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5.xml" ContentType="application/vnd.openxmlformats-officedocument.spreadsheetml.chartsheet+xml"/>
  <Override PartName="/xl/chartsheets/sheet6.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pivotTables/pivotTable7.xml" ContentType="application/vnd.openxmlformats-officedocument.spreadsheetml.pivotTable+xml"/>
  <Override PartName="/xl/drawings/drawing9.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120" yWindow="120" windowWidth="12390" windowHeight="9300" tabRatio="794"/>
  </bookViews>
  <sheets>
    <sheet name="readme" sheetId="4" r:id="rId1"/>
    <sheet name="Basin_Boundary" sheetId="30" r:id="rId2"/>
    <sheet name="change_summary_2006_2008" sheetId="47" r:id="rId3"/>
    <sheet name="change_summary_2008_2012" sheetId="46" r:id="rId4"/>
    <sheet name="by_cnty_allpol" sheetId="21" r:id="rId5"/>
    <sheet name="by_src_allpol" sheetId="11" r:id="rId6"/>
    <sheet name="VOC-basin-pie" sheetId="15" r:id="rId7"/>
    <sheet name="NOx-basin-pie" sheetId="16" r:id="rId8"/>
    <sheet name="VOC-bar-cnty" sheetId="26" r:id="rId9"/>
    <sheet name="NOx-bar-cnty" sheetId="20" r:id="rId10"/>
    <sheet name="VOC_cnty_tbl" sheetId="27" r:id="rId11"/>
    <sheet name="NOx_cnty_tbl" sheetId="23" r:id="rId12"/>
    <sheet name="VOC_bar_chart_data" sheetId="25" r:id="rId13"/>
    <sheet name="NOx_bar_chart_data" sheetId="17" r:id="rId14"/>
    <sheet name="VOC_by_sources" sheetId="49" r:id="rId15"/>
    <sheet name="NOx_by_sources" sheetId="48" r:id="rId16"/>
    <sheet name="all_src_inventory" sheetId="10" r:id="rId17"/>
    <sheet name="APENs_summary" sheetId="8" r:id="rId18"/>
    <sheet name="unprmtd_src_summary" sheetId="1" r:id="rId19"/>
    <sheet name="growth" sheetId="34" r:id="rId20"/>
    <sheet name="control" sheetId="33" r:id="rId21"/>
    <sheet name="SCC_xref" sheetId="2" r:id="rId22"/>
    <sheet name="fips_xref" sheetId="3" r:id="rId23"/>
  </sheets>
  <definedNames>
    <definedName name="_xlnm._FilterDatabase" localSheetId="16" hidden="1">all_src_inventory!$A$5:$J$5333</definedName>
    <definedName name="_xlnm._FilterDatabase" localSheetId="17" hidden="1">APENs_summary!$A$5:$S$5</definedName>
    <definedName name="_xlnm._FilterDatabase" localSheetId="5" hidden="1">by_src_allpol!$A$25:$A$67</definedName>
    <definedName name="_xlnm._FilterDatabase" localSheetId="19" hidden="1">growth!$A$17:$M$79</definedName>
    <definedName name="_xlnm._FilterDatabase" localSheetId="13" hidden="1">NOx_bar_chart_data!$A$25:$K$67</definedName>
    <definedName name="_xlnm._FilterDatabase" localSheetId="21" hidden="1">SCC_xref!$E$5:$G$64</definedName>
    <definedName name="_xlnm._FilterDatabase" localSheetId="18" hidden="1">unprmtd_src_summary!$A$5:$R$110</definedName>
    <definedName name="_xlnm._FilterDatabase" localSheetId="12" hidden="1">VOC_bar_chart_data!$A$24:$M$67</definedName>
  </definedNames>
  <calcPr calcId="145621"/>
  <pivotCaches>
    <pivotCache cacheId="0" r:id="rId24"/>
    <pivotCache cacheId="1" r:id="rId25"/>
    <pivotCache cacheId="2" r:id="rId26"/>
  </pivotCaches>
</workbook>
</file>

<file path=xl/calcChain.xml><?xml version="1.0" encoding="utf-8"?>
<calcChain xmlns="http://schemas.openxmlformats.org/spreadsheetml/2006/main">
  <c r="C17" i="23" l="1"/>
  <c r="D17" i="23"/>
  <c r="E17" i="23"/>
  <c r="F17" i="23"/>
  <c r="G17" i="23"/>
  <c r="H17" i="23"/>
  <c r="I17" i="23"/>
  <c r="J17" i="23"/>
  <c r="K17" i="23"/>
  <c r="L17" i="23"/>
  <c r="M17" i="23"/>
  <c r="N17" i="23"/>
  <c r="O17" i="23"/>
  <c r="P17" i="23"/>
  <c r="Q17" i="23"/>
  <c r="R17" i="23"/>
  <c r="S17" i="23"/>
  <c r="T17" i="23"/>
  <c r="U17" i="23"/>
  <c r="V17" i="23"/>
  <c r="W17" i="23"/>
  <c r="X17" i="23"/>
  <c r="Y17" i="23"/>
  <c r="Z17" i="23"/>
  <c r="AA17" i="23"/>
  <c r="AB17" i="23"/>
  <c r="AC17" i="23"/>
  <c r="AD17" i="23"/>
  <c r="AE17" i="23"/>
  <c r="AF17" i="23"/>
  <c r="AG17" i="23"/>
  <c r="AH17" i="23"/>
  <c r="AI17" i="23"/>
  <c r="AJ17" i="23"/>
  <c r="AK17" i="23"/>
  <c r="AL17" i="23"/>
  <c r="AM17" i="23"/>
  <c r="AN17" i="23"/>
  <c r="AO17" i="23"/>
  <c r="AP17" i="23"/>
  <c r="B17" i="23"/>
  <c r="P12" i="27"/>
  <c r="O12" i="27"/>
  <c r="N12" i="27"/>
  <c r="M12" i="27"/>
  <c r="L12" i="27"/>
  <c r="K12" i="27"/>
  <c r="J12" i="27"/>
  <c r="I12" i="27"/>
  <c r="H12" i="27"/>
  <c r="G12" i="27"/>
  <c r="F12" i="27"/>
  <c r="E12" i="27"/>
  <c r="D12" i="27"/>
  <c r="C12" i="27"/>
  <c r="B12" i="27"/>
  <c r="P11" i="27"/>
  <c r="O11" i="27"/>
  <c r="N11" i="27"/>
  <c r="M11" i="27"/>
  <c r="L11" i="27"/>
  <c r="K11" i="27"/>
  <c r="J11" i="27"/>
  <c r="I11" i="27"/>
  <c r="H11" i="27"/>
  <c r="G11" i="27"/>
  <c r="F11" i="27"/>
  <c r="E11" i="27"/>
  <c r="D11" i="27"/>
  <c r="C11" i="27"/>
  <c r="B11" i="27"/>
  <c r="P10" i="27"/>
  <c r="O10" i="27"/>
  <c r="N10" i="27"/>
  <c r="M10" i="27"/>
  <c r="L10" i="27"/>
  <c r="K10" i="27"/>
  <c r="J10" i="27"/>
  <c r="I10" i="27"/>
  <c r="H10" i="27"/>
  <c r="G10" i="27"/>
  <c r="F10" i="27"/>
  <c r="E10" i="27"/>
  <c r="D10" i="27"/>
  <c r="C10" i="27"/>
  <c r="B10" i="27"/>
  <c r="P9" i="27"/>
  <c r="O9" i="27"/>
  <c r="N9" i="27"/>
  <c r="M9" i="27"/>
  <c r="L9" i="27"/>
  <c r="K9" i="27"/>
  <c r="J9" i="27"/>
  <c r="I9" i="27"/>
  <c r="H9" i="27"/>
  <c r="G9" i="27"/>
  <c r="F9" i="27"/>
  <c r="E9" i="27"/>
  <c r="D9" i="27"/>
  <c r="C9" i="27"/>
  <c r="B9" i="27"/>
  <c r="P8" i="27"/>
  <c r="O8" i="27"/>
  <c r="N8" i="27"/>
  <c r="M8" i="27"/>
  <c r="L8" i="27"/>
  <c r="K8" i="27"/>
  <c r="J8" i="27"/>
  <c r="I8" i="27"/>
  <c r="H8" i="27"/>
  <c r="G8" i="27"/>
  <c r="F8" i="27"/>
  <c r="E8" i="27"/>
  <c r="D8" i="27"/>
  <c r="C8" i="27"/>
  <c r="B8" i="27"/>
  <c r="P7" i="27"/>
  <c r="O7" i="27"/>
  <c r="N7" i="27"/>
  <c r="M7" i="27"/>
  <c r="L7" i="27"/>
  <c r="K7" i="27"/>
  <c r="J7" i="27"/>
  <c r="I7" i="27"/>
  <c r="H7" i="27"/>
  <c r="G7" i="27"/>
  <c r="F7" i="27"/>
  <c r="E7" i="27"/>
  <c r="D7" i="27"/>
  <c r="C7" i="27"/>
  <c r="B7" i="27"/>
  <c r="P6" i="27"/>
  <c r="O6" i="27"/>
  <c r="N6" i="27"/>
  <c r="M6" i="27"/>
  <c r="L6" i="27"/>
  <c r="K6" i="27"/>
  <c r="J6" i="27"/>
  <c r="I6" i="27"/>
  <c r="H6" i="27"/>
  <c r="G6" i="27"/>
  <c r="F6" i="27"/>
  <c r="E6" i="27"/>
  <c r="D6" i="27"/>
  <c r="C6" i="27"/>
  <c r="B6" i="27"/>
  <c r="P5" i="27"/>
  <c r="O5" i="27"/>
  <c r="N5" i="27"/>
  <c r="M5" i="27"/>
  <c r="L5" i="27"/>
  <c r="K5" i="27"/>
  <c r="J5" i="27"/>
  <c r="I5" i="27"/>
  <c r="H5" i="27"/>
  <c r="G5" i="27"/>
  <c r="F5" i="27"/>
  <c r="E5" i="27"/>
  <c r="D5" i="27"/>
  <c r="C5" i="27"/>
  <c r="B5" i="27"/>
  <c r="C17" i="27"/>
  <c r="D17" i="27"/>
  <c r="E17" i="27"/>
  <c r="F17" i="27"/>
  <c r="G17" i="27"/>
  <c r="H17" i="27"/>
  <c r="I17" i="27"/>
  <c r="J17" i="27"/>
  <c r="K17" i="27"/>
  <c r="L17" i="27"/>
  <c r="M17" i="27"/>
  <c r="N17" i="27"/>
  <c r="O17" i="27"/>
  <c r="P17" i="27"/>
  <c r="Q17" i="27"/>
  <c r="R17" i="27"/>
  <c r="S17" i="27"/>
  <c r="T17" i="27"/>
  <c r="U17" i="27"/>
  <c r="V17" i="27"/>
  <c r="W17" i="27"/>
  <c r="X17" i="27"/>
  <c r="Y17" i="27"/>
  <c r="Z17" i="27"/>
  <c r="AA17" i="27"/>
  <c r="AB17" i="27"/>
  <c r="AC17" i="27"/>
  <c r="AD17" i="27"/>
  <c r="AE17" i="27"/>
  <c r="AF17" i="27"/>
  <c r="AG17" i="27"/>
  <c r="AH17" i="27"/>
  <c r="AI17" i="27"/>
  <c r="AJ17" i="27"/>
  <c r="AK17" i="27"/>
  <c r="AL17" i="27"/>
  <c r="AM17" i="27"/>
  <c r="AN17" i="27"/>
  <c r="AO17" i="27"/>
  <c r="AP17" i="27"/>
  <c r="B17" i="27"/>
  <c r="Q12" i="23" l="1"/>
  <c r="Q12" i="27"/>
  <c r="Q5" i="23"/>
  <c r="Q7" i="23"/>
  <c r="Q9" i="23"/>
  <c r="Q11" i="23"/>
  <c r="Q6" i="23"/>
  <c r="Q8" i="23"/>
  <c r="Q10" i="23"/>
  <c r="Q5" i="27"/>
  <c r="Q6" i="27"/>
  <c r="Q7" i="27"/>
  <c r="Q8" i="27"/>
  <c r="Q9" i="27"/>
  <c r="Q10" i="27"/>
  <c r="Q11" i="27"/>
  <c r="A59" i="46" l="1"/>
  <c r="A60" i="47" l="1"/>
  <c r="M59" i="47"/>
  <c r="A59" i="47" s="1"/>
  <c r="M58" i="47"/>
  <c r="A58" i="47" s="1"/>
  <c r="M57" i="47"/>
  <c r="A57" i="47" s="1"/>
  <c r="M56" i="47"/>
  <c r="A56" i="47" s="1"/>
  <c r="M55" i="47"/>
  <c r="A55" i="47" s="1"/>
  <c r="M54" i="47"/>
  <c r="A54" i="47" s="1"/>
  <c r="M53" i="47"/>
  <c r="A53" i="47" s="1"/>
  <c r="M52" i="47"/>
  <c r="A52" i="47" s="1"/>
  <c r="M51" i="47"/>
  <c r="A51" i="47" s="1"/>
  <c r="M50" i="47"/>
  <c r="A50" i="47" s="1"/>
  <c r="M49" i="47"/>
  <c r="A49" i="47" s="1"/>
  <c r="M48" i="47"/>
  <c r="A48" i="47" s="1"/>
  <c r="M47" i="47"/>
  <c r="A47" i="47" s="1"/>
  <c r="M46" i="47"/>
  <c r="A46" i="47" s="1"/>
  <c r="M45" i="47"/>
  <c r="A45" i="47" s="1"/>
  <c r="M44" i="47"/>
  <c r="A44" i="47" s="1"/>
  <c r="M33" i="47"/>
  <c r="AA32" i="47"/>
  <c r="X32" i="47"/>
  <c r="U32" i="47"/>
  <c r="R32" i="47"/>
  <c r="O32" i="47"/>
  <c r="M32" i="47"/>
  <c r="A32" i="47" s="1"/>
  <c r="AA31" i="47"/>
  <c r="X31" i="47"/>
  <c r="U31" i="47"/>
  <c r="R31" i="47"/>
  <c r="O31" i="47"/>
  <c r="M31" i="47"/>
  <c r="AA30" i="47"/>
  <c r="X30" i="47"/>
  <c r="U30" i="47"/>
  <c r="R30" i="47"/>
  <c r="O30" i="47"/>
  <c r="M30" i="47"/>
  <c r="A30" i="47" s="1"/>
  <c r="E32" i="47" l="1"/>
  <c r="K30" i="47"/>
  <c r="H31" i="47"/>
  <c r="B30" i="47"/>
  <c r="C30" i="47"/>
  <c r="D30" i="47"/>
  <c r="F30" i="47"/>
  <c r="D31" i="47"/>
  <c r="C32" i="47"/>
  <c r="I32" i="47"/>
  <c r="G30" i="47"/>
  <c r="C31" i="47"/>
  <c r="E31" i="47"/>
  <c r="B11" i="47"/>
  <c r="B12" i="47"/>
  <c r="B8" i="47"/>
  <c r="B14" i="47"/>
  <c r="E30" i="47"/>
  <c r="I30" i="47"/>
  <c r="B31" i="47"/>
  <c r="F31" i="47"/>
  <c r="J31" i="47"/>
  <c r="G32" i="47"/>
  <c r="K32" i="47"/>
  <c r="B32" i="47"/>
  <c r="D32" i="47"/>
  <c r="F32" i="47"/>
  <c r="B6" i="47"/>
  <c r="B9" i="47"/>
  <c r="B13" i="47"/>
  <c r="H30" i="47"/>
  <c r="J30" i="47"/>
  <c r="A31" i="47"/>
  <c r="G31" i="47"/>
  <c r="I31" i="47"/>
  <c r="K31" i="47"/>
  <c r="H32" i="47"/>
  <c r="J32" i="47"/>
  <c r="A33" i="47"/>
  <c r="B7" i="47"/>
  <c r="B8" i="46" l="1"/>
  <c r="B7" i="46"/>
  <c r="M74" i="46" l="1"/>
  <c r="A58" i="46" s="1"/>
  <c r="M73" i="46"/>
  <c r="A57" i="46" s="1"/>
  <c r="M72" i="46"/>
  <c r="A56" i="46" s="1"/>
  <c r="M71" i="46"/>
  <c r="A55" i="46" s="1"/>
  <c r="M70" i="46"/>
  <c r="A54" i="46" s="1"/>
  <c r="M69" i="46"/>
  <c r="A53" i="46" s="1"/>
  <c r="M68" i="46"/>
  <c r="A52" i="46" s="1"/>
  <c r="M67" i="46"/>
  <c r="A51" i="46" s="1"/>
  <c r="M66" i="46"/>
  <c r="A50" i="46" s="1"/>
  <c r="M65" i="46"/>
  <c r="A49" i="46" s="1"/>
  <c r="M64" i="46"/>
  <c r="A48" i="46" s="1"/>
  <c r="M63" i="46"/>
  <c r="A47" i="46" s="1"/>
  <c r="M62" i="46"/>
  <c r="A46" i="46" s="1"/>
  <c r="M61" i="46"/>
  <c r="A45" i="46" s="1"/>
  <c r="M60" i="46"/>
  <c r="A44" i="46" s="1"/>
  <c r="M59" i="46"/>
  <c r="A43" i="46" s="1"/>
  <c r="AA32" i="46"/>
  <c r="AA31" i="46"/>
  <c r="AA30" i="46"/>
  <c r="X32" i="46"/>
  <c r="X31" i="46"/>
  <c r="X30" i="46"/>
  <c r="E30" i="46" s="1"/>
  <c r="U32" i="46"/>
  <c r="U31" i="46"/>
  <c r="U30" i="46"/>
  <c r="R32" i="46"/>
  <c r="R31" i="46"/>
  <c r="R30" i="46"/>
  <c r="O32" i="46"/>
  <c r="O31" i="46"/>
  <c r="O30" i="46"/>
  <c r="M33" i="46"/>
  <c r="M32" i="46"/>
  <c r="M31" i="46"/>
  <c r="M30" i="46"/>
  <c r="B30" i="46" l="1"/>
  <c r="B32" i="46"/>
  <c r="F30" i="46"/>
  <c r="B31" i="46"/>
  <c r="F31" i="46"/>
  <c r="K31" i="46"/>
  <c r="G31" i="46"/>
  <c r="D30" i="46"/>
  <c r="J31" i="46"/>
  <c r="I32" i="46"/>
  <c r="I31" i="46"/>
  <c r="H32" i="46"/>
  <c r="J30" i="46"/>
  <c r="C32" i="46"/>
  <c r="D32" i="46"/>
  <c r="I30" i="46"/>
  <c r="C31" i="46"/>
  <c r="G32" i="46"/>
  <c r="K32" i="46"/>
  <c r="E31" i="46"/>
  <c r="H30" i="46"/>
  <c r="J32" i="46"/>
  <c r="C30" i="46"/>
  <c r="G30" i="46"/>
  <c r="K30" i="46"/>
  <c r="D31" i="46"/>
  <c r="H31" i="46"/>
  <c r="F32" i="46"/>
  <c r="E32" i="46"/>
  <c r="A30" i="46" l="1"/>
  <c r="A31" i="46"/>
  <c r="A32" i="46"/>
  <c r="A33" i="46"/>
  <c r="B14" i="46" l="1"/>
  <c r="B13" i="46" l="1"/>
  <c r="B11" i="46"/>
  <c r="B6" i="46"/>
  <c r="B9" i="46"/>
  <c r="B12" i="46"/>
  <c r="C5228" i="8" l="1"/>
  <c r="C5227" i="8"/>
  <c r="C5226" i="8"/>
  <c r="C5225" i="8"/>
  <c r="C5224" i="8"/>
  <c r="C5223" i="8"/>
  <c r="C5222" i="8"/>
  <c r="C5221" i="8"/>
  <c r="C5220" i="8"/>
  <c r="C5219" i="8"/>
  <c r="C5218" i="8"/>
  <c r="C5217" i="8"/>
  <c r="C5216" i="8"/>
  <c r="C5215" i="8"/>
  <c r="C5214" i="8"/>
  <c r="C5213" i="8"/>
  <c r="C5212" i="8"/>
  <c r="C5211" i="8"/>
  <c r="C5210" i="8"/>
  <c r="C5209" i="8"/>
  <c r="C5208" i="8"/>
  <c r="C5207" i="8"/>
  <c r="C5206" i="8"/>
  <c r="C5205" i="8"/>
  <c r="C5204" i="8"/>
  <c r="C5203" i="8"/>
  <c r="C5202" i="8"/>
  <c r="C5201" i="8"/>
  <c r="C5200" i="8"/>
  <c r="C5199" i="8"/>
  <c r="C5198" i="8"/>
  <c r="C5197" i="8"/>
  <c r="C5196" i="8"/>
  <c r="C5195" i="8"/>
  <c r="C5194" i="8"/>
  <c r="C5193" i="8"/>
  <c r="C5192" i="8"/>
  <c r="C5191" i="8"/>
  <c r="C5190" i="8"/>
  <c r="C5189" i="8"/>
  <c r="C5188" i="8"/>
  <c r="C5187" i="8"/>
  <c r="C5186" i="8"/>
  <c r="C5185" i="8"/>
  <c r="C5184" i="8"/>
  <c r="C5183" i="8"/>
  <c r="C5182" i="8"/>
  <c r="C5181" i="8"/>
  <c r="C5180" i="8"/>
  <c r="C5179" i="8"/>
  <c r="C5178" i="8"/>
  <c r="C5177" i="8"/>
  <c r="C5176" i="8"/>
  <c r="C5175" i="8"/>
  <c r="C5174" i="8"/>
  <c r="C5173" i="8"/>
  <c r="C5172" i="8"/>
  <c r="C5171" i="8"/>
  <c r="C5170" i="8"/>
  <c r="C5169" i="8"/>
  <c r="C5168" i="8"/>
  <c r="C5167" i="8"/>
  <c r="C5166" i="8"/>
  <c r="C5165" i="8"/>
  <c r="C5164" i="8"/>
  <c r="C5163" i="8"/>
  <c r="C5162" i="8"/>
  <c r="C5161" i="8"/>
  <c r="C5160" i="8"/>
  <c r="C5159" i="8"/>
  <c r="C5158" i="8"/>
  <c r="C5157" i="8"/>
  <c r="C5156" i="8"/>
  <c r="C5155" i="8"/>
  <c r="C5154" i="8"/>
  <c r="C5153" i="8"/>
  <c r="C5152" i="8"/>
  <c r="C5151" i="8"/>
  <c r="C5150" i="8"/>
  <c r="C5149" i="8"/>
  <c r="C5148" i="8"/>
  <c r="C5147" i="8"/>
  <c r="C5146" i="8"/>
  <c r="C5145" i="8"/>
  <c r="C5144" i="8"/>
  <c r="C5143" i="8"/>
  <c r="C5142" i="8"/>
  <c r="C5141" i="8"/>
  <c r="C5140" i="8"/>
  <c r="C5139" i="8"/>
  <c r="C5138" i="8"/>
  <c r="C5137" i="8"/>
  <c r="C5136" i="8"/>
  <c r="C5135" i="8"/>
  <c r="C5134" i="8"/>
  <c r="C5133" i="8"/>
  <c r="C5132" i="8"/>
  <c r="C5131" i="8"/>
  <c r="C5130" i="8"/>
  <c r="C5129" i="8"/>
  <c r="C5128" i="8"/>
  <c r="C5127" i="8"/>
  <c r="C5126" i="8"/>
  <c r="C5125" i="8"/>
  <c r="C5124" i="8"/>
  <c r="C5123" i="8"/>
  <c r="C5122" i="8"/>
  <c r="C5121" i="8"/>
  <c r="C5120" i="8"/>
  <c r="C5119" i="8"/>
  <c r="C5118" i="8"/>
  <c r="C5117" i="8"/>
  <c r="C5116" i="8"/>
  <c r="C5115" i="8"/>
  <c r="C5114" i="8"/>
  <c r="C5113" i="8"/>
  <c r="C5112" i="8"/>
  <c r="C5111" i="8"/>
  <c r="C5110" i="8"/>
  <c r="C5109" i="8"/>
  <c r="C5108" i="8"/>
  <c r="C5107" i="8"/>
  <c r="C5106" i="8"/>
  <c r="C5105" i="8"/>
  <c r="C5104" i="8"/>
  <c r="C5103" i="8"/>
  <c r="C5102" i="8"/>
  <c r="C5101" i="8"/>
  <c r="C5100" i="8"/>
  <c r="C5099" i="8"/>
  <c r="C5098" i="8"/>
  <c r="C5097" i="8"/>
  <c r="C5096" i="8"/>
  <c r="C5095" i="8"/>
  <c r="C5094" i="8"/>
  <c r="C5093" i="8"/>
  <c r="C5092" i="8"/>
  <c r="C5091" i="8"/>
  <c r="C5090" i="8"/>
  <c r="C5089" i="8"/>
  <c r="C5088" i="8"/>
  <c r="C5087" i="8"/>
  <c r="C5086" i="8"/>
  <c r="C5085" i="8"/>
  <c r="C5084" i="8"/>
  <c r="C5083" i="8"/>
  <c r="C5082" i="8"/>
  <c r="C5081" i="8"/>
  <c r="C5080" i="8"/>
  <c r="C5079" i="8"/>
  <c r="C5078" i="8"/>
  <c r="C5077" i="8"/>
  <c r="C5076" i="8"/>
  <c r="C5075" i="8"/>
  <c r="C5074" i="8"/>
  <c r="C5073" i="8"/>
  <c r="C5072" i="8"/>
  <c r="C5071" i="8"/>
  <c r="C5070" i="8"/>
  <c r="C5069" i="8"/>
  <c r="C5068" i="8"/>
  <c r="C5067" i="8"/>
  <c r="C5066" i="8"/>
  <c r="C5065" i="8"/>
  <c r="C5064" i="8"/>
  <c r="C5063" i="8"/>
  <c r="C5062" i="8"/>
  <c r="C5061" i="8"/>
  <c r="C5060" i="8"/>
  <c r="C5059" i="8"/>
  <c r="C5058" i="8"/>
  <c r="C5057" i="8"/>
  <c r="C5056" i="8"/>
  <c r="C5055" i="8"/>
  <c r="C5054" i="8"/>
  <c r="C5053" i="8"/>
  <c r="C5052" i="8"/>
  <c r="C5051" i="8"/>
  <c r="C5050" i="8"/>
  <c r="C5049" i="8"/>
  <c r="C5048" i="8"/>
  <c r="C5047" i="8"/>
  <c r="C5046" i="8"/>
  <c r="C5045" i="8"/>
  <c r="C5044" i="8"/>
  <c r="C5043" i="8"/>
  <c r="C5042" i="8"/>
  <c r="C5041" i="8"/>
  <c r="C5040" i="8"/>
  <c r="C5039" i="8"/>
  <c r="C5038" i="8"/>
  <c r="C5037" i="8"/>
  <c r="C5036" i="8"/>
  <c r="C5035" i="8"/>
  <c r="C5034" i="8"/>
  <c r="C5033" i="8"/>
  <c r="C5032" i="8"/>
  <c r="C5031" i="8"/>
  <c r="C5030" i="8"/>
  <c r="C5029" i="8"/>
  <c r="C5028" i="8"/>
  <c r="C5027" i="8"/>
  <c r="C5026" i="8"/>
  <c r="C5025" i="8"/>
  <c r="C5024" i="8"/>
  <c r="C5023" i="8"/>
  <c r="C5022" i="8"/>
  <c r="C5021" i="8"/>
  <c r="C5020" i="8"/>
  <c r="C5019" i="8"/>
  <c r="C5018" i="8"/>
  <c r="C5017" i="8"/>
  <c r="C5016" i="8"/>
  <c r="C5015" i="8"/>
  <c r="C5014" i="8"/>
  <c r="C5013" i="8"/>
  <c r="C5012" i="8"/>
  <c r="C5011" i="8"/>
  <c r="C5010" i="8"/>
  <c r="C5009" i="8"/>
  <c r="C5008" i="8"/>
  <c r="C5007" i="8"/>
  <c r="C5006" i="8"/>
  <c r="C5005" i="8"/>
  <c r="C5004" i="8"/>
  <c r="C5003" i="8"/>
  <c r="C5002" i="8"/>
  <c r="C5001" i="8"/>
  <c r="C5000" i="8"/>
  <c r="C4999" i="8"/>
  <c r="C4998" i="8"/>
  <c r="C4997" i="8"/>
  <c r="C4996" i="8"/>
  <c r="C4995" i="8"/>
  <c r="C4994" i="8"/>
  <c r="C4993" i="8"/>
  <c r="C4992" i="8"/>
  <c r="C4991" i="8"/>
  <c r="C4990" i="8"/>
  <c r="C4989" i="8"/>
  <c r="C4988" i="8"/>
  <c r="C4987" i="8"/>
  <c r="C4986" i="8"/>
  <c r="C4985" i="8"/>
  <c r="C4984" i="8"/>
  <c r="C4983" i="8"/>
  <c r="C4982" i="8"/>
  <c r="C4981" i="8"/>
  <c r="C4980" i="8"/>
  <c r="C4979" i="8"/>
  <c r="C4978" i="8"/>
  <c r="C4977" i="8"/>
  <c r="C4976" i="8"/>
  <c r="C4975" i="8"/>
  <c r="C4974" i="8"/>
  <c r="C4973" i="8"/>
  <c r="C4972" i="8"/>
  <c r="C4971" i="8"/>
  <c r="C4970" i="8"/>
  <c r="C4969" i="8"/>
  <c r="C4968" i="8"/>
  <c r="C4967" i="8"/>
  <c r="C4966" i="8"/>
  <c r="C4965" i="8"/>
  <c r="C4964" i="8"/>
  <c r="C4963" i="8"/>
  <c r="C4962" i="8"/>
  <c r="C4961" i="8"/>
  <c r="C4960" i="8"/>
  <c r="C4959" i="8"/>
  <c r="C4958" i="8"/>
  <c r="C4957" i="8"/>
  <c r="C4956" i="8"/>
  <c r="C4955" i="8"/>
  <c r="C4954" i="8"/>
  <c r="C4953" i="8"/>
  <c r="C4952" i="8"/>
  <c r="C4951" i="8"/>
  <c r="C4950" i="8"/>
  <c r="C4949" i="8"/>
  <c r="C4948" i="8"/>
  <c r="C4947" i="8"/>
  <c r="C4946" i="8"/>
  <c r="C4945" i="8"/>
  <c r="C4944" i="8"/>
  <c r="C4943" i="8"/>
  <c r="C4942" i="8"/>
  <c r="C4941" i="8"/>
  <c r="C4940" i="8"/>
  <c r="C4939" i="8"/>
  <c r="C4938" i="8"/>
  <c r="C4937" i="8"/>
  <c r="C4936" i="8"/>
  <c r="C4935" i="8"/>
  <c r="C4934" i="8"/>
  <c r="C4933" i="8"/>
  <c r="C4932" i="8"/>
  <c r="C4931" i="8"/>
  <c r="C4930" i="8"/>
  <c r="C4929" i="8"/>
  <c r="C4928" i="8"/>
  <c r="C4927" i="8"/>
  <c r="C4926" i="8"/>
  <c r="C4925" i="8"/>
  <c r="C4924" i="8"/>
  <c r="C4923" i="8"/>
  <c r="C4922" i="8"/>
  <c r="C4921" i="8"/>
  <c r="C4920" i="8"/>
  <c r="C4919" i="8"/>
  <c r="C4918" i="8"/>
  <c r="C4917" i="8"/>
  <c r="C4916" i="8"/>
  <c r="C4915" i="8"/>
  <c r="C4914" i="8"/>
  <c r="C4913" i="8"/>
  <c r="C4912" i="8"/>
  <c r="C4911" i="8"/>
  <c r="C4910" i="8"/>
  <c r="C4909" i="8"/>
  <c r="C4908" i="8"/>
  <c r="C4907" i="8"/>
  <c r="C4906" i="8"/>
  <c r="C4905" i="8"/>
  <c r="C4904" i="8"/>
  <c r="C4903" i="8"/>
  <c r="C4902" i="8"/>
  <c r="C4901" i="8"/>
  <c r="C4900" i="8"/>
  <c r="C4899" i="8"/>
  <c r="C4898" i="8"/>
  <c r="C4897" i="8"/>
  <c r="C4896" i="8"/>
  <c r="C4895" i="8"/>
  <c r="C4894" i="8"/>
  <c r="C4893" i="8"/>
  <c r="C4892" i="8"/>
  <c r="C4891" i="8"/>
  <c r="C4890" i="8"/>
  <c r="C4889" i="8"/>
  <c r="C4888" i="8"/>
  <c r="C4887" i="8"/>
  <c r="C4886" i="8"/>
  <c r="C4885" i="8"/>
  <c r="C4884" i="8"/>
  <c r="C4883" i="8"/>
  <c r="C4882" i="8"/>
  <c r="C4881" i="8"/>
  <c r="C4880" i="8"/>
  <c r="C4879" i="8"/>
  <c r="C4878" i="8"/>
  <c r="C4877" i="8"/>
  <c r="C4876" i="8"/>
  <c r="C4875" i="8"/>
  <c r="C4874" i="8"/>
  <c r="C4873" i="8"/>
  <c r="C4872" i="8"/>
  <c r="C4871" i="8"/>
  <c r="C4870" i="8"/>
  <c r="C4869" i="8"/>
  <c r="C4868" i="8"/>
  <c r="C4867" i="8"/>
  <c r="C4866" i="8"/>
  <c r="C4865" i="8"/>
  <c r="C4864" i="8"/>
  <c r="C4863" i="8"/>
  <c r="C4862" i="8"/>
  <c r="C4861" i="8"/>
  <c r="C4860" i="8"/>
  <c r="C4859" i="8"/>
  <c r="C4858" i="8"/>
  <c r="C4857" i="8"/>
  <c r="C4856" i="8"/>
  <c r="C4855" i="8"/>
  <c r="C4854" i="8"/>
  <c r="C4853" i="8"/>
  <c r="C4852" i="8"/>
  <c r="C4851" i="8"/>
  <c r="C4850" i="8"/>
  <c r="C4849" i="8"/>
  <c r="C4848" i="8"/>
  <c r="C4847" i="8"/>
  <c r="C4846" i="8"/>
  <c r="C4845" i="8"/>
  <c r="C4844" i="8"/>
  <c r="C4843" i="8"/>
  <c r="C4842" i="8"/>
  <c r="C4841" i="8"/>
  <c r="C4840" i="8"/>
  <c r="C4839" i="8"/>
  <c r="C4838" i="8"/>
  <c r="C4837" i="8"/>
  <c r="C4836" i="8"/>
  <c r="C4835" i="8"/>
  <c r="C4834" i="8"/>
  <c r="C4833" i="8"/>
  <c r="C4832" i="8"/>
  <c r="C4831" i="8"/>
  <c r="C4830" i="8"/>
  <c r="C4829" i="8"/>
  <c r="C4828" i="8"/>
  <c r="C4827" i="8"/>
  <c r="C4826" i="8"/>
  <c r="C4825" i="8"/>
  <c r="C4824" i="8"/>
  <c r="C4823" i="8"/>
  <c r="C4822" i="8"/>
  <c r="C4821" i="8"/>
  <c r="C4820" i="8"/>
  <c r="C4819" i="8"/>
  <c r="C4818" i="8"/>
  <c r="C4817" i="8"/>
  <c r="C4816" i="8"/>
  <c r="C4815" i="8"/>
  <c r="C4814" i="8"/>
  <c r="C4813" i="8"/>
  <c r="C4812" i="8"/>
  <c r="C4811" i="8"/>
  <c r="C4810" i="8"/>
  <c r="C4809" i="8"/>
  <c r="C4808" i="8"/>
  <c r="C4807" i="8"/>
  <c r="C4806" i="8"/>
  <c r="C4805" i="8"/>
  <c r="C4804" i="8"/>
  <c r="C4803" i="8"/>
  <c r="C4802" i="8"/>
  <c r="C4801" i="8"/>
  <c r="C4800" i="8"/>
  <c r="C4799" i="8"/>
  <c r="C4798" i="8"/>
  <c r="C4797" i="8"/>
  <c r="C4796" i="8"/>
  <c r="C4795" i="8"/>
  <c r="C4794" i="8"/>
  <c r="C4793" i="8"/>
  <c r="C4792" i="8"/>
  <c r="C4791" i="8"/>
  <c r="C4790" i="8"/>
  <c r="C4789" i="8"/>
  <c r="C4788" i="8"/>
  <c r="C4787" i="8"/>
  <c r="C4786" i="8"/>
  <c r="C4785" i="8"/>
  <c r="C4784" i="8"/>
  <c r="C4783" i="8"/>
  <c r="C4782" i="8"/>
  <c r="C4781" i="8"/>
  <c r="C4780" i="8"/>
  <c r="C4779" i="8"/>
  <c r="C4778" i="8"/>
  <c r="C4777" i="8"/>
  <c r="C4776" i="8"/>
  <c r="C4775" i="8"/>
  <c r="C4774" i="8"/>
  <c r="C4773" i="8"/>
  <c r="C4772" i="8"/>
  <c r="C4771" i="8"/>
  <c r="C4770" i="8"/>
  <c r="C4769" i="8"/>
  <c r="C4768" i="8"/>
  <c r="C4767" i="8"/>
  <c r="C4766" i="8"/>
  <c r="C4765" i="8"/>
  <c r="C4764" i="8"/>
  <c r="C4763" i="8"/>
  <c r="C4762" i="8"/>
  <c r="C4761" i="8"/>
  <c r="C4760" i="8"/>
  <c r="C4759" i="8"/>
  <c r="C4758" i="8"/>
  <c r="C4757" i="8"/>
  <c r="C4756" i="8"/>
  <c r="C4755" i="8"/>
  <c r="C4754" i="8"/>
  <c r="C4753" i="8"/>
  <c r="C4752" i="8"/>
  <c r="C4751" i="8"/>
  <c r="C4750" i="8"/>
  <c r="C4749" i="8"/>
  <c r="C4748" i="8"/>
  <c r="C4747" i="8"/>
  <c r="C4746" i="8"/>
  <c r="C4745" i="8"/>
  <c r="C4744" i="8"/>
  <c r="C4743" i="8"/>
  <c r="C4742" i="8"/>
  <c r="C4741" i="8"/>
  <c r="C4740" i="8"/>
  <c r="C4739" i="8"/>
  <c r="C4738" i="8"/>
  <c r="C4737" i="8"/>
  <c r="C4736" i="8"/>
  <c r="C4735" i="8"/>
  <c r="C4734" i="8"/>
  <c r="C4733" i="8"/>
  <c r="C4732" i="8"/>
  <c r="C4731" i="8"/>
  <c r="C4730" i="8"/>
  <c r="C4729" i="8"/>
  <c r="C4728" i="8"/>
  <c r="C4727" i="8"/>
  <c r="C4726" i="8"/>
  <c r="C4725" i="8"/>
  <c r="C4724" i="8"/>
  <c r="C4723" i="8"/>
  <c r="C4722" i="8"/>
  <c r="C4721" i="8"/>
  <c r="C4720" i="8"/>
  <c r="C4719" i="8"/>
  <c r="C4718" i="8"/>
  <c r="C4717" i="8"/>
  <c r="C4716" i="8"/>
  <c r="C4715" i="8"/>
  <c r="C4714" i="8"/>
  <c r="C4713" i="8"/>
  <c r="C4712" i="8"/>
  <c r="C4711" i="8"/>
  <c r="C4710" i="8"/>
  <c r="C4709" i="8"/>
  <c r="C4708" i="8"/>
  <c r="C4707" i="8"/>
  <c r="C4706" i="8"/>
  <c r="C4705" i="8"/>
  <c r="C4704" i="8"/>
  <c r="C4703" i="8"/>
  <c r="C4702" i="8"/>
  <c r="C4701" i="8"/>
  <c r="C4700" i="8"/>
  <c r="C4699" i="8"/>
  <c r="C4698" i="8"/>
  <c r="C4697" i="8"/>
  <c r="C4696" i="8"/>
  <c r="C4695" i="8"/>
  <c r="C4694" i="8"/>
  <c r="C4693" i="8"/>
  <c r="C4692" i="8"/>
  <c r="C4691" i="8"/>
  <c r="C4690" i="8"/>
  <c r="C4689" i="8"/>
  <c r="C4688" i="8"/>
  <c r="C4687" i="8"/>
  <c r="C4686" i="8"/>
  <c r="C4685" i="8"/>
  <c r="C4684" i="8"/>
  <c r="C4683" i="8"/>
  <c r="C4682" i="8"/>
  <c r="C4681" i="8"/>
  <c r="C4680" i="8"/>
  <c r="C4679" i="8"/>
  <c r="C4678" i="8"/>
  <c r="C4677" i="8"/>
  <c r="C4676" i="8"/>
  <c r="C4675" i="8"/>
  <c r="C4674" i="8"/>
  <c r="C4673" i="8"/>
  <c r="C4672" i="8"/>
  <c r="C4671" i="8"/>
  <c r="C4670" i="8"/>
  <c r="C4669" i="8"/>
  <c r="C4668" i="8"/>
  <c r="C4667" i="8"/>
  <c r="C4666" i="8"/>
  <c r="C4665" i="8"/>
  <c r="C4664" i="8"/>
  <c r="C4663" i="8"/>
  <c r="C4662" i="8"/>
  <c r="C4661" i="8"/>
  <c r="C4660" i="8"/>
  <c r="C4659" i="8"/>
  <c r="C4658" i="8"/>
  <c r="C4657" i="8"/>
  <c r="C4656" i="8"/>
  <c r="C4655" i="8"/>
  <c r="C4654" i="8"/>
  <c r="C4653" i="8"/>
  <c r="C4652" i="8"/>
  <c r="C4651" i="8"/>
  <c r="C4650" i="8"/>
  <c r="C4649" i="8"/>
  <c r="C4648" i="8"/>
  <c r="C4647" i="8"/>
  <c r="C4646" i="8"/>
  <c r="C4645" i="8"/>
  <c r="C4644" i="8"/>
  <c r="C4643" i="8"/>
  <c r="C4642" i="8"/>
  <c r="C4641" i="8"/>
  <c r="C4640" i="8"/>
  <c r="C4639" i="8"/>
  <c r="C4638" i="8"/>
  <c r="C4637" i="8"/>
  <c r="C4636" i="8"/>
  <c r="C4635" i="8"/>
  <c r="C4634" i="8"/>
  <c r="C4633" i="8"/>
  <c r="C4632" i="8"/>
  <c r="C4631" i="8"/>
  <c r="C4630" i="8"/>
  <c r="C4629" i="8"/>
  <c r="C4628" i="8"/>
  <c r="C4627" i="8"/>
  <c r="C4626" i="8"/>
  <c r="C4625" i="8"/>
  <c r="C4624" i="8"/>
  <c r="C4623" i="8"/>
  <c r="C4622" i="8"/>
  <c r="C4621" i="8"/>
  <c r="C4620" i="8"/>
  <c r="C4619" i="8"/>
  <c r="C4618" i="8"/>
  <c r="C4617" i="8"/>
  <c r="C4616" i="8"/>
  <c r="C4615" i="8"/>
  <c r="C4614" i="8"/>
  <c r="C4613" i="8"/>
  <c r="C4612" i="8"/>
  <c r="C4611" i="8"/>
  <c r="C4610" i="8"/>
  <c r="C4609" i="8"/>
  <c r="C4608" i="8"/>
  <c r="C4607" i="8"/>
  <c r="C4606" i="8"/>
  <c r="C4605" i="8"/>
  <c r="C4604" i="8"/>
  <c r="C4603" i="8"/>
  <c r="C4602" i="8"/>
  <c r="C4601" i="8"/>
  <c r="C4600" i="8"/>
  <c r="C4599" i="8"/>
  <c r="C4598" i="8"/>
  <c r="C4597" i="8"/>
  <c r="C4596" i="8"/>
  <c r="C4595" i="8"/>
  <c r="C4594" i="8"/>
  <c r="C4593" i="8"/>
  <c r="C4592" i="8"/>
  <c r="C4591" i="8"/>
  <c r="C4590" i="8"/>
  <c r="C4589" i="8"/>
  <c r="C4588" i="8"/>
  <c r="C4587" i="8"/>
  <c r="C4586" i="8"/>
  <c r="C4585" i="8"/>
  <c r="C4584" i="8"/>
  <c r="C4583" i="8"/>
  <c r="C4582" i="8"/>
  <c r="C4581" i="8"/>
  <c r="C4580" i="8"/>
  <c r="C4579" i="8"/>
  <c r="C4578" i="8"/>
  <c r="C4577" i="8"/>
  <c r="C4576" i="8"/>
  <c r="C4575" i="8"/>
  <c r="C4574" i="8"/>
  <c r="C4573" i="8"/>
  <c r="C4572" i="8"/>
  <c r="C4571" i="8"/>
  <c r="C4570" i="8"/>
  <c r="C4569" i="8"/>
  <c r="C4568" i="8"/>
  <c r="C4567" i="8"/>
  <c r="C4566" i="8"/>
  <c r="C4565" i="8"/>
  <c r="C4564" i="8"/>
  <c r="C4563" i="8"/>
  <c r="C4562" i="8"/>
  <c r="C4561" i="8"/>
  <c r="C4560" i="8"/>
  <c r="C4559" i="8"/>
  <c r="C4558" i="8"/>
  <c r="C4557" i="8"/>
  <c r="C4556" i="8"/>
  <c r="C4555" i="8"/>
  <c r="C4554" i="8"/>
  <c r="C4553" i="8"/>
  <c r="C4552" i="8"/>
  <c r="C4551" i="8"/>
  <c r="C4550" i="8"/>
  <c r="C4549" i="8"/>
  <c r="C4548" i="8"/>
  <c r="C4547" i="8"/>
  <c r="C4546" i="8"/>
  <c r="C4545" i="8"/>
  <c r="C4544" i="8"/>
  <c r="C4543" i="8"/>
  <c r="C4542" i="8"/>
  <c r="C4541" i="8"/>
  <c r="C4540" i="8"/>
  <c r="C4539" i="8"/>
  <c r="C4538" i="8"/>
  <c r="C4537" i="8"/>
  <c r="C4536" i="8"/>
  <c r="C4535" i="8"/>
  <c r="C4534" i="8"/>
  <c r="C4533" i="8"/>
  <c r="C4532" i="8"/>
  <c r="C4531" i="8"/>
  <c r="C4530" i="8"/>
  <c r="C4529" i="8"/>
  <c r="C4528" i="8"/>
  <c r="C4527" i="8"/>
  <c r="C4526" i="8"/>
  <c r="C4525" i="8"/>
  <c r="C4524" i="8"/>
  <c r="C4523" i="8"/>
  <c r="C4522" i="8"/>
  <c r="C4521" i="8"/>
  <c r="C4520" i="8"/>
  <c r="C4519" i="8"/>
  <c r="C4518" i="8"/>
  <c r="C4517" i="8"/>
  <c r="C4516" i="8"/>
  <c r="C4515" i="8"/>
  <c r="C4514" i="8"/>
  <c r="C4513" i="8"/>
  <c r="C4512" i="8"/>
  <c r="C4511" i="8"/>
  <c r="C4510" i="8"/>
  <c r="C4509" i="8"/>
  <c r="C4508" i="8"/>
  <c r="C4507" i="8"/>
  <c r="C4506" i="8"/>
  <c r="C4505" i="8"/>
  <c r="C4504" i="8"/>
  <c r="C4503" i="8"/>
  <c r="C4502" i="8"/>
  <c r="C4501" i="8"/>
  <c r="C4500" i="8"/>
  <c r="C4499" i="8"/>
  <c r="C4498" i="8"/>
  <c r="C4497" i="8"/>
  <c r="C4496" i="8"/>
  <c r="C4495" i="8"/>
  <c r="C4494" i="8"/>
  <c r="C4493" i="8"/>
  <c r="C4492" i="8"/>
  <c r="C4491" i="8"/>
  <c r="C4490" i="8"/>
  <c r="C4489" i="8"/>
  <c r="C4488" i="8"/>
  <c r="C4487" i="8"/>
  <c r="C4486" i="8"/>
  <c r="C4485" i="8"/>
  <c r="C4484" i="8"/>
  <c r="C4483" i="8"/>
  <c r="C4482" i="8"/>
  <c r="C4481" i="8"/>
  <c r="C4480" i="8"/>
  <c r="C4479" i="8"/>
  <c r="C4478" i="8"/>
  <c r="C4477" i="8"/>
  <c r="C4476" i="8"/>
  <c r="C4475" i="8"/>
  <c r="C4474" i="8"/>
  <c r="C4473" i="8"/>
  <c r="C4472" i="8"/>
  <c r="C4471" i="8"/>
  <c r="C4470" i="8"/>
  <c r="C4469" i="8"/>
  <c r="C4468" i="8"/>
  <c r="C4467" i="8"/>
  <c r="C4466" i="8"/>
  <c r="C4465" i="8"/>
  <c r="C4464" i="8"/>
  <c r="C4463" i="8"/>
  <c r="C4462" i="8"/>
  <c r="C4461" i="8"/>
  <c r="C4460" i="8"/>
  <c r="C4459" i="8"/>
  <c r="C4458" i="8"/>
  <c r="C4457" i="8"/>
  <c r="C4456" i="8"/>
  <c r="C4455" i="8"/>
  <c r="C4454" i="8"/>
  <c r="C4453" i="8"/>
  <c r="C4452" i="8"/>
  <c r="C4451" i="8"/>
  <c r="C4450" i="8"/>
  <c r="C4449" i="8"/>
  <c r="C4448" i="8"/>
  <c r="C4447" i="8"/>
  <c r="C4446" i="8"/>
  <c r="C4445" i="8"/>
  <c r="C4444" i="8"/>
  <c r="C4443" i="8"/>
  <c r="C4442" i="8"/>
  <c r="C4441" i="8"/>
  <c r="C4440" i="8"/>
  <c r="C4439" i="8"/>
  <c r="C4438" i="8"/>
  <c r="C4437" i="8"/>
  <c r="C4436" i="8"/>
  <c r="C4435" i="8"/>
  <c r="C4434" i="8"/>
  <c r="C4433" i="8"/>
  <c r="C4432" i="8"/>
  <c r="C4431" i="8"/>
  <c r="C4430" i="8"/>
  <c r="C4429" i="8"/>
  <c r="C4428" i="8"/>
  <c r="C4427" i="8"/>
  <c r="C4426" i="8"/>
  <c r="C4425" i="8"/>
  <c r="C4424" i="8"/>
  <c r="C4423" i="8"/>
  <c r="C4422" i="8"/>
  <c r="C4421" i="8"/>
  <c r="C4420" i="8"/>
  <c r="C4419" i="8"/>
  <c r="C4418" i="8"/>
  <c r="C4417" i="8"/>
  <c r="C4416" i="8"/>
  <c r="C4415" i="8"/>
  <c r="C4414" i="8"/>
  <c r="C4413" i="8"/>
  <c r="C4412" i="8"/>
  <c r="C4411" i="8"/>
  <c r="C4410" i="8"/>
  <c r="C4409" i="8"/>
  <c r="C4408" i="8"/>
  <c r="C4407" i="8"/>
  <c r="C4406" i="8"/>
  <c r="C4405" i="8"/>
  <c r="C4404" i="8"/>
  <c r="C4403" i="8"/>
  <c r="C4402" i="8"/>
  <c r="C4401" i="8"/>
  <c r="C4400" i="8"/>
  <c r="C4399" i="8"/>
  <c r="C4398" i="8"/>
  <c r="C4397" i="8"/>
  <c r="C4396" i="8"/>
  <c r="C4395" i="8"/>
  <c r="C4394" i="8"/>
  <c r="C4393" i="8"/>
  <c r="C4392" i="8"/>
  <c r="C4391" i="8"/>
  <c r="C4390" i="8"/>
  <c r="C4389" i="8"/>
  <c r="C4388" i="8"/>
  <c r="C4387" i="8"/>
  <c r="C4386" i="8"/>
  <c r="C4385" i="8"/>
  <c r="C4384" i="8"/>
  <c r="C4383" i="8"/>
  <c r="C4382" i="8"/>
  <c r="C4381" i="8"/>
  <c r="C4380" i="8"/>
  <c r="C4379" i="8"/>
  <c r="C4378" i="8"/>
  <c r="C4377" i="8"/>
  <c r="C4376" i="8"/>
  <c r="C4375" i="8"/>
  <c r="C4374" i="8"/>
  <c r="C4373" i="8"/>
  <c r="C4372" i="8"/>
  <c r="C4371" i="8"/>
  <c r="C4370" i="8"/>
  <c r="C4369" i="8"/>
  <c r="C4368" i="8"/>
  <c r="C4367" i="8"/>
  <c r="C4366" i="8"/>
  <c r="C4365" i="8"/>
  <c r="C4364" i="8"/>
  <c r="C4363" i="8"/>
  <c r="C4362" i="8"/>
  <c r="C4361" i="8"/>
  <c r="C4360" i="8"/>
  <c r="C4359" i="8"/>
  <c r="C4358" i="8"/>
  <c r="C4357" i="8"/>
  <c r="C4356" i="8"/>
  <c r="C4355" i="8"/>
  <c r="C4354" i="8"/>
  <c r="C4353" i="8"/>
  <c r="C4352" i="8"/>
  <c r="C4351" i="8"/>
  <c r="C4350" i="8"/>
  <c r="C4349" i="8"/>
  <c r="C4348" i="8"/>
  <c r="C4347" i="8"/>
  <c r="C4346" i="8"/>
  <c r="C4345" i="8"/>
  <c r="C4344" i="8"/>
  <c r="C4343" i="8"/>
  <c r="C4342" i="8"/>
  <c r="C4341" i="8"/>
  <c r="C4340" i="8"/>
  <c r="C4339" i="8"/>
  <c r="C4338" i="8"/>
  <c r="C4337" i="8"/>
  <c r="C4336" i="8"/>
  <c r="C4335" i="8"/>
  <c r="C4334" i="8"/>
  <c r="C4333" i="8"/>
  <c r="C4332" i="8"/>
  <c r="C4331" i="8"/>
  <c r="C4330" i="8"/>
  <c r="C4329" i="8"/>
  <c r="C4328" i="8"/>
  <c r="C4327" i="8"/>
  <c r="C4326" i="8"/>
  <c r="C4325" i="8"/>
  <c r="C4324" i="8"/>
  <c r="C4323" i="8"/>
  <c r="C4322" i="8"/>
  <c r="C4321" i="8"/>
  <c r="C4320" i="8"/>
  <c r="C4319" i="8"/>
  <c r="C4318" i="8"/>
  <c r="C4317" i="8"/>
  <c r="C4316" i="8"/>
  <c r="C4315" i="8"/>
  <c r="C4314" i="8"/>
  <c r="C4313" i="8"/>
  <c r="C4312" i="8"/>
  <c r="C4311" i="8"/>
  <c r="C4310" i="8"/>
  <c r="C4309" i="8"/>
  <c r="C4308" i="8"/>
  <c r="C4307" i="8"/>
  <c r="C4306" i="8"/>
  <c r="C4305" i="8"/>
  <c r="C4304" i="8"/>
  <c r="C4303" i="8"/>
  <c r="C4302" i="8"/>
  <c r="C4301" i="8"/>
  <c r="C4300" i="8"/>
  <c r="C4299" i="8"/>
  <c r="C4298" i="8"/>
  <c r="C4297" i="8"/>
  <c r="C4296" i="8"/>
  <c r="C4295" i="8"/>
  <c r="C4294" i="8"/>
  <c r="C4293" i="8"/>
  <c r="C4292" i="8"/>
  <c r="C4291" i="8"/>
  <c r="C4290" i="8"/>
  <c r="C4289" i="8"/>
  <c r="C4288" i="8"/>
  <c r="C4287" i="8"/>
  <c r="C4286" i="8"/>
  <c r="C4285" i="8"/>
  <c r="C4284" i="8"/>
  <c r="C4283" i="8"/>
  <c r="C4282" i="8"/>
  <c r="C4281" i="8"/>
  <c r="C4280" i="8"/>
  <c r="C4279" i="8"/>
  <c r="C4278" i="8"/>
  <c r="C4277" i="8"/>
  <c r="C4276" i="8"/>
  <c r="C4275" i="8"/>
  <c r="C4274" i="8"/>
  <c r="C4273" i="8"/>
  <c r="C4272" i="8"/>
  <c r="C4271" i="8"/>
  <c r="C4270" i="8"/>
  <c r="C4269" i="8"/>
  <c r="C4268" i="8"/>
  <c r="C4267" i="8"/>
  <c r="C4266" i="8"/>
  <c r="C4265" i="8"/>
  <c r="C4264" i="8"/>
  <c r="C4263" i="8"/>
  <c r="C4262" i="8"/>
  <c r="C4261" i="8"/>
  <c r="C4260" i="8"/>
  <c r="C4259" i="8"/>
  <c r="C4258" i="8"/>
  <c r="C4257" i="8"/>
  <c r="C4256" i="8"/>
  <c r="C4255" i="8"/>
  <c r="C4254" i="8"/>
  <c r="C4253" i="8"/>
  <c r="C4252" i="8"/>
  <c r="C4251" i="8"/>
  <c r="C4250" i="8"/>
  <c r="C4249" i="8"/>
  <c r="C4248" i="8"/>
  <c r="C4247" i="8"/>
  <c r="C4246" i="8"/>
  <c r="C4245" i="8"/>
  <c r="C4244" i="8"/>
  <c r="C4243" i="8"/>
  <c r="C4242" i="8"/>
  <c r="C4241" i="8"/>
  <c r="C4240" i="8"/>
  <c r="C4239" i="8"/>
  <c r="C4238" i="8"/>
  <c r="C4237" i="8"/>
  <c r="C4236" i="8"/>
  <c r="C4235" i="8"/>
  <c r="C4234" i="8"/>
  <c r="C4233" i="8"/>
  <c r="C4232" i="8"/>
  <c r="C4231" i="8"/>
  <c r="C4230" i="8"/>
  <c r="C4229" i="8"/>
  <c r="C4228" i="8"/>
  <c r="C4227" i="8"/>
  <c r="C4226" i="8"/>
  <c r="C4225" i="8"/>
  <c r="C4224" i="8"/>
  <c r="C4223" i="8"/>
  <c r="C4222" i="8"/>
  <c r="C4221" i="8"/>
  <c r="C4220" i="8"/>
  <c r="C4219" i="8"/>
  <c r="C4218" i="8"/>
  <c r="C4217" i="8"/>
  <c r="C4216" i="8"/>
  <c r="C4215" i="8"/>
  <c r="C4214" i="8"/>
  <c r="C4213" i="8"/>
  <c r="C4212" i="8"/>
  <c r="C4211" i="8"/>
  <c r="C4210" i="8"/>
  <c r="C4209" i="8"/>
  <c r="C4208" i="8"/>
  <c r="C4207" i="8"/>
  <c r="C4206" i="8"/>
  <c r="C4205" i="8"/>
  <c r="C4204" i="8"/>
  <c r="C4203" i="8"/>
  <c r="C4202" i="8"/>
  <c r="C4201" i="8"/>
  <c r="C4200" i="8"/>
  <c r="C4199" i="8"/>
  <c r="C4198" i="8"/>
  <c r="C4197" i="8"/>
  <c r="C4196" i="8"/>
  <c r="C4195" i="8"/>
  <c r="C4194" i="8"/>
  <c r="C4193" i="8"/>
  <c r="C4192" i="8"/>
  <c r="C4191" i="8"/>
  <c r="C4190" i="8"/>
  <c r="C4189" i="8"/>
  <c r="C4188" i="8"/>
  <c r="C4187" i="8"/>
  <c r="C4186" i="8"/>
  <c r="C4185" i="8"/>
  <c r="C4184" i="8"/>
  <c r="C4183" i="8"/>
  <c r="C4182" i="8"/>
  <c r="C4181" i="8"/>
  <c r="C4180" i="8"/>
  <c r="C4179" i="8"/>
  <c r="C4178" i="8"/>
  <c r="C4177" i="8"/>
  <c r="C4176" i="8"/>
  <c r="C4175" i="8"/>
  <c r="C4174" i="8"/>
  <c r="C4173" i="8"/>
  <c r="C4172" i="8"/>
  <c r="C4171" i="8"/>
  <c r="C4170" i="8"/>
  <c r="C4169" i="8"/>
  <c r="C4168" i="8"/>
  <c r="C4167" i="8"/>
  <c r="C4166" i="8"/>
  <c r="C4165" i="8"/>
  <c r="C4164" i="8"/>
  <c r="C4163" i="8"/>
  <c r="C4162" i="8"/>
  <c r="C4161" i="8"/>
  <c r="C4160" i="8"/>
  <c r="C4159" i="8"/>
  <c r="C4158" i="8"/>
  <c r="C4157" i="8"/>
  <c r="C4156" i="8"/>
  <c r="C4155" i="8"/>
  <c r="C4154" i="8"/>
  <c r="C4153" i="8"/>
  <c r="C4152" i="8"/>
  <c r="C4151" i="8"/>
  <c r="C4150" i="8"/>
  <c r="C4149" i="8"/>
  <c r="C4148" i="8"/>
  <c r="C4147" i="8"/>
  <c r="C4146" i="8"/>
  <c r="C4145" i="8"/>
  <c r="C4144" i="8"/>
  <c r="C4143" i="8"/>
  <c r="C4142" i="8"/>
  <c r="C4141" i="8"/>
  <c r="C4140" i="8"/>
  <c r="C4139" i="8"/>
  <c r="C4138" i="8"/>
  <c r="C4137" i="8"/>
  <c r="C4136" i="8"/>
  <c r="C4135" i="8"/>
  <c r="C4134" i="8"/>
  <c r="C4133" i="8"/>
  <c r="C4132" i="8"/>
  <c r="C4131" i="8"/>
  <c r="C4130" i="8"/>
  <c r="C4129" i="8"/>
  <c r="C4128" i="8"/>
  <c r="C4127" i="8"/>
  <c r="C4126" i="8"/>
  <c r="C4125" i="8"/>
  <c r="C4124" i="8"/>
  <c r="C4123" i="8"/>
  <c r="C4122" i="8"/>
  <c r="C4121" i="8"/>
  <c r="C4120" i="8"/>
  <c r="C4119" i="8"/>
  <c r="C4118" i="8"/>
  <c r="C4117" i="8"/>
  <c r="C4116" i="8"/>
  <c r="C4115" i="8"/>
  <c r="C4114" i="8"/>
  <c r="C4113" i="8"/>
  <c r="C4112" i="8"/>
  <c r="C4111" i="8"/>
  <c r="C4110" i="8"/>
  <c r="C4109" i="8"/>
  <c r="C4108" i="8"/>
  <c r="C4107" i="8"/>
  <c r="C4106" i="8"/>
  <c r="C4105" i="8"/>
  <c r="C4104" i="8"/>
  <c r="C4103" i="8"/>
  <c r="C4102" i="8"/>
  <c r="C4101" i="8"/>
  <c r="C4100" i="8"/>
  <c r="C4099" i="8"/>
  <c r="C4098" i="8"/>
  <c r="C4097" i="8"/>
  <c r="C4096" i="8"/>
  <c r="C4095" i="8"/>
  <c r="C4094" i="8"/>
  <c r="C4093" i="8"/>
  <c r="C4092" i="8"/>
  <c r="C4091" i="8"/>
  <c r="C4090" i="8"/>
  <c r="C4089" i="8"/>
  <c r="C4088" i="8"/>
  <c r="C4087" i="8"/>
  <c r="C4086" i="8"/>
  <c r="C4085" i="8"/>
  <c r="C4084" i="8"/>
  <c r="C4083" i="8"/>
  <c r="C4082" i="8"/>
  <c r="C4081" i="8"/>
  <c r="C4080" i="8"/>
  <c r="C4079" i="8"/>
  <c r="C4078" i="8"/>
  <c r="C4077" i="8"/>
  <c r="C4076" i="8"/>
  <c r="C4075" i="8"/>
  <c r="C4074" i="8"/>
  <c r="C4073" i="8"/>
  <c r="C4072" i="8"/>
  <c r="C4071" i="8"/>
  <c r="C4070" i="8"/>
  <c r="C4069" i="8"/>
  <c r="C4068" i="8"/>
  <c r="C4067" i="8"/>
  <c r="C4066" i="8"/>
  <c r="C4065" i="8"/>
  <c r="C4064" i="8"/>
  <c r="C4063" i="8"/>
  <c r="C4062" i="8"/>
  <c r="C4061" i="8"/>
  <c r="C4060" i="8"/>
  <c r="C4059" i="8"/>
  <c r="C4058" i="8"/>
  <c r="C4057" i="8"/>
  <c r="C4056" i="8"/>
  <c r="C4055" i="8"/>
  <c r="C4054" i="8"/>
  <c r="C4053" i="8"/>
  <c r="C4052" i="8"/>
  <c r="C4051" i="8"/>
  <c r="C4050" i="8"/>
  <c r="C4049" i="8"/>
  <c r="C4048" i="8"/>
  <c r="C4047" i="8"/>
  <c r="C4046" i="8"/>
  <c r="C4045" i="8"/>
  <c r="C4044" i="8"/>
  <c r="C4043" i="8"/>
  <c r="C4042" i="8"/>
  <c r="C4041" i="8"/>
  <c r="C4040" i="8"/>
  <c r="C4039" i="8"/>
  <c r="C4038" i="8"/>
  <c r="C4037" i="8"/>
  <c r="C4036" i="8"/>
  <c r="C4035" i="8"/>
  <c r="C4034" i="8"/>
  <c r="C4033" i="8"/>
  <c r="C4032" i="8"/>
  <c r="C4031" i="8"/>
  <c r="C4030" i="8"/>
  <c r="C4029" i="8"/>
  <c r="C4028" i="8"/>
  <c r="C4027" i="8"/>
  <c r="C4026" i="8"/>
  <c r="C4025" i="8"/>
  <c r="C4024" i="8"/>
  <c r="C4023" i="8"/>
  <c r="C4022" i="8"/>
  <c r="C4021" i="8"/>
  <c r="C4020" i="8"/>
  <c r="C4019" i="8"/>
  <c r="C4018" i="8"/>
  <c r="C4017" i="8"/>
  <c r="C4016" i="8"/>
  <c r="C4015" i="8"/>
  <c r="C4014" i="8"/>
  <c r="C4013" i="8"/>
  <c r="C4012" i="8"/>
  <c r="C4011" i="8"/>
  <c r="C4010" i="8"/>
  <c r="C4009" i="8"/>
  <c r="C4008" i="8"/>
  <c r="C4007" i="8"/>
  <c r="C4006" i="8"/>
  <c r="C4005" i="8"/>
  <c r="C4004" i="8"/>
  <c r="C4003" i="8"/>
  <c r="C4002" i="8"/>
  <c r="C4001" i="8"/>
  <c r="C4000" i="8"/>
  <c r="C3999" i="8"/>
  <c r="C3998" i="8"/>
  <c r="C3997" i="8"/>
  <c r="C3996" i="8"/>
  <c r="C3995" i="8"/>
  <c r="C3994" i="8"/>
  <c r="C3993" i="8"/>
  <c r="C3992" i="8"/>
  <c r="C3991" i="8"/>
  <c r="C3990" i="8"/>
  <c r="C3989" i="8"/>
  <c r="C3988" i="8"/>
  <c r="C3987" i="8"/>
  <c r="C3986" i="8"/>
  <c r="C3985" i="8"/>
  <c r="C3984" i="8"/>
  <c r="C3983" i="8"/>
  <c r="C3982" i="8"/>
  <c r="C3981" i="8"/>
  <c r="C3980" i="8"/>
  <c r="C3979" i="8"/>
  <c r="C3978" i="8"/>
  <c r="C3977" i="8"/>
  <c r="C3976" i="8"/>
  <c r="C3975" i="8"/>
  <c r="C3974" i="8"/>
  <c r="C3973" i="8"/>
  <c r="C3972" i="8"/>
  <c r="C3971" i="8"/>
  <c r="C3970" i="8"/>
  <c r="C3969" i="8"/>
  <c r="C3968" i="8"/>
  <c r="C3967" i="8"/>
  <c r="C3966" i="8"/>
  <c r="C3965" i="8"/>
  <c r="C3964" i="8"/>
  <c r="C3963" i="8"/>
  <c r="C3962" i="8"/>
  <c r="C3961" i="8"/>
  <c r="C3960" i="8"/>
  <c r="C3959" i="8"/>
  <c r="C3958" i="8"/>
  <c r="C3957" i="8"/>
  <c r="C3956" i="8"/>
  <c r="C3955" i="8"/>
  <c r="C3954" i="8"/>
  <c r="C3953" i="8"/>
  <c r="C3952" i="8"/>
  <c r="C3951" i="8"/>
  <c r="C3950" i="8"/>
  <c r="C3949" i="8"/>
  <c r="C3948" i="8"/>
  <c r="C3947" i="8"/>
  <c r="C3946" i="8"/>
  <c r="C3945" i="8"/>
  <c r="C3944" i="8"/>
  <c r="C3943" i="8"/>
  <c r="C3942" i="8"/>
  <c r="C3941" i="8"/>
  <c r="C3940" i="8"/>
  <c r="C3939" i="8"/>
  <c r="C3938" i="8"/>
  <c r="C3937" i="8"/>
  <c r="C3936" i="8"/>
  <c r="C3935" i="8"/>
  <c r="C3934" i="8"/>
  <c r="C3933" i="8"/>
  <c r="C3932" i="8"/>
  <c r="C3931" i="8"/>
  <c r="C3930" i="8"/>
  <c r="C3929" i="8"/>
  <c r="C3928" i="8"/>
  <c r="C3927" i="8"/>
  <c r="C3926" i="8"/>
  <c r="C3925" i="8"/>
  <c r="C3924" i="8"/>
  <c r="C3923" i="8"/>
  <c r="C3922" i="8"/>
  <c r="C3921" i="8"/>
  <c r="C3920" i="8"/>
  <c r="C3919" i="8"/>
  <c r="C3918" i="8"/>
  <c r="C3917" i="8"/>
  <c r="C3916" i="8"/>
  <c r="C3915" i="8"/>
  <c r="C3914" i="8"/>
  <c r="C3913" i="8"/>
  <c r="C3912" i="8"/>
  <c r="C3911" i="8"/>
  <c r="C3910" i="8"/>
  <c r="C3909" i="8"/>
  <c r="C3908" i="8"/>
  <c r="C3907" i="8"/>
  <c r="C3906" i="8"/>
  <c r="C3905" i="8"/>
  <c r="C3904" i="8"/>
  <c r="C3903" i="8"/>
  <c r="C3902" i="8"/>
  <c r="C3901" i="8"/>
  <c r="C3900" i="8"/>
  <c r="C3899" i="8"/>
  <c r="C3898" i="8"/>
  <c r="C3897" i="8"/>
  <c r="C3896" i="8"/>
  <c r="C3895" i="8"/>
  <c r="C3894" i="8"/>
  <c r="C3893" i="8"/>
  <c r="C3892" i="8"/>
  <c r="C3891" i="8"/>
  <c r="C3890" i="8"/>
  <c r="C3889" i="8"/>
  <c r="C3888" i="8"/>
  <c r="C3887" i="8"/>
  <c r="C3886" i="8"/>
  <c r="C3885" i="8"/>
  <c r="C3884" i="8"/>
  <c r="C3883" i="8"/>
  <c r="C3882" i="8"/>
  <c r="C3881" i="8"/>
  <c r="C3880" i="8"/>
  <c r="C3879" i="8"/>
  <c r="C3878" i="8"/>
  <c r="C3877" i="8"/>
  <c r="C3876" i="8"/>
  <c r="C3875" i="8"/>
  <c r="C3874" i="8"/>
  <c r="C3873" i="8"/>
  <c r="C3872" i="8"/>
  <c r="C3871" i="8"/>
  <c r="C3870" i="8"/>
  <c r="C3869" i="8"/>
  <c r="C3868" i="8"/>
  <c r="C3867" i="8"/>
  <c r="C3866" i="8"/>
  <c r="C3865" i="8"/>
  <c r="C3864" i="8"/>
  <c r="C3863" i="8"/>
  <c r="C3862" i="8"/>
  <c r="C3861" i="8"/>
  <c r="C3860" i="8"/>
  <c r="C3859" i="8"/>
  <c r="C3858" i="8"/>
  <c r="C3857" i="8"/>
  <c r="C3856" i="8"/>
  <c r="C3855" i="8"/>
  <c r="C3854" i="8"/>
  <c r="C3853" i="8"/>
  <c r="C3852" i="8"/>
  <c r="C3851" i="8"/>
  <c r="C3850" i="8"/>
  <c r="C3849" i="8"/>
  <c r="C3848" i="8"/>
  <c r="C3847" i="8"/>
  <c r="C3846" i="8"/>
  <c r="C3845" i="8"/>
  <c r="C3844" i="8"/>
  <c r="C3843" i="8"/>
  <c r="C3842" i="8"/>
  <c r="C3841" i="8"/>
  <c r="C3840" i="8"/>
  <c r="C3839" i="8"/>
  <c r="C3838" i="8"/>
  <c r="C3837" i="8"/>
  <c r="C3836" i="8"/>
  <c r="C3835" i="8"/>
  <c r="C3834" i="8"/>
  <c r="C3833" i="8"/>
  <c r="C3832" i="8"/>
  <c r="C3831" i="8"/>
  <c r="C3830" i="8"/>
  <c r="C3829" i="8"/>
  <c r="C3828" i="8"/>
  <c r="C3827" i="8"/>
  <c r="C3826" i="8"/>
  <c r="C3825" i="8"/>
  <c r="C3824" i="8"/>
  <c r="C3823" i="8"/>
  <c r="C3822" i="8"/>
  <c r="C3821" i="8"/>
  <c r="C3820" i="8"/>
  <c r="C3819" i="8"/>
  <c r="C3818" i="8"/>
  <c r="C3817" i="8"/>
  <c r="C3816" i="8"/>
  <c r="C3815" i="8"/>
  <c r="C3814" i="8"/>
  <c r="C3813" i="8"/>
  <c r="C3812" i="8"/>
  <c r="C3811" i="8"/>
  <c r="C3810" i="8"/>
  <c r="C3809" i="8"/>
  <c r="C3808" i="8"/>
  <c r="C3807" i="8"/>
  <c r="C3806" i="8"/>
  <c r="C3805" i="8"/>
  <c r="C3804" i="8"/>
  <c r="C3803" i="8"/>
  <c r="C3802" i="8"/>
  <c r="C3801" i="8"/>
  <c r="C3800" i="8"/>
  <c r="C3799" i="8"/>
  <c r="C3798" i="8"/>
  <c r="C3797" i="8"/>
  <c r="C3796" i="8"/>
  <c r="C3795" i="8"/>
  <c r="C3794" i="8"/>
  <c r="C3793" i="8"/>
  <c r="C3792" i="8"/>
  <c r="C3791" i="8"/>
  <c r="C3790" i="8"/>
  <c r="C3789" i="8"/>
  <c r="C3788" i="8"/>
  <c r="C3787" i="8"/>
  <c r="C3786" i="8"/>
  <c r="C3785" i="8"/>
  <c r="C3784" i="8"/>
  <c r="C3783" i="8"/>
  <c r="C3782" i="8"/>
  <c r="C3781" i="8"/>
  <c r="C3780" i="8"/>
  <c r="C3779" i="8"/>
  <c r="C3778" i="8"/>
  <c r="C3777" i="8"/>
  <c r="C3776" i="8"/>
  <c r="C3775" i="8"/>
  <c r="C3774" i="8"/>
  <c r="C3773" i="8"/>
  <c r="C3772" i="8"/>
  <c r="C3771" i="8"/>
  <c r="C3770" i="8"/>
  <c r="C3769" i="8"/>
  <c r="C3768" i="8"/>
  <c r="C3767" i="8"/>
  <c r="C3766" i="8"/>
  <c r="C3765" i="8"/>
  <c r="C3764" i="8"/>
  <c r="C3763" i="8"/>
  <c r="C3762" i="8"/>
  <c r="C3761" i="8"/>
  <c r="C3760" i="8"/>
  <c r="C3759" i="8"/>
  <c r="C3758" i="8"/>
  <c r="C3757" i="8"/>
  <c r="C3756" i="8"/>
  <c r="C3755" i="8"/>
  <c r="C3754" i="8"/>
  <c r="C3753" i="8"/>
  <c r="C3752" i="8"/>
  <c r="C3751" i="8"/>
  <c r="C3750" i="8"/>
  <c r="C3749" i="8"/>
  <c r="C3748" i="8"/>
  <c r="C3747" i="8"/>
  <c r="C3746" i="8"/>
  <c r="C3745" i="8"/>
  <c r="C3744" i="8"/>
  <c r="C3743" i="8"/>
  <c r="C3742" i="8"/>
  <c r="C3741" i="8"/>
  <c r="C3740" i="8"/>
  <c r="C3739" i="8"/>
  <c r="C3738" i="8"/>
  <c r="C3737" i="8"/>
  <c r="C3736" i="8"/>
  <c r="C3735" i="8"/>
  <c r="C3734" i="8"/>
  <c r="C3733" i="8"/>
  <c r="C3732" i="8"/>
  <c r="C3731" i="8"/>
  <c r="C3730" i="8"/>
  <c r="C3729" i="8"/>
  <c r="C3728" i="8"/>
  <c r="C3727" i="8"/>
  <c r="C3726" i="8"/>
  <c r="C3725" i="8"/>
  <c r="C3724" i="8"/>
  <c r="C3723" i="8"/>
  <c r="C3722" i="8"/>
  <c r="C3721" i="8"/>
  <c r="C3720" i="8"/>
  <c r="C3719" i="8"/>
  <c r="C3718" i="8"/>
  <c r="C3717" i="8"/>
  <c r="C3716" i="8"/>
  <c r="C3715" i="8"/>
  <c r="C3714" i="8"/>
  <c r="C3713" i="8"/>
  <c r="C3712" i="8"/>
  <c r="C3711" i="8"/>
  <c r="C3710" i="8"/>
  <c r="C3709" i="8"/>
  <c r="C3708" i="8"/>
  <c r="C3707" i="8"/>
  <c r="C3706" i="8"/>
  <c r="C3705" i="8"/>
  <c r="C3704" i="8"/>
  <c r="C3703" i="8"/>
  <c r="C3702" i="8"/>
  <c r="C3701" i="8"/>
  <c r="C3700" i="8"/>
  <c r="C3699" i="8"/>
  <c r="C3698" i="8"/>
  <c r="C3697" i="8"/>
  <c r="C3696" i="8"/>
  <c r="C3695" i="8"/>
  <c r="C3694" i="8"/>
  <c r="C3693" i="8"/>
  <c r="C3692" i="8"/>
  <c r="C3691" i="8"/>
  <c r="C3690" i="8"/>
  <c r="C3689" i="8"/>
  <c r="C3688" i="8"/>
  <c r="C3687" i="8"/>
  <c r="C3686" i="8"/>
  <c r="C3685" i="8"/>
  <c r="C3684" i="8"/>
  <c r="C3683" i="8"/>
  <c r="C3682" i="8"/>
  <c r="C3681" i="8"/>
  <c r="C3680" i="8"/>
  <c r="C3679" i="8"/>
  <c r="C3678" i="8"/>
  <c r="C3677" i="8"/>
  <c r="C3676" i="8"/>
  <c r="C3675" i="8"/>
  <c r="C3674" i="8"/>
  <c r="C3673" i="8"/>
  <c r="C3672" i="8"/>
  <c r="C3671" i="8"/>
  <c r="C3670" i="8"/>
  <c r="C3669" i="8"/>
  <c r="C3668" i="8"/>
  <c r="C3667" i="8"/>
  <c r="C3666" i="8"/>
  <c r="C3665" i="8"/>
  <c r="C3664" i="8"/>
  <c r="C3663" i="8"/>
  <c r="C3662" i="8"/>
  <c r="C3661" i="8"/>
  <c r="C3660" i="8"/>
  <c r="C3659" i="8"/>
  <c r="C3658" i="8"/>
  <c r="C3657" i="8"/>
  <c r="C3656" i="8"/>
  <c r="C3655" i="8"/>
  <c r="C3654" i="8"/>
  <c r="C3653" i="8"/>
  <c r="C3652" i="8"/>
  <c r="C3651" i="8"/>
  <c r="C3650" i="8"/>
  <c r="C3649" i="8"/>
  <c r="C3648" i="8"/>
  <c r="C3647" i="8"/>
  <c r="C3646" i="8"/>
  <c r="C3645" i="8"/>
  <c r="C3644" i="8"/>
  <c r="C3643" i="8"/>
  <c r="C3642" i="8"/>
  <c r="C3641" i="8"/>
  <c r="C3640" i="8"/>
  <c r="C3639" i="8"/>
  <c r="C3638" i="8"/>
  <c r="C3637" i="8"/>
  <c r="C3636" i="8"/>
  <c r="C3635" i="8"/>
  <c r="C3634" i="8"/>
  <c r="C3633" i="8"/>
  <c r="C3632" i="8"/>
  <c r="C3631" i="8"/>
  <c r="C3630" i="8"/>
  <c r="C3629" i="8"/>
  <c r="C3628" i="8"/>
  <c r="C3627" i="8"/>
  <c r="C3626" i="8"/>
  <c r="C3625" i="8"/>
  <c r="C3624" i="8"/>
  <c r="C3623" i="8"/>
  <c r="C3622" i="8"/>
  <c r="C3621" i="8"/>
  <c r="C3620" i="8"/>
  <c r="C3619" i="8"/>
  <c r="C3618" i="8"/>
  <c r="C3617" i="8"/>
  <c r="C3616" i="8"/>
  <c r="C3615" i="8"/>
  <c r="C3614" i="8"/>
  <c r="C3613" i="8"/>
  <c r="C3612" i="8"/>
  <c r="C3611" i="8"/>
  <c r="C3610" i="8"/>
  <c r="C3609" i="8"/>
  <c r="C3608" i="8"/>
  <c r="C3607" i="8"/>
  <c r="C3606" i="8"/>
  <c r="C3605" i="8"/>
  <c r="C3604" i="8"/>
  <c r="C3603" i="8"/>
  <c r="C3602" i="8"/>
  <c r="C3601" i="8"/>
  <c r="C3600" i="8"/>
  <c r="C3599" i="8"/>
  <c r="C3598" i="8"/>
  <c r="C3597" i="8"/>
  <c r="C3596" i="8"/>
  <c r="C3595" i="8"/>
  <c r="C3594" i="8"/>
  <c r="C3593" i="8"/>
  <c r="C3592" i="8"/>
  <c r="C3591" i="8"/>
  <c r="C3590" i="8"/>
  <c r="C3589" i="8"/>
  <c r="C3588" i="8"/>
  <c r="C3587" i="8"/>
  <c r="C3586" i="8"/>
  <c r="C3585" i="8"/>
  <c r="C3584" i="8"/>
  <c r="C3583" i="8"/>
  <c r="C3582" i="8"/>
  <c r="C3581" i="8"/>
  <c r="C3580" i="8"/>
  <c r="C3579" i="8"/>
  <c r="C3578" i="8"/>
  <c r="C3577" i="8"/>
  <c r="C3576" i="8"/>
  <c r="C3575" i="8"/>
  <c r="C3574" i="8"/>
  <c r="C3573" i="8"/>
  <c r="C3572" i="8"/>
  <c r="C3571" i="8"/>
  <c r="C3570" i="8"/>
  <c r="C3569" i="8"/>
  <c r="C3568" i="8"/>
  <c r="C3567" i="8"/>
  <c r="C3566" i="8"/>
  <c r="C3565" i="8"/>
  <c r="C3564" i="8"/>
  <c r="C3563" i="8"/>
  <c r="C3562" i="8"/>
  <c r="C3561" i="8"/>
  <c r="C3560" i="8"/>
  <c r="C3559" i="8"/>
  <c r="C3558" i="8"/>
  <c r="C3557" i="8"/>
  <c r="C3556" i="8"/>
  <c r="C3555" i="8"/>
  <c r="C3554" i="8"/>
  <c r="C3553" i="8"/>
  <c r="C3552" i="8"/>
  <c r="C3551" i="8"/>
  <c r="C3550" i="8"/>
  <c r="C3549" i="8"/>
  <c r="C3548" i="8"/>
  <c r="C3547" i="8"/>
  <c r="C3546" i="8"/>
  <c r="C3545" i="8"/>
  <c r="C3544" i="8"/>
  <c r="C3543" i="8"/>
  <c r="C3542" i="8"/>
  <c r="C3541" i="8"/>
  <c r="C3540" i="8"/>
  <c r="C3539" i="8"/>
  <c r="C3538" i="8"/>
  <c r="C3537" i="8"/>
  <c r="C3536" i="8"/>
  <c r="C3535" i="8"/>
  <c r="C3534" i="8"/>
  <c r="C3533" i="8"/>
  <c r="C3532" i="8"/>
  <c r="C3531" i="8"/>
  <c r="C3530" i="8"/>
  <c r="C3529" i="8"/>
  <c r="C3528" i="8"/>
  <c r="C3527" i="8"/>
  <c r="C3526" i="8"/>
  <c r="C3525" i="8"/>
  <c r="C3524" i="8"/>
  <c r="C3523" i="8"/>
  <c r="C3522" i="8"/>
  <c r="C3521" i="8"/>
  <c r="C3520" i="8"/>
  <c r="C3519" i="8"/>
  <c r="C3518" i="8"/>
  <c r="C3517" i="8"/>
  <c r="C3516" i="8"/>
  <c r="C3515" i="8"/>
  <c r="C3514" i="8"/>
  <c r="C3513" i="8"/>
  <c r="C3512" i="8"/>
  <c r="C3511" i="8"/>
  <c r="C3510" i="8"/>
  <c r="C3509" i="8"/>
  <c r="C3508" i="8"/>
  <c r="C3507" i="8"/>
  <c r="C3506" i="8"/>
  <c r="C3505" i="8"/>
  <c r="C3504" i="8"/>
  <c r="C3503" i="8"/>
  <c r="C3502" i="8"/>
  <c r="C3501" i="8"/>
  <c r="C3500" i="8"/>
  <c r="C3499" i="8"/>
  <c r="C3498" i="8"/>
  <c r="C3497" i="8"/>
  <c r="C3496" i="8"/>
  <c r="C3495" i="8"/>
  <c r="C3494" i="8"/>
  <c r="C3493" i="8"/>
  <c r="C3492" i="8"/>
  <c r="C3491" i="8"/>
  <c r="C3490" i="8"/>
  <c r="C3489" i="8"/>
  <c r="C3488" i="8"/>
  <c r="C3487" i="8"/>
  <c r="C3486" i="8"/>
  <c r="C3485" i="8"/>
  <c r="C3484" i="8"/>
  <c r="C3483" i="8"/>
  <c r="C3482" i="8"/>
  <c r="C3481" i="8"/>
  <c r="C3480" i="8"/>
  <c r="C3479" i="8"/>
  <c r="C3478" i="8"/>
  <c r="C3477" i="8"/>
  <c r="C3476" i="8"/>
  <c r="C3475" i="8"/>
  <c r="C3474" i="8"/>
  <c r="C3473" i="8"/>
  <c r="C3472" i="8"/>
  <c r="C3471" i="8"/>
  <c r="C3470" i="8"/>
  <c r="C3469" i="8"/>
  <c r="C3468" i="8"/>
  <c r="C3467" i="8"/>
  <c r="C3466" i="8"/>
  <c r="C3465" i="8"/>
  <c r="C3464" i="8"/>
  <c r="C3463" i="8"/>
  <c r="C3462" i="8"/>
  <c r="C3461" i="8"/>
  <c r="C3460" i="8"/>
  <c r="C3459" i="8"/>
  <c r="C3458" i="8"/>
  <c r="C3457" i="8"/>
  <c r="C3456" i="8"/>
  <c r="C3455" i="8"/>
  <c r="C3454" i="8"/>
  <c r="C3453" i="8"/>
  <c r="C3452" i="8"/>
  <c r="C3451" i="8"/>
  <c r="C3450" i="8"/>
  <c r="C3449" i="8"/>
  <c r="C3448" i="8"/>
  <c r="C3447" i="8"/>
  <c r="C3446" i="8"/>
  <c r="C3445" i="8"/>
  <c r="C3444" i="8"/>
  <c r="C3443" i="8"/>
  <c r="C3442" i="8"/>
  <c r="C3441" i="8"/>
  <c r="C3440" i="8"/>
  <c r="C3439" i="8"/>
  <c r="C3438" i="8"/>
  <c r="C3437" i="8"/>
  <c r="C3436" i="8"/>
  <c r="C3435" i="8"/>
  <c r="C3434" i="8"/>
  <c r="C3433" i="8"/>
  <c r="C3432" i="8"/>
  <c r="C3431" i="8"/>
  <c r="C3430" i="8"/>
  <c r="C3429" i="8"/>
  <c r="C3428" i="8"/>
  <c r="C3427" i="8"/>
  <c r="C3426" i="8"/>
  <c r="C3425" i="8"/>
  <c r="C3424" i="8"/>
  <c r="C3423" i="8"/>
  <c r="C3422" i="8"/>
  <c r="C3421" i="8"/>
  <c r="C3420" i="8"/>
  <c r="C3419" i="8"/>
  <c r="C3418" i="8"/>
  <c r="C3417" i="8"/>
  <c r="C3416" i="8"/>
  <c r="C3415" i="8"/>
  <c r="C3414" i="8"/>
  <c r="C3413" i="8"/>
  <c r="C3412" i="8"/>
  <c r="C3411" i="8"/>
  <c r="C3410" i="8"/>
  <c r="C3409" i="8"/>
  <c r="C3408" i="8"/>
  <c r="C3407" i="8"/>
  <c r="C3406" i="8"/>
  <c r="C3405" i="8"/>
  <c r="C3404" i="8"/>
  <c r="C3403" i="8"/>
  <c r="C3402" i="8"/>
  <c r="C3401" i="8"/>
  <c r="C3400" i="8"/>
  <c r="C3399" i="8"/>
  <c r="C3398" i="8"/>
  <c r="C3397" i="8"/>
  <c r="C3396" i="8"/>
  <c r="C3395" i="8"/>
  <c r="C3394" i="8"/>
  <c r="C3393" i="8"/>
  <c r="C3392" i="8"/>
  <c r="C3391" i="8"/>
  <c r="C3390" i="8"/>
  <c r="C3389" i="8"/>
  <c r="C3388" i="8"/>
  <c r="C3387" i="8"/>
  <c r="C3386" i="8"/>
  <c r="C3385" i="8"/>
  <c r="C3384" i="8"/>
  <c r="C3383" i="8"/>
  <c r="C3382" i="8"/>
  <c r="C3381" i="8"/>
  <c r="C3380" i="8"/>
  <c r="C3379" i="8"/>
  <c r="C3378" i="8"/>
  <c r="C3377" i="8"/>
  <c r="C3376" i="8"/>
  <c r="C3375" i="8"/>
  <c r="C3374" i="8"/>
  <c r="C3373" i="8"/>
  <c r="C3372" i="8"/>
  <c r="C3371" i="8"/>
  <c r="C3370" i="8"/>
  <c r="C3369" i="8"/>
  <c r="C3368" i="8"/>
  <c r="C3367" i="8"/>
  <c r="C3366" i="8"/>
  <c r="C3365" i="8"/>
  <c r="C3364" i="8"/>
  <c r="C3363" i="8"/>
  <c r="C3362" i="8"/>
  <c r="C3361" i="8"/>
  <c r="C3360" i="8"/>
  <c r="C3359" i="8"/>
  <c r="C3358" i="8"/>
  <c r="C3357" i="8"/>
  <c r="C3356" i="8"/>
  <c r="C3355" i="8"/>
  <c r="C3354" i="8"/>
  <c r="C3353" i="8"/>
  <c r="C3352" i="8"/>
  <c r="C3351" i="8"/>
  <c r="C3350" i="8"/>
  <c r="C3349" i="8"/>
  <c r="C3348" i="8"/>
  <c r="C3347" i="8"/>
  <c r="C3346" i="8"/>
  <c r="C3345" i="8"/>
  <c r="C3344" i="8"/>
  <c r="C3343" i="8"/>
  <c r="C3342" i="8"/>
  <c r="C3341" i="8"/>
  <c r="C3340" i="8"/>
  <c r="C3339" i="8"/>
  <c r="C3338" i="8"/>
  <c r="C3337" i="8"/>
  <c r="C3336" i="8"/>
  <c r="C3335" i="8"/>
  <c r="C3334" i="8"/>
  <c r="C3333" i="8"/>
  <c r="C3332" i="8"/>
  <c r="C3331" i="8"/>
  <c r="C3330" i="8"/>
  <c r="C3329" i="8"/>
  <c r="C3328" i="8"/>
  <c r="C3327" i="8"/>
  <c r="C3326" i="8"/>
  <c r="C3325" i="8"/>
  <c r="C3324" i="8"/>
  <c r="C3323" i="8"/>
  <c r="C3322" i="8"/>
  <c r="C3321" i="8"/>
  <c r="C3320" i="8"/>
  <c r="C3319" i="8"/>
  <c r="C3318" i="8"/>
  <c r="C3317" i="8"/>
  <c r="C3316" i="8"/>
  <c r="C3315" i="8"/>
  <c r="C3314" i="8"/>
  <c r="C3313" i="8"/>
  <c r="C3312" i="8"/>
  <c r="C3311" i="8"/>
  <c r="C3310" i="8"/>
  <c r="C3309" i="8"/>
  <c r="C3308" i="8"/>
  <c r="C3307" i="8"/>
  <c r="C3306" i="8"/>
  <c r="C3305" i="8"/>
  <c r="C3304" i="8"/>
  <c r="C3303" i="8"/>
  <c r="C3302" i="8"/>
  <c r="C3301" i="8"/>
  <c r="C3300" i="8"/>
  <c r="C3299" i="8"/>
  <c r="C3298" i="8"/>
  <c r="C3297" i="8"/>
  <c r="C3296" i="8"/>
  <c r="C3295" i="8"/>
  <c r="C3294" i="8"/>
  <c r="C3293" i="8"/>
  <c r="C3292" i="8"/>
  <c r="C3291" i="8"/>
  <c r="C3290" i="8"/>
  <c r="C3289" i="8"/>
  <c r="C3288" i="8"/>
  <c r="C3287" i="8"/>
  <c r="C3286" i="8"/>
  <c r="C3285" i="8"/>
  <c r="C3284" i="8"/>
  <c r="C3283" i="8"/>
  <c r="C3282" i="8"/>
  <c r="C3281" i="8"/>
  <c r="C3280" i="8"/>
  <c r="C3279" i="8"/>
  <c r="C3278" i="8"/>
  <c r="C3277" i="8"/>
  <c r="C3276" i="8"/>
  <c r="C3275" i="8"/>
  <c r="C3274" i="8"/>
  <c r="C3273" i="8"/>
  <c r="C3272" i="8"/>
  <c r="C3271" i="8"/>
  <c r="C3270" i="8"/>
  <c r="C3269" i="8"/>
  <c r="C3268" i="8"/>
  <c r="C3267" i="8"/>
  <c r="C3266" i="8"/>
  <c r="C3265" i="8"/>
  <c r="C3264" i="8"/>
  <c r="C3263" i="8"/>
  <c r="C3262" i="8"/>
  <c r="C3261" i="8"/>
  <c r="C3260" i="8"/>
  <c r="C3259" i="8"/>
  <c r="C3258" i="8"/>
  <c r="C3257" i="8"/>
  <c r="C3256" i="8"/>
  <c r="C3255" i="8"/>
  <c r="C3254" i="8"/>
  <c r="C3253" i="8"/>
  <c r="C3252" i="8"/>
  <c r="C3251" i="8"/>
  <c r="C3250" i="8"/>
  <c r="C3249" i="8"/>
  <c r="C3248" i="8"/>
  <c r="C3247" i="8"/>
  <c r="C3246" i="8"/>
  <c r="C3245" i="8"/>
  <c r="C3244" i="8"/>
  <c r="C3243" i="8"/>
  <c r="C3242" i="8"/>
  <c r="C3241" i="8"/>
  <c r="C3240" i="8"/>
  <c r="C3239" i="8"/>
  <c r="C3238" i="8"/>
  <c r="C3237" i="8"/>
  <c r="C3236" i="8"/>
  <c r="C3235" i="8"/>
  <c r="C3234" i="8"/>
  <c r="C3233" i="8"/>
  <c r="C3232" i="8"/>
  <c r="C3231" i="8"/>
  <c r="C3230" i="8"/>
  <c r="C3229" i="8"/>
  <c r="C3228" i="8"/>
  <c r="C3227" i="8"/>
  <c r="C3226" i="8"/>
  <c r="C3225" i="8"/>
  <c r="C3224" i="8"/>
  <c r="C3223" i="8"/>
  <c r="C3222" i="8"/>
  <c r="C3221" i="8"/>
  <c r="C3220" i="8"/>
  <c r="C3219" i="8"/>
  <c r="C3218" i="8"/>
  <c r="C3217" i="8"/>
  <c r="C3216" i="8"/>
  <c r="C3215" i="8"/>
  <c r="C3214" i="8"/>
  <c r="C3213" i="8"/>
  <c r="C3212" i="8"/>
  <c r="C3211" i="8"/>
  <c r="C3210" i="8"/>
  <c r="C3209" i="8"/>
  <c r="C3208" i="8"/>
  <c r="C3207" i="8"/>
  <c r="C3206" i="8"/>
  <c r="C3205" i="8"/>
  <c r="C3204" i="8"/>
  <c r="C3203" i="8"/>
  <c r="C3202" i="8"/>
  <c r="C3201" i="8"/>
  <c r="C3200" i="8"/>
  <c r="C3199" i="8"/>
  <c r="C3198" i="8"/>
  <c r="C3197" i="8"/>
  <c r="C3196" i="8"/>
  <c r="C3195" i="8"/>
  <c r="C3194" i="8"/>
  <c r="C3193" i="8"/>
  <c r="C3192" i="8"/>
  <c r="C3191" i="8"/>
  <c r="C3190" i="8"/>
  <c r="C3189" i="8"/>
  <c r="C3188" i="8"/>
  <c r="C3187" i="8"/>
  <c r="C3186" i="8"/>
  <c r="C3185" i="8"/>
  <c r="C3184" i="8"/>
  <c r="C3183" i="8"/>
  <c r="C3182" i="8"/>
  <c r="C3181" i="8"/>
  <c r="C3180" i="8"/>
  <c r="C3179" i="8"/>
  <c r="C3178" i="8"/>
  <c r="C3177" i="8"/>
  <c r="C3176" i="8"/>
  <c r="C3175" i="8"/>
  <c r="C3174" i="8"/>
  <c r="C3173" i="8"/>
  <c r="C3172" i="8"/>
  <c r="C3171" i="8"/>
  <c r="C3170" i="8"/>
  <c r="C3169" i="8"/>
  <c r="C3168" i="8"/>
  <c r="C3167" i="8"/>
  <c r="C3166" i="8"/>
  <c r="C3165" i="8"/>
  <c r="C3164" i="8"/>
  <c r="C3163" i="8"/>
  <c r="C3162" i="8"/>
  <c r="C3161" i="8"/>
  <c r="C3160" i="8"/>
  <c r="C3159" i="8"/>
  <c r="C3158" i="8"/>
  <c r="C3157" i="8"/>
  <c r="C3156" i="8"/>
  <c r="C3155" i="8"/>
  <c r="C3154" i="8"/>
  <c r="C3153" i="8"/>
  <c r="C3152" i="8"/>
  <c r="C3151" i="8"/>
  <c r="C3150" i="8"/>
  <c r="C3149" i="8"/>
  <c r="C3148" i="8"/>
  <c r="C3147" i="8"/>
  <c r="C3146" i="8"/>
  <c r="C3145" i="8"/>
  <c r="C3144" i="8"/>
  <c r="C3143" i="8"/>
  <c r="C3142" i="8"/>
  <c r="C3141" i="8"/>
  <c r="C3140" i="8"/>
  <c r="C3139" i="8"/>
  <c r="C3138" i="8"/>
  <c r="C3137" i="8"/>
  <c r="C3136" i="8"/>
  <c r="C3135" i="8"/>
  <c r="C3134" i="8"/>
  <c r="C3133" i="8"/>
  <c r="C3132" i="8"/>
  <c r="C3131" i="8"/>
  <c r="C3130" i="8"/>
  <c r="C3129" i="8"/>
  <c r="C3128" i="8"/>
  <c r="C3127" i="8"/>
  <c r="C3126" i="8"/>
  <c r="C3125" i="8"/>
  <c r="C3124" i="8"/>
  <c r="C3123" i="8"/>
  <c r="C3122" i="8"/>
  <c r="C3121" i="8"/>
  <c r="C3120" i="8"/>
  <c r="C3119" i="8"/>
  <c r="C3118" i="8"/>
  <c r="C3117" i="8"/>
  <c r="C3116" i="8"/>
  <c r="C3115" i="8"/>
  <c r="C3114" i="8"/>
  <c r="C3113" i="8"/>
  <c r="C3112" i="8"/>
  <c r="C3111" i="8"/>
  <c r="C3110" i="8"/>
  <c r="C3109" i="8"/>
  <c r="C3108" i="8"/>
  <c r="C3107" i="8"/>
  <c r="C3106" i="8"/>
  <c r="C3105" i="8"/>
  <c r="C3104" i="8"/>
  <c r="C3103" i="8"/>
  <c r="C3102" i="8"/>
  <c r="C3101" i="8"/>
  <c r="C3100" i="8"/>
  <c r="C3099" i="8"/>
  <c r="C3098" i="8"/>
  <c r="C3097" i="8"/>
  <c r="C3096" i="8"/>
  <c r="C3095" i="8"/>
  <c r="C3094" i="8"/>
  <c r="C3093" i="8"/>
  <c r="C3092" i="8"/>
  <c r="C3091" i="8"/>
  <c r="C3090" i="8"/>
  <c r="C3089" i="8"/>
  <c r="C3088" i="8"/>
  <c r="C3087" i="8"/>
  <c r="C3086" i="8"/>
  <c r="C3085" i="8"/>
  <c r="C3084" i="8"/>
  <c r="C3083" i="8"/>
  <c r="C3082" i="8"/>
  <c r="C3081" i="8"/>
  <c r="C3080" i="8"/>
  <c r="C3079" i="8"/>
  <c r="C3078" i="8"/>
  <c r="C3077" i="8"/>
  <c r="C3076" i="8"/>
  <c r="C3075" i="8"/>
  <c r="C3074" i="8"/>
  <c r="C3073" i="8"/>
  <c r="C3072" i="8"/>
  <c r="C3071" i="8"/>
  <c r="C3070" i="8"/>
  <c r="C3069" i="8"/>
  <c r="C3068" i="8"/>
  <c r="C3067" i="8"/>
  <c r="C3066" i="8"/>
  <c r="C3065" i="8"/>
  <c r="C3064" i="8"/>
  <c r="C3063" i="8"/>
  <c r="C3062" i="8"/>
  <c r="C3061" i="8"/>
  <c r="C3060" i="8"/>
  <c r="C3059" i="8"/>
  <c r="C3058" i="8"/>
  <c r="C3057" i="8"/>
  <c r="C3056" i="8"/>
  <c r="C3055" i="8"/>
  <c r="C3054" i="8"/>
  <c r="C3053" i="8"/>
  <c r="C3052" i="8"/>
  <c r="C3051" i="8"/>
  <c r="C3050" i="8"/>
  <c r="C3049" i="8"/>
  <c r="C3048" i="8"/>
  <c r="C3047" i="8"/>
  <c r="C3046" i="8"/>
  <c r="C3045" i="8"/>
  <c r="C3044" i="8"/>
  <c r="C3043" i="8"/>
  <c r="C3042" i="8"/>
  <c r="C3041" i="8"/>
  <c r="C3040" i="8"/>
  <c r="C3039" i="8"/>
  <c r="C3038" i="8"/>
  <c r="C3037" i="8"/>
  <c r="C3036" i="8"/>
  <c r="C3035" i="8"/>
  <c r="C3034" i="8"/>
  <c r="C3033" i="8"/>
  <c r="C3032" i="8"/>
  <c r="C3031" i="8"/>
  <c r="C3030" i="8"/>
  <c r="C3029" i="8"/>
  <c r="C3028" i="8"/>
  <c r="C3027" i="8"/>
  <c r="C3026" i="8"/>
  <c r="C3025" i="8"/>
  <c r="C3024" i="8"/>
  <c r="C3023" i="8"/>
  <c r="C3022" i="8"/>
  <c r="C3021" i="8"/>
  <c r="C3020" i="8"/>
  <c r="C3019" i="8"/>
  <c r="C3018" i="8"/>
  <c r="C3017" i="8"/>
  <c r="C3016" i="8"/>
  <c r="C3015" i="8"/>
  <c r="C3014" i="8"/>
  <c r="C3013" i="8"/>
  <c r="C3012" i="8"/>
  <c r="C3011" i="8"/>
  <c r="C3010" i="8"/>
  <c r="C3009" i="8"/>
  <c r="C3008" i="8"/>
  <c r="C3007" i="8"/>
  <c r="C3006" i="8"/>
  <c r="C3005" i="8"/>
  <c r="C3004" i="8"/>
  <c r="C3003" i="8"/>
  <c r="C3002" i="8"/>
  <c r="C3001" i="8"/>
  <c r="C3000" i="8"/>
  <c r="C2999" i="8"/>
  <c r="C2998" i="8"/>
  <c r="C2997" i="8"/>
  <c r="C2996" i="8"/>
  <c r="C2995" i="8"/>
  <c r="C2994" i="8"/>
  <c r="C2993" i="8"/>
  <c r="C2992" i="8"/>
  <c r="C2991" i="8"/>
  <c r="C2990" i="8"/>
  <c r="C2989" i="8"/>
  <c r="C2988" i="8"/>
  <c r="C2987" i="8"/>
  <c r="C2986" i="8"/>
  <c r="C2985" i="8"/>
  <c r="C2984" i="8"/>
  <c r="C2983" i="8"/>
  <c r="C2982" i="8"/>
  <c r="C2981" i="8"/>
  <c r="C2980" i="8"/>
  <c r="C2979" i="8"/>
  <c r="C2978" i="8"/>
  <c r="C2977" i="8"/>
  <c r="C2976" i="8"/>
  <c r="C2975" i="8"/>
  <c r="C2974" i="8"/>
  <c r="C2973" i="8"/>
  <c r="C2972" i="8"/>
  <c r="C2971" i="8"/>
  <c r="C2970" i="8"/>
  <c r="C2969" i="8"/>
  <c r="C2968" i="8"/>
  <c r="C2967" i="8"/>
  <c r="C2966" i="8"/>
  <c r="C2965" i="8"/>
  <c r="C2964" i="8"/>
  <c r="C2963" i="8"/>
  <c r="C2962" i="8"/>
  <c r="C2961" i="8"/>
  <c r="C2960" i="8"/>
  <c r="C2959" i="8"/>
  <c r="C2958" i="8"/>
  <c r="C2957" i="8"/>
  <c r="C2956" i="8"/>
  <c r="C2955" i="8"/>
  <c r="C2954" i="8"/>
  <c r="C2953" i="8"/>
  <c r="C2952" i="8"/>
  <c r="C2951" i="8"/>
  <c r="C2950" i="8"/>
  <c r="C2949" i="8"/>
  <c r="C2948" i="8"/>
  <c r="C2947" i="8"/>
  <c r="C2946" i="8"/>
  <c r="C2945" i="8"/>
  <c r="C2944" i="8"/>
  <c r="C2943" i="8"/>
  <c r="C2942" i="8"/>
  <c r="C2941" i="8"/>
  <c r="C2940" i="8"/>
  <c r="C2939" i="8"/>
  <c r="C2938" i="8"/>
  <c r="C2937" i="8"/>
  <c r="C2936" i="8"/>
  <c r="C2935" i="8"/>
  <c r="C2934" i="8"/>
  <c r="C2933" i="8"/>
  <c r="C2932" i="8"/>
  <c r="C2931" i="8"/>
  <c r="C2930" i="8"/>
  <c r="C2929" i="8"/>
  <c r="C2928" i="8"/>
  <c r="C2927" i="8"/>
  <c r="C2926" i="8"/>
  <c r="C2925" i="8"/>
  <c r="C2924" i="8"/>
  <c r="C2923" i="8"/>
  <c r="C2922" i="8"/>
  <c r="C2921" i="8"/>
  <c r="C2920" i="8"/>
  <c r="C2919" i="8"/>
  <c r="C2918" i="8"/>
  <c r="C2917" i="8"/>
  <c r="C2916" i="8"/>
  <c r="C2915" i="8"/>
  <c r="C2914" i="8"/>
  <c r="C2913" i="8"/>
  <c r="C2912" i="8"/>
  <c r="C2911" i="8"/>
  <c r="C2910" i="8"/>
  <c r="C2909" i="8"/>
  <c r="C2908" i="8"/>
  <c r="C2907" i="8"/>
  <c r="C2906" i="8"/>
  <c r="C2905" i="8"/>
  <c r="C2904" i="8"/>
  <c r="C2903" i="8"/>
  <c r="C2902" i="8"/>
  <c r="C2901" i="8"/>
  <c r="C2900" i="8"/>
  <c r="C2899" i="8"/>
  <c r="C2898" i="8"/>
  <c r="C2897" i="8"/>
  <c r="C2896" i="8"/>
  <c r="C2895" i="8"/>
  <c r="C2894" i="8"/>
  <c r="C2893" i="8"/>
  <c r="C2892" i="8"/>
  <c r="C2891" i="8"/>
  <c r="C2890" i="8"/>
  <c r="C2889" i="8"/>
  <c r="C2888" i="8"/>
  <c r="C2887" i="8"/>
  <c r="C2886" i="8"/>
  <c r="C2885" i="8"/>
  <c r="C2884" i="8"/>
  <c r="C2883" i="8"/>
  <c r="C2882" i="8"/>
  <c r="C2881" i="8"/>
  <c r="C2880" i="8"/>
  <c r="C2879" i="8"/>
  <c r="C2878" i="8"/>
  <c r="C2877" i="8"/>
  <c r="C2876" i="8"/>
  <c r="C2875" i="8"/>
  <c r="C2874" i="8"/>
  <c r="C2873" i="8"/>
  <c r="C2872" i="8"/>
  <c r="C2871" i="8"/>
  <c r="C2870" i="8"/>
  <c r="C2869" i="8"/>
  <c r="C2868" i="8"/>
  <c r="C2867" i="8"/>
  <c r="C2866" i="8"/>
  <c r="C2865" i="8"/>
  <c r="C2864" i="8"/>
  <c r="C2863" i="8"/>
  <c r="C2862" i="8"/>
  <c r="C2861" i="8"/>
  <c r="C2860" i="8"/>
  <c r="C2859" i="8"/>
  <c r="C2858" i="8"/>
  <c r="C2857" i="8"/>
  <c r="C2856" i="8"/>
  <c r="C2855" i="8"/>
  <c r="C2854" i="8"/>
  <c r="C2853" i="8"/>
  <c r="C2852" i="8"/>
  <c r="C2851" i="8"/>
  <c r="C2850" i="8"/>
  <c r="C2849" i="8"/>
  <c r="C2848" i="8"/>
  <c r="C2847" i="8"/>
  <c r="C2846" i="8"/>
  <c r="C2845" i="8"/>
  <c r="C2844" i="8"/>
  <c r="C2843" i="8"/>
  <c r="C2842" i="8"/>
  <c r="C2841" i="8"/>
  <c r="C2840" i="8"/>
  <c r="C2839" i="8"/>
  <c r="C2838" i="8"/>
  <c r="C2837" i="8"/>
  <c r="C2836" i="8"/>
  <c r="C2835" i="8"/>
  <c r="C2834" i="8"/>
  <c r="C2833" i="8"/>
  <c r="C2832" i="8"/>
  <c r="C2831" i="8"/>
  <c r="C2830" i="8"/>
  <c r="C2829" i="8"/>
  <c r="C2828" i="8"/>
  <c r="C2827" i="8"/>
  <c r="C2826" i="8"/>
  <c r="C2825" i="8"/>
  <c r="C2824" i="8"/>
  <c r="C2823" i="8"/>
  <c r="C2822" i="8"/>
  <c r="C2821" i="8"/>
  <c r="C2820" i="8"/>
  <c r="C2819" i="8"/>
  <c r="C2818" i="8"/>
  <c r="C2817" i="8"/>
  <c r="C2816" i="8"/>
  <c r="C2815" i="8"/>
  <c r="C2814" i="8"/>
  <c r="C2813" i="8"/>
  <c r="C2812" i="8"/>
  <c r="C2811" i="8"/>
  <c r="C2810" i="8"/>
  <c r="C2809" i="8"/>
  <c r="C2808" i="8"/>
  <c r="C2807" i="8"/>
  <c r="C2806" i="8"/>
  <c r="C2805" i="8"/>
  <c r="C2804" i="8"/>
  <c r="C2803" i="8"/>
  <c r="C2802" i="8"/>
  <c r="C2801" i="8"/>
  <c r="C2800" i="8"/>
  <c r="C2799" i="8"/>
  <c r="C2798" i="8"/>
  <c r="C2797" i="8"/>
  <c r="C2796" i="8"/>
  <c r="C2795" i="8"/>
  <c r="C2794" i="8"/>
  <c r="C2793" i="8"/>
  <c r="C2792" i="8"/>
  <c r="C2791" i="8"/>
  <c r="C2790" i="8"/>
  <c r="C2789" i="8"/>
  <c r="C2788" i="8"/>
  <c r="C2787" i="8"/>
  <c r="C2786" i="8"/>
  <c r="C2785" i="8"/>
  <c r="C2784" i="8"/>
  <c r="C2783" i="8"/>
  <c r="C2782" i="8"/>
  <c r="C2781" i="8"/>
  <c r="C2780" i="8"/>
  <c r="C2779" i="8"/>
  <c r="C2778" i="8"/>
  <c r="C2777" i="8"/>
  <c r="C2776" i="8"/>
  <c r="C2775" i="8"/>
  <c r="C2774" i="8"/>
  <c r="C2773" i="8"/>
  <c r="C2772" i="8"/>
  <c r="C2771" i="8"/>
  <c r="C2770" i="8"/>
  <c r="C2769" i="8"/>
  <c r="C2768" i="8"/>
  <c r="C2767" i="8"/>
  <c r="C2766" i="8"/>
  <c r="C2765" i="8"/>
  <c r="C2764" i="8"/>
  <c r="C2763" i="8"/>
  <c r="C2762" i="8"/>
  <c r="C2761" i="8"/>
  <c r="C2760" i="8"/>
  <c r="C2759" i="8"/>
  <c r="C2758" i="8"/>
  <c r="C2757" i="8"/>
  <c r="C2756" i="8"/>
  <c r="C2755" i="8"/>
  <c r="C2754" i="8"/>
  <c r="C2753" i="8"/>
  <c r="C2752" i="8"/>
  <c r="C2751" i="8"/>
  <c r="C2750" i="8"/>
  <c r="C2749" i="8"/>
  <c r="C2748" i="8"/>
  <c r="C2747" i="8"/>
  <c r="C2746" i="8"/>
  <c r="C2745" i="8"/>
  <c r="C2744" i="8"/>
  <c r="C2743" i="8"/>
  <c r="C2742" i="8"/>
  <c r="C2741" i="8"/>
  <c r="C2740" i="8"/>
  <c r="C2739" i="8"/>
  <c r="C2738" i="8"/>
  <c r="C2737" i="8"/>
  <c r="C2736" i="8"/>
  <c r="C2735" i="8"/>
  <c r="C2734" i="8"/>
  <c r="C2733" i="8"/>
  <c r="C2732" i="8"/>
  <c r="C2731" i="8"/>
  <c r="C2730" i="8"/>
  <c r="C2729" i="8"/>
  <c r="C2728" i="8"/>
  <c r="C2727" i="8"/>
  <c r="C2726" i="8"/>
  <c r="C2725" i="8"/>
  <c r="C2724" i="8"/>
  <c r="C2723" i="8"/>
  <c r="C2722" i="8"/>
  <c r="C2721" i="8"/>
  <c r="C2720" i="8"/>
  <c r="C2719" i="8"/>
  <c r="C2718" i="8"/>
  <c r="C2717" i="8"/>
  <c r="C2716" i="8"/>
  <c r="C2715" i="8"/>
  <c r="C2714" i="8"/>
  <c r="C2713" i="8"/>
  <c r="C2712" i="8"/>
  <c r="C2711" i="8"/>
  <c r="C2710" i="8"/>
  <c r="C2709" i="8"/>
  <c r="C2708" i="8"/>
  <c r="C2707" i="8"/>
  <c r="C2706" i="8"/>
  <c r="C2705" i="8"/>
  <c r="C2704" i="8"/>
  <c r="C2703" i="8"/>
  <c r="C2702" i="8"/>
  <c r="C2701" i="8"/>
  <c r="C2700" i="8"/>
  <c r="C2699" i="8"/>
  <c r="C2698" i="8"/>
  <c r="C2697" i="8"/>
  <c r="C2696" i="8"/>
  <c r="C2695" i="8"/>
  <c r="C2694" i="8"/>
  <c r="C2693" i="8"/>
  <c r="C2692" i="8"/>
  <c r="C2691" i="8"/>
  <c r="C2690" i="8"/>
  <c r="C2689" i="8"/>
  <c r="C2688" i="8"/>
  <c r="C2687" i="8"/>
  <c r="C2686" i="8"/>
  <c r="C2685" i="8"/>
  <c r="C2684" i="8"/>
  <c r="C2683" i="8"/>
  <c r="C2682" i="8"/>
  <c r="C2681" i="8"/>
  <c r="C2680" i="8"/>
  <c r="C2679" i="8"/>
  <c r="C2678" i="8"/>
  <c r="C2677" i="8"/>
  <c r="C2676" i="8"/>
  <c r="C2675" i="8"/>
  <c r="C2674" i="8"/>
  <c r="C2673" i="8"/>
  <c r="C2672" i="8"/>
  <c r="C2671" i="8"/>
  <c r="C2670" i="8"/>
  <c r="C2669" i="8"/>
  <c r="C2668" i="8"/>
  <c r="C2667" i="8"/>
  <c r="C2666" i="8"/>
  <c r="C2665" i="8"/>
  <c r="C2664" i="8"/>
  <c r="C2663" i="8"/>
  <c r="C2662" i="8"/>
  <c r="C2661" i="8"/>
  <c r="C2660" i="8"/>
  <c r="C2659" i="8"/>
  <c r="C2658" i="8"/>
  <c r="C2657" i="8"/>
  <c r="C2656" i="8"/>
  <c r="C2655" i="8"/>
  <c r="C2654" i="8"/>
  <c r="C2653" i="8"/>
  <c r="C2652" i="8"/>
  <c r="C2651" i="8"/>
  <c r="C2650" i="8"/>
  <c r="C2649" i="8"/>
  <c r="C2648" i="8"/>
  <c r="C2647" i="8"/>
  <c r="C2646" i="8"/>
  <c r="C2645" i="8"/>
  <c r="C2644" i="8"/>
  <c r="C2643" i="8"/>
  <c r="C2642" i="8"/>
  <c r="C2641" i="8"/>
  <c r="C2640" i="8"/>
  <c r="C2639" i="8"/>
  <c r="C2638" i="8"/>
  <c r="C2637" i="8"/>
  <c r="C2636" i="8"/>
  <c r="C2635" i="8"/>
  <c r="C2634" i="8"/>
  <c r="C2633" i="8"/>
  <c r="C2632" i="8"/>
  <c r="C2631" i="8"/>
  <c r="C2630" i="8"/>
  <c r="C2629" i="8"/>
  <c r="C2628" i="8"/>
  <c r="C2627" i="8"/>
  <c r="C2626" i="8"/>
  <c r="C2625" i="8"/>
  <c r="C2624" i="8"/>
  <c r="C2623" i="8"/>
  <c r="C2622" i="8"/>
  <c r="C2621" i="8"/>
  <c r="C2620" i="8"/>
  <c r="C2619" i="8"/>
  <c r="C2618" i="8"/>
  <c r="C2617" i="8"/>
  <c r="C2616" i="8"/>
  <c r="C2615" i="8"/>
  <c r="C2614" i="8"/>
  <c r="C2613" i="8"/>
  <c r="C2612" i="8"/>
  <c r="C2611" i="8"/>
  <c r="C2610" i="8"/>
  <c r="C2609" i="8"/>
  <c r="C2608" i="8"/>
  <c r="C2607" i="8"/>
  <c r="C2606" i="8"/>
  <c r="C2605" i="8"/>
  <c r="C2604" i="8"/>
  <c r="C2603" i="8"/>
  <c r="C2602" i="8"/>
  <c r="C2601" i="8"/>
  <c r="C2600" i="8"/>
  <c r="C2599" i="8"/>
  <c r="C2598" i="8"/>
  <c r="C2597" i="8"/>
  <c r="C2596" i="8"/>
  <c r="C2595" i="8"/>
  <c r="C2594" i="8"/>
  <c r="C2593" i="8"/>
  <c r="C2592" i="8"/>
  <c r="C2591" i="8"/>
  <c r="C2590" i="8"/>
  <c r="C2589" i="8"/>
  <c r="C2588" i="8"/>
  <c r="C2587" i="8"/>
  <c r="C2586" i="8"/>
  <c r="C2585" i="8"/>
  <c r="C2584" i="8"/>
  <c r="C2583" i="8"/>
  <c r="C2582" i="8"/>
  <c r="C2581" i="8"/>
  <c r="C2580" i="8"/>
  <c r="C2579" i="8"/>
  <c r="C2578" i="8"/>
  <c r="C2577" i="8"/>
  <c r="C2576" i="8"/>
  <c r="C2575" i="8"/>
  <c r="C2574" i="8"/>
  <c r="C2573" i="8"/>
  <c r="C2572" i="8"/>
  <c r="C2571" i="8"/>
  <c r="C2570" i="8"/>
  <c r="C2569" i="8"/>
  <c r="C2568" i="8"/>
  <c r="C2567" i="8"/>
  <c r="C2566" i="8"/>
  <c r="C2565" i="8"/>
  <c r="C2564" i="8"/>
  <c r="C2563" i="8"/>
  <c r="C2562" i="8"/>
  <c r="C2561" i="8"/>
  <c r="C2560" i="8"/>
  <c r="C2559" i="8"/>
  <c r="C2558" i="8"/>
  <c r="C2557" i="8"/>
  <c r="C2556" i="8"/>
  <c r="C2555" i="8"/>
  <c r="C2554" i="8"/>
  <c r="C2553" i="8"/>
  <c r="C2552" i="8"/>
  <c r="C2551" i="8"/>
  <c r="C2550" i="8"/>
  <c r="C2549" i="8"/>
  <c r="C2548" i="8"/>
  <c r="C2547" i="8"/>
  <c r="C2546" i="8"/>
  <c r="C2545" i="8"/>
  <c r="C2544" i="8"/>
  <c r="C2543" i="8"/>
  <c r="C2542" i="8"/>
  <c r="C2541" i="8"/>
  <c r="C2540" i="8"/>
  <c r="C2539" i="8"/>
  <c r="C2538" i="8"/>
  <c r="C2537" i="8"/>
  <c r="C2536" i="8"/>
  <c r="C2535" i="8"/>
  <c r="C2534" i="8"/>
  <c r="C2533" i="8"/>
  <c r="C2532" i="8"/>
  <c r="C2531" i="8"/>
  <c r="C2530" i="8"/>
  <c r="C2529" i="8"/>
  <c r="C2528" i="8"/>
  <c r="C2527" i="8"/>
  <c r="C2526" i="8"/>
  <c r="C2525" i="8"/>
  <c r="C2524" i="8"/>
  <c r="C2523" i="8"/>
  <c r="C2522" i="8"/>
  <c r="C2521" i="8"/>
  <c r="C2520" i="8"/>
  <c r="C2519" i="8"/>
  <c r="C2518" i="8"/>
  <c r="C2517" i="8"/>
  <c r="C2516" i="8"/>
  <c r="C2515" i="8"/>
  <c r="C2514" i="8"/>
  <c r="C2513" i="8"/>
  <c r="C2512" i="8"/>
  <c r="C2511" i="8"/>
  <c r="C2510" i="8"/>
  <c r="C2509" i="8"/>
  <c r="C2508" i="8"/>
  <c r="C2507" i="8"/>
  <c r="C2506" i="8"/>
  <c r="C2505" i="8"/>
  <c r="C2504" i="8"/>
  <c r="C2503" i="8"/>
  <c r="C2502" i="8"/>
  <c r="C2501" i="8"/>
  <c r="C2500" i="8"/>
  <c r="C2499" i="8"/>
  <c r="C2498" i="8"/>
  <c r="C2497" i="8"/>
  <c r="C2496" i="8"/>
  <c r="C2495" i="8"/>
  <c r="C2494" i="8"/>
  <c r="C2493" i="8"/>
  <c r="C2492" i="8"/>
  <c r="C2491" i="8"/>
  <c r="C2490" i="8"/>
  <c r="C2489" i="8"/>
  <c r="C2488" i="8"/>
  <c r="C2487" i="8"/>
  <c r="C2486" i="8"/>
  <c r="C2485" i="8"/>
  <c r="C2484" i="8"/>
  <c r="C2483" i="8"/>
  <c r="C2482" i="8"/>
  <c r="C2481" i="8"/>
  <c r="C2480" i="8"/>
  <c r="C2479" i="8"/>
  <c r="C2478" i="8"/>
  <c r="C2477" i="8"/>
  <c r="C2476" i="8"/>
  <c r="C2475" i="8"/>
  <c r="C2474" i="8"/>
  <c r="C2473" i="8"/>
  <c r="C2472" i="8"/>
  <c r="C2471" i="8"/>
  <c r="C2470" i="8"/>
  <c r="C2469" i="8"/>
  <c r="C2468" i="8"/>
  <c r="C2467" i="8"/>
  <c r="C2466" i="8"/>
  <c r="C2465" i="8"/>
  <c r="C2464" i="8"/>
  <c r="C2463" i="8"/>
  <c r="C2462" i="8"/>
  <c r="C2461" i="8"/>
  <c r="C2460" i="8"/>
  <c r="C2459" i="8"/>
  <c r="C2458" i="8"/>
  <c r="C2457" i="8"/>
  <c r="C2456" i="8"/>
  <c r="C2455" i="8"/>
  <c r="C2454" i="8"/>
  <c r="C2453" i="8"/>
  <c r="C2452" i="8"/>
  <c r="C2451" i="8"/>
  <c r="C2450" i="8"/>
  <c r="C2449" i="8"/>
  <c r="C2448" i="8"/>
  <c r="C2447" i="8"/>
  <c r="C2446" i="8"/>
  <c r="C2445" i="8"/>
  <c r="C2444" i="8"/>
  <c r="C2443" i="8"/>
  <c r="C2442" i="8"/>
  <c r="C2441" i="8"/>
  <c r="C2440" i="8"/>
  <c r="C2439" i="8"/>
  <c r="C2438" i="8"/>
  <c r="C2437" i="8"/>
  <c r="C2436" i="8"/>
  <c r="C2435" i="8"/>
  <c r="C2434" i="8"/>
  <c r="C2433" i="8"/>
  <c r="C2432" i="8"/>
  <c r="C2431" i="8"/>
  <c r="C2430" i="8"/>
  <c r="C2429" i="8"/>
  <c r="C2428" i="8"/>
  <c r="C2427" i="8"/>
  <c r="C2426" i="8"/>
  <c r="C2425" i="8"/>
  <c r="C2424" i="8"/>
  <c r="C2423" i="8"/>
  <c r="C2422" i="8"/>
  <c r="C2421" i="8"/>
  <c r="C2420" i="8"/>
  <c r="C2419" i="8"/>
  <c r="C2418" i="8"/>
  <c r="C2417" i="8"/>
  <c r="C2416" i="8"/>
  <c r="C2415" i="8"/>
  <c r="C2414" i="8"/>
  <c r="C2413" i="8"/>
  <c r="C2412" i="8"/>
  <c r="C2411" i="8"/>
  <c r="C2410" i="8"/>
  <c r="C2409" i="8"/>
  <c r="C2408" i="8"/>
  <c r="C2407" i="8"/>
  <c r="C2406" i="8"/>
  <c r="C2405" i="8"/>
  <c r="C2404" i="8"/>
  <c r="C2403" i="8"/>
  <c r="C2402" i="8"/>
  <c r="C2401" i="8"/>
  <c r="C2400" i="8"/>
  <c r="C2399" i="8"/>
  <c r="C2398" i="8"/>
  <c r="C2397" i="8"/>
  <c r="C2396" i="8"/>
  <c r="C2395" i="8"/>
  <c r="C2394" i="8"/>
  <c r="C2393" i="8"/>
  <c r="C2392" i="8"/>
  <c r="C2391" i="8"/>
  <c r="C2390" i="8"/>
  <c r="C2389" i="8"/>
  <c r="C2388" i="8"/>
  <c r="C2387" i="8"/>
  <c r="C2386" i="8"/>
  <c r="C2385" i="8"/>
  <c r="C2384" i="8"/>
  <c r="C2383" i="8"/>
  <c r="C2382" i="8"/>
  <c r="C2381" i="8"/>
  <c r="C2380" i="8"/>
  <c r="C2379" i="8"/>
  <c r="C2378" i="8"/>
  <c r="C2377" i="8"/>
  <c r="C2376" i="8"/>
  <c r="C2375" i="8"/>
  <c r="C2374" i="8"/>
  <c r="C2373" i="8"/>
  <c r="C2372" i="8"/>
  <c r="C2371" i="8"/>
  <c r="C2370" i="8"/>
  <c r="C2369" i="8"/>
  <c r="C2368" i="8"/>
  <c r="C2367" i="8"/>
  <c r="C2366" i="8"/>
  <c r="C2365" i="8"/>
  <c r="C2364" i="8"/>
  <c r="C2363" i="8"/>
  <c r="C2362" i="8"/>
  <c r="C2361" i="8"/>
  <c r="C2360" i="8"/>
  <c r="C2359" i="8"/>
  <c r="C2358" i="8"/>
  <c r="C2357" i="8"/>
  <c r="C2356" i="8"/>
  <c r="C2355" i="8"/>
  <c r="C2354" i="8"/>
  <c r="C2353" i="8"/>
  <c r="C2352" i="8"/>
  <c r="C2351" i="8"/>
  <c r="C2350" i="8"/>
  <c r="C2349" i="8"/>
  <c r="C2348" i="8"/>
  <c r="C2347" i="8"/>
  <c r="C2346" i="8"/>
  <c r="C2345" i="8"/>
  <c r="C2344" i="8"/>
  <c r="C2343" i="8"/>
  <c r="C2342" i="8"/>
  <c r="C2341" i="8"/>
  <c r="C2340" i="8"/>
  <c r="C2339" i="8"/>
  <c r="C2338" i="8"/>
  <c r="C2337" i="8"/>
  <c r="C2336" i="8"/>
  <c r="C2335" i="8"/>
  <c r="C2334" i="8"/>
  <c r="C2333" i="8"/>
  <c r="C2332" i="8"/>
  <c r="C2331" i="8"/>
  <c r="C2330" i="8"/>
  <c r="C2329" i="8"/>
  <c r="C2328" i="8"/>
  <c r="C2327" i="8"/>
  <c r="C2326" i="8"/>
  <c r="C2325" i="8"/>
  <c r="C2324" i="8"/>
  <c r="C2323" i="8"/>
  <c r="C2322" i="8"/>
  <c r="C2321" i="8"/>
  <c r="C2320" i="8"/>
  <c r="C2319" i="8"/>
  <c r="C2318" i="8"/>
  <c r="C2317" i="8"/>
  <c r="C2316" i="8"/>
  <c r="C2315" i="8"/>
  <c r="C2314" i="8"/>
  <c r="C2313" i="8"/>
  <c r="C2312" i="8"/>
  <c r="C2311" i="8"/>
  <c r="C2310" i="8"/>
  <c r="C2309" i="8"/>
  <c r="C2308" i="8"/>
  <c r="C2307" i="8"/>
  <c r="C2306" i="8"/>
  <c r="C2305" i="8"/>
  <c r="C2304" i="8"/>
  <c r="C2303" i="8"/>
  <c r="C2302" i="8"/>
  <c r="C2301" i="8"/>
  <c r="C2300" i="8"/>
  <c r="C2299" i="8"/>
  <c r="C2298" i="8"/>
  <c r="C2297" i="8"/>
  <c r="C2296" i="8"/>
  <c r="C2295" i="8"/>
  <c r="C2294" i="8"/>
  <c r="C2293" i="8"/>
  <c r="C2292" i="8"/>
  <c r="C2291" i="8"/>
  <c r="C2290" i="8"/>
  <c r="C2289" i="8"/>
  <c r="C2288" i="8"/>
  <c r="C2287" i="8"/>
  <c r="C2286" i="8"/>
  <c r="C2285" i="8"/>
  <c r="C2284" i="8"/>
  <c r="C2283" i="8"/>
  <c r="C2282" i="8"/>
  <c r="C2281" i="8"/>
  <c r="C2280" i="8"/>
  <c r="C2279" i="8"/>
  <c r="C2278" i="8"/>
  <c r="C2277" i="8"/>
  <c r="C2276" i="8"/>
  <c r="C2275" i="8"/>
  <c r="C2274" i="8"/>
  <c r="C2273" i="8"/>
  <c r="C2272" i="8"/>
  <c r="C2271" i="8"/>
  <c r="C2270" i="8"/>
  <c r="C2269" i="8"/>
  <c r="C2268" i="8"/>
  <c r="C2267" i="8"/>
  <c r="C2266" i="8"/>
  <c r="C2265" i="8"/>
  <c r="C2264" i="8"/>
  <c r="C2263" i="8"/>
  <c r="C2262" i="8"/>
  <c r="C2261" i="8"/>
  <c r="C2260" i="8"/>
  <c r="C2259" i="8"/>
  <c r="C2258" i="8"/>
  <c r="C2257" i="8"/>
  <c r="C2256" i="8"/>
  <c r="C2255" i="8"/>
  <c r="C2254" i="8"/>
  <c r="C2253" i="8"/>
  <c r="C2252" i="8"/>
  <c r="C2251" i="8"/>
  <c r="C2250" i="8"/>
  <c r="C2249" i="8"/>
  <c r="C2248" i="8"/>
  <c r="C2247" i="8"/>
  <c r="C2246" i="8"/>
  <c r="C2245" i="8"/>
  <c r="C2244" i="8"/>
  <c r="C2243" i="8"/>
  <c r="C2242" i="8"/>
  <c r="C2241" i="8"/>
  <c r="C2240" i="8"/>
  <c r="C2239" i="8"/>
  <c r="C2238" i="8"/>
  <c r="C2237" i="8"/>
  <c r="C2236" i="8"/>
  <c r="C2235" i="8"/>
  <c r="C2234" i="8"/>
  <c r="C2233" i="8"/>
  <c r="C2232" i="8"/>
  <c r="C2231" i="8"/>
  <c r="C2230" i="8"/>
  <c r="C2229" i="8"/>
  <c r="C2228" i="8"/>
  <c r="C2227" i="8"/>
  <c r="C2226" i="8"/>
  <c r="C2225" i="8"/>
  <c r="C2224" i="8"/>
  <c r="C2223" i="8"/>
  <c r="C2222" i="8"/>
  <c r="C2221" i="8"/>
  <c r="C2220" i="8"/>
  <c r="C2219" i="8"/>
  <c r="C2218" i="8"/>
  <c r="C2217" i="8"/>
  <c r="C2216" i="8"/>
  <c r="C2215" i="8"/>
  <c r="C2214" i="8"/>
  <c r="C2213" i="8"/>
  <c r="C2212" i="8"/>
  <c r="C2211" i="8"/>
  <c r="C2210" i="8"/>
  <c r="C2209" i="8"/>
  <c r="C2208" i="8"/>
  <c r="C2207" i="8"/>
  <c r="C2206" i="8"/>
  <c r="C2205" i="8"/>
  <c r="C2204" i="8"/>
  <c r="C2203" i="8"/>
  <c r="C2202" i="8"/>
  <c r="C2201" i="8"/>
  <c r="C2200" i="8"/>
  <c r="C2199" i="8"/>
  <c r="C2198" i="8"/>
  <c r="C2197" i="8"/>
  <c r="C2196" i="8"/>
  <c r="C2195" i="8"/>
  <c r="C2194" i="8"/>
  <c r="C2193" i="8"/>
  <c r="C2192" i="8"/>
  <c r="C2191" i="8"/>
  <c r="C2190" i="8"/>
  <c r="C2189" i="8"/>
  <c r="C2188" i="8"/>
  <c r="C2187" i="8"/>
  <c r="C2186" i="8"/>
  <c r="C2185" i="8"/>
  <c r="C2184" i="8"/>
  <c r="C2183" i="8"/>
  <c r="C2182" i="8"/>
  <c r="C2181" i="8"/>
  <c r="C2180" i="8"/>
  <c r="C2179" i="8"/>
  <c r="C2178" i="8"/>
  <c r="C2177" i="8"/>
  <c r="C2176" i="8"/>
  <c r="C2175" i="8"/>
  <c r="C2174" i="8"/>
  <c r="C2173" i="8"/>
  <c r="C2172" i="8"/>
  <c r="C2171" i="8"/>
  <c r="C2170" i="8"/>
  <c r="C2169" i="8"/>
  <c r="C2168" i="8"/>
  <c r="C2167" i="8"/>
  <c r="C2166" i="8"/>
  <c r="C2165" i="8"/>
  <c r="C2164" i="8"/>
  <c r="C2163" i="8"/>
  <c r="C2162" i="8"/>
  <c r="C2161" i="8"/>
  <c r="C2160" i="8"/>
  <c r="C2159" i="8"/>
  <c r="C2158" i="8"/>
  <c r="C2157" i="8"/>
  <c r="C2156" i="8"/>
  <c r="C2155" i="8"/>
  <c r="C2154" i="8"/>
  <c r="C2153" i="8"/>
  <c r="C2152" i="8"/>
  <c r="C2151" i="8"/>
  <c r="C2150" i="8"/>
  <c r="C2149" i="8"/>
  <c r="C2148" i="8"/>
  <c r="C2147" i="8"/>
  <c r="C2146" i="8"/>
  <c r="C2145" i="8"/>
  <c r="C2144" i="8"/>
  <c r="C2143" i="8"/>
  <c r="C2142" i="8"/>
  <c r="C2141" i="8"/>
  <c r="C2140" i="8"/>
  <c r="C2139" i="8"/>
  <c r="C2138" i="8"/>
  <c r="C2137" i="8"/>
  <c r="C2136" i="8"/>
  <c r="C2135" i="8"/>
  <c r="C2134" i="8"/>
  <c r="C2133" i="8"/>
  <c r="C2132" i="8"/>
  <c r="C2131" i="8"/>
  <c r="C2130" i="8"/>
  <c r="C2129" i="8"/>
  <c r="C2128" i="8"/>
  <c r="C2127" i="8"/>
  <c r="C2126" i="8"/>
  <c r="C2125" i="8"/>
  <c r="C2124" i="8"/>
  <c r="C2123" i="8"/>
  <c r="C2122" i="8"/>
  <c r="C2121" i="8"/>
  <c r="C2120" i="8"/>
  <c r="C2119" i="8"/>
  <c r="C2118" i="8"/>
  <c r="C2117" i="8"/>
  <c r="C2116" i="8"/>
  <c r="C2115" i="8"/>
  <c r="C2114" i="8"/>
  <c r="C2113" i="8"/>
  <c r="C2112" i="8"/>
  <c r="C2111" i="8"/>
  <c r="C2110" i="8"/>
  <c r="C2109" i="8"/>
  <c r="C2108" i="8"/>
  <c r="C2107" i="8"/>
  <c r="C2106" i="8"/>
  <c r="C2105" i="8"/>
  <c r="C2104" i="8"/>
  <c r="C2103" i="8"/>
  <c r="C2102" i="8"/>
  <c r="C2101" i="8"/>
  <c r="C2100" i="8"/>
  <c r="C2099" i="8"/>
  <c r="C2098" i="8"/>
  <c r="C2097" i="8"/>
  <c r="C2096" i="8"/>
  <c r="C2095" i="8"/>
  <c r="C2094" i="8"/>
  <c r="C2093" i="8"/>
  <c r="C2092" i="8"/>
  <c r="C2091" i="8"/>
  <c r="C2090" i="8"/>
  <c r="C2089" i="8"/>
  <c r="C2088" i="8"/>
  <c r="C2087" i="8"/>
  <c r="C2086" i="8"/>
  <c r="C2085" i="8"/>
  <c r="C2084" i="8"/>
  <c r="C2083" i="8"/>
  <c r="C2082" i="8"/>
  <c r="C2081" i="8"/>
  <c r="C2080" i="8"/>
  <c r="C2079" i="8"/>
  <c r="C2078" i="8"/>
  <c r="C2077" i="8"/>
  <c r="C2076" i="8"/>
  <c r="C2075" i="8"/>
  <c r="C2074" i="8"/>
  <c r="C2073" i="8"/>
  <c r="C2072" i="8"/>
  <c r="C2071" i="8"/>
  <c r="C2070" i="8"/>
  <c r="C2069" i="8"/>
  <c r="C2068" i="8"/>
  <c r="C2067" i="8"/>
  <c r="C2066" i="8"/>
  <c r="C2065" i="8"/>
  <c r="C2064" i="8"/>
  <c r="C2063" i="8"/>
  <c r="C2062" i="8"/>
  <c r="C2061" i="8"/>
  <c r="C2060" i="8"/>
  <c r="C2059" i="8"/>
  <c r="C2058" i="8"/>
  <c r="C2057" i="8"/>
  <c r="C2056" i="8"/>
  <c r="C2055" i="8"/>
  <c r="C2054" i="8"/>
  <c r="C2053" i="8"/>
  <c r="C2052" i="8"/>
  <c r="C2051" i="8"/>
  <c r="C2050" i="8"/>
  <c r="C2049" i="8"/>
  <c r="C2048" i="8"/>
  <c r="C2047" i="8"/>
  <c r="C2046" i="8"/>
  <c r="C2045" i="8"/>
  <c r="C2044" i="8"/>
  <c r="C2043" i="8"/>
  <c r="C2042" i="8"/>
  <c r="C2041" i="8"/>
  <c r="C2040" i="8"/>
  <c r="C2039" i="8"/>
  <c r="C2038" i="8"/>
  <c r="C2037" i="8"/>
  <c r="C2036" i="8"/>
  <c r="C2035" i="8"/>
  <c r="C2034" i="8"/>
  <c r="C2033" i="8"/>
  <c r="C2032" i="8"/>
  <c r="C2031" i="8"/>
  <c r="C2030" i="8"/>
  <c r="C2029" i="8"/>
  <c r="C2028" i="8"/>
  <c r="C2027" i="8"/>
  <c r="C2026" i="8"/>
  <c r="C2025" i="8"/>
  <c r="C2024" i="8"/>
  <c r="C2023" i="8"/>
  <c r="C2022" i="8"/>
  <c r="C2021" i="8"/>
  <c r="C2020" i="8"/>
  <c r="C2019" i="8"/>
  <c r="C2018" i="8"/>
  <c r="C2017" i="8"/>
  <c r="C2016" i="8"/>
  <c r="C2015" i="8"/>
  <c r="C2014" i="8"/>
  <c r="C2013" i="8"/>
  <c r="C2012" i="8"/>
  <c r="C2011" i="8"/>
  <c r="C2010" i="8"/>
  <c r="C2009" i="8"/>
  <c r="C2008" i="8"/>
  <c r="C2007" i="8"/>
  <c r="C2006" i="8"/>
  <c r="C2005" i="8"/>
  <c r="C2004" i="8"/>
  <c r="C2003" i="8"/>
  <c r="C2002" i="8"/>
  <c r="C2001" i="8"/>
  <c r="C2000" i="8"/>
  <c r="C1999" i="8"/>
  <c r="C1998" i="8"/>
  <c r="C1997" i="8"/>
  <c r="C1996" i="8"/>
  <c r="C1995" i="8"/>
  <c r="C1994" i="8"/>
  <c r="C1993" i="8"/>
  <c r="C1992" i="8"/>
  <c r="C1991" i="8"/>
  <c r="C1990" i="8"/>
  <c r="C1989" i="8"/>
  <c r="C1988" i="8"/>
  <c r="C1987" i="8"/>
  <c r="C1986" i="8"/>
  <c r="C1985" i="8"/>
  <c r="C1984" i="8"/>
  <c r="C1983" i="8"/>
  <c r="C1982" i="8"/>
  <c r="C1981" i="8"/>
  <c r="C1980" i="8"/>
  <c r="C1979" i="8"/>
  <c r="C1978" i="8"/>
  <c r="C1977" i="8"/>
  <c r="C1976" i="8"/>
  <c r="C1975" i="8"/>
  <c r="C1974" i="8"/>
  <c r="C1973" i="8"/>
  <c r="C1972" i="8"/>
  <c r="C1971" i="8"/>
  <c r="C1970" i="8"/>
  <c r="C1969" i="8"/>
  <c r="C1968" i="8"/>
  <c r="C1967" i="8"/>
  <c r="C1966" i="8"/>
  <c r="C1965" i="8"/>
  <c r="C1964" i="8"/>
  <c r="C1963" i="8"/>
  <c r="C1962" i="8"/>
  <c r="C1961" i="8"/>
  <c r="C1960" i="8"/>
  <c r="C1959" i="8"/>
  <c r="C1958" i="8"/>
  <c r="C1957" i="8"/>
  <c r="C1956" i="8"/>
  <c r="C1955" i="8"/>
  <c r="C1954" i="8"/>
  <c r="C1953" i="8"/>
  <c r="C1952" i="8"/>
  <c r="C1951" i="8"/>
  <c r="C1950" i="8"/>
  <c r="C1949" i="8"/>
  <c r="C1948" i="8"/>
  <c r="C1947" i="8"/>
  <c r="C1946" i="8"/>
  <c r="C1945" i="8"/>
  <c r="C1944" i="8"/>
  <c r="C1943" i="8"/>
  <c r="C1942" i="8"/>
  <c r="C1941" i="8"/>
  <c r="C1940" i="8"/>
  <c r="C1939" i="8"/>
  <c r="C1938" i="8"/>
  <c r="C1937" i="8"/>
  <c r="C1936" i="8"/>
  <c r="C1935" i="8"/>
  <c r="C1934" i="8"/>
  <c r="C1933" i="8"/>
  <c r="C1932" i="8"/>
  <c r="C1931" i="8"/>
  <c r="C1930" i="8"/>
  <c r="C1929" i="8"/>
  <c r="C1928" i="8"/>
  <c r="C1927" i="8"/>
  <c r="C1926" i="8"/>
  <c r="C1925" i="8"/>
  <c r="C1924" i="8"/>
  <c r="C1923" i="8"/>
  <c r="C1922" i="8"/>
  <c r="C1921" i="8"/>
  <c r="C1920" i="8"/>
  <c r="C1919" i="8"/>
  <c r="C1918" i="8"/>
  <c r="C1917" i="8"/>
  <c r="C1916" i="8"/>
  <c r="C1915" i="8"/>
  <c r="C1914" i="8"/>
  <c r="C1913" i="8"/>
  <c r="C1912" i="8"/>
  <c r="C1911" i="8"/>
  <c r="C1910" i="8"/>
  <c r="C1909" i="8"/>
  <c r="C1908" i="8"/>
  <c r="C1907" i="8"/>
  <c r="C1906" i="8"/>
  <c r="C1905" i="8"/>
  <c r="C1904" i="8"/>
  <c r="C1903" i="8"/>
  <c r="C1902" i="8"/>
  <c r="C1901" i="8"/>
  <c r="C1900" i="8"/>
  <c r="C1899" i="8"/>
  <c r="C1898" i="8"/>
  <c r="C1897" i="8"/>
  <c r="C1896" i="8"/>
  <c r="C1895" i="8"/>
  <c r="C1894" i="8"/>
  <c r="C1893" i="8"/>
  <c r="C1892" i="8"/>
  <c r="C1891" i="8"/>
  <c r="C1890" i="8"/>
  <c r="C1889" i="8"/>
  <c r="C1888" i="8"/>
  <c r="C1887" i="8"/>
  <c r="C1886" i="8"/>
  <c r="C1885" i="8"/>
  <c r="C1884" i="8"/>
  <c r="C1883" i="8"/>
  <c r="C1882" i="8"/>
  <c r="C1881" i="8"/>
  <c r="C1880" i="8"/>
  <c r="C1879" i="8"/>
  <c r="C1878" i="8"/>
  <c r="C1877" i="8"/>
  <c r="C1876" i="8"/>
  <c r="C1875" i="8"/>
  <c r="C1874" i="8"/>
  <c r="C1873" i="8"/>
  <c r="C1872" i="8"/>
  <c r="C1871" i="8"/>
  <c r="C1870" i="8"/>
  <c r="C1869" i="8"/>
  <c r="C1868" i="8"/>
  <c r="C1867" i="8"/>
  <c r="C1866" i="8"/>
  <c r="C1865" i="8"/>
  <c r="C1864" i="8"/>
  <c r="C1863" i="8"/>
  <c r="C1862" i="8"/>
  <c r="C1861" i="8"/>
  <c r="C1860" i="8"/>
  <c r="C1859" i="8"/>
  <c r="C1858" i="8"/>
  <c r="C1857" i="8"/>
  <c r="C1856" i="8"/>
  <c r="C1855" i="8"/>
  <c r="C1854" i="8"/>
  <c r="C1853" i="8"/>
  <c r="C1852" i="8"/>
  <c r="C1851" i="8"/>
  <c r="C1850" i="8"/>
  <c r="C1849" i="8"/>
  <c r="C1848" i="8"/>
  <c r="C1847" i="8"/>
  <c r="C1846" i="8"/>
  <c r="C1845" i="8"/>
  <c r="C1844" i="8"/>
  <c r="C1843" i="8"/>
  <c r="C1842" i="8"/>
  <c r="C1841" i="8"/>
  <c r="C1840" i="8"/>
  <c r="C1839" i="8"/>
  <c r="C1838" i="8"/>
  <c r="C1837" i="8"/>
  <c r="C1836" i="8"/>
  <c r="C1835" i="8"/>
  <c r="C1834" i="8"/>
  <c r="C1833" i="8"/>
  <c r="C1832" i="8"/>
  <c r="C1831" i="8"/>
  <c r="C1830" i="8"/>
  <c r="C1829" i="8"/>
  <c r="C1828" i="8"/>
  <c r="C1827" i="8"/>
  <c r="C1826" i="8"/>
  <c r="C1825" i="8"/>
  <c r="C1824" i="8"/>
  <c r="C1823" i="8"/>
  <c r="C1822" i="8"/>
  <c r="C1821" i="8"/>
  <c r="C1820" i="8"/>
  <c r="C1819" i="8"/>
  <c r="C1818" i="8"/>
  <c r="C1817" i="8"/>
  <c r="C1816" i="8"/>
  <c r="C1815" i="8"/>
  <c r="C1814" i="8"/>
  <c r="C1813" i="8"/>
  <c r="C1812" i="8"/>
  <c r="C1811" i="8"/>
  <c r="C1810" i="8"/>
  <c r="C1809" i="8"/>
  <c r="C1808" i="8"/>
  <c r="C1807" i="8"/>
  <c r="C1806" i="8"/>
  <c r="C1805" i="8"/>
  <c r="C1804" i="8"/>
  <c r="C1803" i="8"/>
  <c r="C1802" i="8"/>
  <c r="C1801" i="8"/>
  <c r="C1800" i="8"/>
  <c r="C1799" i="8"/>
  <c r="C1798" i="8"/>
  <c r="C1797" i="8"/>
  <c r="C1796" i="8"/>
  <c r="C1795" i="8"/>
  <c r="C1794" i="8"/>
  <c r="C1793" i="8"/>
  <c r="C1792" i="8"/>
  <c r="C1791" i="8"/>
  <c r="C1790" i="8"/>
  <c r="C1789" i="8"/>
  <c r="C1788" i="8"/>
  <c r="C1787" i="8"/>
  <c r="C1786" i="8"/>
  <c r="C1785" i="8"/>
  <c r="C1784" i="8"/>
  <c r="C1783" i="8"/>
  <c r="C1782" i="8"/>
  <c r="C1781" i="8"/>
  <c r="C1780" i="8"/>
  <c r="C1779" i="8"/>
  <c r="C1778" i="8"/>
  <c r="C1777" i="8"/>
  <c r="C1776" i="8"/>
  <c r="C1775" i="8"/>
  <c r="C1774" i="8"/>
  <c r="C1773" i="8"/>
  <c r="C1772" i="8"/>
  <c r="C1771" i="8"/>
  <c r="C1770" i="8"/>
  <c r="C1769" i="8"/>
  <c r="C1768" i="8"/>
  <c r="C1767" i="8"/>
  <c r="C1766" i="8"/>
  <c r="C1765" i="8"/>
  <c r="C1764" i="8"/>
  <c r="C1763" i="8"/>
  <c r="C1762" i="8"/>
  <c r="C1761" i="8"/>
  <c r="C1760" i="8"/>
  <c r="C1759" i="8"/>
  <c r="C1758" i="8"/>
  <c r="C1757" i="8"/>
  <c r="C1756" i="8"/>
  <c r="C1755" i="8"/>
  <c r="C1754" i="8"/>
  <c r="C1753" i="8"/>
  <c r="C1752" i="8"/>
  <c r="C1751" i="8"/>
  <c r="C1750" i="8"/>
  <c r="C1749" i="8"/>
  <c r="C1748" i="8"/>
  <c r="C1747" i="8"/>
  <c r="C1746" i="8"/>
  <c r="C1745" i="8"/>
  <c r="C1744" i="8"/>
  <c r="C1743" i="8"/>
  <c r="C1742" i="8"/>
  <c r="C1741" i="8"/>
  <c r="C1740" i="8"/>
  <c r="C1739" i="8"/>
  <c r="C1738" i="8"/>
  <c r="C1737" i="8"/>
  <c r="C1736" i="8"/>
  <c r="C1735" i="8"/>
  <c r="C1734" i="8"/>
  <c r="C1733" i="8"/>
  <c r="C1732" i="8"/>
  <c r="C1731" i="8"/>
  <c r="C1730" i="8"/>
  <c r="C1729" i="8"/>
  <c r="C1728" i="8"/>
  <c r="C1727" i="8"/>
  <c r="C1726" i="8"/>
  <c r="C1725" i="8"/>
  <c r="C1724" i="8"/>
  <c r="C1723" i="8"/>
  <c r="C1722" i="8"/>
  <c r="C1721" i="8"/>
  <c r="C1720" i="8"/>
  <c r="C1719" i="8"/>
  <c r="C1718" i="8"/>
  <c r="C1717" i="8"/>
  <c r="C1716" i="8"/>
  <c r="C1715" i="8"/>
  <c r="C1714" i="8"/>
  <c r="C1713" i="8"/>
  <c r="C1712" i="8"/>
  <c r="C1711" i="8"/>
  <c r="C1710" i="8"/>
  <c r="C1709" i="8"/>
  <c r="C1708" i="8"/>
  <c r="C1707" i="8"/>
  <c r="C1706" i="8"/>
  <c r="C1705" i="8"/>
  <c r="C1704" i="8"/>
  <c r="C1703" i="8"/>
  <c r="C1702" i="8"/>
  <c r="C1701" i="8"/>
  <c r="C1700" i="8"/>
  <c r="C1699" i="8"/>
  <c r="C1698" i="8"/>
  <c r="C1697" i="8"/>
  <c r="C1696" i="8"/>
  <c r="C1695" i="8"/>
  <c r="C1694" i="8"/>
  <c r="C1693" i="8"/>
  <c r="C1692" i="8"/>
  <c r="C1691" i="8"/>
  <c r="C1690" i="8"/>
  <c r="C1689" i="8"/>
  <c r="C1688" i="8"/>
  <c r="C1687" i="8"/>
  <c r="C1686" i="8"/>
  <c r="C1685" i="8"/>
  <c r="C1684" i="8"/>
  <c r="C1683" i="8"/>
  <c r="C1682" i="8"/>
  <c r="C1681" i="8"/>
  <c r="C1680" i="8"/>
  <c r="C1679" i="8"/>
  <c r="C1678" i="8"/>
  <c r="C1677" i="8"/>
  <c r="C1676" i="8"/>
  <c r="C1675" i="8"/>
  <c r="C1674" i="8"/>
  <c r="C1673" i="8"/>
  <c r="C1672" i="8"/>
  <c r="C1671" i="8"/>
  <c r="C1670" i="8"/>
  <c r="C1669" i="8"/>
  <c r="C1668" i="8"/>
  <c r="C1667" i="8"/>
  <c r="C1666" i="8"/>
  <c r="C1665" i="8"/>
  <c r="C1664" i="8"/>
  <c r="C1663" i="8"/>
  <c r="C1662" i="8"/>
  <c r="C1661" i="8"/>
  <c r="C1660" i="8"/>
  <c r="C1659" i="8"/>
  <c r="C1658" i="8"/>
  <c r="C1657" i="8"/>
  <c r="C1656" i="8"/>
  <c r="C1655" i="8"/>
  <c r="C1654" i="8"/>
  <c r="C1653" i="8"/>
  <c r="C1652" i="8"/>
  <c r="C1651" i="8"/>
  <c r="C1650" i="8"/>
  <c r="C1649" i="8"/>
  <c r="C1648" i="8"/>
  <c r="C1647" i="8"/>
  <c r="C1646" i="8"/>
  <c r="C1645" i="8"/>
  <c r="C1644" i="8"/>
  <c r="C1643" i="8"/>
  <c r="C1642" i="8"/>
  <c r="C1641" i="8"/>
  <c r="C1640" i="8"/>
  <c r="C1639" i="8"/>
  <c r="C1638" i="8"/>
  <c r="C1637" i="8"/>
  <c r="C1636" i="8"/>
  <c r="C1635" i="8"/>
  <c r="C1634" i="8"/>
  <c r="C1633" i="8"/>
  <c r="C1632" i="8"/>
  <c r="C1631" i="8"/>
  <c r="C1630" i="8"/>
  <c r="C1629" i="8"/>
  <c r="C1628" i="8"/>
  <c r="C1627" i="8"/>
  <c r="C1626" i="8"/>
  <c r="C1625" i="8"/>
  <c r="C1624" i="8"/>
  <c r="C1623" i="8"/>
  <c r="C1622" i="8"/>
  <c r="C1621" i="8"/>
  <c r="C1620" i="8"/>
  <c r="C1619" i="8"/>
  <c r="C1618" i="8"/>
  <c r="C1617" i="8"/>
  <c r="C1616" i="8"/>
  <c r="C1615" i="8"/>
  <c r="C1614" i="8"/>
  <c r="C1613" i="8"/>
  <c r="C1612" i="8"/>
  <c r="C1611" i="8"/>
  <c r="C1610" i="8"/>
  <c r="C1609" i="8"/>
  <c r="C1608" i="8"/>
  <c r="C1607" i="8"/>
  <c r="C1606" i="8"/>
  <c r="C1605" i="8"/>
  <c r="C1604" i="8"/>
  <c r="C1603" i="8"/>
  <c r="C1602" i="8"/>
  <c r="C1601" i="8"/>
  <c r="C1600" i="8"/>
  <c r="C1599" i="8"/>
  <c r="C1598" i="8"/>
  <c r="C1597" i="8"/>
  <c r="C1596" i="8"/>
  <c r="C1595" i="8"/>
  <c r="C1594" i="8"/>
  <c r="C1593" i="8"/>
  <c r="C1592" i="8"/>
  <c r="C1591" i="8"/>
  <c r="C1590" i="8"/>
  <c r="C1589" i="8"/>
  <c r="C1588" i="8"/>
  <c r="C1587" i="8"/>
  <c r="C1586" i="8"/>
  <c r="C1585" i="8"/>
  <c r="C1584" i="8"/>
  <c r="C1583" i="8"/>
  <c r="C1582" i="8"/>
  <c r="C1581" i="8"/>
  <c r="C1580" i="8"/>
  <c r="C1579" i="8"/>
  <c r="C1578" i="8"/>
  <c r="C1577" i="8"/>
  <c r="C1576" i="8"/>
  <c r="C1575" i="8"/>
  <c r="C1574" i="8"/>
  <c r="C1573" i="8"/>
  <c r="C1572" i="8"/>
  <c r="C1571" i="8"/>
  <c r="C1570" i="8"/>
  <c r="C1569" i="8"/>
  <c r="C1568" i="8"/>
  <c r="C1567" i="8"/>
  <c r="C1566" i="8"/>
  <c r="C1565" i="8"/>
  <c r="C1564" i="8"/>
  <c r="C1563" i="8"/>
  <c r="C1562" i="8"/>
  <c r="C1561" i="8"/>
  <c r="C1560" i="8"/>
  <c r="C1559" i="8"/>
  <c r="C1558" i="8"/>
  <c r="C1557" i="8"/>
  <c r="C1556" i="8"/>
  <c r="C1555" i="8"/>
  <c r="C1554" i="8"/>
  <c r="C1553" i="8"/>
  <c r="C1552" i="8"/>
  <c r="C1551" i="8"/>
  <c r="C1550" i="8"/>
  <c r="C1549" i="8"/>
  <c r="C1548" i="8"/>
  <c r="C1547" i="8"/>
  <c r="C1546" i="8"/>
  <c r="C1545" i="8"/>
  <c r="C1544" i="8"/>
  <c r="C1543" i="8"/>
  <c r="C1542" i="8"/>
  <c r="C1541" i="8"/>
  <c r="C1540" i="8"/>
  <c r="C1539" i="8"/>
  <c r="C1538" i="8"/>
  <c r="C1537" i="8"/>
  <c r="C1536" i="8"/>
  <c r="C1535" i="8"/>
  <c r="C1534" i="8"/>
  <c r="C1533" i="8"/>
  <c r="C1532" i="8"/>
  <c r="C1531" i="8"/>
  <c r="C1530" i="8"/>
  <c r="C1529" i="8"/>
  <c r="C1528" i="8"/>
  <c r="C1527" i="8"/>
  <c r="C1526" i="8"/>
  <c r="C1525" i="8"/>
  <c r="C1524" i="8"/>
  <c r="C1523" i="8"/>
  <c r="C1522" i="8"/>
  <c r="C1521" i="8"/>
  <c r="C1520" i="8"/>
  <c r="C1519" i="8"/>
  <c r="C1518" i="8"/>
  <c r="C1517" i="8"/>
  <c r="C1516" i="8"/>
  <c r="C1515" i="8"/>
  <c r="C1514" i="8"/>
  <c r="C1513" i="8"/>
  <c r="C1512" i="8"/>
  <c r="C1511" i="8"/>
  <c r="C1510" i="8"/>
  <c r="C1509" i="8"/>
  <c r="C1508" i="8"/>
  <c r="C1507" i="8"/>
  <c r="C1506" i="8"/>
  <c r="C1505" i="8"/>
  <c r="C1504" i="8"/>
  <c r="C1503" i="8"/>
  <c r="C1502" i="8"/>
  <c r="C1501" i="8"/>
  <c r="C1500" i="8"/>
  <c r="C1499" i="8"/>
  <c r="C1498" i="8"/>
  <c r="C1497" i="8"/>
  <c r="C1496" i="8"/>
  <c r="C1495" i="8"/>
  <c r="C1494" i="8"/>
  <c r="C1493" i="8"/>
  <c r="C1492" i="8"/>
  <c r="C1491" i="8"/>
  <c r="C1490" i="8"/>
  <c r="C1489" i="8"/>
  <c r="C1488" i="8"/>
  <c r="C1487" i="8"/>
  <c r="C1486" i="8"/>
  <c r="C1485" i="8"/>
  <c r="C1484" i="8"/>
  <c r="C1483" i="8"/>
  <c r="C1482" i="8"/>
  <c r="C1481" i="8"/>
  <c r="C1480" i="8"/>
  <c r="C1479" i="8"/>
  <c r="C1478" i="8"/>
  <c r="C1477" i="8"/>
  <c r="C1476" i="8"/>
  <c r="C1475" i="8"/>
  <c r="C1474" i="8"/>
  <c r="C1473" i="8"/>
  <c r="C1472" i="8"/>
  <c r="C1471" i="8"/>
  <c r="C1470" i="8"/>
  <c r="C1469" i="8"/>
  <c r="C1468" i="8"/>
  <c r="C1467" i="8"/>
  <c r="C1466" i="8"/>
  <c r="C1465" i="8"/>
  <c r="C1464" i="8"/>
  <c r="C1463" i="8"/>
  <c r="C1462" i="8"/>
  <c r="C1461" i="8"/>
  <c r="C1460" i="8"/>
  <c r="C1459" i="8"/>
  <c r="C1458" i="8"/>
  <c r="C1457" i="8"/>
  <c r="C1456" i="8"/>
  <c r="C1455" i="8"/>
  <c r="C1454" i="8"/>
  <c r="C1453" i="8"/>
  <c r="C1452" i="8"/>
  <c r="C1451" i="8"/>
  <c r="C1450" i="8"/>
  <c r="C1449" i="8"/>
  <c r="C1448" i="8"/>
  <c r="C1447" i="8"/>
  <c r="C1446" i="8"/>
  <c r="C1445" i="8"/>
  <c r="C1444" i="8"/>
  <c r="C1443" i="8"/>
  <c r="C1442" i="8"/>
  <c r="C1441" i="8"/>
  <c r="C1440" i="8"/>
  <c r="C1439" i="8"/>
  <c r="C1438" i="8"/>
  <c r="C1437" i="8"/>
  <c r="C1436" i="8"/>
  <c r="C1435" i="8"/>
  <c r="C1434" i="8"/>
  <c r="C1433" i="8"/>
  <c r="C1432" i="8"/>
  <c r="C1431" i="8"/>
  <c r="C1430" i="8"/>
  <c r="C1429" i="8"/>
  <c r="C1428" i="8"/>
  <c r="C1427" i="8"/>
  <c r="C1426" i="8"/>
  <c r="C1425" i="8"/>
  <c r="C1424" i="8"/>
  <c r="C1423" i="8"/>
  <c r="C1422" i="8"/>
  <c r="C1421" i="8"/>
  <c r="C1420" i="8"/>
  <c r="C1419" i="8"/>
  <c r="C1418" i="8"/>
  <c r="C1417" i="8"/>
  <c r="C1416" i="8"/>
  <c r="C1415" i="8"/>
  <c r="C1414" i="8"/>
  <c r="C1413" i="8"/>
  <c r="C1412" i="8"/>
  <c r="C1411" i="8"/>
  <c r="C1410" i="8"/>
  <c r="C1409" i="8"/>
  <c r="C1408" i="8"/>
  <c r="C1407" i="8"/>
  <c r="C1406" i="8"/>
  <c r="C1405" i="8"/>
  <c r="C1404" i="8"/>
  <c r="C1403" i="8"/>
  <c r="C1402" i="8"/>
  <c r="C1401" i="8"/>
  <c r="C1400" i="8"/>
  <c r="C1399" i="8"/>
  <c r="C1398" i="8"/>
  <c r="C1397" i="8"/>
  <c r="C1396" i="8"/>
  <c r="C1395" i="8"/>
  <c r="C1394" i="8"/>
  <c r="C1393" i="8"/>
  <c r="C1392" i="8"/>
  <c r="C1391" i="8"/>
  <c r="C1390" i="8"/>
  <c r="C1389" i="8"/>
  <c r="C1388" i="8"/>
  <c r="C1387" i="8"/>
  <c r="C1386" i="8"/>
  <c r="C1385" i="8"/>
  <c r="C1384" i="8"/>
  <c r="C1383" i="8"/>
  <c r="C1382" i="8"/>
  <c r="C1381" i="8"/>
  <c r="C1380" i="8"/>
  <c r="C1379" i="8"/>
  <c r="C1378" i="8"/>
  <c r="C1377" i="8"/>
  <c r="C1376" i="8"/>
  <c r="C1375" i="8"/>
  <c r="C1374" i="8"/>
  <c r="C1373" i="8"/>
  <c r="C1372" i="8"/>
  <c r="C1371" i="8"/>
  <c r="C1370" i="8"/>
  <c r="C1369" i="8"/>
  <c r="C1368" i="8"/>
  <c r="C1367" i="8"/>
  <c r="C1366" i="8"/>
  <c r="C1365" i="8"/>
  <c r="C1364" i="8"/>
  <c r="C1363" i="8"/>
  <c r="C1362" i="8"/>
  <c r="C1361" i="8"/>
  <c r="C1360" i="8"/>
  <c r="C1359" i="8"/>
  <c r="C1358" i="8"/>
  <c r="C1357" i="8"/>
  <c r="C1356" i="8"/>
  <c r="C1355" i="8"/>
  <c r="C1354" i="8"/>
  <c r="C1353" i="8"/>
  <c r="C1352" i="8"/>
  <c r="C1351" i="8"/>
  <c r="C1350" i="8"/>
  <c r="C1349" i="8"/>
  <c r="C1348" i="8"/>
  <c r="C1347" i="8"/>
  <c r="C1346" i="8"/>
  <c r="C1345" i="8"/>
  <c r="C1344" i="8"/>
  <c r="C1343" i="8"/>
  <c r="C1342" i="8"/>
  <c r="C1341" i="8"/>
  <c r="C1340" i="8"/>
  <c r="C1339" i="8"/>
  <c r="C1338" i="8"/>
  <c r="C1337" i="8"/>
  <c r="C1336" i="8"/>
  <c r="C1335" i="8"/>
  <c r="C1334" i="8"/>
  <c r="C1333" i="8"/>
  <c r="C1332" i="8"/>
  <c r="C1331" i="8"/>
  <c r="C1330" i="8"/>
  <c r="C1329" i="8"/>
  <c r="C1328" i="8"/>
  <c r="C1327" i="8"/>
  <c r="C1326" i="8"/>
  <c r="C1325" i="8"/>
  <c r="C1324" i="8"/>
  <c r="C1323" i="8"/>
  <c r="C1322" i="8"/>
  <c r="C1321" i="8"/>
  <c r="C1320" i="8"/>
  <c r="C1319" i="8"/>
  <c r="C1318" i="8"/>
  <c r="C1317" i="8"/>
  <c r="C1316" i="8"/>
  <c r="C1315" i="8"/>
  <c r="C1314" i="8"/>
  <c r="C1313" i="8"/>
  <c r="C1312" i="8"/>
  <c r="C1311" i="8"/>
  <c r="C1310" i="8"/>
  <c r="C1309" i="8"/>
  <c r="C1308" i="8"/>
  <c r="C1307" i="8"/>
  <c r="C1306" i="8"/>
  <c r="C1305" i="8"/>
  <c r="C1304" i="8"/>
  <c r="C1303" i="8"/>
  <c r="C1302" i="8"/>
  <c r="C1301" i="8"/>
  <c r="C1300" i="8"/>
  <c r="C1299" i="8"/>
  <c r="C1298" i="8"/>
  <c r="C1297" i="8"/>
  <c r="C1296" i="8"/>
  <c r="C1295" i="8"/>
  <c r="C1294" i="8"/>
  <c r="C1293" i="8"/>
  <c r="C1292" i="8"/>
  <c r="C1291" i="8"/>
  <c r="C1290" i="8"/>
  <c r="C1289" i="8"/>
  <c r="C1288" i="8"/>
  <c r="C1287" i="8"/>
  <c r="C1286" i="8"/>
  <c r="C1285" i="8"/>
  <c r="C1284" i="8"/>
  <c r="C1283" i="8"/>
  <c r="C1282" i="8"/>
  <c r="C1281" i="8"/>
  <c r="C1280" i="8"/>
  <c r="C1279" i="8"/>
  <c r="C1278" i="8"/>
  <c r="C1277" i="8"/>
  <c r="C1276" i="8"/>
  <c r="C1275" i="8"/>
  <c r="C1274" i="8"/>
  <c r="C1273" i="8"/>
  <c r="C1272" i="8"/>
  <c r="C1271" i="8"/>
  <c r="C1270" i="8"/>
  <c r="C1269" i="8"/>
  <c r="C1268" i="8"/>
  <c r="C1267" i="8"/>
  <c r="C1266" i="8"/>
  <c r="C1265" i="8"/>
  <c r="C1264" i="8"/>
  <c r="C1263" i="8"/>
  <c r="C1262" i="8"/>
  <c r="C1261" i="8"/>
  <c r="C1260" i="8"/>
  <c r="C1259" i="8"/>
  <c r="C1258" i="8"/>
  <c r="C1257" i="8"/>
  <c r="C1256" i="8"/>
  <c r="C1255" i="8"/>
  <c r="C1254" i="8"/>
  <c r="C1253" i="8"/>
  <c r="C1252" i="8"/>
  <c r="C1251" i="8"/>
  <c r="C1250" i="8"/>
  <c r="C1249" i="8"/>
  <c r="C1248" i="8"/>
  <c r="C1247" i="8"/>
  <c r="C1246" i="8"/>
  <c r="C1245" i="8"/>
  <c r="C1244" i="8"/>
  <c r="C1243" i="8"/>
  <c r="C1242" i="8"/>
  <c r="C1241" i="8"/>
  <c r="C1240" i="8"/>
  <c r="C1239" i="8"/>
  <c r="C1238" i="8"/>
  <c r="C1237" i="8"/>
  <c r="C1236" i="8"/>
  <c r="C1235" i="8"/>
  <c r="C1234" i="8"/>
  <c r="C1233" i="8"/>
  <c r="C1232" i="8"/>
  <c r="C1231" i="8"/>
  <c r="C1230" i="8"/>
  <c r="C1229" i="8"/>
  <c r="C1228" i="8"/>
  <c r="C1227" i="8"/>
  <c r="C1226" i="8"/>
  <c r="C1225" i="8"/>
  <c r="C1224" i="8"/>
  <c r="C1223" i="8"/>
  <c r="C1222" i="8"/>
  <c r="C1221" i="8"/>
  <c r="C1220" i="8"/>
  <c r="C1219" i="8"/>
  <c r="C1218" i="8"/>
  <c r="C1217" i="8"/>
  <c r="C1216" i="8"/>
  <c r="C1215" i="8"/>
  <c r="C1214" i="8"/>
  <c r="C1213" i="8"/>
  <c r="C1212" i="8"/>
  <c r="C1211" i="8"/>
  <c r="C1210" i="8"/>
  <c r="C1209" i="8"/>
  <c r="C1208" i="8"/>
  <c r="C1207" i="8"/>
  <c r="C1206" i="8"/>
  <c r="C1205" i="8"/>
  <c r="C1204" i="8"/>
  <c r="C1203" i="8"/>
  <c r="C1202" i="8"/>
  <c r="C1201" i="8"/>
  <c r="C1200" i="8"/>
  <c r="C1199" i="8"/>
  <c r="C1198" i="8"/>
  <c r="C1197" i="8"/>
  <c r="C1196" i="8"/>
  <c r="C1195" i="8"/>
  <c r="C1194" i="8"/>
  <c r="C1193" i="8"/>
  <c r="C1192" i="8"/>
  <c r="C1191" i="8"/>
  <c r="C1190" i="8"/>
  <c r="C1189" i="8"/>
  <c r="C1188" i="8"/>
  <c r="C1187" i="8"/>
  <c r="C1186" i="8"/>
  <c r="C1185" i="8"/>
  <c r="C1184" i="8"/>
  <c r="C1183" i="8"/>
  <c r="C1182" i="8"/>
  <c r="C1181" i="8"/>
  <c r="C1180" i="8"/>
  <c r="C1179" i="8"/>
  <c r="C1178" i="8"/>
  <c r="C1177" i="8"/>
  <c r="C1176" i="8"/>
  <c r="C1175" i="8"/>
  <c r="C1174" i="8"/>
  <c r="C1173" i="8"/>
  <c r="C1172" i="8"/>
  <c r="C1171" i="8"/>
  <c r="C1170" i="8"/>
  <c r="C1169" i="8"/>
  <c r="C1168" i="8"/>
  <c r="C1167" i="8"/>
  <c r="C1166" i="8"/>
  <c r="C1165" i="8"/>
  <c r="C1164" i="8"/>
  <c r="C1163" i="8"/>
  <c r="C1162" i="8"/>
  <c r="C1161" i="8"/>
  <c r="C1160" i="8"/>
  <c r="C1159" i="8"/>
  <c r="C1158" i="8"/>
  <c r="C1157" i="8"/>
  <c r="C1156" i="8"/>
  <c r="C1155" i="8"/>
  <c r="C1154" i="8"/>
  <c r="C1153" i="8"/>
  <c r="C1152" i="8"/>
  <c r="C1151" i="8"/>
  <c r="C1150" i="8"/>
  <c r="C1149" i="8"/>
  <c r="C1148" i="8"/>
  <c r="C1147" i="8"/>
  <c r="C1146" i="8"/>
  <c r="C1145" i="8"/>
  <c r="C1144" i="8"/>
  <c r="C1143" i="8"/>
  <c r="C1142" i="8"/>
  <c r="C1141" i="8"/>
  <c r="C1140" i="8"/>
  <c r="C1139" i="8"/>
  <c r="C1138" i="8"/>
  <c r="C1137" i="8"/>
  <c r="C1136" i="8"/>
  <c r="C1135" i="8"/>
  <c r="C1134" i="8"/>
  <c r="C1133" i="8"/>
  <c r="C1132" i="8"/>
  <c r="C1131" i="8"/>
  <c r="C1130" i="8"/>
  <c r="C1129" i="8"/>
  <c r="C1128" i="8"/>
  <c r="C1127" i="8"/>
  <c r="C1126" i="8"/>
  <c r="C1125" i="8"/>
  <c r="C1124" i="8"/>
  <c r="C1123" i="8"/>
  <c r="C1122" i="8"/>
  <c r="C1121" i="8"/>
  <c r="C1120" i="8"/>
  <c r="C1119" i="8"/>
  <c r="C1118" i="8"/>
  <c r="C1117" i="8"/>
  <c r="C1116" i="8"/>
  <c r="C1115" i="8"/>
  <c r="C1114" i="8"/>
  <c r="C1113" i="8"/>
  <c r="C1112" i="8"/>
  <c r="C1111" i="8"/>
  <c r="C1110" i="8"/>
  <c r="C1109" i="8"/>
  <c r="C1108" i="8"/>
  <c r="C1107" i="8"/>
  <c r="C1106" i="8"/>
  <c r="C1105" i="8"/>
  <c r="C1104" i="8"/>
  <c r="C1103" i="8"/>
  <c r="C1102" i="8"/>
  <c r="C1101" i="8"/>
  <c r="C1100" i="8"/>
  <c r="C1099" i="8"/>
  <c r="C1098" i="8"/>
  <c r="C1097" i="8"/>
  <c r="C1096" i="8"/>
  <c r="C1095" i="8"/>
  <c r="C1094" i="8"/>
  <c r="C1093" i="8"/>
  <c r="C1092" i="8"/>
  <c r="C1091" i="8"/>
  <c r="C1090" i="8"/>
  <c r="C1089" i="8"/>
  <c r="C1088" i="8"/>
  <c r="C1087" i="8"/>
  <c r="C1086" i="8"/>
  <c r="C1085" i="8"/>
  <c r="C1084" i="8"/>
  <c r="C1083" i="8"/>
  <c r="C1082" i="8"/>
  <c r="C1081" i="8"/>
  <c r="C1080" i="8"/>
  <c r="C1079" i="8"/>
  <c r="C1078" i="8"/>
  <c r="C1077" i="8"/>
  <c r="C1076" i="8"/>
  <c r="C1075" i="8"/>
  <c r="C1074" i="8"/>
  <c r="C1073" i="8"/>
  <c r="C1072" i="8"/>
  <c r="C1071" i="8"/>
  <c r="C1070" i="8"/>
  <c r="C1069" i="8"/>
  <c r="C1068" i="8"/>
  <c r="C1067" i="8"/>
  <c r="C1066" i="8"/>
  <c r="C1065" i="8"/>
  <c r="C1064" i="8"/>
  <c r="C1063" i="8"/>
  <c r="C1062" i="8"/>
  <c r="C1061" i="8"/>
  <c r="C1060" i="8"/>
  <c r="C1059" i="8"/>
  <c r="C1058" i="8"/>
  <c r="C1057" i="8"/>
  <c r="C1056" i="8"/>
  <c r="C1055" i="8"/>
  <c r="C1054" i="8"/>
  <c r="C1053" i="8"/>
  <c r="C1052" i="8"/>
  <c r="C1051" i="8"/>
  <c r="C1050" i="8"/>
  <c r="C1049" i="8"/>
  <c r="C1048" i="8"/>
  <c r="C1047" i="8"/>
  <c r="C1046" i="8"/>
  <c r="C1045" i="8"/>
  <c r="C1044" i="8"/>
  <c r="C1043" i="8"/>
  <c r="C1042" i="8"/>
  <c r="C1041" i="8"/>
  <c r="C1040" i="8"/>
  <c r="C1039" i="8"/>
  <c r="C1038" i="8"/>
  <c r="C1037" i="8"/>
  <c r="C1036" i="8"/>
  <c r="C1035" i="8"/>
  <c r="C1034" i="8"/>
  <c r="C1033" i="8"/>
  <c r="C1032" i="8"/>
  <c r="C1031" i="8"/>
  <c r="C1030" i="8"/>
  <c r="C1029" i="8"/>
  <c r="C1028" i="8"/>
  <c r="C1027" i="8"/>
  <c r="C1026" i="8"/>
  <c r="C1025" i="8"/>
  <c r="C1024" i="8"/>
  <c r="C1023" i="8"/>
  <c r="C1022" i="8"/>
  <c r="C1021" i="8"/>
  <c r="C1020" i="8"/>
  <c r="C1019" i="8"/>
  <c r="C1018" i="8"/>
  <c r="C1017" i="8"/>
  <c r="C1016" i="8"/>
  <c r="C1015" i="8"/>
  <c r="C1014" i="8"/>
  <c r="C1013" i="8"/>
  <c r="C1012" i="8"/>
  <c r="C1011" i="8"/>
  <c r="C1010" i="8"/>
  <c r="C1009" i="8"/>
  <c r="C1008" i="8"/>
  <c r="C1007" i="8"/>
  <c r="C1006" i="8"/>
  <c r="C1005" i="8"/>
  <c r="C1004" i="8"/>
  <c r="C1003" i="8"/>
  <c r="C1002" i="8"/>
  <c r="C1001" i="8"/>
  <c r="C1000" i="8"/>
  <c r="C999" i="8"/>
  <c r="C998" i="8"/>
  <c r="C997" i="8"/>
  <c r="C996" i="8"/>
  <c r="C995" i="8"/>
  <c r="C994" i="8"/>
  <c r="C993" i="8"/>
  <c r="C992" i="8"/>
  <c r="C991" i="8"/>
  <c r="C990" i="8"/>
  <c r="C989" i="8"/>
  <c r="C988" i="8"/>
  <c r="C987" i="8"/>
  <c r="C986" i="8"/>
  <c r="C985" i="8"/>
  <c r="C984" i="8"/>
  <c r="C983" i="8"/>
  <c r="C982" i="8"/>
  <c r="C981" i="8"/>
  <c r="C980" i="8"/>
  <c r="C979" i="8"/>
  <c r="C978" i="8"/>
  <c r="C977" i="8"/>
  <c r="C976" i="8"/>
  <c r="C975" i="8"/>
  <c r="C974" i="8"/>
  <c r="C973" i="8"/>
  <c r="C972" i="8"/>
  <c r="C971" i="8"/>
  <c r="C970" i="8"/>
  <c r="C969" i="8"/>
  <c r="C968" i="8"/>
  <c r="C967" i="8"/>
  <c r="C966" i="8"/>
  <c r="C965" i="8"/>
  <c r="C964" i="8"/>
  <c r="C963" i="8"/>
  <c r="C962" i="8"/>
  <c r="C961" i="8"/>
  <c r="C960" i="8"/>
  <c r="C959" i="8"/>
  <c r="C958" i="8"/>
  <c r="C957" i="8"/>
  <c r="C956" i="8"/>
  <c r="C955" i="8"/>
  <c r="C954" i="8"/>
  <c r="C953" i="8"/>
  <c r="C952" i="8"/>
  <c r="C951" i="8"/>
  <c r="C950" i="8"/>
  <c r="C949" i="8"/>
  <c r="C948" i="8"/>
  <c r="C947" i="8"/>
  <c r="C946" i="8"/>
  <c r="C945" i="8"/>
  <c r="C944" i="8"/>
  <c r="C943" i="8"/>
  <c r="C942" i="8"/>
  <c r="C941" i="8"/>
  <c r="C940" i="8"/>
  <c r="C939" i="8"/>
  <c r="C938" i="8"/>
  <c r="C937" i="8"/>
  <c r="C936" i="8"/>
  <c r="C935" i="8"/>
  <c r="C934" i="8"/>
  <c r="C933" i="8"/>
  <c r="C932" i="8"/>
  <c r="C931" i="8"/>
  <c r="C930" i="8"/>
  <c r="C929" i="8"/>
  <c r="C928" i="8"/>
  <c r="C927" i="8"/>
  <c r="C926" i="8"/>
  <c r="C925" i="8"/>
  <c r="C924" i="8"/>
  <c r="C923" i="8"/>
  <c r="C922" i="8"/>
  <c r="C921" i="8"/>
  <c r="C920" i="8"/>
  <c r="C919" i="8"/>
  <c r="C918" i="8"/>
  <c r="C917" i="8"/>
  <c r="C916" i="8"/>
  <c r="C915" i="8"/>
  <c r="C914" i="8"/>
  <c r="C913" i="8"/>
  <c r="C912" i="8"/>
  <c r="C911" i="8"/>
  <c r="C910" i="8"/>
  <c r="C909" i="8"/>
  <c r="C908" i="8"/>
  <c r="C907" i="8"/>
  <c r="C906" i="8"/>
  <c r="C905" i="8"/>
  <c r="C904" i="8"/>
  <c r="C903" i="8"/>
  <c r="C902" i="8"/>
  <c r="C901" i="8"/>
  <c r="C900" i="8"/>
  <c r="C899" i="8"/>
  <c r="C898" i="8"/>
  <c r="C897" i="8"/>
  <c r="C896" i="8"/>
  <c r="C895" i="8"/>
  <c r="C894" i="8"/>
  <c r="C893" i="8"/>
  <c r="C892" i="8"/>
  <c r="C891" i="8"/>
  <c r="C890" i="8"/>
  <c r="C889" i="8"/>
  <c r="C888" i="8"/>
  <c r="C887" i="8"/>
  <c r="C886" i="8"/>
  <c r="C885" i="8"/>
  <c r="C884" i="8"/>
  <c r="C883" i="8"/>
  <c r="C882" i="8"/>
  <c r="C881" i="8"/>
  <c r="C880" i="8"/>
  <c r="C879" i="8"/>
  <c r="C878" i="8"/>
  <c r="C877" i="8"/>
  <c r="C876" i="8"/>
  <c r="C875" i="8"/>
  <c r="C874" i="8"/>
  <c r="C873" i="8"/>
  <c r="C872" i="8"/>
  <c r="C871" i="8"/>
  <c r="C870" i="8"/>
  <c r="C869" i="8"/>
  <c r="C868" i="8"/>
  <c r="C867" i="8"/>
  <c r="C866" i="8"/>
  <c r="C865" i="8"/>
  <c r="C864" i="8"/>
  <c r="C863" i="8"/>
  <c r="C862" i="8"/>
  <c r="C861" i="8"/>
  <c r="C860" i="8"/>
  <c r="C859" i="8"/>
  <c r="C858" i="8"/>
  <c r="C857" i="8"/>
  <c r="C856" i="8"/>
  <c r="C855" i="8"/>
  <c r="C854" i="8"/>
  <c r="C853" i="8"/>
  <c r="C852" i="8"/>
  <c r="C851" i="8"/>
  <c r="C850" i="8"/>
  <c r="C849" i="8"/>
  <c r="C848" i="8"/>
  <c r="C847" i="8"/>
  <c r="C846" i="8"/>
  <c r="C845" i="8"/>
  <c r="C844" i="8"/>
  <c r="C843" i="8"/>
  <c r="C842" i="8"/>
  <c r="C841" i="8"/>
  <c r="C840" i="8"/>
  <c r="C839" i="8"/>
  <c r="C838" i="8"/>
  <c r="C837" i="8"/>
  <c r="C836" i="8"/>
  <c r="C835" i="8"/>
  <c r="C834" i="8"/>
  <c r="C833" i="8"/>
  <c r="C832" i="8"/>
  <c r="C831" i="8"/>
  <c r="C830" i="8"/>
  <c r="C829" i="8"/>
  <c r="C828" i="8"/>
  <c r="C827" i="8"/>
  <c r="C826" i="8"/>
  <c r="C825" i="8"/>
  <c r="C824" i="8"/>
  <c r="C823" i="8"/>
  <c r="C822" i="8"/>
  <c r="C821" i="8"/>
  <c r="C820" i="8"/>
  <c r="C819" i="8"/>
  <c r="C818" i="8"/>
  <c r="C817" i="8"/>
  <c r="C816" i="8"/>
  <c r="C815" i="8"/>
  <c r="C814" i="8"/>
  <c r="C813" i="8"/>
  <c r="C812" i="8"/>
  <c r="C811" i="8"/>
  <c r="C810" i="8"/>
  <c r="C809" i="8"/>
  <c r="C808" i="8"/>
  <c r="C807" i="8"/>
  <c r="C806" i="8"/>
  <c r="C805" i="8"/>
  <c r="C804" i="8"/>
  <c r="C803" i="8"/>
  <c r="C802" i="8"/>
  <c r="C801" i="8"/>
  <c r="C800" i="8"/>
  <c r="C799" i="8"/>
  <c r="C798" i="8"/>
  <c r="C797" i="8"/>
  <c r="C796" i="8"/>
  <c r="C795" i="8"/>
  <c r="C794" i="8"/>
  <c r="C793" i="8"/>
  <c r="C792" i="8"/>
  <c r="C791" i="8"/>
  <c r="C790" i="8"/>
  <c r="C789" i="8"/>
  <c r="C788" i="8"/>
  <c r="C787" i="8"/>
  <c r="C786" i="8"/>
  <c r="C785" i="8"/>
  <c r="C784" i="8"/>
  <c r="C783" i="8"/>
  <c r="C782" i="8"/>
  <c r="C781" i="8"/>
  <c r="C780" i="8"/>
  <c r="C779" i="8"/>
  <c r="C778" i="8"/>
  <c r="C777" i="8"/>
  <c r="C776" i="8"/>
  <c r="C775" i="8"/>
  <c r="C774" i="8"/>
  <c r="C773" i="8"/>
  <c r="C772" i="8"/>
  <c r="C771" i="8"/>
  <c r="C770" i="8"/>
  <c r="C769" i="8"/>
  <c r="C768" i="8"/>
  <c r="C767" i="8"/>
  <c r="C766" i="8"/>
  <c r="C765" i="8"/>
  <c r="C764" i="8"/>
  <c r="C763" i="8"/>
  <c r="C762" i="8"/>
  <c r="C761" i="8"/>
  <c r="C760" i="8"/>
  <c r="C759" i="8"/>
  <c r="C758" i="8"/>
  <c r="C757" i="8"/>
  <c r="C756" i="8"/>
  <c r="C755" i="8"/>
  <c r="C754" i="8"/>
  <c r="C753" i="8"/>
  <c r="C752" i="8"/>
  <c r="C751" i="8"/>
  <c r="C750" i="8"/>
  <c r="C749" i="8"/>
  <c r="C748" i="8"/>
  <c r="C747" i="8"/>
  <c r="C746" i="8"/>
  <c r="C745" i="8"/>
  <c r="C744" i="8"/>
  <c r="C743" i="8"/>
  <c r="C742" i="8"/>
  <c r="C741" i="8"/>
  <c r="C740" i="8"/>
  <c r="C739" i="8"/>
  <c r="C738" i="8"/>
  <c r="C737" i="8"/>
  <c r="C736" i="8"/>
  <c r="C735" i="8"/>
  <c r="C734" i="8"/>
  <c r="C733" i="8"/>
  <c r="C732" i="8"/>
  <c r="C731" i="8"/>
  <c r="C730" i="8"/>
  <c r="C729" i="8"/>
  <c r="C728" i="8"/>
  <c r="C727" i="8"/>
  <c r="C726" i="8"/>
  <c r="C725" i="8"/>
  <c r="C724" i="8"/>
  <c r="C723" i="8"/>
  <c r="C722" i="8"/>
  <c r="C721" i="8"/>
  <c r="C720" i="8"/>
  <c r="C719" i="8"/>
  <c r="C718" i="8"/>
  <c r="C717" i="8"/>
  <c r="C716" i="8"/>
  <c r="C715" i="8"/>
  <c r="C714" i="8"/>
  <c r="C713" i="8"/>
  <c r="C712" i="8"/>
  <c r="C711" i="8"/>
  <c r="C710" i="8"/>
  <c r="C709" i="8"/>
  <c r="C708" i="8"/>
  <c r="C707" i="8"/>
  <c r="C706" i="8"/>
  <c r="C705" i="8"/>
  <c r="C704" i="8"/>
  <c r="C703" i="8"/>
  <c r="C702" i="8"/>
  <c r="C701" i="8"/>
  <c r="C700" i="8"/>
  <c r="C699" i="8"/>
  <c r="C698" i="8"/>
  <c r="C697" i="8"/>
  <c r="C696" i="8"/>
  <c r="C695" i="8"/>
  <c r="C694" i="8"/>
  <c r="C693" i="8"/>
  <c r="C692" i="8"/>
  <c r="C691" i="8"/>
  <c r="C690" i="8"/>
  <c r="C689" i="8"/>
  <c r="C688" i="8"/>
  <c r="C687" i="8"/>
  <c r="C686" i="8"/>
  <c r="C685" i="8"/>
  <c r="C684" i="8"/>
  <c r="C683" i="8"/>
  <c r="C682" i="8"/>
  <c r="C681" i="8"/>
  <c r="C680" i="8"/>
  <c r="C679" i="8"/>
  <c r="C678" i="8"/>
  <c r="C677" i="8"/>
  <c r="C676" i="8"/>
  <c r="C675" i="8"/>
  <c r="C674" i="8"/>
  <c r="C673" i="8"/>
  <c r="C672" i="8"/>
  <c r="C671" i="8"/>
  <c r="C670" i="8"/>
  <c r="C669" i="8"/>
  <c r="C668" i="8"/>
  <c r="C667" i="8"/>
  <c r="C666" i="8"/>
  <c r="C665" i="8"/>
  <c r="C664" i="8"/>
  <c r="C663" i="8"/>
  <c r="C662" i="8"/>
  <c r="C661" i="8"/>
  <c r="C660" i="8"/>
  <c r="C659" i="8"/>
  <c r="C658" i="8"/>
  <c r="C657" i="8"/>
  <c r="C656" i="8"/>
  <c r="C655" i="8"/>
  <c r="C654" i="8"/>
  <c r="C653" i="8"/>
  <c r="C652" i="8"/>
  <c r="C651" i="8"/>
  <c r="C650" i="8"/>
  <c r="C649" i="8"/>
  <c r="C648" i="8"/>
  <c r="C647" i="8"/>
  <c r="C646" i="8"/>
  <c r="C645" i="8"/>
  <c r="C644" i="8"/>
  <c r="C643" i="8"/>
  <c r="C642" i="8"/>
  <c r="C641" i="8"/>
  <c r="C640" i="8"/>
  <c r="C639" i="8"/>
  <c r="C638" i="8"/>
  <c r="C637" i="8"/>
  <c r="C636" i="8"/>
  <c r="C635" i="8"/>
  <c r="C634" i="8"/>
  <c r="C633" i="8"/>
  <c r="C632" i="8"/>
  <c r="C631" i="8"/>
  <c r="C630" i="8"/>
  <c r="C629" i="8"/>
  <c r="C628" i="8"/>
  <c r="C627" i="8"/>
  <c r="C626" i="8"/>
  <c r="C625" i="8"/>
  <c r="C624" i="8"/>
  <c r="C623" i="8"/>
  <c r="C622" i="8"/>
  <c r="C621" i="8"/>
  <c r="C620" i="8"/>
  <c r="C619" i="8"/>
  <c r="C618" i="8"/>
  <c r="C617" i="8"/>
  <c r="C616" i="8"/>
  <c r="C615" i="8"/>
  <c r="C614" i="8"/>
  <c r="C613" i="8"/>
  <c r="C612" i="8"/>
  <c r="C611" i="8"/>
  <c r="C610" i="8"/>
  <c r="C609" i="8"/>
  <c r="C608" i="8"/>
  <c r="C607" i="8"/>
  <c r="C606" i="8"/>
  <c r="C605" i="8"/>
  <c r="C604" i="8"/>
  <c r="C603" i="8"/>
  <c r="C602" i="8"/>
  <c r="C601" i="8"/>
  <c r="C600" i="8"/>
  <c r="C599" i="8"/>
  <c r="C598" i="8"/>
  <c r="C597" i="8"/>
  <c r="C596" i="8"/>
  <c r="C595" i="8"/>
  <c r="C594" i="8"/>
  <c r="C593" i="8"/>
  <c r="C592" i="8"/>
  <c r="C591" i="8"/>
  <c r="C590" i="8"/>
  <c r="C589" i="8"/>
  <c r="C588" i="8"/>
  <c r="C587" i="8"/>
  <c r="C586" i="8"/>
  <c r="C585" i="8"/>
  <c r="C584" i="8"/>
  <c r="C583" i="8"/>
  <c r="C582" i="8"/>
  <c r="C581" i="8"/>
  <c r="C580" i="8"/>
  <c r="C579" i="8"/>
  <c r="C578" i="8"/>
  <c r="C577" i="8"/>
  <c r="C576" i="8"/>
  <c r="C575" i="8"/>
  <c r="C574" i="8"/>
  <c r="C573" i="8"/>
  <c r="C572" i="8"/>
  <c r="C571" i="8"/>
  <c r="C570" i="8"/>
  <c r="C569" i="8"/>
  <c r="C568" i="8"/>
  <c r="C567" i="8"/>
  <c r="C566" i="8"/>
  <c r="C565" i="8"/>
  <c r="C564" i="8"/>
  <c r="C563" i="8"/>
  <c r="C562" i="8"/>
  <c r="C561" i="8"/>
  <c r="C560" i="8"/>
  <c r="C559" i="8"/>
  <c r="C558" i="8"/>
  <c r="C557" i="8"/>
  <c r="C556" i="8"/>
  <c r="C555" i="8"/>
  <c r="C554" i="8"/>
  <c r="C553" i="8"/>
  <c r="C552" i="8"/>
  <c r="C551" i="8"/>
  <c r="C550" i="8"/>
  <c r="C549" i="8"/>
  <c r="C548" i="8"/>
  <c r="C547" i="8"/>
  <c r="C546" i="8"/>
  <c r="C545" i="8"/>
  <c r="C544" i="8"/>
  <c r="C543" i="8"/>
  <c r="C542" i="8"/>
  <c r="C541" i="8"/>
  <c r="C540" i="8"/>
  <c r="C539" i="8"/>
  <c r="C538" i="8"/>
  <c r="C537" i="8"/>
  <c r="C536" i="8"/>
  <c r="C535" i="8"/>
  <c r="C534" i="8"/>
  <c r="C533" i="8"/>
  <c r="C532" i="8"/>
  <c r="C531" i="8"/>
  <c r="C530" i="8"/>
  <c r="C529" i="8"/>
  <c r="C528" i="8"/>
  <c r="C527" i="8"/>
  <c r="C526" i="8"/>
  <c r="C525" i="8"/>
  <c r="C524" i="8"/>
  <c r="C523" i="8"/>
  <c r="C522" i="8"/>
  <c r="C521" i="8"/>
  <c r="C520" i="8"/>
  <c r="C519" i="8"/>
  <c r="C518" i="8"/>
  <c r="C517" i="8"/>
  <c r="C516" i="8"/>
  <c r="C515" i="8"/>
  <c r="C514" i="8"/>
  <c r="C513" i="8"/>
  <c r="C512" i="8"/>
  <c r="C511" i="8"/>
  <c r="C510" i="8"/>
  <c r="C509" i="8"/>
  <c r="C508" i="8"/>
  <c r="C507" i="8"/>
  <c r="C506" i="8"/>
  <c r="C505" i="8"/>
  <c r="C504" i="8"/>
  <c r="C503" i="8"/>
  <c r="C502" i="8"/>
  <c r="C501" i="8"/>
  <c r="C500" i="8"/>
  <c r="C499" i="8"/>
  <c r="C498" i="8"/>
  <c r="C497" i="8"/>
  <c r="C496" i="8"/>
  <c r="C495" i="8"/>
  <c r="C494" i="8"/>
  <c r="C493" i="8"/>
  <c r="C492" i="8"/>
  <c r="C491" i="8"/>
  <c r="C490" i="8"/>
  <c r="C489" i="8"/>
  <c r="C488" i="8"/>
  <c r="C487" i="8"/>
  <c r="C486" i="8"/>
  <c r="C485" i="8"/>
  <c r="C484" i="8"/>
  <c r="C483" i="8"/>
  <c r="C482" i="8"/>
  <c r="C481" i="8"/>
  <c r="C480" i="8"/>
  <c r="C479" i="8"/>
  <c r="C478" i="8"/>
  <c r="C477" i="8"/>
  <c r="C476" i="8"/>
  <c r="C475" i="8"/>
  <c r="C474" i="8"/>
  <c r="C473" i="8"/>
  <c r="C472" i="8"/>
  <c r="C471" i="8"/>
  <c r="C470" i="8"/>
  <c r="C469" i="8"/>
  <c r="C468" i="8"/>
  <c r="C467" i="8"/>
  <c r="C466" i="8"/>
  <c r="C465" i="8"/>
  <c r="C464" i="8"/>
  <c r="C463" i="8"/>
  <c r="C462" i="8"/>
  <c r="C461" i="8"/>
  <c r="C460" i="8"/>
  <c r="C459" i="8"/>
  <c r="C458" i="8"/>
  <c r="C457" i="8"/>
  <c r="C456" i="8"/>
  <c r="C455" i="8"/>
  <c r="C454" i="8"/>
  <c r="C453" i="8"/>
  <c r="C452" i="8"/>
  <c r="C451" i="8"/>
  <c r="C450" i="8"/>
  <c r="C449" i="8"/>
  <c r="C448" i="8"/>
  <c r="C447" i="8"/>
  <c r="C446" i="8"/>
  <c r="C445" i="8"/>
  <c r="C444" i="8"/>
  <c r="C443" i="8"/>
  <c r="C442" i="8"/>
  <c r="C441" i="8"/>
  <c r="C440" i="8"/>
  <c r="C439" i="8"/>
  <c r="C438" i="8"/>
  <c r="C437" i="8"/>
  <c r="C436" i="8"/>
  <c r="C435" i="8"/>
  <c r="C434" i="8"/>
  <c r="C433" i="8"/>
  <c r="C432" i="8"/>
  <c r="C431" i="8"/>
  <c r="C430" i="8"/>
  <c r="C429" i="8"/>
  <c r="C428" i="8"/>
  <c r="C427" i="8"/>
  <c r="C426" i="8"/>
  <c r="C425" i="8"/>
  <c r="C424" i="8"/>
  <c r="C423" i="8"/>
  <c r="C422" i="8"/>
  <c r="C421" i="8"/>
  <c r="C420" i="8"/>
  <c r="C419" i="8"/>
  <c r="C418" i="8"/>
  <c r="C417" i="8"/>
  <c r="C416" i="8"/>
  <c r="C415" i="8"/>
  <c r="C414" i="8"/>
  <c r="C413" i="8"/>
  <c r="C412" i="8"/>
  <c r="C411" i="8"/>
  <c r="C410" i="8"/>
  <c r="C409" i="8"/>
  <c r="C408" i="8"/>
  <c r="C407" i="8"/>
  <c r="C406" i="8"/>
  <c r="C405" i="8"/>
  <c r="C404" i="8"/>
  <c r="C403" i="8"/>
  <c r="C402" i="8"/>
  <c r="C401" i="8"/>
  <c r="C400" i="8"/>
  <c r="C399" i="8"/>
  <c r="C398" i="8"/>
  <c r="C397" i="8"/>
  <c r="C396" i="8"/>
  <c r="C395" i="8"/>
  <c r="C394" i="8"/>
  <c r="C393" i="8"/>
  <c r="C392" i="8"/>
  <c r="C391" i="8"/>
  <c r="C390" i="8"/>
  <c r="C389" i="8"/>
  <c r="C388" i="8"/>
  <c r="C387" i="8"/>
  <c r="C386" i="8"/>
  <c r="C385" i="8"/>
  <c r="C384" i="8"/>
  <c r="C383" i="8"/>
  <c r="C382" i="8"/>
  <c r="C381" i="8"/>
  <c r="C380" i="8"/>
  <c r="C379" i="8"/>
  <c r="C378" i="8"/>
  <c r="C377" i="8"/>
  <c r="C376" i="8"/>
  <c r="C375" i="8"/>
  <c r="C374" i="8"/>
  <c r="C373" i="8"/>
  <c r="C372" i="8"/>
  <c r="C371" i="8"/>
  <c r="C370" i="8"/>
  <c r="C369" i="8"/>
  <c r="C368" i="8"/>
  <c r="C367" i="8"/>
  <c r="C366" i="8"/>
  <c r="C365" i="8"/>
  <c r="C364" i="8"/>
  <c r="C363" i="8"/>
  <c r="C362" i="8"/>
  <c r="C361" i="8"/>
  <c r="C360" i="8"/>
  <c r="C359" i="8"/>
  <c r="C358" i="8"/>
  <c r="C357" i="8"/>
  <c r="C356" i="8"/>
  <c r="C355" i="8"/>
  <c r="C354" i="8"/>
  <c r="C353" i="8"/>
  <c r="C352" i="8"/>
  <c r="C351" i="8"/>
  <c r="C350" i="8"/>
  <c r="C349" i="8"/>
  <c r="C348" i="8"/>
  <c r="C347" i="8"/>
  <c r="C346" i="8"/>
  <c r="C345" i="8"/>
  <c r="C344" i="8"/>
  <c r="C343" i="8"/>
  <c r="C342" i="8"/>
  <c r="C341" i="8"/>
  <c r="C340" i="8"/>
  <c r="C339" i="8"/>
  <c r="C338" i="8"/>
  <c r="C337" i="8"/>
  <c r="C336" i="8"/>
  <c r="C335" i="8"/>
  <c r="C334" i="8"/>
  <c r="C333" i="8"/>
  <c r="C332" i="8"/>
  <c r="C331" i="8"/>
  <c r="C330" i="8"/>
  <c r="C329" i="8"/>
  <c r="C328" i="8"/>
  <c r="C327" i="8"/>
  <c r="C326" i="8"/>
  <c r="C325" i="8"/>
  <c r="C324" i="8"/>
  <c r="C323" i="8"/>
  <c r="C322" i="8"/>
  <c r="C321" i="8"/>
  <c r="C320" i="8"/>
  <c r="C319" i="8"/>
  <c r="C318" i="8"/>
  <c r="C317"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C151" i="8"/>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12" i="8"/>
  <c r="C11" i="8"/>
  <c r="C10" i="8"/>
  <c r="C9" i="8"/>
  <c r="C8" i="8"/>
  <c r="C7" i="8"/>
  <c r="C6" i="8"/>
  <c r="D111" i="10" l="1"/>
  <c r="D112" i="10"/>
  <c r="D113" i="10"/>
  <c r="D115" i="10"/>
  <c r="D116" i="10"/>
  <c r="D117" i="10"/>
  <c r="D120" i="10"/>
  <c r="D121" i="10"/>
  <c r="D123" i="10"/>
  <c r="D125" i="10"/>
  <c r="D126" i="10"/>
  <c r="D128" i="10"/>
  <c r="D129" i="10"/>
  <c r="D130" i="10"/>
  <c r="D131" i="10"/>
  <c r="D132" i="10"/>
  <c r="D136" i="10"/>
  <c r="D138" i="10"/>
  <c r="D139" i="10"/>
  <c r="D140" i="10"/>
  <c r="D141" i="10"/>
  <c r="D143" i="10"/>
  <c r="D144" i="10"/>
  <c r="D145" i="10"/>
  <c r="D146" i="10"/>
  <c r="D148" i="10"/>
  <c r="D149" i="10"/>
  <c r="D151" i="10"/>
  <c r="D152" i="10"/>
  <c r="D159" i="10"/>
  <c r="D160" i="10"/>
  <c r="D161" i="10"/>
  <c r="D162" i="10"/>
  <c r="D163" i="10"/>
  <c r="D166" i="10"/>
  <c r="D167" i="10"/>
  <c r="D169" i="10"/>
  <c r="D170" i="10"/>
  <c r="D171" i="10"/>
  <c r="D173" i="10"/>
  <c r="D174" i="10"/>
  <c r="D176" i="10"/>
  <c r="D179" i="10"/>
  <c r="D183" i="10"/>
  <c r="D184" i="10"/>
  <c r="D188" i="10"/>
  <c r="D189" i="10"/>
  <c r="D190" i="10"/>
  <c r="D191" i="10"/>
  <c r="D192" i="10"/>
  <c r="D193" i="10"/>
  <c r="D196" i="10"/>
  <c r="D197" i="10"/>
  <c r="D199" i="10"/>
  <c r="D200" i="10"/>
  <c r="D203" i="10"/>
  <c r="D207" i="10"/>
  <c r="D208" i="10"/>
  <c r="D211" i="10"/>
  <c r="D212" i="10"/>
  <c r="D214" i="10"/>
  <c r="D217" i="10"/>
  <c r="D219" i="10"/>
  <c r="D220" i="10"/>
  <c r="D221" i="10"/>
  <c r="D226" i="10"/>
  <c r="D228" i="10"/>
  <c r="D232" i="10"/>
  <c r="D233" i="10"/>
  <c r="D235" i="10"/>
  <c r="D237" i="10"/>
  <c r="D238" i="10"/>
  <c r="D239" i="10"/>
  <c r="D241" i="10"/>
  <c r="D243" i="10"/>
  <c r="D244" i="10"/>
  <c r="D245" i="10"/>
  <c r="D248" i="10"/>
  <c r="D250" i="10"/>
  <c r="D252" i="10"/>
  <c r="D253" i="10"/>
  <c r="D254" i="10"/>
  <c r="D257" i="10"/>
  <c r="D260" i="10"/>
  <c r="D261" i="10"/>
  <c r="D266" i="10"/>
  <c r="D267" i="10"/>
  <c r="D269" i="10"/>
  <c r="D270" i="10"/>
  <c r="D271" i="10"/>
  <c r="D274" i="10"/>
  <c r="D276" i="10"/>
  <c r="D278" i="10"/>
  <c r="D282" i="10"/>
  <c r="D283" i="10"/>
  <c r="D285" i="10"/>
  <c r="D288" i="10"/>
  <c r="D289" i="10"/>
  <c r="D291" i="10"/>
  <c r="D294" i="10"/>
  <c r="D297" i="10"/>
  <c r="D298" i="10"/>
  <c r="D301" i="10"/>
  <c r="D302" i="10"/>
  <c r="D303" i="10"/>
  <c r="D304" i="10"/>
  <c r="D308" i="10"/>
  <c r="D310" i="10"/>
  <c r="D311" i="10"/>
  <c r="D312" i="10"/>
  <c r="D313" i="10"/>
  <c r="D314" i="10"/>
  <c r="D315" i="10"/>
  <c r="D317" i="10"/>
  <c r="D320" i="10"/>
  <c r="D321" i="10"/>
  <c r="D322" i="10"/>
  <c r="D323" i="10"/>
  <c r="D324" i="10"/>
  <c r="D327" i="10"/>
  <c r="D328" i="10"/>
  <c r="D329" i="10"/>
  <c r="D330" i="10"/>
  <c r="D331" i="10"/>
  <c r="D333" i="10"/>
  <c r="D336" i="10"/>
  <c r="D344" i="10"/>
  <c r="D345" i="10"/>
  <c r="D346" i="10"/>
  <c r="D347" i="10"/>
  <c r="D349" i="10"/>
  <c r="D353" i="10"/>
  <c r="D355" i="10"/>
  <c r="D358" i="10"/>
  <c r="D361" i="10"/>
  <c r="D362" i="10"/>
  <c r="D364" i="10"/>
  <c r="D365" i="10"/>
  <c r="D367" i="10"/>
  <c r="D368" i="10"/>
  <c r="D370" i="10"/>
  <c r="D371" i="10"/>
  <c r="D375" i="10"/>
  <c r="D377" i="10"/>
  <c r="D379" i="10"/>
  <c r="D380" i="10"/>
  <c r="D381" i="10"/>
  <c r="D382" i="10"/>
  <c r="D383" i="10"/>
  <c r="D385" i="10"/>
  <c r="D386" i="10"/>
  <c r="D389" i="10"/>
  <c r="D390" i="10"/>
  <c r="D391" i="10"/>
  <c r="D392" i="10"/>
  <c r="D393" i="10"/>
  <c r="D394" i="10"/>
  <c r="D395" i="10"/>
  <c r="D397" i="10"/>
  <c r="D398" i="10"/>
  <c r="D401" i="10"/>
  <c r="D402" i="10"/>
  <c r="D403" i="10"/>
  <c r="D404" i="10"/>
  <c r="D405" i="10"/>
  <c r="D406" i="10"/>
  <c r="D408" i="10"/>
  <c r="D410" i="10"/>
  <c r="D411" i="10"/>
  <c r="D412" i="10"/>
  <c r="D413" i="10"/>
  <c r="D414" i="10"/>
  <c r="D415" i="10"/>
  <c r="D416" i="10"/>
  <c r="D419" i="10"/>
  <c r="D420" i="10"/>
  <c r="D422" i="10"/>
  <c r="D424" i="10"/>
  <c r="D427" i="10"/>
  <c r="D428" i="10"/>
  <c r="D429" i="10"/>
  <c r="D431" i="10"/>
  <c r="D433" i="10"/>
  <c r="D434" i="10"/>
  <c r="D439" i="10"/>
  <c r="D443" i="10"/>
  <c r="D444" i="10"/>
  <c r="D445" i="10"/>
  <c r="D446" i="10"/>
  <c r="D449" i="10"/>
  <c r="D451" i="10"/>
  <c r="D452" i="10"/>
  <c r="D461" i="10"/>
  <c r="D462" i="10"/>
  <c r="D463" i="10"/>
  <c r="D464" i="10"/>
  <c r="D465" i="10"/>
  <c r="D466" i="10"/>
  <c r="D467" i="10"/>
  <c r="D468" i="10"/>
  <c r="D471" i="10"/>
  <c r="D474" i="10"/>
  <c r="D475" i="10"/>
  <c r="D478" i="10"/>
  <c r="D479" i="10"/>
  <c r="D480" i="10"/>
  <c r="D483" i="10"/>
  <c r="D484" i="10"/>
  <c r="D486" i="10"/>
  <c r="D488" i="10"/>
  <c r="D490" i="10"/>
  <c r="D492" i="10"/>
  <c r="D493" i="10"/>
  <c r="D496" i="10"/>
  <c r="D497" i="10"/>
  <c r="D499" i="10"/>
  <c r="D500" i="10"/>
  <c r="D501" i="10"/>
  <c r="D503" i="10"/>
  <c r="D504" i="10"/>
  <c r="D506" i="10"/>
  <c r="D507" i="10"/>
  <c r="D508" i="10"/>
  <c r="D512" i="10"/>
  <c r="D513" i="10"/>
  <c r="D514" i="10"/>
  <c r="D515" i="10"/>
  <c r="D516" i="10"/>
  <c r="D520" i="10"/>
  <c r="D522" i="10"/>
  <c r="D523" i="10"/>
  <c r="D527" i="10"/>
  <c r="D529" i="10"/>
  <c r="D530" i="10"/>
  <c r="D531" i="10"/>
  <c r="D532" i="10"/>
  <c r="D533" i="10"/>
  <c r="D537" i="10"/>
  <c r="D538" i="10"/>
  <c r="D540" i="10"/>
  <c r="D541" i="10"/>
  <c r="D542" i="10"/>
  <c r="D543" i="10"/>
  <c r="D546" i="10"/>
  <c r="D547" i="10"/>
  <c r="D548" i="10"/>
  <c r="D549" i="10"/>
  <c r="D551" i="10"/>
  <c r="D555" i="10"/>
  <c r="D559" i="10"/>
  <c r="D560" i="10"/>
  <c r="D561" i="10"/>
  <c r="D567" i="10"/>
  <c r="D568" i="10"/>
  <c r="D569" i="10"/>
  <c r="D571" i="10"/>
  <c r="D573" i="10"/>
  <c r="D574" i="10"/>
  <c r="D576" i="10"/>
  <c r="D578" i="10"/>
  <c r="D579" i="10"/>
  <c r="D582" i="10"/>
  <c r="D583" i="10"/>
  <c r="D585" i="10"/>
  <c r="D588" i="10"/>
  <c r="D589" i="10"/>
  <c r="D591" i="10"/>
  <c r="D595" i="10"/>
  <c r="D597" i="10"/>
  <c r="D598" i="10"/>
  <c r="D601" i="10"/>
  <c r="D602" i="10"/>
  <c r="D603" i="10"/>
  <c r="D604" i="10"/>
  <c r="D606" i="10"/>
  <c r="D607" i="10"/>
  <c r="D608" i="10"/>
  <c r="D610" i="10"/>
  <c r="D611" i="10"/>
  <c r="D612" i="10"/>
  <c r="D613" i="10"/>
  <c r="D616" i="10"/>
  <c r="D619" i="10"/>
  <c r="D620" i="10"/>
  <c r="D621" i="10"/>
  <c r="D624" i="10"/>
  <c r="D626" i="10"/>
  <c r="D628" i="10"/>
  <c r="D629" i="10"/>
  <c r="D630" i="10"/>
  <c r="D632" i="10"/>
  <c r="D635" i="10"/>
  <c r="D636" i="10"/>
  <c r="D637" i="10"/>
  <c r="D639" i="10"/>
  <c r="D640" i="10"/>
  <c r="D641" i="10"/>
  <c r="D642" i="10"/>
  <c r="D643" i="10"/>
  <c r="D644" i="10"/>
  <c r="D645" i="10"/>
  <c r="D646" i="10"/>
  <c r="D647" i="10"/>
  <c r="D648" i="10"/>
  <c r="D650" i="10"/>
  <c r="D651" i="10"/>
  <c r="D652" i="10"/>
  <c r="D653" i="10"/>
  <c r="D655" i="10"/>
  <c r="D656" i="10"/>
  <c r="D658" i="10"/>
  <c r="D659" i="10"/>
  <c r="D660" i="10"/>
  <c r="D664" i="10"/>
  <c r="D665" i="10"/>
  <c r="D666" i="10"/>
  <c r="D668" i="10"/>
  <c r="D669" i="10"/>
  <c r="D672" i="10"/>
  <c r="D673" i="10"/>
  <c r="D674" i="10"/>
  <c r="D676" i="10"/>
  <c r="D677" i="10"/>
  <c r="D678" i="10"/>
  <c r="D679" i="10"/>
  <c r="D680" i="10"/>
  <c r="D681" i="10"/>
  <c r="D682" i="10"/>
  <c r="D683" i="10"/>
  <c r="D684" i="10"/>
  <c r="D685" i="10"/>
  <c r="D686" i="10"/>
  <c r="D687" i="10"/>
  <c r="D688" i="10"/>
  <c r="D689" i="10"/>
  <c r="D690" i="10"/>
  <c r="D691" i="10"/>
  <c r="D692" i="10"/>
  <c r="D697" i="10"/>
  <c r="D699" i="10"/>
  <c r="D701" i="10"/>
  <c r="D702" i="10"/>
  <c r="D703" i="10"/>
  <c r="D704" i="10"/>
  <c r="D708" i="10"/>
  <c r="D709" i="10"/>
  <c r="D710" i="10"/>
  <c r="D712" i="10"/>
  <c r="D715" i="10"/>
  <c r="D716" i="10"/>
  <c r="D719" i="10"/>
  <c r="D721" i="10"/>
  <c r="D722" i="10"/>
  <c r="D727" i="10"/>
  <c r="D728" i="10"/>
  <c r="D730" i="10"/>
  <c r="D733" i="10"/>
  <c r="D734" i="10"/>
  <c r="D735" i="10"/>
  <c r="D736" i="10"/>
  <c r="D737" i="10"/>
  <c r="D739" i="10"/>
  <c r="D740" i="10"/>
  <c r="D741" i="10"/>
  <c r="D742" i="10"/>
  <c r="D744" i="10"/>
  <c r="D745" i="10"/>
  <c r="D746" i="10"/>
  <c r="D747" i="10"/>
  <c r="D748" i="10"/>
  <c r="D750" i="10"/>
  <c r="D751" i="10"/>
  <c r="D753" i="10"/>
  <c r="D756" i="10"/>
  <c r="D757" i="10"/>
  <c r="D758" i="10"/>
  <c r="D759" i="10"/>
  <c r="D762" i="10"/>
  <c r="D763" i="10"/>
  <c r="D764" i="10"/>
  <c r="D766" i="10"/>
  <c r="D767" i="10"/>
  <c r="D768" i="10"/>
  <c r="D769" i="10"/>
  <c r="D771" i="10"/>
  <c r="D772" i="10"/>
  <c r="D773" i="10"/>
  <c r="D774" i="10"/>
  <c r="D775" i="10"/>
  <c r="D778" i="10"/>
  <c r="D779" i="10"/>
  <c r="D780" i="10"/>
  <c r="D781" i="10"/>
  <c r="D782" i="10"/>
  <c r="D783" i="10"/>
  <c r="D784" i="10"/>
  <c r="D787" i="10"/>
  <c r="D790" i="10"/>
  <c r="D793" i="10"/>
  <c r="D794" i="10"/>
  <c r="D796" i="10"/>
  <c r="D797" i="10"/>
  <c r="D800" i="10"/>
  <c r="D801" i="10"/>
  <c r="D802" i="10"/>
  <c r="D803" i="10"/>
  <c r="D804" i="10"/>
  <c r="D805" i="10"/>
  <c r="D806" i="10"/>
  <c r="D807" i="10"/>
  <c r="D808" i="10"/>
  <c r="D809" i="10"/>
  <c r="D811" i="10"/>
  <c r="D814" i="10"/>
  <c r="D815" i="10"/>
  <c r="D818" i="10"/>
  <c r="D819" i="10"/>
  <c r="D821" i="10"/>
  <c r="D822" i="10"/>
  <c r="D823" i="10"/>
  <c r="D824" i="10"/>
  <c r="D825" i="10"/>
  <c r="D826" i="10"/>
  <c r="D828" i="10"/>
  <c r="D829" i="10"/>
  <c r="D830" i="10"/>
  <c r="D831" i="10"/>
  <c r="D832" i="10"/>
  <c r="D833" i="10"/>
  <c r="D834" i="10"/>
  <c r="D835" i="10"/>
  <c r="D837" i="10"/>
  <c r="D840" i="10"/>
  <c r="D841" i="10"/>
  <c r="D845" i="10"/>
  <c r="D847" i="10"/>
  <c r="D848" i="10"/>
  <c r="D851" i="10"/>
  <c r="D854" i="10"/>
  <c r="D855" i="10"/>
  <c r="D856" i="10"/>
  <c r="D857" i="10"/>
  <c r="D858" i="10"/>
  <c r="D859" i="10"/>
  <c r="D861" i="10"/>
  <c r="D863" i="10"/>
  <c r="D864" i="10"/>
  <c r="D867" i="10"/>
  <c r="D869" i="10"/>
  <c r="D870" i="10"/>
  <c r="D871" i="10"/>
  <c r="D872" i="10"/>
  <c r="D873" i="10"/>
  <c r="D874" i="10"/>
  <c r="D877" i="10"/>
  <c r="D878" i="10"/>
  <c r="D879" i="10"/>
  <c r="D884" i="10"/>
  <c r="D885" i="10"/>
  <c r="D888" i="10"/>
  <c r="D890" i="10"/>
  <c r="D891" i="10"/>
  <c r="D893" i="10"/>
  <c r="D894" i="10"/>
  <c r="D896" i="10"/>
  <c r="D897" i="10"/>
  <c r="D899" i="10"/>
  <c r="D900" i="10"/>
  <c r="D901" i="10"/>
  <c r="D902" i="10"/>
  <c r="D903" i="10"/>
  <c r="D907" i="10"/>
  <c r="D912" i="10"/>
  <c r="D913" i="10"/>
  <c r="D916" i="10"/>
  <c r="D917" i="10"/>
  <c r="D920" i="10"/>
  <c r="D921" i="10"/>
  <c r="D923" i="10"/>
  <c r="D924" i="10"/>
  <c r="D925" i="10"/>
  <c r="D928" i="10"/>
  <c r="D931" i="10"/>
  <c r="D932" i="10"/>
  <c r="D933" i="10"/>
  <c r="D935" i="10"/>
  <c r="D936" i="10"/>
  <c r="D938" i="10"/>
  <c r="D939" i="10"/>
  <c r="D940" i="10"/>
  <c r="D941" i="10"/>
  <c r="D943" i="10"/>
  <c r="D944" i="10"/>
  <c r="D945" i="10"/>
  <c r="D946" i="10"/>
  <c r="D947" i="10"/>
  <c r="D948" i="10"/>
  <c r="D951" i="10"/>
  <c r="D952" i="10"/>
  <c r="D953" i="10"/>
  <c r="D954" i="10"/>
  <c r="D956" i="10"/>
  <c r="D957" i="10"/>
  <c r="D959" i="10"/>
  <c r="D962" i="10"/>
  <c r="D963" i="10"/>
  <c r="D964" i="10"/>
  <c r="D965" i="10"/>
  <c r="D967" i="10"/>
  <c r="D968" i="10"/>
  <c r="D970" i="10"/>
  <c r="D971" i="10"/>
  <c r="D972" i="10"/>
  <c r="D974" i="10"/>
  <c r="D976" i="10"/>
  <c r="D977" i="10"/>
  <c r="D978" i="10"/>
  <c r="D979" i="10"/>
  <c r="D981" i="10"/>
  <c r="D983" i="10"/>
  <c r="D984" i="10"/>
  <c r="D987" i="10"/>
  <c r="D988" i="10"/>
  <c r="D990" i="10"/>
  <c r="D991" i="10"/>
  <c r="D992" i="10"/>
  <c r="D993" i="10"/>
  <c r="D994" i="10"/>
  <c r="D995" i="10"/>
  <c r="D996" i="10"/>
  <c r="D999" i="10"/>
  <c r="D1001" i="10"/>
  <c r="D1002" i="10"/>
  <c r="D1003" i="10"/>
  <c r="D1004" i="10"/>
  <c r="D1006" i="10"/>
  <c r="D1009" i="10"/>
  <c r="D1013" i="10"/>
  <c r="D1014" i="10"/>
  <c r="D1016" i="10"/>
  <c r="D1019" i="10"/>
  <c r="D1024" i="10"/>
  <c r="D1026" i="10"/>
  <c r="D1027" i="10"/>
  <c r="D1030" i="10"/>
  <c r="D1031" i="10"/>
  <c r="D1032" i="10"/>
  <c r="D1037" i="10"/>
  <c r="D1038" i="10"/>
  <c r="D1039" i="10"/>
  <c r="D1042" i="10"/>
  <c r="D1043" i="10"/>
  <c r="D1044" i="10"/>
  <c r="D1047" i="10"/>
  <c r="D1048" i="10"/>
  <c r="D1051" i="10"/>
  <c r="D1052" i="10"/>
  <c r="D1053" i="10"/>
  <c r="D1055" i="10"/>
  <c r="D1056" i="10"/>
  <c r="D1057" i="10"/>
  <c r="D1060" i="10"/>
  <c r="D1062" i="10"/>
  <c r="D1063" i="10"/>
  <c r="D1068" i="10"/>
  <c r="D1070" i="10"/>
  <c r="D1071" i="10"/>
  <c r="D1073" i="10"/>
  <c r="D1075" i="10"/>
  <c r="D1078" i="10"/>
  <c r="D1079" i="10"/>
  <c r="D1080" i="10"/>
  <c r="D1082" i="10"/>
  <c r="D1084" i="10"/>
  <c r="D1086" i="10"/>
  <c r="D1087" i="10"/>
  <c r="D1088" i="10"/>
  <c r="D1089" i="10"/>
  <c r="D1091" i="10"/>
  <c r="D1092" i="10"/>
  <c r="D1093" i="10"/>
  <c r="D1095" i="10"/>
  <c r="D1097" i="10"/>
  <c r="D1098" i="10"/>
  <c r="D1101" i="10"/>
  <c r="D1102" i="10"/>
  <c r="D1103" i="10"/>
  <c r="D1106" i="10"/>
  <c r="D1108" i="10"/>
  <c r="D1109" i="10"/>
  <c r="D1110" i="10"/>
  <c r="D1111" i="10"/>
  <c r="D1112" i="10"/>
  <c r="D1113" i="10"/>
  <c r="D1114" i="10"/>
  <c r="D1116" i="10"/>
  <c r="D1117" i="10"/>
  <c r="D1118" i="10"/>
  <c r="D1120" i="10"/>
  <c r="D1121" i="10"/>
  <c r="D1122" i="10"/>
  <c r="D1123" i="10"/>
  <c r="D1124" i="10"/>
  <c r="D1125" i="10"/>
  <c r="D1126" i="10"/>
  <c r="D1127" i="10"/>
  <c r="D1128" i="10"/>
  <c r="D1131" i="10"/>
  <c r="D1132" i="10"/>
  <c r="D1133" i="10"/>
  <c r="D1136" i="10"/>
  <c r="D1138" i="10"/>
  <c r="D1140" i="10"/>
  <c r="D1141" i="10"/>
  <c r="D1145" i="10"/>
  <c r="D1146" i="10"/>
  <c r="D1147" i="10"/>
  <c r="D1149" i="10"/>
  <c r="D1150" i="10"/>
  <c r="D1151" i="10"/>
  <c r="D1153" i="10"/>
  <c r="D1154" i="10"/>
  <c r="D1155" i="10"/>
  <c r="D1156" i="10"/>
  <c r="D1158" i="10"/>
  <c r="D1159" i="10"/>
  <c r="D1160" i="10"/>
  <c r="D1161" i="10"/>
  <c r="D1162" i="10"/>
  <c r="D1163" i="10"/>
  <c r="D1164" i="10"/>
  <c r="D1167" i="10"/>
  <c r="D1170" i="10"/>
  <c r="D1171" i="10"/>
  <c r="D1172" i="10"/>
  <c r="D1173" i="10"/>
  <c r="D1175" i="10"/>
  <c r="D1176" i="10"/>
  <c r="D1177" i="10"/>
  <c r="D1181" i="10"/>
  <c r="D1182" i="10"/>
  <c r="D1185" i="10"/>
  <c r="D1186" i="10"/>
  <c r="D1188" i="10"/>
  <c r="D1189" i="10"/>
  <c r="D1191" i="10"/>
  <c r="D1193" i="10"/>
  <c r="D1194" i="10"/>
  <c r="D1195" i="10"/>
  <c r="D1196" i="10"/>
  <c r="D1200" i="10"/>
  <c r="D1201" i="10"/>
  <c r="D1204" i="10"/>
  <c r="D1207" i="10"/>
  <c r="D1209" i="10"/>
  <c r="D1211" i="10"/>
  <c r="D1213" i="10"/>
  <c r="D1214" i="10"/>
  <c r="D1215" i="10"/>
  <c r="D1217" i="10"/>
  <c r="D1219" i="10"/>
  <c r="D1220" i="10"/>
  <c r="D1222" i="10"/>
  <c r="D1223" i="10"/>
  <c r="D1224" i="10"/>
  <c r="D1226" i="10"/>
  <c r="D1227" i="10"/>
  <c r="D1228" i="10"/>
  <c r="D1229" i="10"/>
  <c r="D1230" i="10"/>
  <c r="D1232" i="10"/>
  <c r="D1233" i="10"/>
  <c r="D1235" i="10"/>
  <c r="D1238" i="10"/>
  <c r="D1239" i="10"/>
  <c r="D1241" i="10"/>
  <c r="D1244" i="10"/>
  <c r="D1245" i="10"/>
  <c r="D1246" i="10"/>
  <c r="D1248" i="10"/>
  <c r="D1249" i="10"/>
  <c r="D1252" i="10"/>
  <c r="D1253" i="10"/>
  <c r="D1254" i="10"/>
  <c r="D1255" i="10"/>
  <c r="D1256" i="10"/>
  <c r="D1257" i="10"/>
  <c r="D1258" i="10"/>
  <c r="D1259" i="10"/>
  <c r="D1260" i="10"/>
  <c r="D1261" i="10"/>
  <c r="D1265" i="10"/>
  <c r="D1266" i="10"/>
  <c r="D1270" i="10"/>
  <c r="D1274" i="10"/>
  <c r="D1275" i="10"/>
  <c r="D1276" i="10"/>
  <c r="D1278" i="10"/>
  <c r="D1280" i="10"/>
  <c r="D1282" i="10"/>
  <c r="D1283" i="10"/>
  <c r="D1285" i="10"/>
  <c r="D1286" i="10"/>
  <c r="D1287" i="10"/>
  <c r="D1289" i="10"/>
  <c r="D1291" i="10"/>
  <c r="D1293" i="10"/>
  <c r="D1294" i="10"/>
  <c r="D1296" i="10"/>
  <c r="D1297" i="10"/>
  <c r="D1299" i="10"/>
  <c r="D1300" i="10"/>
  <c r="D1302" i="10"/>
  <c r="D1303" i="10"/>
  <c r="D1304" i="10"/>
  <c r="D1306" i="10"/>
  <c r="D1307" i="10"/>
  <c r="D1309" i="10"/>
  <c r="D1311" i="10"/>
  <c r="D1313" i="10"/>
  <c r="D1315" i="10"/>
  <c r="D1316" i="10"/>
  <c r="D1317" i="10"/>
  <c r="D1320" i="10"/>
  <c r="D1321" i="10"/>
  <c r="D1322" i="10"/>
  <c r="D1325" i="10"/>
  <c r="D1326" i="10"/>
  <c r="D1328" i="10"/>
  <c r="D1334" i="10"/>
  <c r="D1335" i="10"/>
  <c r="D1336" i="10"/>
  <c r="D1337" i="10"/>
  <c r="D1338" i="10"/>
  <c r="D1339" i="10"/>
  <c r="D1342" i="10"/>
  <c r="D1343" i="10"/>
  <c r="D1344" i="10"/>
  <c r="D1346" i="10"/>
  <c r="D1350" i="10"/>
  <c r="D1352" i="10"/>
  <c r="D1353" i="10"/>
  <c r="D1354" i="10"/>
  <c r="D1358" i="10"/>
  <c r="D1360" i="10"/>
  <c r="D1361" i="10"/>
  <c r="D1363" i="10"/>
  <c r="D1370" i="10"/>
  <c r="D1373" i="10"/>
  <c r="D1375" i="10"/>
  <c r="D1378" i="10"/>
  <c r="D1380" i="10"/>
  <c r="D1381" i="10"/>
  <c r="D1382" i="10"/>
  <c r="D1383" i="10"/>
  <c r="D1385" i="10"/>
  <c r="D1386" i="10"/>
  <c r="D1387" i="10"/>
  <c r="D1388" i="10"/>
  <c r="D1391" i="10"/>
  <c r="D1392" i="10"/>
  <c r="D1394" i="10"/>
  <c r="D1395" i="10"/>
  <c r="D1397" i="10"/>
  <c r="D1398" i="10"/>
  <c r="D1400" i="10"/>
  <c r="D1401" i="10"/>
  <c r="D1405" i="10"/>
  <c r="D1408" i="10"/>
  <c r="D1410" i="10"/>
  <c r="D1411" i="10"/>
  <c r="D1414" i="10"/>
  <c r="D1415" i="10"/>
  <c r="D1416" i="10"/>
  <c r="D1417" i="10"/>
  <c r="D1418" i="10"/>
  <c r="D1421" i="10"/>
  <c r="D1422" i="10"/>
  <c r="D1423" i="10"/>
  <c r="D1424" i="10"/>
  <c r="D1425" i="10"/>
  <c r="D1427" i="10"/>
  <c r="D1430" i="10"/>
  <c r="D1435" i="10"/>
  <c r="D1437" i="10"/>
  <c r="D1438" i="10"/>
  <c r="D1441" i="10"/>
  <c r="D1442" i="10"/>
  <c r="D1443" i="10"/>
  <c r="D1445" i="10"/>
  <c r="D1446" i="10"/>
  <c r="D1447" i="10"/>
  <c r="D1448" i="10"/>
  <c r="D1452" i="10"/>
  <c r="D1453" i="10"/>
  <c r="D1454" i="10"/>
  <c r="D1455" i="10"/>
  <c r="D1456" i="10"/>
  <c r="D1457" i="10"/>
  <c r="D1459" i="10"/>
  <c r="D1460" i="10"/>
  <c r="D1461" i="10"/>
  <c r="D1467" i="10"/>
  <c r="D1468" i="10"/>
  <c r="D1471" i="10"/>
  <c r="D1473" i="10"/>
  <c r="D1474" i="10"/>
  <c r="D1475" i="10"/>
  <c r="D1478" i="10"/>
  <c r="D1479" i="10"/>
  <c r="D1481" i="10"/>
  <c r="D1482" i="10"/>
  <c r="D1483" i="10"/>
  <c r="D1484" i="10"/>
  <c r="D1485" i="10"/>
  <c r="D1486" i="10"/>
  <c r="D1487" i="10"/>
  <c r="D1488" i="10"/>
  <c r="D1489" i="10"/>
  <c r="D1495" i="10"/>
  <c r="D1497" i="10"/>
  <c r="D1498" i="10"/>
  <c r="D1499" i="10"/>
  <c r="D1501" i="10"/>
  <c r="D1503" i="10"/>
  <c r="D1504" i="10"/>
  <c r="D1505" i="10"/>
  <c r="D1509" i="10"/>
  <c r="D1510" i="10"/>
  <c r="D1511" i="10"/>
  <c r="D1512" i="10"/>
  <c r="D1513" i="10"/>
  <c r="D1514" i="10"/>
  <c r="D1518" i="10"/>
  <c r="D1519" i="10"/>
  <c r="D1520" i="10"/>
  <c r="D1523" i="10"/>
  <c r="D1525" i="10"/>
  <c r="D1526" i="10"/>
  <c r="D1528" i="10"/>
  <c r="D1529" i="10"/>
  <c r="D1530" i="10"/>
  <c r="D1531" i="10"/>
  <c r="D1532" i="10"/>
  <c r="D1534" i="10"/>
  <c r="D1535" i="10"/>
  <c r="D1536" i="10"/>
  <c r="D1537" i="10"/>
  <c r="D1538" i="10"/>
  <c r="D1541" i="10"/>
  <c r="D1542" i="10"/>
  <c r="D1545" i="10"/>
  <c r="D1546" i="10"/>
  <c r="D1547" i="10"/>
  <c r="D1548" i="10"/>
  <c r="D1549" i="10"/>
  <c r="D1550" i="10"/>
  <c r="D1552" i="10"/>
  <c r="D1553" i="10"/>
  <c r="D1554" i="10"/>
  <c r="D1555" i="10"/>
  <c r="D1560" i="10"/>
  <c r="D1563" i="10"/>
  <c r="D1564" i="10"/>
  <c r="D1565" i="10"/>
  <c r="D1566" i="10"/>
  <c r="D1567" i="10"/>
  <c r="D1569" i="10"/>
  <c r="D1572" i="10"/>
  <c r="D1574" i="10"/>
  <c r="D1575" i="10"/>
  <c r="D1576" i="10"/>
  <c r="D1577" i="10"/>
  <c r="D1578" i="10"/>
  <c r="D1580" i="10"/>
  <c r="D1582" i="10"/>
  <c r="D1583" i="10"/>
  <c r="D1584" i="10"/>
  <c r="D1586" i="10"/>
  <c r="D1587" i="10"/>
  <c r="D1589" i="10"/>
  <c r="D1591" i="10"/>
  <c r="D1593" i="10"/>
  <c r="D1596" i="10"/>
  <c r="D1597" i="10"/>
  <c r="D1598" i="10"/>
  <c r="D1599" i="10"/>
  <c r="D1601" i="10"/>
  <c r="D1602" i="10"/>
  <c r="D1608" i="10"/>
  <c r="D1610" i="10"/>
  <c r="D1613" i="10"/>
  <c r="D1614" i="10"/>
  <c r="D1615" i="10"/>
  <c r="D1616" i="10"/>
  <c r="D1617" i="10"/>
  <c r="D1618" i="10"/>
  <c r="D1620" i="10"/>
  <c r="D1621" i="10"/>
  <c r="D1623" i="10"/>
  <c r="D1624" i="10"/>
  <c r="D1625" i="10"/>
  <c r="D1626" i="10"/>
  <c r="D1627" i="10"/>
  <c r="D1628" i="10"/>
  <c r="D1629" i="10"/>
  <c r="D1630" i="10"/>
  <c r="D1631" i="10"/>
  <c r="D1632" i="10"/>
  <c r="D1633" i="10"/>
  <c r="D1636" i="10"/>
  <c r="D1638" i="10"/>
  <c r="D1640" i="10"/>
  <c r="D1641" i="10"/>
  <c r="D1643" i="10"/>
  <c r="D1644" i="10"/>
  <c r="D1645" i="10"/>
  <c r="D1647" i="10"/>
  <c r="D1648" i="10"/>
  <c r="D1649" i="10"/>
  <c r="D1650" i="10"/>
  <c r="D1652" i="10"/>
  <c r="D1653" i="10"/>
  <c r="D1654" i="10"/>
  <c r="D1656" i="10"/>
  <c r="D1657" i="10"/>
  <c r="D1659" i="10"/>
  <c r="D1660" i="10"/>
  <c r="D1661" i="10"/>
  <c r="D1662" i="10"/>
  <c r="D1663" i="10"/>
  <c r="D1666" i="10"/>
  <c r="D1669" i="10"/>
  <c r="D1670" i="10"/>
  <c r="D1671" i="10"/>
  <c r="D1673" i="10"/>
  <c r="D1674" i="10"/>
  <c r="D1675" i="10"/>
  <c r="D1676" i="10"/>
  <c r="D1677" i="10"/>
  <c r="D1678" i="10"/>
  <c r="D1679" i="10"/>
  <c r="D1681" i="10"/>
  <c r="D1682" i="10"/>
  <c r="D1683" i="10"/>
  <c r="D1684" i="10"/>
  <c r="D1685" i="10"/>
  <c r="D1686" i="10"/>
  <c r="D1687" i="10"/>
  <c r="D1688" i="10"/>
  <c r="D1689" i="10"/>
  <c r="D1690" i="10"/>
  <c r="D1691" i="10"/>
  <c r="D1692" i="10"/>
  <c r="D1693" i="10"/>
  <c r="D1694" i="10"/>
  <c r="D1695" i="10"/>
  <c r="D1697" i="10"/>
  <c r="D1698" i="10"/>
  <c r="D1700" i="10"/>
  <c r="D1701" i="10"/>
  <c r="D1703" i="10"/>
  <c r="D1704" i="10"/>
  <c r="D1707" i="10"/>
  <c r="D1708" i="10"/>
  <c r="D1709" i="10"/>
  <c r="D1710" i="10"/>
  <c r="D1713" i="10"/>
  <c r="D1714" i="10"/>
  <c r="D1716" i="10"/>
  <c r="D1717" i="10"/>
  <c r="D1718" i="10"/>
  <c r="D1719" i="10"/>
  <c r="D1720" i="10"/>
  <c r="D1721" i="10"/>
  <c r="D1722" i="10"/>
  <c r="D1723" i="10"/>
  <c r="D1725" i="10"/>
  <c r="D1729" i="10"/>
  <c r="D1731" i="10"/>
  <c r="D1732" i="10"/>
  <c r="D1733" i="10"/>
  <c r="D1734" i="10"/>
  <c r="D1735" i="10"/>
  <c r="D1737" i="10"/>
  <c r="D1738" i="10"/>
  <c r="D1739" i="10"/>
  <c r="D1740" i="10"/>
  <c r="D1743" i="10"/>
  <c r="D1747" i="10"/>
  <c r="D1749" i="10"/>
  <c r="D1751" i="10"/>
  <c r="D1754" i="10"/>
  <c r="D1756" i="10"/>
  <c r="D1757" i="10"/>
  <c r="D1759" i="10"/>
  <c r="D1760" i="10"/>
  <c r="D1764" i="10"/>
  <c r="D1765" i="10"/>
  <c r="D1768" i="10"/>
  <c r="D1769" i="10"/>
  <c r="D1770" i="10"/>
  <c r="D1771" i="10"/>
  <c r="D1772" i="10"/>
  <c r="D1773" i="10"/>
  <c r="D1774" i="10"/>
  <c r="D1778" i="10"/>
  <c r="D1781" i="10"/>
  <c r="D1784" i="10"/>
  <c r="D1785" i="10"/>
  <c r="D1787" i="10"/>
  <c r="D1788" i="10"/>
  <c r="D1789" i="10"/>
  <c r="D1790" i="10"/>
  <c r="D1792" i="10"/>
  <c r="D1795" i="10"/>
  <c r="D1796" i="10"/>
  <c r="D1797" i="10"/>
  <c r="D1798" i="10"/>
  <c r="D1800" i="10"/>
  <c r="D1803" i="10"/>
  <c r="D1805" i="10"/>
  <c r="D1807" i="10"/>
  <c r="D1808" i="10"/>
  <c r="D1809" i="10"/>
  <c r="D1810" i="10"/>
  <c r="D1811" i="10"/>
  <c r="D1812" i="10"/>
  <c r="D1813" i="10"/>
  <c r="D1814" i="10"/>
  <c r="D1817" i="10"/>
  <c r="D1821" i="10"/>
  <c r="D1822" i="10"/>
  <c r="D1823" i="10"/>
  <c r="D1824" i="10"/>
  <c r="D1825" i="10"/>
  <c r="D1826" i="10"/>
  <c r="D1827" i="10"/>
  <c r="D1828" i="10"/>
  <c r="D1829" i="10"/>
  <c r="D1830" i="10"/>
  <c r="D1831" i="10"/>
  <c r="D1832" i="10"/>
  <c r="D1833" i="10"/>
  <c r="D1834" i="10"/>
  <c r="D1835" i="10"/>
  <c r="D1836" i="10"/>
  <c r="D1837" i="10"/>
  <c r="D1838" i="10"/>
  <c r="D1839" i="10"/>
  <c r="D1840" i="10"/>
  <c r="D1841" i="10"/>
  <c r="D1842" i="10"/>
  <c r="D1843" i="10"/>
  <c r="D1844" i="10"/>
  <c r="D1845" i="10"/>
  <c r="D1846" i="10"/>
  <c r="D1847" i="10"/>
  <c r="D1848" i="10"/>
  <c r="D1849" i="10"/>
  <c r="D1850" i="10"/>
  <c r="D1851" i="10"/>
  <c r="D1852" i="10"/>
  <c r="D1853" i="10"/>
  <c r="D1854" i="10"/>
  <c r="D1855" i="10"/>
  <c r="D1856" i="10"/>
  <c r="D1857" i="10"/>
  <c r="D1858" i="10"/>
  <c r="D1859" i="10"/>
  <c r="D1860" i="10"/>
  <c r="D1861" i="10"/>
  <c r="D1862" i="10"/>
  <c r="D1863" i="10"/>
  <c r="D1864" i="10"/>
  <c r="D1865" i="10"/>
  <c r="D1866" i="10"/>
  <c r="D1867" i="10"/>
  <c r="D1868" i="10"/>
  <c r="D1869" i="10"/>
  <c r="D1870" i="10"/>
  <c r="D1871" i="10"/>
  <c r="D1872" i="10"/>
  <c r="D1873" i="10"/>
  <c r="D1874" i="10"/>
  <c r="D1875" i="10"/>
  <c r="D1876" i="10"/>
  <c r="D1877" i="10"/>
  <c r="D1878" i="10"/>
  <c r="D1879" i="10"/>
  <c r="D1880" i="10"/>
  <c r="D1881" i="10"/>
  <c r="D1882" i="10"/>
  <c r="D1883" i="10"/>
  <c r="D1884" i="10"/>
  <c r="D1885" i="10"/>
  <c r="D1886" i="10"/>
  <c r="D1887" i="10"/>
  <c r="D1888" i="10"/>
  <c r="D1889" i="10"/>
  <c r="D1890" i="10"/>
  <c r="D1891" i="10"/>
  <c r="D1892" i="10"/>
  <c r="D1893" i="10"/>
  <c r="D1894" i="10"/>
  <c r="D1895" i="10"/>
  <c r="D1896" i="10"/>
  <c r="D1897" i="10"/>
  <c r="D1898" i="10"/>
  <c r="D1899" i="10"/>
  <c r="D1900" i="10"/>
  <c r="D1901" i="10"/>
  <c r="D1902" i="10"/>
  <c r="D1903" i="10"/>
  <c r="D1904" i="10"/>
  <c r="D1905" i="10"/>
  <c r="D1906" i="10"/>
  <c r="D1907" i="10"/>
  <c r="D1908" i="10"/>
  <c r="D1909" i="10"/>
  <c r="D1910" i="10"/>
  <c r="D1911" i="10"/>
  <c r="D1912" i="10"/>
  <c r="D1913" i="10"/>
  <c r="D1914" i="10"/>
  <c r="D1915" i="10"/>
  <c r="D1916" i="10"/>
  <c r="D1917" i="10"/>
  <c r="D1918" i="10"/>
  <c r="D1919" i="10"/>
  <c r="D1920" i="10"/>
  <c r="D1921" i="10"/>
  <c r="D1922" i="10"/>
  <c r="D1923" i="10"/>
  <c r="D1924" i="10"/>
  <c r="D1925" i="10"/>
  <c r="D1926" i="10"/>
  <c r="D1927" i="10"/>
  <c r="D1928" i="10"/>
  <c r="D1929" i="10"/>
  <c r="D1930" i="10"/>
  <c r="D1931" i="10"/>
  <c r="D1932" i="10"/>
  <c r="D1933" i="10"/>
  <c r="D1934" i="10"/>
  <c r="D1935" i="10"/>
  <c r="D1936" i="10"/>
  <c r="D1937" i="10"/>
  <c r="D1938" i="10"/>
  <c r="D1939" i="10"/>
  <c r="D1940" i="10"/>
  <c r="D1941" i="10"/>
  <c r="D1942" i="10"/>
  <c r="D1943" i="10"/>
  <c r="D1944" i="10"/>
  <c r="D1945" i="10"/>
  <c r="D1946" i="10"/>
  <c r="D1947" i="10"/>
  <c r="D1948" i="10"/>
  <c r="D1949" i="10"/>
  <c r="D1950" i="10"/>
  <c r="D1951" i="10"/>
  <c r="D1952" i="10"/>
  <c r="D1953" i="10"/>
  <c r="D1954" i="10"/>
  <c r="D1955" i="10"/>
  <c r="D1956" i="10"/>
  <c r="D1957" i="10"/>
  <c r="D1958" i="10"/>
  <c r="D1959" i="10"/>
  <c r="D1960" i="10"/>
  <c r="D1961" i="10"/>
  <c r="D1962" i="10"/>
  <c r="D1963" i="10"/>
  <c r="D1964" i="10"/>
  <c r="D1965" i="10"/>
  <c r="D1966" i="10"/>
  <c r="D1967" i="10"/>
  <c r="D1968" i="10"/>
  <c r="D1969" i="10"/>
  <c r="D1970" i="10"/>
  <c r="D1971" i="10"/>
  <c r="D1972" i="10"/>
  <c r="D1973" i="10"/>
  <c r="D1974" i="10"/>
  <c r="D1975" i="10"/>
  <c r="D1976" i="10"/>
  <c r="D1977" i="10"/>
  <c r="D1978" i="10"/>
  <c r="D1979" i="10"/>
  <c r="D1980" i="10"/>
  <c r="D1981" i="10"/>
  <c r="D1982" i="10"/>
  <c r="D1983" i="10"/>
  <c r="D1984" i="10"/>
  <c r="D1985" i="10"/>
  <c r="D1986" i="10"/>
  <c r="D1987" i="10"/>
  <c r="D1988" i="10"/>
  <c r="D1989" i="10"/>
  <c r="D1990" i="10"/>
  <c r="D1991" i="10"/>
  <c r="D1992" i="10"/>
  <c r="D1993" i="10"/>
  <c r="D1994" i="10"/>
  <c r="D1995" i="10"/>
  <c r="D1996" i="10"/>
  <c r="D1997" i="10"/>
  <c r="D1998" i="10"/>
  <c r="D1999" i="10"/>
  <c r="D2000" i="10"/>
  <c r="D2001" i="10"/>
  <c r="D2002" i="10"/>
  <c r="D2003" i="10"/>
  <c r="D2004" i="10"/>
  <c r="D2005" i="10"/>
  <c r="D2006" i="10"/>
  <c r="D2007" i="10"/>
  <c r="D2008" i="10"/>
  <c r="D2009" i="10"/>
  <c r="D2010" i="10"/>
  <c r="D2011" i="10"/>
  <c r="D2012" i="10"/>
  <c r="D2013" i="10"/>
  <c r="D2014" i="10"/>
  <c r="D2015" i="10"/>
  <c r="D2016" i="10"/>
  <c r="D2017" i="10"/>
  <c r="D2018" i="10"/>
  <c r="D2019" i="10"/>
  <c r="D2020" i="10"/>
  <c r="D2021" i="10"/>
  <c r="D2022" i="10"/>
  <c r="D2023" i="10"/>
  <c r="D2024" i="10"/>
  <c r="D2025" i="10"/>
  <c r="D2026" i="10"/>
  <c r="D2027" i="10"/>
  <c r="D2028" i="10"/>
  <c r="D2029" i="10"/>
  <c r="D2030" i="10"/>
  <c r="D2031" i="10"/>
  <c r="D2032" i="10"/>
  <c r="D2033" i="10"/>
  <c r="D2034" i="10"/>
  <c r="D2035" i="10"/>
  <c r="D2036" i="10"/>
  <c r="D2037" i="10"/>
  <c r="D2038" i="10"/>
  <c r="D2039" i="10"/>
  <c r="D2040" i="10"/>
  <c r="D2041" i="10"/>
  <c r="D2042" i="10"/>
  <c r="D2043" i="10"/>
  <c r="D2044" i="10"/>
  <c r="D2045" i="10"/>
  <c r="D2046" i="10"/>
  <c r="D2047" i="10"/>
  <c r="D2048" i="10"/>
  <c r="D2049" i="10"/>
  <c r="D2050" i="10"/>
  <c r="D2051" i="10"/>
  <c r="D2052" i="10"/>
  <c r="D2053" i="10"/>
  <c r="D2054" i="10"/>
  <c r="D2055" i="10"/>
  <c r="D2056" i="10"/>
  <c r="D2057" i="10"/>
  <c r="D2058" i="10"/>
  <c r="D2059" i="10"/>
  <c r="D2060" i="10"/>
  <c r="D2061" i="10"/>
  <c r="D2062" i="10"/>
  <c r="D2063" i="10"/>
  <c r="D2064" i="10"/>
  <c r="D2065" i="10"/>
  <c r="D2066" i="10"/>
  <c r="D2067" i="10"/>
  <c r="D2068" i="10"/>
  <c r="D2069" i="10"/>
  <c r="D2070" i="10"/>
  <c r="D2071" i="10"/>
  <c r="D2072" i="10"/>
  <c r="D2073" i="10"/>
  <c r="D2074" i="10"/>
  <c r="D2075" i="10"/>
  <c r="D2076" i="10"/>
  <c r="D2077" i="10"/>
  <c r="D2078" i="10"/>
  <c r="D2079" i="10"/>
  <c r="D2080" i="10"/>
  <c r="D2081" i="10"/>
  <c r="D2082" i="10"/>
  <c r="D2083" i="10"/>
  <c r="D2084" i="10"/>
  <c r="D2085" i="10"/>
  <c r="D2086" i="10"/>
  <c r="D2087" i="10"/>
  <c r="D2088" i="10"/>
  <c r="D2089" i="10"/>
  <c r="D2090" i="10"/>
  <c r="D2091" i="10"/>
  <c r="D2092" i="10"/>
  <c r="D2093" i="10"/>
  <c r="D2094" i="10"/>
  <c r="D2095" i="10"/>
  <c r="D2096" i="10"/>
  <c r="D2097" i="10"/>
  <c r="D2098" i="10"/>
  <c r="D2099" i="10"/>
  <c r="D2100" i="10"/>
  <c r="D2101" i="10"/>
  <c r="D2102" i="10"/>
  <c r="D2103" i="10"/>
  <c r="D2104" i="10"/>
  <c r="D2105" i="10"/>
  <c r="D2106" i="10"/>
  <c r="D2107" i="10"/>
  <c r="D2108" i="10"/>
  <c r="D2109" i="10"/>
  <c r="D2110" i="10"/>
  <c r="D2111" i="10"/>
  <c r="D2112" i="10"/>
  <c r="D2113" i="10"/>
  <c r="D2114" i="10"/>
  <c r="D2115" i="10"/>
  <c r="D2116" i="10"/>
  <c r="D2117" i="10"/>
  <c r="D2118" i="10"/>
  <c r="D2119" i="10"/>
  <c r="D2120" i="10"/>
  <c r="D2121" i="10"/>
  <c r="D2122" i="10"/>
  <c r="D2123" i="10"/>
  <c r="D2124" i="10"/>
  <c r="D2125" i="10"/>
  <c r="D2126" i="10"/>
  <c r="D2127" i="10"/>
  <c r="D2128" i="10"/>
  <c r="D2129" i="10"/>
  <c r="D2130" i="10"/>
  <c r="D2131" i="10"/>
  <c r="D2132" i="10"/>
  <c r="D2133" i="10"/>
  <c r="D2134" i="10"/>
  <c r="D2135" i="10"/>
  <c r="D2136" i="10"/>
  <c r="D2137" i="10"/>
  <c r="D2138" i="10"/>
  <c r="D2139" i="10"/>
  <c r="D2140" i="10"/>
  <c r="D2141" i="10"/>
  <c r="D2142" i="10"/>
  <c r="D2143" i="10"/>
  <c r="D2144" i="10"/>
  <c r="D2145" i="10"/>
  <c r="D2146" i="10"/>
  <c r="D2147" i="10"/>
  <c r="D2148" i="10"/>
  <c r="D2149" i="10"/>
  <c r="D2150" i="10"/>
  <c r="D2151" i="10"/>
  <c r="D2152" i="10"/>
  <c r="D2153" i="10"/>
  <c r="D2154" i="10"/>
  <c r="D2155" i="10"/>
  <c r="D2156" i="10"/>
  <c r="D2157" i="10"/>
  <c r="D2158" i="10"/>
  <c r="D2159" i="10"/>
  <c r="D2160" i="10"/>
  <c r="D2161" i="10"/>
  <c r="D2162" i="10"/>
  <c r="D2163" i="10"/>
  <c r="D2164" i="10"/>
  <c r="D2165" i="10"/>
  <c r="D2166" i="10"/>
  <c r="D2167" i="10"/>
  <c r="D2168" i="10"/>
  <c r="D2169" i="10"/>
  <c r="D2170" i="10"/>
  <c r="D2171" i="10"/>
  <c r="D2172" i="10"/>
  <c r="D2173" i="10"/>
  <c r="D2174" i="10"/>
  <c r="D2175" i="10"/>
  <c r="D2176" i="10"/>
  <c r="D2177" i="10"/>
  <c r="D2178" i="10"/>
  <c r="D2179" i="10"/>
  <c r="D2180" i="10"/>
  <c r="D2181" i="10"/>
  <c r="D2182" i="10"/>
  <c r="D2183" i="10"/>
  <c r="D2184" i="10"/>
  <c r="D2185" i="10"/>
  <c r="D2186" i="10"/>
  <c r="D2187" i="10"/>
  <c r="D2188" i="10"/>
  <c r="D2189" i="10"/>
  <c r="D2190" i="10"/>
  <c r="D2191" i="10"/>
  <c r="D2192" i="10"/>
  <c r="D2193" i="10"/>
  <c r="D2194" i="10"/>
  <c r="D2195" i="10"/>
  <c r="D2196" i="10"/>
  <c r="D2197" i="10"/>
  <c r="D2198" i="10"/>
  <c r="D2199" i="10"/>
  <c r="D2200" i="10"/>
  <c r="D2201" i="10"/>
  <c r="D2202" i="10"/>
  <c r="D2203" i="10"/>
  <c r="D2204" i="10"/>
  <c r="D2205" i="10"/>
  <c r="D2206" i="10"/>
  <c r="D2207" i="10"/>
  <c r="D2208" i="10"/>
  <c r="D2209" i="10"/>
  <c r="D2210" i="10"/>
  <c r="D2211" i="10"/>
  <c r="D2212" i="10"/>
  <c r="D2213" i="10"/>
  <c r="D2214" i="10"/>
  <c r="D2215" i="10"/>
  <c r="D2216" i="10"/>
  <c r="D2217" i="10"/>
  <c r="D2218" i="10"/>
  <c r="D2219" i="10"/>
  <c r="D2220" i="10"/>
  <c r="D2221" i="10"/>
  <c r="D2222" i="10"/>
  <c r="D2223" i="10"/>
  <c r="D2224" i="10"/>
  <c r="D2225" i="10"/>
  <c r="D2226" i="10"/>
  <c r="D2227" i="10"/>
  <c r="D2228" i="10"/>
  <c r="D2229" i="10"/>
  <c r="D2230" i="10"/>
  <c r="D2231" i="10"/>
  <c r="D2232" i="10"/>
  <c r="D2233" i="10"/>
  <c r="D2234" i="10"/>
  <c r="D2235" i="10"/>
  <c r="D2236" i="10"/>
  <c r="D2237" i="10"/>
  <c r="D2238" i="10"/>
  <c r="D2239" i="10"/>
  <c r="D2240" i="10"/>
  <c r="D2241" i="10"/>
  <c r="D2242" i="10"/>
  <c r="D2243" i="10"/>
  <c r="D2244" i="10"/>
  <c r="D2245" i="10"/>
  <c r="D2246" i="10"/>
  <c r="D2247" i="10"/>
  <c r="D2248" i="10"/>
  <c r="D2249" i="10"/>
  <c r="D2250" i="10"/>
  <c r="D2251" i="10"/>
  <c r="D2252" i="10"/>
  <c r="D2253" i="10"/>
  <c r="D2254" i="10"/>
  <c r="D2255" i="10"/>
  <c r="D2256" i="10"/>
  <c r="D2257" i="10"/>
  <c r="D2258" i="10"/>
  <c r="D2259" i="10"/>
  <c r="D2260" i="10"/>
  <c r="D2261" i="10"/>
  <c r="D2262" i="10"/>
  <c r="D2263" i="10"/>
  <c r="D2264" i="10"/>
  <c r="D2265" i="10"/>
  <c r="D2266" i="10"/>
  <c r="D2267" i="10"/>
  <c r="D2268" i="10"/>
  <c r="D2269" i="10"/>
  <c r="D2270" i="10"/>
  <c r="D2271" i="10"/>
  <c r="D2272" i="10"/>
  <c r="D2273" i="10"/>
  <c r="D2274" i="10"/>
  <c r="D2275" i="10"/>
  <c r="D2276" i="10"/>
  <c r="D2277" i="10"/>
  <c r="D2278" i="10"/>
  <c r="D2279" i="10"/>
  <c r="D2280" i="10"/>
  <c r="D2281" i="10"/>
  <c r="D2282" i="10"/>
  <c r="D2283" i="10"/>
  <c r="D2284" i="10"/>
  <c r="D2285" i="10"/>
  <c r="D2286" i="10"/>
  <c r="D2287" i="10"/>
  <c r="D2288" i="10"/>
  <c r="D2289" i="10"/>
  <c r="D2290" i="10"/>
  <c r="D2291" i="10"/>
  <c r="D2292" i="10"/>
  <c r="D2293" i="10"/>
  <c r="D2294" i="10"/>
  <c r="D2295" i="10"/>
  <c r="D2296" i="10"/>
  <c r="D2297" i="10"/>
  <c r="D2298" i="10"/>
  <c r="D2299" i="10"/>
  <c r="D2300" i="10"/>
  <c r="D2301" i="10"/>
  <c r="D2302" i="10"/>
  <c r="D2303" i="10"/>
  <c r="D2304" i="10"/>
  <c r="D2305" i="10"/>
  <c r="D2306" i="10"/>
  <c r="D2307" i="10"/>
  <c r="D2308" i="10"/>
  <c r="D2309" i="10"/>
  <c r="D2310" i="10"/>
  <c r="D2311" i="10"/>
  <c r="D2312" i="10"/>
  <c r="D2313" i="10"/>
  <c r="D2314" i="10"/>
  <c r="D2315" i="10"/>
  <c r="D2316" i="10"/>
  <c r="D2317" i="10"/>
  <c r="D2318" i="10"/>
  <c r="D2319" i="10"/>
  <c r="D2320" i="10"/>
  <c r="D2321" i="10"/>
  <c r="D2322" i="10"/>
  <c r="D2323" i="10"/>
  <c r="D2324" i="10"/>
  <c r="D2325" i="10"/>
  <c r="D2326" i="10"/>
  <c r="D2327" i="10"/>
  <c r="D2328" i="10"/>
  <c r="D2329" i="10"/>
  <c r="D2330" i="10"/>
  <c r="D2331" i="10"/>
  <c r="D2332" i="10"/>
  <c r="D2333" i="10"/>
  <c r="D2334" i="10"/>
  <c r="D2335" i="10"/>
  <c r="D2336" i="10"/>
  <c r="D2337" i="10"/>
  <c r="D2338" i="10"/>
  <c r="D2339" i="10"/>
  <c r="D2340" i="10"/>
  <c r="D2341" i="10"/>
  <c r="D2342" i="10"/>
  <c r="D2343" i="10"/>
  <c r="D2344" i="10"/>
  <c r="D2345" i="10"/>
  <c r="D2346" i="10"/>
  <c r="D2347" i="10"/>
  <c r="D2348" i="10"/>
  <c r="D2349" i="10"/>
  <c r="D2350" i="10"/>
  <c r="D2351" i="10"/>
  <c r="D2352" i="10"/>
  <c r="D2353" i="10"/>
  <c r="D2354" i="10"/>
  <c r="D2355" i="10"/>
  <c r="D2356" i="10"/>
  <c r="D2357" i="10"/>
  <c r="D2358" i="10"/>
  <c r="D2359" i="10"/>
  <c r="D2360" i="10"/>
  <c r="D2361" i="10"/>
  <c r="D2362" i="10"/>
  <c r="D2363" i="10"/>
  <c r="D2364" i="10"/>
  <c r="D2365" i="10"/>
  <c r="D2366" i="10"/>
  <c r="D2367" i="10"/>
  <c r="D2368" i="10"/>
  <c r="D2369" i="10"/>
  <c r="D2370" i="10"/>
  <c r="D2371" i="10"/>
  <c r="D2372" i="10"/>
  <c r="D2373" i="10"/>
  <c r="D2374" i="10"/>
  <c r="D2375" i="10"/>
  <c r="D2376" i="10"/>
  <c r="D2377" i="10"/>
  <c r="D2378" i="10"/>
  <c r="D2379" i="10"/>
  <c r="D2380" i="10"/>
  <c r="D2381" i="10"/>
  <c r="D2382" i="10"/>
  <c r="D2383" i="10"/>
  <c r="D2384" i="10"/>
  <c r="D2385" i="10"/>
  <c r="D2386" i="10"/>
  <c r="D2387" i="10"/>
  <c r="D2388" i="10"/>
  <c r="D2389" i="10"/>
  <c r="D2390" i="10"/>
  <c r="D2391" i="10"/>
  <c r="D2392" i="10"/>
  <c r="D2393" i="10"/>
  <c r="D2394" i="10"/>
  <c r="D2395" i="10"/>
  <c r="D2396" i="10"/>
  <c r="D2397" i="10"/>
  <c r="D2398" i="10"/>
  <c r="D2399" i="10"/>
  <c r="D2400" i="10"/>
  <c r="D2401" i="10"/>
  <c r="D2402" i="10"/>
  <c r="D2403" i="10"/>
  <c r="D2404" i="10"/>
  <c r="D2405" i="10"/>
  <c r="D2406" i="10"/>
  <c r="D2407" i="10"/>
  <c r="D2408" i="10"/>
  <c r="D2409" i="10"/>
  <c r="D2410" i="10"/>
  <c r="D2411" i="10"/>
  <c r="D2412" i="10"/>
  <c r="D2413" i="10"/>
  <c r="D2414" i="10"/>
  <c r="D2415" i="10"/>
  <c r="D2416" i="10"/>
  <c r="D2417" i="10"/>
  <c r="D2418" i="10"/>
  <c r="D2419" i="10"/>
  <c r="D2420" i="10"/>
  <c r="D2421" i="10"/>
  <c r="D2422" i="10"/>
  <c r="D2423" i="10"/>
  <c r="D2424" i="10"/>
  <c r="D2425" i="10"/>
  <c r="D2426" i="10"/>
  <c r="D2427" i="10"/>
  <c r="D2428" i="10"/>
  <c r="D2429" i="10"/>
  <c r="D2430" i="10"/>
  <c r="D2431" i="10"/>
  <c r="D2432" i="10"/>
  <c r="D2433" i="10"/>
  <c r="D2434" i="10"/>
  <c r="D2435" i="10"/>
  <c r="D2436" i="10"/>
  <c r="D2437" i="10"/>
  <c r="D2438" i="10"/>
  <c r="D2439" i="10"/>
  <c r="D2440" i="10"/>
  <c r="D2441" i="10"/>
  <c r="D2442" i="10"/>
  <c r="D2443" i="10"/>
  <c r="D2444" i="10"/>
  <c r="D2445" i="10"/>
  <c r="D2446" i="10"/>
  <c r="D2447" i="10"/>
  <c r="D2448" i="10"/>
  <c r="D2449" i="10"/>
  <c r="D2450" i="10"/>
  <c r="D2451" i="10"/>
  <c r="D2452" i="10"/>
  <c r="D2453" i="10"/>
  <c r="D2454" i="10"/>
  <c r="D2455" i="10"/>
  <c r="D2456" i="10"/>
  <c r="D2457" i="10"/>
  <c r="D2458" i="10"/>
  <c r="D2459" i="10"/>
  <c r="D2460" i="10"/>
  <c r="D2461" i="10"/>
  <c r="D2462" i="10"/>
  <c r="D2463" i="10"/>
  <c r="D2464" i="10"/>
  <c r="D2465" i="10"/>
  <c r="D2466" i="10"/>
  <c r="D2467" i="10"/>
  <c r="D2468" i="10"/>
  <c r="D2469" i="10"/>
  <c r="D2470" i="10"/>
  <c r="D2471" i="10"/>
  <c r="D2472" i="10"/>
  <c r="D2473" i="10"/>
  <c r="D2474" i="10"/>
  <c r="D2475" i="10"/>
  <c r="D2476" i="10"/>
  <c r="D2477" i="10"/>
  <c r="D2478" i="10"/>
  <c r="D2479" i="10"/>
  <c r="D2480" i="10"/>
  <c r="D2481" i="10"/>
  <c r="D2482" i="10"/>
  <c r="D2483" i="10"/>
  <c r="D2484" i="10"/>
  <c r="D2485" i="10"/>
  <c r="D2486" i="10"/>
  <c r="D2487" i="10"/>
  <c r="D2488" i="10"/>
  <c r="D2489" i="10"/>
  <c r="D2490" i="10"/>
  <c r="D2491" i="10"/>
  <c r="D2492" i="10"/>
  <c r="D2493" i="10"/>
  <c r="D2494" i="10"/>
  <c r="D2495" i="10"/>
  <c r="D2496" i="10"/>
  <c r="D2497" i="10"/>
  <c r="D2498" i="10"/>
  <c r="D2499" i="10"/>
  <c r="D2500" i="10"/>
  <c r="D2501" i="10"/>
  <c r="D2502" i="10"/>
  <c r="D2503" i="10"/>
  <c r="D2504" i="10"/>
  <c r="D2505" i="10"/>
  <c r="D2506" i="10"/>
  <c r="D2507" i="10"/>
  <c r="D2508" i="10"/>
  <c r="D2509" i="10"/>
  <c r="D2510" i="10"/>
  <c r="D2511" i="10"/>
  <c r="D2512" i="10"/>
  <c r="D2513" i="10"/>
  <c r="D2514" i="10"/>
  <c r="D2515" i="10"/>
  <c r="D2516" i="10"/>
  <c r="D2517" i="10"/>
  <c r="D2518" i="10"/>
  <c r="D2519" i="10"/>
  <c r="D2520" i="10"/>
  <c r="D2521" i="10"/>
  <c r="D2522" i="10"/>
  <c r="D2523" i="10"/>
  <c r="D2524" i="10"/>
  <c r="D2525" i="10"/>
  <c r="D2526" i="10"/>
  <c r="D2527" i="10"/>
  <c r="D2528" i="10"/>
  <c r="D2529" i="10"/>
  <c r="D2530" i="10"/>
  <c r="D2531" i="10"/>
  <c r="D2532" i="10"/>
  <c r="D2533" i="10"/>
  <c r="D2534" i="10"/>
  <c r="D2535" i="10"/>
  <c r="D2536" i="10"/>
  <c r="D2537" i="10"/>
  <c r="D2538" i="10"/>
  <c r="D2539" i="10"/>
  <c r="D2540" i="10"/>
  <c r="D2541" i="10"/>
  <c r="D2542" i="10"/>
  <c r="D2543" i="10"/>
  <c r="D2544" i="10"/>
  <c r="D2545" i="10"/>
  <c r="D2546" i="10"/>
  <c r="D2547" i="10"/>
  <c r="D2548" i="10"/>
  <c r="D2549" i="10"/>
  <c r="D2550" i="10"/>
  <c r="D2551" i="10"/>
  <c r="D2552" i="10"/>
  <c r="D2553" i="10"/>
  <c r="D2554" i="10"/>
  <c r="D2555" i="10"/>
  <c r="D2556" i="10"/>
  <c r="D2557" i="10"/>
  <c r="D2558" i="10"/>
  <c r="D2559" i="10"/>
  <c r="D2560" i="10"/>
  <c r="D2561" i="10"/>
  <c r="D2562" i="10"/>
  <c r="D2563" i="10"/>
  <c r="D2564" i="10"/>
  <c r="D2565" i="10"/>
  <c r="D2566" i="10"/>
  <c r="D2567" i="10"/>
  <c r="D2568" i="10"/>
  <c r="D2569" i="10"/>
  <c r="D2570" i="10"/>
  <c r="D2571" i="10"/>
  <c r="D2572" i="10"/>
  <c r="D2573" i="10"/>
  <c r="D2574" i="10"/>
  <c r="D2575" i="10"/>
  <c r="D2576" i="10"/>
  <c r="D2577" i="10"/>
  <c r="D2578" i="10"/>
  <c r="D2579" i="10"/>
  <c r="D2580" i="10"/>
  <c r="D2581" i="10"/>
  <c r="D2582" i="10"/>
  <c r="D2583" i="10"/>
  <c r="D2584" i="10"/>
  <c r="D2585" i="10"/>
  <c r="D2586" i="10"/>
  <c r="D2587" i="10"/>
  <c r="D2588" i="10"/>
  <c r="D2589" i="10"/>
  <c r="D2590" i="10"/>
  <c r="D2591" i="10"/>
  <c r="D2592" i="10"/>
  <c r="D2593" i="10"/>
  <c r="D2594" i="10"/>
  <c r="D2595" i="10"/>
  <c r="D2596" i="10"/>
  <c r="D2597" i="10"/>
  <c r="D2598" i="10"/>
  <c r="D2599" i="10"/>
  <c r="D2600" i="10"/>
  <c r="D2601" i="10"/>
  <c r="D2602" i="10"/>
  <c r="D2603" i="10"/>
  <c r="D2604" i="10"/>
  <c r="D2605" i="10"/>
  <c r="D2606" i="10"/>
  <c r="D2607" i="10"/>
  <c r="D2608" i="10"/>
  <c r="D2609" i="10"/>
  <c r="D2610" i="10"/>
  <c r="D2611" i="10"/>
  <c r="D2612" i="10"/>
  <c r="D2613" i="10"/>
  <c r="D2614" i="10"/>
  <c r="D2615" i="10"/>
  <c r="D2616" i="10"/>
  <c r="D2617" i="10"/>
  <c r="D2618" i="10"/>
  <c r="D2619" i="10"/>
  <c r="D2620" i="10"/>
  <c r="D2621" i="10"/>
  <c r="D2622" i="10"/>
  <c r="D2623" i="10"/>
  <c r="D2624" i="10"/>
  <c r="D2625" i="10"/>
  <c r="D2626" i="10"/>
  <c r="D2627" i="10"/>
  <c r="D2628" i="10"/>
  <c r="D2629" i="10"/>
  <c r="D2630" i="10"/>
  <c r="D2631" i="10"/>
  <c r="D2632" i="10"/>
  <c r="D2633" i="10"/>
  <c r="D2634" i="10"/>
  <c r="D2635" i="10"/>
  <c r="D2636" i="10"/>
  <c r="D2637" i="10"/>
  <c r="D2638" i="10"/>
  <c r="D2639" i="10"/>
  <c r="D2640" i="10"/>
  <c r="D2641" i="10"/>
  <c r="D2642" i="10"/>
  <c r="D2643" i="10"/>
  <c r="D2644" i="10"/>
  <c r="D2645" i="10"/>
  <c r="D2646" i="10"/>
  <c r="D2647" i="10"/>
  <c r="D2648" i="10"/>
  <c r="D2649" i="10"/>
  <c r="D2650" i="10"/>
  <c r="D2651" i="10"/>
  <c r="D2652" i="10"/>
  <c r="D2653" i="10"/>
  <c r="D2654" i="10"/>
  <c r="D2655" i="10"/>
  <c r="D2656" i="10"/>
  <c r="D2657" i="10"/>
  <c r="D2658" i="10"/>
  <c r="D2659" i="10"/>
  <c r="D2660" i="10"/>
  <c r="D2661" i="10"/>
  <c r="D2662" i="10"/>
  <c r="D2663" i="10"/>
  <c r="D2664" i="10"/>
  <c r="D2665" i="10"/>
  <c r="D2666" i="10"/>
  <c r="D2667" i="10"/>
  <c r="D2668" i="10"/>
  <c r="D2669" i="10"/>
  <c r="D2670" i="10"/>
  <c r="D2671" i="10"/>
  <c r="D2672" i="10"/>
  <c r="D2673" i="10"/>
  <c r="D2674" i="10"/>
  <c r="D2675" i="10"/>
  <c r="D2676" i="10"/>
  <c r="D2677" i="10"/>
  <c r="D2678" i="10"/>
  <c r="D2679" i="10"/>
  <c r="D2680" i="10"/>
  <c r="D2681" i="10"/>
  <c r="D2682" i="10"/>
  <c r="D2683" i="10"/>
  <c r="D2684" i="10"/>
  <c r="D2685" i="10"/>
  <c r="D2686" i="10"/>
  <c r="D2687" i="10"/>
  <c r="D2688" i="10"/>
  <c r="D2689" i="10"/>
  <c r="D2690" i="10"/>
  <c r="D2691" i="10"/>
  <c r="D2692" i="10"/>
  <c r="D2693" i="10"/>
  <c r="D2694" i="10"/>
  <c r="D2695" i="10"/>
  <c r="D2696" i="10"/>
  <c r="D2697" i="10"/>
  <c r="D2698" i="10"/>
  <c r="D2699" i="10"/>
  <c r="D2700" i="10"/>
  <c r="D2701" i="10"/>
  <c r="D2702" i="10"/>
  <c r="D2703" i="10"/>
  <c r="D2704" i="10"/>
  <c r="D2705" i="10"/>
  <c r="D2706" i="10"/>
  <c r="D2707" i="10"/>
  <c r="D2708" i="10"/>
  <c r="D2709" i="10"/>
  <c r="D2710" i="10"/>
  <c r="D2711" i="10"/>
  <c r="D2712" i="10"/>
  <c r="D2713" i="10"/>
  <c r="D2714" i="10"/>
  <c r="D2715" i="10"/>
  <c r="D2716" i="10"/>
  <c r="D2717" i="10"/>
  <c r="D2718" i="10"/>
  <c r="D2719" i="10"/>
  <c r="D2720" i="10"/>
  <c r="D2721" i="10"/>
  <c r="D2722" i="10"/>
  <c r="D2723" i="10"/>
  <c r="D2724" i="10"/>
  <c r="D2725" i="10"/>
  <c r="D2726" i="10"/>
  <c r="D2727" i="10"/>
  <c r="D2728" i="10"/>
  <c r="D2729" i="10"/>
  <c r="D2730" i="10"/>
  <c r="D2731" i="10"/>
  <c r="D2732" i="10"/>
  <c r="D2733" i="10"/>
  <c r="D2734" i="10"/>
  <c r="D2735" i="10"/>
  <c r="D2736" i="10"/>
  <c r="D2737" i="10"/>
  <c r="D2738" i="10"/>
  <c r="D2739" i="10"/>
  <c r="D2740" i="10"/>
  <c r="D2741" i="10"/>
  <c r="D2742" i="10"/>
  <c r="D2743" i="10"/>
  <c r="D2744" i="10"/>
  <c r="D2745" i="10"/>
  <c r="D2746" i="10"/>
  <c r="D2747" i="10"/>
  <c r="D2748" i="10"/>
  <c r="D2749" i="10"/>
  <c r="D2750" i="10"/>
  <c r="D2751" i="10"/>
  <c r="D2752" i="10"/>
  <c r="D2753" i="10"/>
  <c r="D2754" i="10"/>
  <c r="D2755" i="10"/>
  <c r="D2756" i="10"/>
  <c r="D2757" i="10"/>
  <c r="D2758" i="10"/>
  <c r="D2759" i="10"/>
  <c r="D2760" i="10"/>
  <c r="D2761" i="10"/>
  <c r="D2762" i="10"/>
  <c r="D2763" i="10"/>
  <c r="D2764" i="10"/>
  <c r="D2765" i="10"/>
  <c r="D2766" i="10"/>
  <c r="D2767" i="10"/>
  <c r="D2768" i="10"/>
  <c r="D2769" i="10"/>
  <c r="D2770" i="10"/>
  <c r="D2771" i="10"/>
  <c r="D2772" i="10"/>
  <c r="D2773" i="10"/>
  <c r="D2774" i="10"/>
  <c r="D2775" i="10"/>
  <c r="D2776" i="10"/>
  <c r="D2777" i="10"/>
  <c r="D2778" i="10"/>
  <c r="D2779" i="10"/>
  <c r="D2780" i="10"/>
  <c r="D2781" i="10"/>
  <c r="D2782" i="10"/>
  <c r="D2783" i="10"/>
  <c r="D2784" i="10"/>
  <c r="D2785" i="10"/>
  <c r="D2786" i="10"/>
  <c r="D2787" i="10"/>
  <c r="D2788" i="10"/>
  <c r="D2789" i="10"/>
  <c r="D2790" i="10"/>
  <c r="D2791" i="10"/>
  <c r="D2792" i="10"/>
  <c r="D2793" i="10"/>
  <c r="D2794" i="10"/>
  <c r="D2795" i="10"/>
  <c r="D2796" i="10"/>
  <c r="D2797" i="10"/>
  <c r="D2798" i="10"/>
  <c r="D2799" i="10"/>
  <c r="D2800" i="10"/>
  <c r="D2801" i="10"/>
  <c r="D2802" i="10"/>
  <c r="D2803" i="10"/>
  <c r="D2804" i="10"/>
  <c r="D2805" i="10"/>
  <c r="D2806" i="10"/>
  <c r="D2807" i="10"/>
  <c r="D2808" i="10"/>
  <c r="D2809" i="10"/>
  <c r="D2810" i="10"/>
  <c r="D2811" i="10"/>
  <c r="D2812" i="10"/>
  <c r="D2813" i="10"/>
  <c r="D2814" i="10"/>
  <c r="D2815" i="10"/>
  <c r="D2816" i="10"/>
  <c r="D2817" i="10"/>
  <c r="D2818" i="10"/>
  <c r="D2819" i="10"/>
  <c r="D2820" i="10"/>
  <c r="D2821" i="10"/>
  <c r="D2822" i="10"/>
  <c r="D2823" i="10"/>
  <c r="D2824" i="10"/>
  <c r="D2825" i="10"/>
  <c r="D2826" i="10"/>
  <c r="D2827" i="10"/>
  <c r="D2828" i="10"/>
  <c r="D2829" i="10"/>
  <c r="D2830" i="10"/>
  <c r="D2831" i="10"/>
  <c r="D2832" i="10"/>
  <c r="D2833" i="10"/>
  <c r="D2834" i="10"/>
  <c r="D2835" i="10"/>
  <c r="D2836" i="10"/>
  <c r="D2837" i="10"/>
  <c r="D2838" i="10"/>
  <c r="D2839" i="10"/>
  <c r="D2840" i="10"/>
  <c r="D2841" i="10"/>
  <c r="D2842" i="10"/>
  <c r="D2843" i="10"/>
  <c r="D2844" i="10"/>
  <c r="D2845" i="10"/>
  <c r="D2846" i="10"/>
  <c r="D2847" i="10"/>
  <c r="D2848" i="10"/>
  <c r="D2849" i="10"/>
  <c r="D2850" i="10"/>
  <c r="D2851" i="10"/>
  <c r="D2852" i="10"/>
  <c r="D2853" i="10"/>
  <c r="D2854" i="10"/>
  <c r="D2855" i="10"/>
  <c r="D2856" i="10"/>
  <c r="D2857" i="10"/>
  <c r="D2858" i="10"/>
  <c r="D2859" i="10"/>
  <c r="D2860" i="10"/>
  <c r="D2861" i="10"/>
  <c r="D2862" i="10"/>
  <c r="D2863" i="10"/>
  <c r="D2864" i="10"/>
  <c r="D2865" i="10"/>
  <c r="D2866" i="10"/>
  <c r="D2867" i="10"/>
  <c r="D2868" i="10"/>
  <c r="D2869" i="10"/>
  <c r="D2870" i="10"/>
  <c r="D2871" i="10"/>
  <c r="D2872" i="10"/>
  <c r="D2873" i="10"/>
  <c r="D2874" i="10"/>
  <c r="D2875" i="10"/>
  <c r="D2876" i="10"/>
  <c r="D2877" i="10"/>
  <c r="D2878" i="10"/>
  <c r="D2879" i="10"/>
  <c r="D2880" i="10"/>
  <c r="D2881" i="10"/>
  <c r="D2882" i="10"/>
  <c r="D2883" i="10"/>
  <c r="D2884" i="10"/>
  <c r="D2885" i="10"/>
  <c r="D2886" i="10"/>
  <c r="D2887" i="10"/>
  <c r="D2888" i="10"/>
  <c r="D2889" i="10"/>
  <c r="D2890" i="10"/>
  <c r="D2891" i="10"/>
  <c r="D2892" i="10"/>
  <c r="D2893" i="10"/>
  <c r="D2894" i="10"/>
  <c r="D2895" i="10"/>
  <c r="D2896" i="10"/>
  <c r="D2897" i="10"/>
  <c r="D2898" i="10"/>
  <c r="D2899" i="10"/>
  <c r="D2900" i="10"/>
  <c r="D2901" i="10"/>
  <c r="D2902" i="10"/>
  <c r="D2903" i="10"/>
  <c r="D2904" i="10"/>
  <c r="D2905" i="10"/>
  <c r="D2906" i="10"/>
  <c r="D2907" i="10"/>
  <c r="D2908" i="10"/>
  <c r="D2909" i="10"/>
  <c r="D2910" i="10"/>
  <c r="D2911" i="10"/>
  <c r="D2912" i="10"/>
  <c r="D2913" i="10"/>
  <c r="D2914" i="10"/>
  <c r="D2915" i="10"/>
  <c r="D2916" i="10"/>
  <c r="D2917" i="10"/>
  <c r="D2918" i="10"/>
  <c r="D2919" i="10"/>
  <c r="D2920" i="10"/>
  <c r="D2921" i="10"/>
  <c r="D2922" i="10"/>
  <c r="D2923" i="10"/>
  <c r="D2924" i="10"/>
  <c r="D2925" i="10"/>
  <c r="D2926" i="10"/>
  <c r="D2927" i="10"/>
  <c r="D2928" i="10"/>
  <c r="D2929" i="10"/>
  <c r="D2930" i="10"/>
  <c r="D2931" i="10"/>
  <c r="D2932" i="10"/>
  <c r="D2933" i="10"/>
  <c r="D2934" i="10"/>
  <c r="D2935" i="10"/>
  <c r="D2936" i="10"/>
  <c r="D2937" i="10"/>
  <c r="D2938" i="10"/>
  <c r="D2939" i="10"/>
  <c r="D2940" i="10"/>
  <c r="D2941" i="10"/>
  <c r="D2942" i="10"/>
  <c r="D2943" i="10"/>
  <c r="D2944" i="10"/>
  <c r="D2945" i="10"/>
  <c r="D2946" i="10"/>
  <c r="D2947" i="10"/>
  <c r="D2948" i="10"/>
  <c r="D2949" i="10"/>
  <c r="D2950" i="10"/>
  <c r="D2951" i="10"/>
  <c r="D2952" i="10"/>
  <c r="D2953" i="10"/>
  <c r="D2954" i="10"/>
  <c r="D2955" i="10"/>
  <c r="D2956" i="10"/>
  <c r="D2957" i="10"/>
  <c r="D2958" i="10"/>
  <c r="D2959" i="10"/>
  <c r="D2960" i="10"/>
  <c r="D2961" i="10"/>
  <c r="D2962" i="10"/>
  <c r="D2963" i="10"/>
  <c r="D2964" i="10"/>
  <c r="D2965" i="10"/>
  <c r="D2966" i="10"/>
  <c r="D2967" i="10"/>
  <c r="D2968" i="10"/>
  <c r="D2969" i="10"/>
  <c r="D2970" i="10"/>
  <c r="D2971" i="10"/>
  <c r="D2972" i="10"/>
  <c r="D2973" i="10"/>
  <c r="D2974" i="10"/>
  <c r="D2975" i="10"/>
  <c r="D2976" i="10"/>
  <c r="D2977" i="10"/>
  <c r="D2978" i="10"/>
  <c r="D2979" i="10"/>
  <c r="D2980" i="10"/>
  <c r="D2981" i="10"/>
  <c r="D2982" i="10"/>
  <c r="D2983" i="10"/>
  <c r="D2984" i="10"/>
  <c r="D2985" i="10"/>
  <c r="D2986" i="10"/>
  <c r="D2987" i="10"/>
  <c r="D2988" i="10"/>
  <c r="D2989" i="10"/>
  <c r="D2990" i="10"/>
  <c r="D2991" i="10"/>
  <c r="D2992" i="10"/>
  <c r="D2993" i="10"/>
  <c r="D2994" i="10"/>
  <c r="D2995" i="10"/>
  <c r="D2996" i="10"/>
  <c r="D2997" i="10"/>
  <c r="D2998" i="10"/>
  <c r="D2999" i="10"/>
  <c r="D3000" i="10"/>
  <c r="D3001" i="10"/>
  <c r="D3002" i="10"/>
  <c r="D3003" i="10"/>
  <c r="D3004" i="10"/>
  <c r="D3005" i="10"/>
  <c r="D3006" i="10"/>
  <c r="D3007" i="10"/>
  <c r="D3008" i="10"/>
  <c r="D3009" i="10"/>
  <c r="D3010" i="10"/>
  <c r="D3011" i="10"/>
  <c r="D3012" i="10"/>
  <c r="D3013" i="10"/>
  <c r="D3014" i="10"/>
  <c r="D3015" i="10"/>
  <c r="D3016" i="10"/>
  <c r="D3017" i="10"/>
  <c r="D3018" i="10"/>
  <c r="D3019" i="10"/>
  <c r="D3020" i="10"/>
  <c r="D3021" i="10"/>
  <c r="D3022" i="10"/>
  <c r="D3023" i="10"/>
  <c r="D3024" i="10"/>
  <c r="D3025" i="10"/>
  <c r="D3026" i="10"/>
  <c r="D3027" i="10"/>
  <c r="D3028" i="10"/>
  <c r="D3029" i="10"/>
  <c r="D3030" i="10"/>
  <c r="D3031" i="10"/>
  <c r="D3032" i="10"/>
  <c r="D3033" i="10"/>
  <c r="D3034" i="10"/>
  <c r="D3035" i="10"/>
  <c r="D3036" i="10"/>
  <c r="D3037" i="10"/>
  <c r="D3038" i="10"/>
  <c r="D3039" i="10"/>
  <c r="D3040" i="10"/>
  <c r="D3041" i="10"/>
  <c r="D3042" i="10"/>
  <c r="D3043" i="10"/>
  <c r="D3044" i="10"/>
  <c r="D3045" i="10"/>
  <c r="D3046" i="10"/>
  <c r="D3047" i="10"/>
  <c r="D3048" i="10"/>
  <c r="D3049" i="10"/>
  <c r="D3050" i="10"/>
  <c r="D3051" i="10"/>
  <c r="D3052" i="10"/>
  <c r="D3053" i="10"/>
  <c r="D3054" i="10"/>
  <c r="D3055" i="10"/>
  <c r="D3056" i="10"/>
  <c r="D3057" i="10"/>
  <c r="D3058" i="10"/>
  <c r="D3059" i="10"/>
  <c r="D3060" i="10"/>
  <c r="D3061" i="10"/>
  <c r="D3062" i="10"/>
  <c r="D3063" i="10"/>
  <c r="D3064" i="10"/>
  <c r="D3065" i="10"/>
  <c r="D3066" i="10"/>
  <c r="D3067" i="10"/>
  <c r="D3068" i="10"/>
  <c r="D3069" i="10"/>
  <c r="D3070" i="10"/>
  <c r="D3071" i="10"/>
  <c r="D3072" i="10"/>
  <c r="D3073" i="10"/>
  <c r="D3074" i="10"/>
  <c r="D3075" i="10"/>
  <c r="D3076" i="10"/>
  <c r="D3077" i="10"/>
  <c r="D3078" i="10"/>
  <c r="D3079" i="10"/>
  <c r="D3080" i="10"/>
  <c r="D3081" i="10"/>
  <c r="D3082" i="10"/>
  <c r="D3083" i="10"/>
  <c r="D3084" i="10"/>
  <c r="D3085" i="10"/>
  <c r="D3086" i="10"/>
  <c r="D3087" i="10"/>
  <c r="D3088" i="10"/>
  <c r="D3089" i="10"/>
  <c r="D3090" i="10"/>
  <c r="D3091" i="10"/>
  <c r="D3092" i="10"/>
  <c r="D3093" i="10"/>
  <c r="D3094" i="10"/>
  <c r="D3095" i="10"/>
  <c r="D3096" i="10"/>
  <c r="D3097" i="10"/>
  <c r="D3098" i="10"/>
  <c r="D3099" i="10"/>
  <c r="D3100" i="10"/>
  <c r="D3101" i="10"/>
  <c r="D3102" i="10"/>
  <c r="D3103" i="10"/>
  <c r="D3104" i="10"/>
  <c r="D3105" i="10"/>
  <c r="D3106" i="10"/>
  <c r="D3107" i="10"/>
  <c r="D3108" i="10"/>
  <c r="D3109" i="10"/>
  <c r="D3110" i="10"/>
  <c r="D3111" i="10"/>
  <c r="D3112" i="10"/>
  <c r="D3113" i="10"/>
  <c r="D3114" i="10"/>
  <c r="D3115" i="10"/>
  <c r="D3116" i="10"/>
  <c r="D3117" i="10"/>
  <c r="D3118" i="10"/>
  <c r="D3119" i="10"/>
  <c r="D3120" i="10"/>
  <c r="D3121" i="10"/>
  <c r="D3122" i="10"/>
  <c r="D3123" i="10"/>
  <c r="D3124" i="10"/>
  <c r="D3125" i="10"/>
  <c r="D3126" i="10"/>
  <c r="D3127" i="10"/>
  <c r="D3128" i="10"/>
  <c r="D3129" i="10"/>
  <c r="D3130" i="10"/>
  <c r="D3131" i="10"/>
  <c r="D3132" i="10"/>
  <c r="D3133" i="10"/>
  <c r="D3134" i="10"/>
  <c r="D3135" i="10"/>
  <c r="D3136" i="10"/>
  <c r="D3137" i="10"/>
  <c r="D3138" i="10"/>
  <c r="D3139" i="10"/>
  <c r="D3140" i="10"/>
  <c r="D3141" i="10"/>
  <c r="D3142" i="10"/>
  <c r="D3143" i="10"/>
  <c r="D3144" i="10"/>
  <c r="D3145" i="10"/>
  <c r="D3146" i="10"/>
  <c r="D3147" i="10"/>
  <c r="D3148" i="10"/>
  <c r="D3149" i="10"/>
  <c r="D3150" i="10"/>
  <c r="D3151" i="10"/>
  <c r="D3152" i="10"/>
  <c r="D3153" i="10"/>
  <c r="D3154" i="10"/>
  <c r="D3155" i="10"/>
  <c r="D3156" i="10"/>
  <c r="D3157" i="10"/>
  <c r="D3158" i="10"/>
  <c r="D3159" i="10"/>
  <c r="D3160" i="10"/>
  <c r="D3161" i="10"/>
  <c r="D3162" i="10"/>
  <c r="D3163" i="10"/>
  <c r="D3164" i="10"/>
  <c r="D3165" i="10"/>
  <c r="D3166" i="10"/>
  <c r="D3167" i="10"/>
  <c r="D3168" i="10"/>
  <c r="D3169" i="10"/>
  <c r="D3170" i="10"/>
  <c r="D3171" i="10"/>
  <c r="D3172" i="10"/>
  <c r="D3173" i="10"/>
  <c r="D3174" i="10"/>
  <c r="D3175" i="10"/>
  <c r="D3176" i="10"/>
  <c r="D3177" i="10"/>
  <c r="D3178" i="10"/>
  <c r="D3179" i="10"/>
  <c r="D3180" i="10"/>
  <c r="D3181" i="10"/>
  <c r="D3182" i="10"/>
  <c r="D3183" i="10"/>
  <c r="D3184" i="10"/>
  <c r="D3185" i="10"/>
  <c r="D3186" i="10"/>
  <c r="D3187" i="10"/>
  <c r="D3188" i="10"/>
  <c r="D3189" i="10"/>
  <c r="D3190" i="10"/>
  <c r="D3191" i="10"/>
  <c r="D3192" i="10"/>
  <c r="D3193" i="10"/>
  <c r="D3194" i="10"/>
  <c r="D3195" i="10"/>
  <c r="D3196" i="10"/>
  <c r="D3197" i="10"/>
  <c r="D3198" i="10"/>
  <c r="D3199" i="10"/>
  <c r="D3200" i="10"/>
  <c r="D3201" i="10"/>
  <c r="D3202" i="10"/>
  <c r="D3203" i="10"/>
  <c r="D3204" i="10"/>
  <c r="D3205" i="10"/>
  <c r="D3206" i="10"/>
  <c r="D3207" i="10"/>
  <c r="D3208" i="10"/>
  <c r="D3209" i="10"/>
  <c r="D3210" i="10"/>
  <c r="D3211" i="10"/>
  <c r="D3212" i="10"/>
  <c r="D3213" i="10"/>
  <c r="D3214" i="10"/>
  <c r="D3215" i="10"/>
  <c r="D3216" i="10"/>
  <c r="D3217" i="10"/>
  <c r="D3218" i="10"/>
  <c r="D3219" i="10"/>
  <c r="D3220" i="10"/>
  <c r="D3221" i="10"/>
  <c r="D3222" i="10"/>
  <c r="D3223" i="10"/>
  <c r="D3224" i="10"/>
  <c r="D3225" i="10"/>
  <c r="D3226" i="10"/>
  <c r="D3227" i="10"/>
  <c r="D3228" i="10"/>
  <c r="D3229" i="10"/>
  <c r="D3230" i="10"/>
  <c r="D3231" i="10"/>
  <c r="D3232" i="10"/>
  <c r="D3233" i="10"/>
  <c r="D3234" i="10"/>
  <c r="D3235" i="10"/>
  <c r="D3236" i="10"/>
  <c r="D3237" i="10"/>
  <c r="D3238" i="10"/>
  <c r="D3239" i="10"/>
  <c r="D3240" i="10"/>
  <c r="D3241" i="10"/>
  <c r="D3242" i="10"/>
  <c r="D3243" i="10"/>
  <c r="D3244" i="10"/>
  <c r="D3245" i="10"/>
  <c r="D3246" i="10"/>
  <c r="D3247" i="10"/>
  <c r="D3248" i="10"/>
  <c r="D3249" i="10"/>
  <c r="D3250" i="10"/>
  <c r="D3251" i="10"/>
  <c r="D3252" i="10"/>
  <c r="D3253" i="10"/>
  <c r="D3254" i="10"/>
  <c r="D3255" i="10"/>
  <c r="D3256" i="10"/>
  <c r="D3257" i="10"/>
  <c r="D3258" i="10"/>
  <c r="D3259" i="10"/>
  <c r="D3260" i="10"/>
  <c r="D3261" i="10"/>
  <c r="D3262" i="10"/>
  <c r="D3263" i="10"/>
  <c r="D3264" i="10"/>
  <c r="D3265" i="10"/>
  <c r="D3266" i="10"/>
  <c r="D3267" i="10"/>
  <c r="D3268" i="10"/>
  <c r="D3269" i="10"/>
  <c r="D3270" i="10"/>
  <c r="D3271" i="10"/>
  <c r="D3272" i="10"/>
  <c r="D3273" i="10"/>
  <c r="D3274" i="10"/>
  <c r="D3275" i="10"/>
  <c r="D3276" i="10"/>
  <c r="D3277" i="10"/>
  <c r="D3278" i="10"/>
  <c r="D3279" i="10"/>
  <c r="D3280" i="10"/>
  <c r="D3281" i="10"/>
  <c r="D3282" i="10"/>
  <c r="D3283" i="10"/>
  <c r="D3284" i="10"/>
  <c r="D3285" i="10"/>
  <c r="D3286" i="10"/>
  <c r="D3287" i="10"/>
  <c r="D3288" i="10"/>
  <c r="D3289" i="10"/>
  <c r="D3290" i="10"/>
  <c r="D3291" i="10"/>
  <c r="D3292" i="10"/>
  <c r="D3293" i="10"/>
  <c r="D3294" i="10"/>
  <c r="D3295" i="10"/>
  <c r="D3296" i="10"/>
  <c r="D3297" i="10"/>
  <c r="D3298" i="10"/>
  <c r="D3299" i="10"/>
  <c r="D3300" i="10"/>
  <c r="D3301" i="10"/>
  <c r="D3302" i="10"/>
  <c r="D3303" i="10"/>
  <c r="D3304" i="10"/>
  <c r="D3305" i="10"/>
  <c r="D3306" i="10"/>
  <c r="D3307" i="10"/>
  <c r="D3308" i="10"/>
  <c r="D3309" i="10"/>
  <c r="D3310" i="10"/>
  <c r="D3311" i="10"/>
  <c r="D3312" i="10"/>
  <c r="D3313" i="10"/>
  <c r="D3314" i="10"/>
  <c r="D3315" i="10"/>
  <c r="D3316" i="10"/>
  <c r="D3317" i="10"/>
  <c r="D3318" i="10"/>
  <c r="D3319" i="10"/>
  <c r="D3320" i="10"/>
  <c r="D3321" i="10"/>
  <c r="D3322" i="10"/>
  <c r="D3323" i="10"/>
  <c r="D3324" i="10"/>
  <c r="D3325" i="10"/>
  <c r="D3326" i="10"/>
  <c r="D3327" i="10"/>
  <c r="D3328" i="10"/>
  <c r="D3329" i="10"/>
  <c r="D3330" i="10"/>
  <c r="D3331" i="10"/>
  <c r="D3332" i="10"/>
  <c r="D3333" i="10"/>
  <c r="D3334" i="10"/>
  <c r="D3335" i="10"/>
  <c r="D3336" i="10"/>
  <c r="D3337" i="10"/>
  <c r="D3338" i="10"/>
  <c r="D3339" i="10"/>
  <c r="D3340" i="10"/>
  <c r="D3341" i="10"/>
  <c r="D3342" i="10"/>
  <c r="D3343" i="10"/>
  <c r="D3344" i="10"/>
  <c r="D3345" i="10"/>
  <c r="D3346" i="10"/>
  <c r="D3347" i="10"/>
  <c r="D3348" i="10"/>
  <c r="D3349" i="10"/>
  <c r="D3350" i="10"/>
  <c r="D3351" i="10"/>
  <c r="D3352" i="10"/>
  <c r="D3353" i="10"/>
  <c r="D3354" i="10"/>
  <c r="D3355" i="10"/>
  <c r="D3356" i="10"/>
  <c r="D3357" i="10"/>
  <c r="D3358" i="10"/>
  <c r="D3359" i="10"/>
  <c r="D3360" i="10"/>
  <c r="D3361" i="10"/>
  <c r="D3362" i="10"/>
  <c r="D3363" i="10"/>
  <c r="D3364" i="10"/>
  <c r="D3365" i="10"/>
  <c r="D3366" i="10"/>
  <c r="D3367" i="10"/>
  <c r="D3368" i="10"/>
  <c r="D3369" i="10"/>
  <c r="D3370" i="10"/>
  <c r="D3371" i="10"/>
  <c r="D3372" i="10"/>
  <c r="D3373" i="10"/>
  <c r="D3374" i="10"/>
  <c r="D3375" i="10"/>
  <c r="D3376" i="10"/>
  <c r="D3377" i="10"/>
  <c r="D3378" i="10"/>
  <c r="D3379" i="10"/>
  <c r="D3380" i="10"/>
  <c r="D3381" i="10"/>
  <c r="D3382" i="10"/>
  <c r="D3383" i="10"/>
  <c r="D3384" i="10"/>
  <c r="D3385" i="10"/>
  <c r="D3386" i="10"/>
  <c r="D3387" i="10"/>
  <c r="D3388" i="10"/>
  <c r="D3389" i="10"/>
  <c r="D3390" i="10"/>
  <c r="D3391" i="10"/>
  <c r="D3392" i="10"/>
  <c r="D3393" i="10"/>
  <c r="D3394" i="10"/>
  <c r="D3395" i="10"/>
  <c r="D3396" i="10"/>
  <c r="D3397" i="10"/>
  <c r="D3398" i="10"/>
  <c r="D3399" i="10"/>
  <c r="D3400" i="10"/>
  <c r="D3401" i="10"/>
  <c r="D3402" i="10"/>
  <c r="D3403" i="10"/>
  <c r="D3404" i="10"/>
  <c r="D3405" i="10"/>
  <c r="D3406" i="10"/>
  <c r="D3407" i="10"/>
  <c r="D3408" i="10"/>
  <c r="D3409" i="10"/>
  <c r="D3410" i="10"/>
  <c r="D3411" i="10"/>
  <c r="D3412" i="10"/>
  <c r="D3413" i="10"/>
  <c r="D3414" i="10"/>
  <c r="D3415" i="10"/>
  <c r="D3416" i="10"/>
  <c r="D3417" i="10"/>
  <c r="D3418" i="10"/>
  <c r="D3419" i="10"/>
  <c r="D3420" i="10"/>
  <c r="D3421" i="10"/>
  <c r="D3422" i="10"/>
  <c r="D3423" i="10"/>
  <c r="D3424" i="10"/>
  <c r="D3425" i="10"/>
  <c r="D3426" i="10"/>
  <c r="D3427" i="10"/>
  <c r="D3428" i="10"/>
  <c r="D3429" i="10"/>
  <c r="D3430" i="10"/>
  <c r="D3431" i="10"/>
  <c r="D3432" i="10"/>
  <c r="D3433" i="10"/>
  <c r="D3434" i="10"/>
  <c r="D3435" i="10"/>
  <c r="D3436" i="10"/>
  <c r="D3437" i="10"/>
  <c r="D3438" i="10"/>
  <c r="D3439" i="10"/>
  <c r="D3440" i="10"/>
  <c r="D3441" i="10"/>
  <c r="D3442" i="10"/>
  <c r="D3443" i="10"/>
  <c r="D3444" i="10"/>
  <c r="D3445" i="10"/>
  <c r="D3446" i="10"/>
  <c r="D3447" i="10"/>
  <c r="D3448" i="10"/>
  <c r="D3449" i="10"/>
  <c r="D3450" i="10"/>
  <c r="D3451" i="10"/>
  <c r="D3452" i="10"/>
  <c r="D3453" i="10"/>
  <c r="D3454" i="10"/>
  <c r="D3455" i="10"/>
  <c r="D3456" i="10"/>
  <c r="D3457" i="10"/>
  <c r="D3458" i="10"/>
  <c r="D3459" i="10"/>
  <c r="D3460" i="10"/>
  <c r="D3461" i="10"/>
  <c r="D3462" i="10"/>
  <c r="D3463" i="10"/>
  <c r="D3464" i="10"/>
  <c r="D3465" i="10"/>
  <c r="D3466" i="10"/>
  <c r="D3467" i="10"/>
  <c r="D3468" i="10"/>
  <c r="D3469" i="10"/>
  <c r="D3470" i="10"/>
  <c r="D3471" i="10"/>
  <c r="D3472" i="10"/>
  <c r="D3473" i="10"/>
  <c r="D3474" i="10"/>
  <c r="D3475" i="10"/>
  <c r="D3476" i="10"/>
  <c r="D3477" i="10"/>
  <c r="D3478" i="10"/>
  <c r="D3479" i="10"/>
  <c r="D3480" i="10"/>
  <c r="D3481" i="10"/>
  <c r="D3482" i="10"/>
  <c r="D3483" i="10"/>
  <c r="D3484" i="10"/>
  <c r="D3485" i="10"/>
  <c r="D3486" i="10"/>
  <c r="D3487" i="10"/>
  <c r="D3488" i="10"/>
  <c r="D3489" i="10"/>
  <c r="D3490" i="10"/>
  <c r="D3491" i="10"/>
  <c r="D3492" i="10"/>
  <c r="D3493" i="10"/>
  <c r="D3494" i="10"/>
  <c r="D3495" i="10"/>
  <c r="D3496" i="10"/>
  <c r="D3497" i="10"/>
  <c r="D3498" i="10"/>
  <c r="D3499" i="10"/>
  <c r="D3500" i="10"/>
  <c r="D3501" i="10"/>
  <c r="D3502" i="10"/>
  <c r="D3503" i="10"/>
  <c r="D3504" i="10"/>
  <c r="D3505" i="10"/>
  <c r="D3506" i="10"/>
  <c r="D3507" i="10"/>
  <c r="D3508" i="10"/>
  <c r="D3509" i="10"/>
  <c r="D3510" i="10"/>
  <c r="D3511" i="10"/>
  <c r="D3512" i="10"/>
  <c r="D3513" i="10"/>
  <c r="D3514" i="10"/>
  <c r="D3515" i="10"/>
  <c r="D3516" i="10"/>
  <c r="D3517" i="10"/>
  <c r="D3518" i="10"/>
  <c r="D3519" i="10"/>
  <c r="D3520" i="10"/>
  <c r="D3521" i="10"/>
  <c r="D3522" i="10"/>
  <c r="D3523" i="10"/>
  <c r="D3524" i="10"/>
  <c r="D3525" i="10"/>
  <c r="D3526" i="10"/>
  <c r="D3527" i="10"/>
  <c r="D3528" i="10"/>
  <c r="D3529" i="10"/>
  <c r="D3530" i="10"/>
  <c r="D3531" i="10"/>
  <c r="D3532" i="10"/>
  <c r="D3533" i="10"/>
  <c r="D3534" i="10"/>
  <c r="D3535" i="10"/>
  <c r="D3536" i="10"/>
  <c r="D3537" i="10"/>
  <c r="D3538" i="10"/>
  <c r="D3539" i="10"/>
  <c r="D3540" i="10"/>
  <c r="D3541" i="10"/>
  <c r="D3542" i="10"/>
  <c r="D3543" i="10"/>
  <c r="D3544" i="10"/>
  <c r="D3545" i="10"/>
  <c r="D3546" i="10"/>
  <c r="D3547" i="10"/>
  <c r="D3548" i="10"/>
  <c r="D3549" i="10"/>
  <c r="D3550" i="10"/>
  <c r="D3551" i="10"/>
  <c r="D3552" i="10"/>
  <c r="D3553" i="10"/>
  <c r="D3554" i="10"/>
  <c r="D3555" i="10"/>
  <c r="D3556" i="10"/>
  <c r="D3557" i="10"/>
  <c r="D3558" i="10"/>
  <c r="D3559" i="10"/>
  <c r="D3560" i="10"/>
  <c r="D3561" i="10"/>
  <c r="D3562" i="10"/>
  <c r="D3563" i="10"/>
  <c r="D3564" i="10"/>
  <c r="D3565" i="10"/>
  <c r="D3566" i="10"/>
  <c r="D3567" i="10"/>
  <c r="D3568" i="10"/>
  <c r="D3569" i="10"/>
  <c r="D3570" i="10"/>
  <c r="D3571" i="10"/>
  <c r="D3572" i="10"/>
  <c r="D3573" i="10"/>
  <c r="D3574" i="10"/>
  <c r="D3575" i="10"/>
  <c r="D3576" i="10"/>
  <c r="D3577" i="10"/>
  <c r="D3578" i="10"/>
  <c r="D3579" i="10"/>
  <c r="D3580" i="10"/>
  <c r="D3581" i="10"/>
  <c r="D3582" i="10"/>
  <c r="D3583" i="10"/>
  <c r="D3584" i="10"/>
  <c r="D3585" i="10"/>
  <c r="D3586" i="10"/>
  <c r="D3587" i="10"/>
  <c r="D3588" i="10"/>
  <c r="D3589" i="10"/>
  <c r="D3590" i="10"/>
  <c r="D3591" i="10"/>
  <c r="D3592" i="10"/>
  <c r="D3593" i="10"/>
  <c r="D3594" i="10"/>
  <c r="D3595" i="10"/>
  <c r="D3596" i="10"/>
  <c r="D3597" i="10"/>
  <c r="D3598" i="10"/>
  <c r="D3599" i="10"/>
  <c r="D3600" i="10"/>
  <c r="D3601" i="10"/>
  <c r="D3602" i="10"/>
  <c r="D3603" i="10"/>
  <c r="D3604" i="10"/>
  <c r="D3605" i="10"/>
  <c r="D3606" i="10"/>
  <c r="D3607" i="10"/>
  <c r="D3608" i="10"/>
  <c r="D3609" i="10"/>
  <c r="D3610" i="10"/>
  <c r="D3611" i="10"/>
  <c r="D3612" i="10"/>
  <c r="D3613" i="10"/>
  <c r="D3614" i="10"/>
  <c r="D3615" i="10"/>
  <c r="D3616" i="10"/>
  <c r="D3617" i="10"/>
  <c r="D3618" i="10"/>
  <c r="D3619" i="10"/>
  <c r="D3620" i="10"/>
  <c r="D3621" i="10"/>
  <c r="D3622" i="10"/>
  <c r="D3623" i="10"/>
  <c r="D3624" i="10"/>
  <c r="D3625" i="10"/>
  <c r="D3626" i="10"/>
  <c r="D3627" i="10"/>
  <c r="D3628" i="10"/>
  <c r="D3629" i="10"/>
  <c r="D3630" i="10"/>
  <c r="D3631" i="10"/>
  <c r="D3632" i="10"/>
  <c r="D3633" i="10"/>
  <c r="D3634" i="10"/>
  <c r="D3635" i="10"/>
  <c r="D3636" i="10"/>
  <c r="D3637" i="10"/>
  <c r="D3638" i="10"/>
  <c r="D3639" i="10"/>
  <c r="D3640" i="10"/>
  <c r="D3641" i="10"/>
  <c r="D3642" i="10"/>
  <c r="D3643" i="10"/>
  <c r="D3644" i="10"/>
  <c r="D3645" i="10"/>
  <c r="D3646" i="10"/>
  <c r="D3647" i="10"/>
  <c r="D3648" i="10"/>
  <c r="D3649" i="10"/>
  <c r="D3650" i="10"/>
  <c r="D3651" i="10"/>
  <c r="D3652" i="10"/>
  <c r="D3653" i="10"/>
  <c r="D3654" i="10"/>
  <c r="D3655" i="10"/>
  <c r="D3656" i="10"/>
  <c r="D3657" i="10"/>
  <c r="D3658" i="10"/>
  <c r="D3659" i="10"/>
  <c r="D3660" i="10"/>
  <c r="D3661" i="10"/>
  <c r="D3662" i="10"/>
  <c r="D3663" i="10"/>
  <c r="D3664" i="10"/>
  <c r="D3665" i="10"/>
  <c r="D3666" i="10"/>
  <c r="D3667" i="10"/>
  <c r="D3668" i="10"/>
  <c r="D3669" i="10"/>
  <c r="D3670" i="10"/>
  <c r="D3671" i="10"/>
  <c r="D3672" i="10"/>
  <c r="D3673" i="10"/>
  <c r="D3674" i="10"/>
  <c r="D3675" i="10"/>
  <c r="D3676" i="10"/>
  <c r="D3677" i="10"/>
  <c r="D3678" i="10"/>
  <c r="D3679" i="10"/>
  <c r="D3680" i="10"/>
  <c r="D3681" i="10"/>
  <c r="D3682" i="10"/>
  <c r="D3683" i="10"/>
  <c r="D3684" i="10"/>
  <c r="D3685" i="10"/>
  <c r="D3686" i="10"/>
  <c r="D3687" i="10"/>
  <c r="D3688" i="10"/>
  <c r="D3689" i="10"/>
  <c r="D3690" i="10"/>
  <c r="D3691" i="10"/>
  <c r="D3692" i="10"/>
  <c r="D3693" i="10"/>
  <c r="D3694" i="10"/>
  <c r="D3695" i="10"/>
  <c r="D3696" i="10"/>
  <c r="D3697" i="10"/>
  <c r="D3698" i="10"/>
  <c r="D3699" i="10"/>
  <c r="D3700" i="10"/>
  <c r="D3701" i="10"/>
  <c r="D3702" i="10"/>
  <c r="D3703" i="10"/>
  <c r="D3704" i="10"/>
  <c r="D3705" i="10"/>
  <c r="D3706" i="10"/>
  <c r="D3707" i="10"/>
  <c r="D3708" i="10"/>
  <c r="D3709" i="10"/>
  <c r="D3710" i="10"/>
  <c r="D3711" i="10"/>
  <c r="D3712" i="10"/>
  <c r="D3713" i="10"/>
  <c r="D3714" i="10"/>
  <c r="D3715" i="10"/>
  <c r="D3716" i="10"/>
  <c r="D3717" i="10"/>
  <c r="D3718" i="10"/>
  <c r="D3719" i="10"/>
  <c r="D3720" i="10"/>
  <c r="D3721" i="10"/>
  <c r="D3722" i="10"/>
  <c r="D3723" i="10"/>
  <c r="D3724" i="10"/>
  <c r="D3725" i="10"/>
  <c r="D3726" i="10"/>
  <c r="D3727" i="10"/>
  <c r="D3728" i="10"/>
  <c r="D3729" i="10"/>
  <c r="D3730" i="10"/>
  <c r="D3731" i="10"/>
  <c r="D3732" i="10"/>
  <c r="D3733" i="10"/>
  <c r="D3734" i="10"/>
  <c r="D3735" i="10"/>
  <c r="D3736" i="10"/>
  <c r="D3737" i="10"/>
  <c r="D3738" i="10"/>
  <c r="D3739" i="10"/>
  <c r="D3740" i="10"/>
  <c r="D3741" i="10"/>
  <c r="D3742" i="10"/>
  <c r="D3743" i="10"/>
  <c r="D3744" i="10"/>
  <c r="D3745" i="10"/>
  <c r="D3746" i="10"/>
  <c r="D3747" i="10"/>
  <c r="D3748" i="10"/>
  <c r="D3749" i="10"/>
  <c r="D3750" i="10"/>
  <c r="D3751" i="10"/>
  <c r="D3752" i="10"/>
  <c r="D3753" i="10"/>
  <c r="D3754" i="10"/>
  <c r="D3755" i="10"/>
  <c r="D3756" i="10"/>
  <c r="D3757" i="10"/>
  <c r="D3758" i="10"/>
  <c r="D3759" i="10"/>
  <c r="D3760" i="10"/>
  <c r="D3761" i="10"/>
  <c r="D3762" i="10"/>
  <c r="D3763" i="10"/>
  <c r="D3764" i="10"/>
  <c r="D3765" i="10"/>
  <c r="D3766" i="10"/>
  <c r="D3767" i="10"/>
  <c r="D3768" i="10"/>
  <c r="D3769" i="10"/>
  <c r="D3770" i="10"/>
  <c r="D3771" i="10"/>
  <c r="D3772" i="10"/>
  <c r="D3773" i="10"/>
  <c r="D3774" i="10"/>
  <c r="D3775" i="10"/>
  <c r="D3776" i="10"/>
  <c r="D3777" i="10"/>
  <c r="D3778" i="10"/>
  <c r="D3779" i="10"/>
  <c r="D3780" i="10"/>
  <c r="D3781" i="10"/>
  <c r="D3782" i="10"/>
  <c r="D3783" i="10"/>
  <c r="D3784" i="10"/>
  <c r="D3785" i="10"/>
  <c r="D3786" i="10"/>
  <c r="D3787" i="10"/>
  <c r="D3788" i="10"/>
  <c r="D3789" i="10"/>
  <c r="D3790" i="10"/>
  <c r="D3791" i="10"/>
  <c r="D3792" i="10"/>
  <c r="D3793" i="10"/>
  <c r="D3794" i="10"/>
  <c r="D3795" i="10"/>
  <c r="D3796" i="10"/>
  <c r="D3797" i="10"/>
  <c r="D3798" i="10"/>
  <c r="D3799" i="10"/>
  <c r="D3800" i="10"/>
  <c r="D3801" i="10"/>
  <c r="D3802" i="10"/>
  <c r="D3803" i="10"/>
  <c r="D3804" i="10"/>
  <c r="D3805" i="10"/>
  <c r="D3806" i="10"/>
  <c r="D3807" i="10"/>
  <c r="D3808" i="10"/>
  <c r="D3809" i="10"/>
  <c r="D3810" i="10"/>
  <c r="D3811" i="10"/>
  <c r="D3812" i="10"/>
  <c r="D3813" i="10"/>
  <c r="D3814" i="10"/>
  <c r="D3815" i="10"/>
  <c r="D3816" i="10"/>
  <c r="D3817" i="10"/>
  <c r="D3818" i="10"/>
  <c r="D3819" i="10"/>
  <c r="D3820" i="10"/>
  <c r="D3821" i="10"/>
  <c r="D3822" i="10"/>
  <c r="D3823" i="10"/>
  <c r="D3824" i="10"/>
  <c r="D3825" i="10"/>
  <c r="D3826" i="10"/>
  <c r="D3827" i="10"/>
  <c r="D3828" i="10"/>
  <c r="D3829" i="10"/>
  <c r="D3830" i="10"/>
  <c r="D3831" i="10"/>
  <c r="D3832" i="10"/>
  <c r="D3833" i="10"/>
  <c r="D3834" i="10"/>
  <c r="D3835" i="10"/>
  <c r="D3836" i="10"/>
  <c r="D3837" i="10"/>
  <c r="D3838" i="10"/>
  <c r="D3839" i="10"/>
  <c r="D3840" i="10"/>
  <c r="D3841" i="10"/>
  <c r="D3842" i="10"/>
  <c r="D3843" i="10"/>
  <c r="D3844" i="10"/>
  <c r="D3845" i="10"/>
  <c r="D3846" i="10"/>
  <c r="D3847" i="10"/>
  <c r="D3848" i="10"/>
  <c r="D3849" i="10"/>
  <c r="D3850" i="10"/>
  <c r="D3851" i="10"/>
  <c r="D3852" i="10"/>
  <c r="D3853" i="10"/>
  <c r="D3854" i="10"/>
  <c r="D3855" i="10"/>
  <c r="D3856" i="10"/>
  <c r="D3857" i="10"/>
  <c r="D3858" i="10"/>
  <c r="D3859" i="10"/>
  <c r="D3860" i="10"/>
  <c r="D3861" i="10"/>
  <c r="D3862" i="10"/>
  <c r="D3863" i="10"/>
  <c r="D3864" i="10"/>
  <c r="D3865" i="10"/>
  <c r="D3866" i="10"/>
  <c r="D3867" i="10"/>
  <c r="D3868" i="10"/>
  <c r="D3869" i="10"/>
  <c r="D3870" i="10"/>
  <c r="D3871" i="10"/>
  <c r="D3872" i="10"/>
  <c r="D3873" i="10"/>
  <c r="D3874" i="10"/>
  <c r="D3875" i="10"/>
  <c r="D3876" i="10"/>
  <c r="D3877" i="10"/>
  <c r="D3878" i="10"/>
  <c r="D3879" i="10"/>
  <c r="D3880" i="10"/>
  <c r="D3881" i="10"/>
  <c r="D3882" i="10"/>
  <c r="D3883" i="10"/>
  <c r="D3884" i="10"/>
  <c r="D3885" i="10"/>
  <c r="D3886" i="10"/>
  <c r="D3887" i="10"/>
  <c r="D3888" i="10"/>
  <c r="D3889" i="10"/>
  <c r="D3890" i="10"/>
  <c r="D3891" i="10"/>
  <c r="D3892" i="10"/>
  <c r="D3893" i="10"/>
  <c r="D3894" i="10"/>
  <c r="D3895" i="10"/>
  <c r="D3896" i="10"/>
  <c r="D3897" i="10"/>
  <c r="D3898" i="10"/>
  <c r="D3899" i="10"/>
  <c r="D3900" i="10"/>
  <c r="D3901" i="10"/>
  <c r="D3902" i="10"/>
  <c r="D3903" i="10"/>
  <c r="D3904" i="10"/>
  <c r="D3905" i="10"/>
  <c r="D3906" i="10"/>
  <c r="D3907" i="10"/>
  <c r="D3908" i="10"/>
  <c r="D3909" i="10"/>
  <c r="D3910" i="10"/>
  <c r="D3911" i="10"/>
  <c r="D3912" i="10"/>
  <c r="D3913" i="10"/>
  <c r="D3914" i="10"/>
  <c r="D3915" i="10"/>
  <c r="D3916" i="10"/>
  <c r="D3917" i="10"/>
  <c r="D3918" i="10"/>
  <c r="D3919" i="10"/>
  <c r="D3920" i="10"/>
  <c r="D3921" i="10"/>
  <c r="D3922" i="10"/>
  <c r="D3923" i="10"/>
  <c r="D3924" i="10"/>
  <c r="D3925" i="10"/>
  <c r="D3926" i="10"/>
  <c r="D3927" i="10"/>
  <c r="D3928" i="10"/>
  <c r="D3929" i="10"/>
  <c r="D3930" i="10"/>
  <c r="D3931" i="10"/>
  <c r="D3932" i="10"/>
  <c r="D3933" i="10"/>
  <c r="D3934" i="10"/>
  <c r="D3935" i="10"/>
  <c r="D3936" i="10"/>
  <c r="D3937" i="10"/>
  <c r="D3938" i="10"/>
  <c r="D3939" i="10"/>
  <c r="D3940" i="10"/>
  <c r="D3941" i="10"/>
  <c r="D3942" i="10"/>
  <c r="D3943" i="10"/>
  <c r="D3944" i="10"/>
  <c r="D3945" i="10"/>
  <c r="D3946" i="10"/>
  <c r="D3947" i="10"/>
  <c r="D3948" i="10"/>
  <c r="D3949" i="10"/>
  <c r="D3950" i="10"/>
  <c r="D3951" i="10"/>
  <c r="D3952" i="10"/>
  <c r="D3953" i="10"/>
  <c r="D3954" i="10"/>
  <c r="D3955" i="10"/>
  <c r="D3956" i="10"/>
  <c r="D3957" i="10"/>
  <c r="D3958" i="10"/>
  <c r="D3959" i="10"/>
  <c r="D3960" i="10"/>
  <c r="D3961" i="10"/>
  <c r="D3962" i="10"/>
  <c r="D3963" i="10"/>
  <c r="D3964" i="10"/>
  <c r="D3965" i="10"/>
  <c r="D3966" i="10"/>
  <c r="D3967" i="10"/>
  <c r="D3968" i="10"/>
  <c r="D3969" i="10"/>
  <c r="D3970" i="10"/>
  <c r="D3971" i="10"/>
  <c r="D3972" i="10"/>
  <c r="D3973" i="10"/>
  <c r="D3974" i="10"/>
  <c r="D3975" i="10"/>
  <c r="D3976" i="10"/>
  <c r="D3977" i="10"/>
  <c r="D3978" i="10"/>
  <c r="D3979" i="10"/>
  <c r="D3980" i="10"/>
  <c r="D3981" i="10"/>
  <c r="D3982" i="10"/>
  <c r="D3983" i="10"/>
  <c r="D3984" i="10"/>
  <c r="D3985" i="10"/>
  <c r="D3986" i="10"/>
  <c r="D3987" i="10"/>
  <c r="D3988" i="10"/>
  <c r="D3989" i="10"/>
  <c r="D3990" i="10"/>
  <c r="D3991" i="10"/>
  <c r="D3992" i="10"/>
  <c r="D3993" i="10"/>
  <c r="D3994" i="10"/>
  <c r="D3995" i="10"/>
  <c r="D3996" i="10"/>
  <c r="D3997" i="10"/>
  <c r="D3998" i="10"/>
  <c r="D3999" i="10"/>
  <c r="D4000" i="10"/>
  <c r="D4001" i="10"/>
  <c r="D4002" i="10"/>
  <c r="D4003" i="10"/>
  <c r="D4004" i="10"/>
  <c r="D4005" i="10"/>
  <c r="D4006" i="10"/>
  <c r="D4007" i="10"/>
  <c r="D4008" i="10"/>
  <c r="D4009" i="10"/>
  <c r="D4010" i="10"/>
  <c r="D4011" i="10"/>
  <c r="D4012" i="10"/>
  <c r="D4013" i="10"/>
  <c r="D4014" i="10"/>
  <c r="D4015" i="10"/>
  <c r="D4016" i="10"/>
  <c r="D4017" i="10"/>
  <c r="D4018" i="10"/>
  <c r="D4019" i="10"/>
  <c r="D4020" i="10"/>
  <c r="D4021" i="10"/>
  <c r="D4022" i="10"/>
  <c r="D4023" i="10"/>
  <c r="D4024" i="10"/>
  <c r="D4025" i="10"/>
  <c r="D4026" i="10"/>
  <c r="D4027" i="10"/>
  <c r="D4028" i="10"/>
  <c r="D4029" i="10"/>
  <c r="D4030" i="10"/>
  <c r="D4031" i="10"/>
  <c r="D4032" i="10"/>
  <c r="D4033" i="10"/>
  <c r="D4034" i="10"/>
  <c r="D4035" i="10"/>
  <c r="D4036" i="10"/>
  <c r="D4037" i="10"/>
  <c r="D4038" i="10"/>
  <c r="D4039" i="10"/>
  <c r="D4040" i="10"/>
  <c r="D4041" i="10"/>
  <c r="D4042" i="10"/>
  <c r="D4043" i="10"/>
  <c r="D4044" i="10"/>
  <c r="D4045" i="10"/>
  <c r="D4046" i="10"/>
  <c r="D4047" i="10"/>
  <c r="D4048" i="10"/>
  <c r="D4049" i="10"/>
  <c r="D4050" i="10"/>
  <c r="D4051" i="10"/>
  <c r="D4052" i="10"/>
  <c r="D4053" i="10"/>
  <c r="D4054" i="10"/>
  <c r="D4055" i="10"/>
  <c r="D4056" i="10"/>
  <c r="D4057" i="10"/>
  <c r="D4058" i="10"/>
  <c r="D4059" i="10"/>
  <c r="D4060" i="10"/>
  <c r="D4061" i="10"/>
  <c r="D4062" i="10"/>
  <c r="D4063" i="10"/>
  <c r="D4064" i="10"/>
  <c r="D4065" i="10"/>
  <c r="D4066" i="10"/>
  <c r="D4067" i="10"/>
  <c r="D4068" i="10"/>
  <c r="D4069" i="10"/>
  <c r="D4070" i="10"/>
  <c r="D4071" i="10"/>
  <c r="D4072" i="10"/>
  <c r="D4073" i="10"/>
  <c r="D4074" i="10"/>
  <c r="D4075" i="10"/>
  <c r="D4076" i="10"/>
  <c r="D4077" i="10"/>
  <c r="D4078" i="10"/>
  <c r="D4079" i="10"/>
  <c r="D4080" i="10"/>
  <c r="D4081" i="10"/>
  <c r="D4082" i="10"/>
  <c r="D4083" i="10"/>
  <c r="D4084" i="10"/>
  <c r="D4085" i="10"/>
  <c r="D4086" i="10"/>
  <c r="D4087" i="10"/>
  <c r="D4088" i="10"/>
  <c r="D4089" i="10"/>
  <c r="D4090" i="10"/>
  <c r="D4091" i="10"/>
  <c r="D4092" i="10"/>
  <c r="D4093" i="10"/>
  <c r="D4094" i="10"/>
  <c r="D4095" i="10"/>
  <c r="D4096" i="10"/>
  <c r="D4097" i="10"/>
  <c r="D4098" i="10"/>
  <c r="D4099" i="10"/>
  <c r="D4100" i="10"/>
  <c r="D4101" i="10"/>
  <c r="D4102" i="10"/>
  <c r="D4103" i="10"/>
  <c r="D4104" i="10"/>
  <c r="D4105" i="10"/>
  <c r="D4106" i="10"/>
  <c r="D4107" i="10"/>
  <c r="D4108" i="10"/>
  <c r="D4109" i="10"/>
  <c r="D4110" i="10"/>
  <c r="D4111" i="10"/>
  <c r="D4112" i="10"/>
  <c r="D4113" i="10"/>
  <c r="D4114" i="10"/>
  <c r="D4115" i="10"/>
  <c r="D4116" i="10"/>
  <c r="D4117" i="10"/>
  <c r="D4118" i="10"/>
  <c r="D4119" i="10"/>
  <c r="D4120" i="10"/>
  <c r="D4121" i="10"/>
  <c r="D4122" i="10"/>
  <c r="D4123" i="10"/>
  <c r="D4124" i="10"/>
  <c r="D4125" i="10"/>
  <c r="D4126" i="10"/>
  <c r="D4127" i="10"/>
  <c r="D4128" i="10"/>
  <c r="D4129" i="10"/>
  <c r="D4130" i="10"/>
  <c r="D4131" i="10"/>
  <c r="D4132" i="10"/>
  <c r="D4133" i="10"/>
  <c r="D4134" i="10"/>
  <c r="D4135" i="10"/>
  <c r="D4136" i="10"/>
  <c r="D4137" i="10"/>
  <c r="D4138" i="10"/>
  <c r="D4139" i="10"/>
  <c r="D4140" i="10"/>
  <c r="D4141" i="10"/>
  <c r="D4142" i="10"/>
  <c r="D4143" i="10"/>
  <c r="D4144" i="10"/>
  <c r="D4145" i="10"/>
  <c r="D4146" i="10"/>
  <c r="D4147" i="10"/>
  <c r="D4148" i="10"/>
  <c r="D4149" i="10"/>
  <c r="D4150" i="10"/>
  <c r="D4151" i="10"/>
  <c r="D4152" i="10"/>
  <c r="D4153" i="10"/>
  <c r="D4154" i="10"/>
  <c r="D4155" i="10"/>
  <c r="D4156" i="10"/>
  <c r="D4157" i="10"/>
  <c r="D4158" i="10"/>
  <c r="D4159" i="10"/>
  <c r="D4160" i="10"/>
  <c r="D4161" i="10"/>
  <c r="D4162" i="10"/>
  <c r="D4163" i="10"/>
  <c r="D4164" i="10"/>
  <c r="D4165" i="10"/>
  <c r="D4166" i="10"/>
  <c r="D4167" i="10"/>
  <c r="D4168" i="10"/>
  <c r="D4169" i="10"/>
  <c r="D4170" i="10"/>
  <c r="D4171" i="10"/>
  <c r="D4172" i="10"/>
  <c r="D4173" i="10"/>
  <c r="D4174" i="10"/>
  <c r="D4175" i="10"/>
  <c r="D4176" i="10"/>
  <c r="D4177" i="10"/>
  <c r="D4178" i="10"/>
  <c r="D4179" i="10"/>
  <c r="D4180" i="10"/>
  <c r="D4181" i="10"/>
  <c r="D4182" i="10"/>
  <c r="D4183" i="10"/>
  <c r="D4184" i="10"/>
  <c r="D4185" i="10"/>
  <c r="D4186" i="10"/>
  <c r="D4187" i="10"/>
  <c r="D4188" i="10"/>
  <c r="D4189" i="10"/>
  <c r="D4190" i="10"/>
  <c r="D4191" i="10"/>
  <c r="D4192" i="10"/>
  <c r="D4193" i="10"/>
  <c r="D4194" i="10"/>
  <c r="D4195" i="10"/>
  <c r="D4196" i="10"/>
  <c r="D4197" i="10"/>
  <c r="D4198" i="10"/>
  <c r="D4199" i="10"/>
  <c r="D4200" i="10"/>
  <c r="D4201" i="10"/>
  <c r="D4202" i="10"/>
  <c r="D4203" i="10"/>
  <c r="D4204" i="10"/>
  <c r="D4205" i="10"/>
  <c r="D4206" i="10"/>
  <c r="D4207" i="10"/>
  <c r="D4208" i="10"/>
  <c r="D4209" i="10"/>
  <c r="D4210" i="10"/>
  <c r="D4211" i="10"/>
  <c r="D4212" i="10"/>
  <c r="D4213" i="10"/>
  <c r="D4214" i="10"/>
  <c r="D4215" i="10"/>
  <c r="D4216" i="10"/>
  <c r="D4217" i="10"/>
  <c r="D4218" i="10"/>
  <c r="D4219" i="10"/>
  <c r="D4220" i="10"/>
  <c r="D4221" i="10"/>
  <c r="D4222" i="10"/>
  <c r="D4223" i="10"/>
  <c r="D4224" i="10"/>
  <c r="D4225" i="10"/>
  <c r="D4226" i="10"/>
  <c r="D4227" i="10"/>
  <c r="D4228" i="10"/>
  <c r="D4229" i="10"/>
  <c r="D4230" i="10"/>
  <c r="D4231" i="10"/>
  <c r="D4232" i="10"/>
  <c r="D4233" i="10"/>
  <c r="D4234" i="10"/>
  <c r="D4235" i="10"/>
  <c r="D4236" i="10"/>
  <c r="D4237" i="10"/>
  <c r="D4238" i="10"/>
  <c r="D4239" i="10"/>
  <c r="D4240" i="10"/>
  <c r="D4241" i="10"/>
  <c r="D4242" i="10"/>
  <c r="D4243" i="10"/>
  <c r="D4244" i="10"/>
  <c r="D4245" i="10"/>
  <c r="D4246" i="10"/>
  <c r="D4247" i="10"/>
  <c r="D4248" i="10"/>
  <c r="D4249" i="10"/>
  <c r="D4250" i="10"/>
  <c r="D4251" i="10"/>
  <c r="D4252" i="10"/>
  <c r="D4253" i="10"/>
  <c r="D4254" i="10"/>
  <c r="D4255" i="10"/>
  <c r="D4256" i="10"/>
  <c r="D4257" i="10"/>
  <c r="D4258" i="10"/>
  <c r="D4259" i="10"/>
  <c r="D4260" i="10"/>
  <c r="D4261" i="10"/>
  <c r="D4262" i="10"/>
  <c r="D4263" i="10"/>
  <c r="D4264" i="10"/>
  <c r="D4265" i="10"/>
  <c r="D4266" i="10"/>
  <c r="D4267" i="10"/>
  <c r="D4268" i="10"/>
  <c r="D4269" i="10"/>
  <c r="D4270" i="10"/>
  <c r="D4271" i="10"/>
  <c r="D4272" i="10"/>
  <c r="D4273" i="10"/>
  <c r="D4274" i="10"/>
  <c r="D4275" i="10"/>
  <c r="D4276" i="10"/>
  <c r="D4277" i="10"/>
  <c r="D4278" i="10"/>
  <c r="D4279" i="10"/>
  <c r="D4280" i="10"/>
  <c r="D4281" i="10"/>
  <c r="D4282" i="10"/>
  <c r="D4283" i="10"/>
  <c r="D4284" i="10"/>
  <c r="D4285" i="10"/>
  <c r="D4286" i="10"/>
  <c r="D4287" i="10"/>
  <c r="D4288" i="10"/>
  <c r="D4289" i="10"/>
  <c r="D4290" i="10"/>
  <c r="D4291" i="10"/>
  <c r="D4292" i="10"/>
  <c r="D4293" i="10"/>
  <c r="D4294" i="10"/>
  <c r="D4295" i="10"/>
  <c r="D4296" i="10"/>
  <c r="D4297" i="10"/>
  <c r="D4298" i="10"/>
  <c r="D4299" i="10"/>
  <c r="D4300" i="10"/>
  <c r="D4301" i="10"/>
  <c r="D4302" i="10"/>
  <c r="D4303" i="10"/>
  <c r="D4304" i="10"/>
  <c r="D4305" i="10"/>
  <c r="D4306" i="10"/>
  <c r="D4307" i="10"/>
  <c r="D4308" i="10"/>
  <c r="D4309" i="10"/>
  <c r="D4310" i="10"/>
  <c r="D4311" i="10"/>
  <c r="D4312" i="10"/>
  <c r="D4313" i="10"/>
  <c r="D4314" i="10"/>
  <c r="D4315" i="10"/>
  <c r="D4316" i="10"/>
  <c r="D4317" i="10"/>
  <c r="D4318" i="10"/>
  <c r="D4319" i="10"/>
  <c r="D4320" i="10"/>
  <c r="D4321" i="10"/>
  <c r="D4322" i="10"/>
  <c r="D4323" i="10"/>
  <c r="D4324" i="10"/>
  <c r="D4325" i="10"/>
  <c r="D4326" i="10"/>
  <c r="D4327" i="10"/>
  <c r="D4328" i="10"/>
  <c r="D4329" i="10"/>
  <c r="D4330" i="10"/>
  <c r="D4331" i="10"/>
  <c r="D4332" i="10"/>
  <c r="D4333" i="10"/>
  <c r="D4334" i="10"/>
  <c r="D4335" i="10"/>
  <c r="D4336" i="10"/>
  <c r="D4337" i="10"/>
  <c r="D4338" i="10"/>
  <c r="D4339" i="10"/>
  <c r="D4340" i="10"/>
  <c r="D4341" i="10"/>
  <c r="D4342" i="10"/>
  <c r="D4343" i="10"/>
  <c r="D4344" i="10"/>
  <c r="D4345" i="10"/>
  <c r="D4346" i="10"/>
  <c r="D4347" i="10"/>
  <c r="D4348" i="10"/>
  <c r="D4349" i="10"/>
  <c r="D4350" i="10"/>
  <c r="D4351" i="10"/>
  <c r="D4352" i="10"/>
  <c r="D4353" i="10"/>
  <c r="D4354" i="10"/>
  <c r="D4355" i="10"/>
  <c r="D4356" i="10"/>
  <c r="D4357" i="10"/>
  <c r="D4358" i="10"/>
  <c r="D4359" i="10"/>
  <c r="D4360" i="10"/>
  <c r="D4361" i="10"/>
  <c r="D4362" i="10"/>
  <c r="D4363" i="10"/>
  <c r="D4364" i="10"/>
  <c r="D4365" i="10"/>
  <c r="D4366" i="10"/>
  <c r="D4367" i="10"/>
  <c r="D4368" i="10"/>
  <c r="D4369" i="10"/>
  <c r="D4370" i="10"/>
  <c r="D4371" i="10"/>
  <c r="D4372" i="10"/>
  <c r="D4373" i="10"/>
  <c r="D4374" i="10"/>
  <c r="D4375" i="10"/>
  <c r="D4376" i="10"/>
  <c r="D4377" i="10"/>
  <c r="D4378" i="10"/>
  <c r="D4379" i="10"/>
  <c r="D4380" i="10"/>
  <c r="D4381" i="10"/>
  <c r="D4382" i="10"/>
  <c r="D4383" i="10"/>
  <c r="D4384" i="10"/>
  <c r="D4385" i="10"/>
  <c r="D4386" i="10"/>
  <c r="D4387" i="10"/>
  <c r="D4388" i="10"/>
  <c r="D4389" i="10"/>
  <c r="D4390" i="10"/>
  <c r="D4391" i="10"/>
  <c r="D4392" i="10"/>
  <c r="D4393" i="10"/>
  <c r="D4394" i="10"/>
  <c r="D4395" i="10"/>
  <c r="D4396" i="10"/>
  <c r="D4397" i="10"/>
  <c r="D4398" i="10"/>
  <c r="D4399" i="10"/>
  <c r="D4400" i="10"/>
  <c r="D4401" i="10"/>
  <c r="D4402" i="10"/>
  <c r="D4403" i="10"/>
  <c r="D4404" i="10"/>
  <c r="D4405" i="10"/>
  <c r="D4406" i="10"/>
  <c r="D4407" i="10"/>
  <c r="D4408" i="10"/>
  <c r="D4409" i="10"/>
  <c r="D4410" i="10"/>
  <c r="D4411" i="10"/>
  <c r="D4412" i="10"/>
  <c r="D4413" i="10"/>
  <c r="D4414" i="10"/>
  <c r="D4415" i="10"/>
  <c r="D4416" i="10"/>
  <c r="D4417" i="10"/>
  <c r="D4418" i="10"/>
  <c r="D4419" i="10"/>
  <c r="D4420" i="10"/>
  <c r="D4421" i="10"/>
  <c r="D4422" i="10"/>
  <c r="D4423" i="10"/>
  <c r="D4424" i="10"/>
  <c r="D4425" i="10"/>
  <c r="D4426" i="10"/>
  <c r="D4427" i="10"/>
  <c r="D4428" i="10"/>
  <c r="D4429" i="10"/>
  <c r="D4430" i="10"/>
  <c r="D4431" i="10"/>
  <c r="D4432" i="10"/>
  <c r="D4433" i="10"/>
  <c r="D4434" i="10"/>
  <c r="D4435" i="10"/>
  <c r="D4436" i="10"/>
  <c r="D4437" i="10"/>
  <c r="D4438" i="10"/>
  <c r="D4439" i="10"/>
  <c r="D4440" i="10"/>
  <c r="D4441" i="10"/>
  <c r="D4442" i="10"/>
  <c r="D4443" i="10"/>
  <c r="D4444" i="10"/>
  <c r="D4445" i="10"/>
  <c r="D4446" i="10"/>
  <c r="D4447" i="10"/>
  <c r="D4448" i="10"/>
  <c r="D4449" i="10"/>
  <c r="D4450" i="10"/>
  <c r="D4451" i="10"/>
  <c r="D4452" i="10"/>
  <c r="D4453" i="10"/>
  <c r="D4454" i="10"/>
  <c r="D4455" i="10"/>
  <c r="D4456" i="10"/>
  <c r="D4457" i="10"/>
  <c r="D4458" i="10"/>
  <c r="D4459" i="10"/>
  <c r="D4460" i="10"/>
  <c r="D4461" i="10"/>
  <c r="D4462" i="10"/>
  <c r="D4463" i="10"/>
  <c r="D4464" i="10"/>
  <c r="D4465" i="10"/>
  <c r="D4466" i="10"/>
  <c r="D4467" i="10"/>
  <c r="D4468" i="10"/>
  <c r="D4469" i="10"/>
  <c r="D4470" i="10"/>
  <c r="D4471" i="10"/>
  <c r="D4472" i="10"/>
  <c r="D4473" i="10"/>
  <c r="D4474" i="10"/>
  <c r="D4475" i="10"/>
  <c r="D4476" i="10"/>
  <c r="D4477" i="10"/>
  <c r="D4478" i="10"/>
  <c r="D4479" i="10"/>
  <c r="D4480" i="10"/>
  <c r="D4481" i="10"/>
  <c r="D4482" i="10"/>
  <c r="D4483" i="10"/>
  <c r="D4484" i="10"/>
  <c r="D4485" i="10"/>
  <c r="D4486" i="10"/>
  <c r="D4487" i="10"/>
  <c r="D4488" i="10"/>
  <c r="D4489" i="10"/>
  <c r="D4490" i="10"/>
  <c r="D4491" i="10"/>
  <c r="D4492" i="10"/>
  <c r="D4493" i="10"/>
  <c r="D4494" i="10"/>
  <c r="D4495" i="10"/>
  <c r="D4496" i="10"/>
  <c r="D4497" i="10"/>
  <c r="D4498" i="10"/>
  <c r="D4499" i="10"/>
  <c r="D4500" i="10"/>
  <c r="D4501" i="10"/>
  <c r="D4502" i="10"/>
  <c r="D4503" i="10"/>
  <c r="D4504" i="10"/>
  <c r="D4505" i="10"/>
  <c r="D4506" i="10"/>
  <c r="D4507" i="10"/>
  <c r="D4508" i="10"/>
  <c r="D4509" i="10"/>
  <c r="D4510" i="10"/>
  <c r="D4511" i="10"/>
  <c r="D4512" i="10"/>
  <c r="D4513" i="10"/>
  <c r="D4514" i="10"/>
  <c r="D4515" i="10"/>
  <c r="D4516" i="10"/>
  <c r="D4517" i="10"/>
  <c r="D4518" i="10"/>
  <c r="D4519" i="10"/>
  <c r="D4520" i="10"/>
  <c r="D4521" i="10"/>
  <c r="D4522" i="10"/>
  <c r="D4523" i="10"/>
  <c r="D4524" i="10"/>
  <c r="D4525" i="10"/>
  <c r="D4526" i="10"/>
  <c r="D4527" i="10"/>
  <c r="D4528" i="10"/>
  <c r="D4529" i="10"/>
  <c r="D4530" i="10"/>
  <c r="D4531" i="10"/>
  <c r="D4532" i="10"/>
  <c r="D4533" i="10"/>
  <c r="D4534" i="10"/>
  <c r="D4535" i="10"/>
  <c r="D4536" i="10"/>
  <c r="D4537" i="10"/>
  <c r="D4538" i="10"/>
  <c r="D4539" i="10"/>
  <c r="D4540" i="10"/>
  <c r="D4541" i="10"/>
  <c r="D4542" i="10"/>
  <c r="D4543" i="10"/>
  <c r="D4544" i="10"/>
  <c r="D4545" i="10"/>
  <c r="D4546" i="10"/>
  <c r="D4547" i="10"/>
  <c r="D4548" i="10"/>
  <c r="D4549" i="10"/>
  <c r="D4550" i="10"/>
  <c r="D4551" i="10"/>
  <c r="D4552" i="10"/>
  <c r="D4553" i="10"/>
  <c r="D4554" i="10"/>
  <c r="D4555" i="10"/>
  <c r="D4556" i="10"/>
  <c r="D4557" i="10"/>
  <c r="D4558" i="10"/>
  <c r="D4559" i="10"/>
  <c r="D4560" i="10"/>
  <c r="D4561" i="10"/>
  <c r="D4562" i="10"/>
  <c r="D4563" i="10"/>
  <c r="D4564" i="10"/>
  <c r="D4565" i="10"/>
  <c r="D4566" i="10"/>
  <c r="D4567" i="10"/>
  <c r="D4568" i="10"/>
  <c r="D4569" i="10"/>
  <c r="D4570" i="10"/>
  <c r="D4571" i="10"/>
  <c r="D4572" i="10"/>
  <c r="D4573" i="10"/>
  <c r="D4574" i="10"/>
  <c r="D4575" i="10"/>
  <c r="D4576" i="10"/>
  <c r="D4577" i="10"/>
  <c r="D4578" i="10"/>
  <c r="D4579" i="10"/>
  <c r="D4580" i="10"/>
  <c r="D4581" i="10"/>
  <c r="D4582" i="10"/>
  <c r="D4583" i="10"/>
  <c r="D4584" i="10"/>
  <c r="D4585" i="10"/>
  <c r="D4586" i="10"/>
  <c r="D4587" i="10"/>
  <c r="D4588" i="10"/>
  <c r="D4589" i="10"/>
  <c r="D4590" i="10"/>
  <c r="D4591" i="10"/>
  <c r="D4592" i="10"/>
  <c r="D4593" i="10"/>
  <c r="D4594" i="10"/>
  <c r="D4595" i="10"/>
  <c r="D4596" i="10"/>
  <c r="D4597" i="10"/>
  <c r="D4598" i="10"/>
  <c r="D4599" i="10"/>
  <c r="D4600" i="10"/>
  <c r="D4601" i="10"/>
  <c r="D4602" i="10"/>
  <c r="D4603" i="10"/>
  <c r="D4604" i="10"/>
  <c r="D4605" i="10"/>
  <c r="D4606" i="10"/>
  <c r="D4607" i="10"/>
  <c r="D4608" i="10"/>
  <c r="D4609" i="10"/>
  <c r="D4610" i="10"/>
  <c r="D4611" i="10"/>
  <c r="D4612" i="10"/>
  <c r="D4613" i="10"/>
  <c r="D4614" i="10"/>
  <c r="D4615" i="10"/>
  <c r="D4616" i="10"/>
  <c r="D4617" i="10"/>
  <c r="D4618" i="10"/>
  <c r="D4619" i="10"/>
  <c r="D4620" i="10"/>
  <c r="D4621" i="10"/>
  <c r="D4622" i="10"/>
  <c r="D4623" i="10"/>
  <c r="D4624" i="10"/>
  <c r="D4625" i="10"/>
  <c r="D4626" i="10"/>
  <c r="D4627" i="10"/>
  <c r="D4628" i="10"/>
  <c r="D4629" i="10"/>
  <c r="D4630" i="10"/>
  <c r="D4631" i="10"/>
  <c r="D4632" i="10"/>
  <c r="D4633" i="10"/>
  <c r="D4634" i="10"/>
  <c r="D4635" i="10"/>
  <c r="D4636" i="10"/>
  <c r="D4637" i="10"/>
  <c r="D4638" i="10"/>
  <c r="D4639" i="10"/>
  <c r="D4640" i="10"/>
  <c r="D4641" i="10"/>
  <c r="D4642" i="10"/>
  <c r="D4643" i="10"/>
  <c r="D4644" i="10"/>
  <c r="D4645" i="10"/>
  <c r="D4646" i="10"/>
  <c r="D4647" i="10"/>
  <c r="D4648" i="10"/>
  <c r="D4649" i="10"/>
  <c r="D4650" i="10"/>
  <c r="D4651" i="10"/>
  <c r="D4652" i="10"/>
  <c r="D4653" i="10"/>
  <c r="D4654" i="10"/>
  <c r="D4655" i="10"/>
  <c r="D4656" i="10"/>
  <c r="D4657" i="10"/>
  <c r="D4658" i="10"/>
  <c r="D4659" i="10"/>
  <c r="D4660" i="10"/>
  <c r="D4661" i="10"/>
  <c r="D4662" i="10"/>
  <c r="D4663" i="10"/>
  <c r="D4664" i="10"/>
  <c r="D4665" i="10"/>
  <c r="D4666" i="10"/>
  <c r="D4667" i="10"/>
  <c r="D4668" i="10"/>
  <c r="D4669" i="10"/>
  <c r="D4670" i="10"/>
  <c r="D4671" i="10"/>
  <c r="D4672" i="10"/>
  <c r="D4673" i="10"/>
  <c r="D4674" i="10"/>
  <c r="D4675" i="10"/>
  <c r="D4676" i="10"/>
  <c r="D4677" i="10"/>
  <c r="D4678" i="10"/>
  <c r="D4679" i="10"/>
  <c r="D4680" i="10"/>
  <c r="D4681" i="10"/>
  <c r="D4682" i="10"/>
  <c r="D4683" i="10"/>
  <c r="D4684" i="10"/>
  <c r="D4685" i="10"/>
  <c r="D4686" i="10"/>
  <c r="D4687" i="10"/>
  <c r="D4688" i="10"/>
  <c r="D4689" i="10"/>
  <c r="D4690" i="10"/>
  <c r="D4691" i="10"/>
  <c r="D4692" i="10"/>
  <c r="D4693" i="10"/>
  <c r="D4694" i="10"/>
  <c r="D4695" i="10"/>
  <c r="D4696" i="10"/>
  <c r="D4697" i="10"/>
  <c r="D4698" i="10"/>
  <c r="D4699" i="10"/>
  <c r="D4700" i="10"/>
  <c r="D4701" i="10"/>
  <c r="D4702" i="10"/>
  <c r="D4703" i="10"/>
  <c r="D4704" i="10"/>
  <c r="D4705" i="10"/>
  <c r="D4706" i="10"/>
  <c r="D4707" i="10"/>
  <c r="D4708" i="10"/>
  <c r="D4709" i="10"/>
  <c r="D4710" i="10"/>
  <c r="D4711" i="10"/>
  <c r="D4712" i="10"/>
  <c r="D4713" i="10"/>
  <c r="D4714" i="10"/>
  <c r="D4715" i="10"/>
  <c r="D4716" i="10"/>
  <c r="D4717" i="10"/>
  <c r="D4718" i="10"/>
  <c r="D4719" i="10"/>
  <c r="D4720" i="10"/>
  <c r="D4721" i="10"/>
  <c r="D4722" i="10"/>
  <c r="D4723" i="10"/>
  <c r="D4724" i="10"/>
  <c r="D4725" i="10"/>
  <c r="D4726" i="10"/>
  <c r="D4727" i="10"/>
  <c r="D4728" i="10"/>
  <c r="D4729" i="10"/>
  <c r="D4730" i="10"/>
  <c r="D4731" i="10"/>
  <c r="D4732" i="10"/>
  <c r="D4733" i="10"/>
  <c r="D4734" i="10"/>
  <c r="D4735" i="10"/>
  <c r="D4736" i="10"/>
  <c r="D4737" i="10"/>
  <c r="D4738" i="10"/>
  <c r="D4739" i="10"/>
  <c r="D4740" i="10"/>
  <c r="D4741" i="10"/>
  <c r="D4742" i="10"/>
  <c r="D4743" i="10"/>
  <c r="D4744" i="10"/>
  <c r="D4745" i="10"/>
  <c r="D4746" i="10"/>
  <c r="D4747" i="10"/>
  <c r="D4748" i="10"/>
  <c r="D4749" i="10"/>
  <c r="D4750" i="10"/>
  <c r="D4751" i="10"/>
  <c r="D4752" i="10"/>
  <c r="D4753" i="10"/>
  <c r="D4754" i="10"/>
  <c r="D4755" i="10"/>
  <c r="D4756" i="10"/>
  <c r="D4757" i="10"/>
  <c r="D4758" i="10"/>
  <c r="D4759" i="10"/>
  <c r="D4760" i="10"/>
  <c r="D4761" i="10"/>
  <c r="D4762" i="10"/>
  <c r="D4763" i="10"/>
  <c r="D4764" i="10"/>
  <c r="D4765" i="10"/>
  <c r="D4766" i="10"/>
  <c r="D4767" i="10"/>
  <c r="D4768" i="10"/>
  <c r="D4769" i="10"/>
  <c r="D4770" i="10"/>
  <c r="D4771" i="10"/>
  <c r="D4772" i="10"/>
  <c r="D4773" i="10"/>
  <c r="D4774" i="10"/>
  <c r="D4775" i="10"/>
  <c r="D4776" i="10"/>
  <c r="D4777" i="10"/>
  <c r="D4778" i="10"/>
  <c r="D4779" i="10"/>
  <c r="D4780" i="10"/>
  <c r="D4781" i="10"/>
  <c r="D4782" i="10"/>
  <c r="D4783" i="10"/>
  <c r="D4784" i="10"/>
  <c r="D4785" i="10"/>
  <c r="D4786" i="10"/>
  <c r="D4787" i="10"/>
  <c r="D4788" i="10"/>
  <c r="D4789" i="10"/>
  <c r="D4790" i="10"/>
  <c r="D4791" i="10"/>
  <c r="D4792" i="10"/>
  <c r="D4793" i="10"/>
  <c r="D4794" i="10"/>
  <c r="D4795" i="10"/>
  <c r="D4796" i="10"/>
  <c r="D4797" i="10"/>
  <c r="D4798" i="10"/>
  <c r="D4799" i="10"/>
  <c r="D4800" i="10"/>
  <c r="D4801" i="10"/>
  <c r="D4802" i="10"/>
  <c r="D4803" i="10"/>
  <c r="D4804" i="10"/>
  <c r="D4805" i="10"/>
  <c r="D4806" i="10"/>
  <c r="D4807" i="10"/>
  <c r="D4808" i="10"/>
  <c r="D4809" i="10"/>
  <c r="D4810" i="10"/>
  <c r="D4811" i="10"/>
  <c r="D4812" i="10"/>
  <c r="D4813" i="10"/>
  <c r="D4814" i="10"/>
  <c r="D4815" i="10"/>
  <c r="D4816" i="10"/>
  <c r="D4817" i="10"/>
  <c r="D4818" i="10"/>
  <c r="D4819" i="10"/>
  <c r="D4820" i="10"/>
  <c r="D4821" i="10"/>
  <c r="D4822" i="10"/>
  <c r="D4823" i="10"/>
  <c r="D4824" i="10"/>
  <c r="D4825" i="10"/>
  <c r="D4826" i="10"/>
  <c r="D4827" i="10"/>
  <c r="D4828" i="10"/>
  <c r="D4829" i="10"/>
  <c r="D4830" i="10"/>
  <c r="D4831" i="10"/>
  <c r="D4832" i="10"/>
  <c r="D4833" i="10"/>
  <c r="D4834" i="10"/>
  <c r="D4835" i="10"/>
  <c r="D4836" i="10"/>
  <c r="D4837" i="10"/>
  <c r="D4838" i="10"/>
  <c r="D4839" i="10"/>
  <c r="D4840" i="10"/>
  <c r="D4841" i="10"/>
  <c r="D4842" i="10"/>
  <c r="D4843" i="10"/>
  <c r="D4844" i="10"/>
  <c r="D4845" i="10"/>
  <c r="D4846" i="10"/>
  <c r="D4847" i="10"/>
  <c r="D4848" i="10"/>
  <c r="D4849" i="10"/>
  <c r="D4850" i="10"/>
  <c r="D4851" i="10"/>
  <c r="D4852" i="10"/>
  <c r="D4853" i="10"/>
  <c r="D4854" i="10"/>
  <c r="D4855" i="10"/>
  <c r="D4856" i="10"/>
  <c r="D4857" i="10"/>
  <c r="D4858" i="10"/>
  <c r="D4859" i="10"/>
  <c r="D4860" i="10"/>
  <c r="D4861" i="10"/>
  <c r="D4862" i="10"/>
  <c r="D4863" i="10"/>
  <c r="D4864" i="10"/>
  <c r="D4865" i="10"/>
  <c r="D4866" i="10"/>
  <c r="D4867" i="10"/>
  <c r="D4868" i="10"/>
  <c r="D4869" i="10"/>
  <c r="D4870" i="10"/>
  <c r="D4871" i="10"/>
  <c r="D4872" i="10"/>
  <c r="D4873" i="10"/>
  <c r="D4874" i="10"/>
  <c r="D4875" i="10"/>
  <c r="D4876" i="10"/>
  <c r="D4877" i="10"/>
  <c r="D4878" i="10"/>
  <c r="D4879" i="10"/>
  <c r="D4880" i="10"/>
  <c r="D4881" i="10"/>
  <c r="D4882" i="10"/>
  <c r="D4883" i="10"/>
  <c r="D4884" i="10"/>
  <c r="D4885" i="10"/>
  <c r="D4886" i="10"/>
  <c r="D4887" i="10"/>
  <c r="D4888" i="10"/>
  <c r="D4889" i="10"/>
  <c r="D4890" i="10"/>
  <c r="D4891" i="10"/>
  <c r="D4892" i="10"/>
  <c r="D4893" i="10"/>
  <c r="D4894" i="10"/>
  <c r="D4895" i="10"/>
  <c r="D4896" i="10"/>
  <c r="D4897" i="10"/>
  <c r="D4898" i="10"/>
  <c r="D4899" i="10"/>
  <c r="D4900" i="10"/>
  <c r="D4901" i="10"/>
  <c r="D4902" i="10"/>
  <c r="D4903" i="10"/>
  <c r="D4904" i="10"/>
  <c r="D4905" i="10"/>
  <c r="D4906" i="10"/>
  <c r="D4907" i="10"/>
  <c r="D4908" i="10"/>
  <c r="D4909" i="10"/>
  <c r="D4910" i="10"/>
  <c r="D4911" i="10"/>
  <c r="D4912" i="10"/>
  <c r="D4913" i="10"/>
  <c r="D4914" i="10"/>
  <c r="D4915" i="10"/>
  <c r="D4916" i="10"/>
  <c r="D4917" i="10"/>
  <c r="D4918" i="10"/>
  <c r="D4919" i="10"/>
  <c r="D4920" i="10"/>
  <c r="D4921" i="10"/>
  <c r="D4922" i="10"/>
  <c r="D4923" i="10"/>
  <c r="D4924" i="10"/>
  <c r="D4925" i="10"/>
  <c r="D4926" i="10"/>
  <c r="D4927" i="10"/>
  <c r="D4928" i="10"/>
  <c r="D4929" i="10"/>
  <c r="D4930" i="10"/>
  <c r="D4931" i="10"/>
  <c r="D4932" i="10"/>
  <c r="D4933" i="10"/>
  <c r="D4934" i="10"/>
  <c r="D4935" i="10"/>
  <c r="D4936" i="10"/>
  <c r="D4937" i="10"/>
  <c r="D4938" i="10"/>
  <c r="D4939" i="10"/>
  <c r="D4940" i="10"/>
  <c r="D4941" i="10"/>
  <c r="D4942" i="10"/>
  <c r="D4943" i="10"/>
  <c r="D4944" i="10"/>
  <c r="D4945" i="10"/>
  <c r="D4946" i="10"/>
  <c r="D4947" i="10"/>
  <c r="D4948" i="10"/>
  <c r="D4949" i="10"/>
  <c r="D4950" i="10"/>
  <c r="D4951" i="10"/>
  <c r="D4952" i="10"/>
  <c r="D4953" i="10"/>
  <c r="D4954" i="10"/>
  <c r="D4955" i="10"/>
  <c r="D4956" i="10"/>
  <c r="D4957" i="10"/>
  <c r="D4958" i="10"/>
  <c r="D4959" i="10"/>
  <c r="D4960" i="10"/>
  <c r="D4961" i="10"/>
  <c r="D4962" i="10"/>
  <c r="D4963" i="10"/>
  <c r="D4964" i="10"/>
  <c r="D4965" i="10"/>
  <c r="D4966" i="10"/>
  <c r="D4967" i="10"/>
  <c r="D4968" i="10"/>
  <c r="D4969" i="10"/>
  <c r="D4970" i="10"/>
  <c r="D4971" i="10"/>
  <c r="D4972" i="10"/>
  <c r="D4973" i="10"/>
  <c r="D4974" i="10"/>
  <c r="D4975" i="10"/>
  <c r="D4976" i="10"/>
  <c r="D4977" i="10"/>
  <c r="D4978" i="10"/>
  <c r="D4979" i="10"/>
  <c r="D4980" i="10"/>
  <c r="D4981" i="10"/>
  <c r="D4982" i="10"/>
  <c r="D4983" i="10"/>
  <c r="D4984" i="10"/>
  <c r="D4985" i="10"/>
  <c r="D4986" i="10"/>
  <c r="D4987" i="10"/>
  <c r="D4988" i="10"/>
  <c r="D4989" i="10"/>
  <c r="D4990" i="10"/>
  <c r="D4991" i="10"/>
  <c r="D4992" i="10"/>
  <c r="D4993" i="10"/>
  <c r="D4994" i="10"/>
  <c r="D4995" i="10"/>
  <c r="D4996" i="10"/>
  <c r="D4997" i="10"/>
  <c r="D4998" i="10"/>
  <c r="D4999" i="10"/>
  <c r="D5000" i="10"/>
  <c r="D5001" i="10"/>
  <c r="D5002" i="10"/>
  <c r="D5003" i="10"/>
  <c r="D5004" i="10"/>
  <c r="D5005" i="10"/>
  <c r="D5006" i="10"/>
  <c r="D5007" i="10"/>
  <c r="D5008" i="10"/>
  <c r="D5009" i="10"/>
  <c r="D5010" i="10"/>
  <c r="D5011" i="10"/>
  <c r="D5012" i="10"/>
  <c r="D5013" i="10"/>
  <c r="D5014" i="10"/>
  <c r="D5015" i="10"/>
  <c r="D5016" i="10"/>
  <c r="D5017" i="10"/>
  <c r="D5018" i="10"/>
  <c r="D5019" i="10"/>
  <c r="D5020" i="10"/>
  <c r="D5021" i="10"/>
  <c r="D5022" i="10"/>
  <c r="D5023" i="10"/>
  <c r="D5024" i="10"/>
  <c r="D5025" i="10"/>
  <c r="D5026" i="10"/>
  <c r="D5027" i="10"/>
  <c r="D5028" i="10"/>
  <c r="D5029" i="10"/>
  <c r="D5030" i="10"/>
  <c r="D5031" i="10"/>
  <c r="D5032" i="10"/>
  <c r="D5033" i="10"/>
  <c r="D5034" i="10"/>
  <c r="D5035" i="10"/>
  <c r="D5036" i="10"/>
  <c r="D5037" i="10"/>
  <c r="D5038" i="10"/>
  <c r="D5039" i="10"/>
  <c r="D5040" i="10"/>
  <c r="D5041" i="10"/>
  <c r="D5042" i="10"/>
  <c r="D5043" i="10"/>
  <c r="D5044" i="10"/>
  <c r="D5045" i="10"/>
  <c r="D5046" i="10"/>
  <c r="D5047" i="10"/>
  <c r="D5048" i="10"/>
  <c r="D5049" i="10"/>
  <c r="D5050" i="10"/>
  <c r="D5051" i="10"/>
  <c r="D5052" i="10"/>
  <c r="D5053" i="10"/>
  <c r="D5054" i="10"/>
  <c r="D5055" i="10"/>
  <c r="D5056" i="10"/>
  <c r="D5057" i="10"/>
  <c r="D5058" i="10"/>
  <c r="D5059" i="10"/>
  <c r="D5060" i="10"/>
  <c r="D5061" i="10"/>
  <c r="D5062" i="10"/>
  <c r="D5063" i="10"/>
  <c r="D5064" i="10"/>
  <c r="D5065" i="10"/>
  <c r="D5066" i="10"/>
  <c r="D5067" i="10"/>
  <c r="D5068" i="10"/>
  <c r="D5069" i="10"/>
  <c r="D5070" i="10"/>
  <c r="D5071" i="10"/>
  <c r="D5072" i="10"/>
  <c r="D5073" i="10"/>
  <c r="D5074" i="10"/>
  <c r="D5075" i="10"/>
  <c r="D5076" i="10"/>
  <c r="D5077" i="10"/>
  <c r="D5078" i="10"/>
  <c r="D5079" i="10"/>
  <c r="D5080" i="10"/>
  <c r="D5081" i="10"/>
  <c r="D5082" i="10"/>
  <c r="D5083" i="10"/>
  <c r="D5084" i="10"/>
  <c r="D5085" i="10"/>
  <c r="D5086" i="10"/>
  <c r="D5087" i="10"/>
  <c r="D5088" i="10"/>
  <c r="D5089" i="10"/>
  <c r="D5090" i="10"/>
  <c r="D5091" i="10"/>
  <c r="D5092" i="10"/>
  <c r="D5093" i="10"/>
  <c r="D5094" i="10"/>
  <c r="D5095" i="10"/>
  <c r="D5096" i="10"/>
  <c r="D5097" i="10"/>
  <c r="D5098" i="10"/>
  <c r="D5099" i="10"/>
  <c r="D5100" i="10"/>
  <c r="D5101" i="10"/>
  <c r="D5102" i="10"/>
  <c r="D5103" i="10"/>
  <c r="D5104" i="10"/>
  <c r="D5105" i="10"/>
  <c r="D5106" i="10"/>
  <c r="D5107" i="10"/>
  <c r="D5108" i="10"/>
  <c r="D5109" i="10"/>
  <c r="D5110" i="10"/>
  <c r="D5111" i="10"/>
  <c r="D5112" i="10"/>
  <c r="D5113" i="10"/>
  <c r="D5114" i="10"/>
  <c r="D5115" i="10"/>
  <c r="D5116" i="10"/>
  <c r="D5117" i="10"/>
  <c r="D5118" i="10"/>
  <c r="D5119" i="10"/>
  <c r="D5120" i="10"/>
  <c r="D5121" i="10"/>
  <c r="D5122" i="10"/>
  <c r="D5123" i="10"/>
  <c r="D5124" i="10"/>
  <c r="D5125" i="10"/>
  <c r="D5126" i="10"/>
  <c r="D5127" i="10"/>
  <c r="D5128" i="10"/>
  <c r="D5129" i="10"/>
  <c r="D5130" i="10"/>
  <c r="D5131" i="10"/>
  <c r="D5132" i="10"/>
  <c r="D5133" i="10"/>
  <c r="D5134" i="10"/>
  <c r="D5135" i="10"/>
  <c r="D5136" i="10"/>
  <c r="D5137" i="10"/>
  <c r="D5138" i="10"/>
  <c r="D5139" i="10"/>
  <c r="D5140" i="10"/>
  <c r="D5141" i="10"/>
  <c r="D5142" i="10"/>
  <c r="D5143" i="10"/>
  <c r="D5144" i="10"/>
  <c r="D5145" i="10"/>
  <c r="D5146" i="10"/>
  <c r="D5147" i="10"/>
  <c r="D5148" i="10"/>
  <c r="D5149" i="10"/>
  <c r="D5150" i="10"/>
  <c r="D5151" i="10"/>
  <c r="D5152" i="10"/>
  <c r="D5153" i="10"/>
  <c r="D5154" i="10"/>
  <c r="D5155" i="10"/>
  <c r="D5156" i="10"/>
  <c r="D5157" i="10"/>
  <c r="D5158" i="10"/>
  <c r="D5159" i="10"/>
  <c r="D5160" i="10"/>
  <c r="D5161" i="10"/>
  <c r="D5162" i="10"/>
  <c r="D5163" i="10"/>
  <c r="D5164" i="10"/>
  <c r="D5165" i="10"/>
  <c r="D5166" i="10"/>
  <c r="D5167" i="10"/>
  <c r="D5168" i="10"/>
  <c r="D5169" i="10"/>
  <c r="D5170" i="10"/>
  <c r="D5171" i="10"/>
  <c r="D5172" i="10"/>
  <c r="D5173" i="10"/>
  <c r="D5174" i="10"/>
  <c r="D5175" i="10"/>
  <c r="D5176" i="10"/>
  <c r="D5177" i="10"/>
  <c r="D5178" i="10"/>
  <c r="D5179" i="10"/>
  <c r="D5180" i="10"/>
  <c r="D5181" i="10"/>
  <c r="D5182" i="10"/>
  <c r="D5183" i="10"/>
  <c r="D5184" i="10"/>
  <c r="D5185" i="10"/>
  <c r="D5186" i="10"/>
  <c r="D5187" i="10"/>
  <c r="D5188" i="10"/>
  <c r="D5189" i="10"/>
  <c r="D5190" i="10"/>
  <c r="D5191" i="10"/>
  <c r="D5192" i="10"/>
  <c r="D5193" i="10"/>
  <c r="D5194" i="10"/>
  <c r="D5195" i="10"/>
  <c r="D5196" i="10"/>
  <c r="D5197" i="10"/>
  <c r="D5198" i="10"/>
  <c r="D5199" i="10"/>
  <c r="D5200" i="10"/>
  <c r="D5201" i="10"/>
  <c r="D5202" i="10"/>
  <c r="D5203" i="10"/>
  <c r="D5204" i="10"/>
  <c r="D5205" i="10"/>
  <c r="D5206" i="10"/>
  <c r="D5207" i="10"/>
  <c r="D5208" i="10"/>
  <c r="D5209" i="10"/>
  <c r="D5210" i="10"/>
  <c r="D5211" i="10"/>
  <c r="D5212" i="10"/>
  <c r="D5213" i="10"/>
  <c r="D5214" i="10"/>
  <c r="D5215" i="10"/>
  <c r="D5216" i="10"/>
  <c r="D5217" i="10"/>
  <c r="D5218" i="10"/>
  <c r="D5219" i="10"/>
  <c r="D5220" i="10"/>
  <c r="D5221" i="10"/>
  <c r="D5222" i="10"/>
  <c r="D5223" i="10"/>
  <c r="D5224" i="10"/>
  <c r="D5225" i="10"/>
  <c r="D5226" i="10"/>
  <c r="D5227" i="10"/>
  <c r="D5228" i="10"/>
  <c r="D5229" i="10"/>
  <c r="D5230" i="10"/>
  <c r="D5231" i="10"/>
  <c r="D5232" i="10"/>
  <c r="D5233" i="10"/>
  <c r="D5234" i="10"/>
  <c r="D5235" i="10"/>
  <c r="D5236" i="10"/>
  <c r="D5237" i="10"/>
  <c r="D5238" i="10"/>
  <c r="D5239" i="10"/>
  <c r="D5240" i="10"/>
  <c r="D5241" i="10"/>
  <c r="D5242" i="10"/>
  <c r="D5243" i="10"/>
  <c r="D5244" i="10"/>
  <c r="D5245" i="10"/>
  <c r="D5246" i="10"/>
  <c r="D5247" i="10"/>
  <c r="D5248" i="10"/>
  <c r="D5249" i="10"/>
  <c r="D5250" i="10"/>
  <c r="D5251" i="10"/>
  <c r="D5252" i="10"/>
  <c r="D5253" i="10"/>
  <c r="D5254" i="10"/>
  <c r="D5255" i="10"/>
  <c r="D5256" i="10"/>
  <c r="D5257" i="10"/>
  <c r="D5258" i="10"/>
  <c r="D5259" i="10"/>
  <c r="D5260" i="10"/>
  <c r="D5261" i="10"/>
  <c r="D5262" i="10"/>
  <c r="D5263" i="10"/>
  <c r="D5264" i="10"/>
  <c r="D5265" i="10"/>
  <c r="D5266" i="10"/>
  <c r="D5267" i="10"/>
  <c r="D5268" i="10"/>
  <c r="D5269" i="10"/>
  <c r="D5270" i="10"/>
  <c r="D5271" i="10"/>
  <c r="D5272" i="10"/>
  <c r="D5273" i="10"/>
  <c r="D5274" i="10"/>
  <c r="D5275" i="10"/>
  <c r="D5276" i="10"/>
  <c r="D5277" i="10"/>
  <c r="D5278" i="10"/>
  <c r="D5279" i="10"/>
  <c r="D5280" i="10"/>
  <c r="D5281" i="10"/>
  <c r="D5282" i="10"/>
  <c r="D5283" i="10"/>
  <c r="D5284" i="10"/>
  <c r="D5285" i="10"/>
  <c r="D5286" i="10"/>
  <c r="D5287" i="10"/>
  <c r="D5288" i="10"/>
  <c r="D5289" i="10"/>
  <c r="D5290" i="10"/>
  <c r="D5291" i="10"/>
  <c r="D5292" i="10"/>
  <c r="D5293" i="10"/>
  <c r="D5294" i="10"/>
  <c r="D5295" i="10"/>
  <c r="D5296" i="10"/>
  <c r="D5297" i="10"/>
  <c r="D5298" i="10"/>
  <c r="D5299" i="10"/>
  <c r="D5300" i="10"/>
  <c r="D5301" i="10"/>
  <c r="D5302" i="10"/>
  <c r="D5303" i="10"/>
  <c r="D5304" i="10"/>
  <c r="D5305" i="10"/>
  <c r="D5306" i="10"/>
  <c r="D5307" i="10"/>
  <c r="D5308" i="10"/>
  <c r="D5309" i="10"/>
  <c r="D5310" i="10"/>
  <c r="D5311" i="10"/>
  <c r="D5312" i="10"/>
  <c r="D5313" i="10"/>
  <c r="D5314" i="10"/>
  <c r="D5315" i="10"/>
  <c r="D5316" i="10"/>
  <c r="D5317" i="10"/>
  <c r="D5318" i="10"/>
  <c r="D5319" i="10"/>
  <c r="D5320" i="10"/>
  <c r="D5321" i="10"/>
  <c r="D5322" i="10"/>
  <c r="D5323" i="10"/>
  <c r="D5324" i="10"/>
  <c r="D5325" i="10"/>
  <c r="D5326" i="10"/>
  <c r="D5327" i="10"/>
  <c r="D5328" i="10"/>
  <c r="D5329" i="10"/>
  <c r="D5330" i="10"/>
  <c r="D5331" i="10"/>
  <c r="D5332" i="10"/>
  <c r="D5333" i="10"/>
  <c r="D114" i="10"/>
  <c r="D118" i="10"/>
  <c r="D119" i="10"/>
  <c r="D122" i="10"/>
  <c r="D124" i="10"/>
  <c r="D127" i="10"/>
  <c r="D133" i="10"/>
  <c r="D134" i="10"/>
  <c r="D135" i="10"/>
  <c r="D137" i="10"/>
  <c r="D142" i="10"/>
  <c r="D147" i="10"/>
  <c r="D150" i="10"/>
  <c r="D153" i="10"/>
  <c r="D154" i="10"/>
  <c r="D155" i="10"/>
  <c r="D156" i="10"/>
  <c r="D157" i="10"/>
  <c r="D158" i="10"/>
  <c r="D164" i="10"/>
  <c r="D165" i="10"/>
  <c r="D168" i="10"/>
  <c r="D172" i="10"/>
  <c r="D175" i="10"/>
  <c r="D177" i="10"/>
  <c r="D178" i="10"/>
  <c r="D180" i="10"/>
  <c r="D181" i="10"/>
  <c r="D182" i="10"/>
  <c r="D185" i="10"/>
  <c r="D186" i="10"/>
  <c r="D187" i="10"/>
  <c r="D194" i="10"/>
  <c r="D195" i="10"/>
  <c r="D198" i="10"/>
  <c r="D201" i="10"/>
  <c r="D202" i="10"/>
  <c r="D204" i="10"/>
  <c r="D205" i="10"/>
  <c r="D206" i="10"/>
  <c r="D209" i="10"/>
  <c r="D210" i="10"/>
  <c r="D213" i="10"/>
  <c r="D215" i="10"/>
  <c r="D216" i="10"/>
  <c r="D218" i="10"/>
  <c r="D222" i="10"/>
  <c r="D223" i="10"/>
  <c r="D224" i="10"/>
  <c r="D225" i="10"/>
  <c r="D227" i="10"/>
  <c r="D229" i="10"/>
  <c r="D230" i="10"/>
  <c r="D231" i="10"/>
  <c r="D234" i="10"/>
  <c r="D236" i="10"/>
  <c r="D240" i="10"/>
  <c r="D242" i="10"/>
  <c r="D246" i="10"/>
  <c r="D247" i="10"/>
  <c r="D249" i="10"/>
  <c r="D251" i="10"/>
  <c r="D255" i="10"/>
  <c r="D256" i="10"/>
  <c r="D258" i="10"/>
  <c r="D259" i="10"/>
  <c r="D262" i="10"/>
  <c r="D263" i="10"/>
  <c r="D264" i="10"/>
  <c r="D265" i="10"/>
  <c r="D268" i="10"/>
  <c r="D272" i="10"/>
  <c r="D273" i="10"/>
  <c r="D275" i="10"/>
  <c r="D277" i="10"/>
  <c r="D279" i="10"/>
  <c r="D280" i="10"/>
  <c r="D281" i="10"/>
  <c r="D284" i="10"/>
  <c r="D286" i="10"/>
  <c r="D287" i="10"/>
  <c r="D290" i="10"/>
  <c r="D292" i="10"/>
  <c r="D293" i="10"/>
  <c r="D295" i="10"/>
  <c r="D296" i="10"/>
  <c r="D299" i="10"/>
  <c r="D300" i="10"/>
  <c r="D305" i="10"/>
  <c r="D306" i="10"/>
  <c r="D307" i="10"/>
  <c r="D309" i="10"/>
  <c r="D316" i="10"/>
  <c r="D318" i="10"/>
  <c r="D319" i="10"/>
  <c r="D325" i="10"/>
  <c r="D326" i="10"/>
  <c r="D332" i="10"/>
  <c r="D334" i="10"/>
  <c r="D335" i="10"/>
  <c r="D337" i="10"/>
  <c r="D338" i="10"/>
  <c r="D339" i="10"/>
  <c r="D340" i="10"/>
  <c r="D341" i="10"/>
  <c r="D342" i="10"/>
  <c r="D343" i="10"/>
  <c r="D348" i="10"/>
  <c r="D350" i="10"/>
  <c r="D351" i="10"/>
  <c r="D352" i="10"/>
  <c r="D354" i="10"/>
  <c r="D356" i="10"/>
  <c r="D357" i="10"/>
  <c r="D359" i="10"/>
  <c r="D360" i="10"/>
  <c r="D363" i="10"/>
  <c r="D366" i="10"/>
  <c r="D369" i="10"/>
  <c r="D372" i="10"/>
  <c r="D373" i="10"/>
  <c r="D374" i="10"/>
  <c r="D376" i="10"/>
  <c r="D378" i="10"/>
  <c r="D384" i="10"/>
  <c r="D387" i="10"/>
  <c r="D388" i="10"/>
  <c r="D396" i="10"/>
  <c r="D399" i="10"/>
  <c r="D400" i="10"/>
  <c r="D407" i="10"/>
  <c r="D409" i="10"/>
  <c r="D417" i="10"/>
  <c r="D418" i="10"/>
  <c r="D421" i="10"/>
  <c r="D423" i="10"/>
  <c r="D425" i="10"/>
  <c r="D426" i="10"/>
  <c r="D430" i="10"/>
  <c r="D432" i="10"/>
  <c r="D435" i="10"/>
  <c r="D436" i="10"/>
  <c r="D437" i="10"/>
  <c r="D438" i="10"/>
  <c r="D440" i="10"/>
  <c r="D441" i="10"/>
  <c r="D442" i="10"/>
  <c r="D447" i="10"/>
  <c r="D448" i="10"/>
  <c r="D450" i="10"/>
  <c r="D453" i="10"/>
  <c r="D454" i="10"/>
  <c r="D455" i="10"/>
  <c r="D456" i="10"/>
  <c r="D457" i="10"/>
  <c r="D458" i="10"/>
  <c r="D459" i="10"/>
  <c r="D460" i="10"/>
  <c r="D469" i="10"/>
  <c r="D470" i="10"/>
  <c r="D472" i="10"/>
  <c r="D473" i="10"/>
  <c r="D476" i="10"/>
  <c r="D477" i="10"/>
  <c r="D481" i="10"/>
  <c r="D482" i="10"/>
  <c r="D485" i="10"/>
  <c r="D487" i="10"/>
  <c r="D489" i="10"/>
  <c r="D491" i="10"/>
  <c r="D494" i="10"/>
  <c r="D495" i="10"/>
  <c r="D498" i="10"/>
  <c r="D502" i="10"/>
  <c r="D505" i="10"/>
  <c r="D509" i="10"/>
  <c r="D510" i="10"/>
  <c r="D511" i="10"/>
  <c r="D517" i="10"/>
  <c r="D518" i="10"/>
  <c r="D519" i="10"/>
  <c r="D521" i="10"/>
  <c r="D524" i="10"/>
  <c r="D525" i="10"/>
  <c r="D526" i="10"/>
  <c r="D528" i="10"/>
  <c r="D534" i="10"/>
  <c r="D535" i="10"/>
  <c r="D536" i="10"/>
  <c r="D539" i="10"/>
  <c r="D544" i="10"/>
  <c r="D545" i="10"/>
  <c r="D550" i="10"/>
  <c r="D552" i="10"/>
  <c r="D553" i="10"/>
  <c r="D554" i="10"/>
  <c r="D556" i="10"/>
  <c r="D557" i="10"/>
  <c r="D558" i="10"/>
  <c r="D562" i="10"/>
  <c r="D563" i="10"/>
  <c r="D564" i="10"/>
  <c r="D565" i="10"/>
  <c r="D566" i="10"/>
  <c r="D570" i="10"/>
  <c r="D572" i="10"/>
  <c r="D575" i="10"/>
  <c r="D577" i="10"/>
  <c r="D580" i="10"/>
  <c r="D581" i="10"/>
  <c r="D584" i="10"/>
  <c r="D586" i="10"/>
  <c r="D587" i="10"/>
  <c r="D590" i="10"/>
  <c r="D592" i="10"/>
  <c r="D593" i="10"/>
  <c r="D594" i="10"/>
  <c r="D596" i="10"/>
  <c r="D599" i="10"/>
  <c r="D600" i="10"/>
  <c r="D605" i="10"/>
  <c r="D609" i="10"/>
  <c r="D614" i="10"/>
  <c r="D615" i="10"/>
  <c r="D617" i="10"/>
  <c r="D618" i="10"/>
  <c r="D622" i="10"/>
  <c r="D623" i="10"/>
  <c r="D625" i="10"/>
  <c r="D627" i="10"/>
  <c r="D631" i="10"/>
  <c r="D633" i="10"/>
  <c r="D634" i="10"/>
  <c r="D638" i="10"/>
  <c r="D649" i="10"/>
  <c r="D654" i="10"/>
  <c r="D657" i="10"/>
  <c r="D661" i="10"/>
  <c r="D662" i="10"/>
  <c r="D663" i="10"/>
  <c r="D667" i="10"/>
  <c r="D670" i="10"/>
  <c r="D671" i="10"/>
  <c r="D675" i="10"/>
  <c r="D693" i="10"/>
  <c r="D694" i="10"/>
  <c r="D695" i="10"/>
  <c r="D696" i="10"/>
  <c r="D698" i="10"/>
  <c r="D700" i="10"/>
  <c r="D705" i="10"/>
  <c r="D706" i="10"/>
  <c r="D707" i="10"/>
  <c r="D711" i="10"/>
  <c r="D713" i="10"/>
  <c r="D714" i="10"/>
  <c r="D717" i="10"/>
  <c r="D718" i="10"/>
  <c r="D720" i="10"/>
  <c r="D723" i="10"/>
  <c r="D724" i="10"/>
  <c r="D725" i="10"/>
  <c r="D726" i="10"/>
  <c r="D729" i="10"/>
  <c r="D731" i="10"/>
  <c r="D732" i="10"/>
  <c r="D738" i="10"/>
  <c r="D743" i="10"/>
  <c r="D749" i="10"/>
  <c r="D752" i="10"/>
  <c r="D754" i="10"/>
  <c r="D755" i="10"/>
  <c r="D760" i="10"/>
  <c r="D761" i="10"/>
  <c r="D765" i="10"/>
  <c r="D770" i="10"/>
  <c r="D776" i="10"/>
  <c r="D777" i="10"/>
  <c r="D785" i="10"/>
  <c r="D786" i="10"/>
  <c r="D788" i="10"/>
  <c r="D789" i="10"/>
  <c r="D791" i="10"/>
  <c r="D792" i="10"/>
  <c r="D795" i="10"/>
  <c r="D798" i="10"/>
  <c r="D799" i="10"/>
  <c r="D810" i="10"/>
  <c r="D812" i="10"/>
  <c r="D813" i="10"/>
  <c r="D816" i="10"/>
  <c r="D817" i="10"/>
  <c r="D820" i="10"/>
  <c r="D827" i="10"/>
  <c r="D836" i="10"/>
  <c r="D838" i="10"/>
  <c r="D839" i="10"/>
  <c r="D842" i="10"/>
  <c r="D843" i="10"/>
  <c r="D844" i="10"/>
  <c r="D846" i="10"/>
  <c r="D849" i="10"/>
  <c r="D850" i="10"/>
  <c r="D852" i="10"/>
  <c r="D853" i="10"/>
  <c r="D860" i="10"/>
  <c r="D862" i="10"/>
  <c r="D865" i="10"/>
  <c r="D866" i="10"/>
  <c r="D868" i="10"/>
  <c r="D875" i="10"/>
  <c r="D876" i="10"/>
  <c r="D880" i="10"/>
  <c r="D881" i="10"/>
  <c r="D882" i="10"/>
  <c r="D883" i="10"/>
  <c r="D886" i="10"/>
  <c r="D887" i="10"/>
  <c r="D889" i="10"/>
  <c r="D892" i="10"/>
  <c r="D895" i="10"/>
  <c r="D898" i="10"/>
  <c r="D904" i="10"/>
  <c r="D905" i="10"/>
  <c r="D906" i="10"/>
  <c r="D908" i="10"/>
  <c r="D909" i="10"/>
  <c r="D910" i="10"/>
  <c r="D911" i="10"/>
  <c r="D914" i="10"/>
  <c r="D915" i="10"/>
  <c r="D918" i="10"/>
  <c r="D919" i="10"/>
  <c r="D922" i="10"/>
  <c r="D926" i="10"/>
  <c r="D927" i="10"/>
  <c r="D929" i="10"/>
  <c r="D930" i="10"/>
  <c r="D934" i="10"/>
  <c r="D937" i="10"/>
  <c r="D942" i="10"/>
  <c r="D949" i="10"/>
  <c r="D950" i="10"/>
  <c r="D955" i="10"/>
  <c r="D958" i="10"/>
  <c r="D960" i="10"/>
  <c r="D961" i="10"/>
  <c r="D966" i="10"/>
  <c r="D969" i="10"/>
  <c r="D973" i="10"/>
  <c r="D975" i="10"/>
  <c r="D980" i="10"/>
  <c r="D982" i="10"/>
  <c r="D985" i="10"/>
  <c r="D986" i="10"/>
  <c r="D989" i="10"/>
  <c r="D997" i="10"/>
  <c r="D998" i="10"/>
  <c r="D1000" i="10"/>
  <c r="D1005" i="10"/>
  <c r="D1007" i="10"/>
  <c r="D1008" i="10"/>
  <c r="D1010" i="10"/>
  <c r="D1011" i="10"/>
  <c r="D1012" i="10"/>
  <c r="D1015" i="10"/>
  <c r="D1017" i="10"/>
  <c r="D1018" i="10"/>
  <c r="D1020" i="10"/>
  <c r="D1021" i="10"/>
  <c r="D1022" i="10"/>
  <c r="D1023" i="10"/>
  <c r="D1025" i="10"/>
  <c r="D1028" i="10"/>
  <c r="D1029" i="10"/>
  <c r="D1033" i="10"/>
  <c r="D1034" i="10"/>
  <c r="D1035" i="10"/>
  <c r="D1036" i="10"/>
  <c r="D1040" i="10"/>
  <c r="D1041" i="10"/>
  <c r="D1045" i="10"/>
  <c r="D1046" i="10"/>
  <c r="D1049" i="10"/>
  <c r="D1050" i="10"/>
  <c r="D1054" i="10"/>
  <c r="D1058" i="10"/>
  <c r="D1059" i="10"/>
  <c r="D1061" i="10"/>
  <c r="D1064" i="10"/>
  <c r="D1065" i="10"/>
  <c r="D1066" i="10"/>
  <c r="D1067" i="10"/>
  <c r="D1069" i="10"/>
  <c r="D1072" i="10"/>
  <c r="D1074" i="10"/>
  <c r="D1076" i="10"/>
  <c r="D1077" i="10"/>
  <c r="D1081" i="10"/>
  <c r="D1083" i="10"/>
  <c r="D1085" i="10"/>
  <c r="D1090" i="10"/>
  <c r="D1094" i="10"/>
  <c r="D1096" i="10"/>
  <c r="D1099" i="10"/>
  <c r="D1100" i="10"/>
  <c r="D1104" i="10"/>
  <c r="D1105" i="10"/>
  <c r="D1107" i="10"/>
  <c r="D1115" i="10"/>
  <c r="D1119" i="10"/>
  <c r="D1129" i="10"/>
  <c r="D1130" i="10"/>
  <c r="D1134" i="10"/>
  <c r="D1135" i="10"/>
  <c r="D1137" i="10"/>
  <c r="D1139" i="10"/>
  <c r="D1142" i="10"/>
  <c r="D1143" i="10"/>
  <c r="D1144" i="10"/>
  <c r="D1148" i="10"/>
  <c r="D1152" i="10"/>
  <c r="D1157" i="10"/>
  <c r="D1165" i="10"/>
  <c r="D1166" i="10"/>
  <c r="D1168" i="10"/>
  <c r="D1169" i="10"/>
  <c r="D1174" i="10"/>
  <c r="D1178" i="10"/>
  <c r="D1179" i="10"/>
  <c r="D1180" i="10"/>
  <c r="D1183" i="10"/>
  <c r="D1184" i="10"/>
  <c r="D1187" i="10"/>
  <c r="D1190" i="10"/>
  <c r="D1192" i="10"/>
  <c r="D1197" i="10"/>
  <c r="D1198" i="10"/>
  <c r="D1199" i="10"/>
  <c r="D1202" i="10"/>
  <c r="D1203" i="10"/>
  <c r="D1205" i="10"/>
  <c r="D1206" i="10"/>
  <c r="D1208" i="10"/>
  <c r="D1210" i="10"/>
  <c r="D1212" i="10"/>
  <c r="D1216" i="10"/>
  <c r="D1218" i="10"/>
  <c r="D1221" i="10"/>
  <c r="D1225" i="10"/>
  <c r="D1231" i="10"/>
  <c r="D1234" i="10"/>
  <c r="D1236" i="10"/>
  <c r="D1237" i="10"/>
  <c r="D1240" i="10"/>
  <c r="D1242" i="10"/>
  <c r="D1243" i="10"/>
  <c r="D1247" i="10"/>
  <c r="D1250" i="10"/>
  <c r="D1251" i="10"/>
  <c r="D1262" i="10"/>
  <c r="D1263" i="10"/>
  <c r="D1264" i="10"/>
  <c r="D1267" i="10"/>
  <c r="D1268" i="10"/>
  <c r="D1269" i="10"/>
  <c r="D1271" i="10"/>
  <c r="D1272" i="10"/>
  <c r="D1273" i="10"/>
  <c r="D1277" i="10"/>
  <c r="D1279" i="10"/>
  <c r="D1281" i="10"/>
  <c r="D1284" i="10"/>
  <c r="D1288" i="10"/>
  <c r="D1290" i="10"/>
  <c r="D1292" i="10"/>
  <c r="D1295" i="10"/>
  <c r="D1298" i="10"/>
  <c r="D1301" i="10"/>
  <c r="D1305" i="10"/>
  <c r="D1308" i="10"/>
  <c r="D1310" i="10"/>
  <c r="D1312" i="10"/>
  <c r="D1314" i="10"/>
  <c r="D1318" i="10"/>
  <c r="D1319" i="10"/>
  <c r="D1323" i="10"/>
  <c r="D1324" i="10"/>
  <c r="D1327" i="10"/>
  <c r="D1329" i="10"/>
  <c r="D1330" i="10"/>
  <c r="D1331" i="10"/>
  <c r="D1332" i="10"/>
  <c r="D1333" i="10"/>
  <c r="D1340" i="10"/>
  <c r="D1341" i="10"/>
  <c r="D1345" i="10"/>
  <c r="D1347" i="10"/>
  <c r="D1348" i="10"/>
  <c r="D1349" i="10"/>
  <c r="D1351" i="10"/>
  <c r="D1355" i="10"/>
  <c r="D1356" i="10"/>
  <c r="D1357" i="10"/>
  <c r="D1359" i="10"/>
  <c r="D1362" i="10"/>
  <c r="D1364" i="10"/>
  <c r="D1365" i="10"/>
  <c r="D1366" i="10"/>
  <c r="D1367" i="10"/>
  <c r="D1368" i="10"/>
  <c r="D1369" i="10"/>
  <c r="D1371" i="10"/>
  <c r="D1372" i="10"/>
  <c r="D1374" i="10"/>
  <c r="D1376" i="10"/>
  <c r="D1377" i="10"/>
  <c r="D1379" i="10"/>
  <c r="D1384" i="10"/>
  <c r="D1389" i="10"/>
  <c r="D1390" i="10"/>
  <c r="D1393" i="10"/>
  <c r="D1396" i="10"/>
  <c r="D1399" i="10"/>
  <c r="D1402" i="10"/>
  <c r="D1403" i="10"/>
  <c r="D1404" i="10"/>
  <c r="D1406" i="10"/>
  <c r="D1407" i="10"/>
  <c r="D1409" i="10"/>
  <c r="D1412" i="10"/>
  <c r="D1413" i="10"/>
  <c r="D1419" i="10"/>
  <c r="D1420" i="10"/>
  <c r="D1426" i="10"/>
  <c r="D1428" i="10"/>
  <c r="D1429" i="10"/>
  <c r="D1431" i="10"/>
  <c r="D1432" i="10"/>
  <c r="D1433" i="10"/>
  <c r="D1434" i="10"/>
  <c r="D1436" i="10"/>
  <c r="D1439" i="10"/>
  <c r="D1440" i="10"/>
  <c r="D1444" i="10"/>
  <c r="D1449" i="10"/>
  <c r="D1450" i="10"/>
  <c r="D1451" i="10"/>
  <c r="D1458" i="10"/>
  <c r="D1462" i="10"/>
  <c r="D1463" i="10"/>
  <c r="D1464" i="10"/>
  <c r="D1465" i="10"/>
  <c r="D1466" i="10"/>
  <c r="D1469" i="10"/>
  <c r="D1470" i="10"/>
  <c r="D1472" i="10"/>
  <c r="D1476" i="10"/>
  <c r="D1477" i="10"/>
  <c r="D1480" i="10"/>
  <c r="D1490" i="10"/>
  <c r="D1491" i="10"/>
  <c r="D1492" i="10"/>
  <c r="D1493" i="10"/>
  <c r="D1494" i="10"/>
  <c r="D1496" i="10"/>
  <c r="D1500" i="10"/>
  <c r="D1502" i="10"/>
  <c r="D1506" i="10"/>
  <c r="D1507" i="10"/>
  <c r="D1508" i="10"/>
  <c r="D1515" i="10"/>
  <c r="D1516" i="10"/>
  <c r="D1517" i="10"/>
  <c r="D1521" i="10"/>
  <c r="D1522" i="10"/>
  <c r="D1524" i="10"/>
  <c r="D1527" i="10"/>
  <c r="D1533" i="10"/>
  <c r="D1539" i="10"/>
  <c r="D1540" i="10"/>
  <c r="D1543" i="10"/>
  <c r="D1544" i="10"/>
  <c r="D1551" i="10"/>
  <c r="D1556" i="10"/>
  <c r="D1557" i="10"/>
  <c r="D1558" i="10"/>
  <c r="D1559" i="10"/>
  <c r="D1561" i="10"/>
  <c r="D1562" i="10"/>
  <c r="D1568" i="10"/>
  <c r="D1570" i="10"/>
  <c r="D1571" i="10"/>
  <c r="D1573" i="10"/>
  <c r="D1579" i="10"/>
  <c r="D1581" i="10"/>
  <c r="D1585" i="10"/>
  <c r="D1588" i="10"/>
  <c r="D1590" i="10"/>
  <c r="D1592" i="10"/>
  <c r="D1594" i="10"/>
  <c r="D1595" i="10"/>
  <c r="D1600" i="10"/>
  <c r="D1603" i="10"/>
  <c r="D1604" i="10"/>
  <c r="D1605" i="10"/>
  <c r="D1606" i="10"/>
  <c r="D1607" i="10"/>
  <c r="D1609" i="10"/>
  <c r="D1611" i="10"/>
  <c r="D1612" i="10"/>
  <c r="D1619" i="10"/>
  <c r="D1622" i="10"/>
  <c r="D1634" i="10"/>
  <c r="D1635" i="10"/>
  <c r="D1637" i="10"/>
  <c r="D1639" i="10"/>
  <c r="D1642" i="10"/>
  <c r="D1646" i="10"/>
  <c r="D1651" i="10"/>
  <c r="D1655" i="10"/>
  <c r="D1658" i="10"/>
  <c r="D1664" i="10"/>
  <c r="D1665" i="10"/>
  <c r="D1667" i="10"/>
  <c r="D1668" i="10"/>
  <c r="D1672" i="10"/>
  <c r="D1680" i="10"/>
  <c r="D1696" i="10"/>
  <c r="D1699" i="10"/>
  <c r="D1702" i="10"/>
  <c r="D1705" i="10"/>
  <c r="D1706" i="10"/>
  <c r="D1711" i="10"/>
  <c r="D1712" i="10"/>
  <c r="D1715" i="10"/>
  <c r="D1724" i="10"/>
  <c r="D1726" i="10"/>
  <c r="D1727" i="10"/>
  <c r="D1728" i="10"/>
  <c r="D1730" i="10"/>
  <c r="D1736" i="10"/>
  <c r="D1741" i="10"/>
  <c r="D1742" i="10"/>
  <c r="D1744" i="10"/>
  <c r="D1745" i="10"/>
  <c r="D1746" i="10"/>
  <c r="D1748" i="10"/>
  <c r="D1750" i="10"/>
  <c r="D1752" i="10"/>
  <c r="D1753" i="10"/>
  <c r="D1755" i="10"/>
  <c r="D1758" i="10"/>
  <c r="D1761" i="10"/>
  <c r="D1762" i="10"/>
  <c r="D1763" i="10"/>
  <c r="D1766" i="10"/>
  <c r="D1767" i="10"/>
  <c r="D1775" i="10"/>
  <c r="D1776" i="10"/>
  <c r="D1777" i="10"/>
  <c r="D1779" i="10"/>
  <c r="D1780" i="10"/>
  <c r="D1782" i="10"/>
  <c r="D1783" i="10"/>
  <c r="D1786" i="10"/>
  <c r="D1791" i="10"/>
  <c r="D1793" i="10"/>
  <c r="D1794" i="10"/>
  <c r="D1799" i="10"/>
  <c r="D1801" i="10"/>
  <c r="D1802" i="10"/>
  <c r="D1804" i="10"/>
  <c r="D1806" i="10"/>
  <c r="D1815" i="10"/>
  <c r="D1816" i="10"/>
  <c r="D1818" i="10"/>
  <c r="D1819" i="10"/>
  <c r="D182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C343" i="10"/>
  <c r="C344" i="10"/>
  <c r="C345" i="10"/>
  <c r="C346" i="10"/>
  <c r="C347" i="10"/>
  <c r="C348" i="10"/>
  <c r="C349" i="10"/>
  <c r="C350" i="10"/>
  <c r="C351" i="10"/>
  <c r="C352" i="10"/>
  <c r="C353" i="10"/>
  <c r="C354" i="10"/>
  <c r="C355" i="10"/>
  <c r="C356" i="10"/>
  <c r="C357" i="10"/>
  <c r="C358" i="10"/>
  <c r="C359" i="10"/>
  <c r="C360" i="10"/>
  <c r="C361" i="10"/>
  <c r="C362" i="10"/>
  <c r="C363" i="10"/>
  <c r="C364" i="10"/>
  <c r="C365" i="10"/>
  <c r="C366" i="10"/>
  <c r="C367" i="10"/>
  <c r="C368" i="10"/>
  <c r="C369" i="10"/>
  <c r="C370" i="10"/>
  <c r="C371" i="10"/>
  <c r="C372" i="10"/>
  <c r="C373" i="10"/>
  <c r="C374" i="10"/>
  <c r="C375" i="10"/>
  <c r="C376" i="10"/>
  <c r="C377" i="10"/>
  <c r="C378" i="10"/>
  <c r="C379" i="10"/>
  <c r="C380" i="10"/>
  <c r="C381" i="10"/>
  <c r="C382" i="10"/>
  <c r="C383" i="10"/>
  <c r="C384" i="10"/>
  <c r="C385" i="10"/>
  <c r="C386" i="10"/>
  <c r="C387" i="10"/>
  <c r="C388" i="10"/>
  <c r="C389" i="10"/>
  <c r="C390" i="10"/>
  <c r="C391" i="10"/>
  <c r="C392" i="10"/>
  <c r="C393" i="10"/>
  <c r="C394" i="10"/>
  <c r="C395" i="10"/>
  <c r="C396" i="10"/>
  <c r="C397" i="10"/>
  <c r="C398" i="10"/>
  <c r="C399" i="10"/>
  <c r="C400" i="10"/>
  <c r="C401" i="10"/>
  <c r="C402" i="10"/>
  <c r="C403" i="10"/>
  <c r="C404" i="10"/>
  <c r="C405" i="10"/>
  <c r="C406" i="10"/>
  <c r="C407" i="10"/>
  <c r="C408" i="10"/>
  <c r="C409" i="10"/>
  <c r="C410" i="10"/>
  <c r="C411" i="10"/>
  <c r="C412" i="10"/>
  <c r="C413" i="10"/>
  <c r="C414" i="10"/>
  <c r="C415" i="10"/>
  <c r="C416" i="10"/>
  <c r="C417" i="10"/>
  <c r="C418" i="10"/>
  <c r="C419" i="10"/>
  <c r="C420" i="10"/>
  <c r="C421" i="10"/>
  <c r="C422" i="10"/>
  <c r="C423" i="10"/>
  <c r="C424" i="10"/>
  <c r="C425" i="10"/>
  <c r="C426" i="10"/>
  <c r="C427" i="10"/>
  <c r="C428" i="10"/>
  <c r="C429" i="10"/>
  <c r="C430" i="10"/>
  <c r="C431" i="10"/>
  <c r="C432" i="10"/>
  <c r="C433" i="10"/>
  <c r="C434" i="10"/>
  <c r="C435" i="10"/>
  <c r="C436" i="10"/>
  <c r="C437" i="10"/>
  <c r="C438" i="10"/>
  <c r="C439" i="10"/>
  <c r="C440" i="10"/>
  <c r="C441" i="10"/>
  <c r="C442" i="10"/>
  <c r="C443" i="10"/>
  <c r="C444" i="10"/>
  <c r="C445" i="10"/>
  <c r="C446" i="10"/>
  <c r="C447" i="10"/>
  <c r="C448" i="10"/>
  <c r="C449" i="10"/>
  <c r="C450" i="10"/>
  <c r="C451" i="10"/>
  <c r="C452" i="10"/>
  <c r="C453" i="10"/>
  <c r="C454" i="10"/>
  <c r="C455" i="10"/>
  <c r="C456" i="10"/>
  <c r="C457" i="10"/>
  <c r="C458" i="10"/>
  <c r="C459" i="10"/>
  <c r="C460" i="10"/>
  <c r="C461" i="10"/>
  <c r="C462" i="10"/>
  <c r="C463" i="10"/>
  <c r="C464" i="10"/>
  <c r="C465" i="10"/>
  <c r="C466" i="10"/>
  <c r="C467" i="10"/>
  <c r="C468" i="10"/>
  <c r="C469" i="10"/>
  <c r="C470" i="10"/>
  <c r="C471" i="10"/>
  <c r="C472" i="10"/>
  <c r="C473" i="10"/>
  <c r="C474" i="10"/>
  <c r="C475" i="10"/>
  <c r="C476" i="10"/>
  <c r="C477" i="10"/>
  <c r="C478" i="10"/>
  <c r="C479" i="10"/>
  <c r="C480" i="10"/>
  <c r="C481" i="10"/>
  <c r="C482" i="10"/>
  <c r="C483" i="10"/>
  <c r="C484" i="10"/>
  <c r="C485" i="10"/>
  <c r="C486" i="10"/>
  <c r="C487" i="10"/>
  <c r="C488" i="10"/>
  <c r="C489" i="10"/>
  <c r="C490" i="10"/>
  <c r="C491" i="10"/>
  <c r="C492" i="10"/>
  <c r="C493" i="10"/>
  <c r="C494" i="10"/>
  <c r="C495" i="10"/>
  <c r="C496" i="10"/>
  <c r="C497" i="10"/>
  <c r="C498" i="10"/>
  <c r="C499" i="10"/>
  <c r="C500" i="10"/>
  <c r="C501" i="10"/>
  <c r="C502" i="10"/>
  <c r="C503" i="10"/>
  <c r="C504" i="10"/>
  <c r="C505" i="10"/>
  <c r="C506" i="10"/>
  <c r="C507" i="10"/>
  <c r="C508" i="10"/>
  <c r="C509" i="10"/>
  <c r="C510" i="10"/>
  <c r="C511" i="10"/>
  <c r="C512" i="10"/>
  <c r="C513" i="10"/>
  <c r="C514" i="10"/>
  <c r="C515" i="10"/>
  <c r="C516" i="10"/>
  <c r="C517" i="10"/>
  <c r="C518" i="10"/>
  <c r="C519" i="10"/>
  <c r="C520" i="10"/>
  <c r="C521" i="10"/>
  <c r="C522" i="10"/>
  <c r="C523" i="10"/>
  <c r="C524" i="10"/>
  <c r="C525" i="10"/>
  <c r="C526" i="10"/>
  <c r="C527" i="10"/>
  <c r="C528" i="10"/>
  <c r="C529" i="10"/>
  <c r="C530" i="10"/>
  <c r="C531" i="10"/>
  <c r="C532" i="10"/>
  <c r="C533" i="10"/>
  <c r="C534" i="10"/>
  <c r="C535" i="10"/>
  <c r="C536" i="10"/>
  <c r="C537" i="10"/>
  <c r="C538" i="10"/>
  <c r="C539" i="10"/>
  <c r="C540" i="10"/>
  <c r="C541" i="10"/>
  <c r="C542" i="10"/>
  <c r="C543" i="10"/>
  <c r="C544" i="10"/>
  <c r="C545" i="10"/>
  <c r="C546" i="10"/>
  <c r="C547" i="10"/>
  <c r="C548" i="10"/>
  <c r="C549" i="10"/>
  <c r="C550" i="10"/>
  <c r="C551" i="10"/>
  <c r="C552" i="10"/>
  <c r="C553" i="10"/>
  <c r="C554" i="10"/>
  <c r="C555" i="10"/>
  <c r="C556" i="10"/>
  <c r="C557" i="10"/>
  <c r="C558" i="10"/>
  <c r="C559" i="10"/>
  <c r="C560" i="10"/>
  <c r="C561" i="10"/>
  <c r="C562" i="10"/>
  <c r="C563" i="10"/>
  <c r="C564" i="10"/>
  <c r="C565" i="10"/>
  <c r="C566" i="10"/>
  <c r="C567" i="10"/>
  <c r="C568" i="10"/>
  <c r="C569" i="10"/>
  <c r="C570" i="10"/>
  <c r="C571" i="10"/>
  <c r="C572" i="10"/>
  <c r="C573" i="10"/>
  <c r="C574" i="10"/>
  <c r="C575" i="10"/>
  <c r="C576" i="10"/>
  <c r="C577" i="10"/>
  <c r="C578" i="10"/>
  <c r="C579" i="10"/>
  <c r="C580" i="10"/>
  <c r="C581" i="10"/>
  <c r="C582" i="10"/>
  <c r="C583" i="10"/>
  <c r="C584" i="10"/>
  <c r="C585" i="10"/>
  <c r="C586" i="10"/>
  <c r="C587" i="10"/>
  <c r="C588" i="10"/>
  <c r="C589" i="10"/>
  <c r="C590" i="10"/>
  <c r="C591" i="10"/>
  <c r="C592" i="10"/>
  <c r="C593" i="10"/>
  <c r="C594" i="10"/>
  <c r="C595" i="10"/>
  <c r="C596" i="10"/>
  <c r="C597" i="10"/>
  <c r="C598" i="10"/>
  <c r="C599" i="10"/>
  <c r="C600" i="10"/>
  <c r="C601" i="10"/>
  <c r="C602" i="10"/>
  <c r="C603" i="10"/>
  <c r="C604" i="10"/>
  <c r="C605" i="10"/>
  <c r="C606" i="10"/>
  <c r="C607" i="10"/>
  <c r="C608" i="10"/>
  <c r="C609" i="10"/>
  <c r="C610" i="10"/>
  <c r="C611" i="10"/>
  <c r="C612" i="10"/>
  <c r="C613" i="10"/>
  <c r="C614" i="10"/>
  <c r="C615" i="10"/>
  <c r="C616" i="10"/>
  <c r="C617" i="10"/>
  <c r="C618" i="10"/>
  <c r="C619" i="10"/>
  <c r="C620" i="10"/>
  <c r="C621" i="10"/>
  <c r="C622" i="10"/>
  <c r="C623" i="10"/>
  <c r="C624" i="10"/>
  <c r="C625" i="10"/>
  <c r="C626" i="10"/>
  <c r="C627" i="10"/>
  <c r="C628" i="10"/>
  <c r="C629" i="10"/>
  <c r="C630" i="10"/>
  <c r="C631" i="10"/>
  <c r="C632" i="10"/>
  <c r="C633" i="10"/>
  <c r="C634" i="10"/>
  <c r="C635" i="10"/>
  <c r="C636" i="10"/>
  <c r="C637" i="10"/>
  <c r="C638" i="10"/>
  <c r="C639" i="10"/>
  <c r="C640" i="10"/>
  <c r="C641" i="10"/>
  <c r="C642" i="10"/>
  <c r="C643" i="10"/>
  <c r="C644" i="10"/>
  <c r="C645" i="10"/>
  <c r="C646" i="10"/>
  <c r="C647" i="10"/>
  <c r="C648" i="10"/>
  <c r="C649" i="10"/>
  <c r="C650" i="10"/>
  <c r="C651" i="10"/>
  <c r="C652" i="10"/>
  <c r="C653" i="10"/>
  <c r="C654" i="10"/>
  <c r="C655" i="10"/>
  <c r="C656" i="10"/>
  <c r="C657" i="10"/>
  <c r="C658" i="10"/>
  <c r="C659" i="10"/>
  <c r="C660" i="10"/>
  <c r="C661" i="10"/>
  <c r="C662" i="10"/>
  <c r="C663" i="10"/>
  <c r="C664" i="10"/>
  <c r="C665" i="10"/>
  <c r="C666" i="10"/>
  <c r="C667" i="10"/>
  <c r="C668" i="10"/>
  <c r="C669" i="10"/>
  <c r="C670" i="10"/>
  <c r="C671" i="10"/>
  <c r="C672" i="10"/>
  <c r="C673" i="10"/>
  <c r="C674" i="10"/>
  <c r="C675" i="10"/>
  <c r="C676" i="10"/>
  <c r="C677" i="10"/>
  <c r="C678" i="10"/>
  <c r="C679" i="10"/>
  <c r="C680" i="10"/>
  <c r="C681" i="10"/>
  <c r="C682" i="10"/>
  <c r="C683" i="10"/>
  <c r="C684" i="10"/>
  <c r="C685" i="10"/>
  <c r="C686" i="10"/>
  <c r="C687" i="10"/>
  <c r="C688" i="10"/>
  <c r="C689" i="10"/>
  <c r="C690" i="10"/>
  <c r="C691" i="10"/>
  <c r="C692" i="10"/>
  <c r="C693" i="10"/>
  <c r="C694" i="10"/>
  <c r="C695" i="10"/>
  <c r="C696" i="10"/>
  <c r="C697" i="10"/>
  <c r="C698" i="10"/>
  <c r="C699" i="10"/>
  <c r="C700" i="10"/>
  <c r="C701" i="10"/>
  <c r="C702" i="10"/>
  <c r="C703" i="10"/>
  <c r="C704" i="10"/>
  <c r="C705" i="10"/>
  <c r="C706" i="10"/>
  <c r="C707" i="10"/>
  <c r="C708" i="10"/>
  <c r="C709" i="10"/>
  <c r="C710" i="10"/>
  <c r="C711" i="10"/>
  <c r="C712" i="10"/>
  <c r="C713" i="10"/>
  <c r="C714" i="10"/>
  <c r="C715" i="10"/>
  <c r="C716" i="10"/>
  <c r="C717" i="10"/>
  <c r="C718" i="10"/>
  <c r="C719" i="10"/>
  <c r="C720" i="10"/>
  <c r="C721" i="10"/>
  <c r="C722" i="10"/>
  <c r="C723" i="10"/>
  <c r="C724" i="10"/>
  <c r="C725" i="10"/>
  <c r="C726" i="10"/>
  <c r="C727" i="10"/>
  <c r="C728" i="10"/>
  <c r="C729" i="10"/>
  <c r="C730" i="10"/>
  <c r="C731" i="10"/>
  <c r="C732" i="10"/>
  <c r="C733" i="10"/>
  <c r="C734" i="10"/>
  <c r="C735" i="10"/>
  <c r="C736" i="10"/>
  <c r="C737" i="10"/>
  <c r="C738" i="10"/>
  <c r="C739" i="10"/>
  <c r="C740" i="10"/>
  <c r="C741" i="10"/>
  <c r="C742" i="10"/>
  <c r="C743" i="10"/>
  <c r="C744" i="10"/>
  <c r="C745" i="10"/>
  <c r="C746" i="10"/>
  <c r="C747" i="10"/>
  <c r="C748" i="10"/>
  <c r="C749" i="10"/>
  <c r="C750" i="10"/>
  <c r="C751" i="10"/>
  <c r="C752" i="10"/>
  <c r="C753" i="10"/>
  <c r="C754" i="10"/>
  <c r="C755" i="10"/>
  <c r="C756" i="10"/>
  <c r="C757" i="10"/>
  <c r="C758" i="10"/>
  <c r="C759" i="10"/>
  <c r="C760" i="10"/>
  <c r="C761" i="10"/>
  <c r="C762" i="10"/>
  <c r="C763" i="10"/>
  <c r="C764" i="10"/>
  <c r="C765" i="10"/>
  <c r="C766" i="10"/>
  <c r="C767" i="10"/>
  <c r="C768" i="10"/>
  <c r="C769" i="10"/>
  <c r="C770" i="10"/>
  <c r="C771" i="10"/>
  <c r="C772" i="10"/>
  <c r="C773" i="10"/>
  <c r="C774" i="10"/>
  <c r="C775" i="10"/>
  <c r="C776" i="10"/>
  <c r="C777" i="10"/>
  <c r="C778" i="10"/>
  <c r="C779" i="10"/>
  <c r="C780" i="10"/>
  <c r="C781" i="10"/>
  <c r="C782" i="10"/>
  <c r="C783" i="10"/>
  <c r="C784" i="10"/>
  <c r="C785" i="10"/>
  <c r="C786" i="10"/>
  <c r="C787" i="10"/>
  <c r="C788" i="10"/>
  <c r="C789" i="10"/>
  <c r="C790" i="10"/>
  <c r="C791" i="10"/>
  <c r="C792" i="10"/>
  <c r="C793" i="10"/>
  <c r="C794" i="10"/>
  <c r="C795" i="10"/>
  <c r="C796" i="10"/>
  <c r="C797" i="10"/>
  <c r="C798" i="10"/>
  <c r="C799" i="10"/>
  <c r="C800" i="10"/>
  <c r="C801" i="10"/>
  <c r="C802" i="10"/>
  <c r="C803" i="10"/>
  <c r="C804" i="10"/>
  <c r="C805" i="10"/>
  <c r="C806" i="10"/>
  <c r="C807" i="10"/>
  <c r="C808" i="10"/>
  <c r="C809" i="10"/>
  <c r="C810" i="10"/>
  <c r="C811" i="10"/>
  <c r="C812" i="10"/>
  <c r="C813" i="10"/>
  <c r="C814" i="10"/>
  <c r="C815" i="10"/>
  <c r="C816" i="10"/>
  <c r="C817" i="10"/>
  <c r="C818" i="10"/>
  <c r="C819" i="10"/>
  <c r="C820" i="10"/>
  <c r="C821" i="10"/>
  <c r="C822" i="10"/>
  <c r="C823" i="10"/>
  <c r="C824" i="10"/>
  <c r="C825" i="10"/>
  <c r="C826" i="10"/>
  <c r="C827" i="10"/>
  <c r="C828" i="10"/>
  <c r="C829" i="10"/>
  <c r="C830" i="10"/>
  <c r="C831" i="10"/>
  <c r="C832" i="10"/>
  <c r="C833" i="10"/>
  <c r="C834" i="10"/>
  <c r="C835" i="10"/>
  <c r="C836" i="10"/>
  <c r="C837" i="10"/>
  <c r="C838" i="10"/>
  <c r="C839" i="10"/>
  <c r="C840" i="10"/>
  <c r="C841" i="10"/>
  <c r="C842" i="10"/>
  <c r="C843" i="10"/>
  <c r="C844" i="10"/>
  <c r="C845" i="10"/>
  <c r="C846" i="10"/>
  <c r="C847" i="10"/>
  <c r="C848" i="10"/>
  <c r="C849" i="10"/>
  <c r="C850" i="10"/>
  <c r="C851" i="10"/>
  <c r="C852" i="10"/>
  <c r="C853" i="10"/>
  <c r="C854" i="10"/>
  <c r="C855" i="10"/>
  <c r="C856" i="10"/>
  <c r="C857" i="10"/>
  <c r="C858" i="10"/>
  <c r="C859" i="10"/>
  <c r="C860" i="10"/>
  <c r="C861" i="10"/>
  <c r="C862" i="10"/>
  <c r="C863" i="10"/>
  <c r="C864" i="10"/>
  <c r="C865" i="10"/>
  <c r="C866" i="10"/>
  <c r="C867" i="10"/>
  <c r="C868" i="10"/>
  <c r="C869" i="10"/>
  <c r="C870" i="10"/>
  <c r="C871" i="10"/>
  <c r="C872" i="10"/>
  <c r="C873" i="10"/>
  <c r="C874" i="10"/>
  <c r="C875" i="10"/>
  <c r="C876" i="10"/>
  <c r="C877" i="10"/>
  <c r="C878" i="10"/>
  <c r="C879" i="10"/>
  <c r="C880" i="10"/>
  <c r="C881" i="10"/>
  <c r="C882" i="10"/>
  <c r="C883" i="10"/>
  <c r="C884" i="10"/>
  <c r="C885" i="10"/>
  <c r="C886" i="10"/>
  <c r="C887" i="10"/>
  <c r="C888" i="10"/>
  <c r="C889" i="10"/>
  <c r="C890" i="10"/>
  <c r="C891" i="10"/>
  <c r="C892" i="10"/>
  <c r="C893" i="10"/>
  <c r="C894" i="10"/>
  <c r="C895" i="10"/>
  <c r="C896" i="10"/>
  <c r="C897" i="10"/>
  <c r="C898" i="10"/>
  <c r="C899" i="10"/>
  <c r="C900" i="10"/>
  <c r="C901" i="10"/>
  <c r="C902" i="10"/>
  <c r="C903" i="10"/>
  <c r="C904" i="10"/>
  <c r="C905" i="10"/>
  <c r="C906" i="10"/>
  <c r="C907" i="10"/>
  <c r="C908" i="10"/>
  <c r="C909" i="10"/>
  <c r="C910" i="10"/>
  <c r="C911" i="10"/>
  <c r="C912" i="10"/>
  <c r="C913" i="10"/>
  <c r="C914" i="10"/>
  <c r="C915" i="10"/>
  <c r="C916" i="10"/>
  <c r="C917" i="10"/>
  <c r="C918" i="10"/>
  <c r="C919" i="10"/>
  <c r="C920" i="10"/>
  <c r="C921" i="10"/>
  <c r="C922" i="10"/>
  <c r="C923" i="10"/>
  <c r="C924" i="10"/>
  <c r="C925" i="10"/>
  <c r="C926" i="10"/>
  <c r="C927" i="10"/>
  <c r="C928" i="10"/>
  <c r="C929" i="10"/>
  <c r="C930" i="10"/>
  <c r="C931" i="10"/>
  <c r="C932" i="10"/>
  <c r="C933" i="10"/>
  <c r="C934" i="10"/>
  <c r="C935" i="10"/>
  <c r="C936" i="10"/>
  <c r="C937" i="10"/>
  <c r="C938" i="10"/>
  <c r="C939" i="10"/>
  <c r="C940" i="10"/>
  <c r="C941" i="10"/>
  <c r="C942" i="10"/>
  <c r="C943" i="10"/>
  <c r="C944" i="10"/>
  <c r="C945" i="10"/>
  <c r="C946" i="10"/>
  <c r="C947" i="10"/>
  <c r="C948" i="10"/>
  <c r="C949" i="10"/>
  <c r="C950" i="10"/>
  <c r="C951" i="10"/>
  <c r="C952" i="10"/>
  <c r="C953" i="10"/>
  <c r="C954" i="10"/>
  <c r="C955" i="10"/>
  <c r="C956" i="10"/>
  <c r="C957" i="10"/>
  <c r="C958" i="10"/>
  <c r="C959" i="10"/>
  <c r="C960" i="10"/>
  <c r="C961" i="10"/>
  <c r="C962" i="10"/>
  <c r="C963" i="10"/>
  <c r="C964" i="10"/>
  <c r="C965" i="10"/>
  <c r="C966" i="10"/>
  <c r="C967" i="10"/>
  <c r="C968" i="10"/>
  <c r="C969" i="10"/>
  <c r="C970" i="10"/>
  <c r="C971" i="10"/>
  <c r="C972" i="10"/>
  <c r="C973" i="10"/>
  <c r="C974" i="10"/>
  <c r="C975" i="10"/>
  <c r="C976" i="10"/>
  <c r="C977" i="10"/>
  <c r="C978" i="10"/>
  <c r="C979" i="10"/>
  <c r="C980" i="10"/>
  <c r="C981" i="10"/>
  <c r="C982" i="10"/>
  <c r="C983" i="10"/>
  <c r="C984" i="10"/>
  <c r="C985" i="10"/>
  <c r="C986" i="10"/>
  <c r="C987" i="10"/>
  <c r="C988" i="10"/>
  <c r="C989" i="10"/>
  <c r="C990" i="10"/>
  <c r="C991" i="10"/>
  <c r="C992" i="10"/>
  <c r="C993" i="10"/>
  <c r="C994" i="10"/>
  <c r="C995" i="10"/>
  <c r="C996" i="10"/>
  <c r="C997" i="10"/>
  <c r="C998" i="10"/>
  <c r="C999" i="10"/>
  <c r="C1000" i="10"/>
  <c r="C1001" i="10"/>
  <c r="C1002" i="10"/>
  <c r="C1003" i="10"/>
  <c r="C1004" i="10"/>
  <c r="C1005" i="10"/>
  <c r="C1006" i="10"/>
  <c r="C1007" i="10"/>
  <c r="C1008" i="10"/>
  <c r="C1009" i="10"/>
  <c r="C1010" i="10"/>
  <c r="C1011" i="10"/>
  <c r="C1012" i="10"/>
  <c r="C1013" i="10"/>
  <c r="C1014" i="10"/>
  <c r="C1015" i="10"/>
  <c r="C1016" i="10"/>
  <c r="C1017" i="10"/>
  <c r="C1018" i="10"/>
  <c r="C1019" i="10"/>
  <c r="C1020" i="10"/>
  <c r="C1021" i="10"/>
  <c r="C1022" i="10"/>
  <c r="C1023" i="10"/>
  <c r="C1024" i="10"/>
  <c r="C1025" i="10"/>
  <c r="C1026" i="10"/>
  <c r="C1027" i="10"/>
  <c r="C1028" i="10"/>
  <c r="C1029" i="10"/>
  <c r="C1030" i="10"/>
  <c r="C1031" i="10"/>
  <c r="C1032" i="10"/>
  <c r="C1033" i="10"/>
  <c r="C1034" i="10"/>
  <c r="C1035" i="10"/>
  <c r="C1036" i="10"/>
  <c r="C1037" i="10"/>
  <c r="C1038" i="10"/>
  <c r="C1039" i="10"/>
  <c r="C1040" i="10"/>
  <c r="C1041" i="10"/>
  <c r="C1042" i="10"/>
  <c r="C1043" i="10"/>
  <c r="C1044" i="10"/>
  <c r="C1045" i="10"/>
  <c r="C1046" i="10"/>
  <c r="C1047" i="10"/>
  <c r="C1048" i="10"/>
  <c r="C1049" i="10"/>
  <c r="C1050" i="10"/>
  <c r="C1051" i="10"/>
  <c r="C1052" i="10"/>
  <c r="C1053" i="10"/>
  <c r="C1054" i="10"/>
  <c r="C1055" i="10"/>
  <c r="C1056" i="10"/>
  <c r="C1057" i="10"/>
  <c r="C1058" i="10"/>
  <c r="C1059" i="10"/>
  <c r="C1060" i="10"/>
  <c r="C1061" i="10"/>
  <c r="C1062" i="10"/>
  <c r="C1063" i="10"/>
  <c r="C1064" i="10"/>
  <c r="C1065" i="10"/>
  <c r="C1066" i="10"/>
  <c r="C1067" i="10"/>
  <c r="C1068" i="10"/>
  <c r="C1069" i="10"/>
  <c r="C1070" i="10"/>
  <c r="C1071" i="10"/>
  <c r="C1072" i="10"/>
  <c r="C1073" i="10"/>
  <c r="C1074" i="10"/>
  <c r="C1075" i="10"/>
  <c r="C1076" i="10"/>
  <c r="C1077" i="10"/>
  <c r="C1078" i="10"/>
  <c r="C1079" i="10"/>
  <c r="C1080" i="10"/>
  <c r="C1081" i="10"/>
  <c r="C1082" i="10"/>
  <c r="C1083" i="10"/>
  <c r="C1084" i="10"/>
  <c r="C1085" i="10"/>
  <c r="C1086" i="10"/>
  <c r="C1087" i="10"/>
  <c r="C1088" i="10"/>
  <c r="C1089" i="10"/>
  <c r="C1090" i="10"/>
  <c r="C1091" i="10"/>
  <c r="C1092" i="10"/>
  <c r="C1093" i="10"/>
  <c r="C1094" i="10"/>
  <c r="C1095" i="10"/>
  <c r="C1096" i="10"/>
  <c r="C1097" i="10"/>
  <c r="C1098" i="10"/>
  <c r="C1099" i="10"/>
  <c r="C1100" i="10"/>
  <c r="C1101" i="10"/>
  <c r="C1102" i="10"/>
  <c r="C1103" i="10"/>
  <c r="C1104" i="10"/>
  <c r="C1105" i="10"/>
  <c r="C1106" i="10"/>
  <c r="C1107" i="10"/>
  <c r="C1108" i="10"/>
  <c r="C1109" i="10"/>
  <c r="C1110" i="10"/>
  <c r="C1111" i="10"/>
  <c r="C1112" i="10"/>
  <c r="C1113" i="10"/>
  <c r="C1114" i="10"/>
  <c r="C1115" i="10"/>
  <c r="C1116" i="10"/>
  <c r="C1117" i="10"/>
  <c r="C1118" i="10"/>
  <c r="C1119" i="10"/>
  <c r="C1120" i="10"/>
  <c r="C1121" i="10"/>
  <c r="C1122" i="10"/>
  <c r="C1123" i="10"/>
  <c r="C1124" i="10"/>
  <c r="C1125" i="10"/>
  <c r="C1126" i="10"/>
  <c r="C1127" i="10"/>
  <c r="C1128" i="10"/>
  <c r="C1129" i="10"/>
  <c r="C1130" i="10"/>
  <c r="C1131" i="10"/>
  <c r="C1132" i="10"/>
  <c r="C1133" i="10"/>
  <c r="C1134" i="10"/>
  <c r="C1135" i="10"/>
  <c r="C1136" i="10"/>
  <c r="C1137" i="10"/>
  <c r="C1138" i="10"/>
  <c r="C1139" i="10"/>
  <c r="C1140" i="10"/>
  <c r="C1141" i="10"/>
  <c r="C1142" i="10"/>
  <c r="C1143" i="10"/>
  <c r="C1144" i="10"/>
  <c r="C1145" i="10"/>
  <c r="C1146" i="10"/>
  <c r="C1147" i="10"/>
  <c r="C1148" i="10"/>
  <c r="C1149" i="10"/>
  <c r="C1150" i="10"/>
  <c r="C1151" i="10"/>
  <c r="C1152" i="10"/>
  <c r="C1153" i="10"/>
  <c r="C1154" i="10"/>
  <c r="C1155" i="10"/>
  <c r="C1156" i="10"/>
  <c r="C1157" i="10"/>
  <c r="C1158" i="10"/>
  <c r="C1159" i="10"/>
  <c r="C1160" i="10"/>
  <c r="C1161" i="10"/>
  <c r="C1162" i="10"/>
  <c r="C1163" i="10"/>
  <c r="C1164" i="10"/>
  <c r="C1165" i="10"/>
  <c r="C1166" i="10"/>
  <c r="C1167" i="10"/>
  <c r="C1168" i="10"/>
  <c r="C1169" i="10"/>
  <c r="C1170" i="10"/>
  <c r="C1171" i="10"/>
  <c r="C1172" i="10"/>
  <c r="C1173" i="10"/>
  <c r="C1174" i="10"/>
  <c r="C1175" i="10"/>
  <c r="C1176" i="10"/>
  <c r="C1177" i="10"/>
  <c r="C1178" i="10"/>
  <c r="C1179" i="10"/>
  <c r="C1180" i="10"/>
  <c r="C1181" i="10"/>
  <c r="C1182" i="10"/>
  <c r="C1183" i="10"/>
  <c r="C1184" i="10"/>
  <c r="C1185" i="10"/>
  <c r="C1186" i="10"/>
  <c r="C1187" i="10"/>
  <c r="C1188" i="10"/>
  <c r="C1189" i="10"/>
  <c r="C1190" i="10"/>
  <c r="C1191" i="10"/>
  <c r="C1192" i="10"/>
  <c r="C1193" i="10"/>
  <c r="C1194" i="10"/>
  <c r="C1195" i="10"/>
  <c r="C1196" i="10"/>
  <c r="C1197" i="10"/>
  <c r="C1198" i="10"/>
  <c r="C1199" i="10"/>
  <c r="C1200" i="10"/>
  <c r="C1201" i="10"/>
  <c r="C1202" i="10"/>
  <c r="C1203" i="10"/>
  <c r="C1204" i="10"/>
  <c r="C1205" i="10"/>
  <c r="C1206" i="10"/>
  <c r="C1207" i="10"/>
  <c r="C1208" i="10"/>
  <c r="C1209" i="10"/>
  <c r="C1210" i="10"/>
  <c r="C1211" i="10"/>
  <c r="C1212" i="10"/>
  <c r="C1213" i="10"/>
  <c r="C1214" i="10"/>
  <c r="C1215" i="10"/>
  <c r="C1216" i="10"/>
  <c r="C1217" i="10"/>
  <c r="C1218" i="10"/>
  <c r="C1219" i="10"/>
  <c r="C1220" i="10"/>
  <c r="C1221" i="10"/>
  <c r="C1222" i="10"/>
  <c r="C1223" i="10"/>
  <c r="C1224" i="10"/>
  <c r="C1225" i="10"/>
  <c r="C1226" i="10"/>
  <c r="C1227" i="10"/>
  <c r="C1228" i="10"/>
  <c r="C1229" i="10"/>
  <c r="C1230" i="10"/>
  <c r="C1231" i="10"/>
  <c r="C1232" i="10"/>
  <c r="C1233" i="10"/>
  <c r="C1234" i="10"/>
  <c r="C1235" i="10"/>
  <c r="C1236" i="10"/>
  <c r="C1237" i="10"/>
  <c r="C1238" i="10"/>
  <c r="C1239" i="10"/>
  <c r="C1240" i="10"/>
  <c r="C1241" i="10"/>
  <c r="C1242" i="10"/>
  <c r="C1243" i="10"/>
  <c r="C1244" i="10"/>
  <c r="C1245" i="10"/>
  <c r="C1246" i="10"/>
  <c r="C1247" i="10"/>
  <c r="C1248" i="10"/>
  <c r="C1249" i="10"/>
  <c r="C1250" i="10"/>
  <c r="C1251" i="10"/>
  <c r="C1252" i="10"/>
  <c r="C1253" i="10"/>
  <c r="C1254" i="10"/>
  <c r="C1255" i="10"/>
  <c r="C1256" i="10"/>
  <c r="C1257" i="10"/>
  <c r="C1258" i="10"/>
  <c r="C1259" i="10"/>
  <c r="C1260" i="10"/>
  <c r="C1261" i="10"/>
  <c r="C1262" i="10"/>
  <c r="C1263" i="10"/>
  <c r="C1264" i="10"/>
  <c r="C1265" i="10"/>
  <c r="C1266" i="10"/>
  <c r="C1267" i="10"/>
  <c r="C1268" i="10"/>
  <c r="C1269" i="10"/>
  <c r="C1270" i="10"/>
  <c r="C1271" i="10"/>
  <c r="C1272" i="10"/>
  <c r="C1273" i="10"/>
  <c r="C1274" i="10"/>
  <c r="C1275" i="10"/>
  <c r="C1276" i="10"/>
  <c r="C1277" i="10"/>
  <c r="C1278" i="10"/>
  <c r="C1279" i="10"/>
  <c r="C1280" i="10"/>
  <c r="C1281" i="10"/>
  <c r="C1282" i="10"/>
  <c r="C1283" i="10"/>
  <c r="C1284" i="10"/>
  <c r="C1285" i="10"/>
  <c r="C1286" i="10"/>
  <c r="C1287" i="10"/>
  <c r="C1288" i="10"/>
  <c r="C1289" i="10"/>
  <c r="C1290" i="10"/>
  <c r="C1291" i="10"/>
  <c r="C1292" i="10"/>
  <c r="C1293" i="10"/>
  <c r="C1294" i="10"/>
  <c r="C1295" i="10"/>
  <c r="C1296" i="10"/>
  <c r="C1297" i="10"/>
  <c r="C1298" i="10"/>
  <c r="C1299" i="10"/>
  <c r="C1300" i="10"/>
  <c r="C1301" i="10"/>
  <c r="C1302" i="10"/>
  <c r="C1303" i="10"/>
  <c r="C1304" i="10"/>
  <c r="C1305" i="10"/>
  <c r="C1306" i="10"/>
  <c r="C1307" i="10"/>
  <c r="C1308" i="10"/>
  <c r="C1309" i="10"/>
  <c r="C1310" i="10"/>
  <c r="C1311" i="10"/>
  <c r="C1312" i="10"/>
  <c r="C1313" i="10"/>
  <c r="C1314" i="10"/>
  <c r="C1315" i="10"/>
  <c r="C1316" i="10"/>
  <c r="C1317" i="10"/>
  <c r="C1318" i="10"/>
  <c r="C1319" i="10"/>
  <c r="C1320" i="10"/>
  <c r="C1321" i="10"/>
  <c r="C1322" i="10"/>
  <c r="C1323" i="10"/>
  <c r="C1324" i="10"/>
  <c r="C1325" i="10"/>
  <c r="C1326" i="10"/>
  <c r="C1327" i="10"/>
  <c r="C1328" i="10"/>
  <c r="C1329" i="10"/>
  <c r="C1330" i="10"/>
  <c r="C1331" i="10"/>
  <c r="C1332" i="10"/>
  <c r="C1333" i="10"/>
  <c r="C1334" i="10"/>
  <c r="C1335" i="10"/>
  <c r="C1336" i="10"/>
  <c r="C1337" i="10"/>
  <c r="C1338" i="10"/>
  <c r="C1339" i="10"/>
  <c r="C1340" i="10"/>
  <c r="C1341" i="10"/>
  <c r="C1342" i="10"/>
  <c r="C1343" i="10"/>
  <c r="C1344" i="10"/>
  <c r="C1345" i="10"/>
  <c r="C1346" i="10"/>
  <c r="C1347" i="10"/>
  <c r="C1348" i="10"/>
  <c r="C1349" i="10"/>
  <c r="C1350" i="10"/>
  <c r="C1351" i="10"/>
  <c r="C1352" i="10"/>
  <c r="C1353" i="10"/>
  <c r="C1354" i="10"/>
  <c r="C1355" i="10"/>
  <c r="C1356" i="10"/>
  <c r="C1357" i="10"/>
  <c r="C1358" i="10"/>
  <c r="C1359" i="10"/>
  <c r="C1360" i="10"/>
  <c r="C1361" i="10"/>
  <c r="C1362" i="10"/>
  <c r="C1363" i="10"/>
  <c r="C1364" i="10"/>
  <c r="C1365" i="10"/>
  <c r="C1366" i="10"/>
  <c r="C1367" i="10"/>
  <c r="C1368" i="10"/>
  <c r="C1369" i="10"/>
  <c r="C1370" i="10"/>
  <c r="C1371" i="10"/>
  <c r="C1372" i="10"/>
  <c r="C1373" i="10"/>
  <c r="C1374" i="10"/>
  <c r="C1375" i="10"/>
  <c r="C1376" i="10"/>
  <c r="C1377" i="10"/>
  <c r="C1378" i="10"/>
  <c r="C1379" i="10"/>
  <c r="C1380" i="10"/>
  <c r="C1381" i="10"/>
  <c r="C1382" i="10"/>
  <c r="C1383" i="10"/>
  <c r="C1384" i="10"/>
  <c r="C1385" i="10"/>
  <c r="C1386" i="10"/>
  <c r="C1387" i="10"/>
  <c r="C1388" i="10"/>
  <c r="C1389" i="10"/>
  <c r="C1390" i="10"/>
  <c r="C1391" i="10"/>
  <c r="C1392" i="10"/>
  <c r="C1393" i="10"/>
  <c r="C1394" i="10"/>
  <c r="C1395" i="10"/>
  <c r="C1396" i="10"/>
  <c r="C1397" i="10"/>
  <c r="C1398" i="10"/>
  <c r="C1399" i="10"/>
  <c r="C1400" i="10"/>
  <c r="C1401" i="10"/>
  <c r="C1402" i="10"/>
  <c r="C1403" i="10"/>
  <c r="C1404" i="10"/>
  <c r="C1405" i="10"/>
  <c r="C1406" i="10"/>
  <c r="C1407" i="10"/>
  <c r="C1408" i="10"/>
  <c r="C1409" i="10"/>
  <c r="C1410" i="10"/>
  <c r="C1411" i="10"/>
  <c r="C1412" i="10"/>
  <c r="C1413" i="10"/>
  <c r="C1414" i="10"/>
  <c r="C1415" i="10"/>
  <c r="C1416" i="10"/>
  <c r="C1417" i="10"/>
  <c r="C1418" i="10"/>
  <c r="C1419" i="10"/>
  <c r="C1420" i="10"/>
  <c r="C1421" i="10"/>
  <c r="C1422" i="10"/>
  <c r="C1423" i="10"/>
  <c r="C1424" i="10"/>
  <c r="C1425" i="10"/>
  <c r="C1426" i="10"/>
  <c r="C1427" i="10"/>
  <c r="C1428" i="10"/>
  <c r="C1429" i="10"/>
  <c r="C1430" i="10"/>
  <c r="C1431" i="10"/>
  <c r="C1432" i="10"/>
  <c r="C1433" i="10"/>
  <c r="C1434" i="10"/>
  <c r="C1435" i="10"/>
  <c r="C1436" i="10"/>
  <c r="C1437" i="10"/>
  <c r="C1438" i="10"/>
  <c r="C1439" i="10"/>
  <c r="C1440" i="10"/>
  <c r="C1441" i="10"/>
  <c r="C1442" i="10"/>
  <c r="C1443" i="10"/>
  <c r="C1444" i="10"/>
  <c r="C1445" i="10"/>
  <c r="C1446" i="10"/>
  <c r="C1447" i="10"/>
  <c r="C1448" i="10"/>
  <c r="C1449" i="10"/>
  <c r="C1450" i="10"/>
  <c r="C1451" i="10"/>
  <c r="C1452" i="10"/>
  <c r="C1453" i="10"/>
  <c r="C1454" i="10"/>
  <c r="C1455" i="10"/>
  <c r="C1456" i="10"/>
  <c r="C1457" i="10"/>
  <c r="C1458" i="10"/>
  <c r="C1459" i="10"/>
  <c r="C1460" i="10"/>
  <c r="C1461" i="10"/>
  <c r="C1462" i="10"/>
  <c r="C1463" i="10"/>
  <c r="C1464" i="10"/>
  <c r="C1465" i="10"/>
  <c r="C1466" i="10"/>
  <c r="C1467" i="10"/>
  <c r="C1468" i="10"/>
  <c r="C1469" i="10"/>
  <c r="C1470" i="10"/>
  <c r="C1471" i="10"/>
  <c r="C1472" i="10"/>
  <c r="C1473" i="10"/>
  <c r="C1474" i="10"/>
  <c r="C1475" i="10"/>
  <c r="C1476" i="10"/>
  <c r="C1477" i="10"/>
  <c r="C1478" i="10"/>
  <c r="C1479" i="10"/>
  <c r="C1480" i="10"/>
  <c r="C1481" i="10"/>
  <c r="C1482" i="10"/>
  <c r="C1483" i="10"/>
  <c r="C1484" i="10"/>
  <c r="C1485" i="10"/>
  <c r="C1486" i="10"/>
  <c r="C1487" i="10"/>
  <c r="C1488" i="10"/>
  <c r="C1489" i="10"/>
  <c r="C1490" i="10"/>
  <c r="C1491" i="10"/>
  <c r="C1492" i="10"/>
  <c r="C1493" i="10"/>
  <c r="C1494" i="10"/>
  <c r="C1495" i="10"/>
  <c r="C1496" i="10"/>
  <c r="C1497" i="10"/>
  <c r="C1498" i="10"/>
  <c r="C1499" i="10"/>
  <c r="C1500" i="10"/>
  <c r="C1501" i="10"/>
  <c r="C1502" i="10"/>
  <c r="C1503" i="10"/>
  <c r="C1504" i="10"/>
  <c r="C1505" i="10"/>
  <c r="C1506" i="10"/>
  <c r="C1507" i="10"/>
  <c r="C1508" i="10"/>
  <c r="C1509" i="10"/>
  <c r="C1510" i="10"/>
  <c r="C1511" i="10"/>
  <c r="C1512" i="10"/>
  <c r="C1513" i="10"/>
  <c r="C1514" i="10"/>
  <c r="C1515" i="10"/>
  <c r="C1516" i="10"/>
  <c r="C1517" i="10"/>
  <c r="C1518" i="10"/>
  <c r="C1519" i="10"/>
  <c r="C1520" i="10"/>
  <c r="C1521" i="10"/>
  <c r="C1522" i="10"/>
  <c r="C1523" i="10"/>
  <c r="C1524" i="10"/>
  <c r="C1525" i="10"/>
  <c r="C1526" i="10"/>
  <c r="C1527" i="10"/>
  <c r="C1528" i="10"/>
  <c r="C1529" i="10"/>
  <c r="C1530" i="10"/>
  <c r="C1531" i="10"/>
  <c r="C1532" i="10"/>
  <c r="C1533" i="10"/>
  <c r="C1534" i="10"/>
  <c r="C1535" i="10"/>
  <c r="C1536" i="10"/>
  <c r="C1537" i="10"/>
  <c r="C1538" i="10"/>
  <c r="C1539" i="10"/>
  <c r="C1540" i="10"/>
  <c r="C1541" i="10"/>
  <c r="C1542" i="10"/>
  <c r="C1543" i="10"/>
  <c r="C1544" i="10"/>
  <c r="C1545" i="10"/>
  <c r="C1546" i="10"/>
  <c r="C1547" i="10"/>
  <c r="C1548" i="10"/>
  <c r="C1549" i="10"/>
  <c r="C1550" i="10"/>
  <c r="C1551" i="10"/>
  <c r="C1552" i="10"/>
  <c r="C1553" i="10"/>
  <c r="C1554" i="10"/>
  <c r="C1555" i="10"/>
  <c r="C1556" i="10"/>
  <c r="C1557" i="10"/>
  <c r="C1558" i="10"/>
  <c r="C1559" i="10"/>
  <c r="C1560" i="10"/>
  <c r="C1561" i="10"/>
  <c r="C1562" i="10"/>
  <c r="C1563" i="10"/>
  <c r="C1564" i="10"/>
  <c r="C1565" i="10"/>
  <c r="C1566" i="10"/>
  <c r="C1567" i="10"/>
  <c r="C1568" i="10"/>
  <c r="C1569" i="10"/>
  <c r="C1570" i="10"/>
  <c r="C1571" i="10"/>
  <c r="C1572" i="10"/>
  <c r="C1573" i="10"/>
  <c r="C1574" i="10"/>
  <c r="C1575" i="10"/>
  <c r="C1576" i="10"/>
  <c r="C1577" i="10"/>
  <c r="C1578" i="10"/>
  <c r="C1579" i="10"/>
  <c r="C1580" i="10"/>
  <c r="C1581" i="10"/>
  <c r="C1582" i="10"/>
  <c r="C1583" i="10"/>
  <c r="C1584" i="10"/>
  <c r="C1585" i="10"/>
  <c r="C1586" i="10"/>
  <c r="C1587" i="10"/>
  <c r="C1588" i="10"/>
  <c r="C1589" i="10"/>
  <c r="C1590" i="10"/>
  <c r="C1591" i="10"/>
  <c r="C1592" i="10"/>
  <c r="C1593" i="10"/>
  <c r="C1594" i="10"/>
  <c r="C1595" i="10"/>
  <c r="C1596" i="10"/>
  <c r="C1597" i="10"/>
  <c r="C1598" i="10"/>
  <c r="C1599" i="10"/>
  <c r="C1600" i="10"/>
  <c r="C1601" i="10"/>
  <c r="C1602" i="10"/>
  <c r="C1603" i="10"/>
  <c r="C1604" i="10"/>
  <c r="C1605" i="10"/>
  <c r="C1606" i="10"/>
  <c r="C1607" i="10"/>
  <c r="C1608" i="10"/>
  <c r="C1609" i="10"/>
  <c r="C1610" i="10"/>
  <c r="C1611" i="10"/>
  <c r="C1612" i="10"/>
  <c r="C1613" i="10"/>
  <c r="C1614" i="10"/>
  <c r="C1615" i="10"/>
  <c r="C1616" i="10"/>
  <c r="C1617" i="10"/>
  <c r="C1618" i="10"/>
  <c r="C1619" i="10"/>
  <c r="C1620" i="10"/>
  <c r="C1621" i="10"/>
  <c r="C1622" i="10"/>
  <c r="C1623" i="10"/>
  <c r="C1624" i="10"/>
  <c r="C1625" i="10"/>
  <c r="C1626" i="10"/>
  <c r="C1627" i="10"/>
  <c r="C1628" i="10"/>
  <c r="C1629" i="10"/>
  <c r="C1630" i="10"/>
  <c r="C1631" i="10"/>
  <c r="C1632" i="10"/>
  <c r="C1633" i="10"/>
  <c r="C1634" i="10"/>
  <c r="C1635" i="10"/>
  <c r="C1636" i="10"/>
  <c r="C1637" i="10"/>
  <c r="C1638" i="10"/>
  <c r="C1639" i="10"/>
  <c r="C1640" i="10"/>
  <c r="C1641" i="10"/>
  <c r="C1642" i="10"/>
  <c r="C1643" i="10"/>
  <c r="C1644" i="10"/>
  <c r="C1645" i="10"/>
  <c r="C1646" i="10"/>
  <c r="C1647" i="10"/>
  <c r="C1648" i="10"/>
  <c r="C1649" i="10"/>
  <c r="C1650" i="10"/>
  <c r="C1651" i="10"/>
  <c r="C1652" i="10"/>
  <c r="C1653" i="10"/>
  <c r="C1654" i="10"/>
  <c r="C1655" i="10"/>
  <c r="C1656" i="10"/>
  <c r="C1657" i="10"/>
  <c r="C1658" i="10"/>
  <c r="C1659" i="10"/>
  <c r="C1660" i="10"/>
  <c r="C1661" i="10"/>
  <c r="C1662" i="10"/>
  <c r="C1663" i="10"/>
  <c r="C1664" i="10"/>
  <c r="C1665" i="10"/>
  <c r="C1666" i="10"/>
  <c r="C1667" i="10"/>
  <c r="C1668" i="10"/>
  <c r="C1669" i="10"/>
  <c r="C1670" i="10"/>
  <c r="C1671" i="10"/>
  <c r="C1672" i="10"/>
  <c r="C1673" i="10"/>
  <c r="C1674" i="10"/>
  <c r="C1675" i="10"/>
  <c r="C1676" i="10"/>
  <c r="C1677" i="10"/>
  <c r="C1678" i="10"/>
  <c r="C1679" i="10"/>
  <c r="C1680" i="10"/>
  <c r="C1681" i="10"/>
  <c r="C1682" i="10"/>
  <c r="C1683" i="10"/>
  <c r="C1684" i="10"/>
  <c r="C1685" i="10"/>
  <c r="C1686" i="10"/>
  <c r="C1687" i="10"/>
  <c r="C1688" i="10"/>
  <c r="C1689" i="10"/>
  <c r="C1690" i="10"/>
  <c r="C1691" i="10"/>
  <c r="C1692" i="10"/>
  <c r="C1693" i="10"/>
  <c r="C1694" i="10"/>
  <c r="C1695" i="10"/>
  <c r="C1696" i="10"/>
  <c r="C1697" i="10"/>
  <c r="C1698" i="10"/>
  <c r="C1699" i="10"/>
  <c r="C1700" i="10"/>
  <c r="C1701" i="10"/>
  <c r="C1702" i="10"/>
  <c r="C1703" i="10"/>
  <c r="C1704" i="10"/>
  <c r="C1705" i="10"/>
  <c r="C1706" i="10"/>
  <c r="C1707" i="10"/>
  <c r="C1708" i="10"/>
  <c r="C1709" i="10"/>
  <c r="C1710" i="10"/>
  <c r="C1711" i="10"/>
  <c r="C1712" i="10"/>
  <c r="C1713" i="10"/>
  <c r="C1714" i="10"/>
  <c r="C1715" i="10"/>
  <c r="C1716" i="10"/>
  <c r="C1717" i="10"/>
  <c r="C1718" i="10"/>
  <c r="C1719" i="10"/>
  <c r="C1720" i="10"/>
  <c r="C1721" i="10"/>
  <c r="C1722" i="10"/>
  <c r="C1723" i="10"/>
  <c r="C1724" i="10"/>
  <c r="C1725" i="10"/>
  <c r="C1726" i="10"/>
  <c r="C1727" i="10"/>
  <c r="C1728" i="10"/>
  <c r="C1729" i="10"/>
  <c r="C1730" i="10"/>
  <c r="C1731" i="10"/>
  <c r="C1732" i="10"/>
  <c r="C1733" i="10"/>
  <c r="C1734" i="10"/>
  <c r="C1735" i="10"/>
  <c r="C1736" i="10"/>
  <c r="C1737" i="10"/>
  <c r="C1738" i="10"/>
  <c r="C1739" i="10"/>
  <c r="C1740" i="10"/>
  <c r="C1741" i="10"/>
  <c r="C1742" i="10"/>
  <c r="C1743" i="10"/>
  <c r="C1744" i="10"/>
  <c r="C1745" i="10"/>
  <c r="C1746" i="10"/>
  <c r="C1747" i="10"/>
  <c r="C1748" i="10"/>
  <c r="C1749" i="10"/>
  <c r="C1750" i="10"/>
  <c r="C1751" i="10"/>
  <c r="C1752" i="10"/>
  <c r="C1753" i="10"/>
  <c r="C1754" i="10"/>
  <c r="C1755" i="10"/>
  <c r="C1756" i="10"/>
  <c r="C1757" i="10"/>
  <c r="C1758" i="10"/>
  <c r="C1759" i="10"/>
  <c r="C1760" i="10"/>
  <c r="C1761" i="10"/>
  <c r="C1762" i="10"/>
  <c r="C1763" i="10"/>
  <c r="C1764" i="10"/>
  <c r="C1765" i="10"/>
  <c r="C1766" i="10"/>
  <c r="C1767" i="10"/>
  <c r="C1768" i="10"/>
  <c r="C1769" i="10"/>
  <c r="C1770" i="10"/>
  <c r="C1771" i="10"/>
  <c r="C1772" i="10"/>
  <c r="C1773" i="10"/>
  <c r="C1774" i="10"/>
  <c r="C1775" i="10"/>
  <c r="C1776" i="10"/>
  <c r="C1777" i="10"/>
  <c r="C1778" i="10"/>
  <c r="C1779" i="10"/>
  <c r="C1780" i="10"/>
  <c r="C1781" i="10"/>
  <c r="C1782" i="10"/>
  <c r="C1783" i="10"/>
  <c r="C1784" i="10"/>
  <c r="C1785" i="10"/>
  <c r="C1786" i="10"/>
  <c r="C1787" i="10"/>
  <c r="C1788" i="10"/>
  <c r="C1789" i="10"/>
  <c r="C1790" i="10"/>
  <c r="C1791" i="10"/>
  <c r="C1792" i="10"/>
  <c r="C1793" i="10"/>
  <c r="C1794" i="10"/>
  <c r="C1795" i="10"/>
  <c r="C1796" i="10"/>
  <c r="C1797" i="10"/>
  <c r="C1798" i="10"/>
  <c r="C1799" i="10"/>
  <c r="C1800" i="10"/>
  <c r="C1801" i="10"/>
  <c r="C1802" i="10"/>
  <c r="C1803" i="10"/>
  <c r="C1804" i="10"/>
  <c r="C1805" i="10"/>
  <c r="C1806" i="10"/>
  <c r="C1807" i="10"/>
  <c r="C1808" i="10"/>
  <c r="C1809" i="10"/>
  <c r="C1810" i="10"/>
  <c r="C1811" i="10"/>
  <c r="C1812" i="10"/>
  <c r="C1813" i="10"/>
  <c r="C1814" i="10"/>
  <c r="C1815" i="10"/>
  <c r="C1816" i="10"/>
  <c r="C1817" i="10"/>
  <c r="C1818" i="10"/>
  <c r="C1819" i="10"/>
  <c r="C1820" i="10"/>
  <c r="C1821" i="10"/>
  <c r="C1822" i="10"/>
  <c r="C1823" i="10"/>
  <c r="C1824" i="10"/>
  <c r="C1825" i="10"/>
  <c r="C1826" i="10"/>
  <c r="C1827" i="10"/>
  <c r="C1828" i="10"/>
  <c r="C1829" i="10"/>
  <c r="C1830" i="10"/>
  <c r="C1831" i="10"/>
  <c r="C1832" i="10"/>
  <c r="C1833" i="10"/>
  <c r="C1834" i="10"/>
  <c r="C1835" i="10"/>
  <c r="C1836" i="10"/>
  <c r="C1837" i="10"/>
  <c r="C1838" i="10"/>
  <c r="C1839" i="10"/>
  <c r="C1840" i="10"/>
  <c r="C1841" i="10"/>
  <c r="C1842" i="10"/>
  <c r="C1843" i="10"/>
  <c r="C1844" i="10"/>
  <c r="C1845" i="10"/>
  <c r="C1846" i="10"/>
  <c r="C1847" i="10"/>
  <c r="C1848" i="10"/>
  <c r="C1849" i="10"/>
  <c r="C1850" i="10"/>
  <c r="C1851" i="10"/>
  <c r="C1852" i="10"/>
  <c r="C1853" i="10"/>
  <c r="C1854" i="10"/>
  <c r="C1855" i="10"/>
  <c r="C1856" i="10"/>
  <c r="C1857" i="10"/>
  <c r="C1858" i="10"/>
  <c r="C1859" i="10"/>
  <c r="C1860" i="10"/>
  <c r="C1861" i="10"/>
  <c r="C1862" i="10"/>
  <c r="C1863" i="10"/>
  <c r="C1864" i="10"/>
  <c r="C1865" i="10"/>
  <c r="C1866" i="10"/>
  <c r="C1867" i="10"/>
  <c r="C1868" i="10"/>
  <c r="C1869" i="10"/>
  <c r="C1870" i="10"/>
  <c r="C1871" i="10"/>
  <c r="C1872" i="10"/>
  <c r="C1873" i="10"/>
  <c r="C1874" i="10"/>
  <c r="C1875" i="10"/>
  <c r="C1876" i="10"/>
  <c r="C1877" i="10"/>
  <c r="C1878" i="10"/>
  <c r="C1879" i="10"/>
  <c r="C1880" i="10"/>
  <c r="C1881" i="10"/>
  <c r="C1882" i="10"/>
  <c r="C1883" i="10"/>
  <c r="C1884" i="10"/>
  <c r="C1885" i="10"/>
  <c r="C1886" i="10"/>
  <c r="C1887" i="10"/>
  <c r="C1888" i="10"/>
  <c r="C1889" i="10"/>
  <c r="C1890" i="10"/>
  <c r="C1891" i="10"/>
  <c r="C1892" i="10"/>
  <c r="C1893" i="10"/>
  <c r="C1894" i="10"/>
  <c r="C1895" i="10"/>
  <c r="C1896" i="10"/>
  <c r="C1897" i="10"/>
  <c r="C1898" i="10"/>
  <c r="C1899" i="10"/>
  <c r="C1900" i="10"/>
  <c r="C1901" i="10"/>
  <c r="C1902" i="10"/>
  <c r="C1903" i="10"/>
  <c r="C1904" i="10"/>
  <c r="C1905" i="10"/>
  <c r="C1906" i="10"/>
  <c r="C1907" i="10"/>
  <c r="C1908" i="10"/>
  <c r="C1909" i="10"/>
  <c r="C1910" i="10"/>
  <c r="C1911" i="10"/>
  <c r="C1912" i="10"/>
  <c r="C1913" i="10"/>
  <c r="C1914" i="10"/>
  <c r="C1915" i="10"/>
  <c r="C1916" i="10"/>
  <c r="C1917" i="10"/>
  <c r="C1918" i="10"/>
  <c r="C1919" i="10"/>
  <c r="C1920" i="10"/>
  <c r="C1921" i="10"/>
  <c r="C1922" i="10"/>
  <c r="C1923" i="10"/>
  <c r="C1924" i="10"/>
  <c r="C1925" i="10"/>
  <c r="C1926" i="10"/>
  <c r="C1927" i="10"/>
  <c r="C1928" i="10"/>
  <c r="C1929" i="10"/>
  <c r="C1930" i="10"/>
  <c r="C1931" i="10"/>
  <c r="C1932" i="10"/>
  <c r="C1933" i="10"/>
  <c r="C1934" i="10"/>
  <c r="C1935" i="10"/>
  <c r="C1936" i="10"/>
  <c r="C1937" i="10"/>
  <c r="C1938" i="10"/>
  <c r="C1939" i="10"/>
  <c r="C1940" i="10"/>
  <c r="C1941" i="10"/>
  <c r="C1942" i="10"/>
  <c r="C1943" i="10"/>
  <c r="C1944" i="10"/>
  <c r="C1945" i="10"/>
  <c r="C1946" i="10"/>
  <c r="C1947" i="10"/>
  <c r="C1948" i="10"/>
  <c r="C1949" i="10"/>
  <c r="C1950" i="10"/>
  <c r="C1951" i="10"/>
  <c r="C1952" i="10"/>
  <c r="C1953" i="10"/>
  <c r="C1954" i="10"/>
  <c r="C1955" i="10"/>
  <c r="C1956" i="10"/>
  <c r="C1957" i="10"/>
  <c r="C1958" i="10"/>
  <c r="C1959" i="10"/>
  <c r="C1960" i="10"/>
  <c r="C1961" i="10"/>
  <c r="C1962" i="10"/>
  <c r="C1963" i="10"/>
  <c r="C1964" i="10"/>
  <c r="C1965" i="10"/>
  <c r="C1966" i="10"/>
  <c r="C1967" i="10"/>
  <c r="C1968" i="10"/>
  <c r="C1969" i="10"/>
  <c r="C1970" i="10"/>
  <c r="C1971" i="10"/>
  <c r="C1972" i="10"/>
  <c r="C1973" i="10"/>
  <c r="C1974" i="10"/>
  <c r="C1975" i="10"/>
  <c r="C1976" i="10"/>
  <c r="C1977" i="10"/>
  <c r="C1978" i="10"/>
  <c r="C1979" i="10"/>
  <c r="C1980" i="10"/>
  <c r="C1981" i="10"/>
  <c r="C1982" i="10"/>
  <c r="C1983" i="10"/>
  <c r="C1984" i="10"/>
  <c r="C1985" i="10"/>
  <c r="C1986" i="10"/>
  <c r="C1987" i="10"/>
  <c r="C1988" i="10"/>
  <c r="C1989" i="10"/>
  <c r="C1990" i="10"/>
  <c r="C1991" i="10"/>
  <c r="C1992" i="10"/>
  <c r="C1993" i="10"/>
  <c r="C1994" i="10"/>
  <c r="C1995" i="10"/>
  <c r="C1996" i="10"/>
  <c r="C1997" i="10"/>
  <c r="C1998" i="10"/>
  <c r="C1999" i="10"/>
  <c r="C2000" i="10"/>
  <c r="C2001" i="10"/>
  <c r="C2002" i="10"/>
  <c r="C2003" i="10"/>
  <c r="C2004" i="10"/>
  <c r="C2005" i="10"/>
  <c r="C2006" i="10"/>
  <c r="C2007" i="10"/>
  <c r="C2008" i="10"/>
  <c r="C2009" i="10"/>
  <c r="C2010" i="10"/>
  <c r="C2011" i="10"/>
  <c r="C2012" i="10"/>
  <c r="C2013" i="10"/>
  <c r="C2014" i="10"/>
  <c r="C2015" i="10"/>
  <c r="C2016" i="10"/>
  <c r="C2017" i="10"/>
  <c r="C2018" i="10"/>
  <c r="C2019" i="10"/>
  <c r="C2020" i="10"/>
  <c r="C2021" i="10"/>
  <c r="C2022" i="10"/>
  <c r="C2023" i="10"/>
  <c r="C2024" i="10"/>
  <c r="C2025" i="10"/>
  <c r="C2026" i="10"/>
  <c r="C2027" i="10"/>
  <c r="C2028" i="10"/>
  <c r="C2029" i="10"/>
  <c r="C2030" i="10"/>
  <c r="C2031" i="10"/>
  <c r="C2032" i="10"/>
  <c r="C2033" i="10"/>
  <c r="C2034" i="10"/>
  <c r="C2035" i="10"/>
  <c r="C2036" i="10"/>
  <c r="C2037" i="10"/>
  <c r="C2038" i="10"/>
  <c r="C2039" i="10"/>
  <c r="C2040" i="10"/>
  <c r="C2041" i="10"/>
  <c r="C2042" i="10"/>
  <c r="C2043" i="10"/>
  <c r="C2044" i="10"/>
  <c r="C2045" i="10"/>
  <c r="C2046" i="10"/>
  <c r="C2047" i="10"/>
  <c r="C2048" i="10"/>
  <c r="C2049" i="10"/>
  <c r="C2050" i="10"/>
  <c r="C2051" i="10"/>
  <c r="C2052" i="10"/>
  <c r="C2053" i="10"/>
  <c r="C2054" i="10"/>
  <c r="C2055" i="10"/>
  <c r="C2056" i="10"/>
  <c r="C2057" i="10"/>
  <c r="C2058" i="10"/>
  <c r="C2059" i="10"/>
  <c r="C2060" i="10"/>
  <c r="C2061" i="10"/>
  <c r="C2062" i="10"/>
  <c r="C2063" i="10"/>
  <c r="C2064" i="10"/>
  <c r="C2065" i="10"/>
  <c r="C2066" i="10"/>
  <c r="C2067" i="10"/>
  <c r="C2068" i="10"/>
  <c r="C2069" i="10"/>
  <c r="C2070" i="10"/>
  <c r="C2071" i="10"/>
  <c r="C2072" i="10"/>
  <c r="C2073" i="10"/>
  <c r="C2074" i="10"/>
  <c r="C2075" i="10"/>
  <c r="C2076" i="10"/>
  <c r="C2077" i="10"/>
  <c r="C2078" i="10"/>
  <c r="C2079" i="10"/>
  <c r="C2080" i="10"/>
  <c r="C2081" i="10"/>
  <c r="C2082" i="10"/>
  <c r="C2083" i="10"/>
  <c r="C2084" i="10"/>
  <c r="C2085" i="10"/>
  <c r="C2086" i="10"/>
  <c r="C2087" i="10"/>
  <c r="C2088" i="10"/>
  <c r="C2089" i="10"/>
  <c r="C2090" i="10"/>
  <c r="C2091" i="10"/>
  <c r="C2092" i="10"/>
  <c r="C2093" i="10"/>
  <c r="C2094" i="10"/>
  <c r="C2095" i="10"/>
  <c r="C2096" i="10"/>
  <c r="C2097" i="10"/>
  <c r="C2098" i="10"/>
  <c r="C2099" i="10"/>
  <c r="C2100" i="10"/>
  <c r="C2101" i="10"/>
  <c r="C2102" i="10"/>
  <c r="C2103" i="10"/>
  <c r="C2104" i="10"/>
  <c r="C2105" i="10"/>
  <c r="C2106" i="10"/>
  <c r="C2107" i="10"/>
  <c r="C2108" i="10"/>
  <c r="C2109" i="10"/>
  <c r="C2110" i="10"/>
  <c r="C2111" i="10"/>
  <c r="C2112" i="10"/>
  <c r="C2113" i="10"/>
  <c r="C2114" i="10"/>
  <c r="C2115" i="10"/>
  <c r="C2116" i="10"/>
  <c r="C2117" i="10"/>
  <c r="C2118" i="10"/>
  <c r="C2119" i="10"/>
  <c r="C2120" i="10"/>
  <c r="C2121" i="10"/>
  <c r="C2122" i="10"/>
  <c r="C2123" i="10"/>
  <c r="C2124" i="10"/>
  <c r="C2125" i="10"/>
  <c r="C2126" i="10"/>
  <c r="C2127" i="10"/>
  <c r="C2128" i="10"/>
  <c r="C2129" i="10"/>
  <c r="C2130" i="10"/>
  <c r="C2131" i="10"/>
  <c r="C2132" i="10"/>
  <c r="C2133" i="10"/>
  <c r="C2134" i="10"/>
  <c r="C2135" i="10"/>
  <c r="C2136" i="10"/>
  <c r="C2137" i="10"/>
  <c r="C2138" i="10"/>
  <c r="C2139" i="10"/>
  <c r="C2140" i="10"/>
  <c r="C2141" i="10"/>
  <c r="C2142" i="10"/>
  <c r="C2143" i="10"/>
  <c r="C2144" i="10"/>
  <c r="C2145" i="10"/>
  <c r="C2146" i="10"/>
  <c r="C2147" i="10"/>
  <c r="C2148" i="10"/>
  <c r="C2149" i="10"/>
  <c r="C2150" i="10"/>
  <c r="C2151" i="10"/>
  <c r="C2152" i="10"/>
  <c r="C2153" i="10"/>
  <c r="C2154" i="10"/>
  <c r="C2155" i="10"/>
  <c r="C2156" i="10"/>
  <c r="C2157" i="10"/>
  <c r="C2158" i="10"/>
  <c r="C2159" i="10"/>
  <c r="C2160" i="10"/>
  <c r="C2161" i="10"/>
  <c r="C2162" i="10"/>
  <c r="C2163" i="10"/>
  <c r="C2164" i="10"/>
  <c r="C2165" i="10"/>
  <c r="C2166" i="10"/>
  <c r="C2167" i="10"/>
  <c r="C2168" i="10"/>
  <c r="C2169" i="10"/>
  <c r="C2170" i="10"/>
  <c r="C2171" i="10"/>
  <c r="C2172" i="10"/>
  <c r="C2173" i="10"/>
  <c r="C2174" i="10"/>
  <c r="C2175" i="10"/>
  <c r="C2176" i="10"/>
  <c r="C2177" i="10"/>
  <c r="C2178" i="10"/>
  <c r="C2179" i="10"/>
  <c r="C2180" i="10"/>
  <c r="C2181" i="10"/>
  <c r="C2182" i="10"/>
  <c r="C2183" i="10"/>
  <c r="C2184" i="10"/>
  <c r="C2185" i="10"/>
  <c r="C2186" i="10"/>
  <c r="C2187" i="10"/>
  <c r="C2188" i="10"/>
  <c r="C2189" i="10"/>
  <c r="C2190" i="10"/>
  <c r="C2191" i="10"/>
  <c r="C2192" i="10"/>
  <c r="C2193" i="10"/>
  <c r="C2194" i="10"/>
  <c r="C2195" i="10"/>
  <c r="C2196" i="10"/>
  <c r="C2197" i="10"/>
  <c r="C2198" i="10"/>
  <c r="C2199" i="10"/>
  <c r="C2200" i="10"/>
  <c r="C2201" i="10"/>
  <c r="C2202" i="10"/>
  <c r="C2203" i="10"/>
  <c r="C2204" i="10"/>
  <c r="C2205" i="10"/>
  <c r="C2206" i="10"/>
  <c r="C2207" i="10"/>
  <c r="C2208" i="10"/>
  <c r="C2209" i="10"/>
  <c r="C2210" i="10"/>
  <c r="C2211" i="10"/>
  <c r="C2212" i="10"/>
  <c r="C2213" i="10"/>
  <c r="C2214" i="10"/>
  <c r="C2215" i="10"/>
  <c r="C2216" i="10"/>
  <c r="C2217" i="10"/>
  <c r="C2218" i="10"/>
  <c r="C2219" i="10"/>
  <c r="C2220" i="10"/>
  <c r="C2221" i="10"/>
  <c r="C2222" i="10"/>
  <c r="C2223" i="10"/>
  <c r="C2224" i="10"/>
  <c r="C2225" i="10"/>
  <c r="C2226" i="10"/>
  <c r="C2227" i="10"/>
  <c r="C2228" i="10"/>
  <c r="C2229" i="10"/>
  <c r="C2230" i="10"/>
  <c r="C2231" i="10"/>
  <c r="C2232" i="10"/>
  <c r="C2233" i="10"/>
  <c r="C2234" i="10"/>
  <c r="C2235" i="10"/>
  <c r="C2236" i="10"/>
  <c r="C2237" i="10"/>
  <c r="C2238" i="10"/>
  <c r="C2239" i="10"/>
  <c r="C2240" i="10"/>
  <c r="C2241" i="10"/>
  <c r="C2242" i="10"/>
  <c r="C2243" i="10"/>
  <c r="C2244" i="10"/>
  <c r="C2245" i="10"/>
  <c r="C2246" i="10"/>
  <c r="C2247" i="10"/>
  <c r="C2248" i="10"/>
  <c r="C2249" i="10"/>
  <c r="C2250" i="10"/>
  <c r="C2251" i="10"/>
  <c r="C2252" i="10"/>
  <c r="C2253" i="10"/>
  <c r="C2254" i="10"/>
  <c r="C2255" i="10"/>
  <c r="C2256" i="10"/>
  <c r="C2257" i="10"/>
  <c r="C2258" i="10"/>
  <c r="C2259" i="10"/>
  <c r="C2260" i="10"/>
  <c r="C2261" i="10"/>
  <c r="C2262" i="10"/>
  <c r="C2263" i="10"/>
  <c r="C2264" i="10"/>
  <c r="C2265" i="10"/>
  <c r="C2266" i="10"/>
  <c r="C2267" i="10"/>
  <c r="C2268" i="10"/>
  <c r="C2269" i="10"/>
  <c r="C2270" i="10"/>
  <c r="C2271" i="10"/>
  <c r="C2272" i="10"/>
  <c r="C2273" i="10"/>
  <c r="C2274" i="10"/>
  <c r="C2275" i="10"/>
  <c r="C2276" i="10"/>
  <c r="C2277" i="10"/>
  <c r="C2278" i="10"/>
  <c r="C2279" i="10"/>
  <c r="C2280" i="10"/>
  <c r="C2281" i="10"/>
  <c r="C2282" i="10"/>
  <c r="C2283" i="10"/>
  <c r="C2284" i="10"/>
  <c r="C2285" i="10"/>
  <c r="C2286" i="10"/>
  <c r="C2287" i="10"/>
  <c r="C2288" i="10"/>
  <c r="C2289" i="10"/>
  <c r="C2290" i="10"/>
  <c r="C2291" i="10"/>
  <c r="C2292" i="10"/>
  <c r="C2293" i="10"/>
  <c r="C2294" i="10"/>
  <c r="C2295" i="10"/>
  <c r="C2296" i="10"/>
  <c r="C2297" i="10"/>
  <c r="C2298" i="10"/>
  <c r="C2299" i="10"/>
  <c r="C2300" i="10"/>
  <c r="C2301" i="10"/>
  <c r="C2302" i="10"/>
  <c r="C2303" i="10"/>
  <c r="C2304" i="10"/>
  <c r="C2305" i="10"/>
  <c r="C2306" i="10"/>
  <c r="C2307" i="10"/>
  <c r="C2308" i="10"/>
  <c r="C2309" i="10"/>
  <c r="C2310" i="10"/>
  <c r="C2311" i="10"/>
  <c r="C2312" i="10"/>
  <c r="C2313" i="10"/>
  <c r="C2314" i="10"/>
  <c r="C2315" i="10"/>
  <c r="C2316" i="10"/>
  <c r="C2317" i="10"/>
  <c r="C2318" i="10"/>
  <c r="C2319" i="10"/>
  <c r="C2320" i="10"/>
  <c r="C2321" i="10"/>
  <c r="C2322" i="10"/>
  <c r="C2323" i="10"/>
  <c r="C2324" i="10"/>
  <c r="C2325" i="10"/>
  <c r="C2326" i="10"/>
  <c r="C2327" i="10"/>
  <c r="C2328" i="10"/>
  <c r="C2329" i="10"/>
  <c r="C2330" i="10"/>
  <c r="C2331" i="10"/>
  <c r="C2332" i="10"/>
  <c r="C2333" i="10"/>
  <c r="C2334" i="10"/>
  <c r="C2335" i="10"/>
  <c r="C2336" i="10"/>
  <c r="C2337" i="10"/>
  <c r="C2338" i="10"/>
  <c r="C2339" i="10"/>
  <c r="C2340" i="10"/>
  <c r="C2341" i="10"/>
  <c r="C2342" i="10"/>
  <c r="C2343" i="10"/>
  <c r="C2344" i="10"/>
  <c r="C2345" i="10"/>
  <c r="C2346" i="10"/>
  <c r="C2347" i="10"/>
  <c r="C2348" i="10"/>
  <c r="C2349" i="10"/>
  <c r="C2350" i="10"/>
  <c r="C2351" i="10"/>
  <c r="C2352" i="10"/>
  <c r="C2353" i="10"/>
  <c r="C2354" i="10"/>
  <c r="C2355" i="10"/>
  <c r="C2356" i="10"/>
  <c r="C2357" i="10"/>
  <c r="C2358" i="10"/>
  <c r="C2359" i="10"/>
  <c r="C2360" i="10"/>
  <c r="C2361" i="10"/>
  <c r="C2362" i="10"/>
  <c r="C2363" i="10"/>
  <c r="C2364" i="10"/>
  <c r="C2365" i="10"/>
  <c r="C2366" i="10"/>
  <c r="C2367" i="10"/>
  <c r="C2368" i="10"/>
  <c r="C2369" i="10"/>
  <c r="C2370" i="10"/>
  <c r="C2371" i="10"/>
  <c r="C2372" i="10"/>
  <c r="C2373" i="10"/>
  <c r="C2374" i="10"/>
  <c r="C2375" i="10"/>
  <c r="C2376" i="10"/>
  <c r="C2377" i="10"/>
  <c r="C2378" i="10"/>
  <c r="C2379" i="10"/>
  <c r="C2380" i="10"/>
  <c r="C2381" i="10"/>
  <c r="C2382" i="10"/>
  <c r="C2383" i="10"/>
  <c r="C2384" i="10"/>
  <c r="C2385" i="10"/>
  <c r="C2386" i="10"/>
  <c r="C2387" i="10"/>
  <c r="C2388" i="10"/>
  <c r="C2389" i="10"/>
  <c r="C2390" i="10"/>
  <c r="C2391" i="10"/>
  <c r="C2392" i="10"/>
  <c r="C2393" i="10"/>
  <c r="C2394" i="10"/>
  <c r="C2395" i="10"/>
  <c r="C2396" i="10"/>
  <c r="C2397" i="10"/>
  <c r="C2398" i="10"/>
  <c r="C2399" i="10"/>
  <c r="C2400" i="10"/>
  <c r="C2401" i="10"/>
  <c r="C2402" i="10"/>
  <c r="C2403" i="10"/>
  <c r="C2404" i="10"/>
  <c r="C2405" i="10"/>
  <c r="C2406" i="10"/>
  <c r="C2407" i="10"/>
  <c r="C2408" i="10"/>
  <c r="C2409" i="10"/>
  <c r="C2410" i="10"/>
  <c r="C2411" i="10"/>
  <c r="C2412" i="10"/>
  <c r="C2413" i="10"/>
  <c r="C2414" i="10"/>
  <c r="C2415" i="10"/>
  <c r="C2416" i="10"/>
  <c r="C2417" i="10"/>
  <c r="C2418" i="10"/>
  <c r="C2419" i="10"/>
  <c r="C2420" i="10"/>
  <c r="C2421" i="10"/>
  <c r="C2422" i="10"/>
  <c r="C2423" i="10"/>
  <c r="C2424" i="10"/>
  <c r="C2425" i="10"/>
  <c r="C2426" i="10"/>
  <c r="C2427" i="10"/>
  <c r="C2428" i="10"/>
  <c r="C2429" i="10"/>
  <c r="C2430" i="10"/>
  <c r="C2431" i="10"/>
  <c r="C2432" i="10"/>
  <c r="C2433" i="10"/>
  <c r="C2434" i="10"/>
  <c r="C2435" i="10"/>
  <c r="C2436" i="10"/>
  <c r="C2437" i="10"/>
  <c r="C2438" i="10"/>
  <c r="C2439" i="10"/>
  <c r="C2440" i="10"/>
  <c r="C2441" i="10"/>
  <c r="C2442" i="10"/>
  <c r="C2443" i="10"/>
  <c r="C2444" i="10"/>
  <c r="C2445" i="10"/>
  <c r="C2446" i="10"/>
  <c r="C2447" i="10"/>
  <c r="C2448" i="10"/>
  <c r="C2449" i="10"/>
  <c r="C2450" i="10"/>
  <c r="C2451" i="10"/>
  <c r="C2452" i="10"/>
  <c r="C2453" i="10"/>
  <c r="C2454" i="10"/>
  <c r="C2455" i="10"/>
  <c r="C2456" i="10"/>
  <c r="C2457" i="10"/>
  <c r="C2458" i="10"/>
  <c r="C2459" i="10"/>
  <c r="C2460" i="10"/>
  <c r="C2461" i="10"/>
  <c r="C2462" i="10"/>
  <c r="C2463" i="10"/>
  <c r="C2464" i="10"/>
  <c r="C2465" i="10"/>
  <c r="C2466" i="10"/>
  <c r="C2467" i="10"/>
  <c r="C2468" i="10"/>
  <c r="C2469" i="10"/>
  <c r="C2470" i="10"/>
  <c r="C2471" i="10"/>
  <c r="C2472" i="10"/>
  <c r="C2473" i="10"/>
  <c r="C2474" i="10"/>
  <c r="C2475" i="10"/>
  <c r="C2476" i="10"/>
  <c r="C2477" i="10"/>
  <c r="C2478" i="10"/>
  <c r="C2479" i="10"/>
  <c r="C2480" i="10"/>
  <c r="C2481" i="10"/>
  <c r="C2482" i="10"/>
  <c r="C2483" i="10"/>
  <c r="C2484" i="10"/>
  <c r="C2485" i="10"/>
  <c r="C2486" i="10"/>
  <c r="C2487" i="10"/>
  <c r="C2488" i="10"/>
  <c r="C2489" i="10"/>
  <c r="C2490" i="10"/>
  <c r="C2491" i="10"/>
  <c r="C2492" i="10"/>
  <c r="C2493" i="10"/>
  <c r="C2494" i="10"/>
  <c r="C2495" i="10"/>
  <c r="C2496" i="10"/>
  <c r="C2497" i="10"/>
  <c r="C2498" i="10"/>
  <c r="C2499" i="10"/>
  <c r="C2500" i="10"/>
  <c r="C2501" i="10"/>
  <c r="C2502" i="10"/>
  <c r="C2503" i="10"/>
  <c r="C2504" i="10"/>
  <c r="C2505" i="10"/>
  <c r="C2506" i="10"/>
  <c r="C2507" i="10"/>
  <c r="C2508" i="10"/>
  <c r="C2509" i="10"/>
  <c r="C2510" i="10"/>
  <c r="C2511" i="10"/>
  <c r="C2512" i="10"/>
  <c r="C2513" i="10"/>
  <c r="C2514" i="10"/>
  <c r="C2515" i="10"/>
  <c r="C2516" i="10"/>
  <c r="C2517" i="10"/>
  <c r="C2518" i="10"/>
  <c r="C2519" i="10"/>
  <c r="C2520" i="10"/>
  <c r="C2521" i="10"/>
  <c r="C2522" i="10"/>
  <c r="C2523" i="10"/>
  <c r="C2524" i="10"/>
  <c r="C2525" i="10"/>
  <c r="C2526" i="10"/>
  <c r="C2527" i="10"/>
  <c r="C2528" i="10"/>
  <c r="C2529" i="10"/>
  <c r="C2530" i="10"/>
  <c r="C2531" i="10"/>
  <c r="C2532" i="10"/>
  <c r="C2533" i="10"/>
  <c r="C2534" i="10"/>
  <c r="C2535" i="10"/>
  <c r="C2536" i="10"/>
  <c r="C2537" i="10"/>
  <c r="C2538" i="10"/>
  <c r="C2539" i="10"/>
  <c r="C2540" i="10"/>
  <c r="C2541" i="10"/>
  <c r="C2542" i="10"/>
  <c r="C2543" i="10"/>
  <c r="C2544" i="10"/>
  <c r="C2545" i="10"/>
  <c r="C2546" i="10"/>
  <c r="C2547" i="10"/>
  <c r="C2548" i="10"/>
  <c r="C2549" i="10"/>
  <c r="C2550" i="10"/>
  <c r="C2551" i="10"/>
  <c r="C2552" i="10"/>
  <c r="C2553" i="10"/>
  <c r="C2554" i="10"/>
  <c r="C2555" i="10"/>
  <c r="C2556" i="10"/>
  <c r="C2557" i="10"/>
  <c r="C2558" i="10"/>
  <c r="C2559" i="10"/>
  <c r="C2560" i="10"/>
  <c r="C2561" i="10"/>
  <c r="C2562" i="10"/>
  <c r="C2563" i="10"/>
  <c r="C2564" i="10"/>
  <c r="C2565" i="10"/>
  <c r="C2566" i="10"/>
  <c r="C2567" i="10"/>
  <c r="C2568" i="10"/>
  <c r="C2569" i="10"/>
  <c r="C2570" i="10"/>
  <c r="C2571" i="10"/>
  <c r="C2572" i="10"/>
  <c r="C2573" i="10"/>
  <c r="C2574" i="10"/>
  <c r="C2575" i="10"/>
  <c r="C2576" i="10"/>
  <c r="C2577" i="10"/>
  <c r="C2578" i="10"/>
  <c r="C2579" i="10"/>
  <c r="C2580" i="10"/>
  <c r="C2581" i="10"/>
  <c r="C2582" i="10"/>
  <c r="C2583" i="10"/>
  <c r="C2584" i="10"/>
  <c r="C2585" i="10"/>
  <c r="C2586" i="10"/>
  <c r="C2587" i="10"/>
  <c r="C2588" i="10"/>
  <c r="C2589" i="10"/>
  <c r="C2590" i="10"/>
  <c r="C2591" i="10"/>
  <c r="C2592" i="10"/>
  <c r="C2593" i="10"/>
  <c r="C2594" i="10"/>
  <c r="C2595" i="10"/>
  <c r="C2596" i="10"/>
  <c r="C2597" i="10"/>
  <c r="C2598" i="10"/>
  <c r="C2599" i="10"/>
  <c r="C2600" i="10"/>
  <c r="C2601" i="10"/>
  <c r="C2602" i="10"/>
  <c r="C2603" i="10"/>
  <c r="C2604" i="10"/>
  <c r="C2605" i="10"/>
  <c r="C2606" i="10"/>
  <c r="C2607" i="10"/>
  <c r="C2608" i="10"/>
  <c r="C2609" i="10"/>
  <c r="C2610" i="10"/>
  <c r="C2611" i="10"/>
  <c r="C2612" i="10"/>
  <c r="C2613" i="10"/>
  <c r="C2614" i="10"/>
  <c r="C2615" i="10"/>
  <c r="C2616" i="10"/>
  <c r="C2617" i="10"/>
  <c r="C2618" i="10"/>
  <c r="C2619" i="10"/>
  <c r="C2620" i="10"/>
  <c r="C2621" i="10"/>
  <c r="C2622" i="10"/>
  <c r="C2623" i="10"/>
  <c r="C2624" i="10"/>
  <c r="C2625" i="10"/>
  <c r="C2626" i="10"/>
  <c r="C2627" i="10"/>
  <c r="C2628" i="10"/>
  <c r="C2629" i="10"/>
  <c r="C2630" i="10"/>
  <c r="C2631" i="10"/>
  <c r="C2632" i="10"/>
  <c r="C2633" i="10"/>
  <c r="C2634" i="10"/>
  <c r="C2635" i="10"/>
  <c r="C2636" i="10"/>
  <c r="C2637" i="10"/>
  <c r="C2638" i="10"/>
  <c r="C2639" i="10"/>
  <c r="C2640" i="10"/>
  <c r="C2641" i="10"/>
  <c r="C2642" i="10"/>
  <c r="C2643" i="10"/>
  <c r="C2644" i="10"/>
  <c r="C2645" i="10"/>
  <c r="C2646" i="10"/>
  <c r="C2647" i="10"/>
  <c r="C2648" i="10"/>
  <c r="C2649" i="10"/>
  <c r="C2650" i="10"/>
  <c r="C2651" i="10"/>
  <c r="C2652" i="10"/>
  <c r="C2653" i="10"/>
  <c r="C2654" i="10"/>
  <c r="C2655" i="10"/>
  <c r="C2656" i="10"/>
  <c r="C2657" i="10"/>
  <c r="C2658" i="10"/>
  <c r="C2659" i="10"/>
  <c r="C2660" i="10"/>
  <c r="C2661" i="10"/>
  <c r="C2662" i="10"/>
  <c r="C2663" i="10"/>
  <c r="C2664" i="10"/>
  <c r="C2665" i="10"/>
  <c r="C2666" i="10"/>
  <c r="C2667" i="10"/>
  <c r="C2668" i="10"/>
  <c r="C2669" i="10"/>
  <c r="C2670" i="10"/>
  <c r="C2671" i="10"/>
  <c r="C2672" i="10"/>
  <c r="C2673" i="10"/>
  <c r="C2674" i="10"/>
  <c r="C2675" i="10"/>
  <c r="C2676" i="10"/>
  <c r="C2677" i="10"/>
  <c r="C2678" i="10"/>
  <c r="C2679" i="10"/>
  <c r="C2680" i="10"/>
  <c r="C2681" i="10"/>
  <c r="C2682" i="10"/>
  <c r="C2683" i="10"/>
  <c r="C2684" i="10"/>
  <c r="C2685" i="10"/>
  <c r="C2686" i="10"/>
  <c r="C2687" i="10"/>
  <c r="C2688" i="10"/>
  <c r="C2689" i="10"/>
  <c r="C2690" i="10"/>
  <c r="C2691" i="10"/>
  <c r="C2692" i="10"/>
  <c r="C2693" i="10"/>
  <c r="C2694" i="10"/>
  <c r="C2695" i="10"/>
  <c r="C2696" i="10"/>
  <c r="C2697" i="10"/>
  <c r="C2698" i="10"/>
  <c r="C2699" i="10"/>
  <c r="C2700" i="10"/>
  <c r="C2701" i="10"/>
  <c r="C2702" i="10"/>
  <c r="C2703" i="10"/>
  <c r="C2704" i="10"/>
  <c r="C2705" i="10"/>
  <c r="C2706" i="10"/>
  <c r="C2707" i="10"/>
  <c r="C2708" i="10"/>
  <c r="C2709" i="10"/>
  <c r="C2710" i="10"/>
  <c r="C2711" i="10"/>
  <c r="C2712" i="10"/>
  <c r="C2713" i="10"/>
  <c r="C2714" i="10"/>
  <c r="C2715" i="10"/>
  <c r="C2716" i="10"/>
  <c r="C2717" i="10"/>
  <c r="C2718" i="10"/>
  <c r="C2719" i="10"/>
  <c r="C2720" i="10"/>
  <c r="C2721" i="10"/>
  <c r="C2722" i="10"/>
  <c r="C2723" i="10"/>
  <c r="C2724" i="10"/>
  <c r="C2725" i="10"/>
  <c r="C2726" i="10"/>
  <c r="C2727" i="10"/>
  <c r="C2728" i="10"/>
  <c r="C2729" i="10"/>
  <c r="C2730" i="10"/>
  <c r="C2731" i="10"/>
  <c r="C2732" i="10"/>
  <c r="C2733" i="10"/>
  <c r="C2734" i="10"/>
  <c r="C2735" i="10"/>
  <c r="C2736" i="10"/>
  <c r="C2737" i="10"/>
  <c r="C2738" i="10"/>
  <c r="C2739" i="10"/>
  <c r="C2740" i="10"/>
  <c r="C2741" i="10"/>
  <c r="C2742" i="10"/>
  <c r="C2743" i="10"/>
  <c r="C2744" i="10"/>
  <c r="C2745" i="10"/>
  <c r="C2746" i="10"/>
  <c r="C2747" i="10"/>
  <c r="C2748" i="10"/>
  <c r="C2749" i="10"/>
  <c r="C2750" i="10"/>
  <c r="C2751" i="10"/>
  <c r="C2752" i="10"/>
  <c r="C2753" i="10"/>
  <c r="C2754" i="10"/>
  <c r="C2755" i="10"/>
  <c r="C2756" i="10"/>
  <c r="C2757" i="10"/>
  <c r="C2758" i="10"/>
  <c r="C2759" i="10"/>
  <c r="C2760" i="10"/>
  <c r="C2761" i="10"/>
  <c r="C2762" i="10"/>
  <c r="C2763" i="10"/>
  <c r="C2764" i="10"/>
  <c r="C2765" i="10"/>
  <c r="C2766" i="10"/>
  <c r="C2767" i="10"/>
  <c r="C2768" i="10"/>
  <c r="C2769" i="10"/>
  <c r="C2770" i="10"/>
  <c r="C2771" i="10"/>
  <c r="C2772" i="10"/>
  <c r="C2773" i="10"/>
  <c r="C2774" i="10"/>
  <c r="C2775" i="10"/>
  <c r="C2776" i="10"/>
  <c r="C2777" i="10"/>
  <c r="C2778" i="10"/>
  <c r="C2779" i="10"/>
  <c r="C2780" i="10"/>
  <c r="C2781" i="10"/>
  <c r="C2782" i="10"/>
  <c r="C2783" i="10"/>
  <c r="C2784" i="10"/>
  <c r="C2785" i="10"/>
  <c r="C2786" i="10"/>
  <c r="C2787" i="10"/>
  <c r="C2788" i="10"/>
  <c r="C2789" i="10"/>
  <c r="C2790" i="10"/>
  <c r="C2791" i="10"/>
  <c r="C2792" i="10"/>
  <c r="C2793" i="10"/>
  <c r="C2794" i="10"/>
  <c r="C2795" i="10"/>
  <c r="C2796" i="10"/>
  <c r="C2797" i="10"/>
  <c r="C2798" i="10"/>
  <c r="C2799" i="10"/>
  <c r="C2800" i="10"/>
  <c r="C2801" i="10"/>
  <c r="C2802" i="10"/>
  <c r="C2803" i="10"/>
  <c r="C2804" i="10"/>
  <c r="C2805" i="10"/>
  <c r="C2806" i="10"/>
  <c r="C2807" i="10"/>
  <c r="C2808" i="10"/>
  <c r="C2809" i="10"/>
  <c r="C2810" i="10"/>
  <c r="C2811" i="10"/>
  <c r="C2812" i="10"/>
  <c r="C2813" i="10"/>
  <c r="C2814" i="10"/>
  <c r="C2815" i="10"/>
  <c r="C2816" i="10"/>
  <c r="C2817" i="10"/>
  <c r="C2818" i="10"/>
  <c r="C2819" i="10"/>
  <c r="C2820" i="10"/>
  <c r="C2821" i="10"/>
  <c r="C2822" i="10"/>
  <c r="C2823" i="10"/>
  <c r="C2824" i="10"/>
  <c r="C2825" i="10"/>
  <c r="C2826" i="10"/>
  <c r="C2827" i="10"/>
  <c r="C2828" i="10"/>
  <c r="C2829" i="10"/>
  <c r="C2830" i="10"/>
  <c r="C2831" i="10"/>
  <c r="C2832" i="10"/>
  <c r="C2833" i="10"/>
  <c r="C2834" i="10"/>
  <c r="C2835" i="10"/>
  <c r="C2836" i="10"/>
  <c r="C2837" i="10"/>
  <c r="C2838" i="10"/>
  <c r="C2839" i="10"/>
  <c r="C2840" i="10"/>
  <c r="C2841" i="10"/>
  <c r="C2842" i="10"/>
  <c r="C2843" i="10"/>
  <c r="C2844" i="10"/>
  <c r="C2845" i="10"/>
  <c r="C2846" i="10"/>
  <c r="C2847" i="10"/>
  <c r="C2848" i="10"/>
  <c r="C2849" i="10"/>
  <c r="C2850" i="10"/>
  <c r="C2851" i="10"/>
  <c r="C2852" i="10"/>
  <c r="C2853" i="10"/>
  <c r="C2854" i="10"/>
  <c r="C2855" i="10"/>
  <c r="C2856" i="10"/>
  <c r="C2857" i="10"/>
  <c r="C2858" i="10"/>
  <c r="C2859" i="10"/>
  <c r="C2860" i="10"/>
  <c r="C2861" i="10"/>
  <c r="C2862" i="10"/>
  <c r="C2863" i="10"/>
  <c r="C2864" i="10"/>
  <c r="C2865" i="10"/>
  <c r="C2866" i="10"/>
  <c r="C2867" i="10"/>
  <c r="C2868" i="10"/>
  <c r="C2869" i="10"/>
  <c r="C2870" i="10"/>
  <c r="C2871" i="10"/>
  <c r="C2872" i="10"/>
  <c r="C2873" i="10"/>
  <c r="C2874" i="10"/>
  <c r="C2875" i="10"/>
  <c r="C2876" i="10"/>
  <c r="C2877" i="10"/>
  <c r="C2878" i="10"/>
  <c r="C2879" i="10"/>
  <c r="C2880" i="10"/>
  <c r="C2881" i="10"/>
  <c r="C2882" i="10"/>
  <c r="C2883" i="10"/>
  <c r="C2884" i="10"/>
  <c r="C2885" i="10"/>
  <c r="C2886" i="10"/>
  <c r="C2887" i="10"/>
  <c r="C2888" i="10"/>
  <c r="C2889" i="10"/>
  <c r="C2890" i="10"/>
  <c r="C2891" i="10"/>
  <c r="C2892" i="10"/>
  <c r="C2893" i="10"/>
  <c r="C2894" i="10"/>
  <c r="C2895" i="10"/>
  <c r="C2896" i="10"/>
  <c r="C2897" i="10"/>
  <c r="C2898" i="10"/>
  <c r="C2899" i="10"/>
  <c r="C2900" i="10"/>
  <c r="C2901" i="10"/>
  <c r="C2902" i="10"/>
  <c r="C2903" i="10"/>
  <c r="C2904" i="10"/>
  <c r="C2905" i="10"/>
  <c r="C2906" i="10"/>
  <c r="C2907" i="10"/>
  <c r="C2908" i="10"/>
  <c r="C2909" i="10"/>
  <c r="C2910" i="10"/>
  <c r="C2911" i="10"/>
  <c r="C2912" i="10"/>
  <c r="C2913" i="10"/>
  <c r="C2914" i="10"/>
  <c r="C2915" i="10"/>
  <c r="C2916" i="10"/>
  <c r="C2917" i="10"/>
  <c r="C2918" i="10"/>
  <c r="C2919" i="10"/>
  <c r="C2920" i="10"/>
  <c r="C2921" i="10"/>
  <c r="C2922" i="10"/>
  <c r="C2923" i="10"/>
  <c r="C2924" i="10"/>
  <c r="C2925" i="10"/>
  <c r="C2926" i="10"/>
  <c r="C2927" i="10"/>
  <c r="C2928" i="10"/>
  <c r="C2929" i="10"/>
  <c r="C2930" i="10"/>
  <c r="C2931" i="10"/>
  <c r="C2932" i="10"/>
  <c r="C2933" i="10"/>
  <c r="C2934" i="10"/>
  <c r="C2935" i="10"/>
  <c r="C2936" i="10"/>
  <c r="C2937" i="10"/>
  <c r="C2938" i="10"/>
  <c r="C2939" i="10"/>
  <c r="C2940" i="10"/>
  <c r="C2941" i="10"/>
  <c r="C2942" i="10"/>
  <c r="C2943" i="10"/>
  <c r="C2944" i="10"/>
  <c r="C2945" i="10"/>
  <c r="C2946" i="10"/>
  <c r="C2947" i="10"/>
  <c r="C2948" i="10"/>
  <c r="C2949" i="10"/>
  <c r="C2950" i="10"/>
  <c r="C2951" i="10"/>
  <c r="C2952" i="10"/>
  <c r="C2953" i="10"/>
  <c r="C2954" i="10"/>
  <c r="C2955" i="10"/>
  <c r="C2956" i="10"/>
  <c r="C2957" i="10"/>
  <c r="C2958" i="10"/>
  <c r="C2959" i="10"/>
  <c r="C2960" i="10"/>
  <c r="C2961" i="10"/>
  <c r="C2962" i="10"/>
  <c r="C2963" i="10"/>
  <c r="C2964" i="10"/>
  <c r="C2965" i="10"/>
  <c r="C2966" i="10"/>
  <c r="C2967" i="10"/>
  <c r="C2968" i="10"/>
  <c r="C2969" i="10"/>
  <c r="C2970" i="10"/>
  <c r="C2971" i="10"/>
  <c r="C2972" i="10"/>
  <c r="C2973" i="10"/>
  <c r="C2974" i="10"/>
  <c r="C2975" i="10"/>
  <c r="C2976" i="10"/>
  <c r="C2977" i="10"/>
  <c r="C2978" i="10"/>
  <c r="C2979" i="10"/>
  <c r="C2980" i="10"/>
  <c r="C2981" i="10"/>
  <c r="C2982" i="10"/>
  <c r="C2983" i="10"/>
  <c r="C2984" i="10"/>
  <c r="C2985" i="10"/>
  <c r="C2986" i="10"/>
  <c r="C2987" i="10"/>
  <c r="C2988" i="10"/>
  <c r="C2989" i="10"/>
  <c r="C2990" i="10"/>
  <c r="C2991" i="10"/>
  <c r="C2992" i="10"/>
  <c r="C2993" i="10"/>
  <c r="C2994" i="10"/>
  <c r="C2995" i="10"/>
  <c r="C2996" i="10"/>
  <c r="C2997" i="10"/>
  <c r="C2998" i="10"/>
  <c r="C2999" i="10"/>
  <c r="C3000" i="10"/>
  <c r="C3001" i="10"/>
  <c r="C3002" i="10"/>
  <c r="C3003" i="10"/>
  <c r="C3004" i="10"/>
  <c r="C3005" i="10"/>
  <c r="C3006" i="10"/>
  <c r="C3007" i="10"/>
  <c r="C3008" i="10"/>
  <c r="C3009" i="10"/>
  <c r="C3010" i="10"/>
  <c r="C3011" i="10"/>
  <c r="C3012" i="10"/>
  <c r="C3013" i="10"/>
  <c r="C3014" i="10"/>
  <c r="C3015" i="10"/>
  <c r="C3016" i="10"/>
  <c r="C3017" i="10"/>
  <c r="C3018" i="10"/>
  <c r="C3019" i="10"/>
  <c r="C3020" i="10"/>
  <c r="C3021" i="10"/>
  <c r="C3022" i="10"/>
  <c r="C3023" i="10"/>
  <c r="C3024" i="10"/>
  <c r="C3025" i="10"/>
  <c r="C3026" i="10"/>
  <c r="C3027" i="10"/>
  <c r="C3028" i="10"/>
  <c r="C3029" i="10"/>
  <c r="C3030" i="10"/>
  <c r="C3031" i="10"/>
  <c r="C3032" i="10"/>
  <c r="C3033" i="10"/>
  <c r="C3034" i="10"/>
  <c r="C3035" i="10"/>
  <c r="C3036" i="10"/>
  <c r="C3037" i="10"/>
  <c r="C3038" i="10"/>
  <c r="C3039" i="10"/>
  <c r="C3040" i="10"/>
  <c r="C3041" i="10"/>
  <c r="C3042" i="10"/>
  <c r="C3043" i="10"/>
  <c r="C3044" i="10"/>
  <c r="C3045" i="10"/>
  <c r="C3046" i="10"/>
  <c r="C3047" i="10"/>
  <c r="C3048" i="10"/>
  <c r="C3049" i="10"/>
  <c r="C3050" i="10"/>
  <c r="C3051" i="10"/>
  <c r="C3052" i="10"/>
  <c r="C3053" i="10"/>
  <c r="C3054" i="10"/>
  <c r="C3055" i="10"/>
  <c r="C3056" i="10"/>
  <c r="C3057" i="10"/>
  <c r="C3058" i="10"/>
  <c r="C3059" i="10"/>
  <c r="C3060" i="10"/>
  <c r="C3061" i="10"/>
  <c r="C3062" i="10"/>
  <c r="C3063" i="10"/>
  <c r="C3064" i="10"/>
  <c r="C3065" i="10"/>
  <c r="C3066" i="10"/>
  <c r="C3067" i="10"/>
  <c r="C3068" i="10"/>
  <c r="C3069" i="10"/>
  <c r="C3070" i="10"/>
  <c r="C3071" i="10"/>
  <c r="C3072" i="10"/>
  <c r="C3073" i="10"/>
  <c r="C3074" i="10"/>
  <c r="C3075" i="10"/>
  <c r="C3076" i="10"/>
  <c r="C3077" i="10"/>
  <c r="C3078" i="10"/>
  <c r="C3079" i="10"/>
  <c r="C3080" i="10"/>
  <c r="C3081" i="10"/>
  <c r="C3082" i="10"/>
  <c r="C3083" i="10"/>
  <c r="C3084" i="10"/>
  <c r="C3085" i="10"/>
  <c r="C3086" i="10"/>
  <c r="C3087" i="10"/>
  <c r="C3088" i="10"/>
  <c r="C3089" i="10"/>
  <c r="C3090" i="10"/>
  <c r="C3091" i="10"/>
  <c r="C3092" i="10"/>
  <c r="C3093" i="10"/>
  <c r="C3094" i="10"/>
  <c r="C3095" i="10"/>
  <c r="C3096" i="10"/>
  <c r="C3097" i="10"/>
  <c r="C3098" i="10"/>
  <c r="C3099" i="10"/>
  <c r="C3100" i="10"/>
  <c r="C3101" i="10"/>
  <c r="C3102" i="10"/>
  <c r="C3103" i="10"/>
  <c r="C3104" i="10"/>
  <c r="C3105" i="10"/>
  <c r="C3106" i="10"/>
  <c r="C3107" i="10"/>
  <c r="C3108" i="10"/>
  <c r="C3109" i="10"/>
  <c r="C3110" i="10"/>
  <c r="C3111" i="10"/>
  <c r="C3112" i="10"/>
  <c r="C3113" i="10"/>
  <c r="C3114" i="10"/>
  <c r="C3115" i="10"/>
  <c r="C3116" i="10"/>
  <c r="C3117" i="10"/>
  <c r="C3118" i="10"/>
  <c r="C3119" i="10"/>
  <c r="C3120" i="10"/>
  <c r="C3121" i="10"/>
  <c r="C3122" i="10"/>
  <c r="C3123" i="10"/>
  <c r="C3124" i="10"/>
  <c r="C3125" i="10"/>
  <c r="C3126" i="10"/>
  <c r="C3127" i="10"/>
  <c r="C3128" i="10"/>
  <c r="C3129" i="10"/>
  <c r="C3130" i="10"/>
  <c r="C3131" i="10"/>
  <c r="C3132" i="10"/>
  <c r="C3133" i="10"/>
  <c r="C3134" i="10"/>
  <c r="C3135" i="10"/>
  <c r="C3136" i="10"/>
  <c r="C3137" i="10"/>
  <c r="C3138" i="10"/>
  <c r="C3139" i="10"/>
  <c r="C3140" i="10"/>
  <c r="C3141" i="10"/>
  <c r="C3142" i="10"/>
  <c r="C3143" i="10"/>
  <c r="C3144" i="10"/>
  <c r="C3145" i="10"/>
  <c r="C3146" i="10"/>
  <c r="C3147" i="10"/>
  <c r="C3148" i="10"/>
  <c r="C3149" i="10"/>
  <c r="C3150" i="10"/>
  <c r="C3151" i="10"/>
  <c r="C3152" i="10"/>
  <c r="C3153" i="10"/>
  <c r="C3154" i="10"/>
  <c r="C3155" i="10"/>
  <c r="C3156" i="10"/>
  <c r="C3157" i="10"/>
  <c r="C3158" i="10"/>
  <c r="C3159" i="10"/>
  <c r="C3160" i="10"/>
  <c r="C3161" i="10"/>
  <c r="C3162" i="10"/>
  <c r="C3163" i="10"/>
  <c r="C3164" i="10"/>
  <c r="C3165" i="10"/>
  <c r="C3166" i="10"/>
  <c r="C3167" i="10"/>
  <c r="C3168" i="10"/>
  <c r="C3169" i="10"/>
  <c r="C3170" i="10"/>
  <c r="C3171" i="10"/>
  <c r="C3172" i="10"/>
  <c r="C3173" i="10"/>
  <c r="C3174" i="10"/>
  <c r="C3175" i="10"/>
  <c r="C3176" i="10"/>
  <c r="C3177" i="10"/>
  <c r="C3178" i="10"/>
  <c r="C3179" i="10"/>
  <c r="C3180" i="10"/>
  <c r="C3181" i="10"/>
  <c r="C3182" i="10"/>
  <c r="C3183" i="10"/>
  <c r="C3184" i="10"/>
  <c r="C3185" i="10"/>
  <c r="C3186" i="10"/>
  <c r="C3187" i="10"/>
  <c r="C3188" i="10"/>
  <c r="C3189" i="10"/>
  <c r="C3190" i="10"/>
  <c r="C3191" i="10"/>
  <c r="C3192" i="10"/>
  <c r="C3193" i="10"/>
  <c r="C3194" i="10"/>
  <c r="C3195" i="10"/>
  <c r="C3196" i="10"/>
  <c r="C3197" i="10"/>
  <c r="C3198" i="10"/>
  <c r="C3199" i="10"/>
  <c r="C3200" i="10"/>
  <c r="C3201" i="10"/>
  <c r="C3202" i="10"/>
  <c r="C3203" i="10"/>
  <c r="C3204" i="10"/>
  <c r="C3205" i="10"/>
  <c r="C3206" i="10"/>
  <c r="C3207" i="10"/>
  <c r="C3208" i="10"/>
  <c r="C3209" i="10"/>
  <c r="C3210" i="10"/>
  <c r="C3211" i="10"/>
  <c r="C3212" i="10"/>
  <c r="C3213" i="10"/>
  <c r="C3214" i="10"/>
  <c r="C3215" i="10"/>
  <c r="C3216" i="10"/>
  <c r="C3217" i="10"/>
  <c r="C3218" i="10"/>
  <c r="C3219" i="10"/>
  <c r="C3220" i="10"/>
  <c r="C3221" i="10"/>
  <c r="C3222" i="10"/>
  <c r="C3223" i="10"/>
  <c r="C3224" i="10"/>
  <c r="C3225" i="10"/>
  <c r="C3226" i="10"/>
  <c r="C3227" i="10"/>
  <c r="C3228" i="10"/>
  <c r="C3229" i="10"/>
  <c r="C3230" i="10"/>
  <c r="C3231" i="10"/>
  <c r="C3232" i="10"/>
  <c r="C3233" i="10"/>
  <c r="C3234" i="10"/>
  <c r="C3235" i="10"/>
  <c r="C3236" i="10"/>
  <c r="C3237" i="10"/>
  <c r="C3238" i="10"/>
  <c r="C3239" i="10"/>
  <c r="C3240" i="10"/>
  <c r="C3241" i="10"/>
  <c r="C3242" i="10"/>
  <c r="C3243" i="10"/>
  <c r="C3244" i="10"/>
  <c r="C3245" i="10"/>
  <c r="C3246" i="10"/>
  <c r="C3247" i="10"/>
  <c r="C3248" i="10"/>
  <c r="C3249" i="10"/>
  <c r="C3250" i="10"/>
  <c r="C3251" i="10"/>
  <c r="C3252" i="10"/>
  <c r="C3253" i="10"/>
  <c r="C3254" i="10"/>
  <c r="C3255" i="10"/>
  <c r="C3256" i="10"/>
  <c r="C3257" i="10"/>
  <c r="C3258" i="10"/>
  <c r="C3259" i="10"/>
  <c r="C3260" i="10"/>
  <c r="C3261" i="10"/>
  <c r="C3262" i="10"/>
  <c r="C3263" i="10"/>
  <c r="C3264" i="10"/>
  <c r="C3265" i="10"/>
  <c r="C3266" i="10"/>
  <c r="C3267" i="10"/>
  <c r="C3268" i="10"/>
  <c r="C3269" i="10"/>
  <c r="C3270" i="10"/>
  <c r="C3271" i="10"/>
  <c r="C3272" i="10"/>
  <c r="C3273" i="10"/>
  <c r="C3274" i="10"/>
  <c r="C3275" i="10"/>
  <c r="C3276" i="10"/>
  <c r="C3277" i="10"/>
  <c r="C3278" i="10"/>
  <c r="C3279" i="10"/>
  <c r="C3280" i="10"/>
  <c r="C3281" i="10"/>
  <c r="C3282" i="10"/>
  <c r="C3283" i="10"/>
  <c r="C3284" i="10"/>
  <c r="C3285" i="10"/>
  <c r="C3286" i="10"/>
  <c r="C3287" i="10"/>
  <c r="C3288" i="10"/>
  <c r="C3289" i="10"/>
  <c r="C3290" i="10"/>
  <c r="C3291" i="10"/>
  <c r="C3292" i="10"/>
  <c r="C3293" i="10"/>
  <c r="C3294" i="10"/>
  <c r="C3295" i="10"/>
  <c r="C3296" i="10"/>
  <c r="C3297" i="10"/>
  <c r="C3298" i="10"/>
  <c r="C3299" i="10"/>
  <c r="C3300" i="10"/>
  <c r="C3301" i="10"/>
  <c r="C3302" i="10"/>
  <c r="C3303" i="10"/>
  <c r="C3304" i="10"/>
  <c r="C3305" i="10"/>
  <c r="C3306" i="10"/>
  <c r="C3307" i="10"/>
  <c r="C3308" i="10"/>
  <c r="C3309" i="10"/>
  <c r="C3310" i="10"/>
  <c r="C3311" i="10"/>
  <c r="C3312" i="10"/>
  <c r="C3313" i="10"/>
  <c r="C3314" i="10"/>
  <c r="C3315" i="10"/>
  <c r="C3316" i="10"/>
  <c r="C3317" i="10"/>
  <c r="C3318" i="10"/>
  <c r="C3319" i="10"/>
  <c r="C3320" i="10"/>
  <c r="C3321" i="10"/>
  <c r="C3322" i="10"/>
  <c r="C3323" i="10"/>
  <c r="C3324" i="10"/>
  <c r="C3325" i="10"/>
  <c r="C3326" i="10"/>
  <c r="C3327" i="10"/>
  <c r="C3328" i="10"/>
  <c r="C3329" i="10"/>
  <c r="C3330" i="10"/>
  <c r="C3331" i="10"/>
  <c r="C3332" i="10"/>
  <c r="C3333" i="10"/>
  <c r="C3334" i="10"/>
  <c r="C3335" i="10"/>
  <c r="C3336" i="10"/>
  <c r="C3337" i="10"/>
  <c r="C3338" i="10"/>
  <c r="C3339" i="10"/>
  <c r="C3340" i="10"/>
  <c r="C3341" i="10"/>
  <c r="C3342" i="10"/>
  <c r="C3343" i="10"/>
  <c r="C3344" i="10"/>
  <c r="C3345" i="10"/>
  <c r="C3346" i="10"/>
  <c r="C3347" i="10"/>
  <c r="C3348" i="10"/>
  <c r="C3349" i="10"/>
  <c r="C3350" i="10"/>
  <c r="C3351" i="10"/>
  <c r="C3352" i="10"/>
  <c r="C3353" i="10"/>
  <c r="C3354" i="10"/>
  <c r="C3355" i="10"/>
  <c r="C3356" i="10"/>
  <c r="C3357" i="10"/>
  <c r="C3358" i="10"/>
  <c r="C3359" i="10"/>
  <c r="C3360" i="10"/>
  <c r="C3361" i="10"/>
  <c r="C3362" i="10"/>
  <c r="C3363" i="10"/>
  <c r="C3364" i="10"/>
  <c r="C3365" i="10"/>
  <c r="C3366" i="10"/>
  <c r="C3367" i="10"/>
  <c r="C3368" i="10"/>
  <c r="C3369" i="10"/>
  <c r="C3370" i="10"/>
  <c r="C3371" i="10"/>
  <c r="C3372" i="10"/>
  <c r="C3373" i="10"/>
  <c r="C3374" i="10"/>
  <c r="C3375" i="10"/>
  <c r="C3376" i="10"/>
  <c r="C3377" i="10"/>
  <c r="C3378" i="10"/>
  <c r="C3379" i="10"/>
  <c r="C3380" i="10"/>
  <c r="C3381" i="10"/>
  <c r="C3382" i="10"/>
  <c r="C3383" i="10"/>
  <c r="C3384" i="10"/>
  <c r="C3385" i="10"/>
  <c r="C3386" i="10"/>
  <c r="C3387" i="10"/>
  <c r="C3388" i="10"/>
  <c r="C3389" i="10"/>
  <c r="C3390" i="10"/>
  <c r="C3391" i="10"/>
  <c r="C3392" i="10"/>
  <c r="C3393" i="10"/>
  <c r="C3394" i="10"/>
  <c r="C3395" i="10"/>
  <c r="C3396" i="10"/>
  <c r="C3397" i="10"/>
  <c r="C3398" i="10"/>
  <c r="C3399" i="10"/>
  <c r="C3400" i="10"/>
  <c r="C3401" i="10"/>
  <c r="C3402" i="10"/>
  <c r="C3403" i="10"/>
  <c r="C3404" i="10"/>
  <c r="C3405" i="10"/>
  <c r="C3406" i="10"/>
  <c r="C3407" i="10"/>
  <c r="C3408" i="10"/>
  <c r="C3409" i="10"/>
  <c r="C3410" i="10"/>
  <c r="C3411" i="10"/>
  <c r="C3412" i="10"/>
  <c r="C3413" i="10"/>
  <c r="C3414" i="10"/>
  <c r="C3415" i="10"/>
  <c r="C3416" i="10"/>
  <c r="C3417" i="10"/>
  <c r="C3418" i="10"/>
  <c r="C3419" i="10"/>
  <c r="C3420" i="10"/>
  <c r="C3421" i="10"/>
  <c r="C3422" i="10"/>
  <c r="C3423" i="10"/>
  <c r="C3424" i="10"/>
  <c r="C3425" i="10"/>
  <c r="C3426" i="10"/>
  <c r="C3427" i="10"/>
  <c r="C3428" i="10"/>
  <c r="C3429" i="10"/>
  <c r="C3430" i="10"/>
  <c r="C3431" i="10"/>
  <c r="C3432" i="10"/>
  <c r="C3433" i="10"/>
  <c r="C3434" i="10"/>
  <c r="C3435" i="10"/>
  <c r="C3436" i="10"/>
  <c r="C3437" i="10"/>
  <c r="C3438" i="10"/>
  <c r="C3439" i="10"/>
  <c r="C3440" i="10"/>
  <c r="C3441" i="10"/>
  <c r="C3442" i="10"/>
  <c r="C3443" i="10"/>
  <c r="C3444" i="10"/>
  <c r="C3445" i="10"/>
  <c r="C3446" i="10"/>
  <c r="C3447" i="10"/>
  <c r="C3448" i="10"/>
  <c r="C3449" i="10"/>
  <c r="C3450" i="10"/>
  <c r="C3451" i="10"/>
  <c r="C3452" i="10"/>
  <c r="C3453" i="10"/>
  <c r="C3454" i="10"/>
  <c r="C3455" i="10"/>
  <c r="C3456" i="10"/>
  <c r="C3457" i="10"/>
  <c r="C3458" i="10"/>
  <c r="C3459" i="10"/>
  <c r="C3460" i="10"/>
  <c r="C3461" i="10"/>
  <c r="C3462" i="10"/>
  <c r="C3463" i="10"/>
  <c r="C3464" i="10"/>
  <c r="C3465" i="10"/>
  <c r="C3466" i="10"/>
  <c r="C3467" i="10"/>
  <c r="C3468" i="10"/>
  <c r="C3469" i="10"/>
  <c r="C3470" i="10"/>
  <c r="C3471" i="10"/>
  <c r="C3472" i="10"/>
  <c r="C3473" i="10"/>
  <c r="C3474" i="10"/>
  <c r="C3475" i="10"/>
  <c r="C3476" i="10"/>
  <c r="C3477" i="10"/>
  <c r="C3478" i="10"/>
  <c r="C3479" i="10"/>
  <c r="C3480" i="10"/>
  <c r="C3481" i="10"/>
  <c r="C3482" i="10"/>
  <c r="C3483" i="10"/>
  <c r="C3484" i="10"/>
  <c r="C3485" i="10"/>
  <c r="C3486" i="10"/>
  <c r="C3487" i="10"/>
  <c r="C3488" i="10"/>
  <c r="C3489" i="10"/>
  <c r="C3490" i="10"/>
  <c r="C3491" i="10"/>
  <c r="C3492" i="10"/>
  <c r="C3493" i="10"/>
  <c r="C3494" i="10"/>
  <c r="C3495" i="10"/>
  <c r="C3496" i="10"/>
  <c r="C3497" i="10"/>
  <c r="C3498" i="10"/>
  <c r="C3499" i="10"/>
  <c r="C3500" i="10"/>
  <c r="C3501" i="10"/>
  <c r="C3502" i="10"/>
  <c r="C3503" i="10"/>
  <c r="C3504" i="10"/>
  <c r="C3505" i="10"/>
  <c r="C3506" i="10"/>
  <c r="C3507" i="10"/>
  <c r="C3508" i="10"/>
  <c r="C3509" i="10"/>
  <c r="C3510" i="10"/>
  <c r="C3511" i="10"/>
  <c r="C3512" i="10"/>
  <c r="C3513" i="10"/>
  <c r="C3514" i="10"/>
  <c r="C3515" i="10"/>
  <c r="C3516" i="10"/>
  <c r="C3517" i="10"/>
  <c r="C3518" i="10"/>
  <c r="C3519" i="10"/>
  <c r="C3520" i="10"/>
  <c r="C3521" i="10"/>
  <c r="C3522" i="10"/>
  <c r="C3523" i="10"/>
  <c r="C3524" i="10"/>
  <c r="C3525" i="10"/>
  <c r="C3526" i="10"/>
  <c r="C3527" i="10"/>
  <c r="C3528" i="10"/>
  <c r="C3529" i="10"/>
  <c r="C3530" i="10"/>
  <c r="C3531" i="10"/>
  <c r="C3532" i="10"/>
  <c r="C3533" i="10"/>
  <c r="C3534" i="10"/>
  <c r="C3535" i="10"/>
  <c r="C3536" i="10"/>
  <c r="C3537" i="10"/>
  <c r="C3538" i="10"/>
  <c r="C3539" i="10"/>
  <c r="C3540" i="10"/>
  <c r="C3541" i="10"/>
  <c r="C3542" i="10"/>
  <c r="C3543" i="10"/>
  <c r="C3544" i="10"/>
  <c r="C3545" i="10"/>
  <c r="C3546" i="10"/>
  <c r="C3547" i="10"/>
  <c r="C3548" i="10"/>
  <c r="C3549" i="10"/>
  <c r="C3550" i="10"/>
  <c r="C3551" i="10"/>
  <c r="C3552" i="10"/>
  <c r="C3553" i="10"/>
  <c r="C3554" i="10"/>
  <c r="C3555" i="10"/>
  <c r="C3556" i="10"/>
  <c r="C3557" i="10"/>
  <c r="C3558" i="10"/>
  <c r="C3559" i="10"/>
  <c r="C3560" i="10"/>
  <c r="C3561" i="10"/>
  <c r="C3562" i="10"/>
  <c r="C3563" i="10"/>
  <c r="C3564" i="10"/>
  <c r="C3565" i="10"/>
  <c r="C3566" i="10"/>
  <c r="C3567" i="10"/>
  <c r="C3568" i="10"/>
  <c r="C3569" i="10"/>
  <c r="C3570" i="10"/>
  <c r="C3571" i="10"/>
  <c r="C3572" i="10"/>
  <c r="C3573" i="10"/>
  <c r="C3574" i="10"/>
  <c r="C3575" i="10"/>
  <c r="C3576" i="10"/>
  <c r="C3577" i="10"/>
  <c r="C3578" i="10"/>
  <c r="C3579" i="10"/>
  <c r="C3580" i="10"/>
  <c r="C3581" i="10"/>
  <c r="C3582" i="10"/>
  <c r="C3583" i="10"/>
  <c r="C3584" i="10"/>
  <c r="C3585" i="10"/>
  <c r="C3586" i="10"/>
  <c r="C3587" i="10"/>
  <c r="C3588" i="10"/>
  <c r="C3589" i="10"/>
  <c r="C3590" i="10"/>
  <c r="C3591" i="10"/>
  <c r="C3592" i="10"/>
  <c r="C3593" i="10"/>
  <c r="C3594" i="10"/>
  <c r="C3595" i="10"/>
  <c r="C3596" i="10"/>
  <c r="C3597" i="10"/>
  <c r="C3598" i="10"/>
  <c r="C3599" i="10"/>
  <c r="C3600" i="10"/>
  <c r="C3601" i="10"/>
  <c r="C3602" i="10"/>
  <c r="C3603" i="10"/>
  <c r="C3604" i="10"/>
  <c r="C3605" i="10"/>
  <c r="C3606" i="10"/>
  <c r="C3607" i="10"/>
  <c r="C3608" i="10"/>
  <c r="C3609" i="10"/>
  <c r="C3610" i="10"/>
  <c r="C3611" i="10"/>
  <c r="C3612" i="10"/>
  <c r="C3613" i="10"/>
  <c r="C3614" i="10"/>
  <c r="C3615" i="10"/>
  <c r="C3616" i="10"/>
  <c r="C3617" i="10"/>
  <c r="C3618" i="10"/>
  <c r="C3619" i="10"/>
  <c r="C3620" i="10"/>
  <c r="C3621" i="10"/>
  <c r="C3622" i="10"/>
  <c r="C3623" i="10"/>
  <c r="C3624" i="10"/>
  <c r="C3625" i="10"/>
  <c r="C3626" i="10"/>
  <c r="C3627" i="10"/>
  <c r="C3628" i="10"/>
  <c r="C3629" i="10"/>
  <c r="C3630" i="10"/>
  <c r="C3631" i="10"/>
  <c r="C3632" i="10"/>
  <c r="C3633" i="10"/>
  <c r="C3634" i="10"/>
  <c r="C3635" i="10"/>
  <c r="C3636" i="10"/>
  <c r="C3637" i="10"/>
  <c r="C3638" i="10"/>
  <c r="C3639" i="10"/>
  <c r="C3640" i="10"/>
  <c r="C3641" i="10"/>
  <c r="C3642" i="10"/>
  <c r="C3643" i="10"/>
  <c r="C3644" i="10"/>
  <c r="C3645" i="10"/>
  <c r="C3646" i="10"/>
  <c r="C3647" i="10"/>
  <c r="C3648" i="10"/>
  <c r="C3649" i="10"/>
  <c r="C3650" i="10"/>
  <c r="C3651" i="10"/>
  <c r="C3652" i="10"/>
  <c r="C3653" i="10"/>
  <c r="C3654" i="10"/>
  <c r="C3655" i="10"/>
  <c r="C3656" i="10"/>
  <c r="C3657" i="10"/>
  <c r="C3658" i="10"/>
  <c r="C3659" i="10"/>
  <c r="C3660" i="10"/>
  <c r="C3661" i="10"/>
  <c r="C3662" i="10"/>
  <c r="C3663" i="10"/>
  <c r="C3664" i="10"/>
  <c r="C3665" i="10"/>
  <c r="C3666" i="10"/>
  <c r="C3667" i="10"/>
  <c r="C3668" i="10"/>
  <c r="C3669" i="10"/>
  <c r="C3670" i="10"/>
  <c r="C3671" i="10"/>
  <c r="C3672" i="10"/>
  <c r="C3673" i="10"/>
  <c r="C3674" i="10"/>
  <c r="C3675" i="10"/>
  <c r="C3676" i="10"/>
  <c r="C3677" i="10"/>
  <c r="C3678" i="10"/>
  <c r="C3679" i="10"/>
  <c r="C3680" i="10"/>
  <c r="C3681" i="10"/>
  <c r="C3682" i="10"/>
  <c r="C3683" i="10"/>
  <c r="C3684" i="10"/>
  <c r="C3685" i="10"/>
  <c r="C3686" i="10"/>
  <c r="C3687" i="10"/>
  <c r="C3688" i="10"/>
  <c r="C3689" i="10"/>
  <c r="C3690" i="10"/>
  <c r="C3691" i="10"/>
  <c r="C3692" i="10"/>
  <c r="C3693" i="10"/>
  <c r="C3694" i="10"/>
  <c r="C3695" i="10"/>
  <c r="C3696" i="10"/>
  <c r="C3697" i="10"/>
  <c r="C3698" i="10"/>
  <c r="C3699" i="10"/>
  <c r="C3700" i="10"/>
  <c r="C3701" i="10"/>
  <c r="C3702" i="10"/>
  <c r="C3703" i="10"/>
  <c r="C3704" i="10"/>
  <c r="C3705" i="10"/>
  <c r="C3706" i="10"/>
  <c r="C3707" i="10"/>
  <c r="C3708" i="10"/>
  <c r="C3709" i="10"/>
  <c r="C3710" i="10"/>
  <c r="C3711" i="10"/>
  <c r="C3712" i="10"/>
  <c r="C3713" i="10"/>
  <c r="C3714" i="10"/>
  <c r="C3715" i="10"/>
  <c r="C3716" i="10"/>
  <c r="C3717" i="10"/>
  <c r="C3718" i="10"/>
  <c r="C3719" i="10"/>
  <c r="C3720" i="10"/>
  <c r="C3721" i="10"/>
  <c r="C3722" i="10"/>
  <c r="C3723" i="10"/>
  <c r="C3724" i="10"/>
  <c r="C3725" i="10"/>
  <c r="C3726" i="10"/>
  <c r="C3727" i="10"/>
  <c r="C3728" i="10"/>
  <c r="C3729" i="10"/>
  <c r="C3730" i="10"/>
  <c r="C3731" i="10"/>
  <c r="C3732" i="10"/>
  <c r="C3733" i="10"/>
  <c r="C3734" i="10"/>
  <c r="C3735" i="10"/>
  <c r="C3736" i="10"/>
  <c r="C3737" i="10"/>
  <c r="C3738" i="10"/>
  <c r="C3739" i="10"/>
  <c r="C3740" i="10"/>
  <c r="C3741" i="10"/>
  <c r="C3742" i="10"/>
  <c r="C3743" i="10"/>
  <c r="C3744" i="10"/>
  <c r="C3745" i="10"/>
  <c r="C3746" i="10"/>
  <c r="C3747" i="10"/>
  <c r="C3748" i="10"/>
  <c r="C3749" i="10"/>
  <c r="C3750" i="10"/>
  <c r="C3751" i="10"/>
  <c r="C3752" i="10"/>
  <c r="C3753" i="10"/>
  <c r="C3754" i="10"/>
  <c r="C3755" i="10"/>
  <c r="C3756" i="10"/>
  <c r="C3757" i="10"/>
  <c r="C3758" i="10"/>
  <c r="C3759" i="10"/>
  <c r="C3760" i="10"/>
  <c r="C3761" i="10"/>
  <c r="C3762" i="10"/>
  <c r="C3763" i="10"/>
  <c r="C3764" i="10"/>
  <c r="C3765" i="10"/>
  <c r="C3766" i="10"/>
  <c r="C3767" i="10"/>
  <c r="C3768" i="10"/>
  <c r="C3769" i="10"/>
  <c r="C3770" i="10"/>
  <c r="C3771" i="10"/>
  <c r="C3772" i="10"/>
  <c r="C3773" i="10"/>
  <c r="C3774" i="10"/>
  <c r="C3775" i="10"/>
  <c r="C3776" i="10"/>
  <c r="C3777" i="10"/>
  <c r="C3778" i="10"/>
  <c r="C3779" i="10"/>
  <c r="C3780" i="10"/>
  <c r="C3781" i="10"/>
  <c r="C3782" i="10"/>
  <c r="C3783" i="10"/>
  <c r="C3784" i="10"/>
  <c r="C3785" i="10"/>
  <c r="C3786" i="10"/>
  <c r="C3787" i="10"/>
  <c r="C3788" i="10"/>
  <c r="C3789" i="10"/>
  <c r="C3790" i="10"/>
  <c r="C3791" i="10"/>
  <c r="C3792" i="10"/>
  <c r="C3793" i="10"/>
  <c r="C3794" i="10"/>
  <c r="C3795" i="10"/>
  <c r="C3796" i="10"/>
  <c r="C3797" i="10"/>
  <c r="C3798" i="10"/>
  <c r="C3799" i="10"/>
  <c r="C3800" i="10"/>
  <c r="C3801" i="10"/>
  <c r="C3802" i="10"/>
  <c r="C3803" i="10"/>
  <c r="C3804" i="10"/>
  <c r="C3805" i="10"/>
  <c r="C3806" i="10"/>
  <c r="C3807" i="10"/>
  <c r="C3808" i="10"/>
  <c r="C3809" i="10"/>
  <c r="C3810" i="10"/>
  <c r="C3811" i="10"/>
  <c r="C3812" i="10"/>
  <c r="C3813" i="10"/>
  <c r="C3814" i="10"/>
  <c r="C3815" i="10"/>
  <c r="C3816" i="10"/>
  <c r="C3817" i="10"/>
  <c r="C3818" i="10"/>
  <c r="C3819" i="10"/>
  <c r="C3820" i="10"/>
  <c r="C3821" i="10"/>
  <c r="C3822" i="10"/>
  <c r="C3823" i="10"/>
  <c r="C3824" i="10"/>
  <c r="C3825" i="10"/>
  <c r="C3826" i="10"/>
  <c r="C3827" i="10"/>
  <c r="C3828" i="10"/>
  <c r="C3829" i="10"/>
  <c r="C3830" i="10"/>
  <c r="C3831" i="10"/>
  <c r="C3832" i="10"/>
  <c r="C3833" i="10"/>
  <c r="C3834" i="10"/>
  <c r="C3835" i="10"/>
  <c r="C3836" i="10"/>
  <c r="C3837" i="10"/>
  <c r="C3838" i="10"/>
  <c r="C3839" i="10"/>
  <c r="C3840" i="10"/>
  <c r="C3841" i="10"/>
  <c r="C3842" i="10"/>
  <c r="C3843" i="10"/>
  <c r="C3844" i="10"/>
  <c r="C3845" i="10"/>
  <c r="C3846" i="10"/>
  <c r="C3847" i="10"/>
  <c r="C3848" i="10"/>
  <c r="C3849" i="10"/>
  <c r="C3850" i="10"/>
  <c r="C3851" i="10"/>
  <c r="C3852" i="10"/>
  <c r="C3853" i="10"/>
  <c r="C3854" i="10"/>
  <c r="C3855" i="10"/>
  <c r="C3856" i="10"/>
  <c r="C3857" i="10"/>
  <c r="C3858" i="10"/>
  <c r="C3859" i="10"/>
  <c r="C3860" i="10"/>
  <c r="C3861" i="10"/>
  <c r="C3862" i="10"/>
  <c r="C3863" i="10"/>
  <c r="C3864" i="10"/>
  <c r="C3865" i="10"/>
  <c r="C3866" i="10"/>
  <c r="C3867" i="10"/>
  <c r="C3868" i="10"/>
  <c r="C3869" i="10"/>
  <c r="C3870" i="10"/>
  <c r="C3871" i="10"/>
  <c r="C3872" i="10"/>
  <c r="C3873" i="10"/>
  <c r="C3874" i="10"/>
  <c r="C3875" i="10"/>
  <c r="C3876" i="10"/>
  <c r="C3877" i="10"/>
  <c r="C3878" i="10"/>
  <c r="C3879" i="10"/>
  <c r="C3880" i="10"/>
  <c r="C3881" i="10"/>
  <c r="C3882" i="10"/>
  <c r="C3883" i="10"/>
  <c r="C3884" i="10"/>
  <c r="C3885" i="10"/>
  <c r="C3886" i="10"/>
  <c r="C3887" i="10"/>
  <c r="C3888" i="10"/>
  <c r="C3889" i="10"/>
  <c r="C3890" i="10"/>
  <c r="C3891" i="10"/>
  <c r="C3892" i="10"/>
  <c r="C3893" i="10"/>
  <c r="C3894" i="10"/>
  <c r="C3895" i="10"/>
  <c r="C3896" i="10"/>
  <c r="C3897" i="10"/>
  <c r="C3898" i="10"/>
  <c r="C3899" i="10"/>
  <c r="C3900" i="10"/>
  <c r="C3901" i="10"/>
  <c r="C3902" i="10"/>
  <c r="C3903" i="10"/>
  <c r="C3904" i="10"/>
  <c r="C3905" i="10"/>
  <c r="C3906" i="10"/>
  <c r="C3907" i="10"/>
  <c r="C3908" i="10"/>
  <c r="C3909" i="10"/>
  <c r="C3910" i="10"/>
  <c r="C3911" i="10"/>
  <c r="C3912" i="10"/>
  <c r="C3913" i="10"/>
  <c r="C3914" i="10"/>
  <c r="C3915" i="10"/>
  <c r="C3916" i="10"/>
  <c r="C3917" i="10"/>
  <c r="C3918" i="10"/>
  <c r="C3919" i="10"/>
  <c r="C3920" i="10"/>
  <c r="C3921" i="10"/>
  <c r="C3922" i="10"/>
  <c r="C3923" i="10"/>
  <c r="C3924" i="10"/>
  <c r="C3925" i="10"/>
  <c r="C3926" i="10"/>
  <c r="C3927" i="10"/>
  <c r="C3928" i="10"/>
  <c r="C3929" i="10"/>
  <c r="C3930" i="10"/>
  <c r="C3931" i="10"/>
  <c r="C3932" i="10"/>
  <c r="C3933" i="10"/>
  <c r="C3934" i="10"/>
  <c r="C3935" i="10"/>
  <c r="C3936" i="10"/>
  <c r="C3937" i="10"/>
  <c r="C3938" i="10"/>
  <c r="C3939" i="10"/>
  <c r="C3940" i="10"/>
  <c r="C3941" i="10"/>
  <c r="C3942" i="10"/>
  <c r="C3943" i="10"/>
  <c r="C3944" i="10"/>
  <c r="C3945" i="10"/>
  <c r="C3946" i="10"/>
  <c r="C3947" i="10"/>
  <c r="C3948" i="10"/>
  <c r="C3949" i="10"/>
  <c r="C3950" i="10"/>
  <c r="C3951" i="10"/>
  <c r="C3952" i="10"/>
  <c r="C3953" i="10"/>
  <c r="C3954" i="10"/>
  <c r="C3955" i="10"/>
  <c r="C3956" i="10"/>
  <c r="C3957" i="10"/>
  <c r="C3958" i="10"/>
  <c r="C3959" i="10"/>
  <c r="C3960" i="10"/>
  <c r="C3961" i="10"/>
  <c r="C3962" i="10"/>
  <c r="C3963" i="10"/>
  <c r="C3964" i="10"/>
  <c r="C3965" i="10"/>
  <c r="C3966" i="10"/>
  <c r="C3967" i="10"/>
  <c r="C3968" i="10"/>
  <c r="C3969" i="10"/>
  <c r="C3970" i="10"/>
  <c r="C3971" i="10"/>
  <c r="C3972" i="10"/>
  <c r="C3973" i="10"/>
  <c r="C3974" i="10"/>
  <c r="C3975" i="10"/>
  <c r="C3976" i="10"/>
  <c r="C3977" i="10"/>
  <c r="C3978" i="10"/>
  <c r="C3979" i="10"/>
  <c r="C3980" i="10"/>
  <c r="C3981" i="10"/>
  <c r="C3982" i="10"/>
  <c r="C3983" i="10"/>
  <c r="C3984" i="10"/>
  <c r="C3985" i="10"/>
  <c r="C3986" i="10"/>
  <c r="C3987" i="10"/>
  <c r="C3988" i="10"/>
  <c r="C3989" i="10"/>
  <c r="C3990" i="10"/>
  <c r="C3991" i="10"/>
  <c r="C3992" i="10"/>
  <c r="C3993" i="10"/>
  <c r="C3994" i="10"/>
  <c r="C3995" i="10"/>
  <c r="C3996" i="10"/>
  <c r="C3997" i="10"/>
  <c r="C3998" i="10"/>
  <c r="C3999" i="10"/>
  <c r="C4000" i="10"/>
  <c r="C4001" i="10"/>
  <c r="C4002" i="10"/>
  <c r="C4003" i="10"/>
  <c r="C4004" i="10"/>
  <c r="C4005" i="10"/>
  <c r="C4006" i="10"/>
  <c r="C4007" i="10"/>
  <c r="C4008" i="10"/>
  <c r="C4009" i="10"/>
  <c r="C4010" i="10"/>
  <c r="C4011" i="10"/>
  <c r="C4012" i="10"/>
  <c r="C4013" i="10"/>
  <c r="C4014" i="10"/>
  <c r="C4015" i="10"/>
  <c r="C4016" i="10"/>
  <c r="C4017" i="10"/>
  <c r="C4018" i="10"/>
  <c r="C4019" i="10"/>
  <c r="C4020" i="10"/>
  <c r="C4021" i="10"/>
  <c r="C4022" i="10"/>
  <c r="C4023" i="10"/>
  <c r="C4024" i="10"/>
  <c r="C4025" i="10"/>
  <c r="C4026" i="10"/>
  <c r="C4027" i="10"/>
  <c r="C4028" i="10"/>
  <c r="C4029" i="10"/>
  <c r="C4030" i="10"/>
  <c r="C4031" i="10"/>
  <c r="C4032" i="10"/>
  <c r="C4033" i="10"/>
  <c r="C4034" i="10"/>
  <c r="C4035" i="10"/>
  <c r="C4036" i="10"/>
  <c r="C4037" i="10"/>
  <c r="C4038" i="10"/>
  <c r="C4039" i="10"/>
  <c r="C4040" i="10"/>
  <c r="C4041" i="10"/>
  <c r="C4042" i="10"/>
  <c r="C4043" i="10"/>
  <c r="C4044" i="10"/>
  <c r="C4045" i="10"/>
  <c r="C4046" i="10"/>
  <c r="C4047" i="10"/>
  <c r="C4048" i="10"/>
  <c r="C4049" i="10"/>
  <c r="C4050" i="10"/>
  <c r="C4051" i="10"/>
  <c r="C4052" i="10"/>
  <c r="C4053" i="10"/>
  <c r="C4054" i="10"/>
  <c r="C4055" i="10"/>
  <c r="C4056" i="10"/>
  <c r="C4057" i="10"/>
  <c r="C4058" i="10"/>
  <c r="C4059" i="10"/>
  <c r="C4060" i="10"/>
  <c r="C4061" i="10"/>
  <c r="C4062" i="10"/>
  <c r="C4063" i="10"/>
  <c r="C4064" i="10"/>
  <c r="C4065" i="10"/>
  <c r="C4066" i="10"/>
  <c r="C4067" i="10"/>
  <c r="C4068" i="10"/>
  <c r="C4069" i="10"/>
  <c r="C4070" i="10"/>
  <c r="C4071" i="10"/>
  <c r="C4072" i="10"/>
  <c r="C4073" i="10"/>
  <c r="C4074" i="10"/>
  <c r="C4075" i="10"/>
  <c r="C4076" i="10"/>
  <c r="C4077" i="10"/>
  <c r="C4078" i="10"/>
  <c r="C4079" i="10"/>
  <c r="C4080" i="10"/>
  <c r="C4081" i="10"/>
  <c r="C4082" i="10"/>
  <c r="C4083" i="10"/>
  <c r="C4084" i="10"/>
  <c r="C4085" i="10"/>
  <c r="C4086" i="10"/>
  <c r="C4087" i="10"/>
  <c r="C4088" i="10"/>
  <c r="C4089" i="10"/>
  <c r="C4090" i="10"/>
  <c r="C4091" i="10"/>
  <c r="C4092" i="10"/>
  <c r="C4093" i="10"/>
  <c r="C4094" i="10"/>
  <c r="C4095" i="10"/>
  <c r="C4096" i="10"/>
  <c r="C4097" i="10"/>
  <c r="C4098" i="10"/>
  <c r="C4099" i="10"/>
  <c r="C4100" i="10"/>
  <c r="C4101" i="10"/>
  <c r="C4102" i="10"/>
  <c r="C4103" i="10"/>
  <c r="C4104" i="10"/>
  <c r="C4105" i="10"/>
  <c r="C4106" i="10"/>
  <c r="C4107" i="10"/>
  <c r="C4108" i="10"/>
  <c r="C4109" i="10"/>
  <c r="C4110" i="10"/>
  <c r="C4111" i="10"/>
  <c r="C4112" i="10"/>
  <c r="C4113" i="10"/>
  <c r="C4114" i="10"/>
  <c r="C4115" i="10"/>
  <c r="C4116" i="10"/>
  <c r="C4117" i="10"/>
  <c r="C4118" i="10"/>
  <c r="C4119" i="10"/>
  <c r="C4120" i="10"/>
  <c r="C4121" i="10"/>
  <c r="C4122" i="10"/>
  <c r="C4123" i="10"/>
  <c r="C4124" i="10"/>
  <c r="C4125" i="10"/>
  <c r="C4126" i="10"/>
  <c r="C4127" i="10"/>
  <c r="C4128" i="10"/>
  <c r="C4129" i="10"/>
  <c r="C4130" i="10"/>
  <c r="C4131" i="10"/>
  <c r="C4132" i="10"/>
  <c r="C4133" i="10"/>
  <c r="C4134" i="10"/>
  <c r="C4135" i="10"/>
  <c r="C4136" i="10"/>
  <c r="C4137" i="10"/>
  <c r="C4138" i="10"/>
  <c r="C4139" i="10"/>
  <c r="C4140" i="10"/>
  <c r="C4141" i="10"/>
  <c r="C4142" i="10"/>
  <c r="C4143" i="10"/>
  <c r="C4144" i="10"/>
  <c r="C4145" i="10"/>
  <c r="C4146" i="10"/>
  <c r="C4147" i="10"/>
  <c r="C4148" i="10"/>
  <c r="C4149" i="10"/>
  <c r="C4150" i="10"/>
  <c r="C4151" i="10"/>
  <c r="C4152" i="10"/>
  <c r="C4153" i="10"/>
  <c r="C4154" i="10"/>
  <c r="C4155" i="10"/>
  <c r="C4156" i="10"/>
  <c r="C4157" i="10"/>
  <c r="C4158" i="10"/>
  <c r="C4159" i="10"/>
  <c r="C4160" i="10"/>
  <c r="C4161" i="10"/>
  <c r="C4162" i="10"/>
  <c r="C4163" i="10"/>
  <c r="C4164" i="10"/>
  <c r="C4165" i="10"/>
  <c r="C4166" i="10"/>
  <c r="C4167" i="10"/>
  <c r="C4168" i="10"/>
  <c r="C4169" i="10"/>
  <c r="C4170" i="10"/>
  <c r="C4171" i="10"/>
  <c r="C4172" i="10"/>
  <c r="C4173" i="10"/>
  <c r="C4174" i="10"/>
  <c r="C4175" i="10"/>
  <c r="C4176" i="10"/>
  <c r="C4177" i="10"/>
  <c r="C4178" i="10"/>
  <c r="C4179" i="10"/>
  <c r="C4180" i="10"/>
  <c r="C4181" i="10"/>
  <c r="C4182" i="10"/>
  <c r="C4183" i="10"/>
  <c r="C4184" i="10"/>
  <c r="C4185" i="10"/>
  <c r="C4186" i="10"/>
  <c r="C4187" i="10"/>
  <c r="C4188" i="10"/>
  <c r="C4189" i="10"/>
  <c r="C4190" i="10"/>
  <c r="C4191" i="10"/>
  <c r="C4192" i="10"/>
  <c r="C4193" i="10"/>
  <c r="C4194" i="10"/>
  <c r="C4195" i="10"/>
  <c r="C4196" i="10"/>
  <c r="C4197" i="10"/>
  <c r="C4198" i="10"/>
  <c r="C4199" i="10"/>
  <c r="C4200" i="10"/>
  <c r="C4201" i="10"/>
  <c r="C4202" i="10"/>
  <c r="C4203" i="10"/>
  <c r="C4204" i="10"/>
  <c r="C4205" i="10"/>
  <c r="C4206" i="10"/>
  <c r="C4207" i="10"/>
  <c r="C4208" i="10"/>
  <c r="C4209" i="10"/>
  <c r="C4210" i="10"/>
  <c r="C4211" i="10"/>
  <c r="C4212" i="10"/>
  <c r="C4213" i="10"/>
  <c r="C4214" i="10"/>
  <c r="C4215" i="10"/>
  <c r="C4216" i="10"/>
  <c r="C4217" i="10"/>
  <c r="C4218" i="10"/>
  <c r="C4219" i="10"/>
  <c r="C4220" i="10"/>
  <c r="C4221" i="10"/>
  <c r="C4222" i="10"/>
  <c r="C4223" i="10"/>
  <c r="C4224" i="10"/>
  <c r="C4225" i="10"/>
  <c r="C4226" i="10"/>
  <c r="C4227" i="10"/>
  <c r="C4228" i="10"/>
  <c r="C4229" i="10"/>
  <c r="C4230" i="10"/>
  <c r="C4231" i="10"/>
  <c r="C4232" i="10"/>
  <c r="C4233" i="10"/>
  <c r="C4234" i="10"/>
  <c r="C4235" i="10"/>
  <c r="C4236" i="10"/>
  <c r="C4237" i="10"/>
  <c r="C4238" i="10"/>
  <c r="C4239" i="10"/>
  <c r="C4240" i="10"/>
  <c r="C4241" i="10"/>
  <c r="C4242" i="10"/>
  <c r="C4243" i="10"/>
  <c r="C4244" i="10"/>
  <c r="C4245" i="10"/>
  <c r="C4246" i="10"/>
  <c r="C4247" i="10"/>
  <c r="C4248" i="10"/>
  <c r="C4249" i="10"/>
  <c r="C4250" i="10"/>
  <c r="C4251" i="10"/>
  <c r="C4252" i="10"/>
  <c r="C4253" i="10"/>
  <c r="C4254" i="10"/>
  <c r="C4255" i="10"/>
  <c r="C4256" i="10"/>
  <c r="C4257" i="10"/>
  <c r="C4258" i="10"/>
  <c r="C4259" i="10"/>
  <c r="C4260" i="10"/>
  <c r="C4261" i="10"/>
  <c r="C4262" i="10"/>
  <c r="C4263" i="10"/>
  <c r="C4264" i="10"/>
  <c r="C4265" i="10"/>
  <c r="C4266" i="10"/>
  <c r="C4267" i="10"/>
  <c r="C4268" i="10"/>
  <c r="C4269" i="10"/>
  <c r="C4270" i="10"/>
  <c r="C4271" i="10"/>
  <c r="C4272" i="10"/>
  <c r="C4273" i="10"/>
  <c r="C4274" i="10"/>
  <c r="C4275" i="10"/>
  <c r="C4276" i="10"/>
  <c r="C4277" i="10"/>
  <c r="C4278" i="10"/>
  <c r="C4279" i="10"/>
  <c r="C4280" i="10"/>
  <c r="C4281" i="10"/>
  <c r="C4282" i="10"/>
  <c r="C4283" i="10"/>
  <c r="C4284" i="10"/>
  <c r="C4285" i="10"/>
  <c r="C4286" i="10"/>
  <c r="C4287" i="10"/>
  <c r="C4288" i="10"/>
  <c r="C4289" i="10"/>
  <c r="C4290" i="10"/>
  <c r="C4291" i="10"/>
  <c r="C4292" i="10"/>
  <c r="C4293" i="10"/>
  <c r="C4294" i="10"/>
  <c r="C4295" i="10"/>
  <c r="C4296" i="10"/>
  <c r="C4297" i="10"/>
  <c r="C4298" i="10"/>
  <c r="C4299" i="10"/>
  <c r="C4300" i="10"/>
  <c r="C4301" i="10"/>
  <c r="C4302" i="10"/>
  <c r="C4303" i="10"/>
  <c r="C4304" i="10"/>
  <c r="C4305" i="10"/>
  <c r="C4306" i="10"/>
  <c r="C4307" i="10"/>
  <c r="C4308" i="10"/>
  <c r="C4309" i="10"/>
  <c r="C4310" i="10"/>
  <c r="C4311" i="10"/>
  <c r="C4312" i="10"/>
  <c r="C4313" i="10"/>
  <c r="C4314" i="10"/>
  <c r="C4315" i="10"/>
  <c r="C4316" i="10"/>
  <c r="C4317" i="10"/>
  <c r="C4318" i="10"/>
  <c r="C4319" i="10"/>
  <c r="C4320" i="10"/>
  <c r="C4321" i="10"/>
  <c r="C4322" i="10"/>
  <c r="C4323" i="10"/>
  <c r="C4324" i="10"/>
  <c r="C4325" i="10"/>
  <c r="C4326" i="10"/>
  <c r="C4327" i="10"/>
  <c r="C4328" i="10"/>
  <c r="C4329" i="10"/>
  <c r="C4330" i="10"/>
  <c r="C4331" i="10"/>
  <c r="C4332" i="10"/>
  <c r="C4333" i="10"/>
  <c r="C4334" i="10"/>
  <c r="C4335" i="10"/>
  <c r="C4336" i="10"/>
  <c r="C4337" i="10"/>
  <c r="C4338" i="10"/>
  <c r="C4339" i="10"/>
  <c r="C4340" i="10"/>
  <c r="C4341" i="10"/>
  <c r="C4342" i="10"/>
  <c r="C4343" i="10"/>
  <c r="C4344" i="10"/>
  <c r="C4345" i="10"/>
  <c r="C4346" i="10"/>
  <c r="C4347" i="10"/>
  <c r="C4348" i="10"/>
  <c r="C4349" i="10"/>
  <c r="C4350" i="10"/>
  <c r="C4351" i="10"/>
  <c r="C4352" i="10"/>
  <c r="C4353" i="10"/>
  <c r="C4354" i="10"/>
  <c r="C4355" i="10"/>
  <c r="C4356" i="10"/>
  <c r="C4357" i="10"/>
  <c r="C4358" i="10"/>
  <c r="C4359" i="10"/>
  <c r="C4360" i="10"/>
  <c r="C4361" i="10"/>
  <c r="C4362" i="10"/>
  <c r="C4363" i="10"/>
  <c r="C4364" i="10"/>
  <c r="C4365" i="10"/>
  <c r="C4366" i="10"/>
  <c r="C4367" i="10"/>
  <c r="C4368" i="10"/>
  <c r="C4369" i="10"/>
  <c r="C4370" i="10"/>
  <c r="C4371" i="10"/>
  <c r="C4372" i="10"/>
  <c r="C4373" i="10"/>
  <c r="C4374" i="10"/>
  <c r="C4375" i="10"/>
  <c r="C4376" i="10"/>
  <c r="C4377" i="10"/>
  <c r="C4378" i="10"/>
  <c r="C4379" i="10"/>
  <c r="C4380" i="10"/>
  <c r="C4381" i="10"/>
  <c r="C4382" i="10"/>
  <c r="C4383" i="10"/>
  <c r="C4384" i="10"/>
  <c r="C4385" i="10"/>
  <c r="C4386" i="10"/>
  <c r="C4387" i="10"/>
  <c r="C4388" i="10"/>
  <c r="C4389" i="10"/>
  <c r="C4390" i="10"/>
  <c r="C4391" i="10"/>
  <c r="C4392" i="10"/>
  <c r="C4393" i="10"/>
  <c r="C4394" i="10"/>
  <c r="C4395" i="10"/>
  <c r="C4396" i="10"/>
  <c r="C4397" i="10"/>
  <c r="C4398" i="10"/>
  <c r="C4399" i="10"/>
  <c r="C4400" i="10"/>
  <c r="C4401" i="10"/>
  <c r="C4402" i="10"/>
  <c r="C4403" i="10"/>
  <c r="C4404" i="10"/>
  <c r="C4405" i="10"/>
  <c r="C4406" i="10"/>
  <c r="C4407" i="10"/>
  <c r="C4408" i="10"/>
  <c r="C4409" i="10"/>
  <c r="C4410" i="10"/>
  <c r="C4411" i="10"/>
  <c r="C4412" i="10"/>
  <c r="C4413" i="10"/>
  <c r="C4414" i="10"/>
  <c r="C4415" i="10"/>
  <c r="C4416" i="10"/>
  <c r="C4417" i="10"/>
  <c r="C4418" i="10"/>
  <c r="C4419" i="10"/>
  <c r="C4420" i="10"/>
  <c r="C4421" i="10"/>
  <c r="C4422" i="10"/>
  <c r="C4423" i="10"/>
  <c r="C4424" i="10"/>
  <c r="C4425" i="10"/>
  <c r="C4426" i="10"/>
  <c r="C4427" i="10"/>
  <c r="C4428" i="10"/>
  <c r="C4429" i="10"/>
  <c r="C4430" i="10"/>
  <c r="C4431" i="10"/>
  <c r="C4432" i="10"/>
  <c r="C4433" i="10"/>
  <c r="C4434" i="10"/>
  <c r="C4435" i="10"/>
  <c r="C4436" i="10"/>
  <c r="C4437" i="10"/>
  <c r="C4438" i="10"/>
  <c r="C4439" i="10"/>
  <c r="C4440" i="10"/>
  <c r="C4441" i="10"/>
  <c r="C4442" i="10"/>
  <c r="C4443" i="10"/>
  <c r="C4444" i="10"/>
  <c r="C4445" i="10"/>
  <c r="C4446" i="10"/>
  <c r="C4447" i="10"/>
  <c r="C4448" i="10"/>
  <c r="C4449" i="10"/>
  <c r="C4450" i="10"/>
  <c r="C4451" i="10"/>
  <c r="C4452" i="10"/>
  <c r="C4453" i="10"/>
  <c r="C4454" i="10"/>
  <c r="C4455" i="10"/>
  <c r="C4456" i="10"/>
  <c r="C4457" i="10"/>
  <c r="C4458" i="10"/>
  <c r="C4459" i="10"/>
  <c r="C4460" i="10"/>
  <c r="C4461" i="10"/>
  <c r="C4462" i="10"/>
  <c r="C4463" i="10"/>
  <c r="C4464" i="10"/>
  <c r="C4465" i="10"/>
  <c r="C4466" i="10"/>
  <c r="C4467" i="10"/>
  <c r="C4468" i="10"/>
  <c r="C4469" i="10"/>
  <c r="C4470" i="10"/>
  <c r="C4471" i="10"/>
  <c r="C4472" i="10"/>
  <c r="C4473" i="10"/>
  <c r="C4474" i="10"/>
  <c r="C4475" i="10"/>
  <c r="C4476" i="10"/>
  <c r="C4477" i="10"/>
  <c r="C4478" i="10"/>
  <c r="C4479" i="10"/>
  <c r="C4480" i="10"/>
  <c r="C4481" i="10"/>
  <c r="C4482" i="10"/>
  <c r="C4483" i="10"/>
  <c r="C4484" i="10"/>
  <c r="C4485" i="10"/>
  <c r="C4486" i="10"/>
  <c r="C4487" i="10"/>
  <c r="C4488" i="10"/>
  <c r="C4489" i="10"/>
  <c r="C4490" i="10"/>
  <c r="C4491" i="10"/>
  <c r="C4492" i="10"/>
  <c r="C4493" i="10"/>
  <c r="C4494" i="10"/>
  <c r="C4495" i="10"/>
  <c r="C4496" i="10"/>
  <c r="C4497" i="10"/>
  <c r="C4498" i="10"/>
  <c r="C4499" i="10"/>
  <c r="C4500" i="10"/>
  <c r="C4501" i="10"/>
  <c r="C4502" i="10"/>
  <c r="C4503" i="10"/>
  <c r="C4504" i="10"/>
  <c r="C4505" i="10"/>
  <c r="C4506" i="10"/>
  <c r="C4507" i="10"/>
  <c r="C4508" i="10"/>
  <c r="C4509" i="10"/>
  <c r="C4510" i="10"/>
  <c r="C4511" i="10"/>
  <c r="C4512" i="10"/>
  <c r="C4513" i="10"/>
  <c r="C4514" i="10"/>
  <c r="C4515" i="10"/>
  <c r="C4516" i="10"/>
  <c r="C4517" i="10"/>
  <c r="C4518" i="10"/>
  <c r="C4519" i="10"/>
  <c r="C4520" i="10"/>
  <c r="C4521" i="10"/>
  <c r="C4522" i="10"/>
  <c r="C4523" i="10"/>
  <c r="C4524" i="10"/>
  <c r="C4525" i="10"/>
  <c r="C4526" i="10"/>
  <c r="C4527" i="10"/>
  <c r="C4528" i="10"/>
  <c r="C4529" i="10"/>
  <c r="C4530" i="10"/>
  <c r="C4531" i="10"/>
  <c r="C4532" i="10"/>
  <c r="C4533" i="10"/>
  <c r="C4534" i="10"/>
  <c r="C4535" i="10"/>
  <c r="C4536" i="10"/>
  <c r="C4537" i="10"/>
  <c r="C4538" i="10"/>
  <c r="C4539" i="10"/>
  <c r="C4540" i="10"/>
  <c r="C4541" i="10"/>
  <c r="C4542" i="10"/>
  <c r="C4543" i="10"/>
  <c r="C4544" i="10"/>
  <c r="C4545" i="10"/>
  <c r="C4546" i="10"/>
  <c r="C4547" i="10"/>
  <c r="C4548" i="10"/>
  <c r="C4549" i="10"/>
  <c r="C4550" i="10"/>
  <c r="C4551" i="10"/>
  <c r="C4552" i="10"/>
  <c r="C4553" i="10"/>
  <c r="C4554" i="10"/>
  <c r="C4555" i="10"/>
  <c r="C4556" i="10"/>
  <c r="C4557" i="10"/>
  <c r="C4558" i="10"/>
  <c r="C4559" i="10"/>
  <c r="C4560" i="10"/>
  <c r="C4561" i="10"/>
  <c r="C4562" i="10"/>
  <c r="C4563" i="10"/>
  <c r="C4564" i="10"/>
  <c r="C4565" i="10"/>
  <c r="C4566" i="10"/>
  <c r="C4567" i="10"/>
  <c r="C4568" i="10"/>
  <c r="C4569" i="10"/>
  <c r="C4570" i="10"/>
  <c r="C4571" i="10"/>
  <c r="C4572" i="10"/>
  <c r="C4573" i="10"/>
  <c r="C4574" i="10"/>
  <c r="C4575" i="10"/>
  <c r="C4576" i="10"/>
  <c r="C4577" i="10"/>
  <c r="C4578" i="10"/>
  <c r="C4579" i="10"/>
  <c r="C4580" i="10"/>
  <c r="C4581" i="10"/>
  <c r="C4582" i="10"/>
  <c r="C4583" i="10"/>
  <c r="C4584" i="10"/>
  <c r="C4585" i="10"/>
  <c r="C4586" i="10"/>
  <c r="C4587" i="10"/>
  <c r="C4588" i="10"/>
  <c r="C4589" i="10"/>
  <c r="C4590" i="10"/>
  <c r="C4591" i="10"/>
  <c r="C4592" i="10"/>
  <c r="C4593" i="10"/>
  <c r="C4594" i="10"/>
  <c r="C4595" i="10"/>
  <c r="C4596" i="10"/>
  <c r="C4597" i="10"/>
  <c r="C4598" i="10"/>
  <c r="C4599" i="10"/>
  <c r="C4600" i="10"/>
  <c r="C4601" i="10"/>
  <c r="C4602" i="10"/>
  <c r="C4603" i="10"/>
  <c r="C4604" i="10"/>
  <c r="C4605" i="10"/>
  <c r="C4606" i="10"/>
  <c r="C4607" i="10"/>
  <c r="C4608" i="10"/>
  <c r="C4609" i="10"/>
  <c r="C4610" i="10"/>
  <c r="C4611" i="10"/>
  <c r="C4612" i="10"/>
  <c r="C4613" i="10"/>
  <c r="C4614" i="10"/>
  <c r="C4615" i="10"/>
  <c r="C4616" i="10"/>
  <c r="C4617" i="10"/>
  <c r="C4618" i="10"/>
  <c r="C4619" i="10"/>
  <c r="C4620" i="10"/>
  <c r="C4621" i="10"/>
  <c r="C4622" i="10"/>
  <c r="C4623" i="10"/>
  <c r="C4624" i="10"/>
  <c r="C4625" i="10"/>
  <c r="C4626" i="10"/>
  <c r="C4627" i="10"/>
  <c r="C4628" i="10"/>
  <c r="C4629" i="10"/>
  <c r="C4630" i="10"/>
  <c r="C4631" i="10"/>
  <c r="C4632" i="10"/>
  <c r="C4633" i="10"/>
  <c r="C4634" i="10"/>
  <c r="C4635" i="10"/>
  <c r="C4636" i="10"/>
  <c r="C4637" i="10"/>
  <c r="C4638" i="10"/>
  <c r="C4639" i="10"/>
  <c r="C4640" i="10"/>
  <c r="C4641" i="10"/>
  <c r="C4642" i="10"/>
  <c r="C4643" i="10"/>
  <c r="C4644" i="10"/>
  <c r="C4645" i="10"/>
  <c r="C4646" i="10"/>
  <c r="C4647" i="10"/>
  <c r="C4648" i="10"/>
  <c r="C4649" i="10"/>
  <c r="C4650" i="10"/>
  <c r="C4651" i="10"/>
  <c r="C4652" i="10"/>
  <c r="C4653" i="10"/>
  <c r="C4654" i="10"/>
  <c r="C4655" i="10"/>
  <c r="C4656" i="10"/>
  <c r="C4657" i="10"/>
  <c r="C4658" i="10"/>
  <c r="C4659" i="10"/>
  <c r="C4660" i="10"/>
  <c r="C4661" i="10"/>
  <c r="C4662" i="10"/>
  <c r="C4663" i="10"/>
  <c r="C4664" i="10"/>
  <c r="C4665" i="10"/>
  <c r="C4666" i="10"/>
  <c r="C4667" i="10"/>
  <c r="C4668" i="10"/>
  <c r="C4669" i="10"/>
  <c r="C4670" i="10"/>
  <c r="C4671" i="10"/>
  <c r="C4672" i="10"/>
  <c r="C4673" i="10"/>
  <c r="C4674" i="10"/>
  <c r="C4675" i="10"/>
  <c r="C4676" i="10"/>
  <c r="C4677" i="10"/>
  <c r="C4678" i="10"/>
  <c r="C4679" i="10"/>
  <c r="C4680" i="10"/>
  <c r="C4681" i="10"/>
  <c r="C4682" i="10"/>
  <c r="C4683" i="10"/>
  <c r="C4684" i="10"/>
  <c r="C4685" i="10"/>
  <c r="C4686" i="10"/>
  <c r="C4687" i="10"/>
  <c r="C4688" i="10"/>
  <c r="C4689" i="10"/>
  <c r="C4690" i="10"/>
  <c r="C4691" i="10"/>
  <c r="C4692" i="10"/>
  <c r="C4693" i="10"/>
  <c r="C4694" i="10"/>
  <c r="C4695" i="10"/>
  <c r="C4696" i="10"/>
  <c r="C4697" i="10"/>
  <c r="C4698" i="10"/>
  <c r="C4699" i="10"/>
  <c r="C4700" i="10"/>
  <c r="C4701" i="10"/>
  <c r="C4702" i="10"/>
  <c r="C4703" i="10"/>
  <c r="C4704" i="10"/>
  <c r="C4705" i="10"/>
  <c r="C4706" i="10"/>
  <c r="C4707" i="10"/>
  <c r="C4708" i="10"/>
  <c r="C4709" i="10"/>
  <c r="C4710" i="10"/>
  <c r="C4711" i="10"/>
  <c r="C4712" i="10"/>
  <c r="C4713" i="10"/>
  <c r="C4714" i="10"/>
  <c r="C4715" i="10"/>
  <c r="C4716" i="10"/>
  <c r="C4717" i="10"/>
  <c r="C4718" i="10"/>
  <c r="C4719" i="10"/>
  <c r="C4720" i="10"/>
  <c r="C4721" i="10"/>
  <c r="C4722" i="10"/>
  <c r="C4723" i="10"/>
  <c r="C4724" i="10"/>
  <c r="C4725" i="10"/>
  <c r="C4726" i="10"/>
  <c r="C4727" i="10"/>
  <c r="C4728" i="10"/>
  <c r="C4729" i="10"/>
  <c r="C4730" i="10"/>
  <c r="C4731" i="10"/>
  <c r="C4732" i="10"/>
  <c r="C4733" i="10"/>
  <c r="C4734" i="10"/>
  <c r="C4735" i="10"/>
  <c r="C4736" i="10"/>
  <c r="C4737" i="10"/>
  <c r="C4738" i="10"/>
  <c r="C4739" i="10"/>
  <c r="C4740" i="10"/>
  <c r="C4741" i="10"/>
  <c r="C4742" i="10"/>
  <c r="C4743" i="10"/>
  <c r="C4744" i="10"/>
  <c r="C4745" i="10"/>
  <c r="C4746" i="10"/>
  <c r="C4747" i="10"/>
  <c r="C4748" i="10"/>
  <c r="C4749" i="10"/>
  <c r="C4750" i="10"/>
  <c r="C4751" i="10"/>
  <c r="C4752" i="10"/>
  <c r="C4753" i="10"/>
  <c r="C4754" i="10"/>
  <c r="C4755" i="10"/>
  <c r="C4756" i="10"/>
  <c r="C4757" i="10"/>
  <c r="C4758" i="10"/>
  <c r="C4759" i="10"/>
  <c r="C4760" i="10"/>
  <c r="C4761" i="10"/>
  <c r="C4762" i="10"/>
  <c r="C4763" i="10"/>
  <c r="C4764" i="10"/>
  <c r="C4765" i="10"/>
  <c r="C4766" i="10"/>
  <c r="C4767" i="10"/>
  <c r="C4768" i="10"/>
  <c r="C4769" i="10"/>
  <c r="C4770" i="10"/>
  <c r="C4771" i="10"/>
  <c r="C4772" i="10"/>
  <c r="C4773" i="10"/>
  <c r="C4774" i="10"/>
  <c r="C4775" i="10"/>
  <c r="C4776" i="10"/>
  <c r="C4777" i="10"/>
  <c r="C4778" i="10"/>
  <c r="C4779" i="10"/>
  <c r="C4780" i="10"/>
  <c r="C4781" i="10"/>
  <c r="C4782" i="10"/>
  <c r="C4783" i="10"/>
  <c r="C4784" i="10"/>
  <c r="C4785" i="10"/>
  <c r="C4786" i="10"/>
  <c r="C4787" i="10"/>
  <c r="C4788" i="10"/>
  <c r="C4789" i="10"/>
  <c r="C4790" i="10"/>
  <c r="C4791" i="10"/>
  <c r="C4792" i="10"/>
  <c r="C4793" i="10"/>
  <c r="C4794" i="10"/>
  <c r="C4795" i="10"/>
  <c r="C4796" i="10"/>
  <c r="C4797" i="10"/>
  <c r="C4798" i="10"/>
  <c r="C4799" i="10"/>
  <c r="C4800" i="10"/>
  <c r="C4801" i="10"/>
  <c r="C4802" i="10"/>
  <c r="C4803" i="10"/>
  <c r="C4804" i="10"/>
  <c r="C4805" i="10"/>
  <c r="C4806" i="10"/>
  <c r="C4807" i="10"/>
  <c r="C4808" i="10"/>
  <c r="C4809" i="10"/>
  <c r="C4810" i="10"/>
  <c r="C4811" i="10"/>
  <c r="C4812" i="10"/>
  <c r="C4813" i="10"/>
  <c r="C4814" i="10"/>
  <c r="C4815" i="10"/>
  <c r="C4816" i="10"/>
  <c r="C4817" i="10"/>
  <c r="C4818" i="10"/>
  <c r="C4819" i="10"/>
  <c r="C4820" i="10"/>
  <c r="C4821" i="10"/>
  <c r="C4822" i="10"/>
  <c r="C4823" i="10"/>
  <c r="C4824" i="10"/>
  <c r="C4825" i="10"/>
  <c r="C4826" i="10"/>
  <c r="C4827" i="10"/>
  <c r="C4828" i="10"/>
  <c r="C4829" i="10"/>
  <c r="C4830" i="10"/>
  <c r="C4831" i="10"/>
  <c r="C4832" i="10"/>
  <c r="C4833" i="10"/>
  <c r="C4834" i="10"/>
  <c r="C4835" i="10"/>
  <c r="C4836" i="10"/>
  <c r="C4837" i="10"/>
  <c r="C4838" i="10"/>
  <c r="C4839" i="10"/>
  <c r="C4840" i="10"/>
  <c r="C4841" i="10"/>
  <c r="C4842" i="10"/>
  <c r="C4843" i="10"/>
  <c r="C4844" i="10"/>
  <c r="C4845" i="10"/>
  <c r="C4846" i="10"/>
  <c r="C4847" i="10"/>
  <c r="C4848" i="10"/>
  <c r="C4849" i="10"/>
  <c r="C4850" i="10"/>
  <c r="C4851" i="10"/>
  <c r="C4852" i="10"/>
  <c r="C4853" i="10"/>
  <c r="C4854" i="10"/>
  <c r="C4855" i="10"/>
  <c r="C4856" i="10"/>
  <c r="C4857" i="10"/>
  <c r="C4858" i="10"/>
  <c r="C4859" i="10"/>
  <c r="C4860" i="10"/>
  <c r="C4861" i="10"/>
  <c r="C4862" i="10"/>
  <c r="C4863" i="10"/>
  <c r="C4864" i="10"/>
  <c r="C4865" i="10"/>
  <c r="C4866" i="10"/>
  <c r="C4867" i="10"/>
  <c r="C4868" i="10"/>
  <c r="C4869" i="10"/>
  <c r="C4870" i="10"/>
  <c r="C4871" i="10"/>
  <c r="C4872" i="10"/>
  <c r="C4873" i="10"/>
  <c r="C4874" i="10"/>
  <c r="C4875" i="10"/>
  <c r="C4876" i="10"/>
  <c r="C4877" i="10"/>
  <c r="C4878" i="10"/>
  <c r="C4879" i="10"/>
  <c r="C4880" i="10"/>
  <c r="C4881" i="10"/>
  <c r="C4882" i="10"/>
  <c r="C4883" i="10"/>
  <c r="C4884" i="10"/>
  <c r="C4885" i="10"/>
  <c r="C4886" i="10"/>
  <c r="C4887" i="10"/>
  <c r="C4888" i="10"/>
  <c r="C4889" i="10"/>
  <c r="C4890" i="10"/>
  <c r="C4891" i="10"/>
  <c r="C4892" i="10"/>
  <c r="C4893" i="10"/>
  <c r="C4894" i="10"/>
  <c r="C4895" i="10"/>
  <c r="C4896" i="10"/>
  <c r="C4897" i="10"/>
  <c r="C4898" i="10"/>
  <c r="C4899" i="10"/>
  <c r="C4900" i="10"/>
  <c r="C4901" i="10"/>
  <c r="C4902" i="10"/>
  <c r="C4903" i="10"/>
  <c r="C4904" i="10"/>
  <c r="C4905" i="10"/>
  <c r="C4906" i="10"/>
  <c r="C4907" i="10"/>
  <c r="C4908" i="10"/>
  <c r="C4909" i="10"/>
  <c r="C4910" i="10"/>
  <c r="C4911" i="10"/>
  <c r="C4912" i="10"/>
  <c r="C4913" i="10"/>
  <c r="C4914" i="10"/>
  <c r="C4915" i="10"/>
  <c r="C4916" i="10"/>
  <c r="C4917" i="10"/>
  <c r="C4918" i="10"/>
  <c r="C4919" i="10"/>
  <c r="C4920" i="10"/>
  <c r="C4921" i="10"/>
  <c r="C4922" i="10"/>
  <c r="C4923" i="10"/>
  <c r="C4924" i="10"/>
  <c r="C4925" i="10"/>
  <c r="C4926" i="10"/>
  <c r="C4927" i="10"/>
  <c r="C4928" i="10"/>
  <c r="C4929" i="10"/>
  <c r="C4930" i="10"/>
  <c r="C4931" i="10"/>
  <c r="C4932" i="10"/>
  <c r="C4933" i="10"/>
  <c r="C4934" i="10"/>
  <c r="C4935" i="10"/>
  <c r="C4936" i="10"/>
  <c r="C4937" i="10"/>
  <c r="C4938" i="10"/>
  <c r="C4939" i="10"/>
  <c r="C4940" i="10"/>
  <c r="C4941" i="10"/>
  <c r="C4942" i="10"/>
  <c r="C4943" i="10"/>
  <c r="C4944" i="10"/>
  <c r="C4945" i="10"/>
  <c r="C4946" i="10"/>
  <c r="C4947" i="10"/>
  <c r="C4948" i="10"/>
  <c r="C4949" i="10"/>
  <c r="C4950" i="10"/>
  <c r="C4951" i="10"/>
  <c r="C4952" i="10"/>
  <c r="C4953" i="10"/>
  <c r="C4954" i="10"/>
  <c r="C4955" i="10"/>
  <c r="C4956" i="10"/>
  <c r="C4957" i="10"/>
  <c r="C4958" i="10"/>
  <c r="C4959" i="10"/>
  <c r="C4960" i="10"/>
  <c r="C4961" i="10"/>
  <c r="C4962" i="10"/>
  <c r="C4963" i="10"/>
  <c r="C4964" i="10"/>
  <c r="C4965" i="10"/>
  <c r="C4966" i="10"/>
  <c r="C4967" i="10"/>
  <c r="C4968" i="10"/>
  <c r="C4969" i="10"/>
  <c r="C4970" i="10"/>
  <c r="C4971" i="10"/>
  <c r="C4972" i="10"/>
  <c r="C4973" i="10"/>
  <c r="C4974" i="10"/>
  <c r="C4975" i="10"/>
  <c r="C4976" i="10"/>
  <c r="C4977" i="10"/>
  <c r="C4978" i="10"/>
  <c r="C4979" i="10"/>
  <c r="C4980" i="10"/>
  <c r="C4981" i="10"/>
  <c r="C4982" i="10"/>
  <c r="C4983" i="10"/>
  <c r="C4984" i="10"/>
  <c r="C4985" i="10"/>
  <c r="C4986" i="10"/>
  <c r="C4987" i="10"/>
  <c r="C4988" i="10"/>
  <c r="C4989" i="10"/>
  <c r="C4990" i="10"/>
  <c r="C4991" i="10"/>
  <c r="C4992" i="10"/>
  <c r="C4993" i="10"/>
  <c r="C4994" i="10"/>
  <c r="C4995" i="10"/>
  <c r="C4996" i="10"/>
  <c r="C4997" i="10"/>
  <c r="C4998" i="10"/>
  <c r="C4999" i="10"/>
  <c r="C5000" i="10"/>
  <c r="C5001" i="10"/>
  <c r="C5002" i="10"/>
  <c r="C5003" i="10"/>
  <c r="C5004" i="10"/>
  <c r="C5005" i="10"/>
  <c r="C5006" i="10"/>
  <c r="C5007" i="10"/>
  <c r="C5008" i="10"/>
  <c r="C5009" i="10"/>
  <c r="C5010" i="10"/>
  <c r="C5011" i="10"/>
  <c r="C5012" i="10"/>
  <c r="C5013" i="10"/>
  <c r="C5014" i="10"/>
  <c r="C5015" i="10"/>
  <c r="C5016" i="10"/>
  <c r="C5017" i="10"/>
  <c r="C5018" i="10"/>
  <c r="C5019" i="10"/>
  <c r="C5020" i="10"/>
  <c r="C5021" i="10"/>
  <c r="C5022" i="10"/>
  <c r="C5023" i="10"/>
  <c r="C5024" i="10"/>
  <c r="C5025" i="10"/>
  <c r="C5026" i="10"/>
  <c r="C5027" i="10"/>
  <c r="C5028" i="10"/>
  <c r="C5029" i="10"/>
  <c r="C5030" i="10"/>
  <c r="C5031" i="10"/>
  <c r="C5032" i="10"/>
  <c r="C5033" i="10"/>
  <c r="C5034" i="10"/>
  <c r="C5035" i="10"/>
  <c r="C5036" i="10"/>
  <c r="C5037" i="10"/>
  <c r="C5038" i="10"/>
  <c r="C5039" i="10"/>
  <c r="C5040" i="10"/>
  <c r="C5041" i="10"/>
  <c r="C5042" i="10"/>
  <c r="C5043" i="10"/>
  <c r="C5044" i="10"/>
  <c r="C5045" i="10"/>
  <c r="C5046" i="10"/>
  <c r="C5047" i="10"/>
  <c r="C5048" i="10"/>
  <c r="C5049" i="10"/>
  <c r="C5050" i="10"/>
  <c r="C5051" i="10"/>
  <c r="C5052" i="10"/>
  <c r="C5053" i="10"/>
  <c r="C5054" i="10"/>
  <c r="C5055" i="10"/>
  <c r="C5056" i="10"/>
  <c r="C5057" i="10"/>
  <c r="C5058" i="10"/>
  <c r="C5059" i="10"/>
  <c r="C5060" i="10"/>
  <c r="C5061" i="10"/>
  <c r="C5062" i="10"/>
  <c r="C5063" i="10"/>
  <c r="C5064" i="10"/>
  <c r="C5065" i="10"/>
  <c r="C5066" i="10"/>
  <c r="C5067" i="10"/>
  <c r="C5068" i="10"/>
  <c r="C5069" i="10"/>
  <c r="C5070" i="10"/>
  <c r="C5071" i="10"/>
  <c r="C5072" i="10"/>
  <c r="C5073" i="10"/>
  <c r="C5074" i="10"/>
  <c r="C5075" i="10"/>
  <c r="C5076" i="10"/>
  <c r="C5077" i="10"/>
  <c r="C5078" i="10"/>
  <c r="C5079" i="10"/>
  <c r="C5080" i="10"/>
  <c r="C5081" i="10"/>
  <c r="C5082" i="10"/>
  <c r="C5083" i="10"/>
  <c r="C5084" i="10"/>
  <c r="C5085" i="10"/>
  <c r="C5086" i="10"/>
  <c r="C5087" i="10"/>
  <c r="C5088" i="10"/>
  <c r="C5089" i="10"/>
  <c r="C5090" i="10"/>
  <c r="C5091" i="10"/>
  <c r="C5092" i="10"/>
  <c r="C5093" i="10"/>
  <c r="C5094" i="10"/>
  <c r="C5095" i="10"/>
  <c r="C5096" i="10"/>
  <c r="C5097" i="10"/>
  <c r="C5098" i="10"/>
  <c r="C5099" i="10"/>
  <c r="C5100" i="10"/>
  <c r="C5101" i="10"/>
  <c r="C5102" i="10"/>
  <c r="C5103" i="10"/>
  <c r="C5104" i="10"/>
  <c r="C5105" i="10"/>
  <c r="C5106" i="10"/>
  <c r="C5107" i="10"/>
  <c r="C5108" i="10"/>
  <c r="C5109" i="10"/>
  <c r="C5110" i="10"/>
  <c r="C5111" i="10"/>
  <c r="C5112" i="10"/>
  <c r="C5113" i="10"/>
  <c r="C5114" i="10"/>
  <c r="C5115" i="10"/>
  <c r="C5116" i="10"/>
  <c r="C5117" i="10"/>
  <c r="C5118" i="10"/>
  <c r="C5119" i="10"/>
  <c r="C5120" i="10"/>
  <c r="C5121" i="10"/>
  <c r="C5122" i="10"/>
  <c r="C5123" i="10"/>
  <c r="C5124" i="10"/>
  <c r="C5125" i="10"/>
  <c r="C5126" i="10"/>
  <c r="C5127" i="10"/>
  <c r="C5128" i="10"/>
  <c r="C5129" i="10"/>
  <c r="C5130" i="10"/>
  <c r="C5131" i="10"/>
  <c r="C5132" i="10"/>
  <c r="C5133" i="10"/>
  <c r="C5134" i="10"/>
  <c r="C5135" i="10"/>
  <c r="C5136" i="10"/>
  <c r="C5137" i="10"/>
  <c r="C5138" i="10"/>
  <c r="C5139" i="10"/>
  <c r="C5140" i="10"/>
  <c r="C5141" i="10"/>
  <c r="C5142" i="10"/>
  <c r="C5143" i="10"/>
  <c r="C5144" i="10"/>
  <c r="C5145" i="10"/>
  <c r="C5146" i="10"/>
  <c r="C5147" i="10"/>
  <c r="C5148" i="10"/>
  <c r="C5149" i="10"/>
  <c r="C5150" i="10"/>
  <c r="C5151" i="10"/>
  <c r="C5152" i="10"/>
  <c r="C5153" i="10"/>
  <c r="C5154" i="10"/>
  <c r="C5155" i="10"/>
  <c r="C5156" i="10"/>
  <c r="C5157" i="10"/>
  <c r="C5158" i="10"/>
  <c r="C5159" i="10"/>
  <c r="C5160" i="10"/>
  <c r="C5161" i="10"/>
  <c r="C5162" i="10"/>
  <c r="C5163" i="10"/>
  <c r="C5164" i="10"/>
  <c r="C5165" i="10"/>
  <c r="C5166" i="10"/>
  <c r="C5167" i="10"/>
  <c r="C5168" i="10"/>
  <c r="C5169" i="10"/>
  <c r="C5170" i="10"/>
  <c r="C5171" i="10"/>
  <c r="C5172" i="10"/>
  <c r="C5173" i="10"/>
  <c r="C5174" i="10"/>
  <c r="C5175" i="10"/>
  <c r="C5176" i="10"/>
  <c r="C5177" i="10"/>
  <c r="C5178" i="10"/>
  <c r="C5179" i="10"/>
  <c r="C5180" i="10"/>
  <c r="C5181" i="10"/>
  <c r="C5182" i="10"/>
  <c r="C5183" i="10"/>
  <c r="C5184" i="10"/>
  <c r="C5185" i="10"/>
  <c r="C5186" i="10"/>
  <c r="C5187" i="10"/>
  <c r="C5188" i="10"/>
  <c r="C5189" i="10"/>
  <c r="C5190" i="10"/>
  <c r="C5191" i="10"/>
  <c r="C5192" i="10"/>
  <c r="C5193" i="10"/>
  <c r="C5194" i="10"/>
  <c r="C5195" i="10"/>
  <c r="C5196" i="10"/>
  <c r="C5197" i="10"/>
  <c r="C5198" i="10"/>
  <c r="C5199" i="10"/>
  <c r="C5200" i="10"/>
  <c r="C5201" i="10"/>
  <c r="C5202" i="10"/>
  <c r="C5203" i="10"/>
  <c r="C5204" i="10"/>
  <c r="C5205" i="10"/>
  <c r="C5206" i="10"/>
  <c r="C5207" i="10"/>
  <c r="C5208" i="10"/>
  <c r="C5209" i="10"/>
  <c r="C5210" i="10"/>
  <c r="C5211" i="10"/>
  <c r="C5212" i="10"/>
  <c r="C5213" i="10"/>
  <c r="C5214" i="10"/>
  <c r="C5215" i="10"/>
  <c r="C5216" i="10"/>
  <c r="C5217" i="10"/>
  <c r="C5218" i="10"/>
  <c r="C5219" i="10"/>
  <c r="C5220" i="10"/>
  <c r="C5221" i="10"/>
  <c r="C5222" i="10"/>
  <c r="C5223" i="10"/>
  <c r="C5224" i="10"/>
  <c r="C5225" i="10"/>
  <c r="C5226" i="10"/>
  <c r="C5227" i="10"/>
  <c r="C5228" i="10"/>
  <c r="C5229" i="10"/>
  <c r="C5230" i="10"/>
  <c r="C5231" i="10"/>
  <c r="C5232" i="10"/>
  <c r="C5233" i="10"/>
  <c r="C5234" i="10"/>
  <c r="C5235" i="10"/>
  <c r="C5236" i="10"/>
  <c r="C5237" i="10"/>
  <c r="C5238" i="10"/>
  <c r="C5239" i="10"/>
  <c r="C5240" i="10"/>
  <c r="C5241" i="10"/>
  <c r="C5242" i="10"/>
  <c r="C5243" i="10"/>
  <c r="C5244" i="10"/>
  <c r="C5245" i="10"/>
  <c r="C5246" i="10"/>
  <c r="C5247" i="10"/>
  <c r="C5248" i="10"/>
  <c r="C5249" i="10"/>
  <c r="C5250" i="10"/>
  <c r="C5251" i="10"/>
  <c r="C5252" i="10"/>
  <c r="C5253" i="10"/>
  <c r="C5254" i="10"/>
  <c r="C5255" i="10"/>
  <c r="C5256" i="10"/>
  <c r="C5257" i="10"/>
  <c r="C5258" i="10"/>
  <c r="C5259" i="10"/>
  <c r="C5260" i="10"/>
  <c r="C5261" i="10"/>
  <c r="C5262" i="10"/>
  <c r="C5263" i="10"/>
  <c r="C5264" i="10"/>
  <c r="C5265" i="10"/>
  <c r="C5266" i="10"/>
  <c r="C5267" i="10"/>
  <c r="C5268" i="10"/>
  <c r="C5269" i="10"/>
  <c r="C5270" i="10"/>
  <c r="C5271" i="10"/>
  <c r="C5272" i="10"/>
  <c r="C5273" i="10"/>
  <c r="C5274" i="10"/>
  <c r="C5275" i="10"/>
  <c r="C5276" i="10"/>
  <c r="C5277" i="10"/>
  <c r="C5278" i="10"/>
  <c r="C5279" i="10"/>
  <c r="C5280" i="10"/>
  <c r="C5281" i="10"/>
  <c r="C5282" i="10"/>
  <c r="C5283" i="10"/>
  <c r="C5284" i="10"/>
  <c r="C5285" i="10"/>
  <c r="C5286" i="10"/>
  <c r="C5287" i="10"/>
  <c r="C5288" i="10"/>
  <c r="C5289" i="10"/>
  <c r="C5290" i="10"/>
  <c r="C5291" i="10"/>
  <c r="C5292" i="10"/>
  <c r="C5293" i="10"/>
  <c r="C5294" i="10"/>
  <c r="C5295" i="10"/>
  <c r="C5296" i="10"/>
  <c r="C5297" i="10"/>
  <c r="C5298" i="10"/>
  <c r="C5299" i="10"/>
  <c r="C5300" i="10"/>
  <c r="C5301" i="10"/>
  <c r="C5302" i="10"/>
  <c r="C5303" i="10"/>
  <c r="C5304" i="10"/>
  <c r="C5305" i="10"/>
  <c r="C5306" i="10"/>
  <c r="C5307" i="10"/>
  <c r="C5308" i="10"/>
  <c r="C5309" i="10"/>
  <c r="C5310" i="10"/>
  <c r="C5311" i="10"/>
  <c r="C5312" i="10"/>
  <c r="C5313" i="10"/>
  <c r="C5314" i="10"/>
  <c r="C5315" i="10"/>
  <c r="C5316" i="10"/>
  <c r="C5317" i="10"/>
  <c r="C5318" i="10"/>
  <c r="C5319" i="10"/>
  <c r="C5320" i="10"/>
  <c r="C5321" i="10"/>
  <c r="C5322" i="10"/>
  <c r="C5323" i="10"/>
  <c r="C5324" i="10"/>
  <c r="C5325" i="10"/>
  <c r="C5326" i="10"/>
  <c r="C5327" i="10"/>
  <c r="C5328" i="10"/>
  <c r="C5329" i="10"/>
  <c r="C5330" i="10"/>
  <c r="C5331" i="10"/>
  <c r="C5332" i="10"/>
  <c r="C5333" i="10"/>
  <c r="E13" i="34"/>
  <c r="J28" i="34" l="1"/>
  <c r="J21" i="34"/>
  <c r="J29" i="34"/>
  <c r="C13" i="34"/>
  <c r="I13" i="34"/>
  <c r="D13" i="34"/>
  <c r="B13" i="34"/>
  <c r="H13" i="34"/>
  <c r="J23" i="34" l="1"/>
  <c r="E23" i="34"/>
  <c r="E21" i="34" l="1"/>
  <c r="E29" i="34"/>
  <c r="E28" i="34"/>
  <c r="J30" i="34"/>
  <c r="J34" i="34"/>
  <c r="E25" i="34"/>
  <c r="E27" i="34"/>
  <c r="G28" i="34"/>
  <c r="G21" i="34"/>
  <c r="G29" i="34"/>
  <c r="J20" i="34"/>
  <c r="J22" i="34"/>
  <c r="J24" i="34"/>
  <c r="J33" i="34"/>
  <c r="J32" i="34"/>
  <c r="I23" i="34"/>
  <c r="G23" i="34"/>
  <c r="F23" i="34"/>
  <c r="K23" i="34"/>
  <c r="H23" i="34"/>
  <c r="K34" i="34" l="1"/>
  <c r="K30" i="34"/>
  <c r="K21" i="34"/>
  <c r="K29" i="34"/>
  <c r="K28" i="34"/>
  <c r="G20" i="34"/>
  <c r="G22" i="34"/>
  <c r="G24" i="34"/>
  <c r="G33" i="34"/>
  <c r="G32" i="34"/>
  <c r="E34" i="34"/>
  <c r="E30" i="34"/>
  <c r="F34" i="34"/>
  <c r="F30" i="34"/>
  <c r="I32" i="34"/>
  <c r="I20" i="34"/>
  <c r="I22" i="34"/>
  <c r="I24" i="34"/>
  <c r="I33" i="34"/>
  <c r="G30" i="34"/>
  <c r="G34" i="34"/>
  <c r="I21" i="34"/>
  <c r="I29" i="34"/>
  <c r="I28" i="34"/>
  <c r="F25" i="34"/>
  <c r="F27" i="34"/>
  <c r="F32" i="34"/>
  <c r="F20" i="34"/>
  <c r="F22" i="34"/>
  <c r="F24" i="34"/>
  <c r="F33" i="34"/>
  <c r="F21" i="34"/>
  <c r="F29" i="34"/>
  <c r="F28" i="34"/>
  <c r="H28" i="34"/>
  <c r="H21" i="34"/>
  <c r="H29" i="34"/>
  <c r="E32" i="34"/>
  <c r="E20" i="34"/>
  <c r="E22" i="34"/>
  <c r="E24" i="34"/>
  <c r="E33" i="34"/>
  <c r="H20" i="34"/>
  <c r="H22" i="34"/>
  <c r="H24" i="34"/>
  <c r="H33" i="34"/>
  <c r="H32" i="34"/>
  <c r="I34" i="34"/>
  <c r="I30" i="34"/>
  <c r="H30" i="34"/>
  <c r="H34" i="34"/>
  <c r="K32" i="34"/>
  <c r="K20" i="34"/>
  <c r="K22" i="34"/>
  <c r="K24" i="34"/>
  <c r="K33" i="34"/>
  <c r="G25" i="34" l="1"/>
  <c r="G27" i="34"/>
  <c r="H25" i="34"/>
  <c r="H27" i="34"/>
  <c r="J25" i="34" l="1"/>
  <c r="J27" i="34"/>
  <c r="K25" i="34"/>
  <c r="K27" i="34"/>
  <c r="I25" i="34" l="1"/>
  <c r="I27" i="34"/>
  <c r="F26" i="34"/>
  <c r="F31" i="34"/>
  <c r="J26" i="34"/>
  <c r="J31" i="34"/>
  <c r="G26" i="34"/>
  <c r="G31" i="34"/>
  <c r="H26" i="34"/>
  <c r="H31" i="34"/>
  <c r="F13" i="34"/>
  <c r="K26" i="34" l="1"/>
  <c r="K31" i="34"/>
  <c r="I26" i="34"/>
  <c r="I31" i="34"/>
  <c r="E26" i="34"/>
  <c r="E31" i="34"/>
  <c r="J13" i="34" l="1"/>
  <c r="G13" i="34"/>
  <c r="C5" i="21" l="1"/>
  <c r="R22" i="47" s="1"/>
  <c r="C6" i="21"/>
  <c r="C7" i="21"/>
  <c r="R24" i="47" s="1"/>
  <c r="C8" i="21"/>
  <c r="C9" i="21"/>
  <c r="R26" i="47" s="1"/>
  <c r="C10" i="21"/>
  <c r="R27" i="47" s="1"/>
  <c r="C11" i="21"/>
  <c r="R28" i="47" s="1"/>
  <c r="C12" i="21"/>
  <c r="D5" i="21"/>
  <c r="U22" i="47" s="1"/>
  <c r="D6" i="21"/>
  <c r="D7" i="21"/>
  <c r="D8" i="21"/>
  <c r="D9" i="21"/>
  <c r="U26" i="47" s="1"/>
  <c r="D10" i="21"/>
  <c r="D11" i="21"/>
  <c r="D12" i="21"/>
  <c r="U29" i="47" s="1"/>
  <c r="E5" i="21"/>
  <c r="X22" i="47" s="1"/>
  <c r="E6" i="21"/>
  <c r="E7" i="21"/>
  <c r="X24" i="47" s="1"/>
  <c r="E8" i="21"/>
  <c r="E9" i="21"/>
  <c r="X26" i="47" s="1"/>
  <c r="E10" i="21"/>
  <c r="E11" i="21"/>
  <c r="X28" i="47" s="1"/>
  <c r="E12" i="21"/>
  <c r="F5" i="21"/>
  <c r="AA22" i="47" s="1"/>
  <c r="F6" i="21"/>
  <c r="F7" i="21"/>
  <c r="F8" i="21"/>
  <c r="F9" i="21"/>
  <c r="AA26" i="47" s="1"/>
  <c r="F10" i="21"/>
  <c r="F11" i="21"/>
  <c r="F12" i="21"/>
  <c r="AA29" i="47" s="1"/>
  <c r="B5" i="21"/>
  <c r="O22" i="47" s="1"/>
  <c r="B6" i="21"/>
  <c r="B7" i="21"/>
  <c r="B8" i="21"/>
  <c r="B9" i="21"/>
  <c r="O26" i="47" s="1"/>
  <c r="B10" i="21"/>
  <c r="O27" i="47" s="1"/>
  <c r="B11" i="21"/>
  <c r="B12" i="21"/>
  <c r="B26" i="11"/>
  <c r="A26" i="11" s="1"/>
  <c r="D26" i="11"/>
  <c r="E26" i="11"/>
  <c r="F26" i="11"/>
  <c r="G26" i="11"/>
  <c r="B27" i="11"/>
  <c r="B28" i="11"/>
  <c r="D28" i="11"/>
  <c r="E28" i="11"/>
  <c r="F28" i="11"/>
  <c r="G28" i="11"/>
  <c r="B29" i="11"/>
  <c r="D29" i="11"/>
  <c r="E29" i="11"/>
  <c r="F29" i="11"/>
  <c r="G29" i="11"/>
  <c r="B30" i="11"/>
  <c r="A30" i="11" s="1"/>
  <c r="D30" i="11"/>
  <c r="E30" i="11"/>
  <c r="F30" i="11"/>
  <c r="G30" i="11"/>
  <c r="B31" i="11"/>
  <c r="A31" i="11" s="1"/>
  <c r="D31" i="11"/>
  <c r="E31" i="11"/>
  <c r="F31" i="11"/>
  <c r="G31" i="11"/>
  <c r="B32" i="11"/>
  <c r="A32" i="11" s="1"/>
  <c r="D32" i="11"/>
  <c r="E32" i="11"/>
  <c r="F32" i="11"/>
  <c r="G32" i="11"/>
  <c r="B33" i="11"/>
  <c r="D33" i="11"/>
  <c r="E33" i="11"/>
  <c r="F33" i="11"/>
  <c r="G33" i="11"/>
  <c r="B34" i="11"/>
  <c r="A34" i="11" s="1"/>
  <c r="D34" i="11"/>
  <c r="E34" i="11"/>
  <c r="F34" i="11"/>
  <c r="G34" i="11"/>
  <c r="B35" i="11"/>
  <c r="A35" i="11" s="1"/>
  <c r="D35" i="11"/>
  <c r="E35" i="11"/>
  <c r="F35" i="11"/>
  <c r="G35" i="11"/>
  <c r="B36" i="11"/>
  <c r="A36" i="11" s="1"/>
  <c r="D36" i="11"/>
  <c r="E36" i="11"/>
  <c r="F36" i="11"/>
  <c r="G36" i="11"/>
  <c r="B37" i="11"/>
  <c r="A37" i="11" s="1"/>
  <c r="B38" i="11"/>
  <c r="B39" i="11"/>
  <c r="A39" i="11" s="1"/>
  <c r="B40" i="11"/>
  <c r="B41" i="11"/>
  <c r="B42" i="11"/>
  <c r="B43" i="11"/>
  <c r="A43" i="11" s="1"/>
  <c r="B44" i="11"/>
  <c r="A44" i="11" s="1"/>
  <c r="D44" i="11"/>
  <c r="E44" i="11"/>
  <c r="F44" i="11"/>
  <c r="G44" i="11"/>
  <c r="B45" i="11"/>
  <c r="A45" i="11" s="1"/>
  <c r="B46" i="11"/>
  <c r="A46" i="11" s="1"/>
  <c r="B47" i="11"/>
  <c r="A47" i="11" s="1"/>
  <c r="D47" i="11"/>
  <c r="E47" i="11"/>
  <c r="F47" i="11"/>
  <c r="G47" i="11"/>
  <c r="B48" i="11"/>
  <c r="A48" i="11" s="1"/>
  <c r="D48" i="11"/>
  <c r="E48" i="11"/>
  <c r="F48" i="11"/>
  <c r="G48" i="11"/>
  <c r="B49" i="11"/>
  <c r="A49" i="11" s="1"/>
  <c r="B50" i="11"/>
  <c r="A50" i="11" s="1"/>
  <c r="D50" i="11"/>
  <c r="E50" i="11"/>
  <c r="F50" i="11"/>
  <c r="G50" i="11"/>
  <c r="D27" i="11"/>
  <c r="E27" i="11"/>
  <c r="F27" i="11"/>
  <c r="G27" i="11"/>
  <c r="B66" i="11"/>
  <c r="A66" i="11" s="1"/>
  <c r="B65" i="11"/>
  <c r="A65" i="11" s="1"/>
  <c r="B64" i="11"/>
  <c r="A64" i="11" s="1"/>
  <c r="B63" i="11"/>
  <c r="A63" i="11" s="1"/>
  <c r="B62" i="11"/>
  <c r="A62" i="11" s="1"/>
  <c r="B61" i="11"/>
  <c r="A61" i="11" s="1"/>
  <c r="B60" i="11"/>
  <c r="A60" i="11" s="1"/>
  <c r="B59" i="11"/>
  <c r="A59" i="11" s="1"/>
  <c r="B58" i="11"/>
  <c r="A58" i="11" s="1"/>
  <c r="B57" i="11"/>
  <c r="A57" i="11" s="1"/>
  <c r="B56" i="11"/>
  <c r="A56" i="11" s="1"/>
  <c r="B55" i="11"/>
  <c r="A55" i="11" s="1"/>
  <c r="B54" i="11"/>
  <c r="A54" i="11" s="1"/>
  <c r="B53" i="11"/>
  <c r="A53" i="11" s="1"/>
  <c r="B52" i="11"/>
  <c r="A52" i="11" s="1"/>
  <c r="B51" i="11"/>
  <c r="A51" i="11" s="1"/>
  <c r="D37" i="11"/>
  <c r="D38" i="11"/>
  <c r="D39" i="11"/>
  <c r="D40" i="11"/>
  <c r="D41" i="11"/>
  <c r="D42" i="11"/>
  <c r="D43" i="11"/>
  <c r="D45" i="11"/>
  <c r="D46" i="11"/>
  <c r="D49" i="11"/>
  <c r="D51" i="11"/>
  <c r="D52" i="11"/>
  <c r="D53" i="11"/>
  <c r="D54" i="11"/>
  <c r="D55" i="11"/>
  <c r="D56" i="11"/>
  <c r="D57" i="11"/>
  <c r="D58" i="11"/>
  <c r="D59" i="11"/>
  <c r="D60" i="11"/>
  <c r="D61" i="11"/>
  <c r="D62" i="11"/>
  <c r="D63" i="11"/>
  <c r="D64" i="11"/>
  <c r="D65" i="11"/>
  <c r="D66" i="11"/>
  <c r="E37" i="11"/>
  <c r="E38" i="11"/>
  <c r="E39" i="11"/>
  <c r="E40" i="11"/>
  <c r="E41" i="11"/>
  <c r="E42" i="11"/>
  <c r="E43" i="11"/>
  <c r="E45" i="11"/>
  <c r="E46" i="11"/>
  <c r="E49" i="11"/>
  <c r="E51" i="11"/>
  <c r="E52" i="11"/>
  <c r="E53" i="11"/>
  <c r="E54" i="11"/>
  <c r="E55" i="11"/>
  <c r="E56" i="11"/>
  <c r="E57" i="11"/>
  <c r="E58" i="11"/>
  <c r="E59" i="11"/>
  <c r="E60" i="11"/>
  <c r="E61" i="11"/>
  <c r="E62" i="11"/>
  <c r="E63" i="11"/>
  <c r="E64" i="11"/>
  <c r="E65" i="11"/>
  <c r="E66" i="11"/>
  <c r="F37" i="11"/>
  <c r="F38" i="11"/>
  <c r="F39" i="11"/>
  <c r="F40" i="11"/>
  <c r="F41" i="11"/>
  <c r="F42" i="11"/>
  <c r="F43" i="11"/>
  <c r="F45" i="11"/>
  <c r="F46" i="11"/>
  <c r="F49" i="11"/>
  <c r="F51" i="11"/>
  <c r="F52" i="11"/>
  <c r="F53" i="11"/>
  <c r="F54" i="11"/>
  <c r="F55" i="11"/>
  <c r="F56" i="11"/>
  <c r="F57" i="11"/>
  <c r="F58" i="11"/>
  <c r="F59" i="11"/>
  <c r="F60" i="11"/>
  <c r="F61" i="11"/>
  <c r="F62" i="11"/>
  <c r="F63" i="11"/>
  <c r="F64" i="11"/>
  <c r="F65" i="11"/>
  <c r="F66" i="11"/>
  <c r="G37" i="11"/>
  <c r="G38" i="11"/>
  <c r="G39" i="11"/>
  <c r="G40" i="11"/>
  <c r="G41" i="11"/>
  <c r="G42" i="11"/>
  <c r="G43" i="11"/>
  <c r="G45" i="11"/>
  <c r="G46" i="11"/>
  <c r="G49" i="11"/>
  <c r="G51" i="11"/>
  <c r="G52" i="11"/>
  <c r="G53" i="11"/>
  <c r="G54" i="11"/>
  <c r="G55" i="11"/>
  <c r="G56" i="11"/>
  <c r="G57" i="11"/>
  <c r="G58" i="11"/>
  <c r="G59" i="11"/>
  <c r="G60" i="11"/>
  <c r="G61" i="11"/>
  <c r="G62" i="11"/>
  <c r="G63" i="11"/>
  <c r="G64" i="11"/>
  <c r="G65" i="11"/>
  <c r="G66" i="11"/>
  <c r="C28" i="11"/>
  <c r="C29" i="11"/>
  <c r="C30" i="11"/>
  <c r="C31" i="11"/>
  <c r="C32" i="11"/>
  <c r="C33" i="11"/>
  <c r="C34" i="11"/>
  <c r="C35" i="11"/>
  <c r="C36" i="11"/>
  <c r="C44" i="11"/>
  <c r="C47" i="11"/>
  <c r="C48" i="11"/>
  <c r="C50" i="11"/>
  <c r="C27" i="11"/>
  <c r="C37" i="11"/>
  <c r="C38" i="11"/>
  <c r="C39" i="11"/>
  <c r="C40" i="11"/>
  <c r="C41" i="11"/>
  <c r="C42" i="11"/>
  <c r="C43" i="11"/>
  <c r="C45" i="11"/>
  <c r="C46" i="11"/>
  <c r="C49" i="11"/>
  <c r="C51" i="11"/>
  <c r="C52" i="11"/>
  <c r="C53" i="11"/>
  <c r="C54" i="11"/>
  <c r="C55" i="11"/>
  <c r="C56" i="11"/>
  <c r="C57" i="11"/>
  <c r="C58" i="11"/>
  <c r="C59" i="11"/>
  <c r="C60" i="11"/>
  <c r="C61" i="11"/>
  <c r="C62" i="11"/>
  <c r="C63" i="11"/>
  <c r="C64" i="11"/>
  <c r="C65" i="11"/>
  <c r="C66" i="11"/>
  <c r="C26" i="11"/>
  <c r="B25" i="11"/>
  <c r="B4" i="11" s="1"/>
  <c r="A11" i="21"/>
  <c r="M28" i="47" s="1"/>
  <c r="A28" i="47" s="1"/>
  <c r="A12" i="21"/>
  <c r="M29" i="47" s="1"/>
  <c r="A29" i="47" s="1"/>
  <c r="A6" i="21"/>
  <c r="M23" i="47" s="1"/>
  <c r="A23" i="47" s="1"/>
  <c r="A7" i="21"/>
  <c r="M24" i="47" s="1"/>
  <c r="A24" i="47" s="1"/>
  <c r="A8" i="21"/>
  <c r="M25" i="47" s="1"/>
  <c r="A25" i="47" s="1"/>
  <c r="A9" i="21"/>
  <c r="M26" i="47" s="1"/>
  <c r="A26" i="47" s="1"/>
  <c r="A10" i="21"/>
  <c r="A5" i="21"/>
  <c r="M22" i="47" s="1"/>
  <c r="A22" i="47" s="1"/>
  <c r="L21" i="34"/>
  <c r="L26" i="34"/>
  <c r="L23" i="34"/>
  <c r="Q18" i="34"/>
  <c r="Q19" i="34" s="1"/>
  <c r="F4" i="21"/>
  <c r="E4" i="21"/>
  <c r="D4" i="21"/>
  <c r="C4" i="21"/>
  <c r="B4" i="21"/>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7" i="10"/>
  <c r="E8" i="10"/>
  <c r="E9" i="10"/>
  <c r="E10" i="10"/>
  <c r="E11" i="10"/>
  <c r="E12" i="10"/>
  <c r="E13" i="10"/>
  <c r="E14" i="10"/>
  <c r="E15" i="10"/>
  <c r="E16" i="10"/>
  <c r="E17" i="10"/>
  <c r="E18" i="10"/>
  <c r="E19" i="10"/>
  <c r="E20" i="10"/>
  <c r="E21" i="10"/>
  <c r="E22" i="10"/>
  <c r="E23" i="10"/>
  <c r="E24" i="10"/>
  <c r="E25" i="10"/>
  <c r="E6" i="10"/>
  <c r="B27" i="17"/>
  <c r="A27" i="17" s="1"/>
  <c r="B28" i="17"/>
  <c r="A28" i="17" s="1"/>
  <c r="B29" i="17"/>
  <c r="A29" i="17" s="1"/>
  <c r="B30" i="17"/>
  <c r="A30" i="17" s="1"/>
  <c r="B31" i="17"/>
  <c r="A31" i="17" s="1"/>
  <c r="B32" i="17"/>
  <c r="A32" i="17" s="1"/>
  <c r="B33" i="17"/>
  <c r="A33" i="17" s="1"/>
  <c r="B34" i="17"/>
  <c r="A34" i="17" s="1"/>
  <c r="B35" i="17"/>
  <c r="A35" i="17" s="1"/>
  <c r="B36" i="17"/>
  <c r="A36" i="17" s="1"/>
  <c r="B37" i="17"/>
  <c r="A37" i="17" s="1"/>
  <c r="B38" i="17"/>
  <c r="A38" i="17" s="1"/>
  <c r="B39" i="17"/>
  <c r="A39" i="17" s="1"/>
  <c r="B40" i="17"/>
  <c r="A40" i="17" s="1"/>
  <c r="B41" i="17"/>
  <c r="A41" i="17" s="1"/>
  <c r="B42" i="17"/>
  <c r="A42" i="17" s="1"/>
  <c r="B43" i="17"/>
  <c r="A43" i="17" s="1"/>
  <c r="B44" i="17"/>
  <c r="A44" i="17" s="1"/>
  <c r="B45" i="17"/>
  <c r="A45" i="17" s="1"/>
  <c r="B46" i="17"/>
  <c r="A46" i="17" s="1"/>
  <c r="B47" i="17"/>
  <c r="A47" i="17" s="1"/>
  <c r="B48" i="17"/>
  <c r="A48" i="17" s="1"/>
  <c r="B49" i="17"/>
  <c r="A49" i="17" s="1"/>
  <c r="B50" i="17"/>
  <c r="A50" i="17" s="1"/>
  <c r="B51" i="17"/>
  <c r="A51" i="17" s="1"/>
  <c r="B52" i="17"/>
  <c r="A52" i="17" s="1"/>
  <c r="B53" i="17"/>
  <c r="A53" i="17" s="1"/>
  <c r="B54" i="17"/>
  <c r="A54" i="17" s="1"/>
  <c r="B55" i="17"/>
  <c r="A55" i="17" s="1"/>
  <c r="B56" i="17"/>
  <c r="A56" i="17" s="1"/>
  <c r="B57" i="17"/>
  <c r="A57" i="17" s="1"/>
  <c r="B58" i="17"/>
  <c r="A58" i="17" s="1"/>
  <c r="B59" i="17"/>
  <c r="A59" i="17" s="1"/>
  <c r="B60" i="17"/>
  <c r="A60" i="17" s="1"/>
  <c r="B61" i="17"/>
  <c r="A61" i="17" s="1"/>
  <c r="B62" i="17"/>
  <c r="A62" i="17" s="1"/>
  <c r="B63" i="17"/>
  <c r="A63" i="17" s="1"/>
  <c r="B64" i="17"/>
  <c r="A64" i="17" s="1"/>
  <c r="B65" i="17"/>
  <c r="A65" i="17" s="1"/>
  <c r="B66" i="17"/>
  <c r="A66" i="17" s="1"/>
  <c r="C110" i="10"/>
  <c r="C104" i="10"/>
  <c r="C105" i="10"/>
  <c r="C106" i="10"/>
  <c r="C107" i="10"/>
  <c r="C108" i="10"/>
  <c r="C109"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6" i="10"/>
  <c r="E48" i="33"/>
  <c r="F48" i="33" s="1"/>
  <c r="E47" i="33"/>
  <c r="F47" i="33" s="1"/>
  <c r="E46" i="33"/>
  <c r="F46" i="33" s="1"/>
  <c r="E45" i="33"/>
  <c r="F45" i="33" s="1"/>
  <c r="E3480" i="10"/>
  <c r="E3481" i="10"/>
  <c r="E3482" i="10"/>
  <c r="E3483" i="10"/>
  <c r="E3484" i="10"/>
  <c r="E3479" i="10"/>
  <c r="E3329" i="10"/>
  <c r="E3330" i="10"/>
  <c r="E3331" i="10"/>
  <c r="E3332" i="10"/>
  <c r="E3333" i="10"/>
  <c r="E3334" i="10"/>
  <c r="E3328" i="10"/>
  <c r="E3313" i="10"/>
  <c r="E3314" i="10"/>
  <c r="E3315" i="10"/>
  <c r="E3316" i="10"/>
  <c r="E3317" i="10"/>
  <c r="E3318" i="10"/>
  <c r="E3319" i="10"/>
  <c r="E3320" i="10"/>
  <c r="E3304" i="10"/>
  <c r="E3305" i="10"/>
  <c r="E3306" i="10"/>
  <c r="E3307" i="10"/>
  <c r="E3308" i="10"/>
  <c r="E3309" i="10"/>
  <c r="E3310" i="10"/>
  <c r="E3311" i="10"/>
  <c r="E3312" i="10"/>
  <c r="E3303" i="10"/>
  <c r="E3276" i="10"/>
  <c r="E3277" i="10"/>
  <c r="E3278" i="10"/>
  <c r="E3279" i="10"/>
  <c r="E3280" i="10"/>
  <c r="E3281" i="10"/>
  <c r="E3282" i="10"/>
  <c r="E3283" i="10"/>
  <c r="E3284" i="10"/>
  <c r="E3285" i="10"/>
  <c r="E3286" i="10"/>
  <c r="E3287" i="10"/>
  <c r="E3288" i="10"/>
  <c r="E3289" i="10"/>
  <c r="E3290" i="10"/>
  <c r="E3291" i="10"/>
  <c r="E3292" i="10"/>
  <c r="E3293" i="10"/>
  <c r="E3294" i="10"/>
  <c r="E3295" i="10"/>
  <c r="E3269" i="10"/>
  <c r="E3270" i="10"/>
  <c r="E3271" i="10"/>
  <c r="E3272" i="10"/>
  <c r="E3273" i="10"/>
  <c r="E3274" i="10"/>
  <c r="E3275" i="10"/>
  <c r="E3268" i="10"/>
  <c r="E3296" i="10"/>
  <c r="E3297" i="10"/>
  <c r="E3298" i="10"/>
  <c r="E3299" i="10"/>
  <c r="E3300" i="10"/>
  <c r="E3301" i="10"/>
  <c r="E3302" i="10"/>
  <c r="E3321" i="10"/>
  <c r="E3322" i="10"/>
  <c r="E3258" i="10"/>
  <c r="E3259" i="10"/>
  <c r="E3260" i="10"/>
  <c r="E3261" i="10"/>
  <c r="E3262" i="10"/>
  <c r="E3263" i="10"/>
  <c r="E3264" i="10"/>
  <c r="E3265" i="10"/>
  <c r="E3266" i="10"/>
  <c r="E3267" i="10"/>
  <c r="E3255" i="10"/>
  <c r="E3256" i="10"/>
  <c r="E3257" i="10"/>
  <c r="E3248" i="10"/>
  <c r="E3249" i="10"/>
  <c r="E3250" i="10"/>
  <c r="E3251" i="10"/>
  <c r="E3252" i="10"/>
  <c r="E3253" i="10"/>
  <c r="E3254" i="10"/>
  <c r="E3247" i="10"/>
  <c r="E3209" i="10"/>
  <c r="E3210" i="10"/>
  <c r="E3211" i="10"/>
  <c r="E3212" i="10"/>
  <c r="E3213" i="10"/>
  <c r="E3214" i="10"/>
  <c r="E3215" i="10"/>
  <c r="E3216" i="10"/>
  <c r="E3217" i="10"/>
  <c r="E3218" i="10"/>
  <c r="E3219" i="10"/>
  <c r="E3220" i="10"/>
  <c r="E3221" i="10"/>
  <c r="E3222" i="10"/>
  <c r="E3223" i="10"/>
  <c r="E3224" i="10"/>
  <c r="E3225" i="10"/>
  <c r="E3226" i="10"/>
  <c r="E3227" i="10"/>
  <c r="E3228" i="10"/>
  <c r="E3208" i="10"/>
  <c r="E3182" i="10"/>
  <c r="E3183" i="10"/>
  <c r="E3184" i="10"/>
  <c r="E3185" i="10"/>
  <c r="E3186" i="10"/>
  <c r="E3187" i="10"/>
  <c r="E3188" i="10"/>
  <c r="E3189" i="10"/>
  <c r="E3181" i="10"/>
  <c r="E3154" i="10"/>
  <c r="E3130" i="10"/>
  <c r="E3131" i="10"/>
  <c r="E3132" i="10"/>
  <c r="E3133" i="10"/>
  <c r="E3134" i="10"/>
  <c r="E3129" i="10"/>
  <c r="E2964" i="10"/>
  <c r="E2965" i="10"/>
  <c r="E2966" i="10"/>
  <c r="E2967" i="10"/>
  <c r="E2968" i="10"/>
  <c r="E2963" i="10"/>
  <c r="E2912" i="10"/>
  <c r="E2913" i="10"/>
  <c r="E2914" i="10"/>
  <c r="E2915" i="10"/>
  <c r="E2916" i="10"/>
  <c r="E2911" i="10"/>
  <c r="E2864" i="10"/>
  <c r="E2865" i="10"/>
  <c r="E2866" i="10"/>
  <c r="E2863" i="10"/>
  <c r="E2736" i="10"/>
  <c r="E2737" i="10"/>
  <c r="E2738" i="10"/>
  <c r="E2739" i="10"/>
  <c r="E2740" i="10"/>
  <c r="E2735" i="10"/>
  <c r="E2718" i="10"/>
  <c r="E2719" i="10"/>
  <c r="E2720" i="10"/>
  <c r="E2721" i="10"/>
  <c r="E2722" i="10"/>
  <c r="E2717" i="10"/>
  <c r="E2591" i="10"/>
  <c r="E2592" i="10"/>
  <c r="E2593" i="10"/>
  <c r="E2594" i="10"/>
  <c r="E2595" i="10"/>
  <c r="E2596" i="10"/>
  <c r="E2597" i="10"/>
  <c r="E2590" i="10"/>
  <c r="E2475" i="10"/>
  <c r="E2476" i="10"/>
  <c r="E2477" i="10"/>
  <c r="E2478" i="10"/>
  <c r="E2479" i="10"/>
  <c r="E2480" i="10"/>
  <c r="E2481" i="10"/>
  <c r="E2482" i="10"/>
  <c r="E2474" i="10"/>
  <c r="E2457" i="10"/>
  <c r="E2453" i="10"/>
  <c r="E2454" i="10"/>
  <c r="E2455" i="10"/>
  <c r="E2456" i="10"/>
  <c r="E2452" i="10"/>
  <c r="E2440" i="10"/>
  <c r="E2441" i="10"/>
  <c r="E2442" i="10"/>
  <c r="E2443" i="10"/>
  <c r="E2444" i="10"/>
  <c r="E2445" i="10"/>
  <c r="E2439" i="10"/>
  <c r="E2434" i="10"/>
  <c r="E2435" i="10"/>
  <c r="E2436" i="10"/>
  <c r="E2437" i="10"/>
  <c r="E2438" i="10"/>
  <c r="E2433" i="10"/>
  <c r="E2302" i="10"/>
  <c r="E2303" i="10"/>
  <c r="E2304" i="10"/>
  <c r="E2305" i="10"/>
  <c r="E2306" i="10"/>
  <c r="E2301" i="10"/>
  <c r="E2248" i="10"/>
  <c r="E2249" i="10"/>
  <c r="E2250" i="10"/>
  <c r="E2251" i="10"/>
  <c r="E2252" i="10"/>
  <c r="E2253" i="10"/>
  <c r="E2254" i="10"/>
  <c r="E2255" i="10"/>
  <c r="E2256" i="10"/>
  <c r="E2247" i="10"/>
  <c r="E2240" i="10"/>
  <c r="E2241" i="10"/>
  <c r="E2242" i="10"/>
  <c r="E2243" i="10"/>
  <c r="E2244" i="10"/>
  <c r="E2245" i="10"/>
  <c r="E2246" i="10"/>
  <c r="E2239" i="10"/>
  <c r="E2212" i="10"/>
  <c r="E2213" i="10"/>
  <c r="E2214" i="10"/>
  <c r="E2215" i="10"/>
  <c r="E2216" i="10"/>
  <c r="E2217" i="10"/>
  <c r="E2211" i="10"/>
  <c r="E2173" i="10"/>
  <c r="E2174" i="10"/>
  <c r="E2175" i="10"/>
  <c r="E2176" i="10"/>
  <c r="E2177" i="10"/>
  <c r="E2178" i="10"/>
  <c r="E2179" i="10"/>
  <c r="E2170" i="10"/>
  <c r="E2171" i="10"/>
  <c r="E2172" i="10"/>
  <c r="E2156" i="10"/>
  <c r="E2157" i="10"/>
  <c r="E2158" i="10"/>
  <c r="E2159" i="10"/>
  <c r="E2160" i="10"/>
  <c r="E2161" i="10"/>
  <c r="E2162" i="10"/>
  <c r="E2163" i="10"/>
  <c r="E2164" i="10"/>
  <c r="E2165" i="10"/>
  <c r="E2166" i="10"/>
  <c r="E2167" i="10"/>
  <c r="E2168" i="10"/>
  <c r="E2169" i="10"/>
  <c r="E2155" i="10"/>
  <c r="E2139" i="10"/>
  <c r="E2140" i="10"/>
  <c r="E2141" i="10"/>
  <c r="E2142" i="10"/>
  <c r="E2143" i="10"/>
  <c r="E2144" i="10"/>
  <c r="E2138" i="10"/>
  <c r="E2110" i="10"/>
  <c r="E2111" i="10"/>
  <c r="E2112" i="10"/>
  <c r="E2113" i="10"/>
  <c r="E2114" i="10"/>
  <c r="E2115" i="10"/>
  <c r="E2116" i="10"/>
  <c r="E2117" i="10"/>
  <c r="E2118" i="10"/>
  <c r="E2119" i="10"/>
  <c r="E2120" i="10"/>
  <c r="E2121" i="10"/>
  <c r="E2122" i="10"/>
  <c r="E2109" i="10"/>
  <c r="E2072" i="10"/>
  <c r="E2073" i="10"/>
  <c r="E2074" i="10"/>
  <c r="E2075" i="10"/>
  <c r="E2076" i="10"/>
  <c r="E2077" i="10"/>
  <c r="E2078" i="10"/>
  <c r="E2079" i="10"/>
  <c r="E2080" i="10"/>
  <c r="E2071" i="10"/>
  <c r="E2044" i="10"/>
  <c r="E2045" i="10"/>
  <c r="E2046" i="10"/>
  <c r="E2047" i="10"/>
  <c r="E2048" i="10"/>
  <c r="E2049" i="10"/>
  <c r="E2043" i="10"/>
  <c r="E1948" i="10"/>
  <c r="E1949" i="10"/>
  <c r="E1950" i="10"/>
  <c r="E1951" i="10"/>
  <c r="E1952" i="10"/>
  <c r="E1953" i="10"/>
  <c r="E1947" i="10"/>
  <c r="E1932" i="10"/>
  <c r="E1933" i="10"/>
  <c r="E1934" i="10"/>
  <c r="E1935" i="10"/>
  <c r="E1936" i="10"/>
  <c r="E1937" i="10"/>
  <c r="E1931" i="10"/>
  <c r="E1861" i="10"/>
  <c r="E1862" i="10"/>
  <c r="E1863" i="10"/>
  <c r="E1864" i="10"/>
  <c r="E1865" i="10"/>
  <c r="E1866" i="10"/>
  <c r="E1867" i="10"/>
  <c r="E1868" i="10"/>
  <c r="E1869" i="10"/>
  <c r="E1860" i="10"/>
  <c r="E1587" i="10"/>
  <c r="E1588" i="10"/>
  <c r="E1589" i="10"/>
  <c r="E1590" i="10"/>
  <c r="E1591" i="10"/>
  <c r="E1592" i="10"/>
  <c r="E1593" i="10"/>
  <c r="E1594" i="10"/>
  <c r="E1586" i="10"/>
  <c r="E1578" i="10"/>
  <c r="E1579" i="10"/>
  <c r="E1577" i="10"/>
  <c r="E1572" i="10"/>
  <c r="E1573" i="10"/>
  <c r="E1574" i="10"/>
  <c r="E1575" i="10"/>
  <c r="E1576" i="10"/>
  <c r="E1571" i="10"/>
  <c r="E1528" i="10"/>
  <c r="E1529" i="10"/>
  <c r="E1530" i="10"/>
  <c r="E1531" i="10"/>
  <c r="E1532" i="10"/>
  <c r="E1533" i="10"/>
  <c r="E1534" i="10"/>
  <c r="E1527" i="10"/>
  <c r="E1488" i="10"/>
  <c r="E1489" i="10"/>
  <c r="E1490" i="10"/>
  <c r="E1491" i="10"/>
  <c r="E1492" i="10"/>
  <c r="E1487" i="10"/>
  <c r="E1482" i="10"/>
  <c r="E1483" i="10"/>
  <c r="E1484" i="10"/>
  <c r="E1485" i="10"/>
  <c r="E1486" i="10"/>
  <c r="E1481" i="10"/>
  <c r="E1476" i="10"/>
  <c r="E1477" i="10"/>
  <c r="E1478" i="10"/>
  <c r="E1479" i="10"/>
  <c r="E1480" i="10"/>
  <c r="E1475" i="10"/>
  <c r="E1411" i="10"/>
  <c r="E1413" i="10"/>
  <c r="E1414" i="10"/>
  <c r="E1412" i="10"/>
  <c r="E1397" i="10"/>
  <c r="E1398" i="10"/>
  <c r="E1399" i="10"/>
  <c r="E1400" i="10"/>
  <c r="E1401" i="10"/>
  <c r="E1402" i="10"/>
  <c r="E1396" i="10"/>
  <c r="E1378" i="10"/>
  <c r="E1379" i="10"/>
  <c r="E1380" i="10"/>
  <c r="E1381" i="10"/>
  <c r="E1382" i="10"/>
  <c r="E1383" i="10"/>
  <c r="E1384" i="10"/>
  <c r="E1385" i="10"/>
  <c r="E1386" i="10"/>
  <c r="E1377" i="10"/>
  <c r="E1335" i="10"/>
  <c r="E1336" i="10"/>
  <c r="E1337" i="10"/>
  <c r="E1338" i="10"/>
  <c r="E1339" i="10"/>
  <c r="E1340" i="10"/>
  <c r="E1334" i="10"/>
  <c r="E1241" i="10"/>
  <c r="E1240" i="10"/>
  <c r="E1239" i="10"/>
  <c r="E1238" i="10"/>
  <c r="E1237" i="10"/>
  <c r="E1236" i="10"/>
  <c r="E1217" i="10"/>
  <c r="E1218" i="10"/>
  <c r="E1219" i="10"/>
  <c r="E1220" i="10"/>
  <c r="E1221" i="10"/>
  <c r="E1222" i="10"/>
  <c r="E1223" i="10"/>
  <c r="E1224" i="10"/>
  <c r="E1225" i="10"/>
  <c r="E1226" i="10"/>
  <c r="E1227" i="10"/>
  <c r="E1228" i="10"/>
  <c r="E1229" i="10"/>
  <c r="E1230" i="10"/>
  <c r="E1216" i="10"/>
  <c r="E1149" i="10"/>
  <c r="E1150" i="10"/>
  <c r="E1151" i="10"/>
  <c r="E1152" i="10"/>
  <c r="E1153" i="10"/>
  <c r="E1154" i="10"/>
  <c r="E1155" i="10"/>
  <c r="E1156" i="10"/>
  <c r="E1148" i="10"/>
  <c r="E1085" i="10"/>
  <c r="E1086" i="10"/>
  <c r="E1087" i="10"/>
  <c r="E1088" i="10"/>
  <c r="E1089" i="10"/>
  <c r="E1090" i="10"/>
  <c r="E1091" i="10"/>
  <c r="E1092" i="10"/>
  <c r="E1084" i="10"/>
  <c r="E1024" i="10"/>
  <c r="E1025" i="10"/>
  <c r="E1026" i="10"/>
  <c r="E1027" i="10"/>
  <c r="E1028" i="10"/>
  <c r="E1029" i="10"/>
  <c r="E1030" i="10"/>
  <c r="E1031" i="10"/>
  <c r="E1032" i="10"/>
  <c r="E1033" i="10"/>
  <c r="E1034" i="10"/>
  <c r="E1023" i="10"/>
  <c r="E1010" i="10"/>
  <c r="E1011" i="10"/>
  <c r="E1012" i="10"/>
  <c r="E1013" i="10"/>
  <c r="E1014" i="10"/>
  <c r="E1015" i="10"/>
  <c r="E1016" i="10"/>
  <c r="E1017" i="10"/>
  <c r="E1018" i="10"/>
  <c r="E1019" i="10"/>
  <c r="E1020" i="10"/>
  <c r="E1021" i="10"/>
  <c r="E1022" i="10"/>
  <c r="E1001" i="10"/>
  <c r="E1002" i="10"/>
  <c r="E1003" i="10"/>
  <c r="E1004" i="10"/>
  <c r="E1005" i="10"/>
  <c r="E1006" i="10"/>
  <c r="E1007" i="10"/>
  <c r="E1008" i="10"/>
  <c r="E1009" i="10"/>
  <c r="E1000" i="10"/>
  <c r="E952" i="10"/>
  <c r="E953" i="10"/>
  <c r="E954" i="10"/>
  <c r="E955" i="10"/>
  <c r="E956" i="10"/>
  <c r="E957" i="10"/>
  <c r="E951" i="10"/>
  <c r="E882" i="10"/>
  <c r="E883" i="10"/>
  <c r="E884" i="10"/>
  <c r="E885" i="10"/>
  <c r="E886" i="10"/>
  <c r="E887" i="10"/>
  <c r="E881" i="10"/>
  <c r="E480" i="10"/>
  <c r="E481" i="10"/>
  <c r="E482" i="10"/>
  <c r="E483" i="10"/>
  <c r="E484" i="10"/>
  <c r="E479" i="10"/>
  <c r="E468" i="10"/>
  <c r="E469" i="10"/>
  <c r="E470" i="10"/>
  <c r="E471" i="10"/>
  <c r="E472" i="10"/>
  <c r="E473" i="10"/>
  <c r="E467" i="10"/>
  <c r="E338" i="10"/>
  <c r="E339" i="10"/>
  <c r="E340" i="10"/>
  <c r="E341" i="10"/>
  <c r="E342" i="10"/>
  <c r="E337" i="10"/>
  <c r="E332" i="10"/>
  <c r="E333" i="10"/>
  <c r="E334" i="10"/>
  <c r="E335" i="10"/>
  <c r="E336" i="10"/>
  <c r="E331" i="10"/>
  <c r="E304" i="10"/>
  <c r="E267" i="10"/>
  <c r="E268" i="10"/>
  <c r="E269" i="10"/>
  <c r="E270" i="10"/>
  <c r="E271" i="10"/>
  <c r="E272" i="10"/>
  <c r="E273" i="10"/>
  <c r="E274" i="10"/>
  <c r="E266" i="10"/>
  <c r="E242" i="10"/>
  <c r="E218" i="10"/>
  <c r="E219" i="10"/>
  <c r="E220" i="10"/>
  <c r="E221" i="10"/>
  <c r="E222" i="10"/>
  <c r="E223" i="10"/>
  <c r="E224" i="10"/>
  <c r="E225" i="10"/>
  <c r="E217" i="10"/>
  <c r="E200" i="10"/>
  <c r="E201" i="10"/>
  <c r="E202" i="10"/>
  <c r="E203" i="10"/>
  <c r="E204" i="10"/>
  <c r="E205" i="10"/>
  <c r="E206" i="10"/>
  <c r="E207" i="10"/>
  <c r="E199" i="10"/>
  <c r="E192" i="10"/>
  <c r="E193" i="10"/>
  <c r="E194" i="10"/>
  <c r="E195" i="10"/>
  <c r="E196" i="10"/>
  <c r="E197" i="10"/>
  <c r="E198" i="10"/>
  <c r="E191" i="10"/>
  <c r="E188" i="10"/>
  <c r="E189" i="10"/>
  <c r="E187"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90" i="10"/>
  <c r="E208" i="10"/>
  <c r="E209" i="10"/>
  <c r="E210" i="10"/>
  <c r="E211" i="10"/>
  <c r="E212" i="10"/>
  <c r="E213" i="10"/>
  <c r="E214" i="10"/>
  <c r="E215" i="10"/>
  <c r="E216" i="10"/>
  <c r="E226" i="10"/>
  <c r="E227" i="10"/>
  <c r="E228" i="10"/>
  <c r="E229" i="10"/>
  <c r="E230" i="10"/>
  <c r="E231" i="10"/>
  <c r="E232" i="10"/>
  <c r="E233" i="10"/>
  <c r="E234" i="10"/>
  <c r="E235" i="10"/>
  <c r="E236" i="10"/>
  <c r="E237" i="10"/>
  <c r="E238" i="10"/>
  <c r="E239" i="10"/>
  <c r="E240" i="10"/>
  <c r="E241"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43" i="10"/>
  <c r="E344" i="10"/>
  <c r="E345" i="10"/>
  <c r="E346" i="10"/>
  <c r="E347" i="10"/>
  <c r="E348" i="10"/>
  <c r="E349" i="10"/>
  <c r="E350" i="10"/>
  <c r="E351" i="10"/>
  <c r="E352" i="10"/>
  <c r="E353" i="10"/>
  <c r="E354" i="10"/>
  <c r="E355" i="10"/>
  <c r="E356" i="10"/>
  <c r="E357" i="10"/>
  <c r="E358" i="10"/>
  <c r="E359" i="10"/>
  <c r="E360" i="10"/>
  <c r="E361" i="10"/>
  <c r="E362" i="10"/>
  <c r="E363" i="10"/>
  <c r="E364" i="10"/>
  <c r="E365" i="10"/>
  <c r="E366" i="10"/>
  <c r="E367" i="10"/>
  <c r="E368" i="10"/>
  <c r="E369" i="10"/>
  <c r="E370" i="10"/>
  <c r="E371" i="10"/>
  <c r="E372" i="10"/>
  <c r="E373" i="10"/>
  <c r="E374" i="10"/>
  <c r="E375" i="10"/>
  <c r="E376" i="10"/>
  <c r="E377" i="10"/>
  <c r="E378" i="10"/>
  <c r="E379" i="10"/>
  <c r="E380" i="10"/>
  <c r="E381" i="10"/>
  <c r="E382" i="10"/>
  <c r="E383" i="10"/>
  <c r="E384" i="10"/>
  <c r="E385" i="10"/>
  <c r="E386" i="10"/>
  <c r="E387" i="10"/>
  <c r="E388" i="10"/>
  <c r="E389" i="10"/>
  <c r="E390" i="10"/>
  <c r="E391" i="10"/>
  <c r="E392" i="10"/>
  <c r="E393" i="10"/>
  <c r="E394" i="10"/>
  <c r="E395" i="10"/>
  <c r="E396" i="10"/>
  <c r="E397" i="10"/>
  <c r="E398" i="10"/>
  <c r="E399" i="10"/>
  <c r="E400" i="10"/>
  <c r="E401" i="10"/>
  <c r="E402" i="10"/>
  <c r="E403" i="10"/>
  <c r="E404" i="10"/>
  <c r="E405" i="10"/>
  <c r="E406" i="10"/>
  <c r="E407" i="10"/>
  <c r="E408" i="10"/>
  <c r="E409" i="10"/>
  <c r="E410" i="10"/>
  <c r="E411" i="10"/>
  <c r="E412" i="10"/>
  <c r="E413" i="10"/>
  <c r="E414" i="10"/>
  <c r="E415" i="10"/>
  <c r="E416" i="10"/>
  <c r="E417" i="10"/>
  <c r="E418" i="10"/>
  <c r="E419" i="10"/>
  <c r="E420" i="10"/>
  <c r="E421" i="10"/>
  <c r="E422" i="10"/>
  <c r="E423" i="10"/>
  <c r="E424" i="10"/>
  <c r="E425" i="10"/>
  <c r="E426" i="10"/>
  <c r="E427" i="10"/>
  <c r="E428" i="10"/>
  <c r="E429" i="10"/>
  <c r="E430" i="10"/>
  <c r="E431" i="10"/>
  <c r="E432" i="10"/>
  <c r="E433" i="10"/>
  <c r="E434" i="10"/>
  <c r="E435" i="10"/>
  <c r="E436" i="10"/>
  <c r="E437" i="10"/>
  <c r="E438" i="10"/>
  <c r="E439" i="10"/>
  <c r="E440" i="10"/>
  <c r="E441" i="10"/>
  <c r="E442" i="10"/>
  <c r="E443" i="10"/>
  <c r="E444" i="10"/>
  <c r="E445" i="10"/>
  <c r="E446" i="10"/>
  <c r="E447" i="10"/>
  <c r="E448" i="10"/>
  <c r="E449" i="10"/>
  <c r="E450" i="10"/>
  <c r="E451" i="10"/>
  <c r="E452" i="10"/>
  <c r="E453" i="10"/>
  <c r="E454" i="10"/>
  <c r="E455" i="10"/>
  <c r="E456" i="10"/>
  <c r="E457" i="10"/>
  <c r="E458" i="10"/>
  <c r="E459" i="10"/>
  <c r="E460" i="10"/>
  <c r="E461" i="10"/>
  <c r="E462" i="10"/>
  <c r="E463" i="10"/>
  <c r="E464" i="10"/>
  <c r="E465" i="10"/>
  <c r="E466" i="10"/>
  <c r="E474" i="10"/>
  <c r="E475" i="10"/>
  <c r="E476" i="10"/>
  <c r="E477" i="10"/>
  <c r="E478" i="10"/>
  <c r="E485" i="10"/>
  <c r="E486" i="10"/>
  <c r="E487" i="10"/>
  <c r="E488" i="10"/>
  <c r="E489" i="10"/>
  <c r="E490" i="10"/>
  <c r="E491" i="10"/>
  <c r="E492" i="10"/>
  <c r="E493" i="10"/>
  <c r="E494" i="10"/>
  <c r="E495" i="10"/>
  <c r="E496" i="10"/>
  <c r="E497" i="10"/>
  <c r="E498" i="10"/>
  <c r="E499" i="10"/>
  <c r="E500" i="10"/>
  <c r="E501" i="10"/>
  <c r="E502" i="10"/>
  <c r="E503" i="10"/>
  <c r="E504" i="10"/>
  <c r="E505" i="10"/>
  <c r="E506" i="10"/>
  <c r="E507" i="10"/>
  <c r="E508" i="10"/>
  <c r="E509" i="10"/>
  <c r="E510" i="10"/>
  <c r="E511" i="10"/>
  <c r="E512" i="10"/>
  <c r="E513" i="10"/>
  <c r="E514" i="10"/>
  <c r="E515" i="10"/>
  <c r="E516" i="10"/>
  <c r="E517" i="10"/>
  <c r="E518" i="10"/>
  <c r="E519" i="10"/>
  <c r="E520" i="10"/>
  <c r="E521" i="10"/>
  <c r="E522" i="10"/>
  <c r="E523" i="10"/>
  <c r="E524" i="10"/>
  <c r="E525" i="10"/>
  <c r="E526" i="10"/>
  <c r="E527" i="10"/>
  <c r="E528" i="10"/>
  <c r="E529" i="10"/>
  <c r="E530" i="10"/>
  <c r="E531" i="10"/>
  <c r="E532" i="10"/>
  <c r="E533" i="10"/>
  <c r="E534" i="10"/>
  <c r="E535" i="10"/>
  <c r="E536" i="10"/>
  <c r="E537" i="10"/>
  <c r="E538" i="10"/>
  <c r="E539" i="10"/>
  <c r="E540" i="10"/>
  <c r="E541" i="10"/>
  <c r="E542" i="10"/>
  <c r="E543" i="10"/>
  <c r="E544" i="10"/>
  <c r="E545" i="10"/>
  <c r="E546" i="10"/>
  <c r="E547" i="10"/>
  <c r="E548" i="10"/>
  <c r="E549" i="10"/>
  <c r="E550" i="10"/>
  <c r="E551" i="10"/>
  <c r="E552" i="10"/>
  <c r="E553" i="10"/>
  <c r="E554" i="10"/>
  <c r="E555" i="10"/>
  <c r="E556" i="10"/>
  <c r="E557" i="10"/>
  <c r="E558" i="10"/>
  <c r="E559" i="10"/>
  <c r="E560" i="10"/>
  <c r="E561" i="10"/>
  <c r="E562" i="10"/>
  <c r="E563" i="10"/>
  <c r="E564" i="10"/>
  <c r="E565" i="10"/>
  <c r="E566" i="10"/>
  <c r="E567" i="10"/>
  <c r="E568" i="10"/>
  <c r="E569" i="10"/>
  <c r="E570" i="10"/>
  <c r="E571" i="10"/>
  <c r="E572" i="10"/>
  <c r="E573" i="10"/>
  <c r="E574" i="10"/>
  <c r="E575" i="10"/>
  <c r="E576" i="10"/>
  <c r="E577" i="10"/>
  <c r="E578" i="10"/>
  <c r="E579" i="10"/>
  <c r="E580" i="10"/>
  <c r="E581" i="10"/>
  <c r="E582" i="10"/>
  <c r="E583" i="10"/>
  <c r="E584" i="10"/>
  <c r="E585" i="10"/>
  <c r="E586" i="10"/>
  <c r="E587" i="10"/>
  <c r="E588" i="10"/>
  <c r="E589" i="10"/>
  <c r="E590" i="10"/>
  <c r="E591" i="10"/>
  <c r="E592" i="10"/>
  <c r="E593" i="10"/>
  <c r="E594" i="10"/>
  <c r="E595" i="10"/>
  <c r="E596" i="10"/>
  <c r="E597" i="10"/>
  <c r="E598" i="10"/>
  <c r="E599" i="10"/>
  <c r="E600" i="10"/>
  <c r="E601" i="10"/>
  <c r="E602" i="10"/>
  <c r="E603" i="10"/>
  <c r="E604" i="10"/>
  <c r="E605" i="10"/>
  <c r="E606" i="10"/>
  <c r="E607" i="10"/>
  <c r="E608" i="10"/>
  <c r="E609" i="10"/>
  <c r="E610" i="10"/>
  <c r="E611" i="10"/>
  <c r="E612" i="10"/>
  <c r="E613" i="10"/>
  <c r="E614" i="10"/>
  <c r="E615" i="10"/>
  <c r="E616" i="10"/>
  <c r="E617" i="10"/>
  <c r="E618" i="10"/>
  <c r="E619" i="10"/>
  <c r="E620" i="10"/>
  <c r="E621" i="10"/>
  <c r="E622" i="10"/>
  <c r="E623" i="10"/>
  <c r="E624" i="10"/>
  <c r="E625" i="10"/>
  <c r="E626" i="10"/>
  <c r="E627" i="10"/>
  <c r="E628" i="10"/>
  <c r="E629" i="10"/>
  <c r="E630" i="10"/>
  <c r="E631" i="10"/>
  <c r="E632" i="10"/>
  <c r="E633" i="10"/>
  <c r="E634" i="10"/>
  <c r="E635" i="10"/>
  <c r="E636" i="10"/>
  <c r="E637" i="10"/>
  <c r="E638" i="10"/>
  <c r="E639" i="10"/>
  <c r="E640" i="10"/>
  <c r="E641" i="10"/>
  <c r="E642" i="10"/>
  <c r="E643" i="10"/>
  <c r="E644" i="10"/>
  <c r="E645" i="10"/>
  <c r="E646" i="10"/>
  <c r="E647" i="10"/>
  <c r="E648" i="10"/>
  <c r="E649" i="10"/>
  <c r="E650" i="10"/>
  <c r="E651" i="10"/>
  <c r="E652" i="10"/>
  <c r="E653" i="10"/>
  <c r="E654" i="10"/>
  <c r="E655" i="10"/>
  <c r="E656" i="10"/>
  <c r="E657" i="10"/>
  <c r="E658" i="10"/>
  <c r="E659" i="10"/>
  <c r="E660" i="10"/>
  <c r="E661" i="10"/>
  <c r="E662" i="10"/>
  <c r="E663" i="10"/>
  <c r="E664" i="10"/>
  <c r="E665" i="10"/>
  <c r="E666" i="10"/>
  <c r="E667" i="10"/>
  <c r="E668" i="10"/>
  <c r="E669" i="10"/>
  <c r="E670" i="10"/>
  <c r="E671" i="10"/>
  <c r="E672" i="10"/>
  <c r="E673" i="10"/>
  <c r="E674" i="10"/>
  <c r="E675" i="10"/>
  <c r="E676" i="10"/>
  <c r="E677" i="10"/>
  <c r="E678" i="10"/>
  <c r="E679" i="10"/>
  <c r="E680" i="10"/>
  <c r="E681" i="10"/>
  <c r="E682" i="10"/>
  <c r="E683" i="10"/>
  <c r="E684" i="10"/>
  <c r="E685" i="10"/>
  <c r="E686" i="10"/>
  <c r="E687" i="10"/>
  <c r="E688" i="10"/>
  <c r="E689" i="10"/>
  <c r="E690" i="10"/>
  <c r="E691" i="10"/>
  <c r="E692" i="10"/>
  <c r="E693" i="10"/>
  <c r="E694" i="10"/>
  <c r="E695" i="10"/>
  <c r="E696" i="10"/>
  <c r="E697" i="10"/>
  <c r="E698" i="10"/>
  <c r="E699" i="10"/>
  <c r="E700" i="10"/>
  <c r="E701" i="10"/>
  <c r="E702" i="10"/>
  <c r="E703" i="10"/>
  <c r="E704" i="10"/>
  <c r="E705" i="10"/>
  <c r="E706" i="10"/>
  <c r="E707" i="10"/>
  <c r="E708" i="10"/>
  <c r="E709" i="10"/>
  <c r="E710" i="10"/>
  <c r="E711" i="10"/>
  <c r="E712" i="10"/>
  <c r="E713" i="10"/>
  <c r="E714" i="10"/>
  <c r="E715" i="10"/>
  <c r="E716" i="10"/>
  <c r="E717" i="10"/>
  <c r="E718" i="10"/>
  <c r="E719" i="10"/>
  <c r="E720" i="10"/>
  <c r="E721" i="10"/>
  <c r="E722" i="10"/>
  <c r="E723" i="10"/>
  <c r="E724" i="10"/>
  <c r="E725" i="10"/>
  <c r="E726" i="10"/>
  <c r="E727" i="10"/>
  <c r="E728" i="10"/>
  <c r="E729" i="10"/>
  <c r="E730" i="10"/>
  <c r="E731" i="10"/>
  <c r="E732" i="10"/>
  <c r="E733" i="10"/>
  <c r="E734" i="10"/>
  <c r="E735" i="10"/>
  <c r="E736" i="10"/>
  <c r="E737" i="10"/>
  <c r="E738" i="10"/>
  <c r="E739" i="10"/>
  <c r="E740" i="10"/>
  <c r="E741" i="10"/>
  <c r="E742" i="10"/>
  <c r="E743" i="10"/>
  <c r="E744" i="10"/>
  <c r="E745" i="10"/>
  <c r="E746" i="10"/>
  <c r="E747" i="10"/>
  <c r="E748" i="10"/>
  <c r="E749" i="10"/>
  <c r="E750" i="10"/>
  <c r="E751" i="10"/>
  <c r="E752" i="10"/>
  <c r="E753" i="10"/>
  <c r="E754" i="10"/>
  <c r="E755" i="10"/>
  <c r="E756" i="10"/>
  <c r="E757" i="10"/>
  <c r="E758" i="10"/>
  <c r="E759" i="10"/>
  <c r="E760" i="10"/>
  <c r="E761" i="10"/>
  <c r="E762" i="10"/>
  <c r="E763" i="10"/>
  <c r="E764" i="10"/>
  <c r="E765" i="10"/>
  <c r="E766" i="10"/>
  <c r="E767" i="10"/>
  <c r="E768" i="10"/>
  <c r="E769" i="10"/>
  <c r="E770" i="10"/>
  <c r="E771" i="10"/>
  <c r="E772" i="10"/>
  <c r="E773" i="10"/>
  <c r="E774" i="10"/>
  <c r="E775" i="10"/>
  <c r="E776" i="10"/>
  <c r="E777" i="10"/>
  <c r="E778" i="10"/>
  <c r="E779" i="10"/>
  <c r="E780" i="10"/>
  <c r="E781" i="10"/>
  <c r="E782" i="10"/>
  <c r="E783" i="10"/>
  <c r="E784" i="10"/>
  <c r="E785" i="10"/>
  <c r="E786" i="10"/>
  <c r="E787" i="10"/>
  <c r="E788" i="10"/>
  <c r="E789" i="10"/>
  <c r="E790" i="10"/>
  <c r="E791" i="10"/>
  <c r="E792" i="10"/>
  <c r="E793" i="10"/>
  <c r="E794" i="10"/>
  <c r="E795" i="10"/>
  <c r="E796" i="10"/>
  <c r="E797" i="10"/>
  <c r="E798" i="10"/>
  <c r="E799" i="10"/>
  <c r="E800" i="10"/>
  <c r="E801" i="10"/>
  <c r="E802" i="10"/>
  <c r="E803" i="10"/>
  <c r="E804" i="10"/>
  <c r="E805" i="10"/>
  <c r="E806" i="10"/>
  <c r="E807" i="10"/>
  <c r="E808" i="10"/>
  <c r="E809" i="10"/>
  <c r="E810" i="10"/>
  <c r="E811" i="10"/>
  <c r="E812" i="10"/>
  <c r="E813" i="10"/>
  <c r="E814" i="10"/>
  <c r="E815" i="10"/>
  <c r="E816" i="10"/>
  <c r="E817" i="10"/>
  <c r="E818" i="10"/>
  <c r="E819" i="10"/>
  <c r="E820" i="10"/>
  <c r="E821" i="10"/>
  <c r="E822" i="10"/>
  <c r="E823" i="10"/>
  <c r="E824" i="10"/>
  <c r="E825" i="10"/>
  <c r="E826" i="10"/>
  <c r="E827" i="10"/>
  <c r="E828" i="10"/>
  <c r="E829" i="10"/>
  <c r="E830" i="10"/>
  <c r="E831" i="10"/>
  <c r="E832" i="10"/>
  <c r="E833" i="10"/>
  <c r="E834" i="10"/>
  <c r="E835" i="10"/>
  <c r="E836" i="10"/>
  <c r="E837" i="10"/>
  <c r="E838" i="10"/>
  <c r="E839" i="10"/>
  <c r="E840" i="10"/>
  <c r="E841" i="10"/>
  <c r="E842" i="10"/>
  <c r="E843" i="10"/>
  <c r="E844" i="10"/>
  <c r="E845" i="10"/>
  <c r="E846" i="10"/>
  <c r="E847" i="10"/>
  <c r="E848" i="10"/>
  <c r="E849" i="10"/>
  <c r="E850" i="10"/>
  <c r="E851" i="10"/>
  <c r="E852" i="10"/>
  <c r="E853" i="10"/>
  <c r="E854" i="10"/>
  <c r="E855" i="10"/>
  <c r="E856" i="10"/>
  <c r="E857" i="10"/>
  <c r="E858" i="10"/>
  <c r="E859" i="10"/>
  <c r="E860" i="10"/>
  <c r="E861" i="10"/>
  <c r="E862" i="10"/>
  <c r="E863" i="10"/>
  <c r="E864" i="10"/>
  <c r="E865" i="10"/>
  <c r="E866" i="10"/>
  <c r="E867" i="10"/>
  <c r="E868" i="10"/>
  <c r="E869" i="10"/>
  <c r="E870" i="10"/>
  <c r="E871" i="10"/>
  <c r="E872" i="10"/>
  <c r="E873" i="10"/>
  <c r="E874" i="10"/>
  <c r="E875" i="10"/>
  <c r="E876" i="10"/>
  <c r="E877" i="10"/>
  <c r="E878" i="10"/>
  <c r="E879" i="10"/>
  <c r="E880" i="10"/>
  <c r="E888" i="10"/>
  <c r="E889" i="10"/>
  <c r="E890" i="10"/>
  <c r="E891" i="10"/>
  <c r="E892" i="10"/>
  <c r="E893" i="10"/>
  <c r="E894" i="10"/>
  <c r="E895" i="10"/>
  <c r="E896" i="10"/>
  <c r="E897" i="10"/>
  <c r="E898" i="10"/>
  <c r="E899" i="10"/>
  <c r="E900" i="10"/>
  <c r="E901" i="10"/>
  <c r="E902" i="10"/>
  <c r="E903" i="10"/>
  <c r="E904" i="10"/>
  <c r="E905" i="10"/>
  <c r="E906" i="10"/>
  <c r="E907" i="10"/>
  <c r="E908" i="10"/>
  <c r="E909" i="10"/>
  <c r="E910" i="10"/>
  <c r="E911" i="10"/>
  <c r="E912" i="10"/>
  <c r="E913" i="10"/>
  <c r="E914" i="10"/>
  <c r="E915" i="10"/>
  <c r="E916" i="10"/>
  <c r="E917" i="10"/>
  <c r="E918" i="10"/>
  <c r="E919" i="10"/>
  <c r="E920" i="10"/>
  <c r="E921" i="10"/>
  <c r="E922" i="10"/>
  <c r="E923" i="10"/>
  <c r="E924" i="10"/>
  <c r="E925" i="10"/>
  <c r="E926" i="10"/>
  <c r="E927" i="10"/>
  <c r="E928" i="10"/>
  <c r="E929" i="10"/>
  <c r="E930" i="10"/>
  <c r="E931" i="10"/>
  <c r="E932" i="10"/>
  <c r="E933" i="10"/>
  <c r="E934" i="10"/>
  <c r="E935" i="10"/>
  <c r="E936" i="10"/>
  <c r="E937" i="10"/>
  <c r="E938" i="10"/>
  <c r="E939" i="10"/>
  <c r="E940" i="10"/>
  <c r="E941" i="10"/>
  <c r="E942" i="10"/>
  <c r="E943" i="10"/>
  <c r="E944" i="10"/>
  <c r="E945" i="10"/>
  <c r="E946" i="10"/>
  <c r="E947" i="10"/>
  <c r="E948" i="10"/>
  <c r="E949" i="10"/>
  <c r="E950" i="10"/>
  <c r="E958" i="10"/>
  <c r="E959" i="10"/>
  <c r="E960" i="10"/>
  <c r="E961" i="10"/>
  <c r="E962" i="10"/>
  <c r="E963" i="10"/>
  <c r="E964" i="10"/>
  <c r="E965" i="10"/>
  <c r="E966" i="10"/>
  <c r="E967" i="10"/>
  <c r="E968" i="10"/>
  <c r="E969" i="10"/>
  <c r="E970" i="10"/>
  <c r="E971" i="10"/>
  <c r="E972" i="10"/>
  <c r="E973" i="10"/>
  <c r="E974" i="10"/>
  <c r="E975" i="10"/>
  <c r="E976" i="10"/>
  <c r="E977" i="10"/>
  <c r="E978" i="10"/>
  <c r="E979" i="10"/>
  <c r="E980" i="10"/>
  <c r="E981" i="10"/>
  <c r="E982" i="10"/>
  <c r="E983" i="10"/>
  <c r="E984" i="10"/>
  <c r="E985" i="10"/>
  <c r="E986" i="10"/>
  <c r="E987" i="10"/>
  <c r="E988" i="10"/>
  <c r="E989" i="10"/>
  <c r="E990" i="10"/>
  <c r="E991" i="10"/>
  <c r="E992" i="10"/>
  <c r="E993" i="10"/>
  <c r="E994" i="10"/>
  <c r="E995" i="10"/>
  <c r="E996" i="10"/>
  <c r="E997" i="10"/>
  <c r="E998" i="10"/>
  <c r="E999" i="10"/>
  <c r="E1035" i="10"/>
  <c r="E1036" i="10"/>
  <c r="E1037" i="10"/>
  <c r="E1038" i="10"/>
  <c r="E1039" i="10"/>
  <c r="E1040" i="10"/>
  <c r="E1041" i="10"/>
  <c r="E1042" i="10"/>
  <c r="E1043" i="10"/>
  <c r="E1044" i="10"/>
  <c r="E1045" i="10"/>
  <c r="E1046" i="10"/>
  <c r="E1047" i="10"/>
  <c r="E1048" i="10"/>
  <c r="E1049" i="10"/>
  <c r="E1050" i="10"/>
  <c r="E1051" i="10"/>
  <c r="E1052" i="10"/>
  <c r="E1053" i="10"/>
  <c r="E1054" i="10"/>
  <c r="E1055" i="10"/>
  <c r="E1056" i="10"/>
  <c r="E1057" i="10"/>
  <c r="E1058" i="10"/>
  <c r="E1059" i="10"/>
  <c r="E1060" i="10"/>
  <c r="E1061" i="10"/>
  <c r="E1062" i="10"/>
  <c r="E1063" i="10"/>
  <c r="E1064" i="10"/>
  <c r="E1065" i="10"/>
  <c r="E1066" i="10"/>
  <c r="E1067" i="10"/>
  <c r="E1068" i="10"/>
  <c r="E1069" i="10"/>
  <c r="E1070" i="10"/>
  <c r="E1071" i="10"/>
  <c r="E1072" i="10"/>
  <c r="E1073" i="10"/>
  <c r="E1074" i="10"/>
  <c r="E1075" i="10"/>
  <c r="E1076" i="10"/>
  <c r="E1077" i="10"/>
  <c r="E1078" i="10"/>
  <c r="E1079" i="10"/>
  <c r="E1080" i="10"/>
  <c r="E1081" i="10"/>
  <c r="E1082" i="10"/>
  <c r="E1083" i="10"/>
  <c r="E1093" i="10"/>
  <c r="E1094" i="10"/>
  <c r="E1095" i="10"/>
  <c r="E1096" i="10"/>
  <c r="E1097" i="10"/>
  <c r="E1098" i="10"/>
  <c r="E1099" i="10"/>
  <c r="E1100" i="10"/>
  <c r="E1101" i="10"/>
  <c r="E1102" i="10"/>
  <c r="E1103" i="10"/>
  <c r="E1104" i="10"/>
  <c r="E1105" i="10"/>
  <c r="E1106" i="10"/>
  <c r="E1107" i="10"/>
  <c r="E1108" i="10"/>
  <c r="E1109" i="10"/>
  <c r="E1110" i="10"/>
  <c r="E1111" i="10"/>
  <c r="E1112" i="10"/>
  <c r="E1113" i="10"/>
  <c r="E1114" i="10"/>
  <c r="E1115" i="10"/>
  <c r="E1116" i="10"/>
  <c r="E1117" i="10"/>
  <c r="E1118" i="10"/>
  <c r="E1119" i="10"/>
  <c r="E1120" i="10"/>
  <c r="E1121" i="10"/>
  <c r="E1122" i="10"/>
  <c r="E1123" i="10"/>
  <c r="E1124" i="10"/>
  <c r="E1125" i="10"/>
  <c r="E1126" i="10"/>
  <c r="E1127" i="10"/>
  <c r="E1128" i="10"/>
  <c r="E1129" i="10"/>
  <c r="E1130" i="10"/>
  <c r="E1131" i="10"/>
  <c r="E1132" i="10"/>
  <c r="E1133" i="10"/>
  <c r="E1134" i="10"/>
  <c r="E1135" i="10"/>
  <c r="E1136" i="10"/>
  <c r="E1137" i="10"/>
  <c r="E1138" i="10"/>
  <c r="E1139" i="10"/>
  <c r="E1140" i="10"/>
  <c r="E1141" i="10"/>
  <c r="E1142" i="10"/>
  <c r="E1143" i="10"/>
  <c r="E1144" i="10"/>
  <c r="E1145" i="10"/>
  <c r="E1146" i="10"/>
  <c r="E1147" i="10"/>
  <c r="E1157" i="10"/>
  <c r="E1158" i="10"/>
  <c r="E1159" i="10"/>
  <c r="E1160" i="10"/>
  <c r="E1161" i="10"/>
  <c r="E1162" i="10"/>
  <c r="E1163" i="10"/>
  <c r="E1164" i="10"/>
  <c r="E1165" i="10"/>
  <c r="E1166" i="10"/>
  <c r="E1167" i="10"/>
  <c r="E1168" i="10"/>
  <c r="E1169" i="10"/>
  <c r="E1170" i="10"/>
  <c r="E1171" i="10"/>
  <c r="E1172" i="10"/>
  <c r="E1173" i="10"/>
  <c r="E1174" i="10"/>
  <c r="E1175" i="10"/>
  <c r="E1176" i="10"/>
  <c r="E1177" i="10"/>
  <c r="E1178" i="10"/>
  <c r="E1179" i="10"/>
  <c r="E1180" i="10"/>
  <c r="E1181" i="10"/>
  <c r="E1182" i="10"/>
  <c r="E1183" i="10"/>
  <c r="E1184" i="10"/>
  <c r="E1185" i="10"/>
  <c r="E1186" i="10"/>
  <c r="E1187" i="10"/>
  <c r="E1188" i="10"/>
  <c r="E1189" i="10"/>
  <c r="E1190" i="10"/>
  <c r="E1191" i="10"/>
  <c r="E1192" i="10"/>
  <c r="E1193" i="10"/>
  <c r="E1194" i="10"/>
  <c r="E1195" i="10"/>
  <c r="E1196" i="10"/>
  <c r="E1197" i="10"/>
  <c r="E1198" i="10"/>
  <c r="E1199" i="10"/>
  <c r="E1200" i="10"/>
  <c r="E1201" i="10"/>
  <c r="E1202" i="10"/>
  <c r="E1203" i="10"/>
  <c r="E1204" i="10"/>
  <c r="E1205" i="10"/>
  <c r="E1206" i="10"/>
  <c r="E1207" i="10"/>
  <c r="E1208" i="10"/>
  <c r="E1209" i="10"/>
  <c r="E1210" i="10"/>
  <c r="E1211" i="10"/>
  <c r="E1212" i="10"/>
  <c r="E1213" i="10"/>
  <c r="E1214" i="10"/>
  <c r="E1215" i="10"/>
  <c r="E1231" i="10"/>
  <c r="E1232" i="10"/>
  <c r="E1233" i="10"/>
  <c r="E1234" i="10"/>
  <c r="E1235" i="10"/>
  <c r="E1242" i="10"/>
  <c r="E1243" i="10"/>
  <c r="E1244" i="10"/>
  <c r="E1245" i="10"/>
  <c r="E1246" i="10"/>
  <c r="E1247" i="10"/>
  <c r="E1248" i="10"/>
  <c r="E1249" i="10"/>
  <c r="E1250" i="10"/>
  <c r="E1251" i="10"/>
  <c r="E1252" i="10"/>
  <c r="E1253" i="10"/>
  <c r="E1254" i="10"/>
  <c r="E1255" i="10"/>
  <c r="E1256" i="10"/>
  <c r="E1257" i="10"/>
  <c r="E1258" i="10"/>
  <c r="E1259" i="10"/>
  <c r="E1260" i="10"/>
  <c r="E1261" i="10"/>
  <c r="E1262" i="10"/>
  <c r="E1263" i="10"/>
  <c r="E1264" i="10"/>
  <c r="E1265" i="10"/>
  <c r="E1266" i="10"/>
  <c r="E1267" i="10"/>
  <c r="E1268" i="10"/>
  <c r="E1269" i="10"/>
  <c r="E1270" i="10"/>
  <c r="E1271" i="10"/>
  <c r="E1272" i="10"/>
  <c r="E1273" i="10"/>
  <c r="E1274" i="10"/>
  <c r="E1275" i="10"/>
  <c r="E1276" i="10"/>
  <c r="E1277" i="10"/>
  <c r="E1278" i="10"/>
  <c r="E1279" i="10"/>
  <c r="E1280" i="10"/>
  <c r="E1281" i="10"/>
  <c r="E1282" i="10"/>
  <c r="E1283" i="10"/>
  <c r="E1284" i="10"/>
  <c r="E1285" i="10"/>
  <c r="E1286" i="10"/>
  <c r="E1287" i="10"/>
  <c r="E1288" i="10"/>
  <c r="E1289" i="10"/>
  <c r="E1290" i="10"/>
  <c r="E1291" i="10"/>
  <c r="E1292" i="10"/>
  <c r="E1293" i="10"/>
  <c r="E1294" i="10"/>
  <c r="E1295" i="10"/>
  <c r="E1296" i="10"/>
  <c r="E1297" i="10"/>
  <c r="E1298" i="10"/>
  <c r="E1299" i="10"/>
  <c r="E1300" i="10"/>
  <c r="E1301" i="10"/>
  <c r="E1302" i="10"/>
  <c r="E1303" i="10"/>
  <c r="E1304" i="10"/>
  <c r="E1305" i="10"/>
  <c r="E1306" i="10"/>
  <c r="E1307" i="10"/>
  <c r="E1308" i="10"/>
  <c r="E1309" i="10"/>
  <c r="E1310" i="10"/>
  <c r="E1311" i="10"/>
  <c r="E1312" i="10"/>
  <c r="E1313" i="10"/>
  <c r="E1314" i="10"/>
  <c r="E1315" i="10"/>
  <c r="E1316" i="10"/>
  <c r="E1317" i="10"/>
  <c r="E1318" i="10"/>
  <c r="E1319" i="10"/>
  <c r="E1320" i="10"/>
  <c r="E1321" i="10"/>
  <c r="E1322" i="10"/>
  <c r="E1323" i="10"/>
  <c r="E1324" i="10"/>
  <c r="E1325" i="10"/>
  <c r="E1326" i="10"/>
  <c r="E1327" i="10"/>
  <c r="E1328" i="10"/>
  <c r="E1329" i="10"/>
  <c r="E1330" i="10"/>
  <c r="E1331" i="10"/>
  <c r="E1332" i="10"/>
  <c r="E1333" i="10"/>
  <c r="E1341" i="10"/>
  <c r="E1342" i="10"/>
  <c r="E1343" i="10"/>
  <c r="E1344" i="10"/>
  <c r="E1345" i="10"/>
  <c r="E1346" i="10"/>
  <c r="E1347" i="10"/>
  <c r="E1348" i="10"/>
  <c r="E1349" i="10"/>
  <c r="E1350" i="10"/>
  <c r="E1351" i="10"/>
  <c r="E1352" i="10"/>
  <c r="E1353" i="10"/>
  <c r="E1354" i="10"/>
  <c r="E1355" i="10"/>
  <c r="E1356" i="10"/>
  <c r="E1357" i="10"/>
  <c r="E1358" i="10"/>
  <c r="E1359" i="10"/>
  <c r="E1360" i="10"/>
  <c r="E1361" i="10"/>
  <c r="E1362" i="10"/>
  <c r="E1363" i="10"/>
  <c r="E1364" i="10"/>
  <c r="E1365" i="10"/>
  <c r="E1366" i="10"/>
  <c r="E1367" i="10"/>
  <c r="E1368" i="10"/>
  <c r="E1369" i="10"/>
  <c r="E1370" i="10"/>
  <c r="E1371" i="10"/>
  <c r="E1372" i="10"/>
  <c r="E1373" i="10"/>
  <c r="E1374" i="10"/>
  <c r="E1375" i="10"/>
  <c r="E1376" i="10"/>
  <c r="E1387" i="10"/>
  <c r="E1388" i="10"/>
  <c r="E1389" i="10"/>
  <c r="E1390" i="10"/>
  <c r="E1391" i="10"/>
  <c r="E1392" i="10"/>
  <c r="E1393" i="10"/>
  <c r="E1394" i="10"/>
  <c r="E1395" i="10"/>
  <c r="E1403" i="10"/>
  <c r="E1404" i="10"/>
  <c r="E1405" i="10"/>
  <c r="E1406" i="10"/>
  <c r="E1407" i="10"/>
  <c r="E1408" i="10"/>
  <c r="E1409" i="10"/>
  <c r="E1410" i="10"/>
  <c r="E1415" i="10"/>
  <c r="E1416" i="10"/>
  <c r="E1417" i="10"/>
  <c r="E1418" i="10"/>
  <c r="E1419" i="10"/>
  <c r="E1420" i="10"/>
  <c r="E1421" i="10"/>
  <c r="E1422" i="10"/>
  <c r="E1423" i="10"/>
  <c r="E1424" i="10"/>
  <c r="E1425" i="10"/>
  <c r="E1426" i="10"/>
  <c r="E1427" i="10"/>
  <c r="E1428" i="10"/>
  <c r="E1429" i="10"/>
  <c r="E1430" i="10"/>
  <c r="E1431" i="10"/>
  <c r="E1432" i="10"/>
  <c r="E1433" i="10"/>
  <c r="E1434" i="10"/>
  <c r="E1435" i="10"/>
  <c r="E1436" i="10"/>
  <c r="E1437" i="10"/>
  <c r="E1438" i="10"/>
  <c r="E1439" i="10"/>
  <c r="E1440" i="10"/>
  <c r="E1441" i="10"/>
  <c r="E1442" i="10"/>
  <c r="E1443" i="10"/>
  <c r="E1444" i="10"/>
  <c r="E1445" i="10"/>
  <c r="E1446" i="10"/>
  <c r="E1447" i="10"/>
  <c r="E1448" i="10"/>
  <c r="E1449" i="10"/>
  <c r="E1450" i="10"/>
  <c r="E1451" i="10"/>
  <c r="E1452" i="10"/>
  <c r="E1453" i="10"/>
  <c r="E1454" i="10"/>
  <c r="E1455" i="10"/>
  <c r="E1456" i="10"/>
  <c r="E1457" i="10"/>
  <c r="E1458" i="10"/>
  <c r="E1459" i="10"/>
  <c r="E1460" i="10"/>
  <c r="E1461" i="10"/>
  <c r="E1462" i="10"/>
  <c r="E1463" i="10"/>
  <c r="E1464" i="10"/>
  <c r="E1465" i="10"/>
  <c r="E1466" i="10"/>
  <c r="E1467" i="10"/>
  <c r="E1468" i="10"/>
  <c r="E1469" i="10"/>
  <c r="E1470" i="10"/>
  <c r="E1471" i="10"/>
  <c r="E1472" i="10"/>
  <c r="E1473" i="10"/>
  <c r="E1474" i="10"/>
  <c r="E1493" i="10"/>
  <c r="E1494" i="10"/>
  <c r="E1495" i="10"/>
  <c r="E1496" i="10"/>
  <c r="E1497" i="10"/>
  <c r="E1498" i="10"/>
  <c r="E1499" i="10"/>
  <c r="E1500" i="10"/>
  <c r="E1501" i="10"/>
  <c r="E1502" i="10"/>
  <c r="E1503" i="10"/>
  <c r="E1504" i="10"/>
  <c r="E1505" i="10"/>
  <c r="E1506" i="10"/>
  <c r="E1507" i="10"/>
  <c r="E1508" i="10"/>
  <c r="E1509" i="10"/>
  <c r="E1510" i="10"/>
  <c r="E1511" i="10"/>
  <c r="E1512" i="10"/>
  <c r="E1513" i="10"/>
  <c r="E1514" i="10"/>
  <c r="E1515" i="10"/>
  <c r="E1516" i="10"/>
  <c r="E1517" i="10"/>
  <c r="E1518" i="10"/>
  <c r="E1519" i="10"/>
  <c r="E1520" i="10"/>
  <c r="E1521" i="10"/>
  <c r="E1522" i="10"/>
  <c r="E1523" i="10"/>
  <c r="E1524" i="10"/>
  <c r="E1525" i="10"/>
  <c r="E1526"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80" i="10"/>
  <c r="E1581" i="10"/>
  <c r="E1582" i="10"/>
  <c r="E1583" i="10"/>
  <c r="E1584" i="10"/>
  <c r="E1585"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840" i="10"/>
  <c r="E1841" i="10"/>
  <c r="E1842" i="10"/>
  <c r="E1843" i="10"/>
  <c r="E1844" i="10"/>
  <c r="E1845" i="10"/>
  <c r="E1846" i="10"/>
  <c r="E1847" i="10"/>
  <c r="E1848" i="10"/>
  <c r="E1849" i="10"/>
  <c r="E1850" i="10"/>
  <c r="E1851" i="10"/>
  <c r="E1852" i="10"/>
  <c r="E1853" i="10"/>
  <c r="E1854" i="10"/>
  <c r="E1855" i="10"/>
  <c r="E1856" i="10"/>
  <c r="E1857" i="10"/>
  <c r="E1858" i="10"/>
  <c r="E1859" i="10"/>
  <c r="E1870" i="10"/>
  <c r="E1871" i="10"/>
  <c r="E1872" i="10"/>
  <c r="E1873" i="10"/>
  <c r="E1874" i="10"/>
  <c r="E1875" i="10"/>
  <c r="E1876" i="10"/>
  <c r="E1877" i="10"/>
  <c r="E1878" i="10"/>
  <c r="E1879" i="10"/>
  <c r="E1880" i="10"/>
  <c r="E1881" i="10"/>
  <c r="E1882" i="10"/>
  <c r="E1883" i="10"/>
  <c r="E1884" i="10"/>
  <c r="E1885" i="10"/>
  <c r="E1886" i="10"/>
  <c r="E1887" i="10"/>
  <c r="E1888" i="10"/>
  <c r="E1889" i="10"/>
  <c r="E1890" i="10"/>
  <c r="E1891" i="10"/>
  <c r="E1892" i="10"/>
  <c r="E1893" i="10"/>
  <c r="E1894" i="10"/>
  <c r="E1895" i="10"/>
  <c r="E1896" i="10"/>
  <c r="E1897" i="10"/>
  <c r="E1898" i="10"/>
  <c r="E1899" i="10"/>
  <c r="E1900" i="10"/>
  <c r="E1901" i="10"/>
  <c r="E1902" i="10"/>
  <c r="E1903" i="10"/>
  <c r="E1904" i="10"/>
  <c r="E1905" i="10"/>
  <c r="E1906" i="10"/>
  <c r="E1907" i="10"/>
  <c r="E1908" i="10"/>
  <c r="E1909" i="10"/>
  <c r="E1910" i="10"/>
  <c r="E1911" i="10"/>
  <c r="E1912" i="10"/>
  <c r="E1913" i="10"/>
  <c r="E1914" i="10"/>
  <c r="E1915" i="10"/>
  <c r="E1916" i="10"/>
  <c r="E1917" i="10"/>
  <c r="E1918" i="10"/>
  <c r="E1919" i="10"/>
  <c r="E1920" i="10"/>
  <c r="E1921" i="10"/>
  <c r="E1922" i="10"/>
  <c r="E1923" i="10"/>
  <c r="E1924" i="10"/>
  <c r="E1925" i="10"/>
  <c r="E1926" i="10"/>
  <c r="E1927" i="10"/>
  <c r="E1928" i="10"/>
  <c r="E1929" i="10"/>
  <c r="E1930" i="10"/>
  <c r="E1938" i="10"/>
  <c r="E1939" i="10"/>
  <c r="E1940" i="10"/>
  <c r="E1941" i="10"/>
  <c r="E1942" i="10"/>
  <c r="E1943" i="10"/>
  <c r="E1944" i="10"/>
  <c r="E1945" i="10"/>
  <c r="E1946" i="10"/>
  <c r="E1954" i="10"/>
  <c r="E1955" i="10"/>
  <c r="E1956" i="10"/>
  <c r="E1957" i="10"/>
  <c r="E1958" i="10"/>
  <c r="E1959" i="10"/>
  <c r="E1960" i="10"/>
  <c r="E1961" i="10"/>
  <c r="E1962" i="10"/>
  <c r="E1963" i="10"/>
  <c r="E1964" i="10"/>
  <c r="E1965" i="10"/>
  <c r="E1966" i="10"/>
  <c r="E1967" i="10"/>
  <c r="E1968" i="10"/>
  <c r="E1969" i="10"/>
  <c r="E1970" i="10"/>
  <c r="E1971" i="10"/>
  <c r="E1972" i="10"/>
  <c r="E1973" i="10"/>
  <c r="E1974" i="10"/>
  <c r="E1975" i="10"/>
  <c r="E1976" i="10"/>
  <c r="E1977" i="10"/>
  <c r="E1978" i="10"/>
  <c r="E1979" i="10"/>
  <c r="E1980" i="10"/>
  <c r="E1981" i="10"/>
  <c r="E1982" i="10"/>
  <c r="E1983" i="10"/>
  <c r="E1984" i="10"/>
  <c r="E1985" i="10"/>
  <c r="E1986" i="10"/>
  <c r="E1987" i="10"/>
  <c r="E1988" i="10"/>
  <c r="E1989" i="10"/>
  <c r="E1990" i="10"/>
  <c r="E1991" i="10"/>
  <c r="E1992" i="10"/>
  <c r="E1993" i="10"/>
  <c r="E1994" i="10"/>
  <c r="E1995" i="10"/>
  <c r="E1996" i="10"/>
  <c r="E1997" i="10"/>
  <c r="E1998" i="10"/>
  <c r="E1999" i="10"/>
  <c r="E2000" i="10"/>
  <c r="E2001" i="10"/>
  <c r="E2002" i="10"/>
  <c r="E2003" i="10"/>
  <c r="E2004" i="10"/>
  <c r="E2005" i="10"/>
  <c r="E2006" i="10"/>
  <c r="E2007" i="10"/>
  <c r="E2008" i="10"/>
  <c r="E2009" i="10"/>
  <c r="E2010" i="10"/>
  <c r="E2011" i="10"/>
  <c r="E2012" i="10"/>
  <c r="E2013" i="10"/>
  <c r="E2014" i="10"/>
  <c r="E2015" i="10"/>
  <c r="E2016" i="10"/>
  <c r="E2017" i="10"/>
  <c r="E2018" i="10"/>
  <c r="E2019" i="10"/>
  <c r="E2020" i="10"/>
  <c r="E2021" i="10"/>
  <c r="E2022" i="10"/>
  <c r="E2023" i="10"/>
  <c r="E2024" i="10"/>
  <c r="E2025" i="10"/>
  <c r="E2026" i="10"/>
  <c r="E2027" i="10"/>
  <c r="E2028" i="10"/>
  <c r="E2029" i="10"/>
  <c r="E2030" i="10"/>
  <c r="E2031" i="10"/>
  <c r="E2032" i="10"/>
  <c r="E2033" i="10"/>
  <c r="E2034" i="10"/>
  <c r="E2035" i="10"/>
  <c r="E2036" i="10"/>
  <c r="E2037" i="10"/>
  <c r="E2038" i="10"/>
  <c r="E2039" i="10"/>
  <c r="E2040" i="10"/>
  <c r="E2041" i="10"/>
  <c r="E2042" i="10"/>
  <c r="E2050" i="10"/>
  <c r="E2051" i="10"/>
  <c r="E2052" i="10"/>
  <c r="E2053" i="10"/>
  <c r="E2054" i="10"/>
  <c r="E2055" i="10"/>
  <c r="E2056" i="10"/>
  <c r="E2057" i="10"/>
  <c r="E2058" i="10"/>
  <c r="E2059" i="10"/>
  <c r="E2060" i="10"/>
  <c r="E2061" i="10"/>
  <c r="E2062" i="10"/>
  <c r="E2063" i="10"/>
  <c r="E2064" i="10"/>
  <c r="E2065" i="10"/>
  <c r="E2066" i="10"/>
  <c r="E2067" i="10"/>
  <c r="E2068" i="10"/>
  <c r="E2069" i="10"/>
  <c r="E2070" i="10"/>
  <c r="E2081" i="10"/>
  <c r="E2082" i="10"/>
  <c r="E2083" i="10"/>
  <c r="E2084" i="10"/>
  <c r="E2085" i="10"/>
  <c r="E2086" i="10"/>
  <c r="E2087" i="10"/>
  <c r="E2088" i="10"/>
  <c r="E2089" i="10"/>
  <c r="E2090" i="10"/>
  <c r="E2091" i="10"/>
  <c r="E2092" i="10"/>
  <c r="E2093" i="10"/>
  <c r="E2094" i="10"/>
  <c r="E2095" i="10"/>
  <c r="E2096" i="10"/>
  <c r="E2097" i="10"/>
  <c r="E2098" i="10"/>
  <c r="E2099" i="10"/>
  <c r="E2100" i="10"/>
  <c r="E2101" i="10"/>
  <c r="E2102" i="10"/>
  <c r="E2103" i="10"/>
  <c r="E2104" i="10"/>
  <c r="E2105" i="10"/>
  <c r="E2106" i="10"/>
  <c r="E2107" i="10"/>
  <c r="E2108" i="10"/>
  <c r="E2123" i="10"/>
  <c r="E2124" i="10"/>
  <c r="E2125" i="10"/>
  <c r="E2126" i="10"/>
  <c r="E2127" i="10"/>
  <c r="E2128" i="10"/>
  <c r="E2129" i="10"/>
  <c r="E2130" i="10"/>
  <c r="E2131" i="10"/>
  <c r="E2132" i="10"/>
  <c r="E2133" i="10"/>
  <c r="E2134" i="10"/>
  <c r="E2135" i="10"/>
  <c r="E2136" i="10"/>
  <c r="E2137" i="10"/>
  <c r="E2145" i="10"/>
  <c r="E2146" i="10"/>
  <c r="E2147" i="10"/>
  <c r="E2148" i="10"/>
  <c r="E2149" i="10"/>
  <c r="E2150" i="10"/>
  <c r="E2151" i="10"/>
  <c r="E2152" i="10"/>
  <c r="E2153" i="10"/>
  <c r="E2154" i="10"/>
  <c r="E2180" i="10"/>
  <c r="E2181" i="10"/>
  <c r="E2182" i="10"/>
  <c r="E2183" i="10"/>
  <c r="E2184" i="10"/>
  <c r="E2185" i="10"/>
  <c r="E2186" i="10"/>
  <c r="E2187" i="10"/>
  <c r="E2188" i="10"/>
  <c r="E2189" i="10"/>
  <c r="E2190" i="10"/>
  <c r="E2191" i="10"/>
  <c r="E2192" i="10"/>
  <c r="E2193" i="10"/>
  <c r="E2194" i="10"/>
  <c r="E2195" i="10"/>
  <c r="E2196" i="10"/>
  <c r="E2197" i="10"/>
  <c r="E2198" i="10"/>
  <c r="E2199" i="10"/>
  <c r="E2200" i="10"/>
  <c r="E2201" i="10"/>
  <c r="E2202" i="10"/>
  <c r="E2203" i="10"/>
  <c r="E2204" i="10"/>
  <c r="E2205" i="10"/>
  <c r="E2206" i="10"/>
  <c r="E2207" i="10"/>
  <c r="E2208" i="10"/>
  <c r="E2209" i="10"/>
  <c r="E2210" i="10"/>
  <c r="E2218" i="10"/>
  <c r="E2219" i="10"/>
  <c r="E2220" i="10"/>
  <c r="E2221" i="10"/>
  <c r="E2222" i="10"/>
  <c r="E2223" i="10"/>
  <c r="E2224" i="10"/>
  <c r="E2225" i="10"/>
  <c r="E2226" i="10"/>
  <c r="E2227" i="10"/>
  <c r="E2228" i="10"/>
  <c r="E2229" i="10"/>
  <c r="E2230" i="10"/>
  <c r="E2231" i="10"/>
  <c r="E2232" i="10"/>
  <c r="E2233" i="10"/>
  <c r="E2234" i="10"/>
  <c r="E2235" i="10"/>
  <c r="E2236" i="10"/>
  <c r="E2237" i="10"/>
  <c r="E2238" i="10"/>
  <c r="E2257" i="10"/>
  <c r="E2258" i="10"/>
  <c r="E2259" i="10"/>
  <c r="E2260" i="10"/>
  <c r="E2261" i="10"/>
  <c r="E2262" i="10"/>
  <c r="E2263" i="10"/>
  <c r="E2264" i="10"/>
  <c r="E2265" i="10"/>
  <c r="E2266" i="10"/>
  <c r="E2267" i="10"/>
  <c r="E2268" i="10"/>
  <c r="E2269" i="10"/>
  <c r="E2270" i="10"/>
  <c r="E2271" i="10"/>
  <c r="E2272" i="10"/>
  <c r="E2273" i="10"/>
  <c r="E2274" i="10"/>
  <c r="E2275" i="10"/>
  <c r="E2276" i="10"/>
  <c r="E2277" i="10"/>
  <c r="E2278" i="10"/>
  <c r="E2279" i="10"/>
  <c r="E2280" i="10"/>
  <c r="E2281" i="10"/>
  <c r="E2282" i="10"/>
  <c r="E2283" i="10"/>
  <c r="E2284" i="10"/>
  <c r="E2285" i="10"/>
  <c r="E2286" i="10"/>
  <c r="E2287" i="10"/>
  <c r="E2288" i="10"/>
  <c r="E2289" i="10"/>
  <c r="E2290" i="10"/>
  <c r="E2291" i="10"/>
  <c r="E2292" i="10"/>
  <c r="E2293" i="10"/>
  <c r="E2294" i="10"/>
  <c r="E2295" i="10"/>
  <c r="E2296" i="10"/>
  <c r="E2297" i="10"/>
  <c r="E2298" i="10"/>
  <c r="E2299" i="10"/>
  <c r="E2300" i="10"/>
  <c r="E2307" i="10"/>
  <c r="E2308" i="10"/>
  <c r="E2309" i="10"/>
  <c r="E2310" i="10"/>
  <c r="E2311" i="10"/>
  <c r="E2312" i="10"/>
  <c r="E2313" i="10"/>
  <c r="E2314" i="10"/>
  <c r="E2315" i="10"/>
  <c r="E2316" i="10"/>
  <c r="E2317" i="10"/>
  <c r="E2318" i="10"/>
  <c r="E2319" i="10"/>
  <c r="E2320" i="10"/>
  <c r="E2321" i="10"/>
  <c r="E2322" i="10"/>
  <c r="E2323" i="10"/>
  <c r="E2324" i="10"/>
  <c r="E2325" i="10"/>
  <c r="E2326" i="10"/>
  <c r="E2327" i="10"/>
  <c r="E2328" i="10"/>
  <c r="E2329" i="10"/>
  <c r="E2330" i="10"/>
  <c r="E2331" i="10"/>
  <c r="E2332" i="10"/>
  <c r="E2333" i="10"/>
  <c r="E2334" i="10"/>
  <c r="E2335" i="10"/>
  <c r="E2336" i="10"/>
  <c r="E2337" i="10"/>
  <c r="E2338" i="10"/>
  <c r="E2339" i="10"/>
  <c r="E2340" i="10"/>
  <c r="E2341" i="10"/>
  <c r="E2342" i="10"/>
  <c r="E2343" i="10"/>
  <c r="E2344" i="10"/>
  <c r="E2345" i="10"/>
  <c r="E2346" i="10"/>
  <c r="E2347" i="10"/>
  <c r="E2348" i="10"/>
  <c r="E2349" i="10"/>
  <c r="E2350" i="10"/>
  <c r="E2351" i="10"/>
  <c r="E2352" i="10"/>
  <c r="E2353" i="10"/>
  <c r="E2354" i="10"/>
  <c r="E2355" i="10"/>
  <c r="E2356" i="10"/>
  <c r="E2357" i="10"/>
  <c r="E2358" i="10"/>
  <c r="E2359" i="10"/>
  <c r="E2360" i="10"/>
  <c r="E2361" i="10"/>
  <c r="E2362" i="10"/>
  <c r="E2363" i="10"/>
  <c r="E2364" i="10"/>
  <c r="E2365" i="10"/>
  <c r="E2366" i="10"/>
  <c r="E2367" i="10"/>
  <c r="E2368" i="10"/>
  <c r="E2369" i="10"/>
  <c r="E2370" i="10"/>
  <c r="E2371" i="10"/>
  <c r="E2372" i="10"/>
  <c r="E2373" i="10"/>
  <c r="E2374" i="10"/>
  <c r="E2375" i="10"/>
  <c r="E2376" i="10"/>
  <c r="E2377" i="10"/>
  <c r="E2378" i="10"/>
  <c r="E2379" i="10"/>
  <c r="E2380" i="10"/>
  <c r="E2381" i="10"/>
  <c r="E2382" i="10"/>
  <c r="E2383" i="10"/>
  <c r="E2384" i="10"/>
  <c r="E2385" i="10"/>
  <c r="E2386" i="10"/>
  <c r="E2387" i="10"/>
  <c r="E2388" i="10"/>
  <c r="E2389" i="10"/>
  <c r="E2390" i="10"/>
  <c r="E2391" i="10"/>
  <c r="E2392" i="10"/>
  <c r="E2393" i="10"/>
  <c r="E2394" i="10"/>
  <c r="E2395" i="10"/>
  <c r="E2396" i="10"/>
  <c r="E2397" i="10"/>
  <c r="E2398" i="10"/>
  <c r="E2399" i="10"/>
  <c r="E2400" i="10"/>
  <c r="E2401" i="10"/>
  <c r="E2402" i="10"/>
  <c r="E2403" i="10"/>
  <c r="E2404" i="10"/>
  <c r="E2405" i="10"/>
  <c r="E2406" i="10"/>
  <c r="E2407" i="10"/>
  <c r="E2408" i="10"/>
  <c r="E2409" i="10"/>
  <c r="E2410" i="10"/>
  <c r="E2411" i="10"/>
  <c r="E2412" i="10"/>
  <c r="E2413" i="10"/>
  <c r="E2414" i="10"/>
  <c r="E2415" i="10"/>
  <c r="E2416" i="10"/>
  <c r="E2417" i="10"/>
  <c r="E2418" i="10"/>
  <c r="E2419" i="10"/>
  <c r="E2420" i="10"/>
  <c r="E2421" i="10"/>
  <c r="E2422" i="10"/>
  <c r="E2423" i="10"/>
  <c r="E2424" i="10"/>
  <c r="E2425" i="10"/>
  <c r="E2426" i="10"/>
  <c r="E2427" i="10"/>
  <c r="E2428" i="10"/>
  <c r="E2429" i="10"/>
  <c r="E2430" i="10"/>
  <c r="E2431" i="10"/>
  <c r="E2432" i="10"/>
  <c r="E2446" i="10"/>
  <c r="E2447" i="10"/>
  <c r="E2448" i="10"/>
  <c r="E2449" i="10"/>
  <c r="E2450" i="10"/>
  <c r="E2451" i="10"/>
  <c r="E2458" i="10"/>
  <c r="E2459" i="10"/>
  <c r="E2460" i="10"/>
  <c r="E2461" i="10"/>
  <c r="E2462" i="10"/>
  <c r="E2463" i="10"/>
  <c r="E2464" i="10"/>
  <c r="E2465" i="10"/>
  <c r="E2466" i="10"/>
  <c r="E2467" i="10"/>
  <c r="E2468" i="10"/>
  <c r="E2469" i="10"/>
  <c r="E2470" i="10"/>
  <c r="E2471" i="10"/>
  <c r="E2472" i="10"/>
  <c r="E2473" i="10"/>
  <c r="E2483" i="10"/>
  <c r="E2484" i="10"/>
  <c r="E2485" i="10"/>
  <c r="E2486" i="10"/>
  <c r="E2487" i="10"/>
  <c r="E2488" i="10"/>
  <c r="E2489" i="10"/>
  <c r="E2490" i="10"/>
  <c r="E2491" i="10"/>
  <c r="E2492" i="10"/>
  <c r="E2493" i="10"/>
  <c r="E2494" i="10"/>
  <c r="E2495" i="10"/>
  <c r="E2496" i="10"/>
  <c r="E2497" i="10"/>
  <c r="E2498" i="10"/>
  <c r="E2499" i="10"/>
  <c r="E2500" i="10"/>
  <c r="E2501" i="10"/>
  <c r="E2502" i="10"/>
  <c r="E2503" i="10"/>
  <c r="E2504" i="10"/>
  <c r="E2505" i="10"/>
  <c r="E2506" i="10"/>
  <c r="E2507" i="10"/>
  <c r="E2508" i="10"/>
  <c r="E2509" i="10"/>
  <c r="E2510" i="10"/>
  <c r="E2511" i="10"/>
  <c r="E2512" i="10"/>
  <c r="E2513" i="10"/>
  <c r="E2514" i="10"/>
  <c r="E2515" i="10"/>
  <c r="E2516" i="10"/>
  <c r="E2517" i="10"/>
  <c r="E2518" i="10"/>
  <c r="E2519" i="10"/>
  <c r="E2520" i="10"/>
  <c r="E2521" i="10"/>
  <c r="E2522" i="10"/>
  <c r="E2523" i="10"/>
  <c r="E2524" i="10"/>
  <c r="E2525" i="10"/>
  <c r="E2526" i="10"/>
  <c r="E2527" i="10"/>
  <c r="E2528" i="10"/>
  <c r="E2529" i="10"/>
  <c r="E2530" i="10"/>
  <c r="E2531" i="10"/>
  <c r="E2532" i="10"/>
  <c r="E2533" i="10"/>
  <c r="E2534" i="10"/>
  <c r="E2535" i="10"/>
  <c r="E2536" i="10"/>
  <c r="E2537" i="10"/>
  <c r="E2538" i="10"/>
  <c r="E2539" i="10"/>
  <c r="E2540" i="10"/>
  <c r="E2541" i="10"/>
  <c r="E2542" i="10"/>
  <c r="E2543" i="10"/>
  <c r="E2544" i="10"/>
  <c r="E2545" i="10"/>
  <c r="E2546" i="10"/>
  <c r="E2547" i="10"/>
  <c r="E2548" i="10"/>
  <c r="E2549" i="10"/>
  <c r="E2550" i="10"/>
  <c r="E2551" i="10"/>
  <c r="E2552" i="10"/>
  <c r="E2553" i="10"/>
  <c r="E2554" i="10"/>
  <c r="E2555" i="10"/>
  <c r="E2556" i="10"/>
  <c r="E2557" i="10"/>
  <c r="E2558" i="10"/>
  <c r="E2559" i="10"/>
  <c r="E2560" i="10"/>
  <c r="E2561" i="10"/>
  <c r="E2562" i="10"/>
  <c r="E2563" i="10"/>
  <c r="E2564" i="10"/>
  <c r="E2565" i="10"/>
  <c r="E2566" i="10"/>
  <c r="E2567" i="10"/>
  <c r="E2568" i="10"/>
  <c r="E2569" i="10"/>
  <c r="E2570" i="10"/>
  <c r="E2571" i="10"/>
  <c r="E2572" i="10"/>
  <c r="E2573" i="10"/>
  <c r="E2574" i="10"/>
  <c r="E2575" i="10"/>
  <c r="E2576" i="10"/>
  <c r="E2577" i="10"/>
  <c r="E2578" i="10"/>
  <c r="E2579" i="10"/>
  <c r="E2580" i="10"/>
  <c r="E2581" i="10"/>
  <c r="E2582" i="10"/>
  <c r="E2583" i="10"/>
  <c r="E2584" i="10"/>
  <c r="E2585" i="10"/>
  <c r="E2586" i="10"/>
  <c r="E2587" i="10"/>
  <c r="E2588" i="10"/>
  <c r="E2589" i="10"/>
  <c r="E2598" i="10"/>
  <c r="E2599" i="10"/>
  <c r="E2600" i="10"/>
  <c r="E2601" i="10"/>
  <c r="E2602" i="10"/>
  <c r="E2603" i="10"/>
  <c r="E2604" i="10"/>
  <c r="E2605" i="10"/>
  <c r="E2606" i="10"/>
  <c r="E2607" i="10"/>
  <c r="E2608" i="10"/>
  <c r="E2609" i="10"/>
  <c r="E2610" i="10"/>
  <c r="E2611" i="10"/>
  <c r="E2612" i="10"/>
  <c r="E2613" i="10"/>
  <c r="E2614" i="10"/>
  <c r="E2615" i="10"/>
  <c r="E2616" i="10"/>
  <c r="E2617" i="10"/>
  <c r="E2618" i="10"/>
  <c r="E2619" i="10"/>
  <c r="E2620" i="10"/>
  <c r="E2621" i="10"/>
  <c r="E2622" i="10"/>
  <c r="E2623" i="10"/>
  <c r="E2624" i="10"/>
  <c r="E2625" i="10"/>
  <c r="E2626" i="10"/>
  <c r="E2627" i="10"/>
  <c r="E2628" i="10"/>
  <c r="E2629" i="10"/>
  <c r="E2630" i="10"/>
  <c r="E2631" i="10"/>
  <c r="E2632" i="10"/>
  <c r="E2633" i="10"/>
  <c r="E2634" i="10"/>
  <c r="E2635" i="10"/>
  <c r="E2636" i="10"/>
  <c r="E2637" i="10"/>
  <c r="E2638" i="10"/>
  <c r="E2639" i="10"/>
  <c r="E2640" i="10"/>
  <c r="E2641" i="10"/>
  <c r="E2642" i="10"/>
  <c r="E2643" i="10"/>
  <c r="E2644" i="10"/>
  <c r="E2645" i="10"/>
  <c r="E2646" i="10"/>
  <c r="E2647" i="10"/>
  <c r="E2648" i="10"/>
  <c r="E2649" i="10"/>
  <c r="E2650" i="10"/>
  <c r="E2651" i="10"/>
  <c r="E2652" i="10"/>
  <c r="E2653" i="10"/>
  <c r="E2654" i="10"/>
  <c r="E2655" i="10"/>
  <c r="E2656" i="10"/>
  <c r="E2657" i="10"/>
  <c r="E2658" i="10"/>
  <c r="E2659" i="10"/>
  <c r="E2660" i="10"/>
  <c r="E2661" i="10"/>
  <c r="E2662" i="10"/>
  <c r="E2663" i="10"/>
  <c r="E2664" i="10"/>
  <c r="E2665" i="10"/>
  <c r="E2666" i="10"/>
  <c r="E2667" i="10"/>
  <c r="E2668" i="10"/>
  <c r="E2669" i="10"/>
  <c r="E2670" i="10"/>
  <c r="E2671" i="10"/>
  <c r="E2672" i="10"/>
  <c r="E2673" i="10"/>
  <c r="E2674" i="10"/>
  <c r="E2675" i="10"/>
  <c r="E2676" i="10"/>
  <c r="E2677" i="10"/>
  <c r="E2678" i="10"/>
  <c r="E2679" i="10"/>
  <c r="E2680" i="10"/>
  <c r="E2681" i="10"/>
  <c r="E2682" i="10"/>
  <c r="E2683" i="10"/>
  <c r="E2684" i="10"/>
  <c r="E2685" i="10"/>
  <c r="E2686" i="10"/>
  <c r="E2687" i="10"/>
  <c r="E2688" i="10"/>
  <c r="E2689" i="10"/>
  <c r="E2690" i="10"/>
  <c r="E2691" i="10"/>
  <c r="E2692" i="10"/>
  <c r="E2693" i="10"/>
  <c r="E2694" i="10"/>
  <c r="E2695" i="10"/>
  <c r="E2696" i="10"/>
  <c r="E2697" i="10"/>
  <c r="E2698" i="10"/>
  <c r="E2699" i="10"/>
  <c r="E2700" i="10"/>
  <c r="E2701" i="10"/>
  <c r="E2702" i="10"/>
  <c r="E2703" i="10"/>
  <c r="E2704" i="10"/>
  <c r="E2705" i="10"/>
  <c r="E2706" i="10"/>
  <c r="E2707" i="10"/>
  <c r="E2708" i="10"/>
  <c r="E2709" i="10"/>
  <c r="E2710" i="10"/>
  <c r="E2711" i="10"/>
  <c r="E2712" i="10"/>
  <c r="E2713" i="10"/>
  <c r="E2714" i="10"/>
  <c r="E2715" i="10"/>
  <c r="E2716" i="10"/>
  <c r="E2723" i="10"/>
  <c r="E2724" i="10"/>
  <c r="E2725" i="10"/>
  <c r="E2726" i="10"/>
  <c r="E2727" i="10"/>
  <c r="E2728" i="10"/>
  <c r="E2729" i="10"/>
  <c r="E2730" i="10"/>
  <c r="E2731" i="10"/>
  <c r="E2732" i="10"/>
  <c r="E2733" i="10"/>
  <c r="E2734" i="10"/>
  <c r="E2741" i="10"/>
  <c r="E2742" i="10"/>
  <c r="E2743" i="10"/>
  <c r="E2744" i="10"/>
  <c r="E2745" i="10"/>
  <c r="E2746" i="10"/>
  <c r="E2747" i="10"/>
  <c r="E2748" i="10"/>
  <c r="E2749" i="10"/>
  <c r="E2750" i="10"/>
  <c r="E2751" i="10"/>
  <c r="E2752" i="10"/>
  <c r="E2753" i="10"/>
  <c r="E2754" i="10"/>
  <c r="E2755" i="10"/>
  <c r="E2756" i="10"/>
  <c r="E2757" i="10"/>
  <c r="E2758" i="10"/>
  <c r="E2759" i="10"/>
  <c r="E2760" i="10"/>
  <c r="E2761" i="10"/>
  <c r="E2762" i="10"/>
  <c r="E2763" i="10"/>
  <c r="E2764" i="10"/>
  <c r="E2765" i="10"/>
  <c r="E2766" i="10"/>
  <c r="E2767" i="10"/>
  <c r="E2768" i="10"/>
  <c r="E2769" i="10"/>
  <c r="E2770" i="10"/>
  <c r="E2771" i="10"/>
  <c r="E2772" i="10"/>
  <c r="E2773" i="10"/>
  <c r="E2774" i="10"/>
  <c r="E2775" i="10"/>
  <c r="E2776" i="10"/>
  <c r="E2777" i="10"/>
  <c r="E2778" i="10"/>
  <c r="E2779" i="10"/>
  <c r="E2780" i="10"/>
  <c r="E2781" i="10"/>
  <c r="E2782" i="10"/>
  <c r="E2783" i="10"/>
  <c r="E2784" i="10"/>
  <c r="E2785" i="10"/>
  <c r="E2786" i="10"/>
  <c r="E2787" i="10"/>
  <c r="E2788" i="10"/>
  <c r="E2789" i="10"/>
  <c r="E2790" i="10"/>
  <c r="E2791" i="10"/>
  <c r="E2792" i="10"/>
  <c r="E2793" i="10"/>
  <c r="E2794" i="10"/>
  <c r="E2795" i="10"/>
  <c r="E2796" i="10"/>
  <c r="E2797" i="10"/>
  <c r="E2798" i="10"/>
  <c r="E2799" i="10"/>
  <c r="E2800" i="10"/>
  <c r="E2801" i="10"/>
  <c r="E2802" i="10"/>
  <c r="E2803" i="10"/>
  <c r="E2804" i="10"/>
  <c r="E2805" i="10"/>
  <c r="E2806" i="10"/>
  <c r="E2807" i="10"/>
  <c r="E2808" i="10"/>
  <c r="E2809" i="10"/>
  <c r="E2810" i="10"/>
  <c r="E2811" i="10"/>
  <c r="E2812" i="10"/>
  <c r="E2813" i="10"/>
  <c r="E2814" i="10"/>
  <c r="E2815" i="10"/>
  <c r="E2816" i="10"/>
  <c r="E2817" i="10"/>
  <c r="E2818" i="10"/>
  <c r="E2819" i="10"/>
  <c r="E2820" i="10"/>
  <c r="E2821" i="10"/>
  <c r="E2822" i="10"/>
  <c r="E2823" i="10"/>
  <c r="E2824" i="10"/>
  <c r="E2825" i="10"/>
  <c r="E2826" i="10"/>
  <c r="E2827" i="10"/>
  <c r="E2828" i="10"/>
  <c r="E2829" i="10"/>
  <c r="E2830" i="10"/>
  <c r="E2831" i="10"/>
  <c r="E2832" i="10"/>
  <c r="E2833" i="10"/>
  <c r="E2834" i="10"/>
  <c r="E2835" i="10"/>
  <c r="E2836" i="10"/>
  <c r="E2837" i="10"/>
  <c r="E2838" i="10"/>
  <c r="E2839" i="10"/>
  <c r="E2840" i="10"/>
  <c r="E2841" i="10"/>
  <c r="E2842" i="10"/>
  <c r="E2843" i="10"/>
  <c r="E2844" i="10"/>
  <c r="E2845" i="10"/>
  <c r="E2846" i="10"/>
  <c r="E2847" i="10"/>
  <c r="E2848" i="10"/>
  <c r="E2849" i="10"/>
  <c r="E2850" i="10"/>
  <c r="E2851" i="10"/>
  <c r="E2852" i="10"/>
  <c r="E2853" i="10"/>
  <c r="E2854" i="10"/>
  <c r="E2855" i="10"/>
  <c r="E2856" i="10"/>
  <c r="E2857" i="10"/>
  <c r="E2858" i="10"/>
  <c r="E2859" i="10"/>
  <c r="E2860" i="10"/>
  <c r="E2861" i="10"/>
  <c r="E2862" i="10"/>
  <c r="E2867" i="10"/>
  <c r="E2868" i="10"/>
  <c r="E2869" i="10"/>
  <c r="E2870" i="10"/>
  <c r="E2871" i="10"/>
  <c r="E2872" i="10"/>
  <c r="E2873" i="10"/>
  <c r="E2874" i="10"/>
  <c r="E2875" i="10"/>
  <c r="E2876" i="10"/>
  <c r="E2877" i="10"/>
  <c r="E2878" i="10"/>
  <c r="E2879" i="10"/>
  <c r="E2880" i="10"/>
  <c r="E2881" i="10"/>
  <c r="E2882" i="10"/>
  <c r="E2883" i="10"/>
  <c r="E2884" i="10"/>
  <c r="E2885" i="10"/>
  <c r="E2886" i="10"/>
  <c r="E2887" i="10"/>
  <c r="E2888" i="10"/>
  <c r="E2889" i="10"/>
  <c r="E2890" i="10"/>
  <c r="E2891" i="10"/>
  <c r="E2892" i="10"/>
  <c r="E2893" i="10"/>
  <c r="E2894" i="10"/>
  <c r="E2895" i="10"/>
  <c r="E2896" i="10"/>
  <c r="E2897" i="10"/>
  <c r="E2898" i="10"/>
  <c r="E2899" i="10"/>
  <c r="E2900" i="10"/>
  <c r="E2901" i="10"/>
  <c r="E2902" i="10"/>
  <c r="E2903" i="10"/>
  <c r="E2904" i="10"/>
  <c r="E2905" i="10"/>
  <c r="E2906" i="10"/>
  <c r="E2907" i="10"/>
  <c r="E2908" i="10"/>
  <c r="E2909" i="10"/>
  <c r="E2910" i="10"/>
  <c r="E2917" i="10"/>
  <c r="E2918" i="10"/>
  <c r="E2919" i="10"/>
  <c r="E2920" i="10"/>
  <c r="E2921" i="10"/>
  <c r="E2922" i="10"/>
  <c r="E2923" i="10"/>
  <c r="E2924" i="10"/>
  <c r="E2925" i="10"/>
  <c r="E2926" i="10"/>
  <c r="E2927" i="10"/>
  <c r="E2928" i="10"/>
  <c r="E2929" i="10"/>
  <c r="E2930" i="10"/>
  <c r="E2931" i="10"/>
  <c r="E2932" i="10"/>
  <c r="E2933" i="10"/>
  <c r="E2934" i="10"/>
  <c r="E2935" i="10"/>
  <c r="E2936" i="10"/>
  <c r="E2937" i="10"/>
  <c r="E2938" i="10"/>
  <c r="E2939" i="10"/>
  <c r="E2940" i="10"/>
  <c r="E2941" i="10"/>
  <c r="E2942" i="10"/>
  <c r="E2943" i="10"/>
  <c r="E2944" i="10"/>
  <c r="E2945" i="10"/>
  <c r="E2946" i="10"/>
  <c r="E2947" i="10"/>
  <c r="E2948" i="10"/>
  <c r="E2949" i="10"/>
  <c r="E2950" i="10"/>
  <c r="E2951" i="10"/>
  <c r="E2952" i="10"/>
  <c r="E2953" i="10"/>
  <c r="E2954" i="10"/>
  <c r="E2955" i="10"/>
  <c r="E2956" i="10"/>
  <c r="E2957" i="10"/>
  <c r="E2958" i="10"/>
  <c r="E2959" i="10"/>
  <c r="E2960" i="10"/>
  <c r="E2961" i="10"/>
  <c r="E2962" i="10"/>
  <c r="E2969" i="10"/>
  <c r="E2970" i="10"/>
  <c r="E2971" i="10"/>
  <c r="E2972" i="10"/>
  <c r="E2973" i="10"/>
  <c r="E2974" i="10"/>
  <c r="E2975" i="10"/>
  <c r="E2976" i="10"/>
  <c r="E2977" i="10"/>
  <c r="E2978" i="10"/>
  <c r="E2979" i="10"/>
  <c r="E2980" i="10"/>
  <c r="E2981" i="10"/>
  <c r="E2982" i="10"/>
  <c r="E2983" i="10"/>
  <c r="E2984" i="10"/>
  <c r="E2985" i="10"/>
  <c r="E2986" i="10"/>
  <c r="E2987" i="10"/>
  <c r="E2988" i="10"/>
  <c r="E2989" i="10"/>
  <c r="E2990" i="10"/>
  <c r="E2991" i="10"/>
  <c r="E2992" i="10"/>
  <c r="E2993" i="10"/>
  <c r="E2994" i="10"/>
  <c r="E2995" i="10"/>
  <c r="E2996" i="10"/>
  <c r="E2997" i="10"/>
  <c r="E2998" i="10"/>
  <c r="E2999" i="10"/>
  <c r="E3000" i="10"/>
  <c r="E3001" i="10"/>
  <c r="E3002" i="10"/>
  <c r="E3003" i="10"/>
  <c r="E3004" i="10"/>
  <c r="E3005" i="10"/>
  <c r="E3006" i="10"/>
  <c r="E3007" i="10"/>
  <c r="E3008" i="10"/>
  <c r="E3009" i="10"/>
  <c r="E3010" i="10"/>
  <c r="E3011" i="10"/>
  <c r="E3012" i="10"/>
  <c r="E3013" i="10"/>
  <c r="E3014" i="10"/>
  <c r="E3015" i="10"/>
  <c r="E3016" i="10"/>
  <c r="E3017" i="10"/>
  <c r="E3018" i="10"/>
  <c r="E3019" i="10"/>
  <c r="E3020" i="10"/>
  <c r="E3021" i="10"/>
  <c r="E3022" i="10"/>
  <c r="E3023" i="10"/>
  <c r="E3024" i="10"/>
  <c r="E3025" i="10"/>
  <c r="E3026" i="10"/>
  <c r="E3027" i="10"/>
  <c r="E3028" i="10"/>
  <c r="E3029" i="10"/>
  <c r="E3030" i="10"/>
  <c r="E3031" i="10"/>
  <c r="E3032" i="10"/>
  <c r="E3033" i="10"/>
  <c r="E3034" i="10"/>
  <c r="E3035" i="10"/>
  <c r="E3036" i="10"/>
  <c r="E3037" i="10"/>
  <c r="E3038" i="10"/>
  <c r="E3039" i="10"/>
  <c r="E3040" i="10"/>
  <c r="E3041" i="10"/>
  <c r="E3042" i="10"/>
  <c r="E3043" i="10"/>
  <c r="E3044" i="10"/>
  <c r="E3045" i="10"/>
  <c r="E3046" i="10"/>
  <c r="E3047" i="10"/>
  <c r="E3048" i="10"/>
  <c r="E3049" i="10"/>
  <c r="E3050" i="10"/>
  <c r="E3051" i="10"/>
  <c r="E3052" i="10"/>
  <c r="E3053" i="10"/>
  <c r="E3054" i="10"/>
  <c r="E3055" i="10"/>
  <c r="E3056" i="10"/>
  <c r="E3057" i="10"/>
  <c r="E3058" i="10"/>
  <c r="E3059" i="10"/>
  <c r="E3060" i="10"/>
  <c r="E3061" i="10"/>
  <c r="E3062" i="10"/>
  <c r="E3063" i="10"/>
  <c r="E3064" i="10"/>
  <c r="E3065" i="10"/>
  <c r="E3066" i="10"/>
  <c r="E3067" i="10"/>
  <c r="E3068" i="10"/>
  <c r="E3069" i="10"/>
  <c r="E3070" i="10"/>
  <c r="E3071" i="10"/>
  <c r="E3072" i="10"/>
  <c r="E3073" i="10"/>
  <c r="E3074" i="10"/>
  <c r="E3075" i="10"/>
  <c r="E3076" i="10"/>
  <c r="E3077" i="10"/>
  <c r="E3078" i="10"/>
  <c r="E3079" i="10"/>
  <c r="E3080" i="10"/>
  <c r="E3081" i="10"/>
  <c r="E3082" i="10"/>
  <c r="E3083" i="10"/>
  <c r="E3084" i="10"/>
  <c r="E3085" i="10"/>
  <c r="E3086" i="10"/>
  <c r="E3087" i="10"/>
  <c r="E3088" i="10"/>
  <c r="E3089" i="10"/>
  <c r="E3090" i="10"/>
  <c r="E3091" i="10"/>
  <c r="E3092" i="10"/>
  <c r="E3093" i="10"/>
  <c r="E3094" i="10"/>
  <c r="E3095" i="10"/>
  <c r="E3096" i="10"/>
  <c r="E3097" i="10"/>
  <c r="E3098" i="10"/>
  <c r="E3099" i="10"/>
  <c r="E3100" i="10"/>
  <c r="E3101" i="10"/>
  <c r="E3102" i="10"/>
  <c r="E3103" i="10"/>
  <c r="E3104" i="10"/>
  <c r="E3105" i="10"/>
  <c r="E3106" i="10"/>
  <c r="E3107" i="10"/>
  <c r="E3108" i="10"/>
  <c r="E3109" i="10"/>
  <c r="E3110" i="10"/>
  <c r="E3111" i="10"/>
  <c r="E3112" i="10"/>
  <c r="E3113" i="10"/>
  <c r="E3114" i="10"/>
  <c r="E3115" i="10"/>
  <c r="E3116" i="10"/>
  <c r="E3117" i="10"/>
  <c r="E3118" i="10"/>
  <c r="E3119" i="10"/>
  <c r="E3120" i="10"/>
  <c r="E3121" i="10"/>
  <c r="E3122" i="10"/>
  <c r="E3123" i="10"/>
  <c r="E3124" i="10"/>
  <c r="E3125" i="10"/>
  <c r="E3126" i="10"/>
  <c r="E3127" i="10"/>
  <c r="E3128" i="10"/>
  <c r="E3135" i="10"/>
  <c r="E3136" i="10"/>
  <c r="E3137" i="10"/>
  <c r="E3138" i="10"/>
  <c r="E3139" i="10"/>
  <c r="E3140" i="10"/>
  <c r="E3141" i="10"/>
  <c r="E3142" i="10"/>
  <c r="E3143" i="10"/>
  <c r="E3144" i="10"/>
  <c r="E3145" i="10"/>
  <c r="E3146" i="10"/>
  <c r="E3147" i="10"/>
  <c r="E3148" i="10"/>
  <c r="E3149" i="10"/>
  <c r="E3150" i="10"/>
  <c r="E3151" i="10"/>
  <c r="E3152" i="10"/>
  <c r="E3153" i="10"/>
  <c r="E3155" i="10"/>
  <c r="E3156" i="10"/>
  <c r="E3157" i="10"/>
  <c r="E3158" i="10"/>
  <c r="E3159" i="10"/>
  <c r="E3160" i="10"/>
  <c r="E3161" i="10"/>
  <c r="E3162" i="10"/>
  <c r="E3163" i="10"/>
  <c r="E3164" i="10"/>
  <c r="E3165" i="10"/>
  <c r="E3166" i="10"/>
  <c r="E3167" i="10"/>
  <c r="E3168" i="10"/>
  <c r="E3169" i="10"/>
  <c r="E3170" i="10"/>
  <c r="E3171" i="10"/>
  <c r="E3172" i="10"/>
  <c r="E3173" i="10"/>
  <c r="E3174" i="10"/>
  <c r="E3175" i="10"/>
  <c r="E3176" i="10"/>
  <c r="E3177" i="10"/>
  <c r="E3178" i="10"/>
  <c r="E3179" i="10"/>
  <c r="E3180" i="10"/>
  <c r="E3190" i="10"/>
  <c r="E3191" i="10"/>
  <c r="E3192" i="10"/>
  <c r="E3193" i="10"/>
  <c r="E3194" i="10"/>
  <c r="E3195" i="10"/>
  <c r="E3196" i="10"/>
  <c r="E3197" i="10"/>
  <c r="E3198" i="10"/>
  <c r="E3199" i="10"/>
  <c r="E3200" i="10"/>
  <c r="E3201" i="10"/>
  <c r="E3202" i="10"/>
  <c r="E3203" i="10"/>
  <c r="E3204" i="10"/>
  <c r="E3205" i="10"/>
  <c r="E3206" i="10"/>
  <c r="E3207" i="10"/>
  <c r="E3229" i="10"/>
  <c r="E3230" i="10"/>
  <c r="E3231" i="10"/>
  <c r="E3232" i="10"/>
  <c r="E3233" i="10"/>
  <c r="E3234" i="10"/>
  <c r="E3235" i="10"/>
  <c r="E3236" i="10"/>
  <c r="E3237" i="10"/>
  <c r="E3238" i="10"/>
  <c r="E3239" i="10"/>
  <c r="E3240" i="10"/>
  <c r="E3241" i="10"/>
  <c r="E3242" i="10"/>
  <c r="E3243" i="10"/>
  <c r="E3244" i="10"/>
  <c r="E3245" i="10"/>
  <c r="E3246" i="10"/>
  <c r="E3323" i="10"/>
  <c r="E3324" i="10"/>
  <c r="E3325" i="10"/>
  <c r="E3326" i="10"/>
  <c r="E3327" i="10"/>
  <c r="E3335" i="10"/>
  <c r="E3336" i="10"/>
  <c r="E3337" i="10"/>
  <c r="E3338" i="10"/>
  <c r="E3339" i="10"/>
  <c r="E3340" i="10"/>
  <c r="E3341" i="10"/>
  <c r="E3342" i="10"/>
  <c r="E3343" i="10"/>
  <c r="E3344" i="10"/>
  <c r="E3345" i="10"/>
  <c r="E3346" i="10"/>
  <c r="E3347" i="10"/>
  <c r="E3348" i="10"/>
  <c r="E3349" i="10"/>
  <c r="E3350" i="10"/>
  <c r="E3351" i="10"/>
  <c r="E3352" i="10"/>
  <c r="E3353" i="10"/>
  <c r="E3354" i="10"/>
  <c r="E3355" i="10"/>
  <c r="E3356" i="10"/>
  <c r="E3357" i="10"/>
  <c r="E3358" i="10"/>
  <c r="E3359" i="10"/>
  <c r="E3360" i="10"/>
  <c r="E3361" i="10"/>
  <c r="E3362" i="10"/>
  <c r="E3363" i="10"/>
  <c r="E3364" i="10"/>
  <c r="E3365" i="10"/>
  <c r="E3366" i="10"/>
  <c r="E3367" i="10"/>
  <c r="E3368" i="10"/>
  <c r="E3369" i="10"/>
  <c r="E3370" i="10"/>
  <c r="E3371" i="10"/>
  <c r="E3372" i="10"/>
  <c r="E3373" i="10"/>
  <c r="E3374" i="10"/>
  <c r="E3375" i="10"/>
  <c r="E3376" i="10"/>
  <c r="E3377" i="10"/>
  <c r="E3378" i="10"/>
  <c r="E3379" i="10"/>
  <c r="E3380" i="10"/>
  <c r="E3381" i="10"/>
  <c r="E3382" i="10"/>
  <c r="E3383" i="10"/>
  <c r="E3384" i="10"/>
  <c r="E3385" i="10"/>
  <c r="E3386" i="10"/>
  <c r="E3387" i="10"/>
  <c r="E3388" i="10"/>
  <c r="E3389" i="10"/>
  <c r="E3390" i="10"/>
  <c r="E3391" i="10"/>
  <c r="E3392" i="10"/>
  <c r="E3393" i="10"/>
  <c r="E3394" i="10"/>
  <c r="E3395" i="10"/>
  <c r="E3396" i="10"/>
  <c r="E3397" i="10"/>
  <c r="E3398" i="10"/>
  <c r="E3399" i="10"/>
  <c r="E3400" i="10"/>
  <c r="E3401" i="10"/>
  <c r="E3402" i="10"/>
  <c r="E3403" i="10"/>
  <c r="E3404" i="10"/>
  <c r="E3405" i="10"/>
  <c r="E3406" i="10"/>
  <c r="E3407" i="10"/>
  <c r="E3408" i="10"/>
  <c r="E3409" i="10"/>
  <c r="E3410" i="10"/>
  <c r="E3411" i="10"/>
  <c r="E3412" i="10"/>
  <c r="E3413" i="10"/>
  <c r="E3414" i="10"/>
  <c r="E3415" i="10"/>
  <c r="E3416" i="10"/>
  <c r="E3417" i="10"/>
  <c r="E3418" i="10"/>
  <c r="E3419" i="10"/>
  <c r="E3420" i="10"/>
  <c r="E3421" i="10"/>
  <c r="E3422" i="10"/>
  <c r="E3423" i="10"/>
  <c r="E3424" i="10"/>
  <c r="E3425" i="10"/>
  <c r="E3426" i="10"/>
  <c r="E3427" i="10"/>
  <c r="E3428" i="10"/>
  <c r="E3429" i="10"/>
  <c r="E3430" i="10"/>
  <c r="E3431" i="10"/>
  <c r="E3432" i="10"/>
  <c r="E3433" i="10"/>
  <c r="E3434" i="10"/>
  <c r="E3435" i="10"/>
  <c r="E3436" i="10"/>
  <c r="E3437" i="10"/>
  <c r="E3438" i="10"/>
  <c r="E3439" i="10"/>
  <c r="E3440" i="10"/>
  <c r="E3441" i="10"/>
  <c r="E3442" i="10"/>
  <c r="E3443" i="10"/>
  <c r="E3444" i="10"/>
  <c r="E3445" i="10"/>
  <c r="E3446" i="10"/>
  <c r="E3447" i="10"/>
  <c r="E3448" i="10"/>
  <c r="E3449" i="10"/>
  <c r="E3450" i="10"/>
  <c r="E3451" i="10"/>
  <c r="E3452" i="10"/>
  <c r="E3453" i="10"/>
  <c r="E3454" i="10"/>
  <c r="E3455" i="10"/>
  <c r="E3456" i="10"/>
  <c r="E3457" i="10"/>
  <c r="E3458" i="10"/>
  <c r="E3459" i="10"/>
  <c r="E3460" i="10"/>
  <c r="E3461" i="10"/>
  <c r="E3462" i="10"/>
  <c r="E3463" i="10"/>
  <c r="E3464" i="10"/>
  <c r="E3465" i="10"/>
  <c r="E3466" i="10"/>
  <c r="E3467" i="10"/>
  <c r="E3468" i="10"/>
  <c r="E3469" i="10"/>
  <c r="E3470" i="10"/>
  <c r="E3471" i="10"/>
  <c r="E3472" i="10"/>
  <c r="E3473" i="10"/>
  <c r="E3474" i="10"/>
  <c r="E3475" i="10"/>
  <c r="E3476" i="10"/>
  <c r="E3477" i="10"/>
  <c r="E3478" i="10"/>
  <c r="E3485" i="10"/>
  <c r="E3486" i="10"/>
  <c r="E3487" i="10"/>
  <c r="E3488" i="10"/>
  <c r="E3489" i="10"/>
  <c r="E3490" i="10"/>
  <c r="E3491" i="10"/>
  <c r="E3492" i="10"/>
  <c r="E3493" i="10"/>
  <c r="E3494" i="10"/>
  <c r="E3495" i="10"/>
  <c r="E3496" i="10"/>
  <c r="E3497" i="10"/>
  <c r="E3498" i="10"/>
  <c r="E3499" i="10"/>
  <c r="E3500" i="10"/>
  <c r="E3501" i="10"/>
  <c r="E3502" i="10"/>
  <c r="E3503" i="10"/>
  <c r="E3504" i="10"/>
  <c r="E3505" i="10"/>
  <c r="E3506" i="10"/>
  <c r="E3507" i="10"/>
  <c r="E3508" i="10"/>
  <c r="E3509" i="10"/>
  <c r="E3510" i="10"/>
  <c r="E3511" i="10"/>
  <c r="E3512" i="10"/>
  <c r="E3513" i="10"/>
  <c r="E3514" i="10"/>
  <c r="E3515" i="10"/>
  <c r="E3516" i="10"/>
  <c r="E3517" i="10"/>
  <c r="E3518" i="10"/>
  <c r="E3519" i="10"/>
  <c r="E3520" i="10"/>
  <c r="E3521" i="10"/>
  <c r="E3522" i="10"/>
  <c r="E3523" i="10"/>
  <c r="E3524" i="10"/>
  <c r="E3525" i="10"/>
  <c r="E3526" i="10"/>
  <c r="E3527" i="10"/>
  <c r="E3528" i="10"/>
  <c r="E3529" i="10"/>
  <c r="E3530" i="10"/>
  <c r="E3531" i="10"/>
  <c r="E3532" i="10"/>
  <c r="E3533" i="10"/>
  <c r="E3534" i="10"/>
  <c r="E3535" i="10"/>
  <c r="E3536" i="10"/>
  <c r="E3537" i="10"/>
  <c r="E3538" i="10"/>
  <c r="E3539" i="10"/>
  <c r="E3540" i="10"/>
  <c r="E3541" i="10"/>
  <c r="E3542" i="10"/>
  <c r="E3543" i="10"/>
  <c r="E3544" i="10"/>
  <c r="E3545" i="10"/>
  <c r="E3546" i="10"/>
  <c r="E3547" i="10"/>
  <c r="E3548" i="10"/>
  <c r="E3549" i="10"/>
  <c r="E3550" i="10"/>
  <c r="E3551" i="10"/>
  <c r="E3552" i="10"/>
  <c r="E3553" i="10"/>
  <c r="E3554" i="10"/>
  <c r="E3555" i="10"/>
  <c r="E3556" i="10"/>
  <c r="E3557" i="10"/>
  <c r="E3558" i="10"/>
  <c r="E3559" i="10"/>
  <c r="E3560" i="10"/>
  <c r="E3561" i="10"/>
  <c r="E3562" i="10"/>
  <c r="E3563" i="10"/>
  <c r="E3564" i="10"/>
  <c r="E3565" i="10"/>
  <c r="E3566" i="10"/>
  <c r="E3567" i="10"/>
  <c r="E3568" i="10"/>
  <c r="E3569" i="10"/>
  <c r="E3570" i="10"/>
  <c r="E3571" i="10"/>
  <c r="E3572" i="10"/>
  <c r="E3573" i="10"/>
  <c r="E3574" i="10"/>
  <c r="E3575" i="10"/>
  <c r="E3576" i="10"/>
  <c r="E3577" i="10"/>
  <c r="E3578" i="10"/>
  <c r="E3579" i="10"/>
  <c r="E3580" i="10"/>
  <c r="E3581" i="10"/>
  <c r="E3582" i="10"/>
  <c r="E3583" i="10"/>
  <c r="E3584" i="10"/>
  <c r="E3585" i="10"/>
  <c r="E3586" i="10"/>
  <c r="E3587" i="10"/>
  <c r="E3588" i="10"/>
  <c r="E3589" i="10"/>
  <c r="E3590" i="10"/>
  <c r="E3591" i="10"/>
  <c r="E3592" i="10"/>
  <c r="E3593" i="10"/>
  <c r="E3594" i="10"/>
  <c r="E3595" i="10"/>
  <c r="E3596" i="10"/>
  <c r="E3597" i="10"/>
  <c r="E3598" i="10"/>
  <c r="E3599" i="10"/>
  <c r="E3600" i="10"/>
  <c r="E3601" i="10"/>
  <c r="E3602" i="10"/>
  <c r="E3603" i="10"/>
  <c r="E3604" i="10"/>
  <c r="E3605" i="10"/>
  <c r="E3606" i="10"/>
  <c r="E3607" i="10"/>
  <c r="E3608" i="10"/>
  <c r="E3609" i="10"/>
  <c r="E3610" i="10"/>
  <c r="E3611" i="10"/>
  <c r="E3612" i="10"/>
  <c r="E3613" i="10"/>
  <c r="E3614" i="10"/>
  <c r="E3615" i="10"/>
  <c r="E3616" i="10"/>
  <c r="E3617" i="10"/>
  <c r="E3618" i="10"/>
  <c r="E3619" i="10"/>
  <c r="E3620" i="10"/>
  <c r="E3621" i="10"/>
  <c r="E3622" i="10"/>
  <c r="E3623" i="10"/>
  <c r="E3624" i="10"/>
  <c r="E3625" i="10"/>
  <c r="E3626" i="10"/>
  <c r="E3627" i="10"/>
  <c r="E3628" i="10"/>
  <c r="E3629" i="10"/>
  <c r="E3630" i="10"/>
  <c r="E3631" i="10"/>
  <c r="E3632" i="10"/>
  <c r="E3633" i="10"/>
  <c r="E3634" i="10"/>
  <c r="E3635" i="10"/>
  <c r="E3636" i="10"/>
  <c r="E3637" i="10"/>
  <c r="E3638" i="10"/>
  <c r="E3639" i="10"/>
  <c r="E3640" i="10"/>
  <c r="E3641" i="10"/>
  <c r="E3642" i="10"/>
  <c r="E3643" i="10"/>
  <c r="E3644" i="10"/>
  <c r="E3645" i="10"/>
  <c r="E3646" i="10"/>
  <c r="E3647" i="10"/>
  <c r="E3648" i="10"/>
  <c r="E3649" i="10"/>
  <c r="E3650" i="10"/>
  <c r="E3651" i="10"/>
  <c r="E3652" i="10"/>
  <c r="E3653" i="10"/>
  <c r="E3654" i="10"/>
  <c r="E3655" i="10"/>
  <c r="E3656" i="10"/>
  <c r="E3657" i="10"/>
  <c r="E3658" i="10"/>
  <c r="E3659" i="10"/>
  <c r="E3660" i="10"/>
  <c r="E3661" i="10"/>
  <c r="E3662" i="10"/>
  <c r="E3663" i="10"/>
  <c r="E3664" i="10"/>
  <c r="E3665" i="10"/>
  <c r="E3666" i="10"/>
  <c r="E3667" i="10"/>
  <c r="E3668" i="10"/>
  <c r="E3669" i="10"/>
  <c r="E3670" i="10"/>
  <c r="E3671" i="10"/>
  <c r="E3672" i="10"/>
  <c r="E3673" i="10"/>
  <c r="E3674" i="10"/>
  <c r="E3675" i="10"/>
  <c r="E3676" i="10"/>
  <c r="E3677" i="10"/>
  <c r="E3678" i="10"/>
  <c r="E3679" i="10"/>
  <c r="E3680" i="10"/>
  <c r="E3681" i="10"/>
  <c r="E3682" i="10"/>
  <c r="E3683" i="10"/>
  <c r="E3684" i="10"/>
  <c r="E3685" i="10"/>
  <c r="E3686" i="10"/>
  <c r="E3687" i="10"/>
  <c r="E3688" i="10"/>
  <c r="E3689" i="10"/>
  <c r="E3690" i="10"/>
  <c r="E3691" i="10"/>
  <c r="E3692" i="10"/>
  <c r="E3693" i="10"/>
  <c r="E3694" i="10"/>
  <c r="E3695" i="10"/>
  <c r="E3696" i="10"/>
  <c r="E3697" i="10"/>
  <c r="E3698" i="10"/>
  <c r="E3699" i="10"/>
  <c r="E3700" i="10"/>
  <c r="E3701" i="10"/>
  <c r="E3702" i="10"/>
  <c r="E3703" i="10"/>
  <c r="E3704" i="10"/>
  <c r="E3705" i="10"/>
  <c r="E3706" i="10"/>
  <c r="E3707" i="10"/>
  <c r="E3708" i="10"/>
  <c r="E3709" i="10"/>
  <c r="E3710" i="10"/>
  <c r="E3711" i="10"/>
  <c r="E3712" i="10"/>
  <c r="E3713" i="10"/>
  <c r="E3714" i="10"/>
  <c r="E3715" i="10"/>
  <c r="E3716" i="10"/>
  <c r="E3717" i="10"/>
  <c r="E3718" i="10"/>
  <c r="E3719" i="10"/>
  <c r="E3720" i="10"/>
  <c r="E3721" i="10"/>
  <c r="E3722" i="10"/>
  <c r="E3723" i="10"/>
  <c r="E3724" i="10"/>
  <c r="E3725" i="10"/>
  <c r="E3726" i="10"/>
  <c r="E3727" i="10"/>
  <c r="E3728" i="10"/>
  <c r="E3729" i="10"/>
  <c r="E3730" i="10"/>
  <c r="E3731" i="10"/>
  <c r="E3732" i="10"/>
  <c r="E3733" i="10"/>
  <c r="E3734" i="10"/>
  <c r="E3735" i="10"/>
  <c r="E3736" i="10"/>
  <c r="E3737" i="10"/>
  <c r="E3738" i="10"/>
  <c r="E3739" i="10"/>
  <c r="E3740" i="10"/>
  <c r="E3741" i="10"/>
  <c r="E3742" i="10"/>
  <c r="E3743" i="10"/>
  <c r="E3744" i="10"/>
  <c r="E3745" i="10"/>
  <c r="E3746" i="10"/>
  <c r="E3747" i="10"/>
  <c r="E3748" i="10"/>
  <c r="E3749" i="10"/>
  <c r="E3750" i="10"/>
  <c r="E3751" i="10"/>
  <c r="E3752" i="10"/>
  <c r="E3753" i="10"/>
  <c r="E3754" i="10"/>
  <c r="E3755" i="10"/>
  <c r="E3756" i="10"/>
  <c r="E3757" i="10"/>
  <c r="E3758" i="10"/>
  <c r="E3759" i="10"/>
  <c r="E3760" i="10"/>
  <c r="E3761" i="10"/>
  <c r="E3762" i="10"/>
  <c r="E3763" i="10"/>
  <c r="E3764" i="10"/>
  <c r="E3765" i="10"/>
  <c r="E3766" i="10"/>
  <c r="E3767" i="10"/>
  <c r="E3768" i="10"/>
  <c r="E3769" i="10"/>
  <c r="E3770" i="10"/>
  <c r="E3771" i="10"/>
  <c r="E3772" i="10"/>
  <c r="E3773" i="10"/>
  <c r="E3774" i="10"/>
  <c r="E3775" i="10"/>
  <c r="E3776" i="10"/>
  <c r="E3777" i="10"/>
  <c r="E3778" i="10"/>
  <c r="E3779" i="10"/>
  <c r="E3780" i="10"/>
  <c r="E3781" i="10"/>
  <c r="E3782" i="10"/>
  <c r="E3783" i="10"/>
  <c r="E3784" i="10"/>
  <c r="E3785" i="10"/>
  <c r="E3786" i="10"/>
  <c r="E3787" i="10"/>
  <c r="E3788" i="10"/>
  <c r="E3789" i="10"/>
  <c r="E3790" i="10"/>
  <c r="E3791" i="10"/>
  <c r="E3792" i="10"/>
  <c r="E3793" i="10"/>
  <c r="E3794" i="10"/>
  <c r="E3795" i="10"/>
  <c r="E3796" i="10"/>
  <c r="E3797" i="10"/>
  <c r="E3798" i="10"/>
  <c r="E3799" i="10"/>
  <c r="E3800" i="10"/>
  <c r="E3801" i="10"/>
  <c r="E3802" i="10"/>
  <c r="E3803" i="10"/>
  <c r="E3804" i="10"/>
  <c r="E3805" i="10"/>
  <c r="E3806" i="10"/>
  <c r="E3807" i="10"/>
  <c r="E3808" i="10"/>
  <c r="E3809" i="10"/>
  <c r="E3810" i="10"/>
  <c r="E3811" i="10"/>
  <c r="E3812" i="10"/>
  <c r="E3813" i="10"/>
  <c r="E3814" i="10"/>
  <c r="E3815" i="10"/>
  <c r="E3816" i="10"/>
  <c r="E3817" i="10"/>
  <c r="E3818" i="10"/>
  <c r="E3819" i="10"/>
  <c r="E3820" i="10"/>
  <c r="E3821" i="10"/>
  <c r="E3822" i="10"/>
  <c r="E3823" i="10"/>
  <c r="E3824" i="10"/>
  <c r="E3825" i="10"/>
  <c r="E3826" i="10"/>
  <c r="E3827" i="10"/>
  <c r="E3828" i="10"/>
  <c r="E3829" i="10"/>
  <c r="E3830" i="10"/>
  <c r="E3831" i="10"/>
  <c r="E3832" i="10"/>
  <c r="E3833" i="10"/>
  <c r="E3834" i="10"/>
  <c r="E3835" i="10"/>
  <c r="E3836" i="10"/>
  <c r="E3837" i="10"/>
  <c r="E3838" i="10"/>
  <c r="E3839" i="10"/>
  <c r="E3840" i="10"/>
  <c r="E3841" i="10"/>
  <c r="E3842" i="10"/>
  <c r="E3843" i="10"/>
  <c r="E3844" i="10"/>
  <c r="E3845" i="10"/>
  <c r="E3846" i="10"/>
  <c r="E3847" i="10"/>
  <c r="E3848" i="10"/>
  <c r="E3849" i="10"/>
  <c r="E3850" i="10"/>
  <c r="E3851" i="10"/>
  <c r="E3852" i="10"/>
  <c r="E3853" i="10"/>
  <c r="E3854" i="10"/>
  <c r="E3855" i="10"/>
  <c r="E3856" i="10"/>
  <c r="E3857" i="10"/>
  <c r="E3858" i="10"/>
  <c r="E3859" i="10"/>
  <c r="E3860" i="10"/>
  <c r="E3861" i="10"/>
  <c r="E3862" i="10"/>
  <c r="E3863" i="10"/>
  <c r="E3864" i="10"/>
  <c r="E3865" i="10"/>
  <c r="E3866" i="10"/>
  <c r="E3867" i="10"/>
  <c r="E3868" i="10"/>
  <c r="E3869" i="10"/>
  <c r="E3870" i="10"/>
  <c r="E3871" i="10"/>
  <c r="E3872" i="10"/>
  <c r="E3873" i="10"/>
  <c r="E3874" i="10"/>
  <c r="E3875" i="10"/>
  <c r="E3876" i="10"/>
  <c r="E3877" i="10"/>
  <c r="E3878" i="10"/>
  <c r="E3879" i="10"/>
  <c r="E3880" i="10"/>
  <c r="E3881" i="10"/>
  <c r="E3882" i="10"/>
  <c r="E3883" i="10"/>
  <c r="E3884" i="10"/>
  <c r="E3885" i="10"/>
  <c r="E3886" i="10"/>
  <c r="E3887" i="10"/>
  <c r="E3888" i="10"/>
  <c r="E3889" i="10"/>
  <c r="E3890" i="10"/>
  <c r="E3891" i="10"/>
  <c r="E3892" i="10"/>
  <c r="E3893" i="10"/>
  <c r="E3894" i="10"/>
  <c r="E3895" i="10"/>
  <c r="E3896" i="10"/>
  <c r="E3897" i="10"/>
  <c r="E3898" i="10"/>
  <c r="E3899" i="10"/>
  <c r="E3900" i="10"/>
  <c r="E3901" i="10"/>
  <c r="E3902" i="10"/>
  <c r="E3903" i="10"/>
  <c r="E3904" i="10"/>
  <c r="E3905" i="10"/>
  <c r="E3906" i="10"/>
  <c r="E3907" i="10"/>
  <c r="E3908" i="10"/>
  <c r="E3909" i="10"/>
  <c r="E3910" i="10"/>
  <c r="E3911" i="10"/>
  <c r="E3912" i="10"/>
  <c r="E3913" i="10"/>
  <c r="E3914" i="10"/>
  <c r="E3915" i="10"/>
  <c r="E3916" i="10"/>
  <c r="E3917" i="10"/>
  <c r="E3918" i="10"/>
  <c r="E3919" i="10"/>
  <c r="E3920" i="10"/>
  <c r="E3921" i="10"/>
  <c r="E3922" i="10"/>
  <c r="E3923" i="10"/>
  <c r="E3924" i="10"/>
  <c r="E3925" i="10"/>
  <c r="E3926" i="10"/>
  <c r="E3927" i="10"/>
  <c r="E3928" i="10"/>
  <c r="E3929" i="10"/>
  <c r="E3930" i="10"/>
  <c r="E3931" i="10"/>
  <c r="E3932" i="10"/>
  <c r="E3933" i="10"/>
  <c r="E3934" i="10"/>
  <c r="E3935" i="10"/>
  <c r="E3936" i="10"/>
  <c r="E3937" i="10"/>
  <c r="E3938" i="10"/>
  <c r="E3939" i="10"/>
  <c r="E3940" i="10"/>
  <c r="E3941" i="10"/>
  <c r="E3942" i="10"/>
  <c r="E3943" i="10"/>
  <c r="E3944" i="10"/>
  <c r="E3945" i="10"/>
  <c r="E3946" i="10"/>
  <c r="E3947" i="10"/>
  <c r="E3948" i="10"/>
  <c r="E3949" i="10"/>
  <c r="E3950" i="10"/>
  <c r="E3951" i="10"/>
  <c r="E3952" i="10"/>
  <c r="E3953" i="10"/>
  <c r="E3954" i="10"/>
  <c r="E3955" i="10"/>
  <c r="E3956" i="10"/>
  <c r="E3957" i="10"/>
  <c r="E3958" i="10"/>
  <c r="E3959" i="10"/>
  <c r="E3960" i="10"/>
  <c r="E3961" i="10"/>
  <c r="E3962" i="10"/>
  <c r="E3963" i="10"/>
  <c r="E3964" i="10"/>
  <c r="E3965" i="10"/>
  <c r="E3966" i="10"/>
  <c r="E3967" i="10"/>
  <c r="E3968" i="10"/>
  <c r="E3969" i="10"/>
  <c r="E3970" i="10"/>
  <c r="E3971" i="10"/>
  <c r="E3972" i="10"/>
  <c r="E3973" i="10"/>
  <c r="E3974" i="10"/>
  <c r="E3975" i="10"/>
  <c r="E3976" i="10"/>
  <c r="E3977" i="10"/>
  <c r="E3978" i="10"/>
  <c r="E3979" i="10"/>
  <c r="E3980" i="10"/>
  <c r="E3981" i="10"/>
  <c r="E3982" i="10"/>
  <c r="E3983" i="10"/>
  <c r="E3984" i="10"/>
  <c r="E3985" i="10"/>
  <c r="E3986" i="10"/>
  <c r="E3987" i="10"/>
  <c r="E3988" i="10"/>
  <c r="E3989" i="10"/>
  <c r="E3990" i="10"/>
  <c r="E3991" i="10"/>
  <c r="E3992" i="10"/>
  <c r="E3993" i="10"/>
  <c r="E3994" i="10"/>
  <c r="E3995" i="10"/>
  <c r="E3996" i="10"/>
  <c r="E3997" i="10"/>
  <c r="E3998" i="10"/>
  <c r="E3999" i="10"/>
  <c r="E4000" i="10"/>
  <c r="E4001" i="10"/>
  <c r="E4002" i="10"/>
  <c r="E4003" i="10"/>
  <c r="E4004" i="10"/>
  <c r="E4005" i="10"/>
  <c r="E4006" i="10"/>
  <c r="E4007" i="10"/>
  <c r="E4008" i="10"/>
  <c r="E4009" i="10"/>
  <c r="E4010" i="10"/>
  <c r="E4011" i="10"/>
  <c r="E4012" i="10"/>
  <c r="E4013" i="10"/>
  <c r="E4014" i="10"/>
  <c r="E4015" i="10"/>
  <c r="E4016" i="10"/>
  <c r="E4017" i="10"/>
  <c r="E4018" i="10"/>
  <c r="E4019" i="10"/>
  <c r="E4020" i="10"/>
  <c r="E4021" i="10"/>
  <c r="E4022" i="10"/>
  <c r="E4023" i="10"/>
  <c r="E4024" i="10"/>
  <c r="E4025" i="10"/>
  <c r="E4026" i="10"/>
  <c r="E4027" i="10"/>
  <c r="E4028" i="10"/>
  <c r="E4029" i="10"/>
  <c r="E4030" i="10"/>
  <c r="E4031" i="10"/>
  <c r="E4032" i="10"/>
  <c r="E4033" i="10"/>
  <c r="E4034" i="10"/>
  <c r="E4035" i="10"/>
  <c r="E4036" i="10"/>
  <c r="E4037" i="10"/>
  <c r="E4038" i="10"/>
  <c r="E4039" i="10"/>
  <c r="E4040" i="10"/>
  <c r="E4041" i="10"/>
  <c r="E4042" i="10"/>
  <c r="E4043" i="10"/>
  <c r="E4044" i="10"/>
  <c r="E4045" i="10"/>
  <c r="E4046" i="10"/>
  <c r="E4047" i="10"/>
  <c r="E4048" i="10"/>
  <c r="E4049" i="10"/>
  <c r="E4050" i="10"/>
  <c r="E4051" i="10"/>
  <c r="E4052" i="10"/>
  <c r="E4053" i="10"/>
  <c r="E4054" i="10"/>
  <c r="E4055" i="10"/>
  <c r="E4056" i="10"/>
  <c r="E4057" i="10"/>
  <c r="E4058" i="10"/>
  <c r="E4059" i="10"/>
  <c r="E4060" i="10"/>
  <c r="E4061" i="10"/>
  <c r="E4062" i="10"/>
  <c r="E4063" i="10"/>
  <c r="E4064" i="10"/>
  <c r="E4065" i="10"/>
  <c r="E4066" i="10"/>
  <c r="E4067" i="10"/>
  <c r="E4068" i="10"/>
  <c r="E4069" i="10"/>
  <c r="E4070" i="10"/>
  <c r="E4071" i="10"/>
  <c r="E4072" i="10"/>
  <c r="E4073" i="10"/>
  <c r="E4074" i="10"/>
  <c r="E4075" i="10"/>
  <c r="E4076" i="10"/>
  <c r="E4077" i="10"/>
  <c r="E4078" i="10"/>
  <c r="E4079" i="10"/>
  <c r="E4080" i="10"/>
  <c r="E4081" i="10"/>
  <c r="E4082" i="10"/>
  <c r="E4083" i="10"/>
  <c r="E4084" i="10"/>
  <c r="E4085" i="10"/>
  <c r="E4086" i="10"/>
  <c r="E4087" i="10"/>
  <c r="E4088" i="10"/>
  <c r="E4089" i="10"/>
  <c r="E4090" i="10"/>
  <c r="E4091" i="10"/>
  <c r="E4092" i="10"/>
  <c r="E4093" i="10"/>
  <c r="E4094" i="10"/>
  <c r="E4095" i="10"/>
  <c r="E4096" i="10"/>
  <c r="E4097" i="10"/>
  <c r="E4098" i="10"/>
  <c r="E4099" i="10"/>
  <c r="E4100" i="10"/>
  <c r="E4101" i="10"/>
  <c r="E4102" i="10"/>
  <c r="E4103" i="10"/>
  <c r="E4104" i="10"/>
  <c r="E4105" i="10"/>
  <c r="E4106" i="10"/>
  <c r="E4107" i="10"/>
  <c r="E4108" i="10"/>
  <c r="E4109" i="10"/>
  <c r="E4110" i="10"/>
  <c r="E4111" i="10"/>
  <c r="E4112" i="10"/>
  <c r="E4113" i="10"/>
  <c r="E4114" i="10"/>
  <c r="E4115" i="10"/>
  <c r="E4116" i="10"/>
  <c r="E4117" i="10"/>
  <c r="E4118" i="10"/>
  <c r="E4119" i="10"/>
  <c r="E4120" i="10"/>
  <c r="E4121" i="10"/>
  <c r="E4122" i="10"/>
  <c r="E4123" i="10"/>
  <c r="E4124" i="10"/>
  <c r="E4125" i="10"/>
  <c r="E4126" i="10"/>
  <c r="E4127" i="10"/>
  <c r="E4128" i="10"/>
  <c r="E4129" i="10"/>
  <c r="E4130" i="10"/>
  <c r="E4131" i="10"/>
  <c r="E4132" i="10"/>
  <c r="E4133" i="10"/>
  <c r="E4134" i="10"/>
  <c r="E4135" i="10"/>
  <c r="E4136" i="10"/>
  <c r="E4137" i="10"/>
  <c r="E4138" i="10"/>
  <c r="E4139" i="10"/>
  <c r="E4140" i="10"/>
  <c r="E4141" i="10"/>
  <c r="E4142" i="10"/>
  <c r="E4143" i="10"/>
  <c r="E4144" i="10"/>
  <c r="E4145" i="10"/>
  <c r="E4146" i="10"/>
  <c r="E4147" i="10"/>
  <c r="E4148" i="10"/>
  <c r="E4149" i="10"/>
  <c r="E4150" i="10"/>
  <c r="E4151" i="10"/>
  <c r="E4152" i="10"/>
  <c r="E4153" i="10"/>
  <c r="E4154" i="10"/>
  <c r="E4155" i="10"/>
  <c r="E4156" i="10"/>
  <c r="E4157" i="10"/>
  <c r="E4158" i="10"/>
  <c r="E4159" i="10"/>
  <c r="E4160" i="10"/>
  <c r="E4161" i="10"/>
  <c r="E4162" i="10"/>
  <c r="E4163" i="10"/>
  <c r="E4164" i="10"/>
  <c r="E4165" i="10"/>
  <c r="E4166" i="10"/>
  <c r="E4167" i="10"/>
  <c r="E4168" i="10"/>
  <c r="E4169" i="10"/>
  <c r="E4170" i="10"/>
  <c r="E4171" i="10"/>
  <c r="E4172" i="10"/>
  <c r="E4173" i="10"/>
  <c r="E4174" i="10"/>
  <c r="E4175" i="10"/>
  <c r="E4176" i="10"/>
  <c r="E4177" i="10"/>
  <c r="E4178" i="10"/>
  <c r="E4179" i="10"/>
  <c r="E4180" i="10"/>
  <c r="E4181" i="10"/>
  <c r="E4182" i="10"/>
  <c r="E4183" i="10"/>
  <c r="E4184" i="10"/>
  <c r="E4185" i="10"/>
  <c r="E4186" i="10"/>
  <c r="E4187" i="10"/>
  <c r="E4188" i="10"/>
  <c r="E4189" i="10"/>
  <c r="E4190" i="10"/>
  <c r="E4191" i="10"/>
  <c r="E4192" i="10"/>
  <c r="E4193" i="10"/>
  <c r="E4194" i="10"/>
  <c r="E4195" i="10"/>
  <c r="E4196" i="10"/>
  <c r="E4197" i="10"/>
  <c r="E4198" i="10"/>
  <c r="E4199" i="10"/>
  <c r="E4200" i="10"/>
  <c r="E4201" i="10"/>
  <c r="E4202" i="10"/>
  <c r="E4203" i="10"/>
  <c r="E4204" i="10"/>
  <c r="E4205" i="10"/>
  <c r="E4206" i="10"/>
  <c r="E4207" i="10"/>
  <c r="E4208" i="10"/>
  <c r="E4209" i="10"/>
  <c r="E4210" i="10"/>
  <c r="E4211" i="10"/>
  <c r="E4212" i="10"/>
  <c r="E4213" i="10"/>
  <c r="E4214" i="10"/>
  <c r="E4215" i="10"/>
  <c r="E4216" i="10"/>
  <c r="E4217" i="10"/>
  <c r="E4218" i="10"/>
  <c r="E4219" i="10"/>
  <c r="E4220" i="10"/>
  <c r="E4221" i="10"/>
  <c r="E4222" i="10"/>
  <c r="E4223" i="10"/>
  <c r="E4224" i="10"/>
  <c r="E4225" i="10"/>
  <c r="E4226" i="10"/>
  <c r="E4227" i="10"/>
  <c r="E4228" i="10"/>
  <c r="E4229" i="10"/>
  <c r="E4230" i="10"/>
  <c r="E4231" i="10"/>
  <c r="E4232" i="10"/>
  <c r="E4233" i="10"/>
  <c r="E4234" i="10"/>
  <c r="E4235" i="10"/>
  <c r="E4236" i="10"/>
  <c r="E4237" i="10"/>
  <c r="E4238" i="10"/>
  <c r="E4239" i="10"/>
  <c r="E4240" i="10"/>
  <c r="E4241" i="10"/>
  <c r="E4242" i="10"/>
  <c r="E4243" i="10"/>
  <c r="E4244" i="10"/>
  <c r="E4245" i="10"/>
  <c r="E4246" i="10"/>
  <c r="E4247" i="10"/>
  <c r="E4248" i="10"/>
  <c r="E4249" i="10"/>
  <c r="E4250" i="10"/>
  <c r="E4251" i="10"/>
  <c r="E4252" i="10"/>
  <c r="E4253" i="10"/>
  <c r="E4254" i="10"/>
  <c r="E4255" i="10"/>
  <c r="E4256" i="10"/>
  <c r="E4257" i="10"/>
  <c r="E4258" i="10"/>
  <c r="E4259" i="10"/>
  <c r="E4260" i="10"/>
  <c r="E4261" i="10"/>
  <c r="E4262" i="10"/>
  <c r="E4263" i="10"/>
  <c r="E4264" i="10"/>
  <c r="E4265" i="10"/>
  <c r="E4266" i="10"/>
  <c r="E4267" i="10"/>
  <c r="E4268" i="10"/>
  <c r="E4269" i="10"/>
  <c r="E4270" i="10"/>
  <c r="E4271" i="10"/>
  <c r="E4272" i="10"/>
  <c r="E4273" i="10"/>
  <c r="E4274" i="10"/>
  <c r="E4275" i="10"/>
  <c r="E4276" i="10"/>
  <c r="E4277" i="10"/>
  <c r="E4278" i="10"/>
  <c r="E4279" i="10"/>
  <c r="E4280" i="10"/>
  <c r="E4281" i="10"/>
  <c r="E4282" i="10"/>
  <c r="E4283" i="10"/>
  <c r="E4284" i="10"/>
  <c r="E4285" i="10"/>
  <c r="E4286" i="10"/>
  <c r="E4287" i="10"/>
  <c r="E4288" i="10"/>
  <c r="E4289" i="10"/>
  <c r="E4290" i="10"/>
  <c r="E4291" i="10"/>
  <c r="E4292" i="10"/>
  <c r="E4293" i="10"/>
  <c r="E4294" i="10"/>
  <c r="E4295" i="10"/>
  <c r="E4296" i="10"/>
  <c r="E4297" i="10"/>
  <c r="E4298" i="10"/>
  <c r="E4299" i="10"/>
  <c r="E4300" i="10"/>
  <c r="E4301" i="10"/>
  <c r="E4302" i="10"/>
  <c r="E4303" i="10"/>
  <c r="E4304" i="10"/>
  <c r="E4305" i="10"/>
  <c r="E4306" i="10"/>
  <c r="E4307" i="10"/>
  <c r="E4308" i="10"/>
  <c r="E4309" i="10"/>
  <c r="E4310" i="10"/>
  <c r="E4311" i="10"/>
  <c r="E4312" i="10"/>
  <c r="E4313" i="10"/>
  <c r="E4314" i="10"/>
  <c r="E4315" i="10"/>
  <c r="E4316" i="10"/>
  <c r="E4317" i="10"/>
  <c r="E4318" i="10"/>
  <c r="E4319" i="10"/>
  <c r="E4320" i="10"/>
  <c r="E4321" i="10"/>
  <c r="E4322" i="10"/>
  <c r="E4323" i="10"/>
  <c r="E4324" i="10"/>
  <c r="E4325" i="10"/>
  <c r="E4326" i="10"/>
  <c r="E4327" i="10"/>
  <c r="E4328" i="10"/>
  <c r="E4329" i="10"/>
  <c r="E4330" i="10"/>
  <c r="E4331" i="10"/>
  <c r="E4332" i="10"/>
  <c r="E4333" i="10"/>
  <c r="E4334" i="10"/>
  <c r="E4335" i="10"/>
  <c r="E4336" i="10"/>
  <c r="E4337" i="10"/>
  <c r="E4338" i="10"/>
  <c r="E4339" i="10"/>
  <c r="E4340" i="10"/>
  <c r="E4341" i="10"/>
  <c r="E4342" i="10"/>
  <c r="E4343" i="10"/>
  <c r="E4344" i="10"/>
  <c r="E4345" i="10"/>
  <c r="E4346" i="10"/>
  <c r="E4347" i="10"/>
  <c r="E4348" i="10"/>
  <c r="E4349" i="10"/>
  <c r="E4350" i="10"/>
  <c r="E4351" i="10"/>
  <c r="E4352" i="10"/>
  <c r="E4353" i="10"/>
  <c r="E4354" i="10"/>
  <c r="E4355" i="10"/>
  <c r="E4356" i="10"/>
  <c r="E4357" i="10"/>
  <c r="E4358" i="10"/>
  <c r="E4359" i="10"/>
  <c r="E4360" i="10"/>
  <c r="E4361" i="10"/>
  <c r="E4362" i="10"/>
  <c r="E4363" i="10"/>
  <c r="E4364" i="10"/>
  <c r="E4365" i="10"/>
  <c r="E4366" i="10"/>
  <c r="E4367" i="10"/>
  <c r="E4368" i="10"/>
  <c r="E4369" i="10"/>
  <c r="E4370" i="10"/>
  <c r="E4371" i="10"/>
  <c r="E4372" i="10"/>
  <c r="E4373" i="10"/>
  <c r="E4374" i="10"/>
  <c r="E4375" i="10"/>
  <c r="E4376" i="10"/>
  <c r="E4377" i="10"/>
  <c r="E4378" i="10"/>
  <c r="E4379" i="10"/>
  <c r="E4380" i="10"/>
  <c r="E4381" i="10"/>
  <c r="E4382" i="10"/>
  <c r="E4383" i="10"/>
  <c r="E4384" i="10"/>
  <c r="E4385" i="10"/>
  <c r="E4386" i="10"/>
  <c r="E4387" i="10"/>
  <c r="E4388" i="10"/>
  <c r="E4389" i="10"/>
  <c r="E4390" i="10"/>
  <c r="E4391" i="10"/>
  <c r="E4392" i="10"/>
  <c r="E4393" i="10"/>
  <c r="E4394" i="10"/>
  <c r="E4395" i="10"/>
  <c r="E4396" i="10"/>
  <c r="E4397" i="10"/>
  <c r="E4398" i="10"/>
  <c r="E4399" i="10"/>
  <c r="E4400" i="10"/>
  <c r="E4401" i="10"/>
  <c r="E4402" i="10"/>
  <c r="E4403" i="10"/>
  <c r="E4404" i="10"/>
  <c r="E4405" i="10"/>
  <c r="E4406" i="10"/>
  <c r="E4407" i="10"/>
  <c r="E4408" i="10"/>
  <c r="E4409" i="10"/>
  <c r="E4410" i="10"/>
  <c r="E4411" i="10"/>
  <c r="E4412" i="10"/>
  <c r="E4413" i="10"/>
  <c r="E4414" i="10"/>
  <c r="E4415" i="10"/>
  <c r="E4416" i="10"/>
  <c r="E4417" i="10"/>
  <c r="E4418" i="10"/>
  <c r="E4419" i="10"/>
  <c r="E4420" i="10"/>
  <c r="E4421" i="10"/>
  <c r="E4422" i="10"/>
  <c r="E4423" i="10"/>
  <c r="E4424" i="10"/>
  <c r="E4425" i="10"/>
  <c r="E4426" i="10"/>
  <c r="E4427" i="10"/>
  <c r="E4428" i="10"/>
  <c r="E4429" i="10"/>
  <c r="E4430" i="10"/>
  <c r="E4431" i="10"/>
  <c r="E4432" i="10"/>
  <c r="E4433" i="10"/>
  <c r="E4434" i="10"/>
  <c r="E4435" i="10"/>
  <c r="E4436" i="10"/>
  <c r="E4437" i="10"/>
  <c r="E4438" i="10"/>
  <c r="E4439" i="10"/>
  <c r="E4440" i="10"/>
  <c r="E4441" i="10"/>
  <c r="E4442" i="10"/>
  <c r="E4443" i="10"/>
  <c r="E4444" i="10"/>
  <c r="E4445" i="10"/>
  <c r="E4446" i="10"/>
  <c r="E4447" i="10"/>
  <c r="E4448" i="10"/>
  <c r="E4449" i="10"/>
  <c r="E4450" i="10"/>
  <c r="E4451" i="10"/>
  <c r="E4452" i="10"/>
  <c r="E4453" i="10"/>
  <c r="E4454" i="10"/>
  <c r="E4455" i="10"/>
  <c r="E4456" i="10"/>
  <c r="E4457" i="10"/>
  <c r="E4458" i="10"/>
  <c r="E4459" i="10"/>
  <c r="E4460" i="10"/>
  <c r="E4461" i="10"/>
  <c r="E4462" i="10"/>
  <c r="E4463" i="10"/>
  <c r="E4464" i="10"/>
  <c r="E4465" i="10"/>
  <c r="E4466" i="10"/>
  <c r="E4467" i="10"/>
  <c r="E4468" i="10"/>
  <c r="E4469" i="10"/>
  <c r="E4470" i="10"/>
  <c r="E4471" i="10"/>
  <c r="E4472" i="10"/>
  <c r="E4473" i="10"/>
  <c r="E4474" i="10"/>
  <c r="E4475" i="10"/>
  <c r="E4476" i="10"/>
  <c r="E4477" i="10"/>
  <c r="E4478" i="10"/>
  <c r="E4479" i="10"/>
  <c r="E4480" i="10"/>
  <c r="E4481" i="10"/>
  <c r="E4482" i="10"/>
  <c r="E4483" i="10"/>
  <c r="E4484" i="10"/>
  <c r="E4485" i="10"/>
  <c r="E4486" i="10"/>
  <c r="E4487" i="10"/>
  <c r="E4488" i="10"/>
  <c r="E4489" i="10"/>
  <c r="E4490" i="10"/>
  <c r="E4491" i="10"/>
  <c r="E4492" i="10"/>
  <c r="E4493" i="10"/>
  <c r="E4494" i="10"/>
  <c r="E4495" i="10"/>
  <c r="E4496" i="10"/>
  <c r="E4497" i="10"/>
  <c r="E4498" i="10"/>
  <c r="E4499" i="10"/>
  <c r="E4500" i="10"/>
  <c r="E4501" i="10"/>
  <c r="E4502" i="10"/>
  <c r="E4503" i="10"/>
  <c r="E4504" i="10"/>
  <c r="E4505" i="10"/>
  <c r="E4506" i="10"/>
  <c r="E4507" i="10"/>
  <c r="E4508" i="10"/>
  <c r="E4509" i="10"/>
  <c r="E4510" i="10"/>
  <c r="E4511" i="10"/>
  <c r="E4512" i="10"/>
  <c r="E4513" i="10"/>
  <c r="E4514" i="10"/>
  <c r="E4515" i="10"/>
  <c r="E4516" i="10"/>
  <c r="E4517" i="10"/>
  <c r="E4518" i="10"/>
  <c r="E4519" i="10"/>
  <c r="E4520" i="10"/>
  <c r="E4521" i="10"/>
  <c r="E4522" i="10"/>
  <c r="E4523" i="10"/>
  <c r="E4524" i="10"/>
  <c r="E4525" i="10"/>
  <c r="E4526" i="10"/>
  <c r="E4527" i="10"/>
  <c r="E4528" i="10"/>
  <c r="E4529" i="10"/>
  <c r="E4530" i="10"/>
  <c r="E4531" i="10"/>
  <c r="E4532" i="10"/>
  <c r="E4533" i="10"/>
  <c r="E4534" i="10"/>
  <c r="E4535" i="10"/>
  <c r="E4536" i="10"/>
  <c r="E4537" i="10"/>
  <c r="E4538" i="10"/>
  <c r="E4539" i="10"/>
  <c r="E4540" i="10"/>
  <c r="E4541" i="10"/>
  <c r="E4542" i="10"/>
  <c r="E4543" i="10"/>
  <c r="E4544" i="10"/>
  <c r="E4545" i="10"/>
  <c r="E4546" i="10"/>
  <c r="E4547" i="10"/>
  <c r="E4548" i="10"/>
  <c r="E4549" i="10"/>
  <c r="E4550" i="10"/>
  <c r="E4551" i="10"/>
  <c r="E4552" i="10"/>
  <c r="E4553" i="10"/>
  <c r="E4554" i="10"/>
  <c r="E4555" i="10"/>
  <c r="E4556" i="10"/>
  <c r="E4557" i="10"/>
  <c r="E4558" i="10"/>
  <c r="E4559" i="10"/>
  <c r="E4560" i="10"/>
  <c r="E4561" i="10"/>
  <c r="E4562" i="10"/>
  <c r="E4563" i="10"/>
  <c r="E4564" i="10"/>
  <c r="E4565" i="10"/>
  <c r="E4566" i="10"/>
  <c r="E4567" i="10"/>
  <c r="E4568" i="10"/>
  <c r="E4569" i="10"/>
  <c r="E4570" i="10"/>
  <c r="E4571" i="10"/>
  <c r="E4572" i="10"/>
  <c r="E4573" i="10"/>
  <c r="E4574" i="10"/>
  <c r="E4575" i="10"/>
  <c r="E4576" i="10"/>
  <c r="E4577" i="10"/>
  <c r="E4578" i="10"/>
  <c r="E4579" i="10"/>
  <c r="E4580" i="10"/>
  <c r="E4581" i="10"/>
  <c r="E4582" i="10"/>
  <c r="E4583" i="10"/>
  <c r="E4584" i="10"/>
  <c r="E4585" i="10"/>
  <c r="E4586" i="10"/>
  <c r="E4587" i="10"/>
  <c r="E4588" i="10"/>
  <c r="E4589" i="10"/>
  <c r="E4590" i="10"/>
  <c r="E4591" i="10"/>
  <c r="E4592" i="10"/>
  <c r="E4593" i="10"/>
  <c r="E4594" i="10"/>
  <c r="E4595" i="10"/>
  <c r="E4596" i="10"/>
  <c r="E4597" i="10"/>
  <c r="E4598" i="10"/>
  <c r="E4599" i="10"/>
  <c r="E4600" i="10"/>
  <c r="E4601" i="10"/>
  <c r="E4602" i="10"/>
  <c r="E4603" i="10"/>
  <c r="E4604" i="10"/>
  <c r="E4605" i="10"/>
  <c r="E4606" i="10"/>
  <c r="E4607" i="10"/>
  <c r="E4608" i="10"/>
  <c r="E4609" i="10"/>
  <c r="E4610" i="10"/>
  <c r="E4611" i="10"/>
  <c r="E4612" i="10"/>
  <c r="E4613" i="10"/>
  <c r="E4614" i="10"/>
  <c r="E4615" i="10"/>
  <c r="E4616" i="10"/>
  <c r="E4617" i="10"/>
  <c r="E4618" i="10"/>
  <c r="E4619" i="10"/>
  <c r="E4620" i="10"/>
  <c r="E4621" i="10"/>
  <c r="E4622" i="10"/>
  <c r="E4623" i="10"/>
  <c r="E4624" i="10"/>
  <c r="E4625" i="10"/>
  <c r="E4626" i="10"/>
  <c r="E4627" i="10"/>
  <c r="E4628" i="10"/>
  <c r="E4629" i="10"/>
  <c r="E4630" i="10"/>
  <c r="E4631" i="10"/>
  <c r="E4632" i="10"/>
  <c r="E4633" i="10"/>
  <c r="E4634" i="10"/>
  <c r="E4635" i="10"/>
  <c r="E4636" i="10"/>
  <c r="E4637" i="10"/>
  <c r="E4638" i="10"/>
  <c r="E4639" i="10"/>
  <c r="E4640" i="10"/>
  <c r="E4641" i="10"/>
  <c r="E4642" i="10"/>
  <c r="E4643" i="10"/>
  <c r="E4644" i="10"/>
  <c r="E4645" i="10"/>
  <c r="E4646" i="10"/>
  <c r="E4647" i="10"/>
  <c r="E4648" i="10"/>
  <c r="E4649" i="10"/>
  <c r="E4650" i="10"/>
  <c r="E4651" i="10"/>
  <c r="E4652" i="10"/>
  <c r="E4653" i="10"/>
  <c r="E4654" i="10"/>
  <c r="E4655" i="10"/>
  <c r="E4656" i="10"/>
  <c r="E4657" i="10"/>
  <c r="E4658" i="10"/>
  <c r="E4659" i="10"/>
  <c r="E4660" i="10"/>
  <c r="E4661" i="10"/>
  <c r="E4662" i="10"/>
  <c r="E4663" i="10"/>
  <c r="E4664" i="10"/>
  <c r="E4665" i="10"/>
  <c r="E4666" i="10"/>
  <c r="E4667" i="10"/>
  <c r="E4668" i="10"/>
  <c r="E4669" i="10"/>
  <c r="E4670" i="10"/>
  <c r="E4671" i="10"/>
  <c r="E4672" i="10"/>
  <c r="E4673" i="10"/>
  <c r="E4674" i="10"/>
  <c r="E4675" i="10"/>
  <c r="E4676" i="10"/>
  <c r="E4677" i="10"/>
  <c r="E4678" i="10"/>
  <c r="E4679" i="10"/>
  <c r="E4680" i="10"/>
  <c r="E4681" i="10"/>
  <c r="E4682" i="10"/>
  <c r="E4683" i="10"/>
  <c r="E4684" i="10"/>
  <c r="E4685" i="10"/>
  <c r="E4686" i="10"/>
  <c r="E4687" i="10"/>
  <c r="E4688" i="10"/>
  <c r="E4689" i="10"/>
  <c r="E4690" i="10"/>
  <c r="E4691" i="10"/>
  <c r="E4692" i="10"/>
  <c r="E4693" i="10"/>
  <c r="E4694" i="10"/>
  <c r="E4695" i="10"/>
  <c r="E4696" i="10"/>
  <c r="E4697" i="10"/>
  <c r="E4698" i="10"/>
  <c r="E4699" i="10"/>
  <c r="E4700" i="10"/>
  <c r="E4701" i="10"/>
  <c r="E4702" i="10"/>
  <c r="E4703" i="10"/>
  <c r="E4704" i="10"/>
  <c r="E4705" i="10"/>
  <c r="E4706" i="10"/>
  <c r="E4707" i="10"/>
  <c r="E4708" i="10"/>
  <c r="E4709" i="10"/>
  <c r="E4710" i="10"/>
  <c r="E4711" i="10"/>
  <c r="E4712" i="10"/>
  <c r="E4713" i="10"/>
  <c r="E4714" i="10"/>
  <c r="E4715" i="10"/>
  <c r="E4716" i="10"/>
  <c r="E4717" i="10"/>
  <c r="E4718" i="10"/>
  <c r="E4719" i="10"/>
  <c r="E4720" i="10"/>
  <c r="E4721" i="10"/>
  <c r="E4722" i="10"/>
  <c r="E4723" i="10"/>
  <c r="E4724" i="10"/>
  <c r="E4725" i="10"/>
  <c r="E4726" i="10"/>
  <c r="E4727" i="10"/>
  <c r="E4728" i="10"/>
  <c r="E4729" i="10"/>
  <c r="E4730" i="10"/>
  <c r="E4731" i="10"/>
  <c r="E4732" i="10"/>
  <c r="E4733" i="10"/>
  <c r="E4734" i="10"/>
  <c r="E4735" i="10"/>
  <c r="E4736" i="10"/>
  <c r="E4737" i="10"/>
  <c r="E4738" i="10"/>
  <c r="E4739" i="10"/>
  <c r="E4740" i="10"/>
  <c r="E4741" i="10"/>
  <c r="E4742" i="10"/>
  <c r="E4743" i="10"/>
  <c r="E4744" i="10"/>
  <c r="E4745" i="10"/>
  <c r="E4746" i="10"/>
  <c r="E4747" i="10"/>
  <c r="E4748" i="10"/>
  <c r="E4749" i="10"/>
  <c r="E4750" i="10"/>
  <c r="E4751" i="10"/>
  <c r="E4752" i="10"/>
  <c r="E4753" i="10"/>
  <c r="E4754" i="10"/>
  <c r="E4755" i="10"/>
  <c r="E4756" i="10"/>
  <c r="E4757" i="10"/>
  <c r="E4758" i="10"/>
  <c r="E4759" i="10"/>
  <c r="E4760" i="10"/>
  <c r="E4761" i="10"/>
  <c r="E4762" i="10"/>
  <c r="E4763" i="10"/>
  <c r="E4764" i="10"/>
  <c r="E4765" i="10"/>
  <c r="E4766" i="10"/>
  <c r="E4767" i="10"/>
  <c r="E4768" i="10"/>
  <c r="E4769" i="10"/>
  <c r="E4770" i="10"/>
  <c r="E4771" i="10"/>
  <c r="E4772" i="10"/>
  <c r="E4773" i="10"/>
  <c r="E4774" i="10"/>
  <c r="E4775" i="10"/>
  <c r="E4776" i="10"/>
  <c r="E4777" i="10"/>
  <c r="E4778" i="10"/>
  <c r="E4779" i="10"/>
  <c r="E4780" i="10"/>
  <c r="E4781" i="10"/>
  <c r="E4782" i="10"/>
  <c r="E4783" i="10"/>
  <c r="E4784" i="10"/>
  <c r="E4785" i="10"/>
  <c r="E4786" i="10"/>
  <c r="E4787" i="10"/>
  <c r="E4788" i="10"/>
  <c r="E4789" i="10"/>
  <c r="E4790" i="10"/>
  <c r="E4791" i="10"/>
  <c r="E4792" i="10"/>
  <c r="E4793" i="10"/>
  <c r="E4794" i="10"/>
  <c r="E4795" i="10"/>
  <c r="E4796" i="10"/>
  <c r="E4797" i="10"/>
  <c r="E4798" i="10"/>
  <c r="E4799" i="10"/>
  <c r="E4800" i="10"/>
  <c r="E4801" i="10"/>
  <c r="E4802" i="10"/>
  <c r="E4803" i="10"/>
  <c r="E4804" i="10"/>
  <c r="E4805" i="10"/>
  <c r="E4806" i="10"/>
  <c r="E4807" i="10"/>
  <c r="E4808" i="10"/>
  <c r="E4809" i="10"/>
  <c r="E4810" i="10"/>
  <c r="E4811" i="10"/>
  <c r="E4812" i="10"/>
  <c r="E4813" i="10"/>
  <c r="E4814" i="10"/>
  <c r="E4815" i="10"/>
  <c r="E4816" i="10"/>
  <c r="E4817" i="10"/>
  <c r="E4818" i="10"/>
  <c r="E4819" i="10"/>
  <c r="E4820" i="10"/>
  <c r="E4821" i="10"/>
  <c r="E4822" i="10"/>
  <c r="E4823" i="10"/>
  <c r="E4824" i="10"/>
  <c r="E4825" i="10"/>
  <c r="E4826" i="10"/>
  <c r="E4827" i="10"/>
  <c r="E4828" i="10"/>
  <c r="E4829" i="10"/>
  <c r="E4830" i="10"/>
  <c r="E4831" i="10"/>
  <c r="E4832" i="10"/>
  <c r="E4833" i="10"/>
  <c r="E4834" i="10"/>
  <c r="E4835" i="10"/>
  <c r="E4836" i="10"/>
  <c r="E4837" i="10"/>
  <c r="E4838" i="10"/>
  <c r="E4839" i="10"/>
  <c r="E4840" i="10"/>
  <c r="E4841" i="10"/>
  <c r="E4842" i="10"/>
  <c r="E4843" i="10"/>
  <c r="E4844" i="10"/>
  <c r="E4845" i="10"/>
  <c r="E4846" i="10"/>
  <c r="E4847" i="10"/>
  <c r="E4848" i="10"/>
  <c r="E4849" i="10"/>
  <c r="E4850" i="10"/>
  <c r="E4851" i="10"/>
  <c r="E4852" i="10"/>
  <c r="E4853" i="10"/>
  <c r="E4854" i="10"/>
  <c r="E4855" i="10"/>
  <c r="E4856" i="10"/>
  <c r="E4857" i="10"/>
  <c r="E4858" i="10"/>
  <c r="E4859" i="10"/>
  <c r="E4860" i="10"/>
  <c r="E4861" i="10"/>
  <c r="E4862" i="10"/>
  <c r="E4863" i="10"/>
  <c r="E4864" i="10"/>
  <c r="E4865" i="10"/>
  <c r="E4866" i="10"/>
  <c r="E4867" i="10"/>
  <c r="E4868" i="10"/>
  <c r="E4869" i="10"/>
  <c r="E4870" i="10"/>
  <c r="E4871" i="10"/>
  <c r="E4872" i="10"/>
  <c r="E4873" i="10"/>
  <c r="E4874" i="10"/>
  <c r="E4875" i="10"/>
  <c r="E4876" i="10"/>
  <c r="E4877" i="10"/>
  <c r="E4878" i="10"/>
  <c r="E4879" i="10"/>
  <c r="E4880" i="10"/>
  <c r="E4881" i="10"/>
  <c r="E4882" i="10"/>
  <c r="E4883" i="10"/>
  <c r="E4884" i="10"/>
  <c r="E4885" i="10"/>
  <c r="E4886" i="10"/>
  <c r="E4887" i="10"/>
  <c r="E4888" i="10"/>
  <c r="E4889" i="10"/>
  <c r="E4890" i="10"/>
  <c r="E4891" i="10"/>
  <c r="E4892" i="10"/>
  <c r="E4893" i="10"/>
  <c r="E4894" i="10"/>
  <c r="E4895" i="10"/>
  <c r="E4896" i="10"/>
  <c r="E4897" i="10"/>
  <c r="E4898" i="10"/>
  <c r="E4899" i="10"/>
  <c r="E4900" i="10"/>
  <c r="E4901" i="10"/>
  <c r="E4902" i="10"/>
  <c r="E4903" i="10"/>
  <c r="E4904" i="10"/>
  <c r="E4905" i="10"/>
  <c r="E4906" i="10"/>
  <c r="E4907" i="10"/>
  <c r="E4908" i="10"/>
  <c r="E4909" i="10"/>
  <c r="E4910" i="10"/>
  <c r="E4911" i="10"/>
  <c r="E4912" i="10"/>
  <c r="E4913" i="10"/>
  <c r="E4914" i="10"/>
  <c r="E4915" i="10"/>
  <c r="E4916" i="10"/>
  <c r="E4917" i="10"/>
  <c r="E4918" i="10"/>
  <c r="E4919" i="10"/>
  <c r="E4920" i="10"/>
  <c r="E4921" i="10"/>
  <c r="E4922" i="10"/>
  <c r="E4923" i="10"/>
  <c r="E4924" i="10"/>
  <c r="E4925" i="10"/>
  <c r="E4926" i="10"/>
  <c r="E4927" i="10"/>
  <c r="E4928" i="10"/>
  <c r="E4929" i="10"/>
  <c r="E4930" i="10"/>
  <c r="E4931" i="10"/>
  <c r="E4932" i="10"/>
  <c r="E4933" i="10"/>
  <c r="E4934" i="10"/>
  <c r="E4935" i="10"/>
  <c r="E4936" i="10"/>
  <c r="E4937" i="10"/>
  <c r="E4938" i="10"/>
  <c r="E4939" i="10"/>
  <c r="E4940" i="10"/>
  <c r="E4941" i="10"/>
  <c r="E4942" i="10"/>
  <c r="E4943" i="10"/>
  <c r="E4944" i="10"/>
  <c r="E4945" i="10"/>
  <c r="E4946" i="10"/>
  <c r="E4947" i="10"/>
  <c r="E4948" i="10"/>
  <c r="E4949" i="10"/>
  <c r="E4950" i="10"/>
  <c r="E4951" i="10"/>
  <c r="E4952" i="10"/>
  <c r="E4953" i="10"/>
  <c r="E4954" i="10"/>
  <c r="E4955" i="10"/>
  <c r="E4956" i="10"/>
  <c r="E4957" i="10"/>
  <c r="E4958" i="10"/>
  <c r="E4959" i="10"/>
  <c r="E4960" i="10"/>
  <c r="E4961" i="10"/>
  <c r="E4962" i="10"/>
  <c r="E4963" i="10"/>
  <c r="E4964" i="10"/>
  <c r="E4965" i="10"/>
  <c r="E4966" i="10"/>
  <c r="E4967" i="10"/>
  <c r="E4968" i="10"/>
  <c r="E4969" i="10"/>
  <c r="E4970" i="10"/>
  <c r="E4971" i="10"/>
  <c r="E4972" i="10"/>
  <c r="E4973" i="10"/>
  <c r="E4974" i="10"/>
  <c r="E4975" i="10"/>
  <c r="E4976" i="10"/>
  <c r="E4977" i="10"/>
  <c r="E4978" i="10"/>
  <c r="E4979" i="10"/>
  <c r="E4980" i="10"/>
  <c r="E4981" i="10"/>
  <c r="E4982" i="10"/>
  <c r="E4983" i="10"/>
  <c r="E4984" i="10"/>
  <c r="E4985" i="10"/>
  <c r="E4986" i="10"/>
  <c r="E4987" i="10"/>
  <c r="E4988" i="10"/>
  <c r="E4989" i="10"/>
  <c r="E4990" i="10"/>
  <c r="E4991" i="10"/>
  <c r="E4992" i="10"/>
  <c r="E4993" i="10"/>
  <c r="E4994" i="10"/>
  <c r="E4995" i="10"/>
  <c r="E4996" i="10"/>
  <c r="E4997" i="10"/>
  <c r="E4998" i="10"/>
  <c r="E4999" i="10"/>
  <c r="E5000" i="10"/>
  <c r="E5001" i="10"/>
  <c r="E5002" i="10"/>
  <c r="E5003" i="10"/>
  <c r="E5004" i="10"/>
  <c r="E5005" i="10"/>
  <c r="E5006" i="10"/>
  <c r="E5007" i="10"/>
  <c r="E5008" i="10"/>
  <c r="E5009" i="10"/>
  <c r="E5010" i="10"/>
  <c r="E5011" i="10"/>
  <c r="E5012" i="10"/>
  <c r="E5013" i="10"/>
  <c r="E5014" i="10"/>
  <c r="E5015" i="10"/>
  <c r="E5016" i="10"/>
  <c r="E5017" i="10"/>
  <c r="E5018" i="10"/>
  <c r="E5019" i="10"/>
  <c r="E5020" i="10"/>
  <c r="E5021" i="10"/>
  <c r="E5022" i="10"/>
  <c r="E5023" i="10"/>
  <c r="E5024" i="10"/>
  <c r="E5025" i="10"/>
  <c r="E5026" i="10"/>
  <c r="E5027" i="10"/>
  <c r="E5028" i="10"/>
  <c r="E5029" i="10"/>
  <c r="E5030" i="10"/>
  <c r="E5031" i="10"/>
  <c r="E5032" i="10"/>
  <c r="E5033" i="10"/>
  <c r="E5034" i="10"/>
  <c r="E5035" i="10"/>
  <c r="E5036" i="10"/>
  <c r="E5037" i="10"/>
  <c r="E5038" i="10"/>
  <c r="E5039" i="10"/>
  <c r="E5040" i="10"/>
  <c r="E5041" i="10"/>
  <c r="E5042" i="10"/>
  <c r="E5043" i="10"/>
  <c r="E5044" i="10"/>
  <c r="E5045" i="10"/>
  <c r="E5046" i="10"/>
  <c r="E5047" i="10"/>
  <c r="E5048" i="10"/>
  <c r="E5049" i="10"/>
  <c r="E5050" i="10"/>
  <c r="E5051" i="10"/>
  <c r="E5052" i="10"/>
  <c r="E5053" i="10"/>
  <c r="E5054" i="10"/>
  <c r="E5055" i="10"/>
  <c r="E5056" i="10"/>
  <c r="E5057" i="10"/>
  <c r="E5058" i="10"/>
  <c r="E5059" i="10"/>
  <c r="E5060" i="10"/>
  <c r="E5061" i="10"/>
  <c r="E5062" i="10"/>
  <c r="E5063" i="10"/>
  <c r="E5064" i="10"/>
  <c r="E5065" i="10"/>
  <c r="E5066" i="10"/>
  <c r="E5067" i="10"/>
  <c r="E5068" i="10"/>
  <c r="E5069" i="10"/>
  <c r="E5070" i="10"/>
  <c r="E5071" i="10"/>
  <c r="E5072" i="10"/>
  <c r="E5073" i="10"/>
  <c r="E5074" i="10"/>
  <c r="E5075" i="10"/>
  <c r="E5076" i="10"/>
  <c r="E5077" i="10"/>
  <c r="E5078" i="10"/>
  <c r="E5079" i="10"/>
  <c r="E5080" i="10"/>
  <c r="E5081" i="10"/>
  <c r="E5082" i="10"/>
  <c r="E5083" i="10"/>
  <c r="E5084" i="10"/>
  <c r="E5085" i="10"/>
  <c r="E5086" i="10"/>
  <c r="E5087" i="10"/>
  <c r="E5088" i="10"/>
  <c r="E5089" i="10"/>
  <c r="E5090" i="10"/>
  <c r="E5091" i="10"/>
  <c r="E5092" i="10"/>
  <c r="E5093" i="10"/>
  <c r="E5094" i="10"/>
  <c r="E5095" i="10"/>
  <c r="E5096" i="10"/>
  <c r="E5097" i="10"/>
  <c r="E5098" i="10"/>
  <c r="E5099" i="10"/>
  <c r="E5100" i="10"/>
  <c r="E5101" i="10"/>
  <c r="E5102" i="10"/>
  <c r="E5103" i="10"/>
  <c r="E5104" i="10"/>
  <c r="E5105" i="10"/>
  <c r="E5106" i="10"/>
  <c r="E5107" i="10"/>
  <c r="E5108" i="10"/>
  <c r="E5109" i="10"/>
  <c r="E5110" i="10"/>
  <c r="E5111" i="10"/>
  <c r="E5112" i="10"/>
  <c r="E5113" i="10"/>
  <c r="E5114" i="10"/>
  <c r="E5115" i="10"/>
  <c r="E5116" i="10"/>
  <c r="E5117" i="10"/>
  <c r="E5118" i="10"/>
  <c r="E5119" i="10"/>
  <c r="E5120" i="10"/>
  <c r="E5121" i="10"/>
  <c r="E5122" i="10"/>
  <c r="E5123" i="10"/>
  <c r="E5124" i="10"/>
  <c r="E5125" i="10"/>
  <c r="E5126" i="10"/>
  <c r="E5127" i="10"/>
  <c r="E5128" i="10"/>
  <c r="E5129" i="10"/>
  <c r="E5130" i="10"/>
  <c r="E5131" i="10"/>
  <c r="E5132" i="10"/>
  <c r="E5133" i="10"/>
  <c r="E5134" i="10"/>
  <c r="E5135" i="10"/>
  <c r="E5136" i="10"/>
  <c r="E5137" i="10"/>
  <c r="E5138" i="10"/>
  <c r="E5139" i="10"/>
  <c r="E5140" i="10"/>
  <c r="E5141" i="10"/>
  <c r="E5142" i="10"/>
  <c r="E5143" i="10"/>
  <c r="E5144" i="10"/>
  <c r="E5145" i="10"/>
  <c r="E5146" i="10"/>
  <c r="E5147" i="10"/>
  <c r="E5148" i="10"/>
  <c r="E5149" i="10"/>
  <c r="E5150" i="10"/>
  <c r="E5151" i="10"/>
  <c r="E5152" i="10"/>
  <c r="E5153" i="10"/>
  <c r="E5154" i="10"/>
  <c r="E5155" i="10"/>
  <c r="E5156" i="10"/>
  <c r="E5157" i="10"/>
  <c r="E5158" i="10"/>
  <c r="E5159" i="10"/>
  <c r="E5160" i="10"/>
  <c r="E5161" i="10"/>
  <c r="E5162" i="10"/>
  <c r="E5163" i="10"/>
  <c r="E5164" i="10"/>
  <c r="E5165" i="10"/>
  <c r="E5166" i="10"/>
  <c r="E5167" i="10"/>
  <c r="E5168" i="10"/>
  <c r="E5169" i="10"/>
  <c r="E5170" i="10"/>
  <c r="E5171" i="10"/>
  <c r="E5172" i="10"/>
  <c r="E5173" i="10"/>
  <c r="E5174" i="10"/>
  <c r="E5175" i="10"/>
  <c r="E5176" i="10"/>
  <c r="E5177" i="10"/>
  <c r="E5178" i="10"/>
  <c r="E5179" i="10"/>
  <c r="E5180" i="10"/>
  <c r="E5181" i="10"/>
  <c r="E5182" i="10"/>
  <c r="E5183" i="10"/>
  <c r="E5184" i="10"/>
  <c r="E5185" i="10"/>
  <c r="E5186" i="10"/>
  <c r="E5187" i="10"/>
  <c r="E5188" i="10"/>
  <c r="E5189" i="10"/>
  <c r="E5190" i="10"/>
  <c r="E5191" i="10"/>
  <c r="E5192" i="10"/>
  <c r="E5193" i="10"/>
  <c r="E5194" i="10"/>
  <c r="E5195" i="10"/>
  <c r="E5196" i="10"/>
  <c r="E5197" i="10"/>
  <c r="E5198" i="10"/>
  <c r="E5199" i="10"/>
  <c r="E5200" i="10"/>
  <c r="E5201" i="10"/>
  <c r="E5202" i="10"/>
  <c r="E5203" i="10"/>
  <c r="E5204" i="10"/>
  <c r="E5205" i="10"/>
  <c r="E5206" i="10"/>
  <c r="E5207" i="10"/>
  <c r="E5208" i="10"/>
  <c r="E5209" i="10"/>
  <c r="E5210" i="10"/>
  <c r="E5211" i="10"/>
  <c r="E5212" i="10"/>
  <c r="E5213" i="10"/>
  <c r="E5214" i="10"/>
  <c r="E5215" i="10"/>
  <c r="E5216" i="10"/>
  <c r="E5217" i="10"/>
  <c r="E5218" i="10"/>
  <c r="E5219" i="10"/>
  <c r="E5220" i="10"/>
  <c r="E5221" i="10"/>
  <c r="E5222" i="10"/>
  <c r="E5223" i="10"/>
  <c r="E5224" i="10"/>
  <c r="E5225" i="10"/>
  <c r="E5226" i="10"/>
  <c r="E5227" i="10"/>
  <c r="E5228" i="10"/>
  <c r="E5229" i="10"/>
  <c r="E5230" i="10"/>
  <c r="E5231" i="10"/>
  <c r="E5232" i="10"/>
  <c r="E5233" i="10"/>
  <c r="E5234" i="10"/>
  <c r="E5235" i="10"/>
  <c r="E5236" i="10"/>
  <c r="E5237" i="10"/>
  <c r="E5238" i="10"/>
  <c r="E5239" i="10"/>
  <c r="E5240" i="10"/>
  <c r="E5241" i="10"/>
  <c r="E5242" i="10"/>
  <c r="E5243" i="10"/>
  <c r="E5244" i="10"/>
  <c r="E5245" i="10"/>
  <c r="E5246" i="10"/>
  <c r="E5247" i="10"/>
  <c r="E5248" i="10"/>
  <c r="E5249" i="10"/>
  <c r="E5250" i="10"/>
  <c r="E5251" i="10"/>
  <c r="E5252" i="10"/>
  <c r="E5253" i="10"/>
  <c r="E5254" i="10"/>
  <c r="E5255" i="10"/>
  <c r="E5256" i="10"/>
  <c r="E5257" i="10"/>
  <c r="E5258" i="10"/>
  <c r="E5259" i="10"/>
  <c r="E5260" i="10"/>
  <c r="E5261" i="10"/>
  <c r="E5262" i="10"/>
  <c r="E5263" i="10"/>
  <c r="E5264" i="10"/>
  <c r="E5265" i="10"/>
  <c r="E5266" i="10"/>
  <c r="E5267" i="10"/>
  <c r="E5268" i="10"/>
  <c r="E5269" i="10"/>
  <c r="E5270" i="10"/>
  <c r="E5271" i="10"/>
  <c r="E5272" i="10"/>
  <c r="E5273" i="10"/>
  <c r="E5274" i="10"/>
  <c r="E5275" i="10"/>
  <c r="E5276" i="10"/>
  <c r="E5277" i="10"/>
  <c r="E5278" i="10"/>
  <c r="E5279" i="10"/>
  <c r="E5280" i="10"/>
  <c r="E5281" i="10"/>
  <c r="E5282" i="10"/>
  <c r="E5283" i="10"/>
  <c r="E5284" i="10"/>
  <c r="E5285" i="10"/>
  <c r="E5286" i="10"/>
  <c r="E5287" i="10"/>
  <c r="E5288" i="10"/>
  <c r="E5289" i="10"/>
  <c r="E5290" i="10"/>
  <c r="E5291" i="10"/>
  <c r="E5292" i="10"/>
  <c r="E5293" i="10"/>
  <c r="E5294" i="10"/>
  <c r="E5295" i="10"/>
  <c r="E5296" i="10"/>
  <c r="E5297" i="10"/>
  <c r="E5298" i="10"/>
  <c r="E5299" i="10"/>
  <c r="E5300" i="10"/>
  <c r="E5301" i="10"/>
  <c r="E5302" i="10"/>
  <c r="E5303" i="10"/>
  <c r="E5304" i="10"/>
  <c r="E5305" i="10"/>
  <c r="E5306" i="10"/>
  <c r="E5307" i="10"/>
  <c r="E5308" i="10"/>
  <c r="E5309" i="10"/>
  <c r="E5310" i="10"/>
  <c r="E5311" i="10"/>
  <c r="E5312" i="10"/>
  <c r="E5313" i="10"/>
  <c r="E5314" i="10"/>
  <c r="E5315" i="10"/>
  <c r="E5316" i="10"/>
  <c r="E5317" i="10"/>
  <c r="E5318" i="10"/>
  <c r="E5319" i="10"/>
  <c r="E5320" i="10"/>
  <c r="E5321" i="10"/>
  <c r="E5322" i="10"/>
  <c r="E5323" i="10"/>
  <c r="E5324" i="10"/>
  <c r="E5325" i="10"/>
  <c r="E5326" i="10"/>
  <c r="E5327" i="10"/>
  <c r="E5328" i="10"/>
  <c r="E5329" i="10"/>
  <c r="E5330" i="10"/>
  <c r="E5331" i="10"/>
  <c r="E5332" i="10"/>
  <c r="E5333" i="10"/>
  <c r="E158" i="10"/>
  <c r="E111" i="10"/>
  <c r="E148" i="10"/>
  <c r="E149" i="10"/>
  <c r="E150" i="10"/>
  <c r="E151" i="10"/>
  <c r="E152" i="10"/>
  <c r="E153" i="10"/>
  <c r="E154" i="10"/>
  <c r="E155" i="10"/>
  <c r="E156" i="10"/>
  <c r="E157" i="10"/>
  <c r="E137" i="10"/>
  <c r="E138" i="10"/>
  <c r="E139" i="10"/>
  <c r="E140" i="10"/>
  <c r="E141" i="10"/>
  <c r="E142" i="10"/>
  <c r="E143" i="10"/>
  <c r="E144" i="10"/>
  <c r="E145" i="10"/>
  <c r="E146" i="10"/>
  <c r="E147" i="10"/>
  <c r="E123" i="10"/>
  <c r="E124" i="10"/>
  <c r="E125" i="10"/>
  <c r="E126" i="10"/>
  <c r="E127" i="10"/>
  <c r="E128" i="10"/>
  <c r="E129" i="10"/>
  <c r="E130" i="10"/>
  <c r="E131" i="10"/>
  <c r="E132" i="10"/>
  <c r="E133" i="10"/>
  <c r="E134" i="10"/>
  <c r="E135" i="10"/>
  <c r="E136" i="10"/>
  <c r="E112" i="10"/>
  <c r="E113" i="10"/>
  <c r="E114" i="10"/>
  <c r="E115" i="10"/>
  <c r="E116" i="10"/>
  <c r="E117" i="10"/>
  <c r="E118" i="10"/>
  <c r="E119" i="10"/>
  <c r="E120" i="10"/>
  <c r="E121" i="10"/>
  <c r="E122" i="10"/>
  <c r="M13" i="27"/>
  <c r="B6" i="23"/>
  <c r="C6" i="23"/>
  <c r="D6" i="23"/>
  <c r="E6" i="23"/>
  <c r="F6" i="23"/>
  <c r="G6" i="23"/>
  <c r="H6" i="23"/>
  <c r="I6" i="23"/>
  <c r="J6" i="23"/>
  <c r="K6" i="23"/>
  <c r="L6" i="23"/>
  <c r="M6" i="23"/>
  <c r="N6" i="23"/>
  <c r="O6" i="23"/>
  <c r="P6" i="23"/>
  <c r="B7" i="23"/>
  <c r="C7" i="23"/>
  <c r="D7" i="23"/>
  <c r="E7" i="23"/>
  <c r="F7" i="23"/>
  <c r="G7" i="23"/>
  <c r="H7" i="23"/>
  <c r="I7" i="23"/>
  <c r="J7" i="23"/>
  <c r="K7" i="23"/>
  <c r="L7" i="23"/>
  <c r="M7" i="23"/>
  <c r="N7" i="23"/>
  <c r="O7" i="23"/>
  <c r="P7" i="23"/>
  <c r="B8" i="23"/>
  <c r="C8" i="23"/>
  <c r="D8" i="23"/>
  <c r="E8" i="23"/>
  <c r="F8" i="23"/>
  <c r="G8" i="23"/>
  <c r="H8" i="23"/>
  <c r="I8" i="23"/>
  <c r="J8" i="23"/>
  <c r="K8" i="23"/>
  <c r="L8" i="23"/>
  <c r="M8" i="23"/>
  <c r="N8" i="23"/>
  <c r="O8" i="23"/>
  <c r="P8" i="23"/>
  <c r="B9" i="23"/>
  <c r="C9" i="23"/>
  <c r="D9" i="23"/>
  <c r="E9" i="23"/>
  <c r="F9" i="23"/>
  <c r="G9" i="23"/>
  <c r="H9" i="23"/>
  <c r="I9" i="23"/>
  <c r="J9" i="23"/>
  <c r="K9" i="23"/>
  <c r="L9" i="23"/>
  <c r="M9" i="23"/>
  <c r="N9" i="23"/>
  <c r="O9" i="23"/>
  <c r="P9" i="23"/>
  <c r="B10" i="23"/>
  <c r="C10" i="23"/>
  <c r="D10" i="23"/>
  <c r="E10" i="23"/>
  <c r="F10" i="23"/>
  <c r="G10" i="23"/>
  <c r="H10" i="23"/>
  <c r="I10" i="23"/>
  <c r="J10" i="23"/>
  <c r="K10" i="23"/>
  <c r="L10" i="23"/>
  <c r="M10" i="23"/>
  <c r="N10" i="23"/>
  <c r="O10" i="23"/>
  <c r="P10" i="23"/>
  <c r="B11" i="23"/>
  <c r="C11" i="23"/>
  <c r="D11" i="23"/>
  <c r="E11" i="23"/>
  <c r="F11" i="23"/>
  <c r="G11" i="23"/>
  <c r="H11" i="23"/>
  <c r="I11" i="23"/>
  <c r="J11" i="23"/>
  <c r="K11" i="23"/>
  <c r="L11" i="23"/>
  <c r="M11" i="23"/>
  <c r="N11" i="23"/>
  <c r="O11" i="23"/>
  <c r="P11" i="23"/>
  <c r="B12" i="23"/>
  <c r="C12" i="23"/>
  <c r="D12" i="23"/>
  <c r="E12" i="23"/>
  <c r="F12" i="23"/>
  <c r="G12" i="23"/>
  <c r="H12" i="23"/>
  <c r="I12" i="23"/>
  <c r="J12" i="23"/>
  <c r="K12" i="23"/>
  <c r="L12" i="23"/>
  <c r="M12" i="23"/>
  <c r="N12" i="23"/>
  <c r="O12" i="23"/>
  <c r="P12" i="23"/>
  <c r="B5" i="23"/>
  <c r="C5" i="23"/>
  <c r="D5" i="23"/>
  <c r="E5" i="23"/>
  <c r="F5" i="23"/>
  <c r="G5" i="23"/>
  <c r="H5" i="23"/>
  <c r="I5" i="23"/>
  <c r="J5" i="23"/>
  <c r="K5" i="23"/>
  <c r="L5" i="23"/>
  <c r="M5" i="23"/>
  <c r="N5" i="23"/>
  <c r="O5" i="23"/>
  <c r="P5" i="23"/>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B26" i="25"/>
  <c r="A26" i="25" s="1"/>
  <c r="B27" i="25"/>
  <c r="A27" i="25" s="1"/>
  <c r="B28" i="25"/>
  <c r="A28" i="25" s="1"/>
  <c r="B29" i="25"/>
  <c r="A29" i="25" s="1"/>
  <c r="B30" i="25"/>
  <c r="A30" i="25" s="1"/>
  <c r="B31" i="25"/>
  <c r="A31" i="25" s="1"/>
  <c r="B32" i="25"/>
  <c r="A32" i="25" s="1"/>
  <c r="B33" i="25"/>
  <c r="A33" i="25" s="1"/>
  <c r="B34" i="25"/>
  <c r="A34" i="25" s="1"/>
  <c r="B35" i="25"/>
  <c r="A35" i="25" s="1"/>
  <c r="B36" i="25"/>
  <c r="A36" i="25" s="1"/>
  <c r="B37" i="25"/>
  <c r="A37" i="25" s="1"/>
  <c r="B38" i="25"/>
  <c r="A38" i="25" s="1"/>
  <c r="B39" i="25"/>
  <c r="A39" i="25" s="1"/>
  <c r="B40" i="25"/>
  <c r="A40" i="25" s="1"/>
  <c r="B41" i="25"/>
  <c r="A41" i="25" s="1"/>
  <c r="B42" i="25"/>
  <c r="A42" i="25" s="1"/>
  <c r="B43" i="25"/>
  <c r="A43" i="25" s="1"/>
  <c r="B44" i="25"/>
  <c r="A44" i="25" s="1"/>
  <c r="B45" i="25"/>
  <c r="A45" i="25" s="1"/>
  <c r="B46" i="25"/>
  <c r="A46" i="25" s="1"/>
  <c r="B47" i="25"/>
  <c r="A47" i="25" s="1"/>
  <c r="B48" i="25"/>
  <c r="A48" i="25" s="1"/>
  <c r="B49" i="25"/>
  <c r="A49" i="25" s="1"/>
  <c r="B50" i="25"/>
  <c r="A50" i="25" s="1"/>
  <c r="B51" i="25"/>
  <c r="A51" i="25" s="1"/>
  <c r="B52" i="25"/>
  <c r="A52" i="25" s="1"/>
  <c r="B53" i="25"/>
  <c r="A53" i="25" s="1"/>
  <c r="B54" i="25"/>
  <c r="A54" i="25" s="1"/>
  <c r="B55" i="25"/>
  <c r="A55" i="25" s="1"/>
  <c r="B56" i="25"/>
  <c r="A56" i="25" s="1"/>
  <c r="B57" i="25"/>
  <c r="A57" i="25" s="1"/>
  <c r="B58" i="25"/>
  <c r="A58" i="25" s="1"/>
  <c r="B59" i="25"/>
  <c r="A59" i="25" s="1"/>
  <c r="B60" i="25"/>
  <c r="A60" i="25" s="1"/>
  <c r="B61" i="25"/>
  <c r="A61" i="25" s="1"/>
  <c r="B62" i="25"/>
  <c r="A62" i="25" s="1"/>
  <c r="B63" i="25"/>
  <c r="A63" i="25" s="1"/>
  <c r="B64" i="25"/>
  <c r="A64" i="25" s="1"/>
  <c r="B65" i="25"/>
  <c r="A65" i="25" s="1"/>
  <c r="B66" i="25"/>
  <c r="A66" i="25" s="1"/>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H26" i="25"/>
  <c r="H27" i="25"/>
  <c r="H28" i="25"/>
  <c r="H29" i="25"/>
  <c r="H30" i="25"/>
  <c r="H31" i="25"/>
  <c r="H32" i="25"/>
  <c r="H33" i="25"/>
  <c r="H34" i="25"/>
  <c r="H35" i="25"/>
  <c r="H36" i="25"/>
  <c r="H37" i="25"/>
  <c r="H38" i="25"/>
  <c r="H39" i="25"/>
  <c r="H40" i="25"/>
  <c r="H41" i="25"/>
  <c r="H42" i="25"/>
  <c r="H43" i="25"/>
  <c r="H44" i="25"/>
  <c r="H45" i="25"/>
  <c r="H46" i="25"/>
  <c r="H47" i="25"/>
  <c r="H48" i="25"/>
  <c r="H49" i="25"/>
  <c r="H50" i="25"/>
  <c r="H51" i="25"/>
  <c r="H52" i="25"/>
  <c r="H53" i="25"/>
  <c r="H54" i="25"/>
  <c r="H55" i="25"/>
  <c r="H56" i="25"/>
  <c r="H57" i="25"/>
  <c r="H58" i="25"/>
  <c r="H59" i="25"/>
  <c r="H60" i="25"/>
  <c r="H61" i="25"/>
  <c r="H62" i="25"/>
  <c r="H63" i="25"/>
  <c r="H64" i="25"/>
  <c r="H65" i="25"/>
  <c r="H66" i="25"/>
  <c r="I26" i="25"/>
  <c r="I27" i="25"/>
  <c r="I28" i="25"/>
  <c r="I29" i="25"/>
  <c r="I30" i="25"/>
  <c r="I31" i="25"/>
  <c r="I32" i="25"/>
  <c r="I33" i="25"/>
  <c r="I34" i="25"/>
  <c r="I35" i="25"/>
  <c r="I36" i="25"/>
  <c r="I37" i="25"/>
  <c r="I38" i="25"/>
  <c r="I39" i="25"/>
  <c r="I40" i="25"/>
  <c r="I41" i="25"/>
  <c r="I42" i="25"/>
  <c r="I43" i="25"/>
  <c r="I44" i="25"/>
  <c r="I45" i="25"/>
  <c r="I46" i="25"/>
  <c r="I47" i="25"/>
  <c r="I48" i="25"/>
  <c r="I49" i="25"/>
  <c r="I50" i="25"/>
  <c r="I51" i="25"/>
  <c r="I52" i="25"/>
  <c r="I53" i="25"/>
  <c r="I54" i="25"/>
  <c r="I55" i="25"/>
  <c r="I56" i="25"/>
  <c r="I57" i="25"/>
  <c r="I58" i="25"/>
  <c r="I59" i="25"/>
  <c r="I60" i="25"/>
  <c r="I61" i="25"/>
  <c r="I62" i="25"/>
  <c r="I63" i="25"/>
  <c r="I64" i="25"/>
  <c r="I65" i="25"/>
  <c r="I66" i="25"/>
  <c r="J26" i="25"/>
  <c r="J27" i="25"/>
  <c r="J28" i="25"/>
  <c r="J29" i="25"/>
  <c r="J30" i="25"/>
  <c r="J31" i="25"/>
  <c r="J32" i="25"/>
  <c r="J33" i="25"/>
  <c r="J34" i="25"/>
  <c r="J35" i="25"/>
  <c r="J36" i="25"/>
  <c r="J37" i="25"/>
  <c r="J38" i="25"/>
  <c r="J39" i="25"/>
  <c r="J40" i="25"/>
  <c r="J41" i="25"/>
  <c r="J42" i="25"/>
  <c r="J43" i="25"/>
  <c r="J44" i="25"/>
  <c r="J45" i="25"/>
  <c r="J46" i="25"/>
  <c r="J47" i="25"/>
  <c r="J48" i="25"/>
  <c r="J49" i="25"/>
  <c r="J50" i="25"/>
  <c r="J51" i="25"/>
  <c r="J52" i="25"/>
  <c r="J53" i="25"/>
  <c r="J54" i="25"/>
  <c r="J55" i="25"/>
  <c r="J56" i="25"/>
  <c r="J57" i="25"/>
  <c r="J58" i="25"/>
  <c r="J59" i="25"/>
  <c r="J60" i="25"/>
  <c r="J61" i="25"/>
  <c r="J62" i="25"/>
  <c r="J63" i="25"/>
  <c r="J64" i="25"/>
  <c r="J65" i="25"/>
  <c r="J66" i="25"/>
  <c r="K26" i="25"/>
  <c r="K27" i="25"/>
  <c r="K28" i="25"/>
  <c r="K29" i="25"/>
  <c r="K30" i="25"/>
  <c r="K31" i="25"/>
  <c r="K32" i="25"/>
  <c r="K33" i="25"/>
  <c r="K34" i="25"/>
  <c r="K35" i="25"/>
  <c r="K36" i="25"/>
  <c r="K37" i="25"/>
  <c r="K38" i="25"/>
  <c r="K39" i="25"/>
  <c r="K40" i="25"/>
  <c r="K41" i="25"/>
  <c r="K42" i="25"/>
  <c r="K43" i="25"/>
  <c r="K44" i="25"/>
  <c r="K45" i="25"/>
  <c r="K46" i="25"/>
  <c r="K47" i="25"/>
  <c r="K48" i="25"/>
  <c r="K49" i="25"/>
  <c r="K50" i="25"/>
  <c r="K51" i="25"/>
  <c r="K52" i="25"/>
  <c r="K53" i="25"/>
  <c r="K54" i="25"/>
  <c r="K55" i="25"/>
  <c r="K56" i="25"/>
  <c r="K57" i="25"/>
  <c r="K58" i="25"/>
  <c r="K59" i="25"/>
  <c r="K60" i="25"/>
  <c r="K61" i="25"/>
  <c r="K62" i="25"/>
  <c r="K63" i="25"/>
  <c r="K64" i="25"/>
  <c r="K65" i="25"/>
  <c r="K66" i="25"/>
  <c r="D26" i="25"/>
  <c r="D27" i="25"/>
  <c r="D28" i="25"/>
  <c r="D29" i="25"/>
  <c r="D30" i="25"/>
  <c r="D31" i="25"/>
  <c r="D32" i="25"/>
  <c r="D33" i="25"/>
  <c r="D34" i="25"/>
  <c r="D35" i="25"/>
  <c r="D36" i="25"/>
  <c r="D37" i="25"/>
  <c r="D38" i="25"/>
  <c r="D39" i="25"/>
  <c r="D40" i="25"/>
  <c r="D41" i="25"/>
  <c r="D42" i="25"/>
  <c r="D43" i="25"/>
  <c r="D44" i="25"/>
  <c r="D45" i="25"/>
  <c r="D46" i="25"/>
  <c r="D47" i="25"/>
  <c r="D48" i="25"/>
  <c r="D49" i="25"/>
  <c r="D50" i="25"/>
  <c r="D51" i="25"/>
  <c r="D52" i="25"/>
  <c r="D53" i="25"/>
  <c r="D54" i="25"/>
  <c r="D55" i="25"/>
  <c r="D56" i="25"/>
  <c r="D57" i="25"/>
  <c r="D58" i="25"/>
  <c r="D59" i="25"/>
  <c r="D60" i="25"/>
  <c r="D61" i="25"/>
  <c r="D62" i="25"/>
  <c r="D63" i="25"/>
  <c r="D64" i="25"/>
  <c r="D65" i="25"/>
  <c r="D66" i="25"/>
  <c r="E26" i="25"/>
  <c r="E27" i="25"/>
  <c r="E28" i="25"/>
  <c r="E29" i="25"/>
  <c r="E30" i="25"/>
  <c r="E31" i="25"/>
  <c r="E32" i="25"/>
  <c r="E33" i="25"/>
  <c r="E34" i="25"/>
  <c r="E35" i="25"/>
  <c r="E36" i="25"/>
  <c r="E37" i="25"/>
  <c r="E38" i="25"/>
  <c r="E39" i="25"/>
  <c r="E40" i="25"/>
  <c r="E41" i="25"/>
  <c r="E42" i="25"/>
  <c r="E43" i="25"/>
  <c r="E44" i="25"/>
  <c r="E45" i="25"/>
  <c r="E46" i="25"/>
  <c r="E47" i="25"/>
  <c r="E48" i="25"/>
  <c r="E49" i="25"/>
  <c r="E50" i="25"/>
  <c r="E51" i="25"/>
  <c r="E52" i="25"/>
  <c r="E53" i="25"/>
  <c r="E54" i="25"/>
  <c r="E55" i="25"/>
  <c r="E56" i="25"/>
  <c r="E57" i="25"/>
  <c r="E58" i="25"/>
  <c r="E59" i="25"/>
  <c r="E60" i="25"/>
  <c r="E61" i="25"/>
  <c r="E62" i="25"/>
  <c r="E63" i="25"/>
  <c r="E64" i="25"/>
  <c r="E65" i="25"/>
  <c r="E66"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B26" i="17"/>
  <c r="A26" i="17" s="1"/>
  <c r="D26" i="17"/>
  <c r="D27" i="17"/>
  <c r="D6" i="17" s="1"/>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E26" i="17"/>
  <c r="E5" i="17" s="1"/>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F26" i="17"/>
  <c r="F27" i="17"/>
  <c r="F6" i="17" s="1"/>
  <c r="F28" i="17"/>
  <c r="F29"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5" i="17"/>
  <c r="F66" i="17"/>
  <c r="G26" i="17"/>
  <c r="G5" i="17" s="1"/>
  <c r="G27" i="17"/>
  <c r="G28" i="17"/>
  <c r="G29" i="17"/>
  <c r="G30" i="17"/>
  <c r="G31" i="17"/>
  <c r="G32" i="17"/>
  <c r="G33" i="17"/>
  <c r="G34" i="17"/>
  <c r="G35" i="17"/>
  <c r="G36" i="17"/>
  <c r="G37" i="17"/>
  <c r="G38" i="17"/>
  <c r="G39" i="17"/>
  <c r="G40" i="17"/>
  <c r="G41" i="17"/>
  <c r="G42" i="17"/>
  <c r="G43" i="17"/>
  <c r="G15" i="17" s="1"/>
  <c r="G44" i="17"/>
  <c r="G45" i="17"/>
  <c r="G46" i="17"/>
  <c r="G47" i="17"/>
  <c r="G48" i="17"/>
  <c r="G49" i="17"/>
  <c r="G50" i="17"/>
  <c r="G51" i="17"/>
  <c r="G52" i="17"/>
  <c r="G53" i="17"/>
  <c r="G54" i="17"/>
  <c r="G55" i="17"/>
  <c r="G56" i="17"/>
  <c r="G57" i="17"/>
  <c r="G58" i="17"/>
  <c r="G59" i="17"/>
  <c r="G60" i="17"/>
  <c r="G61" i="17"/>
  <c r="G62" i="17"/>
  <c r="G63" i="17"/>
  <c r="G64" i="17"/>
  <c r="G65" i="17"/>
  <c r="G66" i="17"/>
  <c r="H26" i="17"/>
  <c r="H27" i="17"/>
  <c r="H6" i="17" s="1"/>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I26" i="17"/>
  <c r="I5" i="17" s="1"/>
  <c r="I27" i="17"/>
  <c r="I28" i="17"/>
  <c r="I29" i="17"/>
  <c r="I30" i="17"/>
  <c r="I31" i="17"/>
  <c r="I32" i="17"/>
  <c r="I33" i="17"/>
  <c r="I34" i="17"/>
  <c r="I13" i="17" s="1"/>
  <c r="I35" i="17"/>
  <c r="I36" i="17"/>
  <c r="I37" i="17"/>
  <c r="I38" i="17"/>
  <c r="I39" i="17"/>
  <c r="I40" i="17"/>
  <c r="I41" i="17"/>
  <c r="I42" i="17"/>
  <c r="I43" i="17"/>
  <c r="I44" i="17"/>
  <c r="I45" i="17"/>
  <c r="I46" i="17"/>
  <c r="I47" i="17"/>
  <c r="I48" i="17"/>
  <c r="I49" i="17"/>
  <c r="I50" i="17"/>
  <c r="I51" i="17"/>
  <c r="I52" i="17"/>
  <c r="I53" i="17"/>
  <c r="I54" i="17"/>
  <c r="I55" i="17"/>
  <c r="I56" i="17"/>
  <c r="I57" i="17"/>
  <c r="I58" i="17"/>
  <c r="I59" i="17"/>
  <c r="I60" i="17"/>
  <c r="I61" i="17"/>
  <c r="I62" i="17"/>
  <c r="I63" i="17"/>
  <c r="I64" i="17"/>
  <c r="I65" i="17"/>
  <c r="I66" i="17"/>
  <c r="J26" i="17"/>
  <c r="J27" i="17"/>
  <c r="J6" i="17" s="1"/>
  <c r="J28" i="17"/>
  <c r="J29" i="17"/>
  <c r="J8" i="17" s="1"/>
  <c r="J30" i="17"/>
  <c r="J31" i="17"/>
  <c r="J32" i="17"/>
  <c r="J33" i="17"/>
  <c r="J34" i="17"/>
  <c r="J35" i="17"/>
  <c r="J36" i="17"/>
  <c r="J37" i="17"/>
  <c r="J38" i="17"/>
  <c r="J39" i="17"/>
  <c r="J40" i="17"/>
  <c r="J41" i="17"/>
  <c r="J42" i="17"/>
  <c r="J43" i="17"/>
  <c r="J44" i="17"/>
  <c r="J45" i="17"/>
  <c r="J46" i="17"/>
  <c r="J47" i="17"/>
  <c r="J48" i="17"/>
  <c r="J49" i="17"/>
  <c r="J50" i="17"/>
  <c r="J51" i="17"/>
  <c r="J52" i="17"/>
  <c r="J53" i="17"/>
  <c r="J54" i="17"/>
  <c r="J55" i="17"/>
  <c r="J56" i="17"/>
  <c r="J57" i="17"/>
  <c r="J58" i="17"/>
  <c r="J59" i="17"/>
  <c r="J60" i="17"/>
  <c r="J61" i="17"/>
  <c r="J62" i="17"/>
  <c r="J63" i="17"/>
  <c r="J64" i="17"/>
  <c r="J65" i="17"/>
  <c r="J66" i="17"/>
  <c r="C5" i="3"/>
  <c r="D5" i="3"/>
  <c r="C6" i="3"/>
  <c r="D6" i="3"/>
  <c r="C7" i="3"/>
  <c r="D7" i="3"/>
  <c r="C8" i="3"/>
  <c r="D8" i="3"/>
  <c r="C9" i="3"/>
  <c r="D9" i="3"/>
  <c r="C10" i="3"/>
  <c r="D10" i="3"/>
  <c r="C11" i="3"/>
  <c r="D11" i="3"/>
  <c r="C12" i="3"/>
  <c r="D12" i="3"/>
  <c r="B25" i="17"/>
  <c r="B4" i="17" s="1"/>
  <c r="C25" i="17"/>
  <c r="C4" i="17" s="1"/>
  <c r="D25" i="17"/>
  <c r="D4" i="17" s="1"/>
  <c r="E25" i="17"/>
  <c r="E4" i="17" s="1"/>
  <c r="F25" i="17"/>
  <c r="F4" i="17" s="1"/>
  <c r="G25" i="17"/>
  <c r="G4" i="17" s="1"/>
  <c r="H25" i="17"/>
  <c r="H4" i="17" s="1"/>
  <c r="I25" i="17"/>
  <c r="I4" i="17" s="1"/>
  <c r="J25" i="17"/>
  <c r="J4" i="17" s="1"/>
  <c r="K4" i="17"/>
  <c r="D8" i="17"/>
  <c r="D10" i="17"/>
  <c r="H12" i="17"/>
  <c r="F18" i="17"/>
  <c r="C19" i="17"/>
  <c r="B25" i="25"/>
  <c r="B4" i="25" s="1"/>
  <c r="C25" i="25"/>
  <c r="C4" i="25" s="1"/>
  <c r="D25" i="25"/>
  <c r="D4" i="25" s="1"/>
  <c r="E25" i="25"/>
  <c r="E4" i="25" s="1"/>
  <c r="F25" i="25"/>
  <c r="F4" i="25" s="1"/>
  <c r="G25" i="25"/>
  <c r="G4" i="25" s="1"/>
  <c r="H25" i="25"/>
  <c r="H4" i="25" s="1"/>
  <c r="I25" i="25"/>
  <c r="I4" i="25" s="1"/>
  <c r="J25" i="25"/>
  <c r="J4" i="25" s="1"/>
  <c r="K4" i="25"/>
  <c r="A4" i="23"/>
  <c r="A5" i="23"/>
  <c r="A6" i="23"/>
  <c r="A7" i="23"/>
  <c r="A8" i="23"/>
  <c r="A9" i="23"/>
  <c r="A10" i="23"/>
  <c r="A11" i="23"/>
  <c r="A12" i="23"/>
  <c r="A4" i="27"/>
  <c r="A5" i="27"/>
  <c r="A6" i="27"/>
  <c r="A7" i="27"/>
  <c r="A8" i="27"/>
  <c r="A9" i="27"/>
  <c r="A10" i="27"/>
  <c r="A11" i="27"/>
  <c r="A12" i="27"/>
  <c r="H13" i="27"/>
  <c r="C25" i="11"/>
  <c r="C4" i="11" s="1"/>
  <c r="D25" i="11"/>
  <c r="D4" i="11" s="1"/>
  <c r="E25" i="11"/>
  <c r="E4" i="11" s="1"/>
  <c r="F25" i="11"/>
  <c r="F4" i="11" s="1"/>
  <c r="G25" i="11"/>
  <c r="G4" i="11" s="1"/>
  <c r="A4" i="21"/>
  <c r="K9" i="25" l="1"/>
  <c r="G16" i="25"/>
  <c r="I19" i="25"/>
  <c r="K13" i="25"/>
  <c r="F6" i="25"/>
  <c r="C16" i="25"/>
  <c r="C13" i="25"/>
  <c r="C9" i="25"/>
  <c r="C5" i="25"/>
  <c r="D11" i="25"/>
  <c r="J5" i="25"/>
  <c r="H11" i="25"/>
  <c r="F17" i="25"/>
  <c r="J14" i="25"/>
  <c r="H12" i="25"/>
  <c r="D8" i="25"/>
  <c r="E18" i="25"/>
  <c r="R46" i="1"/>
  <c r="D46" i="10"/>
  <c r="R44" i="1"/>
  <c r="D44" i="10"/>
  <c r="R42" i="1"/>
  <c r="D42" i="10"/>
  <c r="R40" i="1"/>
  <c r="D40" i="10"/>
  <c r="R38" i="1"/>
  <c r="D38" i="10"/>
  <c r="R36" i="1"/>
  <c r="D36" i="10"/>
  <c r="R33" i="1"/>
  <c r="D33" i="10"/>
  <c r="R31" i="1"/>
  <c r="D31" i="10"/>
  <c r="R29" i="1"/>
  <c r="D29" i="10"/>
  <c r="R27" i="1"/>
  <c r="D27" i="10"/>
  <c r="R25" i="1"/>
  <c r="D25" i="10"/>
  <c r="R23" i="1"/>
  <c r="D23" i="10"/>
  <c r="R21" i="1"/>
  <c r="D21" i="10"/>
  <c r="R19" i="1"/>
  <c r="D19" i="10"/>
  <c r="R17" i="1"/>
  <c r="D17" i="10"/>
  <c r="R15" i="1"/>
  <c r="D15" i="10"/>
  <c r="R13" i="1"/>
  <c r="D13" i="10"/>
  <c r="R11" i="1"/>
  <c r="D11" i="10"/>
  <c r="R9" i="1"/>
  <c r="D9" i="10"/>
  <c r="R7" i="1"/>
  <c r="D7" i="10"/>
  <c r="R109" i="1"/>
  <c r="D109" i="10"/>
  <c r="R107" i="1"/>
  <c r="D107" i="10"/>
  <c r="R105" i="1"/>
  <c r="D105" i="10"/>
  <c r="R103" i="1"/>
  <c r="D103" i="10"/>
  <c r="R101" i="1"/>
  <c r="D101" i="10"/>
  <c r="R99" i="1"/>
  <c r="D99" i="10"/>
  <c r="R97" i="1"/>
  <c r="D97" i="10"/>
  <c r="R95" i="1"/>
  <c r="D95" i="10"/>
  <c r="R93" i="1"/>
  <c r="D93" i="10"/>
  <c r="R91" i="1"/>
  <c r="D91" i="10"/>
  <c r="R89" i="1"/>
  <c r="D89" i="10"/>
  <c r="R87" i="1"/>
  <c r="D87" i="10"/>
  <c r="R85" i="1"/>
  <c r="D85" i="10"/>
  <c r="R83" i="1"/>
  <c r="D83" i="10"/>
  <c r="R81" i="1"/>
  <c r="D81" i="10"/>
  <c r="R79" i="1"/>
  <c r="D79" i="10"/>
  <c r="R77" i="1"/>
  <c r="D77" i="10"/>
  <c r="R75" i="1"/>
  <c r="D75" i="10"/>
  <c r="R73" i="1"/>
  <c r="D73" i="10"/>
  <c r="R71" i="1"/>
  <c r="D71" i="10"/>
  <c r="R69" i="1"/>
  <c r="D69" i="10"/>
  <c r="R67" i="1"/>
  <c r="D67" i="10"/>
  <c r="R65" i="1"/>
  <c r="D65" i="10"/>
  <c r="R63" i="1"/>
  <c r="D63" i="10"/>
  <c r="R61" i="1"/>
  <c r="D61" i="10"/>
  <c r="R59" i="1"/>
  <c r="D59" i="10"/>
  <c r="R57" i="1"/>
  <c r="D57" i="10"/>
  <c r="R55" i="1"/>
  <c r="D55" i="10"/>
  <c r="R53" i="1"/>
  <c r="D53" i="10"/>
  <c r="R51" i="1"/>
  <c r="D51" i="10"/>
  <c r="R49" i="1"/>
  <c r="D49" i="10"/>
  <c r="R47" i="1"/>
  <c r="D47" i="10"/>
  <c r="R6" i="1"/>
  <c r="D6" i="10"/>
  <c r="R45" i="1"/>
  <c r="D45" i="10"/>
  <c r="R43" i="1"/>
  <c r="D43" i="10"/>
  <c r="R41" i="1"/>
  <c r="D41" i="10"/>
  <c r="R39" i="1"/>
  <c r="D39" i="10"/>
  <c r="R37" i="1"/>
  <c r="D37" i="10"/>
  <c r="R35" i="1"/>
  <c r="D35" i="10"/>
  <c r="R32" i="1"/>
  <c r="D32" i="10"/>
  <c r="R30" i="1"/>
  <c r="D30" i="10"/>
  <c r="R28" i="1"/>
  <c r="D28" i="10"/>
  <c r="R26" i="1"/>
  <c r="D26" i="10"/>
  <c r="R24" i="1"/>
  <c r="D24" i="10"/>
  <c r="R22" i="1"/>
  <c r="D22" i="10"/>
  <c r="R20" i="1"/>
  <c r="D20" i="10"/>
  <c r="R18" i="1"/>
  <c r="D18" i="10"/>
  <c r="R16" i="1"/>
  <c r="D16" i="10"/>
  <c r="R14" i="1"/>
  <c r="D14" i="10"/>
  <c r="R12" i="1"/>
  <c r="D12" i="10"/>
  <c r="R10" i="1"/>
  <c r="D10" i="10"/>
  <c r="R8" i="1"/>
  <c r="D8" i="10"/>
  <c r="R110" i="1"/>
  <c r="D110" i="10"/>
  <c r="R108" i="1"/>
  <c r="D108" i="10"/>
  <c r="R106" i="1"/>
  <c r="D106" i="10"/>
  <c r="R104" i="1"/>
  <c r="D104" i="10"/>
  <c r="R102" i="1"/>
  <c r="D102" i="10"/>
  <c r="R100" i="1"/>
  <c r="D100" i="10"/>
  <c r="R98" i="1"/>
  <c r="D98" i="10"/>
  <c r="R96" i="1"/>
  <c r="D96" i="10"/>
  <c r="R94" i="1"/>
  <c r="D94" i="10"/>
  <c r="R92" i="1"/>
  <c r="D92" i="10"/>
  <c r="R90" i="1"/>
  <c r="D90" i="10"/>
  <c r="R88" i="1"/>
  <c r="D88" i="10"/>
  <c r="R86" i="1"/>
  <c r="D86" i="10"/>
  <c r="R84" i="1"/>
  <c r="D84" i="10"/>
  <c r="R82" i="1"/>
  <c r="D82" i="10"/>
  <c r="R80" i="1"/>
  <c r="D80" i="10"/>
  <c r="R78" i="1"/>
  <c r="D78" i="10"/>
  <c r="R76" i="1"/>
  <c r="D76" i="10"/>
  <c r="R74" i="1"/>
  <c r="D74" i="10"/>
  <c r="R72" i="1"/>
  <c r="D72" i="10"/>
  <c r="R70" i="1"/>
  <c r="D70" i="10"/>
  <c r="R68" i="1"/>
  <c r="D68" i="10"/>
  <c r="R66" i="1"/>
  <c r="D66" i="10"/>
  <c r="R64" i="1"/>
  <c r="D64" i="10"/>
  <c r="R62" i="1"/>
  <c r="D62" i="10"/>
  <c r="R60" i="1"/>
  <c r="D60" i="10"/>
  <c r="R58" i="1"/>
  <c r="D58" i="10"/>
  <c r="R56" i="1"/>
  <c r="D56" i="10"/>
  <c r="R54" i="1"/>
  <c r="D54" i="10"/>
  <c r="R52" i="1"/>
  <c r="D52" i="10"/>
  <c r="R50" i="1"/>
  <c r="D50" i="10"/>
  <c r="R48" i="1"/>
  <c r="D48" i="10"/>
  <c r="A22" i="33"/>
  <c r="D34" i="10"/>
  <c r="M13" i="23"/>
  <c r="E13" i="23"/>
  <c r="J16" i="17"/>
  <c r="I17" i="17"/>
  <c r="G6" i="17"/>
  <c r="M27" i="46"/>
  <c r="M27" i="47"/>
  <c r="A27" i="47" s="1"/>
  <c r="O29" i="46"/>
  <c r="G29" i="46" s="1"/>
  <c r="O29" i="47"/>
  <c r="B27" i="47"/>
  <c r="G27" i="47"/>
  <c r="O25" i="46"/>
  <c r="G25" i="46" s="1"/>
  <c r="O25" i="47"/>
  <c r="O23" i="46"/>
  <c r="B23" i="46" s="1"/>
  <c r="O23" i="47"/>
  <c r="F29" i="47"/>
  <c r="K29" i="47"/>
  <c r="AA27" i="46"/>
  <c r="K27" i="46" s="1"/>
  <c r="AA27" i="47"/>
  <c r="AA25" i="46"/>
  <c r="K25" i="46" s="1"/>
  <c r="AA25" i="47"/>
  <c r="AA23" i="46"/>
  <c r="K23" i="46" s="1"/>
  <c r="AA23" i="47"/>
  <c r="X29" i="46"/>
  <c r="J29" i="46" s="1"/>
  <c r="X29" i="47"/>
  <c r="X27" i="46"/>
  <c r="J27" i="46" s="1"/>
  <c r="X27" i="47"/>
  <c r="X25" i="46"/>
  <c r="E25" i="46" s="1"/>
  <c r="X25" i="47"/>
  <c r="X23" i="46"/>
  <c r="J23" i="46" s="1"/>
  <c r="X23" i="47"/>
  <c r="D29" i="47"/>
  <c r="I29" i="47"/>
  <c r="U27" i="46"/>
  <c r="I27" i="46" s="1"/>
  <c r="U27" i="47"/>
  <c r="U25" i="46"/>
  <c r="D25" i="46" s="1"/>
  <c r="U25" i="47"/>
  <c r="U23" i="46"/>
  <c r="I23" i="46" s="1"/>
  <c r="U23" i="47"/>
  <c r="R29" i="46"/>
  <c r="H29" i="46" s="1"/>
  <c r="R29" i="47"/>
  <c r="H27" i="47"/>
  <c r="C27" i="47"/>
  <c r="R25" i="46"/>
  <c r="H25" i="46" s="1"/>
  <c r="R25" i="47"/>
  <c r="R23" i="46"/>
  <c r="C23" i="46" s="1"/>
  <c r="R23" i="47"/>
  <c r="O28" i="46"/>
  <c r="G28" i="46" s="1"/>
  <c r="O28" i="47"/>
  <c r="G26" i="47"/>
  <c r="B26" i="47"/>
  <c r="O24" i="46"/>
  <c r="B24" i="46" s="1"/>
  <c r="O24" i="47"/>
  <c r="B22" i="47"/>
  <c r="G22" i="47"/>
  <c r="AA28" i="46"/>
  <c r="K28" i="46" s="1"/>
  <c r="AA28" i="47"/>
  <c r="K26" i="47"/>
  <c r="F26" i="47"/>
  <c r="AA24" i="46"/>
  <c r="K24" i="46" s="1"/>
  <c r="AA24" i="47"/>
  <c r="K22" i="47"/>
  <c r="F22" i="47"/>
  <c r="E28" i="47"/>
  <c r="J28" i="47"/>
  <c r="E26" i="47"/>
  <c r="J26" i="47"/>
  <c r="E24" i="47"/>
  <c r="J24" i="47"/>
  <c r="E22" i="47"/>
  <c r="J22" i="47"/>
  <c r="U28" i="46"/>
  <c r="I28" i="46" s="1"/>
  <c r="U28" i="47"/>
  <c r="I26" i="47"/>
  <c r="D26" i="47"/>
  <c r="U24" i="46"/>
  <c r="D24" i="46" s="1"/>
  <c r="U24" i="47"/>
  <c r="D22" i="47"/>
  <c r="I22" i="47"/>
  <c r="C28" i="47"/>
  <c r="H28" i="47"/>
  <c r="C26" i="47"/>
  <c r="H26" i="47"/>
  <c r="C24" i="47"/>
  <c r="H24" i="47"/>
  <c r="C22" i="47"/>
  <c r="H22" i="47"/>
  <c r="I18" i="25"/>
  <c r="J17" i="25"/>
  <c r="K16" i="25"/>
  <c r="E15" i="25"/>
  <c r="F14" i="25"/>
  <c r="G13" i="25"/>
  <c r="C12" i="25"/>
  <c r="F10" i="25"/>
  <c r="G9" i="25"/>
  <c r="E7" i="25"/>
  <c r="G67" i="25"/>
  <c r="K65" i="17"/>
  <c r="C12" i="17"/>
  <c r="G5" i="25"/>
  <c r="E19" i="25"/>
  <c r="D12" i="25"/>
  <c r="K5" i="25"/>
  <c r="J6" i="25"/>
  <c r="I7" i="25"/>
  <c r="H8" i="25"/>
  <c r="P13" i="23"/>
  <c r="L13" i="23"/>
  <c r="H13" i="23"/>
  <c r="D13" i="23"/>
  <c r="P13" i="27"/>
  <c r="N13" i="27"/>
  <c r="J13" i="27"/>
  <c r="F13" i="27"/>
  <c r="I13" i="27"/>
  <c r="E13" i="27"/>
  <c r="I13" i="23"/>
  <c r="C67" i="25"/>
  <c r="K67" i="25"/>
  <c r="E67" i="25"/>
  <c r="I67" i="25"/>
  <c r="I14" i="17"/>
  <c r="I6" i="17"/>
  <c r="F9" i="17"/>
  <c r="E6" i="17"/>
  <c r="K44" i="17"/>
  <c r="D7" i="17"/>
  <c r="K53" i="17"/>
  <c r="K33" i="17"/>
  <c r="C11" i="17"/>
  <c r="M22" i="46"/>
  <c r="M26" i="46"/>
  <c r="M24" i="46"/>
  <c r="M28" i="46"/>
  <c r="B28" i="46"/>
  <c r="O26" i="46"/>
  <c r="O22" i="46"/>
  <c r="AA26" i="46"/>
  <c r="F24" i="46"/>
  <c r="AA22" i="46"/>
  <c r="X28" i="46"/>
  <c r="X26" i="46"/>
  <c r="X24" i="46"/>
  <c r="X22" i="46"/>
  <c r="U26" i="46"/>
  <c r="U22" i="46"/>
  <c r="R28" i="46"/>
  <c r="R26" i="46"/>
  <c r="R24" i="46"/>
  <c r="R22" i="46"/>
  <c r="A27" i="46"/>
  <c r="M25" i="46"/>
  <c r="M23" i="46"/>
  <c r="M29" i="46"/>
  <c r="O27" i="46"/>
  <c r="AA29" i="46"/>
  <c r="U29" i="46"/>
  <c r="R27" i="46"/>
  <c r="O13" i="27"/>
  <c r="K13" i="27"/>
  <c r="G13" i="27"/>
  <c r="C13" i="27"/>
  <c r="L13" i="27"/>
  <c r="D13" i="27"/>
  <c r="B13" i="23"/>
  <c r="N13" i="23"/>
  <c r="J13" i="23"/>
  <c r="F13" i="23"/>
  <c r="O13" i="23"/>
  <c r="K13" i="23"/>
  <c r="G13" i="23"/>
  <c r="C13" i="23"/>
  <c r="F67" i="25"/>
  <c r="H19" i="25"/>
  <c r="D19" i="25"/>
  <c r="F18" i="25"/>
  <c r="K17" i="25"/>
  <c r="G17" i="25"/>
  <c r="C17" i="25"/>
  <c r="H16" i="25"/>
  <c r="D16" i="25"/>
  <c r="H15" i="25"/>
  <c r="D15" i="25"/>
  <c r="I14" i="25"/>
  <c r="E14" i="25"/>
  <c r="J13" i="25"/>
  <c r="F13" i="25"/>
  <c r="K12" i="25"/>
  <c r="G12" i="25"/>
  <c r="I11" i="25"/>
  <c r="E11" i="25"/>
  <c r="J10" i="25"/>
  <c r="E10" i="25"/>
  <c r="J9" i="25"/>
  <c r="F9" i="25"/>
  <c r="K8" i="25"/>
  <c r="G8" i="25"/>
  <c r="C8" i="25"/>
  <c r="H7" i="25"/>
  <c r="D7" i="25"/>
  <c r="I6" i="25"/>
  <c r="E6" i="25"/>
  <c r="F5" i="25"/>
  <c r="D67" i="25"/>
  <c r="J18" i="25"/>
  <c r="I15" i="25"/>
  <c r="I10" i="25"/>
  <c r="H67" i="25"/>
  <c r="K60" i="17"/>
  <c r="K36" i="17"/>
  <c r="K28" i="17"/>
  <c r="K52" i="17"/>
  <c r="K61" i="17"/>
  <c r="K57" i="17"/>
  <c r="K49" i="17"/>
  <c r="K45" i="17"/>
  <c r="K41" i="17"/>
  <c r="K37" i="17"/>
  <c r="K29" i="17"/>
  <c r="A38" i="11"/>
  <c r="A42" i="11"/>
  <c r="F5" i="11"/>
  <c r="C19" i="11"/>
  <c r="E19" i="11"/>
  <c r="E5" i="11"/>
  <c r="G5" i="11"/>
  <c r="D5" i="11"/>
  <c r="C5" i="11"/>
  <c r="D19" i="11"/>
  <c r="C67" i="11"/>
  <c r="D67" i="11"/>
  <c r="G67" i="11"/>
  <c r="D8" i="11"/>
  <c r="F67" i="11"/>
  <c r="E67" i="11"/>
  <c r="C11" i="11"/>
  <c r="C8" i="11"/>
  <c r="A33" i="11"/>
  <c r="A41" i="11"/>
  <c r="F13" i="11"/>
  <c r="E12" i="11"/>
  <c r="F9" i="11"/>
  <c r="E8" i="11"/>
  <c r="C12" i="11"/>
  <c r="C7" i="11"/>
  <c r="A29" i="11"/>
  <c r="E13" i="11"/>
  <c r="D12" i="11"/>
  <c r="E9" i="11"/>
  <c r="I19" i="17"/>
  <c r="J18" i="17"/>
  <c r="E18" i="17"/>
  <c r="G17" i="17"/>
  <c r="G16" i="17"/>
  <c r="E15" i="17"/>
  <c r="H14" i="17"/>
  <c r="G13" i="17"/>
  <c r="G12" i="17"/>
  <c r="H11" i="17"/>
  <c r="I10" i="17"/>
  <c r="I9" i="17"/>
  <c r="H8" i="17"/>
  <c r="C8" i="17"/>
  <c r="C7" i="17"/>
  <c r="H19" i="17"/>
  <c r="H16" i="17"/>
  <c r="D19" i="17"/>
  <c r="D16" i="17"/>
  <c r="E19" i="17"/>
  <c r="H18" i="17"/>
  <c r="J17" i="17"/>
  <c r="E17" i="17"/>
  <c r="H15" i="17"/>
  <c r="C15" i="17"/>
  <c r="D14" i="17"/>
  <c r="J12" i="17"/>
  <c r="D12" i="17"/>
  <c r="D11" i="17"/>
  <c r="E10" i="17"/>
  <c r="E9" i="17"/>
  <c r="F8" i="17"/>
  <c r="G7" i="17"/>
  <c r="J13" i="17"/>
  <c r="J9" i="17"/>
  <c r="F16" i="17"/>
  <c r="F13" i="17"/>
  <c r="G19" i="17"/>
  <c r="I18" i="17"/>
  <c r="D18" i="17"/>
  <c r="F17" i="17"/>
  <c r="I15" i="17"/>
  <c r="D15" i="17"/>
  <c r="E14" i="17"/>
  <c r="E13" i="17"/>
  <c r="F12" i="17"/>
  <c r="G11" i="17"/>
  <c r="H10" i="17"/>
  <c r="G9" i="17"/>
  <c r="G8" i="17"/>
  <c r="H7" i="17"/>
  <c r="J14" i="17"/>
  <c r="J10" i="17"/>
  <c r="I11" i="17"/>
  <c r="I7" i="17"/>
  <c r="G67" i="17"/>
  <c r="F14" i="17"/>
  <c r="F10" i="17"/>
  <c r="K64" i="17"/>
  <c r="K56" i="17"/>
  <c r="K48" i="17"/>
  <c r="K40" i="17"/>
  <c r="E11" i="17"/>
  <c r="E7" i="17"/>
  <c r="K63" i="17"/>
  <c r="K59" i="17"/>
  <c r="K55" i="17"/>
  <c r="K51" i="17"/>
  <c r="K47" i="17"/>
  <c r="K43" i="17"/>
  <c r="K39" i="17"/>
  <c r="K35" i="17"/>
  <c r="K31" i="17"/>
  <c r="K27" i="17"/>
  <c r="H20" i="17"/>
  <c r="L22" i="34"/>
  <c r="L33" i="34"/>
  <c r="L31" i="34"/>
  <c r="R34" i="1"/>
  <c r="L28" i="34"/>
  <c r="P18" i="34"/>
  <c r="L29" i="34"/>
  <c r="L20" i="34"/>
  <c r="L24" i="34"/>
  <c r="L32" i="34"/>
  <c r="C20" i="25"/>
  <c r="I20" i="17"/>
  <c r="E20" i="17"/>
  <c r="D20" i="17"/>
  <c r="G20" i="25"/>
  <c r="F20" i="17"/>
  <c r="F20" i="25"/>
  <c r="L30" i="34"/>
  <c r="L34" i="34"/>
  <c r="H5" i="17"/>
  <c r="H67" i="17"/>
  <c r="D5" i="17"/>
  <c r="D67" i="17"/>
  <c r="R7" i="23"/>
  <c r="R8" i="23"/>
  <c r="R10" i="23"/>
  <c r="R12" i="23"/>
  <c r="R6" i="23"/>
  <c r="C20" i="17"/>
  <c r="J67" i="25"/>
  <c r="B13" i="27"/>
  <c r="E20" i="25"/>
  <c r="I20" i="25"/>
  <c r="D20" i="25"/>
  <c r="H20" i="25"/>
  <c r="E5" i="25"/>
  <c r="I5" i="25"/>
  <c r="D6" i="25"/>
  <c r="H6" i="25"/>
  <c r="C7" i="25"/>
  <c r="G7" i="25"/>
  <c r="K7" i="25"/>
  <c r="F8" i="25"/>
  <c r="J8" i="25"/>
  <c r="E9" i="25"/>
  <c r="I9" i="25"/>
  <c r="D10" i="25"/>
  <c r="H10" i="25"/>
  <c r="C11" i="25"/>
  <c r="G11" i="25"/>
  <c r="K11" i="25"/>
  <c r="F12" i="25"/>
  <c r="J12" i="25"/>
  <c r="E13" i="25"/>
  <c r="I13" i="25"/>
  <c r="D14" i="25"/>
  <c r="H14" i="25"/>
  <c r="C15" i="25"/>
  <c r="G15" i="25"/>
  <c r="K15" i="25"/>
  <c r="F16" i="25"/>
  <c r="J16" i="25"/>
  <c r="E17" i="25"/>
  <c r="I17" i="25"/>
  <c r="D18" i="25"/>
  <c r="H18" i="25"/>
  <c r="C19" i="25"/>
  <c r="G19" i="25"/>
  <c r="K19" i="25"/>
  <c r="D5" i="25"/>
  <c r="H5" i="25"/>
  <c r="C6" i="25"/>
  <c r="G6" i="25"/>
  <c r="K6" i="25"/>
  <c r="F7" i="25"/>
  <c r="J7" i="25"/>
  <c r="E8" i="25"/>
  <c r="I8" i="25"/>
  <c r="D9" i="25"/>
  <c r="H9" i="25"/>
  <c r="C10" i="25"/>
  <c r="G10" i="25"/>
  <c r="K10" i="25"/>
  <c r="F11" i="25"/>
  <c r="J11" i="25"/>
  <c r="E12" i="25"/>
  <c r="I12" i="25"/>
  <c r="D13" i="25"/>
  <c r="H13" i="25"/>
  <c r="C14" i="25"/>
  <c r="G14" i="25"/>
  <c r="K14" i="25"/>
  <c r="F15" i="25"/>
  <c r="J15" i="25"/>
  <c r="E16" i="25"/>
  <c r="I16" i="25"/>
  <c r="D17" i="25"/>
  <c r="H17" i="25"/>
  <c r="C18" i="25"/>
  <c r="G18" i="25"/>
  <c r="K18" i="25"/>
  <c r="F19" i="25"/>
  <c r="J19" i="25"/>
  <c r="R9" i="23"/>
  <c r="J20" i="25"/>
  <c r="K32" i="17"/>
  <c r="I67" i="17"/>
  <c r="E67" i="17"/>
  <c r="J67" i="17"/>
  <c r="J5" i="17"/>
  <c r="F67" i="17"/>
  <c r="F5" i="17"/>
  <c r="K46" i="17"/>
  <c r="C16" i="17"/>
  <c r="K34" i="17"/>
  <c r="C13" i="17"/>
  <c r="K30" i="17"/>
  <c r="C9" i="17"/>
  <c r="K26" i="17"/>
  <c r="C5" i="17"/>
  <c r="C67" i="17"/>
  <c r="R7" i="27"/>
  <c r="R9" i="27"/>
  <c r="R11" i="27"/>
  <c r="R8" i="27"/>
  <c r="R12" i="27"/>
  <c r="R6" i="27"/>
  <c r="R10" i="27"/>
  <c r="K20" i="25"/>
  <c r="K66" i="17"/>
  <c r="K62" i="17"/>
  <c r="K58" i="17"/>
  <c r="K54" i="17"/>
  <c r="K50" i="17"/>
  <c r="K42" i="17"/>
  <c r="K38" i="17"/>
  <c r="R11" i="23"/>
  <c r="Q20" i="34"/>
  <c r="P19" i="34"/>
  <c r="L27" i="34"/>
  <c r="L25" i="34"/>
  <c r="J20" i="17"/>
  <c r="C17" i="17"/>
  <c r="G20" i="17"/>
  <c r="J19" i="17"/>
  <c r="F19" i="17"/>
  <c r="G18" i="17"/>
  <c r="C18" i="17"/>
  <c r="H17" i="17"/>
  <c r="D17" i="17"/>
  <c r="I16" i="17"/>
  <c r="E16" i="17"/>
  <c r="J15" i="17"/>
  <c r="F15" i="17"/>
  <c r="G14" i="17"/>
  <c r="C14" i="17"/>
  <c r="H13" i="17"/>
  <c r="D13" i="17"/>
  <c r="I12" i="17"/>
  <c r="E12" i="17"/>
  <c r="J11" i="17"/>
  <c r="F11" i="17"/>
  <c r="G10" i="17"/>
  <c r="C10" i="17"/>
  <c r="H9" i="17"/>
  <c r="D9" i="17"/>
  <c r="I8" i="17"/>
  <c r="E8" i="17"/>
  <c r="J7" i="17"/>
  <c r="F7" i="17"/>
  <c r="C6" i="17"/>
  <c r="K6" i="17" s="1"/>
  <c r="D16" i="21"/>
  <c r="F16" i="21"/>
  <c r="A40" i="11"/>
  <c r="F16" i="11"/>
  <c r="D18" i="11"/>
  <c r="C16" i="11"/>
  <c r="E16" i="11"/>
  <c r="E18" i="11"/>
  <c r="C15" i="11"/>
  <c r="A28" i="11"/>
  <c r="F6" i="11"/>
  <c r="G7" i="11"/>
  <c r="F10" i="11"/>
  <c r="G11" i="11"/>
  <c r="F14" i="11"/>
  <c r="F15" i="11"/>
  <c r="F17" i="11"/>
  <c r="G6" i="11"/>
  <c r="D7" i="11"/>
  <c r="G10" i="11"/>
  <c r="D11" i="11"/>
  <c r="G14" i="11"/>
  <c r="G15" i="11"/>
  <c r="G17" i="11"/>
  <c r="D6" i="11"/>
  <c r="E7" i="11"/>
  <c r="F8" i="11"/>
  <c r="G9" i="11"/>
  <c r="D10" i="11"/>
  <c r="E11" i="11"/>
  <c r="F12" i="11"/>
  <c r="G13" i="11"/>
  <c r="D14" i="11"/>
  <c r="D15" i="11"/>
  <c r="G16" i="11"/>
  <c r="D17" i="11"/>
  <c r="F18" i="11"/>
  <c r="F19" i="11"/>
  <c r="A27" i="11"/>
  <c r="C9" i="11"/>
  <c r="C13" i="11"/>
  <c r="C17" i="11"/>
  <c r="E6" i="11"/>
  <c r="F7" i="11"/>
  <c r="G8" i="11"/>
  <c r="D9" i="11"/>
  <c r="E10" i="11"/>
  <c r="F11" i="11"/>
  <c r="G12" i="11"/>
  <c r="D13" i="11"/>
  <c r="E14" i="11"/>
  <c r="E15" i="11"/>
  <c r="D16" i="11"/>
  <c r="E17" i="11"/>
  <c r="G18" i="11"/>
  <c r="G19" i="11"/>
  <c r="C6" i="11"/>
  <c r="C10" i="11"/>
  <c r="C14" i="11"/>
  <c r="C18" i="11"/>
  <c r="B16" i="21"/>
  <c r="C16" i="21"/>
  <c r="E16" i="21"/>
  <c r="J25" i="46" l="1"/>
  <c r="I24" i="46"/>
  <c r="B25" i="46"/>
  <c r="C29" i="46"/>
  <c r="E29" i="46"/>
  <c r="I25" i="46"/>
  <c r="F25" i="46"/>
  <c r="B29" i="46"/>
  <c r="D28" i="46"/>
  <c r="C25" i="46"/>
  <c r="H23" i="46"/>
  <c r="D23" i="46"/>
  <c r="D27" i="46"/>
  <c r="E23" i="46"/>
  <c r="E27" i="46"/>
  <c r="F23" i="46"/>
  <c r="F27" i="46"/>
  <c r="G23" i="46"/>
  <c r="F28" i="46"/>
  <c r="G24" i="46"/>
  <c r="AA57" i="47"/>
  <c r="K57" i="47" s="1"/>
  <c r="X57" i="47"/>
  <c r="J57" i="47" s="1"/>
  <c r="O57" i="47"/>
  <c r="B57" i="47" s="1"/>
  <c r="O49" i="47"/>
  <c r="G49" i="47" s="1"/>
  <c r="AA58" i="47"/>
  <c r="F58" i="47" s="1"/>
  <c r="U56" i="47"/>
  <c r="I56" i="47" s="1"/>
  <c r="X50" i="47"/>
  <c r="E50" i="47" s="1"/>
  <c r="X46" i="47"/>
  <c r="J46" i="47" s="1"/>
  <c r="O56" i="47"/>
  <c r="B56" i="47" s="1"/>
  <c r="O48" i="47"/>
  <c r="B48" i="47" s="1"/>
  <c r="X58" i="47"/>
  <c r="E58" i="47" s="1"/>
  <c r="AA52" i="47"/>
  <c r="F52" i="47" s="1"/>
  <c r="U50" i="47"/>
  <c r="I50" i="47" s="1"/>
  <c r="AA48" i="47"/>
  <c r="F48" i="47" s="1"/>
  <c r="AA56" i="47"/>
  <c r="K56" i="47" s="1"/>
  <c r="AA49" i="47"/>
  <c r="K49" i="47" s="1"/>
  <c r="AA50" i="47"/>
  <c r="F50" i="47" s="1"/>
  <c r="U57" i="47"/>
  <c r="I57" i="47" s="1"/>
  <c r="O55" i="47"/>
  <c r="B55" i="47" s="1"/>
  <c r="X55" i="47"/>
  <c r="E55" i="47" s="1"/>
  <c r="U48" i="47"/>
  <c r="D48" i="47" s="1"/>
  <c r="U52" i="47"/>
  <c r="I52" i="47" s="1"/>
  <c r="X48" i="47"/>
  <c r="E48" i="47" s="1"/>
  <c r="X52" i="47"/>
  <c r="J52" i="47" s="1"/>
  <c r="O50" i="47"/>
  <c r="B50" i="47" s="1"/>
  <c r="R47" i="47"/>
  <c r="C47" i="47" s="1"/>
  <c r="O44" i="47"/>
  <c r="B44" i="47" s="1"/>
  <c r="R44" i="47"/>
  <c r="H44" i="47" s="1"/>
  <c r="U58" i="47"/>
  <c r="I58" i="47" s="1"/>
  <c r="AA51" i="47"/>
  <c r="F51" i="47" s="1"/>
  <c r="U49" i="47"/>
  <c r="D49" i="47" s="1"/>
  <c r="O52" i="47"/>
  <c r="B52" i="47" s="1"/>
  <c r="AA55" i="47"/>
  <c r="K55" i="47" s="1"/>
  <c r="X51" i="47"/>
  <c r="J51" i="47" s="1"/>
  <c r="X56" i="47"/>
  <c r="J56" i="47" s="1"/>
  <c r="X49" i="47"/>
  <c r="E49" i="47" s="1"/>
  <c r="U55" i="47"/>
  <c r="D55" i="47" s="1"/>
  <c r="O51" i="47"/>
  <c r="B51" i="47" s="1"/>
  <c r="U51" i="47"/>
  <c r="I51" i="47" s="1"/>
  <c r="U44" i="47"/>
  <c r="D44" i="47" s="1"/>
  <c r="X33" i="46"/>
  <c r="J33" i="46" s="1"/>
  <c r="X33" i="47"/>
  <c r="O33" i="46"/>
  <c r="B33" i="46" s="1"/>
  <c r="O33" i="47"/>
  <c r="O60" i="46"/>
  <c r="G44" i="46" s="1"/>
  <c r="O45" i="47"/>
  <c r="R70" i="46"/>
  <c r="H54" i="46" s="1"/>
  <c r="R55" i="47"/>
  <c r="AA62" i="46"/>
  <c r="K46" i="46" s="1"/>
  <c r="AA47" i="47"/>
  <c r="U60" i="46"/>
  <c r="D44" i="46" s="1"/>
  <c r="U45" i="47"/>
  <c r="R68" i="46"/>
  <c r="H52" i="46" s="1"/>
  <c r="R53" i="47"/>
  <c r="R64" i="46"/>
  <c r="C48" i="46" s="1"/>
  <c r="R49" i="47"/>
  <c r="R60" i="46"/>
  <c r="C44" i="46" s="1"/>
  <c r="R45" i="47"/>
  <c r="AA69" i="46"/>
  <c r="F53" i="46" s="1"/>
  <c r="AA54" i="47"/>
  <c r="R61" i="46"/>
  <c r="H45" i="46" s="1"/>
  <c r="R46" i="47"/>
  <c r="X68" i="46"/>
  <c r="E52" i="46" s="1"/>
  <c r="X53" i="47"/>
  <c r="X60" i="46"/>
  <c r="J44" i="46" s="1"/>
  <c r="X45" i="47"/>
  <c r="O69" i="46"/>
  <c r="G53" i="46" s="1"/>
  <c r="O54" i="47"/>
  <c r="R66" i="46"/>
  <c r="H50" i="46" s="1"/>
  <c r="R51" i="47"/>
  <c r="U62" i="46"/>
  <c r="D46" i="46" s="1"/>
  <c r="U47" i="47"/>
  <c r="O62" i="46"/>
  <c r="G46" i="46" s="1"/>
  <c r="O47" i="47"/>
  <c r="R73" i="46"/>
  <c r="R58" i="47"/>
  <c r="AA59" i="46"/>
  <c r="F43" i="46" s="1"/>
  <c r="AA44" i="47"/>
  <c r="O73" i="46"/>
  <c r="O58" i="47"/>
  <c r="I24" i="47"/>
  <c r="D24" i="47"/>
  <c r="I28" i="47"/>
  <c r="D28" i="47"/>
  <c r="K24" i="47"/>
  <c r="F24" i="47"/>
  <c r="K28" i="47"/>
  <c r="F28" i="47"/>
  <c r="G24" i="47"/>
  <c r="B24" i="47"/>
  <c r="G28" i="47"/>
  <c r="B28" i="47"/>
  <c r="H23" i="47"/>
  <c r="C23" i="47"/>
  <c r="H25" i="47"/>
  <c r="C25" i="47"/>
  <c r="H29" i="47"/>
  <c r="C29" i="47"/>
  <c r="D23" i="47"/>
  <c r="I23" i="47"/>
  <c r="D25" i="47"/>
  <c r="I25" i="47"/>
  <c r="D27" i="47"/>
  <c r="I27" i="47"/>
  <c r="E23" i="47"/>
  <c r="J23" i="47"/>
  <c r="J25" i="47"/>
  <c r="E25" i="47"/>
  <c r="E27" i="47"/>
  <c r="J27" i="47"/>
  <c r="J29" i="47"/>
  <c r="E29" i="47"/>
  <c r="F23" i="47"/>
  <c r="K23" i="47"/>
  <c r="F25" i="47"/>
  <c r="K25" i="47"/>
  <c r="F27" i="47"/>
  <c r="K27" i="47"/>
  <c r="B23" i="47"/>
  <c r="G23" i="47"/>
  <c r="B25" i="47"/>
  <c r="G25" i="47"/>
  <c r="B29" i="47"/>
  <c r="G29" i="47"/>
  <c r="O68" i="46"/>
  <c r="G52" i="46" s="1"/>
  <c r="O53" i="47"/>
  <c r="U68" i="46"/>
  <c r="I52" i="46" s="1"/>
  <c r="U53" i="47"/>
  <c r="I49" i="47"/>
  <c r="X62" i="46"/>
  <c r="J46" i="46" s="1"/>
  <c r="X47" i="47"/>
  <c r="R65" i="46"/>
  <c r="C49" i="46" s="1"/>
  <c r="R50" i="47"/>
  <c r="R72" i="46"/>
  <c r="H56" i="46" s="1"/>
  <c r="R57" i="47"/>
  <c r="R33" i="46"/>
  <c r="C33" i="46" s="1"/>
  <c r="R33" i="47"/>
  <c r="G57" i="47"/>
  <c r="B49" i="47"/>
  <c r="D56" i="47"/>
  <c r="U69" i="46"/>
  <c r="D53" i="46" s="1"/>
  <c r="U54" i="47"/>
  <c r="R67" i="46"/>
  <c r="C51" i="46" s="1"/>
  <c r="R52" i="47"/>
  <c r="J50" i="47"/>
  <c r="R63" i="46"/>
  <c r="C47" i="46" s="1"/>
  <c r="R48" i="47"/>
  <c r="R71" i="46"/>
  <c r="C55" i="46" s="1"/>
  <c r="R56" i="47"/>
  <c r="R69" i="46"/>
  <c r="H53" i="46" s="1"/>
  <c r="R54" i="47"/>
  <c r="K52" i="47"/>
  <c r="U61" i="46"/>
  <c r="D45" i="46" s="1"/>
  <c r="U46" i="47"/>
  <c r="F56" i="47"/>
  <c r="AA68" i="46"/>
  <c r="F52" i="46" s="1"/>
  <c r="AA53" i="47"/>
  <c r="AA60" i="46"/>
  <c r="K44" i="46" s="1"/>
  <c r="AA45" i="47"/>
  <c r="X69" i="46"/>
  <c r="J53" i="46" s="1"/>
  <c r="X54" i="47"/>
  <c r="AA61" i="46"/>
  <c r="F45" i="46" s="1"/>
  <c r="AA46" i="47"/>
  <c r="D57" i="47"/>
  <c r="G55" i="47"/>
  <c r="AA33" i="46"/>
  <c r="F33" i="46" s="1"/>
  <c r="AA33" i="47"/>
  <c r="U33" i="46"/>
  <c r="D33" i="46" s="1"/>
  <c r="U33" i="47"/>
  <c r="D52" i="47"/>
  <c r="O61" i="46"/>
  <c r="G45" i="46" s="1"/>
  <c r="O46" i="47"/>
  <c r="H47" i="47"/>
  <c r="G44" i="47"/>
  <c r="X59" i="46"/>
  <c r="E43" i="46" s="1"/>
  <c r="X44" i="47"/>
  <c r="O59" i="46"/>
  <c r="B43" i="46" s="1"/>
  <c r="G48" i="10"/>
  <c r="G27" i="10"/>
  <c r="P48" i="1"/>
  <c r="I48" i="10" s="1"/>
  <c r="O48" i="1"/>
  <c r="H48" i="10" s="1"/>
  <c r="P27" i="1"/>
  <c r="I27" i="10" s="1"/>
  <c r="G33" i="46"/>
  <c r="C27" i="46"/>
  <c r="H27" i="46"/>
  <c r="I29" i="46"/>
  <c r="D29" i="46"/>
  <c r="K29" i="46"/>
  <c r="F29" i="46"/>
  <c r="B27" i="46"/>
  <c r="G27" i="46"/>
  <c r="A29" i="46"/>
  <c r="A23" i="46"/>
  <c r="A25" i="46"/>
  <c r="C22" i="46"/>
  <c r="H22" i="46"/>
  <c r="C24" i="46"/>
  <c r="H24" i="46"/>
  <c r="H26" i="46"/>
  <c r="C26" i="46"/>
  <c r="H28" i="46"/>
  <c r="C28" i="46"/>
  <c r="I22" i="46"/>
  <c r="D22" i="46"/>
  <c r="D26" i="46"/>
  <c r="I26" i="46"/>
  <c r="E22" i="46"/>
  <c r="J22" i="46"/>
  <c r="J24" i="46"/>
  <c r="E24" i="46"/>
  <c r="E26" i="46"/>
  <c r="J26" i="46"/>
  <c r="E28" i="46"/>
  <c r="J28" i="46"/>
  <c r="F22" i="46"/>
  <c r="K22" i="46"/>
  <c r="F26" i="46"/>
  <c r="K26" i="46"/>
  <c r="B22" i="46"/>
  <c r="G22" i="46"/>
  <c r="B26" i="46"/>
  <c r="G26" i="46"/>
  <c r="A28" i="46"/>
  <c r="A24" i="46"/>
  <c r="A26" i="46"/>
  <c r="A22" i="46"/>
  <c r="O72" i="46"/>
  <c r="AA73" i="46"/>
  <c r="AA72" i="46"/>
  <c r="D52" i="46"/>
  <c r="AA66" i="46"/>
  <c r="U64" i="46"/>
  <c r="O67" i="46"/>
  <c r="X72" i="46"/>
  <c r="AA70" i="46"/>
  <c r="X66" i="46"/>
  <c r="H48" i="46"/>
  <c r="H44" i="46"/>
  <c r="X71" i="46"/>
  <c r="X64" i="46"/>
  <c r="U70" i="46"/>
  <c r="O66" i="46"/>
  <c r="I46" i="46"/>
  <c r="U66" i="46"/>
  <c r="R59" i="46"/>
  <c r="U73" i="46"/>
  <c r="O64" i="46"/>
  <c r="U71" i="46"/>
  <c r="X65" i="46"/>
  <c r="X61" i="46"/>
  <c r="O71" i="46"/>
  <c r="O63" i="46"/>
  <c r="X73" i="46"/>
  <c r="C53" i="46"/>
  <c r="AA67" i="46"/>
  <c r="U65" i="46"/>
  <c r="AA63" i="46"/>
  <c r="AA71" i="46"/>
  <c r="K52" i="46"/>
  <c r="AA64" i="46"/>
  <c r="AA65" i="46"/>
  <c r="K45" i="46"/>
  <c r="U72" i="46"/>
  <c r="O70" i="46"/>
  <c r="X70" i="46"/>
  <c r="U63" i="46"/>
  <c r="U67" i="46"/>
  <c r="X63" i="46"/>
  <c r="X67" i="46"/>
  <c r="O65" i="46"/>
  <c r="R62" i="46"/>
  <c r="H57" i="46"/>
  <c r="C57" i="46"/>
  <c r="U59" i="46"/>
  <c r="G57" i="46"/>
  <c r="B57" i="46"/>
  <c r="Q48" i="1"/>
  <c r="J48" i="10" s="1"/>
  <c r="M48" i="1"/>
  <c r="F48" i="10" s="1"/>
  <c r="Q27" i="1"/>
  <c r="J27" i="10" s="1"/>
  <c r="O27" i="1"/>
  <c r="H27" i="10" s="1"/>
  <c r="M27" i="1"/>
  <c r="F27" i="10" s="1"/>
  <c r="C20" i="11"/>
  <c r="G21" i="17"/>
  <c r="I21" i="17"/>
  <c r="K8" i="17"/>
  <c r="K10" i="17"/>
  <c r="K12" i="17"/>
  <c r="K14" i="17"/>
  <c r="K18" i="17"/>
  <c r="K7" i="17"/>
  <c r="K11" i="17"/>
  <c r="K15" i="17"/>
  <c r="K19" i="17"/>
  <c r="J21" i="25"/>
  <c r="G21" i="25"/>
  <c r="I21" i="25"/>
  <c r="K21" i="25"/>
  <c r="F21" i="25"/>
  <c r="C21" i="25"/>
  <c r="F20" i="11"/>
  <c r="Q13" i="27"/>
  <c r="Q13" i="23"/>
  <c r="G20" i="11"/>
  <c r="K9" i="17"/>
  <c r="K16" i="17"/>
  <c r="J21" i="17"/>
  <c r="D21" i="25"/>
  <c r="R5" i="27"/>
  <c r="H21" i="17"/>
  <c r="Q21" i="34"/>
  <c r="P20" i="34"/>
  <c r="D20" i="11"/>
  <c r="K67" i="17"/>
  <c r="H21" i="25"/>
  <c r="K5" i="17"/>
  <c r="C21" i="17"/>
  <c r="E20" i="11"/>
  <c r="K17" i="17"/>
  <c r="K13" i="17"/>
  <c r="F21" i="17"/>
  <c r="R5" i="23"/>
  <c r="E21" i="17"/>
  <c r="E21" i="25"/>
  <c r="K20" i="17"/>
  <c r="D21" i="17"/>
  <c r="G50" i="47" l="1"/>
  <c r="H55" i="46"/>
  <c r="F46" i="46"/>
  <c r="C44" i="47"/>
  <c r="E52" i="47"/>
  <c r="J55" i="47"/>
  <c r="G56" i="47"/>
  <c r="J49" i="47"/>
  <c r="D58" i="47"/>
  <c r="H47" i="46"/>
  <c r="H49" i="46"/>
  <c r="F49" i="47"/>
  <c r="E46" i="47"/>
  <c r="G52" i="47"/>
  <c r="B44" i="46"/>
  <c r="H33" i="46"/>
  <c r="I48" i="47"/>
  <c r="K43" i="46"/>
  <c r="I53" i="46"/>
  <c r="E33" i="46"/>
  <c r="D50" i="47"/>
  <c r="K58" i="47"/>
  <c r="F55" i="47"/>
  <c r="B46" i="46"/>
  <c r="C56" i="46"/>
  <c r="C52" i="46"/>
  <c r="K50" i="47"/>
  <c r="K53" i="46"/>
  <c r="C54" i="46"/>
  <c r="J52" i="46"/>
  <c r="J48" i="47"/>
  <c r="B53" i="46"/>
  <c r="I44" i="46"/>
  <c r="J58" i="47"/>
  <c r="D51" i="47"/>
  <c r="B45" i="46"/>
  <c r="E53" i="46"/>
  <c r="I45" i="46"/>
  <c r="H51" i="46"/>
  <c r="C50" i="46"/>
  <c r="E44" i="46"/>
  <c r="C45" i="46"/>
  <c r="E46" i="46"/>
  <c r="K48" i="47"/>
  <c r="G48" i="47"/>
  <c r="I55" i="47"/>
  <c r="E56" i="47"/>
  <c r="F44" i="46"/>
  <c r="J43" i="46"/>
  <c r="B52" i="46"/>
  <c r="I44" i="47"/>
  <c r="G43" i="46"/>
  <c r="E51" i="47"/>
  <c r="G51" i="47"/>
  <c r="K51" i="47"/>
  <c r="I33" i="46"/>
  <c r="K33" i="46"/>
  <c r="U59" i="47"/>
  <c r="D59" i="47" s="1"/>
  <c r="AA59" i="47"/>
  <c r="K59" i="47" s="1"/>
  <c r="X59" i="47"/>
  <c r="J59" i="47" s="1"/>
  <c r="R74" i="46"/>
  <c r="H58" i="46" s="1"/>
  <c r="R59" i="47"/>
  <c r="C21" i="11"/>
  <c r="O59" i="47"/>
  <c r="E44" i="47"/>
  <c r="J44" i="47"/>
  <c r="G46" i="47"/>
  <c r="B46" i="47"/>
  <c r="D33" i="47"/>
  <c r="I33" i="47"/>
  <c r="F33" i="47"/>
  <c r="K33" i="47"/>
  <c r="K46" i="47"/>
  <c r="F46" i="47"/>
  <c r="E54" i="47"/>
  <c r="J54" i="47"/>
  <c r="F45" i="47"/>
  <c r="K45" i="47"/>
  <c r="F53" i="47"/>
  <c r="K53" i="47"/>
  <c r="D46" i="47"/>
  <c r="I46" i="47"/>
  <c r="C54" i="47"/>
  <c r="H54" i="47"/>
  <c r="C56" i="47"/>
  <c r="H56" i="47"/>
  <c r="C48" i="47"/>
  <c r="H48" i="47"/>
  <c r="C52" i="47"/>
  <c r="H52" i="47"/>
  <c r="D54" i="47"/>
  <c r="I54" i="47"/>
  <c r="C33" i="47"/>
  <c r="H33" i="47"/>
  <c r="H57" i="47"/>
  <c r="C57" i="47"/>
  <c r="C50" i="47"/>
  <c r="H50" i="47"/>
  <c r="E47" i="47"/>
  <c r="J47" i="47"/>
  <c r="D53" i="47"/>
  <c r="I53" i="47"/>
  <c r="B53" i="47"/>
  <c r="G53" i="47"/>
  <c r="B58" i="47"/>
  <c r="G58" i="47"/>
  <c r="K44" i="47"/>
  <c r="F44" i="47"/>
  <c r="C58" i="47"/>
  <c r="H58" i="47"/>
  <c r="B47" i="47"/>
  <c r="G47" i="47"/>
  <c r="D47" i="47"/>
  <c r="I47" i="47"/>
  <c r="H51" i="47"/>
  <c r="C51" i="47"/>
  <c r="G54" i="47"/>
  <c r="B54" i="47"/>
  <c r="J45" i="47"/>
  <c r="E45" i="47"/>
  <c r="E53" i="47"/>
  <c r="J53" i="47"/>
  <c r="C46" i="47"/>
  <c r="H46" i="47"/>
  <c r="K54" i="47"/>
  <c r="F54" i="47"/>
  <c r="H45" i="47"/>
  <c r="C45" i="47"/>
  <c r="H49" i="47"/>
  <c r="C49" i="47"/>
  <c r="H53" i="47"/>
  <c r="C53" i="47"/>
  <c r="D45" i="47"/>
  <c r="I45" i="47"/>
  <c r="F47" i="47"/>
  <c r="K47" i="47"/>
  <c r="H55" i="47"/>
  <c r="C55" i="47"/>
  <c r="B45" i="47"/>
  <c r="G45" i="47"/>
  <c r="B33" i="47"/>
  <c r="G33" i="47"/>
  <c r="J33" i="47"/>
  <c r="E33" i="47"/>
  <c r="P69" i="1"/>
  <c r="I69" i="10" s="1"/>
  <c r="O69" i="1"/>
  <c r="H69" i="10" s="1"/>
  <c r="Q69" i="1"/>
  <c r="J69" i="10" s="1"/>
  <c r="F21" i="11"/>
  <c r="X74" i="46"/>
  <c r="E21" i="11"/>
  <c r="U74" i="46"/>
  <c r="G21" i="11"/>
  <c r="AA74" i="46"/>
  <c r="C58" i="46"/>
  <c r="O74" i="46"/>
  <c r="D43" i="46"/>
  <c r="I43" i="46"/>
  <c r="H46" i="46"/>
  <c r="C46" i="46"/>
  <c r="G49" i="46"/>
  <c r="B49" i="46"/>
  <c r="E51" i="46"/>
  <c r="J51" i="46"/>
  <c r="J47" i="46"/>
  <c r="E47" i="46"/>
  <c r="D51" i="46"/>
  <c r="I51" i="46"/>
  <c r="D47" i="46"/>
  <c r="I47" i="46"/>
  <c r="E54" i="46"/>
  <c r="J54" i="46"/>
  <c r="B54" i="46"/>
  <c r="G54" i="46"/>
  <c r="I56" i="46"/>
  <c r="D56" i="46"/>
  <c r="K49" i="46"/>
  <c r="F49" i="46"/>
  <c r="K48" i="46"/>
  <c r="F48" i="46"/>
  <c r="K55" i="46"/>
  <c r="F55" i="46"/>
  <c r="K47" i="46"/>
  <c r="F47" i="46"/>
  <c r="D49" i="46"/>
  <c r="I49" i="46"/>
  <c r="K51" i="46"/>
  <c r="F51" i="46"/>
  <c r="J57" i="46"/>
  <c r="E57" i="46"/>
  <c r="B47" i="46"/>
  <c r="G47" i="46"/>
  <c r="G55" i="46"/>
  <c r="B55" i="46"/>
  <c r="J45" i="46"/>
  <c r="E45" i="46"/>
  <c r="J49" i="46"/>
  <c r="E49" i="46"/>
  <c r="D55" i="46"/>
  <c r="I55" i="46"/>
  <c r="G48" i="46"/>
  <c r="B48" i="46"/>
  <c r="D57" i="46"/>
  <c r="I57" i="46"/>
  <c r="H43" i="46"/>
  <c r="C43" i="46"/>
  <c r="I50" i="46"/>
  <c r="D50" i="46"/>
  <c r="G50" i="46"/>
  <c r="B50" i="46"/>
  <c r="D54" i="46"/>
  <c r="I54" i="46"/>
  <c r="J48" i="46"/>
  <c r="E48" i="46"/>
  <c r="J55" i="46"/>
  <c r="E55" i="46"/>
  <c r="J50" i="46"/>
  <c r="E50" i="46"/>
  <c r="F54" i="46"/>
  <c r="K54" i="46"/>
  <c r="J56" i="46"/>
  <c r="E56" i="46"/>
  <c r="G51" i="46"/>
  <c r="B51" i="46"/>
  <c r="I48" i="46"/>
  <c r="D48" i="46"/>
  <c r="F50" i="46"/>
  <c r="K50" i="46"/>
  <c r="K56" i="46"/>
  <c r="F56" i="46"/>
  <c r="K57" i="46"/>
  <c r="F57" i="46"/>
  <c r="G56" i="46"/>
  <c r="B56" i="46"/>
  <c r="G69" i="10"/>
  <c r="M69" i="1"/>
  <c r="F69" i="10" s="1"/>
  <c r="P21" i="34"/>
  <c r="Q22" i="34"/>
  <c r="R13" i="23"/>
  <c r="R13" i="27"/>
  <c r="K21" i="17"/>
  <c r="D21" i="11"/>
  <c r="F59" i="47" l="1"/>
  <c r="I59" i="47"/>
  <c r="E59" i="47"/>
  <c r="R60" i="47"/>
  <c r="C60" i="47" s="1"/>
  <c r="AA60" i="47"/>
  <c r="K60" i="47" s="1"/>
  <c r="U60" i="47"/>
  <c r="D60" i="47" s="1"/>
  <c r="X60" i="47"/>
  <c r="E60" i="47" s="1"/>
  <c r="B59" i="47"/>
  <c r="G59" i="47"/>
  <c r="H59" i="47"/>
  <c r="C59" i="47"/>
  <c r="O60" i="47"/>
  <c r="AA75" i="46"/>
  <c r="U75" i="46"/>
  <c r="D59" i="46" s="1"/>
  <c r="X75" i="46"/>
  <c r="J59" i="46" s="1"/>
  <c r="R75" i="46"/>
  <c r="C59" i="46" s="1"/>
  <c r="P55" i="1"/>
  <c r="I55" i="10" s="1"/>
  <c r="G55" i="10"/>
  <c r="Q55" i="1"/>
  <c r="J55" i="10" s="1"/>
  <c r="M55" i="1"/>
  <c r="F55" i="10" s="1"/>
  <c r="O55" i="1"/>
  <c r="H55" i="10" s="1"/>
  <c r="O75" i="46"/>
  <c r="G58" i="46"/>
  <c r="B58" i="46"/>
  <c r="F58" i="46"/>
  <c r="K58" i="46"/>
  <c r="I58" i="46"/>
  <c r="D58" i="46"/>
  <c r="J58" i="46"/>
  <c r="E58" i="46"/>
  <c r="Q23" i="34"/>
  <c r="P22" i="34"/>
  <c r="J60" i="47" l="1"/>
  <c r="I60" i="47"/>
  <c r="F60" i="47"/>
  <c r="H60" i="47"/>
  <c r="B60" i="47"/>
  <c r="G60" i="47"/>
  <c r="E59" i="46"/>
  <c r="F59" i="46"/>
  <c r="I59" i="46"/>
  <c r="K59" i="46"/>
  <c r="H59" i="46"/>
  <c r="Q41" i="1"/>
  <c r="J41" i="10" s="1"/>
  <c r="O41" i="1"/>
  <c r="H41" i="10" s="1"/>
  <c r="G59" i="46"/>
  <c r="B59" i="46"/>
  <c r="M41" i="1"/>
  <c r="F41" i="10" s="1"/>
  <c r="G41" i="10"/>
  <c r="P41" i="1"/>
  <c r="I41" i="10" s="1"/>
  <c r="P23" i="34"/>
  <c r="Q24" i="34"/>
  <c r="P76" i="1" l="1"/>
  <c r="I76" i="10" s="1"/>
  <c r="M76" i="1"/>
  <c r="F76" i="10" s="1"/>
  <c r="Q76" i="1"/>
  <c r="J76" i="10" s="1"/>
  <c r="G76" i="10"/>
  <c r="O76" i="1"/>
  <c r="H76" i="10" s="1"/>
  <c r="Q25" i="34"/>
  <c r="P24" i="34"/>
  <c r="P25" i="34" l="1"/>
  <c r="Q26" i="34"/>
  <c r="Q27" i="34" l="1"/>
  <c r="P26" i="34"/>
  <c r="P27" i="34" l="1"/>
  <c r="Q28" i="34"/>
  <c r="Q29" i="34" l="1"/>
  <c r="P28" i="34"/>
  <c r="P29" i="34" l="1"/>
  <c r="Q30" i="34"/>
  <c r="Q31" i="34" l="1"/>
  <c r="P30" i="34"/>
  <c r="P31" i="34" l="1"/>
  <c r="Q32" i="34"/>
  <c r="Q33" i="34" l="1"/>
  <c r="P32" i="34"/>
  <c r="P33" i="34" l="1"/>
  <c r="Q34" i="34"/>
  <c r="Q35" i="34" l="1"/>
  <c r="P34" i="34"/>
  <c r="P35" i="34" l="1"/>
  <c r="Q36" i="34"/>
  <c r="Q37" i="34" l="1"/>
  <c r="P36" i="34"/>
  <c r="P37" i="34" l="1"/>
  <c r="Q38" i="34"/>
  <c r="Q39" i="34" l="1"/>
  <c r="P38" i="34"/>
  <c r="P39" i="34" l="1"/>
  <c r="Q40" i="34"/>
  <c r="Q41" i="34" l="1"/>
  <c r="P40" i="34"/>
  <c r="P41" i="34" l="1"/>
  <c r="Q42" i="34"/>
  <c r="Q43" i="34" l="1"/>
  <c r="P42" i="34"/>
  <c r="P43" i="34" l="1"/>
  <c r="Q44" i="34"/>
  <c r="Q45" i="34" l="1"/>
  <c r="P44" i="34"/>
  <c r="P45" i="34" l="1"/>
  <c r="Q46" i="34"/>
  <c r="Q108" i="34" l="1"/>
  <c r="Q47" i="34"/>
  <c r="P46" i="34"/>
  <c r="Q109" i="34" l="1"/>
  <c r="P108" i="34"/>
  <c r="P47" i="34"/>
  <c r="Q48" i="34"/>
  <c r="P109" i="34" l="1"/>
  <c r="Q110" i="34"/>
  <c r="Q49" i="34"/>
  <c r="P48" i="34"/>
  <c r="Q111" i="34" l="1"/>
  <c r="P110" i="34"/>
  <c r="P49" i="34"/>
  <c r="Q50" i="34"/>
  <c r="Q51" i="34" l="1"/>
  <c r="P50" i="34"/>
  <c r="P111" i="34"/>
  <c r="Q112" i="34"/>
  <c r="P51" i="34" l="1"/>
  <c r="Q52" i="34"/>
  <c r="Q113" i="34"/>
  <c r="P112" i="34"/>
  <c r="Q53" i="34" l="1"/>
  <c r="P52" i="34"/>
  <c r="P113" i="34"/>
  <c r="Q114" i="34"/>
  <c r="P53" i="34" l="1"/>
  <c r="Q54" i="34"/>
  <c r="Q115" i="34"/>
  <c r="P114" i="34"/>
  <c r="Q55" i="34" l="1"/>
  <c r="P54" i="34"/>
  <c r="P115" i="34"/>
  <c r="Q116" i="34"/>
  <c r="P55" i="34" l="1"/>
  <c r="Q56" i="34"/>
  <c r="Q117" i="34"/>
  <c r="P116" i="34"/>
  <c r="P117" i="34" l="1"/>
  <c r="Q118" i="34"/>
  <c r="Q57" i="34"/>
  <c r="P56" i="34"/>
  <c r="P57" i="34" l="1"/>
  <c r="Q58" i="34"/>
  <c r="Q119" i="34"/>
  <c r="P118" i="34"/>
  <c r="P119" i="34" l="1"/>
  <c r="Q120" i="34"/>
  <c r="Q59" i="34"/>
  <c r="P58" i="34"/>
  <c r="Q121" i="34" l="1"/>
  <c r="P120" i="34"/>
  <c r="P59" i="34"/>
  <c r="Q60" i="34"/>
  <c r="P121" i="34" l="1"/>
  <c r="Q122" i="34"/>
  <c r="Q61" i="34"/>
  <c r="P60" i="34"/>
  <c r="P61" i="34" l="1"/>
  <c r="Q62" i="34"/>
  <c r="Q123" i="34"/>
  <c r="P122" i="34"/>
  <c r="Q63" i="34" l="1"/>
  <c r="P62" i="34"/>
  <c r="P123" i="34"/>
  <c r="Q124" i="34"/>
  <c r="P63" i="34" l="1"/>
  <c r="Q64" i="34"/>
  <c r="Q125" i="34"/>
  <c r="P124" i="34"/>
  <c r="Q65" i="34" l="1"/>
  <c r="P64" i="34"/>
  <c r="P125" i="34"/>
  <c r="Q126" i="34"/>
  <c r="P65" i="34" l="1"/>
  <c r="Q66" i="34"/>
  <c r="Q127" i="34"/>
  <c r="P126" i="34"/>
  <c r="Q67" i="34" l="1"/>
  <c r="P66" i="34"/>
  <c r="P127" i="34"/>
  <c r="Q128" i="34"/>
  <c r="P67" i="34" l="1"/>
  <c r="Q68" i="34"/>
  <c r="Q129" i="34"/>
  <c r="P128" i="34"/>
  <c r="P129" i="34" l="1"/>
  <c r="Q130" i="34"/>
  <c r="Q69" i="34"/>
  <c r="P68" i="34"/>
  <c r="P69" i="34" l="1"/>
  <c r="Q70" i="34"/>
  <c r="Q131" i="34"/>
  <c r="P130" i="34"/>
  <c r="P131" i="34" l="1"/>
  <c r="Q132" i="34"/>
  <c r="Q71" i="34"/>
  <c r="P70" i="34"/>
  <c r="P71" i="34" l="1"/>
  <c r="Q72" i="34"/>
  <c r="Q133" i="34"/>
  <c r="P132" i="34"/>
  <c r="P133" i="34" l="1"/>
  <c r="Q134" i="34"/>
  <c r="Q73" i="34"/>
  <c r="P72" i="34"/>
  <c r="Q135" i="34" l="1"/>
  <c r="P134" i="34"/>
  <c r="P73" i="34"/>
  <c r="Q74" i="34"/>
  <c r="P135" i="34" l="1"/>
  <c r="Q136" i="34"/>
  <c r="Q75" i="34"/>
  <c r="P74" i="34"/>
  <c r="P75" i="34" l="1"/>
  <c r="Q76" i="34"/>
  <c r="Q137" i="34"/>
  <c r="P136" i="34"/>
  <c r="Q77" i="34" l="1"/>
  <c r="P76" i="34"/>
  <c r="P137" i="34"/>
  <c r="O6" i="1" l="1"/>
  <c r="M90" i="1"/>
  <c r="F90" i="10" s="1"/>
  <c r="Q13" i="1"/>
  <c r="J13" i="10" s="1"/>
  <c r="M34" i="1"/>
  <c r="F34" i="10" s="1"/>
  <c r="Q104" i="1"/>
  <c r="J104" i="10" s="1"/>
  <c r="P97" i="1"/>
  <c r="I97" i="10" s="1"/>
  <c r="G62" i="10"/>
  <c r="Q90" i="1"/>
  <c r="J90" i="10" s="1"/>
  <c r="O13" i="1"/>
  <c r="H13" i="10" s="1"/>
  <c r="G34" i="10"/>
  <c r="G83" i="10"/>
  <c r="O90" i="1"/>
  <c r="H90" i="10" s="1"/>
  <c r="M104" i="1"/>
  <c r="F104" i="10" s="1"/>
  <c r="P34" i="1"/>
  <c r="I34" i="10" s="1"/>
  <c r="M20" i="1"/>
  <c r="F20" i="10" s="1"/>
  <c r="Q34" i="1"/>
  <c r="J34" i="10" s="1"/>
  <c r="Q6" i="1"/>
  <c r="P6" i="1"/>
  <c r="G13" i="10"/>
  <c r="G90" i="10"/>
  <c r="O83" i="1"/>
  <c r="H83" i="10" s="1"/>
  <c r="M97" i="1"/>
  <c r="F97" i="10" s="1"/>
  <c r="G20" i="10"/>
  <c r="Q62" i="1"/>
  <c r="J62" i="10" s="1"/>
  <c r="G97" i="10"/>
  <c r="G104" i="10"/>
  <c r="O62" i="1"/>
  <c r="H62" i="10" s="1"/>
  <c r="Q20" i="1"/>
  <c r="J20" i="10" s="1"/>
  <c r="Q83" i="1"/>
  <c r="J83" i="10" s="1"/>
  <c r="P13" i="1"/>
  <c r="I13" i="10" s="1"/>
  <c r="M62" i="1"/>
  <c r="F62" i="10" s="1"/>
  <c r="P20" i="1"/>
  <c r="I20" i="10" s="1"/>
  <c r="M83" i="1"/>
  <c r="F83" i="10" s="1"/>
  <c r="O97" i="1"/>
  <c r="H97" i="10" s="1"/>
  <c r="M6" i="1"/>
  <c r="O104" i="1"/>
  <c r="H104" i="10" s="1"/>
  <c r="O34" i="1"/>
  <c r="H34" i="10" s="1"/>
  <c r="M13" i="1"/>
  <c r="F13" i="10" s="1"/>
  <c r="P62" i="1"/>
  <c r="I62" i="10" s="1"/>
  <c r="P83" i="1"/>
  <c r="I83" i="10" s="1"/>
  <c r="P90" i="1"/>
  <c r="I90" i="10" s="1"/>
  <c r="P104" i="1"/>
  <c r="I104" i="10" s="1"/>
  <c r="Q97" i="1"/>
  <c r="J97" i="10" s="1"/>
  <c r="O20" i="1"/>
  <c r="H20" i="10" s="1"/>
  <c r="J111" i="10"/>
  <c r="I111" i="10"/>
  <c r="P77" i="34"/>
  <c r="Q78" i="34"/>
  <c r="P78" i="34" l="1"/>
  <c r="Q79" i="34"/>
  <c r="Q99" i="1"/>
  <c r="J99" i="10" s="1"/>
  <c r="Q29" i="1"/>
  <c r="J29" i="10" s="1"/>
  <c r="P28" i="1"/>
  <c r="I28" i="10" s="1"/>
  <c r="P8" i="1"/>
  <c r="I8" i="10" s="1"/>
  <c r="Q78" i="1"/>
  <c r="J78" i="10" s="1"/>
  <c r="P42" i="1"/>
  <c r="I42" i="10" s="1"/>
  <c r="Q98" i="1"/>
  <c r="J98" i="10" s="1"/>
  <c r="P29" i="1"/>
  <c r="I29" i="10" s="1"/>
  <c r="Q84" i="1"/>
  <c r="J84" i="10" s="1"/>
  <c r="M70" i="1"/>
  <c r="F70" i="10" s="1"/>
  <c r="O43" i="1"/>
  <c r="H43" i="10" s="1"/>
  <c r="G35" i="10"/>
  <c r="M36" i="1"/>
  <c r="F36" i="10" s="1"/>
  <c r="P57" i="1"/>
  <c r="I57" i="10" s="1"/>
  <c r="O14" i="1"/>
  <c r="H14" i="10" s="1"/>
  <c r="G29" i="10"/>
  <c r="G78" i="10"/>
  <c r="G64" i="10"/>
  <c r="O99" i="1"/>
  <c r="H99" i="10" s="1"/>
  <c r="M71" i="1"/>
  <c r="F71" i="10" s="1"/>
  <c r="O63" i="1"/>
  <c r="H63" i="10" s="1"/>
  <c r="Q63" i="1"/>
  <c r="J63" i="10" s="1"/>
  <c r="O35" i="1"/>
  <c r="H35" i="10" s="1"/>
  <c r="P99" i="1"/>
  <c r="I99" i="10" s="1"/>
  <c r="G71" i="10"/>
  <c r="G106" i="10"/>
  <c r="O78" i="1"/>
  <c r="H78" i="10" s="1"/>
  <c r="O21" i="1"/>
  <c r="H21" i="10" s="1"/>
  <c r="M43" i="1"/>
  <c r="F43" i="10" s="1"/>
  <c r="Q50" i="1"/>
  <c r="J50" i="10" s="1"/>
  <c r="Q71" i="1"/>
  <c r="J71" i="10" s="1"/>
  <c r="Q43" i="1"/>
  <c r="J43" i="10" s="1"/>
  <c r="O36" i="1"/>
  <c r="H36" i="10" s="1"/>
  <c r="G92" i="10"/>
  <c r="Q106" i="1"/>
  <c r="J106" i="10" s="1"/>
  <c r="M64" i="1"/>
  <c r="F64" i="10" s="1"/>
  <c r="M85" i="1"/>
  <c r="F85" i="10" s="1"/>
  <c r="M21" i="1"/>
  <c r="F21" i="10" s="1"/>
  <c r="M92" i="1"/>
  <c r="F92" i="10" s="1"/>
  <c r="M106" i="1"/>
  <c r="F106" i="10" s="1"/>
  <c r="O28" i="1"/>
  <c r="H28" i="10" s="1"/>
  <c r="G84" i="10"/>
  <c r="M105" i="1"/>
  <c r="F105" i="10" s="1"/>
  <c r="O77" i="1"/>
  <c r="H77" i="10" s="1"/>
  <c r="M22" i="1"/>
  <c r="F22" i="10" s="1"/>
  <c r="G15" i="10"/>
  <c r="F119" i="10"/>
  <c r="F115" i="10"/>
  <c r="F114" i="10"/>
  <c r="F117" i="10"/>
  <c r="F116" i="10"/>
  <c r="F121" i="10"/>
  <c r="F120" i="10"/>
  <c r="M8" i="1"/>
  <c r="F8" i="10" s="1"/>
  <c r="Q7" i="1"/>
  <c r="J7" i="10" s="1"/>
  <c r="P91" i="1"/>
  <c r="I91" i="10" s="1"/>
  <c r="P21" i="1"/>
  <c r="I21" i="10" s="1"/>
  <c r="G56" i="10"/>
  <c r="Q49" i="1"/>
  <c r="J49" i="10" s="1"/>
  <c r="P84" i="1"/>
  <c r="I84" i="10" s="1"/>
  <c r="Q77" i="1"/>
  <c r="J77" i="10" s="1"/>
  <c r="O91" i="1"/>
  <c r="H91" i="10" s="1"/>
  <c r="G85" i="10"/>
  <c r="M78" i="1"/>
  <c r="F78" i="10" s="1"/>
  <c r="Q36" i="1"/>
  <c r="J36" i="10" s="1"/>
  <c r="O105" i="1"/>
  <c r="H105" i="10" s="1"/>
  <c r="P64" i="1"/>
  <c r="I64" i="10" s="1"/>
  <c r="Q57" i="1"/>
  <c r="J57" i="10" s="1"/>
  <c r="P106" i="1"/>
  <c r="I106" i="10" s="1"/>
  <c r="G42" i="10"/>
  <c r="Q15" i="1"/>
  <c r="J15" i="10" s="1"/>
  <c r="Q92" i="1"/>
  <c r="J92" i="10" s="1"/>
  <c r="P98" i="1"/>
  <c r="I98" i="10" s="1"/>
  <c r="M77" i="1"/>
  <c r="F77" i="10" s="1"/>
  <c r="O29" i="1"/>
  <c r="H29" i="10" s="1"/>
  <c r="Q14" i="1"/>
  <c r="J14" i="10" s="1"/>
  <c r="Q21" i="1"/>
  <c r="J21" i="10" s="1"/>
  <c r="O49" i="1"/>
  <c r="H49" i="10" s="1"/>
  <c r="Q28" i="1"/>
  <c r="J28" i="10" s="1"/>
  <c r="G91" i="10"/>
  <c r="Q8" i="1"/>
  <c r="J8" i="10" s="1"/>
  <c r="G99" i="10"/>
  <c r="O106" i="1"/>
  <c r="H106" i="10" s="1"/>
  <c r="Q22" i="1"/>
  <c r="J22" i="10" s="1"/>
  <c r="G14" i="10"/>
  <c r="O71" i="1"/>
  <c r="H71" i="10" s="1"/>
  <c r="O50" i="1"/>
  <c r="H50" i="10" s="1"/>
  <c r="Q56" i="1"/>
  <c r="J56" i="10" s="1"/>
  <c r="M49" i="1"/>
  <c r="F49" i="10" s="1"/>
  <c r="P85" i="1"/>
  <c r="I85" i="10" s="1"/>
  <c r="M14" i="1"/>
  <c r="F14" i="10" s="1"/>
  <c r="Q42" i="1"/>
  <c r="J42" i="10" s="1"/>
  <c r="Q70" i="1"/>
  <c r="J70" i="10" s="1"/>
  <c r="P92" i="1"/>
  <c r="I92" i="10" s="1"/>
  <c r="M84" i="1"/>
  <c r="F84" i="10" s="1"/>
  <c r="P22" i="1"/>
  <c r="I22" i="10" s="1"/>
  <c r="O42" i="1"/>
  <c r="H42" i="10" s="1"/>
  <c r="M7" i="1"/>
  <c r="F7" i="10" s="1"/>
  <c r="O8" i="1"/>
  <c r="H8" i="10" s="1"/>
  <c r="F118" i="10"/>
  <c r="F113" i="10"/>
  <c r="F112" i="10"/>
  <c r="F123" i="10"/>
  <c r="F122" i="10"/>
  <c r="O92" i="1"/>
  <c r="H92" i="10" s="1"/>
  <c r="G70" i="10"/>
  <c r="M15" i="1"/>
  <c r="F15" i="10" s="1"/>
  <c r="G50" i="10"/>
  <c r="O15" i="1"/>
  <c r="H15" i="10" s="1"/>
  <c r="G77" i="10"/>
  <c r="P56" i="1"/>
  <c r="I56" i="10" s="1"/>
  <c r="Q64" i="1"/>
  <c r="J64" i="10" s="1"/>
  <c r="M57" i="1"/>
  <c r="F57" i="10" s="1"/>
  <c r="G105" i="10"/>
  <c r="G22" i="10"/>
  <c r="Q35" i="1"/>
  <c r="J35" i="10" s="1"/>
  <c r="G57" i="10"/>
  <c r="P7" i="1"/>
  <c r="I7" i="10" s="1"/>
  <c r="P105" i="1"/>
  <c r="I105" i="10" s="1"/>
  <c r="O56" i="1"/>
  <c r="H56" i="10" s="1"/>
  <c r="P71" i="1"/>
  <c r="I71" i="10" s="1"/>
  <c r="P50" i="1"/>
  <c r="I50" i="10" s="1"/>
  <c r="G43" i="10"/>
  <c r="O64" i="1"/>
  <c r="H64" i="10" s="1"/>
  <c r="P49" i="1"/>
  <c r="I49" i="10" s="1"/>
  <c r="P77" i="1"/>
  <c r="I77" i="10" s="1"/>
  <c r="G7" i="10"/>
  <c r="G8" i="10"/>
  <c r="G98" i="10"/>
  <c r="G28" i="10"/>
  <c r="P70" i="1"/>
  <c r="I70" i="10" s="1"/>
  <c r="O7" i="1"/>
  <c r="H7" i="10" s="1"/>
  <c r="M56" i="1"/>
  <c r="F56" i="10" s="1"/>
  <c r="G49" i="10"/>
  <c r="P36" i="1"/>
  <c r="I36" i="10" s="1"/>
  <c r="Q91" i="1"/>
  <c r="J91" i="10" s="1"/>
  <c r="M63" i="1"/>
  <c r="F63" i="10" s="1"/>
  <c r="P35" i="1"/>
  <c r="I35" i="10" s="1"/>
  <c r="G63" i="10"/>
  <c r="M50" i="1"/>
  <c r="F50" i="10" s="1"/>
  <c r="O98" i="1"/>
  <c r="H98" i="10" s="1"/>
  <c r="P15" i="1"/>
  <c r="I15" i="10" s="1"/>
  <c r="Q105" i="1"/>
  <c r="J105" i="10" s="1"/>
  <c r="M98" i="1"/>
  <c r="F98" i="10" s="1"/>
  <c r="P43" i="1"/>
  <c r="I43" i="10" s="1"/>
  <c r="O85" i="1"/>
  <c r="H85" i="10" s="1"/>
  <c r="M28" i="1"/>
  <c r="F28" i="10" s="1"/>
  <c r="G21" i="10"/>
  <c r="Q85" i="1"/>
  <c r="J85" i="10" s="1"/>
  <c r="O57" i="1"/>
  <c r="H57" i="10" s="1"/>
  <c r="M29" i="1"/>
  <c r="F29" i="10" s="1"/>
  <c r="P78" i="1"/>
  <c r="I78" i="10" s="1"/>
  <c r="P14" i="1"/>
  <c r="I14" i="10" s="1"/>
  <c r="O70" i="1"/>
  <c r="H70" i="10" s="1"/>
  <c r="P63" i="1"/>
  <c r="I63" i="10" s="1"/>
  <c r="M42" i="1"/>
  <c r="F42" i="10" s="1"/>
  <c r="M91" i="1"/>
  <c r="F91" i="10" s="1"/>
  <c r="O22" i="1"/>
  <c r="H22" i="10" s="1"/>
  <c r="O84" i="1"/>
  <c r="H84" i="10" s="1"/>
  <c r="M35" i="1"/>
  <c r="F35" i="10" s="1"/>
  <c r="G36" i="10"/>
  <c r="M99" i="1"/>
  <c r="F99" i="10" s="1"/>
  <c r="J112" i="10"/>
  <c r="H111" i="10"/>
  <c r="I113" i="10"/>
  <c r="H119" i="10"/>
  <c r="I112" i="10"/>
  <c r="H115" i="10"/>
  <c r="I116" i="10"/>
  <c r="G120" i="10"/>
  <c r="I119" i="10"/>
  <c r="J119" i="10"/>
  <c r="G115" i="10"/>
  <c r="H114" i="10"/>
  <c r="J121" i="10"/>
  <c r="G121" i="10"/>
  <c r="G118" i="10"/>
  <c r="I123" i="10"/>
  <c r="J116" i="10"/>
  <c r="H123" i="10"/>
  <c r="J120" i="10"/>
  <c r="G122" i="10"/>
  <c r="J114" i="10"/>
  <c r="G113" i="10"/>
  <c r="F111" i="10"/>
  <c r="G117" i="10"/>
  <c r="I121" i="10"/>
  <c r="G116" i="10"/>
  <c r="I118" i="10"/>
  <c r="J123" i="10"/>
  <c r="G112" i="10"/>
  <c r="G111" i="10"/>
  <c r="I122" i="10"/>
  <c r="J118" i="10"/>
  <c r="H122" i="10"/>
  <c r="H117" i="10"/>
  <c r="I115" i="10"/>
  <c r="J122" i="10"/>
  <c r="H112" i="10"/>
  <c r="G119" i="10"/>
  <c r="I114" i="10"/>
  <c r="H118" i="10"/>
  <c r="I117" i="10"/>
  <c r="J115" i="10"/>
  <c r="G114" i="10"/>
  <c r="I120" i="10"/>
  <c r="J113" i="10"/>
  <c r="H121" i="10"/>
  <c r="J117" i="10"/>
  <c r="H120" i="10"/>
  <c r="H116" i="10"/>
  <c r="G123" i="10"/>
  <c r="H113" i="10"/>
  <c r="Q80" i="34" l="1"/>
  <c r="P79" i="34"/>
  <c r="M79" i="1"/>
  <c r="F79" i="10" s="1"/>
  <c r="P79" i="1"/>
  <c r="I79" i="10" s="1"/>
  <c r="P72" i="1"/>
  <c r="I72" i="10" s="1"/>
  <c r="O23" i="1"/>
  <c r="H23" i="10" s="1"/>
  <c r="Q51" i="1"/>
  <c r="J51" i="10" s="1"/>
  <c r="G9" i="10"/>
  <c r="G72" i="10"/>
  <c r="Q9" i="1"/>
  <c r="J9" i="10" s="1"/>
  <c r="O30" i="1"/>
  <c r="H30" i="10" s="1"/>
  <c r="Q72" i="1"/>
  <c r="J72" i="10" s="1"/>
  <c r="O51" i="1"/>
  <c r="H51" i="10" s="1"/>
  <c r="M58" i="1"/>
  <c r="F58" i="10" s="1"/>
  <c r="O72" i="1"/>
  <c r="H72" i="10" s="1"/>
  <c r="Q79" i="1"/>
  <c r="J79" i="10" s="1"/>
  <c r="M30" i="1"/>
  <c r="F30" i="10" s="1"/>
  <c r="G23" i="10"/>
  <c r="M16" i="1"/>
  <c r="F16" i="10" s="1"/>
  <c r="P23" i="1"/>
  <c r="I23" i="10" s="1"/>
  <c r="O44" i="1"/>
  <c r="H44" i="10" s="1"/>
  <c r="O16" i="1"/>
  <c r="H16" i="10" s="1"/>
  <c r="O79" i="1"/>
  <c r="H79" i="10" s="1"/>
  <c r="G58" i="10"/>
  <c r="G51" i="10"/>
  <c r="G30" i="10"/>
  <c r="P9" i="1"/>
  <c r="I9" i="10" s="1"/>
  <c r="M72" i="1"/>
  <c r="F72" i="10" s="1"/>
  <c r="O93" i="1"/>
  <c r="H93" i="10" s="1"/>
  <c r="G44" i="10"/>
  <c r="P44" i="1"/>
  <c r="I44" i="10" s="1"/>
  <c r="P93" i="1"/>
  <c r="I93" i="10" s="1"/>
  <c r="M9" i="1"/>
  <c r="F9" i="10" s="1"/>
  <c r="G16" i="10"/>
  <c r="Q58" i="1"/>
  <c r="J58" i="10" s="1"/>
  <c r="M51" i="1"/>
  <c r="F51" i="10" s="1"/>
  <c r="Q23" i="1"/>
  <c r="J23" i="10" s="1"/>
  <c r="Q16" i="1"/>
  <c r="J16" i="10" s="1"/>
  <c r="Q30" i="1"/>
  <c r="J30" i="10" s="1"/>
  <c r="M23" i="1"/>
  <c r="F23" i="10" s="1"/>
  <c r="O9" i="1"/>
  <c r="H9" i="10" s="1"/>
  <c r="M44" i="1"/>
  <c r="F44" i="10" s="1"/>
  <c r="M93" i="1"/>
  <c r="F93" i="10" s="1"/>
  <c r="P58" i="1"/>
  <c r="I58" i="10" s="1"/>
  <c r="G93" i="10"/>
  <c r="O58" i="1"/>
  <c r="H58" i="10" s="1"/>
  <c r="P51" i="1"/>
  <c r="I51" i="10" s="1"/>
  <c r="G79" i="10"/>
  <c r="Q44" i="1"/>
  <c r="J44" i="10" s="1"/>
  <c r="F5304" i="10"/>
  <c r="H1210" i="10"/>
  <c r="F1210" i="10"/>
  <c r="G698" i="10"/>
  <c r="F953" i="10"/>
  <c r="F697" i="10"/>
  <c r="H440" i="10"/>
  <c r="G184" i="10"/>
  <c r="G441" i="10"/>
  <c r="G5153" i="10"/>
  <c r="G1060" i="10"/>
  <c r="H1060" i="10"/>
  <c r="G1315" i="10"/>
  <c r="F1059" i="10"/>
  <c r="G803" i="10"/>
  <c r="H803" i="10"/>
  <c r="G546" i="10"/>
  <c r="F290" i="10"/>
  <c r="G547" i="10"/>
  <c r="H291" i="10"/>
  <c r="F291" i="10"/>
  <c r="H4436" i="10"/>
  <c r="F4436" i="10"/>
  <c r="G4435" i="10"/>
  <c r="F341" i="10"/>
  <c r="Q93" i="1"/>
  <c r="J93" i="10" s="1"/>
  <c r="P30" i="1"/>
  <c r="I30" i="10" s="1"/>
  <c r="P16" i="1"/>
  <c r="I16" i="10" s="1"/>
  <c r="H5181" i="10"/>
  <c r="G5182" i="10"/>
  <c r="F1088" i="10"/>
  <c r="F1087" i="10"/>
  <c r="H574" i="10"/>
  <c r="F575" i="10"/>
  <c r="G5135" i="10"/>
  <c r="H1298" i="10"/>
  <c r="F786" i="10"/>
  <c r="G1297" i="10"/>
  <c r="F273" i="10"/>
  <c r="F1004" i="10"/>
  <c r="F1259" i="10"/>
  <c r="G1003" i="10"/>
  <c r="G490" i="10"/>
  <c r="G491" i="10"/>
  <c r="G235" i="10"/>
  <c r="H5132" i="10"/>
  <c r="G1038" i="10"/>
  <c r="G782" i="10"/>
  <c r="F525" i="10"/>
  <c r="H968" i="10"/>
  <c r="G1223" i="10"/>
  <c r="H1223" i="10"/>
  <c r="F967" i="10"/>
  <c r="H711" i="10"/>
  <c r="F711" i="10"/>
  <c r="H198" i="10"/>
  <c r="F198" i="10"/>
  <c r="H199" i="10"/>
  <c r="F5256" i="10"/>
  <c r="G5000" i="10"/>
  <c r="H5000" i="10"/>
  <c r="F4488" i="10"/>
  <c r="F906" i="10"/>
  <c r="H1161" i="10"/>
  <c r="F1161" i="10"/>
  <c r="G905" i="10"/>
  <c r="H649" i="10"/>
  <c r="F392" i="10"/>
  <c r="H137" i="10"/>
  <c r="H788" i="10"/>
  <c r="G530" i="10"/>
  <c r="H530" i="10"/>
  <c r="H531" i="10"/>
  <c r="G275" i="10"/>
  <c r="F5284" i="10"/>
  <c r="F4516" i="10"/>
  <c r="H1189" i="10"/>
  <c r="F1189" i="10"/>
  <c r="G933" i="10"/>
  <c r="F164" i="10"/>
  <c r="F421" i="10"/>
  <c r="H165" i="10"/>
  <c r="F165" i="10"/>
  <c r="F5325" i="10"/>
  <c r="H5069" i="10"/>
  <c r="H5070" i="10"/>
  <c r="G976" i="10"/>
  <c r="H976" i="10"/>
  <c r="G720" i="10"/>
  <c r="H719" i="10"/>
  <c r="H206" i="10"/>
  <c r="H207" i="10"/>
  <c r="H5248" i="10"/>
  <c r="F4992" i="10"/>
  <c r="H1154" i="10"/>
  <c r="F1154" i="10"/>
  <c r="G898" i="10"/>
  <c r="H897" i="10"/>
  <c r="F897" i="10"/>
  <c r="G128" i="10"/>
  <c r="G385" i="10"/>
  <c r="H385" i="10"/>
  <c r="H5242" i="10"/>
  <c r="F5242" i="10"/>
  <c r="F4986" i="10"/>
  <c r="G4474" i="10"/>
  <c r="F4473" i="10"/>
  <c r="G1148" i="10"/>
  <c r="H1148" i="10"/>
  <c r="G636" i="10"/>
  <c r="H636" i="10"/>
  <c r="H891" i="10"/>
  <c r="F378" i="10"/>
  <c r="F507" i="10"/>
  <c r="H251" i="10"/>
  <c r="F251" i="10"/>
  <c r="G5275" i="10"/>
  <c r="F4508" i="10"/>
  <c r="F1181" i="10"/>
  <c r="F5141" i="10"/>
  <c r="F791" i="10"/>
  <c r="H534" i="10"/>
  <c r="G278" i="10"/>
  <c r="H1015" i="10"/>
  <c r="F502" i="10"/>
  <c r="G567" i="10"/>
  <c r="H567" i="10"/>
  <c r="F5271" i="10"/>
  <c r="G5015" i="10"/>
  <c r="H5015" i="10"/>
  <c r="H5272" i="10"/>
  <c r="F5016" i="10"/>
  <c r="H4504" i="10"/>
  <c r="H1178" i="10"/>
  <c r="H666" i="10"/>
  <c r="G1177" i="10"/>
  <c r="F921" i="10"/>
  <c r="G665" i="10"/>
  <c r="H408" i="10"/>
  <c r="G152" i="10"/>
  <c r="G409" i="10"/>
  <c r="H5121" i="10"/>
  <c r="F1284" i="10"/>
  <c r="G1028" i="10"/>
  <c r="H1028" i="10"/>
  <c r="H1283" i="10"/>
  <c r="H771" i="10"/>
  <c r="F514" i="10"/>
  <c r="F259" i="10"/>
  <c r="G1077" i="10"/>
  <c r="H821" i="10"/>
  <c r="F821" i="10"/>
  <c r="G309" i="10"/>
  <c r="H309" i="10"/>
  <c r="H5277" i="10"/>
  <c r="F5277" i="10"/>
  <c r="F5022" i="10"/>
  <c r="G4510" i="10"/>
  <c r="F4509" i="10"/>
  <c r="F1184" i="10"/>
  <c r="G928" i="10"/>
  <c r="H928" i="10"/>
  <c r="F672" i="10"/>
  <c r="F927" i="10"/>
  <c r="G158" i="10"/>
  <c r="G415" i="10"/>
  <c r="G159" i="10"/>
  <c r="H159" i="10"/>
  <c r="G5231" i="10"/>
  <c r="H5231" i="10"/>
  <c r="G1138" i="10"/>
  <c r="H882" i="10"/>
  <c r="F882" i="10"/>
  <c r="G626" i="10"/>
  <c r="H1137" i="10"/>
  <c r="G881" i="10"/>
  <c r="F625" i="10"/>
  <c r="H497" i="10"/>
  <c r="F241" i="10"/>
  <c r="G5321" i="10"/>
  <c r="G5322" i="10"/>
  <c r="G5066" i="10"/>
  <c r="G1228" i="10"/>
  <c r="F972" i="10"/>
  <c r="F1227" i="10"/>
  <c r="G971" i="10"/>
  <c r="H459" i="10"/>
  <c r="F459" i="10"/>
  <c r="G203" i="10"/>
  <c r="F5099" i="10"/>
  <c r="F5100" i="10"/>
  <c r="G1262" i="10"/>
  <c r="H1006" i="10"/>
  <c r="H749" i="10"/>
  <c r="G492" i="10"/>
  <c r="G236" i="10"/>
  <c r="H236" i="10"/>
  <c r="G493" i="10"/>
  <c r="G237" i="10"/>
  <c r="H237" i="10"/>
  <c r="G5310" i="10"/>
  <c r="G5054" i="10"/>
  <c r="H1216" i="10"/>
  <c r="F704" i="10"/>
  <c r="H959" i="10"/>
  <c r="F446" i="10"/>
  <c r="H447" i="10"/>
  <c r="F447" i="10"/>
  <c r="G5007" i="10"/>
  <c r="H5264" i="10"/>
  <c r="F5008" i="10"/>
  <c r="G4496" i="10"/>
  <c r="H4496" i="10"/>
  <c r="F4495" i="10"/>
  <c r="G914" i="10"/>
  <c r="H658" i="10"/>
  <c r="F658" i="10"/>
  <c r="G1169" i="10"/>
  <c r="F913" i="10"/>
  <c r="F657" i="10"/>
  <c r="G401" i="10"/>
  <c r="H401" i="10"/>
  <c r="F5225" i="10"/>
  <c r="F4969" i="10"/>
  <c r="G5226" i="10"/>
  <c r="G4970" i="10"/>
  <c r="H4970" i="10"/>
  <c r="F4458" i="10"/>
  <c r="G4457" i="10"/>
  <c r="G876" i="10"/>
  <c r="H876" i="10"/>
  <c r="H875" i="10"/>
  <c r="F362" i="10"/>
  <c r="H363" i="10"/>
  <c r="G5259" i="10"/>
  <c r="H5259" i="10"/>
  <c r="F5003" i="10"/>
  <c r="H5004" i="10"/>
  <c r="F4492" i="10"/>
  <c r="G1166" i="10"/>
  <c r="H910" i="10"/>
  <c r="F910" i="10"/>
  <c r="H1165" i="10"/>
  <c r="F1165" i="10"/>
  <c r="H653" i="10"/>
  <c r="F396" i="10"/>
  <c r="F140" i="10"/>
  <c r="H140" i="10"/>
  <c r="F141" i="10"/>
  <c r="H5189" i="10"/>
  <c r="F5190" i="10"/>
  <c r="F4934" i="10"/>
  <c r="G1096" i="10"/>
  <c r="H1096" i="10"/>
  <c r="G840" i="10"/>
  <c r="G1095" i="10"/>
  <c r="G839" i="10"/>
  <c r="F582" i="10"/>
  <c r="H583" i="10"/>
  <c r="G5127" i="10"/>
  <c r="G5128" i="10"/>
  <c r="H1290" i="10"/>
  <c r="F778" i="10"/>
  <c r="H1033" i="10"/>
  <c r="F1033" i="10"/>
  <c r="G777" i="10"/>
  <c r="H520" i="10"/>
  <c r="G521" i="10"/>
  <c r="H521" i="10"/>
  <c r="H5265" i="10"/>
  <c r="F5265" i="10"/>
  <c r="G5266" i="10"/>
  <c r="G4498" i="10"/>
  <c r="H4497" i="10"/>
  <c r="F1172" i="10"/>
  <c r="G916" i="10"/>
  <c r="H916" i="10"/>
  <c r="G1171" i="10"/>
  <c r="F915" i="10"/>
  <c r="G402" i="10"/>
  <c r="F146" i="10"/>
  <c r="G403" i="10"/>
  <c r="G147" i="10"/>
  <c r="H147" i="10"/>
  <c r="G5156" i="10"/>
  <c r="H1318" i="10"/>
  <c r="H806" i="10"/>
  <c r="H1061" i="10"/>
  <c r="G805" i="10"/>
  <c r="F292" i="10"/>
  <c r="H549" i="10"/>
  <c r="H5197" i="10"/>
  <c r="F5197" i="10"/>
  <c r="F4941" i="10"/>
  <c r="H5198" i="10"/>
  <c r="F5198" i="10"/>
  <c r="G1104" i="10"/>
  <c r="H1104" i="10"/>
  <c r="G1103" i="10"/>
  <c r="G847" i="10"/>
  <c r="G5120" i="10"/>
  <c r="H1282" i="10"/>
  <c r="H1025" i="10"/>
  <c r="F256" i="10"/>
  <c r="H5113" i="10"/>
  <c r="F1276" i="10"/>
  <c r="F764" i="10"/>
  <c r="G1275" i="10"/>
  <c r="F1019" i="10"/>
  <c r="H250" i="10"/>
  <c r="F250" i="10"/>
  <c r="H5147" i="10"/>
  <c r="F5147" i="10"/>
  <c r="H5148" i="10"/>
  <c r="G1310" i="10"/>
  <c r="G1054" i="10"/>
  <c r="G798" i="10"/>
  <c r="H1309" i="10"/>
  <c r="G284" i="10"/>
  <c r="H284" i="10"/>
  <c r="F541" i="10"/>
  <c r="G285" i="10"/>
  <c r="H285" i="10"/>
  <c r="H5013" i="10"/>
  <c r="H5270" i="10"/>
  <c r="G5014" i="10"/>
  <c r="G1176" i="10"/>
  <c r="H1176" i="10"/>
  <c r="G664" i="10"/>
  <c r="H406" i="10"/>
  <c r="F406" i="10"/>
  <c r="F151" i="10"/>
  <c r="H311" i="10"/>
  <c r="H794" i="10"/>
  <c r="F794" i="10"/>
  <c r="G1305" i="10"/>
  <c r="H1049" i="10"/>
  <c r="G536" i="10"/>
  <c r="H536" i="10"/>
  <c r="F280" i="10"/>
  <c r="H537" i="10"/>
  <c r="H5249" i="10"/>
  <c r="G4994" i="10"/>
  <c r="F4481" i="10"/>
  <c r="H1156" i="10"/>
  <c r="F900" i="10"/>
  <c r="G644" i="10"/>
  <c r="G899" i="10"/>
  <c r="H899" i="10"/>
  <c r="H387" i="10"/>
  <c r="F387" i="10"/>
  <c r="F131" i="10"/>
  <c r="G5299" i="10"/>
  <c r="H5299" i="10"/>
  <c r="F5043" i="10"/>
  <c r="G5044" i="10"/>
  <c r="H5044" i="10"/>
  <c r="F694" i="10"/>
  <c r="H1205" i="10"/>
  <c r="F1205" i="10"/>
  <c r="G949" i="10"/>
  <c r="G693" i="10"/>
  <c r="F436" i="10"/>
  <c r="H181" i="10"/>
  <c r="F181" i="10"/>
  <c r="F5149" i="10"/>
  <c r="G1312" i="10"/>
  <c r="H1312" i="10"/>
  <c r="G800" i="10"/>
  <c r="F1311" i="10"/>
  <c r="H1055" i="10"/>
  <c r="H542" i="10"/>
  <c r="F542" i="10"/>
  <c r="G286" i="10"/>
  <c r="G287" i="10"/>
  <c r="G5103" i="10"/>
  <c r="G5104" i="10"/>
  <c r="F1266" i="10"/>
  <c r="F754" i="10"/>
  <c r="H496" i="10"/>
  <c r="F240" i="10"/>
  <c r="G369" i="10"/>
  <c r="H5193" i="10"/>
  <c r="H5194" i="10"/>
  <c r="F5194" i="10"/>
  <c r="F4938" i="10"/>
  <c r="G330" i="10"/>
  <c r="F587" i="10"/>
  <c r="G331" i="10"/>
  <c r="G5228" i="10"/>
  <c r="H5228" i="10"/>
  <c r="H1134" i="10"/>
  <c r="F1134" i="10"/>
  <c r="H1133" i="10"/>
  <c r="F1133" i="10"/>
  <c r="G877" i="10"/>
  <c r="G620" i="10"/>
  <c r="F364" i="10"/>
  <c r="H621" i="10"/>
  <c r="F621" i="10"/>
  <c r="F365" i="10"/>
  <c r="G5221" i="10"/>
  <c r="G4966" i="10"/>
  <c r="H4966" i="10"/>
  <c r="G5093" i="10"/>
  <c r="F1256" i="10"/>
  <c r="G1000" i="10"/>
  <c r="H1000" i="10"/>
  <c r="F744" i="10"/>
  <c r="F486" i="10"/>
  <c r="H230" i="10"/>
  <c r="F230" i="10"/>
  <c r="F487" i="10"/>
  <c r="F231" i="10"/>
  <c r="F5287" i="10"/>
  <c r="F4520" i="10"/>
  <c r="G4519" i="10"/>
  <c r="H1194" i="10"/>
  <c r="F1194" i="10"/>
  <c r="H682" i="10"/>
  <c r="F682" i="10"/>
  <c r="G1193" i="10"/>
  <c r="H937" i="10"/>
  <c r="F937" i="10"/>
  <c r="G681" i="10"/>
  <c r="G424" i="10"/>
  <c r="H424" i="10"/>
  <c r="G168" i="10"/>
  <c r="G425" i="10"/>
  <c r="H425" i="10"/>
  <c r="G169" i="10"/>
  <c r="H5041" i="10"/>
  <c r="F5041" i="10"/>
  <c r="F5298" i="10"/>
  <c r="G5042" i="10"/>
  <c r="G1204" i="10"/>
  <c r="F948" i="10"/>
  <c r="F1203" i="10"/>
  <c r="G947" i="10"/>
  <c r="H947" i="10"/>
  <c r="G691" i="10"/>
  <c r="F178" i="10"/>
  <c r="F435" i="10"/>
  <c r="F179" i="10"/>
  <c r="G5315" i="10"/>
  <c r="H5059" i="10"/>
  <c r="G5316" i="10"/>
  <c r="G5060" i="10"/>
  <c r="H1221" i="10"/>
  <c r="H709" i="10"/>
  <c r="F452" i="10"/>
  <c r="G196" i="10"/>
  <c r="H196" i="10"/>
  <c r="H197" i="10"/>
  <c r="F5165" i="10"/>
  <c r="F5166" i="10"/>
  <c r="H1328" i="10"/>
  <c r="F1072" i="10"/>
  <c r="G816" i="10"/>
  <c r="H816" i="10"/>
  <c r="G1327" i="10"/>
  <c r="G1071" i="10"/>
  <c r="G558" i="10"/>
  <c r="H558" i="10"/>
  <c r="G559" i="10"/>
  <c r="G303" i="10"/>
  <c r="H4959" i="10"/>
  <c r="F5216" i="10"/>
  <c r="G4448" i="10"/>
  <c r="G1121" i="10"/>
  <c r="G865" i="10"/>
  <c r="G608" i="10"/>
  <c r="G352" i="10"/>
  <c r="H352" i="10"/>
  <c r="G609" i="10"/>
  <c r="G353" i="10"/>
  <c r="H4441" i="10"/>
  <c r="G1116" i="10"/>
  <c r="F860" i="10"/>
  <c r="F1115" i="10"/>
  <c r="F859" i="10"/>
  <c r="F346" i="10"/>
  <c r="H347" i="10"/>
  <c r="G5180" i="10"/>
  <c r="H5180" i="10"/>
  <c r="F830" i="10"/>
  <c r="F1085" i="10"/>
  <c r="H829" i="10"/>
  <c r="F572" i="10"/>
  <c r="F573" i="10"/>
  <c r="G317" i="10"/>
  <c r="H317" i="10"/>
  <c r="F5301" i="10"/>
  <c r="G5302" i="10"/>
  <c r="H1080" i="10"/>
  <c r="G5239" i="10"/>
  <c r="H5239" i="10"/>
  <c r="G4983" i="10"/>
  <c r="G5240" i="10"/>
  <c r="H5240" i="10"/>
  <c r="G4984" i="10"/>
  <c r="G4471" i="10"/>
  <c r="H1146" i="10"/>
  <c r="F1146" i="10"/>
  <c r="G890" i="10"/>
  <c r="F634" i="10"/>
  <c r="G633" i="10"/>
  <c r="G376" i="10"/>
  <c r="G5089" i="10"/>
  <c r="F1252" i="10"/>
  <c r="G996" i="10"/>
  <c r="F740" i="10"/>
  <c r="F995" i="10"/>
  <c r="H739" i="10"/>
  <c r="H226" i="10"/>
  <c r="F483" i="10"/>
  <c r="H227" i="10"/>
  <c r="F227" i="10"/>
  <c r="F1046" i="10"/>
  <c r="H790" i="10"/>
  <c r="F790" i="10"/>
  <c r="G1301" i="10"/>
  <c r="G1045" i="10"/>
  <c r="G789" i="10"/>
  <c r="F532" i="10"/>
  <c r="F276" i="10"/>
  <c r="F533" i="10"/>
  <c r="F5246" i="10"/>
  <c r="G4990" i="10"/>
  <c r="G1152" i="10"/>
  <c r="H1152" i="10"/>
  <c r="F896" i="10"/>
  <c r="H640" i="10"/>
  <c r="F639" i="10"/>
  <c r="H382" i="10"/>
  <c r="H126" i="10"/>
  <c r="F383" i="10"/>
  <c r="F127" i="10"/>
  <c r="F5199" i="10"/>
  <c r="G1106" i="10"/>
  <c r="G1105" i="10"/>
  <c r="G849" i="10"/>
  <c r="H849" i="10"/>
  <c r="G336" i="10"/>
  <c r="H336" i="10"/>
  <c r="G337" i="10"/>
  <c r="F5289" i="10"/>
  <c r="F5290" i="10"/>
  <c r="H5034" i="10"/>
  <c r="F5034" i="10"/>
  <c r="G4521" i="10"/>
  <c r="H1195" i="10"/>
  <c r="G683" i="10"/>
  <c r="H683" i="10"/>
  <c r="G5195" i="10"/>
  <c r="H5195" i="10"/>
  <c r="G4939" i="10"/>
  <c r="G5196" i="10"/>
  <c r="H5196" i="10"/>
  <c r="H1102" i="10"/>
  <c r="F1102" i="10"/>
  <c r="F846" i="10"/>
  <c r="H1101" i="10"/>
  <c r="F1101" i="10"/>
  <c r="F845" i="10"/>
  <c r="G588" i="10"/>
  <c r="H588" i="10"/>
  <c r="F332" i="10"/>
  <c r="G589" i="10"/>
  <c r="G4998" i="10"/>
  <c r="G4486" i="10"/>
  <c r="F4485" i="10"/>
  <c r="G1160" i="10"/>
  <c r="H1160" i="10"/>
  <c r="G648" i="10"/>
  <c r="G903" i="10"/>
  <c r="H903" i="10"/>
  <c r="F647" i="10"/>
  <c r="F390" i="10"/>
  <c r="H391" i="10"/>
  <c r="F135" i="10"/>
  <c r="H5319" i="10"/>
  <c r="F5063" i="10"/>
  <c r="F5320" i="10"/>
  <c r="F1226" i="10"/>
  <c r="G970" i="10"/>
  <c r="G714" i="10"/>
  <c r="H714" i="10"/>
  <c r="G1225" i="10"/>
  <c r="H969" i="10"/>
  <c r="F969" i="10"/>
  <c r="F200" i="10"/>
  <c r="H457" i="10"/>
  <c r="G5329" i="10"/>
  <c r="H5329" i="10"/>
  <c r="G5330" i="10"/>
  <c r="H5330" i="10"/>
  <c r="G1236" i="10"/>
  <c r="H1236" i="10"/>
  <c r="F980" i="10"/>
  <c r="H724" i="10"/>
  <c r="F1235" i="10"/>
  <c r="H979" i="10"/>
  <c r="H467" i="10"/>
  <c r="H5092" i="10"/>
  <c r="F5092" i="10"/>
  <c r="G1254" i="10"/>
  <c r="F998" i="10"/>
  <c r="F1253" i="10"/>
  <c r="G997" i="10"/>
  <c r="H741" i="10"/>
  <c r="F741" i="10"/>
  <c r="G484" i="10"/>
  <c r="G228" i="10"/>
  <c r="H228" i="10"/>
  <c r="G485" i="10"/>
  <c r="H229" i="10"/>
  <c r="F5133" i="10"/>
  <c r="G1296" i="10"/>
  <c r="H1296" i="10"/>
  <c r="G1040" i="10"/>
  <c r="F1295" i="10"/>
  <c r="F1039" i="10"/>
  <c r="G4453" i="10"/>
  <c r="H4453" i="10"/>
  <c r="G872" i="10"/>
  <c r="F1127" i="10"/>
  <c r="H871" i="10"/>
  <c r="H358" i="10"/>
  <c r="H359" i="10"/>
  <c r="F359" i="10"/>
  <c r="H5159" i="10"/>
  <c r="F5159" i="10"/>
  <c r="G1322" i="10"/>
  <c r="H1066" i="10"/>
  <c r="F1066" i="10"/>
  <c r="G810" i="10"/>
  <c r="H1321" i="10"/>
  <c r="G1065" i="10"/>
  <c r="H809" i="10"/>
  <c r="H296" i="10"/>
  <c r="F553" i="10"/>
  <c r="H297" i="10"/>
  <c r="G5169" i="10"/>
  <c r="H5170" i="10"/>
  <c r="F5170" i="10"/>
  <c r="G1332" i="10"/>
  <c r="G1076" i="10"/>
  <c r="F820" i="10"/>
  <c r="H1331" i="10"/>
  <c r="F1331" i="10"/>
  <c r="F562" i="10"/>
  <c r="H306" i="10"/>
  <c r="F306" i="10"/>
  <c r="F563" i="10"/>
  <c r="H307" i="10"/>
  <c r="G5187" i="10"/>
  <c r="H5187" i="10"/>
  <c r="F5188" i="10"/>
  <c r="H4932" i="10"/>
  <c r="G1094" i="10"/>
  <c r="G1093" i="10"/>
  <c r="G837" i="10"/>
  <c r="H837" i="10"/>
  <c r="H324" i="10"/>
  <c r="F581" i="10"/>
  <c r="G325" i="10"/>
  <c r="H325" i="10"/>
  <c r="H5293" i="10"/>
  <c r="G5037" i="10"/>
  <c r="H5038" i="10"/>
  <c r="F5038" i="10"/>
  <c r="F4526" i="10"/>
  <c r="F1200" i="10"/>
  <c r="G688" i="10"/>
  <c r="H1199" i="10"/>
  <c r="F687" i="10"/>
  <c r="G174" i="10"/>
  <c r="H174" i="10"/>
  <c r="G431" i="10"/>
  <c r="G5087" i="10"/>
  <c r="G994" i="10"/>
  <c r="H738" i="10"/>
  <c r="G1249" i="10"/>
  <c r="F993" i="10"/>
  <c r="F480" i="10"/>
  <c r="H481" i="10"/>
  <c r="F481" i="10"/>
  <c r="F225" i="10"/>
  <c r="F5081" i="10"/>
  <c r="H1244" i="10"/>
  <c r="F988" i="10"/>
  <c r="H732" i="10"/>
  <c r="F732" i="10"/>
  <c r="F1243" i="10"/>
  <c r="H987" i="10"/>
  <c r="G731" i="10"/>
  <c r="G474" i="10"/>
  <c r="H475" i="10"/>
  <c r="G219" i="10"/>
  <c r="F5307" i="10"/>
  <c r="G5051" i="10"/>
  <c r="H5051" i="10"/>
  <c r="G5308" i="10"/>
  <c r="F958" i="10"/>
  <c r="F702" i="10"/>
  <c r="F1213" i="10"/>
  <c r="H701" i="10"/>
  <c r="H188" i="10"/>
  <c r="F188" i="10"/>
  <c r="H5045" i="10"/>
  <c r="F5045" i="10"/>
  <c r="H1274" i="10"/>
  <c r="G1018" i="10"/>
  <c r="H762" i="10"/>
  <c r="F762" i="10"/>
  <c r="G761" i="10"/>
  <c r="H504" i="10"/>
  <c r="F504" i="10"/>
  <c r="F248" i="10"/>
  <c r="G377" i="10"/>
  <c r="F5217" i="10"/>
  <c r="F5218" i="10"/>
  <c r="F4962" i="10"/>
  <c r="H4450" i="10"/>
  <c r="G1124" i="10"/>
  <c r="G868" i="10"/>
  <c r="H1123" i="10"/>
  <c r="G610" i="10"/>
  <c r="H610" i="10"/>
  <c r="G354" i="10"/>
  <c r="G611" i="10"/>
  <c r="H611" i="10"/>
  <c r="G5011" i="10"/>
  <c r="H5011" i="10"/>
  <c r="G5268" i="10"/>
  <c r="H5268" i="10"/>
  <c r="G4500" i="10"/>
  <c r="H1174" i="10"/>
  <c r="F1174" i="10"/>
  <c r="G918" i="10"/>
  <c r="H662" i="10"/>
  <c r="G1173" i="10"/>
  <c r="H917" i="10"/>
  <c r="G148" i="10"/>
  <c r="G405" i="10"/>
  <c r="H405" i="10"/>
  <c r="G5117" i="10"/>
  <c r="G5118" i="10"/>
  <c r="H5118" i="10"/>
  <c r="G1024" i="10"/>
  <c r="G1279" i="10"/>
  <c r="H1279" i="10"/>
  <c r="H767" i="10"/>
  <c r="F254" i="10"/>
  <c r="F511" i="10"/>
  <c r="H255" i="10"/>
  <c r="G5071" i="10"/>
  <c r="G5328" i="10"/>
  <c r="H5072" i="10"/>
  <c r="G1234" i="10"/>
  <c r="F722" i="10"/>
  <c r="H1233" i="10"/>
  <c r="F1233" i="10"/>
  <c r="G977" i="10"/>
  <c r="G721" i="10"/>
  <c r="F464" i="10"/>
  <c r="G208" i="10"/>
  <c r="H208" i="10"/>
  <c r="F5161" i="10"/>
  <c r="H1324" i="10"/>
  <c r="F1324" i="10"/>
  <c r="G812" i="10"/>
  <c r="H812" i="10"/>
  <c r="F811" i="10"/>
  <c r="H554" i="10"/>
  <c r="F554" i="10"/>
  <c r="G298" i="10"/>
  <c r="H555" i="10"/>
  <c r="F555" i="10"/>
  <c r="G5323" i="10"/>
  <c r="G5067" i="10"/>
  <c r="H5067" i="10"/>
  <c r="G5324" i="10"/>
  <c r="F1230" i="10"/>
  <c r="F460" i="10"/>
  <c r="G204" i="10"/>
  <c r="F461" i="10"/>
  <c r="G205" i="10"/>
  <c r="H205" i="10"/>
  <c r="F5125" i="10"/>
  <c r="F5126" i="10"/>
  <c r="G1288" i="10"/>
  <c r="F1032" i="10"/>
  <c r="F1287" i="10"/>
  <c r="F775" i="10"/>
  <c r="G519" i="10"/>
  <c r="H519" i="10"/>
  <c r="G263" i="10"/>
  <c r="G5191" i="10"/>
  <c r="G4935" i="10"/>
  <c r="G5192" i="10"/>
  <c r="H1098" i="10"/>
  <c r="H1097" i="10"/>
  <c r="F1097" i="10"/>
  <c r="G584" i="10"/>
  <c r="H584" i="10"/>
  <c r="F328" i="10"/>
  <c r="G585" i="10"/>
  <c r="H5201" i="10"/>
  <c r="F5201" i="10"/>
  <c r="F4945" i="10"/>
  <c r="H5202" i="10"/>
  <c r="F5202" i="10"/>
  <c r="F4946" i="10"/>
  <c r="H4434" i="10"/>
  <c r="F1108" i="10"/>
  <c r="H852" i="10"/>
  <c r="F852" i="10"/>
  <c r="F1107" i="10"/>
  <c r="H851" i="10"/>
  <c r="G594" i="10"/>
  <c r="H338" i="10"/>
  <c r="F338" i="10"/>
  <c r="F339" i="10"/>
  <c r="H4963" i="10"/>
  <c r="F4963" i="10"/>
  <c r="H4964" i="10"/>
  <c r="G870" i="10"/>
  <c r="H870" i="10"/>
  <c r="G1125" i="10"/>
  <c r="G869" i="10"/>
  <c r="G612" i="10"/>
  <c r="G356" i="10"/>
  <c r="H356" i="10"/>
  <c r="G613" i="10"/>
  <c r="G357" i="10"/>
  <c r="H357" i="10"/>
  <c r="H5005" i="10"/>
  <c r="H5262" i="10"/>
  <c r="G5006" i="10"/>
  <c r="H4494" i="10"/>
  <c r="G4493" i="10"/>
  <c r="G1168" i="10"/>
  <c r="H1168" i="10"/>
  <c r="F912" i="10"/>
  <c r="H656" i="10"/>
  <c r="G911" i="10"/>
  <c r="F655" i="10"/>
  <c r="H398" i="10"/>
  <c r="F398" i="10"/>
  <c r="G399" i="10"/>
  <c r="H399" i="10"/>
  <c r="F143" i="10"/>
  <c r="G5183" i="10"/>
  <c r="F834" i="10"/>
  <c r="G1089" i="10"/>
  <c r="G576" i="10"/>
  <c r="G5305" i="10"/>
  <c r="G5049" i="10"/>
  <c r="H5306" i="10"/>
  <c r="H1212" i="10"/>
  <c r="F956" i="10"/>
  <c r="H700" i="10"/>
  <c r="F700" i="10"/>
  <c r="H955" i="10"/>
  <c r="F442" i="10"/>
  <c r="F186" i="10"/>
  <c r="F443" i="10"/>
  <c r="F187" i="10"/>
  <c r="F5211" i="10"/>
  <c r="H4956" i="10"/>
  <c r="F4956" i="10"/>
  <c r="F4443" i="10"/>
  <c r="G1118" i="10"/>
  <c r="G862" i="10"/>
  <c r="G605" i="10"/>
  <c r="F5333" i="10"/>
  <c r="F5077" i="10"/>
  <c r="H5078" i="10"/>
  <c r="F5078" i="10"/>
  <c r="F1240" i="10"/>
  <c r="G984" i="10"/>
  <c r="G728" i="10"/>
  <c r="F983" i="10"/>
  <c r="H727" i="10"/>
  <c r="F727" i="10"/>
  <c r="G470" i="10"/>
  <c r="F215" i="10"/>
  <c r="H888" i="10"/>
  <c r="G887" i="10"/>
  <c r="H887" i="10"/>
  <c r="H439" i="10"/>
  <c r="G5207" i="10"/>
  <c r="H5207" i="10"/>
  <c r="G4951" i="10"/>
  <c r="G5208" i="10"/>
  <c r="G4952" i="10"/>
  <c r="H4440" i="10"/>
  <c r="F4439" i="10"/>
  <c r="H1114" i="10"/>
  <c r="F858" i="10"/>
  <c r="H1113" i="10"/>
  <c r="F857" i="10"/>
  <c r="H600" i="10"/>
  <c r="F600" i="10"/>
  <c r="F344" i="10"/>
  <c r="H601" i="10"/>
  <c r="F345" i="10"/>
  <c r="G5057" i="10"/>
  <c r="G5314" i="10"/>
  <c r="G5058" i="10"/>
  <c r="F964" i="10"/>
  <c r="H708" i="10"/>
  <c r="F708" i="10"/>
  <c r="F1219" i="10"/>
  <c r="G963" i="10"/>
  <c r="G707" i="10"/>
  <c r="H450" i="10"/>
  <c r="F450" i="10"/>
  <c r="F451" i="10"/>
  <c r="G195" i="10"/>
  <c r="H1014" i="10"/>
  <c r="F1014" i="10"/>
  <c r="G758" i="10"/>
  <c r="H1269" i="10"/>
  <c r="F1269" i="10"/>
  <c r="G1013" i="10"/>
  <c r="F757" i="10"/>
  <c r="G500" i="10"/>
  <c r="H244" i="10"/>
  <c r="F373" i="10"/>
  <c r="H5213" i="10"/>
  <c r="G4957" i="10"/>
  <c r="G5214" i="10"/>
  <c r="H4958" i="10"/>
  <c r="G4446" i="10"/>
  <c r="G4445" i="10"/>
  <c r="F1120" i="10"/>
  <c r="H863" i="10"/>
  <c r="G606" i="10"/>
  <c r="F350" i="10"/>
  <c r="F351" i="10"/>
  <c r="G5039" i="10"/>
  <c r="H5039" i="10"/>
  <c r="H5296" i="10"/>
  <c r="F5296" i="10"/>
  <c r="G5040" i="10"/>
  <c r="F5040" i="10"/>
  <c r="H4528" i="10"/>
  <c r="H4527" i="10"/>
  <c r="H1202" i="10"/>
  <c r="G690" i="10"/>
  <c r="G1201" i="10"/>
  <c r="F945" i="10"/>
  <c r="F689" i="10"/>
  <c r="G432" i="10"/>
  <c r="H432" i="10"/>
  <c r="G176" i="10"/>
  <c r="G433" i="10"/>
  <c r="G5257" i="10"/>
  <c r="F5001" i="10"/>
  <c r="G5002" i="10"/>
  <c r="G1164" i="10"/>
  <c r="G652" i="10"/>
  <c r="H652" i="10"/>
  <c r="F1163" i="10"/>
  <c r="H1163" i="10"/>
  <c r="G907" i="10"/>
  <c r="F907" i="10"/>
  <c r="F651" i="10"/>
  <c r="H394" i="10"/>
  <c r="H138" i="10"/>
  <c r="F139" i="10"/>
  <c r="G270" i="10"/>
  <c r="H5312" i="10"/>
  <c r="G5312" i="10"/>
  <c r="F5312" i="10"/>
  <c r="G5056" i="10"/>
  <c r="G1218" i="10"/>
  <c r="H962" i="10"/>
  <c r="F1217" i="10"/>
  <c r="G705" i="10"/>
  <c r="F448" i="10"/>
  <c r="H192" i="10"/>
  <c r="F449" i="10"/>
  <c r="G193" i="10"/>
  <c r="H193" i="10"/>
  <c r="G5177" i="10"/>
  <c r="F5178" i="10"/>
  <c r="F1084" i="10"/>
  <c r="F827" i="10"/>
  <c r="H570" i="10"/>
  <c r="F570" i="10"/>
  <c r="G314" i="10"/>
  <c r="F571" i="10"/>
  <c r="H5084" i="10"/>
  <c r="G5084" i="10"/>
  <c r="G1246" i="10"/>
  <c r="F1246" i="10"/>
  <c r="H1245" i="10"/>
  <c r="F1245" i="10"/>
  <c r="F989" i="10"/>
  <c r="G733" i="10"/>
  <c r="H733" i="10"/>
  <c r="G476" i="10"/>
  <c r="G220" i="10"/>
  <c r="H220" i="10"/>
  <c r="G221" i="10"/>
  <c r="G5205" i="10"/>
  <c r="G4949" i="10"/>
  <c r="H4949" i="10"/>
  <c r="H4950" i="10"/>
  <c r="G4438" i="10"/>
  <c r="F1112" i="10"/>
  <c r="H855" i="10"/>
  <c r="G855" i="10"/>
  <c r="H598" i="10"/>
  <c r="G598" i="10"/>
  <c r="F598" i="10"/>
  <c r="H343" i="10"/>
  <c r="F343" i="10"/>
  <c r="F632" i="10"/>
  <c r="H632" i="10"/>
  <c r="G1143" i="10"/>
  <c r="H1143" i="10"/>
  <c r="F631" i="10"/>
  <c r="G182" i="10"/>
  <c r="H182" i="10"/>
  <c r="G5079" i="10"/>
  <c r="H5079" i="10"/>
  <c r="H5080" i="10"/>
  <c r="G5080" i="10"/>
  <c r="G1242" i="10"/>
  <c r="H986" i="10"/>
  <c r="G986" i="10"/>
  <c r="H1241" i="10"/>
  <c r="F1241" i="10"/>
  <c r="G985" i="10"/>
  <c r="F985" i="10"/>
  <c r="F729" i="10"/>
  <c r="H729" i="10"/>
  <c r="G472" i="10"/>
  <c r="F472" i="10"/>
  <c r="H472" i="10"/>
  <c r="G216" i="10"/>
  <c r="G473" i="10"/>
  <c r="G217" i="10"/>
  <c r="H217" i="10"/>
  <c r="H5185" i="10"/>
  <c r="F5185" i="10"/>
  <c r="H5186" i="10"/>
  <c r="G1092" i="10"/>
  <c r="F836" i="10"/>
  <c r="H1091" i="10"/>
  <c r="G835" i="10"/>
  <c r="H578" i="10"/>
  <c r="F578" i="10"/>
  <c r="H322" i="10"/>
  <c r="F579" i="10"/>
  <c r="G323" i="10"/>
  <c r="F4979" i="10"/>
  <c r="G5236" i="10"/>
  <c r="H4980" i="10"/>
  <c r="H4468" i="10"/>
  <c r="F4468" i="10"/>
  <c r="G4467" i="10"/>
  <c r="H1142" i="10"/>
  <c r="G886" i="10"/>
  <c r="H630" i="10"/>
  <c r="G630" i="10"/>
  <c r="G1141" i="10"/>
  <c r="H885" i="10"/>
  <c r="F885" i="10"/>
  <c r="G629" i="10"/>
  <c r="G372" i="10"/>
  <c r="H501" i="10"/>
  <c r="G245" i="10"/>
  <c r="H245" i="10"/>
  <c r="G5085" i="10"/>
  <c r="F5085" i="10"/>
  <c r="H5085" i="10"/>
  <c r="G5086" i="10"/>
  <c r="F1248" i="10"/>
  <c r="H1248" i="10"/>
  <c r="H992" i="10"/>
  <c r="F736" i="10"/>
  <c r="H1247" i="10"/>
  <c r="H735" i="10"/>
  <c r="F478" i="10"/>
  <c r="H478" i="10"/>
  <c r="H222" i="10"/>
  <c r="F222" i="10"/>
  <c r="H223" i="10"/>
  <c r="F223" i="10"/>
  <c r="F5167" i="10"/>
  <c r="G5168" i="10"/>
  <c r="G1330" i="10"/>
  <c r="H1330" i="10"/>
  <c r="G1074" i="10"/>
  <c r="F818" i="10"/>
  <c r="F1329" i="10"/>
  <c r="G817" i="10"/>
  <c r="G560" i="10"/>
  <c r="F560" i="10"/>
  <c r="H561" i="10"/>
  <c r="F561" i="10"/>
  <c r="H5130" i="10"/>
  <c r="F1292" i="10"/>
  <c r="H1036" i="10"/>
  <c r="G1036" i="10"/>
  <c r="F1036" i="10"/>
  <c r="H1291" i="10"/>
  <c r="G1035" i="10"/>
  <c r="G779" i="10"/>
  <c r="H779" i="10"/>
  <c r="G522" i="10"/>
  <c r="H266" i="10"/>
  <c r="F523" i="10"/>
  <c r="H267" i="10"/>
  <c r="F267" i="10"/>
  <c r="H5163" i="10"/>
  <c r="H5164" i="10"/>
  <c r="F5164" i="10"/>
  <c r="G1326" i="10"/>
  <c r="F1326" i="10"/>
  <c r="F1070" i="10"/>
  <c r="G814" i="10"/>
  <c r="G1069" i="10"/>
  <c r="F813" i="10"/>
  <c r="G556" i="10"/>
  <c r="H556" i="10"/>
  <c r="G300" i="10"/>
  <c r="H300" i="10"/>
  <c r="H301" i="10"/>
  <c r="G5285" i="10"/>
  <c r="F5285" i="10"/>
  <c r="F5029" i="10"/>
  <c r="H5030" i="10"/>
  <c r="F4518" i="10"/>
  <c r="H4517" i="10"/>
  <c r="G4517" i="10"/>
  <c r="F4517" i="10"/>
  <c r="F1192" i="10"/>
  <c r="H936" i="10"/>
  <c r="G680" i="10"/>
  <c r="F680" i="10"/>
  <c r="H680" i="10"/>
  <c r="G1191" i="10"/>
  <c r="H1191" i="10"/>
  <c r="F935" i="10"/>
  <c r="H679" i="10"/>
  <c r="G422" i="10"/>
  <c r="G166" i="10"/>
  <c r="F166" i="10"/>
  <c r="G423" i="10"/>
  <c r="G167" i="10"/>
  <c r="H167" i="10"/>
  <c r="F5095" i="10"/>
  <c r="H5096" i="10"/>
  <c r="G5096" i="10"/>
  <c r="F5096" i="10"/>
  <c r="H1258" i="10"/>
  <c r="H746" i="10"/>
  <c r="G746" i="10"/>
  <c r="H1257" i="10"/>
  <c r="F1257" i="10"/>
  <c r="F745" i="10"/>
  <c r="G488" i="10"/>
  <c r="H232" i="10"/>
  <c r="H489" i="10"/>
  <c r="F489" i="10"/>
  <c r="G233" i="10"/>
  <c r="H233" i="10"/>
  <c r="H4977" i="10"/>
  <c r="H5234" i="10"/>
  <c r="F5234" i="10"/>
  <c r="F4978" i="10"/>
  <c r="G4466" i="10"/>
  <c r="G1140" i="10"/>
  <c r="H1140" i="10"/>
  <c r="H884" i="10"/>
  <c r="G628" i="10"/>
  <c r="H1139" i="10"/>
  <c r="G883" i="10"/>
  <c r="F370" i="10"/>
  <c r="G243" i="10"/>
  <c r="F243" i="10"/>
  <c r="G5251" i="10"/>
  <c r="H5251" i="10"/>
  <c r="G4995" i="10"/>
  <c r="G5252" i="10"/>
  <c r="H5252" i="10"/>
  <c r="G4996" i="10"/>
  <c r="F4996" i="10"/>
  <c r="H4996" i="10"/>
  <c r="H4483" i="10"/>
  <c r="G4483" i="10"/>
  <c r="H1158" i="10"/>
  <c r="G902" i="10"/>
  <c r="H646" i="10"/>
  <c r="H901" i="10"/>
  <c r="F901" i="10"/>
  <c r="G645" i="10"/>
  <c r="G388" i="10"/>
  <c r="H388" i="10"/>
  <c r="G389" i="10"/>
  <c r="H389" i="10"/>
  <c r="G133" i="10"/>
  <c r="G5101" i="10"/>
  <c r="H5101" i="10"/>
  <c r="G5102" i="10"/>
  <c r="F5102" i="10"/>
  <c r="G1264" i="10"/>
  <c r="H1264" i="10"/>
  <c r="G1008" i="10"/>
  <c r="F1008" i="10"/>
  <c r="F752" i="10"/>
  <c r="G1263" i="10"/>
  <c r="G1007" i="10"/>
  <c r="H1007" i="10"/>
  <c r="F751" i="10"/>
  <c r="G494" i="10"/>
  <c r="H494" i="10"/>
  <c r="G238" i="10"/>
  <c r="G495" i="10"/>
  <c r="H495" i="10"/>
  <c r="H239" i="10"/>
  <c r="G239" i="10"/>
  <c r="F239" i="10"/>
  <c r="G5151" i="10"/>
  <c r="F5151" i="10"/>
  <c r="G5152" i="10"/>
  <c r="F5152" i="10"/>
  <c r="H1314" i="10"/>
  <c r="F1314" i="10"/>
  <c r="H802" i="10"/>
  <c r="G802" i="10"/>
  <c r="F802" i="10"/>
  <c r="F1313" i="10"/>
  <c r="G1057" i="10"/>
  <c r="H1057" i="10"/>
  <c r="G801" i="10"/>
  <c r="F801" i="10"/>
  <c r="G544" i="10"/>
  <c r="H544" i="10"/>
  <c r="F289" i="10"/>
  <c r="H5273" i="10"/>
  <c r="G5273" i="10"/>
  <c r="F5273" i="10"/>
  <c r="G5274" i="10"/>
  <c r="H5018" i="10"/>
  <c r="F5018" i="10"/>
  <c r="H4505" i="10"/>
  <c r="G4505" i="10"/>
  <c r="F4505" i="10"/>
  <c r="F1180" i="10"/>
  <c r="H1180" i="10"/>
  <c r="F924" i="10"/>
  <c r="H924" i="10"/>
  <c r="G668" i="10"/>
  <c r="F668" i="10"/>
  <c r="H1179" i="10"/>
  <c r="F923" i="10"/>
  <c r="G667" i="10"/>
  <c r="H667" i="10"/>
  <c r="G410" i="10"/>
  <c r="F410" i="10"/>
  <c r="F154" i="10"/>
  <c r="H411" i="10"/>
  <c r="G411" i="10"/>
  <c r="G155" i="10"/>
  <c r="H155" i="10"/>
  <c r="G4987" i="10"/>
  <c r="G5244" i="10"/>
  <c r="H5244" i="10"/>
  <c r="H4476" i="10"/>
  <c r="F4476" i="10"/>
  <c r="H1150" i="10"/>
  <c r="G1150" i="10"/>
  <c r="F1150" i="10"/>
  <c r="H894" i="10"/>
  <c r="G894" i="10"/>
  <c r="H638" i="10"/>
  <c r="F638" i="10"/>
  <c r="G1149" i="10"/>
  <c r="H893" i="10"/>
  <c r="G637" i="10"/>
  <c r="G380" i="10"/>
  <c r="H380" i="10"/>
  <c r="G124" i="10"/>
  <c r="G381" i="10"/>
  <c r="H381" i="10"/>
  <c r="G5109" i="10"/>
  <c r="F5109" i="10"/>
  <c r="F5110" i="10"/>
  <c r="G1272" i="10"/>
  <c r="F1272" i="10"/>
  <c r="H1272" i="10"/>
  <c r="H1079" i="10"/>
  <c r="F1079" i="10"/>
  <c r="G566" i="10"/>
  <c r="F566" i="10"/>
  <c r="G503" i="10"/>
  <c r="H503" i="10"/>
  <c r="H952" i="10"/>
  <c r="G951" i="10"/>
  <c r="F951" i="10"/>
  <c r="F375" i="10"/>
  <c r="G5291" i="10"/>
  <c r="G5035" i="10"/>
  <c r="F5035" i="10"/>
  <c r="H5035" i="10"/>
  <c r="H5292" i="10"/>
  <c r="H4524" i="10"/>
  <c r="F4523" i="10"/>
  <c r="H1198" i="10"/>
  <c r="F1198" i="10"/>
  <c r="G942" i="10"/>
  <c r="G686" i="10"/>
  <c r="F686" i="10"/>
  <c r="H686" i="10"/>
  <c r="H941" i="10"/>
  <c r="F685" i="10"/>
  <c r="G428" i="10"/>
  <c r="H428" i="10"/>
  <c r="F172" i="10"/>
  <c r="G429" i="10"/>
  <c r="H429" i="10"/>
  <c r="G173" i="10"/>
  <c r="G5158" i="10"/>
  <c r="F5158" i="10"/>
  <c r="F1320" i="10"/>
  <c r="G1064" i="10"/>
  <c r="H1064" i="10"/>
  <c r="G1319" i="10"/>
  <c r="G807" i="10"/>
  <c r="H807" i="10"/>
  <c r="G550" i="10"/>
  <c r="F550" i="10"/>
  <c r="F294" i="10"/>
  <c r="G551" i="10"/>
  <c r="H295" i="10"/>
  <c r="F295" i="10"/>
  <c r="F5223" i="10"/>
  <c r="H4967" i="10"/>
  <c r="F4967" i="10"/>
  <c r="G5224" i="10"/>
  <c r="H5224" i="10"/>
  <c r="G4456" i="10"/>
  <c r="G4455" i="10"/>
  <c r="F1130" i="10"/>
  <c r="G874" i="10"/>
  <c r="G1129" i="10"/>
  <c r="F1129" i="10"/>
  <c r="G873" i="10"/>
  <c r="H616" i="10"/>
  <c r="G616" i="10"/>
  <c r="F616" i="10"/>
  <c r="F360" i="10"/>
  <c r="H617" i="10"/>
  <c r="G617" i="10"/>
  <c r="F617" i="10"/>
  <c r="G5105" i="10"/>
  <c r="F5105" i="10"/>
  <c r="G5106" i="10"/>
  <c r="F5106" i="10"/>
  <c r="G1268" i="10"/>
  <c r="H1268" i="10"/>
  <c r="G756" i="10"/>
  <c r="H756" i="10"/>
  <c r="G1267" i="10"/>
  <c r="F1267" i="10"/>
  <c r="G1011" i="10"/>
  <c r="F1011" i="10"/>
  <c r="H1011" i="10"/>
  <c r="G755" i="10"/>
  <c r="F755" i="10"/>
  <c r="G498" i="10"/>
  <c r="H498" i="10"/>
  <c r="G242" i="10"/>
  <c r="G5123" i="10"/>
  <c r="F5123" i="10"/>
  <c r="G5124" i="10"/>
  <c r="H1286" i="10"/>
  <c r="G1286" i="10"/>
  <c r="G1030" i="10"/>
  <c r="H774" i="10"/>
  <c r="F774" i="10"/>
  <c r="G1285" i="10"/>
  <c r="H1029" i="10"/>
  <c r="G1029" i="10"/>
  <c r="F1029" i="10"/>
  <c r="G773" i="10"/>
  <c r="H516" i="10"/>
  <c r="G516" i="10"/>
  <c r="H517" i="10"/>
  <c r="F261" i="10"/>
  <c r="G5229" i="10"/>
  <c r="F4973" i="10"/>
  <c r="G5230" i="10"/>
  <c r="F5230" i="10"/>
  <c r="G4974" i="10"/>
  <c r="H4974" i="10"/>
  <c r="G4461" i="10"/>
  <c r="H4461" i="10"/>
  <c r="F1136" i="10"/>
  <c r="G880" i="10"/>
  <c r="H880" i="10"/>
  <c r="H624" i="10"/>
  <c r="H1135" i="10"/>
  <c r="H622" i="10"/>
  <c r="F622" i="10"/>
  <c r="G366" i="10"/>
  <c r="G623" i="10"/>
  <c r="H623" i="10"/>
  <c r="G5279" i="10"/>
  <c r="H5279" i="10"/>
  <c r="F5023" i="10"/>
  <c r="H5023" i="10"/>
  <c r="F5280" i="10"/>
  <c r="F4512" i="10"/>
  <c r="G4511" i="10"/>
  <c r="F4511" i="10"/>
  <c r="H4511" i="10"/>
  <c r="H1186" i="10"/>
  <c r="H930" i="10"/>
  <c r="G930" i="10"/>
  <c r="F930" i="10"/>
  <c r="G674" i="10"/>
  <c r="H1185" i="10"/>
  <c r="G1185" i="10"/>
  <c r="F1185" i="10"/>
  <c r="H929" i="10"/>
  <c r="G929" i="10"/>
  <c r="H673" i="10"/>
  <c r="F416" i="10"/>
  <c r="H416" i="10"/>
  <c r="F160" i="10"/>
  <c r="H160" i="10"/>
  <c r="F417" i="10"/>
  <c r="H161" i="10"/>
  <c r="F161" i="10"/>
  <c r="F5145" i="10"/>
  <c r="H5146" i="10"/>
  <c r="G1308" i="10"/>
  <c r="H1308" i="10"/>
  <c r="H1052" i="10"/>
  <c r="G1052" i="10"/>
  <c r="G1307" i="10"/>
  <c r="F1307" i="10"/>
  <c r="H1051" i="10"/>
  <c r="F1051" i="10"/>
  <c r="F795" i="10"/>
  <c r="H795" i="10"/>
  <c r="H538" i="10"/>
  <c r="G538" i="10"/>
  <c r="F538" i="10"/>
  <c r="G282" i="10"/>
  <c r="H539" i="10"/>
  <c r="F539" i="10"/>
  <c r="G283" i="10"/>
  <c r="F283" i="10"/>
  <c r="G5115" i="10"/>
  <c r="H5116" i="10"/>
  <c r="F5116" i="10"/>
  <c r="F1278" i="10"/>
  <c r="H1022" i="10"/>
  <c r="G766" i="10"/>
  <c r="H1277" i="10"/>
  <c r="F1277" i="10"/>
  <c r="H1021" i="10"/>
  <c r="H765" i="10"/>
  <c r="G765" i="10"/>
  <c r="F765" i="10"/>
  <c r="G508" i="10"/>
  <c r="G252" i="10"/>
  <c r="H252" i="10"/>
  <c r="G253" i="10"/>
  <c r="H253" i="10"/>
  <c r="H5237" i="10"/>
  <c r="F5237" i="10"/>
  <c r="F4981" i="10"/>
  <c r="G5238" i="10"/>
  <c r="F5238" i="10"/>
  <c r="G4982" i="10"/>
  <c r="F4470" i="10"/>
  <c r="G4469" i="10"/>
  <c r="H4469" i="10"/>
  <c r="H824" i="10"/>
  <c r="F824" i="10"/>
  <c r="G823" i="10"/>
  <c r="F823" i="10"/>
  <c r="F310" i="10"/>
  <c r="G247" i="10"/>
  <c r="H5173" i="10"/>
  <c r="F5173" i="10"/>
  <c r="G5174" i="10"/>
  <c r="F5174" i="10"/>
  <c r="F1208" i="10"/>
  <c r="H438" i="10"/>
  <c r="G438" i="10"/>
  <c r="F438" i="10"/>
  <c r="J443" i="10"/>
  <c r="I539" i="10"/>
  <c r="G5008" i="10"/>
  <c r="I507" i="10"/>
  <c r="F5084" i="10"/>
  <c r="J629" i="10"/>
  <c r="G5009" i="10"/>
  <c r="I674" i="10"/>
  <c r="G794" i="10"/>
  <c r="J847" i="10"/>
  <c r="J733" i="10"/>
  <c r="G5298" i="10"/>
  <c r="F214" i="10"/>
  <c r="G867" i="10"/>
  <c r="I226" i="10"/>
  <c r="G853" i="10"/>
  <c r="G363" i="10"/>
  <c r="F327" i="10"/>
  <c r="G347" i="10"/>
  <c r="J369" i="10"/>
  <c r="H562" i="10"/>
  <c r="H660" i="10"/>
  <c r="J630" i="10"/>
  <c r="G426" i="10"/>
  <c r="H4944" i="10"/>
  <c r="F4522" i="10"/>
  <c r="I4995" i="10"/>
  <c r="I619" i="10"/>
  <c r="G719" i="10"/>
  <c r="F699" i="10"/>
  <c r="J681" i="10"/>
  <c r="I1182" i="10"/>
  <c r="J868" i="10"/>
  <c r="G279" i="10"/>
  <c r="G137" i="10"/>
  <c r="H5053" i="10"/>
  <c r="H5037" i="10"/>
  <c r="I4472" i="10"/>
  <c r="H261" i="10"/>
  <c r="H259" i="10"/>
  <c r="I969" i="10"/>
  <c r="J971" i="10"/>
  <c r="G968" i="10"/>
  <c r="G267" i="10"/>
  <c r="H460" i="10"/>
  <c r="G1215" i="10"/>
  <c r="J558" i="10"/>
  <c r="F528" i="10"/>
  <c r="F576" i="10"/>
  <c r="H650" i="10"/>
  <c r="F643" i="10"/>
  <c r="F5048" i="10"/>
  <c r="J519" i="10"/>
  <c r="J517" i="10"/>
  <c r="J5107" i="10"/>
  <c r="I483" i="10"/>
  <c r="G615" i="10"/>
  <c r="G711" i="10"/>
  <c r="J183" i="10"/>
  <c r="I5273" i="10"/>
  <c r="J1199" i="10"/>
  <c r="H4507" i="10"/>
  <c r="G1082" i="10"/>
  <c r="J1080" i="10"/>
  <c r="H5182" i="10"/>
  <c r="G4513" i="10"/>
  <c r="I1046" i="10"/>
  <c r="G5256" i="10"/>
  <c r="H4521" i="10"/>
  <c r="G1044" i="10"/>
  <c r="G724" i="10"/>
  <c r="J4464" i="10"/>
  <c r="I4501" i="10"/>
  <c r="H1171" i="10"/>
  <c r="I1175" i="10"/>
  <c r="H1173" i="10"/>
  <c r="I1173" i="10"/>
  <c r="F1169" i="10"/>
  <c r="I1167" i="10"/>
  <c r="I1133" i="10"/>
  <c r="F1137" i="10"/>
  <c r="H1125" i="10"/>
  <c r="I1157" i="10"/>
  <c r="H1155" i="10"/>
  <c r="F5316" i="10"/>
  <c r="J235" i="10"/>
  <c r="F5200" i="10"/>
  <c r="F5192" i="10"/>
  <c r="J5190" i="10"/>
  <c r="H335" i="10"/>
  <c r="J331" i="10"/>
  <c r="I1059" i="10"/>
  <c r="J1007" i="10"/>
  <c r="H303" i="10"/>
  <c r="F1300" i="10"/>
  <c r="H1228" i="10"/>
  <c r="J5201" i="10"/>
  <c r="J4933" i="10"/>
  <c r="J1206" i="10"/>
  <c r="J1210" i="10"/>
  <c r="J4959" i="10"/>
  <c r="J1174" i="10"/>
  <c r="J1306" i="10"/>
  <c r="J896" i="10"/>
  <c r="G962" i="10"/>
  <c r="J992" i="10"/>
  <c r="I1008" i="10"/>
  <c r="F4950" i="10"/>
  <c r="J5247" i="10"/>
  <c r="J5237" i="10"/>
  <c r="F626" i="10"/>
  <c r="I5239" i="10"/>
  <c r="J5231" i="10"/>
  <c r="F596" i="10"/>
  <c r="F644" i="10"/>
  <c r="F4452" i="10"/>
  <c r="J813" i="10"/>
  <c r="I4998" i="10"/>
  <c r="G5307" i="10"/>
  <c r="J223" i="10"/>
  <c r="I211" i="10"/>
  <c r="J191" i="10"/>
  <c r="J141" i="10"/>
  <c r="I5209" i="10"/>
  <c r="I822" i="10"/>
  <c r="I1234" i="10"/>
  <c r="J765" i="10"/>
  <c r="J879" i="10"/>
  <c r="I739" i="10"/>
  <c r="F4459" i="10"/>
  <c r="I558" i="10"/>
  <c r="I130" i="10"/>
  <c r="F1017" i="10"/>
  <c r="I1021" i="10"/>
  <c r="H1019" i="10"/>
  <c r="I5308" i="10"/>
  <c r="I410" i="10"/>
  <c r="I540" i="10"/>
  <c r="J326" i="10"/>
  <c r="H5160" i="10"/>
  <c r="H292" i="10"/>
  <c r="G5188" i="10"/>
  <c r="H316" i="10"/>
  <c r="J338" i="10"/>
  <c r="H5060" i="10"/>
  <c r="F493" i="10"/>
  <c r="J491" i="10"/>
  <c r="I1301" i="10"/>
  <c r="I489" i="10"/>
  <c r="H487" i="10"/>
  <c r="F485" i="10"/>
  <c r="I1319" i="10"/>
  <c r="F1281" i="10"/>
  <c r="I486" i="10"/>
  <c r="G562" i="10"/>
  <c r="J756" i="10"/>
  <c r="J852" i="10"/>
  <c r="J384" i="10"/>
  <c r="F730" i="10"/>
  <c r="I722" i="10"/>
  <c r="I826" i="10"/>
  <c r="J1327" i="10"/>
  <c r="G5100" i="10"/>
  <c r="G965" i="10"/>
  <c r="J969" i="10"/>
  <c r="H1020" i="10"/>
  <c r="J1050" i="10"/>
  <c r="H1050" i="10"/>
  <c r="F1048" i="10"/>
  <c r="J1014" i="10"/>
  <c r="J1018" i="10"/>
  <c r="J1042" i="10"/>
  <c r="J1066" i="10"/>
  <c r="J1038" i="10"/>
  <c r="I5269" i="10"/>
  <c r="F4457" i="10"/>
  <c r="F431" i="10"/>
  <c r="J222" i="10"/>
  <c r="J250" i="10"/>
  <c r="I726" i="10"/>
  <c r="J448" i="10"/>
  <c r="F723" i="10"/>
  <c r="H268" i="10"/>
  <c r="H210" i="10"/>
  <c r="H340" i="10"/>
  <c r="I1271" i="10"/>
  <c r="G4509" i="10"/>
  <c r="G4932" i="10"/>
  <c r="J619" i="10"/>
  <c r="I1178" i="10"/>
  <c r="J717" i="10"/>
  <c r="J255" i="10"/>
  <c r="I371" i="10"/>
  <c r="G783" i="10"/>
  <c r="G5179" i="10"/>
  <c r="J351" i="10"/>
  <c r="F425" i="10"/>
  <c r="H5087" i="10"/>
  <c r="G5193" i="10"/>
  <c r="G770" i="10"/>
  <c r="I774" i="10"/>
  <c r="H5225" i="10"/>
  <c r="I768" i="10"/>
  <c r="I766" i="10"/>
  <c r="I724" i="10"/>
  <c r="I760" i="10"/>
  <c r="G778" i="10"/>
  <c r="J5182" i="10"/>
  <c r="I4512" i="10"/>
  <c r="H4447" i="10"/>
  <c r="I4480" i="10"/>
  <c r="H608" i="10"/>
  <c r="H606" i="10"/>
  <c r="J5213" i="10"/>
  <c r="J4473" i="10"/>
  <c r="I4504" i="10"/>
  <c r="J5215" i="10"/>
  <c r="J5205" i="10"/>
  <c r="I250" i="10"/>
  <c r="F278" i="10"/>
  <c r="I274" i="10"/>
  <c r="G296" i="10"/>
  <c r="J1316" i="10"/>
  <c r="I4990" i="10"/>
  <c r="I4982" i="10"/>
  <c r="J4980" i="10"/>
  <c r="F403" i="10"/>
  <c r="J5008" i="10"/>
  <c r="J5000" i="10"/>
  <c r="I5000" i="10"/>
  <c r="H241" i="10"/>
  <c r="J5206" i="10"/>
  <c r="J5198" i="10"/>
  <c r="G5197" i="10"/>
  <c r="G5036" i="10"/>
  <c r="H740" i="10"/>
  <c r="J742" i="10"/>
  <c r="G742" i="10"/>
  <c r="J280" i="10"/>
  <c r="G548" i="10"/>
  <c r="I638" i="10"/>
  <c r="J1025" i="10"/>
  <c r="G4971" i="10"/>
  <c r="F5321" i="10"/>
  <c r="J4509" i="10"/>
  <c r="H699" i="10"/>
  <c r="H5327" i="10"/>
  <c r="G4515" i="10"/>
  <c r="H693" i="10"/>
  <c r="H4952" i="10"/>
  <c r="I4440" i="10"/>
  <c r="G5333" i="10"/>
  <c r="J1328" i="10"/>
  <c r="F713" i="10"/>
  <c r="F308" i="10"/>
  <c r="F330" i="10"/>
  <c r="G4943" i="10"/>
  <c r="I4933" i="10"/>
  <c r="I159" i="10"/>
  <c r="H157" i="10"/>
  <c r="I157" i="10"/>
  <c r="F153" i="10"/>
  <c r="I151" i="10"/>
  <c r="H149" i="10"/>
  <c r="I4934" i="10"/>
  <c r="H918" i="10"/>
  <c r="G4962" i="10"/>
  <c r="G910" i="10"/>
  <c r="H1253" i="10"/>
  <c r="F1251" i="10"/>
  <c r="J1249" i="10"/>
  <c r="J731" i="10"/>
  <c r="F619" i="10"/>
  <c r="F1297" i="10"/>
  <c r="G1259" i="10"/>
  <c r="J414" i="10"/>
  <c r="H546" i="10"/>
  <c r="I5152" i="10"/>
  <c r="F5203" i="10"/>
  <c r="I411" i="10"/>
  <c r="J4512" i="10"/>
  <c r="F5209" i="10"/>
  <c r="G513" i="10"/>
  <c r="I882" i="10"/>
  <c r="I4435" i="10"/>
  <c r="I1170" i="10"/>
  <c r="H1266" i="10"/>
  <c r="F577" i="10"/>
  <c r="I607" i="10"/>
  <c r="H605" i="10"/>
  <c r="H629" i="10"/>
  <c r="I4457" i="10"/>
  <c r="G4447" i="10"/>
  <c r="G5293" i="10"/>
  <c r="J4943" i="10"/>
  <c r="G980" i="10"/>
  <c r="I976" i="10"/>
  <c r="I974" i="10"/>
  <c r="I942" i="10"/>
  <c r="I990" i="10"/>
  <c r="J4453" i="10"/>
  <c r="J960" i="10"/>
  <c r="I4978" i="10"/>
  <c r="F771" i="10"/>
  <c r="J769" i="10"/>
  <c r="J737" i="10"/>
  <c r="J785" i="10"/>
  <c r="G4441" i="10"/>
  <c r="J725" i="10"/>
  <c r="J288" i="10"/>
  <c r="G364" i="10"/>
  <c r="F133" i="10"/>
  <c r="I5098" i="10"/>
  <c r="I5090" i="10"/>
  <c r="F5088" i="10"/>
  <c r="H201" i="10"/>
  <c r="H231" i="10"/>
  <c r="J5184" i="10"/>
  <c r="J195" i="10"/>
  <c r="I225" i="10"/>
  <c r="I5214" i="10"/>
  <c r="I5206" i="10"/>
  <c r="J5204" i="10"/>
  <c r="F189" i="10"/>
  <c r="I321" i="10"/>
  <c r="G676" i="10"/>
  <c r="J794" i="10"/>
  <c r="J1304" i="10"/>
  <c r="H5111" i="10"/>
  <c r="I1270" i="10"/>
  <c r="J1274" i="10"/>
  <c r="J1298" i="10"/>
  <c r="H158" i="10"/>
  <c r="J1264" i="10"/>
  <c r="I1294" i="10"/>
  <c r="G1292" i="10"/>
  <c r="G1316" i="10"/>
  <c r="F5179" i="10"/>
  <c r="I5115" i="10"/>
  <c r="F809" i="10"/>
  <c r="H805" i="10"/>
  <c r="J535" i="10"/>
  <c r="I555" i="10"/>
  <c r="I5091" i="10"/>
  <c r="G135" i="10"/>
  <c r="I678" i="10"/>
  <c r="I771" i="10"/>
  <c r="F4972" i="10"/>
  <c r="J212" i="10"/>
  <c r="J865" i="10"/>
  <c r="G365" i="10"/>
  <c r="J329" i="10"/>
  <c r="F355" i="10"/>
  <c r="F315" i="10"/>
  <c r="J345" i="10"/>
  <c r="H564" i="10"/>
  <c r="J678" i="10"/>
  <c r="J750" i="10"/>
  <c r="J4485" i="10"/>
  <c r="I5270" i="10"/>
  <c r="J5003" i="10"/>
  <c r="F719" i="10"/>
  <c r="I4977" i="10"/>
  <c r="J585" i="10"/>
  <c r="I735" i="10"/>
  <c r="I1184" i="10"/>
  <c r="F918" i="10"/>
  <c r="G414" i="10"/>
  <c r="F380" i="10"/>
  <c r="I5045" i="10"/>
  <c r="F257" i="10"/>
  <c r="I261" i="10"/>
  <c r="H977" i="10"/>
  <c r="J4496" i="10"/>
  <c r="I255" i="10"/>
  <c r="I253" i="10"/>
  <c r="H961" i="10"/>
  <c r="I948" i="10"/>
  <c r="G213" i="10"/>
  <c r="G5185" i="10"/>
  <c r="I5235" i="10"/>
  <c r="I280" i="10"/>
  <c r="I358" i="10"/>
  <c r="J439" i="10"/>
  <c r="H5183" i="10"/>
  <c r="J509" i="10"/>
  <c r="G537" i="10"/>
  <c r="I531" i="10"/>
  <c r="G5091" i="10"/>
  <c r="J495" i="10"/>
  <c r="I627" i="10"/>
  <c r="J5011" i="10"/>
  <c r="H5235" i="10"/>
  <c r="F676" i="10"/>
  <c r="G572" i="10"/>
  <c r="I792" i="10"/>
  <c r="G241" i="10"/>
  <c r="J751" i="10"/>
  <c r="I1264" i="10"/>
  <c r="H725" i="10"/>
  <c r="I212" i="10"/>
  <c r="I210" i="10"/>
  <c r="F206" i="10"/>
  <c r="J889" i="10"/>
  <c r="G1175" i="10"/>
  <c r="F883" i="10"/>
  <c r="J220" i="10"/>
  <c r="J361" i="10"/>
  <c r="F363" i="10"/>
  <c r="H1304" i="10"/>
  <c r="F1302" i="10"/>
  <c r="J1332" i="10"/>
  <c r="F1288" i="10"/>
  <c r="J566" i="10"/>
  <c r="J562" i="10"/>
  <c r="J662" i="10"/>
  <c r="J658" i="10"/>
  <c r="H626" i="10"/>
  <c r="J654" i="10"/>
  <c r="J618" i="10"/>
  <c r="I1322" i="10"/>
  <c r="G4944" i="10"/>
  <c r="G4522" i="10"/>
  <c r="J621" i="10"/>
  <c r="I5278" i="10"/>
  <c r="J5268" i="10"/>
  <c r="G5001" i="10"/>
  <c r="F721" i="10"/>
  <c r="I5205" i="10"/>
  <c r="F603" i="10"/>
  <c r="I5211" i="10"/>
  <c r="H5003" i="10"/>
  <c r="F559" i="10"/>
  <c r="G675" i="10"/>
  <c r="H5171" i="10"/>
  <c r="I5170" i="10"/>
  <c r="J4997" i="10"/>
  <c r="G1180" i="10"/>
  <c r="J1184" i="10"/>
  <c r="I892" i="10"/>
  <c r="J5023" i="10"/>
  <c r="J285" i="10"/>
  <c r="J271" i="10"/>
  <c r="J157" i="10"/>
  <c r="G5243" i="10"/>
  <c r="G5254" i="10"/>
  <c r="I5037" i="10"/>
  <c r="H4472" i="10"/>
  <c r="F1010" i="10"/>
  <c r="H1008" i="10"/>
  <c r="G1006" i="10"/>
  <c r="H967" i="10"/>
  <c r="H4498" i="10"/>
  <c r="H974" i="10"/>
  <c r="F1002" i="10"/>
  <c r="J963" i="10"/>
  <c r="I961" i="10"/>
  <c r="F219" i="10"/>
  <c r="J225" i="10"/>
  <c r="J249" i="10"/>
  <c r="J273" i="10"/>
  <c r="J924" i="10"/>
  <c r="I1044" i="10"/>
  <c r="F1038" i="10"/>
  <c r="F5009" i="10"/>
  <c r="J458" i="10"/>
  <c r="J462" i="10"/>
  <c r="J1247" i="10"/>
  <c r="J1207" i="10"/>
  <c r="J522" i="10"/>
  <c r="F552" i="10"/>
  <c r="F648" i="10"/>
  <c r="J5048" i="10"/>
  <c r="I5099" i="10"/>
  <c r="I515" i="10"/>
  <c r="J4962" i="10"/>
  <c r="F5107" i="10"/>
  <c r="J615" i="10"/>
  <c r="I715" i="10"/>
  <c r="G687" i="10"/>
  <c r="H152" i="10"/>
  <c r="I675" i="10"/>
  <c r="J703" i="10"/>
  <c r="G1251" i="10"/>
  <c r="G4507" i="10"/>
  <c r="I1078" i="10"/>
  <c r="I1080" i="10"/>
  <c r="I4513" i="10"/>
  <c r="I1072" i="10"/>
  <c r="I4519" i="10"/>
  <c r="J1040" i="10"/>
  <c r="G1068" i="10"/>
  <c r="I640" i="10"/>
  <c r="G692" i="10"/>
  <c r="G4464" i="10"/>
  <c r="J596" i="10"/>
  <c r="G600" i="10"/>
  <c r="I596" i="10"/>
  <c r="J564" i="10"/>
  <c r="I594" i="10"/>
  <c r="G592" i="10"/>
  <c r="F590" i="10"/>
  <c r="I556" i="10"/>
  <c r="I562" i="10"/>
  <c r="I586" i="10"/>
  <c r="I610" i="10"/>
  <c r="I580" i="10"/>
  <c r="J580" i="10"/>
  <c r="J604" i="10"/>
  <c r="J5101" i="10"/>
  <c r="F237" i="10"/>
  <c r="J5200" i="10"/>
  <c r="J5192" i="10"/>
  <c r="I5192" i="10"/>
  <c r="I305" i="10"/>
  <c r="F333" i="10"/>
  <c r="I1187" i="10"/>
  <c r="G1033" i="10"/>
  <c r="H633" i="10"/>
  <c r="H657" i="10"/>
  <c r="H599" i="10"/>
  <c r="G447" i="10"/>
  <c r="G5296" i="10"/>
  <c r="F1119" i="10"/>
  <c r="F1123" i="10"/>
  <c r="G1123" i="10"/>
  <c r="J1121" i="10"/>
  <c r="I1219" i="10"/>
  <c r="J968" i="10"/>
  <c r="J1016" i="10"/>
  <c r="G956" i="10"/>
  <c r="I984" i="10"/>
  <c r="G5294" i="10"/>
  <c r="F5311" i="10"/>
  <c r="J5239" i="10"/>
  <c r="F628" i="10"/>
  <c r="I5231" i="10"/>
  <c r="G590" i="10"/>
  <c r="F620" i="10"/>
  <c r="I5249" i="10"/>
  <c r="H4454" i="10"/>
  <c r="I819" i="10"/>
  <c r="I222" i="10"/>
  <c r="J205" i="10"/>
  <c r="G199" i="10"/>
  <c r="G185" i="10"/>
  <c r="H166" i="10"/>
  <c r="I147" i="10"/>
  <c r="J237" i="10"/>
  <c r="I5035" i="10"/>
  <c r="H4987" i="10"/>
  <c r="I4991" i="10"/>
  <c r="G826" i="10"/>
  <c r="H1232" i="10"/>
  <c r="G759" i="10"/>
  <c r="J264" i="10"/>
  <c r="J552" i="10"/>
  <c r="H5300" i="10"/>
  <c r="I442" i="10"/>
  <c r="I444" i="10"/>
  <c r="J444" i="10"/>
  <c r="H1117" i="10"/>
  <c r="I1117" i="10"/>
  <c r="H5168" i="10"/>
  <c r="H298" i="10"/>
  <c r="H346" i="10"/>
  <c r="J286" i="10"/>
  <c r="J314" i="10"/>
  <c r="G5172" i="10"/>
  <c r="I5062" i="10"/>
  <c r="H4998" i="10"/>
  <c r="I794" i="10"/>
  <c r="I812" i="10"/>
  <c r="F806" i="10"/>
  <c r="J788" i="10"/>
  <c r="I780" i="10"/>
  <c r="I1287" i="10"/>
  <c r="J451" i="10"/>
  <c r="I457" i="10"/>
  <c r="I481" i="10"/>
  <c r="I505" i="10"/>
  <c r="F445" i="10"/>
  <c r="J475" i="10"/>
  <c r="H473" i="10"/>
  <c r="I1333" i="10"/>
  <c r="H1058" i="10"/>
  <c r="F1056" i="10"/>
  <c r="J1054" i="10"/>
  <c r="F963" i="10"/>
  <c r="J961" i="10"/>
  <c r="F931" i="10"/>
  <c r="F955" i="10"/>
  <c r="F979" i="10"/>
  <c r="J921" i="10"/>
  <c r="G973" i="10"/>
  <c r="G5269" i="10"/>
  <c r="G5235" i="10"/>
  <c r="G451" i="10"/>
  <c r="I841" i="10"/>
  <c r="G4988" i="10"/>
  <c r="G5092" i="10"/>
  <c r="F5082" i="10"/>
  <c r="F216" i="10"/>
  <c r="J342" i="10"/>
  <c r="J466" i="10"/>
  <c r="I1239" i="10"/>
  <c r="G1227" i="10"/>
  <c r="I1284" i="10"/>
  <c r="H1280" i="10"/>
  <c r="H585" i="10"/>
  <c r="G391" i="10"/>
  <c r="I275" i="10"/>
  <c r="I431" i="10"/>
  <c r="G231" i="10"/>
  <c r="G345" i="10"/>
  <c r="F547" i="10"/>
  <c r="F5087" i="10"/>
  <c r="J5159" i="10"/>
  <c r="J776" i="10"/>
  <c r="G772" i="10"/>
  <c r="H734" i="10"/>
  <c r="J768" i="10"/>
  <c r="G5249" i="10"/>
  <c r="J732" i="10"/>
  <c r="I784" i="10"/>
  <c r="G716" i="10"/>
  <c r="G754" i="10"/>
  <c r="I5184" i="10"/>
  <c r="I4510" i="10"/>
  <c r="I4478" i="10"/>
  <c r="F604" i="10"/>
  <c r="J5221" i="10"/>
  <c r="H5211" i="10"/>
  <c r="J4504" i="10"/>
  <c r="F602" i="10"/>
  <c r="J5207" i="10"/>
  <c r="F4499" i="10"/>
  <c r="F302" i="10"/>
  <c r="J244" i="10"/>
  <c r="G272" i="10"/>
  <c r="F335" i="10"/>
  <c r="G339" i="10"/>
  <c r="J337" i="10"/>
  <c r="H4988" i="10"/>
  <c r="I4980" i="10"/>
  <c r="F399" i="10"/>
  <c r="G138" i="10"/>
  <c r="F5000" i="10"/>
  <c r="J4998" i="10"/>
  <c r="J393" i="10"/>
  <c r="I5208" i="10"/>
  <c r="I5200" i="10"/>
  <c r="I5198" i="10"/>
  <c r="I5197" i="10"/>
  <c r="F1280" i="10"/>
  <c r="I1272" i="10"/>
  <c r="I286" i="10"/>
  <c r="J568" i="10"/>
  <c r="H694" i="10"/>
  <c r="G4458" i="10"/>
  <c r="I4971" i="10"/>
  <c r="J5321" i="10"/>
  <c r="I703" i="10"/>
  <c r="I701" i="10"/>
  <c r="H4519" i="10"/>
  <c r="G5327" i="10"/>
  <c r="H4515" i="10"/>
  <c r="I695" i="10"/>
  <c r="J4521" i="10"/>
  <c r="J4513" i="10"/>
  <c r="I5333" i="10"/>
  <c r="I4521" i="10"/>
  <c r="I661" i="10"/>
  <c r="F665" i="10"/>
  <c r="H278" i="10"/>
  <c r="G1017" i="10"/>
  <c r="I773" i="10"/>
  <c r="J5129" i="10"/>
  <c r="H5135" i="10"/>
  <c r="I4496" i="10"/>
  <c r="H789" i="10"/>
  <c r="I813" i="10"/>
  <c r="H5093" i="10"/>
  <c r="I5094" i="10"/>
  <c r="I686" i="10"/>
  <c r="I682" i="10"/>
  <c r="H678" i="10"/>
  <c r="I672" i="10"/>
  <c r="J584" i="10"/>
  <c r="I654" i="10"/>
  <c r="G5332" i="10"/>
  <c r="F4490" i="10"/>
  <c r="J4517" i="10"/>
  <c r="J4502" i="10"/>
  <c r="I5276" i="10"/>
  <c r="J468" i="10"/>
  <c r="F470" i="10"/>
  <c r="I468" i="10"/>
  <c r="I5282" i="10"/>
  <c r="I538" i="10"/>
  <c r="G568" i="10"/>
  <c r="I564" i="10"/>
  <c r="F5004" i="10"/>
  <c r="J532" i="10"/>
  <c r="J4951" i="10"/>
  <c r="I1101" i="10"/>
  <c r="J1233" i="10"/>
  <c r="H1231" i="10"/>
  <c r="J4449" i="10"/>
  <c r="J315" i="10"/>
  <c r="I313" i="10"/>
  <c r="J411" i="10"/>
  <c r="J373" i="10"/>
  <c r="I4494" i="10"/>
  <c r="H5215" i="10"/>
  <c r="I5221" i="10"/>
  <c r="G335" i="10"/>
  <c r="J421" i="10"/>
  <c r="J5227" i="10"/>
  <c r="J1182" i="10"/>
  <c r="F5233" i="10"/>
  <c r="G1061" i="10"/>
  <c r="F1091" i="10"/>
  <c r="G1091" i="10"/>
  <c r="J1089" i="10"/>
  <c r="J1142" i="10"/>
  <c r="J1146" i="10"/>
  <c r="J1170" i="10"/>
  <c r="J1194" i="10"/>
  <c r="G5245" i="10"/>
  <c r="G5113" i="10"/>
  <c r="J1049" i="10"/>
  <c r="G1101" i="10"/>
  <c r="J5049" i="10"/>
  <c r="F5037" i="10"/>
  <c r="H883" i="10"/>
  <c r="I5043" i="10"/>
  <c r="F849" i="10"/>
  <c r="J378" i="10"/>
  <c r="G913" i="10"/>
  <c r="G5212" i="10"/>
  <c r="J735" i="10"/>
  <c r="G669" i="10"/>
  <c r="I5024" i="10"/>
  <c r="J4971" i="10"/>
  <c r="J647" i="10"/>
  <c r="J645" i="10"/>
  <c r="I5296" i="10"/>
  <c r="G713" i="10"/>
  <c r="H184" i="10"/>
  <c r="J711" i="10"/>
  <c r="J159" i="10"/>
  <c r="J701" i="10"/>
  <c r="I731" i="10"/>
  <c r="G651" i="10"/>
  <c r="I1028" i="10"/>
  <c r="I902" i="10"/>
  <c r="G866" i="10"/>
  <c r="I998" i="10"/>
  <c r="J4495" i="10"/>
  <c r="I1070" i="10"/>
  <c r="I1118" i="10"/>
  <c r="F4507" i="10"/>
  <c r="J4501" i="10"/>
  <c r="I1088" i="10"/>
  <c r="H758" i="10"/>
  <c r="I4452" i="10"/>
  <c r="J5326" i="10"/>
  <c r="I991" i="10"/>
  <c r="I997" i="10"/>
  <c r="H995" i="10"/>
  <c r="I4524" i="10"/>
  <c r="H5332" i="10"/>
  <c r="G384" i="10"/>
  <c r="F414" i="10"/>
  <c r="I412" i="10"/>
  <c r="J412" i="10"/>
  <c r="J4526" i="10"/>
  <c r="H4516" i="10"/>
  <c r="I378" i="10"/>
  <c r="F382" i="10"/>
  <c r="F430" i="10"/>
  <c r="H743" i="10"/>
  <c r="J771" i="10"/>
  <c r="H4948" i="10"/>
  <c r="I4940" i="10"/>
  <c r="F670" i="10"/>
  <c r="G696" i="10"/>
  <c r="J688" i="10"/>
  <c r="G678" i="10"/>
  <c r="I1211" i="10"/>
  <c r="G1199" i="10"/>
  <c r="I662" i="10"/>
  <c r="J640" i="10"/>
  <c r="I614" i="10"/>
  <c r="J1173" i="10"/>
  <c r="H431" i="10"/>
  <c r="H455" i="10"/>
  <c r="H479" i="10"/>
  <c r="J1295" i="10"/>
  <c r="I1255" i="10"/>
  <c r="F471" i="10"/>
  <c r="G460" i="10"/>
  <c r="G434" i="10"/>
  <c r="I712" i="10"/>
  <c r="I1237" i="10"/>
  <c r="I1223" i="10"/>
  <c r="G5126" i="10"/>
  <c r="J926" i="10"/>
  <c r="F5213" i="10"/>
  <c r="G939" i="10"/>
  <c r="J937" i="10"/>
  <c r="G901" i="10"/>
  <c r="G450" i="10"/>
  <c r="F5324" i="10"/>
  <c r="I1305" i="10"/>
  <c r="I5132" i="10"/>
  <c r="J5063" i="10"/>
  <c r="G454" i="10"/>
  <c r="F5057" i="10"/>
  <c r="I5087" i="10"/>
  <c r="G5122" i="10"/>
  <c r="I234" i="10"/>
  <c r="H909" i="10"/>
  <c r="H4442" i="10"/>
  <c r="I300" i="10"/>
  <c r="I330" i="10"/>
  <c r="I354" i="10"/>
  <c r="I4460" i="10"/>
  <c r="I324" i="10"/>
  <c r="J324" i="10"/>
  <c r="J348" i="10"/>
  <c r="J4462" i="10"/>
  <c r="H4452" i="10"/>
  <c r="J289" i="10"/>
  <c r="F287" i="10"/>
  <c r="J281" i="10"/>
  <c r="F279" i="10"/>
  <c r="G251" i="10"/>
  <c r="G299" i="10"/>
  <c r="G269" i="10"/>
  <c r="H5289" i="10"/>
  <c r="G5261" i="10"/>
  <c r="F592" i="10"/>
  <c r="J554" i="10"/>
  <c r="F584" i="10"/>
  <c r="H602" i="10"/>
  <c r="J542" i="10"/>
  <c r="J570" i="10"/>
  <c r="J5228" i="10"/>
  <c r="J5177" i="10"/>
  <c r="G439" i="10"/>
  <c r="H445" i="10"/>
  <c r="I445" i="10"/>
  <c r="F513" i="10"/>
  <c r="I543" i="10"/>
  <c r="H541" i="10"/>
  <c r="I541" i="10"/>
  <c r="H507" i="10"/>
  <c r="I511" i="10"/>
  <c r="I535" i="10"/>
  <c r="I559" i="10"/>
  <c r="I501" i="10"/>
  <c r="F633" i="10"/>
  <c r="I631" i="10"/>
  <c r="F463" i="10"/>
  <c r="I5247" i="10"/>
  <c r="G4481" i="10"/>
  <c r="J1104" i="10"/>
  <c r="G5331" i="10"/>
  <c r="I4487" i="10"/>
  <c r="F201" i="10"/>
  <c r="I921" i="10"/>
  <c r="H911" i="10"/>
  <c r="I167" i="10"/>
  <c r="I173" i="10"/>
  <c r="I197" i="10"/>
  <c r="I221" i="10"/>
  <c r="J939" i="10"/>
  <c r="I191" i="10"/>
  <c r="H189" i="10"/>
  <c r="H213" i="10"/>
  <c r="F933" i="10"/>
  <c r="J923" i="10"/>
  <c r="J5031" i="10"/>
  <c r="I620" i="10"/>
  <c r="I626" i="10"/>
  <c r="G624" i="10"/>
  <c r="I588" i="10"/>
  <c r="J620" i="10"/>
  <c r="I618" i="10"/>
  <c r="H1157" i="10"/>
  <c r="H1187" i="10"/>
  <c r="H1211" i="10"/>
  <c r="F606" i="10"/>
  <c r="I604" i="10"/>
  <c r="I628" i="10"/>
  <c r="F5073" i="10"/>
  <c r="H367" i="10"/>
  <c r="J363" i="10"/>
  <c r="I988" i="10"/>
  <c r="I361" i="10"/>
  <c r="F357" i="10"/>
  <c r="I329" i="10"/>
  <c r="I377" i="10"/>
  <c r="J347" i="10"/>
  <c r="H369" i="10"/>
  <c r="J1276" i="10"/>
  <c r="G5325" i="10"/>
  <c r="J4497" i="10"/>
  <c r="G708" i="10"/>
  <c r="H712" i="10"/>
  <c r="J790" i="10"/>
  <c r="J818" i="10"/>
  <c r="F784" i="10"/>
  <c r="H778" i="10"/>
  <c r="H908" i="10"/>
  <c r="F947" i="10"/>
  <c r="I4525" i="10"/>
  <c r="J1278" i="10"/>
  <c r="H1284" i="10"/>
  <c r="I1282" i="10"/>
  <c r="G1280" i="10"/>
  <c r="J4443" i="10"/>
  <c r="H589" i="10"/>
  <c r="H446" i="10"/>
  <c r="F5051" i="10"/>
  <c r="J5146" i="10"/>
  <c r="H464" i="10"/>
  <c r="I5069" i="10"/>
  <c r="F5172" i="10"/>
  <c r="F458" i="10"/>
  <c r="G5063" i="10"/>
  <c r="I172" i="10"/>
  <c r="I178" i="10"/>
  <c r="F174" i="10"/>
  <c r="G5216" i="10"/>
  <c r="G822" i="10"/>
  <c r="H822" i="10"/>
  <c r="J5242" i="10"/>
  <c r="F134" i="10"/>
  <c r="J140" i="10"/>
  <c r="J164" i="10"/>
  <c r="J188" i="10"/>
  <c r="I5252" i="10"/>
  <c r="F158" i="10"/>
  <c r="I156" i="10"/>
  <c r="I180" i="10"/>
  <c r="F4438" i="10"/>
  <c r="J1273" i="10"/>
  <c r="J1277" i="10"/>
  <c r="F1275" i="10"/>
  <c r="H4464" i="10"/>
  <c r="H190" i="10"/>
  <c r="G453" i="10"/>
  <c r="J4492" i="10"/>
  <c r="H348" i="10"/>
  <c r="H396" i="10"/>
  <c r="J366" i="10"/>
  <c r="J965" i="10"/>
  <c r="J933" i="10"/>
  <c r="G927" i="10"/>
  <c r="J919" i="10"/>
  <c r="H5010" i="10"/>
  <c r="J5202" i="10"/>
  <c r="I1320" i="10"/>
  <c r="G1318" i="10"/>
  <c r="I1316" i="10"/>
  <c r="I5291" i="10"/>
  <c r="J707" i="10"/>
  <c r="H142" i="10"/>
  <c r="J5299" i="10"/>
  <c r="F701" i="10"/>
  <c r="J5090" i="10"/>
  <c r="F5052" i="10"/>
  <c r="H5161" i="10"/>
  <c r="H4939" i="10"/>
  <c r="J5099" i="10"/>
  <c r="G1221" i="10"/>
  <c r="J1227" i="10"/>
  <c r="I1225" i="10"/>
  <c r="J5105" i="10"/>
  <c r="G1276" i="10"/>
  <c r="I278" i="10"/>
  <c r="J668" i="10"/>
  <c r="I660" i="10"/>
  <c r="G642" i="10"/>
  <c r="J1112" i="10"/>
  <c r="I4950" i="10"/>
  <c r="G4499" i="10"/>
  <c r="G621" i="10"/>
  <c r="J609" i="10"/>
  <c r="H5054" i="10"/>
  <c r="H5246" i="10"/>
  <c r="F595" i="10"/>
  <c r="F583" i="10"/>
  <c r="F5156" i="10"/>
  <c r="H4513" i="10"/>
  <c r="J449" i="10"/>
  <c r="J372" i="10"/>
  <c r="I402" i="10"/>
  <c r="G400" i="10"/>
  <c r="F157" i="10"/>
  <c r="I161" i="10"/>
  <c r="J5124" i="10"/>
  <c r="J5116" i="10"/>
  <c r="H5114" i="10"/>
  <c r="F4483" i="10"/>
  <c r="F125" i="10"/>
  <c r="H153" i="10"/>
  <c r="I5118" i="10"/>
  <c r="I5110" i="10"/>
  <c r="J5108" i="10"/>
  <c r="J171" i="10"/>
  <c r="F5136" i="10"/>
  <c r="F5128" i="10"/>
  <c r="J5126" i="10"/>
  <c r="H5122" i="10"/>
  <c r="J5120" i="10"/>
  <c r="F5121" i="10"/>
  <c r="H5112" i="10"/>
  <c r="F515" i="10"/>
  <c r="F567" i="10"/>
  <c r="G266" i="10"/>
  <c r="I382" i="10"/>
  <c r="I240" i="10"/>
  <c r="H1018" i="10"/>
  <c r="H1042" i="10"/>
  <c r="J982" i="10"/>
  <c r="J1114" i="10"/>
  <c r="J1240" i="10"/>
  <c r="I4528" i="10"/>
  <c r="J5193" i="10"/>
  <c r="G5290" i="10"/>
  <c r="I733" i="10"/>
  <c r="G5199" i="10"/>
  <c r="J5314" i="10"/>
  <c r="I829" i="10"/>
  <c r="I1212" i="10"/>
  <c r="I5265" i="10"/>
  <c r="I5255" i="10"/>
  <c r="J5285" i="10"/>
  <c r="H5275" i="10"/>
  <c r="F610" i="10"/>
  <c r="G638" i="10"/>
  <c r="J5279" i="10"/>
  <c r="J5269" i="10"/>
  <c r="G5297" i="10"/>
  <c r="F1034" i="10"/>
  <c r="H1032" i="10"/>
  <c r="J995" i="10"/>
  <c r="I993" i="10"/>
  <c r="G998" i="10"/>
  <c r="H1030" i="10"/>
  <c r="F1028" i="10"/>
  <c r="F1026" i="10"/>
  <c r="H985" i="10"/>
  <c r="H998" i="10"/>
  <c r="H1046" i="10"/>
  <c r="J4444" i="10"/>
  <c r="I1009" i="10"/>
  <c r="H4446" i="10"/>
  <c r="I269" i="10"/>
  <c r="H1009" i="10"/>
  <c r="I4434" i="10"/>
  <c r="I1001" i="10"/>
  <c r="F869" i="10"/>
  <c r="H865" i="10"/>
  <c r="J859" i="10"/>
  <c r="F5006" i="10"/>
  <c r="F1236" i="10"/>
  <c r="G878" i="10"/>
  <c r="J5010" i="10"/>
  <c r="I199" i="10"/>
  <c r="I229" i="10"/>
  <c r="H945" i="10"/>
  <c r="I937" i="10"/>
  <c r="F193" i="10"/>
  <c r="H221" i="10"/>
  <c r="F965" i="10"/>
  <c r="J955" i="10"/>
  <c r="H187" i="10"/>
  <c r="I319" i="10"/>
  <c r="J130" i="10"/>
  <c r="J1163" i="10"/>
  <c r="H1153" i="10"/>
  <c r="G5003" i="10"/>
  <c r="I817" i="10"/>
  <c r="F4970" i="10"/>
  <c r="H4960" i="10"/>
  <c r="J226" i="10"/>
  <c r="J702" i="10"/>
  <c r="J706" i="10"/>
  <c r="J730" i="10"/>
  <c r="J775" i="10"/>
  <c r="J1028" i="10"/>
  <c r="I1002" i="10"/>
  <c r="H1306" i="10"/>
  <c r="I5074" i="10"/>
  <c r="I5125" i="10"/>
  <c r="I491" i="10"/>
  <c r="I5131" i="10"/>
  <c r="G457" i="10"/>
  <c r="G487" i="10"/>
  <c r="J5139" i="10"/>
  <c r="I451" i="10"/>
  <c r="J479" i="10"/>
  <c r="I475" i="10"/>
  <c r="G497" i="10"/>
  <c r="I4953" i="10"/>
  <c r="H4943" i="10"/>
  <c r="J496" i="10"/>
  <c r="I488" i="10"/>
  <c r="J5097" i="10"/>
  <c r="I4955" i="10"/>
  <c r="I360" i="10"/>
  <c r="I552" i="10"/>
  <c r="G4961" i="10"/>
  <c r="H5150" i="10"/>
  <c r="G316" i="10"/>
  <c r="I438" i="10"/>
  <c r="J528" i="10"/>
  <c r="H5333" i="10"/>
  <c r="H5284" i="10"/>
  <c r="H374" i="10"/>
  <c r="H376" i="10"/>
  <c r="J1197" i="10"/>
  <c r="J1165" i="10"/>
  <c r="G1159" i="10"/>
  <c r="J1151" i="10"/>
  <c r="I5292" i="10"/>
  <c r="F444" i="10"/>
  <c r="F5075" i="10"/>
  <c r="J5042" i="10"/>
  <c r="F466" i="10"/>
  <c r="I5105" i="10"/>
  <c r="I5093" i="10"/>
  <c r="F5068" i="10"/>
  <c r="G430" i="10"/>
  <c r="F1316" i="10"/>
  <c r="I5303" i="10"/>
  <c r="J5295" i="10"/>
  <c r="G4528" i="10"/>
  <c r="H1056" i="10"/>
  <c r="H1062" i="10"/>
  <c r="F1060" i="10"/>
  <c r="F1058" i="10"/>
  <c r="F1021" i="10"/>
  <c r="J4448" i="10"/>
  <c r="F4446" i="10"/>
  <c r="H1017" i="10"/>
  <c r="H1024" i="10"/>
  <c r="I5066" i="10"/>
  <c r="I5058" i="10"/>
  <c r="F5056" i="10"/>
  <c r="J168" i="10"/>
  <c r="I5086" i="10"/>
  <c r="I5078" i="10"/>
  <c r="J5076" i="10"/>
  <c r="F5119" i="10"/>
  <c r="G156" i="10"/>
  <c r="I184" i="10"/>
  <c r="J5078" i="10"/>
  <c r="J5070" i="10"/>
  <c r="H5068" i="10"/>
  <c r="H612" i="10"/>
  <c r="G1178" i="10"/>
  <c r="J1176" i="10"/>
  <c r="I764" i="10"/>
  <c r="G1146" i="10"/>
  <c r="J349" i="10"/>
  <c r="I955" i="10"/>
  <c r="G943" i="10"/>
  <c r="I227" i="10"/>
  <c r="G961" i="10"/>
  <c r="I923" i="10"/>
  <c r="J950" i="10"/>
  <c r="H954" i="10"/>
  <c r="F5111" i="10"/>
  <c r="H948" i="10"/>
  <c r="H946" i="10"/>
  <c r="J5059" i="10"/>
  <c r="J1235" i="10"/>
  <c r="G1239" i="10"/>
  <c r="G1287" i="10"/>
  <c r="J5065" i="10"/>
  <c r="I1227" i="10"/>
  <c r="J1259" i="10"/>
  <c r="I1257" i="10"/>
  <c r="I1281" i="10"/>
  <c r="J4961" i="10"/>
  <c r="F274" i="10"/>
  <c r="G1283" i="10"/>
  <c r="J5266" i="10"/>
  <c r="F372" i="10"/>
  <c r="H368" i="10"/>
  <c r="I4981" i="10"/>
  <c r="I4973" i="10"/>
  <c r="H4973" i="10"/>
  <c r="F340" i="10"/>
  <c r="F388" i="10"/>
  <c r="F4993" i="10"/>
  <c r="G4991" i="10"/>
  <c r="H5304" i="10"/>
  <c r="H462" i="10"/>
  <c r="F586" i="10"/>
  <c r="I5193" i="10"/>
  <c r="H211" i="10"/>
  <c r="F209" i="10"/>
  <c r="I207" i="10"/>
  <c r="H927" i="10"/>
  <c r="F917" i="10"/>
  <c r="F922" i="10"/>
  <c r="H1054" i="10"/>
  <c r="F1117" i="10"/>
  <c r="H1120" i="10"/>
  <c r="H1126" i="10"/>
  <c r="I1145" i="10"/>
  <c r="H365" i="10"/>
  <c r="I397" i="10"/>
  <c r="H395" i="10"/>
  <c r="H419" i="10"/>
  <c r="F4976" i="10"/>
  <c r="F4968" i="10"/>
  <c r="J4966" i="10"/>
  <c r="F4965" i="10"/>
  <c r="J514" i="10"/>
  <c r="F512" i="10"/>
  <c r="J478" i="10"/>
  <c r="J506" i="10"/>
  <c r="H476" i="10"/>
  <c r="H524" i="10"/>
  <c r="G420" i="10"/>
  <c r="J536" i="10"/>
  <c r="I5286" i="10"/>
  <c r="I4470" i="10"/>
  <c r="G5320" i="10"/>
  <c r="I694" i="10"/>
  <c r="I676" i="10"/>
  <c r="I437" i="10"/>
  <c r="F465" i="10"/>
  <c r="I463" i="10"/>
  <c r="H435" i="10"/>
  <c r="H483" i="10"/>
  <c r="J4973" i="10"/>
  <c r="G445" i="10"/>
  <c r="I454" i="10"/>
  <c r="G710" i="10"/>
  <c r="H5141" i="10"/>
  <c r="H5107" i="10"/>
  <c r="I928" i="10"/>
  <c r="I926" i="10"/>
  <c r="I1024" i="10"/>
  <c r="I1022" i="10"/>
  <c r="G988" i="10"/>
  <c r="I576" i="10"/>
  <c r="H5286" i="10"/>
  <c r="G436" i="10"/>
  <c r="F137" i="10"/>
  <c r="I548" i="10"/>
  <c r="J548" i="10"/>
  <c r="I546" i="10"/>
  <c r="G5082" i="10"/>
  <c r="I5065" i="10"/>
  <c r="I1087" i="10"/>
  <c r="G1087" i="10"/>
  <c r="J1303" i="10"/>
  <c r="J394" i="10"/>
  <c r="F424" i="10"/>
  <c r="I1195" i="10"/>
  <c r="J1157" i="10"/>
  <c r="J418" i="10"/>
  <c r="H442" i="10"/>
  <c r="G1137" i="10"/>
  <c r="J1125" i="10"/>
  <c r="J4958" i="10"/>
  <c r="F5286" i="10"/>
  <c r="J1204" i="10"/>
  <c r="J1222" i="10"/>
  <c r="F1216" i="10"/>
  <c r="I1210" i="10"/>
  <c r="I561" i="10"/>
  <c r="H591" i="10"/>
  <c r="F589" i="10"/>
  <c r="J587" i="10"/>
  <c r="I1050" i="10"/>
  <c r="I1068" i="10"/>
  <c r="I1164" i="10"/>
  <c r="H1260" i="10"/>
  <c r="J547" i="10"/>
  <c r="G614" i="10"/>
  <c r="J5245" i="10"/>
  <c r="G1214" i="10"/>
  <c r="H1214" i="10"/>
  <c r="F1212" i="10"/>
  <c r="H1175" i="10"/>
  <c r="J1171" i="10"/>
  <c r="J146" i="10"/>
  <c r="H146" i="10"/>
  <c r="F144" i="10"/>
  <c r="I1177" i="10"/>
  <c r="H1167" i="10"/>
  <c r="H1200" i="10"/>
  <c r="G1224" i="10"/>
  <c r="J1187" i="10"/>
  <c r="I1185" i="10"/>
  <c r="H1166" i="10"/>
  <c r="F1196" i="10"/>
  <c r="F1218" i="10"/>
  <c r="H1177" i="10"/>
  <c r="I5215" i="10"/>
  <c r="J258" i="10"/>
  <c r="J734" i="10"/>
  <c r="F439" i="10"/>
  <c r="F728" i="10"/>
  <c r="G191" i="10"/>
  <c r="F950" i="10"/>
  <c r="J719" i="10"/>
  <c r="I403" i="10"/>
  <c r="F825" i="10"/>
  <c r="I791" i="10"/>
  <c r="I821" i="10"/>
  <c r="I815" i="10"/>
  <c r="F5054" i="10"/>
  <c r="I5068" i="10"/>
  <c r="I1250" i="10"/>
  <c r="J529" i="10"/>
  <c r="G745" i="10"/>
  <c r="H1238" i="10"/>
  <c r="F132" i="10"/>
  <c r="J396" i="10"/>
  <c r="I394" i="10"/>
  <c r="G392" i="10"/>
  <c r="I4508" i="10"/>
  <c r="I4498" i="10"/>
  <c r="F358" i="10"/>
  <c r="I388" i="10"/>
  <c r="J388" i="10"/>
  <c r="I386" i="10"/>
  <c r="H4500" i="10"/>
  <c r="I4492" i="10"/>
  <c r="I356" i="10"/>
  <c r="I380" i="10"/>
  <c r="I404" i="10"/>
  <c r="J4510" i="10"/>
  <c r="I346" i="10"/>
  <c r="F374" i="10"/>
  <c r="I4514" i="10"/>
  <c r="F4504" i="10"/>
  <c r="J128" i="10"/>
  <c r="I4463" i="10"/>
  <c r="J713" i="10"/>
  <c r="I5179" i="10"/>
  <c r="H5214" i="10"/>
  <c r="I767" i="10"/>
  <c r="F5187" i="10"/>
  <c r="G661" i="10"/>
  <c r="I839" i="10"/>
  <c r="G1207" i="10"/>
  <c r="I4515" i="10"/>
  <c r="G4938" i="10"/>
  <c r="G532" i="10"/>
  <c r="J520" i="10"/>
  <c r="I384" i="10"/>
  <c r="I407" i="10"/>
  <c r="J194" i="10"/>
  <c r="H1227" i="10"/>
  <c r="G1217" i="10"/>
  <c r="F5221" i="10"/>
  <c r="F1222" i="10"/>
  <c r="J1228" i="10"/>
  <c r="J1252" i="10"/>
  <c r="F1247" i="10"/>
  <c r="F1237" i="10"/>
  <c r="F5317" i="10"/>
  <c r="G1216" i="10"/>
  <c r="F1231" i="10"/>
  <c r="J5081" i="10"/>
  <c r="J5165" i="10"/>
  <c r="F208" i="10"/>
  <c r="J891" i="10"/>
  <c r="I889" i="10"/>
  <c r="I857" i="10"/>
  <c r="H218" i="10"/>
  <c r="H873" i="10"/>
  <c r="G5046" i="10"/>
  <c r="I5190" i="10"/>
  <c r="J4484" i="10"/>
  <c r="I1100" i="10"/>
  <c r="G1120" i="10"/>
  <c r="I1114" i="10"/>
  <c r="J1108" i="10"/>
  <c r="H535" i="10"/>
  <c r="F565" i="10"/>
  <c r="J563" i="10"/>
  <c r="G5059" i="10"/>
  <c r="J527" i="10"/>
  <c r="J557" i="10"/>
  <c r="J5218" i="10"/>
  <c r="F5180" i="10"/>
  <c r="G5065" i="10"/>
  <c r="G5194" i="10"/>
  <c r="J5154" i="10"/>
  <c r="F5263" i="10"/>
  <c r="J4969" i="10"/>
  <c r="G412" i="10"/>
  <c r="J400" i="10"/>
  <c r="F4975" i="10"/>
  <c r="I664" i="10"/>
  <c r="J704" i="10"/>
  <c r="G662" i="10"/>
  <c r="G726" i="10"/>
  <c r="J624" i="10"/>
  <c r="I806" i="10"/>
  <c r="I5030" i="10"/>
  <c r="H5126" i="10"/>
  <c r="F1264" i="10"/>
  <c r="I1290" i="10"/>
  <c r="F1282" i="10"/>
  <c r="I5161" i="10"/>
  <c r="J752" i="10"/>
  <c r="F652" i="10"/>
  <c r="F4487" i="10"/>
  <c r="F551" i="10"/>
  <c r="F4493" i="10"/>
  <c r="I450" i="10"/>
  <c r="I5280" i="10"/>
  <c r="J5255" i="10"/>
  <c r="F391" i="10"/>
  <c r="H4942" i="10"/>
  <c r="H4934" i="10"/>
  <c r="F4932" i="10"/>
  <c r="J385" i="10"/>
  <c r="G4936" i="10"/>
  <c r="F347" i="10"/>
  <c r="J353" i="10"/>
  <c r="J401" i="10"/>
  <c r="J4946" i="10"/>
  <c r="G4946" i="10"/>
  <c r="J371" i="10"/>
  <c r="H850" i="10"/>
  <c r="F816" i="10"/>
  <c r="H844" i="10"/>
  <c r="H810" i="10"/>
  <c r="J838" i="10"/>
  <c r="J802" i="10"/>
  <c r="F832" i="10"/>
  <c r="F4444" i="10"/>
  <c r="F5181" i="10"/>
  <c r="I996" i="10"/>
  <c r="G1016" i="10"/>
  <c r="I1010" i="10"/>
  <c r="J1004" i="10"/>
  <c r="F5207" i="10"/>
  <c r="H1270" i="10"/>
  <c r="J1310" i="10"/>
  <c r="F1308" i="10"/>
  <c r="F1306" i="10"/>
  <c r="F609" i="10"/>
  <c r="H613" i="10"/>
  <c r="H262" i="10"/>
  <c r="I1309" i="10"/>
  <c r="I4979" i="10"/>
  <c r="G358" i="10"/>
  <c r="F484" i="10"/>
  <c r="F5089" i="10"/>
  <c r="G5090" i="10"/>
  <c r="J204" i="10"/>
  <c r="I202" i="10"/>
  <c r="G200" i="10"/>
  <c r="G5114" i="10"/>
  <c r="J5085" i="10"/>
  <c r="I884" i="10"/>
  <c r="I1154" i="10"/>
  <c r="I1172" i="10"/>
  <c r="I1266" i="10"/>
  <c r="I1298" i="10"/>
  <c r="G1128" i="10"/>
  <c r="H1250" i="10"/>
  <c r="I1244" i="10"/>
  <c r="F1290" i="10"/>
  <c r="G5287" i="10"/>
  <c r="F408" i="10"/>
  <c r="J410" i="10"/>
  <c r="G1041" i="10"/>
  <c r="F376" i="10"/>
  <c r="H404" i="10"/>
  <c r="J1015" i="10"/>
  <c r="J983" i="10"/>
  <c r="I971" i="10"/>
  <c r="J374" i="10"/>
  <c r="J422" i="10"/>
  <c r="J1061" i="10"/>
  <c r="I995" i="10"/>
  <c r="J943" i="10"/>
  <c r="J1047" i="10"/>
  <c r="J1149" i="10"/>
  <c r="I1035" i="10"/>
  <c r="G1023" i="10"/>
  <c r="J4984" i="10"/>
  <c r="H5260" i="10"/>
  <c r="I5253" i="10"/>
  <c r="G207" i="10"/>
  <c r="H5261" i="10"/>
  <c r="J181" i="10"/>
  <c r="J167" i="10"/>
  <c r="F5267" i="10"/>
  <c r="F148" i="10"/>
  <c r="J245" i="10"/>
  <c r="G129" i="10"/>
  <c r="J4441" i="10"/>
  <c r="H5175" i="10"/>
  <c r="J5034" i="10"/>
  <c r="J1145" i="10"/>
  <c r="J824" i="10"/>
  <c r="I5017" i="10"/>
  <c r="G922" i="10"/>
  <c r="J920" i="10"/>
  <c r="G938" i="10"/>
  <c r="G1012" i="10"/>
  <c r="I1136" i="10"/>
  <c r="H723" i="10"/>
  <c r="I4479" i="10"/>
  <c r="F819" i="10"/>
  <c r="I642" i="10"/>
  <c r="I612" i="10"/>
  <c r="I636" i="10"/>
  <c r="H1237" i="10"/>
  <c r="F1177" i="10"/>
  <c r="I1207" i="10"/>
  <c r="J1229" i="10"/>
  <c r="G5047" i="10"/>
  <c r="J187" i="10"/>
  <c r="I185" i="10"/>
  <c r="H5140" i="10"/>
  <c r="I5140" i="10"/>
  <c r="H151" i="10"/>
  <c r="J179" i="10"/>
  <c r="I5144" i="10"/>
  <c r="I5136" i="10"/>
  <c r="I5134" i="10"/>
  <c r="F149" i="10"/>
  <c r="F197" i="10"/>
  <c r="I5162" i="10"/>
  <c r="I5154" i="10"/>
  <c r="J5156" i="10"/>
  <c r="J5148" i="10"/>
  <c r="J4944" i="10"/>
  <c r="F5086" i="10"/>
  <c r="J504" i="10"/>
  <c r="I478" i="10"/>
  <c r="J344" i="10"/>
  <c r="G458" i="10"/>
  <c r="J440" i="10"/>
  <c r="I528" i="10"/>
  <c r="I5312" i="10"/>
  <c r="J5130" i="10"/>
  <c r="J383" i="10"/>
  <c r="I248" i="10"/>
  <c r="J224" i="10"/>
  <c r="J885" i="10"/>
  <c r="I5049" i="10"/>
  <c r="J807" i="10"/>
  <c r="I504" i="10"/>
  <c r="H5075" i="10"/>
  <c r="F529" i="10"/>
  <c r="I655" i="10"/>
  <c r="J4483" i="10"/>
  <c r="I4473" i="10"/>
  <c r="I1000" i="10"/>
  <c r="G1004" i="10"/>
  <c r="I1102" i="10"/>
  <c r="I194" i="10"/>
  <c r="J5138" i="10"/>
  <c r="H814" i="10"/>
  <c r="F842" i="10"/>
  <c r="F5215" i="10"/>
  <c r="G806" i="10"/>
  <c r="H838" i="10"/>
  <c r="G5160" i="10"/>
  <c r="F518" i="10"/>
  <c r="J524" i="10"/>
  <c r="I522" i="10"/>
  <c r="G520" i="10"/>
  <c r="G5184" i="10"/>
  <c r="I1093" i="10"/>
  <c r="F1089" i="10"/>
  <c r="J5210" i="10"/>
  <c r="G480" i="10"/>
  <c r="I484" i="10"/>
  <c r="I508" i="10"/>
  <c r="I532" i="10"/>
  <c r="F5236" i="10"/>
  <c r="F1049" i="10"/>
  <c r="I1079" i="10"/>
  <c r="H1077" i="10"/>
  <c r="I5177" i="10"/>
  <c r="F5117" i="10"/>
  <c r="I265" i="10"/>
  <c r="I5226" i="10"/>
  <c r="I5218" i="10"/>
  <c r="H257" i="10"/>
  <c r="I877" i="10"/>
  <c r="G1302" i="10"/>
  <c r="J5051" i="10"/>
  <c r="H566" i="10"/>
  <c r="F618" i="10"/>
  <c r="I5225" i="10"/>
  <c r="H4525" i="10"/>
  <c r="I1300" i="10"/>
  <c r="F588" i="10"/>
  <c r="H5227" i="10"/>
  <c r="I5217" i="10"/>
  <c r="F1082" i="10"/>
  <c r="G1086" i="10"/>
  <c r="H1086" i="10"/>
  <c r="F4482" i="10"/>
  <c r="H1047" i="10"/>
  <c r="G4472" i="10"/>
  <c r="J1043" i="10"/>
  <c r="I405" i="10"/>
  <c r="G1182" i="10"/>
  <c r="J1139" i="10"/>
  <c r="H1169" i="10"/>
  <c r="I1161" i="10"/>
  <c r="I391" i="10"/>
  <c r="J743" i="10"/>
  <c r="J241" i="10"/>
  <c r="I5081" i="10"/>
  <c r="J330" i="10"/>
  <c r="J334" i="10"/>
  <c r="G5166" i="10"/>
  <c r="J298" i="10"/>
  <c r="J430" i="10"/>
  <c r="J526" i="10"/>
  <c r="H522" i="10"/>
  <c r="I684" i="10"/>
  <c r="J5260" i="10"/>
  <c r="G4444" i="10"/>
  <c r="I699" i="10"/>
  <c r="J695" i="10"/>
  <c r="G663" i="10"/>
  <c r="I691" i="10"/>
  <c r="J655" i="10"/>
  <c r="J685" i="10"/>
  <c r="G5288" i="10"/>
  <c r="I685" i="10"/>
  <c r="H707" i="10"/>
  <c r="I4523" i="10"/>
  <c r="H1262" i="10"/>
  <c r="I1258" i="10"/>
  <c r="H1224" i="10"/>
  <c r="H1254" i="10"/>
  <c r="I1218" i="10"/>
  <c r="I1248" i="10"/>
  <c r="I1242" i="10"/>
  <c r="F262" i="10"/>
  <c r="I266" i="10"/>
  <c r="I909" i="10"/>
  <c r="H939" i="10"/>
  <c r="I935" i="10"/>
  <c r="I4468" i="10"/>
  <c r="F326" i="10"/>
  <c r="J332" i="10"/>
  <c r="G727" i="10"/>
  <c r="G595" i="10"/>
  <c r="I825" i="10"/>
  <c r="J262" i="10"/>
  <c r="F5094" i="10"/>
  <c r="H5138" i="10"/>
  <c r="J413" i="10"/>
  <c r="G407" i="10"/>
  <c r="G1039" i="10"/>
  <c r="J999" i="10"/>
  <c r="G265" i="10"/>
  <c r="I890" i="10"/>
  <c r="J613" i="10"/>
  <c r="I5264" i="10"/>
  <c r="J5009" i="10"/>
  <c r="J583" i="10"/>
  <c r="J631" i="10"/>
  <c r="H5282" i="10"/>
  <c r="I603" i="10"/>
  <c r="G625" i="10"/>
  <c r="J5276" i="10"/>
  <c r="G5019" i="10"/>
  <c r="I875" i="10"/>
  <c r="J208" i="10"/>
  <c r="J887" i="10"/>
  <c r="G5025" i="10"/>
  <c r="I747" i="10"/>
  <c r="J869" i="10"/>
  <c r="G863" i="10"/>
  <c r="J855" i="10"/>
  <c r="H5033" i="10"/>
  <c r="G715" i="10"/>
  <c r="J741" i="10"/>
  <c r="J837" i="10"/>
  <c r="I246" i="10"/>
  <c r="F5039" i="10"/>
  <c r="F611" i="10"/>
  <c r="I811" i="10"/>
  <c r="G5255" i="10"/>
  <c r="I5260" i="10"/>
  <c r="G398" i="10"/>
  <c r="F402" i="10"/>
  <c r="G1299" i="10"/>
  <c r="I1261" i="10"/>
  <c r="J1255" i="10"/>
  <c r="I5266" i="10"/>
  <c r="F1273" i="10"/>
  <c r="G1235" i="10"/>
  <c r="I1229" i="10"/>
  <c r="H366" i="10"/>
  <c r="H414" i="10"/>
  <c r="J1319" i="10"/>
  <c r="I1311" i="10"/>
  <c r="F1305" i="10"/>
  <c r="J5278" i="10"/>
  <c r="F354" i="10"/>
  <c r="G382" i="10"/>
  <c r="I1325" i="10"/>
  <c r="I1293" i="10"/>
  <c r="J1287" i="10"/>
  <c r="I1279" i="10"/>
  <c r="G4986" i="10"/>
  <c r="F129" i="10"/>
  <c r="H133" i="10"/>
  <c r="H1259" i="10"/>
  <c r="I994" i="10"/>
  <c r="J988" i="10"/>
  <c r="I980" i="10"/>
  <c r="F199" i="10"/>
  <c r="F247" i="10"/>
  <c r="I820" i="10"/>
  <c r="J1294" i="10"/>
  <c r="H5002" i="10"/>
  <c r="H4994" i="10"/>
  <c r="J4992" i="10"/>
  <c r="H4991" i="10"/>
  <c r="F536" i="10"/>
  <c r="J538" i="10"/>
  <c r="J634" i="10"/>
  <c r="H860" i="10"/>
  <c r="H890" i="10"/>
  <c r="J906" i="10"/>
  <c r="J5250" i="10"/>
  <c r="J5005" i="10"/>
  <c r="G792" i="10"/>
  <c r="J812" i="10"/>
  <c r="I804" i="10"/>
  <c r="F798" i="10"/>
  <c r="H461" i="10"/>
  <c r="I493" i="10"/>
  <c r="H491" i="10"/>
  <c r="J480" i="10"/>
  <c r="I754" i="10"/>
  <c r="I850" i="10"/>
  <c r="I479" i="10"/>
  <c r="H477" i="10"/>
  <c r="G5165" i="10"/>
  <c r="J5306" i="10"/>
  <c r="J1056" i="10"/>
  <c r="F5332" i="10"/>
  <c r="G1020" i="10"/>
  <c r="I1048" i="10"/>
  <c r="G1066" i="10"/>
  <c r="J1008" i="10"/>
  <c r="H4449" i="10"/>
  <c r="G749" i="10"/>
  <c r="G747" i="10"/>
  <c r="J4455" i="10"/>
  <c r="G845" i="10"/>
  <c r="G843" i="10"/>
  <c r="G813" i="10"/>
  <c r="G861" i="10"/>
  <c r="J4983" i="10"/>
  <c r="F246" i="10"/>
  <c r="I949" i="10"/>
  <c r="F4480" i="10"/>
  <c r="H5331" i="10"/>
  <c r="I1280" i="10"/>
  <c r="J1284" i="10"/>
  <c r="J1180" i="10"/>
  <c r="H409" i="10"/>
  <c r="J1013" i="10"/>
  <c r="G975" i="10"/>
  <c r="J239" i="10"/>
  <c r="I355" i="10"/>
  <c r="J789" i="10"/>
  <c r="J1045" i="10"/>
  <c r="G215" i="10"/>
  <c r="G329" i="10"/>
  <c r="G573" i="10"/>
  <c r="J1031" i="10"/>
  <c r="I1019" i="10"/>
  <c r="H5176" i="10"/>
  <c r="J770" i="10"/>
  <c r="J774" i="10"/>
  <c r="H770" i="10"/>
  <c r="J766" i="10"/>
  <c r="H726" i="10"/>
  <c r="I716" i="10"/>
  <c r="J754" i="10"/>
  <c r="H4493" i="10"/>
  <c r="I4485" i="10"/>
  <c r="J1100" i="10"/>
  <c r="F1118" i="10"/>
  <c r="G1112" i="10"/>
  <c r="I1106" i="10"/>
  <c r="H5105" i="10"/>
  <c r="F569" i="10"/>
  <c r="I567" i="10"/>
  <c r="H565" i="10"/>
  <c r="H843" i="10"/>
  <c r="I871" i="10"/>
  <c r="H5057" i="10"/>
  <c r="H867" i="10"/>
  <c r="F889" i="10"/>
  <c r="G5004" i="10"/>
  <c r="J5016" i="10"/>
  <c r="G634" i="10"/>
  <c r="I622" i="10"/>
  <c r="F770" i="10"/>
  <c r="I736" i="10"/>
  <c r="G136" i="10"/>
  <c r="F5302" i="10"/>
  <c r="I239" i="10"/>
  <c r="F949" i="10"/>
  <c r="F5135" i="10"/>
  <c r="J1221" i="10"/>
  <c r="J1225" i="10"/>
  <c r="F614" i="10"/>
  <c r="J665" i="10"/>
  <c r="G659" i="10"/>
  <c r="I809" i="10"/>
  <c r="G4956" i="10"/>
  <c r="H775" i="10"/>
  <c r="J803" i="10"/>
  <c r="F4982" i="10"/>
  <c r="H799" i="10"/>
  <c r="F544" i="10"/>
  <c r="J5331" i="10"/>
  <c r="H695" i="10"/>
  <c r="H697" i="10"/>
  <c r="F693" i="10"/>
  <c r="H689" i="10"/>
  <c r="I657" i="10"/>
  <c r="F661" i="10"/>
  <c r="J4939" i="10"/>
  <c r="J679" i="10"/>
  <c r="G703" i="10"/>
  <c r="J5287" i="10"/>
  <c r="G852" i="10"/>
  <c r="I848" i="10"/>
  <c r="G937" i="10"/>
  <c r="I846" i="10"/>
  <c r="G842" i="10"/>
  <c r="J4941" i="10"/>
  <c r="I808" i="10"/>
  <c r="I838" i="10"/>
  <c r="J1271" i="10"/>
  <c r="J1117" i="10"/>
  <c r="J4967" i="10"/>
  <c r="J832" i="10"/>
  <c r="J1167" i="10"/>
  <c r="G1015" i="10"/>
  <c r="H5106" i="10"/>
  <c r="H582" i="10"/>
  <c r="I5185" i="10"/>
  <c r="G305" i="10"/>
  <c r="G255" i="10"/>
  <c r="H5283" i="10"/>
  <c r="G646" i="10"/>
  <c r="H931" i="10"/>
  <c r="J4486" i="10"/>
  <c r="G320" i="10"/>
  <c r="I452" i="10"/>
  <c r="J452" i="10"/>
  <c r="I578" i="10"/>
  <c r="G4503" i="10"/>
  <c r="J5127" i="10"/>
  <c r="I200" i="10"/>
  <c r="G202" i="10"/>
  <c r="F5072" i="10"/>
  <c r="F5064" i="10"/>
  <c r="J5062" i="10"/>
  <c r="J884" i="10"/>
  <c r="J579" i="10"/>
  <c r="I585" i="10"/>
  <c r="I609" i="10"/>
  <c r="I633" i="10"/>
  <c r="J603" i="10"/>
  <c r="H625" i="10"/>
  <c r="I4471" i="10"/>
  <c r="J4981" i="10"/>
  <c r="H980" i="10"/>
  <c r="J978" i="10"/>
  <c r="F944" i="10"/>
  <c r="H972" i="10"/>
  <c r="H938" i="10"/>
  <c r="J966" i="10"/>
  <c r="F903" i="10"/>
  <c r="J930" i="10"/>
  <c r="F960" i="10"/>
  <c r="J897" i="10"/>
  <c r="I5243" i="10"/>
  <c r="J553" i="10"/>
  <c r="J5251" i="10"/>
  <c r="F527" i="10"/>
  <c r="G515" i="10"/>
  <c r="J5257" i="10"/>
  <c r="F4445" i="10"/>
  <c r="F591" i="10"/>
  <c r="H5263" i="10"/>
  <c r="G5209" i="10"/>
  <c r="H4451" i="10"/>
  <c r="F475" i="10"/>
  <c r="G565" i="10"/>
  <c r="H5220" i="10"/>
  <c r="G5326" i="10"/>
  <c r="F664" i="10"/>
  <c r="H826" i="10"/>
  <c r="H892" i="10"/>
  <c r="H922" i="10"/>
  <c r="J886" i="10"/>
  <c r="J914" i="10"/>
  <c r="F880" i="10"/>
  <c r="G925" i="10"/>
  <c r="G1051" i="10"/>
  <c r="G4997" i="10"/>
  <c r="H5295" i="10"/>
  <c r="G150" i="10"/>
  <c r="F202" i="10"/>
  <c r="I5301" i="10"/>
  <c r="G4487" i="10"/>
  <c r="G4489" i="10"/>
  <c r="G725" i="10"/>
  <c r="F548" i="10"/>
  <c r="I5153" i="10"/>
  <c r="G518" i="10"/>
  <c r="G542" i="10"/>
  <c r="J5175" i="10"/>
  <c r="I1034" i="10"/>
  <c r="J1308" i="10"/>
  <c r="I5167" i="10"/>
  <c r="I181" i="10"/>
  <c r="F185" i="10"/>
  <c r="I183" i="10"/>
  <c r="H896" i="10"/>
  <c r="G926" i="10"/>
  <c r="H926" i="10"/>
  <c r="F890" i="10"/>
  <c r="H905" i="10"/>
  <c r="F4451" i="10"/>
  <c r="F884" i="10"/>
  <c r="F914" i="10"/>
  <c r="H912" i="10"/>
  <c r="J899" i="10"/>
  <c r="I897" i="10"/>
  <c r="J763" i="10"/>
  <c r="I761" i="10"/>
  <c r="I729" i="10"/>
  <c r="I777" i="10"/>
  <c r="H745" i="10"/>
  <c r="H4990" i="10"/>
  <c r="H200" i="10"/>
  <c r="J367" i="10"/>
  <c r="J256" i="10"/>
  <c r="I230" i="10"/>
  <c r="I891" i="10"/>
  <c r="I1083" i="10"/>
  <c r="G361" i="10"/>
  <c r="G815" i="10"/>
  <c r="J512" i="10"/>
  <c r="J1159" i="10"/>
  <c r="I1147" i="10"/>
  <c r="H527" i="10"/>
  <c r="J651" i="10"/>
  <c r="I4497" i="10"/>
  <c r="G915" i="10"/>
  <c r="F919" i="10"/>
  <c r="G917" i="10"/>
  <c r="H970" i="10"/>
  <c r="F1015" i="10"/>
  <c r="J792" i="10"/>
  <c r="I758" i="10"/>
  <c r="G786" i="10"/>
  <c r="I782" i="10"/>
  <c r="G804" i="10"/>
  <c r="I5158" i="10"/>
  <c r="H430" i="10"/>
  <c r="F426" i="10"/>
  <c r="G5031" i="10"/>
  <c r="H5222" i="10"/>
  <c r="H392" i="10"/>
  <c r="J578" i="10"/>
  <c r="G1194" i="10"/>
  <c r="J1124" i="10"/>
  <c r="G1072" i="10"/>
  <c r="J1136" i="10"/>
  <c r="I1148" i="10"/>
  <c r="J996" i="10"/>
  <c r="F4460" i="10"/>
  <c r="I292" i="10"/>
  <c r="I290" i="10"/>
  <c r="F286" i="10"/>
  <c r="J284" i="10"/>
  <c r="J660" i="10"/>
  <c r="F427" i="10"/>
  <c r="J4516" i="10"/>
  <c r="I652" i="10"/>
  <c r="J375" i="10"/>
  <c r="G351" i="10"/>
  <c r="G499" i="10"/>
  <c r="H337" i="10"/>
  <c r="G1161" i="10"/>
  <c r="G1111" i="10"/>
  <c r="F162" i="10"/>
  <c r="I401" i="10"/>
  <c r="G142" i="10"/>
  <c r="I425" i="10"/>
  <c r="H423" i="10"/>
  <c r="F549" i="10"/>
  <c r="H5048" i="10"/>
  <c r="J898" i="10"/>
  <c r="J902" i="10"/>
  <c r="J866" i="10"/>
  <c r="J913" i="10"/>
  <c r="F911" i="10"/>
  <c r="I5315" i="10"/>
  <c r="J1070" i="10"/>
  <c r="J1094" i="10"/>
  <c r="J1118" i="10"/>
  <c r="F5323" i="10"/>
  <c r="J1058" i="10"/>
  <c r="H1090" i="10"/>
  <c r="G684" i="10"/>
  <c r="F1225" i="10"/>
  <c r="F322" i="10"/>
  <c r="H326" i="10"/>
  <c r="J991" i="10"/>
  <c r="J959" i="10"/>
  <c r="I947" i="10"/>
  <c r="H320" i="10"/>
  <c r="H318" i="10"/>
  <c r="G935" i="10"/>
  <c r="G921" i="10"/>
  <c r="F284" i="10"/>
  <c r="H312" i="10"/>
  <c r="I1043" i="10"/>
  <c r="I1011" i="10"/>
  <c r="J1005" i="10"/>
  <c r="G999" i="10"/>
  <c r="J4519" i="10"/>
  <c r="J545" i="10"/>
  <c r="G635" i="10"/>
  <c r="J5292" i="10"/>
  <c r="G4476" i="10"/>
  <c r="H672" i="10"/>
  <c r="F698" i="10"/>
  <c r="I690" i="10"/>
  <c r="I680" i="10"/>
  <c r="G1273" i="10"/>
  <c r="J4457" i="10"/>
  <c r="J871" i="10"/>
  <c r="I646" i="10"/>
  <c r="F1271" i="10"/>
  <c r="H1267" i="10"/>
  <c r="G769" i="10"/>
  <c r="G171" i="10"/>
  <c r="H1289" i="10"/>
  <c r="J497" i="10"/>
  <c r="G466" i="10"/>
  <c r="I440" i="10"/>
  <c r="J716" i="10"/>
  <c r="H1281" i="10"/>
  <c r="G5133" i="10"/>
  <c r="I5113" i="10"/>
  <c r="H5200" i="10"/>
  <c r="H458" i="10"/>
  <c r="J454" i="10"/>
  <c r="J1189" i="10"/>
  <c r="J1175" i="10"/>
  <c r="H420" i="10"/>
  <c r="I688" i="10"/>
  <c r="J830" i="10"/>
  <c r="F5103" i="10"/>
  <c r="H421" i="10"/>
  <c r="J415" i="10"/>
  <c r="G281" i="10"/>
  <c r="G888" i="10"/>
  <c r="H240" i="10"/>
  <c r="H4999" i="10"/>
  <c r="F212" i="10"/>
  <c r="F260" i="10"/>
  <c r="I899" i="10"/>
  <c r="G5005" i="10"/>
  <c r="G230" i="10"/>
  <c r="H254" i="10"/>
  <c r="H4965" i="10"/>
  <c r="J4950" i="10"/>
  <c r="J424" i="10"/>
  <c r="I398" i="10"/>
  <c r="I256" i="10"/>
  <c r="J232" i="10"/>
  <c r="I1146" i="10"/>
  <c r="J1140" i="10"/>
  <c r="I1236" i="10"/>
  <c r="I5251" i="10"/>
  <c r="G5139" i="10"/>
  <c r="F1067" i="10"/>
  <c r="J1073" i="10"/>
  <c r="F1071" i="10"/>
  <c r="F5259" i="10"/>
  <c r="J1122" i="10"/>
  <c r="F1152" i="10"/>
  <c r="J1150" i="10"/>
  <c r="J5265" i="10"/>
  <c r="F5191" i="10"/>
  <c r="G1059" i="10"/>
  <c r="G1083" i="10"/>
  <c r="G5271" i="10"/>
  <c r="J1110" i="10"/>
  <c r="J1138" i="10"/>
  <c r="J1162" i="10"/>
  <c r="H5167" i="10"/>
  <c r="G5010" i="10"/>
  <c r="H757" i="10"/>
  <c r="F5083" i="10"/>
  <c r="I4985" i="10"/>
  <c r="J5018" i="10"/>
  <c r="I1162" i="10"/>
  <c r="G574" i="10"/>
  <c r="J5189" i="10"/>
  <c r="H5179" i="10"/>
  <c r="F540" i="10"/>
  <c r="H568" i="10"/>
  <c r="I5207" i="10"/>
  <c r="J5199" i="10"/>
  <c r="I956" i="10"/>
  <c r="F170" i="10"/>
  <c r="I415" i="10"/>
  <c r="H413" i="10"/>
  <c r="I413" i="10"/>
  <c r="J1131" i="10"/>
  <c r="H1121" i="10"/>
  <c r="H379" i="10"/>
  <c r="J198" i="10"/>
  <c r="J203" i="10"/>
  <c r="F5168" i="10"/>
  <c r="F5160" i="10"/>
  <c r="J5158" i="10"/>
  <c r="H175" i="10"/>
  <c r="I5188" i="10"/>
  <c r="I5180" i="10"/>
  <c r="I5178" i="10"/>
  <c r="J163" i="10"/>
  <c r="I193" i="10"/>
  <c r="I5182" i="10"/>
  <c r="I5174" i="10"/>
  <c r="J5172" i="10"/>
  <c r="G5050" i="10"/>
  <c r="J714" i="10"/>
  <c r="F720" i="10"/>
  <c r="J718" i="10"/>
  <c r="H716" i="10"/>
  <c r="J682" i="10"/>
  <c r="F822" i="10"/>
  <c r="I796" i="10"/>
  <c r="J772" i="10"/>
  <c r="F1078" i="10"/>
  <c r="J670" i="10"/>
  <c r="G396" i="10"/>
  <c r="I294" i="10"/>
  <c r="I5100" i="10"/>
  <c r="J4945" i="10"/>
  <c r="G673" i="10"/>
  <c r="G671" i="10"/>
  <c r="J5320" i="10"/>
  <c r="F4951" i="10"/>
  <c r="J637" i="10"/>
  <c r="H5322" i="10"/>
  <c r="J5312" i="10"/>
  <c r="I635" i="10"/>
  <c r="I683" i="10"/>
  <c r="G4963" i="10"/>
  <c r="J623" i="10"/>
  <c r="J653" i="10"/>
  <c r="I5326" i="10"/>
  <c r="H4508" i="10"/>
  <c r="F4933" i="10"/>
  <c r="G712" i="10"/>
  <c r="J4996" i="10"/>
  <c r="J4988" i="10"/>
  <c r="H4986" i="10"/>
  <c r="H129" i="10"/>
  <c r="H127" i="10"/>
  <c r="I5092" i="10"/>
  <c r="I5084" i="10"/>
  <c r="I5082" i="10"/>
  <c r="G188" i="10"/>
  <c r="H145" i="10"/>
  <c r="J5110" i="10"/>
  <c r="J5102" i="10"/>
  <c r="H5100" i="10"/>
  <c r="I182" i="10"/>
  <c r="I1263" i="10"/>
  <c r="J1213" i="10"/>
  <c r="I5299" i="10"/>
  <c r="H5324" i="10"/>
  <c r="J312" i="10"/>
  <c r="I851" i="10"/>
  <c r="H1100" i="10"/>
  <c r="G5213" i="10"/>
  <c r="I4983" i="10"/>
  <c r="F1168" i="10"/>
  <c r="H1172" i="10"/>
  <c r="H1196" i="10"/>
  <c r="G1220" i="10"/>
  <c r="I5219" i="10"/>
  <c r="I5009" i="10"/>
  <c r="H1162" i="10"/>
  <c r="J1190" i="10"/>
  <c r="J1214" i="10"/>
  <c r="F5245" i="10"/>
  <c r="J5075" i="10"/>
  <c r="F5219" i="10"/>
  <c r="G643" i="10"/>
  <c r="J617" i="10"/>
  <c r="G483" i="10"/>
  <c r="G597" i="10"/>
  <c r="I5237" i="10"/>
  <c r="J457" i="10"/>
  <c r="J5197" i="10"/>
  <c r="F5182" i="10"/>
  <c r="J5196" i="10"/>
  <c r="J328" i="10"/>
  <c r="I867" i="10"/>
  <c r="J296" i="10"/>
  <c r="H4522" i="10"/>
  <c r="H219" i="10"/>
  <c r="I223" i="10"/>
  <c r="I247" i="10"/>
  <c r="I271" i="10"/>
  <c r="H991" i="10"/>
  <c r="F981" i="10"/>
  <c r="I213" i="10"/>
  <c r="H243" i="10"/>
  <c r="F265" i="10"/>
  <c r="I985" i="10"/>
  <c r="H975" i="10"/>
  <c r="I737" i="10"/>
  <c r="J739" i="10"/>
  <c r="F837" i="10"/>
  <c r="H833" i="10"/>
  <c r="I801" i="10"/>
  <c r="F829" i="10"/>
  <c r="H5008" i="10"/>
  <c r="F4998" i="10"/>
  <c r="H364" i="10"/>
  <c r="I5036" i="10"/>
  <c r="H5102" i="10"/>
  <c r="G896" i="10"/>
  <c r="J916" i="10"/>
  <c r="I908" i="10"/>
  <c r="F902" i="10"/>
  <c r="G768" i="10"/>
  <c r="H1276" i="10"/>
  <c r="I1274" i="10"/>
  <c r="G5317" i="10"/>
  <c r="H681" i="10"/>
  <c r="I5323" i="10"/>
  <c r="J675" i="10"/>
  <c r="I705" i="10"/>
  <c r="H4458" i="10"/>
  <c r="H4985" i="10"/>
  <c r="I616" i="10"/>
  <c r="G604" i="10"/>
  <c r="J592" i="10"/>
  <c r="G578" i="10"/>
  <c r="J464" i="10"/>
  <c r="J656" i="10"/>
  <c r="J4527" i="10"/>
  <c r="J1064" i="10"/>
  <c r="I1086" i="10"/>
  <c r="J873" i="10"/>
  <c r="F875" i="10"/>
  <c r="J841" i="10"/>
  <c r="F839" i="10"/>
  <c r="F887" i="10"/>
  <c r="G859" i="10"/>
  <c r="J881" i="10"/>
  <c r="J233" i="10"/>
  <c r="F235" i="10"/>
  <c r="F303" i="10"/>
  <c r="G333" i="10"/>
  <c r="F331" i="10"/>
  <c r="H351" i="10"/>
  <c r="J291" i="10"/>
  <c r="G1167" i="10"/>
  <c r="J1127" i="10"/>
  <c r="J798" i="10"/>
  <c r="H898" i="10"/>
  <c r="J1219" i="10"/>
  <c r="H5007" i="10"/>
  <c r="J823" i="10"/>
  <c r="I843" i="10"/>
  <c r="G348" i="10"/>
  <c r="G5013" i="10"/>
  <c r="G799" i="10"/>
  <c r="I232" i="10"/>
  <c r="G226" i="10"/>
  <c r="G322" i="10"/>
  <c r="F5281" i="10"/>
  <c r="I5011" i="10"/>
  <c r="F220" i="10"/>
  <c r="G222" i="10"/>
  <c r="G5017" i="10"/>
  <c r="H216" i="10"/>
  <c r="I344" i="10"/>
  <c r="J5025" i="10"/>
  <c r="I869" i="10"/>
  <c r="F210" i="10"/>
  <c r="F5031" i="10"/>
  <c r="F228" i="10"/>
  <c r="I4992" i="10"/>
  <c r="F5258" i="10"/>
  <c r="H800" i="10"/>
  <c r="F804" i="10"/>
  <c r="I146" i="10"/>
  <c r="G144" i="10"/>
  <c r="F142" i="10"/>
  <c r="F5270" i="10"/>
  <c r="G790" i="10"/>
  <c r="H5276" i="10"/>
  <c r="F756" i="10"/>
  <c r="I979" i="10"/>
  <c r="J973" i="10"/>
  <c r="I4465" i="10"/>
  <c r="H4509" i="10"/>
  <c r="F908" i="10"/>
  <c r="H904" i="10"/>
  <c r="H902" i="10"/>
  <c r="F898" i="10"/>
  <c r="J4932" i="10"/>
  <c r="H864" i="10"/>
  <c r="F145" i="10"/>
  <c r="F169" i="10"/>
  <c r="G4960" i="10"/>
  <c r="I204" i="10"/>
  <c r="I141" i="10"/>
  <c r="H139" i="10"/>
  <c r="H163" i="10"/>
  <c r="J197" i="10"/>
  <c r="G273" i="10"/>
  <c r="J247" i="10"/>
  <c r="G223" i="10"/>
  <c r="J1317" i="10"/>
  <c r="F733" i="10"/>
  <c r="H1311" i="10"/>
  <c r="H1317" i="10"/>
  <c r="H474" i="10"/>
  <c r="F1265" i="10"/>
  <c r="I1253" i="10"/>
  <c r="J546" i="10"/>
  <c r="J5150" i="10"/>
  <c r="J5203" i="10"/>
  <c r="J391" i="10"/>
  <c r="J405" i="10"/>
  <c r="I4520" i="10"/>
  <c r="J5209" i="10"/>
  <c r="J263" i="10"/>
  <c r="I517" i="10"/>
  <c r="I4443" i="10"/>
  <c r="J4435" i="10"/>
  <c r="I583" i="10"/>
  <c r="I589" i="10"/>
  <c r="I613" i="10"/>
  <c r="I637" i="10"/>
  <c r="G4463" i="10"/>
  <c r="J4949" i="10"/>
  <c r="I1124" i="10"/>
  <c r="J1246" i="10"/>
  <c r="H1288" i="10"/>
  <c r="I4449" i="10"/>
  <c r="I5293" i="10"/>
  <c r="J976" i="10"/>
  <c r="G978" i="10"/>
  <c r="I4967" i="10"/>
  <c r="J944" i="10"/>
  <c r="G972" i="10"/>
  <c r="I4993" i="10"/>
  <c r="I936" i="10"/>
  <c r="I966" i="10"/>
  <c r="H5019" i="10"/>
  <c r="I960" i="10"/>
  <c r="J984" i="10"/>
  <c r="H4978" i="10"/>
  <c r="I5268" i="10"/>
  <c r="F4990" i="10"/>
  <c r="G771" i="10"/>
  <c r="G739" i="10"/>
  <c r="F767" i="10"/>
  <c r="H4435" i="10"/>
  <c r="F731" i="10"/>
  <c r="J761" i="10"/>
  <c r="F4441" i="10"/>
  <c r="J5122" i="10"/>
  <c r="G131" i="10"/>
  <c r="H135" i="10"/>
  <c r="H5098" i="10"/>
  <c r="H5090" i="10"/>
  <c r="J5088" i="10"/>
  <c r="I233" i="10"/>
  <c r="F229" i="10"/>
  <c r="I5194" i="10"/>
  <c r="I5186" i="10"/>
  <c r="F5184" i="10"/>
  <c r="I201" i="10"/>
  <c r="I249" i="10"/>
  <c r="H5212" i="10"/>
  <c r="H5204" i="10"/>
  <c r="I5204" i="10"/>
  <c r="H321" i="10"/>
  <c r="F674" i="10"/>
  <c r="F678" i="10"/>
  <c r="I574" i="10"/>
  <c r="I1217" i="10"/>
  <c r="G5111" i="10"/>
  <c r="F1183" i="10"/>
  <c r="F1187" i="10"/>
  <c r="F1211" i="10"/>
  <c r="I1235" i="10"/>
  <c r="I5117" i="10"/>
  <c r="J1177" i="10"/>
  <c r="F1207" i="10"/>
  <c r="G1205" i="10"/>
  <c r="G1229" i="10"/>
  <c r="J5179" i="10"/>
  <c r="H5117" i="10"/>
  <c r="I805" i="10"/>
  <c r="I807" i="10"/>
  <c r="J5123" i="10"/>
  <c r="I799" i="10"/>
  <c r="F5129" i="10"/>
  <c r="H819" i="10"/>
  <c r="I759" i="10"/>
  <c r="I789" i="10"/>
  <c r="J4469" i="10"/>
  <c r="J680" i="10"/>
  <c r="F684" i="10"/>
  <c r="I590" i="10"/>
  <c r="J676" i="10"/>
  <c r="G564" i="10"/>
  <c r="G666" i="10"/>
  <c r="G660" i="10"/>
  <c r="F690" i="10"/>
  <c r="I5332" i="10"/>
  <c r="G4490" i="10"/>
  <c r="G5234" i="10"/>
  <c r="G5276" i="10"/>
  <c r="H1043" i="10"/>
  <c r="I1047" i="10"/>
  <c r="H1045" i="10"/>
  <c r="I1045" i="10"/>
  <c r="F5282" i="10"/>
  <c r="F1113" i="10"/>
  <c r="I1143" i="10"/>
  <c r="H1141" i="10"/>
  <c r="I1141" i="10"/>
  <c r="H5006" i="10"/>
  <c r="H1107" i="10"/>
  <c r="I1111" i="10"/>
  <c r="I1135" i="10"/>
  <c r="I1159" i="10"/>
  <c r="G5032" i="10"/>
  <c r="I524" i="10"/>
  <c r="I658" i="10"/>
  <c r="G656" i="10"/>
  <c r="I745" i="10"/>
  <c r="H313" i="10"/>
  <c r="H279" i="10"/>
  <c r="F717" i="10"/>
  <c r="I4526" i="10"/>
  <c r="I4488" i="10"/>
  <c r="G5215" i="10"/>
  <c r="G257" i="10"/>
  <c r="I427" i="10"/>
  <c r="J213" i="10"/>
  <c r="J327" i="10"/>
  <c r="I4942" i="10"/>
  <c r="F5227" i="10"/>
  <c r="G1099" i="10"/>
  <c r="J1097" i="10"/>
  <c r="F1095" i="10"/>
  <c r="J5233" i="10"/>
  <c r="J5061" i="10"/>
  <c r="J1178" i="10"/>
  <c r="F1176" i="10"/>
  <c r="J5087" i="10"/>
  <c r="F1055" i="10"/>
  <c r="F1083" i="10"/>
  <c r="I5245" i="10"/>
  <c r="J1166" i="10"/>
  <c r="H1164" i="10"/>
  <c r="H1188" i="10"/>
  <c r="F5143" i="10"/>
  <c r="H5049" i="10"/>
  <c r="F881" i="10"/>
  <c r="I885" i="10"/>
  <c r="G5043" i="10"/>
  <c r="I879" i="10"/>
  <c r="H378" i="10"/>
  <c r="G5220" i="10"/>
  <c r="F5210" i="10"/>
  <c r="H754" i="10"/>
  <c r="J293" i="10"/>
  <c r="J831" i="10"/>
  <c r="J746" i="10"/>
  <c r="F695" i="10"/>
  <c r="J5022" i="10"/>
  <c r="G4969" i="10"/>
  <c r="I643" i="10"/>
  <c r="G647" i="10"/>
  <c r="I5304" i="10"/>
  <c r="I5294" i="10"/>
  <c r="J4977" i="10"/>
  <c r="G190" i="10"/>
  <c r="I707" i="10"/>
  <c r="I429" i="10"/>
  <c r="H427" i="10"/>
  <c r="J5217" i="10"/>
  <c r="H5029" i="10"/>
  <c r="J904" i="10"/>
  <c r="G900" i="10"/>
  <c r="J1000" i="10"/>
  <c r="G1098" i="10"/>
  <c r="I1064" i="10"/>
  <c r="I1094" i="10"/>
  <c r="G4978" i="10"/>
  <c r="F4501" i="10"/>
  <c r="G1058" i="10"/>
  <c r="J1088" i="10"/>
  <c r="F5326" i="10"/>
  <c r="G416" i="10"/>
  <c r="I420" i="10"/>
  <c r="J420" i="10"/>
  <c r="I418" i="10"/>
  <c r="I959" i="10"/>
  <c r="H989" i="10"/>
  <c r="I989" i="10"/>
  <c r="J4518" i="10"/>
  <c r="H957" i="10"/>
  <c r="H981" i="10"/>
  <c r="H1005" i="10"/>
  <c r="F773" i="10"/>
  <c r="J795" i="10"/>
  <c r="H4940" i="10"/>
  <c r="I465" i="10"/>
  <c r="F469" i="10"/>
  <c r="J467" i="10"/>
  <c r="H465" i="10"/>
  <c r="G1243" i="10"/>
  <c r="J1205" i="10"/>
  <c r="I433" i="10"/>
  <c r="H463" i="10"/>
  <c r="J459" i="10"/>
  <c r="I1179" i="10"/>
  <c r="I763" i="10"/>
  <c r="J839" i="10"/>
  <c r="I536" i="10"/>
  <c r="J748" i="10"/>
  <c r="J1263" i="10"/>
  <c r="F1249" i="10"/>
  <c r="I419" i="10"/>
  <c r="H449" i="10"/>
  <c r="I449" i="10"/>
  <c r="I473" i="10"/>
  <c r="I1269" i="10"/>
  <c r="J1231" i="10"/>
  <c r="F928" i="10"/>
  <c r="J994" i="10"/>
  <c r="H1026" i="10"/>
  <c r="F1024" i="10"/>
  <c r="J1022" i="10"/>
  <c r="H988" i="10"/>
  <c r="H994" i="10"/>
  <c r="I4987" i="10"/>
  <c r="I214" i="10"/>
  <c r="H688" i="10"/>
  <c r="I830" i="10"/>
  <c r="J5132" i="10"/>
  <c r="H5144" i="10"/>
  <c r="H5094" i="10"/>
  <c r="H454" i="10"/>
  <c r="F5065" i="10"/>
  <c r="G5055" i="10"/>
  <c r="F418" i="10"/>
  <c r="J1238" i="10"/>
  <c r="F334" i="10"/>
  <c r="I4438" i="10"/>
  <c r="I306" i="10"/>
  <c r="F905" i="10"/>
  <c r="F929" i="10"/>
  <c r="H4460" i="10"/>
  <c r="I901" i="10"/>
  <c r="H923" i="10"/>
  <c r="J4454" i="10"/>
  <c r="I1204" i="10"/>
  <c r="F1224" i="10"/>
  <c r="H1218" i="10"/>
  <c r="J1212" i="10"/>
  <c r="I1076" i="10"/>
  <c r="G1192" i="10"/>
  <c r="I1186" i="10"/>
  <c r="J1052" i="10"/>
  <c r="F1166" i="10"/>
  <c r="J1262" i="10"/>
  <c r="I1026" i="10"/>
  <c r="J1148" i="10"/>
  <c r="I1140" i="10"/>
  <c r="I5261" i="10"/>
  <c r="I1277" i="10"/>
  <c r="J586" i="10"/>
  <c r="J590" i="10"/>
  <c r="H586" i="10"/>
  <c r="J582" i="10"/>
  <c r="H548" i="10"/>
  <c r="H572" i="10"/>
  <c r="J594" i="10"/>
  <c r="I5228" i="10"/>
  <c r="F5177" i="10"/>
  <c r="I443" i="10"/>
  <c r="I326" i="10"/>
  <c r="I5023" i="10"/>
  <c r="I868" i="10"/>
  <c r="F990" i="10"/>
  <c r="I978" i="10"/>
  <c r="H5233" i="10"/>
  <c r="J844" i="10"/>
  <c r="F862" i="10"/>
  <c r="F1054" i="10"/>
  <c r="I818" i="10"/>
  <c r="G1294" i="10"/>
  <c r="I1292" i="10"/>
  <c r="I4481" i="10"/>
  <c r="G1108" i="10"/>
  <c r="I1104" i="10"/>
  <c r="H4455" i="10"/>
  <c r="H4489" i="10"/>
  <c r="J1072" i="10"/>
  <c r="G1202" i="10"/>
  <c r="H950" i="10"/>
  <c r="I913" i="10"/>
  <c r="F909" i="10"/>
  <c r="F916" i="10"/>
  <c r="H920" i="10"/>
  <c r="H944" i="10"/>
  <c r="J931" i="10"/>
  <c r="I929" i="10"/>
  <c r="F940" i="10"/>
  <c r="F938" i="10"/>
  <c r="F962" i="10"/>
  <c r="F925" i="10"/>
  <c r="H921" i="10"/>
  <c r="I1197" i="10"/>
  <c r="F1201" i="10"/>
  <c r="I1199" i="10"/>
  <c r="H1197" i="10"/>
  <c r="I1165" i="10"/>
  <c r="F1193" i="10"/>
  <c r="I1191" i="10"/>
  <c r="J588" i="10"/>
  <c r="J612" i="10"/>
  <c r="J636" i="10"/>
  <c r="J4437" i="10"/>
  <c r="I1151" i="10"/>
  <c r="H1181" i="10"/>
  <c r="I1181" i="10"/>
  <c r="I1205" i="10"/>
  <c r="H361" i="10"/>
  <c r="J1092" i="10"/>
  <c r="F886" i="10"/>
  <c r="H329" i="10"/>
  <c r="I1194" i="10"/>
  <c r="J323" i="10"/>
  <c r="I353" i="10"/>
  <c r="F317" i="10"/>
  <c r="H345" i="10"/>
  <c r="H1310" i="10"/>
  <c r="I5325" i="10"/>
  <c r="F710" i="10"/>
  <c r="H820" i="10"/>
  <c r="H818" i="10"/>
  <c r="H836" i="10"/>
  <c r="J910" i="10"/>
  <c r="J1034" i="10"/>
  <c r="H627" i="10"/>
  <c r="I623" i="10"/>
  <c r="J4451" i="10"/>
  <c r="I4441" i="10"/>
  <c r="H344" i="10"/>
  <c r="F5059" i="10"/>
  <c r="F5049" i="10"/>
  <c r="G5146" i="10"/>
  <c r="F412" i="10"/>
  <c r="I5077" i="10"/>
  <c r="J5170" i="10"/>
  <c r="F434" i="10"/>
  <c r="I5061" i="10"/>
  <c r="H5190" i="10"/>
  <c r="F826" i="10"/>
  <c r="G830" i="10"/>
  <c r="H830" i="10"/>
  <c r="F828" i="10"/>
  <c r="G5218" i="10"/>
  <c r="I140" i="10"/>
  <c r="J172" i="10"/>
  <c r="I170" i="10"/>
  <c r="G5242" i="10"/>
  <c r="F788" i="10"/>
  <c r="H792" i="10"/>
  <c r="H840" i="10"/>
  <c r="H782" i="10"/>
  <c r="F812" i="10"/>
  <c r="F810" i="10"/>
  <c r="I4517" i="10"/>
  <c r="G467" i="10"/>
  <c r="F479" i="10"/>
  <c r="J473" i="10"/>
  <c r="I4466" i="10"/>
  <c r="J1241" i="10"/>
  <c r="H1271" i="10"/>
  <c r="J1269" i="10"/>
  <c r="H4490" i="10"/>
  <c r="H372" i="10"/>
  <c r="G991" i="10"/>
  <c r="G959" i="10"/>
  <c r="J951" i="10"/>
  <c r="G945" i="10"/>
  <c r="F368" i="10"/>
  <c r="J390" i="10"/>
  <c r="H5232" i="10"/>
  <c r="F5222" i="10"/>
  <c r="I5010" i="10"/>
  <c r="F5204" i="10"/>
  <c r="J643" i="10"/>
  <c r="I649" i="10"/>
  <c r="H647" i="10"/>
  <c r="F645" i="10"/>
  <c r="H713" i="10"/>
  <c r="I713" i="10"/>
  <c r="G143" i="10"/>
  <c r="F5299" i="10"/>
  <c r="J423" i="10"/>
  <c r="J549" i="10"/>
  <c r="J5058" i="10"/>
  <c r="H5302" i="10"/>
  <c r="G1314" i="10"/>
  <c r="J1312" i="10"/>
  <c r="I1310" i="10"/>
  <c r="G1189" i="10"/>
  <c r="J1323" i="10"/>
  <c r="I1321" i="10"/>
  <c r="I566" i="10"/>
  <c r="I692" i="10"/>
  <c r="I520" i="10"/>
  <c r="H4499" i="10"/>
  <c r="G603" i="10"/>
  <c r="F615" i="10"/>
  <c r="I4505" i="10"/>
  <c r="G475" i="10"/>
  <c r="J5333" i="10"/>
  <c r="I4511" i="10"/>
  <c r="F467" i="10"/>
  <c r="F659" i="10"/>
  <c r="F977" i="10"/>
  <c r="I975" i="10"/>
  <c r="I999" i="10"/>
  <c r="J5304" i="10"/>
  <c r="I5279" i="10"/>
  <c r="I5124" i="10"/>
  <c r="I5116" i="10"/>
  <c r="I5114" i="10"/>
  <c r="J155" i="10"/>
  <c r="I153" i="10"/>
  <c r="H5108" i="10"/>
  <c r="I5108" i="10"/>
  <c r="J147" i="10"/>
  <c r="J5136" i="10"/>
  <c r="J5128" i="10"/>
  <c r="I5128" i="10"/>
  <c r="H143" i="10"/>
  <c r="I5130" i="10"/>
  <c r="I5122" i="10"/>
  <c r="F5120" i="10"/>
  <c r="J5121" i="10"/>
  <c r="J593" i="10"/>
  <c r="G541" i="10"/>
  <c r="J376" i="10"/>
  <c r="G260" i="10"/>
  <c r="G931" i="10"/>
  <c r="G955" i="10"/>
  <c r="F895" i="10"/>
  <c r="F1027" i="10"/>
  <c r="G1027" i="10"/>
  <c r="J1153" i="10"/>
  <c r="I5101" i="10"/>
  <c r="F5193" i="10"/>
  <c r="I727" i="10"/>
  <c r="H731" i="10"/>
  <c r="H5199" i="10"/>
  <c r="I4951" i="10"/>
  <c r="H550" i="10"/>
  <c r="F650" i="10"/>
  <c r="I5257" i="10"/>
  <c r="H5145" i="10"/>
  <c r="J151" i="10"/>
  <c r="J5277" i="10"/>
  <c r="G5227" i="10"/>
  <c r="H144" i="10"/>
  <c r="J5271" i="10"/>
  <c r="H283" i="10"/>
  <c r="I287" i="10"/>
  <c r="I285" i="10"/>
  <c r="J1003" i="10"/>
  <c r="H993" i="10"/>
  <c r="F281" i="10"/>
  <c r="I279" i="10"/>
  <c r="H277" i="10"/>
  <c r="F997" i="10"/>
  <c r="J987" i="10"/>
  <c r="I245" i="10"/>
  <c r="F249" i="10"/>
  <c r="F297" i="10"/>
  <c r="I1017" i="10"/>
  <c r="J4442" i="10"/>
  <c r="F1005" i="10"/>
  <c r="I4448" i="10"/>
  <c r="F986" i="10"/>
  <c r="H1016" i="10"/>
  <c r="G1014" i="10"/>
  <c r="I4436" i="10"/>
  <c r="H1001" i="10"/>
  <c r="H999" i="10"/>
  <c r="I865" i="10"/>
  <c r="J867" i="10"/>
  <c r="G5022" i="10"/>
  <c r="G5012" i="10"/>
  <c r="I833" i="10"/>
  <c r="F861" i="10"/>
  <c r="F5014" i="10"/>
  <c r="I1232" i="10"/>
  <c r="I133" i="10"/>
  <c r="H131" i="10"/>
  <c r="F5012" i="10"/>
  <c r="F978" i="10"/>
  <c r="G974" i="10"/>
  <c r="H935" i="10"/>
  <c r="H942" i="10"/>
  <c r="F946" i="10"/>
  <c r="F970" i="10"/>
  <c r="F994" i="10"/>
  <c r="F957" i="10"/>
  <c r="H953" i="10"/>
  <c r="F4964" i="10"/>
  <c r="G934" i="10"/>
  <c r="F1068" i="10"/>
  <c r="H1192" i="10"/>
  <c r="J1155" i="10"/>
  <c r="I1153" i="10"/>
  <c r="I5003" i="10"/>
  <c r="I5241" i="10"/>
  <c r="H817" i="10"/>
  <c r="H815" i="10"/>
  <c r="F781" i="10"/>
  <c r="I1180" i="10"/>
  <c r="I708" i="10"/>
  <c r="F696" i="10"/>
  <c r="J726" i="10"/>
  <c r="H748" i="10"/>
  <c r="H5074" i="10"/>
  <c r="G5125" i="10"/>
  <c r="G489" i="10"/>
  <c r="J493" i="10"/>
  <c r="H5133" i="10"/>
  <c r="J487" i="10"/>
  <c r="J485" i="10"/>
  <c r="F5139" i="10"/>
  <c r="J455" i="10"/>
  <c r="J503" i="10"/>
  <c r="J5145" i="10"/>
  <c r="J445" i="10"/>
  <c r="F4943" i="10"/>
  <c r="G514" i="10"/>
  <c r="I502" i="10"/>
  <c r="F4949" i="10"/>
  <c r="I4944" i="10"/>
  <c r="J368" i="10"/>
  <c r="G482" i="10"/>
  <c r="I5097" i="10"/>
  <c r="G4955" i="10"/>
  <c r="G5048" i="10"/>
  <c r="I342" i="10"/>
  <c r="I456" i="10"/>
  <c r="J4963" i="10"/>
  <c r="J1331" i="10"/>
  <c r="J432" i="10"/>
  <c r="I5331" i="10"/>
  <c r="G5286" i="10"/>
  <c r="G374" i="10"/>
  <c r="H4989" i="10"/>
  <c r="H4981" i="10"/>
  <c r="G5292" i="10"/>
  <c r="F474" i="10"/>
  <c r="H5077" i="10"/>
  <c r="F5044" i="10"/>
  <c r="F490" i="10"/>
  <c r="G5095" i="10"/>
  <c r="J5037" i="10"/>
  <c r="F564" i="10"/>
  <c r="I5295" i="10"/>
  <c r="I4516" i="10"/>
  <c r="I4943" i="10"/>
  <c r="I309" i="10"/>
  <c r="F313" i="10"/>
  <c r="I311" i="10"/>
  <c r="J4456" i="10"/>
  <c r="J1019" i="10"/>
  <c r="I4446" i="10"/>
  <c r="I5033" i="10"/>
  <c r="I277" i="10"/>
  <c r="F409" i="10"/>
  <c r="J409" i="10"/>
  <c r="H5066" i="10"/>
  <c r="H5058" i="10"/>
  <c r="J5056" i="10"/>
  <c r="G162" i="10"/>
  <c r="J192" i="10"/>
  <c r="H5076" i="10"/>
  <c r="I5076" i="10"/>
  <c r="G186" i="10"/>
  <c r="I5080" i="10"/>
  <c r="I5072" i="10"/>
  <c r="I5070" i="10"/>
  <c r="I5067" i="10"/>
  <c r="G5164" i="10"/>
  <c r="H618" i="10"/>
  <c r="J614" i="10"/>
  <c r="H580" i="10"/>
  <c r="I1176" i="10"/>
  <c r="G944" i="10"/>
  <c r="I5047" i="10"/>
  <c r="I1142" i="10"/>
  <c r="J253" i="10"/>
  <c r="I987" i="10"/>
  <c r="J949" i="10"/>
  <c r="I323" i="10"/>
  <c r="J917" i="10"/>
  <c r="H5083" i="10"/>
  <c r="J954" i="10"/>
  <c r="F952" i="10"/>
  <c r="J918" i="10"/>
  <c r="J946" i="10"/>
  <c r="I267" i="10"/>
  <c r="G735" i="10"/>
  <c r="G831" i="10"/>
  <c r="H5065" i="10"/>
  <c r="J1314" i="10"/>
  <c r="J689" i="10"/>
  <c r="F663" i="10"/>
  <c r="J805" i="10"/>
  <c r="I5229" i="10"/>
  <c r="H4961" i="10"/>
  <c r="J5226" i="10"/>
  <c r="H272" i="10"/>
  <c r="I1155" i="10"/>
  <c r="J1103" i="10"/>
  <c r="H342" i="10"/>
  <c r="I1171" i="10"/>
  <c r="I1139" i="10"/>
  <c r="J1133" i="10"/>
  <c r="G1127" i="10"/>
  <c r="I5298" i="10"/>
  <c r="G334" i="10"/>
  <c r="I1247" i="10"/>
  <c r="J1215" i="10"/>
  <c r="G1209" i="10"/>
  <c r="I1203" i="10"/>
  <c r="H328" i="10"/>
  <c r="I5201" i="10"/>
  <c r="I5191" i="10"/>
  <c r="F5220" i="10"/>
  <c r="F954" i="10"/>
  <c r="G958" i="10"/>
  <c r="H958" i="10"/>
  <c r="H919" i="10"/>
  <c r="J915" i="10"/>
  <c r="G5304" i="10"/>
  <c r="H173" i="10"/>
  <c r="F305" i="10"/>
  <c r="F1125" i="10"/>
  <c r="J1115" i="10"/>
  <c r="I373" i="10"/>
  <c r="F377" i="10"/>
  <c r="F401" i="10"/>
  <c r="I1137" i="10"/>
  <c r="F1114" i="10"/>
  <c r="H1144" i="10"/>
  <c r="G1142" i="10"/>
  <c r="J4976" i="10"/>
  <c r="J4968" i="10"/>
  <c r="I4968" i="10"/>
  <c r="G4965" i="10"/>
  <c r="J510" i="10"/>
  <c r="H514" i="10"/>
  <c r="H508" i="10"/>
  <c r="H506" i="10"/>
  <c r="H500" i="10"/>
  <c r="I542" i="10"/>
  <c r="J632" i="10"/>
  <c r="G5074" i="10"/>
  <c r="I469" i="10"/>
  <c r="F473" i="10"/>
  <c r="I471" i="10"/>
  <c r="H469" i="10"/>
  <c r="I859" i="10"/>
  <c r="G658" i="10"/>
  <c r="I632" i="10"/>
  <c r="J608" i="10"/>
  <c r="H4947" i="10"/>
  <c r="J757" i="10"/>
  <c r="G833" i="10"/>
  <c r="I744" i="10"/>
  <c r="I423" i="10"/>
  <c r="H453" i="10"/>
  <c r="I453" i="10"/>
  <c r="I477" i="10"/>
  <c r="I5139" i="10"/>
  <c r="G924" i="10"/>
  <c r="J928" i="10"/>
  <c r="F5175" i="10"/>
  <c r="J1024" i="10"/>
  <c r="I992" i="10"/>
  <c r="H664" i="10"/>
  <c r="H760" i="10"/>
  <c r="H886" i="10"/>
  <c r="J5015" i="10"/>
  <c r="I1119" i="10"/>
  <c r="I1125" i="10"/>
  <c r="F1121" i="10"/>
  <c r="J5082" i="10"/>
  <c r="G512" i="10"/>
  <c r="I644" i="10"/>
  <c r="G1119" i="10"/>
  <c r="J1079" i="10"/>
  <c r="G1073" i="10"/>
  <c r="F400" i="10"/>
  <c r="I1163" i="10"/>
  <c r="G1151" i="10"/>
  <c r="H418" i="10"/>
  <c r="I1131" i="10"/>
  <c r="I4960" i="10"/>
  <c r="J5286" i="10"/>
  <c r="I593" i="10"/>
  <c r="F597" i="10"/>
  <c r="J595" i="10"/>
  <c r="H593" i="10"/>
  <c r="J1076" i="10"/>
  <c r="I1196" i="10"/>
  <c r="F1190" i="10"/>
  <c r="G1184" i="10"/>
  <c r="H553" i="10"/>
  <c r="H559" i="10"/>
  <c r="H607" i="10"/>
  <c r="H614" i="10"/>
  <c r="J5253" i="10"/>
  <c r="H5243" i="10"/>
  <c r="H148" i="10"/>
  <c r="H154" i="10"/>
  <c r="F152" i="10"/>
  <c r="J150" i="10"/>
  <c r="H1183" i="10"/>
  <c r="F1173" i="10"/>
  <c r="F1178" i="10"/>
  <c r="H1208" i="10"/>
  <c r="G1206" i="10"/>
  <c r="H1206" i="10"/>
  <c r="I1169" i="10"/>
  <c r="J138" i="10"/>
  <c r="J162" i="10"/>
  <c r="J1195" i="10"/>
  <c r="J134" i="10"/>
  <c r="H132" i="10"/>
  <c r="H156" i="10"/>
  <c r="J1179" i="10"/>
  <c r="G5029" i="10"/>
  <c r="J254" i="10"/>
  <c r="J666" i="10"/>
  <c r="J1156" i="10"/>
  <c r="J465" i="10"/>
  <c r="I1052" i="10"/>
  <c r="I1130" i="10"/>
  <c r="G729" i="10"/>
  <c r="H722" i="10"/>
  <c r="I336" i="10"/>
  <c r="G718" i="10"/>
  <c r="G5200" i="10"/>
  <c r="J687" i="10"/>
  <c r="J397" i="10"/>
  <c r="H5103" i="10"/>
  <c r="I797" i="10"/>
  <c r="I845" i="10"/>
  <c r="I5109" i="10"/>
  <c r="F785" i="10"/>
  <c r="H813" i="10"/>
  <c r="F5067" i="10"/>
  <c r="J5068" i="10"/>
  <c r="J657" i="10"/>
  <c r="G555" i="10"/>
  <c r="F503" i="10"/>
  <c r="F1244" i="10"/>
  <c r="G427" i="10"/>
  <c r="I139" i="10"/>
  <c r="F707" i="10"/>
  <c r="H965" i="10"/>
  <c r="H971" i="10"/>
  <c r="I967" i="10"/>
  <c r="I4500" i="10"/>
  <c r="H933" i="10"/>
  <c r="I965" i="10"/>
  <c r="H963" i="10"/>
  <c r="F961" i="10"/>
  <c r="H4492" i="10"/>
  <c r="I927" i="10"/>
  <c r="I933" i="10"/>
  <c r="I957" i="10"/>
  <c r="I981" i="10"/>
  <c r="I951" i="10"/>
  <c r="H949" i="10"/>
  <c r="H973" i="10"/>
  <c r="I4506" i="10"/>
  <c r="I5305" i="10"/>
  <c r="I128" i="10"/>
  <c r="G437" i="10"/>
  <c r="I5275" i="10"/>
  <c r="F5261" i="10"/>
  <c r="H4465" i="10"/>
  <c r="I751" i="10"/>
  <c r="I749" i="10"/>
  <c r="I743" i="10"/>
  <c r="J5187" i="10"/>
  <c r="G5264" i="10"/>
  <c r="F841" i="10"/>
  <c r="I1231" i="10"/>
  <c r="F4939" i="10"/>
  <c r="I512" i="10"/>
  <c r="I526" i="10"/>
  <c r="I746" i="10"/>
  <c r="F1156" i="10"/>
  <c r="G1256" i="10"/>
  <c r="H1219" i="10"/>
  <c r="H1217" i="10"/>
  <c r="H162" i="10"/>
  <c r="J166" i="10"/>
  <c r="J190" i="10"/>
  <c r="I795" i="10"/>
  <c r="F1239" i="10"/>
  <c r="H1235" i="10"/>
  <c r="J154" i="10"/>
  <c r="H186" i="10"/>
  <c r="F184" i="10"/>
  <c r="F599" i="10"/>
  <c r="F1229" i="10"/>
  <c r="H5081" i="10"/>
  <c r="H889" i="10"/>
  <c r="J206" i="10"/>
  <c r="F5046" i="10"/>
  <c r="G5038" i="10"/>
  <c r="H857" i="10"/>
  <c r="H5040" i="10"/>
  <c r="H5032" i="10"/>
  <c r="F5030" i="10"/>
  <c r="J851" i="10"/>
  <c r="I881" i="10"/>
  <c r="G5052" i="10"/>
  <c r="F5050" i="10"/>
  <c r="J875" i="10"/>
  <c r="J210" i="10"/>
  <c r="I5063" i="10"/>
  <c r="H5188" i="10"/>
  <c r="I4486" i="10"/>
  <c r="J571" i="10"/>
  <c r="H569" i="10"/>
  <c r="I569" i="10"/>
  <c r="I972" i="10"/>
  <c r="F1094" i="10"/>
  <c r="G1088" i="10"/>
  <c r="I1082" i="10"/>
  <c r="I5059" i="10"/>
  <c r="J533" i="10"/>
  <c r="J581" i="10"/>
  <c r="J5186" i="10"/>
  <c r="J5067" i="10"/>
  <c r="J551" i="10"/>
  <c r="G575" i="10"/>
  <c r="G5162" i="10"/>
  <c r="I5041" i="10"/>
  <c r="H4969" i="10"/>
  <c r="G5248" i="10"/>
  <c r="I392" i="10"/>
  <c r="I406" i="10"/>
  <c r="H4975" i="10"/>
  <c r="I706" i="10"/>
  <c r="H702" i="10"/>
  <c r="I648" i="10"/>
  <c r="G694" i="10"/>
  <c r="J808" i="10"/>
  <c r="G932" i="10"/>
  <c r="I5001" i="10"/>
  <c r="H5028" i="10"/>
  <c r="F5042" i="10"/>
  <c r="H552" i="10"/>
  <c r="F556" i="10"/>
  <c r="I5169" i="10"/>
  <c r="I5159" i="10"/>
  <c r="H654" i="10"/>
  <c r="G685" i="10"/>
  <c r="J4487" i="10"/>
  <c r="G571" i="10"/>
  <c r="J4493" i="10"/>
  <c r="G525" i="10"/>
  <c r="J641" i="10"/>
  <c r="F1025" i="10"/>
  <c r="G5176" i="10"/>
  <c r="G387" i="10"/>
  <c r="F4942" i="10"/>
  <c r="G4934" i="10"/>
  <c r="G355" i="10"/>
  <c r="H4936" i="10"/>
  <c r="G1328" i="10"/>
  <c r="J377" i="10"/>
  <c r="I4958" i="10"/>
  <c r="G4948" i="10"/>
  <c r="J395" i="10"/>
  <c r="F848" i="10"/>
  <c r="J850" i="10"/>
  <c r="J846" i="10"/>
  <c r="J842" i="10"/>
  <c r="J814" i="10"/>
  <c r="J862" i="10"/>
  <c r="H834" i="10"/>
  <c r="F856" i="10"/>
  <c r="F545" i="10"/>
  <c r="I549" i="10"/>
  <c r="H547" i="10"/>
  <c r="I615" i="10"/>
  <c r="H645" i="10"/>
  <c r="I645" i="10"/>
  <c r="H643" i="10"/>
  <c r="I4459" i="10"/>
  <c r="H1252" i="10"/>
  <c r="J1268" i="10"/>
  <c r="H286" i="10"/>
  <c r="G4979" i="10"/>
  <c r="H5318" i="10"/>
  <c r="F226" i="10"/>
  <c r="H5099" i="10"/>
  <c r="G5088" i="10"/>
  <c r="J5021" i="10"/>
  <c r="H856" i="10"/>
  <c r="G854" i="10"/>
  <c r="H854" i="10"/>
  <c r="J5114" i="10"/>
  <c r="I205" i="10"/>
  <c r="F203" i="10"/>
  <c r="J305" i="10"/>
  <c r="F271" i="10"/>
  <c r="F275" i="10"/>
  <c r="F299" i="10"/>
  <c r="F323" i="10"/>
  <c r="J265" i="10"/>
  <c r="G293" i="10"/>
  <c r="H5287" i="10"/>
  <c r="I4957" i="10"/>
  <c r="H412" i="10"/>
  <c r="H410" i="10"/>
  <c r="G1009" i="10"/>
  <c r="I1003" i="10"/>
  <c r="J997" i="10"/>
  <c r="J406" i="10"/>
  <c r="J402" i="10"/>
  <c r="G5246" i="10"/>
  <c r="H370" i="10"/>
  <c r="J398" i="10"/>
  <c r="J1093" i="10"/>
  <c r="G1047" i="10"/>
  <c r="G1055" i="10"/>
  <c r="J893" i="10"/>
  <c r="J362" i="10"/>
  <c r="I1067" i="10"/>
  <c r="G1097" i="10"/>
  <c r="J1029" i="10"/>
  <c r="F4984" i="10"/>
  <c r="G5262" i="10"/>
  <c r="G5253" i="10"/>
  <c r="I187" i="10"/>
  <c r="J199" i="10"/>
  <c r="I5259" i="10"/>
  <c r="G175" i="10"/>
  <c r="J5267" i="10"/>
  <c r="H128" i="10"/>
  <c r="J149" i="10"/>
  <c r="J5273" i="10"/>
  <c r="I219" i="10"/>
  <c r="F5148" i="10"/>
  <c r="G5175" i="10"/>
  <c r="J1232" i="10"/>
  <c r="I824" i="10"/>
  <c r="G892" i="10"/>
  <c r="I920" i="10"/>
  <c r="I886" i="10"/>
  <c r="G5225" i="10"/>
  <c r="J880" i="10"/>
  <c r="G1010" i="10"/>
  <c r="G4473" i="10"/>
  <c r="J705" i="10"/>
  <c r="G717" i="10"/>
  <c r="H4481" i="10"/>
  <c r="J577" i="10"/>
  <c r="G819" i="10"/>
  <c r="J1217" i="10"/>
  <c r="I1183" i="10"/>
  <c r="I1189" i="10"/>
  <c r="I1213" i="10"/>
  <c r="I602" i="10"/>
  <c r="G632" i="10"/>
  <c r="F630" i="10"/>
  <c r="F654" i="10"/>
  <c r="H183" i="10"/>
  <c r="H185" i="10"/>
  <c r="I5150" i="10"/>
  <c r="I5142" i="10"/>
  <c r="J5140" i="10"/>
  <c r="H177" i="10"/>
  <c r="J5142" i="10"/>
  <c r="J5134" i="10"/>
  <c r="I145" i="10"/>
  <c r="F173" i="10"/>
  <c r="H5162" i="10"/>
  <c r="H5154" i="10"/>
  <c r="J5152" i="10"/>
  <c r="I169" i="10"/>
  <c r="H191" i="10"/>
  <c r="I5156" i="10"/>
  <c r="I5148" i="10"/>
  <c r="I5146" i="10"/>
  <c r="J5147" i="10"/>
  <c r="I496" i="10"/>
  <c r="I510" i="10"/>
  <c r="I368" i="10"/>
  <c r="G362" i="10"/>
  <c r="G554" i="10"/>
  <c r="I318" i="10"/>
  <c r="I432" i="10"/>
  <c r="J4511" i="10"/>
  <c r="F204" i="10"/>
  <c r="F441" i="10"/>
  <c r="I439" i="10"/>
  <c r="H437" i="10"/>
  <c r="G359" i="10"/>
  <c r="F433" i="10"/>
  <c r="F457" i="10"/>
  <c r="J333" i="10"/>
  <c r="J940" i="10"/>
  <c r="I932" i="10"/>
  <c r="J1322" i="10"/>
  <c r="J4475" i="10"/>
  <c r="G5319" i="10"/>
  <c r="I1006" i="10"/>
  <c r="G1002" i="10"/>
  <c r="I968" i="10"/>
  <c r="J744" i="10"/>
  <c r="G846" i="10"/>
  <c r="F5140" i="10"/>
  <c r="G160" i="10"/>
  <c r="I164" i="10"/>
  <c r="I188" i="10"/>
  <c r="F866" i="10"/>
  <c r="H5166" i="10"/>
  <c r="I154" i="10"/>
  <c r="F182" i="10"/>
  <c r="H5158" i="10"/>
  <c r="H1093" i="10"/>
  <c r="H1099" i="10"/>
  <c r="I1095" i="10"/>
  <c r="G5186" i="10"/>
  <c r="I516" i="10"/>
  <c r="J516" i="10"/>
  <c r="I514" i="10"/>
  <c r="G5210" i="10"/>
  <c r="I1055" i="10"/>
  <c r="I1061" i="10"/>
  <c r="I1085" i="10"/>
  <c r="I1109" i="10"/>
  <c r="J5234" i="10"/>
  <c r="I474" i="10"/>
  <c r="G504" i="10"/>
  <c r="F526" i="10"/>
  <c r="G5072" i="10"/>
  <c r="J259" i="10"/>
  <c r="H263" i="10"/>
  <c r="H5226" i="10"/>
  <c r="H5218" i="10"/>
  <c r="J5216" i="10"/>
  <c r="J227" i="10"/>
  <c r="H877" i="10"/>
  <c r="F1332" i="10"/>
  <c r="J4528" i="10"/>
  <c r="I1330" i="10"/>
  <c r="F594" i="10"/>
  <c r="I5233" i="10"/>
  <c r="I5223" i="10"/>
  <c r="H590" i="10"/>
  <c r="F612" i="10"/>
  <c r="H5219" i="10"/>
  <c r="H333" i="10"/>
  <c r="H339" i="10"/>
  <c r="F337" i="10"/>
  <c r="I335" i="10"/>
  <c r="G4482" i="10"/>
  <c r="F4474" i="10"/>
  <c r="F1045" i="10"/>
  <c r="J4472" i="10"/>
  <c r="H1182" i="10"/>
  <c r="H1151" i="10"/>
  <c r="F1141" i="10"/>
  <c r="H397" i="10"/>
  <c r="H403" i="10"/>
  <c r="G1174" i="10"/>
  <c r="G1198" i="10"/>
  <c r="H1159" i="10"/>
  <c r="F1140" i="10"/>
  <c r="G701" i="10"/>
  <c r="G1032" i="10"/>
  <c r="G5265" i="10"/>
  <c r="J5211" i="10"/>
  <c r="I5039" i="10"/>
  <c r="F336" i="10"/>
  <c r="H332" i="10"/>
  <c r="F432" i="10"/>
  <c r="J530" i="10"/>
  <c r="J502" i="10"/>
  <c r="J550" i="10"/>
  <c r="J490" i="10"/>
  <c r="F520" i="10"/>
  <c r="G5306" i="10"/>
  <c r="G695" i="10"/>
  <c r="G697" i="10"/>
  <c r="J693" i="10"/>
  <c r="G689" i="10"/>
  <c r="J661" i="10"/>
  <c r="J709" i="10"/>
  <c r="I4527" i="10"/>
  <c r="H1320" i="10"/>
  <c r="G4525" i="10"/>
  <c r="H4470" i="10"/>
  <c r="H1256" i="10"/>
  <c r="F1260" i="10"/>
  <c r="I1256" i="10"/>
  <c r="I1224" i="10"/>
  <c r="J343" i="10"/>
  <c r="G1212" i="10"/>
  <c r="H1240" i="10"/>
  <c r="J268" i="10"/>
  <c r="G264" i="10"/>
  <c r="I332" i="10"/>
  <c r="J364" i="10"/>
  <c r="I362" i="10"/>
  <c r="G360" i="10"/>
  <c r="I4476" i="10"/>
  <c r="H4466" i="10"/>
  <c r="H907" i="10"/>
  <c r="H751" i="10"/>
  <c r="J1305" i="10"/>
  <c r="H823" i="10"/>
  <c r="H5104" i="10"/>
  <c r="H1326" i="10"/>
  <c r="H1292" i="10"/>
  <c r="I5138" i="10"/>
  <c r="G393" i="10"/>
  <c r="J215" i="10"/>
  <c r="J399" i="10"/>
  <c r="G993" i="10"/>
  <c r="H513" i="10"/>
  <c r="J511" i="10"/>
  <c r="I5272" i="10"/>
  <c r="I5262" i="10"/>
  <c r="H5009" i="10"/>
  <c r="I579" i="10"/>
  <c r="J607" i="10"/>
  <c r="H5290" i="10"/>
  <c r="J5280" i="10"/>
  <c r="F5015" i="10"/>
  <c r="J573" i="10"/>
  <c r="G601" i="10"/>
  <c r="J5284" i="10"/>
  <c r="H5274" i="10"/>
  <c r="I5019" i="10"/>
  <c r="J1299" i="10"/>
  <c r="G1303" i="10"/>
  <c r="I1299" i="10"/>
  <c r="J5027" i="10"/>
  <c r="J1267" i="10"/>
  <c r="I1297" i="10"/>
  <c r="G1295" i="10"/>
  <c r="G1293" i="10"/>
  <c r="J5033" i="10"/>
  <c r="I1259" i="10"/>
  <c r="I1265" i="10"/>
  <c r="I1289" i="10"/>
  <c r="I1313" i="10"/>
  <c r="G1253" i="10"/>
  <c r="I1283" i="10"/>
  <c r="J1283" i="10"/>
  <c r="J1307" i="10"/>
  <c r="H5255" i="10"/>
  <c r="F5269" i="10"/>
  <c r="G5260" i="10"/>
  <c r="F404" i="10"/>
  <c r="H400" i="10"/>
  <c r="I5013" i="10"/>
  <c r="I5005" i="10"/>
  <c r="F5295" i="10"/>
  <c r="F5266" i="10"/>
  <c r="F394" i="10"/>
  <c r="G4999" i="10"/>
  <c r="I4997" i="10"/>
  <c r="H5321" i="10"/>
  <c r="F5272" i="10"/>
  <c r="H360" i="10"/>
  <c r="H390" i="10"/>
  <c r="F5027" i="10"/>
  <c r="F5019" i="10"/>
  <c r="F5017" i="10"/>
  <c r="F5278" i="10"/>
  <c r="H384" i="10"/>
  <c r="G406" i="10"/>
  <c r="H5021" i="10"/>
  <c r="F5011" i="10"/>
  <c r="J4986" i="10"/>
  <c r="H878" i="10"/>
  <c r="G338" i="10"/>
  <c r="I312" i="10"/>
  <c r="H1251" i="10"/>
  <c r="H1249" i="10"/>
  <c r="J201" i="10"/>
  <c r="G229" i="10"/>
  <c r="I866" i="10"/>
  <c r="I962" i="10"/>
  <c r="I1058" i="10"/>
  <c r="J321" i="10"/>
  <c r="F319" i="10"/>
  <c r="G132" i="10"/>
  <c r="I5002" i="10"/>
  <c r="I4994" i="10"/>
  <c r="F4991" i="10"/>
  <c r="H540" i="10"/>
  <c r="J894" i="10"/>
  <c r="H866" i="10"/>
  <c r="H914" i="10"/>
  <c r="J854" i="10"/>
  <c r="J882" i="10"/>
  <c r="J4480" i="10"/>
  <c r="H493" i="10"/>
  <c r="H499" i="10"/>
  <c r="F497" i="10"/>
  <c r="I495" i="10"/>
  <c r="I582" i="10"/>
  <c r="I786" i="10"/>
  <c r="J780" i="10"/>
  <c r="I772" i="10"/>
  <c r="I455" i="10"/>
  <c r="I461" i="10"/>
  <c r="I485" i="10"/>
  <c r="I509" i="10"/>
  <c r="I376" i="10"/>
  <c r="J720" i="10"/>
  <c r="G824" i="10"/>
  <c r="I5165" i="10"/>
  <c r="I1056" i="10"/>
  <c r="I1054" i="10"/>
  <c r="G1050" i="10"/>
  <c r="J1048" i="10"/>
  <c r="I1014" i="10"/>
  <c r="G1042" i="10"/>
  <c r="I1038" i="10"/>
  <c r="I4447" i="10"/>
  <c r="J745" i="10"/>
  <c r="F747" i="10"/>
  <c r="F4455" i="10"/>
  <c r="F815" i="10"/>
  <c r="F843" i="10"/>
  <c r="J809" i="10"/>
  <c r="G248" i="10"/>
  <c r="I372" i="10"/>
  <c r="J4478" i="10"/>
  <c r="H4501" i="10"/>
  <c r="G315" i="10"/>
  <c r="J313" i="10"/>
  <c r="F311" i="10"/>
  <c r="G277" i="10"/>
  <c r="G375" i="10"/>
  <c r="J981" i="10"/>
  <c r="J967" i="10"/>
  <c r="I259" i="10"/>
  <c r="J427" i="10"/>
  <c r="I1051" i="10"/>
  <c r="J335" i="10"/>
  <c r="J1063" i="10"/>
  <c r="G1025" i="10"/>
  <c r="F776" i="10"/>
  <c r="H772" i="10"/>
  <c r="I734" i="10"/>
  <c r="F768" i="10"/>
  <c r="H786" i="10"/>
  <c r="J778" i="10"/>
  <c r="J4994" i="10"/>
  <c r="J5077" i="10"/>
  <c r="H571" i="10"/>
  <c r="I575" i="10"/>
  <c r="H573" i="10"/>
  <c r="I573" i="10"/>
  <c r="J972" i="10"/>
  <c r="I1092" i="10"/>
  <c r="F1086" i="10"/>
  <c r="G1080" i="10"/>
  <c r="I847" i="10"/>
  <c r="J5057" i="10"/>
  <c r="I837" i="10"/>
  <c r="F865" i="10"/>
  <c r="G5233" i="10"/>
  <c r="J5098" i="10"/>
  <c r="J616" i="10"/>
  <c r="G5202" i="10"/>
  <c r="J740" i="10"/>
  <c r="F772" i="10"/>
  <c r="G730" i="10"/>
  <c r="H766" i="10"/>
  <c r="J5302" i="10"/>
  <c r="H862" i="10"/>
  <c r="H951" i="10"/>
  <c r="J947" i="10"/>
  <c r="G5170" i="10"/>
  <c r="F646" i="10"/>
  <c r="J652" i="10"/>
  <c r="I650" i="10"/>
  <c r="J5290" i="10"/>
  <c r="F1323" i="10"/>
  <c r="J1321" i="10"/>
  <c r="G4964" i="10"/>
  <c r="F4954" i="10"/>
  <c r="J779" i="10"/>
  <c r="J827" i="10"/>
  <c r="F4974" i="10"/>
  <c r="I769" i="10"/>
  <c r="F797" i="10"/>
  <c r="F5331" i="10"/>
  <c r="J699" i="10"/>
  <c r="I697" i="10"/>
  <c r="H663" i="10"/>
  <c r="J691" i="10"/>
  <c r="F1328" i="10"/>
  <c r="H1332" i="10"/>
  <c r="F709" i="10"/>
  <c r="G4937" i="10"/>
  <c r="G649" i="10"/>
  <c r="G679" i="10"/>
  <c r="I4484" i="10"/>
  <c r="F4959" i="10"/>
  <c r="J848" i="10"/>
  <c r="G850" i="10"/>
  <c r="J911" i="10"/>
  <c r="J816" i="10"/>
  <c r="G844" i="10"/>
  <c r="I963" i="10"/>
  <c r="I814" i="10"/>
  <c r="I862" i="10"/>
  <c r="I1091" i="10"/>
  <c r="I832" i="10"/>
  <c r="J856" i="10"/>
  <c r="J1039" i="10"/>
  <c r="J989" i="10"/>
  <c r="J5194" i="10"/>
  <c r="I5106" i="10"/>
  <c r="F5118" i="10"/>
  <c r="G582" i="10"/>
  <c r="F580" i="10"/>
  <c r="H648" i="10"/>
  <c r="J279" i="10"/>
  <c r="H5291" i="10"/>
  <c r="I5281" i="10"/>
  <c r="F642" i="10"/>
  <c r="J356" i="10"/>
  <c r="J380" i="10"/>
  <c r="J4494" i="10"/>
  <c r="H4484" i="10"/>
  <c r="I895" i="10"/>
  <c r="I1029" i="10"/>
  <c r="H1027" i="10"/>
  <c r="F1153" i="10"/>
  <c r="J5072" i="10"/>
  <c r="J5064" i="10"/>
  <c r="I5064" i="10"/>
  <c r="H4995" i="10"/>
  <c r="I168" i="10"/>
  <c r="I513" i="10"/>
  <c r="F613" i="10"/>
  <c r="J1172" i="10"/>
  <c r="F1298" i="10"/>
  <c r="F1126" i="10"/>
  <c r="H1242" i="10"/>
  <c r="G4972" i="10"/>
  <c r="H4514" i="10"/>
  <c r="F976" i="10"/>
  <c r="G893" i="10"/>
  <c r="H978" i="10"/>
  <c r="J5007" i="10"/>
  <c r="J974" i="10"/>
  <c r="J970" i="10"/>
  <c r="I5031" i="10"/>
  <c r="J942" i="10"/>
  <c r="J990" i="10"/>
  <c r="I5057" i="10"/>
  <c r="F984" i="10"/>
  <c r="G5313" i="10"/>
  <c r="H5245" i="10"/>
  <c r="G533" i="10"/>
  <c r="F5251" i="10"/>
  <c r="J4439" i="10"/>
  <c r="I363" i="10"/>
  <c r="J521" i="10"/>
  <c r="F5257" i="10"/>
  <c r="I4445" i="10"/>
  <c r="J261" i="10"/>
  <c r="F495" i="10"/>
  <c r="G5263" i="10"/>
  <c r="G4451" i="10"/>
  <c r="G469" i="10"/>
  <c r="J5223" i="10"/>
  <c r="H5208" i="10"/>
  <c r="I5222" i="10"/>
  <c r="F4447" i="10"/>
  <c r="H668" i="10"/>
  <c r="J922" i="10"/>
  <c r="F920" i="10"/>
  <c r="F5239" i="10"/>
  <c r="J890" i="10"/>
  <c r="J938" i="10"/>
  <c r="H1012" i="10"/>
  <c r="J1010" i="10"/>
  <c r="H1138" i="10"/>
  <c r="I4935" i="10"/>
  <c r="F4997" i="10"/>
  <c r="G5295" i="10"/>
  <c r="J4461" i="10"/>
  <c r="J133" i="10"/>
  <c r="H176" i="10"/>
  <c r="G5301" i="10"/>
  <c r="I4489" i="10"/>
  <c r="I693" i="10"/>
  <c r="I723" i="10"/>
  <c r="J1188" i="10"/>
  <c r="H5155" i="10"/>
  <c r="G524" i="10"/>
  <c r="H718" i="10"/>
  <c r="F1110" i="10"/>
  <c r="J5183" i="10"/>
  <c r="J5173" i="10"/>
  <c r="F508" i="10"/>
  <c r="H560" i="10"/>
  <c r="I5175" i="10"/>
  <c r="J5167" i="10"/>
  <c r="H934" i="10"/>
  <c r="F932" i="10"/>
  <c r="F893" i="10"/>
  <c r="I149" i="10"/>
  <c r="H179" i="10"/>
  <c r="F177" i="10"/>
  <c r="I175" i="10"/>
  <c r="H895" i="10"/>
  <c r="H141" i="10"/>
  <c r="H171" i="10"/>
  <c r="H195" i="10"/>
  <c r="H913" i="10"/>
  <c r="I905" i="10"/>
  <c r="I135" i="10"/>
  <c r="I165" i="10"/>
  <c r="I189" i="10"/>
  <c r="J907" i="10"/>
  <c r="H761" i="10"/>
  <c r="H759" i="10"/>
  <c r="G723" i="10"/>
  <c r="I753" i="10"/>
  <c r="J697" i="10"/>
  <c r="J747" i="10"/>
  <c r="H769" i="10"/>
  <c r="F194" i="10"/>
  <c r="F437" i="10"/>
  <c r="J435" i="10"/>
  <c r="H433" i="10"/>
  <c r="I1115" i="10"/>
  <c r="J1077" i="10"/>
  <c r="G343" i="10"/>
  <c r="F429" i="10"/>
  <c r="F453" i="10"/>
  <c r="J1191" i="10"/>
  <c r="G1153" i="10"/>
  <c r="J317" i="10"/>
  <c r="I940" i="10"/>
  <c r="F934" i="10"/>
  <c r="I1324" i="10"/>
  <c r="F4944" i="10"/>
  <c r="I4522" i="10"/>
  <c r="H1002" i="10"/>
  <c r="J1006" i="10"/>
  <c r="H1004" i="10"/>
  <c r="J1002" i="10"/>
  <c r="J1102" i="10"/>
  <c r="H670" i="10"/>
  <c r="G5147" i="10"/>
  <c r="G762" i="10"/>
  <c r="F750" i="10"/>
  <c r="G780" i="10"/>
  <c r="H5156" i="10"/>
  <c r="F5196" i="10"/>
  <c r="F428" i="10"/>
  <c r="I5029" i="10"/>
  <c r="J610" i="10"/>
  <c r="F608" i="10"/>
  <c r="J574" i="10"/>
  <c r="G1170" i="10"/>
  <c r="I1252" i="10"/>
  <c r="I1098" i="10"/>
  <c r="I5073" i="10"/>
  <c r="I1166" i="10"/>
  <c r="G1188" i="10"/>
  <c r="I1020" i="10"/>
  <c r="I970" i="10"/>
  <c r="I4458" i="10"/>
  <c r="G288" i="10"/>
  <c r="J292" i="10"/>
  <c r="G256" i="10"/>
  <c r="I284" i="10"/>
  <c r="H1239" i="10"/>
  <c r="H1263" i="10"/>
  <c r="H1287" i="10"/>
  <c r="I4518" i="10"/>
  <c r="H1229" i="10"/>
  <c r="J1257" i="10"/>
  <c r="J1281" i="10"/>
  <c r="I5015" i="10"/>
  <c r="H4997" i="10"/>
  <c r="I337" i="10"/>
  <c r="J339" i="10"/>
  <c r="F1289" i="10"/>
  <c r="J1135" i="10"/>
  <c r="H407" i="10"/>
  <c r="H168" i="10"/>
  <c r="F405" i="10"/>
  <c r="J143" i="10"/>
  <c r="H393" i="10"/>
  <c r="G737" i="10"/>
  <c r="F675" i="10"/>
  <c r="F1030" i="10"/>
  <c r="G5289" i="10"/>
  <c r="F904" i="10"/>
  <c r="H900" i="10"/>
  <c r="F1000" i="10"/>
  <c r="J998" i="10"/>
  <c r="J1098" i="10"/>
  <c r="H5317" i="10"/>
  <c r="G979" i="10"/>
  <c r="F1007" i="10"/>
  <c r="F1031" i="10"/>
  <c r="J5323" i="10"/>
  <c r="F971" i="10"/>
  <c r="J1001" i="10"/>
  <c r="G326" i="10"/>
  <c r="F324" i="10"/>
  <c r="F4937" i="10"/>
  <c r="G953" i="10"/>
  <c r="J4508" i="10"/>
  <c r="G318" i="10"/>
  <c r="G967" i="10"/>
  <c r="J927" i="10"/>
  <c r="H288" i="10"/>
  <c r="I4949" i="10"/>
  <c r="I4941" i="10"/>
  <c r="H4941" i="10"/>
  <c r="G5250" i="10"/>
  <c r="F4519" i="10"/>
  <c r="F423" i="10"/>
  <c r="G539" i="10"/>
  <c r="G4477" i="10"/>
  <c r="F4464" i="10"/>
  <c r="J4970" i="10"/>
  <c r="G4478" i="10"/>
  <c r="F155" i="10"/>
  <c r="J161" i="10"/>
  <c r="F159" i="10"/>
  <c r="G157" i="10"/>
  <c r="F1285" i="10"/>
  <c r="H1275" i="10"/>
  <c r="J153" i="10"/>
  <c r="F1279" i="10"/>
  <c r="J544" i="10"/>
  <c r="H750" i="10"/>
  <c r="G1289" i="10"/>
  <c r="G141" i="10"/>
  <c r="F163" i="10"/>
  <c r="G1281" i="10"/>
  <c r="I5133" i="10"/>
  <c r="H362" i="10"/>
  <c r="J358" i="10"/>
  <c r="H5192" i="10"/>
  <c r="J426" i="10"/>
  <c r="F456" i="10"/>
  <c r="I1221" i="10"/>
  <c r="G1183" i="10"/>
  <c r="H426" i="10"/>
  <c r="G452" i="10"/>
  <c r="J216" i="10"/>
  <c r="I421" i="10"/>
  <c r="H5129" i="10"/>
  <c r="H827" i="10"/>
  <c r="F4999" i="10"/>
  <c r="G206" i="10"/>
  <c r="F236" i="10"/>
  <c r="G1079" i="10"/>
  <c r="J925" i="10"/>
  <c r="F5005" i="10"/>
  <c r="I887" i="10"/>
  <c r="J975" i="10"/>
  <c r="I4966" i="10"/>
  <c r="I430" i="10"/>
  <c r="I416" i="10"/>
  <c r="G404" i="10"/>
  <c r="J392" i="10"/>
  <c r="G276" i="10"/>
  <c r="G468" i="10"/>
  <c r="H577" i="10"/>
  <c r="I577" i="10"/>
  <c r="I601" i="10"/>
  <c r="J4447" i="10"/>
  <c r="H5253" i="10"/>
  <c r="J1154" i="10"/>
  <c r="F1160" i="10"/>
  <c r="J1158" i="10"/>
  <c r="J5259" i="10"/>
  <c r="F1035" i="10"/>
  <c r="G1067" i="10"/>
  <c r="J1065" i="10"/>
  <c r="F1063" i="10"/>
  <c r="H1116" i="10"/>
  <c r="H1122" i="10"/>
  <c r="H1170" i="10"/>
  <c r="H5271" i="10"/>
  <c r="H5217" i="10"/>
  <c r="F1023" i="10"/>
  <c r="G1053" i="10"/>
  <c r="F1075" i="10"/>
  <c r="J5039" i="10"/>
  <c r="G5167" i="10"/>
  <c r="F753" i="10"/>
  <c r="G478" i="10"/>
  <c r="F5091" i="10"/>
  <c r="G5018" i="10"/>
  <c r="F546" i="10"/>
  <c r="H576" i="10"/>
  <c r="J5181" i="10"/>
  <c r="J1060" i="10"/>
  <c r="G1136" i="10"/>
  <c r="H592" i="10"/>
  <c r="I5199" i="10"/>
  <c r="F196" i="10"/>
  <c r="J753" i="10"/>
  <c r="G1158" i="10"/>
  <c r="F1164" i="10"/>
  <c r="F1162" i="10"/>
  <c r="J1123" i="10"/>
  <c r="I1121" i="10"/>
  <c r="G1126" i="10"/>
  <c r="J1260" i="10"/>
  <c r="F1258" i="10"/>
  <c r="J5168" i="10"/>
  <c r="J5160" i="10"/>
  <c r="I5160" i="10"/>
  <c r="H5278" i="10"/>
  <c r="H169" i="10"/>
  <c r="J5188" i="10"/>
  <c r="J5180" i="10"/>
  <c r="H5178" i="10"/>
  <c r="I217" i="10"/>
  <c r="H5172" i="10"/>
  <c r="I5172" i="10"/>
  <c r="I5171" i="10"/>
  <c r="G5062" i="10"/>
  <c r="G848" i="10"/>
  <c r="I924" i="10"/>
  <c r="J900" i="10"/>
  <c r="I874" i="10"/>
  <c r="F712" i="10"/>
  <c r="J710" i="10"/>
  <c r="H676" i="10"/>
  <c r="H706" i="10"/>
  <c r="H730" i="10"/>
  <c r="J698" i="10"/>
  <c r="J722" i="10"/>
  <c r="J5100" i="10"/>
  <c r="H4945" i="10"/>
  <c r="J669" i="10"/>
  <c r="J671" i="10"/>
  <c r="J5328" i="10"/>
  <c r="I5320" i="10"/>
  <c r="H4951" i="10"/>
  <c r="I667" i="10"/>
  <c r="J663" i="10"/>
  <c r="H5314" i="10"/>
  <c r="F4957" i="10"/>
  <c r="G631" i="10"/>
  <c r="I659" i="10"/>
  <c r="J5332" i="10"/>
  <c r="I4963" i="10"/>
  <c r="G655" i="10"/>
  <c r="J677" i="10"/>
  <c r="I5328" i="10"/>
  <c r="G4933" i="10"/>
  <c r="I5311" i="10"/>
  <c r="F714" i="10"/>
  <c r="I126" i="10"/>
  <c r="I4996" i="10"/>
  <c r="I4988" i="10"/>
  <c r="I4986" i="10"/>
  <c r="G194" i="10"/>
  <c r="I129" i="10"/>
  <c r="J5092" i="10"/>
  <c r="J5084" i="10"/>
  <c r="H5082" i="10"/>
  <c r="I192" i="10"/>
  <c r="I5112" i="10"/>
  <c r="I5104" i="10"/>
  <c r="I5102" i="10"/>
  <c r="J219" i="10"/>
  <c r="I345" i="10"/>
  <c r="J1239" i="10"/>
  <c r="H5301" i="10"/>
  <c r="I4932" i="10"/>
  <c r="J4523" i="10"/>
  <c r="G292" i="10"/>
  <c r="I304" i="10"/>
  <c r="G672" i="10"/>
  <c r="G1115" i="10"/>
  <c r="I5213" i="10"/>
  <c r="J1081" i="10"/>
  <c r="G1085" i="10"/>
  <c r="G1109" i="10"/>
  <c r="G1133" i="10"/>
  <c r="H5221" i="10"/>
  <c r="G1075" i="10"/>
  <c r="J1105" i="10"/>
  <c r="F1103" i="10"/>
  <c r="G5073" i="10"/>
  <c r="J5219" i="10"/>
  <c r="J5029" i="10"/>
  <c r="F635" i="10"/>
  <c r="J649" i="10"/>
  <c r="J5225" i="10"/>
  <c r="J5055" i="10"/>
  <c r="F623" i="10"/>
  <c r="I5079" i="10"/>
  <c r="G501" i="10"/>
  <c r="G5237" i="10"/>
  <c r="G5107" i="10"/>
  <c r="G579" i="10"/>
  <c r="F667" i="10"/>
  <c r="I5196" i="10"/>
  <c r="G308" i="10"/>
  <c r="I320" i="10"/>
  <c r="I302" i="10"/>
  <c r="I288" i="10"/>
  <c r="J4524" i="10"/>
  <c r="G966" i="10"/>
  <c r="F996" i="10"/>
  <c r="F1020" i="10"/>
  <c r="H983" i="10"/>
  <c r="J979" i="10"/>
  <c r="H960" i="10"/>
  <c r="G990" i="10"/>
  <c r="H990" i="10"/>
  <c r="I977" i="10"/>
  <c r="F973" i="10"/>
  <c r="F4489" i="10"/>
  <c r="H737" i="10"/>
  <c r="J835" i="10"/>
  <c r="G4980" i="10"/>
  <c r="F805" i="10"/>
  <c r="F853" i="10"/>
  <c r="H793" i="10"/>
  <c r="J238" i="10"/>
  <c r="F5206" i="10"/>
  <c r="G5198" i="10"/>
  <c r="J5036" i="10"/>
  <c r="J515" i="10"/>
  <c r="I521" i="10"/>
  <c r="F517" i="10"/>
  <c r="F4440" i="10"/>
  <c r="J483" i="10"/>
  <c r="I617" i="10"/>
  <c r="H615" i="10"/>
  <c r="J715" i="10"/>
  <c r="I5317" i="10"/>
  <c r="H687" i="10"/>
  <c r="G134" i="10"/>
  <c r="H5325" i="10"/>
  <c r="H705" i="10"/>
  <c r="G126" i="10"/>
  <c r="J4985" i="10"/>
  <c r="J5261" i="10"/>
  <c r="I598" i="10"/>
  <c r="I470" i="10"/>
  <c r="I584" i="10"/>
  <c r="G444" i="10"/>
  <c r="J560" i="10"/>
  <c r="G5282" i="10"/>
  <c r="F4527" i="10"/>
  <c r="I1032" i="10"/>
  <c r="I1062" i="10"/>
  <c r="G875" i="10"/>
  <c r="H4477" i="10"/>
  <c r="F871" i="10"/>
  <c r="F867" i="10"/>
  <c r="F863" i="10"/>
  <c r="J857" i="10"/>
  <c r="J1020" i="10"/>
  <c r="I1012" i="10"/>
  <c r="F1006" i="10"/>
  <c r="F1270" i="10"/>
  <c r="I1312" i="10"/>
  <c r="I1308" i="10"/>
  <c r="J297" i="10"/>
  <c r="G301" i="10"/>
  <c r="H327" i="10"/>
  <c r="G784" i="10"/>
  <c r="F124" i="10"/>
  <c r="I408" i="10"/>
  <c r="G1135" i="10"/>
  <c r="F5150" i="10"/>
  <c r="H796" i="10"/>
  <c r="F800" i="10"/>
  <c r="H784" i="10"/>
  <c r="H808" i="10"/>
  <c r="J4954" i="10"/>
  <c r="F1145" i="10"/>
  <c r="H1149" i="10"/>
  <c r="F1142" i="10"/>
  <c r="I938" i="10"/>
  <c r="J354" i="10"/>
  <c r="F352" i="10"/>
  <c r="F5186" i="10"/>
  <c r="J322" i="10"/>
  <c r="J370" i="10"/>
  <c r="G5206" i="10"/>
  <c r="F312" i="10"/>
  <c r="J442" i="10"/>
  <c r="J5305" i="10"/>
  <c r="I721" i="10"/>
  <c r="J723" i="10"/>
  <c r="G5311" i="10"/>
  <c r="H515" i="10"/>
  <c r="H485" i="10"/>
  <c r="H509" i="10"/>
  <c r="H533" i="10"/>
  <c r="F505" i="10"/>
  <c r="I503" i="10"/>
  <c r="I527" i="10"/>
  <c r="H5191" i="10"/>
  <c r="I872" i="10"/>
  <c r="F1321" i="10"/>
  <c r="I840" i="10"/>
  <c r="I870" i="10"/>
  <c r="I1245" i="10"/>
  <c r="G834" i="10"/>
  <c r="J864" i="10"/>
  <c r="G828" i="10"/>
  <c r="I856" i="10"/>
  <c r="F5080" i="10"/>
  <c r="J5274" i="10"/>
  <c r="F4525" i="10"/>
  <c r="F519" i="10"/>
  <c r="G507" i="10"/>
  <c r="H5315" i="10"/>
  <c r="F5300" i="10"/>
  <c r="J481" i="10"/>
  <c r="J5309" i="10"/>
  <c r="H5326" i="10"/>
  <c r="H4445" i="10"/>
  <c r="I203" i="10"/>
  <c r="G557" i="10"/>
  <c r="I5327" i="10"/>
  <c r="I5329" i="10"/>
  <c r="I5319" i="10"/>
  <c r="H4503" i="10"/>
  <c r="I4490" i="10"/>
  <c r="I5318" i="10"/>
  <c r="H4502" i="10"/>
  <c r="H1184" i="10"/>
  <c r="H1190" i="10"/>
  <c r="F1188" i="10"/>
  <c r="F1186" i="10"/>
  <c r="F1149" i="10"/>
  <c r="H1145" i="10"/>
  <c r="H194" i="10"/>
  <c r="J129" i="10"/>
  <c r="G125" i="10"/>
  <c r="H1243" i="10"/>
  <c r="G1248" i="10"/>
  <c r="J145" i="10"/>
  <c r="H1273" i="10"/>
  <c r="F1263" i="10"/>
  <c r="H180" i="10"/>
  <c r="J217" i="10"/>
  <c r="J5313" i="10"/>
  <c r="H4933" i="10"/>
  <c r="J438" i="10"/>
  <c r="J434" i="10"/>
  <c r="J1111" i="10"/>
  <c r="I1099" i="10"/>
  <c r="J534" i="10"/>
  <c r="F792" i="10"/>
  <c r="J762" i="10"/>
  <c r="J810" i="10"/>
  <c r="J782" i="10"/>
  <c r="H804" i="10"/>
  <c r="J4477" i="10"/>
  <c r="I307" i="10"/>
  <c r="J319" i="10"/>
  <c r="I179" i="10"/>
  <c r="G295" i="10"/>
  <c r="G153" i="10"/>
  <c r="J269" i="10"/>
  <c r="J127" i="10"/>
  <c r="I243" i="10"/>
  <c r="F5061" i="10"/>
  <c r="I5183" i="10"/>
  <c r="I5089" i="10"/>
  <c r="G4479" i="10"/>
  <c r="I950" i="10"/>
  <c r="I952" i="10"/>
  <c r="J5071" i="10"/>
  <c r="G948" i="10"/>
  <c r="I5220" i="10"/>
  <c r="I5212" i="10"/>
  <c r="I5210" i="10"/>
  <c r="J948" i="10"/>
  <c r="F966" i="10"/>
  <c r="F1062" i="10"/>
  <c r="F1158" i="10"/>
  <c r="I553" i="10"/>
  <c r="H551" i="10"/>
  <c r="H575" i="10"/>
  <c r="J1026" i="10"/>
  <c r="J1030" i="10"/>
  <c r="F1128" i="10"/>
  <c r="J1126" i="10"/>
  <c r="H1124" i="10"/>
  <c r="J5291" i="10"/>
  <c r="F5293" i="10"/>
  <c r="F1003" i="10"/>
  <c r="J1009" i="10"/>
  <c r="J1033" i="10"/>
  <c r="J1057" i="10"/>
  <c r="F5297" i="10"/>
  <c r="G1131" i="10"/>
  <c r="J1129" i="10"/>
  <c r="G1255" i="10"/>
  <c r="H5205" i="10"/>
  <c r="J5089" i="10"/>
  <c r="H835" i="10"/>
  <c r="I831" i="10"/>
  <c r="H5095" i="10"/>
  <c r="H797" i="10"/>
  <c r="F242" i="10"/>
  <c r="J1069" i="10"/>
  <c r="J1037" i="10"/>
  <c r="G1031" i="10"/>
  <c r="J1023" i="10"/>
  <c r="I5324" i="10"/>
  <c r="H310" i="10"/>
  <c r="G1145" i="10"/>
  <c r="G1113" i="10"/>
  <c r="I1107" i="10"/>
  <c r="J1101" i="10"/>
  <c r="I5330" i="10"/>
  <c r="G302" i="10"/>
  <c r="I4451" i="10"/>
  <c r="G4436" i="10"/>
  <c r="G5280" i="10"/>
  <c r="J4450" i="10"/>
  <c r="F1138" i="10"/>
  <c r="H1136" i="10"/>
  <c r="G1134" i="10"/>
  <c r="F4524" i="10"/>
  <c r="G4524" i="10"/>
  <c r="H1095" i="10"/>
  <c r="G5144" i="10"/>
  <c r="F353" i="10"/>
  <c r="I383" i="10"/>
  <c r="I381" i="10"/>
  <c r="J1099" i="10"/>
  <c r="H4526" i="10"/>
  <c r="H1089" i="10"/>
  <c r="H5310" i="10"/>
  <c r="I351" i="10"/>
  <c r="I375" i="10"/>
  <c r="I399" i="10"/>
  <c r="H1119" i="10"/>
  <c r="F1109" i="10"/>
  <c r="F1322" i="10"/>
  <c r="G371" i="10"/>
  <c r="G4950" i="10"/>
  <c r="G4942" i="10"/>
  <c r="G4940" i="10"/>
  <c r="I4939" i="10"/>
  <c r="J694" i="10"/>
  <c r="H692" i="10"/>
  <c r="J686" i="10"/>
  <c r="J650" i="10"/>
  <c r="I600" i="10"/>
  <c r="J674" i="10"/>
  <c r="H698" i="10"/>
  <c r="I5126" i="10"/>
  <c r="J5073" i="10"/>
  <c r="G545" i="10"/>
  <c r="G543" i="10"/>
  <c r="G5034" i="10"/>
  <c r="F5079" i="10"/>
  <c r="I611" i="10"/>
  <c r="J639" i="10"/>
  <c r="J5296" i="10"/>
  <c r="I5288" i="10"/>
  <c r="F4983" i="10"/>
  <c r="J605" i="10"/>
  <c r="H637" i="10"/>
  <c r="H661" i="10"/>
  <c r="J4489" i="10"/>
  <c r="H4479" i="10"/>
  <c r="H603" i="10"/>
  <c r="I235" i="10"/>
  <c r="F761" i="10"/>
  <c r="I5145" i="10"/>
  <c r="G5132" i="10"/>
  <c r="J5144" i="10"/>
  <c r="G1210" i="10"/>
  <c r="J1208" i="10"/>
  <c r="J1286" i="10"/>
  <c r="G1270" i="10"/>
  <c r="I1174" i="10"/>
  <c r="H203" i="10"/>
  <c r="I303" i="10"/>
  <c r="H1023" i="10"/>
  <c r="G4450" i="10"/>
  <c r="F4442" i="10"/>
  <c r="F1013" i="10"/>
  <c r="H4438" i="10"/>
  <c r="H269" i="10"/>
  <c r="H275" i="10"/>
  <c r="H299" i="10"/>
  <c r="H323" i="10"/>
  <c r="H1041" i="10"/>
  <c r="G4468" i="10"/>
  <c r="G4462" i="10"/>
  <c r="I1033" i="10"/>
  <c r="J4458" i="10"/>
  <c r="H5209" i="10"/>
  <c r="I263" i="10"/>
  <c r="H293" i="10"/>
  <c r="I293" i="10"/>
  <c r="I317" i="10"/>
  <c r="J1035" i="10"/>
  <c r="I4462" i="10"/>
  <c r="F4454" i="10"/>
  <c r="G4452" i="10"/>
  <c r="F4453" i="10"/>
  <c r="J569" i="10"/>
  <c r="G581" i="10"/>
  <c r="J441" i="10"/>
  <c r="G563" i="10"/>
  <c r="G549" i="10"/>
  <c r="H1261" i="10"/>
  <c r="J1265" i="10"/>
  <c r="J1289" i="10"/>
  <c r="J1313" i="10"/>
  <c r="I299" i="10"/>
  <c r="J505" i="10"/>
  <c r="J601" i="10"/>
  <c r="J207" i="10"/>
  <c r="I195" i="10"/>
  <c r="F156" i="10"/>
  <c r="J175" i="10"/>
  <c r="F130" i="10"/>
  <c r="G151" i="10"/>
  <c r="J419" i="10"/>
  <c r="J125" i="10"/>
  <c r="J822" i="10"/>
  <c r="J1234" i="10"/>
  <c r="I5181" i="10"/>
  <c r="I1302" i="10"/>
  <c r="G459" i="10"/>
  <c r="J433" i="10"/>
  <c r="G5083" i="10"/>
  <c r="H4471" i="10"/>
  <c r="J1209" i="10"/>
  <c r="G1213" i="10"/>
  <c r="G1237" i="10"/>
  <c r="G1261" i="10"/>
  <c r="J5091" i="10"/>
  <c r="G1290" i="10"/>
  <c r="J336" i="10"/>
  <c r="G1333" i="10"/>
  <c r="G912" i="10"/>
  <c r="J5310" i="10"/>
  <c r="F348" i="10"/>
  <c r="G350" i="10"/>
  <c r="G1063" i="10"/>
  <c r="J1055" i="10"/>
  <c r="G1049" i="10"/>
  <c r="H5316" i="10"/>
  <c r="F316" i="10"/>
  <c r="G446" i="10"/>
  <c r="G891" i="10"/>
  <c r="J252" i="10"/>
  <c r="I244" i="10"/>
  <c r="H4506" i="10"/>
  <c r="G5272" i="10"/>
  <c r="J796" i="10"/>
  <c r="F814" i="10"/>
  <c r="G808" i="10"/>
  <c r="I802" i="10"/>
  <c r="F1303" i="10"/>
  <c r="H1299" i="10"/>
  <c r="I788" i="10"/>
  <c r="F782" i="10"/>
  <c r="G776" i="10"/>
  <c r="H1297" i="10"/>
  <c r="F1293" i="10"/>
  <c r="F147" i="10"/>
  <c r="F171" i="10"/>
  <c r="F195" i="10"/>
  <c r="H1323" i="10"/>
  <c r="G1313" i="10"/>
  <c r="I390" i="10"/>
  <c r="G732" i="10"/>
  <c r="F724" i="10"/>
  <c r="J828" i="10"/>
  <c r="F1309" i="10"/>
  <c r="I5085" i="10"/>
  <c r="H484" i="10"/>
  <c r="F488" i="10"/>
  <c r="I1317" i="10"/>
  <c r="I1303" i="10"/>
  <c r="H452" i="10"/>
  <c r="H482" i="10"/>
  <c r="G1323" i="10"/>
  <c r="I1285" i="10"/>
  <c r="J450" i="10"/>
  <c r="J498" i="10"/>
  <c r="F440" i="10"/>
  <c r="H468" i="10"/>
  <c r="I4483" i="10"/>
  <c r="F180" i="10"/>
  <c r="G367" i="10"/>
  <c r="I435" i="10"/>
  <c r="G5189" i="10"/>
  <c r="J341" i="10"/>
  <c r="J429" i="10"/>
  <c r="I5195" i="10"/>
  <c r="I315" i="10"/>
  <c r="J525" i="10"/>
  <c r="I5310" i="10"/>
  <c r="J5300" i="10"/>
  <c r="G4993" i="10"/>
  <c r="I1323" i="10"/>
  <c r="I1329" i="10"/>
  <c r="G1325" i="10"/>
  <c r="J5001" i="10"/>
  <c r="J672" i="10"/>
  <c r="I1200" i="10"/>
  <c r="H1226" i="10"/>
  <c r="F5308" i="10"/>
  <c r="G1172" i="10"/>
  <c r="F1220" i="10"/>
  <c r="J1192" i="10"/>
  <c r="I1214" i="10"/>
  <c r="F1312" i="10"/>
  <c r="J801" i="10"/>
  <c r="G797" i="10"/>
  <c r="F763" i="10"/>
  <c r="J793" i="10"/>
  <c r="G763" i="10"/>
  <c r="G811" i="10"/>
  <c r="F779" i="10"/>
  <c r="F5020" i="10"/>
  <c r="I1122" i="10"/>
  <c r="J1116" i="10"/>
  <c r="I1108" i="10"/>
  <c r="G227" i="10"/>
  <c r="J257" i="10"/>
  <c r="F255" i="10"/>
  <c r="H225" i="10"/>
  <c r="H273" i="10"/>
  <c r="J5238" i="10"/>
  <c r="J5230" i="10"/>
  <c r="F245" i="10"/>
  <c r="J267" i="10"/>
  <c r="F5232" i="10"/>
  <c r="F5224" i="10"/>
  <c r="J5222" i="10"/>
  <c r="H5223" i="10"/>
  <c r="I414" i="10"/>
  <c r="I400" i="10"/>
  <c r="F706" i="10"/>
  <c r="I702" i="10"/>
  <c r="J664" i="10"/>
  <c r="J728" i="10"/>
  <c r="F808" i="10"/>
  <c r="H932" i="10"/>
  <c r="J4991" i="10"/>
  <c r="G5283" i="10"/>
  <c r="F894" i="10"/>
  <c r="I914" i="10"/>
  <c r="J908" i="10"/>
  <c r="I900" i="10"/>
  <c r="F5309" i="10"/>
  <c r="F766" i="10"/>
  <c r="F1274" i="10"/>
  <c r="H5309" i="10"/>
  <c r="F4513" i="10"/>
  <c r="H691" i="10"/>
  <c r="J5315" i="10"/>
  <c r="J4503" i="10"/>
  <c r="I679" i="10"/>
  <c r="I709" i="10"/>
  <c r="J1119" i="10"/>
  <c r="J1087" i="10"/>
  <c r="G1081" i="10"/>
  <c r="I1075" i="10"/>
  <c r="F716" i="10"/>
  <c r="G670" i="10"/>
  <c r="H710" i="10"/>
  <c r="H4482" i="10"/>
  <c r="F662" i="10"/>
  <c r="I700" i="10"/>
  <c r="I341" i="10"/>
  <c r="H371" i="10"/>
  <c r="F369" i="10"/>
  <c r="F393" i="10"/>
  <c r="I1113" i="10"/>
  <c r="H1103" i="10"/>
  <c r="H5294" i="10"/>
  <c r="J4953" i="10"/>
  <c r="J5293" i="10"/>
  <c r="H282" i="10"/>
  <c r="G5116" i="10"/>
  <c r="J278" i="10"/>
  <c r="J274" i="10"/>
  <c r="G5110" i="10"/>
  <c r="G5097" i="10"/>
  <c r="H242" i="10"/>
  <c r="J270" i="10"/>
  <c r="H5136" i="10"/>
  <c r="F288" i="10"/>
  <c r="F5122" i="10"/>
  <c r="F5112" i="10"/>
  <c r="I1018" i="10"/>
  <c r="J1012" i="10"/>
  <c r="I1004" i="10"/>
  <c r="J1270" i="10"/>
  <c r="F1310" i="10"/>
  <c r="I1306" i="10"/>
  <c r="J1254" i="10"/>
  <c r="F1268" i="10"/>
  <c r="G657" i="10"/>
  <c r="J5308" i="10"/>
  <c r="G4989" i="10"/>
  <c r="H451" i="10"/>
  <c r="J5115" i="10"/>
  <c r="J5322" i="10"/>
  <c r="H5297" i="10"/>
  <c r="G796" i="10"/>
  <c r="J800" i="10"/>
  <c r="G5121" i="10"/>
  <c r="I896" i="10"/>
  <c r="I494" i="10"/>
  <c r="J360" i="10"/>
  <c r="J456" i="10"/>
  <c r="I544" i="10"/>
  <c r="F4465" i="10"/>
  <c r="F318" i="10"/>
  <c r="I316" i="10"/>
  <c r="J316" i="10"/>
  <c r="G312" i="10"/>
  <c r="I308" i="10"/>
  <c r="G280" i="10"/>
  <c r="G328" i="10"/>
  <c r="I4444" i="10"/>
  <c r="I268" i="10"/>
  <c r="I298" i="10"/>
  <c r="G5171" i="10"/>
  <c r="G154" i="10"/>
  <c r="J152" i="10"/>
  <c r="H5020" i="10"/>
  <c r="H5012" i="10"/>
  <c r="I5012" i="10"/>
  <c r="I144" i="10"/>
  <c r="J5014" i="10"/>
  <c r="J5006" i="10"/>
  <c r="G140" i="10"/>
  <c r="H5026" i="10"/>
  <c r="J5024" i="10"/>
  <c r="J136" i="10"/>
  <c r="I158" i="10"/>
  <c r="I5028" i="10"/>
  <c r="I5020" i="10"/>
  <c r="I5018" i="10"/>
  <c r="H5017" i="10"/>
  <c r="G4497" i="10"/>
  <c r="G5154" i="10"/>
  <c r="I4959" i="10"/>
  <c r="G4992" i="10"/>
  <c r="F476" i="10"/>
  <c r="G851" i="10"/>
  <c r="J260" i="10"/>
  <c r="I228" i="10"/>
  <c r="I276" i="10"/>
  <c r="I218" i="10"/>
  <c r="H925" i="10"/>
  <c r="I925" i="10"/>
  <c r="I5254" i="10"/>
  <c r="J5229" i="10"/>
  <c r="F411" i="10"/>
  <c r="F415" i="10"/>
  <c r="H4962" i="10"/>
  <c r="J4960" i="10"/>
  <c r="J200" i="10"/>
  <c r="H511" i="10"/>
  <c r="G738" i="10"/>
  <c r="I762" i="10"/>
  <c r="I858" i="10"/>
  <c r="I954" i="10"/>
  <c r="H704" i="10"/>
  <c r="F838" i="10"/>
  <c r="G832" i="10"/>
  <c r="F5074" i="10"/>
  <c r="H874" i="10"/>
  <c r="F872" i="10"/>
  <c r="H868" i="10"/>
  <c r="F840" i="10"/>
  <c r="F888" i="10"/>
  <c r="H828" i="10"/>
  <c r="H858" i="10"/>
  <c r="H677" i="10"/>
  <c r="H675" i="10"/>
  <c r="I4491" i="10"/>
  <c r="F641" i="10"/>
  <c r="I671" i="10"/>
  <c r="I669" i="10"/>
  <c r="H4495" i="10"/>
  <c r="H4487" i="10"/>
  <c r="G4485" i="10"/>
  <c r="H635" i="10"/>
  <c r="I639" i="10"/>
  <c r="I663" i="10"/>
  <c r="I687" i="10"/>
  <c r="J4507" i="10"/>
  <c r="I629" i="10"/>
  <c r="H659" i="10"/>
  <c r="F681" i="10"/>
  <c r="I4499" i="10"/>
  <c r="J4499" i="10"/>
  <c r="J5325" i="10"/>
  <c r="G5203" i="10"/>
  <c r="H4457" i="10"/>
  <c r="I1128" i="10"/>
  <c r="G1132" i="10"/>
  <c r="F5229" i="10"/>
  <c r="F4463" i="10"/>
  <c r="J1200" i="10"/>
  <c r="F1228" i="10"/>
  <c r="H5086" i="10"/>
  <c r="I1192" i="10"/>
  <c r="H1222" i="10"/>
  <c r="G1186" i="10"/>
  <c r="J829" i="10"/>
  <c r="F5306" i="10"/>
  <c r="G4516" i="10"/>
  <c r="H4491" i="10"/>
  <c r="J340" i="10"/>
  <c r="G344" i="10"/>
  <c r="F342" i="10"/>
  <c r="I340" i="10"/>
  <c r="F4456" i="10"/>
  <c r="J4446" i="10"/>
  <c r="G440" i="10"/>
  <c r="F5066" i="10"/>
  <c r="F877" i="10"/>
  <c r="J218" i="10"/>
  <c r="J836" i="10"/>
  <c r="G5078" i="10"/>
  <c r="G5201" i="10"/>
  <c r="H212" i="10"/>
  <c r="G5070" i="10"/>
  <c r="I5164" i="10"/>
  <c r="I291" i="10"/>
  <c r="J303" i="10"/>
  <c r="J935" i="10"/>
  <c r="G897" i="10"/>
  <c r="I163" i="10"/>
  <c r="H422" i="10"/>
  <c r="F5033" i="10"/>
  <c r="G5023" i="10"/>
  <c r="G5217" i="10"/>
  <c r="G390" i="10"/>
  <c r="J626" i="10"/>
  <c r="F568" i="10"/>
  <c r="H596" i="10"/>
  <c r="F5047" i="10"/>
  <c r="G569" i="10"/>
  <c r="G5130" i="10"/>
  <c r="F5053" i="10"/>
  <c r="G535" i="10"/>
  <c r="I563" i="10"/>
  <c r="H5142" i="10"/>
  <c r="I533" i="10"/>
  <c r="F537" i="10"/>
  <c r="F585" i="10"/>
  <c r="H525" i="10"/>
  <c r="I557" i="10"/>
  <c r="H579" i="10"/>
  <c r="F5243" i="10"/>
  <c r="J1032" i="10"/>
  <c r="J1128" i="10"/>
  <c r="I4464" i="10"/>
  <c r="F4469" i="10"/>
  <c r="G1090" i="10"/>
  <c r="J1120" i="10"/>
  <c r="H5281" i="10"/>
  <c r="H4475" i="10"/>
  <c r="G1084" i="10"/>
  <c r="I1216" i="10"/>
  <c r="F5076" i="10"/>
  <c r="I242" i="10"/>
  <c r="F238" i="10"/>
  <c r="I338" i="10"/>
  <c r="I436" i="10"/>
  <c r="F5314" i="10"/>
  <c r="I983" i="10"/>
  <c r="I1007" i="10"/>
  <c r="I1031" i="10"/>
  <c r="I396" i="10"/>
  <c r="J428" i="10"/>
  <c r="I426" i="10"/>
  <c r="H4968" i="10"/>
  <c r="J387" i="10"/>
  <c r="H383" i="10"/>
  <c r="F349" i="10"/>
  <c r="H377" i="10"/>
  <c r="I681" i="10"/>
  <c r="H703" i="10"/>
  <c r="G5149" i="10"/>
  <c r="G1258" i="10"/>
  <c r="I1262" i="10"/>
  <c r="G1260" i="10"/>
  <c r="J1258" i="10"/>
  <c r="H5157" i="10"/>
  <c r="G1139" i="10"/>
  <c r="J1169" i="10"/>
  <c r="F1167" i="10"/>
  <c r="G1165" i="10"/>
  <c r="J5163" i="10"/>
  <c r="J1218" i="10"/>
  <c r="J1224" i="10"/>
  <c r="J1248" i="10"/>
  <c r="J1272" i="10"/>
  <c r="F5169" i="10"/>
  <c r="F1155" i="10"/>
  <c r="G1155" i="10"/>
  <c r="G1179" i="10"/>
  <c r="H5063" i="10"/>
  <c r="I855" i="10"/>
  <c r="H859" i="10"/>
  <c r="I860" i="10"/>
  <c r="G5069" i="10"/>
  <c r="H270" i="10"/>
  <c r="F266" i="10"/>
  <c r="J1053" i="10"/>
  <c r="G1001" i="10"/>
  <c r="G4973" i="10"/>
  <c r="G177" i="10"/>
  <c r="J5311" i="10"/>
  <c r="J5301" i="10"/>
  <c r="F855" i="10"/>
  <c r="J5047" i="10"/>
  <c r="G319" i="10"/>
  <c r="F1262" i="10"/>
  <c r="F1223" i="10"/>
  <c r="G5137" i="10"/>
  <c r="G1230" i="10"/>
  <c r="J892" i="10"/>
  <c r="H305" i="10"/>
  <c r="F277" i="10"/>
  <c r="F325" i="10"/>
  <c r="J957" i="10"/>
  <c r="I297" i="10"/>
  <c r="H319" i="10"/>
  <c r="F5275" i="10"/>
  <c r="I208" i="10"/>
  <c r="I883" i="10"/>
  <c r="G871" i="10"/>
  <c r="G857" i="10"/>
  <c r="G743" i="10"/>
  <c r="J248" i="10"/>
  <c r="I352" i="10"/>
  <c r="G442" i="10"/>
  <c r="J5254" i="10"/>
  <c r="I4439" i="10"/>
  <c r="I5250" i="10"/>
  <c r="I492" i="10"/>
  <c r="I498" i="10"/>
  <c r="G496" i="10"/>
  <c r="F494" i="10"/>
  <c r="I460" i="10"/>
  <c r="J492" i="10"/>
  <c r="I490" i="10"/>
  <c r="J5262" i="10"/>
  <c r="F454" i="10"/>
  <c r="J460" i="10"/>
  <c r="J484" i="10"/>
  <c r="J508" i="10"/>
  <c r="G448" i="10"/>
  <c r="I476" i="10"/>
  <c r="I500" i="10"/>
  <c r="H5203" i="10"/>
  <c r="I137" i="10"/>
  <c r="G332" i="10"/>
  <c r="G306" i="10"/>
  <c r="J1109" i="10"/>
  <c r="J1095" i="10"/>
  <c r="F870" i="10"/>
  <c r="G992" i="10"/>
  <c r="I986" i="10"/>
  <c r="J980" i="10"/>
  <c r="I844" i="10"/>
  <c r="G864" i="10"/>
  <c r="G960" i="10"/>
  <c r="G1056" i="10"/>
  <c r="I497" i="10"/>
  <c r="F629" i="10"/>
  <c r="J627" i="10"/>
  <c r="I5248" i="10"/>
  <c r="H5303" i="10"/>
  <c r="F1104" i="10"/>
  <c r="H1108" i="10"/>
  <c r="J1106" i="10"/>
  <c r="H1106" i="10"/>
  <c r="I5309" i="10"/>
  <c r="I4493" i="10"/>
  <c r="J985" i="10"/>
  <c r="G1117" i="10"/>
  <c r="F5303" i="10"/>
  <c r="G860" i="10"/>
  <c r="I888" i="10"/>
  <c r="I854" i="10"/>
  <c r="G882" i="10"/>
  <c r="J5054" i="10"/>
  <c r="G5026" i="10"/>
  <c r="F854" i="10"/>
  <c r="J932" i="10"/>
  <c r="I906" i="10"/>
  <c r="I5135" i="10"/>
  <c r="I828" i="10"/>
  <c r="J804" i="10"/>
  <c r="I778" i="10"/>
  <c r="I5129" i="10"/>
  <c r="J684" i="10"/>
  <c r="I1084" i="10"/>
  <c r="J5149" i="10"/>
  <c r="H512" i="10"/>
  <c r="G510" i="10"/>
  <c r="G534" i="10"/>
  <c r="J5151" i="10"/>
  <c r="J5141" i="10"/>
  <c r="H1112" i="10"/>
  <c r="G1110" i="10"/>
  <c r="H1110" i="10"/>
  <c r="G4508" i="10"/>
  <c r="I1073" i="10"/>
  <c r="J4498" i="10"/>
  <c r="F4498" i="10"/>
  <c r="F1069" i="10"/>
  <c r="I327" i="10"/>
  <c r="I357" i="10"/>
  <c r="H355" i="10"/>
  <c r="H1073" i="10"/>
  <c r="F4500" i="10"/>
  <c r="G4494" i="10"/>
  <c r="I1065" i="10"/>
  <c r="J4490" i="10"/>
  <c r="H1070" i="10"/>
  <c r="F1074" i="10"/>
  <c r="F1098" i="10"/>
  <c r="F1122" i="10"/>
  <c r="H4520" i="10"/>
  <c r="G4512" i="10"/>
  <c r="F4510" i="10"/>
  <c r="H1081" i="10"/>
  <c r="G1062" i="10"/>
  <c r="H1094" i="10"/>
  <c r="F1092" i="10"/>
  <c r="F1116" i="10"/>
  <c r="F4514" i="10"/>
  <c r="G4506" i="10"/>
  <c r="J1075" i="10"/>
  <c r="I4503" i="10"/>
  <c r="J843" i="10"/>
  <c r="I710" i="10"/>
  <c r="G820" i="10"/>
  <c r="I816" i="10"/>
  <c r="I810" i="10"/>
  <c r="J784" i="10"/>
  <c r="J5069" i="10"/>
  <c r="I910" i="10"/>
  <c r="G1034" i="10"/>
  <c r="J5318" i="10"/>
  <c r="F660" i="10"/>
  <c r="I5263" i="10"/>
  <c r="J5053" i="10"/>
  <c r="G699" i="10"/>
  <c r="H1013" i="10"/>
  <c r="H1115" i="10"/>
  <c r="F5108" i="10"/>
  <c r="I506" i="10"/>
  <c r="F510" i="10"/>
  <c r="F534" i="10"/>
  <c r="F558" i="10"/>
  <c r="F5132" i="10"/>
  <c r="H1075" i="10"/>
  <c r="F1105" i="10"/>
  <c r="I1103" i="10"/>
  <c r="I1127" i="10"/>
  <c r="I5151" i="10"/>
  <c r="G180" i="10"/>
  <c r="I176" i="10"/>
  <c r="J5046" i="10"/>
  <c r="J5038" i="10"/>
  <c r="H5036" i="10"/>
  <c r="I174" i="10"/>
  <c r="G170" i="10"/>
  <c r="F5032" i="10"/>
  <c r="J5030" i="10"/>
  <c r="I142" i="10"/>
  <c r="I190" i="10"/>
  <c r="I5060" i="10"/>
  <c r="I5052" i="10"/>
  <c r="I5050" i="10"/>
  <c r="I160" i="10"/>
  <c r="J184" i="10"/>
  <c r="H5052" i="10"/>
  <c r="I5044" i="10"/>
  <c r="G5041" i="10"/>
  <c r="G775" i="10"/>
  <c r="I787" i="10"/>
  <c r="I395" i="10"/>
  <c r="H964" i="10"/>
  <c r="H906" i="10"/>
  <c r="J934" i="10"/>
  <c r="J5093" i="10"/>
  <c r="F1318" i="10"/>
  <c r="H1316" i="10"/>
  <c r="I1314" i="10"/>
  <c r="I4467" i="10"/>
  <c r="J425" i="10"/>
  <c r="J389" i="10"/>
  <c r="J5283" i="10"/>
  <c r="J4471" i="10"/>
  <c r="I711" i="10"/>
  <c r="J311" i="10"/>
  <c r="H4437" i="10"/>
  <c r="F4477" i="10"/>
  <c r="I863" i="10"/>
  <c r="F758" i="10"/>
  <c r="I827" i="10"/>
  <c r="G5030" i="10"/>
  <c r="H5042" i="10"/>
  <c r="G791" i="10"/>
  <c r="I803" i="10"/>
  <c r="I4509" i="10"/>
  <c r="G506" i="10"/>
  <c r="H742" i="10"/>
  <c r="I5322" i="10"/>
  <c r="H696" i="10"/>
  <c r="G734" i="10"/>
  <c r="F5328" i="10"/>
  <c r="F726" i="10"/>
  <c r="I1129" i="10"/>
  <c r="J4979" i="10"/>
  <c r="H5267" i="10"/>
  <c r="I793" i="10"/>
  <c r="F789" i="10"/>
  <c r="J4934" i="10"/>
  <c r="J755" i="10"/>
  <c r="I785" i="10"/>
  <c r="F4936" i="10"/>
  <c r="G4440" i="10"/>
  <c r="J5066" i="10"/>
  <c r="H753" i="10"/>
  <c r="H801" i="10"/>
  <c r="I4948" i="10"/>
  <c r="F496" i="10"/>
  <c r="J518" i="10"/>
  <c r="J469" i="10"/>
  <c r="G465" i="10"/>
  <c r="G5157" i="10"/>
  <c r="J431" i="10"/>
  <c r="J461" i="10"/>
  <c r="H5165" i="10"/>
  <c r="G479" i="10"/>
  <c r="J5171" i="10"/>
  <c r="G417" i="10"/>
  <c r="J447" i="10"/>
  <c r="H5071" i="10"/>
  <c r="G1247" i="10"/>
  <c r="I1251" i="10"/>
  <c r="J1251" i="10"/>
  <c r="I1249" i="10"/>
  <c r="G5077" i="10"/>
  <c r="I264" i="10"/>
  <c r="G386" i="10"/>
  <c r="I374" i="10"/>
  <c r="J5298" i="10"/>
  <c r="J240" i="10"/>
  <c r="G258" i="10"/>
  <c r="I1016" i="10"/>
  <c r="G1114" i="10"/>
  <c r="I1240" i="10"/>
  <c r="I5071" i="10"/>
  <c r="G821" i="10"/>
  <c r="J825" i="10"/>
  <c r="F5157" i="10"/>
  <c r="J644" i="10"/>
  <c r="J1285" i="10"/>
  <c r="F1291" i="10"/>
  <c r="F1315" i="10"/>
  <c r="F491" i="10"/>
  <c r="F607" i="10"/>
  <c r="F703" i="10"/>
  <c r="F285" i="10"/>
  <c r="I289" i="10"/>
  <c r="J5244" i="10"/>
  <c r="F253" i="10"/>
  <c r="H281" i="10"/>
  <c r="F692" i="10"/>
  <c r="H5236" i="10"/>
  <c r="I5236" i="10"/>
  <c r="J251" i="10"/>
  <c r="J299" i="10"/>
  <c r="G919" i="10"/>
  <c r="H271" i="10"/>
  <c r="F293" i="10"/>
  <c r="J1071" i="10"/>
  <c r="F5249" i="10"/>
  <c r="I748" i="10"/>
  <c r="H744" i="10"/>
  <c r="G740" i="10"/>
  <c r="G736" i="10"/>
  <c r="J692" i="10"/>
  <c r="I730" i="10"/>
  <c r="G682" i="10"/>
  <c r="I720" i="10"/>
  <c r="H443" i="10"/>
  <c r="I447" i="10"/>
  <c r="I757" i="10"/>
  <c r="G5173" i="10"/>
  <c r="G5112" i="10"/>
  <c r="H853" i="10"/>
  <c r="I5075" i="10"/>
  <c r="H869" i="10"/>
  <c r="I1066" i="10"/>
  <c r="J5083" i="10"/>
  <c r="H256" i="10"/>
  <c r="F4995" i="10"/>
  <c r="F4987" i="10"/>
  <c r="F4985" i="10"/>
  <c r="I750" i="10"/>
  <c r="I5316" i="10"/>
  <c r="I704" i="10"/>
  <c r="F850" i="10"/>
  <c r="H848" i="10"/>
  <c r="F878" i="10"/>
  <c r="G1321" i="10"/>
  <c r="F1319" i="10"/>
  <c r="J169" i="10"/>
  <c r="G197" i="10"/>
  <c r="H764" i="10"/>
  <c r="G1306" i="10"/>
  <c r="J272" i="10"/>
  <c r="F5007" i="10"/>
  <c r="J1291" i="10"/>
  <c r="J1315" i="10"/>
  <c r="F5013" i="10"/>
  <c r="G1309" i="10"/>
  <c r="I1307" i="10"/>
  <c r="I1331" i="10"/>
  <c r="J5281" i="10"/>
  <c r="H224" i="10"/>
  <c r="J5019" i="10"/>
  <c r="F218" i="10"/>
  <c r="G214" i="10"/>
  <c r="H5025" i="10"/>
  <c r="F873" i="10"/>
  <c r="F234" i="10"/>
  <c r="H5031" i="10"/>
  <c r="H861" i="10"/>
  <c r="J1318" i="10"/>
  <c r="I4989" i="10"/>
  <c r="J4990" i="10"/>
  <c r="I5258" i="10"/>
  <c r="J148" i="10"/>
  <c r="F150" i="10"/>
  <c r="I148" i="10"/>
  <c r="F5264" i="10"/>
  <c r="H768" i="10"/>
  <c r="H798" i="10"/>
  <c r="F796" i="10"/>
  <c r="J5270" i="10"/>
  <c r="I138" i="10"/>
  <c r="I162" i="10"/>
  <c r="G5278" i="10"/>
  <c r="I132" i="10"/>
  <c r="J132" i="10"/>
  <c r="J156" i="10"/>
  <c r="G4954" i="10"/>
  <c r="I570" i="10"/>
  <c r="F574" i="10"/>
  <c r="H258" i="10"/>
  <c r="F5098" i="10"/>
  <c r="F5090" i="10"/>
  <c r="H5088" i="10"/>
  <c r="H354" i="10"/>
  <c r="H5184" i="10"/>
  <c r="J318" i="10"/>
  <c r="J346" i="10"/>
  <c r="G5204" i="10"/>
  <c r="H444" i="10"/>
  <c r="F5305" i="10"/>
  <c r="F725" i="10"/>
  <c r="H721" i="10"/>
  <c r="H5311" i="10"/>
  <c r="I689" i="10"/>
  <c r="I379" i="10"/>
  <c r="J876" i="10"/>
  <c r="H736" i="10"/>
  <c r="G760" i="10"/>
  <c r="G856" i="10"/>
  <c r="G952" i="10"/>
  <c r="I836" i="10"/>
  <c r="F926" i="10"/>
  <c r="I5053" i="10"/>
  <c r="I878" i="10"/>
  <c r="I1295" i="10"/>
  <c r="J872" i="10"/>
  <c r="G1219" i="10"/>
  <c r="J840" i="10"/>
  <c r="J888" i="10"/>
  <c r="G858" i="10"/>
  <c r="I880" i="10"/>
  <c r="J5080" i="10"/>
  <c r="G5094" i="10"/>
  <c r="J4525" i="10"/>
  <c r="F499" i="10"/>
  <c r="J513" i="10"/>
  <c r="H5323" i="10"/>
  <c r="I5313" i="10"/>
  <c r="J229" i="10"/>
  <c r="J5317" i="10"/>
  <c r="H5307" i="10"/>
  <c r="G127" i="10"/>
  <c r="G461" i="10"/>
  <c r="J5327" i="10"/>
  <c r="G443" i="10"/>
  <c r="F531" i="10"/>
  <c r="I5321" i="10"/>
  <c r="F4502" i="10"/>
  <c r="F128" i="10"/>
  <c r="J126" i="10"/>
  <c r="H124" i="10"/>
  <c r="F1157" i="10"/>
  <c r="J1147" i="10"/>
  <c r="F1254" i="10"/>
  <c r="I262" i="10"/>
  <c r="G210" i="10"/>
  <c r="G1241" i="10"/>
  <c r="J186" i="10"/>
  <c r="F192" i="10"/>
  <c r="J821" i="10"/>
  <c r="I518" i="10"/>
  <c r="H1265" i="10"/>
  <c r="F1261" i="10"/>
  <c r="I4969" i="10"/>
  <c r="F1242" i="10"/>
  <c r="F942" i="10"/>
  <c r="G936" i="10"/>
  <c r="J1324" i="10"/>
  <c r="F5313" i="10"/>
  <c r="H434" i="10"/>
  <c r="H436" i="10"/>
  <c r="J1143" i="10"/>
  <c r="H402" i="10"/>
  <c r="I670" i="10"/>
  <c r="J758" i="10"/>
  <c r="J786" i="10"/>
  <c r="G750" i="10"/>
  <c r="H780" i="10"/>
  <c r="F5205" i="10"/>
  <c r="G327" i="10"/>
  <c r="G313" i="10"/>
  <c r="F5231" i="10"/>
  <c r="J301" i="10"/>
  <c r="J287" i="10"/>
  <c r="H5257" i="10"/>
  <c r="J173" i="10"/>
  <c r="J365" i="10"/>
  <c r="G5281" i="10"/>
  <c r="G249" i="10"/>
  <c r="I339" i="10"/>
  <c r="G5061" i="10"/>
  <c r="J5045" i="10"/>
  <c r="G954" i="10"/>
  <c r="J952" i="10"/>
  <c r="I918" i="10"/>
  <c r="I257" i="10"/>
  <c r="J5220" i="10"/>
  <c r="J5212" i="10"/>
  <c r="H5210" i="10"/>
  <c r="I529" i="10"/>
  <c r="F557" i="10"/>
  <c r="I922" i="10"/>
  <c r="J1044" i="10"/>
  <c r="I1036" i="10"/>
  <c r="I1132" i="10"/>
  <c r="F939" i="10"/>
  <c r="J945" i="10"/>
  <c r="F943" i="10"/>
  <c r="G941" i="10"/>
  <c r="J1041" i="10"/>
  <c r="G1037" i="10"/>
  <c r="F5291" i="10"/>
  <c r="J1090" i="10"/>
  <c r="F1096" i="10"/>
  <c r="F1144" i="10"/>
  <c r="J5297" i="10"/>
  <c r="F5319" i="10"/>
  <c r="H1084" i="10"/>
  <c r="J1216" i="10"/>
  <c r="F5189" i="10"/>
  <c r="I5203" i="10"/>
  <c r="H5089" i="10"/>
  <c r="F833" i="10"/>
  <c r="F244" i="10"/>
  <c r="G342" i="10"/>
  <c r="H4957" i="10"/>
  <c r="F4947" i="10"/>
  <c r="F314" i="10"/>
  <c r="G4975" i="10"/>
  <c r="G4967" i="10"/>
  <c r="I4965" i="10"/>
  <c r="F5330" i="10"/>
  <c r="H334" i="10"/>
  <c r="H5266" i="10"/>
  <c r="J4452" i="10"/>
  <c r="F385" i="10"/>
  <c r="I389" i="10"/>
  <c r="H1105" i="10"/>
  <c r="G4526" i="10"/>
  <c r="I1097" i="10"/>
  <c r="J4522" i="10"/>
  <c r="F1132" i="10"/>
  <c r="H1128" i="10"/>
  <c r="J1091" i="10"/>
  <c r="H4518" i="10"/>
  <c r="G4518" i="10"/>
  <c r="I1089" i="10"/>
  <c r="F1100" i="10"/>
  <c r="F1124" i="10"/>
  <c r="F1148" i="10"/>
  <c r="H1111" i="10"/>
  <c r="J1107" i="10"/>
  <c r="G341" i="10"/>
  <c r="F371" i="10"/>
  <c r="G395" i="10"/>
  <c r="F4948" i="10"/>
  <c r="F4940" i="10"/>
  <c r="J4938" i="10"/>
  <c r="H4463" i="10"/>
  <c r="H690" i="10"/>
  <c r="G523" i="10"/>
  <c r="J690" i="10"/>
  <c r="F688" i="10"/>
  <c r="H684" i="10"/>
  <c r="F656" i="10"/>
  <c r="H644" i="10"/>
  <c r="H674" i="10"/>
  <c r="G879" i="10"/>
  <c r="H5124" i="10"/>
  <c r="H5073" i="10"/>
  <c r="J541" i="10"/>
  <c r="J543" i="10"/>
  <c r="J5026" i="10"/>
  <c r="G641" i="10"/>
  <c r="G639" i="10"/>
  <c r="J5288" i="10"/>
  <c r="H4983" i="10"/>
  <c r="J1300" i="10"/>
  <c r="J4481" i="10"/>
  <c r="I1228" i="10"/>
  <c r="G209" i="10"/>
  <c r="F5144" i="10"/>
  <c r="G5258" i="10"/>
  <c r="I1206" i="10"/>
  <c r="I1208" i="10"/>
  <c r="I1328" i="10"/>
  <c r="H1278" i="10"/>
  <c r="J5282" i="10"/>
  <c r="J783" i="10"/>
  <c r="G950" i="10"/>
  <c r="F1052" i="10"/>
  <c r="F4450" i="10"/>
  <c r="G4442" i="10"/>
  <c r="J4438" i="10"/>
  <c r="J1011" i="10"/>
  <c r="F1018" i="10"/>
  <c r="G1022" i="10"/>
  <c r="G1046" i="10"/>
  <c r="G1070" i="10"/>
  <c r="G4470" i="10"/>
  <c r="G4460" i="10"/>
  <c r="J4460" i="10"/>
  <c r="H1031" i="10"/>
  <c r="F1012" i="10"/>
  <c r="F1042" i="10"/>
  <c r="H1040" i="10"/>
  <c r="F4462" i="10"/>
  <c r="J1027" i="10"/>
  <c r="I4454" i="10"/>
  <c r="G4454" i="10"/>
  <c r="I1025" i="10"/>
  <c r="I4453" i="10"/>
  <c r="F5183" i="10"/>
  <c r="F1299" i="10"/>
  <c r="H1303" i="10"/>
  <c r="J1301" i="10"/>
  <c r="H1301" i="10"/>
  <c r="F5279" i="10"/>
  <c r="J1297" i="10"/>
  <c r="H1295" i="10"/>
  <c r="J1293" i="10"/>
  <c r="G435" i="10"/>
  <c r="G531" i="10"/>
  <c r="G627" i="10"/>
  <c r="J1253" i="10"/>
  <c r="H1285" i="10"/>
  <c r="F1283" i="10"/>
  <c r="F4971" i="10"/>
  <c r="J189" i="10"/>
  <c r="G201" i="10"/>
  <c r="G183" i="10"/>
  <c r="H150" i="10"/>
  <c r="I131" i="10"/>
  <c r="J221" i="10"/>
  <c r="J826" i="10"/>
  <c r="F1147" i="10"/>
  <c r="G1147" i="10"/>
  <c r="G5181" i="10"/>
  <c r="G5138" i="10"/>
  <c r="F1215" i="10"/>
  <c r="G1245" i="10"/>
  <c r="I1243" i="10"/>
  <c r="J1243" i="10"/>
  <c r="I5083" i="10"/>
  <c r="J1296" i="10"/>
  <c r="G1300" i="10"/>
  <c r="J165" i="10"/>
  <c r="J727" i="10"/>
  <c r="F4497" i="10"/>
  <c r="G1203" i="10"/>
  <c r="I328" i="10"/>
  <c r="F718" i="10"/>
  <c r="I5234" i="10"/>
  <c r="J5079" i="10"/>
  <c r="F5310" i="10"/>
  <c r="H350" i="10"/>
  <c r="F4955" i="10"/>
  <c r="F4953" i="10"/>
  <c r="G5318" i="10"/>
  <c r="H448" i="10"/>
  <c r="G232" i="10"/>
  <c r="G885" i="10"/>
  <c r="J228" i="10"/>
  <c r="F879" i="10"/>
  <c r="I220" i="10"/>
  <c r="J5162" i="10"/>
  <c r="G181" i="10"/>
  <c r="G187" i="10"/>
  <c r="J185" i="10"/>
  <c r="F183" i="10"/>
  <c r="F1301" i="10"/>
  <c r="G149" i="10"/>
  <c r="G179" i="10"/>
  <c r="J177" i="10"/>
  <c r="H1305" i="10"/>
  <c r="I568" i="10"/>
  <c r="I756" i="10"/>
  <c r="I852" i="10"/>
  <c r="H1315" i="10"/>
  <c r="H1313" i="10"/>
  <c r="J137" i="10"/>
  <c r="F167" i="10"/>
  <c r="G165" i="10"/>
  <c r="G189" i="10"/>
  <c r="F1317" i="10"/>
  <c r="H1307" i="10"/>
  <c r="G5159" i="10"/>
  <c r="G4527" i="10"/>
  <c r="H490" i="10"/>
  <c r="J486" i="10"/>
  <c r="J1311" i="10"/>
  <c r="J482" i="10"/>
  <c r="G1291" i="10"/>
  <c r="J1279" i="10"/>
  <c r="J446" i="10"/>
  <c r="J474" i="10"/>
  <c r="J470" i="10"/>
  <c r="H492" i="10"/>
  <c r="G198" i="10"/>
  <c r="I5285" i="10"/>
  <c r="J437" i="10"/>
  <c r="I5189" i="10"/>
  <c r="J359" i="10"/>
  <c r="J453" i="10"/>
  <c r="G527" i="10"/>
  <c r="I651" i="10"/>
  <c r="I5302" i="10"/>
  <c r="F4475" i="10"/>
  <c r="J4995" i="10"/>
  <c r="G290" i="10"/>
  <c r="I310" i="10"/>
  <c r="J304" i="10"/>
  <c r="I296" i="10"/>
  <c r="H5001" i="10"/>
  <c r="I1291" i="10"/>
  <c r="G1100" i="10"/>
  <c r="F1294" i="10"/>
  <c r="G1200" i="10"/>
  <c r="I4945" i="10"/>
  <c r="J1168" i="10"/>
  <c r="G1196" i="10"/>
  <c r="H4971" i="10"/>
  <c r="I1160" i="10"/>
  <c r="I1190" i="10"/>
  <c r="G1320" i="10"/>
  <c r="I1304" i="10"/>
  <c r="F799" i="10"/>
  <c r="G795" i="10"/>
  <c r="G757" i="10"/>
  <c r="G787" i="10"/>
  <c r="G781" i="10"/>
  <c r="F803" i="10"/>
  <c r="G259" i="10"/>
  <c r="F263" i="10"/>
  <c r="G261" i="10"/>
  <c r="F974" i="10"/>
  <c r="I1090" i="10"/>
  <c r="J1084" i="10"/>
  <c r="F221" i="10"/>
  <c r="H249" i="10"/>
  <c r="I5240" i="10"/>
  <c r="I5232" i="10"/>
  <c r="I5230" i="10"/>
  <c r="H215" i="10"/>
  <c r="J243" i="10"/>
  <c r="J5232" i="10"/>
  <c r="J5224" i="10"/>
  <c r="I5224" i="10"/>
  <c r="G5223" i="10"/>
  <c r="F5248" i="10"/>
  <c r="F5010" i="10"/>
  <c r="G394" i="10"/>
  <c r="J408" i="10"/>
  <c r="I666" i="10"/>
  <c r="G704" i="10"/>
  <c r="G650" i="10"/>
  <c r="J696" i="10"/>
  <c r="I624" i="10"/>
  <c r="J806" i="10"/>
  <c r="I519" i="10"/>
  <c r="I525" i="10"/>
  <c r="H523" i="10"/>
  <c r="F521" i="10"/>
  <c r="I487" i="10"/>
  <c r="I621" i="10"/>
  <c r="H619" i="10"/>
  <c r="I719" i="10"/>
  <c r="I5307" i="10"/>
  <c r="I4495" i="10"/>
  <c r="H685" i="10"/>
  <c r="H715" i="10"/>
  <c r="F5315" i="10"/>
  <c r="J5002" i="10"/>
  <c r="F4503" i="10"/>
  <c r="F356" i="10"/>
  <c r="F4961" i="10"/>
  <c r="G4959" i="10"/>
  <c r="G4439" i="10"/>
  <c r="I714" i="10"/>
  <c r="I718" i="10"/>
  <c r="J712" i="10"/>
  <c r="J708" i="10"/>
  <c r="I668" i="10"/>
  <c r="I732" i="10"/>
  <c r="H1088" i="10"/>
  <c r="H1118" i="10"/>
  <c r="I1105" i="10"/>
  <c r="H4953" i="10"/>
  <c r="J282" i="10"/>
  <c r="F5114" i="10"/>
  <c r="H276" i="10"/>
  <c r="G5108" i="10"/>
  <c r="H5097" i="10"/>
  <c r="J246" i="10"/>
  <c r="J294" i="10"/>
  <c r="H5128" i="10"/>
  <c r="F4521" i="10"/>
  <c r="J234" i="10"/>
  <c r="F264" i="10"/>
  <c r="F5130" i="10"/>
  <c r="H5120" i="10"/>
  <c r="J5112" i="10"/>
  <c r="H545" i="10"/>
  <c r="I545" i="10"/>
  <c r="H543" i="10"/>
  <c r="J611" i="10"/>
  <c r="H641" i="10"/>
  <c r="I641" i="10"/>
  <c r="H639" i="10"/>
  <c r="F605" i="10"/>
  <c r="H609" i="10"/>
  <c r="J5316" i="10"/>
  <c r="F4989" i="10"/>
  <c r="G599" i="10"/>
  <c r="H134" i="10"/>
  <c r="F5115" i="10"/>
  <c r="J5133" i="10"/>
  <c r="J5095" i="10"/>
  <c r="I800" i="10"/>
  <c r="I798" i="10"/>
  <c r="G764" i="10"/>
  <c r="G378" i="10"/>
  <c r="G570" i="10"/>
  <c r="I334" i="10"/>
  <c r="I448" i="10"/>
  <c r="H5280" i="10"/>
  <c r="G4465" i="10"/>
  <c r="I314" i="10"/>
  <c r="I893" i="10"/>
  <c r="I282" i="10"/>
  <c r="J276" i="10"/>
  <c r="G304" i="10"/>
  <c r="I903" i="10"/>
  <c r="G4434" i="10"/>
  <c r="J300" i="10"/>
  <c r="I322" i="10"/>
  <c r="J4434" i="10"/>
  <c r="I150" i="10"/>
  <c r="I152" i="10"/>
  <c r="I5022" i="10"/>
  <c r="I5014" i="10"/>
  <c r="J5012" i="10"/>
  <c r="G146" i="10"/>
  <c r="I5016" i="10"/>
  <c r="I5008" i="10"/>
  <c r="I5006" i="10"/>
  <c r="G164" i="10"/>
  <c r="I5034" i="10"/>
  <c r="I5026" i="10"/>
  <c r="F5024" i="10"/>
  <c r="G419" i="10"/>
  <c r="I134" i="10"/>
  <c r="J5028" i="10"/>
  <c r="J5020" i="10"/>
  <c r="J5017" i="10"/>
  <c r="F5214" i="10"/>
  <c r="H4946" i="10"/>
  <c r="J5050" i="10"/>
  <c r="H480" i="10"/>
  <c r="J849" i="10"/>
  <c r="I260" i="10"/>
  <c r="I258" i="10"/>
  <c r="G224" i="10"/>
  <c r="I252" i="10"/>
  <c r="I348" i="10"/>
  <c r="J476" i="10"/>
  <c r="J5330" i="10"/>
  <c r="J417" i="10"/>
  <c r="G413" i="10"/>
  <c r="I4970" i="10"/>
  <c r="I4962" i="10"/>
  <c r="F4960" i="10"/>
  <c r="F379" i="10"/>
  <c r="I198" i="10"/>
  <c r="I876" i="10"/>
  <c r="F477" i="10"/>
  <c r="H505" i="10"/>
  <c r="H529" i="10"/>
  <c r="H471" i="10"/>
  <c r="F501" i="10"/>
  <c r="J499" i="10"/>
  <c r="J523" i="10"/>
  <c r="J878" i="10"/>
  <c r="J874" i="10"/>
  <c r="H842" i="10"/>
  <c r="J870" i="10"/>
  <c r="J834" i="10"/>
  <c r="F864" i="10"/>
  <c r="J858" i="10"/>
  <c r="F673" i="10"/>
  <c r="I677" i="10"/>
  <c r="G4501" i="10"/>
  <c r="F1304" i="10"/>
  <c r="H669" i="10"/>
  <c r="F5097" i="10"/>
  <c r="I1296" i="10"/>
  <c r="H1302" i="10"/>
  <c r="J1330" i="10"/>
  <c r="J4515" i="10"/>
  <c r="J4505" i="10"/>
  <c r="F1286" i="10"/>
  <c r="I1326" i="10"/>
  <c r="G1324" i="10"/>
  <c r="I4507" i="10"/>
  <c r="I4455" i="10"/>
  <c r="I1134" i="10"/>
  <c r="G1130" i="10"/>
  <c r="J4463" i="10"/>
  <c r="H1230" i="10"/>
  <c r="I1226" i="10"/>
  <c r="I1198" i="10"/>
  <c r="H1246" i="10"/>
  <c r="I835" i="10"/>
  <c r="J648" i="10"/>
  <c r="I5306" i="10"/>
  <c r="J4514" i="10"/>
  <c r="G4491" i="10"/>
  <c r="F4528" i="10"/>
  <c r="H915" i="10"/>
  <c r="I919" i="10"/>
  <c r="I917" i="10"/>
  <c r="F4448" i="10"/>
  <c r="J308" i="10"/>
  <c r="I1015" i="10"/>
  <c r="F224" i="10"/>
  <c r="F5058" i="10"/>
  <c r="H5056" i="10"/>
  <c r="H881" i="10"/>
  <c r="J242" i="10"/>
  <c r="G5076" i="10"/>
  <c r="J214" i="10"/>
  <c r="F5070" i="10"/>
  <c r="H5169" i="10"/>
  <c r="J5164" i="10"/>
  <c r="G311" i="10"/>
  <c r="G297" i="10"/>
  <c r="J903" i="10"/>
  <c r="F420" i="10"/>
  <c r="F5025" i="10"/>
  <c r="G1331" i="10"/>
  <c r="J5246" i="10"/>
  <c r="F386" i="10"/>
  <c r="J602" i="10"/>
  <c r="J598" i="10"/>
  <c r="H620" i="10"/>
  <c r="I5202" i="10"/>
  <c r="H5047" i="10"/>
  <c r="I571" i="10"/>
  <c r="J567" i="10"/>
  <c r="G5136" i="10"/>
  <c r="G5053" i="10"/>
  <c r="J565" i="10"/>
  <c r="G561" i="10"/>
  <c r="H5110" i="10"/>
  <c r="G5129" i="10"/>
  <c r="I946" i="10"/>
  <c r="I964" i="10"/>
  <c r="I1060" i="10"/>
  <c r="I1156" i="10"/>
  <c r="G5155" i="10"/>
  <c r="G920" i="10"/>
  <c r="I1042" i="10"/>
  <c r="J1036" i="10"/>
  <c r="J1132" i="10"/>
  <c r="J5243" i="10"/>
  <c r="G1026" i="10"/>
  <c r="I1030" i="10"/>
  <c r="I1096" i="10"/>
  <c r="I1126" i="10"/>
  <c r="F5255" i="10"/>
  <c r="I4469" i="10"/>
  <c r="J1096" i="10"/>
  <c r="J1144" i="10"/>
  <c r="G4475" i="10"/>
  <c r="I238" i="10"/>
  <c r="J5074" i="10"/>
  <c r="I236" i="10"/>
  <c r="G240" i="10"/>
  <c r="I4450" i="10"/>
  <c r="F891" i="10"/>
  <c r="I911" i="10"/>
  <c r="I1013" i="10"/>
  <c r="I5314" i="10"/>
  <c r="J404" i="10"/>
  <c r="G408" i="10"/>
  <c r="G456" i="10"/>
  <c r="H5320" i="10"/>
  <c r="I973" i="10"/>
  <c r="H1003" i="10"/>
  <c r="F1001" i="10"/>
  <c r="H4976" i="10"/>
  <c r="F4966" i="10"/>
  <c r="I393" i="10"/>
  <c r="F389" i="10"/>
  <c r="J355" i="10"/>
  <c r="I385" i="10"/>
  <c r="H353" i="10"/>
  <c r="H1322" i="10"/>
  <c r="J4470" i="10"/>
  <c r="H5298" i="10"/>
  <c r="I5149" i="10"/>
  <c r="F1175" i="10"/>
  <c r="F1171" i="10"/>
  <c r="I5155" i="10"/>
  <c r="G1226" i="10"/>
  <c r="J1256" i="10"/>
  <c r="I1254" i="10"/>
  <c r="G1252" i="10"/>
  <c r="F5163" i="10"/>
  <c r="F1131" i="10"/>
  <c r="J1137" i="10"/>
  <c r="J1161" i="10"/>
  <c r="J1185" i="10"/>
  <c r="J5169" i="10"/>
  <c r="J1242" i="10"/>
  <c r="G1266" i="10"/>
  <c r="H5127" i="10"/>
  <c r="I861" i="10"/>
  <c r="F5069" i="10"/>
  <c r="H4439" i="10"/>
  <c r="F268" i="10"/>
  <c r="J1181" i="10"/>
  <c r="I1027" i="10"/>
  <c r="F5292" i="10"/>
  <c r="H238" i="10"/>
  <c r="F455" i="10"/>
  <c r="J5303" i="10"/>
  <c r="F636" i="10"/>
  <c r="J729" i="10"/>
  <c r="H204" i="10"/>
  <c r="J202" i="10"/>
  <c r="H202" i="10"/>
  <c r="G1233" i="10"/>
  <c r="H1225" i="10"/>
  <c r="F168" i="10"/>
  <c r="F205" i="10"/>
  <c r="I1327" i="10"/>
  <c r="I273" i="10"/>
  <c r="F301" i="10"/>
  <c r="J1085" i="10"/>
  <c r="I931" i="10"/>
  <c r="H265" i="10"/>
  <c r="G983" i="10"/>
  <c r="J5275" i="10"/>
  <c r="I5300" i="10"/>
  <c r="F4958" i="10"/>
  <c r="J877" i="10"/>
  <c r="G889" i="10"/>
  <c r="J749" i="10"/>
  <c r="J863" i="10"/>
  <c r="J721" i="10"/>
  <c r="G619" i="10"/>
  <c r="G346" i="10"/>
  <c r="F5254" i="10"/>
  <c r="F5250" i="10"/>
  <c r="I1069" i="10"/>
  <c r="F1073" i="10"/>
  <c r="I1071" i="10"/>
  <c r="H1069" i="10"/>
  <c r="H5256" i="10"/>
  <c r="I1037" i="10"/>
  <c r="H1067" i="10"/>
  <c r="F1065" i="10"/>
  <c r="I1063" i="10"/>
  <c r="F5262" i="10"/>
  <c r="H1035" i="10"/>
  <c r="H1059" i="10"/>
  <c r="H1083" i="10"/>
  <c r="G5270" i="10"/>
  <c r="I1023" i="10"/>
  <c r="H1053" i="10"/>
  <c r="I1053" i="10"/>
  <c r="I1077" i="10"/>
  <c r="H5174" i="10"/>
  <c r="J5013" i="10"/>
  <c r="J131" i="10"/>
  <c r="H441" i="10"/>
  <c r="I441" i="10"/>
  <c r="J1141" i="10"/>
  <c r="F509" i="10"/>
  <c r="J539" i="10"/>
  <c r="I537" i="10"/>
  <c r="J507" i="10"/>
  <c r="J531" i="10"/>
  <c r="J555" i="10"/>
  <c r="J820" i="10"/>
  <c r="H1294" i="10"/>
  <c r="J1292" i="10"/>
  <c r="G5303" i="10"/>
  <c r="J1017" i="10"/>
  <c r="G1021" i="10"/>
  <c r="G1019" i="10"/>
  <c r="G5309" i="10"/>
  <c r="H1204" i="10"/>
  <c r="J1202" i="10"/>
  <c r="I894" i="10"/>
  <c r="I864" i="10"/>
  <c r="I912" i="10"/>
  <c r="G884" i="10"/>
  <c r="G906" i="10"/>
  <c r="I5056" i="10"/>
  <c r="G5024" i="10"/>
  <c r="G5068" i="10"/>
  <c r="G526" i="10"/>
  <c r="F530" i="10"/>
  <c r="H528" i="10"/>
  <c r="I5143" i="10"/>
  <c r="J5135" i="10"/>
  <c r="H526" i="10"/>
  <c r="F524" i="10"/>
  <c r="F522" i="10"/>
  <c r="I5137" i="10"/>
  <c r="I5127" i="10"/>
  <c r="H488" i="10"/>
  <c r="H518" i="10"/>
  <c r="J5157" i="10"/>
  <c r="F482" i="10"/>
  <c r="I422" i="10"/>
  <c r="J320" i="10"/>
  <c r="F982" i="10"/>
  <c r="J5143" i="10"/>
  <c r="I359" i="10"/>
  <c r="I365" i="10"/>
  <c r="F361" i="10"/>
  <c r="I1081" i="10"/>
  <c r="J4506" i="10"/>
  <c r="H1071" i="10"/>
  <c r="F1076" i="10"/>
  <c r="F1106" i="10"/>
  <c r="G1102" i="10"/>
  <c r="G4502" i="10"/>
  <c r="H1065" i="10"/>
  <c r="G4492" i="10"/>
  <c r="H1063" i="10"/>
  <c r="F321" i="10"/>
  <c r="H349" i="10"/>
  <c r="H373" i="10"/>
  <c r="F1093" i="10"/>
  <c r="G4520" i="10"/>
  <c r="H4512" i="10"/>
  <c r="J1083" i="10"/>
  <c r="H4510" i="10"/>
  <c r="F4515" i="10"/>
  <c r="H315" i="10"/>
  <c r="I343" i="10"/>
  <c r="I367" i="10"/>
  <c r="H1087" i="10"/>
  <c r="G4514" i="10"/>
  <c r="F4506" i="10"/>
  <c r="F1077" i="10"/>
  <c r="G4504" i="10"/>
  <c r="F5028" i="10"/>
  <c r="J5319" i="10"/>
  <c r="H839" i="10"/>
  <c r="H841" i="10"/>
  <c r="I790" i="10"/>
  <c r="G818" i="10"/>
  <c r="I1220" i="10"/>
  <c r="H5043" i="10"/>
  <c r="G788" i="10"/>
  <c r="G836" i="10"/>
  <c r="I776" i="10"/>
  <c r="G908" i="10"/>
  <c r="F5318" i="10"/>
  <c r="I4938" i="10"/>
  <c r="G654" i="10"/>
  <c r="I5271" i="10"/>
  <c r="J5263" i="10"/>
  <c r="G622" i="10"/>
  <c r="J540" i="10"/>
  <c r="J5106" i="10"/>
  <c r="G5131" i="10"/>
  <c r="F1081" i="10"/>
  <c r="H1085" i="10"/>
  <c r="H1109" i="10"/>
  <c r="H5134" i="10"/>
  <c r="J500" i="10"/>
  <c r="I530" i="10"/>
  <c r="G528" i="10"/>
  <c r="G552" i="10"/>
  <c r="G5219" i="10"/>
  <c r="H5177" i="10"/>
  <c r="J176" i="10"/>
  <c r="G178" i="10"/>
  <c r="I5048" i="10"/>
  <c r="I5040" i="10"/>
  <c r="I5038" i="10"/>
  <c r="H5241" i="10"/>
  <c r="J144" i="10"/>
  <c r="G172" i="10"/>
  <c r="J5040" i="10"/>
  <c r="J5032" i="10"/>
  <c r="I5032" i="10"/>
  <c r="H5305" i="10"/>
  <c r="I136" i="10"/>
  <c r="I166" i="10"/>
  <c r="J5060" i="10"/>
  <c r="J5052" i="10"/>
  <c r="H5050" i="10"/>
  <c r="G130" i="10"/>
  <c r="J160" i="10"/>
  <c r="I5054" i="10"/>
  <c r="I5046" i="10"/>
  <c r="J5044" i="10"/>
  <c r="J5043" i="10"/>
  <c r="G5190" i="10"/>
  <c r="G793" i="10"/>
  <c r="J781" i="10"/>
  <c r="J767" i="10"/>
  <c r="I755" i="10"/>
  <c r="H5137" i="10"/>
  <c r="H940" i="10"/>
  <c r="G5161" i="10"/>
  <c r="F936" i="10"/>
  <c r="J958" i="10"/>
  <c r="G5211" i="10"/>
  <c r="I647" i="10"/>
  <c r="I653" i="10"/>
  <c r="H651" i="10"/>
  <c r="F649" i="10"/>
  <c r="I4475" i="10"/>
  <c r="J4467" i="10"/>
  <c r="H717" i="10"/>
  <c r="F5283" i="10"/>
  <c r="J4488" i="10"/>
  <c r="F4471" i="10"/>
  <c r="I717" i="10"/>
  <c r="J489" i="10"/>
  <c r="J5289" i="10"/>
  <c r="H5313" i="10"/>
  <c r="I4477" i="10"/>
  <c r="F705" i="10"/>
  <c r="F737" i="10"/>
  <c r="I1268" i="10"/>
  <c r="I550" i="10"/>
  <c r="I4975" i="10"/>
  <c r="I5042" i="10"/>
  <c r="H4485" i="10"/>
  <c r="G809" i="10"/>
  <c r="J797" i="10"/>
  <c r="G477" i="10"/>
  <c r="F5322" i="10"/>
  <c r="G702" i="10"/>
  <c r="H5328" i="10"/>
  <c r="H728" i="10"/>
  <c r="H1129" i="10"/>
  <c r="H1127" i="10"/>
  <c r="G4977" i="10"/>
  <c r="J787" i="10"/>
  <c r="H791" i="10"/>
  <c r="J4942" i="10"/>
  <c r="H785" i="10"/>
  <c r="H783" i="10"/>
  <c r="F4952" i="10"/>
  <c r="F749" i="10"/>
  <c r="H777" i="10"/>
  <c r="G4958" i="10"/>
  <c r="I4946" i="10"/>
  <c r="H466" i="10"/>
  <c r="J494" i="10"/>
  <c r="J4459" i="10"/>
  <c r="H5151" i="10"/>
  <c r="J463" i="10"/>
  <c r="I467" i="10"/>
  <c r="I5157" i="10"/>
  <c r="G463" i="10"/>
  <c r="I459" i="10"/>
  <c r="I5163" i="10"/>
  <c r="G455" i="10"/>
  <c r="F5171" i="10"/>
  <c r="G449" i="10"/>
  <c r="J471" i="10"/>
  <c r="F5071" i="10"/>
  <c r="G509" i="10"/>
  <c r="G587" i="10"/>
  <c r="J561" i="10"/>
  <c r="F535" i="10"/>
  <c r="J4445" i="10"/>
  <c r="G1317" i="10"/>
  <c r="G4981" i="10"/>
  <c r="G1311" i="10"/>
  <c r="I1315" i="10"/>
  <c r="I1040" i="10"/>
  <c r="I982" i="10"/>
  <c r="I1112" i="10"/>
  <c r="G827" i="10"/>
  <c r="J236" i="10"/>
  <c r="H1319" i="10"/>
  <c r="I5007" i="10"/>
  <c r="G517" i="10"/>
  <c r="J537" i="10"/>
  <c r="J633" i="10"/>
  <c r="I725" i="10"/>
  <c r="G5099" i="10"/>
  <c r="J1309" i="10"/>
  <c r="H1333" i="10"/>
  <c r="H289" i="10"/>
  <c r="H287" i="10"/>
  <c r="I5244" i="10"/>
  <c r="I5242" i="10"/>
  <c r="J283" i="10"/>
  <c r="I281" i="10"/>
  <c r="I5246" i="10"/>
  <c r="I5238" i="10"/>
  <c r="J5236" i="10"/>
  <c r="H247" i="10"/>
  <c r="J275" i="10"/>
  <c r="J1021" i="10"/>
  <c r="I241" i="10"/>
  <c r="F269" i="10"/>
  <c r="I1123" i="10"/>
  <c r="I1116" i="10"/>
  <c r="J5249" i="10"/>
  <c r="I5274" i="10"/>
  <c r="H4984" i="10"/>
  <c r="F742" i="10"/>
  <c r="F738" i="10"/>
  <c r="I698" i="10"/>
  <c r="F760" i="10"/>
  <c r="J724" i="10"/>
  <c r="I752" i="10"/>
  <c r="G5098" i="10"/>
  <c r="J4999" i="10"/>
  <c r="G274" i="10"/>
  <c r="J352" i="10"/>
  <c r="H755" i="10"/>
  <c r="I5173" i="10"/>
  <c r="I823" i="10"/>
  <c r="I853" i="10"/>
  <c r="G5075" i="10"/>
  <c r="J4465" i="10"/>
  <c r="F817" i="10"/>
  <c r="H845" i="10"/>
  <c r="J964" i="10"/>
  <c r="G5081" i="10"/>
  <c r="F4491" i="10"/>
  <c r="H811" i="10"/>
  <c r="G254" i="10"/>
  <c r="J1223" i="10"/>
  <c r="J1183" i="10"/>
  <c r="H5308" i="10"/>
  <c r="F748" i="10"/>
  <c r="G752" i="10"/>
  <c r="I196" i="10"/>
  <c r="J196" i="10"/>
  <c r="G1329" i="10"/>
  <c r="I740" i="10"/>
  <c r="J764" i="10"/>
  <c r="J860" i="10"/>
  <c r="J956" i="10"/>
  <c r="G5016" i="10"/>
  <c r="G706" i="10"/>
  <c r="I834" i="10"/>
  <c r="I930" i="10"/>
  <c r="F1333" i="10"/>
  <c r="H5061" i="10"/>
  <c r="H308" i="10"/>
  <c r="G5150" i="10"/>
  <c r="G5140" i="10"/>
  <c r="F304" i="10"/>
  <c r="F5134" i="10"/>
  <c r="J266" i="10"/>
  <c r="F296" i="10"/>
  <c r="F5162" i="10"/>
  <c r="H5152" i="10"/>
  <c r="J290" i="10"/>
  <c r="H314" i="10"/>
  <c r="G5148" i="10"/>
  <c r="J5086" i="10"/>
  <c r="F669" i="10"/>
  <c r="I673" i="10"/>
  <c r="F637" i="10"/>
  <c r="J667" i="10"/>
  <c r="I665" i="10"/>
  <c r="F1296" i="10"/>
  <c r="J1302" i="10"/>
  <c r="I1332" i="10"/>
  <c r="I625" i="10"/>
  <c r="H655" i="10"/>
  <c r="F653" i="10"/>
  <c r="F677" i="10"/>
  <c r="H4523" i="10"/>
  <c r="F4496" i="10"/>
  <c r="H4456" i="10"/>
  <c r="I5277" i="10"/>
  <c r="H1130" i="10"/>
  <c r="J1134" i="10"/>
  <c r="H1132" i="10"/>
  <c r="J1130" i="10"/>
  <c r="I5283" i="10"/>
  <c r="G5267" i="10"/>
  <c r="J1113" i="10"/>
  <c r="F1143" i="10"/>
  <c r="F1139" i="10"/>
  <c r="I5187" i="10"/>
  <c r="G1107" i="10"/>
  <c r="F1111" i="10"/>
  <c r="F1135" i="10"/>
  <c r="F1159" i="10"/>
  <c r="F5195" i="10"/>
  <c r="J1186" i="10"/>
  <c r="J1320" i="10"/>
  <c r="I1318" i="10"/>
  <c r="I424" i="10"/>
  <c r="J5307" i="10"/>
  <c r="G4985" i="10"/>
  <c r="H246" i="10"/>
  <c r="H248" i="10"/>
  <c r="H4993" i="10"/>
  <c r="H214" i="10"/>
  <c r="F691" i="10"/>
  <c r="F5247" i="10"/>
  <c r="F783" i="10"/>
  <c r="J777" i="10"/>
  <c r="J174" i="10"/>
  <c r="J178" i="10"/>
  <c r="H178" i="10"/>
  <c r="F176" i="10"/>
  <c r="I1209" i="10"/>
  <c r="J142" i="10"/>
  <c r="H172" i="10"/>
  <c r="J170" i="10"/>
  <c r="H170" i="10"/>
  <c r="H1201" i="10"/>
  <c r="I1193" i="10"/>
  <c r="F136" i="10"/>
  <c r="H164" i="10"/>
  <c r="F1221" i="10"/>
  <c r="J1211" i="10"/>
  <c r="H130" i="10"/>
  <c r="J158" i="10"/>
  <c r="J182" i="10"/>
  <c r="H1215" i="10"/>
  <c r="F4467" i="10"/>
  <c r="F5055" i="10"/>
  <c r="J382" i="10"/>
  <c r="H386" i="10"/>
  <c r="I939" i="10"/>
  <c r="I907" i="10"/>
  <c r="J901" i="10"/>
  <c r="G895" i="10"/>
  <c r="I944" i="10"/>
  <c r="G841" i="10"/>
  <c r="I270" i="10"/>
  <c r="J815" i="10"/>
  <c r="G244" i="10"/>
  <c r="J5178" i="10"/>
  <c r="I364" i="10"/>
  <c r="I370" i="10"/>
  <c r="G368" i="10"/>
  <c r="F366" i="10"/>
  <c r="I4482" i="10"/>
  <c r="F4472" i="10"/>
  <c r="J436" i="10"/>
  <c r="I466" i="10"/>
  <c r="G464" i="10"/>
  <c r="F462" i="10"/>
  <c r="F5288" i="10"/>
  <c r="I428" i="10"/>
  <c r="I434" i="10"/>
  <c r="I458" i="10"/>
  <c r="I482" i="10"/>
  <c r="J5294" i="10"/>
  <c r="F422" i="10"/>
  <c r="J556" i="10"/>
  <c r="I554" i="10"/>
  <c r="J325" i="10"/>
  <c r="F5276" i="10"/>
  <c r="G5163" i="10"/>
  <c r="I209" i="10"/>
  <c r="J211" i="10"/>
  <c r="I5176" i="10"/>
  <c r="I5168" i="10"/>
  <c r="I5166" i="10"/>
  <c r="F309" i="10"/>
  <c r="I409" i="10"/>
  <c r="H375" i="10"/>
  <c r="J403" i="10"/>
  <c r="J5272" i="10"/>
  <c r="J5329" i="10"/>
  <c r="J1078" i="10"/>
  <c r="J1082" i="10"/>
  <c r="H1082" i="10"/>
  <c r="F1080" i="10"/>
  <c r="F959" i="10"/>
  <c r="G989" i="10"/>
  <c r="F987" i="10"/>
  <c r="G987" i="10"/>
  <c r="J953" i="10"/>
  <c r="G957" i="10"/>
  <c r="G981" i="10"/>
  <c r="G1005" i="10"/>
  <c r="J4937" i="10"/>
  <c r="G418" i="10"/>
  <c r="I534" i="10"/>
  <c r="H502" i="10"/>
  <c r="J625" i="10"/>
  <c r="G502" i="10"/>
  <c r="J5111" i="10"/>
  <c r="F500" i="10"/>
  <c r="I5103" i="10"/>
  <c r="J4940" i="10"/>
  <c r="F468" i="10"/>
  <c r="F516" i="10"/>
  <c r="H5131" i="10"/>
  <c r="I5121" i="10"/>
  <c r="H456" i="10"/>
  <c r="H486" i="10"/>
  <c r="I216" i="10"/>
  <c r="J5117" i="10"/>
  <c r="H984" i="10"/>
  <c r="G982" i="10"/>
  <c r="H982" i="10"/>
  <c r="I945" i="10"/>
  <c r="F941" i="10"/>
  <c r="I333" i="10"/>
  <c r="H331" i="10"/>
  <c r="F329" i="10"/>
  <c r="I1049" i="10"/>
  <c r="J4474" i="10"/>
  <c r="J4468" i="10"/>
  <c r="H1039" i="10"/>
  <c r="F1044" i="10"/>
  <c r="H1048" i="10"/>
  <c r="H1300" i="10"/>
  <c r="F1330" i="10"/>
  <c r="J1230" i="10"/>
  <c r="J139" i="10"/>
  <c r="F5104" i="10"/>
  <c r="J5094" i="10"/>
  <c r="F5093" i="10"/>
  <c r="J638" i="10"/>
  <c r="H642" i="10"/>
  <c r="J738" i="10"/>
  <c r="G909" i="10"/>
  <c r="J962" i="10"/>
  <c r="F992" i="10"/>
  <c r="F1016" i="10"/>
  <c r="H956" i="10"/>
  <c r="F899" i="10"/>
  <c r="G923" i="10"/>
  <c r="J4975" i="10"/>
  <c r="I1202" i="10"/>
  <c r="H1220" i="10"/>
  <c r="F1214" i="10"/>
  <c r="G1208" i="10"/>
  <c r="I4999" i="10"/>
  <c r="I1074" i="10"/>
  <c r="J1196" i="10"/>
  <c r="I1188" i="10"/>
  <c r="F1182" i="10"/>
  <c r="I5025" i="10"/>
  <c r="H557" i="10"/>
  <c r="H563" i="10"/>
  <c r="H587" i="10"/>
  <c r="G4437" i="10"/>
  <c r="I551" i="10"/>
  <c r="H581" i="10"/>
  <c r="I581" i="10"/>
  <c r="I605" i="10"/>
  <c r="H5269" i="10"/>
  <c r="G1154" i="10"/>
  <c r="I1158" i="10"/>
  <c r="I472" i="10"/>
  <c r="F5127" i="10"/>
  <c r="F4437" i="10"/>
  <c r="I1152" i="10"/>
  <c r="I1150" i="10"/>
  <c r="H5153" i="10"/>
  <c r="H4443" i="10"/>
  <c r="I1120" i="10"/>
  <c r="I1168" i="10"/>
  <c r="G700" i="10"/>
  <c r="J576" i="10"/>
  <c r="F4449" i="10"/>
  <c r="I1110" i="10"/>
  <c r="F734" i="10"/>
  <c r="G268" i="10"/>
  <c r="F5253" i="10"/>
  <c r="F847" i="10"/>
  <c r="I572" i="10"/>
  <c r="J572" i="10"/>
  <c r="J4978" i="10"/>
  <c r="G640" i="10"/>
  <c r="I171" i="10"/>
  <c r="G145" i="10"/>
  <c r="I634" i="10"/>
  <c r="F138" i="10"/>
  <c r="G421" i="10"/>
  <c r="H1203" i="10"/>
  <c r="G709" i="10"/>
  <c r="H847" i="10"/>
  <c r="F4994" i="10"/>
  <c r="J5240" i="10"/>
  <c r="H417" i="10"/>
  <c r="H415" i="10"/>
  <c r="F381" i="10"/>
  <c r="J381" i="10"/>
  <c r="I4936" i="10"/>
  <c r="J5113" i="10"/>
  <c r="J477" i="10"/>
  <c r="G505" i="10"/>
  <c r="H5014" i="10"/>
  <c r="G4976" i="10"/>
  <c r="H5119" i="10"/>
  <c r="G471" i="10"/>
  <c r="I499" i="10"/>
  <c r="F4988" i="10"/>
  <c r="J4948" i="10"/>
  <c r="I5055" i="10"/>
  <c r="H5125" i="10"/>
  <c r="F1195" i="10"/>
  <c r="J1201" i="10"/>
  <c r="F1199" i="10"/>
  <c r="G1197" i="10"/>
  <c r="J5131" i="10"/>
  <c r="J1250" i="10"/>
  <c r="G1282" i="10"/>
  <c r="J1280" i="10"/>
  <c r="I1278" i="10"/>
  <c r="F5137" i="10"/>
  <c r="G1157" i="10"/>
  <c r="G1163" i="10"/>
  <c r="G1187" i="10"/>
  <c r="G1211" i="10"/>
  <c r="H5143" i="10"/>
  <c r="J4520" i="10"/>
  <c r="F1151" i="10"/>
  <c r="G1181" i="10"/>
  <c r="F1179" i="10"/>
  <c r="F5153" i="10"/>
  <c r="F4935" i="10"/>
  <c r="F300" i="10"/>
  <c r="H264" i="10"/>
  <c r="H294" i="10"/>
  <c r="G4947" i="10"/>
  <c r="H5022" i="10"/>
  <c r="G262" i="10"/>
  <c r="G310" i="10"/>
  <c r="J909" i="10"/>
  <c r="J895" i="10"/>
  <c r="J4955" i="10"/>
  <c r="F252" i="10"/>
  <c r="H280" i="10"/>
  <c r="I915" i="10"/>
  <c r="J4491" i="10"/>
  <c r="G5284" i="10"/>
  <c r="F126" i="10"/>
  <c r="I124" i="10"/>
  <c r="J124" i="10"/>
  <c r="I5290" i="10"/>
  <c r="G192" i="10"/>
  <c r="I127" i="10"/>
  <c r="H125" i="10"/>
  <c r="I125" i="10"/>
  <c r="F5036" i="10"/>
  <c r="I186" i="10"/>
  <c r="F190" i="10"/>
  <c r="F868" i="10"/>
  <c r="F892" i="10"/>
  <c r="G5064" i="10"/>
  <c r="J180" i="10"/>
  <c r="F217" i="10"/>
  <c r="I215" i="10"/>
  <c r="H341" i="10"/>
  <c r="F1061" i="10"/>
  <c r="G4488" i="10"/>
  <c r="H4480" i="10"/>
  <c r="J1051" i="10"/>
  <c r="H4478" i="10"/>
  <c r="F4479" i="10"/>
  <c r="H1325" i="10"/>
  <c r="J1329" i="10"/>
  <c r="H1327" i="10"/>
  <c r="J1325" i="10"/>
  <c r="F543" i="10"/>
  <c r="J811" i="10"/>
  <c r="H634" i="10"/>
  <c r="H628" i="10"/>
  <c r="F624" i="10"/>
  <c r="J646" i="10"/>
  <c r="F5176" i="10"/>
  <c r="I5227" i="10"/>
  <c r="G289" i="10"/>
  <c r="H4448" i="10"/>
  <c r="F5235" i="10"/>
  <c r="I283" i="10"/>
  <c r="G271" i="10"/>
  <c r="F5241" i="10"/>
  <c r="I155" i="10"/>
  <c r="I347" i="10"/>
  <c r="H5247" i="10"/>
  <c r="J231" i="10"/>
  <c r="G321" i="10"/>
  <c r="I4442" i="10"/>
  <c r="H5046" i="10"/>
  <c r="J773" i="10"/>
  <c r="J791" i="10"/>
  <c r="G785" i="10"/>
  <c r="I779" i="10"/>
  <c r="G767" i="10"/>
  <c r="J759" i="10"/>
  <c r="G753" i="10"/>
  <c r="G964" i="10"/>
  <c r="J936" i="10"/>
  <c r="I958" i="10"/>
  <c r="I5004" i="10"/>
  <c r="H5230" i="10"/>
  <c r="J407" i="10"/>
  <c r="J357" i="10"/>
  <c r="I5289" i="10"/>
  <c r="F743" i="10"/>
  <c r="F739" i="10"/>
  <c r="I4461" i="10"/>
  <c r="G653" i="10"/>
  <c r="F735" i="10"/>
  <c r="J833" i="10"/>
  <c r="F270" i="10"/>
  <c r="J4965" i="10"/>
  <c r="F207" i="10"/>
  <c r="F211" i="10"/>
  <c r="G211" i="10"/>
  <c r="J209" i="10"/>
  <c r="J4952" i="10"/>
  <c r="F1327" i="10"/>
  <c r="I770" i="10"/>
  <c r="G1278" i="10"/>
  <c r="I1276" i="10"/>
  <c r="J4964" i="10"/>
  <c r="J4956" i="10"/>
  <c r="H4954" i="10"/>
  <c r="G379" i="10"/>
  <c r="I4984" i="10"/>
  <c r="I4976" i="10"/>
  <c r="I4974" i="10"/>
  <c r="G397" i="10"/>
  <c r="G618" i="10"/>
  <c r="I606" i="10"/>
  <c r="I592" i="10"/>
  <c r="G580" i="10"/>
  <c r="I446" i="10"/>
  <c r="I560" i="10"/>
  <c r="H1034" i="10"/>
  <c r="F1064" i="10"/>
  <c r="J1062" i="10"/>
  <c r="J1086" i="10"/>
  <c r="J4482" i="10"/>
  <c r="J4947" i="10"/>
  <c r="I5141" i="10"/>
  <c r="I783" i="10"/>
  <c r="I781" i="10"/>
  <c r="H5149" i="10"/>
  <c r="F777" i="10"/>
  <c r="H773" i="10"/>
  <c r="F5155" i="10"/>
  <c r="F793" i="10"/>
  <c r="I765" i="10"/>
  <c r="H787" i="10"/>
  <c r="I5120" i="10"/>
  <c r="I224" i="10"/>
  <c r="G212" i="10"/>
  <c r="I608" i="10"/>
  <c r="G596" i="10"/>
  <c r="I480" i="10"/>
  <c r="H1072" i="10"/>
  <c r="F4494" i="10"/>
  <c r="J1059" i="10"/>
  <c r="H4486" i="10"/>
  <c r="I1057" i="10"/>
  <c r="F1170" i="10"/>
  <c r="G139" i="10"/>
  <c r="G1265" i="10"/>
  <c r="H5109" i="10"/>
  <c r="H5139" i="10"/>
  <c r="F232" i="10"/>
  <c r="F5062" i="10"/>
  <c r="J883" i="10"/>
  <c r="I272" i="10"/>
  <c r="G825" i="10"/>
  <c r="I254" i="10"/>
  <c r="J799" i="10"/>
  <c r="J4972" i="10"/>
  <c r="G4459" i="10"/>
  <c r="G5021" i="10"/>
  <c r="J597" i="10"/>
  <c r="G593" i="10"/>
  <c r="H5238" i="10"/>
  <c r="I5027" i="10"/>
  <c r="G591" i="10"/>
  <c r="I587" i="10"/>
  <c r="F5212" i="10"/>
  <c r="J5035" i="10"/>
  <c r="G607" i="10"/>
  <c r="J5256" i="10"/>
  <c r="J5041" i="10"/>
  <c r="G577" i="10"/>
  <c r="J599" i="10"/>
  <c r="H5250" i="10"/>
  <c r="G748" i="10"/>
  <c r="G744" i="10"/>
  <c r="F5327" i="10"/>
  <c r="J736" i="10"/>
  <c r="I696" i="10"/>
  <c r="H879" i="10"/>
  <c r="F5026" i="10"/>
  <c r="J819" i="10"/>
  <c r="I849" i="10"/>
  <c r="G5028" i="10"/>
  <c r="H4473" i="10"/>
  <c r="G969" i="10"/>
  <c r="H831" i="10"/>
  <c r="J760" i="10"/>
  <c r="H5024" i="10"/>
  <c r="G722" i="10"/>
  <c r="H752" i="10"/>
  <c r="I5216" i="10"/>
  <c r="G5222" i="10"/>
  <c r="F5274" i="10"/>
  <c r="G163" i="10"/>
  <c r="J193" i="10"/>
  <c r="F191" i="10"/>
  <c r="I4952" i="10"/>
  <c r="J4440" i="10"/>
  <c r="H4979" i="10"/>
  <c r="J5185" i="10"/>
  <c r="J4936" i="10"/>
  <c r="J310" i="10"/>
  <c r="J306" i="10"/>
  <c r="G5142" i="10"/>
  <c r="F5252" i="10"/>
  <c r="H274" i="10"/>
  <c r="J302" i="10"/>
  <c r="F5142" i="10"/>
  <c r="G5134" i="10"/>
  <c r="F272" i="10"/>
  <c r="F320" i="10"/>
  <c r="F5154" i="10"/>
  <c r="H260" i="10"/>
  <c r="H290" i="10"/>
  <c r="F5146" i="10"/>
  <c r="I5088" i="10"/>
  <c r="H671" i="10"/>
  <c r="G1304" i="10"/>
  <c r="H665" i="10"/>
  <c r="H631" i="10"/>
  <c r="J635" i="10"/>
  <c r="J659" i="10"/>
  <c r="J683" i="10"/>
  <c r="I1288" i="10"/>
  <c r="J1326" i="10"/>
  <c r="F5268" i="10"/>
  <c r="J5324" i="10"/>
  <c r="G5277" i="10"/>
  <c r="G5241" i="10"/>
  <c r="G1043" i="10"/>
  <c r="F1047" i="10"/>
  <c r="F1043" i="10"/>
  <c r="H5285" i="10"/>
  <c r="I1230" i="10"/>
  <c r="J1226" i="10"/>
  <c r="J1198" i="10"/>
  <c r="I1222" i="10"/>
  <c r="I1246" i="10"/>
  <c r="J5195" i="10"/>
  <c r="F1099" i="10"/>
  <c r="I1233" i="10"/>
  <c r="G1231" i="10"/>
  <c r="J4987" i="10"/>
  <c r="G246" i="10"/>
  <c r="J4993" i="10"/>
  <c r="J817" i="10"/>
  <c r="F787" i="10"/>
  <c r="F835" i="10"/>
  <c r="F807" i="10"/>
  <c r="G829" i="10"/>
  <c r="J1236" i="10"/>
  <c r="G1240" i="10"/>
  <c r="F1238" i="10"/>
  <c r="G1238" i="10"/>
  <c r="I1201" i="10"/>
  <c r="F1197" i="10"/>
  <c r="F1204" i="10"/>
  <c r="F1234" i="10"/>
  <c r="G1232" i="10"/>
  <c r="H1193" i="10"/>
  <c r="F1202" i="10"/>
  <c r="F1250" i="10"/>
  <c r="H1209" i="10"/>
  <c r="G1190" i="10"/>
  <c r="G1222" i="10"/>
  <c r="J1220" i="10"/>
  <c r="J1244" i="10"/>
  <c r="H1207" i="10"/>
  <c r="J1203" i="10"/>
  <c r="H5055" i="10"/>
  <c r="J5191" i="10"/>
  <c r="J386" i="10"/>
  <c r="F384" i="10"/>
  <c r="F5226" i="10"/>
  <c r="H5216" i="10"/>
  <c r="J350" i="10"/>
  <c r="G946" i="10"/>
  <c r="I5095" i="10"/>
  <c r="J861" i="10"/>
  <c r="I366" i="10"/>
  <c r="G250" i="10"/>
  <c r="G340" i="10"/>
  <c r="G5178" i="10"/>
  <c r="I941" i="10"/>
  <c r="I943" i="10"/>
  <c r="H4474" i="10"/>
  <c r="F1041" i="10"/>
  <c r="I1039" i="10"/>
  <c r="H1037" i="10"/>
  <c r="H5288" i="10"/>
  <c r="I1005" i="10"/>
  <c r="F1009" i="10"/>
  <c r="F1057" i="10"/>
  <c r="F5294" i="10"/>
  <c r="H997" i="10"/>
  <c r="H1131" i="10"/>
  <c r="H1255" i="10"/>
  <c r="I4456" i="10"/>
  <c r="I5021" i="10"/>
  <c r="H5091" i="10"/>
  <c r="F213" i="10"/>
  <c r="H209" i="10"/>
  <c r="J5174" i="10"/>
  <c r="J5166" i="10"/>
  <c r="I177" i="10"/>
  <c r="J307" i="10"/>
  <c r="J379" i="10"/>
  <c r="H136" i="10"/>
  <c r="I369" i="10"/>
  <c r="F397" i="10"/>
  <c r="H4444" i="10"/>
  <c r="H5254" i="10"/>
  <c r="F5329" i="10"/>
  <c r="F991" i="10"/>
  <c r="G995" i="10"/>
  <c r="J993" i="10"/>
  <c r="J1046" i="10"/>
  <c r="H1076" i="10"/>
  <c r="J1074" i="10"/>
  <c r="H1074" i="10"/>
  <c r="F1040" i="10"/>
  <c r="H1044" i="10"/>
  <c r="H1068" i="10"/>
  <c r="H1092" i="10"/>
  <c r="H4937" i="10"/>
  <c r="G540" i="10"/>
  <c r="I630" i="10"/>
  <c r="F506" i="10"/>
  <c r="J5119" i="10"/>
  <c r="J5109" i="10"/>
  <c r="H470" i="10"/>
  <c r="F498" i="10"/>
  <c r="I5111" i="10"/>
  <c r="J5103" i="10"/>
  <c r="H4938" i="10"/>
  <c r="G462" i="10"/>
  <c r="F492" i="10"/>
  <c r="H5123" i="10"/>
  <c r="J4935" i="10"/>
  <c r="G4968" i="10"/>
  <c r="G486" i="10"/>
  <c r="H510" i="10"/>
  <c r="J5125" i="10"/>
  <c r="H5115" i="10"/>
  <c r="I231" i="10"/>
  <c r="I237" i="10"/>
  <c r="H235" i="10"/>
  <c r="F233" i="10"/>
  <c r="I953" i="10"/>
  <c r="H943" i="10"/>
  <c r="I4502" i="10"/>
  <c r="F1050" i="10"/>
  <c r="G1078" i="10"/>
  <c r="H1078" i="10"/>
  <c r="J4476" i="10"/>
  <c r="I1041" i="10"/>
  <c r="J4466" i="10"/>
  <c r="F4466" i="10"/>
  <c r="F1037" i="10"/>
  <c r="I295" i="10"/>
  <c r="I301" i="10"/>
  <c r="G349" i="10"/>
  <c r="G291" i="10"/>
  <c r="J5104" i="10"/>
  <c r="J5096" i="10"/>
  <c r="I5096" i="10"/>
  <c r="F5138" i="10"/>
  <c r="J642" i="10"/>
  <c r="F640" i="10"/>
  <c r="J606" i="10"/>
  <c r="F1232" i="10"/>
  <c r="H996" i="10"/>
  <c r="F968" i="10"/>
  <c r="J905" i="10"/>
  <c r="J929" i="10"/>
  <c r="H4955" i="10"/>
  <c r="J986" i="10"/>
  <c r="H1010" i="10"/>
  <c r="I597" i="10"/>
  <c r="F601" i="10"/>
  <c r="I599" i="10"/>
  <c r="H597" i="10"/>
  <c r="I565" i="10"/>
  <c r="H595" i="10"/>
  <c r="F593" i="10"/>
  <c r="I591" i="10"/>
  <c r="F4435" i="10"/>
  <c r="G1048" i="10"/>
  <c r="J1068" i="10"/>
  <c r="J1164" i="10"/>
  <c r="I1260" i="10"/>
  <c r="F1022" i="10"/>
  <c r="G1144" i="10"/>
  <c r="I1138" i="10"/>
  <c r="H1234" i="10"/>
  <c r="I5267" i="10"/>
  <c r="F4977" i="10"/>
  <c r="F5101" i="10"/>
  <c r="J1160" i="10"/>
  <c r="G1156" i="10"/>
  <c r="F419" i="10"/>
  <c r="I4437" i="10"/>
  <c r="G1122" i="10"/>
  <c r="J1152" i="10"/>
  <c r="G751" i="10"/>
  <c r="G4443" i="10"/>
  <c r="I1144" i="10"/>
  <c r="I842" i="10"/>
  <c r="F666" i="10"/>
  <c r="G4449" i="10"/>
  <c r="G1162" i="10"/>
  <c r="G370" i="10"/>
  <c r="J853" i="10"/>
  <c r="F851" i="10"/>
  <c r="I1149" i="10"/>
  <c r="H1147" i="10"/>
  <c r="F4980" i="10"/>
  <c r="I1215" i="10"/>
  <c r="J1245" i="10"/>
  <c r="F1209" i="10"/>
  <c r="H1213" i="10"/>
  <c r="J1237" i="10"/>
  <c r="J1261" i="10"/>
  <c r="J628" i="10"/>
  <c r="F715" i="10"/>
  <c r="J1333" i="10"/>
  <c r="F5002" i="10"/>
  <c r="H4992" i="10"/>
  <c r="F5240" i="10"/>
  <c r="J4989" i="10"/>
  <c r="F413" i="10"/>
  <c r="I417" i="10"/>
  <c r="I387" i="10"/>
  <c r="G511" i="10"/>
  <c r="F5113" i="10"/>
  <c r="G481" i="10"/>
  <c r="G529" i="10"/>
  <c r="H4982" i="10"/>
  <c r="G5119" i="10"/>
  <c r="J501" i="10"/>
  <c r="I523" i="10"/>
  <c r="F5060" i="10"/>
  <c r="I5123" i="10"/>
  <c r="J1282" i="10"/>
  <c r="J1288" i="10"/>
  <c r="I1286" i="10"/>
  <c r="G1284" i="10"/>
  <c r="F5131" i="10"/>
  <c r="G1195" i="10"/>
  <c r="J1193" i="10"/>
  <c r="F1191" i="10"/>
  <c r="J5137" i="10"/>
  <c r="G1244" i="10"/>
  <c r="G1250" i="10"/>
  <c r="G1274" i="10"/>
  <c r="G1298" i="10"/>
  <c r="G5143" i="10"/>
  <c r="I1238" i="10"/>
  <c r="J1266" i="10"/>
  <c r="J1290" i="10"/>
  <c r="G4495" i="10"/>
  <c r="J5153" i="10"/>
  <c r="H4935" i="10"/>
  <c r="H302" i="10"/>
  <c r="F298" i="10"/>
  <c r="G4941" i="10"/>
  <c r="G294" i="10"/>
  <c r="I4947" i="10"/>
  <c r="F258" i="10"/>
  <c r="J941" i="10"/>
  <c r="G4953" i="10"/>
  <c r="F5124" i="10"/>
  <c r="F282" i="10"/>
  <c r="H304" i="10"/>
  <c r="I5284" i="10"/>
  <c r="G774" i="10"/>
  <c r="F780" i="10"/>
  <c r="H776" i="10"/>
  <c r="H846" i="10"/>
  <c r="F876" i="10"/>
  <c r="F874" i="10"/>
  <c r="H872" i="10"/>
  <c r="G838" i="10"/>
  <c r="F844" i="10"/>
  <c r="I143" i="10"/>
  <c r="H5062" i="10"/>
  <c r="J4957" i="10"/>
  <c r="H832" i="10"/>
  <c r="H966" i="10"/>
  <c r="F1090" i="10"/>
  <c r="H4488" i="10"/>
  <c r="F1053" i="10"/>
  <c r="G4480" i="10"/>
  <c r="F4478" i="10"/>
  <c r="J4479" i="10"/>
  <c r="F671" i="10"/>
  <c r="F683" i="10"/>
  <c r="G677" i="10"/>
  <c r="H1293" i="10"/>
  <c r="H532" i="10"/>
  <c r="H604" i="10"/>
  <c r="H594" i="10"/>
  <c r="J622" i="10"/>
  <c r="J5176" i="10"/>
  <c r="H5229" i="10"/>
  <c r="J309" i="10"/>
  <c r="J295" i="10"/>
  <c r="J5235" i="10"/>
  <c r="G161" i="10"/>
  <c r="J277" i="10"/>
  <c r="J5241" i="10"/>
  <c r="J135" i="10"/>
  <c r="I251" i="10"/>
  <c r="J4500" i="10"/>
  <c r="H4462" i="10"/>
  <c r="G5247" i="10"/>
  <c r="G225" i="10"/>
  <c r="I4474" i="10"/>
  <c r="F4434" i="10"/>
  <c r="G5045" i="10"/>
  <c r="I1273" i="10"/>
  <c r="G1277" i="10"/>
  <c r="I1275" i="10"/>
  <c r="J1275" i="10"/>
  <c r="I5051" i="10"/>
  <c r="I1241" i="10"/>
  <c r="G1271" i="10"/>
  <c r="G1269" i="10"/>
  <c r="I1267" i="10"/>
  <c r="J912" i="10"/>
  <c r="G940" i="10"/>
  <c r="I904" i="10"/>
  <c r="I934" i="10"/>
  <c r="J5004" i="10"/>
  <c r="F5228" i="10"/>
  <c r="H5016" i="10"/>
  <c r="I331" i="10"/>
  <c r="G383" i="10"/>
  <c r="I5297" i="10"/>
  <c r="I5287" i="10"/>
  <c r="F679" i="10"/>
  <c r="G741" i="10"/>
  <c r="F4461" i="10"/>
  <c r="J673" i="10"/>
  <c r="F759" i="10"/>
  <c r="J4436" i="10"/>
  <c r="H4467" i="10"/>
  <c r="F627" i="10"/>
  <c r="F831" i="10"/>
  <c r="I898" i="10"/>
  <c r="I916" i="10"/>
  <c r="G904" i="10"/>
  <c r="H1329" i="10"/>
  <c r="F1325" i="10"/>
  <c r="F175" i="10"/>
  <c r="F307" i="10"/>
  <c r="G307" i="10"/>
  <c r="F407" i="10"/>
  <c r="I4964" i="10"/>
  <c r="I4956" i="10"/>
  <c r="I4954" i="10"/>
  <c r="G373" i="10"/>
  <c r="J4982" i="10"/>
  <c r="J4974" i="10"/>
  <c r="H4972" i="10"/>
  <c r="F367" i="10"/>
  <c r="F395" i="10"/>
  <c r="J600" i="10"/>
  <c r="J472" i="10"/>
  <c r="G586" i="10"/>
  <c r="I464" i="10"/>
  <c r="I656" i="10"/>
  <c r="J977" i="10"/>
  <c r="F975" i="10"/>
  <c r="F999" i="10"/>
  <c r="G4484" i="10"/>
  <c r="G4945" i="10"/>
  <c r="G5141" i="10"/>
  <c r="H781" i="10"/>
  <c r="I5147" i="10"/>
  <c r="H747" i="10"/>
  <c r="I775" i="10"/>
  <c r="J5155" i="10"/>
  <c r="I741" i="10"/>
  <c r="F769" i="10"/>
  <c r="J5161" i="10"/>
  <c r="H763" i="10"/>
  <c r="I5119" i="10"/>
  <c r="J5118" i="10"/>
  <c r="I206" i="10"/>
  <c r="G218" i="10"/>
  <c r="J488" i="10"/>
  <c r="G602" i="10"/>
  <c r="F5260" i="10"/>
  <c r="I462" i="10"/>
  <c r="I325" i="10"/>
  <c r="I349" i="10"/>
  <c r="J1067" i="10"/>
  <c r="F4486" i="10"/>
  <c r="F4484" i="10"/>
  <c r="H1038" i="10"/>
  <c r="J416" i="10"/>
  <c r="G1257" i="10"/>
  <c r="F1255" i="10"/>
  <c r="I5107" i="10"/>
  <c r="J5258" i="10"/>
  <c r="I4937" i="10"/>
  <c r="H234" i="10"/>
  <c r="J230" i="10"/>
  <c r="H5064" i="10"/>
  <c r="H5027" i="10"/>
  <c r="H330" i="10"/>
  <c r="F1206" i="10"/>
  <c r="J845" i="10"/>
  <c r="I350" i="10"/>
  <c r="G234" i="10"/>
  <c r="G324" i="10"/>
  <c r="I4972" i="10"/>
  <c r="H4459" i="10"/>
  <c r="F5021" i="10"/>
  <c r="J591" i="10"/>
  <c r="I595" i="10"/>
  <c r="J5252" i="10"/>
  <c r="G5232" i="10"/>
  <c r="G5027" i="10"/>
  <c r="J559" i="10"/>
  <c r="J589" i="10"/>
  <c r="F5244" i="10"/>
  <c r="H5206" i="10"/>
  <c r="G5033" i="10"/>
  <c r="G553" i="10"/>
  <c r="G583" i="10"/>
  <c r="J5264" i="10"/>
  <c r="I5256" i="10"/>
  <c r="I547" i="10"/>
  <c r="J575" i="10"/>
  <c r="H5258" i="10"/>
  <c r="J5248" i="10"/>
  <c r="G5145" i="10"/>
  <c r="I742" i="10"/>
  <c r="F746" i="10"/>
  <c r="J700" i="10"/>
  <c r="I738" i="10"/>
  <c r="I728" i="10"/>
  <c r="I873" i="10"/>
  <c r="G5020" i="10"/>
  <c r="I4961" i="10"/>
  <c r="J5208" i="10"/>
  <c r="J5214" i="10"/>
  <c r="G4523" i="10"/>
  <c r="G5300" i="10"/>
  <c r="H825" i="10"/>
  <c r="H720" i="10"/>
  <c r="F5208" i="10"/>
  <c r="G6" i="10"/>
  <c r="J6" i="10"/>
  <c r="I6" i="10"/>
  <c r="F6" i="10"/>
  <c r="H6" i="10"/>
  <c r="Q81" i="34" l="1"/>
  <c r="P80" i="34"/>
  <c r="H1679" i="10"/>
  <c r="G1423" i="10"/>
  <c r="H3392" i="10"/>
  <c r="G2369" i="10"/>
  <c r="G1857" i="10"/>
  <c r="G2370" i="10"/>
  <c r="H2370" i="10"/>
  <c r="G4794" i="10"/>
  <c r="H3258" i="10"/>
  <c r="G4281" i="10"/>
  <c r="H3257" i="10"/>
  <c r="H2235" i="10"/>
  <c r="F2235" i="10"/>
  <c r="F1723" i="10"/>
  <c r="H2236" i="10"/>
  <c r="F2236" i="10"/>
  <c r="G3676" i="10"/>
  <c r="H2907" i="10"/>
  <c r="F2397" i="10"/>
  <c r="H1885" i="10"/>
  <c r="H1886" i="10"/>
  <c r="F4310" i="10"/>
  <c r="F3798" i="10"/>
  <c r="H2774" i="10"/>
  <c r="F2774" i="10"/>
  <c r="F4309" i="10"/>
  <c r="H3797" i="10"/>
  <c r="F3797" i="10"/>
  <c r="F2773" i="10"/>
  <c r="G1751" i="10"/>
  <c r="H1751" i="10"/>
  <c r="F2264" i="10"/>
  <c r="H1752" i="10"/>
  <c r="H4696" i="10"/>
  <c r="G3416" i="10"/>
  <c r="G3671" i="10"/>
  <c r="H3159" i="10"/>
  <c r="G2137" i="10"/>
  <c r="F2138" i="10"/>
  <c r="G1625" i="10"/>
  <c r="H4802" i="10"/>
  <c r="F4290" i="10"/>
  <c r="H3778" i="10"/>
  <c r="G2754" i="10"/>
  <c r="H3777" i="10"/>
  <c r="G2753" i="10"/>
  <c r="G2244" i="10"/>
  <c r="F4851" i="10"/>
  <c r="F4852" i="10"/>
  <c r="G4340" i="10"/>
  <c r="F3828" i="10"/>
  <c r="G3316" i="10"/>
  <c r="H4339" i="10"/>
  <c r="F4339" i="10"/>
  <c r="G3315" i="10"/>
  <c r="G2803" i="10"/>
  <c r="G2293" i="10"/>
  <c r="G1781" i="10"/>
  <c r="H2294" i="10"/>
  <c r="G1782" i="10"/>
  <c r="G1525" i="10"/>
  <c r="H1525" i="10"/>
  <c r="G4702" i="10"/>
  <c r="F3422" i="10"/>
  <c r="H2910" i="10"/>
  <c r="F2910" i="10"/>
  <c r="F3165" i="10"/>
  <c r="F2655" i="10"/>
  <c r="H1632" i="10"/>
  <c r="F1632" i="10"/>
  <c r="F3504" i="10"/>
  <c r="F2992" i="10"/>
  <c r="H4271" i="10"/>
  <c r="F4271" i="10"/>
  <c r="H3247" i="10"/>
  <c r="G2225" i="10"/>
  <c r="F1713" i="10"/>
  <c r="H2226" i="10"/>
  <c r="F1714" i="10"/>
  <c r="G1457" i="10"/>
  <c r="H1457" i="10"/>
  <c r="G4746" i="10"/>
  <c r="G3721" i="10"/>
  <c r="F3209" i="10"/>
  <c r="H2187" i="10"/>
  <c r="G1675" i="10"/>
  <c r="F4032" i="10"/>
  <c r="F4031" i="10"/>
  <c r="H3007" i="10"/>
  <c r="F2497" i="10"/>
  <c r="H1985" i="10"/>
  <c r="F2498" i="10"/>
  <c r="G1986" i="10"/>
  <c r="H1986" i="10"/>
  <c r="F4921" i="10"/>
  <c r="G3897" i="10"/>
  <c r="H3385" i="10"/>
  <c r="F3385" i="10"/>
  <c r="G2873" i="10"/>
  <c r="F2363" i="10"/>
  <c r="F1851" i="10"/>
  <c r="H1340" i="10"/>
  <c r="G1339" i="10"/>
  <c r="H4572" i="10"/>
  <c r="G4060" i="10"/>
  <c r="F3547" i="10"/>
  <c r="G2525" i="10"/>
  <c r="F2013" i="10"/>
  <c r="G1502" i="10"/>
  <c r="H3926" i="10"/>
  <c r="F3926" i="10"/>
  <c r="G3414" i="10"/>
  <c r="H2902" i="10"/>
  <c r="F4181" i="10"/>
  <c r="H3669" i="10"/>
  <c r="F2648" i="10"/>
  <c r="F1624" i="10"/>
  <c r="G4568" i="10"/>
  <c r="H4568" i="10"/>
  <c r="H4567" i="10"/>
  <c r="G4055" i="10"/>
  <c r="H3543" i="10"/>
  <c r="G2522" i="10"/>
  <c r="H1498" i="10"/>
  <c r="H4674" i="10"/>
  <c r="F4674" i="10"/>
  <c r="F4162" i="10"/>
  <c r="H3650" i="10"/>
  <c r="F3138" i="10"/>
  <c r="F4161" i="10"/>
  <c r="H2627" i="10"/>
  <c r="G2115" i="10"/>
  <c r="H2628" i="10"/>
  <c r="F2628" i="10"/>
  <c r="G2116" i="10"/>
  <c r="G1603" i="10"/>
  <c r="F4724" i="10"/>
  <c r="F2674" i="10"/>
  <c r="F2165" i="10"/>
  <c r="G1653" i="10"/>
  <c r="H1653" i="10"/>
  <c r="F2166" i="10"/>
  <c r="H4574" i="10"/>
  <c r="G3550" i="10"/>
  <c r="F4573" i="10"/>
  <c r="G3549" i="10"/>
  <c r="H3549" i="10"/>
  <c r="G3037" i="10"/>
  <c r="H2527" i="10"/>
  <c r="F2015" i="10"/>
  <c r="H2528" i="10"/>
  <c r="G2016" i="10"/>
  <c r="H1504" i="10"/>
  <c r="G4400" i="10"/>
  <c r="G2864" i="10"/>
  <c r="H2864" i="10"/>
  <c r="G3887" i="10"/>
  <c r="F3375" i="10"/>
  <c r="G2863" i="10"/>
  <c r="F2354" i="10"/>
  <c r="G1585" i="10"/>
  <c r="F4618" i="10"/>
  <c r="G3593" i="10"/>
  <c r="H3593" i="10"/>
  <c r="G3081" i="10"/>
  <c r="H2571" i="10"/>
  <c r="H2572" i="10"/>
  <c r="G1548" i="10"/>
  <c r="H4907" i="10"/>
  <c r="G4396" i="10"/>
  <c r="G3884" i="10"/>
  <c r="F3372" i="10"/>
  <c r="H3883" i="10"/>
  <c r="F3371" i="10"/>
  <c r="F2349" i="10"/>
  <c r="H1837" i="10"/>
  <c r="F2350" i="10"/>
  <c r="G1581" i="10"/>
  <c r="G4773" i="10"/>
  <c r="G4006" i="10"/>
  <c r="H2982" i="10"/>
  <c r="F3749" i="10"/>
  <c r="G2725" i="10"/>
  <c r="F4839" i="10"/>
  <c r="F4840" i="10"/>
  <c r="F4328" i="10"/>
  <c r="H3304" i="10"/>
  <c r="H4327" i="10"/>
  <c r="F4327" i="10"/>
  <c r="F3815" i="10"/>
  <c r="G1769" i="10"/>
  <c r="G1770" i="10"/>
  <c r="G1513" i="10"/>
  <c r="H4722" i="10"/>
  <c r="F4722" i="10"/>
  <c r="G3697" i="10"/>
  <c r="G3185" i="10"/>
  <c r="H1395" i="10"/>
  <c r="F1395" i="10"/>
  <c r="G4739" i="10"/>
  <c r="H4739" i="10"/>
  <c r="F2948" i="10"/>
  <c r="F2691" i="10"/>
  <c r="F2181" i="10"/>
  <c r="H1669" i="10"/>
  <c r="F1413" i="10"/>
  <c r="H4590" i="10"/>
  <c r="F4078" i="10"/>
  <c r="H4589" i="10"/>
  <c r="F4077" i="10"/>
  <c r="G3053" i="10"/>
  <c r="H2543" i="10"/>
  <c r="H2544" i="10"/>
  <c r="F2032" i="10"/>
  <c r="H4128" i="10"/>
  <c r="G3104" i="10"/>
  <c r="H3104" i="10"/>
  <c r="G3615" i="10"/>
  <c r="F2593" i="10"/>
  <c r="H2081" i="10"/>
  <c r="G4762" i="10"/>
  <c r="F3482" i="10"/>
  <c r="H2970" i="10"/>
  <c r="F2970" i="10"/>
  <c r="F4249" i="10"/>
  <c r="H3737" i="10"/>
  <c r="F3225" i="10"/>
  <c r="G2713" i="10"/>
  <c r="H2713" i="10"/>
  <c r="H1691" i="10"/>
  <c r="F1692" i="10"/>
  <c r="F4731" i="10"/>
  <c r="H3964" i="10"/>
  <c r="F3964" i="10"/>
  <c r="F3707" i="10"/>
  <c r="H3195" i="10"/>
  <c r="F3195" i="10"/>
  <c r="G2683" i="10"/>
  <c r="G2174" i="10"/>
  <c r="F4853" i="10"/>
  <c r="H4854" i="10"/>
  <c r="F4342" i="10"/>
  <c r="H2806" i="10"/>
  <c r="G4341" i="10"/>
  <c r="F3829" i="10"/>
  <c r="G3317" i="10"/>
  <c r="G2805" i="10"/>
  <c r="G2295" i="10"/>
  <c r="G1783" i="10"/>
  <c r="G1784" i="10"/>
  <c r="H1784" i="10"/>
  <c r="G4406" i="10"/>
  <c r="H4406" i="10"/>
  <c r="H4405" i="10"/>
  <c r="F2488" i="10"/>
  <c r="G1464" i="10"/>
  <c r="H1464" i="10"/>
  <c r="H4267" i="10"/>
  <c r="F4267" i="10"/>
  <c r="F2731" i="10"/>
  <c r="G2221" i="10"/>
  <c r="G2222" i="10"/>
  <c r="F1710" i="10"/>
  <c r="G4134" i="10"/>
  <c r="F3622" i="10"/>
  <c r="F3110" i="10"/>
  <c r="H3109" i="10"/>
  <c r="G2599" i="10"/>
  <c r="H2087" i="10"/>
  <c r="F4712" i="10"/>
  <c r="H3944" i="10"/>
  <c r="G2920" i="10"/>
  <c r="H2920" i="10"/>
  <c r="G4199" i="10"/>
  <c r="H3687" i="10"/>
  <c r="G3175" i="10"/>
  <c r="F2153" i="10"/>
  <c r="G2666" i="10"/>
  <c r="G3058" i="10"/>
  <c r="H4593" i="10"/>
  <c r="G3569" i="10"/>
  <c r="H3569" i="10"/>
  <c r="G3057" i="10"/>
  <c r="F2547" i="10"/>
  <c r="H2548" i="10"/>
  <c r="F2036" i="10"/>
  <c r="H1524" i="10"/>
  <c r="F4612" i="10"/>
  <c r="H4100" i="10"/>
  <c r="F4100" i="10"/>
  <c r="G3588" i="10"/>
  <c r="G3076" i="10"/>
  <c r="H3076" i="10"/>
  <c r="F4611" i="10"/>
  <c r="F4099" i="10"/>
  <c r="G3587" i="10"/>
  <c r="G3075" i="10"/>
  <c r="F2565" i="10"/>
  <c r="H2054" i="10"/>
  <c r="G1542" i="10"/>
  <c r="F4206" i="10"/>
  <c r="H3694" i="10"/>
  <c r="F3182" i="10"/>
  <c r="F4717" i="10"/>
  <c r="H3437" i="10"/>
  <c r="F3437" i="10"/>
  <c r="G2925" i="10"/>
  <c r="H2415" i="10"/>
  <c r="G1903" i="10"/>
  <c r="H2416" i="10"/>
  <c r="F2416" i="10"/>
  <c r="G1904" i="10"/>
  <c r="G1392" i="10"/>
  <c r="H1392" i="10"/>
  <c r="H2720" i="10"/>
  <c r="H3999" i="10"/>
  <c r="H3487" i="10"/>
  <c r="G3487" i="10"/>
  <c r="F2975" i="10"/>
  <c r="H2975" i="10"/>
  <c r="G1953" i="10"/>
  <c r="H1953" i="10"/>
  <c r="F2466" i="10"/>
  <c r="G1954" i="10"/>
  <c r="H1954" i="10"/>
  <c r="F4122" i="10"/>
  <c r="G3610" i="10"/>
  <c r="G3098" i="10"/>
  <c r="H4633" i="10"/>
  <c r="F4633" i="10"/>
  <c r="F4121" i="10"/>
  <c r="G3609" i="10"/>
  <c r="F2587" i="10"/>
  <c r="F2075" i="10"/>
  <c r="G2076" i="10"/>
  <c r="F2076" i="10"/>
  <c r="F4604" i="10"/>
  <c r="H4604" i="10"/>
  <c r="H4092" i="10"/>
  <c r="F4092" i="10"/>
  <c r="F3580" i="10"/>
  <c r="H3580" i="10"/>
  <c r="F3068" i="10"/>
  <c r="G4603" i="10"/>
  <c r="F3579" i="10"/>
  <c r="F2557" i="10"/>
  <c r="H2046" i="10"/>
  <c r="F2046" i="10"/>
  <c r="H4726" i="10"/>
  <c r="G4726" i="10"/>
  <c r="F4726" i="10"/>
  <c r="F3958" i="10"/>
  <c r="F3446" i="10"/>
  <c r="F3701" i="10"/>
  <c r="G3189" i="10"/>
  <c r="F3189" i="10"/>
  <c r="H3189" i="10"/>
  <c r="H2167" i="10"/>
  <c r="G2167" i="10"/>
  <c r="F2167" i="10"/>
  <c r="G1655" i="10"/>
  <c r="F1655" i="10"/>
  <c r="H2168" i="10"/>
  <c r="G2168" i="10"/>
  <c r="F2168" i="10"/>
  <c r="H1335" i="10"/>
  <c r="F1335" i="10"/>
  <c r="H3126" i="10"/>
  <c r="F3126" i="10"/>
  <c r="F4149" i="10"/>
  <c r="G3125" i="10"/>
  <c r="H3125" i="10"/>
  <c r="G2231" i="10"/>
  <c r="H3241" i="10"/>
  <c r="G1477" i="10"/>
  <c r="G3360" i="10"/>
  <c r="J2352" i="10"/>
  <c r="G2362" i="10"/>
  <c r="J4222" i="10"/>
  <c r="H3763" i="10"/>
  <c r="H3761" i="10"/>
  <c r="F3759" i="10"/>
  <c r="I4308" i="10"/>
  <c r="J2133" i="10"/>
  <c r="H2141" i="10"/>
  <c r="J2121" i="10"/>
  <c r="F2288" i="10"/>
  <c r="H2298" i="10"/>
  <c r="J4682" i="10"/>
  <c r="J4238" i="10"/>
  <c r="H4407" i="10"/>
  <c r="J4381" i="10"/>
  <c r="G2985" i="10"/>
  <c r="H2993" i="10"/>
  <c r="F2973" i="10"/>
  <c r="H2979" i="10"/>
  <c r="G3867" i="10"/>
  <c r="G2063" i="10"/>
  <c r="J3207" i="10"/>
  <c r="G3168" i="10"/>
  <c r="F1535" i="10"/>
  <c r="F4218" i="10"/>
  <c r="I4384" i="10"/>
  <c r="H4184" i="10"/>
  <c r="H4158" i="10"/>
  <c r="H4062" i="10"/>
  <c r="I2097" i="10"/>
  <c r="I1689" i="10"/>
  <c r="I1691" i="10"/>
  <c r="I4137" i="10"/>
  <c r="G4141" i="10"/>
  <c r="H4651" i="10"/>
  <c r="G2081" i="10"/>
  <c r="I1436" i="10"/>
  <c r="J4382" i="10"/>
  <c r="F4408" i="10"/>
  <c r="J2924" i="10"/>
  <c r="J1893" i="10"/>
  <c r="F2834" i="10"/>
  <c r="G2872" i="10"/>
  <c r="H3214" i="10"/>
  <c r="J4616" i="10"/>
  <c r="F4258" i="10"/>
  <c r="J4164" i="10"/>
  <c r="I2232" i="10"/>
  <c r="I2186" i="10"/>
  <c r="F2212" i="10"/>
  <c r="H3919" i="10"/>
  <c r="I4079" i="10"/>
  <c r="F4057" i="10"/>
  <c r="F4065" i="10"/>
  <c r="G2700" i="10"/>
  <c r="H1580" i="10"/>
  <c r="G2706" i="10"/>
  <c r="J1558" i="10"/>
  <c r="J2688" i="10"/>
  <c r="I2025" i="10"/>
  <c r="G1806" i="10"/>
  <c r="H4859" i="10"/>
  <c r="J4678" i="10"/>
  <c r="G4139" i="10"/>
  <c r="I2929" i="10"/>
  <c r="I2947" i="10"/>
  <c r="J2987" i="10"/>
  <c r="F3772" i="10"/>
  <c r="I3778" i="10"/>
  <c r="G4421" i="10"/>
  <c r="G4429" i="10"/>
  <c r="J4411" i="10"/>
  <c r="I4417" i="10"/>
  <c r="G2702" i="10"/>
  <c r="G3799" i="10"/>
  <c r="G3797" i="10"/>
  <c r="H2170" i="10"/>
  <c r="F2898" i="10"/>
  <c r="I3488" i="10"/>
  <c r="G1665" i="10"/>
  <c r="H1675" i="10"/>
  <c r="H1467" i="10"/>
  <c r="J4600" i="10"/>
  <c r="G3480" i="10"/>
  <c r="J3892" i="10"/>
  <c r="G3872" i="10"/>
  <c r="H4883" i="10"/>
  <c r="G3880" i="10"/>
  <c r="J3646" i="10"/>
  <c r="G2282" i="10"/>
  <c r="J2500" i="10"/>
  <c r="H4834" i="10"/>
  <c r="I2759" i="10"/>
  <c r="F2561" i="10"/>
  <c r="J2543" i="10"/>
  <c r="J2447" i="10"/>
  <c r="G3990" i="10"/>
  <c r="H4357" i="10"/>
  <c r="F1651" i="10"/>
  <c r="J1685" i="10"/>
  <c r="I3950" i="10"/>
  <c r="I4256" i="10"/>
  <c r="H4254" i="10"/>
  <c r="H4232" i="10"/>
  <c r="J2644" i="10"/>
  <c r="F2987" i="10"/>
  <c r="H2781" i="10"/>
  <c r="H2759" i="10"/>
  <c r="H2663" i="10"/>
  <c r="J2673" i="10"/>
  <c r="H1348" i="10"/>
  <c r="H3986" i="10"/>
  <c r="J3874" i="10"/>
  <c r="J1342" i="10"/>
  <c r="H3997" i="10"/>
  <c r="J1589" i="10"/>
  <c r="G3231" i="10"/>
  <c r="I3203" i="10"/>
  <c r="I3209" i="10"/>
  <c r="J1605" i="10"/>
  <c r="H1339" i="10"/>
  <c r="J2072" i="10"/>
  <c r="F2294" i="10"/>
  <c r="G2945" i="10"/>
  <c r="F4613" i="10"/>
  <c r="J3547" i="10"/>
  <c r="I3553" i="10"/>
  <c r="I3523" i="10"/>
  <c r="I3539" i="10"/>
  <c r="H1344" i="10"/>
  <c r="G1630" i="10"/>
  <c r="H1856" i="10"/>
  <c r="G1664" i="10"/>
  <c r="J3479" i="10"/>
  <c r="F4347" i="10"/>
  <c r="I4284" i="10"/>
  <c r="J2172" i="10"/>
  <c r="J2076" i="10"/>
  <c r="J4287" i="10"/>
  <c r="F3860" i="10"/>
  <c r="G2429" i="10"/>
  <c r="J2973" i="10"/>
  <c r="J2877" i="10"/>
  <c r="I3625" i="10"/>
  <c r="I4750" i="10"/>
  <c r="F1560" i="10"/>
  <c r="H4698" i="10"/>
  <c r="H1540" i="10"/>
  <c r="J4724" i="10"/>
  <c r="H2358" i="10"/>
  <c r="J3019" i="10"/>
  <c r="H1391" i="10"/>
  <c r="I3003" i="10"/>
  <c r="J1401" i="10"/>
  <c r="J4026" i="10"/>
  <c r="J2096" i="10"/>
  <c r="H1704" i="10"/>
  <c r="G3814" i="10"/>
  <c r="F3562" i="10"/>
  <c r="H3354" i="10"/>
  <c r="J3334" i="10"/>
  <c r="G4217" i="10"/>
  <c r="F4769" i="10"/>
  <c r="F2491" i="10"/>
  <c r="H2495" i="10"/>
  <c r="J2077" i="10"/>
  <c r="H3538" i="10"/>
  <c r="G1478" i="10"/>
  <c r="J1468" i="10"/>
  <c r="H3006" i="10"/>
  <c r="H3014" i="10"/>
  <c r="I3002" i="10"/>
  <c r="I2372" i="10"/>
  <c r="H1702" i="10"/>
  <c r="G4926" i="10"/>
  <c r="J1763" i="10"/>
  <c r="I1561" i="10"/>
  <c r="I1563" i="10"/>
  <c r="G1541" i="10"/>
  <c r="I3845" i="10"/>
  <c r="I4259" i="10"/>
  <c r="J1799" i="10"/>
  <c r="F1817" i="10"/>
  <c r="J1831" i="10"/>
  <c r="G1747" i="10"/>
  <c r="F4711" i="10"/>
  <c r="G1811" i="10"/>
  <c r="I3840" i="10"/>
  <c r="F3536" i="10"/>
  <c r="J3542" i="10"/>
  <c r="F3516" i="10"/>
  <c r="G3749" i="10"/>
  <c r="F2029" i="10"/>
  <c r="H3360" i="10"/>
  <c r="H3951" i="10"/>
  <c r="I2962" i="10"/>
  <c r="I2944" i="10"/>
  <c r="H2950" i="10"/>
  <c r="H1566" i="10"/>
  <c r="J2131" i="10"/>
  <c r="I2233" i="10"/>
  <c r="J1431" i="10"/>
  <c r="G4654" i="10"/>
  <c r="F2257" i="10"/>
  <c r="G2051" i="10"/>
  <c r="F2298" i="10"/>
  <c r="J4021" i="10"/>
  <c r="J4055" i="10"/>
  <c r="I4031" i="10"/>
  <c r="I4039" i="10"/>
  <c r="I2478" i="10"/>
  <c r="I1983" i="10"/>
  <c r="G1827" i="10"/>
  <c r="J1879" i="10"/>
  <c r="J1899" i="10"/>
  <c r="J1780" i="10"/>
  <c r="F3614" i="10"/>
  <c r="H3019" i="10"/>
  <c r="F3194" i="10"/>
  <c r="J4045" i="10"/>
  <c r="I4269" i="10"/>
  <c r="G3402" i="10"/>
  <c r="G2839" i="10"/>
  <c r="G2775" i="10"/>
  <c r="G3508" i="10"/>
  <c r="H4404" i="10"/>
  <c r="I1489" i="10"/>
  <c r="F3358" i="10"/>
  <c r="G3368" i="10"/>
  <c r="I3298" i="10"/>
  <c r="I2350" i="10"/>
  <c r="G2354" i="10"/>
  <c r="F3765" i="10"/>
  <c r="G3769" i="10"/>
  <c r="H3779" i="10"/>
  <c r="H3753" i="10"/>
  <c r="F3757" i="10"/>
  <c r="F3767" i="10"/>
  <c r="J4546" i="10"/>
  <c r="H2133" i="10"/>
  <c r="J2141" i="10"/>
  <c r="F2139" i="10"/>
  <c r="H2149" i="10"/>
  <c r="H2119" i="10"/>
  <c r="J2129" i="10"/>
  <c r="J2286" i="10"/>
  <c r="H2290" i="10"/>
  <c r="I3410" i="10"/>
  <c r="F3896" i="10"/>
  <c r="H4683" i="10"/>
  <c r="F4684" i="10"/>
  <c r="G4054" i="10"/>
  <c r="F4062" i="10"/>
  <c r="I3958" i="10"/>
  <c r="J3968" i="10"/>
  <c r="H4695" i="10"/>
  <c r="G2977" i="10"/>
  <c r="F2981" i="10"/>
  <c r="H2985" i="10"/>
  <c r="G2961" i="10"/>
  <c r="F2965" i="10"/>
  <c r="H2969" i="10"/>
  <c r="H2971" i="10"/>
  <c r="G3383" i="10"/>
  <c r="F3865" i="10"/>
  <c r="G3875" i="10"/>
  <c r="G3447" i="10"/>
  <c r="J4854" i="10"/>
  <c r="I2057" i="10"/>
  <c r="G2095" i="10"/>
  <c r="J1348" i="10"/>
  <c r="I3207" i="10"/>
  <c r="F3217" i="10"/>
  <c r="H1523" i="10"/>
  <c r="F1527" i="10"/>
  <c r="H4039" i="10"/>
  <c r="J4013" i="10"/>
  <c r="F3973" i="10"/>
  <c r="I4376" i="10"/>
  <c r="G3834" i="10"/>
  <c r="H4176" i="10"/>
  <c r="J3808" i="10"/>
  <c r="F4156" i="10"/>
  <c r="H4166" i="10"/>
  <c r="F4060" i="10"/>
  <c r="H4070" i="10"/>
  <c r="J3362" i="10"/>
  <c r="G2103" i="10"/>
  <c r="G2141" i="10"/>
  <c r="F4655" i="10"/>
  <c r="J1691" i="10"/>
  <c r="I1699" i="10"/>
  <c r="G4135" i="10"/>
  <c r="I4145" i="10"/>
  <c r="G4143" i="10"/>
  <c r="H3959" i="10"/>
  <c r="J3985" i="10"/>
  <c r="G3703" i="10"/>
  <c r="G2089" i="10"/>
  <c r="I1484" i="10"/>
  <c r="H4388" i="10"/>
  <c r="F1464" i="10"/>
  <c r="J4414" i="10"/>
  <c r="H1474" i="10"/>
  <c r="H4752" i="10"/>
  <c r="J2892" i="10"/>
  <c r="F1923" i="10"/>
  <c r="G2950" i="10"/>
  <c r="H1901" i="10"/>
  <c r="G2840" i="10"/>
  <c r="J1833" i="10"/>
  <c r="H3206" i="10"/>
  <c r="G3214" i="10"/>
  <c r="G2212" i="10"/>
  <c r="J2216" i="10"/>
  <c r="J4260" i="10"/>
  <c r="J4172" i="10"/>
  <c r="H2238" i="10"/>
  <c r="F2180" i="10"/>
  <c r="H2192" i="10"/>
  <c r="H2206" i="10"/>
  <c r="I2218" i="10"/>
  <c r="F2978" i="10"/>
  <c r="G4276" i="10"/>
  <c r="I4071" i="10"/>
  <c r="I4077" i="10"/>
  <c r="J4087" i="10"/>
  <c r="G4059" i="10"/>
  <c r="I4063" i="10"/>
  <c r="F4073" i="10"/>
  <c r="H4238" i="10"/>
  <c r="J2698" i="10"/>
  <c r="G2708" i="10"/>
  <c r="F1552" i="10"/>
  <c r="J2704" i="10"/>
  <c r="J2706" i="10"/>
  <c r="I1588" i="10"/>
  <c r="I2686" i="10"/>
  <c r="J2696" i="10"/>
  <c r="F1770" i="10"/>
  <c r="G2031" i="10"/>
  <c r="G2069" i="10"/>
  <c r="F1802" i="10"/>
  <c r="I3602" i="10"/>
  <c r="G3590" i="10"/>
  <c r="H4618" i="10"/>
  <c r="H4676" i="10"/>
  <c r="J4686" i="10"/>
  <c r="J2923" i="10"/>
  <c r="I2961" i="10"/>
  <c r="G2941" i="10"/>
  <c r="J2955" i="10"/>
  <c r="I3770" i="10"/>
  <c r="F3780" i="10"/>
  <c r="H3776" i="10"/>
  <c r="I3786" i="10"/>
  <c r="F2570" i="10"/>
  <c r="G4423" i="10"/>
  <c r="F4631" i="10"/>
  <c r="I4427" i="10"/>
  <c r="H4625" i="10"/>
  <c r="I4409" i="10"/>
  <c r="J4419" i="10"/>
  <c r="G4415" i="10"/>
  <c r="I4425" i="10"/>
  <c r="J4136" i="10"/>
  <c r="G4560" i="10"/>
  <c r="G3791" i="10"/>
  <c r="J2230" i="10"/>
  <c r="I3795" i="10"/>
  <c r="G3805" i="10"/>
  <c r="I4929" i="10"/>
  <c r="I3777" i="10"/>
  <c r="J3787" i="10"/>
  <c r="F1907" i="10"/>
  <c r="F2866" i="10"/>
  <c r="J1941" i="10"/>
  <c r="J4740" i="10"/>
  <c r="H1665" i="10"/>
  <c r="H1667" i="10"/>
  <c r="G1465" i="10"/>
  <c r="F1469" i="10"/>
  <c r="J4214" i="10"/>
  <c r="I4576" i="10"/>
  <c r="G3886" i="10"/>
  <c r="F3894" i="10"/>
  <c r="G3894" i="10"/>
  <c r="J4909" i="10"/>
  <c r="F3874" i="10"/>
  <c r="J4912" i="10"/>
  <c r="F3878" i="10"/>
  <c r="G3888" i="10"/>
  <c r="I4857" i="10"/>
  <c r="I4100" i="10"/>
  <c r="J2280" i="10"/>
  <c r="J2282" i="10"/>
  <c r="I4868" i="10"/>
  <c r="J3485" i="10"/>
  <c r="H3495" i="10"/>
  <c r="F2506" i="10"/>
  <c r="F2422" i="10"/>
  <c r="G2462" i="10"/>
  <c r="H3741" i="10"/>
  <c r="J2759" i="10"/>
  <c r="F2761" i="10"/>
  <c r="I2559" i="10"/>
  <c r="G2563" i="10"/>
  <c r="I2541" i="10"/>
  <c r="I2543" i="10"/>
  <c r="I2445" i="10"/>
  <c r="I2447" i="10"/>
  <c r="G3376" i="10"/>
  <c r="F3990" i="10"/>
  <c r="G3996" i="10"/>
  <c r="I4006" i="10"/>
  <c r="H3566" i="10"/>
  <c r="I3576" i="10"/>
  <c r="G3285" i="10"/>
  <c r="G3295" i="10"/>
  <c r="F1683" i="10"/>
  <c r="H3871" i="10"/>
  <c r="I3598" i="10"/>
  <c r="G3572" i="10"/>
  <c r="J3546" i="10"/>
  <c r="I3518" i="10"/>
  <c r="F4101" i="10"/>
  <c r="I4248" i="10"/>
  <c r="I3526" i="10"/>
  <c r="F4252" i="10"/>
  <c r="H4262" i="10"/>
  <c r="J4081" i="10"/>
  <c r="I4234" i="10"/>
  <c r="G3054" i="10"/>
  <c r="G3632" i="10"/>
  <c r="G3892" i="10"/>
  <c r="F2979" i="10"/>
  <c r="F2779" i="10"/>
  <c r="H2789" i="10"/>
  <c r="J2757" i="10"/>
  <c r="J2761" i="10"/>
  <c r="J2661" i="10"/>
  <c r="J2665" i="10"/>
  <c r="F3839" i="10"/>
  <c r="I3266" i="10"/>
  <c r="J3920" i="10"/>
  <c r="F3960" i="10"/>
  <c r="H3954" i="10"/>
  <c r="I1356" i="10"/>
  <c r="G3868" i="10"/>
  <c r="J3906" i="10"/>
  <c r="I1340" i="10"/>
  <c r="I3894" i="10"/>
  <c r="J3934" i="10"/>
  <c r="H1346" i="10"/>
  <c r="G3215" i="10"/>
  <c r="I3225" i="10"/>
  <c r="J1561" i="10"/>
  <c r="G3223" i="10"/>
  <c r="H1597" i="10"/>
  <c r="J3203" i="10"/>
  <c r="I3211" i="10"/>
  <c r="J1573" i="10"/>
  <c r="J3211" i="10"/>
  <c r="J1609" i="10"/>
  <c r="I3402" i="10"/>
  <c r="F1343" i="10"/>
  <c r="G1337" i="10"/>
  <c r="F1341" i="10"/>
  <c r="J4065" i="10"/>
  <c r="G2074" i="10"/>
  <c r="J2082" i="10"/>
  <c r="J3864" i="10"/>
  <c r="I3170" i="10"/>
  <c r="I1384" i="10"/>
  <c r="G2294" i="10"/>
  <c r="F2302" i="10"/>
  <c r="H2945" i="10"/>
  <c r="G2953" i="10"/>
  <c r="H4816" i="10"/>
  <c r="J3539" i="10"/>
  <c r="I3545" i="10"/>
  <c r="G3525" i="10"/>
  <c r="I3531" i="10"/>
  <c r="I1448" i="10"/>
  <c r="F1658" i="10"/>
  <c r="I1754" i="10"/>
  <c r="J1636" i="10"/>
  <c r="F1670" i="10"/>
  <c r="H1550" i="10"/>
  <c r="F1674" i="10"/>
  <c r="I3730" i="10"/>
  <c r="G3718" i="10"/>
  <c r="F4377" i="10"/>
  <c r="G2072" i="10"/>
  <c r="G4371" i="10"/>
  <c r="G4063" i="10"/>
  <c r="J4664" i="10"/>
  <c r="H3862" i="10"/>
  <c r="I2435" i="10"/>
  <c r="J2475" i="10"/>
  <c r="F2963" i="10"/>
  <c r="J2965" i="10"/>
  <c r="F2867" i="10"/>
  <c r="J2869" i="10"/>
  <c r="H4421" i="10"/>
  <c r="J3637" i="10"/>
  <c r="H3062" i="10"/>
  <c r="I4744" i="10"/>
  <c r="I4782" i="10"/>
  <c r="I1532" i="10"/>
  <c r="J4768" i="10"/>
  <c r="I4808" i="10"/>
  <c r="F1512" i="10"/>
  <c r="J4692" i="10"/>
  <c r="H4730" i="10"/>
  <c r="F1544" i="10"/>
  <c r="I4718" i="10"/>
  <c r="J4756" i="10"/>
  <c r="J1550" i="10"/>
  <c r="H4880" i="10"/>
  <c r="J2366" i="10"/>
  <c r="F1795" i="10"/>
  <c r="I3017" i="10"/>
  <c r="J3027" i="10"/>
  <c r="F1363" i="10"/>
  <c r="G3007" i="10"/>
  <c r="J1369" i="10"/>
  <c r="G3005" i="10"/>
  <c r="H1405" i="10"/>
  <c r="G2084" i="10"/>
  <c r="J2088" i="10"/>
  <c r="G2066" i="10"/>
  <c r="G2068" i="10"/>
  <c r="H4283" i="10"/>
  <c r="I1698" i="10"/>
  <c r="H1736" i="10"/>
  <c r="F3554" i="10"/>
  <c r="F3352" i="10"/>
  <c r="H3362" i="10"/>
  <c r="H3332" i="10"/>
  <c r="J3342" i="10"/>
  <c r="H4795" i="10"/>
  <c r="H4219" i="10"/>
  <c r="I4559" i="10"/>
  <c r="F4186" i="10"/>
  <c r="J2489" i="10"/>
  <c r="H2493" i="10"/>
  <c r="J2497" i="10"/>
  <c r="F2507" i="10"/>
  <c r="F2067" i="10"/>
  <c r="J2069" i="10"/>
  <c r="J2073" i="10"/>
  <c r="H2077" i="10"/>
  <c r="F3550" i="10"/>
  <c r="H3139" i="10"/>
  <c r="F1454" i="10"/>
  <c r="J1687" i="10"/>
  <c r="J1436" i="10"/>
  <c r="F1470" i="10"/>
  <c r="J3837" i="10"/>
  <c r="I4784" i="10"/>
  <c r="I3008" i="10"/>
  <c r="F3012" i="10"/>
  <c r="H3022" i="10"/>
  <c r="I2994" i="10"/>
  <c r="H1560" i="10"/>
  <c r="G2374" i="10"/>
  <c r="F2386" i="10"/>
  <c r="H1688" i="10"/>
  <c r="J4145" i="10"/>
  <c r="I1761" i="10"/>
  <c r="J1771" i="10"/>
  <c r="J1563" i="10"/>
  <c r="I1571" i="10"/>
  <c r="G1543" i="10"/>
  <c r="I1553" i="10"/>
  <c r="J4873" i="10"/>
  <c r="G1445" i="10"/>
  <c r="I1449" i="10"/>
  <c r="J1457" i="10"/>
  <c r="I3718" i="10"/>
  <c r="F4927" i="10"/>
  <c r="J4425" i="10"/>
  <c r="H4349" i="10"/>
  <c r="F4259" i="10"/>
  <c r="H3016" i="10"/>
  <c r="I1791" i="10"/>
  <c r="I1805" i="10"/>
  <c r="G4723" i="10"/>
  <c r="I1823" i="10"/>
  <c r="J1863" i="10"/>
  <c r="I1741" i="10"/>
  <c r="F1753" i="10"/>
  <c r="J1767" i="10"/>
  <c r="G1779" i="10"/>
  <c r="H3326" i="10"/>
  <c r="F3528" i="10"/>
  <c r="I4705" i="10"/>
  <c r="J3534" i="10"/>
  <c r="G4735" i="10"/>
  <c r="I3514" i="10"/>
  <c r="F3524" i="10"/>
  <c r="G3885" i="10"/>
  <c r="G3895" i="10"/>
  <c r="I4599" i="10"/>
  <c r="H2027" i="10"/>
  <c r="F2031" i="10"/>
  <c r="G3434" i="10"/>
  <c r="I3354" i="10"/>
  <c r="J3957" i="10"/>
  <c r="G1526" i="10"/>
  <c r="I2954" i="10"/>
  <c r="F2964" i="10"/>
  <c r="H2960" i="10"/>
  <c r="I2970" i="10"/>
  <c r="H2942" i="10"/>
  <c r="I2952" i="10"/>
  <c r="H2958" i="10"/>
  <c r="I2928" i="10"/>
  <c r="F4566" i="10"/>
  <c r="G1950" i="10"/>
  <c r="G1962" i="10"/>
  <c r="I1450" i="10"/>
  <c r="I1578" i="10"/>
  <c r="F1604" i="10"/>
  <c r="I3027" i="10"/>
  <c r="J2492" i="10"/>
  <c r="J2003" i="10"/>
  <c r="I2105" i="10"/>
  <c r="F1903" i="10"/>
  <c r="G4652" i="10"/>
  <c r="G4662" i="10"/>
  <c r="I4814" i="10"/>
  <c r="J2247" i="10"/>
  <c r="F2249" i="10"/>
  <c r="G4569" i="10"/>
  <c r="F2049" i="10"/>
  <c r="G2059" i="10"/>
  <c r="F2084" i="10"/>
  <c r="I2122" i="10"/>
  <c r="J2300" i="10"/>
  <c r="G3080" i="10"/>
  <c r="I4302" i="10"/>
  <c r="J4047" i="10"/>
  <c r="G4051" i="10"/>
  <c r="I4061" i="10"/>
  <c r="F4033" i="10"/>
  <c r="J4039" i="10"/>
  <c r="I4047" i="10"/>
  <c r="J2466" i="10"/>
  <c r="I2470" i="10"/>
  <c r="J1350" i="10"/>
  <c r="G1975" i="10"/>
  <c r="J2019" i="10"/>
  <c r="F1738" i="10"/>
  <c r="I1853" i="10"/>
  <c r="I1923" i="10"/>
  <c r="G1744" i="10"/>
  <c r="G1907" i="10"/>
  <c r="J1959" i="10"/>
  <c r="G1776" i="10"/>
  <c r="J4174" i="10"/>
  <c r="H4757" i="10"/>
  <c r="F1435" i="10"/>
  <c r="G4275" i="10"/>
  <c r="F2174" i="10"/>
  <c r="H4021" i="10"/>
  <c r="I4389" i="10"/>
  <c r="G3964" i="10"/>
  <c r="I3974" i="10"/>
  <c r="G2845" i="10"/>
  <c r="I2883" i="10"/>
  <c r="I2769" i="10"/>
  <c r="G2807" i="10"/>
  <c r="J2379" i="10"/>
  <c r="G2391" i="10"/>
  <c r="G4397" i="10"/>
  <c r="H4657" i="10"/>
  <c r="J4403" i="10"/>
  <c r="I4411" i="10"/>
  <c r="J1646" i="10"/>
  <c r="H1652" i="10"/>
  <c r="G2790" i="10"/>
  <c r="J1897" i="10"/>
  <c r="G2808" i="10"/>
  <c r="F2846" i="10"/>
  <c r="J1840" i="10"/>
  <c r="I2305" i="10"/>
  <c r="G2317" i="10"/>
  <c r="J1874" i="10"/>
  <c r="I2331" i="10"/>
  <c r="I2345" i="10"/>
  <c r="F1882" i="10"/>
  <c r="H3526" i="10"/>
  <c r="G3512" i="10"/>
  <c r="J1537" i="10"/>
  <c r="H1495" i="10"/>
  <c r="H3641" i="10"/>
  <c r="F3615" i="10"/>
  <c r="J3859" i="10"/>
  <c r="J4066" i="10"/>
  <c r="G4076" i="10"/>
  <c r="J4869" i="10"/>
  <c r="F3868" i="10"/>
  <c r="H3799" i="10"/>
  <c r="I3848" i="10"/>
  <c r="H3856" i="10"/>
  <c r="J2795" i="10"/>
  <c r="I2833" i="10"/>
  <c r="H4096" i="10"/>
  <c r="J3270" i="10"/>
  <c r="I4553" i="10"/>
  <c r="I3276" i="10"/>
  <c r="H3284" i="10"/>
  <c r="I4717" i="10"/>
  <c r="H4693" i="10"/>
  <c r="F3272" i="10"/>
  <c r="F4667" i="10"/>
  <c r="J4903" i="10"/>
  <c r="I4854" i="10"/>
  <c r="H2413" i="10"/>
  <c r="H2421" i="10"/>
  <c r="J2429" i="10"/>
  <c r="H2399" i="10"/>
  <c r="F2403" i="10"/>
  <c r="H2407" i="10"/>
  <c r="J2417" i="10"/>
  <c r="G3979" i="10"/>
  <c r="H3310" i="10"/>
  <c r="H3328" i="10"/>
  <c r="I3368" i="10"/>
  <c r="I3290" i="10"/>
  <c r="F1394" i="10"/>
  <c r="H3291" i="10"/>
  <c r="I2930" i="10"/>
  <c r="F2154" i="10"/>
  <c r="I2730" i="10"/>
  <c r="F2740" i="10"/>
  <c r="G2160" i="10"/>
  <c r="I2712" i="10"/>
  <c r="I2616" i="10"/>
  <c r="H2624" i="10"/>
  <c r="G1930" i="10"/>
  <c r="I3097" i="10"/>
  <c r="H4181" i="10"/>
  <c r="I1481" i="10"/>
  <c r="I2366" i="10"/>
  <c r="I3253" i="10"/>
  <c r="J3263" i="10"/>
  <c r="F1398" i="10"/>
  <c r="G3259" i="10"/>
  <c r="I3269" i="10"/>
  <c r="F1438" i="10"/>
  <c r="I2399" i="10"/>
  <c r="G2403" i="10"/>
  <c r="I2407" i="10"/>
  <c r="F2417" i="10"/>
  <c r="G2387" i="10"/>
  <c r="J2391" i="10"/>
  <c r="G2395" i="10"/>
  <c r="I2405" i="10"/>
  <c r="F4540" i="10"/>
  <c r="G4040" i="10"/>
  <c r="F4050" i="10"/>
  <c r="F4046" i="10"/>
  <c r="G4056" i="10"/>
  <c r="I4030" i="10"/>
  <c r="F3420" i="10"/>
  <c r="H2539" i="10"/>
  <c r="F2543" i="10"/>
  <c r="F2341" i="10"/>
  <c r="H2345" i="10"/>
  <c r="G1887" i="10"/>
  <c r="I1899" i="10"/>
  <c r="F1505" i="10"/>
  <c r="J1519" i="10"/>
  <c r="J4689" i="10"/>
  <c r="I3044" i="10"/>
  <c r="H3052" i="10"/>
  <c r="F2640" i="10"/>
  <c r="H2650" i="10"/>
  <c r="G2042" i="10"/>
  <c r="J2050" i="10"/>
  <c r="G4112" i="10"/>
  <c r="F3196" i="10"/>
  <c r="H2827" i="10"/>
  <c r="F2831" i="10"/>
  <c r="H2809" i="10"/>
  <c r="H2811" i="10"/>
  <c r="H2611" i="10"/>
  <c r="F2621" i="10"/>
  <c r="I3561" i="10"/>
  <c r="F4376" i="10"/>
  <c r="H3715" i="10"/>
  <c r="G3725" i="10"/>
  <c r="G3517" i="10"/>
  <c r="G3527" i="10"/>
  <c r="J3499" i="10"/>
  <c r="I3507" i="10"/>
  <c r="I3377" i="10"/>
  <c r="G3389" i="10"/>
  <c r="G1632" i="10"/>
  <c r="F1610" i="10"/>
  <c r="F3033" i="10"/>
  <c r="I3037" i="10"/>
  <c r="F3041" i="10"/>
  <c r="G3051" i="10"/>
  <c r="J4349" i="10"/>
  <c r="G2054" i="10"/>
  <c r="I3630" i="10"/>
  <c r="J2012" i="10"/>
  <c r="F4409" i="10"/>
  <c r="G2040" i="10"/>
  <c r="J3578" i="10"/>
  <c r="G4403" i="10"/>
  <c r="G3554" i="10"/>
  <c r="I4397" i="10"/>
  <c r="I4089" i="10"/>
  <c r="H4562" i="10"/>
  <c r="F3836" i="10"/>
  <c r="H3840" i="10"/>
  <c r="I3850" i="10"/>
  <c r="H3822" i="10"/>
  <c r="I3832" i="10"/>
  <c r="J4195" i="10"/>
  <c r="F2746" i="10"/>
  <c r="H3435" i="10"/>
  <c r="F2335" i="10"/>
  <c r="G2337" i="10"/>
  <c r="H2147" i="10"/>
  <c r="F2117" i="10"/>
  <c r="H2121" i="10"/>
  <c r="F2023" i="10"/>
  <c r="H2033" i="10"/>
  <c r="I2873" i="10"/>
  <c r="G2789" i="10"/>
  <c r="G2943" i="10"/>
  <c r="I2891" i="10"/>
  <c r="I2298" i="10"/>
  <c r="I2585" i="10"/>
  <c r="J2739" i="10"/>
  <c r="G2687" i="10"/>
  <c r="I2841" i="10"/>
  <c r="G2952" i="10"/>
  <c r="F3248" i="10"/>
  <c r="H3252" i="10"/>
  <c r="F3256" i="10"/>
  <c r="I3236" i="10"/>
  <c r="H3244" i="10"/>
  <c r="H3242" i="10"/>
  <c r="I3252" i="10"/>
  <c r="J4863" i="10"/>
  <c r="G2182" i="10"/>
  <c r="J4097" i="10"/>
  <c r="J2140" i="10"/>
  <c r="F4281" i="10"/>
  <c r="G4889" i="10"/>
  <c r="I1806" i="10"/>
  <c r="J4302" i="10"/>
  <c r="H3595" i="10"/>
  <c r="J3348" i="10"/>
  <c r="H3698" i="10"/>
  <c r="I4129" i="10"/>
  <c r="J4139" i="10"/>
  <c r="G4109" i="10"/>
  <c r="G4119" i="10"/>
  <c r="G4013" i="10"/>
  <c r="G4023" i="10"/>
  <c r="H2182" i="10"/>
  <c r="F2220" i="10"/>
  <c r="H2200" i="10"/>
  <c r="H2214" i="10"/>
  <c r="I2130" i="10"/>
  <c r="F2156" i="10"/>
  <c r="I2194" i="10"/>
  <c r="I3756" i="10"/>
  <c r="H4836" i="10"/>
  <c r="J4846" i="10"/>
  <c r="H4844" i="10"/>
  <c r="I4826" i="10"/>
  <c r="F4832" i="10"/>
  <c r="H2964" i="10"/>
  <c r="F2968" i="10"/>
  <c r="I2972" i="10"/>
  <c r="J2974" i="10"/>
  <c r="F2952" i="10"/>
  <c r="I2956" i="10"/>
  <c r="H2320" i="10"/>
  <c r="H2334" i="10"/>
  <c r="G4677" i="10"/>
  <c r="H4687" i="10"/>
  <c r="J1402" i="10"/>
  <c r="F1720" i="10"/>
  <c r="G3096" i="10"/>
  <c r="J1973" i="10"/>
  <c r="J3116" i="10"/>
  <c r="F3154" i="10"/>
  <c r="H1951" i="10"/>
  <c r="G3046" i="10"/>
  <c r="F1987" i="10"/>
  <c r="G3064" i="10"/>
  <c r="F3102" i="10"/>
  <c r="J1989" i="10"/>
  <c r="H3640" i="10"/>
  <c r="H1513" i="10"/>
  <c r="G1521" i="10"/>
  <c r="H4010" i="10"/>
  <c r="J3958" i="10"/>
  <c r="H4203" i="10"/>
  <c r="H4144" i="10"/>
  <c r="J3740" i="10"/>
  <c r="G3720" i="10"/>
  <c r="I4285" i="10"/>
  <c r="F3522" i="10"/>
  <c r="J4279" i="10"/>
  <c r="J3482" i="10"/>
  <c r="J2873" i="10"/>
  <c r="H2877" i="10"/>
  <c r="F2675" i="10"/>
  <c r="J2677" i="10"/>
  <c r="H2655" i="10"/>
  <c r="F2659" i="10"/>
  <c r="J2561" i="10"/>
  <c r="F2571" i="10"/>
  <c r="F3941" i="10"/>
  <c r="I3091" i="10"/>
  <c r="I3510" i="10"/>
  <c r="G3548" i="10"/>
  <c r="I3542" i="10"/>
  <c r="J1644" i="10"/>
  <c r="I3572" i="10"/>
  <c r="G2980" i="10"/>
  <c r="I2990" i="10"/>
  <c r="H1834" i="10"/>
  <c r="J2986" i="10"/>
  <c r="G2996" i="10"/>
  <c r="F1840" i="10"/>
  <c r="I2966" i="10"/>
  <c r="G2970" i="10"/>
  <c r="I1876" i="10"/>
  <c r="I2974" i="10"/>
  <c r="J2984" i="10"/>
  <c r="J1878" i="10"/>
  <c r="H3689" i="10"/>
  <c r="I3677" i="10"/>
  <c r="F2056" i="10"/>
  <c r="H2036" i="10"/>
  <c r="F1835" i="10"/>
  <c r="F1739" i="10"/>
  <c r="F3575" i="10"/>
  <c r="H4888" i="10"/>
  <c r="F4898" i="10"/>
  <c r="F4690" i="10"/>
  <c r="G4700" i="10"/>
  <c r="J3182" i="10"/>
  <c r="H3186" i="10"/>
  <c r="F3088" i="10"/>
  <c r="H3098" i="10"/>
  <c r="H3274" i="10"/>
  <c r="H4094" i="10"/>
  <c r="I4533" i="10"/>
  <c r="H2448" i="10"/>
  <c r="I2458" i="10"/>
  <c r="F1740" i="10"/>
  <c r="H2430" i="10"/>
  <c r="I2440" i="10"/>
  <c r="H1766" i="10"/>
  <c r="I2434" i="10"/>
  <c r="H2438" i="10"/>
  <c r="I1906" i="10"/>
  <c r="J4277" i="10"/>
  <c r="G1607" i="10"/>
  <c r="I1617" i="10"/>
  <c r="I1611" i="10"/>
  <c r="G1615" i="10"/>
  <c r="J4839" i="10"/>
  <c r="I3490" i="10"/>
  <c r="J4813" i="10"/>
  <c r="I3496" i="10"/>
  <c r="H3504" i="10"/>
  <c r="G2824" i="10"/>
  <c r="I4345" i="10"/>
  <c r="J4355" i="10"/>
  <c r="I4353" i="10"/>
  <c r="F4701" i="10"/>
  <c r="I4331" i="10"/>
  <c r="I4108" i="10"/>
  <c r="H1394" i="10"/>
  <c r="G2015" i="10"/>
  <c r="F2578" i="10"/>
  <c r="G2616" i="10"/>
  <c r="H1613" i="10"/>
  <c r="J3275" i="10"/>
  <c r="H1647" i="10"/>
  <c r="H3941" i="10"/>
  <c r="G3255" i="10"/>
  <c r="J1653" i="10"/>
  <c r="H4701" i="10"/>
  <c r="G3159" i="10"/>
  <c r="J1557" i="10"/>
  <c r="G2130" i="10"/>
  <c r="G2132" i="10"/>
  <c r="J2136" i="10"/>
  <c r="J2138" i="10"/>
  <c r="G4182" i="10"/>
  <c r="F4190" i="10"/>
  <c r="G4188" i="10"/>
  <c r="I4198" i="10"/>
  <c r="G1912" i="10"/>
  <c r="H1930" i="10"/>
  <c r="I1946" i="10"/>
  <c r="I1962" i="10"/>
  <c r="F1716" i="10"/>
  <c r="I1768" i="10"/>
  <c r="I1818" i="10"/>
  <c r="H1870" i="10"/>
  <c r="F3389" i="10"/>
  <c r="G2496" i="10"/>
  <c r="I4199" i="10"/>
  <c r="J4207" i="10"/>
  <c r="G4187" i="10"/>
  <c r="G3581" i="10"/>
  <c r="G3591" i="10"/>
  <c r="J2563" i="10"/>
  <c r="G2575" i="10"/>
  <c r="J1812" i="10"/>
  <c r="H1875" i="10"/>
  <c r="F1879" i="10"/>
  <c r="F1447" i="10"/>
  <c r="G1449" i="10"/>
  <c r="J3937" i="10"/>
  <c r="H1353" i="10"/>
  <c r="G1361" i="10"/>
  <c r="F4294" i="10"/>
  <c r="H4296" i="10"/>
  <c r="I4306" i="10"/>
  <c r="H3331" i="10"/>
  <c r="H4304" i="10"/>
  <c r="H3294" i="10"/>
  <c r="F4284" i="10"/>
  <c r="H4294" i="10"/>
  <c r="I4290" i="10"/>
  <c r="F4300" i="10"/>
  <c r="I2412" i="10"/>
  <c r="I2609" i="10"/>
  <c r="G2621" i="10"/>
  <c r="I2286" i="10"/>
  <c r="G2290" i="10"/>
  <c r="J4636" i="10"/>
  <c r="J2266" i="10"/>
  <c r="I2270" i="10"/>
  <c r="I4923" i="10"/>
  <c r="J1395" i="10"/>
  <c r="G1397" i="10"/>
  <c r="G4917" i="10"/>
  <c r="H3708" i="10"/>
  <c r="H3891" i="10"/>
  <c r="F3901" i="10"/>
  <c r="J3493" i="10"/>
  <c r="F3483" i="10"/>
  <c r="J3268" i="10"/>
  <c r="I2178" i="10"/>
  <c r="I2192" i="10"/>
  <c r="G3796" i="10"/>
  <c r="G2971" i="10"/>
  <c r="I2981" i="10"/>
  <c r="J2951" i="10"/>
  <c r="F2953" i="10"/>
  <c r="H4156" i="10"/>
  <c r="I2855" i="10"/>
  <c r="F2865" i="10"/>
  <c r="H4192" i="10"/>
  <c r="J4180" i="10"/>
  <c r="F4401" i="10"/>
  <c r="F4414" i="10"/>
  <c r="F4011" i="10"/>
  <c r="F3978" i="10"/>
  <c r="F3982" i="10"/>
  <c r="G3992" i="10"/>
  <c r="I3251" i="10"/>
  <c r="J3965" i="10"/>
  <c r="H2899" i="10"/>
  <c r="F2909" i="10"/>
  <c r="G2905" i="10"/>
  <c r="H2915" i="10"/>
  <c r="F2887" i="10"/>
  <c r="H2897" i="10"/>
  <c r="F2893" i="10"/>
  <c r="F2903" i="10"/>
  <c r="F4227" i="10"/>
  <c r="F3993" i="10"/>
  <c r="G4003" i="10"/>
  <c r="F4001" i="10"/>
  <c r="I3981" i="10"/>
  <c r="J3991" i="10"/>
  <c r="I3345" i="10"/>
  <c r="F1606" i="10"/>
  <c r="J3335" i="10"/>
  <c r="F3337" i="10"/>
  <c r="F1510" i="10"/>
  <c r="H1651" i="10"/>
  <c r="G2656" i="10"/>
  <c r="F1557" i="10"/>
  <c r="F1567" i="10"/>
  <c r="H3841" i="10"/>
  <c r="G3849" i="10"/>
  <c r="F3847" i="10"/>
  <c r="H3857" i="10"/>
  <c r="H3827" i="10"/>
  <c r="F3837" i="10"/>
  <c r="G3833" i="10"/>
  <c r="H3843" i="10"/>
  <c r="F3130" i="10"/>
  <c r="F2003" i="10"/>
  <c r="J2005" i="10"/>
  <c r="J2009" i="10"/>
  <c r="H2013" i="10"/>
  <c r="I1989" i="10"/>
  <c r="I1993" i="10"/>
  <c r="H1997" i="10"/>
  <c r="H1999" i="10"/>
  <c r="G2904" i="10"/>
  <c r="F1582" i="10"/>
  <c r="J1612" i="10"/>
  <c r="G1592" i="10"/>
  <c r="I3878" i="10"/>
  <c r="H4550" i="10"/>
  <c r="H3755" i="10"/>
  <c r="H2518" i="10"/>
  <c r="H2520" i="10"/>
  <c r="I1728" i="10"/>
  <c r="I2256" i="10"/>
  <c r="I2963" i="10"/>
  <c r="I2859" i="10"/>
  <c r="G2541" i="10"/>
  <c r="I2579" i="10"/>
  <c r="J1520" i="10"/>
  <c r="I4823" i="10"/>
  <c r="H3163" i="10"/>
  <c r="J3331" i="10"/>
  <c r="I4022" i="10"/>
  <c r="J4032" i="10"/>
  <c r="J4002" i="10"/>
  <c r="G4012" i="10"/>
  <c r="H2524" i="10"/>
  <c r="J2534" i="10"/>
  <c r="F4859" i="10"/>
  <c r="J1706" i="10"/>
  <c r="G4863" i="10"/>
  <c r="F4873" i="10"/>
  <c r="G1666" i="10"/>
  <c r="I4845" i="10"/>
  <c r="I1694" i="10"/>
  <c r="G4237" i="10"/>
  <c r="H1906" i="10"/>
  <c r="F4314" i="10"/>
  <c r="H2373" i="10"/>
  <c r="H2165" i="10"/>
  <c r="J2173" i="10"/>
  <c r="H2152" i="10"/>
  <c r="H2166" i="10"/>
  <c r="J3884" i="10"/>
  <c r="J3870" i="10"/>
  <c r="J4709" i="10"/>
  <c r="H4710" i="10"/>
  <c r="G4716" i="10"/>
  <c r="H4702" i="10"/>
  <c r="G4712" i="10"/>
  <c r="J4217" i="10"/>
  <c r="I2466" i="10"/>
  <c r="H2470" i="10"/>
  <c r="F1916" i="10"/>
  <c r="I1965" i="10"/>
  <c r="G1981" i="10"/>
  <c r="I1766" i="10"/>
  <c r="I1821" i="10"/>
  <c r="I1871" i="10"/>
  <c r="G1772" i="10"/>
  <c r="I1905" i="10"/>
  <c r="I1955" i="10"/>
  <c r="J1776" i="10"/>
  <c r="I4404" i="10"/>
  <c r="I1427" i="10"/>
  <c r="G1437" i="10"/>
  <c r="J2174" i="10"/>
  <c r="F2972" i="10"/>
  <c r="F3125" i="10"/>
  <c r="F2602" i="10"/>
  <c r="G2640" i="10"/>
  <c r="J2532" i="10"/>
  <c r="I2283" i="10"/>
  <c r="G2437" i="10"/>
  <c r="F2785" i="10"/>
  <c r="G2795" i="10"/>
  <c r="I2791" i="10"/>
  <c r="F2801" i="10"/>
  <c r="F2361" i="10"/>
  <c r="I2365" i="10"/>
  <c r="F2369" i="10"/>
  <c r="G2379" i="10"/>
  <c r="F4784" i="10"/>
  <c r="J4770" i="10"/>
  <c r="F3808" i="10"/>
  <c r="H3818" i="10"/>
  <c r="F3816" i="10"/>
  <c r="F2734" i="10"/>
  <c r="F3802" i="10"/>
  <c r="J3812" i="10"/>
  <c r="I4614" i="10"/>
  <c r="J2408" i="10"/>
  <c r="J2410" i="10"/>
  <c r="J4809" i="10"/>
  <c r="G1535" i="10"/>
  <c r="J1539" i="10"/>
  <c r="J4803" i="10"/>
  <c r="I1515" i="10"/>
  <c r="G1519" i="10"/>
  <c r="H2870" i="10"/>
  <c r="I3387" i="10"/>
  <c r="F3018" i="10"/>
  <c r="G2942" i="10"/>
  <c r="F2550" i="10"/>
  <c r="G2590" i="10"/>
  <c r="I2887" i="10"/>
  <c r="F2897" i="10"/>
  <c r="I2893" i="10"/>
  <c r="I2895" i="10"/>
  <c r="F4080" i="10"/>
  <c r="G2875" i="10"/>
  <c r="I2885" i="10"/>
  <c r="I2879" i="10"/>
  <c r="G2883" i="10"/>
  <c r="H4028" i="10"/>
  <c r="G4256" i="10"/>
  <c r="I4325" i="10"/>
  <c r="J4324" i="10"/>
  <c r="I4856" i="10"/>
  <c r="F4330" i="10"/>
  <c r="I4830" i="10"/>
  <c r="J4804" i="10"/>
  <c r="G4318" i="10"/>
  <c r="H4778" i="10"/>
  <c r="J4657" i="10"/>
  <c r="J2875" i="10"/>
  <c r="I2913" i="10"/>
  <c r="G2893" i="10"/>
  <c r="J2907" i="10"/>
  <c r="G2823" i="10"/>
  <c r="G2861" i="10"/>
  <c r="J1360" i="10"/>
  <c r="H3029" i="10"/>
  <c r="H3031" i="10"/>
  <c r="J1394" i="10"/>
  <c r="I4694" i="10"/>
  <c r="G3265" i="10"/>
  <c r="H2212" i="10"/>
  <c r="H2196" i="10"/>
  <c r="J1969" i="10"/>
  <c r="G4779" i="10"/>
  <c r="J1485" i="10"/>
  <c r="J3291" i="10"/>
  <c r="F3378" i="10"/>
  <c r="I3918" i="10"/>
  <c r="I4797" i="10"/>
  <c r="H2873" i="10"/>
  <c r="H2875" i="10"/>
  <c r="F2879" i="10"/>
  <c r="G2881" i="10"/>
  <c r="H2859" i="10"/>
  <c r="F2863" i="10"/>
  <c r="G2865" i="10"/>
  <c r="F2869" i="10"/>
  <c r="G3509" i="10"/>
  <c r="I4172" i="10"/>
  <c r="G3763" i="10"/>
  <c r="I3773" i="10"/>
  <c r="F3769" i="10"/>
  <c r="G3779" i="10"/>
  <c r="J3751" i="10"/>
  <c r="I3759" i="10"/>
  <c r="I3757" i="10"/>
  <c r="J3767" i="10"/>
  <c r="I4548" i="10"/>
  <c r="J2382" i="10"/>
  <c r="I2396" i="10"/>
  <c r="H2388" i="10"/>
  <c r="H2392" i="10"/>
  <c r="G2366" i="10"/>
  <c r="F2378" i="10"/>
  <c r="I3295" i="10"/>
  <c r="G3299" i="10"/>
  <c r="F1498" i="10"/>
  <c r="H3908" i="10"/>
  <c r="H4684" i="10"/>
  <c r="H3587" i="10"/>
  <c r="H4054" i="10"/>
  <c r="I4064" i="10"/>
  <c r="G4575" i="10"/>
  <c r="I3960" i="10"/>
  <c r="J4580" i="10"/>
  <c r="H4818" i="10"/>
  <c r="I2170" i="10"/>
  <c r="I2248" i="10"/>
  <c r="J3810" i="10"/>
  <c r="H3867" i="10"/>
  <c r="G3445" i="10"/>
  <c r="J1535" i="10"/>
  <c r="G1547" i="10"/>
  <c r="J3898" i="10"/>
  <c r="F2945" i="10"/>
  <c r="G2955" i="10"/>
  <c r="I2925" i="10"/>
  <c r="I2927" i="10"/>
  <c r="I4672" i="10"/>
  <c r="I2727" i="10"/>
  <c r="F2737" i="10"/>
  <c r="I4218" i="10"/>
  <c r="G4206" i="10"/>
  <c r="I4375" i="10"/>
  <c r="F4374" i="10"/>
  <c r="I2692" i="10"/>
  <c r="H2700" i="10"/>
  <c r="G2092" i="10"/>
  <c r="I2102" i="10"/>
  <c r="F2576" i="10"/>
  <c r="H2586" i="10"/>
  <c r="J3788" i="10"/>
  <c r="F3578" i="10"/>
  <c r="J3588" i="10"/>
  <c r="G3584" i="10"/>
  <c r="F3594" i="10"/>
  <c r="F4139" i="10"/>
  <c r="H4137" i="10"/>
  <c r="H4643" i="10"/>
  <c r="F4143" i="10"/>
  <c r="J4637" i="10"/>
  <c r="J4189" i="10"/>
  <c r="J2309" i="10"/>
  <c r="J2313" i="10"/>
  <c r="H2317" i="10"/>
  <c r="H2319" i="10"/>
  <c r="F2299" i="10"/>
  <c r="H2309" i="10"/>
  <c r="H2303" i="10"/>
  <c r="F2307" i="10"/>
  <c r="G3245" i="10"/>
  <c r="F3875" i="10"/>
  <c r="J3913" i="10"/>
  <c r="H3901" i="10"/>
  <c r="F3939" i="10"/>
  <c r="H3823" i="10"/>
  <c r="J3861" i="10"/>
  <c r="F1390" i="10"/>
  <c r="H3633" i="10"/>
  <c r="G4858" i="10"/>
  <c r="H3443" i="10"/>
  <c r="I2826" i="10"/>
  <c r="F2836" i="10"/>
  <c r="J2052" i="10"/>
  <c r="H2638" i="10"/>
  <c r="F2058" i="10"/>
  <c r="H2608" i="10"/>
  <c r="I2618" i="10"/>
  <c r="G2064" i="10"/>
  <c r="I2512" i="10"/>
  <c r="I2514" i="10"/>
  <c r="G1998" i="10"/>
  <c r="G2464" i="10"/>
  <c r="F3260" i="10"/>
  <c r="G4900" i="10"/>
  <c r="I1785" i="10"/>
  <c r="I1787" i="10"/>
  <c r="H4553" i="10"/>
  <c r="G1791" i="10"/>
  <c r="J1795" i="10"/>
  <c r="G4545" i="10"/>
  <c r="I1771" i="10"/>
  <c r="G1775" i="10"/>
  <c r="G4539" i="10"/>
  <c r="I1779" i="10"/>
  <c r="G1789" i="10"/>
  <c r="F3971" i="10"/>
  <c r="H4073" i="10"/>
  <c r="J4733" i="10"/>
  <c r="F4087" i="10"/>
  <c r="H4059" i="10"/>
  <c r="I4719" i="10"/>
  <c r="G4065" i="10"/>
  <c r="I4713" i="10"/>
  <c r="H2439" i="10"/>
  <c r="J2449" i="10"/>
  <c r="H2445" i="10"/>
  <c r="H2447" i="10"/>
  <c r="F2427" i="10"/>
  <c r="H2437" i="10"/>
  <c r="F2938" i="10"/>
  <c r="G1515" i="10"/>
  <c r="F1553" i="10"/>
  <c r="J2836" i="10"/>
  <c r="H3588" i="10"/>
  <c r="F1426" i="10"/>
  <c r="F3987" i="10"/>
  <c r="F4772" i="10"/>
  <c r="H4782" i="10"/>
  <c r="F3364" i="10"/>
  <c r="H4678" i="10"/>
  <c r="G2253" i="10"/>
  <c r="J2267" i="10"/>
  <c r="G1836" i="10"/>
  <c r="J3480" i="10"/>
  <c r="G2285" i="10"/>
  <c r="I2323" i="10"/>
  <c r="I1814" i="10"/>
  <c r="I3376" i="10"/>
  <c r="I2209" i="10"/>
  <c r="G2247" i="10"/>
  <c r="G1820" i="10"/>
  <c r="I2227" i="10"/>
  <c r="I2241" i="10"/>
  <c r="J1856" i="10"/>
  <c r="H4151" i="10"/>
  <c r="F3791" i="10"/>
  <c r="H3795" i="10"/>
  <c r="F3805" i="10"/>
  <c r="G3777" i="10"/>
  <c r="I1352" i="10"/>
  <c r="F4208" i="10"/>
  <c r="I2869" i="10"/>
  <c r="J2879" i="10"/>
  <c r="I2439" i="10"/>
  <c r="F2449" i="10"/>
  <c r="G4249" i="10"/>
  <c r="I2343" i="10"/>
  <c r="F2353" i="10"/>
  <c r="H4243" i="10"/>
  <c r="H3480" i="10"/>
  <c r="H3884" i="10"/>
  <c r="J3894" i="10"/>
  <c r="J4776" i="10"/>
  <c r="H3892" i="10"/>
  <c r="I4341" i="10"/>
  <c r="F3872" i="10"/>
  <c r="H3882" i="10"/>
  <c r="J4572" i="10"/>
  <c r="F3880" i="10"/>
  <c r="G2926" i="10"/>
  <c r="J2163" i="10"/>
  <c r="F2797" i="10"/>
  <c r="F2807" i="10"/>
  <c r="G2393" i="10"/>
  <c r="H2403" i="10"/>
  <c r="F2375" i="10"/>
  <c r="H2385" i="10"/>
  <c r="F2381" i="10"/>
  <c r="F2391" i="10"/>
  <c r="G4561" i="10"/>
  <c r="G4868" i="10"/>
  <c r="G2504" i="10"/>
  <c r="J2428" i="10"/>
  <c r="J2748" i="10"/>
  <c r="J3023" i="10"/>
  <c r="I3031" i="10"/>
  <c r="J3826" i="10"/>
  <c r="F4588" i="10"/>
  <c r="F4578" i="10"/>
  <c r="I4188" i="10"/>
  <c r="H4162" i="10"/>
  <c r="G4605" i="10"/>
  <c r="H2314" i="10"/>
  <c r="J2326" i="10"/>
  <c r="F2322" i="10"/>
  <c r="F2334" i="10"/>
  <c r="H3279" i="10"/>
  <c r="J3289" i="10"/>
  <c r="G1616" i="10"/>
  <c r="J1652" i="10"/>
  <c r="H3821" i="10"/>
  <c r="H3950" i="10"/>
  <c r="F3883" i="10"/>
  <c r="I1987" i="10"/>
  <c r="F1908" i="10"/>
  <c r="J3683" i="10"/>
  <c r="I4101" i="10"/>
  <c r="I4246" i="10"/>
  <c r="J4256" i="10"/>
  <c r="F2768" i="10"/>
  <c r="H2778" i="10"/>
  <c r="G2170" i="10"/>
  <c r="J2178" i="10"/>
  <c r="G1727" i="10"/>
  <c r="J1731" i="10"/>
  <c r="H4585" i="10"/>
  <c r="I3321" i="10"/>
  <c r="G4225" i="10"/>
  <c r="I4783" i="10"/>
  <c r="G4025" i="10"/>
  <c r="H4035" i="10"/>
  <c r="H4009" i="10"/>
  <c r="G4873" i="10"/>
  <c r="H3913" i="10"/>
  <c r="J3839" i="10"/>
  <c r="F4918" i="10"/>
  <c r="G3421" i="10"/>
  <c r="J3429" i="10"/>
  <c r="H3405" i="10"/>
  <c r="F3413" i="10"/>
  <c r="I3381" i="10"/>
  <c r="J3391" i="10"/>
  <c r="F1526" i="10"/>
  <c r="G3387" i="10"/>
  <c r="I3397" i="10"/>
  <c r="G1534" i="10"/>
  <c r="I3367" i="10"/>
  <c r="F3377" i="10"/>
  <c r="J1540" i="10"/>
  <c r="J3375" i="10"/>
  <c r="I3383" i="10"/>
  <c r="J1572" i="10"/>
  <c r="H3832" i="10"/>
  <c r="J4720" i="10"/>
  <c r="H4748" i="10"/>
  <c r="H4136" i="10"/>
  <c r="I4146" i="10"/>
  <c r="J4540" i="10"/>
  <c r="I4165" i="10"/>
  <c r="I2819" i="10"/>
  <c r="J2859" i="10"/>
  <c r="J2027" i="10"/>
  <c r="I2065" i="10"/>
  <c r="I1643" i="10"/>
  <c r="G1647" i="10"/>
  <c r="G4769" i="10"/>
  <c r="I1547" i="10"/>
  <c r="G1551" i="10"/>
  <c r="F4816" i="10"/>
  <c r="J3537" i="10"/>
  <c r="I2550" i="10"/>
  <c r="G2554" i="10"/>
  <c r="H1434" i="10"/>
  <c r="J2530" i="10"/>
  <c r="I2534" i="10"/>
  <c r="F1440" i="10"/>
  <c r="G2538" i="10"/>
  <c r="G2540" i="10"/>
  <c r="J1446" i="10"/>
  <c r="G3344" i="10"/>
  <c r="J1693" i="10"/>
  <c r="F1675" i="10"/>
  <c r="F1707" i="10"/>
  <c r="J1713" i="10"/>
  <c r="J2444" i="10"/>
  <c r="H4863" i="10"/>
  <c r="H4864" i="10"/>
  <c r="F4870" i="10"/>
  <c r="G4852" i="10"/>
  <c r="F3135" i="10"/>
  <c r="G4242" i="10"/>
  <c r="F3002" i="10"/>
  <c r="G1587" i="10"/>
  <c r="I1599" i="10"/>
  <c r="I2154" i="10"/>
  <c r="I2168" i="10"/>
  <c r="F2733" i="10"/>
  <c r="F2743" i="10"/>
  <c r="H2635" i="10"/>
  <c r="F2639" i="10"/>
  <c r="G4715" i="10"/>
  <c r="I4686" i="10"/>
  <c r="G3639" i="10"/>
  <c r="I3649" i="10"/>
  <c r="G3647" i="10"/>
  <c r="I3627" i="10"/>
  <c r="J3635" i="10"/>
  <c r="I1933" i="10"/>
  <c r="G1949" i="10"/>
  <c r="G1760" i="10"/>
  <c r="I3181" i="10"/>
  <c r="I3183" i="10"/>
  <c r="G1358" i="10"/>
  <c r="G3163" i="10"/>
  <c r="I3173" i="10"/>
  <c r="F1334" i="10"/>
  <c r="F3169" i="10"/>
  <c r="G3179" i="10"/>
  <c r="F1366" i="10"/>
  <c r="F3517" i="10"/>
  <c r="I4026" i="10"/>
  <c r="I3940" i="10"/>
  <c r="F1926" i="10"/>
  <c r="J1964" i="10"/>
  <c r="I4710" i="10"/>
  <c r="J4684" i="10"/>
  <c r="G3390" i="10"/>
  <c r="J3432" i="10"/>
  <c r="I3554" i="10"/>
  <c r="G4885" i="10"/>
  <c r="J1459" i="10"/>
  <c r="G1461" i="10"/>
  <c r="F4879" i="10"/>
  <c r="G3332" i="10"/>
  <c r="I3342" i="10"/>
  <c r="F4217" i="10"/>
  <c r="G4227" i="10"/>
  <c r="I4186" i="10"/>
  <c r="I2750" i="10"/>
  <c r="J2760" i="10"/>
  <c r="I1604" i="10"/>
  <c r="J2754" i="10"/>
  <c r="I2758" i="10"/>
  <c r="J1638" i="10"/>
  <c r="I2282" i="10"/>
  <c r="H2310" i="10"/>
  <c r="H2302" i="10"/>
  <c r="J2308" i="10"/>
  <c r="F3538" i="10"/>
  <c r="J1489" i="10"/>
  <c r="I3590" i="10"/>
  <c r="J1469" i="10"/>
  <c r="G3564" i="10"/>
  <c r="J1501" i="10"/>
  <c r="J3538" i="10"/>
  <c r="H1509" i="10"/>
  <c r="G3514" i="10"/>
  <c r="J3498" i="10"/>
  <c r="G4657" i="10"/>
  <c r="G4660" i="10"/>
  <c r="F3176" i="10"/>
  <c r="I3180" i="10"/>
  <c r="J3496" i="10"/>
  <c r="J1970" i="10"/>
  <c r="G1980" i="10"/>
  <c r="F3710" i="10"/>
  <c r="G3656" i="10"/>
  <c r="J4375" i="10"/>
  <c r="I4367" i="10"/>
  <c r="G3438" i="10"/>
  <c r="I3340" i="10"/>
  <c r="H3348" i="10"/>
  <c r="I2477" i="10"/>
  <c r="I2479" i="10"/>
  <c r="G2483" i="10"/>
  <c r="J2487" i="10"/>
  <c r="I2463" i="10"/>
  <c r="G2467" i="10"/>
  <c r="J2471" i="10"/>
  <c r="F2473" i="10"/>
  <c r="I4682" i="10"/>
  <c r="F3263" i="10"/>
  <c r="J4868" i="10"/>
  <c r="F3912" i="10"/>
  <c r="F4321" i="10"/>
  <c r="H3916" i="10"/>
  <c r="J3926" i="10"/>
  <c r="J4262" i="10"/>
  <c r="I3900" i="10"/>
  <c r="I4309" i="10"/>
  <c r="F3904" i="10"/>
  <c r="H3914" i="10"/>
  <c r="I4643" i="10"/>
  <c r="F2278" i="10"/>
  <c r="F2282" i="10"/>
  <c r="G2286" i="10"/>
  <c r="G2288" i="10"/>
  <c r="F2266" i="10"/>
  <c r="G2270" i="10"/>
  <c r="F2405" i="10"/>
  <c r="H2409" i="10"/>
  <c r="G4418" i="10"/>
  <c r="G4842" i="10"/>
  <c r="F3513" i="10"/>
  <c r="H1726" i="10"/>
  <c r="G3145" i="10"/>
  <c r="H3185" i="10"/>
  <c r="H3075" i="10"/>
  <c r="I1368" i="10"/>
  <c r="G2968" i="10"/>
  <c r="H1967" i="10"/>
  <c r="F4617" i="10"/>
  <c r="J3976" i="10"/>
  <c r="H4365" i="10"/>
  <c r="G3698" i="10"/>
  <c r="G4594" i="10"/>
  <c r="J4602" i="10"/>
  <c r="F4602" i="10"/>
  <c r="F1989" i="10"/>
  <c r="F1993" i="10"/>
  <c r="F1761" i="10"/>
  <c r="J1775" i="10"/>
  <c r="I1685" i="10"/>
  <c r="F1697" i="10"/>
  <c r="I1717" i="10"/>
  <c r="G1755" i="10"/>
  <c r="I3318" i="10"/>
  <c r="G2494" i="10"/>
  <c r="J1963" i="10"/>
  <c r="I2123" i="10"/>
  <c r="I2073" i="10"/>
  <c r="J2227" i="10"/>
  <c r="I1405" i="10"/>
  <c r="I4652" i="10"/>
  <c r="H4660" i="10"/>
  <c r="I3657" i="10"/>
  <c r="H2786" i="10"/>
  <c r="H2788" i="10"/>
  <c r="I2588" i="10"/>
  <c r="J2590" i="10"/>
  <c r="G2359" i="10"/>
  <c r="G2397" i="10"/>
  <c r="I1969" i="10"/>
  <c r="G2013" i="10"/>
  <c r="J4073" i="10"/>
  <c r="H4302" i="10"/>
  <c r="F4045" i="10"/>
  <c r="F4055" i="10"/>
  <c r="F4053" i="10"/>
  <c r="I4751" i="10"/>
  <c r="H4033" i="10"/>
  <c r="G4041" i="10"/>
  <c r="H4041" i="10"/>
  <c r="H2207" i="10"/>
  <c r="F2211" i="10"/>
  <c r="F1457" i="10"/>
  <c r="J1471" i="10"/>
  <c r="F3173" i="10"/>
  <c r="G1387" i="10"/>
  <c r="F1425" i="10"/>
  <c r="J1407" i="10"/>
  <c r="G1419" i="10"/>
  <c r="G3246" i="10"/>
  <c r="J3614" i="10"/>
  <c r="G1400" i="10"/>
  <c r="I3932" i="10"/>
  <c r="J4562" i="10"/>
  <c r="F4542" i="10"/>
  <c r="H4552" i="10"/>
  <c r="J4344" i="10"/>
  <c r="H2966" i="10"/>
  <c r="I1921" i="10"/>
  <c r="F1925" i="10"/>
  <c r="G4877" i="10"/>
  <c r="I2104" i="10"/>
  <c r="F2116" i="10"/>
  <c r="F2670" i="10"/>
  <c r="J4200" i="10"/>
  <c r="I4149" i="10"/>
  <c r="F4153" i="10"/>
  <c r="G4163" i="10"/>
  <c r="J3731" i="10"/>
  <c r="I3737" i="10"/>
  <c r="G2357" i="10"/>
  <c r="J2371" i="10"/>
  <c r="F1862" i="10"/>
  <c r="F1915" i="10"/>
  <c r="I3233" i="10"/>
  <c r="F1478" i="10"/>
  <c r="I3309" i="10"/>
  <c r="I3311" i="10"/>
  <c r="F1629" i="10"/>
  <c r="I4292" i="10"/>
  <c r="I4066" i="10"/>
  <c r="F4076" i="10"/>
  <c r="J3868" i="10"/>
  <c r="F3846" i="10"/>
  <c r="G3856" i="10"/>
  <c r="G3752" i="10"/>
  <c r="G3672" i="10"/>
  <c r="I2254" i="10"/>
  <c r="G2258" i="10"/>
  <c r="I2262" i="10"/>
  <c r="J2272" i="10"/>
  <c r="H2989" i="10"/>
  <c r="H2991" i="10"/>
  <c r="H2997" i="10"/>
  <c r="J2258" i="10"/>
  <c r="G3599" i="10"/>
  <c r="J4852" i="10"/>
  <c r="I1580" i="10"/>
  <c r="I4878" i="10"/>
  <c r="H1586" i="10"/>
  <c r="J4800" i="10"/>
  <c r="J1566" i="10"/>
  <c r="H4826" i="10"/>
  <c r="H1572" i="10"/>
  <c r="J2900" i="10"/>
  <c r="H3025" i="10"/>
  <c r="G3049" i="10"/>
  <c r="J3244" i="10"/>
  <c r="F3005" i="10"/>
  <c r="G3031" i="10"/>
  <c r="J1429" i="10"/>
  <c r="J3671" i="10"/>
  <c r="J4652" i="10"/>
  <c r="J2200" i="10"/>
  <c r="J2202" i="10"/>
  <c r="G4353" i="10"/>
  <c r="I4640" i="10"/>
  <c r="G3093" i="10"/>
  <c r="H1469" i="10"/>
  <c r="G3503" i="10"/>
  <c r="I2940" i="10"/>
  <c r="J2942" i="10"/>
  <c r="F3915" i="10"/>
  <c r="I2948" i="10"/>
  <c r="H2956" i="10"/>
  <c r="J2926" i="10"/>
  <c r="H2930" i="10"/>
  <c r="H3349" i="10"/>
  <c r="J2934" i="10"/>
  <c r="F2944" i="10"/>
  <c r="F4554" i="10"/>
  <c r="H4540" i="10"/>
  <c r="H1720" i="10"/>
  <c r="H4348" i="10"/>
  <c r="I1746" i="10"/>
  <c r="I4324" i="10"/>
  <c r="H1670" i="10"/>
  <c r="H4387" i="10"/>
  <c r="H4647" i="10"/>
  <c r="J1496" i="10"/>
  <c r="F4381" i="10"/>
  <c r="F4051" i="10"/>
  <c r="F4326" i="10"/>
  <c r="G4021" i="10"/>
  <c r="J4853" i="10"/>
  <c r="G3823" i="10"/>
  <c r="F1636" i="10"/>
  <c r="H3371" i="10"/>
  <c r="H1776" i="10"/>
  <c r="F3095" i="10"/>
  <c r="F3133" i="10"/>
  <c r="F1380" i="10"/>
  <c r="H4842" i="10"/>
  <c r="G1689" i="10"/>
  <c r="F1693" i="10"/>
  <c r="G1560" i="10"/>
  <c r="I3341" i="10"/>
  <c r="I3343" i="10"/>
  <c r="F1542" i="10"/>
  <c r="G3347" i="10"/>
  <c r="J3351" i="10"/>
  <c r="G1550" i="10"/>
  <c r="G4066" i="10"/>
  <c r="I3353" i="10"/>
  <c r="H1862" i="10"/>
  <c r="I1932" i="10"/>
  <c r="J3990" i="10"/>
  <c r="F1944" i="10"/>
  <c r="H3634" i="10"/>
  <c r="F3732" i="10"/>
  <c r="H3742" i="10"/>
  <c r="F3326" i="10"/>
  <c r="G3336" i="10"/>
  <c r="J3308" i="10"/>
  <c r="G3318" i="10"/>
  <c r="I4091" i="10"/>
  <c r="J3800" i="10"/>
  <c r="F4805" i="10"/>
  <c r="G2233" i="10"/>
  <c r="H2243" i="10"/>
  <c r="G2033" i="10"/>
  <c r="F2037" i="10"/>
  <c r="H2017" i="10"/>
  <c r="G2025" i="10"/>
  <c r="G1893" i="10"/>
  <c r="G1897" i="10"/>
  <c r="J4587" i="10"/>
  <c r="J4798" i="10"/>
  <c r="F4808" i="10"/>
  <c r="J4806" i="10"/>
  <c r="J3707" i="10"/>
  <c r="J2734" i="10"/>
  <c r="H2738" i="10"/>
  <c r="J2742" i="10"/>
  <c r="F2752" i="10"/>
  <c r="I2724" i="10"/>
  <c r="H2732" i="10"/>
  <c r="H2730" i="10"/>
  <c r="I2740" i="10"/>
  <c r="I4746" i="10"/>
  <c r="J1912" i="10"/>
  <c r="H4801" i="10"/>
  <c r="I1870" i="10"/>
  <c r="J1898" i="10"/>
  <c r="I4110" i="10"/>
  <c r="H4534" i="10"/>
  <c r="I3817" i="10"/>
  <c r="J2182" i="10"/>
  <c r="J3623" i="10"/>
  <c r="J2086" i="10"/>
  <c r="G3603" i="10"/>
  <c r="H2092" i="10"/>
  <c r="G3507" i="10"/>
  <c r="H1996" i="10"/>
  <c r="I1338" i="10"/>
  <c r="I1416" i="10"/>
  <c r="H1568" i="10"/>
  <c r="G1881" i="10"/>
  <c r="F1364" i="10"/>
  <c r="H3858" i="10"/>
  <c r="J4734" i="10"/>
  <c r="F4744" i="10"/>
  <c r="H4740" i="10"/>
  <c r="J4750" i="10"/>
  <c r="I4724" i="10"/>
  <c r="I4730" i="10"/>
  <c r="F4773" i="10"/>
  <c r="F2864" i="10"/>
  <c r="H2874" i="10"/>
  <c r="H2868" i="10"/>
  <c r="F2872" i="10"/>
  <c r="I2852" i="10"/>
  <c r="H2860" i="10"/>
  <c r="I2691" i="10"/>
  <c r="J2731" i="10"/>
  <c r="F4020" i="10"/>
  <c r="H3346" i="10"/>
  <c r="I3356" i="10"/>
  <c r="H4129" i="10"/>
  <c r="G4137" i="10"/>
  <c r="F4109" i="10"/>
  <c r="F4119" i="10"/>
  <c r="F4015" i="10"/>
  <c r="J4802" i="10"/>
  <c r="F1745" i="10"/>
  <c r="I1783" i="10"/>
  <c r="I1765" i="10"/>
  <c r="F1777" i="10"/>
  <c r="I2603" i="10"/>
  <c r="J1695" i="10"/>
  <c r="I1733" i="10"/>
  <c r="J1727" i="10"/>
  <c r="G1379" i="10"/>
  <c r="J3742" i="10"/>
  <c r="F4837" i="10"/>
  <c r="H4838" i="10"/>
  <c r="J3781" i="10"/>
  <c r="F4844" i="10"/>
  <c r="H3757" i="10"/>
  <c r="G4826" i="10"/>
  <c r="F3735" i="10"/>
  <c r="G4832" i="10"/>
  <c r="I2800" i="10"/>
  <c r="I2802" i="10"/>
  <c r="F2230" i="10"/>
  <c r="I2808" i="10"/>
  <c r="H2816" i="10"/>
  <c r="I2786" i="10"/>
  <c r="H2790" i="10"/>
  <c r="F2170" i="10"/>
  <c r="J3425" i="10"/>
  <c r="G2439" i="10"/>
  <c r="G2477" i="10"/>
  <c r="J1904" i="10"/>
  <c r="G3213" i="10"/>
  <c r="I1555" i="10"/>
  <c r="G1565" i="10"/>
  <c r="I1363" i="10"/>
  <c r="I2204" i="10"/>
  <c r="I4291" i="10"/>
  <c r="G3088" i="10"/>
  <c r="F3114" i="10"/>
  <c r="G3152" i="10"/>
  <c r="G3038" i="10"/>
  <c r="J3076" i="10"/>
  <c r="G3070" i="10"/>
  <c r="G2688" i="10"/>
  <c r="F2913" i="10"/>
  <c r="G2923" i="10"/>
  <c r="I2509" i="10"/>
  <c r="I2511" i="10"/>
  <c r="F2489" i="10"/>
  <c r="I2493" i="10"/>
  <c r="I2495" i="10"/>
  <c r="G2499" i="10"/>
  <c r="I4203" i="10"/>
  <c r="G4144" i="10"/>
  <c r="I2737" i="10"/>
  <c r="G2749" i="10"/>
  <c r="I2659" i="10"/>
  <c r="I2673" i="10"/>
  <c r="F1705" i="10"/>
  <c r="I1757" i="10"/>
  <c r="F4687" i="10"/>
  <c r="H4123" i="10"/>
  <c r="F4887" i="10"/>
  <c r="H3923" i="10"/>
  <c r="F3933" i="10"/>
  <c r="G3905" i="10"/>
  <c r="H3809" i="10"/>
  <c r="G3817" i="10"/>
  <c r="H4598" i="10"/>
  <c r="J2081" i="10"/>
  <c r="F2091" i="10"/>
  <c r="J2097" i="10"/>
  <c r="H2230" i="10"/>
  <c r="I2242" i="10"/>
  <c r="I1434" i="10"/>
  <c r="F1588" i="10"/>
  <c r="F3348" i="10"/>
  <c r="I3967" i="10"/>
  <c r="F3977" i="10"/>
  <c r="I3975" i="10"/>
  <c r="G3955" i="10"/>
  <c r="I3965" i="10"/>
  <c r="G3963" i="10"/>
  <c r="F4427" i="10"/>
  <c r="G2596" i="10"/>
  <c r="I2606" i="10"/>
  <c r="H1450" i="10"/>
  <c r="G2602" i="10"/>
  <c r="G2604" i="10"/>
  <c r="H1484" i="10"/>
  <c r="I2582" i="10"/>
  <c r="G2586" i="10"/>
  <c r="H1388" i="10"/>
  <c r="I2088" i="10"/>
  <c r="H2240" i="10"/>
  <c r="J1700" i="10"/>
  <c r="I3704" i="10"/>
  <c r="F3692" i="10"/>
  <c r="J1357" i="10"/>
  <c r="G3274" i="10"/>
  <c r="I4094" i="10"/>
  <c r="J4098" i="10"/>
  <c r="G4108" i="10"/>
  <c r="J4080" i="10"/>
  <c r="G4090" i="10"/>
  <c r="I2022" i="10"/>
  <c r="J2032" i="10"/>
  <c r="G3864" i="10"/>
  <c r="F3502" i="10"/>
  <c r="G4323" i="10"/>
  <c r="J3508" i="10"/>
  <c r="G3518" i="10"/>
  <c r="J4390" i="10"/>
  <c r="G3488" i="10"/>
  <c r="F3498" i="10"/>
  <c r="F4288" i="10"/>
  <c r="F3494" i="10"/>
  <c r="G3504" i="10"/>
  <c r="H4186" i="10"/>
  <c r="I3378" i="10"/>
  <c r="H2847" i="10"/>
  <c r="F2851" i="10"/>
  <c r="G4599" i="10"/>
  <c r="J2853" i="10"/>
  <c r="J2857" i="10"/>
  <c r="I4573" i="10"/>
  <c r="H2837" i="10"/>
  <c r="J2845" i="10"/>
  <c r="H2229" i="10"/>
  <c r="J2237" i="10"/>
  <c r="I2202" i="10"/>
  <c r="G3577" i="10"/>
  <c r="J1836" i="10"/>
  <c r="I4630" i="10"/>
  <c r="H4346" i="10"/>
  <c r="I4725" i="10"/>
  <c r="F2169" i="10"/>
  <c r="I2173" i="10"/>
  <c r="F2177" i="10"/>
  <c r="G2187" i="10"/>
  <c r="I2157" i="10"/>
  <c r="I2159" i="10"/>
  <c r="G2163" i="10"/>
  <c r="J2167" i="10"/>
  <c r="J3634" i="10"/>
  <c r="H3604" i="10"/>
  <c r="J4629" i="10"/>
  <c r="I3612" i="10"/>
  <c r="J4623" i="10"/>
  <c r="F3592" i="10"/>
  <c r="I4615" i="10"/>
  <c r="J3598" i="10"/>
  <c r="I4609" i="10"/>
  <c r="G3210" i="10"/>
  <c r="G3212" i="10"/>
  <c r="J4357" i="10"/>
  <c r="J3216" i="10"/>
  <c r="J3218" i="10"/>
  <c r="H4333" i="10"/>
  <c r="G3196" i="10"/>
  <c r="J3200" i="10"/>
  <c r="J1462" i="10"/>
  <c r="I2590" i="10"/>
  <c r="J2600" i="10"/>
  <c r="J1494" i="10"/>
  <c r="G4069" i="10"/>
  <c r="H1973" i="10"/>
  <c r="H1349" i="10"/>
  <c r="I4568" i="10"/>
  <c r="I4721" i="10"/>
  <c r="H4299" i="10"/>
  <c r="J4298" i="10"/>
  <c r="G4306" i="10"/>
  <c r="J2218" i="10"/>
  <c r="I2222" i="10"/>
  <c r="H4906" i="10"/>
  <c r="J4292" i="10"/>
  <c r="J4880" i="10"/>
  <c r="J1931" i="10"/>
  <c r="H1947" i="10"/>
  <c r="J1760" i="10"/>
  <c r="J4712" i="10"/>
  <c r="J3017" i="10"/>
  <c r="F3027" i="10"/>
  <c r="J1362" i="10"/>
  <c r="H3005" i="10"/>
  <c r="J3013" i="10"/>
  <c r="I1366" i="10"/>
  <c r="J3349" i="10"/>
  <c r="F1952" i="10"/>
  <c r="J1926" i="10"/>
  <c r="H1680" i="10"/>
  <c r="I3105" i="10"/>
  <c r="F2798" i="10"/>
  <c r="H1569" i="10"/>
  <c r="H1571" i="10"/>
  <c r="G1384" i="10"/>
  <c r="G2752" i="10"/>
  <c r="H3531" i="10"/>
  <c r="F1455" i="10"/>
  <c r="H1465" i="10"/>
  <c r="G4192" i="10"/>
  <c r="I4400" i="10"/>
  <c r="H4408" i="10"/>
  <c r="I4416" i="10"/>
  <c r="H3976" i="10"/>
  <c r="I3986" i="10"/>
  <c r="H3984" i="10"/>
  <c r="F3544" i="10"/>
  <c r="J2384" i="10"/>
  <c r="G2394" i="10"/>
  <c r="I2390" i="10"/>
  <c r="J2400" i="10"/>
  <c r="J2370" i="10"/>
  <c r="G2380" i="10"/>
  <c r="G2378" i="10"/>
  <c r="J2386" i="10"/>
  <c r="J4552" i="10"/>
  <c r="I4243" i="10"/>
  <c r="H1890" i="10"/>
  <c r="I4249" i="10"/>
  <c r="J4259" i="10"/>
  <c r="I4803" i="10"/>
  <c r="I1900" i="10"/>
  <c r="H3690" i="10"/>
  <c r="J3728" i="10"/>
  <c r="F3355" i="10"/>
  <c r="I2393" i="10"/>
  <c r="J2547" i="10"/>
  <c r="J1509" i="10"/>
  <c r="J3171" i="10"/>
  <c r="I3179" i="10"/>
  <c r="H1517" i="10"/>
  <c r="G3151" i="10"/>
  <c r="I3161" i="10"/>
  <c r="F1523" i="10"/>
  <c r="I3057" i="10"/>
  <c r="G1420" i="10"/>
  <c r="H4282" i="10"/>
  <c r="H4921" i="10"/>
  <c r="I3024" i="10"/>
  <c r="G3198" i="10"/>
  <c r="F3222" i="10"/>
  <c r="F3146" i="10"/>
  <c r="J3172" i="10"/>
  <c r="I2082" i="10"/>
  <c r="H2120" i="10"/>
  <c r="F4059" i="10"/>
  <c r="F2108" i="10"/>
  <c r="I2146" i="10"/>
  <c r="J4033" i="10"/>
  <c r="I2032" i="10"/>
  <c r="H2070" i="10"/>
  <c r="G2523" i="10"/>
  <c r="I2533" i="10"/>
  <c r="F4410" i="10"/>
  <c r="G4168" i="10"/>
  <c r="F4178" i="10"/>
  <c r="J3544" i="10"/>
  <c r="J3972" i="10"/>
  <c r="J4433" i="10"/>
  <c r="G3954" i="10"/>
  <c r="H3854" i="10"/>
  <c r="I3864" i="10"/>
  <c r="H2465" i="10"/>
  <c r="G2473" i="10"/>
  <c r="I1868" i="10"/>
  <c r="H4855" i="10"/>
  <c r="I1852" i="10"/>
  <c r="J1854" i="10"/>
  <c r="J4843" i="10"/>
  <c r="G3428" i="10"/>
  <c r="H3321" i="10"/>
  <c r="H1520" i="10"/>
  <c r="F2356" i="10"/>
  <c r="H2368" i="10"/>
  <c r="H1432" i="10"/>
  <c r="G2328" i="10"/>
  <c r="H2332" i="10"/>
  <c r="H1574" i="10"/>
  <c r="H2336" i="10"/>
  <c r="G2342" i="10"/>
  <c r="I1600" i="10"/>
  <c r="J3035" i="10"/>
  <c r="G1733" i="10"/>
  <c r="I1737" i="10"/>
  <c r="G1741" i="10"/>
  <c r="I1721" i="10"/>
  <c r="I1723" i="10"/>
  <c r="I4840" i="10"/>
  <c r="I4740" i="10"/>
  <c r="J3613" i="10"/>
  <c r="H3623" i="10"/>
  <c r="F1911" i="10"/>
  <c r="G1915" i="10"/>
  <c r="H1867" i="10"/>
  <c r="H1761" i="10"/>
  <c r="H1763" i="10"/>
  <c r="J4129" i="10"/>
  <c r="H4708" i="10"/>
  <c r="J4718" i="10"/>
  <c r="H4716" i="10"/>
  <c r="I4698" i="10"/>
  <c r="J4702" i="10"/>
  <c r="F4543" i="10"/>
  <c r="H2634" i="10"/>
  <c r="I2644" i="10"/>
  <c r="J2635" i="10"/>
  <c r="G2647" i="10"/>
  <c r="G1797" i="10"/>
  <c r="I1801" i="10"/>
  <c r="I4557" i="10"/>
  <c r="H3700" i="10"/>
  <c r="H4533" i="10"/>
  <c r="F3035" i="10"/>
  <c r="J3037" i="10"/>
  <c r="H1786" i="10"/>
  <c r="I2910" i="10"/>
  <c r="J2920" i="10"/>
  <c r="I1764" i="10"/>
  <c r="G2890" i="10"/>
  <c r="G2892" i="10"/>
  <c r="F1696" i="10"/>
  <c r="G2692" i="10"/>
  <c r="I2702" i="10"/>
  <c r="H1596" i="10"/>
  <c r="G3967" i="10"/>
  <c r="G3953" i="10"/>
  <c r="J1949" i="10"/>
  <c r="F2726" i="10"/>
  <c r="H1877" i="10"/>
  <c r="H1861" i="10"/>
  <c r="G3497" i="10"/>
  <c r="J1761" i="10"/>
  <c r="I4811" i="10"/>
  <c r="G4814" i="10"/>
  <c r="G4820" i="10"/>
  <c r="G4388" i="10"/>
  <c r="G4394" i="10"/>
  <c r="J4402" i="10"/>
  <c r="I3120" i="10"/>
  <c r="J1383" i="10"/>
  <c r="G1395" i="10"/>
  <c r="J4827" i="10"/>
  <c r="J1415" i="10"/>
  <c r="I1453" i="10"/>
  <c r="I2226" i="10"/>
  <c r="I2240" i="10"/>
  <c r="F4405" i="10"/>
  <c r="I3944" i="10"/>
  <c r="G3424" i="10"/>
  <c r="F3434" i="10"/>
  <c r="F3430" i="10"/>
  <c r="G3440" i="10"/>
  <c r="H3410" i="10"/>
  <c r="G3422" i="10"/>
  <c r="H3785" i="10"/>
  <c r="I4720" i="10"/>
  <c r="H2157" i="10"/>
  <c r="H2159" i="10"/>
  <c r="G1945" i="10"/>
  <c r="J1951" i="10"/>
  <c r="H1921" i="10"/>
  <c r="I1925" i="10"/>
  <c r="G2528" i="10"/>
  <c r="F1617" i="10"/>
  <c r="I1655" i="10"/>
  <c r="F3678" i="10"/>
  <c r="F3427" i="10"/>
  <c r="G4914" i="10"/>
  <c r="J4922" i="10"/>
  <c r="G4920" i="10"/>
  <c r="G4930" i="10"/>
  <c r="F4900" i="10"/>
  <c r="H4910" i="10"/>
  <c r="J1340" i="10"/>
  <c r="J3411" i="10"/>
  <c r="F4908" i="10"/>
  <c r="F1342" i="10"/>
  <c r="J3605" i="10"/>
  <c r="I2672" i="10"/>
  <c r="I2674" i="10"/>
  <c r="J2132" i="10"/>
  <c r="H2678" i="10"/>
  <c r="H2680" i="10"/>
  <c r="I2658" i="10"/>
  <c r="H2662" i="10"/>
  <c r="G2144" i="10"/>
  <c r="H2664" i="10"/>
  <c r="F2668" i="10"/>
  <c r="F2150" i="10"/>
  <c r="F3004" i="10"/>
  <c r="G4644" i="10"/>
  <c r="F1724" i="10"/>
  <c r="I1762" i="10"/>
  <c r="I1744" i="10"/>
  <c r="F1756" i="10"/>
  <c r="G4289" i="10"/>
  <c r="H1672" i="10"/>
  <c r="I1712" i="10"/>
  <c r="G1421" i="10"/>
  <c r="G1431" i="10"/>
  <c r="I4008" i="10"/>
  <c r="J2928" i="10"/>
  <c r="J2930" i="10"/>
  <c r="H1708" i="10"/>
  <c r="J2730" i="10"/>
  <c r="G2740" i="10"/>
  <c r="F1584" i="10"/>
  <c r="J2712" i="10"/>
  <c r="G2722" i="10"/>
  <c r="J1590" i="10"/>
  <c r="I2614" i="10"/>
  <c r="G2618" i="10"/>
  <c r="I1524" i="10"/>
  <c r="I4622" i="10"/>
  <c r="F4677" i="10"/>
  <c r="F4575" i="10"/>
  <c r="H3570" i="10"/>
  <c r="G3380" i="10"/>
  <c r="G1495" i="10"/>
  <c r="J3360" i="10"/>
  <c r="G3366" i="10"/>
  <c r="F3374" i="10"/>
  <c r="I3497" i="10"/>
  <c r="I1660" i="10"/>
  <c r="F1640" i="10"/>
  <c r="F1672" i="10"/>
  <c r="J1678" i="10"/>
  <c r="I3838" i="10"/>
  <c r="J3355" i="10"/>
  <c r="I1624" i="10"/>
  <c r="I3361" i="10"/>
  <c r="G3373" i="10"/>
  <c r="H1534" i="10"/>
  <c r="J3337" i="10"/>
  <c r="J1497" i="10"/>
  <c r="G3133" i="10"/>
  <c r="H1533" i="10"/>
  <c r="H4077" i="10"/>
  <c r="J4426" i="10"/>
  <c r="G1988" i="10"/>
  <c r="J1992" i="10"/>
  <c r="F4257" i="10"/>
  <c r="G3958" i="10"/>
  <c r="F3966" i="10"/>
  <c r="H4215" i="10"/>
  <c r="J3189" i="10"/>
  <c r="H3199" i="10"/>
  <c r="G1500" i="10"/>
  <c r="J4799" i="10"/>
  <c r="H3197" i="10"/>
  <c r="J3205" i="10"/>
  <c r="J1506" i="10"/>
  <c r="H4773" i="10"/>
  <c r="J3177" i="10"/>
  <c r="F3187" i="10"/>
  <c r="G1514" i="10"/>
  <c r="F4747" i="10"/>
  <c r="H3183" i="10"/>
  <c r="J3193" i="10"/>
  <c r="G1546" i="10"/>
  <c r="F4721" i="10"/>
  <c r="F3367" i="10"/>
  <c r="F1860" i="10"/>
  <c r="F1934" i="10"/>
  <c r="I1944" i="10"/>
  <c r="F2474" i="10"/>
  <c r="G2512" i="10"/>
  <c r="F1354" i="10"/>
  <c r="I3189" i="10"/>
  <c r="J3199" i="10"/>
  <c r="H3266" i="10"/>
  <c r="H3268" i="10"/>
  <c r="J4218" i="10"/>
  <c r="F2206" i="10"/>
  <c r="J3834" i="10"/>
  <c r="G1960" i="10"/>
  <c r="G1990" i="10"/>
  <c r="I4196" i="10"/>
  <c r="H1798" i="10"/>
  <c r="H4170" i="10"/>
  <c r="I3788" i="10"/>
  <c r="I3578" i="10"/>
  <c r="F3588" i="10"/>
  <c r="I2129" i="10"/>
  <c r="I4135" i="10"/>
  <c r="J4143" i="10"/>
  <c r="H4366" i="10"/>
  <c r="J2570" i="10"/>
  <c r="G2580" i="10"/>
  <c r="F1424" i="10"/>
  <c r="F2085" i="10"/>
  <c r="H2089" i="10"/>
  <c r="H2067" i="10"/>
  <c r="F2077" i="10"/>
  <c r="H2073" i="10"/>
  <c r="H2075" i="10"/>
  <c r="F4255" i="10"/>
  <c r="G2888" i="10"/>
  <c r="F2914" i="10"/>
  <c r="G2838" i="10"/>
  <c r="J4925" i="10"/>
  <c r="I4858" i="10"/>
  <c r="F3443" i="10"/>
  <c r="J2990" i="10"/>
  <c r="H2994" i="10"/>
  <c r="F2792" i="10"/>
  <c r="I2796" i="10"/>
  <c r="G2194" i="10"/>
  <c r="G2196" i="10"/>
  <c r="G2098" i="10"/>
  <c r="G2100" i="10"/>
  <c r="I1615" i="10"/>
  <c r="G1667" i="10"/>
  <c r="I1734" i="10"/>
  <c r="J1719" i="10"/>
  <c r="F1769" i="10"/>
  <c r="G1740" i="10"/>
  <c r="G1411" i="10"/>
  <c r="J1463" i="10"/>
  <c r="J1746" i="10"/>
  <c r="I4918" i="10"/>
  <c r="G1539" i="10"/>
  <c r="I1693" i="10"/>
  <c r="I1750" i="10"/>
  <c r="G2982" i="10"/>
  <c r="I3693" i="10"/>
  <c r="J3697" i="10"/>
  <c r="J3677" i="10"/>
  <c r="F2454" i="10"/>
  <c r="G2963" i="10"/>
  <c r="J2967" i="10"/>
  <c r="J4620" i="10"/>
  <c r="J2767" i="10"/>
  <c r="I2775" i="10"/>
  <c r="F2745" i="10"/>
  <c r="I2749" i="10"/>
  <c r="G2102" i="10"/>
  <c r="F4345" i="10"/>
  <c r="I4139" i="10"/>
  <c r="I4356" i="10"/>
  <c r="H3784" i="10"/>
  <c r="H4154" i="10"/>
  <c r="I3792" i="10"/>
  <c r="H3770" i="10"/>
  <c r="I3780" i="10"/>
  <c r="F4251" i="10"/>
  <c r="G3844" i="10"/>
  <c r="G2520" i="10"/>
  <c r="F2695" i="10"/>
  <c r="H2705" i="10"/>
  <c r="H2699" i="10"/>
  <c r="F2703" i="10"/>
  <c r="G2681" i="10"/>
  <c r="H2691" i="10"/>
  <c r="H2689" i="10"/>
  <c r="G2697" i="10"/>
  <c r="G4869" i="10"/>
  <c r="H4560" i="10"/>
  <c r="J3791" i="10"/>
  <c r="G3795" i="10"/>
  <c r="I3805" i="10"/>
  <c r="F3777" i="10"/>
  <c r="F2862" i="10"/>
  <c r="F3329" i="10"/>
  <c r="G3339" i="10"/>
  <c r="F3129" i="10"/>
  <c r="I3133" i="10"/>
  <c r="H2978" i="10"/>
  <c r="H2980" i="10"/>
  <c r="H2882" i="10"/>
  <c r="H2884" i="10"/>
  <c r="H4218" i="10"/>
  <c r="J4694" i="10"/>
  <c r="G1940" i="10"/>
  <c r="G1922" i="10"/>
  <c r="I1950" i="10"/>
  <c r="H4914" i="10"/>
  <c r="G1956" i="10"/>
  <c r="I4729" i="10"/>
  <c r="I3648" i="10"/>
  <c r="F4070" i="10"/>
  <c r="F3294" i="10"/>
  <c r="G3304" i="10"/>
  <c r="J2625" i="10"/>
  <c r="F2635" i="10"/>
  <c r="H2605" i="10"/>
  <c r="H2607" i="10"/>
  <c r="H2613" i="10"/>
  <c r="J2621" i="10"/>
  <c r="H3787" i="10"/>
  <c r="I3216" i="10"/>
  <c r="J4126" i="10"/>
  <c r="H4164" i="10"/>
  <c r="J1788" i="10"/>
  <c r="F3501" i="10"/>
  <c r="G1816" i="10"/>
  <c r="G3397" i="10"/>
  <c r="G1798" i="10"/>
  <c r="F1598" i="10"/>
  <c r="G2750" i="10"/>
  <c r="H3134" i="10"/>
  <c r="I3144" i="10"/>
  <c r="I2936" i="10"/>
  <c r="H2944" i="10"/>
  <c r="F2916" i="10"/>
  <c r="H2926" i="10"/>
  <c r="I2818" i="10"/>
  <c r="H2822" i="10"/>
  <c r="H2952" i="10"/>
  <c r="H4592" i="10"/>
  <c r="I1916" i="10"/>
  <c r="F1928" i="10"/>
  <c r="J4113" i="10"/>
  <c r="G3998" i="10"/>
  <c r="J4239" i="10"/>
  <c r="J3566" i="10"/>
  <c r="F3292" i="10"/>
  <c r="F3144" i="10"/>
  <c r="I3148" i="10"/>
  <c r="F3152" i="10"/>
  <c r="H3162" i="10"/>
  <c r="I3132" i="10"/>
  <c r="J3134" i="10"/>
  <c r="I3140" i="10"/>
  <c r="H3148" i="10"/>
  <c r="H4334" i="10"/>
  <c r="G2056" i="10"/>
  <c r="J4391" i="10"/>
  <c r="G2086" i="10"/>
  <c r="I3502" i="10"/>
  <c r="J1800" i="10"/>
  <c r="H4853" i="10"/>
  <c r="G1700" i="10"/>
  <c r="J3890" i="10"/>
  <c r="G2912" i="10"/>
  <c r="J4227" i="10"/>
  <c r="I4027" i="10"/>
  <c r="I4009" i="10"/>
  <c r="H4391" i="10"/>
  <c r="I3913" i="10"/>
  <c r="J4365" i="10"/>
  <c r="J3827" i="10"/>
  <c r="J1939" i="10"/>
  <c r="G1951" i="10"/>
  <c r="I1945" i="10"/>
  <c r="F1949" i="10"/>
  <c r="F1921" i="10"/>
  <c r="J1935" i="10"/>
  <c r="I1927" i="10"/>
  <c r="I1931" i="10"/>
  <c r="I4896" i="10"/>
  <c r="G3006" i="10"/>
  <c r="F2850" i="10"/>
  <c r="J3007" i="10"/>
  <c r="G3003" i="10"/>
  <c r="I3013" i="10"/>
  <c r="I3260" i="10"/>
  <c r="J3262" i="10"/>
  <c r="H2652" i="10"/>
  <c r="J2662" i="10"/>
  <c r="F4165" i="10"/>
  <c r="H4837" i="10"/>
  <c r="G2157" i="10"/>
  <c r="I2195" i="10"/>
  <c r="G1578" i="10"/>
  <c r="J3273" i="10"/>
  <c r="F3283" i="10"/>
  <c r="J1584" i="10"/>
  <c r="J3253" i="10"/>
  <c r="H3263" i="10"/>
  <c r="I1590" i="10"/>
  <c r="I4849" i="10"/>
  <c r="J3157" i="10"/>
  <c r="H3167" i="10"/>
  <c r="J4613" i="10"/>
  <c r="I2028" i="10"/>
  <c r="H2034" i="10"/>
  <c r="J2014" i="10"/>
  <c r="H2020" i="10"/>
  <c r="G4573" i="10"/>
  <c r="I1704" i="10"/>
  <c r="I1533" i="10"/>
  <c r="F3007" i="10"/>
  <c r="G2757" i="10"/>
  <c r="G3423" i="10"/>
  <c r="G2835" i="10"/>
  <c r="J2839" i="10"/>
  <c r="J4310" i="10"/>
  <c r="G2843" i="10"/>
  <c r="I2853" i="10"/>
  <c r="J2823" i="10"/>
  <c r="F2825" i="10"/>
  <c r="G4377" i="10"/>
  <c r="I2215" i="10"/>
  <c r="F2225" i="10"/>
  <c r="H4732" i="10"/>
  <c r="G4720" i="10"/>
  <c r="I4664" i="10"/>
  <c r="H3860" i="10"/>
  <c r="J4249" i="10"/>
  <c r="G3662" i="10"/>
  <c r="J3672" i="10"/>
  <c r="G4213" i="10"/>
  <c r="J1347" i="10"/>
  <c r="G4117" i="10"/>
  <c r="F3388" i="10"/>
  <c r="H4236" i="10"/>
  <c r="F3625" i="10"/>
  <c r="F2157" i="10"/>
  <c r="G2161" i="10"/>
  <c r="H2145" i="10"/>
  <c r="G2153" i="10"/>
  <c r="F2149" i="10"/>
  <c r="H2153" i="10"/>
  <c r="G2463" i="10"/>
  <c r="H2354" i="10"/>
  <c r="H2404" i="10"/>
  <c r="J4926" i="10"/>
  <c r="H3341" i="10"/>
  <c r="H3068" i="10"/>
  <c r="J3078" i="10"/>
  <c r="F2664" i="10"/>
  <c r="I2668" i="10"/>
  <c r="J2646" i="10"/>
  <c r="F2656" i="10"/>
  <c r="F2448" i="10"/>
  <c r="H2458" i="10"/>
  <c r="I4779" i="10"/>
  <c r="I4789" i="10"/>
  <c r="G1506" i="10"/>
  <c r="H4583" i="10"/>
  <c r="J1432" i="10"/>
  <c r="J4563" i="10"/>
  <c r="I4571" i="10"/>
  <c r="J1416" i="10"/>
  <c r="J4610" i="10"/>
  <c r="I3739" i="10"/>
  <c r="F2208" i="10"/>
  <c r="J3747" i="10"/>
  <c r="J2214" i="10"/>
  <c r="H3171" i="10"/>
  <c r="G3209" i="10"/>
  <c r="I1354" i="10"/>
  <c r="F3197" i="10"/>
  <c r="H3235" i="10"/>
  <c r="I1482" i="10"/>
  <c r="I3538" i="10"/>
  <c r="F1615" i="10"/>
  <c r="H1625" i="10"/>
  <c r="H1619" i="10"/>
  <c r="F1623" i="10"/>
  <c r="H1601" i="10"/>
  <c r="H1603" i="10"/>
  <c r="H1609" i="10"/>
  <c r="G1617" i="10"/>
  <c r="G3936" i="10"/>
  <c r="J3695" i="10"/>
  <c r="I4660" i="10"/>
  <c r="I4666" i="10"/>
  <c r="J4646" i="10"/>
  <c r="F4296" i="10"/>
  <c r="I4034" i="10"/>
  <c r="F4044" i="10"/>
  <c r="F4243" i="10"/>
  <c r="J2411" i="10"/>
  <c r="I2449" i="10"/>
  <c r="F2068" i="10"/>
  <c r="H2222" i="10"/>
  <c r="I1882" i="10"/>
  <c r="I2326" i="10"/>
  <c r="J2336" i="10"/>
  <c r="I4090" i="10"/>
  <c r="G3845" i="10"/>
  <c r="F4136" i="10"/>
  <c r="J4110" i="10"/>
  <c r="H4084" i="10"/>
  <c r="I4060" i="10"/>
  <c r="J4683" i="10"/>
  <c r="I2771" i="10"/>
  <c r="J2811" i="10"/>
  <c r="G2791" i="10"/>
  <c r="I2803" i="10"/>
  <c r="I1942" i="10"/>
  <c r="I2721" i="10"/>
  <c r="G2759" i="10"/>
  <c r="I2739" i="10"/>
  <c r="I2753" i="10"/>
  <c r="I1633" i="10"/>
  <c r="J1643" i="10"/>
  <c r="G1637" i="10"/>
  <c r="I1641" i="10"/>
  <c r="H4699" i="10"/>
  <c r="I3516" i="10"/>
  <c r="I3885" i="10"/>
  <c r="J3895" i="10"/>
  <c r="J2520" i="10"/>
  <c r="G2530" i="10"/>
  <c r="I1557" i="10"/>
  <c r="F1569" i="10"/>
  <c r="J1487" i="10"/>
  <c r="I1525" i="10"/>
  <c r="J3988" i="10"/>
  <c r="F3743" i="10"/>
  <c r="F4608" i="10"/>
  <c r="F2470" i="10"/>
  <c r="J4614" i="10"/>
  <c r="I2352" i="10"/>
  <c r="I4596" i="10"/>
  <c r="G2783" i="10"/>
  <c r="I4602" i="10"/>
  <c r="G2373" i="10"/>
  <c r="I2532" i="10"/>
  <c r="H2540" i="10"/>
  <c r="J2113" i="10"/>
  <c r="F2123" i="10"/>
  <c r="J2093" i="10"/>
  <c r="H2103" i="10"/>
  <c r="H2101" i="10"/>
  <c r="J2109" i="10"/>
  <c r="J3318" i="10"/>
  <c r="F2494" i="10"/>
  <c r="G2432" i="10"/>
  <c r="J1708" i="10"/>
  <c r="G2510" i="10"/>
  <c r="F2662" i="10"/>
  <c r="F1666" i="10"/>
  <c r="G2629" i="10"/>
  <c r="F1694" i="10"/>
  <c r="J4650" i="10"/>
  <c r="F4660" i="10"/>
  <c r="J3442" i="10"/>
  <c r="I4323" i="10"/>
  <c r="H2622" i="10"/>
  <c r="I2632" i="10"/>
  <c r="F1612" i="10"/>
  <c r="H2422" i="10"/>
  <c r="H2424" i="10"/>
  <c r="G1722" i="10"/>
  <c r="F3259" i="10"/>
  <c r="J3261" i="10"/>
  <c r="G1626" i="10"/>
  <c r="J4413" i="10"/>
  <c r="F3030" i="10"/>
  <c r="H4892" i="10"/>
  <c r="H2390" i="10"/>
  <c r="J2436" i="10"/>
  <c r="I2280" i="10"/>
  <c r="H2322" i="10"/>
  <c r="H2372" i="10"/>
  <c r="J2835" i="10"/>
  <c r="G2939" i="10"/>
  <c r="I2949" i="10"/>
  <c r="I2535" i="10"/>
  <c r="F2545" i="10"/>
  <c r="I2517" i="10"/>
  <c r="J2527" i="10"/>
  <c r="I2317" i="10"/>
  <c r="I2319" i="10"/>
  <c r="I4116" i="10"/>
  <c r="J4630" i="10"/>
  <c r="J4157" i="10"/>
  <c r="F3402" i="10"/>
  <c r="G3966" i="10"/>
  <c r="I4566" i="10"/>
  <c r="H3766" i="10"/>
  <c r="H3744" i="10"/>
  <c r="I3754" i="10"/>
  <c r="H3648" i="10"/>
  <c r="I3658" i="10"/>
  <c r="H2667" i="10"/>
  <c r="F2671" i="10"/>
  <c r="H2675" i="10"/>
  <c r="F2685" i="10"/>
  <c r="F2245" i="10"/>
  <c r="H2249" i="10"/>
  <c r="H2251" i="10"/>
  <c r="F2255" i="10"/>
  <c r="I4119" i="10"/>
  <c r="I4355" i="10"/>
  <c r="J2780" i="10"/>
  <c r="F2818" i="10"/>
  <c r="G2806" i="10"/>
  <c r="J2844" i="10"/>
  <c r="G3798" i="10"/>
  <c r="J2756" i="10"/>
  <c r="F2794" i="10"/>
  <c r="H2292" i="10"/>
  <c r="F2296" i="10"/>
  <c r="G3490" i="10"/>
  <c r="H2300" i="10"/>
  <c r="F2280" i="10"/>
  <c r="I2284" i="10"/>
  <c r="G2419" i="10"/>
  <c r="J2423" i="10"/>
  <c r="J3300" i="10"/>
  <c r="J4068" i="10"/>
  <c r="I4373" i="10"/>
  <c r="I3868" i="10"/>
  <c r="J4367" i="10"/>
  <c r="F3848" i="10"/>
  <c r="J4358" i="10"/>
  <c r="H3752" i="10"/>
  <c r="J2771" i="10"/>
  <c r="G4553" i="10"/>
  <c r="J1354" i="10"/>
  <c r="J1338" i="10"/>
  <c r="G1346" i="10"/>
  <c r="J4264" i="10"/>
  <c r="G4688" i="10"/>
  <c r="J3667" i="10"/>
  <c r="I2132" i="10"/>
  <c r="I3671" i="10"/>
  <c r="F3681" i="10"/>
  <c r="H2108" i="10"/>
  <c r="J3655" i="10"/>
  <c r="F2144" i="10"/>
  <c r="G3661" i="10"/>
  <c r="J2150" i="10"/>
  <c r="I3979" i="10"/>
  <c r="I1429" i="10"/>
  <c r="F1441" i="10"/>
  <c r="I1461" i="10"/>
  <c r="G1499" i="10"/>
  <c r="F1377" i="10"/>
  <c r="J1391" i="10"/>
  <c r="F3066" i="10"/>
  <c r="H1531" i="10"/>
  <c r="F1541" i="10"/>
  <c r="G4014" i="10"/>
  <c r="J4911" i="10"/>
  <c r="H4580" i="10"/>
  <c r="J4590" i="10"/>
  <c r="F4380" i="10"/>
  <c r="H4390" i="10"/>
  <c r="H4360" i="10"/>
  <c r="I4370" i="10"/>
  <c r="F3573" i="10"/>
  <c r="I4266" i="10"/>
  <c r="G4241" i="10"/>
  <c r="J4883" i="10"/>
  <c r="J4406" i="10"/>
  <c r="G1485" i="10"/>
  <c r="J3220" i="10"/>
  <c r="H4805" i="10"/>
  <c r="G1406" i="10"/>
  <c r="F1575" i="10"/>
  <c r="G1577" i="10"/>
  <c r="G1446" i="10"/>
  <c r="H3503" i="10"/>
  <c r="I2776" i="10"/>
  <c r="H2784" i="10"/>
  <c r="G2206" i="10"/>
  <c r="H2782" i="10"/>
  <c r="I2792" i="10"/>
  <c r="J2212" i="10"/>
  <c r="I2762" i="10"/>
  <c r="F2772" i="10"/>
  <c r="F2218" i="10"/>
  <c r="H2768" i="10"/>
  <c r="I2778" i="10"/>
  <c r="G4542" i="10"/>
  <c r="G1978" i="10"/>
  <c r="J1986" i="10"/>
  <c r="J1984" i="10"/>
  <c r="G1994" i="10"/>
  <c r="J4028" i="10"/>
  <c r="G4038" i="10"/>
  <c r="I3420" i="10"/>
  <c r="F4789" i="10"/>
  <c r="I3030" i="10"/>
  <c r="G3034" i="10"/>
  <c r="I1812" i="10"/>
  <c r="G2834" i="10"/>
  <c r="J2842" i="10"/>
  <c r="G2398" i="10"/>
  <c r="H2402" i="10"/>
  <c r="I2953" i="10"/>
  <c r="G2991" i="10"/>
  <c r="I4792" i="10"/>
  <c r="H1589" i="10"/>
  <c r="F1547" i="10"/>
  <c r="F1579" i="10"/>
  <c r="F4211" i="10"/>
  <c r="J1581" i="10"/>
  <c r="H3375" i="10"/>
  <c r="G4529" i="10"/>
  <c r="G4532" i="10"/>
  <c r="I4126" i="10"/>
  <c r="H2620" i="10"/>
  <c r="J2630" i="10"/>
  <c r="J2048" i="10"/>
  <c r="G2058" i="10"/>
  <c r="I2049" i="10"/>
  <c r="G2061" i="10"/>
  <c r="J1376" i="10"/>
  <c r="J3041" i="10"/>
  <c r="H3045" i="10"/>
  <c r="I1382" i="10"/>
  <c r="H4898" i="10"/>
  <c r="H3023" i="10"/>
  <c r="J3033" i="10"/>
  <c r="I3102" i="10"/>
  <c r="J3112" i="10"/>
  <c r="H4793" i="10"/>
  <c r="J2206" i="10"/>
  <c r="F2008" i="10"/>
  <c r="H1988" i="10"/>
  <c r="F1796" i="10"/>
  <c r="H4599" i="10"/>
  <c r="H4800" i="10"/>
  <c r="G4806" i="10"/>
  <c r="F4814" i="10"/>
  <c r="G2195" i="10"/>
  <c r="J2199" i="10"/>
  <c r="F2201" i="10"/>
  <c r="I2205" i="10"/>
  <c r="J2183" i="10"/>
  <c r="F2185" i="10"/>
  <c r="I2189" i="10"/>
  <c r="I2191" i="10"/>
  <c r="F4397" i="10"/>
  <c r="F3532" i="10"/>
  <c r="H3834" i="10"/>
  <c r="I3844" i="10"/>
  <c r="J4399" i="10"/>
  <c r="H3842" i="10"/>
  <c r="I4391" i="10"/>
  <c r="J3822" i="10"/>
  <c r="F4193" i="10"/>
  <c r="J2826" i="10"/>
  <c r="G2836" i="10"/>
  <c r="I1476" i="10"/>
  <c r="J2626" i="10"/>
  <c r="I2630" i="10"/>
  <c r="J1510" i="10"/>
  <c r="G2610" i="10"/>
  <c r="J2618" i="10"/>
  <c r="F1488" i="10"/>
  <c r="G2514" i="10"/>
  <c r="J2522" i="10"/>
  <c r="H1418" i="10"/>
  <c r="J1793" i="10"/>
  <c r="G3401" i="10"/>
  <c r="H1781" i="10"/>
  <c r="J1789" i="10"/>
  <c r="G3333" i="10"/>
  <c r="G4591" i="10"/>
  <c r="F4735" i="10"/>
  <c r="H4736" i="10"/>
  <c r="F4742" i="10"/>
  <c r="G4724" i="10"/>
  <c r="F4730" i="10"/>
  <c r="G2323" i="10"/>
  <c r="J2327" i="10"/>
  <c r="H4289" i="10"/>
  <c r="G2331" i="10"/>
  <c r="I2341" i="10"/>
  <c r="I2311" i="10"/>
  <c r="F2321" i="10"/>
  <c r="I4883" i="10"/>
  <c r="J3346" i="10"/>
  <c r="F4129" i="10"/>
  <c r="J4111" i="10"/>
  <c r="I4013" i="10"/>
  <c r="J4023" i="10"/>
  <c r="G2255" i="10"/>
  <c r="I2267" i="10"/>
  <c r="G1838" i="10"/>
  <c r="G2287" i="10"/>
  <c r="G2325" i="10"/>
  <c r="F1814" i="10"/>
  <c r="I2203" i="10"/>
  <c r="I2217" i="10"/>
  <c r="F1850" i="10"/>
  <c r="I2235" i="10"/>
  <c r="J2275" i="10"/>
  <c r="G1854" i="10"/>
  <c r="H3660" i="10"/>
  <c r="H4245" i="10"/>
  <c r="H4386" i="10"/>
  <c r="J4334" i="10"/>
  <c r="I3895" i="10"/>
  <c r="I4919" i="10"/>
  <c r="H3830" i="10"/>
  <c r="H4005" i="10"/>
  <c r="J4721" i="10"/>
  <c r="F2951" i="10"/>
  <c r="H2961" i="10"/>
  <c r="F2751" i="10"/>
  <c r="G2321" i="10"/>
  <c r="F2325" i="10"/>
  <c r="H2227" i="10"/>
  <c r="F2237" i="10"/>
  <c r="G4043" i="10"/>
  <c r="G4279" i="10"/>
  <c r="G3094" i="10"/>
  <c r="F3118" i="10"/>
  <c r="F3042" i="10"/>
  <c r="J3068" i="10"/>
  <c r="I2251" i="10"/>
  <c r="I3175" i="10"/>
  <c r="F3185" i="10"/>
  <c r="F3048" i="10"/>
  <c r="I3052" i="10"/>
  <c r="H3028" i="10"/>
  <c r="F3032" i="10"/>
  <c r="H3036" i="10"/>
  <c r="J3046" i="10"/>
  <c r="G1976" i="10"/>
  <c r="F4903" i="10"/>
  <c r="J1768" i="10"/>
  <c r="G1796" i="10"/>
  <c r="F4285" i="10"/>
  <c r="G4749" i="10"/>
  <c r="I1598" i="10"/>
  <c r="F4279" i="10"/>
  <c r="H3800" i="10"/>
  <c r="J4123" i="10"/>
  <c r="I4131" i="10"/>
  <c r="G3925" i="10"/>
  <c r="J4417" i="10"/>
  <c r="J3907" i="10"/>
  <c r="I4801" i="10"/>
  <c r="J3811" i="10"/>
  <c r="G4775" i="10"/>
  <c r="I3929" i="10"/>
  <c r="F1633" i="10"/>
  <c r="J1647" i="10"/>
  <c r="F1665" i="10"/>
  <c r="I1703" i="10"/>
  <c r="H1779" i="10"/>
  <c r="F1783" i="10"/>
  <c r="G4641" i="10"/>
  <c r="G1677" i="10"/>
  <c r="G1687" i="10"/>
  <c r="I3400" i="10"/>
  <c r="I4378" i="10"/>
  <c r="G3969" i="10"/>
  <c r="G4835" i="10"/>
  <c r="F3975" i="10"/>
  <c r="H3985" i="10"/>
  <c r="F3957" i="10"/>
  <c r="F4823" i="10"/>
  <c r="G3961" i="10"/>
  <c r="H3971" i="10"/>
  <c r="J4340" i="10"/>
  <c r="J2337" i="10"/>
  <c r="F2347" i="10"/>
  <c r="J2341" i="10"/>
  <c r="J2345" i="10"/>
  <c r="H2325" i="10"/>
  <c r="J2333" i="10"/>
  <c r="G3601" i="10"/>
  <c r="H3704" i="10"/>
  <c r="H4889" i="10"/>
  <c r="G4890" i="10"/>
  <c r="G4690" i="10"/>
  <c r="J4698" i="10"/>
  <c r="F4670" i="10"/>
  <c r="H4680" i="10"/>
  <c r="G3313" i="10"/>
  <c r="F4574" i="10"/>
  <c r="H4584" i="10"/>
  <c r="I4560" i="10"/>
  <c r="F1914" i="10"/>
  <c r="J4142" i="10"/>
  <c r="H4116" i="10"/>
  <c r="H4080" i="10"/>
  <c r="I4092" i="10"/>
  <c r="I4088" i="10"/>
  <c r="H4066" i="10"/>
  <c r="J4920" i="10"/>
  <c r="J1399" i="10"/>
  <c r="F1449" i="10"/>
  <c r="I1501" i="10"/>
  <c r="I1551" i="10"/>
  <c r="J4725" i="10"/>
  <c r="H3490" i="10"/>
  <c r="J4719" i="10"/>
  <c r="F3496" i="10"/>
  <c r="H4787" i="10"/>
  <c r="H2617" i="10"/>
  <c r="H2619" i="10"/>
  <c r="H2625" i="10"/>
  <c r="G2633" i="10"/>
  <c r="H2603" i="10"/>
  <c r="F2607" i="10"/>
  <c r="F1997" i="10"/>
  <c r="F2007" i="10"/>
  <c r="G4171" i="10"/>
  <c r="H2176" i="10"/>
  <c r="F2574" i="10"/>
  <c r="G2614" i="10"/>
  <c r="G3733" i="10"/>
  <c r="H2708" i="10"/>
  <c r="F2712" i="10"/>
  <c r="H2716" i="10"/>
  <c r="J2726" i="10"/>
  <c r="J2120" i="10"/>
  <c r="J4188" i="10"/>
  <c r="G4198" i="10"/>
  <c r="H1422" i="10"/>
  <c r="G1658" i="10"/>
  <c r="J4285" i="10"/>
  <c r="H1728" i="10"/>
  <c r="H2030" i="10"/>
  <c r="J1634" i="10"/>
  <c r="H3303" i="10"/>
  <c r="F3307" i="10"/>
  <c r="G1642" i="10"/>
  <c r="H3311" i="10"/>
  <c r="F1524" i="10"/>
  <c r="G1674" i="10"/>
  <c r="G2470" i="10"/>
  <c r="I2416" i="10"/>
  <c r="F2072" i="10"/>
  <c r="G4317" i="10"/>
  <c r="F2986" i="10"/>
  <c r="G3024" i="10"/>
  <c r="J1367" i="10"/>
  <c r="J1716" i="10"/>
  <c r="I3111" i="10"/>
  <c r="F3121" i="10"/>
  <c r="J4017" i="10"/>
  <c r="I3015" i="10"/>
  <c r="F3025" i="10"/>
  <c r="J4296" i="10"/>
  <c r="I4282" i="10"/>
  <c r="J2108" i="10"/>
  <c r="G4339" i="10"/>
  <c r="G2136" i="10"/>
  <c r="I3296" i="10"/>
  <c r="G2120" i="10"/>
  <c r="J4327" i="10"/>
  <c r="J2124" i="10"/>
  <c r="J4225" i="10"/>
  <c r="J3660" i="10"/>
  <c r="I3706" i="10"/>
  <c r="F3716" i="10"/>
  <c r="G3302" i="10"/>
  <c r="F3310" i="10"/>
  <c r="J3284" i="10"/>
  <c r="I4534" i="10"/>
  <c r="G2274" i="10"/>
  <c r="G2276" i="10"/>
  <c r="G4430" i="10"/>
  <c r="G3349" i="10"/>
  <c r="I3331" i="10"/>
  <c r="H1810" i="10"/>
  <c r="J4158" i="10"/>
  <c r="J1406" i="10"/>
  <c r="H4082" i="10"/>
  <c r="I1388" i="10"/>
  <c r="F3284" i="10"/>
  <c r="I3267" i="10"/>
  <c r="F1539" i="10"/>
  <c r="I3067" i="10"/>
  <c r="G3077" i="10"/>
  <c r="J1413" i="10"/>
  <c r="J3051" i="10"/>
  <c r="J1449" i="10"/>
  <c r="I3232" i="10"/>
  <c r="J1353" i="10"/>
  <c r="F2228" i="10"/>
  <c r="I4550" i="10"/>
  <c r="H1878" i="10"/>
  <c r="F1910" i="10"/>
  <c r="I1904" i="10"/>
  <c r="I1920" i="10"/>
  <c r="J3805" i="10"/>
  <c r="H3111" i="10"/>
  <c r="F3115" i="10"/>
  <c r="G1452" i="10"/>
  <c r="J3768" i="10"/>
  <c r="H3119" i="10"/>
  <c r="J3129" i="10"/>
  <c r="I1430" i="10"/>
  <c r="F3099" i="10"/>
  <c r="J3101" i="10"/>
  <c r="G1466" i="10"/>
  <c r="J3562" i="10"/>
  <c r="F3107" i="10"/>
  <c r="H3117" i="10"/>
  <c r="G1468" i="10"/>
  <c r="F4171" i="10"/>
  <c r="J1966" i="10"/>
  <c r="I1706" i="10"/>
  <c r="J2387" i="10"/>
  <c r="I2539" i="10"/>
  <c r="J4855" i="10"/>
  <c r="J3319" i="10"/>
  <c r="G1518" i="10"/>
  <c r="G3219" i="10"/>
  <c r="J3223" i="10"/>
  <c r="J3608" i="10"/>
  <c r="G3417" i="10"/>
  <c r="F1736" i="10"/>
  <c r="H1716" i="10"/>
  <c r="H1748" i="10"/>
  <c r="I1756" i="10"/>
  <c r="G3192" i="10"/>
  <c r="F3230" i="10"/>
  <c r="F3218" i="10"/>
  <c r="G3256" i="10"/>
  <c r="G3142" i="10"/>
  <c r="J3180" i="10"/>
  <c r="F3166" i="10"/>
  <c r="G3206" i="10"/>
  <c r="F1743" i="10"/>
  <c r="H1753" i="10"/>
  <c r="F1749" i="10"/>
  <c r="F1759" i="10"/>
  <c r="H1729" i="10"/>
  <c r="H1731" i="10"/>
  <c r="J3880" i="10"/>
  <c r="F4422" i="10"/>
  <c r="H4168" i="10"/>
  <c r="I4178" i="10"/>
  <c r="F4627" i="10"/>
  <c r="F3972" i="10"/>
  <c r="I4632" i="10"/>
  <c r="I3952" i="10"/>
  <c r="H3960" i="10"/>
  <c r="F3854" i="10"/>
  <c r="G4355" i="10"/>
  <c r="J3745" i="10"/>
  <c r="H2695" i="10"/>
  <c r="J2705" i="10"/>
  <c r="J2701" i="10"/>
  <c r="H2711" i="10"/>
  <c r="F2683" i="10"/>
  <c r="H2693" i="10"/>
  <c r="J2689" i="10"/>
  <c r="F2699" i="10"/>
  <c r="J3903" i="10"/>
  <c r="J3618" i="10"/>
  <c r="G4022" i="10"/>
  <c r="F4030" i="10"/>
  <c r="F3605" i="10"/>
  <c r="J4004" i="10"/>
  <c r="J4010" i="10"/>
  <c r="G4541" i="10"/>
  <c r="I2026" i="10"/>
  <c r="I2040" i="10"/>
  <c r="F2052" i="10"/>
  <c r="H2064" i="10"/>
  <c r="I1976" i="10"/>
  <c r="F1988" i="10"/>
  <c r="H2507" i="10"/>
  <c r="F2511" i="10"/>
  <c r="H4791" i="10"/>
  <c r="H4581" i="10"/>
  <c r="J3615" i="10"/>
  <c r="I3623" i="10"/>
  <c r="I1610" i="10"/>
  <c r="F3397" i="10"/>
  <c r="I1752" i="10"/>
  <c r="I2187" i="10"/>
  <c r="G2341" i="10"/>
  <c r="H1727" i="10"/>
  <c r="H3561" i="10"/>
  <c r="G3261" i="10"/>
  <c r="H1661" i="10"/>
  <c r="F3078" i="10"/>
  <c r="F4179" i="10"/>
  <c r="J4714" i="10"/>
  <c r="F3208" i="10"/>
  <c r="I3212" i="10"/>
  <c r="F4219" i="10"/>
  <c r="F4229" i="10"/>
  <c r="I4120" i="10"/>
  <c r="F4040" i="10"/>
  <c r="J3714" i="10"/>
  <c r="J3694" i="10"/>
  <c r="H3702" i="10"/>
  <c r="H4202" i="10"/>
  <c r="G2306" i="10"/>
  <c r="G2308" i="10"/>
  <c r="J2649" i="10"/>
  <c r="H2653" i="10"/>
  <c r="J2629" i="10"/>
  <c r="J2633" i="10"/>
  <c r="J2433" i="10"/>
  <c r="F2443" i="10"/>
  <c r="F3967" i="10"/>
  <c r="G3117" i="10"/>
  <c r="H3406" i="10"/>
  <c r="I3446" i="10"/>
  <c r="H3603" i="10"/>
  <c r="F1842" i="10"/>
  <c r="H3521" i="10"/>
  <c r="F3559" i="10"/>
  <c r="F1826" i="10"/>
  <c r="J2740" i="10"/>
  <c r="F1726" i="10"/>
  <c r="I3160" i="10"/>
  <c r="H3168" i="10"/>
  <c r="I3168" i="10"/>
  <c r="G3652" i="10"/>
  <c r="H2736" i="10"/>
  <c r="I2746" i="10"/>
  <c r="G2192" i="10"/>
  <c r="I2744" i="10"/>
  <c r="H2752" i="10"/>
  <c r="G2224" i="10"/>
  <c r="H1879" i="10"/>
  <c r="H1911" i="10"/>
  <c r="J1880" i="10"/>
  <c r="F4807" i="10"/>
  <c r="I3520" i="10"/>
  <c r="F3942" i="10"/>
  <c r="H3424" i="10"/>
  <c r="I3434" i="10"/>
  <c r="J2416" i="10"/>
  <c r="H1472" i="10"/>
  <c r="G2396" i="10"/>
  <c r="I2406" i="10"/>
  <c r="J2533" i="10"/>
  <c r="J2537" i="10"/>
  <c r="G3851" i="10"/>
  <c r="J3824" i="10"/>
  <c r="F4003" i="10"/>
  <c r="J4041" i="10"/>
  <c r="J3925" i="10"/>
  <c r="H3965" i="10"/>
  <c r="H3553" i="10"/>
  <c r="G1830" i="10"/>
  <c r="I2667" i="10"/>
  <c r="H3262" i="10"/>
  <c r="I3928" i="10"/>
  <c r="J3416" i="10"/>
  <c r="J1365" i="10"/>
  <c r="H3248" i="10"/>
  <c r="I3258" i="10"/>
  <c r="H1343" i="10"/>
  <c r="I3256" i="10"/>
  <c r="H3264" i="10"/>
  <c r="H1375" i="10"/>
  <c r="G2720" i="10"/>
  <c r="I4832" i="10"/>
  <c r="I2246" i="10"/>
  <c r="I4806" i="10"/>
  <c r="G2252" i="10"/>
  <c r="G4656" i="10"/>
  <c r="G3430" i="10"/>
  <c r="F3940" i="10"/>
  <c r="I4760" i="10"/>
  <c r="I3954" i="10"/>
  <c r="G4703" i="10"/>
  <c r="G3926" i="10"/>
  <c r="H3314" i="10"/>
  <c r="I3324" i="10"/>
  <c r="F4006" i="10"/>
  <c r="H2669" i="10"/>
  <c r="H2671" i="10"/>
  <c r="H2471" i="10"/>
  <c r="J2481" i="10"/>
  <c r="F2451" i="10"/>
  <c r="J2453" i="10"/>
  <c r="H2357" i="10"/>
  <c r="J2365" i="10"/>
  <c r="G3382" i="10"/>
  <c r="I2374" i="10"/>
  <c r="I3673" i="10"/>
  <c r="F4549" i="10"/>
  <c r="J3085" i="10"/>
  <c r="J3089" i="10"/>
  <c r="J1426" i="10"/>
  <c r="I4180" i="10"/>
  <c r="J3093" i="10"/>
  <c r="H3103" i="10"/>
  <c r="G1404" i="10"/>
  <c r="J3073" i="10"/>
  <c r="H3077" i="10"/>
  <c r="J1440" i="10"/>
  <c r="J3974" i="10"/>
  <c r="J3081" i="10"/>
  <c r="F3091" i="10"/>
  <c r="J1442" i="10"/>
  <c r="J3511" i="10"/>
  <c r="J3497" i="10"/>
  <c r="I2236" i="10"/>
  <c r="F2248" i="10"/>
  <c r="I2252" i="10"/>
  <c r="H3351" i="10"/>
  <c r="H3365" i="10"/>
  <c r="J3363" i="10"/>
  <c r="F3335" i="10"/>
  <c r="H3347" i="10"/>
  <c r="F1494" i="10"/>
  <c r="J4025" i="10"/>
  <c r="G3896" i="10"/>
  <c r="H4220" i="10"/>
  <c r="F1772" i="10"/>
  <c r="I4608" i="10"/>
  <c r="F1388" i="10"/>
  <c r="I4582" i="10"/>
  <c r="H3890" i="10"/>
  <c r="H3486" i="10"/>
  <c r="I3482" i="10"/>
  <c r="F3492" i="10"/>
  <c r="H4915" i="10"/>
  <c r="I3480" i="10"/>
  <c r="H1762" i="10"/>
  <c r="F4056" i="10"/>
  <c r="H1380" i="10"/>
  <c r="H3972" i="10"/>
  <c r="I4012" i="10"/>
  <c r="H1364" i="10"/>
  <c r="J3998" i="10"/>
  <c r="H4036" i="10"/>
  <c r="I1372" i="10"/>
  <c r="F4854" i="10"/>
  <c r="F2482" i="10"/>
  <c r="F1411" i="10"/>
  <c r="J3043" i="10"/>
  <c r="I3051" i="10"/>
  <c r="H1389" i="10"/>
  <c r="I3025" i="10"/>
  <c r="I3104" i="10"/>
  <c r="I4206" i="10"/>
  <c r="J4176" i="10"/>
  <c r="G4186" i="10"/>
  <c r="J2670" i="10"/>
  <c r="H2674" i="10"/>
  <c r="I4070" i="10"/>
  <c r="I4805" i="10"/>
  <c r="G4815" i="10"/>
  <c r="G1634" i="10"/>
  <c r="H4813" i="10"/>
  <c r="I4821" i="10"/>
  <c r="I1614" i="10"/>
  <c r="I4385" i="10"/>
  <c r="G4643" i="10"/>
  <c r="G4389" i="10"/>
  <c r="G4399" i="10"/>
  <c r="H4375" i="10"/>
  <c r="G3563" i="10"/>
  <c r="I3573" i="10"/>
  <c r="F2000" i="10"/>
  <c r="F3569" i="10"/>
  <c r="G3579" i="10"/>
  <c r="J2006" i="10"/>
  <c r="J3551" i="10"/>
  <c r="I3559" i="10"/>
  <c r="H2012" i="10"/>
  <c r="I3557" i="10"/>
  <c r="J3567" i="10"/>
  <c r="H2044" i="10"/>
  <c r="G4267" i="10"/>
  <c r="H1427" i="10"/>
  <c r="F1431" i="10"/>
  <c r="H3609" i="10"/>
  <c r="F3014" i="10"/>
  <c r="J3424" i="10"/>
  <c r="H4278" i="10"/>
  <c r="I4288" i="10"/>
  <c r="I3675" i="10"/>
  <c r="F4260" i="10"/>
  <c r="I3782" i="10"/>
  <c r="I4162" i="10"/>
  <c r="F4172" i="10"/>
  <c r="F4128" i="10"/>
  <c r="I2513" i="10"/>
  <c r="G2551" i="10"/>
  <c r="J2539" i="10"/>
  <c r="I2577" i="10"/>
  <c r="G2461" i="10"/>
  <c r="I2499" i="10"/>
  <c r="G2487" i="10"/>
  <c r="F4585" i="10"/>
  <c r="I4321" i="10"/>
  <c r="F4733" i="10"/>
  <c r="G4325" i="10"/>
  <c r="G4335" i="10"/>
  <c r="I4307" i="10"/>
  <c r="H4721" i="10"/>
  <c r="I4313" i="10"/>
  <c r="J4323" i="10"/>
  <c r="I4887" i="10"/>
  <c r="H3691" i="10"/>
  <c r="J3701" i="10"/>
  <c r="F2128" i="10"/>
  <c r="F3697" i="10"/>
  <c r="H3707" i="10"/>
  <c r="J2134" i="10"/>
  <c r="G3679" i="10"/>
  <c r="I3687" i="10"/>
  <c r="H1805" i="10"/>
  <c r="G2456" i="10"/>
  <c r="H1839" i="10"/>
  <c r="G1561" i="10"/>
  <c r="F1565" i="10"/>
  <c r="H3989" i="10"/>
  <c r="F1365" i="10"/>
  <c r="F1375" i="10"/>
  <c r="H1345" i="10"/>
  <c r="H1347" i="10"/>
  <c r="H3366" i="10"/>
  <c r="F3782" i="10"/>
  <c r="G3792" i="10"/>
  <c r="F3790" i="10"/>
  <c r="F3770" i="10"/>
  <c r="J3780" i="10"/>
  <c r="F3778" i="10"/>
  <c r="H3748" i="10"/>
  <c r="J2925" i="10"/>
  <c r="H2935" i="10"/>
  <c r="H2933" i="10"/>
  <c r="J2941" i="10"/>
  <c r="J2913" i="10"/>
  <c r="F2923" i="10"/>
  <c r="H2919" i="10"/>
  <c r="J2929" i="10"/>
  <c r="F2908" i="10"/>
  <c r="I1708" i="10"/>
  <c r="H1714" i="10"/>
  <c r="J1694" i="10"/>
  <c r="H3855" i="10"/>
  <c r="F1906" i="10"/>
  <c r="J4201" i="10"/>
  <c r="G3165" i="10"/>
  <c r="H1437" i="10"/>
  <c r="F3244" i="10"/>
  <c r="H1341" i="10"/>
  <c r="H2814" i="10"/>
  <c r="I2824" i="10"/>
  <c r="H2718" i="10"/>
  <c r="I2728" i="10"/>
  <c r="F2198" i="10"/>
  <c r="I1520" i="10"/>
  <c r="H1558" i="10"/>
  <c r="I1538" i="10"/>
  <c r="I1552" i="10"/>
  <c r="F4341" i="10"/>
  <c r="F1468" i="10"/>
  <c r="I1506" i="10"/>
  <c r="I1488" i="10"/>
  <c r="F1500" i="10"/>
  <c r="I4327" i="10"/>
  <c r="J3009" i="10"/>
  <c r="H3013" i="10"/>
  <c r="I1350" i="10"/>
  <c r="J2882" i="10"/>
  <c r="I2886" i="10"/>
  <c r="J1766" i="10"/>
  <c r="G2866" i="10"/>
  <c r="J2874" i="10"/>
  <c r="F1744" i="10"/>
  <c r="I2870" i="10"/>
  <c r="G2874" i="10"/>
  <c r="I1780" i="10"/>
  <c r="I4561" i="10"/>
  <c r="F1976" i="10"/>
  <c r="F1803" i="10"/>
  <c r="F3034" i="10"/>
  <c r="H1831" i="10"/>
  <c r="H1637" i="10"/>
  <c r="H3981" i="10"/>
  <c r="G3567" i="10"/>
  <c r="F4786" i="10"/>
  <c r="G4796" i="10"/>
  <c r="G4578" i="10"/>
  <c r="I4164" i="10"/>
  <c r="I3992" i="10"/>
  <c r="H4554" i="10"/>
  <c r="H3998" i="10"/>
  <c r="F3566" i="10"/>
  <c r="H3374" i="10"/>
  <c r="I2605" i="10"/>
  <c r="I2607" i="10"/>
  <c r="G2611" i="10"/>
  <c r="J2615" i="10"/>
  <c r="I2591" i="10"/>
  <c r="G2595" i="10"/>
  <c r="J2599" i="10"/>
  <c r="F2601" i="10"/>
  <c r="I4346" i="10"/>
  <c r="H4621" i="10"/>
  <c r="G4101" i="10"/>
  <c r="G4246" i="10"/>
  <c r="F4254" i="10"/>
  <c r="H3515" i="10"/>
  <c r="I4254" i="10"/>
  <c r="I2748" i="10"/>
  <c r="J2750" i="10"/>
  <c r="I2275" i="10"/>
  <c r="I2289" i="10"/>
  <c r="I2969" i="10"/>
  <c r="H4785" i="10"/>
  <c r="I4275" i="10"/>
  <c r="F1896" i="10"/>
  <c r="G4255" i="10"/>
  <c r="I4265" i="10"/>
  <c r="H1828" i="10"/>
  <c r="G3839" i="10"/>
  <c r="H1914" i="10"/>
  <c r="F1922" i="10"/>
  <c r="H1872" i="10"/>
  <c r="I1898" i="10"/>
  <c r="I4675" i="10"/>
  <c r="H4811" i="10"/>
  <c r="J2735" i="10"/>
  <c r="I2743" i="10"/>
  <c r="I2741" i="10"/>
  <c r="J2751" i="10"/>
  <c r="I3886" i="10"/>
  <c r="G1974" i="10"/>
  <c r="H4252" i="10"/>
  <c r="I3760" i="10"/>
  <c r="F4659" i="10"/>
  <c r="I3560" i="10"/>
  <c r="H3568" i="10"/>
  <c r="F1935" i="10"/>
  <c r="G1985" i="10"/>
  <c r="I1576" i="10"/>
  <c r="F1780" i="10"/>
  <c r="J4831" i="10"/>
  <c r="G3727" i="10"/>
  <c r="H4338" i="10"/>
  <c r="I1452" i="10"/>
  <c r="J3545" i="10"/>
  <c r="H3525" i="10"/>
  <c r="J3533" i="10"/>
  <c r="H3533" i="10"/>
  <c r="H3751" i="10"/>
  <c r="G3729" i="10"/>
  <c r="I3705" i="10"/>
  <c r="H3679" i="10"/>
  <c r="H3716" i="10"/>
  <c r="F4863" i="10"/>
  <c r="G4864" i="10"/>
  <c r="F4868" i="10"/>
  <c r="H4878" i="10"/>
  <c r="G3657" i="10"/>
  <c r="J4850" i="10"/>
  <c r="F4238" i="10"/>
  <c r="G4248" i="10"/>
  <c r="F4063" i="10"/>
  <c r="G4733" i="10"/>
  <c r="G2567" i="10"/>
  <c r="G2605" i="10"/>
  <c r="J1680" i="10"/>
  <c r="I1359" i="10"/>
  <c r="J1714" i="10"/>
  <c r="J3224" i="10"/>
  <c r="G3234" i="10"/>
  <c r="J3128" i="10"/>
  <c r="G3138" i="10"/>
  <c r="H4715" i="10"/>
  <c r="I2108" i="10"/>
  <c r="F2136" i="10"/>
  <c r="F2120" i="10"/>
  <c r="I2124" i="10"/>
  <c r="J2356" i="10"/>
  <c r="F2406" i="10"/>
  <c r="H4928" i="10"/>
  <c r="I2527" i="10"/>
  <c r="G2531" i="10"/>
  <c r="J2127" i="10"/>
  <c r="I2135" i="10"/>
  <c r="F2105" i="10"/>
  <c r="I2109" i="10"/>
  <c r="I1869" i="10"/>
  <c r="F1881" i="10"/>
  <c r="I3430" i="10"/>
  <c r="H3554" i="10"/>
  <c r="J3914" i="10"/>
  <c r="G2338" i="10"/>
  <c r="G2340" i="10"/>
  <c r="H4879" i="10"/>
  <c r="G1439" i="10"/>
  <c r="J1443" i="10"/>
  <c r="J1355" i="10"/>
  <c r="H4324" i="10"/>
  <c r="I4612" i="10"/>
  <c r="H3747" i="10"/>
  <c r="H3745" i="10"/>
  <c r="G3753" i="10"/>
  <c r="H3177" i="10"/>
  <c r="G3201" i="10"/>
  <c r="I2268" i="10"/>
  <c r="J2270" i="10"/>
  <c r="J3592" i="10"/>
  <c r="I2276" i="10"/>
  <c r="H2284" i="10"/>
  <c r="J2254" i="10"/>
  <c r="H2258" i="10"/>
  <c r="G3540" i="10"/>
  <c r="J2262" i="10"/>
  <c r="F2272" i="10"/>
  <c r="H3936" i="10"/>
  <c r="H3922" i="10"/>
  <c r="I4657" i="10"/>
  <c r="J4658" i="10"/>
  <c r="H4664" i="10"/>
  <c r="J3158" i="10"/>
  <c r="F3168" i="10"/>
  <c r="J2550" i="10"/>
  <c r="F2560" i="10"/>
  <c r="H4885" i="10"/>
  <c r="G1732" i="10"/>
  <c r="F4375" i="10"/>
  <c r="G4685" i="10"/>
  <c r="I1534" i="10"/>
  <c r="H4369" i="10"/>
  <c r="J4667" i="10"/>
  <c r="J1514" i="10"/>
  <c r="J4569" i="10"/>
  <c r="J4579" i="10"/>
  <c r="F1422" i="10"/>
  <c r="J2548" i="10"/>
  <c r="I2850" i="10"/>
  <c r="H2854" i="10"/>
  <c r="I2858" i="10"/>
  <c r="F2868" i="10"/>
  <c r="H2838" i="10"/>
  <c r="H2840" i="10"/>
  <c r="H2846" i="10"/>
  <c r="I2856" i="10"/>
  <c r="H3030" i="10"/>
  <c r="G4670" i="10"/>
  <c r="H1622" i="10"/>
  <c r="F1660" i="10"/>
  <c r="H1640" i="10"/>
  <c r="H1654" i="10"/>
  <c r="H4315" i="10"/>
  <c r="I1570" i="10"/>
  <c r="H1608" i="10"/>
  <c r="H1590" i="10"/>
  <c r="I1602" i="10"/>
  <c r="J4303" i="10"/>
  <c r="J3414" i="10"/>
  <c r="J3241" i="10"/>
  <c r="F3251" i="10"/>
  <c r="J1552" i="10"/>
  <c r="J3245" i="10"/>
  <c r="J3249" i="10"/>
  <c r="J1586" i="10"/>
  <c r="G4567" i="10"/>
  <c r="H3229" i="10"/>
  <c r="J3237" i="10"/>
  <c r="H1770" i="10"/>
  <c r="J2896" i="10"/>
  <c r="J2898" i="10"/>
  <c r="H1804" i="10"/>
  <c r="G4587" i="10"/>
  <c r="G3511" i="10"/>
  <c r="I3521" i="10"/>
  <c r="F3149" i="10"/>
  <c r="H3073" i="10"/>
  <c r="G2966" i="10"/>
  <c r="H3187" i="10"/>
  <c r="J3118" i="10"/>
  <c r="H3122" i="10"/>
  <c r="J3126" i="10"/>
  <c r="F3136" i="10"/>
  <c r="H3674" i="10"/>
  <c r="G4602" i="10"/>
  <c r="F3909" i="10"/>
  <c r="H2346" i="10"/>
  <c r="H2350" i="10"/>
  <c r="I1522" i="10"/>
  <c r="I2354" i="10"/>
  <c r="F2358" i="10"/>
  <c r="I2332" i="10"/>
  <c r="F2344" i="10"/>
  <c r="H2338" i="10"/>
  <c r="H2342" i="10"/>
  <c r="H3306" i="10"/>
  <c r="H1719" i="10"/>
  <c r="H1701" i="10"/>
  <c r="G3625" i="10"/>
  <c r="J1729" i="10"/>
  <c r="F3657" i="10"/>
  <c r="G4075" i="10"/>
  <c r="J4272" i="10"/>
  <c r="G4282" i="10"/>
  <c r="G4074" i="10"/>
  <c r="J4082" i="10"/>
  <c r="F3644" i="10"/>
  <c r="G4607" i="10"/>
  <c r="I3546" i="10"/>
  <c r="F3556" i="10"/>
  <c r="H4335" i="10"/>
  <c r="G4295" i="10"/>
  <c r="F4759" i="10"/>
  <c r="G4301" i="10"/>
  <c r="H4753" i="10"/>
  <c r="I4281" i="10"/>
  <c r="J4291" i="10"/>
  <c r="I4289" i="10"/>
  <c r="F4892" i="10"/>
  <c r="I1816" i="10"/>
  <c r="F2392" i="10"/>
  <c r="G2438" i="10"/>
  <c r="H1773" i="10"/>
  <c r="H2286" i="10"/>
  <c r="H1807" i="10"/>
  <c r="J2324" i="10"/>
  <c r="F2374" i="10"/>
  <c r="F1811" i="10"/>
  <c r="I3616" i="10"/>
  <c r="G1537" i="10"/>
  <c r="H1547" i="10"/>
  <c r="H4542" i="10"/>
  <c r="G4552" i="10"/>
  <c r="G4342" i="10"/>
  <c r="F4350" i="10"/>
  <c r="H3961" i="10"/>
  <c r="J2971" i="10"/>
  <c r="G2983" i="10"/>
  <c r="G1914" i="10"/>
  <c r="I2177" i="10"/>
  <c r="G2189" i="10"/>
  <c r="G1818" i="10"/>
  <c r="J3786" i="10"/>
  <c r="J2107" i="10"/>
  <c r="I2145" i="10"/>
  <c r="J1794" i="10"/>
  <c r="G1724" i="10"/>
  <c r="J2222" i="10"/>
  <c r="H2228" i="10"/>
  <c r="I4369" i="10"/>
  <c r="G2782" i="10"/>
  <c r="J2820" i="10"/>
  <c r="G2389" i="10"/>
  <c r="I2427" i="10"/>
  <c r="G2973" i="10"/>
  <c r="H2264" i="10"/>
  <c r="J1823" i="10"/>
  <c r="I1861" i="10"/>
  <c r="F3512" i="10"/>
  <c r="F1502" i="10"/>
  <c r="G1486" i="10"/>
  <c r="F3289" i="10"/>
  <c r="I3293" i="10"/>
  <c r="G1390" i="10"/>
  <c r="F2960" i="10"/>
  <c r="J4775" i="10"/>
  <c r="J1896" i="10"/>
  <c r="G1924" i="10"/>
  <c r="H4865" i="10"/>
  <c r="J1832" i="10"/>
  <c r="I3996" i="10"/>
  <c r="F3045" i="10"/>
  <c r="F3270" i="10"/>
  <c r="G1359" i="10"/>
  <c r="J3276" i="10"/>
  <c r="G3286" i="10"/>
  <c r="I1337" i="10"/>
  <c r="I1371" i="10"/>
  <c r="G3272" i="10"/>
  <c r="J4648" i="10"/>
  <c r="I3599" i="10"/>
  <c r="H2185" i="10"/>
  <c r="F2189" i="10"/>
  <c r="F2199" i="10"/>
  <c r="H2169" i="10"/>
  <c r="H2171" i="10"/>
  <c r="H2177" i="10"/>
  <c r="G2185" i="10"/>
  <c r="I3991" i="10"/>
  <c r="F3021" i="10"/>
  <c r="F3047" i="10"/>
  <c r="F3246" i="10"/>
  <c r="G3289" i="10"/>
  <c r="J3094" i="10"/>
  <c r="F3104" i="10"/>
  <c r="J2894" i="10"/>
  <c r="H2898" i="10"/>
  <c r="J4732" i="10"/>
  <c r="H2876" i="10"/>
  <c r="J2886" i="10"/>
  <c r="I2780" i="10"/>
  <c r="J2782" i="10"/>
  <c r="F3771" i="10"/>
  <c r="J1433" i="10"/>
  <c r="H1493" i="10"/>
  <c r="G3666" i="10"/>
  <c r="J1473" i="10"/>
  <c r="F1483" i="10"/>
  <c r="I3503" i="10"/>
  <c r="F3921" i="10"/>
  <c r="G4426" i="10"/>
  <c r="F4432" i="10"/>
  <c r="I4414" i="10"/>
  <c r="J4418" i="10"/>
  <c r="H4428" i="10"/>
  <c r="I2015" i="10"/>
  <c r="G2019" i="10"/>
  <c r="G4595" i="10"/>
  <c r="I2023" i="10"/>
  <c r="F2033" i="10"/>
  <c r="G2003" i="10"/>
  <c r="J2007" i="10"/>
  <c r="F2917" i="10"/>
  <c r="H2921" i="10"/>
  <c r="J4328" i="10"/>
  <c r="I4021" i="10"/>
  <c r="J3823" i="10"/>
  <c r="H3369" i="10"/>
  <c r="F3381" i="10"/>
  <c r="G3097" i="10"/>
  <c r="G3355" i="10"/>
  <c r="I3365" i="10"/>
  <c r="G1697" i="10"/>
  <c r="H1707" i="10"/>
  <c r="H4541" i="10"/>
  <c r="G3786" i="10"/>
  <c r="J4764" i="10"/>
  <c r="I2503" i="10"/>
  <c r="F2513" i="10"/>
  <c r="I2101" i="10"/>
  <c r="J2111" i="10"/>
  <c r="F2081" i="10"/>
  <c r="G2091" i="10"/>
  <c r="J2087" i="10"/>
  <c r="F2089" i="10"/>
  <c r="H4860" i="10"/>
  <c r="I3634" i="10"/>
  <c r="I3732" i="10"/>
  <c r="H3740" i="10"/>
  <c r="J3328" i="10"/>
  <c r="H4905" i="10"/>
  <c r="J3306" i="10"/>
  <c r="G4091" i="10"/>
  <c r="F4212" i="10"/>
  <c r="G2724" i="10"/>
  <c r="I2734" i="10"/>
  <c r="H1372" i="10"/>
  <c r="I2526" i="10"/>
  <c r="J2536" i="10"/>
  <c r="I1380" i="10"/>
  <c r="J2506" i="10"/>
  <c r="G2516" i="10"/>
  <c r="H1386" i="10"/>
  <c r="F2408" i="10"/>
  <c r="G2420" i="10"/>
  <c r="H3356" i="10"/>
  <c r="H3853" i="10"/>
  <c r="J1697" i="10"/>
  <c r="G3709" i="10"/>
  <c r="J4127" i="10"/>
  <c r="G4220" i="10"/>
  <c r="I4230" i="10"/>
  <c r="J4226" i="10"/>
  <c r="G4236" i="10"/>
  <c r="J4208" i="10"/>
  <c r="G4218" i="10"/>
  <c r="I4214" i="10"/>
  <c r="J4224" i="10"/>
  <c r="I4337" i="10"/>
  <c r="G1491" i="10"/>
  <c r="F1529" i="10"/>
  <c r="J1511" i="10"/>
  <c r="G1523" i="10"/>
  <c r="J4795" i="10"/>
  <c r="I1439" i="10"/>
  <c r="J1479" i="10"/>
  <c r="H2715" i="10"/>
  <c r="J3966" i="10"/>
  <c r="J3815" i="10"/>
  <c r="I3823" i="10"/>
  <c r="G3621" i="10"/>
  <c r="I3601" i="10"/>
  <c r="J3611" i="10"/>
  <c r="I3505" i="10"/>
  <c r="J3515" i="10"/>
  <c r="I4906" i="10"/>
  <c r="J1623" i="10"/>
  <c r="F1673" i="10"/>
  <c r="F1734" i="10"/>
  <c r="J1751" i="10"/>
  <c r="G1889" i="10"/>
  <c r="G1712" i="10"/>
  <c r="F1417" i="10"/>
  <c r="I1469" i="10"/>
  <c r="J1748" i="10"/>
  <c r="I1519" i="10"/>
  <c r="G1571" i="10"/>
  <c r="F1754" i="10"/>
  <c r="I3858" i="10"/>
  <c r="J4773" i="10"/>
  <c r="F4351" i="10"/>
  <c r="I4350" i="10"/>
  <c r="G4356" i="10"/>
  <c r="G4338" i="10"/>
  <c r="H4770" i="10"/>
  <c r="I3728" i="10"/>
  <c r="H4575" i="10"/>
  <c r="J4585" i="10"/>
  <c r="G4681" i="10"/>
  <c r="I4377" i="10"/>
  <c r="J4387" i="10"/>
  <c r="G4359" i="10"/>
  <c r="G4771" i="10"/>
  <c r="G4263" i="10"/>
  <c r="G4804" i="10"/>
  <c r="G2680" i="10"/>
  <c r="F2718" i="10"/>
  <c r="F1843" i="10"/>
  <c r="G2712" i="10"/>
  <c r="J1877" i="10"/>
  <c r="G2630" i="10"/>
  <c r="J2668" i="10"/>
  <c r="H1855" i="10"/>
  <c r="G2662" i="10"/>
  <c r="F1891" i="10"/>
  <c r="F3712" i="10"/>
  <c r="G1409" i="10"/>
  <c r="H1419" i="10"/>
  <c r="F1415" i="10"/>
  <c r="G1417" i="10"/>
  <c r="J3757" i="10"/>
  <c r="F1397" i="10"/>
  <c r="F1407" i="10"/>
  <c r="G1401" i="10"/>
  <c r="F1405" i="10"/>
  <c r="H3711" i="10"/>
  <c r="G2606" i="10"/>
  <c r="H3897" i="10"/>
  <c r="I3665" i="10"/>
  <c r="G3830" i="10"/>
  <c r="H3492" i="10"/>
  <c r="G3858" i="10"/>
  <c r="H1966" i="10"/>
  <c r="I2120" i="10"/>
  <c r="J2981" i="10"/>
  <c r="J2985" i="10"/>
  <c r="F2555" i="10"/>
  <c r="H2565" i="10"/>
  <c r="J2457" i="10"/>
  <c r="H2461" i="10"/>
  <c r="J4031" i="10"/>
  <c r="J4085" i="10"/>
  <c r="J4105" i="10"/>
  <c r="H4143" i="10"/>
  <c r="F4035" i="10"/>
  <c r="J4053" i="10"/>
  <c r="H4093" i="10"/>
  <c r="G3836" i="10"/>
  <c r="I3011" i="10"/>
  <c r="J1385" i="10"/>
  <c r="H2886" i="10"/>
  <c r="I2866" i="10"/>
  <c r="H2872" i="10"/>
  <c r="J2080" i="10"/>
  <c r="G2090" i="10"/>
  <c r="F3740" i="10"/>
  <c r="J4872" i="10"/>
  <c r="H3720" i="10"/>
  <c r="I4709" i="10"/>
  <c r="H3520" i="10"/>
  <c r="I3530" i="10"/>
  <c r="I4371" i="10"/>
  <c r="H4887" i="10"/>
  <c r="H1794" i="10"/>
  <c r="J1822" i="10"/>
  <c r="J1726" i="10"/>
  <c r="F4598" i="10"/>
  <c r="F3223" i="10"/>
  <c r="F3261" i="10"/>
  <c r="H3249" i="10"/>
  <c r="F3287" i="10"/>
  <c r="I3281" i="10"/>
  <c r="J4337" i="10"/>
  <c r="J3285" i="10"/>
  <c r="H3295" i="10"/>
  <c r="J1648" i="10"/>
  <c r="G3113" i="10"/>
  <c r="J3589" i="10"/>
  <c r="F3595" i="10"/>
  <c r="H3605" i="10"/>
  <c r="J3577" i="10"/>
  <c r="I1839" i="10"/>
  <c r="F3231" i="10"/>
  <c r="I2861" i="10"/>
  <c r="I2863" i="10"/>
  <c r="J2663" i="10"/>
  <c r="F2665" i="10"/>
  <c r="G2643" i="10"/>
  <c r="J2647" i="10"/>
  <c r="G2547" i="10"/>
  <c r="J2551" i="10"/>
  <c r="J4092" i="10"/>
  <c r="G4102" i="10"/>
  <c r="J4100" i="10"/>
  <c r="G4088" i="10"/>
  <c r="F2600" i="10"/>
  <c r="I2604" i="10"/>
  <c r="J4731" i="10"/>
  <c r="J1578" i="10"/>
  <c r="H4323" i="10"/>
  <c r="J4737" i="10"/>
  <c r="G1586" i="10"/>
  <c r="F4317" i="10"/>
  <c r="G4717" i="10"/>
  <c r="I1566" i="10"/>
  <c r="F4311" i="10"/>
  <c r="I4723" i="10"/>
  <c r="G1572" i="10"/>
  <c r="H4305" i="10"/>
  <c r="I3826" i="10"/>
  <c r="I4097" i="10"/>
  <c r="J4107" i="10"/>
  <c r="I4105" i="10"/>
  <c r="J4006" i="10"/>
  <c r="I4083" i="10"/>
  <c r="G4093" i="10"/>
  <c r="G1928" i="10"/>
  <c r="I3479" i="10"/>
  <c r="F3489" i="10"/>
  <c r="F1968" i="10"/>
  <c r="H2072" i="10"/>
  <c r="H2086" i="10"/>
  <c r="G1590" i="10"/>
  <c r="G1622" i="10"/>
  <c r="F1522" i="10"/>
  <c r="I3338" i="10"/>
  <c r="I4401" i="10"/>
  <c r="I2554" i="10"/>
  <c r="F1974" i="10"/>
  <c r="H2550" i="10"/>
  <c r="H2552" i="10"/>
  <c r="F2010" i="10"/>
  <c r="F2532" i="10"/>
  <c r="H2542" i="10"/>
  <c r="J1988" i="10"/>
  <c r="H2536" i="10"/>
  <c r="F2540" i="10"/>
  <c r="F2022" i="10"/>
  <c r="G1709" i="10"/>
  <c r="G1719" i="10"/>
  <c r="J1715" i="10"/>
  <c r="G1717" i="10"/>
  <c r="F4623" i="10"/>
  <c r="I1697" i="10"/>
  <c r="J1707" i="10"/>
  <c r="G1701" i="10"/>
  <c r="I1705" i="10"/>
  <c r="G4609" i="10"/>
  <c r="H4201" i="10"/>
  <c r="J4605" i="10"/>
  <c r="F4207" i="10"/>
  <c r="J4599" i="10"/>
  <c r="G4185" i="10"/>
  <c r="H4195" i="10"/>
  <c r="H3583" i="10"/>
  <c r="H1939" i="10"/>
  <c r="J4182" i="10"/>
  <c r="F2849" i="10"/>
  <c r="G2859" i="10"/>
  <c r="I2751" i="10"/>
  <c r="G2755" i="10"/>
  <c r="I4544" i="10"/>
  <c r="F4282" i="10"/>
  <c r="G4299" i="10"/>
  <c r="F4298" i="10"/>
  <c r="F4302" i="10"/>
  <c r="G4312" i="10"/>
  <c r="J2798" i="10"/>
  <c r="H2802" i="10"/>
  <c r="J4908" i="10"/>
  <c r="J2226" i="10"/>
  <c r="G2236" i="10"/>
  <c r="H4886" i="10"/>
  <c r="F3660" i="10"/>
  <c r="F3708" i="10"/>
  <c r="J3302" i="10"/>
  <c r="G4615" i="10"/>
  <c r="I3284" i="10"/>
  <c r="I4589" i="10"/>
  <c r="H3290" i="10"/>
  <c r="H4565" i="10"/>
  <c r="G4032" i="10"/>
  <c r="I4833" i="10"/>
  <c r="H2645" i="10"/>
  <c r="J2653" i="10"/>
  <c r="J2241" i="10"/>
  <c r="F2251" i="10"/>
  <c r="J2221" i="10"/>
  <c r="H2231" i="10"/>
  <c r="H2023" i="10"/>
  <c r="J2033" i="10"/>
  <c r="I3382" i="10"/>
  <c r="F1630" i="10"/>
  <c r="I3231" i="10"/>
  <c r="G3235" i="10"/>
  <c r="G1408" i="10"/>
  <c r="F1549" i="10"/>
  <c r="H1553" i="10"/>
  <c r="F1386" i="10"/>
  <c r="J3119" i="10"/>
  <c r="I3127" i="10"/>
  <c r="F4180" i="10"/>
  <c r="F2210" i="10"/>
  <c r="I4237" i="10"/>
  <c r="F2238" i="10"/>
  <c r="F3867" i="10"/>
  <c r="I4633" i="10"/>
  <c r="I1504" i="10"/>
  <c r="G3968" i="10"/>
  <c r="G3398" i="10"/>
  <c r="F3406" i="10"/>
  <c r="J3404" i="10"/>
  <c r="G3384" i="10"/>
  <c r="F3394" i="10"/>
  <c r="F3390" i="10"/>
  <c r="G3400" i="10"/>
  <c r="G3238" i="10"/>
  <c r="G2513" i="10"/>
  <c r="F2517" i="10"/>
  <c r="H2521" i="10"/>
  <c r="H2523" i="10"/>
  <c r="F2501" i="10"/>
  <c r="H2505" i="10"/>
  <c r="G1819" i="10"/>
  <c r="F1857" i="10"/>
  <c r="G3292" i="10"/>
  <c r="G2405" i="10"/>
  <c r="G3249" i="10"/>
  <c r="J2593" i="10"/>
  <c r="F2603" i="10"/>
  <c r="J2597" i="10"/>
  <c r="J2601" i="10"/>
  <c r="H2581" i="10"/>
  <c r="J2589" i="10"/>
  <c r="J2585" i="10"/>
  <c r="H2589" i="10"/>
  <c r="I4005" i="10"/>
  <c r="H4189" i="10"/>
  <c r="H4207" i="10"/>
  <c r="F4131" i="10"/>
  <c r="J4169" i="10"/>
  <c r="F4163" i="10"/>
  <c r="J3893" i="10"/>
  <c r="J3243" i="10"/>
  <c r="H1615" i="10"/>
  <c r="G3247" i="10"/>
  <c r="I3257" i="10"/>
  <c r="J1593" i="10"/>
  <c r="H4268" i="10"/>
  <c r="G3229" i="10"/>
  <c r="I2898" i="10"/>
  <c r="J4410" i="10"/>
  <c r="G2106" i="10"/>
  <c r="J2114" i="10"/>
  <c r="H1846" i="10"/>
  <c r="I1858" i="10"/>
  <c r="I4263" i="10"/>
  <c r="F3950" i="10"/>
  <c r="G3960" i="10"/>
  <c r="H3852" i="10"/>
  <c r="J3862" i="10"/>
  <c r="H3982" i="10"/>
  <c r="G2954" i="10"/>
  <c r="G2956" i="10"/>
  <c r="H1836" i="10"/>
  <c r="F2469" i="10"/>
  <c r="H2473" i="10"/>
  <c r="G2449" i="10"/>
  <c r="F2453" i="10"/>
  <c r="H2457" i="10"/>
  <c r="H2459" i="10"/>
  <c r="G3915" i="10"/>
  <c r="G3319" i="10"/>
  <c r="J4421" i="10"/>
  <c r="I4024" i="10"/>
  <c r="F4424" i="10"/>
  <c r="I4002" i="10"/>
  <c r="F4012" i="10"/>
  <c r="F4371" i="10"/>
  <c r="I4010" i="10"/>
  <c r="H4372" i="10"/>
  <c r="J3312" i="10"/>
  <c r="G2301" i="10"/>
  <c r="J2315" i="10"/>
  <c r="G2327" i="10"/>
  <c r="I2339" i="10"/>
  <c r="I2257" i="10"/>
  <c r="H2741" i="10"/>
  <c r="J2749" i="10"/>
  <c r="J3651" i="10"/>
  <c r="I4648" i="10"/>
  <c r="F1528" i="10"/>
  <c r="J2424" i="10"/>
  <c r="G2434" i="10"/>
  <c r="G1694" i="10"/>
  <c r="I3423" i="10"/>
  <c r="G3427" i="10"/>
  <c r="F1626" i="10"/>
  <c r="H4127" i="10"/>
  <c r="F3870" i="10"/>
  <c r="J4900" i="10"/>
  <c r="H4874" i="10"/>
  <c r="J4848" i="10"/>
  <c r="G3807" i="10"/>
  <c r="I4229" i="10"/>
  <c r="J4120" i="10"/>
  <c r="J4584" i="10"/>
  <c r="F3714" i="10"/>
  <c r="I2563" i="10"/>
  <c r="J2603" i="10"/>
  <c r="G1805" i="10"/>
  <c r="G1815" i="10"/>
  <c r="H4046" i="10"/>
  <c r="F3320" i="10"/>
  <c r="H3330" i="10"/>
  <c r="H3899" i="10"/>
  <c r="G4905" i="10"/>
  <c r="H3881" i="10"/>
  <c r="H3685" i="10"/>
  <c r="G4624" i="10"/>
  <c r="H2055" i="10"/>
  <c r="J2065" i="10"/>
  <c r="G2734" i="10"/>
  <c r="I1669" i="10"/>
  <c r="G1707" i="10"/>
  <c r="F1585" i="10"/>
  <c r="J1599" i="10"/>
  <c r="H3499" i="10"/>
  <c r="F3768" i="10"/>
  <c r="G4811" i="10"/>
  <c r="F4812" i="10"/>
  <c r="G4818" i="10"/>
  <c r="J4826" i="10"/>
  <c r="F3859" i="10"/>
  <c r="J4388" i="10"/>
  <c r="F4394" i="10"/>
  <c r="G4113" i="10"/>
  <c r="J4785" i="10"/>
  <c r="J2363" i="10"/>
  <c r="I2401" i="10"/>
  <c r="G1834" i="10"/>
  <c r="G2381" i="10"/>
  <c r="J2395" i="10"/>
  <c r="G1868" i="10"/>
  <c r="J2307" i="10"/>
  <c r="G2319" i="10"/>
  <c r="J1876" i="10"/>
  <c r="I2993" i="10"/>
  <c r="I2258" i="10"/>
  <c r="I4651" i="10"/>
  <c r="G4661" i="10"/>
  <c r="J1480" i="10"/>
  <c r="J4659" i="10"/>
  <c r="I4667" i="10"/>
  <c r="G1460" i="10"/>
  <c r="H4639" i="10"/>
  <c r="J4649" i="10"/>
  <c r="F1800" i="10"/>
  <c r="F1704" i="10"/>
  <c r="J3387" i="10"/>
  <c r="G3399" i="10"/>
  <c r="J3020" i="10"/>
  <c r="F1955" i="10"/>
  <c r="G2936" i="10"/>
  <c r="F2974" i="10"/>
  <c r="H1933" i="10"/>
  <c r="G2552" i="10"/>
  <c r="F2590" i="10"/>
  <c r="J1861" i="10"/>
  <c r="F3666" i="10"/>
  <c r="F1487" i="10"/>
  <c r="H1497" i="10"/>
  <c r="H1491" i="10"/>
  <c r="F1495" i="10"/>
  <c r="F3447" i="10"/>
  <c r="G1473" i="10"/>
  <c r="H1483" i="10"/>
  <c r="F1479" i="10"/>
  <c r="G1481" i="10"/>
  <c r="J3379" i="10"/>
  <c r="I4752" i="10"/>
  <c r="H4025" i="10"/>
  <c r="F4324" i="10"/>
  <c r="J4197" i="10"/>
  <c r="I4330" i="10"/>
  <c r="H4173" i="10"/>
  <c r="I4312" i="10"/>
  <c r="F4147" i="10"/>
  <c r="H4318" i="10"/>
  <c r="J4121" i="10"/>
  <c r="H4363" i="10"/>
  <c r="J2454" i="10"/>
  <c r="F2464" i="10"/>
  <c r="H2460" i="10"/>
  <c r="J2470" i="10"/>
  <c r="H2442" i="10"/>
  <c r="I2452" i="10"/>
  <c r="G2300" i="10"/>
  <c r="I2310" i="10"/>
  <c r="I4430" i="10"/>
  <c r="F3917" i="10"/>
  <c r="F3927" i="10"/>
  <c r="F3723" i="10"/>
  <c r="H3733" i="10"/>
  <c r="H3703" i="10"/>
  <c r="J3713" i="10"/>
  <c r="J3617" i="10"/>
  <c r="H1439" i="10"/>
  <c r="H4380" i="10"/>
  <c r="F3994" i="10"/>
  <c r="G4853" i="10"/>
  <c r="I1465" i="10"/>
  <c r="I1467" i="10"/>
  <c r="F4847" i="10"/>
  <c r="G3364" i="10"/>
  <c r="I3374" i="10"/>
  <c r="J4269" i="10"/>
  <c r="H4857" i="10"/>
  <c r="F2285" i="10"/>
  <c r="F2295" i="10"/>
  <c r="H2291" i="10"/>
  <c r="F2301" i="10"/>
  <c r="H2273" i="10"/>
  <c r="G2281" i="10"/>
  <c r="F2279" i="10"/>
  <c r="H2289" i="10"/>
  <c r="J3353" i="10"/>
  <c r="H3359" i="10"/>
  <c r="H3373" i="10"/>
  <c r="H3337" i="10"/>
  <c r="G3158" i="10"/>
  <c r="H3196" i="10"/>
  <c r="J3206" i="10"/>
  <c r="J2998" i="10"/>
  <c r="F3008" i="10"/>
  <c r="H2570" i="10"/>
  <c r="I2580" i="10"/>
  <c r="I1794" i="10"/>
  <c r="I1808" i="10"/>
  <c r="H4251" i="10"/>
  <c r="F3890" i="10"/>
  <c r="I4349" i="10"/>
  <c r="J3484" i="10"/>
  <c r="J4343" i="10"/>
  <c r="J4700" i="10"/>
  <c r="F4329" i="10"/>
  <c r="F4058" i="10"/>
  <c r="F2619" i="10"/>
  <c r="H2629" i="10"/>
  <c r="J2213" i="10"/>
  <c r="J2217" i="10"/>
  <c r="F2195" i="10"/>
  <c r="J2197" i="10"/>
  <c r="J2201" i="10"/>
  <c r="H2205" i="10"/>
  <c r="F4197" i="10"/>
  <c r="I4183" i="10"/>
  <c r="H3507" i="10"/>
  <c r="F1378" i="10"/>
  <c r="G3264" i="10"/>
  <c r="G4756" i="10"/>
  <c r="I2349" i="10"/>
  <c r="I2351" i="10"/>
  <c r="I2151" i="10"/>
  <c r="F2161" i="10"/>
  <c r="I2133" i="10"/>
  <c r="J2143" i="10"/>
  <c r="G2035" i="10"/>
  <c r="J2039" i="10"/>
  <c r="F4551" i="10"/>
  <c r="F3788" i="10"/>
  <c r="H3578" i="10"/>
  <c r="I3588" i="10"/>
  <c r="I3586" i="10"/>
  <c r="H4649" i="10"/>
  <c r="J4790" i="10"/>
  <c r="F3563" i="10"/>
  <c r="H3573" i="10"/>
  <c r="G2578" i="10"/>
  <c r="J2586" i="10"/>
  <c r="J1430" i="10"/>
  <c r="I2558" i="10"/>
  <c r="J2568" i="10"/>
  <c r="H1436" i="10"/>
  <c r="G2564" i="10"/>
  <c r="I2574" i="10"/>
  <c r="H1468" i="10"/>
  <c r="J4255" i="10"/>
  <c r="G4081" i="10"/>
  <c r="F1947" i="10"/>
  <c r="J1953" i="10"/>
  <c r="J1933" i="10"/>
  <c r="I3443" i="10"/>
  <c r="J3871" i="10"/>
  <c r="G2592" i="10"/>
  <c r="J4280" i="10"/>
  <c r="J4893" i="10"/>
  <c r="J2774" i="10"/>
  <c r="F2784" i="10"/>
  <c r="H2676" i="10"/>
  <c r="F2680" i="10"/>
  <c r="G4912" i="10"/>
  <c r="H3686" i="10"/>
  <c r="J3682" i="10"/>
  <c r="H3688" i="10"/>
  <c r="H3670" i="10"/>
  <c r="F3676" i="10"/>
  <c r="I3852" i="10"/>
  <c r="H2823" i="10"/>
  <c r="J2833" i="10"/>
  <c r="H2829" i="10"/>
  <c r="H2831" i="10"/>
  <c r="H4677" i="10"/>
  <c r="F2811" i="10"/>
  <c r="H2821" i="10"/>
  <c r="H2815" i="10"/>
  <c r="F2819" i="10"/>
  <c r="F4625" i="10"/>
  <c r="F3587" i="10"/>
  <c r="I3010" i="10"/>
  <c r="H1604" i="10"/>
  <c r="I1564" i="10"/>
  <c r="J4896" i="10"/>
  <c r="F1592" i="10"/>
  <c r="H3431" i="10"/>
  <c r="G3481" i="10"/>
  <c r="F1806" i="10"/>
  <c r="J3632" i="10"/>
  <c r="G3061" i="10"/>
  <c r="G3071" i="10"/>
  <c r="F3140" i="10"/>
  <c r="H3150" i="10"/>
  <c r="H3120" i="10"/>
  <c r="I3130" i="10"/>
  <c r="G2651" i="10"/>
  <c r="I2661" i="10"/>
  <c r="G4345" i="10"/>
  <c r="I3584" i="10"/>
  <c r="J3782" i="10"/>
  <c r="F3792" i="10"/>
  <c r="H3788" i="10"/>
  <c r="J3798" i="10"/>
  <c r="I1875" i="10"/>
  <c r="I1881" i="10"/>
  <c r="J4431" i="10"/>
  <c r="G3750" i="10"/>
  <c r="G3186" i="10"/>
  <c r="J3194" i="10"/>
  <c r="I3190" i="10"/>
  <c r="G3194" i="10"/>
  <c r="G3172" i="10"/>
  <c r="I3182" i="10"/>
  <c r="J3178" i="10"/>
  <c r="G3188" i="10"/>
  <c r="F4869" i="10"/>
  <c r="H2242" i="10"/>
  <c r="H1943" i="10"/>
  <c r="H4727" i="10"/>
  <c r="G3208" i="10"/>
  <c r="F4894" i="10"/>
  <c r="H4904" i="10"/>
  <c r="F4771" i="10"/>
  <c r="G4370" i="10"/>
  <c r="I3042" i="10"/>
  <c r="F1689" i="10"/>
  <c r="J1703" i="10"/>
  <c r="F4749" i="10"/>
  <c r="F1721" i="10"/>
  <c r="I1759" i="10"/>
  <c r="J1639" i="10"/>
  <c r="G1651" i="10"/>
  <c r="H4737" i="10"/>
  <c r="J1671" i="10"/>
  <c r="I1709" i="10"/>
  <c r="J2355" i="10"/>
  <c r="F2586" i="10"/>
  <c r="G3359" i="10"/>
  <c r="J3296" i="10"/>
  <c r="I1355" i="10"/>
  <c r="I3873" i="10"/>
  <c r="J3883" i="10"/>
  <c r="G3853" i="10"/>
  <c r="G3863" i="10"/>
  <c r="G3861" i="10"/>
  <c r="F4571" i="10"/>
  <c r="G3775" i="10"/>
  <c r="H2003" i="10"/>
  <c r="F1996" i="10"/>
  <c r="H2008" i="10"/>
  <c r="I1914" i="10"/>
  <c r="F1964" i="10"/>
  <c r="F1735" i="10"/>
  <c r="G1737" i="10"/>
  <c r="I4786" i="10"/>
  <c r="I4796" i="10"/>
  <c r="I4588" i="10"/>
  <c r="H4596" i="10"/>
  <c r="F4568" i="10"/>
  <c r="I4578" i="10"/>
  <c r="F3511" i="10"/>
  <c r="F4415" i="10"/>
  <c r="F2504" i="10"/>
  <c r="I2508" i="10"/>
  <c r="F4245" i="10"/>
  <c r="J1924" i="10"/>
  <c r="G1936" i="10"/>
  <c r="G1669" i="10"/>
  <c r="I1673" i="10"/>
  <c r="J1681" i="10"/>
  <c r="H1687" i="10"/>
  <c r="H3089" i="10"/>
  <c r="I3721" i="10"/>
  <c r="H4632" i="10"/>
  <c r="F4642" i="10"/>
  <c r="H4640" i="10"/>
  <c r="G4620" i="10"/>
  <c r="G4630" i="10"/>
  <c r="G4628" i="10"/>
  <c r="J4916" i="10"/>
  <c r="I2221" i="10"/>
  <c r="I2223" i="10"/>
  <c r="F4391" i="10"/>
  <c r="I2229" i="10"/>
  <c r="J2239" i="10"/>
  <c r="I2207" i="10"/>
  <c r="G2211" i="10"/>
  <c r="H2000" i="10"/>
  <c r="H2014" i="10"/>
  <c r="H2344" i="10"/>
  <c r="H3129" i="10"/>
  <c r="F2906" i="10"/>
  <c r="F4225" i="10"/>
  <c r="G4027" i="10"/>
  <c r="J4007" i="10"/>
  <c r="I4015" i="10"/>
  <c r="I3911" i="10"/>
  <c r="G2442" i="10"/>
  <c r="G2444" i="10"/>
  <c r="J2448" i="10"/>
  <c r="J2450" i="10"/>
  <c r="G2428" i="10"/>
  <c r="J2432" i="10"/>
  <c r="H1338" i="10"/>
  <c r="G2436" i="10"/>
  <c r="I2446" i="10"/>
  <c r="I4894" i="10"/>
  <c r="J1613" i="10"/>
  <c r="H1573" i="10"/>
  <c r="J4133" i="10"/>
  <c r="J1601" i="10"/>
  <c r="F1611" i="10"/>
  <c r="F4083" i="10"/>
  <c r="J4919" i="10"/>
  <c r="H4761" i="10"/>
  <c r="F4762" i="10"/>
  <c r="H4768" i="10"/>
  <c r="G4750" i="10"/>
  <c r="G4138" i="10"/>
  <c r="J4146" i="10"/>
  <c r="G3758" i="10"/>
  <c r="F3766" i="10"/>
  <c r="F3672" i="10"/>
  <c r="G3560" i="10"/>
  <c r="F4265" i="10"/>
  <c r="G3542" i="10"/>
  <c r="F4361" i="10"/>
  <c r="J3444" i="10"/>
  <c r="J4765" i="10"/>
  <c r="J4389" i="10"/>
  <c r="H3781" i="10"/>
  <c r="H2285" i="10"/>
  <c r="H2287" i="10"/>
  <c r="H2293" i="10"/>
  <c r="J2301" i="10"/>
  <c r="J2273" i="10"/>
  <c r="F2283" i="10"/>
  <c r="J2277" i="10"/>
  <c r="J2281" i="10"/>
  <c r="F3344" i="10"/>
  <c r="G2598" i="10"/>
  <c r="J2323" i="10"/>
  <c r="J1660" i="10"/>
  <c r="I2219" i="10"/>
  <c r="G1688" i="10"/>
  <c r="G1670" i="10"/>
  <c r="G1885" i="10"/>
  <c r="F1678" i="10"/>
  <c r="F2442" i="10"/>
  <c r="I3210" i="10"/>
  <c r="F3220" i="10"/>
  <c r="I3218" i="10"/>
  <c r="H3198" i="10"/>
  <c r="I3208" i="10"/>
  <c r="H2590" i="10"/>
  <c r="I2600" i="10"/>
  <c r="F2070" i="10"/>
  <c r="I1410" i="10"/>
  <c r="I1424" i="10"/>
  <c r="I4577" i="10"/>
  <c r="I3660" i="10"/>
  <c r="G3670" i="10"/>
  <c r="G4211" i="10"/>
  <c r="I4221" i="10"/>
  <c r="I4117" i="10"/>
  <c r="G4631" i="10"/>
  <c r="J2648" i="10"/>
  <c r="G2658" i="10"/>
  <c r="H1500" i="10"/>
  <c r="G2652" i="10"/>
  <c r="J2656" i="10"/>
  <c r="F1536" i="10"/>
  <c r="J2634" i="10"/>
  <c r="G2644" i="10"/>
  <c r="H1514" i="10"/>
  <c r="J2640" i="10"/>
  <c r="J2642" i="10"/>
  <c r="H1548" i="10"/>
  <c r="G4209" i="10"/>
  <c r="H1797" i="10"/>
  <c r="F3269" i="10"/>
  <c r="H1415" i="10"/>
  <c r="H1399" i="10"/>
  <c r="J3950" i="10"/>
  <c r="F1403" i="10"/>
  <c r="G3341" i="10"/>
  <c r="G4555" i="10"/>
  <c r="G4558" i="10"/>
  <c r="I4150" i="10"/>
  <c r="J4160" i="10"/>
  <c r="J4070" i="10"/>
  <c r="G4132" i="10"/>
  <c r="G3932" i="10"/>
  <c r="I3942" i="10"/>
  <c r="J3099" i="10"/>
  <c r="F2853" i="10"/>
  <c r="H2857" i="10"/>
  <c r="G2833" i="10"/>
  <c r="F2837" i="10"/>
  <c r="H2739" i="10"/>
  <c r="F2749" i="10"/>
  <c r="G3535" i="10"/>
  <c r="H4274" i="10"/>
  <c r="G3747" i="10"/>
  <c r="I3743" i="10"/>
  <c r="F3753" i="10"/>
  <c r="H3169" i="10"/>
  <c r="F3207" i="10"/>
  <c r="H3201" i="10"/>
  <c r="J3279" i="10"/>
  <c r="I3287" i="10"/>
  <c r="G1424" i="10"/>
  <c r="I3285" i="10"/>
  <c r="J3295" i="10"/>
  <c r="F1430" i="10"/>
  <c r="F3265" i="10"/>
  <c r="G3275" i="10"/>
  <c r="G1438" i="10"/>
  <c r="I3271" i="10"/>
  <c r="F3281" i="10"/>
  <c r="G1470" i="10"/>
  <c r="F3923" i="10"/>
  <c r="F3922" i="10"/>
  <c r="I3312" i="10"/>
  <c r="F1966" i="10"/>
  <c r="J4583" i="10"/>
  <c r="F1708" i="10"/>
  <c r="I4575" i="10"/>
  <c r="F3286" i="10"/>
  <c r="J3710" i="10"/>
  <c r="I3656" i="10"/>
  <c r="G3664" i="10"/>
  <c r="I3440" i="10"/>
  <c r="J3340" i="10"/>
  <c r="G3350" i="10"/>
  <c r="H1453" i="10"/>
  <c r="I4078" i="10"/>
  <c r="H4138" i="10"/>
  <c r="J4086" i="10"/>
  <c r="G4682" i="10"/>
  <c r="F3910" i="10"/>
  <c r="G3920" i="10"/>
  <c r="I4831" i="10"/>
  <c r="F3918" i="10"/>
  <c r="J4836" i="10"/>
  <c r="F3898" i="10"/>
  <c r="J3908" i="10"/>
  <c r="H4781" i="10"/>
  <c r="F3906" i="10"/>
  <c r="J4784" i="10"/>
  <c r="I3414" i="10"/>
  <c r="I1807" i="10"/>
  <c r="G1859" i="10"/>
  <c r="I1891" i="10"/>
  <c r="F1909" i="10"/>
  <c r="G4699" i="10"/>
  <c r="I1619" i="10"/>
  <c r="G1629" i="10"/>
  <c r="J3513" i="10"/>
  <c r="H2256" i="10"/>
  <c r="I2296" i="10"/>
  <c r="I2921" i="10"/>
  <c r="G2933" i="10"/>
  <c r="I2537" i="10"/>
  <c r="G2549" i="10"/>
  <c r="G1520" i="10"/>
  <c r="I3976" i="10"/>
  <c r="I3350" i="10"/>
  <c r="G4018" i="10"/>
  <c r="H1406" i="10"/>
  <c r="I3329" i="10"/>
  <c r="I1546" i="10"/>
  <c r="G3273" i="10"/>
  <c r="H3313" i="10"/>
  <c r="H1456" i="10"/>
  <c r="G3305" i="10"/>
  <c r="H1598" i="10"/>
  <c r="H1843" i="10"/>
  <c r="F1847" i="10"/>
  <c r="G1849" i="10"/>
  <c r="F1853" i="10"/>
  <c r="H1833" i="10"/>
  <c r="G1841" i="10"/>
  <c r="G4320" i="10"/>
  <c r="I4272" i="10"/>
  <c r="H4280" i="10"/>
  <c r="I4074" i="10"/>
  <c r="J3644" i="10"/>
  <c r="G4259" i="10"/>
  <c r="F3546" i="10"/>
  <c r="J3556" i="10"/>
  <c r="I3362" i="10"/>
  <c r="F4155" i="10"/>
  <c r="J2797" i="10"/>
  <c r="H2807" i="10"/>
  <c r="F2803" i="10"/>
  <c r="J2805" i="10"/>
  <c r="F4779" i="10"/>
  <c r="J2785" i="10"/>
  <c r="F2795" i="10"/>
  <c r="J2789" i="10"/>
  <c r="J2793" i="10"/>
  <c r="G4727" i="10"/>
  <c r="I3799" i="10"/>
  <c r="J4030" i="10"/>
  <c r="J1374" i="10"/>
  <c r="I3371" i="10"/>
  <c r="F1790" i="10"/>
  <c r="G3153" i="10"/>
  <c r="H3307" i="10"/>
  <c r="F1774" i="10"/>
  <c r="G3281" i="10"/>
  <c r="F1778" i="10"/>
  <c r="G1635" i="10"/>
  <c r="I3734" i="10"/>
  <c r="I3035" i="10"/>
  <c r="G3045" i="10"/>
  <c r="I2920" i="10"/>
  <c r="I2890" i="10"/>
  <c r="F2900" i="10"/>
  <c r="I2690" i="10"/>
  <c r="H2694" i="10"/>
  <c r="G2176" i="10"/>
  <c r="I2978" i="10"/>
  <c r="I1826" i="10"/>
  <c r="H1864" i="10"/>
  <c r="I3764" i="10"/>
  <c r="H3772" i="10"/>
  <c r="F3744" i="10"/>
  <c r="H3754" i="10"/>
  <c r="F4763" i="10"/>
  <c r="J4559" i="10"/>
  <c r="I3158" i="10"/>
  <c r="G3162" i="10"/>
  <c r="F4563" i="10"/>
  <c r="G3164" i="10"/>
  <c r="J3168" i="10"/>
  <c r="F4537" i="10"/>
  <c r="J2736" i="10"/>
  <c r="J2738" i="10"/>
  <c r="H1644" i="10"/>
  <c r="J2744" i="10"/>
  <c r="F1648" i="10"/>
  <c r="I4121" i="10"/>
  <c r="J1921" i="10"/>
  <c r="H1927" i="10"/>
  <c r="G4819" i="10"/>
  <c r="G1876" i="10"/>
  <c r="J3753" i="10"/>
  <c r="G1880" i="10"/>
  <c r="J3139" i="10"/>
  <c r="I3147" i="10"/>
  <c r="H1485" i="10"/>
  <c r="I3145" i="10"/>
  <c r="J3155" i="10"/>
  <c r="F1491" i="10"/>
  <c r="G3127" i="10"/>
  <c r="H1423" i="10"/>
  <c r="H2792" i="10"/>
  <c r="F2796" i="10"/>
  <c r="F2876" i="10"/>
  <c r="J2002" i="10"/>
  <c r="G2012" i="10"/>
  <c r="F1436" i="10"/>
  <c r="H1448" i="10"/>
  <c r="F4367" i="10"/>
  <c r="H1366" i="10"/>
  <c r="F1404" i="10"/>
  <c r="J3750" i="10"/>
  <c r="F3760" i="10"/>
  <c r="I2571" i="10"/>
  <c r="H2771" i="10"/>
  <c r="F2781" i="10"/>
  <c r="H2777" i="10"/>
  <c r="H2779" i="10"/>
  <c r="F2757" i="10"/>
  <c r="H2761" i="10"/>
  <c r="H2763" i="10"/>
  <c r="F2767" i="10"/>
  <c r="I3611" i="10"/>
  <c r="I4584" i="10"/>
  <c r="H3665" i="10"/>
  <c r="G3675" i="10"/>
  <c r="F3671" i="10"/>
  <c r="H3681" i="10"/>
  <c r="G3653" i="10"/>
  <c r="G3659" i="10"/>
  <c r="H3667" i="10"/>
  <c r="I4650" i="10"/>
  <c r="F3851" i="10"/>
  <c r="G2869" i="10"/>
  <c r="J2883" i="10"/>
  <c r="G2901" i="10"/>
  <c r="I2939" i="10"/>
  <c r="J2819" i="10"/>
  <c r="G2831" i="10"/>
  <c r="J1492" i="10"/>
  <c r="F3193" i="10"/>
  <c r="I3197" i="10"/>
  <c r="J1396" i="10"/>
  <c r="I4014" i="10"/>
  <c r="J4263" i="10"/>
  <c r="G2214" i="10"/>
  <c r="J3969" i="10"/>
  <c r="G2198" i="10"/>
  <c r="I4351" i="10"/>
  <c r="F2098" i="10"/>
  <c r="H4755" i="10"/>
  <c r="I2989" i="10"/>
  <c r="G4625" i="10"/>
  <c r="J3372" i="10"/>
  <c r="J3873" i="10"/>
  <c r="G3576" i="10"/>
  <c r="G3241" i="10"/>
  <c r="G1430" i="10"/>
  <c r="G2446" i="10"/>
  <c r="F1410" i="10"/>
  <c r="I3239" i="10"/>
  <c r="F3249" i="10"/>
  <c r="J1412" i="10"/>
  <c r="F1581" i="10"/>
  <c r="H1585" i="10"/>
  <c r="I2297" i="10"/>
  <c r="G2501" i="10"/>
  <c r="G3921" i="10"/>
  <c r="H4424" i="10"/>
  <c r="H3789" i="10"/>
  <c r="F3763" i="10"/>
  <c r="H4414" i="10"/>
  <c r="F4420" i="10"/>
  <c r="F3715" i="10"/>
  <c r="H2556" i="10"/>
  <c r="J2566" i="10"/>
  <c r="I2564" i="10"/>
  <c r="G1964" i="10"/>
  <c r="I1974" i="10"/>
  <c r="I1523" i="10"/>
  <c r="G1533" i="10"/>
  <c r="I4328" i="10"/>
  <c r="H4019" i="10"/>
  <c r="F4029" i="10"/>
  <c r="F3823" i="10"/>
  <c r="I3369" i="10"/>
  <c r="G3381" i="10"/>
  <c r="H3099" i="10"/>
  <c r="I1736" i="10"/>
  <c r="H1888" i="10"/>
  <c r="I3282" i="10"/>
  <c r="H1838" i="10"/>
  <c r="F1936" i="10"/>
  <c r="I1530" i="10"/>
  <c r="F1684" i="10"/>
  <c r="H4213" i="10"/>
  <c r="I1786" i="10"/>
  <c r="H4064" i="10"/>
  <c r="I3819" i="10"/>
  <c r="G4530" i="10"/>
  <c r="J4538" i="10"/>
  <c r="H4034" i="10"/>
  <c r="G4126" i="10"/>
  <c r="J4106" i="10"/>
  <c r="I2628" i="10"/>
  <c r="H2636" i="10"/>
  <c r="J3732" i="10"/>
  <c r="G3742" i="10"/>
  <c r="J3326" i="10"/>
  <c r="F3336" i="10"/>
  <c r="H3308" i="10"/>
  <c r="J4695" i="10"/>
  <c r="H4091" i="10"/>
  <c r="I4687" i="10"/>
  <c r="H2463" i="10"/>
  <c r="F2467" i="10"/>
  <c r="J2265" i="10"/>
  <c r="H2269" i="10"/>
  <c r="J2245" i="10"/>
  <c r="J2249" i="10"/>
  <c r="H2151" i="10"/>
  <c r="J2161" i="10"/>
  <c r="J2700" i="10"/>
  <c r="F1634" i="10"/>
  <c r="F1614" i="10"/>
  <c r="H4798" i="10"/>
  <c r="G4808" i="10"/>
  <c r="F4804" i="10"/>
  <c r="H4814" i="10"/>
  <c r="I3709" i="10"/>
  <c r="H2568" i="10"/>
  <c r="F2572" i="10"/>
  <c r="G2030" i="10"/>
  <c r="H2576" i="10"/>
  <c r="I2586" i="10"/>
  <c r="F2006" i="10"/>
  <c r="F2556" i="10"/>
  <c r="I2560" i="10"/>
  <c r="F2042" i="10"/>
  <c r="F2564" i="10"/>
  <c r="H2574" i="10"/>
  <c r="G2046" i="10"/>
  <c r="I3106" i="10"/>
  <c r="F4746" i="10"/>
  <c r="H1352" i="10"/>
  <c r="H1334" i="10"/>
  <c r="I1346" i="10"/>
  <c r="H4393" i="10"/>
  <c r="H3817" i="10"/>
  <c r="J3621" i="10"/>
  <c r="F3603" i="10"/>
  <c r="J3505" i="10"/>
  <c r="F3515" i="10"/>
  <c r="G4906" i="10"/>
  <c r="J1343" i="10"/>
  <c r="J3437" i="10"/>
  <c r="F1361" i="10"/>
  <c r="I1399" i="10"/>
  <c r="G3369" i="10"/>
  <c r="H3335" i="10"/>
  <c r="G3619" i="10"/>
  <c r="H4734" i="10"/>
  <c r="G4744" i="10"/>
  <c r="H4191" i="10"/>
  <c r="H4742" i="10"/>
  <c r="G4722" i="10"/>
  <c r="J4730" i="10"/>
  <c r="H4141" i="10"/>
  <c r="G4730" i="10"/>
  <c r="H3581" i="10"/>
  <c r="H2696" i="10"/>
  <c r="F2700" i="10"/>
  <c r="G2158" i="10"/>
  <c r="I2704" i="10"/>
  <c r="I2706" i="10"/>
  <c r="J2164" i="10"/>
  <c r="F2684" i="10"/>
  <c r="I2688" i="10"/>
  <c r="G1900" i="10"/>
  <c r="G2023" i="10"/>
  <c r="I2035" i="10"/>
  <c r="G1804" i="10"/>
  <c r="F1396" i="10"/>
  <c r="I1451" i="10"/>
  <c r="G1455" i="10"/>
  <c r="G1335" i="10"/>
  <c r="I3152" i="10"/>
  <c r="F2678" i="10"/>
  <c r="G2718" i="10"/>
  <c r="F2710" i="10"/>
  <c r="J2628" i="10"/>
  <c r="F2666" i="10"/>
  <c r="J2660" i="10"/>
  <c r="H3539" i="10"/>
  <c r="F2809" i="10"/>
  <c r="I2813" i="10"/>
  <c r="H4412" i="10"/>
  <c r="F2817" i="10"/>
  <c r="G2827" i="10"/>
  <c r="I4388" i="10"/>
  <c r="J2799" i="10"/>
  <c r="I2807" i="10"/>
  <c r="J2807" i="10"/>
  <c r="F4336" i="10"/>
  <c r="G4128" i="10"/>
  <c r="F4385" i="10"/>
  <c r="H3828" i="10"/>
  <c r="G4379" i="10"/>
  <c r="F3163" i="10"/>
  <c r="J3165" i="10"/>
  <c r="G1402" i="10"/>
  <c r="J3242" i="10"/>
  <c r="G3252" i="10"/>
  <c r="I2814" i="10"/>
  <c r="J2824" i="10"/>
  <c r="H1692" i="10"/>
  <c r="I2718" i="10"/>
  <c r="J2728" i="10"/>
  <c r="J1622" i="10"/>
  <c r="I4043" i="10"/>
  <c r="H1975" i="10"/>
  <c r="H1957" i="10"/>
  <c r="J1985" i="10"/>
  <c r="I2265" i="10"/>
  <c r="H4536" i="10"/>
  <c r="F4546" i="10"/>
  <c r="I2119" i="10"/>
  <c r="F2129" i="10"/>
  <c r="J4897" i="10"/>
  <c r="F2274" i="10"/>
  <c r="J2284" i="10"/>
  <c r="F3719" i="10"/>
  <c r="G4131" i="10"/>
  <c r="I3925" i="10"/>
  <c r="I3903" i="10"/>
  <c r="F3913" i="10"/>
  <c r="I3807" i="10"/>
  <c r="F3817" i="10"/>
  <c r="J3793" i="10"/>
  <c r="F2314" i="10"/>
  <c r="F2326" i="10"/>
  <c r="G2320" i="10"/>
  <c r="H2324" i="10"/>
  <c r="I3445" i="10"/>
  <c r="G1646" i="10"/>
  <c r="G2077" i="10"/>
  <c r="I2115" i="10"/>
  <c r="H3059" i="10"/>
  <c r="J1886" i="10"/>
  <c r="I4835" i="10"/>
  <c r="H1844" i="10"/>
  <c r="H1876" i="10"/>
  <c r="I1884" i="10"/>
  <c r="I3589" i="10"/>
  <c r="J3599" i="10"/>
  <c r="H2026" i="10"/>
  <c r="G3595" i="10"/>
  <c r="I3605" i="10"/>
  <c r="I3575" i="10"/>
  <c r="F3585" i="10"/>
  <c r="J1701" i="10"/>
  <c r="F1865" i="10"/>
  <c r="J1737" i="10"/>
  <c r="G3692" i="10"/>
  <c r="F1461" i="10"/>
  <c r="F1471" i="10"/>
  <c r="H4670" i="10"/>
  <c r="G4680" i="10"/>
  <c r="J3776" i="10"/>
  <c r="G4576" i="10"/>
  <c r="G2067" i="10"/>
  <c r="J2071" i="10"/>
  <c r="F4144" i="10"/>
  <c r="I1922" i="10"/>
  <c r="J4118" i="10"/>
  <c r="I1874" i="10"/>
  <c r="F1900" i="10"/>
  <c r="I4068" i="10"/>
  <c r="I3442" i="10"/>
  <c r="F3864" i="10"/>
  <c r="H3502" i="10"/>
  <c r="I3512" i="10"/>
  <c r="H3510" i="10"/>
  <c r="F4725" i="10"/>
  <c r="J1595" i="10"/>
  <c r="I1603" i="10"/>
  <c r="G1599" i="10"/>
  <c r="J1603" i="10"/>
  <c r="I4711" i="10"/>
  <c r="F3826" i="10"/>
  <c r="J3106" i="10"/>
  <c r="I3110" i="10"/>
  <c r="G4767" i="10"/>
  <c r="G3114" i="10"/>
  <c r="G3116" i="10"/>
  <c r="I4741" i="10"/>
  <c r="I3094" i="10"/>
  <c r="I1492" i="10"/>
  <c r="J2488" i="10"/>
  <c r="G2498" i="10"/>
  <c r="F1392" i="10"/>
  <c r="I4171" i="10"/>
  <c r="F4159" i="10"/>
  <c r="J1745" i="10"/>
  <c r="F3955" i="10"/>
  <c r="H1671" i="10"/>
  <c r="H1655" i="10"/>
  <c r="F3332" i="10"/>
  <c r="H1557" i="10"/>
  <c r="J3735" i="10"/>
  <c r="J4194" i="10"/>
  <c r="G4204" i="10"/>
  <c r="H3350" i="10"/>
  <c r="J4202" i="10"/>
  <c r="H2698" i="10"/>
  <c r="I2708" i="10"/>
  <c r="G2124" i="10"/>
  <c r="I2134" i="10"/>
  <c r="J3604" i="10"/>
  <c r="G3614" i="10"/>
  <c r="H3831" i="10"/>
  <c r="F3610" i="10"/>
  <c r="J3620" i="10"/>
  <c r="F3733" i="10"/>
  <c r="F3590" i="10"/>
  <c r="G3600" i="10"/>
  <c r="F3631" i="10"/>
  <c r="G3598" i="10"/>
  <c r="F3606" i="10"/>
  <c r="H3529" i="10"/>
  <c r="I3724" i="10"/>
  <c r="H2951" i="10"/>
  <c r="J2961" i="10"/>
  <c r="H2957" i="10"/>
  <c r="H2959" i="10"/>
  <c r="F2939" i="10"/>
  <c r="H2949" i="10"/>
  <c r="J2329" i="10"/>
  <c r="H2333" i="10"/>
  <c r="I4055" i="10"/>
  <c r="H3983" i="10"/>
  <c r="J2515" i="10"/>
  <c r="G4876" i="10"/>
  <c r="G4886" i="10"/>
  <c r="G4780" i="10"/>
  <c r="G4790" i="10"/>
  <c r="I4712" i="10"/>
  <c r="I2271" i="10"/>
  <c r="G2275" i="10"/>
  <c r="I4661" i="10"/>
  <c r="J2279" i="10"/>
  <c r="F2281" i="10"/>
  <c r="I4565" i="10"/>
  <c r="G2259" i="10"/>
  <c r="J2263" i="10"/>
  <c r="G2267" i="10"/>
  <c r="I2277" i="10"/>
  <c r="H4321" i="10"/>
  <c r="G3660" i="10"/>
  <c r="F3706" i="10"/>
  <c r="I3716" i="10"/>
  <c r="G3300" i="10"/>
  <c r="I3310" i="10"/>
  <c r="J3282" i="10"/>
  <c r="I1369" i="10"/>
  <c r="G3288" i="10"/>
  <c r="F3298" i="10"/>
  <c r="I4781" i="10"/>
  <c r="H2411" i="10"/>
  <c r="F2415" i="10"/>
  <c r="G2009" i="10"/>
  <c r="H2019" i="10"/>
  <c r="H1987" i="10"/>
  <c r="I1991" i="10"/>
  <c r="F1409" i="10"/>
  <c r="I1447" i="10"/>
  <c r="J3394" i="10"/>
  <c r="G2800" i="10"/>
  <c r="I4882" i="10"/>
  <c r="I4892" i="10"/>
  <c r="I3529" i="10"/>
  <c r="H2914" i="10"/>
  <c r="H2916" i="10"/>
  <c r="I3988" i="10"/>
  <c r="H2922" i="10"/>
  <c r="I2932" i="10"/>
  <c r="I2492" i="10"/>
  <c r="J2494" i="10"/>
  <c r="H2498" i="10"/>
  <c r="H2500" i="10"/>
  <c r="J3398" i="10"/>
  <c r="F4425" i="10"/>
  <c r="I3404" i="10"/>
  <c r="H3412" i="10"/>
  <c r="F3384" i="10"/>
  <c r="H3394" i="10"/>
  <c r="F3392" i="10"/>
  <c r="J4407" i="10"/>
  <c r="F3930" i="10"/>
  <c r="J2745" i="10"/>
  <c r="H2749" i="10"/>
  <c r="H2751" i="10"/>
  <c r="F2755" i="10"/>
  <c r="H2733" i="10"/>
  <c r="H2735" i="10"/>
  <c r="J2125" i="10"/>
  <c r="H2135" i="10"/>
  <c r="J3280" i="10"/>
  <c r="G2816" i="10"/>
  <c r="G1608" i="10"/>
  <c r="F4577" i="10"/>
  <c r="H2361" i="10"/>
  <c r="H2363" i="10"/>
  <c r="F2367" i="10"/>
  <c r="H2347" i="10"/>
  <c r="F2351" i="10"/>
  <c r="G2353" i="10"/>
  <c r="F2357" i="10"/>
  <c r="F4017" i="10"/>
  <c r="G4253" i="10"/>
  <c r="J3196" i="10"/>
  <c r="F3214" i="10"/>
  <c r="G3254" i="10"/>
  <c r="G3176" i="10"/>
  <c r="J3164" i="10"/>
  <c r="F3202" i="10"/>
  <c r="I3405" i="10"/>
  <c r="I3407" i="10"/>
  <c r="G1582" i="10"/>
  <c r="I3413" i="10"/>
  <c r="J3423" i="10"/>
  <c r="F1558" i="10"/>
  <c r="F3393" i="10"/>
  <c r="G3403" i="10"/>
  <c r="H3060" i="10"/>
  <c r="F3064" i="10"/>
  <c r="H1734" i="10"/>
  <c r="I4671" i="10"/>
  <c r="J4632" i="10"/>
  <c r="I1362" i="10"/>
  <c r="I4761" i="10"/>
  <c r="G1524" i="10"/>
  <c r="H3743" i="10"/>
  <c r="J4404" i="10"/>
  <c r="G3943" i="10"/>
  <c r="I3953" i="10"/>
  <c r="G3949" i="10"/>
  <c r="G3959" i="10"/>
  <c r="J3931" i="10"/>
  <c r="I3939" i="10"/>
  <c r="I3937" i="10"/>
  <c r="J3947" i="10"/>
  <c r="I1735" i="10"/>
  <c r="I1749" i="10"/>
  <c r="H1958" i="10"/>
  <c r="J1968" i="10"/>
  <c r="F1930" i="10"/>
  <c r="J1934" i="10"/>
  <c r="G4008" i="10"/>
  <c r="F4018" i="10"/>
  <c r="J3373" i="10"/>
  <c r="H2158" i="10"/>
  <c r="H2208" i="10"/>
  <c r="I1654" i="10"/>
  <c r="G1660" i="10"/>
  <c r="I1978" i="10"/>
  <c r="F2132" i="10"/>
  <c r="F1872" i="10"/>
  <c r="I2998" i="10"/>
  <c r="G3002" i="10"/>
  <c r="I1908" i="10"/>
  <c r="G4689" i="10"/>
  <c r="G4740" i="10"/>
  <c r="G3393" i="10"/>
  <c r="F3407" i="10"/>
  <c r="G2175" i="10"/>
  <c r="I2329" i="10"/>
  <c r="F3054" i="10"/>
  <c r="J3222" i="10"/>
  <c r="F3232" i="10"/>
  <c r="F4698" i="10"/>
  <c r="J3214" i="10"/>
  <c r="H3218" i="10"/>
  <c r="J4361" i="10"/>
  <c r="F1948" i="10"/>
  <c r="H4042" i="10"/>
  <c r="I1742" i="10"/>
  <c r="F4931" i="10"/>
  <c r="I1774" i="10"/>
  <c r="G4927" i="10"/>
  <c r="G1778" i="10"/>
  <c r="F4909" i="10"/>
  <c r="H3622" i="10"/>
  <c r="G4046" i="10"/>
  <c r="G3320" i="10"/>
  <c r="F3330" i="10"/>
  <c r="I3899" i="10"/>
  <c r="I3881" i="10"/>
  <c r="H2140" i="10"/>
  <c r="J3685" i="10"/>
  <c r="G3695" i="10"/>
  <c r="H2172" i="10"/>
  <c r="G4395" i="10"/>
  <c r="F1537" i="10"/>
  <c r="I1575" i="10"/>
  <c r="I2098" i="10"/>
  <c r="I2112" i="10"/>
  <c r="F2028" i="10"/>
  <c r="I2066" i="10"/>
  <c r="F1863" i="10"/>
  <c r="G1865" i="10"/>
  <c r="J3560" i="10"/>
  <c r="J3541" i="10"/>
  <c r="H4812" i="10"/>
  <c r="I4818" i="10"/>
  <c r="I4828" i="10"/>
  <c r="I4386" i="10"/>
  <c r="F4396" i="10"/>
  <c r="H4392" i="10"/>
  <c r="I4402" i="10"/>
  <c r="I2272" i="10"/>
  <c r="F2284" i="10"/>
  <c r="I2304" i="10"/>
  <c r="H2316" i="10"/>
  <c r="I1797" i="10"/>
  <c r="G1835" i="10"/>
  <c r="G4813" i="10"/>
  <c r="G1363" i="10"/>
  <c r="F1401" i="10"/>
  <c r="J3944" i="10"/>
  <c r="F3424" i="10"/>
  <c r="H3434" i="10"/>
  <c r="I3432" i="10"/>
  <c r="H3440" i="10"/>
  <c r="F3410" i="10"/>
  <c r="H3422" i="10"/>
  <c r="I4903" i="10"/>
  <c r="I3785" i="10"/>
  <c r="J4879" i="10"/>
  <c r="I3851" i="10"/>
  <c r="H1905" i="10"/>
  <c r="F1917" i="10"/>
  <c r="I2048" i="10"/>
  <c r="F2060" i="10"/>
  <c r="I3972" i="10"/>
  <c r="I4893" i="10"/>
  <c r="I4914" i="10"/>
  <c r="I4924" i="10"/>
  <c r="H4413" i="10"/>
  <c r="I4922" i="10"/>
  <c r="H4900" i="10"/>
  <c r="J4910" i="10"/>
  <c r="I4908" i="10"/>
  <c r="H4916" i="10"/>
  <c r="G3605" i="10"/>
  <c r="H2836" i="10"/>
  <c r="F2840" i="10"/>
  <c r="I2844" i="10"/>
  <c r="J2846" i="10"/>
  <c r="H4381" i="10"/>
  <c r="H2826" i="10"/>
  <c r="I2836" i="10"/>
  <c r="J2830" i="10"/>
  <c r="H2834" i="10"/>
  <c r="H4253" i="10"/>
  <c r="H4656" i="10"/>
  <c r="I4644" i="10"/>
  <c r="J4760" i="10"/>
  <c r="H1336" i="10"/>
  <c r="H4691" i="10"/>
  <c r="H4543" i="10"/>
  <c r="J4553" i="10"/>
  <c r="G1396" i="10"/>
  <c r="F3645" i="10"/>
  <c r="H4430" i="10"/>
  <c r="G3919" i="10"/>
  <c r="H2154" i="10"/>
  <c r="G3723" i="10"/>
  <c r="I3733" i="10"/>
  <c r="F2160" i="10"/>
  <c r="I3703" i="10"/>
  <c r="F3713" i="10"/>
  <c r="J2166" i="10"/>
  <c r="I3607" i="10"/>
  <c r="F3617" i="10"/>
  <c r="H1965" i="10"/>
  <c r="H4831" i="10"/>
  <c r="J2360" i="10"/>
  <c r="G1487" i="10"/>
  <c r="H4601" i="10"/>
  <c r="I4742" i="10"/>
  <c r="H3372" i="10"/>
  <c r="J4333" i="10"/>
  <c r="I3380" i="10"/>
  <c r="H4309" i="10"/>
  <c r="F3360" i="10"/>
  <c r="F4283" i="10"/>
  <c r="H4330" i="10"/>
  <c r="G2364" i="10"/>
  <c r="J4841" i="10"/>
  <c r="I4586" i="10"/>
  <c r="F3773" i="10"/>
  <c r="H3771" i="10"/>
  <c r="F3751" i="10"/>
  <c r="F2131" i="10"/>
  <c r="J2137" i="10"/>
  <c r="J2117" i="10"/>
  <c r="I3438" i="10"/>
  <c r="G3910" i="10"/>
  <c r="F4692" i="10"/>
  <c r="F4054" i="10"/>
  <c r="J3960" i="10"/>
  <c r="H2977" i="10"/>
  <c r="F2983" i="10"/>
  <c r="H2963" i="10"/>
  <c r="G2969" i="10"/>
  <c r="J3760" i="10"/>
  <c r="F3439" i="10"/>
  <c r="F3445" i="10"/>
  <c r="J2051" i="10"/>
  <c r="G1376" i="10"/>
  <c r="F1525" i="10"/>
  <c r="H1337" i="10"/>
  <c r="H4374" i="10"/>
  <c r="I4176" i="10"/>
  <c r="H4332" i="10"/>
  <c r="H4194" i="10"/>
  <c r="F4168" i="10"/>
  <c r="G2109" i="10"/>
  <c r="F4531" i="10"/>
  <c r="J4061" i="10"/>
  <c r="G4151" i="10"/>
  <c r="F2079" i="10"/>
  <c r="H4420" i="10"/>
  <c r="I1468" i="10"/>
  <c r="J1470" i="10"/>
  <c r="G2886" i="10"/>
  <c r="G2918" i="10"/>
  <c r="J1929" i="10"/>
  <c r="F3204" i="10"/>
  <c r="J4104" i="10"/>
  <c r="I2214" i="10"/>
  <c r="J2224" i="10"/>
  <c r="J4268" i="10"/>
  <c r="I3248" i="10"/>
  <c r="F2244" i="10"/>
  <c r="H2224" i="10"/>
  <c r="I2250" i="10"/>
  <c r="J4071" i="10"/>
  <c r="J4079" i="10"/>
  <c r="G4067" i="10"/>
  <c r="J4837" i="10"/>
  <c r="G2698" i="10"/>
  <c r="J2714" i="10"/>
  <c r="G2684" i="10"/>
  <c r="G1902" i="10"/>
  <c r="G2037" i="10"/>
  <c r="H4276" i="10"/>
  <c r="H1461" i="10"/>
  <c r="J4592" i="10"/>
  <c r="H3344" i="10"/>
  <c r="I2915" i="10"/>
  <c r="I4052" i="10"/>
  <c r="H3948" i="10"/>
  <c r="G2518" i="10"/>
  <c r="G4431" i="10"/>
  <c r="G4617" i="10"/>
  <c r="G4611" i="10"/>
  <c r="G3789" i="10"/>
  <c r="J3779" i="10"/>
  <c r="J2860" i="10"/>
  <c r="F1939" i="10"/>
  <c r="F3583" i="10"/>
  <c r="F1477" i="10"/>
  <c r="J4706" i="10"/>
  <c r="F3886" i="10"/>
  <c r="G3902" i="10"/>
  <c r="F3882" i="10"/>
  <c r="I4888" i="10"/>
  <c r="J2290" i="10"/>
  <c r="F2538" i="10"/>
  <c r="G2430" i="10"/>
  <c r="I4913" i="10"/>
  <c r="F2769" i="10"/>
  <c r="G2571" i="10"/>
  <c r="I2551" i="10"/>
  <c r="I2455" i="10"/>
  <c r="G4592" i="10"/>
  <c r="F3998" i="10"/>
  <c r="I3998" i="10"/>
  <c r="I3568" i="10"/>
  <c r="G3287" i="10"/>
  <c r="J3624" i="10"/>
  <c r="F4346" i="10"/>
  <c r="H4246" i="10"/>
  <c r="H4183" i="10"/>
  <c r="G3500" i="10"/>
  <c r="I4242" i="10"/>
  <c r="G3624" i="10"/>
  <c r="I3698" i="10"/>
  <c r="J2977" i="10"/>
  <c r="J2777" i="10"/>
  <c r="I4881" i="10"/>
  <c r="J2769" i="10"/>
  <c r="F3825" i="10"/>
  <c r="I3926" i="10"/>
  <c r="I3948" i="10"/>
  <c r="F1336" i="10"/>
  <c r="G3900" i="10"/>
  <c r="I3217" i="10"/>
  <c r="G3221" i="10"/>
  <c r="H1567" i="10"/>
  <c r="F1603" i="10"/>
  <c r="J3219" i="10"/>
  <c r="F3820" i="10"/>
  <c r="F4091" i="10"/>
  <c r="F1349" i="10"/>
  <c r="J2074" i="10"/>
  <c r="G4413" i="10"/>
  <c r="J2292" i="10"/>
  <c r="F2943" i="10"/>
  <c r="I3537" i="10"/>
  <c r="G3543" i="10"/>
  <c r="G3533" i="10"/>
  <c r="J3531" i="10"/>
  <c r="G1926" i="10"/>
  <c r="F1652" i="10"/>
  <c r="F1642" i="10"/>
  <c r="G1678" i="10"/>
  <c r="J3762" i="10"/>
  <c r="H4308" i="10"/>
  <c r="F1339" i="10"/>
  <c r="H3506" i="10"/>
  <c r="H3870" i="10"/>
  <c r="J2443" i="10"/>
  <c r="H2965" i="10"/>
  <c r="H2869" i="10"/>
  <c r="H1554" i="10"/>
  <c r="I4776" i="10"/>
  <c r="I1548" i="10"/>
  <c r="G2894" i="10"/>
  <c r="H2408" i="10"/>
  <c r="J1765" i="10"/>
  <c r="J1397" i="10"/>
  <c r="G3013" i="10"/>
  <c r="I2086" i="10"/>
  <c r="J2066" i="10"/>
  <c r="F4277" i="10"/>
  <c r="G3552" i="10"/>
  <c r="F4411" i="10"/>
  <c r="J4567" i="10"/>
  <c r="H4227" i="10"/>
  <c r="H2501" i="10"/>
  <c r="F2499" i="10"/>
  <c r="H2069" i="10"/>
  <c r="H2085" i="10"/>
  <c r="J1484" i="10"/>
  <c r="F1474" i="10"/>
  <c r="G3262" i="10"/>
  <c r="I3016" i="10"/>
  <c r="H2992" i="10"/>
  <c r="I2376" i="10"/>
  <c r="I3009" i="10"/>
  <c r="G1759" i="10"/>
  <c r="F4783" i="10"/>
  <c r="H4777" i="10"/>
  <c r="I1545" i="10"/>
  <c r="G1447" i="10"/>
  <c r="I1457" i="10"/>
  <c r="G3409" i="10"/>
  <c r="I1837" i="10"/>
  <c r="F1785" i="10"/>
  <c r="I1773" i="10"/>
  <c r="H4705" i="10"/>
  <c r="J3526" i="10"/>
  <c r="H3532" i="10"/>
  <c r="G2848" i="10"/>
  <c r="F2039" i="10"/>
  <c r="J3440" i="10"/>
  <c r="J3989" i="10"/>
  <c r="G3713" i="10"/>
  <c r="F2956" i="10"/>
  <c r="I1948" i="10"/>
  <c r="I1952" i="10"/>
  <c r="I1642" i="10"/>
  <c r="I1592" i="10"/>
  <c r="I4547" i="10"/>
  <c r="G1971" i="10"/>
  <c r="G2079" i="10"/>
  <c r="I2247" i="10"/>
  <c r="I2047" i="10"/>
  <c r="H2078" i="10"/>
  <c r="I2090" i="10"/>
  <c r="G2302" i="10"/>
  <c r="I4045" i="10"/>
  <c r="I4053" i="10"/>
  <c r="F4041" i="10"/>
  <c r="H4866" i="10"/>
  <c r="G2468" i="10"/>
  <c r="F1967" i="10"/>
  <c r="F1766" i="10"/>
  <c r="G1774" i="10"/>
  <c r="H1915" i="10"/>
  <c r="F3628" i="10"/>
  <c r="F2178" i="10"/>
  <c r="I3961" i="10"/>
  <c r="I3966" i="10"/>
  <c r="I2851" i="10"/>
  <c r="J2763" i="10"/>
  <c r="I2385" i="10"/>
  <c r="G2423" i="10"/>
  <c r="G2672" i="10"/>
  <c r="J2620" i="10"/>
  <c r="I4395" i="10"/>
  <c r="G4405" i="10"/>
  <c r="I4403" i="10"/>
  <c r="G4649" i="10"/>
  <c r="I1644" i="10"/>
  <c r="H1650" i="10"/>
  <c r="F4778" i="10"/>
  <c r="F2782" i="10"/>
  <c r="G2822" i="10"/>
  <c r="H1869" i="10"/>
  <c r="F2814" i="10"/>
  <c r="H1903" i="10"/>
  <c r="F3947" i="10"/>
  <c r="G2311" i="10"/>
  <c r="G2349" i="10"/>
  <c r="F1846" i="10"/>
  <c r="J2339" i="10"/>
  <c r="I2377" i="10"/>
  <c r="F1878" i="10"/>
  <c r="H4586" i="10"/>
  <c r="F1515" i="10"/>
  <c r="J3488" i="10"/>
  <c r="H1543" i="10"/>
  <c r="J3298" i="10"/>
  <c r="G4068" i="10"/>
  <c r="J3901" i="10"/>
  <c r="I3866" i="10"/>
  <c r="F3876" i="10"/>
  <c r="H4843" i="10"/>
  <c r="H3848" i="10"/>
  <c r="I2787" i="10"/>
  <c r="I2801" i="10"/>
  <c r="G3200" i="10"/>
  <c r="J3278" i="10"/>
  <c r="G4743" i="10"/>
  <c r="H3276" i="10"/>
  <c r="H4547" i="10"/>
  <c r="J4541" i="10"/>
  <c r="J4535" i="10"/>
  <c r="F4262" i="10"/>
  <c r="J2413" i="10"/>
  <c r="H2423" i="10"/>
  <c r="F2419" i="10"/>
  <c r="J2421" i="10"/>
  <c r="J2401" i="10"/>
  <c r="F2411" i="10"/>
  <c r="J2405" i="10"/>
  <c r="J2409" i="10"/>
  <c r="H3993" i="10"/>
  <c r="G3143" i="10"/>
  <c r="I3304" i="10"/>
  <c r="H3342" i="10"/>
  <c r="I3336" i="10"/>
  <c r="J4233" i="10"/>
  <c r="G1494" i="10"/>
  <c r="J3060" i="10"/>
  <c r="G1398" i="10"/>
  <c r="G2958" i="10"/>
  <c r="H2928" i="10"/>
  <c r="I2938" i="10"/>
  <c r="H2728" i="10"/>
  <c r="F2732" i="10"/>
  <c r="G2190" i="10"/>
  <c r="H2710" i="10"/>
  <c r="H2712" i="10"/>
  <c r="J2196" i="10"/>
  <c r="H2614" i="10"/>
  <c r="H2616" i="10"/>
  <c r="J2100" i="10"/>
  <c r="J3994" i="10"/>
  <c r="I4859" i="10"/>
  <c r="G4753" i="10"/>
  <c r="G3251" i="10"/>
  <c r="J3255" i="10"/>
  <c r="J1428" i="10"/>
  <c r="F3257" i="10"/>
  <c r="I3261" i="10"/>
  <c r="F1434" i="10"/>
  <c r="G2318" i="10"/>
  <c r="F1442" i="10"/>
  <c r="H4196" i="10"/>
  <c r="H4101" i="10"/>
  <c r="F2401" i="10"/>
  <c r="G2411" i="10"/>
  <c r="J2407" i="10"/>
  <c r="F2409" i="10"/>
  <c r="I2389" i="10"/>
  <c r="J2399" i="10"/>
  <c r="F2393" i="10"/>
  <c r="I2397" i="10"/>
  <c r="I4554" i="10"/>
  <c r="H4410" i="10"/>
  <c r="G3326" i="10"/>
  <c r="F4042" i="10"/>
  <c r="H3083" i="10"/>
  <c r="G4048" i="10"/>
  <c r="G4028" i="10"/>
  <c r="I4038" i="10"/>
  <c r="I3418" i="10"/>
  <c r="F3428" i="10"/>
  <c r="F3134" i="10"/>
  <c r="F2541" i="10"/>
  <c r="F2551" i="10"/>
  <c r="F2343" i="10"/>
  <c r="H2353" i="10"/>
  <c r="F1885" i="10"/>
  <c r="F1889" i="10"/>
  <c r="I1511" i="10"/>
  <c r="J1551" i="10"/>
  <c r="J4792" i="10"/>
  <c r="J3108" i="10"/>
  <c r="H3042" i="10"/>
  <c r="H3044" i="10"/>
  <c r="J2638" i="10"/>
  <c r="H2642" i="10"/>
  <c r="J2040" i="10"/>
  <c r="J2042" i="10"/>
  <c r="F4110" i="10"/>
  <c r="G4120" i="10"/>
  <c r="I4276" i="10"/>
  <c r="F2829" i="10"/>
  <c r="F2839" i="10"/>
  <c r="G2809" i="10"/>
  <c r="H2819" i="10"/>
  <c r="G2609" i="10"/>
  <c r="F2613" i="10"/>
  <c r="J4793" i="10"/>
  <c r="G4638" i="10"/>
  <c r="G3717" i="10"/>
  <c r="G3519" i="10"/>
  <c r="I3499" i="10"/>
  <c r="F3379" i="10"/>
  <c r="J1604" i="10"/>
  <c r="F1638" i="10"/>
  <c r="G3035" i="10"/>
  <c r="I3045" i="10"/>
  <c r="I3039" i="10"/>
  <c r="G3043" i="10"/>
  <c r="G4372" i="10"/>
  <c r="I4360" i="10"/>
  <c r="F2030" i="10"/>
  <c r="I4415" i="10"/>
  <c r="J2060" i="10"/>
  <c r="G3604" i="10"/>
  <c r="J2044" i="10"/>
  <c r="F2050" i="10"/>
  <c r="I4261" i="10"/>
  <c r="I3532" i="10"/>
  <c r="I3834" i="10"/>
  <c r="F3844" i="10"/>
  <c r="I3330" i="10"/>
  <c r="I3842" i="10"/>
  <c r="J4209" i="10"/>
  <c r="I3824" i="10"/>
  <c r="J3156" i="10"/>
  <c r="I4193" i="10"/>
  <c r="J4203" i="10"/>
  <c r="G4907" i="10"/>
  <c r="H2337" i="10"/>
  <c r="G2345" i="10"/>
  <c r="H2137" i="10"/>
  <c r="H2139" i="10"/>
  <c r="F2119" i="10"/>
  <c r="H2129" i="10"/>
  <c r="F2021" i="10"/>
  <c r="H2025" i="10"/>
  <c r="G2815" i="10"/>
  <c r="G2917" i="10"/>
  <c r="J2611" i="10"/>
  <c r="I2713" i="10"/>
  <c r="J3246" i="10"/>
  <c r="H3250" i="10"/>
  <c r="H4285" i="10"/>
  <c r="J3254" i="10"/>
  <c r="F3264" i="10"/>
  <c r="H3234" i="10"/>
  <c r="H3236" i="10"/>
  <c r="F3240" i="10"/>
  <c r="I3244" i="10"/>
  <c r="G4244" i="10"/>
  <c r="I4232" i="10"/>
  <c r="F2158" i="10"/>
  <c r="I4287" i="10"/>
  <c r="J2188" i="10"/>
  <c r="H4071" i="10"/>
  <c r="I1902" i="10"/>
  <c r="J1802" i="10"/>
  <c r="G4883" i="10"/>
  <c r="F3596" i="10"/>
  <c r="J4020" i="10"/>
  <c r="F3346" i="10"/>
  <c r="J3356" i="10"/>
  <c r="J4131" i="10"/>
  <c r="J3594" i="10"/>
  <c r="G4111" i="10"/>
  <c r="G4015" i="10"/>
  <c r="F2096" i="10"/>
  <c r="G4133" i="10"/>
  <c r="I2176" i="10"/>
  <c r="F2188" i="10"/>
  <c r="I2208" i="10"/>
  <c r="H2246" i="10"/>
  <c r="F2124" i="10"/>
  <c r="H2136" i="10"/>
  <c r="H2150" i="10"/>
  <c r="I2162" i="10"/>
  <c r="I3662" i="10"/>
  <c r="H3517" i="10"/>
  <c r="J4838" i="10"/>
  <c r="I4844" i="10"/>
  <c r="H4852" i="10"/>
  <c r="F4824" i="10"/>
  <c r="I4834" i="10"/>
  <c r="J4830" i="10"/>
  <c r="I4875" i="10"/>
  <c r="J2966" i="10"/>
  <c r="F2976" i="10"/>
  <c r="H2972" i="10"/>
  <c r="J2982" i="10"/>
  <c r="H2954" i="10"/>
  <c r="I2964" i="10"/>
  <c r="F2318" i="10"/>
  <c r="I2324" i="10"/>
  <c r="H4679" i="10"/>
  <c r="J1528" i="10"/>
  <c r="G4579" i="10"/>
  <c r="I1692" i="10"/>
  <c r="I1724" i="10"/>
  <c r="I1628" i="10"/>
  <c r="F3090" i="10"/>
  <c r="G3128" i="10"/>
  <c r="J1945" i="10"/>
  <c r="F3122" i="10"/>
  <c r="H1981" i="10"/>
  <c r="F3038" i="10"/>
  <c r="G3078" i="10"/>
  <c r="J1957" i="10"/>
  <c r="F3070" i="10"/>
  <c r="J1993" i="10"/>
  <c r="I4124" i="10"/>
  <c r="F1511" i="10"/>
  <c r="H3345" i="10"/>
  <c r="F3984" i="10"/>
  <c r="I4144" i="10"/>
  <c r="H4152" i="10"/>
  <c r="F3738" i="10"/>
  <c r="J3748" i="10"/>
  <c r="F3718" i="10"/>
  <c r="G3728" i="10"/>
  <c r="G3876" i="10"/>
  <c r="G3520" i="10"/>
  <c r="F3530" i="10"/>
  <c r="I3774" i="10"/>
  <c r="F3800" i="10"/>
  <c r="F2875" i="10"/>
  <c r="H2885" i="10"/>
  <c r="H2677" i="10"/>
  <c r="J2685" i="10"/>
  <c r="J2657" i="10"/>
  <c r="F2667" i="10"/>
  <c r="H2559" i="10"/>
  <c r="F2563" i="10"/>
  <c r="I3927" i="10"/>
  <c r="G3516" i="10"/>
  <c r="J3536" i="10"/>
  <c r="I3574" i="10"/>
  <c r="I4641" i="10"/>
  <c r="H3572" i="10"/>
  <c r="H4635" i="10"/>
  <c r="F3956" i="10"/>
  <c r="J2978" i="10"/>
  <c r="I2982" i="10"/>
  <c r="J1862" i="10"/>
  <c r="G2986" i="10"/>
  <c r="G2988" i="10"/>
  <c r="H1868" i="10"/>
  <c r="J2968" i="10"/>
  <c r="G2978" i="10"/>
  <c r="J1846" i="10"/>
  <c r="G2972" i="10"/>
  <c r="J2976" i="10"/>
  <c r="H1882" i="10"/>
  <c r="I4663" i="10"/>
  <c r="J2078" i="10"/>
  <c r="H2084" i="10"/>
  <c r="H2066" i="10"/>
  <c r="H3601" i="10"/>
  <c r="H1735" i="10"/>
  <c r="I2316" i="10"/>
  <c r="J4889" i="10"/>
  <c r="F4890" i="10"/>
  <c r="G4692" i="10"/>
  <c r="J4887" i="10"/>
  <c r="F3184" i="10"/>
  <c r="H3194" i="10"/>
  <c r="J3086" i="10"/>
  <c r="H3090" i="10"/>
  <c r="J3752" i="10"/>
  <c r="H4102" i="10"/>
  <c r="I2448" i="10"/>
  <c r="I2450" i="10"/>
  <c r="I1856" i="10"/>
  <c r="F2428" i="10"/>
  <c r="I2432" i="10"/>
  <c r="H1880" i="10"/>
  <c r="H4367" i="10"/>
  <c r="F2436" i="10"/>
  <c r="H2446" i="10"/>
  <c r="H1894" i="10"/>
  <c r="J3163" i="10"/>
  <c r="G1605" i="10"/>
  <c r="I1609" i="10"/>
  <c r="G4731" i="10"/>
  <c r="G1613" i="10"/>
  <c r="G1623" i="10"/>
  <c r="H3488" i="10"/>
  <c r="I3498" i="10"/>
  <c r="H3496" i="10"/>
  <c r="G2878" i="10"/>
  <c r="I4841" i="10"/>
  <c r="J4347" i="10"/>
  <c r="G4707" i="10"/>
  <c r="G4351" i="10"/>
  <c r="I4361" i="10"/>
  <c r="G4333" i="10"/>
  <c r="H1492" i="10"/>
  <c r="I4140" i="10"/>
  <c r="H1396" i="10"/>
  <c r="G4830" i="10"/>
  <c r="G2584" i="10"/>
  <c r="H1743" i="10"/>
  <c r="I3273" i="10"/>
  <c r="J3283" i="10"/>
  <c r="F1619" i="10"/>
  <c r="G3253" i="10"/>
  <c r="G3263" i="10"/>
  <c r="J1625" i="10"/>
  <c r="G3157" i="10"/>
  <c r="G3167" i="10"/>
  <c r="F4739" i="10"/>
  <c r="G4386" i="10"/>
  <c r="J2130" i="10"/>
  <c r="G2140" i="10"/>
  <c r="G2138" i="10"/>
  <c r="J2146" i="10"/>
  <c r="F4182" i="10"/>
  <c r="J4125" i="10"/>
  <c r="I4190" i="10"/>
  <c r="H4023" i="10"/>
  <c r="G3047" i="10"/>
  <c r="H1920" i="10"/>
  <c r="H1968" i="10"/>
  <c r="I1956" i="10"/>
  <c r="I1994" i="10"/>
  <c r="H1742" i="10"/>
  <c r="I1896" i="10"/>
  <c r="F1844" i="10"/>
  <c r="F1938" i="10"/>
  <c r="F3509" i="10"/>
  <c r="G4148" i="10"/>
  <c r="J4199" i="10"/>
  <c r="I4207" i="10"/>
  <c r="I4205" i="10"/>
  <c r="J4215" i="10"/>
  <c r="F4185" i="10"/>
  <c r="G4195" i="10"/>
  <c r="G3583" i="10"/>
  <c r="J4726" i="10"/>
  <c r="I2569" i="10"/>
  <c r="G2607" i="10"/>
  <c r="F1877" i="10"/>
  <c r="F3557" i="10"/>
  <c r="H1449" i="10"/>
  <c r="F1351" i="10"/>
  <c r="G1353" i="10"/>
  <c r="H3911" i="10"/>
  <c r="I4340" i="10"/>
  <c r="G4049" i="10"/>
  <c r="I4298" i="10"/>
  <c r="I3320" i="10"/>
  <c r="I4304" i="10"/>
  <c r="H4312" i="10"/>
  <c r="G3232" i="10"/>
  <c r="H4286" i="10"/>
  <c r="F2822" i="10"/>
  <c r="F4292" i="10"/>
  <c r="H4223" i="10"/>
  <c r="I4215" i="10"/>
  <c r="G2615" i="10"/>
  <c r="G2653" i="10"/>
  <c r="J2288" i="10"/>
  <c r="G2298" i="10"/>
  <c r="G2268" i="10"/>
  <c r="I2278" i="10"/>
  <c r="I1395" i="10"/>
  <c r="G1405" i="10"/>
  <c r="F3893" i="10"/>
  <c r="H3493" i="10"/>
  <c r="J3501" i="10"/>
  <c r="F3029" i="10"/>
  <c r="H2184" i="10"/>
  <c r="I2224" i="10"/>
  <c r="F2969" i="10"/>
  <c r="I2973" i="10"/>
  <c r="J3770" i="10"/>
  <c r="I2951" i="10"/>
  <c r="F2961" i="10"/>
  <c r="J2855" i="10"/>
  <c r="F2857" i="10"/>
  <c r="I4132" i="10"/>
  <c r="I3947" i="10"/>
  <c r="F4398" i="10"/>
  <c r="G4408" i="10"/>
  <c r="J4548" i="10"/>
  <c r="F4406" i="10"/>
  <c r="G3976" i="10"/>
  <c r="F3986" i="10"/>
  <c r="H3909" i="10"/>
  <c r="G3984" i="10"/>
  <c r="H4279" i="10"/>
  <c r="I4771" i="10"/>
  <c r="G2897" i="10"/>
  <c r="F2901" i="10"/>
  <c r="H2905" i="10"/>
  <c r="F2885" i="10"/>
  <c r="H2889" i="10"/>
  <c r="H2891" i="10"/>
  <c r="F2895" i="10"/>
  <c r="H3009" i="10"/>
  <c r="G4354" i="10"/>
  <c r="G3995" i="10"/>
  <c r="I3999" i="10"/>
  <c r="F4009" i="10"/>
  <c r="J3983" i="10"/>
  <c r="F3343" i="10"/>
  <c r="H3355" i="10"/>
  <c r="I1391" i="10"/>
  <c r="J1476" i="10"/>
  <c r="I3335" i="10"/>
  <c r="F3345" i="10"/>
  <c r="F1653" i="10"/>
  <c r="F1663" i="10"/>
  <c r="H1555" i="10"/>
  <c r="F1559" i="10"/>
  <c r="J4867" i="10"/>
  <c r="G3914" i="10"/>
  <c r="G3841" i="10"/>
  <c r="H3849" i="10"/>
  <c r="H3835" i="10"/>
  <c r="J4674" i="10"/>
  <c r="H2005" i="10"/>
  <c r="J2013" i="10"/>
  <c r="F2011" i="10"/>
  <c r="H2021" i="10"/>
  <c r="F1991" i="10"/>
  <c r="J2001" i="10"/>
  <c r="J1997" i="10"/>
  <c r="H2007" i="10"/>
  <c r="J3408" i="10"/>
  <c r="G1606" i="10"/>
  <c r="J1564" i="10"/>
  <c r="F4548" i="10"/>
  <c r="H4558" i="10"/>
  <c r="G3852" i="10"/>
  <c r="J4427" i="10"/>
  <c r="I2520" i="10"/>
  <c r="I2995" i="10"/>
  <c r="H2262" i="10"/>
  <c r="I1344" i="10"/>
  <c r="G2919" i="10"/>
  <c r="I2931" i="10"/>
  <c r="H1368" i="10"/>
  <c r="G2535" i="10"/>
  <c r="I2547" i="10"/>
  <c r="G1932" i="10"/>
  <c r="H3625" i="10"/>
  <c r="H3217" i="10"/>
  <c r="H3319" i="10"/>
  <c r="J4253" i="10"/>
  <c r="J4024" i="10"/>
  <c r="G4004" i="10"/>
  <c r="I2524" i="10"/>
  <c r="J2526" i="10"/>
  <c r="F4857" i="10"/>
  <c r="F4867" i="10"/>
  <c r="G1684" i="10"/>
  <c r="F4865" i="10"/>
  <c r="G1714" i="10"/>
  <c r="H4845" i="10"/>
  <c r="I4853" i="10"/>
  <c r="G4797" i="10"/>
  <c r="G4245" i="10"/>
  <c r="F4791" i="10"/>
  <c r="F4697" i="10"/>
  <c r="J2361" i="10"/>
  <c r="H2365" i="10"/>
  <c r="F2163" i="10"/>
  <c r="J2165" i="10"/>
  <c r="F3525" i="10"/>
  <c r="J3905" i="10"/>
  <c r="I2160" i="10"/>
  <c r="H2198" i="10"/>
  <c r="H3879" i="10"/>
  <c r="I3645" i="10"/>
  <c r="F4708" i="10"/>
  <c r="H4718" i="10"/>
  <c r="G4718" i="10"/>
  <c r="H3288" i="10"/>
  <c r="G4704" i="10"/>
  <c r="F3807" i="10"/>
  <c r="F2468" i="10"/>
  <c r="H2478" i="10"/>
  <c r="H1816" i="10"/>
  <c r="F1973" i="10"/>
  <c r="I2017" i="10"/>
  <c r="G1738" i="10"/>
  <c r="H4610" i="10"/>
  <c r="J1847" i="10"/>
  <c r="G1921" i="10"/>
  <c r="J1744" i="10"/>
  <c r="H1897" i="10"/>
  <c r="F1913" i="10"/>
  <c r="J1778" i="10"/>
  <c r="F1945" i="10"/>
  <c r="J1427" i="10"/>
  <c r="G1429" i="10"/>
  <c r="H2178" i="10"/>
  <c r="F3119" i="10"/>
  <c r="F3157" i="10"/>
  <c r="G2608" i="10"/>
  <c r="G2526" i="10"/>
  <c r="J2564" i="10"/>
  <c r="G2309" i="10"/>
  <c r="G3641" i="10"/>
  <c r="I2783" i="10"/>
  <c r="G2787" i="10"/>
  <c r="J2791" i="10"/>
  <c r="F2793" i="10"/>
  <c r="G2363" i="10"/>
  <c r="I2373" i="10"/>
  <c r="I2367" i="10"/>
  <c r="G2371" i="10"/>
  <c r="H3558" i="10"/>
  <c r="H3810" i="10"/>
  <c r="I4423" i="10"/>
  <c r="J3814" i="10"/>
  <c r="F3824" i="10"/>
  <c r="G2728" i="10"/>
  <c r="F2766" i="10"/>
  <c r="J3804" i="10"/>
  <c r="J3518" i="10"/>
  <c r="H3483" i="10"/>
  <c r="G2410" i="10"/>
  <c r="J2418" i="10"/>
  <c r="I1537" i="10"/>
  <c r="J1547" i="10"/>
  <c r="G1517" i="10"/>
  <c r="G1527" i="10"/>
  <c r="G3385" i="10"/>
  <c r="F3399" i="10"/>
  <c r="J3012" i="10"/>
  <c r="F3050" i="10"/>
  <c r="F2934" i="10"/>
  <c r="G2974" i="10"/>
  <c r="G2558" i="10"/>
  <c r="F3098" i="10"/>
  <c r="J2887" i="10"/>
  <c r="F2889" i="10"/>
  <c r="H4106" i="10"/>
  <c r="J2895" i="10"/>
  <c r="I2903" i="10"/>
  <c r="F2873" i="10"/>
  <c r="I2877" i="10"/>
  <c r="J4054" i="10"/>
  <c r="F2881" i="10"/>
  <c r="G2891" i="10"/>
  <c r="H4270" i="10"/>
  <c r="I4927" i="10"/>
  <c r="I4025" i="10"/>
  <c r="F4322" i="10"/>
  <c r="J4332" i="10"/>
  <c r="G4328" i="10"/>
  <c r="F4338" i="10"/>
  <c r="G4310" i="10"/>
  <c r="F4318" i="10"/>
  <c r="J4316" i="10"/>
  <c r="G4326" i="10"/>
  <c r="G3985" i="10"/>
  <c r="I2867" i="10"/>
  <c r="I2881" i="10"/>
  <c r="I2899" i="10"/>
  <c r="J2939" i="10"/>
  <c r="I2817" i="10"/>
  <c r="G2829" i="10"/>
  <c r="J1490" i="10"/>
  <c r="J4796" i="10"/>
  <c r="J3029" i="10"/>
  <c r="H3039" i="10"/>
  <c r="J1392" i="10"/>
  <c r="I3315" i="10"/>
  <c r="H2164" i="10"/>
  <c r="H2194" i="10"/>
  <c r="H2098" i="10"/>
  <c r="I4380" i="10"/>
  <c r="H4124" i="10"/>
  <c r="J3370" i="10"/>
  <c r="F4319" i="10"/>
  <c r="G3277" i="10"/>
  <c r="I2347" i="10"/>
  <c r="H2883" i="10"/>
  <c r="H2881" i="10"/>
  <c r="G2889" i="10"/>
  <c r="F2861" i="10"/>
  <c r="F2871" i="10"/>
  <c r="H2867" i="10"/>
  <c r="F2877" i="10"/>
  <c r="I4843" i="10"/>
  <c r="F4586" i="10"/>
  <c r="I3765" i="10"/>
  <c r="G3771" i="10"/>
  <c r="I3751" i="10"/>
  <c r="J3759" i="10"/>
  <c r="G3634" i="10"/>
  <c r="F2380" i="10"/>
  <c r="G2384" i="10"/>
  <c r="F2390" i="10"/>
  <c r="J2404" i="10"/>
  <c r="I2364" i="10"/>
  <c r="I2368" i="10"/>
  <c r="F1462" i="10"/>
  <c r="F3297" i="10"/>
  <c r="G3307" i="10"/>
  <c r="F4027" i="10"/>
  <c r="I4684" i="10"/>
  <c r="H4692" i="10"/>
  <c r="I4220" i="10"/>
  <c r="I4056" i="10"/>
  <c r="I4606" i="10"/>
  <c r="H3958" i="10"/>
  <c r="I3968" i="10"/>
  <c r="I4549" i="10"/>
  <c r="H2144" i="10"/>
  <c r="F2196" i="10"/>
  <c r="G4737" i="10"/>
  <c r="G3865" i="10"/>
  <c r="H3875" i="10"/>
  <c r="G3439" i="10"/>
  <c r="H3447" i="10"/>
  <c r="I1541" i="10"/>
  <c r="G1579" i="10"/>
  <c r="I2943" i="10"/>
  <c r="G2947" i="10"/>
  <c r="G3874" i="10"/>
  <c r="J2927" i="10"/>
  <c r="I2935" i="10"/>
  <c r="J2727" i="10"/>
  <c r="F2729" i="10"/>
  <c r="I4646" i="10"/>
  <c r="G3973" i="10"/>
  <c r="G4374" i="10"/>
  <c r="F4382" i="10"/>
  <c r="H2690" i="10"/>
  <c r="H2692" i="10"/>
  <c r="J2090" i="10"/>
  <c r="I2094" i="10"/>
  <c r="J2574" i="10"/>
  <c r="H2578" i="10"/>
  <c r="J3580" i="10"/>
  <c r="J4247" i="10"/>
  <c r="F3586" i="10"/>
  <c r="I4239" i="10"/>
  <c r="F4135" i="10"/>
  <c r="H4145" i="10"/>
  <c r="F4141" i="10"/>
  <c r="F4151" i="10"/>
  <c r="G4366" i="10"/>
  <c r="H2311" i="10"/>
  <c r="J2321" i="10"/>
  <c r="J2317" i="10"/>
  <c r="H2327" i="10"/>
  <c r="J2297" i="10"/>
  <c r="H2301" i="10"/>
  <c r="J2305" i="10"/>
  <c r="F2315" i="10"/>
  <c r="F4095" i="10"/>
  <c r="F4081" i="10"/>
  <c r="J3881" i="10"/>
  <c r="F1890" i="10"/>
  <c r="F3907" i="10"/>
  <c r="F1870" i="10"/>
  <c r="J3829" i="10"/>
  <c r="J1900" i="10"/>
  <c r="G4856" i="10"/>
  <c r="G4866" i="10"/>
  <c r="F3607" i="10"/>
  <c r="H2824" i="10"/>
  <c r="F2828" i="10"/>
  <c r="F2182" i="10"/>
  <c r="I2626" i="10"/>
  <c r="H2630" i="10"/>
  <c r="F2086" i="10"/>
  <c r="I2608" i="10"/>
  <c r="I2610" i="10"/>
  <c r="G2094" i="10"/>
  <c r="I3417" i="10"/>
  <c r="H2512" i="10"/>
  <c r="I2522" i="10"/>
  <c r="F1994" i="10"/>
  <c r="H4578" i="10"/>
  <c r="J1787" i="10"/>
  <c r="I1795" i="10"/>
  <c r="I1793" i="10"/>
  <c r="J1803" i="10"/>
  <c r="G1773" i="10"/>
  <c r="J1779" i="10"/>
  <c r="F4533" i="10"/>
  <c r="F4276" i="10"/>
  <c r="F4071" i="10"/>
  <c r="H4081" i="10"/>
  <c r="F4079" i="10"/>
  <c r="J4727" i="10"/>
  <c r="G4057" i="10"/>
  <c r="H4067" i="10"/>
  <c r="H4065" i="10"/>
  <c r="G4073" i="10"/>
  <c r="G4238" i="10"/>
  <c r="J2437" i="10"/>
  <c r="J2441" i="10"/>
  <c r="J2445" i="10"/>
  <c r="H2455" i="10"/>
  <c r="J2425" i="10"/>
  <c r="H2429" i="10"/>
  <c r="I1509" i="10"/>
  <c r="F1521" i="10"/>
  <c r="F3602" i="10"/>
  <c r="H3325" i="10"/>
  <c r="G4792" i="10"/>
  <c r="G4802" i="10"/>
  <c r="J3961" i="10"/>
  <c r="H4774" i="10"/>
  <c r="F4676" i="10"/>
  <c r="H4686" i="10"/>
  <c r="H4139" i="10"/>
  <c r="F4811" i="10"/>
  <c r="I2259" i="10"/>
  <c r="J2299" i="10"/>
  <c r="J1808" i="10"/>
  <c r="G2279" i="10"/>
  <c r="I2291" i="10"/>
  <c r="J1842" i="10"/>
  <c r="J2203" i="10"/>
  <c r="G2215" i="10"/>
  <c r="G1850" i="10"/>
  <c r="H3272" i="10"/>
  <c r="J2235" i="10"/>
  <c r="I2273" i="10"/>
  <c r="G1852" i="10"/>
  <c r="J2572" i="10"/>
  <c r="F2518" i="10"/>
  <c r="F4120" i="10"/>
  <c r="F4560" i="10"/>
  <c r="F3789" i="10"/>
  <c r="F3799" i="10"/>
  <c r="G3785" i="10"/>
  <c r="F2858" i="10"/>
  <c r="G2896" i="10"/>
  <c r="I1480" i="10"/>
  <c r="G2867" i="10"/>
  <c r="J2871" i="10"/>
  <c r="J2439" i="10"/>
  <c r="F2441" i="10"/>
  <c r="J4093" i="10"/>
  <c r="J2343" i="10"/>
  <c r="F2345" i="10"/>
  <c r="J3761" i="10"/>
  <c r="I4708" i="10"/>
  <c r="H4694" i="10"/>
  <c r="I4766" i="10"/>
  <c r="J3886" i="10"/>
  <c r="G4347" i="10"/>
  <c r="I3892" i="10"/>
  <c r="H3900" i="10"/>
  <c r="H3874" i="10"/>
  <c r="J4335" i="10"/>
  <c r="J3878" i="10"/>
  <c r="F3888" i="10"/>
  <c r="F4689" i="10"/>
  <c r="F4875" i="10"/>
  <c r="H2795" i="10"/>
  <c r="F2799" i="10"/>
  <c r="H2393" i="10"/>
  <c r="H2395" i="10"/>
  <c r="F2373" i="10"/>
  <c r="H2377" i="10"/>
  <c r="H2379" i="10"/>
  <c r="F2383" i="10"/>
  <c r="G3787" i="10"/>
  <c r="G3485" i="10"/>
  <c r="G3495" i="10"/>
  <c r="G2536" i="10"/>
  <c r="G2422" i="10"/>
  <c r="J2460" i="10"/>
  <c r="I3021" i="10"/>
  <c r="I3023" i="10"/>
  <c r="J4586" i="10"/>
  <c r="F4596" i="10"/>
  <c r="I3689" i="10"/>
  <c r="F4570" i="10"/>
  <c r="F3935" i="10"/>
  <c r="I2312" i="10"/>
  <c r="J2316" i="10"/>
  <c r="F1420" i="10"/>
  <c r="F2320" i="10"/>
  <c r="F2324" i="10"/>
  <c r="H1446" i="10"/>
  <c r="J3277" i="10"/>
  <c r="J3281" i="10"/>
  <c r="G1644" i="10"/>
  <c r="G1648" i="10"/>
  <c r="J3962" i="10"/>
  <c r="J4671" i="10"/>
  <c r="H4249" i="10"/>
  <c r="J4248" i="10"/>
  <c r="J2766" i="10"/>
  <c r="H2770" i="10"/>
  <c r="J2168" i="10"/>
  <c r="J2170" i="10"/>
  <c r="F4591" i="10"/>
  <c r="I1729" i="10"/>
  <c r="J1739" i="10"/>
  <c r="I4122" i="10"/>
  <c r="H4225" i="10"/>
  <c r="G4233" i="10"/>
  <c r="H4027" i="10"/>
  <c r="I4777" i="10"/>
  <c r="F4007" i="10"/>
  <c r="H4017" i="10"/>
  <c r="F3911" i="10"/>
  <c r="H3921" i="10"/>
  <c r="H3419" i="10"/>
  <c r="H3433" i="10"/>
  <c r="I3427" i="10"/>
  <c r="I3441" i="10"/>
  <c r="J3403" i="10"/>
  <c r="G3415" i="10"/>
  <c r="F3411" i="10"/>
  <c r="H3423" i="10"/>
  <c r="G3379" i="10"/>
  <c r="J3383" i="10"/>
  <c r="J1556" i="10"/>
  <c r="I3389" i="10"/>
  <c r="F1562" i="10"/>
  <c r="J3367" i="10"/>
  <c r="F3369" i="10"/>
  <c r="G1568" i="10"/>
  <c r="I3373" i="10"/>
  <c r="I3375" i="10"/>
  <c r="F1574" i="10"/>
  <c r="I3352" i="10"/>
  <c r="J3820" i="10"/>
  <c r="I4748" i="10"/>
  <c r="H4756" i="10"/>
  <c r="H4642" i="10"/>
  <c r="I4138" i="10"/>
  <c r="J3858" i="10"/>
  <c r="G2813" i="10"/>
  <c r="J2827" i="10"/>
  <c r="I2019" i="10"/>
  <c r="I2033" i="10"/>
  <c r="G4673" i="10"/>
  <c r="G1645" i="10"/>
  <c r="G1549" i="10"/>
  <c r="G1559" i="10"/>
  <c r="F3539" i="10"/>
  <c r="J1398" i="10"/>
  <c r="J2552" i="10"/>
  <c r="G2562" i="10"/>
  <c r="H1404" i="10"/>
  <c r="G2532" i="10"/>
  <c r="I2542" i="10"/>
  <c r="I1412" i="10"/>
  <c r="J2538" i="10"/>
  <c r="G2548" i="10"/>
  <c r="I1444" i="10"/>
  <c r="I3332" i="10"/>
  <c r="H1717" i="10"/>
  <c r="J3749" i="10"/>
  <c r="H3729" i="10"/>
  <c r="H1703" i="10"/>
  <c r="J3703" i="10"/>
  <c r="J1709" i="10"/>
  <c r="H3677" i="10"/>
  <c r="J3491" i="10"/>
  <c r="F4862" i="10"/>
  <c r="H4872" i="10"/>
  <c r="G4870" i="10"/>
  <c r="F4878" i="10"/>
  <c r="F4850" i="10"/>
  <c r="G4860" i="10"/>
  <c r="J4240" i="10"/>
  <c r="G4250" i="10"/>
  <c r="G4311" i="10"/>
  <c r="F1593" i="10"/>
  <c r="I1631" i="10"/>
  <c r="H2160" i="10"/>
  <c r="I2200" i="10"/>
  <c r="H2731" i="10"/>
  <c r="F2735" i="10"/>
  <c r="F2637" i="10"/>
  <c r="F2647" i="10"/>
  <c r="G3637" i="10"/>
  <c r="F4714" i="10"/>
  <c r="I3641" i="10"/>
  <c r="G3645" i="10"/>
  <c r="G3655" i="10"/>
  <c r="J3627" i="10"/>
  <c r="I3635" i="10"/>
  <c r="I3633" i="10"/>
  <c r="J3643" i="10"/>
  <c r="F4880" i="10"/>
  <c r="F1941" i="10"/>
  <c r="H1993" i="10"/>
  <c r="J1732" i="10"/>
  <c r="J3183" i="10"/>
  <c r="I3191" i="10"/>
  <c r="F3161" i="10"/>
  <c r="I3165" i="10"/>
  <c r="J1364" i="10"/>
  <c r="I3167" i="10"/>
  <c r="G3171" i="10"/>
  <c r="F1370" i="10"/>
  <c r="J4040" i="10"/>
  <c r="G1952" i="10"/>
  <c r="F1982" i="10"/>
  <c r="J3912" i="10"/>
  <c r="I1682" i="10"/>
  <c r="J4685" i="10"/>
  <c r="J4679" i="10"/>
  <c r="H3812" i="10"/>
  <c r="H3552" i="10"/>
  <c r="I3562" i="10"/>
  <c r="I1459" i="10"/>
  <c r="G1469" i="10"/>
  <c r="I3334" i="10"/>
  <c r="G4219" i="10"/>
  <c r="G2748" i="10"/>
  <c r="J2752" i="10"/>
  <c r="G2756" i="10"/>
  <c r="I2766" i="10"/>
  <c r="H1610" i="10"/>
  <c r="F2276" i="10"/>
  <c r="H2288" i="10"/>
  <c r="H2306" i="10"/>
  <c r="J2318" i="10"/>
  <c r="I3552" i="10"/>
  <c r="H1511" i="10"/>
  <c r="J1517" i="10"/>
  <c r="F1499" i="10"/>
  <c r="J1505" i="10"/>
  <c r="F3262" i="10"/>
  <c r="I3695" i="10"/>
  <c r="F4658" i="10"/>
  <c r="G4668" i="10"/>
  <c r="H3178" i="10"/>
  <c r="I3188" i="10"/>
  <c r="G1970" i="10"/>
  <c r="G1972" i="10"/>
  <c r="F3654" i="10"/>
  <c r="I3664" i="10"/>
  <c r="F3438" i="10"/>
  <c r="J4385" i="10"/>
  <c r="H3340" i="10"/>
  <c r="J3888" i="10"/>
  <c r="F4352" i="10"/>
  <c r="J2479" i="10"/>
  <c r="I2487" i="10"/>
  <c r="I2485" i="10"/>
  <c r="J2495" i="10"/>
  <c r="F2465" i="10"/>
  <c r="G2475" i="10"/>
  <c r="I2471" i="10"/>
  <c r="F2481" i="10"/>
  <c r="F4668" i="10"/>
  <c r="J3910" i="10"/>
  <c r="F3920" i="10"/>
  <c r="H4364" i="10"/>
  <c r="J3918" i="10"/>
  <c r="G4315" i="10"/>
  <c r="H3898" i="10"/>
  <c r="I3908" i="10"/>
  <c r="F4160" i="10"/>
  <c r="H3906" i="10"/>
  <c r="F4587" i="10"/>
  <c r="I3123" i="10"/>
  <c r="F4713" i="10"/>
  <c r="G2280" i="10"/>
  <c r="F2290" i="10"/>
  <c r="F2286" i="10"/>
  <c r="G2296" i="10"/>
  <c r="J2268" i="10"/>
  <c r="G2278" i="10"/>
  <c r="F2407" i="10"/>
  <c r="H2417" i="10"/>
  <c r="G4893" i="10"/>
  <c r="I3511" i="10"/>
  <c r="F3521" i="10"/>
  <c r="H3153" i="10"/>
  <c r="H1342" i="10"/>
  <c r="F3069" i="10"/>
  <c r="H3107" i="10"/>
  <c r="F2962" i="10"/>
  <c r="G3000" i="10"/>
  <c r="F1555" i="10"/>
  <c r="J3769" i="10"/>
  <c r="I3726" i="10"/>
  <c r="J4594" i="10"/>
  <c r="H4600" i="10"/>
  <c r="F4610" i="10"/>
  <c r="I2914" i="10"/>
  <c r="G1991" i="10"/>
  <c r="F2001" i="10"/>
  <c r="I1767" i="10"/>
  <c r="J1807" i="10"/>
  <c r="G1691" i="10"/>
  <c r="F1729" i="10"/>
  <c r="J1711" i="10"/>
  <c r="G1723" i="10"/>
  <c r="H4535" i="10"/>
  <c r="I1995" i="10"/>
  <c r="J2099" i="10"/>
  <c r="J1895" i="10"/>
  <c r="H4652" i="10"/>
  <c r="H4697" i="10"/>
  <c r="I2788" i="10"/>
  <c r="H2796" i="10"/>
  <c r="H2588" i="10"/>
  <c r="J2598" i="10"/>
  <c r="I2353" i="10"/>
  <c r="G2365" i="10"/>
  <c r="H1961" i="10"/>
  <c r="F1977" i="10"/>
  <c r="F4661" i="10"/>
  <c r="F4047" i="10"/>
  <c r="J4759" i="10"/>
  <c r="H4051" i="10"/>
  <c r="F4061" i="10"/>
  <c r="G4033" i="10"/>
  <c r="I4745" i="10"/>
  <c r="F4039" i="10"/>
  <c r="H4049" i="10"/>
  <c r="J2209" i="10"/>
  <c r="F2219" i="10"/>
  <c r="I1463" i="10"/>
  <c r="J1503" i="10"/>
  <c r="I1381" i="10"/>
  <c r="F1393" i="10"/>
  <c r="F3071" i="10"/>
  <c r="I1413" i="10"/>
  <c r="G1451" i="10"/>
  <c r="J3628" i="10"/>
  <c r="F3359" i="10"/>
  <c r="G4562" i="10"/>
  <c r="J4570" i="10"/>
  <c r="F4064" i="10"/>
  <c r="H4544" i="10"/>
  <c r="I4342" i="10"/>
  <c r="J4352" i="10"/>
  <c r="G1923" i="10"/>
  <c r="I1935" i="10"/>
  <c r="H4871" i="10"/>
  <c r="H2110" i="10"/>
  <c r="F2148" i="10"/>
  <c r="H3617" i="10"/>
  <c r="G4147" i="10"/>
  <c r="I4157" i="10"/>
  <c r="G4155" i="10"/>
  <c r="I3729" i="10"/>
  <c r="G3735" i="10"/>
  <c r="I3741" i="10"/>
  <c r="I4778" i="10"/>
  <c r="I2363" i="10"/>
  <c r="J2403" i="10"/>
  <c r="F1834" i="10"/>
  <c r="G4417" i="10"/>
  <c r="J1917" i="10"/>
  <c r="J4753" i="10"/>
  <c r="G3033" i="10"/>
  <c r="F1450" i="10"/>
  <c r="J3311" i="10"/>
  <c r="I3319" i="10"/>
  <c r="H1627" i="10"/>
  <c r="F1637" i="10"/>
  <c r="H4266" i="10"/>
  <c r="I3300" i="10"/>
  <c r="F4068" i="10"/>
  <c r="F3866" i="10"/>
  <c r="J3876" i="10"/>
  <c r="G3848" i="10"/>
  <c r="F3750" i="10"/>
  <c r="G3760" i="10"/>
  <c r="H3996" i="10"/>
  <c r="J2256" i="10"/>
  <c r="G2266" i="10"/>
  <c r="G2260" i="10"/>
  <c r="J2264" i="10"/>
  <c r="J2989" i="10"/>
  <c r="H2999" i="10"/>
  <c r="F2995" i="10"/>
  <c r="J2997" i="10"/>
  <c r="J4840" i="10"/>
  <c r="H3613" i="10"/>
  <c r="F3036" i="10"/>
  <c r="I4846" i="10"/>
  <c r="J4884" i="10"/>
  <c r="H1556" i="10"/>
  <c r="I4872" i="10"/>
  <c r="I4910" i="10"/>
  <c r="H1538" i="10"/>
  <c r="H4794" i="10"/>
  <c r="J4832" i="10"/>
  <c r="H1570" i="10"/>
  <c r="J4820" i="10"/>
  <c r="H4858" i="10"/>
  <c r="F1576" i="10"/>
  <c r="F4650" i="10"/>
  <c r="G3017" i="10"/>
  <c r="H3057" i="10"/>
  <c r="H3043" i="10"/>
  <c r="F3250" i="10"/>
  <c r="J1525" i="10"/>
  <c r="G3029" i="10"/>
  <c r="G3039" i="10"/>
  <c r="F1427" i="10"/>
  <c r="G4002" i="10"/>
  <c r="J4261" i="10"/>
  <c r="H4626" i="10"/>
  <c r="G2202" i="10"/>
  <c r="J2210" i="10"/>
  <c r="G3087" i="10"/>
  <c r="H3692" i="10"/>
  <c r="J2999" i="10"/>
  <c r="J4851" i="10"/>
  <c r="H2940" i="10"/>
  <c r="J2950" i="10"/>
  <c r="H2946" i="10"/>
  <c r="H2948" i="10"/>
  <c r="F3637" i="10"/>
  <c r="F2928" i="10"/>
  <c r="H2938" i="10"/>
  <c r="H2932" i="10"/>
  <c r="F2936" i="10"/>
  <c r="G2670" i="10"/>
  <c r="J3736" i="10"/>
  <c r="I1632" i="10"/>
  <c r="H4595" i="10"/>
  <c r="I1554" i="10"/>
  <c r="J4589" i="10"/>
  <c r="J1594" i="10"/>
  <c r="G4645" i="10"/>
  <c r="H4655" i="10"/>
  <c r="J1498" i="10"/>
  <c r="I3904" i="10"/>
  <c r="I4019" i="10"/>
  <c r="G4029" i="10"/>
  <c r="G3821" i="10"/>
  <c r="G3831" i="10"/>
  <c r="J3369" i="10"/>
  <c r="J3381" i="10"/>
  <c r="H1662" i="10"/>
  <c r="F3101" i="10"/>
  <c r="F1701" i="10"/>
  <c r="G1512" i="10"/>
  <c r="J3343" i="10"/>
  <c r="I3351" i="10"/>
  <c r="F1514" i="10"/>
  <c r="I3349" i="10"/>
  <c r="J3359" i="10"/>
  <c r="F1546" i="10"/>
  <c r="J3393" i="10"/>
  <c r="F4052" i="10"/>
  <c r="H1956" i="10"/>
  <c r="F4016" i="10"/>
  <c r="I1936" i="10"/>
  <c r="J1940" i="10"/>
  <c r="G4191" i="10"/>
  <c r="J4150" i="10"/>
  <c r="H3734" i="10"/>
  <c r="G3328" i="10"/>
  <c r="G3310" i="10"/>
  <c r="I3902" i="10"/>
  <c r="J4091" i="10"/>
  <c r="I4099" i="10"/>
  <c r="I3549" i="10"/>
  <c r="H2233" i="10"/>
  <c r="H2035" i="10"/>
  <c r="F2045" i="10"/>
  <c r="G2017" i="10"/>
  <c r="I1895" i="10"/>
  <c r="I1909" i="10"/>
  <c r="G3370" i="10"/>
  <c r="F2698" i="10"/>
  <c r="F4800" i="10"/>
  <c r="H4804" i="10"/>
  <c r="J4814" i="10"/>
  <c r="F4645" i="10"/>
  <c r="F2736" i="10"/>
  <c r="H2746" i="10"/>
  <c r="H2740" i="10"/>
  <c r="F2744" i="10"/>
  <c r="H2722" i="10"/>
  <c r="H2724" i="10"/>
  <c r="F2728" i="10"/>
  <c r="I2732" i="10"/>
  <c r="F4758" i="10"/>
  <c r="G1890" i="10"/>
  <c r="I1918" i="10"/>
  <c r="G4793" i="10"/>
  <c r="I1390" i="10"/>
  <c r="G4585" i="10"/>
  <c r="G3815" i="10"/>
  <c r="I3825" i="10"/>
  <c r="I2052" i="10"/>
  <c r="I3621" i="10"/>
  <c r="J3631" i="10"/>
  <c r="H2058" i="10"/>
  <c r="F3601" i="10"/>
  <c r="G3611" i="10"/>
  <c r="F2064" i="10"/>
  <c r="F3505" i="10"/>
  <c r="G3515" i="10"/>
  <c r="H1994" i="10"/>
  <c r="I4235" i="10"/>
  <c r="I1466" i="10"/>
  <c r="H1390" i="10"/>
  <c r="H1440" i="10"/>
  <c r="H4231" i="10"/>
  <c r="F3619" i="10"/>
  <c r="F4736" i="10"/>
  <c r="J4742" i="10"/>
  <c r="I4722" i="10"/>
  <c r="I4732" i="10"/>
  <c r="F4728" i="10"/>
  <c r="I4738" i="10"/>
  <c r="I3579" i="10"/>
  <c r="J2862" i="10"/>
  <c r="H2866" i="10"/>
  <c r="J2870" i="10"/>
  <c r="F2880" i="10"/>
  <c r="H2850" i="10"/>
  <c r="H2852" i="10"/>
  <c r="G2685" i="10"/>
  <c r="J2699" i="10"/>
  <c r="I2024" i="10"/>
  <c r="I3348" i="10"/>
  <c r="I4681" i="10"/>
  <c r="G4129" i="10"/>
  <c r="H4675" i="10"/>
  <c r="F4111" i="10"/>
  <c r="H4771" i="10"/>
  <c r="F4013" i="10"/>
  <c r="F4023" i="10"/>
  <c r="G1739" i="10"/>
  <c r="I1751" i="10"/>
  <c r="I2266" i="10"/>
  <c r="G1771" i="10"/>
  <c r="F1809" i="10"/>
  <c r="I1687" i="10"/>
  <c r="I1701" i="10"/>
  <c r="J2195" i="10"/>
  <c r="I1719" i="10"/>
  <c r="J1759" i="10"/>
  <c r="J3756" i="10"/>
  <c r="I3517" i="10"/>
  <c r="F4836" i="10"/>
  <c r="H4846" i="10"/>
  <c r="J4842" i="10"/>
  <c r="G4824" i="10"/>
  <c r="G4834" i="10"/>
  <c r="H4830" i="10"/>
  <c r="G4840" i="10"/>
  <c r="H3709" i="10"/>
  <c r="H2800" i="10"/>
  <c r="I2810" i="10"/>
  <c r="H2808" i="10"/>
  <c r="G2238" i="10"/>
  <c r="F2788" i="10"/>
  <c r="H2798" i="10"/>
  <c r="J1872" i="10"/>
  <c r="I2433" i="10"/>
  <c r="G2445" i="10"/>
  <c r="J1906" i="10"/>
  <c r="F3237" i="10"/>
  <c r="J1555" i="10"/>
  <c r="G1557" i="10"/>
  <c r="F2200" i="10"/>
  <c r="H3048" i="10"/>
  <c r="F3094" i="10"/>
  <c r="G3120" i="10"/>
  <c r="J3044" i="10"/>
  <c r="F3062" i="10"/>
  <c r="G3102" i="10"/>
  <c r="H4303" i="10"/>
  <c r="I2911" i="10"/>
  <c r="G2915" i="10"/>
  <c r="I4004" i="10"/>
  <c r="J2511" i="10"/>
  <c r="I2519" i="10"/>
  <c r="G2491" i="10"/>
  <c r="I2501" i="10"/>
  <c r="G2507" i="10"/>
  <c r="F4142" i="10"/>
  <c r="G4152" i="10"/>
  <c r="G2743" i="10"/>
  <c r="G2781" i="10"/>
  <c r="J2667" i="10"/>
  <c r="I2705" i="10"/>
  <c r="G1731" i="10"/>
  <c r="H1883" i="10"/>
  <c r="J3765" i="10"/>
  <c r="H4224" i="10"/>
  <c r="G4121" i="10"/>
  <c r="H4131" i="10"/>
  <c r="F3925" i="10"/>
  <c r="H4881" i="10"/>
  <c r="H3905" i="10"/>
  <c r="G3913" i="10"/>
  <c r="G3809" i="10"/>
  <c r="I3486" i="10"/>
  <c r="H2079" i="10"/>
  <c r="F2083" i="10"/>
  <c r="J2085" i="10"/>
  <c r="J2089" i="10"/>
  <c r="H3829" i="10"/>
  <c r="H1408" i="10"/>
  <c r="F1460" i="10"/>
  <c r="F3111" i="10"/>
  <c r="J4378" i="10"/>
  <c r="F3969" i="10"/>
  <c r="J3975" i="10"/>
  <c r="I3983" i="10"/>
  <c r="I3957" i="10"/>
  <c r="F3961" i="10"/>
  <c r="G3971" i="10"/>
  <c r="F4340" i="10"/>
  <c r="I4645" i="10"/>
  <c r="J2594" i="10"/>
  <c r="I2598" i="10"/>
  <c r="J1478" i="10"/>
  <c r="J2602" i="10"/>
  <c r="G2612" i="10"/>
  <c r="F1456" i="10"/>
  <c r="J2584" i="10"/>
  <c r="G2594" i="10"/>
  <c r="J1668" i="10"/>
  <c r="H2062" i="10"/>
  <c r="H2112" i="10"/>
  <c r="F1702" i="10"/>
  <c r="G3866" i="10"/>
  <c r="F2682" i="10"/>
  <c r="J2580" i="10"/>
  <c r="I3833" i="10"/>
  <c r="G4092" i="10"/>
  <c r="I4102" i="10"/>
  <c r="G4100" i="10"/>
  <c r="J4892" i="10"/>
  <c r="G4082" i="10"/>
  <c r="G2020" i="10"/>
  <c r="J2024" i="10"/>
  <c r="G3502" i="10"/>
  <c r="F3510" i="10"/>
  <c r="G3510" i="10"/>
  <c r="I4317" i="10"/>
  <c r="F3490" i="10"/>
  <c r="J4311" i="10"/>
  <c r="G3496" i="10"/>
  <c r="I4303" i="10"/>
  <c r="H3826" i="10"/>
  <c r="J2849" i="10"/>
  <c r="F2859" i="10"/>
  <c r="H2855" i="10"/>
  <c r="J2865" i="10"/>
  <c r="F2835" i="10"/>
  <c r="J2837" i="10"/>
  <c r="F2227" i="10"/>
  <c r="J2229" i="10"/>
  <c r="H4171" i="10"/>
  <c r="J4159" i="10"/>
  <c r="H3571" i="10"/>
  <c r="G2171" i="10"/>
  <c r="I2181" i="10"/>
  <c r="I2175" i="10"/>
  <c r="G2179" i="10"/>
  <c r="J2159" i="10"/>
  <c r="I2167" i="10"/>
  <c r="F4429" i="10"/>
  <c r="I2165" i="10"/>
  <c r="J2175" i="10"/>
  <c r="F4423" i="10"/>
  <c r="I3762" i="10"/>
  <c r="I3604" i="10"/>
  <c r="H3612" i="10"/>
  <c r="H3610" i="10"/>
  <c r="I3620" i="10"/>
  <c r="J3590" i="10"/>
  <c r="F3600" i="10"/>
  <c r="H3596" i="10"/>
  <c r="J3606" i="10"/>
  <c r="J3724" i="10"/>
  <c r="J3210" i="10"/>
  <c r="G3220" i="10"/>
  <c r="G3218" i="10"/>
  <c r="J3226" i="10"/>
  <c r="I3198" i="10"/>
  <c r="J3208" i="10"/>
  <c r="G2588" i="10"/>
  <c r="J2592" i="10"/>
  <c r="I4279" i="10"/>
  <c r="H4057" i="10"/>
  <c r="H1847" i="10"/>
  <c r="F3549" i="10"/>
  <c r="J1773" i="10"/>
  <c r="H4180" i="10"/>
  <c r="J1345" i="10"/>
  <c r="I4542" i="10"/>
  <c r="I3631" i="10"/>
  <c r="F4049" i="10"/>
  <c r="G4298" i="10"/>
  <c r="J4306" i="10"/>
  <c r="J4304" i="10"/>
  <c r="G4314" i="10"/>
  <c r="G2220" i="10"/>
  <c r="I2230" i="10"/>
  <c r="J4300" i="10"/>
  <c r="H4217" i="10"/>
  <c r="G4887" i="10"/>
  <c r="G1939" i="10"/>
  <c r="J1991" i="10"/>
  <c r="J1730" i="10"/>
  <c r="H3015" i="10"/>
  <c r="F3019" i="10"/>
  <c r="G1356" i="10"/>
  <c r="I1334" i="10"/>
  <c r="F3003" i="10"/>
  <c r="J3005" i="10"/>
  <c r="G1370" i="10"/>
  <c r="H3333" i="10"/>
  <c r="J1982" i="10"/>
  <c r="I1964" i="10"/>
  <c r="J4625" i="10"/>
  <c r="G2862" i="10"/>
  <c r="G1569" i="10"/>
  <c r="H1579" i="10"/>
  <c r="G1414" i="10"/>
  <c r="F1453" i="10"/>
  <c r="G3505" i="10"/>
  <c r="H3947" i="10"/>
  <c r="H4400" i="10"/>
  <c r="F3891" i="10"/>
  <c r="I4408" i="10"/>
  <c r="J3865" i="10"/>
  <c r="I3978" i="10"/>
  <c r="I3984" i="10"/>
  <c r="H3992" i="10"/>
  <c r="I2382" i="10"/>
  <c r="G2386" i="10"/>
  <c r="F4075" i="10"/>
  <c r="G2388" i="10"/>
  <c r="J2392" i="10"/>
  <c r="H3973" i="10"/>
  <c r="G2372" i="10"/>
  <c r="J3869" i="10"/>
  <c r="J2376" i="10"/>
  <c r="J2378" i="10"/>
  <c r="H3767" i="10"/>
  <c r="G3009" i="10"/>
  <c r="F3234" i="10"/>
  <c r="J4243" i="10"/>
  <c r="I4251" i="10"/>
  <c r="J4811" i="10"/>
  <c r="J4251" i="10"/>
  <c r="J1870" i="10"/>
  <c r="G4239" i="10"/>
  <c r="J1390" i="10"/>
  <c r="F3696" i="10"/>
  <c r="J2419" i="10"/>
  <c r="J1641" i="10"/>
  <c r="I4873" i="10"/>
  <c r="I3171" i="10"/>
  <c r="J1545" i="10"/>
  <c r="G4783" i="10"/>
  <c r="I3153" i="10"/>
  <c r="H1551" i="10"/>
  <c r="G3055" i="10"/>
  <c r="I3065" i="10"/>
  <c r="G1418" i="10"/>
  <c r="J3419" i="10"/>
  <c r="I3401" i="10"/>
  <c r="J4267" i="10"/>
  <c r="F3190" i="10"/>
  <c r="G3230" i="10"/>
  <c r="G3216" i="10"/>
  <c r="F3254" i="10"/>
  <c r="J3140" i="10"/>
  <c r="F3178" i="10"/>
  <c r="G3166" i="10"/>
  <c r="J3204" i="10"/>
  <c r="H2088" i="10"/>
  <c r="H2102" i="10"/>
  <c r="I2114" i="10"/>
  <c r="H2024" i="10"/>
  <c r="H2038" i="10"/>
  <c r="F2521" i="10"/>
  <c r="I2525" i="10"/>
  <c r="I4424" i="10"/>
  <c r="J4313" i="10"/>
  <c r="J4179" i="10"/>
  <c r="F4170" i="10"/>
  <c r="J4271" i="10"/>
  <c r="F3970" i="10"/>
  <c r="J3980" i="10"/>
  <c r="J3952" i="10"/>
  <c r="G3962" i="10"/>
  <c r="I4817" i="10"/>
  <c r="I3856" i="10"/>
  <c r="F2463" i="10"/>
  <c r="G2465" i="10"/>
  <c r="G4861" i="10"/>
  <c r="I1820" i="10"/>
  <c r="F1848" i="10"/>
  <c r="J4849" i="10"/>
  <c r="H1858" i="10"/>
  <c r="G4574" i="10"/>
  <c r="J3317" i="10"/>
  <c r="F3331" i="10"/>
  <c r="I1408" i="10"/>
  <c r="J2358" i="10"/>
  <c r="F1548" i="10"/>
  <c r="I2330" i="10"/>
  <c r="I2344" i="10"/>
  <c r="I1458" i="10"/>
  <c r="I2340" i="10"/>
  <c r="F2352" i="10"/>
  <c r="I1586" i="10"/>
  <c r="G1735" i="10"/>
  <c r="I1745" i="10"/>
  <c r="I1739" i="10"/>
  <c r="G1743" i="10"/>
  <c r="F4597" i="10"/>
  <c r="J1723" i="10"/>
  <c r="I1731" i="10"/>
  <c r="H3615" i="10"/>
  <c r="I1913" i="10"/>
  <c r="G1925" i="10"/>
  <c r="H1857" i="10"/>
  <c r="H1859" i="10"/>
  <c r="G1761" i="10"/>
  <c r="H1771" i="10"/>
  <c r="I3884" i="10"/>
  <c r="H3645" i="10"/>
  <c r="J4710" i="10"/>
  <c r="I4716" i="10"/>
  <c r="H4724" i="10"/>
  <c r="F4696" i="10"/>
  <c r="I4706" i="10"/>
  <c r="F4704" i="10"/>
  <c r="J3807" i="10"/>
  <c r="F2632" i="10"/>
  <c r="I2636" i="10"/>
  <c r="I2641" i="10"/>
  <c r="G2679" i="10"/>
  <c r="G1799" i="10"/>
  <c r="I1809" i="10"/>
  <c r="J3700" i="10"/>
  <c r="I3708" i="10"/>
  <c r="G3622" i="10"/>
  <c r="H3037" i="10"/>
  <c r="J3045" i="10"/>
  <c r="H1756" i="10"/>
  <c r="G2908" i="10"/>
  <c r="J2912" i="10"/>
  <c r="F1792" i="10"/>
  <c r="J2890" i="10"/>
  <c r="G2900" i="10"/>
  <c r="H1564" i="10"/>
  <c r="J2690" i="10"/>
  <c r="I2694" i="10"/>
  <c r="F1600" i="10"/>
  <c r="J4383" i="10"/>
  <c r="F1412" i="10"/>
  <c r="H1829" i="10"/>
  <c r="G2624" i="10"/>
  <c r="J1857" i="10"/>
  <c r="H1765" i="10"/>
  <c r="G2648" i="10"/>
  <c r="G3541" i="10"/>
  <c r="G4812" i="10"/>
  <c r="G4822" i="10"/>
  <c r="F4818" i="10"/>
  <c r="G4828" i="10"/>
  <c r="J4386" i="10"/>
  <c r="J4394" i="10"/>
  <c r="J4363" i="10"/>
  <c r="I1389" i="10"/>
  <c r="G1427" i="10"/>
  <c r="I1407" i="10"/>
  <c r="I1421" i="10"/>
  <c r="H2232" i="10"/>
  <c r="H4411" i="10"/>
  <c r="F3426" i="10"/>
  <c r="I4399" i="10"/>
  <c r="G3432" i="10"/>
  <c r="F4393" i="10"/>
  <c r="I3412" i="10"/>
  <c r="F3783" i="10"/>
  <c r="H3793" i="10"/>
  <c r="J2157" i="10"/>
  <c r="I1947" i="10"/>
  <c r="I1961" i="10"/>
  <c r="J1923" i="10"/>
  <c r="G1935" i="10"/>
  <c r="G1611" i="10"/>
  <c r="I1623" i="10"/>
  <c r="F2426" i="10"/>
  <c r="I3666" i="10"/>
  <c r="G4913" i="10"/>
  <c r="J4914" i="10"/>
  <c r="G1350" i="10"/>
  <c r="F3479" i="10"/>
  <c r="G4922" i="10"/>
  <c r="J1356" i="10"/>
  <c r="H3445" i="10"/>
  <c r="H4902" i="10"/>
  <c r="G1336" i="10"/>
  <c r="J4906" i="10"/>
  <c r="F4916" i="10"/>
  <c r="F1346" i="10"/>
  <c r="H3377" i="10"/>
  <c r="I4273" i="10"/>
  <c r="H2672" i="10"/>
  <c r="I2682" i="10"/>
  <c r="F2102" i="10"/>
  <c r="I2680" i="10"/>
  <c r="H2688" i="10"/>
  <c r="G2110" i="10"/>
  <c r="F2660" i="10"/>
  <c r="H2670" i="10"/>
  <c r="J2116" i="10"/>
  <c r="I2666" i="10"/>
  <c r="F2676" i="10"/>
  <c r="J2148" i="10"/>
  <c r="H1718" i="10"/>
  <c r="I1730" i="10"/>
  <c r="H4297" i="10"/>
  <c r="H1750" i="10"/>
  <c r="F1788" i="10"/>
  <c r="I1666" i="10"/>
  <c r="I1680" i="10"/>
  <c r="J4899" i="10"/>
  <c r="I1419" i="10"/>
  <c r="G4891" i="10"/>
  <c r="G2930" i="10"/>
  <c r="J2938" i="10"/>
  <c r="H1578" i="10"/>
  <c r="G2730" i="10"/>
  <c r="G2732" i="10"/>
  <c r="H1612" i="10"/>
  <c r="I2710" i="10"/>
  <c r="G2714" i="10"/>
  <c r="I1620" i="10"/>
  <c r="J2616" i="10"/>
  <c r="G2626" i="10"/>
  <c r="J3609" i="10"/>
  <c r="H1620" i="10"/>
  <c r="G4785" i="10"/>
  <c r="I3697" i="10"/>
  <c r="I1483" i="10"/>
  <c r="I3358" i="10"/>
  <c r="J3368" i="10"/>
  <c r="F3366" i="10"/>
  <c r="J4177" i="10"/>
  <c r="J3509" i="10"/>
  <c r="H2934" i="10"/>
  <c r="H1682" i="10"/>
  <c r="F1688" i="10"/>
  <c r="H1668" i="10"/>
  <c r="I1676" i="10"/>
  <c r="G4548" i="10"/>
  <c r="H3353" i="10"/>
  <c r="F3365" i="10"/>
  <c r="F1508" i="10"/>
  <c r="F3363" i="10"/>
  <c r="H1648" i="10"/>
  <c r="G3335" i="10"/>
  <c r="I3347" i="10"/>
  <c r="I3131" i="10"/>
  <c r="G3141" i="10"/>
  <c r="J1529" i="10"/>
  <c r="H3896" i="10"/>
  <c r="G4671" i="10"/>
  <c r="F4240" i="10"/>
  <c r="I1990" i="10"/>
  <c r="J2000" i="10"/>
  <c r="H3336" i="10"/>
  <c r="G4251" i="10"/>
  <c r="H3191" i="10"/>
  <c r="G1530" i="10"/>
  <c r="G3521" i="10"/>
  <c r="J3197" i="10"/>
  <c r="J1536" i="10"/>
  <c r="H3399" i="10"/>
  <c r="H3175" i="10"/>
  <c r="F3179" i="10"/>
  <c r="I1542" i="10"/>
  <c r="H3161" i="10"/>
  <c r="J3181" i="10"/>
  <c r="J3185" i="10"/>
  <c r="J3028" i="10"/>
  <c r="F1956" i="10"/>
  <c r="I1930" i="10"/>
  <c r="I1940" i="10"/>
  <c r="I3202" i="10"/>
  <c r="G2047" i="10"/>
  <c r="G2480" i="10"/>
  <c r="F1382" i="10"/>
  <c r="G3187" i="10"/>
  <c r="J3191" i="10"/>
  <c r="I4372" i="10"/>
  <c r="I3268" i="10"/>
  <c r="H4012" i="10"/>
  <c r="H4206" i="10"/>
  <c r="F2082" i="10"/>
  <c r="G2008" i="10"/>
  <c r="G3810" i="10"/>
  <c r="G1992" i="10"/>
  <c r="J4557" i="10"/>
  <c r="I1810" i="10"/>
  <c r="J4551" i="10"/>
  <c r="J3364" i="10"/>
  <c r="I3534" i="10"/>
  <c r="J2123" i="10"/>
  <c r="G2135" i="10"/>
  <c r="I4647" i="10"/>
  <c r="J4135" i="10"/>
  <c r="I4143" i="10"/>
  <c r="I4141" i="10"/>
  <c r="J4151" i="10"/>
  <c r="H4325" i="10"/>
  <c r="G4543" i="10"/>
  <c r="G2570" i="10"/>
  <c r="G2572" i="10"/>
  <c r="H1452" i="10"/>
  <c r="F2087" i="10"/>
  <c r="H2097" i="10"/>
  <c r="G2065" i="10"/>
  <c r="F2069" i="10"/>
  <c r="G2073" i="10"/>
  <c r="H2083" i="10"/>
  <c r="J4095" i="10"/>
  <c r="J4331" i="10"/>
  <c r="F2882" i="10"/>
  <c r="J2908" i="10"/>
  <c r="F2946" i="10"/>
  <c r="F2830" i="10"/>
  <c r="G2870" i="10"/>
  <c r="F4856" i="10"/>
  <c r="I4866" i="10"/>
  <c r="H4835" i="10"/>
  <c r="G4901" i="10"/>
  <c r="H3002" i="10"/>
  <c r="H2794" i="10"/>
  <c r="I2804" i="10"/>
  <c r="J2194" i="10"/>
  <c r="G2204" i="10"/>
  <c r="J2098" i="10"/>
  <c r="G2108" i="10"/>
  <c r="F4913" i="10"/>
  <c r="F1641" i="10"/>
  <c r="G1795" i="10"/>
  <c r="G1706" i="10"/>
  <c r="I1743" i="10"/>
  <c r="I1887" i="10"/>
  <c r="J1712" i="10"/>
  <c r="I1437" i="10"/>
  <c r="J1591" i="10"/>
  <c r="I1718" i="10"/>
  <c r="F1513" i="10"/>
  <c r="I1565" i="10"/>
  <c r="G1754" i="10"/>
  <c r="I4816" i="10"/>
  <c r="G2928" i="10"/>
  <c r="J4532" i="10"/>
  <c r="J4662" i="10"/>
  <c r="F3691" i="10"/>
  <c r="I3701" i="10"/>
  <c r="I3699" i="10"/>
  <c r="F3679" i="10"/>
  <c r="G2448" i="10"/>
  <c r="F2486" i="10"/>
  <c r="I2965" i="10"/>
  <c r="J2975" i="10"/>
  <c r="I2765" i="10"/>
  <c r="I2767" i="10"/>
  <c r="H4594" i="10"/>
  <c r="G2747" i="10"/>
  <c r="I2757" i="10"/>
  <c r="I3346" i="10"/>
  <c r="J3582" i="10"/>
  <c r="I3784" i="10"/>
  <c r="H3792" i="10"/>
  <c r="H3790" i="10"/>
  <c r="I3800" i="10"/>
  <c r="H4277" i="10"/>
  <c r="I3772" i="10"/>
  <c r="F3776" i="10"/>
  <c r="H3786" i="10"/>
  <c r="F2693" i="10"/>
  <c r="H2697" i="10"/>
  <c r="F2701" i="10"/>
  <c r="F2711" i="10"/>
  <c r="H2681" i="10"/>
  <c r="H2683" i="10"/>
  <c r="F2687" i="10"/>
  <c r="G2689" i="10"/>
  <c r="I3483" i="10"/>
  <c r="H4068" i="10"/>
  <c r="I3789" i="10"/>
  <c r="J3799" i="10"/>
  <c r="I3797" i="10"/>
  <c r="I3775" i="10"/>
  <c r="F3785" i="10"/>
  <c r="G2856" i="10"/>
  <c r="F2894" i="10"/>
  <c r="I3327" i="10"/>
  <c r="G3331" i="10"/>
  <c r="F1402" i="10"/>
  <c r="G3131" i="10"/>
  <c r="I3141" i="10"/>
  <c r="I2980" i="10"/>
  <c r="H2988" i="10"/>
  <c r="I2884" i="10"/>
  <c r="H2892" i="10"/>
  <c r="G4708" i="10"/>
  <c r="J4749" i="10"/>
  <c r="J4743" i="10"/>
  <c r="I4735" i="10"/>
  <c r="J4888" i="10"/>
  <c r="H4098" i="10"/>
  <c r="J3361" i="10"/>
  <c r="G3296" i="10"/>
  <c r="H4738" i="10"/>
  <c r="H2623" i="10"/>
  <c r="F2627" i="10"/>
  <c r="J2605" i="10"/>
  <c r="H2615" i="10"/>
  <c r="F2611" i="10"/>
  <c r="J2613" i="10"/>
  <c r="J3775" i="10"/>
  <c r="H4132" i="10"/>
  <c r="F1400" i="10"/>
  <c r="F3495" i="10"/>
  <c r="F3533" i="10"/>
  <c r="G1768" i="10"/>
  <c r="J3405" i="10"/>
  <c r="F1698" i="10"/>
  <c r="F1602" i="10"/>
  <c r="I3136" i="10"/>
  <c r="H2936" i="10"/>
  <c r="H2918" i="10"/>
  <c r="F2820" i="10"/>
  <c r="H2830" i="10"/>
  <c r="H1912" i="10"/>
  <c r="G1918" i="10"/>
  <c r="I4245" i="10"/>
  <c r="J3996" i="10"/>
  <c r="H3564" i="10"/>
  <c r="J3574" i="10"/>
  <c r="F3085" i="10"/>
  <c r="H3146" i="10"/>
  <c r="I3156" i="10"/>
  <c r="J3150" i="10"/>
  <c r="H3154" i="10"/>
  <c r="H3132" i="10"/>
  <c r="J3142" i="10"/>
  <c r="H3138" i="10"/>
  <c r="H3140" i="10"/>
  <c r="J4346" i="10"/>
  <c r="F2078" i="10"/>
  <c r="J3528" i="10"/>
  <c r="G2038" i="10"/>
  <c r="I4383" i="10"/>
  <c r="F2066" i="10"/>
  <c r="H4861" i="10"/>
  <c r="J1704" i="10"/>
  <c r="F3698" i="10"/>
  <c r="I4225" i="10"/>
  <c r="J4235" i="10"/>
  <c r="J4027" i="10"/>
  <c r="I4035" i="10"/>
  <c r="G4007" i="10"/>
  <c r="I4017" i="10"/>
  <c r="G3911" i="10"/>
  <c r="I3921" i="10"/>
  <c r="H1937" i="10"/>
  <c r="I1941" i="10"/>
  <c r="G1947" i="10"/>
  <c r="I1959" i="10"/>
  <c r="G1919" i="10"/>
  <c r="H1923" i="10"/>
  <c r="G1929" i="10"/>
  <c r="F1943" i="10"/>
  <c r="F3448" i="10"/>
  <c r="H4663" i="10"/>
  <c r="F4777" i="10"/>
  <c r="F3928" i="10"/>
  <c r="F3001" i="10"/>
  <c r="I3005" i="10"/>
  <c r="H4706" i="10"/>
  <c r="H3260" i="10"/>
  <c r="I2652" i="10"/>
  <c r="J2654" i="10"/>
  <c r="G2151" i="10"/>
  <c r="I2163" i="10"/>
  <c r="G1708" i="10"/>
  <c r="H3271" i="10"/>
  <c r="F3275" i="10"/>
  <c r="G1612" i="10"/>
  <c r="H3253" i="10"/>
  <c r="H3255" i="10"/>
  <c r="J1618" i="10"/>
  <c r="F3727" i="10"/>
  <c r="H3157" i="10"/>
  <c r="J1522" i="10"/>
  <c r="H3727" i="10"/>
  <c r="H2004" i="10"/>
  <c r="H2018" i="10"/>
  <c r="F2024" i="10"/>
  <c r="F2594" i="10"/>
  <c r="F1972" i="10"/>
  <c r="F3535" i="10"/>
  <c r="I2074" i="10"/>
  <c r="F2874" i="10"/>
  <c r="I2837" i="10"/>
  <c r="J2847" i="10"/>
  <c r="F2841" i="10"/>
  <c r="I2845" i="10"/>
  <c r="H4284" i="10"/>
  <c r="I2823" i="10"/>
  <c r="F2833" i="10"/>
  <c r="J2215" i="10"/>
  <c r="F2217" i="10"/>
  <c r="H4371" i="10"/>
  <c r="I3506" i="10"/>
  <c r="I3860" i="10"/>
  <c r="H3868" i="10"/>
  <c r="J3664" i="10"/>
  <c r="I4211" i="10"/>
  <c r="G4221" i="10"/>
  <c r="G3492" i="10"/>
  <c r="I4115" i="10"/>
  <c r="G4125" i="10"/>
  <c r="I4727" i="10"/>
  <c r="H2155" i="10"/>
  <c r="F2159" i="10"/>
  <c r="H2163" i="10"/>
  <c r="F2173" i="10"/>
  <c r="F2143" i="10"/>
  <c r="G2145" i="10"/>
  <c r="F2151" i="10"/>
  <c r="H2161" i="10"/>
  <c r="J4223" i="10"/>
  <c r="F2362" i="10"/>
  <c r="F4928" i="10"/>
  <c r="J4680" i="10"/>
  <c r="F4320" i="10"/>
  <c r="I3068" i="10"/>
  <c r="J3070" i="10"/>
  <c r="H2666" i="10"/>
  <c r="I2676" i="10"/>
  <c r="H2644" i="10"/>
  <c r="J2446" i="10"/>
  <c r="H2450" i="10"/>
  <c r="G4781" i="10"/>
  <c r="I1630" i="10"/>
  <c r="G4581" i="10"/>
  <c r="H4591" i="10"/>
  <c r="J1384" i="10"/>
  <c r="I4563" i="10"/>
  <c r="G1412" i="10"/>
  <c r="F4567" i="10"/>
  <c r="H4561" i="10"/>
  <c r="J4186" i="10"/>
  <c r="J3739" i="10"/>
  <c r="I3747" i="10"/>
  <c r="I2180" i="10"/>
  <c r="I3745" i="10"/>
  <c r="J3755" i="10"/>
  <c r="H2186" i="10"/>
  <c r="G3177" i="10"/>
  <c r="H1470" i="10"/>
  <c r="H3203" i="10"/>
  <c r="I1496" i="10"/>
  <c r="I4536" i="10"/>
  <c r="F1613" i="10"/>
  <c r="H1617" i="10"/>
  <c r="I1789" i="10"/>
  <c r="F1621" i="10"/>
  <c r="F1631" i="10"/>
  <c r="G1601" i="10"/>
  <c r="H1611" i="10"/>
  <c r="F1607" i="10"/>
  <c r="G1609" i="10"/>
  <c r="H3925" i="10"/>
  <c r="I4658" i="10"/>
  <c r="I4668" i="10"/>
  <c r="F4664" i="10"/>
  <c r="I4674" i="10"/>
  <c r="H4644" i="10"/>
  <c r="J4654" i="10"/>
  <c r="H4269" i="10"/>
  <c r="F4036" i="10"/>
  <c r="J4270" i="10"/>
  <c r="I3286" i="10"/>
  <c r="I2403" i="10"/>
  <c r="I2417" i="10"/>
  <c r="F3206" i="10"/>
  <c r="I2042" i="10"/>
  <c r="H2094" i="10"/>
  <c r="G2798" i="10"/>
  <c r="I1370" i="10"/>
  <c r="I3710" i="10"/>
  <c r="G2324" i="10"/>
  <c r="J2328" i="10"/>
  <c r="J3720" i="10"/>
  <c r="G4078" i="10"/>
  <c r="H4011" i="10"/>
  <c r="G2765" i="10"/>
  <c r="J2779" i="10"/>
  <c r="J1936" i="10"/>
  <c r="G2797" i="10"/>
  <c r="I2835" i="10"/>
  <c r="J2715" i="10"/>
  <c r="G2727" i="10"/>
  <c r="G1948" i="10"/>
  <c r="J2747" i="10"/>
  <c r="I2785" i="10"/>
  <c r="I3137" i="10"/>
  <c r="G1631" i="10"/>
  <c r="J1635" i="10"/>
  <c r="G4705" i="10"/>
  <c r="G1639" i="10"/>
  <c r="I1649" i="10"/>
  <c r="H3514" i="10"/>
  <c r="I3524" i="10"/>
  <c r="J3887" i="10"/>
  <c r="H4416" i="10"/>
  <c r="I2518" i="10"/>
  <c r="G1563" i="10"/>
  <c r="F1601" i="10"/>
  <c r="I1479" i="10"/>
  <c r="I1493" i="10"/>
  <c r="H3723" i="10"/>
  <c r="J4606" i="10"/>
  <c r="F4616" i="10"/>
  <c r="H4612" i="10"/>
  <c r="J4622" i="10"/>
  <c r="I4594" i="10"/>
  <c r="I4604" i="10"/>
  <c r="F4600" i="10"/>
  <c r="I4610" i="10"/>
  <c r="I3909" i="10"/>
  <c r="H2530" i="10"/>
  <c r="H2532" i="10"/>
  <c r="H2111" i="10"/>
  <c r="F2115" i="10"/>
  <c r="H2093" i="10"/>
  <c r="H2095" i="10"/>
  <c r="F2099" i="10"/>
  <c r="J2101" i="10"/>
  <c r="G3306" i="10"/>
  <c r="I2402" i="10"/>
  <c r="G2560" i="10"/>
  <c r="G1686" i="10"/>
  <c r="F2534" i="10"/>
  <c r="G2527" i="10"/>
  <c r="J2334" i="10"/>
  <c r="F4652" i="10"/>
  <c r="J3657" i="10"/>
  <c r="F2620" i="10"/>
  <c r="I2624" i="10"/>
  <c r="F1978" i="10"/>
  <c r="I4879" i="10"/>
  <c r="I2424" i="10"/>
  <c r="H2432" i="10"/>
  <c r="I1686" i="10"/>
  <c r="G1692" i="10"/>
  <c r="H3261" i="10"/>
  <c r="J3269" i="10"/>
  <c r="I1622" i="10"/>
  <c r="J3084" i="10"/>
  <c r="J2398" i="10"/>
  <c r="H2254" i="10"/>
  <c r="I2338" i="10"/>
  <c r="F2330" i="10"/>
  <c r="F4649" i="10"/>
  <c r="F2937" i="10"/>
  <c r="I2941" i="10"/>
  <c r="J2535" i="10"/>
  <c r="F2537" i="10"/>
  <c r="G2515" i="10"/>
  <c r="J2519" i="10"/>
  <c r="H4275" i="10"/>
  <c r="J2319" i="10"/>
  <c r="I2327" i="10"/>
  <c r="F4269" i="10"/>
  <c r="G4618" i="10"/>
  <c r="J3964" i="10"/>
  <c r="G3974" i="10"/>
  <c r="F3764" i="10"/>
  <c r="H3774" i="10"/>
  <c r="I3746" i="10"/>
  <c r="I3650" i="10"/>
  <c r="F2622" i="10"/>
  <c r="F2669" i="10"/>
  <c r="F2679" i="10"/>
  <c r="G2673" i="10"/>
  <c r="F2677" i="10"/>
  <c r="F2247" i="10"/>
  <c r="H2257" i="10"/>
  <c r="F2253" i="10"/>
  <c r="F2263" i="10"/>
  <c r="F2786" i="10"/>
  <c r="J2812" i="10"/>
  <c r="J3796" i="10"/>
  <c r="G3806" i="10"/>
  <c r="F2762" i="10"/>
  <c r="J2294" i="10"/>
  <c r="F2304" i="10"/>
  <c r="I2300" i="10"/>
  <c r="J2302" i="10"/>
  <c r="H2282" i="10"/>
  <c r="I2292" i="10"/>
  <c r="I2421" i="10"/>
  <c r="J2431" i="10"/>
  <c r="I4822" i="10"/>
  <c r="F4066" i="10"/>
  <c r="J4076" i="10"/>
  <c r="H3866" i="10"/>
  <c r="I3876" i="10"/>
  <c r="J3846" i="10"/>
  <c r="F3856" i="10"/>
  <c r="I3752" i="10"/>
  <c r="H3760" i="10"/>
  <c r="G2559" i="10"/>
  <c r="G1348" i="10"/>
  <c r="G4547" i="10"/>
  <c r="J1336" i="10"/>
  <c r="F4541" i="10"/>
  <c r="I1342" i="10"/>
  <c r="F4535" i="10"/>
  <c r="F4785" i="10"/>
  <c r="F3665" i="10"/>
  <c r="H3675" i="10"/>
  <c r="J2102" i="10"/>
  <c r="H3673" i="10"/>
  <c r="H2138" i="10"/>
  <c r="I3653" i="10"/>
  <c r="G3663" i="10"/>
  <c r="I2116" i="10"/>
  <c r="H3659" i="10"/>
  <c r="J3669" i="10"/>
  <c r="I2148" i="10"/>
  <c r="F4369" i="10"/>
  <c r="G1435" i="10"/>
  <c r="F1473" i="10"/>
  <c r="J1455" i="10"/>
  <c r="G1467" i="10"/>
  <c r="I1383" i="10"/>
  <c r="J1423" i="10"/>
  <c r="G1529" i="10"/>
  <c r="F1533" i="10"/>
  <c r="J2964" i="10"/>
  <c r="F3621" i="10"/>
  <c r="H3769" i="10"/>
  <c r="J4582" i="10"/>
  <c r="J3993" i="10"/>
  <c r="H4382" i="10"/>
  <c r="H3967" i="10"/>
  <c r="I4362" i="10"/>
  <c r="I3370" i="10"/>
  <c r="H4264" i="10"/>
  <c r="I4274" i="10"/>
  <c r="I3089" i="10"/>
  <c r="G3372" i="10"/>
  <c r="F4421" i="10"/>
  <c r="H3714" i="10"/>
  <c r="I3283" i="10"/>
  <c r="F3239" i="10"/>
  <c r="H2326" i="10"/>
  <c r="H1577" i="10"/>
  <c r="I2681" i="10"/>
  <c r="G1448" i="10"/>
  <c r="G2271" i="10"/>
  <c r="H2776" i="10"/>
  <c r="F2234" i="10"/>
  <c r="F2780" i="10"/>
  <c r="I2784" i="10"/>
  <c r="G2240" i="10"/>
  <c r="H2760" i="10"/>
  <c r="F2764" i="10"/>
  <c r="F2246" i="10"/>
  <c r="I2768" i="10"/>
  <c r="I2770" i="10"/>
  <c r="F2250" i="10"/>
  <c r="J1976" i="10"/>
  <c r="J1978" i="10"/>
  <c r="I1982" i="10"/>
  <c r="F2950" i="10"/>
  <c r="G4030" i="10"/>
  <c r="G4795" i="10"/>
  <c r="H3418" i="10"/>
  <c r="I3428" i="10"/>
  <c r="F3902" i="10"/>
  <c r="J3032" i="10"/>
  <c r="G3042" i="10"/>
  <c r="F1680" i="10"/>
  <c r="J2832" i="10"/>
  <c r="J2834" i="10"/>
  <c r="I1716" i="10"/>
  <c r="I2400" i="10"/>
  <c r="F2412" i="10"/>
  <c r="J2947" i="10"/>
  <c r="G2959" i="10"/>
  <c r="J1565" i="10"/>
  <c r="H3280" i="10"/>
  <c r="F1595" i="10"/>
  <c r="H1575" i="10"/>
  <c r="J1585" i="10"/>
  <c r="J4185" i="10"/>
  <c r="G3819" i="10"/>
  <c r="F4530" i="10"/>
  <c r="G4540" i="10"/>
  <c r="G4124" i="10"/>
  <c r="I4134" i="10"/>
  <c r="I2620" i="10"/>
  <c r="J2622" i="10"/>
  <c r="I2046" i="10"/>
  <c r="G2050" i="10"/>
  <c r="F4191" i="10"/>
  <c r="I4861" i="10"/>
  <c r="G2055" i="10"/>
  <c r="G2093" i="10"/>
  <c r="J1346" i="10"/>
  <c r="F3043" i="10"/>
  <c r="H3053" i="10"/>
  <c r="G1354" i="10"/>
  <c r="J3021" i="10"/>
  <c r="J3025" i="10"/>
  <c r="H4717" i="10"/>
  <c r="G3100" i="10"/>
  <c r="J3104" i="10"/>
  <c r="F4691" i="10"/>
  <c r="F3561" i="10"/>
  <c r="H2082" i="10"/>
  <c r="F1960" i="10"/>
  <c r="F1992" i="10"/>
  <c r="H1808" i="10"/>
  <c r="G3079" i="10"/>
  <c r="G2696" i="10"/>
  <c r="J3626" i="10"/>
  <c r="F4798" i="10"/>
  <c r="H4808" i="10"/>
  <c r="F4806" i="10"/>
  <c r="I2197" i="10"/>
  <c r="J2207" i="10"/>
  <c r="H4417" i="10"/>
  <c r="G2203" i="10"/>
  <c r="I2213" i="10"/>
  <c r="G4409" i="10"/>
  <c r="I2183" i="10"/>
  <c r="F2193" i="10"/>
  <c r="H4403" i="10"/>
  <c r="J2191" i="10"/>
  <c r="I2199" i="10"/>
  <c r="J4758" i="10"/>
  <c r="J4560" i="10"/>
  <c r="I3836" i="10"/>
  <c r="F3840" i="10"/>
  <c r="H3850" i="10"/>
  <c r="H3820" i="10"/>
  <c r="J3830" i="10"/>
  <c r="I4191" i="10"/>
  <c r="F4201" i="10"/>
  <c r="H4110" i="10"/>
  <c r="G2826" i="10"/>
  <c r="G2828" i="10"/>
  <c r="J1606" i="10"/>
  <c r="G2628" i="10"/>
  <c r="I2638" i="10"/>
  <c r="H1482" i="10"/>
  <c r="J2608" i="10"/>
  <c r="J2610" i="10"/>
  <c r="H1516" i="10"/>
  <c r="J2512" i="10"/>
  <c r="J2514" i="10"/>
  <c r="H1420" i="10"/>
  <c r="H4235" i="10"/>
  <c r="F1771" i="10"/>
  <c r="I3435" i="10"/>
  <c r="H1799" i="10"/>
  <c r="H1783" i="10"/>
  <c r="H3367" i="10"/>
  <c r="F1787" i="10"/>
  <c r="J2956" i="10"/>
  <c r="J3619" i="10"/>
  <c r="F4734" i="10"/>
  <c r="H4744" i="10"/>
  <c r="G4742" i="10"/>
  <c r="F4750" i="10"/>
  <c r="G4732" i="10"/>
  <c r="H4728" i="10"/>
  <c r="F4738" i="10"/>
  <c r="I2325" i="10"/>
  <c r="J2335" i="10"/>
  <c r="F2329" i="10"/>
  <c r="I2333" i="10"/>
  <c r="I4758" i="10"/>
  <c r="J2311" i="10"/>
  <c r="F2313" i="10"/>
  <c r="J4891" i="10"/>
  <c r="G4020" i="10"/>
  <c r="G3346" i="10"/>
  <c r="J3354" i="10"/>
  <c r="I4127" i="10"/>
  <c r="F4137" i="10"/>
  <c r="I4109" i="10"/>
  <c r="J4119" i="10"/>
  <c r="J4015" i="10"/>
  <c r="I4804" i="10"/>
  <c r="G2261" i="10"/>
  <c r="I2299" i="10"/>
  <c r="G1808" i="10"/>
  <c r="I2281" i="10"/>
  <c r="J1844" i="10"/>
  <c r="J2211" i="10"/>
  <c r="I2249" i="10"/>
  <c r="G1822" i="10"/>
  <c r="G2229" i="10"/>
  <c r="J2243" i="10"/>
  <c r="G1856" i="10"/>
  <c r="F3756" i="10"/>
  <c r="F3742" i="10"/>
  <c r="I4412" i="10"/>
  <c r="F4360" i="10"/>
  <c r="G4875" i="10"/>
  <c r="F4107" i="10"/>
  <c r="H3838" i="10"/>
  <c r="J4895" i="10"/>
  <c r="I3201" i="10"/>
  <c r="F2949" i="10"/>
  <c r="H2953" i="10"/>
  <c r="H2753" i="10"/>
  <c r="G2761" i="10"/>
  <c r="H2323" i="10"/>
  <c r="F2333" i="10"/>
  <c r="F2229" i="10"/>
  <c r="G4305" i="10"/>
  <c r="F3086" i="10"/>
  <c r="G3126" i="10"/>
  <c r="G3112" i="10"/>
  <c r="F3150" i="10"/>
  <c r="J3036" i="10"/>
  <c r="F3074" i="10"/>
  <c r="G3062" i="10"/>
  <c r="J3100" i="10"/>
  <c r="J3175" i="10"/>
  <c r="F3177" i="10"/>
  <c r="F1350" i="10"/>
  <c r="H3050" i="10"/>
  <c r="I3060" i="10"/>
  <c r="J3030" i="10"/>
  <c r="F3040" i="10"/>
  <c r="I3036" i="10"/>
  <c r="J3038" i="10"/>
  <c r="J1786" i="10"/>
  <c r="J1816" i="10"/>
  <c r="H4897" i="10"/>
  <c r="G1698" i="10"/>
  <c r="I4747" i="10"/>
  <c r="G4757" i="10"/>
  <c r="G1602" i="10"/>
  <c r="G3482" i="10"/>
  <c r="G4224" i="10"/>
  <c r="I4123" i="10"/>
  <c r="I3923" i="10"/>
  <c r="G3933" i="10"/>
  <c r="I3905" i="10"/>
  <c r="J3915" i="10"/>
  <c r="I3809" i="10"/>
  <c r="J3819" i="10"/>
  <c r="I4421" i="10"/>
  <c r="I1639" i="10"/>
  <c r="J1679" i="10"/>
  <c r="G1659" i="10"/>
  <c r="I1671" i="10"/>
  <c r="F1781" i="10"/>
  <c r="F1791" i="10"/>
  <c r="I1675" i="10"/>
  <c r="G1679" i="10"/>
  <c r="G4635" i="10"/>
  <c r="H3969" i="10"/>
  <c r="G3977" i="10"/>
  <c r="H3977" i="10"/>
  <c r="F4829" i="10"/>
  <c r="H3955" i="10"/>
  <c r="F3965" i="10"/>
  <c r="H3963" i="10"/>
  <c r="H4817" i="10"/>
  <c r="F4595" i="10"/>
  <c r="G3620" i="10"/>
  <c r="H2335" i="10"/>
  <c r="F2339" i="10"/>
  <c r="H2343" i="10"/>
  <c r="J2353" i="10"/>
  <c r="F2323" i="10"/>
  <c r="J2325" i="10"/>
  <c r="H3577" i="10"/>
  <c r="J3692" i="10"/>
  <c r="G4888" i="10"/>
  <c r="G4898" i="10"/>
  <c r="G3418" i="10"/>
  <c r="J4690" i="10"/>
  <c r="H4672" i="10"/>
  <c r="H4576" i="10"/>
  <c r="F1836" i="10"/>
  <c r="I4098" i="10"/>
  <c r="F4108" i="10"/>
  <c r="I4080" i="10"/>
  <c r="H4088" i="10"/>
  <c r="H4086" i="10"/>
  <c r="I4096" i="10"/>
  <c r="H3442" i="10"/>
  <c r="F4323" i="10"/>
  <c r="I1423" i="10"/>
  <c r="F1577" i="10"/>
  <c r="J1527" i="10"/>
  <c r="I1679" i="10"/>
  <c r="F3488" i="10"/>
  <c r="H3498" i="10"/>
  <c r="J3494" i="10"/>
  <c r="J2828" i="10"/>
  <c r="G2617" i="10"/>
  <c r="F2623" i="10"/>
  <c r="G2625" i="10"/>
  <c r="F2605" i="10"/>
  <c r="F2615" i="10"/>
  <c r="H1995" i="10"/>
  <c r="F1999" i="10"/>
  <c r="G4407" i="10"/>
  <c r="G2582" i="10"/>
  <c r="G4619" i="10"/>
  <c r="J2710" i="10"/>
  <c r="F2720" i="10"/>
  <c r="I2716" i="10"/>
  <c r="J2718" i="10"/>
  <c r="I2118" i="10"/>
  <c r="J2128" i="10"/>
  <c r="G4190" i="10"/>
  <c r="H3338" i="10"/>
  <c r="H1916" i="10"/>
  <c r="G1628" i="10"/>
  <c r="I1626" i="10"/>
  <c r="I1832" i="10"/>
  <c r="J1664" i="10"/>
  <c r="H4261" i="10"/>
  <c r="J3305" i="10"/>
  <c r="I1670" i="10"/>
  <c r="J3309" i="10"/>
  <c r="J3313" i="10"/>
  <c r="G1676" i="10"/>
  <c r="J1339" i="10"/>
  <c r="I2172" i="10"/>
  <c r="I2076" i="10"/>
  <c r="I3074" i="10"/>
  <c r="G2992" i="10"/>
  <c r="G1680" i="10"/>
  <c r="I1341" i="10"/>
  <c r="J1495" i="10"/>
  <c r="J3111" i="10"/>
  <c r="F3113" i="10"/>
  <c r="J3015" i="10"/>
  <c r="F3017" i="10"/>
  <c r="H3663" i="10"/>
  <c r="F4657" i="10"/>
  <c r="F2130" i="10"/>
  <c r="H3320" i="10"/>
  <c r="G2088" i="10"/>
  <c r="I4333" i="10"/>
  <c r="G2118" i="10"/>
  <c r="H3270" i="10"/>
  <c r="F2126" i="10"/>
  <c r="I4319" i="10"/>
  <c r="I4217" i="10"/>
  <c r="F4048" i="10"/>
  <c r="G3708" i="10"/>
  <c r="F3302" i="10"/>
  <c r="J1363" i="10"/>
  <c r="F3282" i="10"/>
  <c r="J3292" i="10"/>
  <c r="J2274" i="10"/>
  <c r="G2284" i="10"/>
  <c r="H1378" i="10"/>
  <c r="F4152" i="10"/>
  <c r="J4190" i="10"/>
  <c r="J1358" i="10"/>
  <c r="I4076" i="10"/>
  <c r="H4114" i="10"/>
  <c r="H3278" i="10"/>
  <c r="F3316" i="10"/>
  <c r="H3791" i="10"/>
  <c r="J3267" i="10"/>
  <c r="I3275" i="10"/>
  <c r="H1407" i="10"/>
  <c r="G3069" i="10"/>
  <c r="F1443" i="10"/>
  <c r="I3049" i="10"/>
  <c r="J3059" i="10"/>
  <c r="H1421" i="10"/>
  <c r="H3230" i="10"/>
  <c r="I3240" i="10"/>
  <c r="J1349" i="10"/>
  <c r="G4180" i="10"/>
  <c r="H3382" i="10"/>
  <c r="I1872" i="10"/>
  <c r="F1884" i="10"/>
  <c r="H1896" i="10"/>
  <c r="H1908" i="10"/>
  <c r="G3544" i="10"/>
  <c r="J3113" i="10"/>
  <c r="F3123" i="10"/>
  <c r="J1424" i="10"/>
  <c r="J3117" i="10"/>
  <c r="J3121" i="10"/>
  <c r="J1458" i="10"/>
  <c r="H3666" i="10"/>
  <c r="H3101" i="10"/>
  <c r="J3109" i="10"/>
  <c r="G1436" i="10"/>
  <c r="J3105" i="10"/>
  <c r="J1472" i="10"/>
  <c r="H3011" i="10"/>
  <c r="J3236" i="10"/>
  <c r="H1694" i="10"/>
  <c r="J3003" i="10"/>
  <c r="I2380" i="10"/>
  <c r="I2411" i="10"/>
  <c r="F1482" i="10"/>
  <c r="I3317" i="10"/>
  <c r="J3327" i="10"/>
  <c r="G1488" i="10"/>
  <c r="I3221" i="10"/>
  <c r="J3231" i="10"/>
  <c r="H3401" i="10"/>
  <c r="J1758" i="10"/>
  <c r="H1764" i="10"/>
  <c r="H1746" i="10"/>
  <c r="F1752" i="10"/>
  <c r="G4676" i="10"/>
  <c r="F3198" i="10"/>
  <c r="F1971" i="10"/>
  <c r="G3224" i="10"/>
  <c r="J1977" i="10"/>
  <c r="J3148" i="10"/>
  <c r="H1983" i="10"/>
  <c r="G3174" i="10"/>
  <c r="G3408" i="10"/>
  <c r="F1741" i="10"/>
  <c r="H1745" i="10"/>
  <c r="H1747" i="10"/>
  <c r="F1751" i="10"/>
  <c r="G1729" i="10"/>
  <c r="H1739" i="10"/>
  <c r="I3854" i="10"/>
  <c r="F3258" i="10"/>
  <c r="G4177" i="10"/>
  <c r="I4170" i="10"/>
  <c r="J4656" i="10"/>
  <c r="I3970" i="10"/>
  <c r="F3980" i="10"/>
  <c r="F4601" i="10"/>
  <c r="H3952" i="10"/>
  <c r="G3854" i="10"/>
  <c r="F3862" i="10"/>
  <c r="G3982" i="10"/>
  <c r="J2693" i="10"/>
  <c r="J2697" i="10"/>
  <c r="H2701" i="10"/>
  <c r="H2703" i="10"/>
  <c r="J2681" i="10"/>
  <c r="H2685" i="10"/>
  <c r="H2687" i="10"/>
  <c r="H3915" i="10"/>
  <c r="J3067" i="10"/>
  <c r="G3612" i="10"/>
  <c r="J3650" i="10"/>
  <c r="I3707" i="10"/>
  <c r="F4022" i="10"/>
  <c r="F4002" i="10"/>
  <c r="J4012" i="10"/>
  <c r="G4010" i="10"/>
  <c r="J4018" i="10"/>
  <c r="G3021" i="10"/>
  <c r="H2032" i="10"/>
  <c r="I2072" i="10"/>
  <c r="I2058" i="10"/>
  <c r="H2096" i="10"/>
  <c r="H1982" i="10"/>
  <c r="F2020" i="10"/>
  <c r="F2509" i="10"/>
  <c r="F2519" i="10"/>
  <c r="J4314" i="10"/>
  <c r="J4738" i="10"/>
  <c r="I3615" i="10"/>
  <c r="H1978" i="10"/>
  <c r="F3395" i="10"/>
  <c r="H3407" i="10"/>
  <c r="J1721" i="10"/>
  <c r="G2213" i="10"/>
  <c r="H1757" i="10"/>
  <c r="I3259" i="10"/>
  <c r="G3269" i="10"/>
  <c r="J1657" i="10"/>
  <c r="I3872" i="10"/>
  <c r="I4773" i="10"/>
  <c r="H3312" i="10"/>
  <c r="F4716" i="10"/>
  <c r="F4547" i="10"/>
  <c r="H3210" i="10"/>
  <c r="I3220" i="10"/>
  <c r="H4118" i="10"/>
  <c r="I4128" i="10"/>
  <c r="I3712" i="10"/>
  <c r="F3722" i="10"/>
  <c r="I3702" i="10"/>
  <c r="F3700" i="10"/>
  <c r="H3710" i="10"/>
  <c r="H3620" i="10"/>
  <c r="J2306" i="10"/>
  <c r="G2316" i="10"/>
  <c r="F2651" i="10"/>
  <c r="H2661" i="10"/>
  <c r="H2631" i="10"/>
  <c r="J2641" i="10"/>
  <c r="H2431" i="10"/>
  <c r="F2435" i="10"/>
  <c r="F3953" i="10"/>
  <c r="F3412" i="10"/>
  <c r="F3597" i="10"/>
  <c r="H3635" i="10"/>
  <c r="F1794" i="10"/>
  <c r="F3527" i="10"/>
  <c r="F1822" i="10"/>
  <c r="F2714" i="10"/>
  <c r="J2868" i="10"/>
  <c r="F1730" i="10"/>
  <c r="F2646" i="10"/>
  <c r="J4350" i="10"/>
  <c r="H3160" i="10"/>
  <c r="G3908" i="10"/>
  <c r="H3166" i="10"/>
  <c r="I3176" i="10"/>
  <c r="I2736" i="10"/>
  <c r="I2738" i="10"/>
  <c r="H2742" i="10"/>
  <c r="H2744" i="10"/>
  <c r="J2228" i="10"/>
  <c r="F3132" i="10"/>
  <c r="G4772" i="10"/>
  <c r="H4425" i="10"/>
  <c r="H1909" i="10"/>
  <c r="F4813" i="10"/>
  <c r="J1882" i="10"/>
  <c r="J4612" i="10"/>
  <c r="F3899" i="10"/>
  <c r="I3426" i="10"/>
  <c r="F3669" i="10"/>
  <c r="I2414" i="10"/>
  <c r="G2418" i="10"/>
  <c r="F3567" i="10"/>
  <c r="J2394" i="10"/>
  <c r="I2398" i="10"/>
  <c r="H2535" i="10"/>
  <c r="J2545" i="10"/>
  <c r="H3865" i="10"/>
  <c r="G3015" i="10"/>
  <c r="G3818" i="10"/>
  <c r="J3856" i="10"/>
  <c r="J4009" i="10"/>
  <c r="G1896" i="10"/>
  <c r="H3933" i="10"/>
  <c r="G3545" i="10"/>
  <c r="H3585" i="10"/>
  <c r="G1832" i="10"/>
  <c r="H3940" i="10"/>
  <c r="I3264" i="10"/>
  <c r="H1359" i="10"/>
  <c r="F3268" i="10"/>
  <c r="I3001" i="10"/>
  <c r="J1337" i="10"/>
  <c r="I3250" i="10"/>
  <c r="H1373" i="10"/>
  <c r="H3256" i="10"/>
  <c r="F1379" i="10"/>
  <c r="G4258" i="10"/>
  <c r="J4856" i="10"/>
  <c r="J2248" i="10"/>
  <c r="J2250" i="10"/>
  <c r="J4780" i="10"/>
  <c r="I3938" i="10"/>
  <c r="F3948" i="10"/>
  <c r="F4729" i="10"/>
  <c r="I3946" i="10"/>
  <c r="I4734" i="10"/>
  <c r="J3924" i="10"/>
  <c r="I3936" i="10"/>
  <c r="I3316" i="10"/>
  <c r="F3647" i="10"/>
  <c r="J2669" i="10"/>
  <c r="H2679" i="10"/>
  <c r="J2469" i="10"/>
  <c r="J2473" i="10"/>
  <c r="H2453" i="10"/>
  <c r="J2461" i="10"/>
  <c r="F2355" i="10"/>
  <c r="J2357" i="10"/>
  <c r="H3576" i="10"/>
  <c r="J2362" i="10"/>
  <c r="G4369" i="10"/>
  <c r="J4536" i="10"/>
  <c r="F4293" i="10"/>
  <c r="F3570" i="10"/>
  <c r="H3087" i="10"/>
  <c r="J3097" i="10"/>
  <c r="I1398" i="10"/>
  <c r="H3093" i="10"/>
  <c r="H3095" i="10"/>
  <c r="G1434" i="10"/>
  <c r="H4076" i="10"/>
  <c r="F3075" i="10"/>
  <c r="H3085" i="10"/>
  <c r="J1410" i="10"/>
  <c r="H3079" i="10"/>
  <c r="F3083" i="10"/>
  <c r="I1446" i="10"/>
  <c r="I3870" i="10"/>
  <c r="G4843" i="10"/>
  <c r="F2216" i="10"/>
  <c r="H2244" i="10"/>
  <c r="I2896" i="10"/>
  <c r="G3353" i="10"/>
  <c r="H3361" i="10"/>
  <c r="F3373" i="10"/>
  <c r="I3337" i="10"/>
  <c r="H3910" i="10"/>
  <c r="J3722" i="10"/>
  <c r="F3589" i="10"/>
  <c r="H1656" i="10"/>
  <c r="H4563" i="10"/>
  <c r="H4659" i="10"/>
  <c r="H1400" i="10"/>
  <c r="J4653" i="10"/>
  <c r="J4816" i="10"/>
  <c r="H4103" i="10"/>
  <c r="F3484" i="10"/>
  <c r="H3383" i="10"/>
  <c r="J3365" i="10"/>
  <c r="F1784" i="10"/>
  <c r="H4050" i="10"/>
  <c r="F4088" i="10"/>
  <c r="I3980" i="10"/>
  <c r="H1362" i="10"/>
  <c r="H4004" i="10"/>
  <c r="F1368" i="10"/>
  <c r="J2484" i="10"/>
  <c r="J2476" i="10"/>
  <c r="F2514" i="10"/>
  <c r="J1381" i="10"/>
  <c r="I3043" i="10"/>
  <c r="J1417" i="10"/>
  <c r="G3023" i="10"/>
  <c r="I3033" i="10"/>
  <c r="H3102" i="10"/>
  <c r="I3112" i="10"/>
  <c r="J3953" i="10"/>
  <c r="G3762" i="10"/>
  <c r="G4178" i="10"/>
  <c r="F2672" i="10"/>
  <c r="H2682" i="10"/>
  <c r="I4062" i="10"/>
  <c r="G4807" i="10"/>
  <c r="J1656" i="10"/>
  <c r="F4247" i="10"/>
  <c r="I4813" i="10"/>
  <c r="I1662" i="10"/>
  <c r="H4241" i="10"/>
  <c r="G4383" i="10"/>
  <c r="I4393" i="10"/>
  <c r="G4391" i="10"/>
  <c r="F4637" i="10"/>
  <c r="I4366" i="10"/>
  <c r="H4790" i="10"/>
  <c r="I3565" i="10"/>
  <c r="H2028" i="10"/>
  <c r="G3571" i="10"/>
  <c r="I2036" i="10"/>
  <c r="I3551" i="10"/>
  <c r="H2042" i="10"/>
  <c r="J3559" i="10"/>
  <c r="F2048" i="10"/>
  <c r="J4083" i="10"/>
  <c r="G3633" i="10"/>
  <c r="F1429" i="10"/>
  <c r="F1439" i="10"/>
  <c r="J4116" i="10"/>
  <c r="F3871" i="10"/>
  <c r="J3773" i="10"/>
  <c r="I4280" i="10"/>
  <c r="F3396" i="10"/>
  <c r="I4258" i="10"/>
  <c r="F4268" i="10"/>
  <c r="J4230" i="10"/>
  <c r="F4164" i="10"/>
  <c r="G3756" i="10"/>
  <c r="J2507" i="10"/>
  <c r="G2519" i="10"/>
  <c r="I2531" i="10"/>
  <c r="I2545" i="10"/>
  <c r="G2455" i="10"/>
  <c r="I2467" i="10"/>
  <c r="I2481" i="10"/>
  <c r="G2493" i="10"/>
  <c r="J2980" i="10"/>
  <c r="F2926" i="10"/>
  <c r="G4319" i="10"/>
  <c r="I4329" i="10"/>
  <c r="G4327" i="10"/>
  <c r="F4727" i="10"/>
  <c r="J4307" i="10"/>
  <c r="I4315" i="10"/>
  <c r="J4315" i="10"/>
  <c r="G4713" i="10"/>
  <c r="I4238" i="10"/>
  <c r="H4662" i="10"/>
  <c r="G3693" i="10"/>
  <c r="H2156" i="10"/>
  <c r="J3699" i="10"/>
  <c r="I2164" i="10"/>
  <c r="J3679" i="10"/>
  <c r="H1935" i="10"/>
  <c r="F2450" i="10"/>
  <c r="G2488" i="10"/>
  <c r="H3590" i="10"/>
  <c r="H1563" i="10"/>
  <c r="F1573" i="10"/>
  <c r="H1363" i="10"/>
  <c r="F1367" i="10"/>
  <c r="F3963" i="10"/>
  <c r="G1345" i="10"/>
  <c r="H1355" i="10"/>
  <c r="G4810" i="10"/>
  <c r="F3582" i="10"/>
  <c r="G3784" i="10"/>
  <c r="G3790" i="10"/>
  <c r="J3772" i="10"/>
  <c r="G3776" i="10"/>
  <c r="F3786" i="10"/>
  <c r="F3688" i="10"/>
  <c r="H2925" i="10"/>
  <c r="H2927" i="10"/>
  <c r="H4293" i="10"/>
  <c r="F2931" i="10"/>
  <c r="J2933" i="10"/>
  <c r="H2911" i="10"/>
  <c r="F2915" i="10"/>
  <c r="J4241" i="10"/>
  <c r="J2917" i="10"/>
  <c r="J2921" i="10"/>
  <c r="H3485" i="10"/>
  <c r="H1684" i="10"/>
  <c r="H1666" i="10"/>
  <c r="J3849" i="10"/>
  <c r="H3887" i="10"/>
  <c r="I3163" i="10"/>
  <c r="G3173" i="10"/>
  <c r="I3242" i="10"/>
  <c r="F3252" i="10"/>
  <c r="F2812" i="10"/>
  <c r="I2816" i="10"/>
  <c r="F2716" i="10"/>
  <c r="I2720" i="10"/>
  <c r="F2202" i="10"/>
  <c r="I3056" i="10"/>
  <c r="F4694" i="10"/>
  <c r="H1512" i="10"/>
  <c r="H1526" i="10"/>
  <c r="H4347" i="10"/>
  <c r="H1544" i="10"/>
  <c r="I1584" i="10"/>
  <c r="H1462" i="10"/>
  <c r="I1474" i="10"/>
  <c r="F4335" i="10"/>
  <c r="H1494" i="10"/>
  <c r="F1532" i="10"/>
  <c r="F3646" i="10"/>
  <c r="F3011" i="10"/>
  <c r="H3021" i="10"/>
  <c r="G2884" i="10"/>
  <c r="I2894" i="10"/>
  <c r="H1738" i="10"/>
  <c r="J2864" i="10"/>
  <c r="J2866" i="10"/>
  <c r="H1772" i="10"/>
  <c r="J2872" i="10"/>
  <c r="G2882" i="10"/>
  <c r="F1776" i="10"/>
  <c r="I3787" i="10"/>
  <c r="F3775" i="10"/>
  <c r="J1821" i="10"/>
  <c r="G3136" i="10"/>
  <c r="H1733" i="10"/>
  <c r="J4005" i="10"/>
  <c r="J1633" i="10"/>
  <c r="F2750" i="10"/>
  <c r="J4787" i="10"/>
  <c r="G4788" i="10"/>
  <c r="G3828" i="10"/>
  <c r="G3802" i="10"/>
  <c r="G4570" i="10"/>
  <c r="H4188" i="10"/>
  <c r="F3376" i="10"/>
  <c r="H3990" i="10"/>
  <c r="I4000" i="10"/>
  <c r="F3996" i="10"/>
  <c r="H4006" i="10"/>
  <c r="G3566" i="10"/>
  <c r="F3574" i="10"/>
  <c r="F4043" i="10"/>
  <c r="F3787" i="10"/>
  <c r="F4299" i="10"/>
  <c r="J2607" i="10"/>
  <c r="I2615" i="10"/>
  <c r="I2613" i="10"/>
  <c r="J2623" i="10"/>
  <c r="G2603" i="10"/>
  <c r="I2599" i="10"/>
  <c r="F2609" i="10"/>
  <c r="G4334" i="10"/>
  <c r="I4247" i="10"/>
  <c r="F4246" i="10"/>
  <c r="G4252" i="10"/>
  <c r="I4262" i="10"/>
  <c r="H2748" i="10"/>
  <c r="J2758" i="10"/>
  <c r="J2283" i="10"/>
  <c r="I2321" i="10"/>
  <c r="I2348" i="10"/>
  <c r="J4275" i="10"/>
  <c r="I4283" i="10"/>
  <c r="G4777" i="10"/>
  <c r="I4257" i="10"/>
  <c r="J4875" i="10"/>
  <c r="I1828" i="10"/>
  <c r="G3825" i="10"/>
  <c r="I1834" i="10"/>
  <c r="H1758" i="10"/>
  <c r="G1910" i="10"/>
  <c r="I3155" i="10"/>
  <c r="J3004" i="10"/>
  <c r="F4355" i="10"/>
  <c r="F4291" i="10"/>
  <c r="F3843" i="10"/>
  <c r="I2733" i="10"/>
  <c r="I2735" i="10"/>
  <c r="G2739" i="10"/>
  <c r="J2743" i="10"/>
  <c r="I4696" i="10"/>
  <c r="G2070" i="10"/>
  <c r="F1970" i="10"/>
  <c r="G3860" i="10"/>
  <c r="G4165" i="10"/>
  <c r="F3608" i="10"/>
  <c r="H3758" i="10"/>
  <c r="I3768" i="10"/>
  <c r="H3560" i="10"/>
  <c r="J1927" i="10"/>
  <c r="G1943" i="10"/>
  <c r="H2376" i="10"/>
  <c r="H1678" i="10"/>
  <c r="H2016" i="10"/>
  <c r="F3164" i="10"/>
  <c r="I4332" i="10"/>
  <c r="H4370" i="10"/>
  <c r="J3553" i="10"/>
  <c r="J3525" i="10"/>
  <c r="F3531" i="10"/>
  <c r="H3541" i="10"/>
  <c r="F3730" i="10"/>
  <c r="G3491" i="10"/>
  <c r="H4862" i="10"/>
  <c r="G4872" i="10"/>
  <c r="F3683" i="10"/>
  <c r="H4870" i="10"/>
  <c r="G4850" i="10"/>
  <c r="J4858" i="10"/>
  <c r="G4240" i="10"/>
  <c r="I2561" i="10"/>
  <c r="G2573" i="10"/>
  <c r="J1810" i="10"/>
  <c r="J1335" i="10"/>
  <c r="I1487" i="10"/>
  <c r="I3222" i="10"/>
  <c r="G3226" i="10"/>
  <c r="I4613" i="10"/>
  <c r="I3126" i="10"/>
  <c r="G3130" i="10"/>
  <c r="J3639" i="10"/>
  <c r="J3625" i="10"/>
  <c r="H2130" i="10"/>
  <c r="F2088" i="10"/>
  <c r="H2116" i="10"/>
  <c r="J2126" i="10"/>
  <c r="F3228" i="10"/>
  <c r="I2457" i="10"/>
  <c r="F2364" i="10"/>
  <c r="F4926" i="10"/>
  <c r="G3682" i="10"/>
  <c r="F2529" i="10"/>
  <c r="G2539" i="10"/>
  <c r="I2125" i="10"/>
  <c r="I2127" i="10"/>
  <c r="G2107" i="10"/>
  <c r="I2117" i="10"/>
  <c r="F4685" i="10"/>
  <c r="G1875" i="10"/>
  <c r="F1893" i="10"/>
  <c r="F4679" i="10"/>
  <c r="H3814" i="10"/>
  <c r="F3552" i="10"/>
  <c r="H3562" i="10"/>
  <c r="J2338" i="10"/>
  <c r="G2348" i="10"/>
  <c r="I1441" i="10"/>
  <c r="J1451" i="10"/>
  <c r="G1351" i="10"/>
  <c r="H3739" i="10"/>
  <c r="G3745" i="10"/>
  <c r="G3169" i="10"/>
  <c r="H3209" i="10"/>
  <c r="G3233" i="10"/>
  <c r="H2268" i="10"/>
  <c r="J2278" i="10"/>
  <c r="H2274" i="10"/>
  <c r="H2276" i="10"/>
  <c r="I3566" i="10"/>
  <c r="F2256" i="10"/>
  <c r="H2266" i="10"/>
  <c r="H2260" i="10"/>
  <c r="J3514" i="10"/>
  <c r="F3695" i="10"/>
  <c r="G4658" i="10"/>
  <c r="J4666" i="10"/>
  <c r="F4666" i="10"/>
  <c r="H3156" i="10"/>
  <c r="F3160" i="10"/>
  <c r="F2552" i="10"/>
  <c r="H4924" i="10"/>
  <c r="F4883" i="10"/>
  <c r="H4893" i="10"/>
  <c r="J1608" i="10"/>
  <c r="I4683" i="10"/>
  <c r="G4693" i="10"/>
  <c r="I1486" i="10"/>
  <c r="J4665" i="10"/>
  <c r="J4675" i="10"/>
  <c r="I1518" i="10"/>
  <c r="J4571" i="10"/>
  <c r="J1418" i="10"/>
  <c r="J3409" i="10"/>
  <c r="F2852" i="10"/>
  <c r="H2862" i="10"/>
  <c r="H2856" i="10"/>
  <c r="F2860" i="10"/>
  <c r="I2840" i="10"/>
  <c r="H2848" i="10"/>
  <c r="F2844" i="10"/>
  <c r="I2848" i="10"/>
  <c r="I1616" i="10"/>
  <c r="F1628" i="10"/>
  <c r="G4321" i="10"/>
  <c r="I1648" i="10"/>
  <c r="H1686" i="10"/>
  <c r="F1564" i="10"/>
  <c r="H1576" i="10"/>
  <c r="F1596" i="10"/>
  <c r="I1634" i="10"/>
  <c r="H4058" i="10"/>
  <c r="H3239" i="10"/>
  <c r="F3243" i="10"/>
  <c r="G1580" i="10"/>
  <c r="F4593" i="10"/>
  <c r="J3257" i="10"/>
  <c r="I1558" i="10"/>
  <c r="F3227" i="10"/>
  <c r="J3229" i="10"/>
  <c r="H1900" i="10"/>
  <c r="G2898" i="10"/>
  <c r="J2906" i="10"/>
  <c r="F3761" i="10"/>
  <c r="F4842" i="10"/>
  <c r="I3513" i="10"/>
  <c r="F3143" i="10"/>
  <c r="F3181" i="10"/>
  <c r="G3065" i="10"/>
  <c r="H3105" i="10"/>
  <c r="F2958" i="10"/>
  <c r="G2998" i="10"/>
  <c r="G2976" i="10"/>
  <c r="F3120" i="10"/>
  <c r="H3130" i="10"/>
  <c r="H3124" i="10"/>
  <c r="F3128" i="10"/>
  <c r="G3700" i="10"/>
  <c r="G4600" i="10"/>
  <c r="G4610" i="10"/>
  <c r="J3648" i="10"/>
  <c r="I4579" i="10"/>
  <c r="J2348" i="10"/>
  <c r="G2360" i="10"/>
  <c r="H2356" i="10"/>
  <c r="H2328" i="10"/>
  <c r="G2334" i="10"/>
  <c r="J2340" i="10"/>
  <c r="G2352" i="10"/>
  <c r="F3318" i="10"/>
  <c r="J1741" i="10"/>
  <c r="H3651" i="10"/>
  <c r="H1749" i="10"/>
  <c r="I4695" i="10"/>
  <c r="G4273" i="10"/>
  <c r="G4274" i="10"/>
  <c r="J4074" i="10"/>
  <c r="I3642" i="10"/>
  <c r="F3652" i="10"/>
  <c r="F3548" i="10"/>
  <c r="F3082" i="10"/>
  <c r="G3030" i="10"/>
  <c r="G4293" i="10"/>
  <c r="G4303" i="10"/>
  <c r="I4299" i="10"/>
  <c r="G4309" i="10"/>
  <c r="J4283" i="10"/>
  <c r="G4745" i="10"/>
  <c r="G4287" i="10"/>
  <c r="I4297" i="10"/>
  <c r="J1916" i="10"/>
  <c r="G2400" i="10"/>
  <c r="J1801" i="10"/>
  <c r="F2260" i="10"/>
  <c r="H2340" i="10"/>
  <c r="F1779" i="10"/>
  <c r="F2332" i="10"/>
  <c r="J1813" i="10"/>
  <c r="H4226" i="10"/>
  <c r="H1537" i="10"/>
  <c r="H1539" i="10"/>
  <c r="H3932" i="10"/>
  <c r="J3904" i="10"/>
  <c r="G4544" i="10"/>
  <c r="I4702" i="10"/>
  <c r="J4676" i="10"/>
  <c r="H4631" i="10"/>
  <c r="I2977" i="10"/>
  <c r="F2268" i="10"/>
  <c r="I1782" i="10"/>
  <c r="G3890" i="10"/>
  <c r="G2183" i="10"/>
  <c r="G1788" i="10"/>
  <c r="I2099" i="10"/>
  <c r="I2113" i="10"/>
  <c r="J1824" i="10"/>
  <c r="J1728" i="10"/>
  <c r="G2622" i="10"/>
  <c r="I2220" i="10"/>
  <c r="J2788" i="10"/>
  <c r="G2383" i="10"/>
  <c r="I2395" i="10"/>
  <c r="G1870" i="10"/>
  <c r="G2967" i="10"/>
  <c r="I2979" i="10"/>
  <c r="I1815" i="10"/>
  <c r="I1829" i="10"/>
  <c r="G3526" i="10"/>
  <c r="F3037" i="10"/>
  <c r="G1456" i="10"/>
  <c r="G3291" i="10"/>
  <c r="I3301" i="10"/>
  <c r="J2958" i="10"/>
  <c r="H2962" i="10"/>
  <c r="I4148" i="10"/>
  <c r="I1824" i="10"/>
  <c r="J1944" i="10"/>
  <c r="I4767" i="10"/>
  <c r="J1928" i="10"/>
  <c r="G1828" i="10"/>
  <c r="G4857" i="10"/>
  <c r="I3672" i="10"/>
  <c r="G4096" i="10"/>
  <c r="G3270" i="10"/>
  <c r="F3278" i="10"/>
  <c r="G3278" i="10"/>
  <c r="G1365" i="10"/>
  <c r="G1343" i="10"/>
  <c r="I4753" i="10"/>
  <c r="F2183" i="10"/>
  <c r="H2193" i="10"/>
  <c r="F2191" i="10"/>
  <c r="G2169" i="10"/>
  <c r="H2179" i="10"/>
  <c r="F2175" i="10"/>
  <c r="G2177" i="10"/>
  <c r="F4357" i="10"/>
  <c r="F3015" i="10"/>
  <c r="F3053" i="10"/>
  <c r="H3041" i="10"/>
  <c r="F3079" i="10"/>
  <c r="G3240" i="10"/>
  <c r="G3001" i="10"/>
  <c r="J4221" i="10"/>
  <c r="J3889" i="10"/>
  <c r="H3092" i="10"/>
  <c r="F3096" i="10"/>
  <c r="F2896" i="10"/>
  <c r="H2906" i="10"/>
  <c r="I2876" i="10"/>
  <c r="J2878" i="10"/>
  <c r="J4823" i="10"/>
  <c r="H2780" i="10"/>
  <c r="J2790" i="10"/>
  <c r="G3530" i="10"/>
  <c r="I3694" i="10"/>
  <c r="G3095" i="10"/>
  <c r="H1477" i="10"/>
  <c r="G3642" i="10"/>
  <c r="H1479" i="10"/>
  <c r="J3616" i="10"/>
  <c r="G4849" i="10"/>
  <c r="H4427" i="10"/>
  <c r="I4428" i="10"/>
  <c r="G4412" i="10"/>
  <c r="I4422" i="10"/>
  <c r="G4420" i="10"/>
  <c r="H2888" i="10"/>
  <c r="F2017" i="10"/>
  <c r="G2027" i="10"/>
  <c r="J2023" i="10"/>
  <c r="F2025" i="10"/>
  <c r="F4589" i="10"/>
  <c r="I2005" i="10"/>
  <c r="J2015" i="10"/>
  <c r="F2919" i="10"/>
  <c r="H2929" i="10"/>
  <c r="H4125" i="10"/>
  <c r="G4019" i="10"/>
  <c r="I4029" i="10"/>
  <c r="I3821" i="10"/>
  <c r="J3831" i="10"/>
  <c r="J3371" i="10"/>
  <c r="H3091" i="10"/>
  <c r="G3129" i="10"/>
  <c r="F3353" i="10"/>
  <c r="I3357" i="10"/>
  <c r="F1530" i="10"/>
  <c r="H1697" i="10"/>
  <c r="H1699" i="10"/>
  <c r="F4419" i="10"/>
  <c r="J2503" i="10"/>
  <c r="F2505" i="10"/>
  <c r="G2099" i="10"/>
  <c r="J2103" i="10"/>
  <c r="I2079" i="10"/>
  <c r="G2083" i="10"/>
  <c r="I2087" i="10"/>
  <c r="F2097" i="10"/>
  <c r="G4848" i="10"/>
  <c r="H4148" i="10"/>
  <c r="H3732" i="10"/>
  <c r="F4911" i="10"/>
  <c r="I3326" i="10"/>
  <c r="J3336" i="10"/>
  <c r="G3308" i="10"/>
  <c r="F4089" i="10"/>
  <c r="G4099" i="10"/>
  <c r="J2722" i="10"/>
  <c r="I2726" i="10"/>
  <c r="F1504" i="10"/>
  <c r="G2524" i="10"/>
  <c r="J2528" i="10"/>
  <c r="F1408" i="10"/>
  <c r="G2506" i="10"/>
  <c r="G2508" i="10"/>
  <c r="J1414" i="10"/>
  <c r="H2406" i="10"/>
  <c r="F2410" i="10"/>
  <c r="F3370" i="10"/>
  <c r="F1691" i="10"/>
  <c r="J1649" i="10"/>
  <c r="J4645" i="10"/>
  <c r="I4222" i="10"/>
  <c r="J3921" i="10"/>
  <c r="G4228" i="10"/>
  <c r="F3819" i="10"/>
  <c r="G4210" i="10"/>
  <c r="H3721" i="10"/>
  <c r="J4216" i="10"/>
  <c r="G3617" i="10"/>
  <c r="H3094" i="10"/>
  <c r="I1485" i="10"/>
  <c r="F1497" i="10"/>
  <c r="J4801" i="10"/>
  <c r="I1517" i="10"/>
  <c r="G1555" i="10"/>
  <c r="F1433" i="10"/>
  <c r="J1447" i="10"/>
  <c r="H2723" i="10"/>
  <c r="H4895" i="10"/>
  <c r="F4534" i="10"/>
  <c r="I3815" i="10"/>
  <c r="I3619" i="10"/>
  <c r="G3629" i="10"/>
  <c r="J3603" i="10"/>
  <c r="J3507" i="10"/>
  <c r="I1647" i="10"/>
  <c r="F1801" i="10"/>
  <c r="F1706" i="10"/>
  <c r="I1725" i="10"/>
  <c r="I1775" i="10"/>
  <c r="G1742" i="10"/>
  <c r="G1443" i="10"/>
  <c r="I1597" i="10"/>
  <c r="F1718" i="10"/>
  <c r="F1545" i="10"/>
  <c r="G1699" i="10"/>
  <c r="F1750" i="10"/>
  <c r="J4229" i="10"/>
  <c r="G3846" i="10"/>
  <c r="H4546" i="10"/>
  <c r="I4824" i="10"/>
  <c r="I4798" i="10"/>
  <c r="J4772" i="10"/>
  <c r="H4746" i="10"/>
  <c r="I3581" i="10"/>
  <c r="J3999" i="10"/>
  <c r="G4348" i="10"/>
  <c r="I4358" i="10"/>
  <c r="J4354" i="10"/>
  <c r="G4364" i="10"/>
  <c r="J4336" i="10"/>
  <c r="G4346" i="10"/>
  <c r="H3726" i="10"/>
  <c r="I3736" i="10"/>
  <c r="J4577" i="10"/>
  <c r="G1426" i="10"/>
  <c r="J4379" i="10"/>
  <c r="G4675" i="10"/>
  <c r="G4357" i="10"/>
  <c r="G4367" i="10"/>
  <c r="G4261" i="10"/>
  <c r="G4271" i="10"/>
  <c r="F2686" i="10"/>
  <c r="H1871" i="10"/>
  <c r="F2706" i="10"/>
  <c r="G2744" i="10"/>
  <c r="J1849" i="10"/>
  <c r="J2636" i="10"/>
  <c r="F2654" i="10"/>
  <c r="G2694" i="10"/>
  <c r="H1887" i="10"/>
  <c r="I3744" i="10"/>
  <c r="H1409" i="10"/>
  <c r="H1411" i="10"/>
  <c r="H3783" i="10"/>
  <c r="H1417" i="10"/>
  <c r="G1425" i="10"/>
  <c r="F1399" i="10"/>
  <c r="H1403" i="10"/>
  <c r="G4142" i="10"/>
  <c r="J4397" i="10"/>
  <c r="J3689" i="10"/>
  <c r="J3828" i="10"/>
  <c r="G3838" i="10"/>
  <c r="J4716" i="10"/>
  <c r="H1934" i="10"/>
  <c r="I1992" i="10"/>
  <c r="H2983" i="10"/>
  <c r="J2993" i="10"/>
  <c r="J2553" i="10"/>
  <c r="H2557" i="10"/>
  <c r="F2459" i="10"/>
  <c r="H2469" i="10"/>
  <c r="H4043" i="10"/>
  <c r="J3195" i="10"/>
  <c r="H4079" i="10"/>
  <c r="J4117" i="10"/>
  <c r="H4111" i="10"/>
  <c r="H4029" i="10"/>
  <c r="F4067" i="10"/>
  <c r="H4061" i="10"/>
  <c r="J2259" i="10"/>
  <c r="J3011" i="10"/>
  <c r="I3019" i="10"/>
  <c r="H1357" i="10"/>
  <c r="F2884" i="10"/>
  <c r="H2894" i="10"/>
  <c r="I2874" i="10"/>
  <c r="I2872" i="10"/>
  <c r="H2880" i="10"/>
  <c r="I2078" i="10"/>
  <c r="G2082" i="10"/>
  <c r="I3738" i="10"/>
  <c r="F3748" i="10"/>
  <c r="I3720" i="10"/>
  <c r="H3728" i="10"/>
  <c r="I3522" i="10"/>
  <c r="F2722" i="10"/>
  <c r="J4371" i="10"/>
  <c r="I4379" i="10"/>
  <c r="H1842" i="10"/>
  <c r="J4881" i="10"/>
  <c r="H1826" i="10"/>
  <c r="H1730" i="10"/>
  <c r="J3997" i="10"/>
  <c r="F3229" i="10"/>
  <c r="I1418" i="10"/>
  <c r="F3255" i="10"/>
  <c r="F1444" i="10"/>
  <c r="G3279" i="10"/>
  <c r="I3289" i="10"/>
  <c r="J1616" i="10"/>
  <c r="H3285" i="10"/>
  <c r="H3287" i="10"/>
  <c r="J1650" i="10"/>
  <c r="H4311" i="10"/>
  <c r="F3061" i="10"/>
  <c r="H4764" i="10"/>
  <c r="H3589" i="10"/>
  <c r="J3597" i="10"/>
  <c r="H3597" i="10"/>
  <c r="H3575" i="10"/>
  <c r="J3585" i="10"/>
  <c r="F1737" i="10"/>
  <c r="I2027" i="10"/>
  <c r="G3524" i="10"/>
  <c r="J2863" i="10"/>
  <c r="I2871" i="10"/>
  <c r="I2663" i="10"/>
  <c r="F2673" i="10"/>
  <c r="I2645" i="10"/>
  <c r="J2655" i="10"/>
  <c r="I2549" i="10"/>
  <c r="J2559" i="10"/>
  <c r="F3274" i="10"/>
  <c r="G4094" i="10"/>
  <c r="F4098" i="10"/>
  <c r="J4108" i="10"/>
  <c r="G4080" i="10"/>
  <c r="H2602" i="10"/>
  <c r="I2612" i="10"/>
  <c r="J4729" i="10"/>
  <c r="J4739" i="10"/>
  <c r="G1556" i="10"/>
  <c r="H4735" i="10"/>
  <c r="J4745" i="10"/>
  <c r="G1538" i="10"/>
  <c r="I4715" i="10"/>
  <c r="G4725" i="10"/>
  <c r="G1570" i="10"/>
  <c r="J4723" i="10"/>
  <c r="I4731" i="10"/>
  <c r="J1576" i="10"/>
  <c r="H3376" i="10"/>
  <c r="F4250" i="10"/>
  <c r="J4099" i="10"/>
  <c r="H4108" i="10"/>
  <c r="G4103" i="10"/>
  <c r="I4113" i="10"/>
  <c r="G4085" i="10"/>
  <c r="I2068" i="10"/>
  <c r="F3481" i="10"/>
  <c r="I1972" i="10"/>
  <c r="G4159" i="10"/>
  <c r="I2080" i="10"/>
  <c r="H2118" i="10"/>
  <c r="G1638" i="10"/>
  <c r="F1618" i="10"/>
  <c r="J3733" i="10"/>
  <c r="I2544" i="10"/>
  <c r="I2546" i="10"/>
  <c r="J2004" i="10"/>
  <c r="I2552" i="10"/>
  <c r="H2560" i="10"/>
  <c r="G1982" i="10"/>
  <c r="I2530" i="10"/>
  <c r="H2534" i="10"/>
  <c r="I2538" i="10"/>
  <c r="F2548" i="10"/>
  <c r="J2020" i="10"/>
  <c r="I3059" i="10"/>
  <c r="I1707" i="10"/>
  <c r="G1711" i="10"/>
  <c r="F4629" i="10"/>
  <c r="I1715" i="10"/>
  <c r="G1725" i="10"/>
  <c r="G1695" i="10"/>
  <c r="J1699" i="10"/>
  <c r="H4617" i="10"/>
  <c r="G1703" i="10"/>
  <c r="I1713" i="10"/>
  <c r="F4148" i="10"/>
  <c r="F4199" i="10"/>
  <c r="H4209" i="10"/>
  <c r="F4205" i="10"/>
  <c r="F4215" i="10"/>
  <c r="H4923" i="10"/>
  <c r="H4187" i="10"/>
  <c r="J3581" i="10"/>
  <c r="H3591" i="10"/>
  <c r="F1937" i="10"/>
  <c r="G1941" i="10"/>
  <c r="F3551" i="10"/>
  <c r="I2847" i="10"/>
  <c r="G2851" i="10"/>
  <c r="J4568" i="10"/>
  <c r="F2753" i="10"/>
  <c r="G2763" i="10"/>
  <c r="I4296" i="10"/>
  <c r="I4825" i="10"/>
  <c r="J4051" i="10"/>
  <c r="G4296" i="10"/>
  <c r="F4306" i="10"/>
  <c r="G4304" i="10"/>
  <c r="I4629" i="10"/>
  <c r="F2800" i="10"/>
  <c r="H2810" i="10"/>
  <c r="G2226" i="10"/>
  <c r="G2228" i="10"/>
  <c r="H4882" i="10"/>
  <c r="G3706" i="10"/>
  <c r="J3716" i="10"/>
  <c r="H3300" i="10"/>
  <c r="J3310" i="10"/>
  <c r="H3282" i="10"/>
  <c r="I3292" i="10"/>
  <c r="F3288" i="10"/>
  <c r="H3298" i="10"/>
  <c r="H3545" i="10"/>
  <c r="F2643" i="10"/>
  <c r="J2645" i="10"/>
  <c r="H2239" i="10"/>
  <c r="F2243" i="10"/>
  <c r="H2221" i="10"/>
  <c r="H2223" i="10"/>
  <c r="J2021" i="10"/>
  <c r="J2025" i="10"/>
  <c r="I3396" i="10"/>
  <c r="F2802" i="10"/>
  <c r="G1374" i="10"/>
  <c r="F3233" i="10"/>
  <c r="G3243" i="10"/>
  <c r="F2758" i="10"/>
  <c r="F1551" i="10"/>
  <c r="H1561" i="10"/>
  <c r="I3117" i="10"/>
  <c r="I3119" i="10"/>
  <c r="G4194" i="10"/>
  <c r="G2232" i="10"/>
  <c r="H3893" i="10"/>
  <c r="F2190" i="10"/>
  <c r="I4639" i="10"/>
  <c r="H1478" i="10"/>
  <c r="I1490" i="10"/>
  <c r="H4627" i="10"/>
  <c r="H3544" i="10"/>
  <c r="F3398" i="10"/>
  <c r="G3406" i="10"/>
  <c r="F3386" i="10"/>
  <c r="G3392" i="10"/>
  <c r="H2515" i="10"/>
  <c r="F2525" i="10"/>
  <c r="G2521" i="10"/>
  <c r="H2531" i="10"/>
  <c r="F2503" i="10"/>
  <c r="H2513" i="10"/>
  <c r="I1813" i="10"/>
  <c r="F1825" i="10"/>
  <c r="G2382" i="10"/>
  <c r="I2379" i="10"/>
  <c r="G2533" i="10"/>
  <c r="H4359" i="10"/>
  <c r="J4084" i="10"/>
  <c r="H4629" i="10"/>
  <c r="H2591" i="10"/>
  <c r="F2595" i="10"/>
  <c r="H2599" i="10"/>
  <c r="J2609" i="10"/>
  <c r="F2579" i="10"/>
  <c r="J2581" i="10"/>
  <c r="H2597" i="10"/>
  <c r="G4017" i="10"/>
  <c r="I3169" i="10"/>
  <c r="J4181" i="10"/>
  <c r="H4221" i="10"/>
  <c r="J4213" i="10"/>
  <c r="J4137" i="10"/>
  <c r="H4157" i="10"/>
  <c r="F4195" i="10"/>
  <c r="I3241" i="10"/>
  <c r="J3251" i="10"/>
  <c r="F1587" i="10"/>
  <c r="J4604" i="10"/>
  <c r="I3249" i="10"/>
  <c r="J1621" i="10"/>
  <c r="I3227" i="10"/>
  <c r="G3237" i="10"/>
  <c r="H2896" i="10"/>
  <c r="I2906" i="10"/>
  <c r="J2104" i="10"/>
  <c r="J2106" i="10"/>
  <c r="F1852" i="10"/>
  <c r="I1890" i="10"/>
  <c r="G3442" i="10"/>
  <c r="G3952" i="10"/>
  <c r="I4359" i="10"/>
  <c r="J3854" i="10"/>
  <c r="H4763" i="10"/>
  <c r="J2954" i="10"/>
  <c r="G2964" i="10"/>
  <c r="F1808" i="10"/>
  <c r="F2471" i="10"/>
  <c r="H2481" i="10"/>
  <c r="H2451" i="10"/>
  <c r="F2461" i="10"/>
  <c r="G2457" i="10"/>
  <c r="H2467" i="10"/>
  <c r="G4433" i="10"/>
  <c r="F3317" i="10"/>
  <c r="G3329" i="10"/>
  <c r="H4022" i="10"/>
  <c r="I4032" i="10"/>
  <c r="H4397" i="10"/>
  <c r="F4004" i="10"/>
  <c r="J4398" i="10"/>
  <c r="H4008" i="10"/>
  <c r="I4018" i="10"/>
  <c r="J4345" i="10"/>
  <c r="I2307" i="10"/>
  <c r="J2347" i="10"/>
  <c r="G2333" i="10"/>
  <c r="I2371" i="10"/>
  <c r="J2251" i="10"/>
  <c r="G2263" i="10"/>
  <c r="F2739" i="10"/>
  <c r="J2741" i="10"/>
  <c r="J3663" i="10"/>
  <c r="I3088" i="10"/>
  <c r="J4640" i="10"/>
  <c r="I4680" i="10"/>
  <c r="I2422" i="10"/>
  <c r="G2426" i="10"/>
  <c r="F1686" i="10"/>
  <c r="F1722" i="10"/>
  <c r="F3425" i="10"/>
  <c r="G3435" i="10"/>
  <c r="F1622" i="10"/>
  <c r="F3884" i="10"/>
  <c r="J4134" i="10"/>
  <c r="I4926" i="10"/>
  <c r="J4543" i="10"/>
  <c r="I4118" i="10"/>
  <c r="J4128" i="10"/>
  <c r="G3712" i="10"/>
  <c r="I3722" i="10"/>
  <c r="G2557" i="10"/>
  <c r="J2571" i="10"/>
  <c r="I1803" i="10"/>
  <c r="G1807" i="10"/>
  <c r="G2368" i="10"/>
  <c r="H3322" i="10"/>
  <c r="H4913" i="10"/>
  <c r="H3907" i="10"/>
  <c r="F3879" i="10"/>
  <c r="H3889" i="10"/>
  <c r="I3685" i="10"/>
  <c r="F3693" i="10"/>
  <c r="H4055" i="10"/>
  <c r="J2053" i="10"/>
  <c r="J2057" i="10"/>
  <c r="J1663" i="10"/>
  <c r="F2630" i="10"/>
  <c r="I1591" i="10"/>
  <c r="J1631" i="10"/>
  <c r="G3782" i="10"/>
  <c r="J3543" i="10"/>
  <c r="J4810" i="10"/>
  <c r="F4820" i="10"/>
  <c r="H3885" i="10"/>
  <c r="J4818" i="10"/>
  <c r="F4386" i="10"/>
  <c r="J4396" i="10"/>
  <c r="G4392" i="10"/>
  <c r="F4402" i="10"/>
  <c r="I2355" i="10"/>
  <c r="I2369" i="10"/>
  <c r="I1862" i="10"/>
  <c r="J4049" i="10"/>
  <c r="I2387" i="10"/>
  <c r="J2427" i="10"/>
  <c r="G1840" i="10"/>
  <c r="I2313" i="10"/>
  <c r="G2351" i="10"/>
  <c r="G2999" i="10"/>
  <c r="I2290" i="10"/>
  <c r="G4653" i="10"/>
  <c r="I1502" i="10"/>
  <c r="H4401" i="10"/>
  <c r="I4659" i="10"/>
  <c r="G1508" i="10"/>
  <c r="G4393" i="10"/>
  <c r="J4641" i="10"/>
  <c r="G1490" i="10"/>
  <c r="H1700" i="10"/>
  <c r="H4250" i="10"/>
  <c r="H3389" i="10"/>
  <c r="H1919" i="10"/>
  <c r="G3014" i="10"/>
  <c r="J3052" i="10"/>
  <c r="J1925" i="10"/>
  <c r="F2942" i="10"/>
  <c r="J1961" i="10"/>
  <c r="F2558" i="10"/>
  <c r="J1865" i="10"/>
  <c r="H4020" i="10"/>
  <c r="F1485" i="10"/>
  <c r="H1489" i="10"/>
  <c r="H3481" i="10"/>
  <c r="F1493" i="10"/>
  <c r="F1503" i="10"/>
  <c r="H1473" i="10"/>
  <c r="H1475" i="10"/>
  <c r="H3413" i="10"/>
  <c r="H1481" i="10"/>
  <c r="G1489" i="10"/>
  <c r="G4270" i="10"/>
  <c r="I4322" i="10"/>
  <c r="F4332" i="10"/>
  <c r="H4328" i="10"/>
  <c r="I4338" i="10"/>
  <c r="H4310" i="10"/>
  <c r="I4320" i="10"/>
  <c r="F4316" i="10"/>
  <c r="H4326" i="10"/>
  <c r="F3985" i="10"/>
  <c r="H2452" i="10"/>
  <c r="F2456" i="10"/>
  <c r="I2460" i="10"/>
  <c r="J2462" i="10"/>
  <c r="F2440" i="10"/>
  <c r="I2444" i="10"/>
  <c r="H4122" i="10"/>
  <c r="J2298" i="10"/>
  <c r="I2302" i="10"/>
  <c r="I4891" i="10"/>
  <c r="I3606" i="10"/>
  <c r="F3919" i="10"/>
  <c r="H3725" i="10"/>
  <c r="G3705" i="10"/>
  <c r="H3607" i="10"/>
  <c r="H1588" i="10"/>
  <c r="H1522" i="10"/>
  <c r="J1461" i="10"/>
  <c r="G3374" i="10"/>
  <c r="J3386" i="10"/>
  <c r="J1467" i="10"/>
  <c r="I1475" i="10"/>
  <c r="I3366" i="10"/>
  <c r="F3497" i="10"/>
  <c r="H2283" i="10"/>
  <c r="F2287" i="10"/>
  <c r="G2289" i="10"/>
  <c r="F2293" i="10"/>
  <c r="F2271" i="10"/>
  <c r="G2273" i="10"/>
  <c r="F2277" i="10"/>
  <c r="H2281" i="10"/>
  <c r="F3889" i="10"/>
  <c r="G3351" i="10"/>
  <c r="I3363" i="10"/>
  <c r="G3361" i="10"/>
  <c r="J3333" i="10"/>
  <c r="F3347" i="10"/>
  <c r="I3196" i="10"/>
  <c r="J3198" i="10"/>
  <c r="H2996" i="10"/>
  <c r="F3000" i="10"/>
  <c r="F2568" i="10"/>
  <c r="I2572" i="10"/>
  <c r="G4257" i="10"/>
  <c r="H1800" i="10"/>
  <c r="I1840" i="10"/>
  <c r="G3486" i="10"/>
  <c r="J4904" i="10"/>
  <c r="J3492" i="10"/>
  <c r="I4335" i="10"/>
  <c r="I4598" i="10"/>
  <c r="G3429" i="10"/>
  <c r="J2617" i="10"/>
  <c r="H2621" i="10"/>
  <c r="H2215" i="10"/>
  <c r="J2225" i="10"/>
  <c r="H2197" i="10"/>
  <c r="J2205" i="10"/>
  <c r="F2203" i="10"/>
  <c r="H2213" i="10"/>
  <c r="I2059" i="10"/>
  <c r="F1810" i="10"/>
  <c r="F1406" i="10"/>
  <c r="F4754" i="10"/>
  <c r="G4764" i="10"/>
  <c r="H4402" i="10"/>
  <c r="H3033" i="10"/>
  <c r="J2351" i="10"/>
  <c r="I2359" i="10"/>
  <c r="J2151" i="10"/>
  <c r="G2131" i="10"/>
  <c r="J2135" i="10"/>
  <c r="F4557" i="10"/>
  <c r="I2037" i="10"/>
  <c r="J2047" i="10"/>
  <c r="G3532" i="10"/>
  <c r="I3580" i="10"/>
  <c r="H4557" i="10"/>
  <c r="H3584" i="10"/>
  <c r="I3594" i="10"/>
  <c r="H3565" i="10"/>
  <c r="J2576" i="10"/>
  <c r="J2578" i="10"/>
  <c r="I1460" i="10"/>
  <c r="G2556" i="10"/>
  <c r="J2560" i="10"/>
  <c r="H1466" i="10"/>
  <c r="J2562" i="10"/>
  <c r="I2566" i="10"/>
  <c r="F1472" i="10"/>
  <c r="G4095" i="10"/>
  <c r="H1925" i="10"/>
  <c r="J1905" i="10"/>
  <c r="J1425" i="10"/>
  <c r="H4258" i="10"/>
  <c r="F4232" i="10"/>
  <c r="F4901" i="10"/>
  <c r="I4278" i="10"/>
  <c r="J4288" i="10"/>
  <c r="H2772" i="10"/>
  <c r="F2776" i="10"/>
  <c r="J2678" i="10"/>
  <c r="F2688" i="10"/>
  <c r="I3680" i="10"/>
  <c r="G3690" i="10"/>
  <c r="I3686" i="10"/>
  <c r="I3696" i="10"/>
  <c r="F3668" i="10"/>
  <c r="H3678" i="10"/>
  <c r="G3674" i="10"/>
  <c r="F3684" i="10"/>
  <c r="F3276" i="10"/>
  <c r="J2821" i="10"/>
  <c r="J2825" i="10"/>
  <c r="I4701" i="10"/>
  <c r="J2829" i="10"/>
  <c r="H2839" i="10"/>
  <c r="J2809" i="10"/>
  <c r="H2813" i="10"/>
  <c r="F4651" i="10"/>
  <c r="J2817" i="10"/>
  <c r="F2827" i="10"/>
  <c r="G3573" i="10"/>
  <c r="J1582" i="10"/>
  <c r="I1612" i="10"/>
  <c r="I4904" i="10"/>
  <c r="F1902" i="10"/>
  <c r="H3441" i="10"/>
  <c r="J1804" i="10"/>
  <c r="G3063" i="10"/>
  <c r="I4912" i="10"/>
  <c r="H3142" i="10"/>
  <c r="I4656" i="10"/>
  <c r="I3122" i="10"/>
  <c r="F2649" i="10"/>
  <c r="I2653" i="10"/>
  <c r="F4745" i="10"/>
  <c r="I4810" i="10"/>
  <c r="F4796" i="10"/>
  <c r="H4354" i="10"/>
  <c r="F3784" i="10"/>
  <c r="J4301" i="10"/>
  <c r="J3790" i="10"/>
  <c r="J1875" i="10"/>
  <c r="G1877" i="10"/>
  <c r="J1883" i="10"/>
  <c r="J3184" i="10"/>
  <c r="J3186" i="10"/>
  <c r="J3192" i="10"/>
  <c r="G3202" i="10"/>
  <c r="J3170" i="10"/>
  <c r="I3174" i="10"/>
  <c r="J4409" i="10"/>
  <c r="G3178" i="10"/>
  <c r="G3180" i="10"/>
  <c r="H4383" i="10"/>
  <c r="I3485" i="10"/>
  <c r="H1941" i="10"/>
  <c r="G3207" i="10"/>
  <c r="H4896" i="10"/>
  <c r="J4368" i="10"/>
  <c r="G4378" i="10"/>
  <c r="G4285" i="10"/>
  <c r="I1695" i="10"/>
  <c r="J1735" i="10"/>
  <c r="G1715" i="10"/>
  <c r="I1727" i="10"/>
  <c r="F4743" i="10"/>
  <c r="I1645" i="10"/>
  <c r="G1683" i="10"/>
  <c r="I1663" i="10"/>
  <c r="I1677" i="10"/>
  <c r="G4729" i="10"/>
  <c r="J4393" i="10"/>
  <c r="J4072" i="10"/>
  <c r="I3294" i="10"/>
  <c r="J3304" i="10"/>
  <c r="J3875" i="10"/>
  <c r="I4621" i="10"/>
  <c r="G3855" i="10"/>
  <c r="H4597" i="10"/>
  <c r="I3859" i="10"/>
  <c r="G3869" i="10"/>
  <c r="J4575" i="10"/>
  <c r="G2001" i="10"/>
  <c r="F2005" i="10"/>
  <c r="I2002" i="10"/>
  <c r="H2040" i="10"/>
  <c r="H1902" i="10"/>
  <c r="I1924" i="10"/>
  <c r="H1737" i="10"/>
  <c r="G1745" i="10"/>
  <c r="J3806" i="10"/>
  <c r="H3567" i="10"/>
  <c r="I4788" i="10"/>
  <c r="G2880" i="10"/>
  <c r="H4588" i="10"/>
  <c r="F2778" i="10"/>
  <c r="I4570" i="10"/>
  <c r="H3537" i="10"/>
  <c r="J3935" i="10"/>
  <c r="H2506" i="10"/>
  <c r="I2516" i="10"/>
  <c r="H1922" i="10"/>
  <c r="H1926" i="10"/>
  <c r="F4239" i="10"/>
  <c r="G1671" i="10"/>
  <c r="I1681" i="10"/>
  <c r="J3801" i="10"/>
  <c r="H1685" i="10"/>
  <c r="H3775" i="10"/>
  <c r="J2772" i="10"/>
  <c r="F4634" i="10"/>
  <c r="F4638" i="10"/>
  <c r="H4648" i="10"/>
  <c r="G4622" i="10"/>
  <c r="F4626" i="10"/>
  <c r="G4636" i="10"/>
  <c r="J2223" i="10"/>
  <c r="I2231" i="10"/>
  <c r="G2227" i="10"/>
  <c r="J2231" i="10"/>
  <c r="H4385" i="10"/>
  <c r="F2209" i="10"/>
  <c r="G2219" i="10"/>
  <c r="I2008" i="10"/>
  <c r="J3882" i="10"/>
  <c r="J4122" i="10"/>
  <c r="I4223" i="10"/>
  <c r="F4233" i="10"/>
  <c r="F4025" i="10"/>
  <c r="G4035" i="10"/>
  <c r="I4007" i="10"/>
  <c r="J3911" i="10"/>
  <c r="I3919" i="10"/>
  <c r="J2442" i="10"/>
  <c r="G2452" i="10"/>
  <c r="G2450" i="10"/>
  <c r="J2458" i="10"/>
  <c r="I2430" i="10"/>
  <c r="J2440" i="10"/>
  <c r="J2434" i="10"/>
  <c r="I2438" i="10"/>
  <c r="F1344" i="10"/>
  <c r="H3448" i="10"/>
  <c r="J3436" i="10"/>
  <c r="H1591" i="10"/>
  <c r="H4159" i="10"/>
  <c r="H1621" i="10"/>
  <c r="H1605" i="10"/>
  <c r="H4109" i="10"/>
  <c r="H1607" i="10"/>
  <c r="G2854" i="10"/>
  <c r="I3593" i="10"/>
  <c r="H4760" i="10"/>
  <c r="F4770" i="10"/>
  <c r="F4766" i="10"/>
  <c r="H4776" i="10"/>
  <c r="G4748" i="10"/>
  <c r="G4758" i="10"/>
  <c r="F3968" i="10"/>
  <c r="J4138" i="10"/>
  <c r="J4834" i="10"/>
  <c r="G3608" i="10"/>
  <c r="F3758" i="10"/>
  <c r="I4271" i="10"/>
  <c r="F3558" i="10"/>
  <c r="G3568" i="10"/>
  <c r="G3570" i="10"/>
  <c r="J3540" i="10"/>
  <c r="G3446" i="10"/>
  <c r="F4390" i="10"/>
  <c r="J2285" i="10"/>
  <c r="H2295" i="10"/>
  <c r="F2291" i="10"/>
  <c r="J2293" i="10"/>
  <c r="H2271" i="10"/>
  <c r="F2275" i="10"/>
  <c r="H2279" i="10"/>
  <c r="J2289" i="10"/>
  <c r="J3330" i="10"/>
  <c r="F1481" i="10"/>
  <c r="F1682" i="10"/>
  <c r="G2117" i="10"/>
  <c r="I2731" i="10"/>
  <c r="G1640" i="10"/>
  <c r="G1672" i="10"/>
  <c r="J1676" i="10"/>
  <c r="H4146" i="10"/>
  <c r="F3212" i="10"/>
  <c r="H3216" i="10"/>
  <c r="I3226" i="10"/>
  <c r="I3200" i="10"/>
  <c r="F2038" i="10"/>
  <c r="F2588" i="10"/>
  <c r="I2592" i="10"/>
  <c r="F2074" i="10"/>
  <c r="H3080" i="10"/>
  <c r="H4720" i="10"/>
  <c r="H1416" i="10"/>
  <c r="I1456" i="10"/>
  <c r="J4815" i="10"/>
  <c r="F3662" i="10"/>
  <c r="I4213" i="10"/>
  <c r="G4115" i="10"/>
  <c r="I4125" i="10"/>
  <c r="H4288" i="10"/>
  <c r="H4851" i="10"/>
  <c r="I2646" i="10"/>
  <c r="G2650" i="10"/>
  <c r="H1530" i="10"/>
  <c r="I2654" i="10"/>
  <c r="J2664" i="10"/>
  <c r="I1508" i="10"/>
  <c r="G2634" i="10"/>
  <c r="G2636" i="10"/>
  <c r="J1542" i="10"/>
  <c r="G2642" i="10"/>
  <c r="J2650" i="10"/>
  <c r="H1546" i="10"/>
  <c r="G4223" i="10"/>
  <c r="F1819" i="10"/>
  <c r="H1367" i="10"/>
  <c r="F3976" i="10"/>
  <c r="H1397" i="10"/>
  <c r="J1405" i="10"/>
  <c r="J3922" i="10"/>
  <c r="F3793" i="10"/>
  <c r="G4556" i="10"/>
  <c r="G4566" i="10"/>
  <c r="H4172" i="10"/>
  <c r="J4152" i="10"/>
  <c r="J4130" i="10"/>
  <c r="G4140" i="10"/>
  <c r="I3934" i="10"/>
  <c r="J4619" i="10"/>
  <c r="F2855" i="10"/>
  <c r="H2865" i="10"/>
  <c r="H2835" i="10"/>
  <c r="F2845" i="10"/>
  <c r="G2737" i="10"/>
  <c r="F2741" i="10"/>
  <c r="J4819" i="10"/>
  <c r="G4612" i="10"/>
  <c r="G3739" i="10"/>
  <c r="F3745" i="10"/>
  <c r="F3175" i="10"/>
  <c r="G3193" i="10"/>
  <c r="H3233" i="10"/>
  <c r="I3277" i="10"/>
  <c r="I3279" i="10"/>
  <c r="G1454" i="10"/>
  <c r="G3283" i="10"/>
  <c r="J3287" i="10"/>
  <c r="J1460" i="10"/>
  <c r="I3263" i="10"/>
  <c r="G3267" i="10"/>
  <c r="F1466" i="10"/>
  <c r="J3271" i="10"/>
  <c r="F3273" i="10"/>
  <c r="G1472" i="10"/>
  <c r="G3938" i="10"/>
  <c r="H4298" i="10"/>
  <c r="I1696" i="10"/>
  <c r="F4272" i="10"/>
  <c r="G3842" i="10"/>
  <c r="H3656" i="10"/>
  <c r="H3438" i="10"/>
  <c r="I3448" i="10"/>
  <c r="G3342" i="10"/>
  <c r="H1455" i="10"/>
  <c r="F3325" i="10"/>
  <c r="F4112" i="10"/>
  <c r="H4060" i="10"/>
  <c r="G3912" i="10"/>
  <c r="I4862" i="10"/>
  <c r="G3918" i="10"/>
  <c r="J4807" i="10"/>
  <c r="J3900" i="10"/>
  <c r="H4810" i="10"/>
  <c r="G3904" i="10"/>
  <c r="F3914" i="10"/>
  <c r="F4755" i="10"/>
  <c r="F4681" i="10"/>
  <c r="F1833" i="10"/>
  <c r="G1917" i="10"/>
  <c r="I1901" i="10"/>
  <c r="I1951" i="10"/>
  <c r="J1619" i="10"/>
  <c r="G1621" i="10"/>
  <c r="I4842" i="10"/>
  <c r="H3511" i="10"/>
  <c r="J3521" i="10"/>
  <c r="G2997" i="10"/>
  <c r="I2264" i="10"/>
  <c r="G2927" i="10"/>
  <c r="G2965" i="10"/>
  <c r="G2543" i="10"/>
  <c r="G2581" i="10"/>
  <c r="G3988" i="10"/>
  <c r="G2478" i="10"/>
  <c r="F2360" i="10"/>
  <c r="I2809" i="10"/>
  <c r="G2399" i="10"/>
  <c r="G3909" i="10"/>
  <c r="J4016" i="10"/>
  <c r="G4026" i="10"/>
  <c r="F3327" i="10"/>
  <c r="H3339" i="10"/>
  <c r="I1432" i="10"/>
  <c r="H3281" i="10"/>
  <c r="F1572" i="10"/>
  <c r="H3299" i="10"/>
  <c r="J3323" i="10"/>
  <c r="H1584" i="10"/>
  <c r="F3306" i="10"/>
  <c r="F1845" i="10"/>
  <c r="F1855" i="10"/>
  <c r="H1851" i="10"/>
  <c r="F1861" i="10"/>
  <c r="F1831" i="10"/>
  <c r="G1833" i="10"/>
  <c r="G3444" i="10"/>
  <c r="H3930" i="10"/>
  <c r="H4075" i="10"/>
  <c r="H4272" i="10"/>
  <c r="H4244" i="10"/>
  <c r="H4072" i="10"/>
  <c r="I4082" i="10"/>
  <c r="F3642" i="10"/>
  <c r="J3652" i="10"/>
  <c r="J3548" i="10"/>
  <c r="I4253" i="10"/>
  <c r="H3876" i="10"/>
  <c r="H2797" i="10"/>
  <c r="H2799" i="10"/>
  <c r="J4805" i="10"/>
  <c r="H2805" i="10"/>
  <c r="J2813" i="10"/>
  <c r="H2783" i="10"/>
  <c r="F2787" i="10"/>
  <c r="F4753" i="10"/>
  <c r="H2791" i="10"/>
  <c r="J2801" i="10"/>
  <c r="F3813" i="10"/>
  <c r="H3240" i="10"/>
  <c r="F4024" i="10"/>
  <c r="J4062" i="10"/>
  <c r="F1352" i="10"/>
  <c r="H3363" i="10"/>
  <c r="F3415" i="10"/>
  <c r="F1742" i="10"/>
  <c r="H3179" i="10"/>
  <c r="J1772" i="10"/>
  <c r="J3347" i="10"/>
  <c r="I2912" i="10"/>
  <c r="F2892" i="10"/>
  <c r="G2142" i="10"/>
  <c r="F2692" i="10"/>
  <c r="H2702" i="10"/>
  <c r="F1820" i="10"/>
  <c r="H1832" i="10"/>
  <c r="H3764" i="10"/>
  <c r="F4379" i="10"/>
  <c r="H3746" i="10"/>
  <c r="J4565" i="10"/>
  <c r="F3648" i="10"/>
  <c r="H3658" i="10"/>
  <c r="F4737" i="10"/>
  <c r="F3774" i="10"/>
  <c r="J3160" i="10"/>
  <c r="G3170" i="10"/>
  <c r="I3166" i="10"/>
  <c r="J3176" i="10"/>
  <c r="G2738" i="10"/>
  <c r="J2746" i="10"/>
  <c r="F1616" i="10"/>
  <c r="I2742" i="10"/>
  <c r="G2746" i="10"/>
  <c r="I1652" i="10"/>
  <c r="H4107" i="10"/>
  <c r="F1899" i="10"/>
  <c r="G1844" i="10"/>
  <c r="G1874" i="10"/>
  <c r="F3747" i="10"/>
  <c r="J3785" i="10"/>
  <c r="J1884" i="10"/>
  <c r="I3322" i="10"/>
  <c r="I3139" i="10"/>
  <c r="J1513" i="10"/>
  <c r="J3147" i="10"/>
  <c r="H1519" i="10"/>
  <c r="G3135" i="10"/>
  <c r="J2244" i="10"/>
  <c r="I2794" i="10"/>
  <c r="F2804" i="10"/>
  <c r="G2002" i="10"/>
  <c r="G2004" i="10"/>
  <c r="F4373" i="10"/>
  <c r="I1442" i="10"/>
  <c r="H1480" i="10"/>
  <c r="I1360" i="10"/>
  <c r="F1372" i="10"/>
  <c r="J4353" i="10"/>
  <c r="F3752" i="10"/>
  <c r="F4256" i="10"/>
  <c r="H4901" i="10"/>
  <c r="G2769" i="10"/>
  <c r="G2777" i="10"/>
  <c r="H2787" i="10"/>
  <c r="F2759" i="10"/>
  <c r="H2769" i="10"/>
  <c r="F2765" i="10"/>
  <c r="F2775" i="10"/>
  <c r="F4741" i="10"/>
  <c r="H4688" i="10"/>
  <c r="G3667" i="10"/>
  <c r="F3673" i="10"/>
  <c r="I3651" i="10"/>
  <c r="J3661" i="10"/>
  <c r="J3659" i="10"/>
  <c r="I2041" i="10"/>
  <c r="I2875" i="10"/>
  <c r="J2915" i="10"/>
  <c r="G2895" i="10"/>
  <c r="I2907" i="10"/>
  <c r="I2825" i="10"/>
  <c r="G1360" i="10"/>
  <c r="G3195" i="10"/>
  <c r="I3205" i="10"/>
  <c r="H3619" i="10"/>
  <c r="H4000" i="10"/>
  <c r="F2438" i="10"/>
  <c r="F3995" i="10"/>
  <c r="G2166" i="10"/>
  <c r="I4255" i="10"/>
  <c r="F2194" i="10"/>
  <c r="I1934" i="10"/>
  <c r="G4432" i="10"/>
  <c r="F3404" i="10"/>
  <c r="G3378" i="10"/>
  <c r="J4844" i="10"/>
  <c r="I3564" i="10"/>
  <c r="J1452" i="10"/>
  <c r="F1458" i="10"/>
  <c r="J3239" i="10"/>
  <c r="F3241" i="10"/>
  <c r="G1440" i="10"/>
  <c r="J2707" i="10"/>
  <c r="F1583" i="10"/>
  <c r="H1593" i="10"/>
  <c r="F4166" i="10"/>
  <c r="H4295" i="10"/>
  <c r="I4426" i="10"/>
  <c r="J4432" i="10"/>
  <c r="F4412" i="10"/>
  <c r="H4422" i="10"/>
  <c r="I4418" i="10"/>
  <c r="G4428" i="10"/>
  <c r="G3883" i="10"/>
  <c r="I2556" i="10"/>
  <c r="J2558" i="10"/>
  <c r="H2562" i="10"/>
  <c r="H2564" i="10"/>
  <c r="J1962" i="10"/>
  <c r="I1966" i="10"/>
  <c r="I4795" i="10"/>
  <c r="J1523" i="10"/>
  <c r="G4789" i="10"/>
  <c r="H4175" i="10"/>
  <c r="F4021" i="10"/>
  <c r="F3821" i="10"/>
  <c r="F3831" i="10"/>
  <c r="F3093" i="10"/>
  <c r="H3131" i="10"/>
  <c r="H1710" i="10"/>
  <c r="H1760" i="10"/>
  <c r="F1812" i="10"/>
  <c r="I1864" i="10"/>
  <c r="F1556" i="10"/>
  <c r="I1608" i="10"/>
  <c r="I1658" i="10"/>
  <c r="F4187" i="10"/>
  <c r="J4052" i="10"/>
  <c r="I4529" i="10"/>
  <c r="J4530" i="10"/>
  <c r="J4124" i="10"/>
  <c r="G4106" i="10"/>
  <c r="J4114" i="10"/>
  <c r="H2626" i="10"/>
  <c r="F4860" i="10"/>
  <c r="F3634" i="10"/>
  <c r="G3734" i="10"/>
  <c r="F4539" i="10"/>
  <c r="F3328" i="10"/>
  <c r="I3308" i="10"/>
  <c r="H3316" i="10"/>
  <c r="G4089" i="10"/>
  <c r="H4099" i="10"/>
  <c r="J4212" i="10"/>
  <c r="J2465" i="10"/>
  <c r="F2475" i="10"/>
  <c r="F2267" i="10"/>
  <c r="H2277" i="10"/>
  <c r="H2247" i="10"/>
  <c r="J2257" i="10"/>
  <c r="J2149" i="10"/>
  <c r="J2153" i="10"/>
  <c r="H3370" i="10"/>
  <c r="G3356" i="10"/>
  <c r="G1656" i="10"/>
  <c r="F1662" i="10"/>
  <c r="G4800" i="10"/>
  <c r="J3833" i="10"/>
  <c r="H4806" i="10"/>
  <c r="H3807" i="10"/>
  <c r="G4375" i="10"/>
  <c r="I2570" i="10"/>
  <c r="F2580" i="10"/>
  <c r="G2000" i="10"/>
  <c r="I2576" i="10"/>
  <c r="I2578" i="10"/>
  <c r="J2036" i="10"/>
  <c r="H2558" i="10"/>
  <c r="I2568" i="10"/>
  <c r="G2014" i="10"/>
  <c r="I2562" i="10"/>
  <c r="H2566" i="10"/>
  <c r="G2048" i="10"/>
  <c r="F4399" i="10"/>
  <c r="F1340" i="10"/>
  <c r="I1378" i="10"/>
  <c r="H4018" i="10"/>
  <c r="J4534" i="10"/>
  <c r="H3825" i="10"/>
  <c r="H3621" i="10"/>
  <c r="J3629" i="10"/>
  <c r="J3601" i="10"/>
  <c r="F3611" i="10"/>
  <c r="F3507" i="10"/>
  <c r="I1335" i="10"/>
  <c r="J1375" i="10"/>
  <c r="G1355" i="10"/>
  <c r="I1367" i="10"/>
  <c r="I3403" i="10"/>
  <c r="I1349" i="10"/>
  <c r="F3858" i="10"/>
  <c r="H3844" i="10"/>
  <c r="J4735" i="10"/>
  <c r="G4736" i="10"/>
  <c r="F4740" i="10"/>
  <c r="H4750" i="10"/>
  <c r="J4165" i="10"/>
  <c r="J4722" i="10"/>
  <c r="G4728" i="10"/>
  <c r="G4738" i="10"/>
  <c r="F4115" i="10"/>
  <c r="G4247" i="10"/>
  <c r="I2698" i="10"/>
  <c r="F2708" i="10"/>
  <c r="G2128" i="10"/>
  <c r="H2704" i="10"/>
  <c r="I2714" i="10"/>
  <c r="F2134" i="10"/>
  <c r="H2686" i="10"/>
  <c r="I2696" i="10"/>
  <c r="F4096" i="10"/>
  <c r="G2029" i="10"/>
  <c r="I2067" i="10"/>
  <c r="G1802" i="10"/>
  <c r="H3994" i="10"/>
  <c r="G1453" i="10"/>
  <c r="G1463" i="10"/>
  <c r="H2100" i="10"/>
  <c r="J4395" i="10"/>
  <c r="G2686" i="10"/>
  <c r="G2704" i="10"/>
  <c r="F2742" i="10"/>
  <c r="F2634" i="10"/>
  <c r="G2654" i="10"/>
  <c r="J2692" i="10"/>
  <c r="G2811" i="10"/>
  <c r="I2821" i="10"/>
  <c r="I2815" i="10"/>
  <c r="G2819" i="10"/>
  <c r="I2797" i="10"/>
  <c r="I2799" i="10"/>
  <c r="H4362" i="10"/>
  <c r="I2805" i="10"/>
  <c r="J2815" i="10"/>
  <c r="H4142" i="10"/>
  <c r="I3897" i="10"/>
  <c r="H4340" i="10"/>
  <c r="I4316" i="10"/>
  <c r="I3828" i="10"/>
  <c r="H3836" i="10"/>
  <c r="G3494" i="10"/>
  <c r="H3165" i="10"/>
  <c r="J3173" i="10"/>
  <c r="H4255" i="10"/>
  <c r="G3242" i="10"/>
  <c r="G3244" i="10"/>
  <c r="J1686" i="10"/>
  <c r="G2812" i="10"/>
  <c r="J2816" i="10"/>
  <c r="H1722" i="10"/>
  <c r="G2716" i="10"/>
  <c r="J2720" i="10"/>
  <c r="H1626" i="10"/>
  <c r="F4305" i="10"/>
  <c r="H1989" i="10"/>
  <c r="H1991" i="10"/>
  <c r="F4881" i="10"/>
  <c r="H3391" i="10"/>
  <c r="F4538" i="10"/>
  <c r="G4534" i="10"/>
  <c r="J4808" i="10"/>
  <c r="J2119" i="10"/>
  <c r="F2121" i="10"/>
  <c r="H4903" i="10"/>
  <c r="G2272" i="10"/>
  <c r="J2276" i="10"/>
  <c r="G2774" i="10"/>
  <c r="G4226" i="10"/>
  <c r="G4123" i="10"/>
  <c r="G3923" i="10"/>
  <c r="I3933" i="10"/>
  <c r="F3905" i="10"/>
  <c r="F3809" i="10"/>
  <c r="J4598" i="10"/>
  <c r="J3690" i="10"/>
  <c r="F2312" i="10"/>
  <c r="F2316" i="10"/>
  <c r="I2322" i="10"/>
  <c r="I2336" i="10"/>
  <c r="G3443" i="10"/>
  <c r="J3447" i="10"/>
  <c r="G2071" i="10"/>
  <c r="I2083" i="10"/>
  <c r="H3113" i="10"/>
  <c r="I3550" i="10"/>
  <c r="F1864" i="10"/>
  <c r="H1892" i="10"/>
  <c r="G4829" i="10"/>
  <c r="H1874" i="10"/>
  <c r="H4823" i="10"/>
  <c r="F1880" i="10"/>
  <c r="J4817" i="10"/>
  <c r="F4764" i="10"/>
  <c r="J3591" i="10"/>
  <c r="J2054" i="10"/>
  <c r="I3597" i="10"/>
  <c r="H2060" i="10"/>
  <c r="F3577" i="10"/>
  <c r="H1964" i="10"/>
  <c r="G1763" i="10"/>
  <c r="J2035" i="10"/>
  <c r="J1733" i="10"/>
  <c r="G3916" i="10"/>
  <c r="H1459" i="10"/>
  <c r="F1463" i="10"/>
  <c r="J3418" i="10"/>
  <c r="H3390" i="10"/>
  <c r="G4672" i="10"/>
  <c r="G4584" i="10"/>
  <c r="I1919" i="10"/>
  <c r="I2069" i="10"/>
  <c r="J2079" i="10"/>
  <c r="I4543" i="10"/>
  <c r="I1760" i="10"/>
  <c r="I4537" i="10"/>
  <c r="I1888" i="10"/>
  <c r="H4531" i="10"/>
  <c r="H1910" i="10"/>
  <c r="I4920" i="10"/>
  <c r="J4205" i="10"/>
  <c r="I3504" i="10"/>
  <c r="I4863" i="10"/>
  <c r="F3508" i="10"/>
  <c r="H3518" i="10"/>
  <c r="I1593" i="10"/>
  <c r="I1595" i="10"/>
  <c r="F4719" i="10"/>
  <c r="I1601" i="10"/>
  <c r="J1611" i="10"/>
  <c r="G3108" i="10"/>
  <c r="I3118" i="10"/>
  <c r="J3114" i="10"/>
  <c r="G3124" i="10"/>
  <c r="J3096" i="10"/>
  <c r="G3106" i="10"/>
  <c r="F1360" i="10"/>
  <c r="I2486" i="10"/>
  <c r="G2490" i="10"/>
  <c r="I1396" i="10"/>
  <c r="J1869" i="10"/>
  <c r="H1623" i="10"/>
  <c r="J3929" i="10"/>
  <c r="H4619" i="10"/>
  <c r="I4151" i="10"/>
  <c r="G4196" i="10"/>
  <c r="G4202" i="10"/>
  <c r="J4210" i="10"/>
  <c r="F2696" i="10"/>
  <c r="I2700" i="10"/>
  <c r="J2122" i="10"/>
  <c r="I2126" i="10"/>
  <c r="F3762" i="10"/>
  <c r="G3606" i="10"/>
  <c r="J3612" i="10"/>
  <c r="G3592" i="10"/>
  <c r="F3598" i="10"/>
  <c r="I3790" i="10"/>
  <c r="J2949" i="10"/>
  <c r="J2953" i="10"/>
  <c r="J2957" i="10"/>
  <c r="H2967" i="10"/>
  <c r="J2937" i="10"/>
  <c r="H2941" i="10"/>
  <c r="F2331" i="10"/>
  <c r="H2341" i="10"/>
  <c r="F4069" i="10"/>
  <c r="I3219" i="10"/>
  <c r="J3977" i="10"/>
  <c r="H4015" i="10"/>
  <c r="I2489" i="10"/>
  <c r="J2643" i="10"/>
  <c r="G4878" i="10"/>
  <c r="G4782" i="10"/>
  <c r="F2273" i="10"/>
  <c r="G2283" i="10"/>
  <c r="I2279" i="10"/>
  <c r="F2289" i="10"/>
  <c r="F4333" i="10"/>
  <c r="I2261" i="10"/>
  <c r="J2271" i="10"/>
  <c r="F2265" i="10"/>
  <c r="I2269" i="10"/>
  <c r="F4387" i="10"/>
  <c r="J4886" i="10"/>
  <c r="G4874" i="10"/>
  <c r="J4046" i="10"/>
  <c r="J3708" i="10"/>
  <c r="F4609" i="10"/>
  <c r="I3302" i="10"/>
  <c r="G4929" i="10"/>
  <c r="G3282" i="10"/>
  <c r="J3290" i="10"/>
  <c r="F3290" i="10"/>
  <c r="F3333" i="10"/>
  <c r="F2413" i="10"/>
  <c r="F2423" i="10"/>
  <c r="H2009" i="10"/>
  <c r="H2011" i="10"/>
  <c r="G1989" i="10"/>
  <c r="H2001" i="10"/>
  <c r="G1403" i="10"/>
  <c r="I1415" i="10"/>
  <c r="I4611" i="10"/>
  <c r="G3585" i="10"/>
  <c r="G3182" i="10"/>
  <c r="F4579" i="10"/>
  <c r="I4884" i="10"/>
  <c r="J4825" i="10"/>
  <c r="I2916" i="10"/>
  <c r="H2924" i="10"/>
  <c r="F2920" i="10"/>
  <c r="I2924" i="10"/>
  <c r="G3730" i="10"/>
  <c r="H2492" i="10"/>
  <c r="J2502" i="10"/>
  <c r="I2500" i="10"/>
  <c r="H2508" i="10"/>
  <c r="H3968" i="10"/>
  <c r="H3396" i="10"/>
  <c r="J3406" i="10"/>
  <c r="H3404" i="10"/>
  <c r="G4419" i="10"/>
  <c r="H3386" i="10"/>
  <c r="I4413" i="10"/>
  <c r="J3390" i="10"/>
  <c r="F3400" i="10"/>
  <c r="J3949" i="10"/>
  <c r="F2747" i="10"/>
  <c r="H2757" i="10"/>
  <c r="J2753" i="10"/>
  <c r="F2763" i="10"/>
  <c r="J2733" i="10"/>
  <c r="H2743" i="10"/>
  <c r="H2125" i="10"/>
  <c r="H2127" i="10"/>
  <c r="H3292" i="10"/>
  <c r="I2384" i="10"/>
  <c r="F2842" i="10"/>
  <c r="G1734" i="10"/>
  <c r="F1534" i="10"/>
  <c r="J4791" i="10"/>
  <c r="J3401" i="10"/>
  <c r="G2361" i="10"/>
  <c r="H2371" i="10"/>
  <c r="H2369" i="10"/>
  <c r="G2377" i="10"/>
  <c r="F2359" i="10"/>
  <c r="H2355" i="10"/>
  <c r="F2365" i="10"/>
  <c r="H4331" i="10"/>
  <c r="G3190" i="10"/>
  <c r="J3228" i="10"/>
  <c r="G3222" i="10"/>
  <c r="G3144" i="10"/>
  <c r="F3170" i="10"/>
  <c r="J3407" i="10"/>
  <c r="I3415" i="10"/>
  <c r="G1552" i="10"/>
  <c r="G3411" i="10"/>
  <c r="J3415" i="10"/>
  <c r="J1588" i="10"/>
  <c r="I3391" i="10"/>
  <c r="G3395" i="10"/>
  <c r="J3062" i="10"/>
  <c r="F3072" i="10"/>
  <c r="J4424" i="10"/>
  <c r="I4410" i="10"/>
  <c r="F2002" i="10"/>
  <c r="H4658" i="10"/>
  <c r="I1440" i="10"/>
  <c r="I4665" i="10"/>
  <c r="I1376" i="10"/>
  <c r="J1930" i="10"/>
  <c r="H4355" i="10"/>
  <c r="I3982" i="10"/>
  <c r="I3945" i="10"/>
  <c r="H4341" i="10"/>
  <c r="G3951" i="10"/>
  <c r="F4315" i="10"/>
  <c r="I3931" i="10"/>
  <c r="J4289" i="10"/>
  <c r="J3939" i="10"/>
  <c r="H4263" i="10"/>
  <c r="G3903" i="10"/>
  <c r="J1743" i="10"/>
  <c r="I1781" i="10"/>
  <c r="J1956" i="10"/>
  <c r="J1960" i="10"/>
  <c r="F1932" i="10"/>
  <c r="H1944" i="10"/>
  <c r="F3503" i="10"/>
  <c r="F4010" i="10"/>
  <c r="F3312" i="10"/>
  <c r="I2184" i="10"/>
  <c r="J1682" i="10"/>
  <c r="G1690" i="10"/>
  <c r="F1950" i="10"/>
  <c r="F2004" i="10"/>
  <c r="G1594" i="10"/>
  <c r="J3000" i="10"/>
  <c r="G3010" i="10"/>
  <c r="I3663" i="10"/>
  <c r="J4788" i="10"/>
  <c r="G3613" i="10"/>
  <c r="G3623" i="10"/>
  <c r="I3395" i="10"/>
  <c r="I2201" i="10"/>
  <c r="H3220" i="10"/>
  <c r="F3224" i="10"/>
  <c r="I3314" i="10"/>
  <c r="F4706" i="10"/>
  <c r="F3216" i="10"/>
  <c r="H3226" i="10"/>
  <c r="J1918" i="10"/>
  <c r="I1790" i="10"/>
  <c r="G4921" i="10"/>
  <c r="F4923" i="10"/>
  <c r="J1770" i="10"/>
  <c r="G4915" i="10"/>
  <c r="F4929" i="10"/>
  <c r="G1780" i="10"/>
  <c r="F4200" i="10"/>
  <c r="F3493" i="10"/>
  <c r="F3322" i="10"/>
  <c r="F4545" i="10"/>
  <c r="J3899" i="10"/>
  <c r="I3907" i="10"/>
  <c r="G3879" i="10"/>
  <c r="I3889" i="10"/>
  <c r="G3687" i="10"/>
  <c r="F2176" i="10"/>
  <c r="J3955" i="10"/>
  <c r="G1531" i="10"/>
  <c r="I1543" i="10"/>
  <c r="H2104" i="10"/>
  <c r="I2144" i="10"/>
  <c r="H2022" i="10"/>
  <c r="I2034" i="10"/>
  <c r="H1865" i="10"/>
  <c r="G1873" i="10"/>
  <c r="H3780" i="10"/>
  <c r="I4812" i="10"/>
  <c r="H4820" i="10"/>
  <c r="I4820" i="10"/>
  <c r="F4388" i="10"/>
  <c r="H3839" i="10"/>
  <c r="I4394" i="10"/>
  <c r="J3813" i="10"/>
  <c r="F4113" i="10"/>
  <c r="H2278" i="10"/>
  <c r="F2308" i="10"/>
  <c r="H2296" i="10"/>
  <c r="F2306" i="10"/>
  <c r="J1791" i="10"/>
  <c r="G1803" i="10"/>
  <c r="I1357" i="10"/>
  <c r="F1369" i="10"/>
  <c r="H4807" i="10"/>
  <c r="J3897" i="10"/>
  <c r="H3426" i="10"/>
  <c r="H3432" i="10"/>
  <c r="J3412" i="10"/>
  <c r="I2244" i="10"/>
  <c r="G3783" i="10"/>
  <c r="I3793" i="10"/>
  <c r="J1903" i="10"/>
  <c r="J1907" i="10"/>
  <c r="F2092" i="10"/>
  <c r="J3678" i="10"/>
  <c r="J3427" i="10"/>
  <c r="I4916" i="10"/>
  <c r="F4920" i="10"/>
  <c r="I4930" i="10"/>
  <c r="J4329" i="10"/>
  <c r="J4902" i="10"/>
  <c r="H4239" i="10"/>
  <c r="H4908" i="10"/>
  <c r="G4747" i="10"/>
  <c r="J2838" i="10"/>
  <c r="F2848" i="10"/>
  <c r="H2844" i="10"/>
  <c r="J2854" i="10"/>
  <c r="F2824" i="10"/>
  <c r="I2828" i="10"/>
  <c r="H4317" i="10"/>
  <c r="F2832" i="10"/>
  <c r="H2842" i="10"/>
  <c r="F2490" i="10"/>
  <c r="I4697" i="10"/>
  <c r="I4736" i="10"/>
  <c r="G1492" i="10"/>
  <c r="J4545" i="10"/>
  <c r="G1394" i="10"/>
  <c r="J4008" i="10"/>
  <c r="G3917" i="10"/>
  <c r="G3927" i="10"/>
  <c r="I3725" i="10"/>
  <c r="H2188" i="10"/>
  <c r="H3705" i="10"/>
  <c r="I2196" i="10"/>
  <c r="F3609" i="10"/>
  <c r="I2100" i="10"/>
  <c r="G4651" i="10"/>
  <c r="F2810" i="10"/>
  <c r="I4907" i="10"/>
  <c r="I3994" i="10"/>
  <c r="I3372" i="10"/>
  <c r="H3380" i="10"/>
  <c r="H3378" i="10"/>
  <c r="I3388" i="10"/>
  <c r="J3358" i="10"/>
  <c r="F3368" i="10"/>
  <c r="H3364" i="10"/>
  <c r="J3374" i="10"/>
  <c r="J4257" i="10"/>
  <c r="G2911" i="10"/>
  <c r="F2515" i="10"/>
  <c r="J2517" i="10"/>
  <c r="F2523" i="10"/>
  <c r="H2533" i="10"/>
  <c r="J2501" i="10"/>
  <c r="J2505" i="10"/>
  <c r="J2509" i="10"/>
  <c r="H2519" i="10"/>
  <c r="I3877" i="10"/>
  <c r="G3722" i="10"/>
  <c r="J3746" i="10"/>
  <c r="F3670" i="10"/>
  <c r="J1596" i="10"/>
  <c r="J1500" i="10"/>
  <c r="H4931" i="10"/>
  <c r="I2655" i="10"/>
  <c r="G2659" i="10"/>
  <c r="F2457" i="10"/>
  <c r="I2461" i="10"/>
  <c r="G4563" i="10"/>
  <c r="J2031" i="10"/>
  <c r="I2039" i="10"/>
  <c r="H1913" i="10"/>
  <c r="I1917" i="10"/>
  <c r="F4653" i="10"/>
  <c r="J4101" i="10"/>
  <c r="J4757" i="10"/>
  <c r="H3482" i="10"/>
  <c r="I3492" i="10"/>
  <c r="G3367" i="10"/>
  <c r="H2387" i="10"/>
  <c r="F1981" i="10"/>
  <c r="G1993" i="10"/>
  <c r="F1953" i="10"/>
  <c r="G1957" i="10"/>
  <c r="I1963" i="10"/>
  <c r="I1977" i="10"/>
  <c r="I4197" i="10"/>
  <c r="G2053" i="10"/>
  <c r="G2472" i="10"/>
  <c r="F2510" i="10"/>
  <c r="H3962" i="10"/>
  <c r="G3602" i="10"/>
  <c r="I4756" i="10"/>
  <c r="J3555" i="10"/>
  <c r="F2888" i="10"/>
  <c r="I2892" i="10"/>
  <c r="F4174" i="10"/>
  <c r="G4184" i="10"/>
  <c r="G4156" i="10"/>
  <c r="I4166" i="10"/>
  <c r="G4062" i="10"/>
  <c r="J4593" i="10"/>
  <c r="H1536" i="10"/>
  <c r="I1690" i="10"/>
  <c r="I1640" i="10"/>
  <c r="H1792" i="10"/>
  <c r="G2657" i="10"/>
  <c r="F2663" i="10"/>
  <c r="H2673" i="10"/>
  <c r="G3715" i="10"/>
  <c r="F4790" i="10"/>
  <c r="I3563" i="10"/>
  <c r="J3571" i="10"/>
  <c r="G3551" i="10"/>
  <c r="G3557" i="10"/>
  <c r="I2459" i="10"/>
  <c r="I2473" i="10"/>
  <c r="G1888" i="10"/>
  <c r="G2485" i="10"/>
  <c r="J2499" i="10"/>
  <c r="F1894" i="10"/>
  <c r="I2409" i="10"/>
  <c r="G2421" i="10"/>
  <c r="F1798" i="10"/>
  <c r="I3093" i="10"/>
  <c r="J3103" i="10"/>
  <c r="G3008" i="10"/>
  <c r="G2184" i="10"/>
  <c r="I4365" i="10"/>
  <c r="F2110" i="10"/>
  <c r="H3398" i="10"/>
  <c r="F2094" i="10"/>
  <c r="J1996" i="10"/>
  <c r="I3758" i="10"/>
  <c r="H3946" i="10"/>
  <c r="F3682" i="10"/>
  <c r="I3688" i="10"/>
  <c r="J3670" i="10"/>
  <c r="F2930" i="10"/>
  <c r="H2593" i="10"/>
  <c r="G2601" i="10"/>
  <c r="F2597" i="10"/>
  <c r="H2601" i="10"/>
  <c r="H2579" i="10"/>
  <c r="F2589" i="10"/>
  <c r="H2585" i="10"/>
  <c r="H2587" i="10"/>
  <c r="F4767" i="10"/>
  <c r="G3691" i="10"/>
  <c r="H3699" i="10"/>
  <c r="G3699" i="10"/>
  <c r="I3679" i="10"/>
  <c r="G2454" i="10"/>
  <c r="G3227" i="10"/>
  <c r="I3237" i="10"/>
  <c r="G3027" i="10"/>
  <c r="J3031" i="10"/>
  <c r="H3318" i="10"/>
  <c r="F3009" i="10"/>
  <c r="G3019" i="10"/>
  <c r="H3188" i="10"/>
  <c r="F3192" i="10"/>
  <c r="I4757" i="10"/>
  <c r="H4796" i="10"/>
  <c r="G1860" i="10"/>
  <c r="G4851" i="10"/>
  <c r="J1818" i="10"/>
  <c r="J1848" i="10"/>
  <c r="G1858" i="10"/>
  <c r="F3686" i="10"/>
  <c r="G4174" i="10"/>
  <c r="G4173" i="10"/>
  <c r="G4183" i="10"/>
  <c r="G4181" i="10"/>
  <c r="F3755" i="10"/>
  <c r="I4161" i="10"/>
  <c r="J4171" i="10"/>
  <c r="I4169" i="10"/>
  <c r="G3553" i="10"/>
  <c r="H4373" i="10"/>
  <c r="F2309" i="10"/>
  <c r="H2313" i="10"/>
  <c r="H2315" i="10"/>
  <c r="F2319" i="10"/>
  <c r="H2297" i="10"/>
  <c r="H2299" i="10"/>
  <c r="I3500" i="10"/>
  <c r="J4715" i="10"/>
  <c r="J4894" i="10"/>
  <c r="F4904" i="10"/>
  <c r="J3941" i="10"/>
  <c r="H4368" i="10"/>
  <c r="H3917" i="10"/>
  <c r="I4037" i="10"/>
  <c r="H2398" i="10"/>
  <c r="I2410" i="10"/>
  <c r="J2406" i="10"/>
  <c r="I2420" i="10"/>
  <c r="I2378" i="10"/>
  <c r="F2382" i="10"/>
  <c r="I2388" i="10"/>
  <c r="I2392" i="10"/>
  <c r="H4329" i="10"/>
  <c r="I4072" i="10"/>
  <c r="J3294" i="10"/>
  <c r="F3304" i="10"/>
  <c r="H3873" i="10"/>
  <c r="G3881" i="10"/>
  <c r="F3853" i="10"/>
  <c r="F3863" i="10"/>
  <c r="F3861" i="10"/>
  <c r="F4919" i="10"/>
  <c r="I1583" i="10"/>
  <c r="H2245" i="10"/>
  <c r="I1559" i="10"/>
  <c r="I1573" i="10"/>
  <c r="G1483" i="10"/>
  <c r="I1495" i="10"/>
  <c r="I2050" i="10"/>
  <c r="I2064" i="10"/>
  <c r="F3806" i="10"/>
  <c r="I3567" i="10"/>
  <c r="G4786" i="10"/>
  <c r="J4794" i="10"/>
  <c r="I3100" i="10"/>
  <c r="J3102" i="10"/>
  <c r="J3802" i="10"/>
  <c r="H2986" i="10"/>
  <c r="I2996" i="10"/>
  <c r="H3895" i="10"/>
  <c r="J3366" i="10"/>
  <c r="I4431" i="10"/>
  <c r="G4160" i="10"/>
  <c r="J4321" i="10"/>
  <c r="H2517" i="10"/>
  <c r="J2525" i="10"/>
  <c r="J2521" i="10"/>
  <c r="H2525" i="10"/>
  <c r="H2503" i="10"/>
  <c r="J2513" i="10"/>
  <c r="H2509" i="10"/>
  <c r="H2511" i="10"/>
  <c r="G3889" i="10"/>
  <c r="I3041" i="10"/>
  <c r="G3714" i="10"/>
  <c r="G3754" i="10"/>
  <c r="G3740" i="10"/>
  <c r="J3778" i="10"/>
  <c r="F3664" i="10"/>
  <c r="F3702" i="10"/>
  <c r="G1496" i="10"/>
  <c r="J4149" i="10"/>
  <c r="F2657" i="10"/>
  <c r="G2667" i="10"/>
  <c r="G2459" i="10"/>
  <c r="I2469" i="10"/>
  <c r="I2029" i="10"/>
  <c r="I2031" i="10"/>
  <c r="G4659" i="10"/>
  <c r="J1915" i="10"/>
  <c r="G1927" i="10"/>
  <c r="I3890" i="10"/>
  <c r="H3484" i="10"/>
  <c r="I3484" i="10"/>
  <c r="J4751" i="10"/>
  <c r="I4743" i="10"/>
  <c r="I4889" i="10"/>
  <c r="G4679" i="10"/>
  <c r="G2385" i="10"/>
  <c r="F2389" i="10"/>
  <c r="G1979" i="10"/>
  <c r="G1983" i="10"/>
  <c r="H1955" i="10"/>
  <c r="H1969" i="10"/>
  <c r="G1961" i="10"/>
  <c r="J1967" i="10"/>
  <c r="I4433" i="10"/>
  <c r="F2478" i="10"/>
  <c r="I4754" i="10"/>
  <c r="I4764" i="10"/>
  <c r="H4799" i="10"/>
  <c r="H2890" i="10"/>
  <c r="I2900" i="10"/>
  <c r="G4176" i="10"/>
  <c r="J3658" i="10"/>
  <c r="I4158" i="10"/>
  <c r="J4060" i="10"/>
  <c r="G4070" i="10"/>
  <c r="I3073" i="10"/>
  <c r="I1512" i="10"/>
  <c r="I1562" i="10"/>
  <c r="H1614" i="10"/>
  <c r="H1664" i="10"/>
  <c r="H2657" i="10"/>
  <c r="G2665" i="10"/>
  <c r="F2661" i="10"/>
  <c r="H2665" i="10"/>
  <c r="F4639" i="10"/>
  <c r="J3563" i="10"/>
  <c r="I3571" i="10"/>
  <c r="I3569" i="10"/>
  <c r="J3579" i="10"/>
  <c r="G3559" i="10"/>
  <c r="I3555" i="10"/>
  <c r="G3565" i="10"/>
  <c r="F4752" i="10"/>
  <c r="J2467" i="10"/>
  <c r="I2505" i="10"/>
  <c r="J1860" i="10"/>
  <c r="I2491" i="10"/>
  <c r="J2531" i="10"/>
  <c r="F1866" i="10"/>
  <c r="G2415" i="10"/>
  <c r="G2453" i="10"/>
  <c r="G3091" i="10"/>
  <c r="J3095" i="10"/>
  <c r="G4116" i="10"/>
  <c r="I4104" i="10"/>
  <c r="G3426" i="10"/>
  <c r="F2062" i="10"/>
  <c r="J4359" i="10"/>
  <c r="J2092" i="10"/>
  <c r="J3784" i="10"/>
  <c r="F1998" i="10"/>
  <c r="H3684" i="10"/>
  <c r="G3680" i="10"/>
  <c r="I3690" i="10"/>
  <c r="J3688" i="10"/>
  <c r="G3696" i="10"/>
  <c r="I3668" i="10"/>
  <c r="G3678" i="10"/>
  <c r="I3674" i="10"/>
  <c r="I3684" i="10"/>
  <c r="F2591" i="10"/>
  <c r="G2593" i="10"/>
  <c r="F2599" i="10"/>
  <c r="H2609" i="10"/>
  <c r="G2577" i="10"/>
  <c r="F2581" i="10"/>
  <c r="G2585" i="10"/>
  <c r="H2595" i="10"/>
  <c r="J3587" i="10"/>
  <c r="F4662" i="10"/>
  <c r="J3691" i="10"/>
  <c r="H3697" i="10"/>
  <c r="G3707" i="10"/>
  <c r="F3677" i="10"/>
  <c r="F3687" i="10"/>
  <c r="F2446" i="10"/>
  <c r="G2486" i="10"/>
  <c r="I3229" i="10"/>
  <c r="I3678" i="10"/>
  <c r="I3029" i="10"/>
  <c r="J3039" i="10"/>
  <c r="I3007" i="10"/>
  <c r="G3011" i="10"/>
  <c r="I4809" i="10"/>
  <c r="J3190" i="10"/>
  <c r="F3200" i="10"/>
  <c r="F4810" i="10"/>
  <c r="I1838" i="10"/>
  <c r="J1866" i="10"/>
  <c r="F4845" i="10"/>
  <c r="J1850" i="10"/>
  <c r="I1854" i="10"/>
  <c r="H4833" i="10"/>
  <c r="H3750" i="10"/>
  <c r="I2091" i="10"/>
  <c r="G4175" i="10"/>
  <c r="J3857" i="10"/>
  <c r="I4179" i="10"/>
  <c r="G4189" i="10"/>
  <c r="J4163" i="10"/>
  <c r="H3657" i="10"/>
  <c r="G4167" i="10"/>
  <c r="I4177" i="10"/>
  <c r="G4881" i="10"/>
  <c r="F2311" i="10"/>
  <c r="H2321" i="10"/>
  <c r="F2317" i="10"/>
  <c r="F2327" i="10"/>
  <c r="G2297" i="10"/>
  <c r="H2307" i="10"/>
  <c r="H4690" i="10"/>
  <c r="F3210" i="10"/>
  <c r="G4751" i="10"/>
  <c r="F4896" i="10"/>
  <c r="G3561" i="10"/>
  <c r="I4368" i="10"/>
  <c r="H4376" i="10"/>
  <c r="H4313" i="10"/>
  <c r="J2396" i="10"/>
  <c r="F2400" i="10"/>
  <c r="F2404" i="10"/>
  <c r="G2408" i="10"/>
  <c r="H2380" i="10"/>
  <c r="H2394" i="10"/>
  <c r="G2390" i="10"/>
  <c r="F2402" i="10"/>
  <c r="F2790" i="10"/>
  <c r="F3296" i="10"/>
  <c r="F4641" i="10"/>
  <c r="G3873" i="10"/>
  <c r="G4931" i="10"/>
  <c r="F3855" i="10"/>
  <c r="F4925" i="10"/>
  <c r="H3859" i="10"/>
  <c r="F3869" i="10"/>
  <c r="J2233" i="10"/>
  <c r="H2237" i="10"/>
  <c r="F3142" i="10"/>
  <c r="J1567" i="10"/>
  <c r="I1605" i="10"/>
  <c r="G3040" i="10"/>
  <c r="F1489" i="10"/>
  <c r="I1527" i="10"/>
  <c r="H4007" i="10"/>
  <c r="H2056" i="10"/>
  <c r="I2096" i="10"/>
  <c r="J3981" i="10"/>
  <c r="H3794" i="10"/>
  <c r="I4785" i="10"/>
  <c r="J4786" i="10"/>
  <c r="H3100" i="10"/>
  <c r="J3110" i="10"/>
  <c r="F2984" i="10"/>
  <c r="I2988" i="10"/>
  <c r="G4606" i="10"/>
  <c r="F4592" i="10"/>
  <c r="I1426" i="10"/>
  <c r="J4647" i="10"/>
  <c r="H1350" i="10"/>
  <c r="F4793" i="10"/>
  <c r="F4803" i="10"/>
  <c r="F1646" i="10"/>
  <c r="G1654" i="10"/>
  <c r="G3780" i="10"/>
  <c r="I2986" i="10"/>
  <c r="F2996" i="10"/>
  <c r="H2968" i="10"/>
  <c r="H2974" i="10"/>
  <c r="I2984" i="10"/>
  <c r="I4334" i="10"/>
  <c r="I2182" i="10"/>
  <c r="J2192" i="10"/>
  <c r="J4252" i="10"/>
  <c r="G4262" i="10"/>
  <c r="G3391" i="10"/>
  <c r="J4234" i="10"/>
  <c r="H4301" i="10"/>
  <c r="I3624" i="10"/>
  <c r="H3632" i="10"/>
  <c r="I4925" i="10"/>
  <c r="H2745" i="10"/>
  <c r="H2747" i="10"/>
  <c r="G2545" i="10"/>
  <c r="F2549" i="10"/>
  <c r="F2527" i="10"/>
  <c r="G2529" i="10"/>
  <c r="F2431" i="10"/>
  <c r="G2433" i="10"/>
  <c r="F1832" i="10"/>
  <c r="J2181" i="10"/>
  <c r="J2185" i="10"/>
  <c r="H2189" i="10"/>
  <c r="H2191" i="10"/>
  <c r="J2169" i="10"/>
  <c r="H2173" i="10"/>
  <c r="H2175" i="10"/>
  <c r="F2179" i="10"/>
  <c r="G3448" i="10"/>
  <c r="F3006" i="10"/>
  <c r="G1558" i="10"/>
  <c r="F1586" i="10"/>
  <c r="F1570" i="10"/>
  <c r="G1574" i="10"/>
  <c r="J2852" i="10"/>
  <c r="I4911" i="10"/>
  <c r="F3108" i="10"/>
  <c r="H3118" i="10"/>
  <c r="I3114" i="10"/>
  <c r="F3124" i="10"/>
  <c r="J4696" i="10"/>
  <c r="F2721" i="10"/>
  <c r="G2731" i="10"/>
  <c r="I2111" i="10"/>
  <c r="H3608" i="10"/>
  <c r="H3756" i="10"/>
  <c r="J3766" i="10"/>
  <c r="J3558" i="10"/>
  <c r="F3568" i="10"/>
  <c r="H3542" i="10"/>
  <c r="H3446" i="10"/>
  <c r="H3579" i="10"/>
  <c r="I3727" i="10"/>
  <c r="F2055" i="10"/>
  <c r="H2065" i="10"/>
  <c r="I4364" i="10"/>
  <c r="H1458" i="10"/>
  <c r="J4286" i="10"/>
  <c r="J1438" i="10"/>
  <c r="F4312" i="10"/>
  <c r="H1444" i="10"/>
  <c r="H1998" i="10"/>
  <c r="H1663" i="10"/>
  <c r="F1699" i="10"/>
  <c r="I3305" i="10"/>
  <c r="J3315" i="10"/>
  <c r="H1677" i="10"/>
  <c r="I3313" i="10"/>
  <c r="H1711" i="10"/>
  <c r="I3814" i="10"/>
  <c r="H1435" i="10"/>
  <c r="F1445" i="10"/>
  <c r="H1441" i="10"/>
  <c r="H1443" i="10"/>
  <c r="I3659" i="10"/>
  <c r="F1423" i="10"/>
  <c r="H1433" i="10"/>
  <c r="J2176" i="10"/>
  <c r="G2186" i="10"/>
  <c r="J3860" i="10"/>
  <c r="G3870" i="10"/>
  <c r="J3662" i="10"/>
  <c r="J4573" i="10"/>
  <c r="H4211" i="10"/>
  <c r="F4221" i="10"/>
  <c r="H4115" i="10"/>
  <c r="F4125" i="10"/>
  <c r="I4799" i="10"/>
  <c r="H2389" i="10"/>
  <c r="J2397" i="10"/>
  <c r="J2393" i="10"/>
  <c r="H2397" i="10"/>
  <c r="H2375" i="10"/>
  <c r="J2385" i="10"/>
  <c r="H2381" i="10"/>
  <c r="H2383" i="10"/>
  <c r="F4209" i="10"/>
  <c r="J3329" i="10"/>
  <c r="H3381" i="10"/>
  <c r="F1762" i="10"/>
  <c r="G1334" i="10"/>
  <c r="F3295" i="10"/>
  <c r="G4928" i="10"/>
  <c r="G1366" i="10"/>
  <c r="H3193" i="10"/>
  <c r="J1372" i="10"/>
  <c r="G3089" i="10"/>
  <c r="H2904" i="10"/>
  <c r="J1950" i="10"/>
  <c r="I2498" i="10"/>
  <c r="H2502" i="10"/>
  <c r="F1958" i="10"/>
  <c r="H4140" i="10"/>
  <c r="H2480" i="10"/>
  <c r="I2490" i="10"/>
  <c r="I2849" i="10"/>
  <c r="G2887" i="10"/>
  <c r="G3111" i="10"/>
  <c r="I1657" i="10"/>
  <c r="I1659" i="10"/>
  <c r="F3354" i="10"/>
  <c r="G3812" i="10"/>
  <c r="I2318" i="10"/>
  <c r="G2322" i="10"/>
  <c r="F2971" i="10"/>
  <c r="H2981" i="10"/>
  <c r="H3535" i="10"/>
  <c r="I2960" i="10"/>
  <c r="F1656" i="10"/>
  <c r="J1614" i="10"/>
  <c r="J3490" i="10"/>
  <c r="J3426" i="10"/>
  <c r="J3115" i="10"/>
  <c r="H1487" i="10"/>
  <c r="G3119" i="10"/>
  <c r="I3129" i="10"/>
  <c r="J1465" i="10"/>
  <c r="G3101" i="10"/>
  <c r="H1501" i="10"/>
  <c r="I3107" i="10"/>
  <c r="F1507" i="10"/>
  <c r="I3922" i="10"/>
  <c r="F4569" i="10"/>
  <c r="J3520" i="10"/>
  <c r="G4666" i="10"/>
  <c r="G4646" i="10"/>
  <c r="F4654" i="10"/>
  <c r="G4036" i="10"/>
  <c r="H3928" i="10"/>
  <c r="I2136" i="10"/>
  <c r="H2174" i="10"/>
  <c r="F2957" i="10"/>
  <c r="F2967" i="10"/>
  <c r="G2937" i="10"/>
  <c r="H2947" i="10"/>
  <c r="G2841" i="10"/>
  <c r="H2851" i="10"/>
  <c r="F4090" i="10"/>
  <c r="F4603" i="10"/>
  <c r="F3485" i="10"/>
  <c r="I3385" i="10"/>
  <c r="G4337" i="10"/>
  <c r="H2428" i="10"/>
  <c r="J2438" i="10"/>
  <c r="I2436" i="10"/>
  <c r="H2444" i="10"/>
  <c r="F2414" i="10"/>
  <c r="H2426" i="10"/>
  <c r="J2422" i="10"/>
  <c r="F2432" i="10"/>
  <c r="F3838" i="10"/>
  <c r="G3528" i="10"/>
  <c r="F4297" i="10"/>
  <c r="F3534" i="10"/>
  <c r="G4291" i="10"/>
  <c r="J3516" i="10"/>
  <c r="G4899" i="10"/>
  <c r="F3885" i="10"/>
  <c r="F3895" i="10"/>
  <c r="H4587" i="10"/>
  <c r="H2002" i="10"/>
  <c r="H1438" i="10"/>
  <c r="H1360" i="10"/>
  <c r="J1965" i="10"/>
  <c r="F3191" i="10"/>
  <c r="F4607" i="10"/>
  <c r="H4608" i="10"/>
  <c r="G4614" i="10"/>
  <c r="F4622" i="10"/>
  <c r="H3106" i="10"/>
  <c r="H3108" i="10"/>
  <c r="J3674" i="10"/>
  <c r="J4578" i="10"/>
  <c r="J3350" i="10"/>
  <c r="H4016" i="10"/>
  <c r="H3329" i="10"/>
  <c r="F3279" i="10"/>
  <c r="H3305" i="10"/>
  <c r="F3653" i="10"/>
  <c r="H3627" i="10"/>
  <c r="F2625" i="10"/>
  <c r="G2635" i="10"/>
  <c r="J4308" i="10"/>
  <c r="F4273" i="10"/>
  <c r="G4272" i="10"/>
  <c r="G4072" i="10"/>
  <c r="F4082" i="10"/>
  <c r="J4789" i="10"/>
  <c r="I3644" i="10"/>
  <c r="H4667" i="10"/>
  <c r="I3548" i="10"/>
  <c r="I4581" i="10"/>
  <c r="G3032" i="10"/>
  <c r="F2567" i="10"/>
  <c r="H2577" i="10"/>
  <c r="F2575" i="10"/>
  <c r="G2553" i="10"/>
  <c r="H2563" i="10"/>
  <c r="F2559" i="10"/>
  <c r="G2561" i="10"/>
  <c r="H4537" i="10"/>
  <c r="G4894" i="10"/>
  <c r="J2388" i="10"/>
  <c r="F2434" i="10"/>
  <c r="J2995" i="10"/>
  <c r="G2336" i="10"/>
  <c r="I2320" i="10"/>
  <c r="I2370" i="10"/>
  <c r="I4815" i="10"/>
  <c r="F3201" i="10"/>
  <c r="G3211" i="10"/>
  <c r="H3074" i="10"/>
  <c r="G3906" i="10"/>
  <c r="I4678" i="10"/>
  <c r="H3974" i="10"/>
  <c r="J3764" i="10"/>
  <c r="G3774" i="10"/>
  <c r="F3746" i="10"/>
  <c r="F3650" i="10"/>
  <c r="J3774" i="10"/>
  <c r="H2901" i="10"/>
  <c r="J2909" i="10"/>
  <c r="F2907" i="10"/>
  <c r="H2917" i="10"/>
  <c r="H2477" i="10"/>
  <c r="H2479" i="10"/>
  <c r="H2485" i="10"/>
  <c r="J2493" i="10"/>
  <c r="H4121" i="10"/>
  <c r="G4107" i="10"/>
  <c r="F3779" i="10"/>
  <c r="F1886" i="10"/>
  <c r="F2806" i="10"/>
  <c r="G2846" i="10"/>
  <c r="F3796" i="10"/>
  <c r="H3806" i="10"/>
  <c r="G2758" i="10"/>
  <c r="J2796" i="10"/>
  <c r="J1913" i="10"/>
  <c r="H3512" i="10"/>
  <c r="H1641" i="10"/>
  <c r="G1649" i="10"/>
  <c r="G1510" i="10"/>
  <c r="I2864" i="10"/>
  <c r="F2041" i="10"/>
  <c r="I2045" i="10"/>
  <c r="F4775" i="10"/>
  <c r="G1619" i="10"/>
  <c r="F1657" i="10"/>
  <c r="I1535" i="10"/>
  <c r="I1549" i="10"/>
  <c r="J4865" i="10"/>
  <c r="I2763" i="10"/>
  <c r="G4098" i="10"/>
  <c r="I3270" i="10"/>
  <c r="G3276" i="10"/>
  <c r="I4733" i="10"/>
  <c r="J2672" i="10"/>
  <c r="J2674" i="10"/>
  <c r="I1556" i="10"/>
  <c r="J2680" i="10"/>
  <c r="G2690" i="10"/>
  <c r="H1532" i="10"/>
  <c r="J2658" i="10"/>
  <c r="I2662" i="10"/>
  <c r="F1568" i="10"/>
  <c r="J2666" i="10"/>
  <c r="G2676" i="10"/>
  <c r="I1572" i="10"/>
  <c r="I3993" i="10"/>
  <c r="H3979" i="10"/>
  <c r="H1431" i="10"/>
  <c r="G3820" i="10"/>
  <c r="I3767" i="10"/>
  <c r="G4582" i="10"/>
  <c r="F4590" i="10"/>
  <c r="I4382" i="10"/>
  <c r="G4362" i="10"/>
  <c r="J4370" i="10"/>
  <c r="G4266" i="10"/>
  <c r="J4274" i="10"/>
  <c r="I4791" i="10"/>
  <c r="G4791" i="10"/>
  <c r="G3668" i="10"/>
  <c r="F2977" i="10"/>
  <c r="G2987" i="10"/>
  <c r="J2983" i="10"/>
  <c r="F2985" i="10"/>
  <c r="G3618" i="10"/>
  <c r="J3923" i="10"/>
  <c r="G4424" i="10"/>
  <c r="H4432" i="10"/>
  <c r="H4418" i="10"/>
  <c r="G4414" i="10"/>
  <c r="F4418" i="10"/>
  <c r="F4428" i="10"/>
  <c r="J4366" i="10"/>
  <c r="J4555" i="10"/>
  <c r="H2382" i="10"/>
  <c r="I2394" i="10"/>
  <c r="H1510" i="10"/>
  <c r="J2390" i="10"/>
  <c r="I2404" i="10"/>
  <c r="I1536" i="10"/>
  <c r="H2364" i="10"/>
  <c r="H2378" i="10"/>
  <c r="H4133" i="10"/>
  <c r="H3133" i="10"/>
  <c r="J3141" i="10"/>
  <c r="I1494" i="10"/>
  <c r="J4927" i="10"/>
  <c r="G3134" i="10"/>
  <c r="I1656" i="10"/>
  <c r="I1784" i="10"/>
  <c r="I1400" i="10"/>
  <c r="G4701" i="10"/>
  <c r="I3359" i="10"/>
  <c r="G3363" i="10"/>
  <c r="G1536" i="10"/>
  <c r="F1550" i="10"/>
  <c r="G3375" i="10"/>
  <c r="H2878" i="10"/>
  <c r="I2888" i="10"/>
  <c r="H2472" i="10"/>
  <c r="F2476" i="10"/>
  <c r="H1924" i="10"/>
  <c r="H2454" i="10"/>
  <c r="H2456" i="10"/>
  <c r="G1934" i="10"/>
  <c r="F2460" i="10"/>
  <c r="I2464" i="10"/>
  <c r="H1942" i="10"/>
  <c r="I4886" i="10"/>
  <c r="G4559" i="10"/>
  <c r="G1837" i="10"/>
  <c r="G1847" i="10"/>
  <c r="J1435" i="10"/>
  <c r="I1443" i="10"/>
  <c r="G1415" i="10"/>
  <c r="I1425" i="10"/>
  <c r="J4428" i="10"/>
  <c r="H4636" i="10"/>
  <c r="H3717" i="10"/>
  <c r="J3725" i="10"/>
  <c r="H3519" i="10"/>
  <c r="H3501" i="10"/>
  <c r="J3377" i="10"/>
  <c r="J3389" i="10"/>
  <c r="I2773" i="10"/>
  <c r="J2783" i="10"/>
  <c r="G2779" i="10"/>
  <c r="I2789" i="10"/>
  <c r="F4358" i="10"/>
  <c r="G4222" i="10"/>
  <c r="F4226" i="10"/>
  <c r="J4236" i="10"/>
  <c r="G4208" i="10"/>
  <c r="G4214" i="10"/>
  <c r="F4222" i="10"/>
  <c r="H4089" i="10"/>
  <c r="H4759" i="10"/>
  <c r="I2465" i="10"/>
  <c r="G2503" i="10"/>
  <c r="J1858" i="10"/>
  <c r="I2483" i="10"/>
  <c r="I2497" i="10"/>
  <c r="I1894" i="10"/>
  <c r="F3541" i="10"/>
  <c r="G2413" i="10"/>
  <c r="I2451" i="10"/>
  <c r="F4307" i="10"/>
  <c r="J3202" i="10"/>
  <c r="I3206" i="10"/>
  <c r="J4281" i="10"/>
  <c r="F4895" i="10"/>
  <c r="J2110" i="10"/>
  <c r="I2092" i="10"/>
  <c r="I1996" i="10"/>
  <c r="H3254" i="10"/>
  <c r="J2867" i="10"/>
  <c r="G2821" i="10"/>
  <c r="J2899" i="10"/>
  <c r="G2304" i="10"/>
  <c r="G2591" i="10"/>
  <c r="I2745" i="10"/>
  <c r="G2719" i="10"/>
  <c r="J3945" i="10"/>
  <c r="H4709" i="10"/>
  <c r="I2709" i="10"/>
  <c r="J2719" i="10"/>
  <c r="F2713" i="10"/>
  <c r="I2717" i="10"/>
  <c r="I4800" i="10"/>
  <c r="I2695" i="10"/>
  <c r="F2705" i="10"/>
  <c r="I2701" i="10"/>
  <c r="I2703" i="10"/>
  <c r="J4748" i="10"/>
  <c r="G3999" i="10"/>
  <c r="J4348" i="10"/>
  <c r="G4358" i="10"/>
  <c r="F4354" i="10"/>
  <c r="J4364" i="10"/>
  <c r="F4334" i="10"/>
  <c r="G4344" i="10"/>
  <c r="J3726" i="10"/>
  <c r="J4668" i="10"/>
  <c r="G4823" i="10"/>
  <c r="F2847" i="10"/>
  <c r="G2849" i="10"/>
  <c r="G2649" i="10"/>
  <c r="H2659" i="10"/>
  <c r="F2629" i="10"/>
  <c r="H2633" i="10"/>
  <c r="F2533" i="10"/>
  <c r="H2537" i="10"/>
  <c r="J2684" i="10"/>
  <c r="G2710" i="10"/>
  <c r="G2632" i="10"/>
  <c r="F2658" i="10"/>
  <c r="F2542" i="10"/>
  <c r="F3073" i="10"/>
  <c r="G3083" i="10"/>
  <c r="I3079" i="10"/>
  <c r="F3089" i="10"/>
  <c r="I3061" i="10"/>
  <c r="J3071" i="10"/>
  <c r="G3067" i="10"/>
  <c r="I3077" i="10"/>
  <c r="F2598" i="10"/>
  <c r="I3691" i="10"/>
  <c r="F2242" i="10"/>
  <c r="G1906" i="10"/>
  <c r="J4781" i="10"/>
  <c r="H3494" i="10"/>
  <c r="I3916" i="10"/>
  <c r="H2308" i="10"/>
  <c r="G4231" i="10"/>
  <c r="H4827" i="10"/>
  <c r="I3803" i="10"/>
  <c r="J3711" i="10"/>
  <c r="H2202" i="10"/>
  <c r="G4031" i="10"/>
  <c r="H3652" i="10"/>
  <c r="H3393" i="10"/>
  <c r="F4536" i="10"/>
  <c r="I4546" i="10"/>
  <c r="H3115" i="10"/>
  <c r="I3781" i="10"/>
  <c r="H2658" i="10"/>
  <c r="H2660" i="10"/>
  <c r="H3738" i="10"/>
  <c r="I3748" i="10"/>
  <c r="F3720" i="10"/>
  <c r="J4693" i="10"/>
  <c r="H3522" i="10"/>
  <c r="H4685" i="10"/>
  <c r="G2641" i="10"/>
  <c r="F2645" i="10"/>
  <c r="H2443" i="10"/>
  <c r="F2447" i="10"/>
  <c r="H2425" i="10"/>
  <c r="H2427" i="10"/>
  <c r="H2329" i="10"/>
  <c r="H2331" i="10"/>
  <c r="I3941" i="10"/>
  <c r="G3225" i="10"/>
  <c r="H3251" i="10"/>
  <c r="G3574" i="10"/>
  <c r="J3956" i="10"/>
  <c r="H2719" i="10"/>
  <c r="F2723" i="10"/>
  <c r="J2725" i="10"/>
  <c r="J2729" i="10"/>
  <c r="F2707" i="10"/>
  <c r="J2709" i="10"/>
  <c r="J2713" i="10"/>
  <c r="H2717" i="10"/>
  <c r="G3689" i="10"/>
  <c r="H3112" i="10"/>
  <c r="H4538" i="10"/>
  <c r="J4576" i="10"/>
  <c r="F1480" i="10"/>
  <c r="J4564" i="10"/>
  <c r="H4602" i="10"/>
  <c r="H1460" i="10"/>
  <c r="H1490" i="10"/>
  <c r="F2292" i="10"/>
  <c r="G1702" i="10"/>
  <c r="I4044" i="10"/>
  <c r="H3238" i="10"/>
  <c r="H3038" i="10"/>
  <c r="I3048" i="10"/>
  <c r="I3018" i="10"/>
  <c r="F3028" i="10"/>
  <c r="I2922" i="10"/>
  <c r="F2932" i="10"/>
  <c r="J2026" i="10"/>
  <c r="I2030" i="10"/>
  <c r="G2034" i="10"/>
  <c r="G2036" i="10"/>
  <c r="I2014" i="10"/>
  <c r="G2018" i="10"/>
  <c r="I4790" i="10"/>
  <c r="J4088" i="10"/>
  <c r="I4688" i="10"/>
  <c r="G3149" i="10"/>
  <c r="G2254" i="10"/>
  <c r="G2256" i="10"/>
  <c r="J2260" i="10"/>
  <c r="F2262" i="10"/>
  <c r="H2987" i="10"/>
  <c r="F2991" i="10"/>
  <c r="G2993" i="10"/>
  <c r="F2997" i="10"/>
  <c r="J2876" i="10"/>
  <c r="J4250" i="10"/>
  <c r="F4097" i="10"/>
  <c r="J4103" i="10"/>
  <c r="I4111" i="10"/>
  <c r="I4085" i="10"/>
  <c r="I3481" i="10"/>
  <c r="I2153" i="10"/>
  <c r="G2165" i="10"/>
  <c r="F1775" i="10"/>
  <c r="H1785" i="10"/>
  <c r="G1753" i="10"/>
  <c r="F1757" i="10"/>
  <c r="G1657" i="10"/>
  <c r="F1661" i="10"/>
  <c r="F3340" i="10"/>
  <c r="G3681" i="10"/>
  <c r="H4153" i="10"/>
  <c r="F4196" i="10"/>
  <c r="J3730" i="10"/>
  <c r="H4026" i="10"/>
  <c r="I4202" i="10"/>
  <c r="H3706" i="10"/>
  <c r="G3922" i="10"/>
  <c r="I4184" i="10"/>
  <c r="F3680" i="10"/>
  <c r="J3818" i="10"/>
  <c r="H4190" i="10"/>
  <c r="I3654" i="10"/>
  <c r="G3338" i="10"/>
  <c r="G2199" i="10"/>
  <c r="I2211" i="10"/>
  <c r="I2225" i="10"/>
  <c r="G2237" i="10"/>
  <c r="I2147" i="10"/>
  <c r="I2161" i="10"/>
  <c r="G2173" i="10"/>
  <c r="J2187" i="10"/>
  <c r="G2414" i="10"/>
  <c r="F4605" i="10"/>
  <c r="I1596" i="10"/>
  <c r="I4552" i="10"/>
  <c r="I1500" i="10"/>
  <c r="J2988" i="10"/>
  <c r="F3026" i="10"/>
  <c r="F1715" i="10"/>
  <c r="I2521" i="10"/>
  <c r="J1749" i="10"/>
  <c r="H3224" i="10"/>
  <c r="F1347" i="10"/>
  <c r="I3128" i="10"/>
  <c r="H3136" i="10"/>
  <c r="J2232" i="10"/>
  <c r="J2234" i="10"/>
  <c r="I2238" i="10"/>
  <c r="G2242" i="10"/>
  <c r="I4286" i="10"/>
  <c r="H4573" i="10"/>
  <c r="J2806" i="10"/>
  <c r="F2816" i="10"/>
  <c r="I4874" i="10"/>
  <c r="J1784" i="10"/>
  <c r="H4929" i="10"/>
  <c r="I4531" i="10"/>
  <c r="G1380" i="10"/>
  <c r="G1364" i="10"/>
  <c r="J1370" i="10"/>
  <c r="F3543" i="10"/>
  <c r="I3891" i="10"/>
  <c r="G3901" i="10"/>
  <c r="I1912" i="10"/>
  <c r="I3493" i="10"/>
  <c r="J3503" i="10"/>
  <c r="F1920" i="10"/>
  <c r="G3483" i="10"/>
  <c r="I3416" i="10"/>
  <c r="H1769" i="10"/>
  <c r="G1777" i="10"/>
  <c r="J1380" i="10"/>
  <c r="J3215" i="10"/>
  <c r="I3223" i="10"/>
  <c r="G4884" i="10"/>
  <c r="I4300" i="10"/>
  <c r="H3695" i="10"/>
  <c r="I2375" i="10"/>
  <c r="F2385" i="10"/>
  <c r="F4237" i="10"/>
  <c r="J2383" i="10"/>
  <c r="I2391" i="10"/>
  <c r="H4641" i="10"/>
  <c r="I1939" i="10"/>
  <c r="I1953" i="10"/>
  <c r="G4633" i="10"/>
  <c r="I1949" i="10"/>
  <c r="F1961" i="10"/>
  <c r="G3970" i="10"/>
  <c r="G3396" i="10"/>
  <c r="I3406" i="10"/>
  <c r="G3404" i="10"/>
  <c r="G4827" i="10"/>
  <c r="J3384" i="10"/>
  <c r="G3394" i="10"/>
  <c r="J3392" i="10"/>
  <c r="F4815" i="10"/>
  <c r="I3006" i="10"/>
  <c r="J3016" i="10"/>
  <c r="I1860" i="10"/>
  <c r="J3010" i="10"/>
  <c r="I3014" i="10"/>
  <c r="J1894" i="10"/>
  <c r="G2994" i="10"/>
  <c r="J3002" i="10"/>
  <c r="H2374" i="10"/>
  <c r="I2386" i="10"/>
  <c r="H1767" i="10"/>
  <c r="J1521" i="10"/>
  <c r="H3358" i="10"/>
  <c r="J1549" i="10"/>
  <c r="I1422" i="10"/>
  <c r="H3243" i="10"/>
  <c r="I3841" i="10"/>
  <c r="J3851" i="10"/>
  <c r="G3847" i="10"/>
  <c r="I3857" i="10"/>
  <c r="I3827" i="10"/>
  <c r="G3837" i="10"/>
  <c r="J3835" i="10"/>
  <c r="I3843" i="10"/>
  <c r="G4005" i="10"/>
  <c r="J1359" i="10"/>
  <c r="I1397" i="10"/>
  <c r="G4637" i="10"/>
  <c r="J4550" i="10"/>
  <c r="F2982" i="10"/>
  <c r="G4593" i="10"/>
  <c r="H2684" i="10"/>
  <c r="J2694" i="10"/>
  <c r="J2486" i="10"/>
  <c r="F2496" i="10"/>
  <c r="H1768" i="10"/>
  <c r="H1782" i="10"/>
  <c r="H4361" i="10"/>
  <c r="I1392" i="10"/>
  <c r="H1430" i="10"/>
  <c r="H3945" i="10"/>
  <c r="J2960" i="10"/>
  <c r="J2962" i="10"/>
  <c r="I1844" i="10"/>
  <c r="I2942" i="10"/>
  <c r="J2952" i="10"/>
  <c r="H1820" i="10"/>
  <c r="J2946" i="10"/>
  <c r="I2950" i="10"/>
  <c r="F1856" i="10"/>
  <c r="I3915" i="10"/>
  <c r="F3903" i="10"/>
  <c r="I1528" i="10"/>
  <c r="F1644" i="10"/>
  <c r="H4426" i="10"/>
  <c r="I1568" i="10"/>
  <c r="F4400" i="10"/>
  <c r="H1592" i="10"/>
  <c r="J4374" i="10"/>
  <c r="F3736" i="10"/>
  <c r="H3630" i="10"/>
  <c r="I3640" i="10"/>
  <c r="H3638" i="10"/>
  <c r="J4325" i="10"/>
  <c r="H3616" i="10"/>
  <c r="I3626" i="10"/>
  <c r="G3989" i="10"/>
  <c r="J4703" i="10"/>
  <c r="G2129" i="10"/>
  <c r="F2133" i="10"/>
  <c r="I1404" i="10"/>
  <c r="H3397" i="10"/>
  <c r="G2207" i="10"/>
  <c r="H4047" i="10"/>
  <c r="F2681" i="10"/>
  <c r="I2685" i="10"/>
  <c r="I4928" i="10"/>
  <c r="F2689" i="10"/>
  <c r="G2699" i="10"/>
  <c r="I2669" i="10"/>
  <c r="I2671" i="10"/>
  <c r="J4876" i="10"/>
  <c r="I2677" i="10"/>
  <c r="J2687" i="10"/>
  <c r="G4118" i="10"/>
  <c r="F4126" i="10"/>
  <c r="I3714" i="10"/>
  <c r="J3696" i="10"/>
  <c r="G2583" i="10"/>
  <c r="I2595" i="10"/>
  <c r="I1937" i="10"/>
  <c r="H4551" i="10"/>
  <c r="J1400" i="10"/>
  <c r="J4913" i="10"/>
  <c r="F1768" i="10"/>
  <c r="H1796" i="10"/>
  <c r="J4928" i="10"/>
  <c r="H1602" i="10"/>
  <c r="F3127" i="10"/>
  <c r="H1949" i="10"/>
  <c r="J2604" i="10"/>
  <c r="F2642" i="10"/>
  <c r="H1823" i="10"/>
  <c r="G2534" i="10"/>
  <c r="F1859" i="10"/>
  <c r="J2291" i="10"/>
  <c r="I2443" i="10"/>
  <c r="H1759" i="10"/>
  <c r="H3768" i="10"/>
  <c r="F1383" i="10"/>
  <c r="G1385" i="10"/>
  <c r="J3885" i="10"/>
  <c r="F1391" i="10"/>
  <c r="H1401" i="10"/>
  <c r="G4784" i="10"/>
  <c r="G3558" i="10"/>
  <c r="F3810" i="10"/>
  <c r="F3814" i="10"/>
  <c r="G3824" i="10"/>
  <c r="G2736" i="10"/>
  <c r="I3802" i="10"/>
  <c r="F3812" i="10"/>
  <c r="J3434" i="10"/>
  <c r="J4747" i="10"/>
  <c r="H2923" i="10"/>
  <c r="F2927" i="10"/>
  <c r="G2929" i="10"/>
  <c r="F2933" i="10"/>
  <c r="F2911" i="10"/>
  <c r="G2913" i="10"/>
  <c r="F2303" i="10"/>
  <c r="G2305" i="10"/>
  <c r="I3863" i="10"/>
  <c r="J3385" i="10"/>
  <c r="J3397" i="10"/>
  <c r="F3010" i="10"/>
  <c r="G3048" i="10"/>
  <c r="G2934" i="10"/>
  <c r="J2972" i="10"/>
  <c r="G2550" i="10"/>
  <c r="J2588" i="10"/>
  <c r="I3149" i="10"/>
  <c r="I3151" i="10"/>
  <c r="G3155" i="10"/>
  <c r="J3159" i="10"/>
  <c r="I3135" i="10"/>
  <c r="G3139" i="10"/>
  <c r="F1338" i="10"/>
  <c r="I3143" i="10"/>
  <c r="F3153" i="10"/>
  <c r="G1342" i="10"/>
  <c r="G4759" i="10"/>
  <c r="J2156" i="10"/>
  <c r="H4199" i="10"/>
  <c r="F2114" i="10"/>
  <c r="G4307" i="10"/>
  <c r="F2142" i="10"/>
  <c r="H4149" i="10"/>
  <c r="G2152" i="10"/>
  <c r="J4295" i="10"/>
  <c r="J3987" i="10"/>
  <c r="H3428" i="10"/>
  <c r="G3940" i="10"/>
  <c r="F4561" i="10"/>
  <c r="J3946" i="10"/>
  <c r="G4535" i="10"/>
  <c r="J3316" i="10"/>
  <c r="I4020" i="10"/>
  <c r="H3315" i="10"/>
  <c r="J1710" i="10"/>
  <c r="H1463" i="10"/>
  <c r="J2991" i="10"/>
  <c r="I2358" i="10"/>
  <c r="J3380" i="10"/>
  <c r="G2346" i="10"/>
  <c r="J2354" i="10"/>
  <c r="I1473" i="10"/>
  <c r="J1483" i="10"/>
  <c r="I2774" i="10"/>
  <c r="G2778" i="10"/>
  <c r="H1658" i="10"/>
  <c r="I2782" i="10"/>
  <c r="J2792" i="10"/>
  <c r="I1636" i="10"/>
  <c r="G2762" i="10"/>
  <c r="G2764" i="10"/>
  <c r="J1670" i="10"/>
  <c r="G2770" i="10"/>
  <c r="J2778" i="10"/>
  <c r="H1674" i="10"/>
  <c r="J3891" i="10"/>
  <c r="I1720" i="10"/>
  <c r="H1744" i="10"/>
  <c r="J1629" i="10"/>
  <c r="G3436" i="10"/>
  <c r="F1531" i="10"/>
  <c r="G3160" i="10"/>
  <c r="G3669" i="10"/>
  <c r="G4684" i="10"/>
  <c r="G4694" i="10"/>
  <c r="I4054" i="10"/>
  <c r="J4064" i="10"/>
  <c r="H2474" i="10"/>
  <c r="I2484" i="10"/>
  <c r="H4703" i="10"/>
  <c r="J4713" i="10"/>
  <c r="J1530" i="10"/>
  <c r="G4709" i="10"/>
  <c r="H4719" i="10"/>
  <c r="J1512" i="10"/>
  <c r="J4691" i="10"/>
  <c r="I4699" i="10"/>
  <c r="J1544" i="10"/>
  <c r="J4697" i="10"/>
  <c r="J4707" i="10"/>
  <c r="I1550" i="10"/>
  <c r="J4058" i="10"/>
  <c r="I3867" i="10"/>
  <c r="G4647" i="10"/>
  <c r="H1840" i="10"/>
  <c r="H3439" i="10"/>
  <c r="I1866" i="10"/>
  <c r="J3445" i="10"/>
  <c r="H1936" i="10"/>
  <c r="I4185" i="10"/>
  <c r="H1976" i="10"/>
  <c r="I2016" i="10"/>
  <c r="F1543" i="10"/>
  <c r="G1545" i="10"/>
  <c r="F1358" i="10"/>
  <c r="F3162" i="10"/>
  <c r="G4754" i="10"/>
  <c r="J4762" i="10"/>
  <c r="H4013" i="10"/>
  <c r="F2724" i="10"/>
  <c r="H2734" i="10"/>
  <c r="F1946" i="10"/>
  <c r="F2524" i="10"/>
  <c r="I2528" i="10"/>
  <c r="G1984" i="10"/>
  <c r="I2506" i="10"/>
  <c r="F2516" i="10"/>
  <c r="F1962" i="10"/>
  <c r="G2406" i="10"/>
  <c r="H2410" i="10"/>
  <c r="F1804" i="10"/>
  <c r="G4623" i="10"/>
  <c r="I1683" i="10"/>
  <c r="G1693" i="10"/>
  <c r="F3584" i="10"/>
  <c r="H3594" i="10"/>
  <c r="J2885" i="10"/>
  <c r="J2889" i="10"/>
  <c r="H4343" i="10"/>
  <c r="H2893" i="10"/>
  <c r="H2895" i="10"/>
  <c r="J4317" i="10"/>
  <c r="I3715" i="10"/>
  <c r="I3138" i="10"/>
  <c r="H1476" i="10"/>
  <c r="J3569" i="10"/>
  <c r="H3551" i="10"/>
  <c r="H3557" i="10"/>
  <c r="J3565" i="10"/>
  <c r="H1907" i="10"/>
  <c r="I1911" i="10"/>
  <c r="I1915" i="10"/>
  <c r="J1887" i="10"/>
  <c r="J1891" i="10"/>
  <c r="I4260" i="10"/>
  <c r="J2831" i="10"/>
  <c r="I2839" i="10"/>
  <c r="F4116" i="10"/>
  <c r="G3871" i="10"/>
  <c r="G4278" i="10"/>
  <c r="F4286" i="10"/>
  <c r="J2451" i="10"/>
  <c r="G4260" i="10"/>
  <c r="G3556" i="10"/>
  <c r="G4164" i="10"/>
  <c r="I4900" i="10"/>
  <c r="H4909" i="10"/>
  <c r="I4917" i="10"/>
  <c r="J1736" i="10"/>
  <c r="H4917" i="10"/>
  <c r="G1764" i="10"/>
  <c r="G4895" i="10"/>
  <c r="F4905" i="10"/>
  <c r="G1748" i="10"/>
  <c r="G4903" i="10"/>
  <c r="J1752" i="10"/>
  <c r="I3274" i="10"/>
  <c r="J4276" i="10"/>
  <c r="I4073" i="10"/>
  <c r="G4079" i="10"/>
  <c r="F4416" i="10"/>
  <c r="J4059" i="10"/>
  <c r="I4067" i="10"/>
  <c r="J4067" i="10"/>
  <c r="I4212" i="10"/>
  <c r="H4779" i="10"/>
  <c r="H2209" i="10"/>
  <c r="G2217" i="10"/>
  <c r="F2213" i="10"/>
  <c r="H2217" i="10"/>
  <c r="G2193" i="10"/>
  <c r="F2197" i="10"/>
  <c r="H1948" i="10"/>
  <c r="H1990" i="10"/>
  <c r="H3602" i="10"/>
  <c r="I3323" i="10"/>
  <c r="I4794" i="10"/>
  <c r="H4772" i="10"/>
  <c r="J4782" i="10"/>
  <c r="H3024" i="10"/>
  <c r="I3034" i="10"/>
  <c r="H3158" i="10"/>
  <c r="G4798" i="10"/>
  <c r="I2865" i="10"/>
  <c r="G2877" i="10"/>
  <c r="I2897" i="10"/>
  <c r="G2935" i="10"/>
  <c r="F3565" i="10"/>
  <c r="F4175" i="10"/>
  <c r="J4631" i="10"/>
  <c r="I4623" i="10"/>
  <c r="G4161" i="10"/>
  <c r="I4617" i="10"/>
  <c r="H4169" i="10"/>
  <c r="H4611" i="10"/>
  <c r="J2708" i="10"/>
  <c r="H2541" i="10"/>
  <c r="H2549" i="10"/>
  <c r="J2557" i="10"/>
  <c r="F2531" i="10"/>
  <c r="F1895" i="10"/>
  <c r="G1899" i="10"/>
  <c r="J3500" i="10"/>
  <c r="J3212" i="10"/>
  <c r="J1404" i="10"/>
  <c r="F3581" i="10"/>
  <c r="G4896" i="10"/>
  <c r="F4366" i="10"/>
  <c r="G4376" i="10"/>
  <c r="I4574" i="10"/>
  <c r="F4037" i="10"/>
  <c r="G2663" i="10"/>
  <c r="I2675" i="10"/>
  <c r="J1938" i="10"/>
  <c r="G2695" i="10"/>
  <c r="G2733" i="10"/>
  <c r="G1916" i="10"/>
  <c r="J2619" i="10"/>
  <c r="I2657" i="10"/>
  <c r="J1922" i="10"/>
  <c r="I2643" i="10"/>
  <c r="J2683" i="10"/>
  <c r="J1954" i="10"/>
  <c r="I2155" i="10"/>
  <c r="I1401" i="10"/>
  <c r="I1403" i="10"/>
  <c r="F3873" i="10"/>
  <c r="I3853" i="10"/>
  <c r="J3863" i="10"/>
  <c r="I3861" i="10"/>
  <c r="I2494" i="10"/>
  <c r="J2504" i="10"/>
  <c r="G1758" i="10"/>
  <c r="J2083" i="10"/>
  <c r="I2121" i="10"/>
  <c r="J1764" i="10"/>
  <c r="G2005" i="10"/>
  <c r="I2043" i="10"/>
  <c r="G1566" i="10"/>
  <c r="J3399" i="10"/>
  <c r="F3401" i="10"/>
  <c r="G1600" i="10"/>
  <c r="F2886" i="10"/>
  <c r="G2784" i="10"/>
  <c r="G3537" i="10"/>
  <c r="H3513" i="10"/>
  <c r="G3935" i="10"/>
  <c r="J3376" i="10"/>
  <c r="J3992" i="10"/>
  <c r="J2510" i="10"/>
  <c r="H2514" i="10"/>
  <c r="G2045" i="10"/>
  <c r="J2059" i="10"/>
  <c r="I3962" i="10"/>
  <c r="F3721" i="10"/>
  <c r="G4632" i="10"/>
  <c r="G4642" i="10"/>
  <c r="I3622" i="10"/>
  <c r="G4640" i="10"/>
  <c r="F4620" i="10"/>
  <c r="J4626" i="10"/>
  <c r="I3683" i="10"/>
  <c r="I2594" i="10"/>
  <c r="H2598" i="10"/>
  <c r="F2054" i="10"/>
  <c r="I2602" i="10"/>
  <c r="F2612" i="10"/>
  <c r="G2032" i="10"/>
  <c r="H2582" i="10"/>
  <c r="H2584" i="10"/>
  <c r="G1966" i="10"/>
  <c r="I2056" i="10"/>
  <c r="I2106" i="10"/>
  <c r="I1702" i="10"/>
  <c r="G2350" i="10"/>
  <c r="G2975" i="10"/>
  <c r="G1357" i="10"/>
  <c r="J4918" i="10"/>
  <c r="I3419" i="10"/>
  <c r="I3433" i="10"/>
  <c r="F3431" i="10"/>
  <c r="F3403" i="10"/>
  <c r="H3415" i="10"/>
  <c r="G3413" i="10"/>
  <c r="F1980" i="10"/>
  <c r="I2018" i="10"/>
  <c r="J4161" i="10"/>
  <c r="H2006" i="10"/>
  <c r="F2044" i="10"/>
  <c r="H4135" i="10"/>
  <c r="F1918" i="10"/>
  <c r="I1968" i="10"/>
  <c r="J4109" i="10"/>
  <c r="H1952" i="10"/>
  <c r="H1992" i="10"/>
  <c r="H4085" i="10"/>
  <c r="I3820" i="10"/>
  <c r="I4759" i="10"/>
  <c r="H4766" i="10"/>
  <c r="G4776" i="10"/>
  <c r="H4063" i="10"/>
  <c r="F4748" i="10"/>
  <c r="G4136" i="10"/>
  <c r="F4146" i="10"/>
  <c r="G4836" i="10"/>
  <c r="J4822" i="10"/>
  <c r="J1834" i="10"/>
  <c r="H4273" i="10"/>
  <c r="H4789" i="10"/>
  <c r="G1636" i="10"/>
  <c r="G4265" i="10"/>
  <c r="J4769" i="10"/>
  <c r="G1618" i="10"/>
  <c r="G4361" i="10"/>
  <c r="J4673" i="10"/>
  <c r="G1522" i="10"/>
  <c r="J4392" i="10"/>
  <c r="G4816" i="10"/>
  <c r="G3539" i="10"/>
  <c r="I2004" i="10"/>
  <c r="I3543" i="10"/>
  <c r="F3553" i="10"/>
  <c r="H1980" i="10"/>
  <c r="J3527" i="10"/>
  <c r="F2016" i="10"/>
  <c r="G3531" i="10"/>
  <c r="I3541" i="10"/>
  <c r="I2020" i="10"/>
  <c r="J3332" i="10"/>
  <c r="H1819" i="10"/>
  <c r="F1829" i="10"/>
  <c r="H1825" i="10"/>
  <c r="H1827" i="10"/>
  <c r="F1807" i="10"/>
  <c r="H1817" i="10"/>
  <c r="H1811" i="10"/>
  <c r="F1815" i="10"/>
  <c r="G3764" i="10"/>
  <c r="F3491" i="10"/>
  <c r="F4864" i="10"/>
  <c r="J4870" i="10"/>
  <c r="I4852" i="10"/>
  <c r="F3979" i="10"/>
  <c r="H4240" i="10"/>
  <c r="H3877" i="10"/>
  <c r="J4063" i="10"/>
  <c r="H2362" i="10"/>
  <c r="H2366" i="10"/>
  <c r="G4577" i="10"/>
  <c r="G1765" i="10"/>
  <c r="I1769" i="10"/>
  <c r="I1347" i="10"/>
  <c r="J4736" i="10"/>
  <c r="I4714" i="10"/>
  <c r="H3639" i="10"/>
  <c r="J3649" i="10"/>
  <c r="H3647" i="10"/>
  <c r="F3627" i="10"/>
  <c r="H3637" i="10"/>
  <c r="F3635" i="10"/>
  <c r="G4880" i="10"/>
  <c r="J1439" i="10"/>
  <c r="I1477" i="10"/>
  <c r="H3275" i="10"/>
  <c r="I2919" i="10"/>
  <c r="F2929" i="10"/>
  <c r="G2899" i="10"/>
  <c r="J2903" i="10"/>
  <c r="F3952" i="10"/>
  <c r="G2907" i="10"/>
  <c r="I2917" i="10"/>
  <c r="I4040" i="10"/>
  <c r="J3795" i="10"/>
  <c r="J4554" i="10"/>
  <c r="F4564" i="10"/>
  <c r="F4150" i="10"/>
  <c r="F4130" i="10"/>
  <c r="J4140" i="10"/>
  <c r="G3748" i="10"/>
  <c r="G3934" i="10"/>
  <c r="I4277" i="10"/>
  <c r="H3388" i="10"/>
  <c r="F3267" i="10"/>
  <c r="H3277" i="10"/>
  <c r="G1372" i="10"/>
  <c r="F3067" i="10"/>
  <c r="J3069" i="10"/>
  <c r="J1408" i="10"/>
  <c r="H3047" i="10"/>
  <c r="F3051" i="10"/>
  <c r="I1414" i="10"/>
  <c r="G3228" i="10"/>
  <c r="J3232" i="10"/>
  <c r="G4817" i="10"/>
  <c r="F2232" i="10"/>
  <c r="J2238" i="10"/>
  <c r="F1476" i="10"/>
  <c r="H1488" i="10"/>
  <c r="J4779" i="10"/>
  <c r="I3272" i="10"/>
  <c r="J4401" i="10"/>
  <c r="I2631" i="10"/>
  <c r="F2641" i="10"/>
  <c r="J2639" i="10"/>
  <c r="I2647" i="10"/>
  <c r="G2619" i="10"/>
  <c r="I2629" i="10"/>
  <c r="F2009" i="10"/>
  <c r="I2013" i="10"/>
  <c r="H4577" i="10"/>
  <c r="J3712" i="10"/>
  <c r="J3654" i="10"/>
  <c r="H3664" i="10"/>
  <c r="J3438" i="10"/>
  <c r="H4873" i="10"/>
  <c r="J3338" i="10"/>
  <c r="G3348" i="10"/>
  <c r="I3409" i="10"/>
  <c r="F3016" i="10"/>
  <c r="I3020" i="10"/>
  <c r="J3022" i="10"/>
  <c r="H3026" i="10"/>
  <c r="I3004" i="10"/>
  <c r="J3006" i="10"/>
  <c r="H3010" i="10"/>
  <c r="H3012" i="10"/>
  <c r="F4682" i="10"/>
  <c r="H4723" i="10"/>
  <c r="I4838" i="10"/>
  <c r="J4812" i="10"/>
  <c r="H4786" i="10"/>
  <c r="J3838" i="10"/>
  <c r="I3528" i="10"/>
  <c r="H3536" i="10"/>
  <c r="I3536" i="10"/>
  <c r="J1655" i="10"/>
  <c r="H2637" i="10"/>
  <c r="H2639" i="10"/>
  <c r="G3761" i="10"/>
  <c r="H3190" i="10"/>
  <c r="H4228" i="10"/>
  <c r="I4268" i="10"/>
  <c r="F3151" i="10"/>
  <c r="H3067" i="10"/>
  <c r="G3105" i="10"/>
  <c r="G2960" i="10"/>
  <c r="F2998" i="10"/>
  <c r="G4655" i="10"/>
  <c r="G2579" i="10"/>
  <c r="J2583" i="10"/>
  <c r="F2585" i="10"/>
  <c r="I2589" i="10"/>
  <c r="J2567" i="10"/>
  <c r="F2569" i="10"/>
  <c r="I2573" i="10"/>
  <c r="I2575" i="10"/>
  <c r="I4580" i="10"/>
  <c r="F4000" i="10"/>
  <c r="F3350" i="10"/>
  <c r="G4016" i="10"/>
  <c r="G3325" i="10"/>
  <c r="J3339" i="10"/>
  <c r="F3277" i="10"/>
  <c r="H3297" i="10"/>
  <c r="J3321" i="10"/>
  <c r="H2190" i="10"/>
  <c r="J1684" i="10"/>
  <c r="G1662" i="10"/>
  <c r="I1960" i="10"/>
  <c r="I2010" i="10"/>
  <c r="F1594" i="10"/>
  <c r="H3164" i="10"/>
  <c r="J3174" i="10"/>
  <c r="F4555" i="10"/>
  <c r="G2104" i="10"/>
  <c r="J4246" i="10"/>
  <c r="H1848" i="10"/>
  <c r="I4869" i="10"/>
  <c r="G4879" i="10"/>
  <c r="J1722" i="10"/>
  <c r="H4783" i="10"/>
  <c r="J1626" i="10"/>
  <c r="H3878" i="10"/>
  <c r="G4045" i="10"/>
  <c r="G4053" i="10"/>
  <c r="J4828" i="10"/>
  <c r="I4033" i="10"/>
  <c r="J4043" i="10"/>
  <c r="I4041" i="10"/>
  <c r="I4624" i="10"/>
  <c r="J4549" i="10"/>
  <c r="I1973" i="10"/>
  <c r="F1985" i="10"/>
  <c r="I1800" i="10"/>
  <c r="I1850" i="10"/>
  <c r="H1518" i="10"/>
  <c r="I1672" i="10"/>
  <c r="I1594" i="10"/>
  <c r="H1646" i="10"/>
  <c r="F4176" i="10"/>
  <c r="F4843" i="10"/>
  <c r="I4564" i="10"/>
  <c r="J3188" i="10"/>
  <c r="J4542" i="10"/>
  <c r="F4552" i="10"/>
  <c r="H4342" i="10"/>
  <c r="I4352" i="10"/>
  <c r="I3959" i="10"/>
  <c r="F2480" i="10"/>
  <c r="H2490" i="10"/>
  <c r="G1869" i="10"/>
  <c r="G1879" i="10"/>
  <c r="J1851" i="10"/>
  <c r="I1859" i="10"/>
  <c r="J1755" i="10"/>
  <c r="I1763" i="10"/>
  <c r="I4200" i="10"/>
  <c r="H4147" i="10"/>
  <c r="F4157" i="10"/>
  <c r="G4153" i="10"/>
  <c r="H4163" i="10"/>
  <c r="F3731" i="10"/>
  <c r="H3735" i="10"/>
  <c r="F3741" i="10"/>
  <c r="F1841" i="10"/>
  <c r="J1855" i="10"/>
  <c r="G1867" i="10"/>
  <c r="I1879" i="10"/>
  <c r="I4819" i="10"/>
  <c r="I1343" i="10"/>
  <c r="J4588" i="10"/>
  <c r="I4739" i="10"/>
  <c r="F3639" i="10"/>
  <c r="F3857" i="10"/>
  <c r="H2580" i="10"/>
  <c r="F2584" i="10"/>
  <c r="F2370" i="10"/>
  <c r="J2374" i="10"/>
  <c r="G2344" i="10"/>
  <c r="H2348" i="10"/>
  <c r="G1855" i="10"/>
  <c r="J1859" i="10"/>
  <c r="I3262" i="10"/>
  <c r="J3928" i="10"/>
  <c r="J3266" i="10"/>
  <c r="F3416" i="10"/>
  <c r="G3250" i="10"/>
  <c r="J3258" i="10"/>
  <c r="J3256" i="10"/>
  <c r="G3266" i="10"/>
  <c r="G1340" i="10"/>
  <c r="I3613" i="10"/>
  <c r="H3599" i="10"/>
  <c r="H2132" i="10"/>
  <c r="H2162" i="10"/>
  <c r="H2146" i="10"/>
  <c r="H2148" i="10"/>
  <c r="H2998" i="10"/>
  <c r="F3023" i="10"/>
  <c r="G3041" i="10"/>
  <c r="H3081" i="10"/>
  <c r="G3248" i="10"/>
  <c r="G3580" i="10"/>
  <c r="F2553" i="10"/>
  <c r="I2557" i="10"/>
  <c r="J3754" i="10"/>
  <c r="G2355" i="10"/>
  <c r="J2359" i="10"/>
  <c r="I3422" i="10"/>
  <c r="I2335" i="10"/>
  <c r="G2339" i="10"/>
  <c r="J4829" i="10"/>
  <c r="I2239" i="10"/>
  <c r="G2243" i="10"/>
  <c r="G4755" i="10"/>
  <c r="H3302" i="10"/>
  <c r="G2356" i="10"/>
  <c r="J4022" i="10"/>
  <c r="F4430" i="10"/>
  <c r="H1587" i="10"/>
  <c r="F1591" i="10"/>
  <c r="J2452" i="10"/>
  <c r="H1595" i="10"/>
  <c r="F1605" i="10"/>
  <c r="J3247" i="10"/>
  <c r="I3255" i="10"/>
  <c r="J1444" i="10"/>
  <c r="I2475" i="10"/>
  <c r="J2236" i="10"/>
  <c r="G2216" i="10"/>
  <c r="G2246" i="10"/>
  <c r="F3739" i="10"/>
  <c r="F3717" i="10"/>
  <c r="I3883" i="10"/>
  <c r="G4042" i="10"/>
  <c r="J4050" i="10"/>
  <c r="G4050" i="10"/>
  <c r="J2542" i="10"/>
  <c r="H2546" i="10"/>
  <c r="J2402" i="10"/>
  <c r="G2412" i="10"/>
  <c r="J3132" i="10"/>
  <c r="I4267" i="10"/>
  <c r="G4277" i="10"/>
  <c r="I1740" i="10"/>
  <c r="I3766" i="10"/>
  <c r="G3804" i="10"/>
  <c r="I3386" i="10"/>
  <c r="G3199" i="10"/>
  <c r="H1535" i="10"/>
  <c r="G3197" i="10"/>
  <c r="F1571" i="10"/>
  <c r="H4431" i="10"/>
  <c r="J3179" i="10"/>
  <c r="J1577" i="10"/>
  <c r="J4341" i="10"/>
  <c r="I3185" i="10"/>
  <c r="H1583" i="10"/>
  <c r="J4265" i="10"/>
  <c r="G4052" i="10"/>
  <c r="J2058" i="10"/>
  <c r="I2062" i="10"/>
  <c r="G4104" i="10"/>
  <c r="F4114" i="10"/>
  <c r="H4378" i="10"/>
  <c r="G4114" i="10"/>
  <c r="F4848" i="10"/>
  <c r="G1810" i="10"/>
  <c r="I4555" i="10"/>
  <c r="G4565" i="10"/>
  <c r="I1358" i="10"/>
  <c r="J4539" i="10"/>
  <c r="J1386" i="10"/>
  <c r="I4339" i="10"/>
  <c r="H4689" i="10"/>
  <c r="G4212" i="10"/>
  <c r="I3717" i="10"/>
  <c r="J3727" i="10"/>
  <c r="H1946" i="10"/>
  <c r="J3519" i="10"/>
  <c r="I3527" i="10"/>
  <c r="F1954" i="10"/>
  <c r="G3499" i="10"/>
  <c r="I3509" i="10"/>
  <c r="H1962" i="10"/>
  <c r="I3379" i="10"/>
  <c r="I1802" i="10"/>
  <c r="G3358" i="10"/>
  <c r="H1793" i="10"/>
  <c r="H1795" i="10"/>
  <c r="H1801" i="10"/>
  <c r="G1809" i="10"/>
  <c r="H1371" i="10"/>
  <c r="F1381" i="10"/>
  <c r="H1377" i="10"/>
  <c r="H1379" i="10"/>
  <c r="J3809" i="10"/>
  <c r="H4087" i="10"/>
  <c r="F4127" i="10"/>
  <c r="H4222" i="10"/>
  <c r="G3628" i="10"/>
  <c r="I4226" i="10"/>
  <c r="F4236" i="10"/>
  <c r="J3512" i="10"/>
  <c r="H4208" i="10"/>
  <c r="G3578" i="10"/>
  <c r="I3408" i="10"/>
  <c r="I4216" i="10"/>
  <c r="J3552" i="10"/>
  <c r="I4087" i="10"/>
  <c r="I2328" i="10"/>
  <c r="J2332" i="10"/>
  <c r="F2338" i="10"/>
  <c r="J2310" i="10"/>
  <c r="I2314" i="10"/>
  <c r="J2945" i="10"/>
  <c r="F2955" i="10"/>
  <c r="J3435" i="10"/>
  <c r="F1608" i="10"/>
  <c r="H4666" i="10"/>
  <c r="J4704" i="10"/>
  <c r="J1486" i="10"/>
  <c r="I4590" i="10"/>
  <c r="J4628" i="10"/>
  <c r="J1518" i="10"/>
  <c r="I4204" i="10"/>
  <c r="H4242" i="10"/>
  <c r="J1422" i="10"/>
  <c r="F4906" i="10"/>
  <c r="G3025" i="10"/>
  <c r="J2803" i="10"/>
  <c r="I2955" i="10"/>
  <c r="H1741" i="10"/>
  <c r="J2931" i="10"/>
  <c r="H1775" i="10"/>
  <c r="G2597" i="10"/>
  <c r="G2751" i="10"/>
  <c r="J1753" i="10"/>
  <c r="H1789" i="10"/>
  <c r="F3300" i="10"/>
  <c r="J4193" i="10"/>
  <c r="J4141" i="10"/>
  <c r="J4244" i="10"/>
  <c r="F3999" i="10"/>
  <c r="H4350" i="10"/>
  <c r="H4095" i="10"/>
  <c r="F4356" i="10"/>
  <c r="J4069" i="10"/>
  <c r="H4336" i="10"/>
  <c r="F3726" i="10"/>
  <c r="F4304" i="10"/>
  <c r="J2330" i="10"/>
  <c r="I2334" i="10"/>
  <c r="J2881" i="10"/>
  <c r="F2891" i="10"/>
  <c r="J2861" i="10"/>
  <c r="H2871" i="10"/>
  <c r="H2765" i="10"/>
  <c r="H2767" i="10"/>
  <c r="I3297" i="10"/>
  <c r="I3681" i="10"/>
  <c r="G1862" i="10"/>
  <c r="F3699" i="10"/>
  <c r="G3737" i="10"/>
  <c r="J1820" i="10"/>
  <c r="F3629" i="10"/>
  <c r="G1848" i="10"/>
  <c r="H3649" i="10"/>
  <c r="J3687" i="10"/>
  <c r="F1858" i="10"/>
  <c r="G2544" i="10"/>
  <c r="H3184" i="10"/>
  <c r="I3194" i="10"/>
  <c r="I3192" i="10"/>
  <c r="H3200" i="10"/>
  <c r="F3172" i="10"/>
  <c r="H3182" i="10"/>
  <c r="I3178" i="10"/>
  <c r="F3188" i="10"/>
  <c r="J2804" i="10"/>
  <c r="J4342" i="10"/>
  <c r="G4385" i="10"/>
  <c r="J4847" i="10"/>
  <c r="H4233" i="10"/>
  <c r="G3801" i="10"/>
  <c r="H3811" i="10"/>
  <c r="J3709" i="10"/>
  <c r="H3719" i="10"/>
  <c r="H1971" i="10"/>
  <c r="I1975" i="10"/>
  <c r="I1979" i="10"/>
  <c r="J1955" i="10"/>
  <c r="F1959" i="10"/>
  <c r="G1963" i="10"/>
  <c r="G1967" i="10"/>
  <c r="G3654" i="10"/>
  <c r="I3393" i="10"/>
  <c r="G1352" i="10"/>
  <c r="J3341" i="10"/>
  <c r="G4538" i="10"/>
  <c r="F4532" i="10"/>
  <c r="H3956" i="10"/>
  <c r="F2492" i="10"/>
  <c r="I2496" i="10"/>
  <c r="G1786" i="10"/>
  <c r="J2075" i="10"/>
  <c r="G2087" i="10"/>
  <c r="J1792" i="10"/>
  <c r="G1997" i="10"/>
  <c r="J2011" i="10"/>
  <c r="J1696" i="10"/>
  <c r="I4541" i="10"/>
  <c r="F3235" i="10"/>
  <c r="H3245" i="10"/>
  <c r="G1596" i="10"/>
  <c r="J2724" i="10"/>
  <c r="I2946" i="10"/>
  <c r="H3227" i="10"/>
  <c r="F3253" i="10"/>
  <c r="H3574" i="10"/>
  <c r="H2489" i="10"/>
  <c r="H2491" i="10"/>
  <c r="F2495" i="10"/>
  <c r="G2497" i="10"/>
  <c r="H2475" i="10"/>
  <c r="F2479" i="10"/>
  <c r="G2481" i="10"/>
  <c r="F2485" i="10"/>
  <c r="F3689" i="10"/>
  <c r="H4890" i="10"/>
  <c r="I3587" i="10"/>
  <c r="G3597" i="10"/>
  <c r="I3595" i="10"/>
  <c r="G3575" i="10"/>
  <c r="I3585" i="10"/>
  <c r="J1815" i="10"/>
  <c r="F2310" i="10"/>
  <c r="G3123" i="10"/>
  <c r="J3127" i="10"/>
  <c r="H3202" i="10"/>
  <c r="H3204" i="10"/>
  <c r="I3392" i="10"/>
  <c r="H2440" i="10"/>
  <c r="F2444" i="10"/>
  <c r="H1830" i="10"/>
  <c r="H4545" i="10"/>
  <c r="G2075" i="10"/>
  <c r="I2085" i="10"/>
  <c r="G4537" i="10"/>
  <c r="I2055" i="10"/>
  <c r="F2065" i="10"/>
  <c r="I2061" i="10"/>
  <c r="I2063" i="10"/>
  <c r="H4205" i="10"/>
  <c r="J3502" i="10"/>
  <c r="H4731" i="10"/>
  <c r="H3508" i="10"/>
  <c r="I1373" i="10"/>
  <c r="G1475" i="10"/>
  <c r="H3869" i="10"/>
  <c r="I4250" i="10"/>
  <c r="H4097" i="10"/>
  <c r="G4105" i="10"/>
  <c r="F4103" i="10"/>
  <c r="H4113" i="10"/>
  <c r="H4083" i="10"/>
  <c r="F4093" i="10"/>
  <c r="J3481" i="10"/>
  <c r="F4828" i="10"/>
  <c r="G1643" i="10"/>
  <c r="F1681" i="10"/>
  <c r="H3957" i="10"/>
  <c r="I2210" i="10"/>
  <c r="H2248" i="10"/>
  <c r="F3931" i="10"/>
  <c r="H2134" i="10"/>
  <c r="F2172" i="10"/>
  <c r="H1376" i="10"/>
  <c r="G4384" i="10"/>
  <c r="F4194" i="10"/>
  <c r="J4204" i="10"/>
  <c r="F4202" i="10"/>
  <c r="I4182" i="10"/>
  <c r="J4192" i="10"/>
  <c r="J2702" i="10"/>
  <c r="H2706" i="10"/>
  <c r="F4833" i="10"/>
  <c r="G1682" i="10"/>
  <c r="G4839" i="10"/>
  <c r="J1688" i="10"/>
  <c r="H4821" i="10"/>
  <c r="G1668" i="10"/>
  <c r="F4827" i="10"/>
  <c r="J1674" i="10"/>
  <c r="F3724" i="10"/>
  <c r="J4148" i="10"/>
  <c r="I4209" i="10"/>
  <c r="G4207" i="10"/>
  <c r="H3289" i="10"/>
  <c r="J4187" i="10"/>
  <c r="I4195" i="10"/>
  <c r="I3583" i="10"/>
  <c r="H2074" i="10"/>
  <c r="I4057" i="10"/>
  <c r="G1814" i="10"/>
  <c r="G2944" i="10"/>
  <c r="J1740" i="10"/>
  <c r="H3555" i="10"/>
  <c r="F4876" i="10"/>
  <c r="J4778" i="10"/>
  <c r="F4788" i="10"/>
  <c r="J3909" i="10"/>
  <c r="J4299" i="10"/>
  <c r="I2648" i="10"/>
  <c r="H2656" i="10"/>
  <c r="G2078" i="10"/>
  <c r="H2654" i="10"/>
  <c r="I2664" i="10"/>
  <c r="J2084" i="10"/>
  <c r="H2632" i="10"/>
  <c r="F2636" i="10"/>
  <c r="F2118" i="10"/>
  <c r="I2640" i="10"/>
  <c r="I2642" i="10"/>
  <c r="G2126" i="10"/>
  <c r="I3234" i="10"/>
  <c r="F4874" i="10"/>
  <c r="J1811" i="10"/>
  <c r="G1813" i="10"/>
  <c r="G1407" i="10"/>
  <c r="J1411" i="10"/>
  <c r="G1367" i="10"/>
  <c r="G1389" i="10"/>
  <c r="G1399" i="10"/>
  <c r="G3290" i="10"/>
  <c r="F4917" i="10"/>
  <c r="J2904" i="10"/>
  <c r="G2914" i="10"/>
  <c r="I1348" i="10"/>
  <c r="G2500" i="10"/>
  <c r="I2510" i="10"/>
  <c r="H1354" i="10"/>
  <c r="G2482" i="10"/>
  <c r="J2490" i="10"/>
  <c r="I2843" i="10"/>
  <c r="I2857" i="10"/>
  <c r="J3382" i="10"/>
  <c r="H1541" i="10"/>
  <c r="J3794" i="10"/>
  <c r="F1467" i="10"/>
  <c r="F1451" i="10"/>
  <c r="I4156" i="10"/>
  <c r="H1351" i="10"/>
  <c r="F3529" i="10"/>
  <c r="G3947" i="10"/>
  <c r="J4400" i="10"/>
  <c r="G4410" i="10"/>
  <c r="J4408" i="10"/>
  <c r="F4331" i="10"/>
  <c r="J3978" i="10"/>
  <c r="J4305" i="10"/>
  <c r="G3986" i="10"/>
  <c r="I4627" i="10"/>
  <c r="G1476" i="10"/>
  <c r="G4425" i="10"/>
  <c r="J4635" i="10"/>
  <c r="J1482" i="10"/>
  <c r="H4419" i="10"/>
  <c r="H4615" i="10"/>
  <c r="J1464" i="10"/>
  <c r="F4413" i="10"/>
  <c r="G4621" i="10"/>
  <c r="I1470" i="10"/>
  <c r="F4407" i="10"/>
  <c r="J3930" i="10"/>
  <c r="J3995" i="10"/>
  <c r="I4003" i="10"/>
  <c r="J4003" i="10"/>
  <c r="G3981" i="10"/>
  <c r="G3991" i="10"/>
  <c r="H3343" i="10"/>
  <c r="H3357" i="10"/>
  <c r="I1688" i="10"/>
  <c r="G3280" i="10"/>
  <c r="F1871" i="10"/>
  <c r="H1881" i="10"/>
  <c r="F1671" i="10"/>
  <c r="G1673" i="10"/>
  <c r="F1486" i="10"/>
  <c r="F1518" i="10"/>
  <c r="F2650" i="10"/>
  <c r="G4865" i="10"/>
  <c r="G2852" i="10"/>
  <c r="I2862" i="10"/>
  <c r="H1706" i="10"/>
  <c r="G2858" i="10"/>
  <c r="G2860" i="10"/>
  <c r="H1740" i="10"/>
  <c r="J2840" i="10"/>
  <c r="G2850" i="10"/>
  <c r="J1718" i="10"/>
  <c r="G2844" i="10"/>
  <c r="J2848" i="10"/>
  <c r="H1754" i="10"/>
  <c r="G4331" i="10"/>
  <c r="F4005" i="10"/>
  <c r="J1981" i="10"/>
  <c r="J4651" i="10"/>
  <c r="G4550" i="10"/>
  <c r="F4558" i="10"/>
  <c r="H3368" i="10"/>
  <c r="I2143" i="10"/>
  <c r="G2147" i="10"/>
  <c r="F1929" i="10"/>
  <c r="G1933" i="10"/>
  <c r="I1903" i="10"/>
  <c r="I1907" i="10"/>
  <c r="G4761" i="10"/>
  <c r="I1567" i="10"/>
  <c r="J1607" i="10"/>
  <c r="G4404" i="10"/>
  <c r="I3943" i="10"/>
  <c r="I3949" i="10"/>
  <c r="J3959" i="10"/>
  <c r="G3931" i="10"/>
  <c r="I3935" i="10"/>
  <c r="F3945" i="10"/>
  <c r="J4102" i="10"/>
  <c r="F2346" i="10"/>
  <c r="J2350" i="10"/>
  <c r="F2536" i="10"/>
  <c r="I2540" i="10"/>
  <c r="H2516" i="10"/>
  <c r="F2520" i="10"/>
  <c r="H1940" i="10"/>
  <c r="G3630" i="10"/>
  <c r="F3638" i="10"/>
  <c r="G3638" i="10"/>
  <c r="G3616" i="10"/>
  <c r="F3626" i="10"/>
  <c r="F3989" i="10"/>
  <c r="F1904" i="10"/>
  <c r="F3663" i="10"/>
  <c r="F3651" i="10"/>
  <c r="I1980" i="10"/>
  <c r="I1848" i="10"/>
  <c r="J1757" i="10"/>
  <c r="H3903" i="10"/>
  <c r="F1659" i="10"/>
  <c r="F3058" i="10"/>
  <c r="I3643" i="10"/>
  <c r="G4710" i="10"/>
  <c r="F4718" i="10"/>
  <c r="I3228" i="10"/>
  <c r="J3230" i="10"/>
  <c r="G4696" i="10"/>
  <c r="G4706" i="10"/>
  <c r="F4702" i="10"/>
  <c r="H4712" i="10"/>
  <c r="I2093" i="10"/>
  <c r="I2095" i="10"/>
  <c r="J4923" i="10"/>
  <c r="G4909" i="10"/>
  <c r="H4733" i="10"/>
  <c r="I4046" i="10"/>
  <c r="J3320" i="10"/>
  <c r="G3330" i="10"/>
  <c r="G3899" i="10"/>
  <c r="J3879" i="10"/>
  <c r="I3887" i="10"/>
  <c r="H3683" i="10"/>
  <c r="J3693" i="10"/>
  <c r="F3357" i="10"/>
  <c r="I2971" i="10"/>
  <c r="I2985" i="10"/>
  <c r="F1782" i="10"/>
  <c r="I2185" i="10"/>
  <c r="G2223" i="10"/>
  <c r="G1790" i="10"/>
  <c r="I2107" i="10"/>
  <c r="J2147" i="10"/>
  <c r="J1796" i="10"/>
  <c r="G1728" i="10"/>
  <c r="I3558" i="10"/>
  <c r="G3768" i="10"/>
  <c r="F2222" i="10"/>
  <c r="F2226" i="10"/>
  <c r="H3815" i="10"/>
  <c r="H3808" i="10"/>
  <c r="I3818" i="10"/>
  <c r="I3816" i="10"/>
  <c r="H3824" i="10"/>
  <c r="J2732" i="10"/>
  <c r="F2770" i="10"/>
  <c r="I1846" i="10"/>
  <c r="J2331" i="10"/>
  <c r="G2343" i="10"/>
  <c r="G1882" i="10"/>
  <c r="J3741" i="10"/>
  <c r="J1531" i="10"/>
  <c r="I1539" i="10"/>
  <c r="F3432" i="10"/>
  <c r="G4801" i="10"/>
  <c r="G3410" i="10"/>
  <c r="H3420" i="10"/>
  <c r="I3783" i="10"/>
  <c r="H4044" i="10"/>
  <c r="J4924" i="10"/>
  <c r="J2414" i="10"/>
  <c r="I2418" i="10"/>
  <c r="G1886" i="10"/>
  <c r="J2595" i="10"/>
  <c r="I2633" i="10"/>
  <c r="G2511" i="10"/>
  <c r="I2523" i="10"/>
  <c r="F1898" i="10"/>
  <c r="G2133" i="10"/>
  <c r="I2171" i="10"/>
  <c r="J1828" i="10"/>
  <c r="H3970" i="10"/>
  <c r="G4551" i="10"/>
  <c r="H1383" i="10"/>
  <c r="F4104" i="10"/>
  <c r="J1389" i="10"/>
  <c r="J1373" i="10"/>
  <c r="H4052" i="10"/>
  <c r="J1377" i="10"/>
  <c r="H4747" i="10"/>
  <c r="F4325" i="10"/>
  <c r="G4324" i="10"/>
  <c r="G4330" i="10"/>
  <c r="J4338" i="10"/>
  <c r="J4312" i="10"/>
  <c r="G4316" i="10"/>
  <c r="I4326" i="10"/>
  <c r="I2992" i="10"/>
  <c r="F1887" i="10"/>
  <c r="G1891" i="10"/>
  <c r="G1895" i="10"/>
  <c r="H1899" i="10"/>
  <c r="G1843" i="10"/>
  <c r="I1855" i="10"/>
  <c r="F2815" i="10"/>
  <c r="G2817" i="10"/>
  <c r="F3315" i="10"/>
  <c r="J4430" i="10"/>
  <c r="J3919" i="10"/>
  <c r="I3723" i="10"/>
  <c r="F3705" i="10"/>
  <c r="G3607" i="10"/>
  <c r="I3617" i="10"/>
  <c r="I4228" i="10"/>
  <c r="I3570" i="10"/>
  <c r="G4859" i="10"/>
  <c r="H4395" i="10"/>
  <c r="G3327" i="10"/>
  <c r="J4603" i="10"/>
  <c r="J1450" i="10"/>
  <c r="H4607" i="10"/>
  <c r="J4617" i="10"/>
  <c r="G1410" i="10"/>
  <c r="G4589" i="10"/>
  <c r="I1438" i="10"/>
  <c r="J4595" i="10"/>
  <c r="I4603" i="10"/>
  <c r="J1448" i="10"/>
  <c r="G4162" i="10"/>
  <c r="G4586" i="10"/>
  <c r="G3765" i="10"/>
  <c r="H2234" i="10"/>
  <c r="I3771" i="10"/>
  <c r="F2240" i="10"/>
  <c r="I3753" i="10"/>
  <c r="J2246" i="10"/>
  <c r="G3759" i="10"/>
  <c r="H2252" i="10"/>
  <c r="G3877" i="10"/>
  <c r="I1845" i="10"/>
  <c r="G1883" i="10"/>
  <c r="J1871" i="10"/>
  <c r="H1891" i="10"/>
  <c r="G1787" i="10"/>
  <c r="I1799" i="10"/>
  <c r="G1633" i="10"/>
  <c r="H1643" i="10"/>
  <c r="F3158" i="10"/>
  <c r="I3032" i="10"/>
  <c r="H3040" i="10"/>
  <c r="H2832" i="10"/>
  <c r="I2842" i="10"/>
  <c r="J4797" i="10"/>
  <c r="F2398" i="10"/>
  <c r="J2412" i="10"/>
  <c r="I1664" i="10"/>
  <c r="I2945" i="10"/>
  <c r="G2957" i="10"/>
  <c r="I1394" i="10"/>
  <c r="G1591" i="10"/>
  <c r="J1587" i="10"/>
  <c r="G1589" i="10"/>
  <c r="F4751" i="10"/>
  <c r="I1569" i="10"/>
  <c r="J1579" i="10"/>
  <c r="G1573" i="10"/>
  <c r="I1577" i="10"/>
  <c r="I4737" i="10"/>
  <c r="I2878" i="10"/>
  <c r="J2888" i="10"/>
  <c r="I1732" i="10"/>
  <c r="G2474" i="10"/>
  <c r="G2476" i="10"/>
  <c r="H1356" i="10"/>
  <c r="I2454" i="10"/>
  <c r="G2458" i="10"/>
  <c r="I1364" i="10"/>
  <c r="I2462" i="10"/>
  <c r="J2472" i="10"/>
  <c r="J1366" i="10"/>
  <c r="H4185" i="10"/>
  <c r="H1413" i="10"/>
  <c r="G3898" i="10"/>
  <c r="J1441" i="10"/>
  <c r="F4799" i="10"/>
  <c r="H4377" i="10"/>
  <c r="J4376" i="10"/>
  <c r="I2110" i="10"/>
  <c r="G2114" i="10"/>
  <c r="J4156" i="10"/>
  <c r="G4166" i="10"/>
  <c r="G1996" i="10"/>
  <c r="I2006" i="10"/>
  <c r="F3291" i="10"/>
  <c r="J3293" i="10"/>
  <c r="J1632" i="10"/>
  <c r="H4389" i="10"/>
  <c r="F3299" i="10"/>
  <c r="H3309" i="10"/>
  <c r="G1610" i="10"/>
  <c r="G3146" i="10"/>
  <c r="G3148" i="10"/>
  <c r="G3154" i="10"/>
  <c r="J3162" i="10"/>
  <c r="J3715" i="10"/>
  <c r="H3701" i="10"/>
  <c r="J2030" i="10"/>
  <c r="I2012" i="10"/>
  <c r="I2044" i="10"/>
  <c r="H2050" i="10"/>
  <c r="F3100" i="10"/>
  <c r="F2890" i="10"/>
  <c r="G2910" i="10"/>
  <c r="J2948" i="10"/>
  <c r="G2832" i="10"/>
  <c r="F2870" i="10"/>
  <c r="H4856" i="10"/>
  <c r="F4866" i="10"/>
  <c r="F3992" i="10"/>
  <c r="J3942" i="10"/>
  <c r="I2453" i="10"/>
  <c r="J2463" i="10"/>
  <c r="I2253" i="10"/>
  <c r="I2255" i="10"/>
  <c r="H4899" i="10"/>
  <c r="F2233" i="10"/>
  <c r="I2237" i="10"/>
  <c r="G2139" i="10"/>
  <c r="I2149" i="10"/>
  <c r="F4912" i="10"/>
  <c r="J3686" i="10"/>
  <c r="H3680" i="10"/>
  <c r="F3690" i="10"/>
  <c r="G4711" i="10"/>
  <c r="G3688" i="10"/>
  <c r="I4545" i="10"/>
  <c r="J3668" i="10"/>
  <c r="I3676" i="10"/>
  <c r="H4661" i="10"/>
  <c r="J3676" i="10"/>
  <c r="J4533" i="10"/>
  <c r="J3082" i="10"/>
  <c r="G3092" i="10"/>
  <c r="G3090" i="10"/>
  <c r="J3098" i="10"/>
  <c r="I3070" i="10"/>
  <c r="J3080" i="10"/>
  <c r="J3074" i="10"/>
  <c r="I3078" i="10"/>
  <c r="I4793" i="10"/>
  <c r="J4767" i="10"/>
  <c r="H2180" i="10"/>
  <c r="I2140" i="10"/>
  <c r="J1841" i="10"/>
  <c r="G2830" i="10"/>
  <c r="G3309" i="10"/>
  <c r="F4794" i="10"/>
  <c r="F4774" i="10"/>
  <c r="F4678" i="10"/>
  <c r="I4387" i="10"/>
  <c r="I4851" i="10"/>
  <c r="G4845" i="10"/>
  <c r="J4833" i="10"/>
  <c r="G3513" i="10"/>
  <c r="J2067" i="10"/>
  <c r="J4175" i="10"/>
  <c r="I4181" i="10"/>
  <c r="I4167" i="10"/>
  <c r="G2802" i="10"/>
  <c r="J2810" i="10"/>
  <c r="J1654" i="10"/>
  <c r="I2806" i="10"/>
  <c r="G2810" i="10"/>
  <c r="H1690" i="10"/>
  <c r="G2788" i="10"/>
  <c r="I2798" i="10"/>
  <c r="G1872" i="10"/>
  <c r="I2441" i="10"/>
  <c r="G2479" i="10"/>
  <c r="J4688" i="10"/>
  <c r="J1437" i="10"/>
  <c r="J4206" i="10"/>
  <c r="H1365" i="10"/>
  <c r="G2200" i="10"/>
  <c r="J3917" i="10"/>
  <c r="I4311" i="10"/>
  <c r="F3480" i="10"/>
  <c r="H3886" i="10"/>
  <c r="I3896" i="10"/>
  <c r="I4765" i="10"/>
  <c r="H3894" i="10"/>
  <c r="G3365" i="10"/>
  <c r="H3872" i="10"/>
  <c r="I3882" i="10"/>
  <c r="F4715" i="10"/>
  <c r="H3880" i="10"/>
  <c r="I2361" i="10"/>
  <c r="I1374" i="10"/>
  <c r="H4529" i="10"/>
  <c r="J1742" i="10"/>
  <c r="I1772" i="10"/>
  <c r="G4925" i="10"/>
  <c r="H1780" i="10"/>
  <c r="J3487" i="10"/>
  <c r="I3495" i="10"/>
  <c r="H1791" i="10"/>
  <c r="J2508" i="10"/>
  <c r="F1827" i="10"/>
  <c r="G2424" i="10"/>
  <c r="F2462" i="10"/>
  <c r="H1599" i="10"/>
  <c r="J3235" i="10"/>
  <c r="I3243" i="10"/>
  <c r="H1631" i="10"/>
  <c r="J3506" i="10"/>
  <c r="F1359" i="10"/>
  <c r="H1369" i="10"/>
  <c r="H3991" i="10"/>
  <c r="G4590" i="10"/>
  <c r="H3082" i="10"/>
  <c r="I3092" i="10"/>
  <c r="G4687" i="10"/>
  <c r="H4605" i="10"/>
  <c r="F2940" i="10"/>
  <c r="F1957" i="10"/>
  <c r="G1969" i="10"/>
  <c r="H1963" i="10"/>
  <c r="I1967" i="10"/>
  <c r="H1358" i="10"/>
  <c r="H1787" i="10"/>
  <c r="F1797" i="10"/>
  <c r="F3962" i="10"/>
  <c r="J3721" i="10"/>
  <c r="I4634" i="10"/>
  <c r="F4640" i="10"/>
  <c r="I1498" i="10"/>
  <c r="H4620" i="10"/>
  <c r="I4626" i="10"/>
  <c r="I4636" i="10"/>
  <c r="F4671" i="10"/>
  <c r="H2762" i="10"/>
  <c r="I2772" i="10"/>
  <c r="G2188" i="10"/>
  <c r="I2198" i="10"/>
  <c r="G4232" i="10"/>
  <c r="F4242" i="10"/>
  <c r="I4865" i="10"/>
  <c r="F3624" i="10"/>
  <c r="I4583" i="10"/>
  <c r="J3698" i="10"/>
  <c r="G3236" i="10"/>
  <c r="I3246" i="10"/>
  <c r="I3038" i="10"/>
  <c r="J3048" i="10"/>
  <c r="J3018" i="10"/>
  <c r="G3028" i="10"/>
  <c r="J2922" i="10"/>
  <c r="G2932" i="10"/>
  <c r="I4867" i="10"/>
  <c r="H4918" i="10"/>
  <c r="F3423" i="10"/>
  <c r="F1828" i="10"/>
  <c r="F3429" i="10"/>
  <c r="G3441" i="10"/>
  <c r="I1738" i="10"/>
  <c r="G3405" i="10"/>
  <c r="I1880" i="10"/>
  <c r="J3413" i="10"/>
  <c r="H1904" i="10"/>
  <c r="F3436" i="10"/>
  <c r="H1715" i="10"/>
  <c r="F1719" i="10"/>
  <c r="G1721" i="10"/>
  <c r="F1725" i="10"/>
  <c r="F1703" i="10"/>
  <c r="G1705" i="10"/>
  <c r="F1709" i="10"/>
  <c r="H1713" i="10"/>
  <c r="F3832" i="10"/>
  <c r="F4760" i="10"/>
  <c r="I4770" i="10"/>
  <c r="J4766" i="10"/>
  <c r="F4776" i="10"/>
  <c r="I3096" i="10"/>
  <c r="H1928" i="10"/>
  <c r="H2486" i="10"/>
  <c r="H2488" i="10"/>
  <c r="J1972" i="10"/>
  <c r="J3448" i="10"/>
  <c r="I4905" i="10"/>
  <c r="G1863" i="10"/>
  <c r="I1873" i="10"/>
  <c r="G1663" i="10"/>
  <c r="J1667" i="10"/>
  <c r="I4673" i="10"/>
  <c r="H3540" i="10"/>
  <c r="I4769" i="10"/>
  <c r="I3444" i="10"/>
  <c r="G2546" i="10"/>
  <c r="J2554" i="10"/>
  <c r="F2061" i="10"/>
  <c r="F2071" i="10"/>
  <c r="H2041" i="10"/>
  <c r="H2043" i="10"/>
  <c r="H2049" i="10"/>
  <c r="G2057" i="10"/>
  <c r="J3344" i="10"/>
  <c r="J2596" i="10"/>
  <c r="H1600" i="10"/>
  <c r="G1507" i="10"/>
  <c r="H3813" i="10"/>
  <c r="G3099" i="10"/>
  <c r="I3109" i="10"/>
  <c r="F3105" i="10"/>
  <c r="G3115" i="10"/>
  <c r="J3087" i="10"/>
  <c r="I3095" i="10"/>
  <c r="I2756" i="10"/>
  <c r="H2764" i="10"/>
  <c r="F4720" i="10"/>
  <c r="G1938" i="10"/>
  <c r="F4889" i="10"/>
  <c r="F4899" i="10"/>
  <c r="G4365" i="10"/>
  <c r="F4663" i="10"/>
  <c r="G4290" i="10"/>
  <c r="G4714" i="10"/>
  <c r="F3641" i="10"/>
  <c r="H2106" i="10"/>
  <c r="J3647" i="10"/>
  <c r="I3655" i="10"/>
  <c r="I2084" i="10"/>
  <c r="G3627" i="10"/>
  <c r="I3637" i="10"/>
  <c r="H2090" i="10"/>
  <c r="G3635" i="10"/>
  <c r="H2124" i="10"/>
  <c r="H1696" i="10"/>
  <c r="F1748" i="10"/>
  <c r="F1519" i="10"/>
  <c r="H1529" i="10"/>
  <c r="G1497" i="10"/>
  <c r="F1501" i="10"/>
  <c r="F3199" i="10"/>
  <c r="G1505" i="10"/>
  <c r="H1515" i="10"/>
  <c r="F4038" i="10"/>
  <c r="I4807" i="10"/>
  <c r="I4556" i="10"/>
  <c r="H4564" i="10"/>
  <c r="I4848" i="10"/>
  <c r="I4152" i="10"/>
  <c r="I3910" i="10"/>
  <c r="I4130" i="10"/>
  <c r="F4140" i="10"/>
  <c r="I4677" i="10"/>
  <c r="H3934" i="10"/>
  <c r="H4682" i="10"/>
  <c r="G3388" i="10"/>
  <c r="I2001" i="10"/>
  <c r="G2039" i="10"/>
  <c r="G3354" i="10"/>
  <c r="F3334" i="10"/>
  <c r="J4219" i="10"/>
  <c r="I4227" i="10"/>
  <c r="G1349" i="10"/>
  <c r="G3523" i="10"/>
  <c r="G2257" i="10"/>
  <c r="F2261" i="10"/>
  <c r="H2265" i="10"/>
  <c r="H2267" i="10"/>
  <c r="I1589" i="10"/>
  <c r="G1627" i="10"/>
  <c r="J1615" i="10"/>
  <c r="I1653" i="10"/>
  <c r="G4765" i="10"/>
  <c r="J4294" i="10"/>
  <c r="H3170" i="10"/>
  <c r="H3172" i="10"/>
  <c r="G3522" i="10"/>
  <c r="I3494" i="10"/>
  <c r="H4646" i="10"/>
  <c r="G2542" i="10"/>
  <c r="J4036" i="10"/>
  <c r="G2245" i="10"/>
  <c r="J3286" i="10"/>
  <c r="I1606" i="10"/>
  <c r="H3927" i="10"/>
  <c r="J3169" i="10"/>
  <c r="H3173" i="10"/>
  <c r="I1510" i="10"/>
  <c r="J3825" i="10"/>
  <c r="J3149" i="10"/>
  <c r="J3153" i="10"/>
  <c r="G1516" i="10"/>
  <c r="F4384" i="10"/>
  <c r="H3055" i="10"/>
  <c r="J3065" i="10"/>
  <c r="F1418" i="10"/>
  <c r="J4090" i="10"/>
  <c r="F3487" i="10"/>
  <c r="F4337" i="10"/>
  <c r="I3912" i="10"/>
  <c r="H3920" i="10"/>
  <c r="G4663" i="10"/>
  <c r="I3920" i="10"/>
  <c r="G2143" i="10"/>
  <c r="I3898" i="10"/>
  <c r="F3908" i="10"/>
  <c r="H3904" i="10"/>
  <c r="I3914" i="10"/>
  <c r="J4755" i="10"/>
  <c r="I4763" i="10"/>
  <c r="I1582" i="10"/>
  <c r="J4761" i="10"/>
  <c r="J4771" i="10"/>
  <c r="J1562" i="10"/>
  <c r="G4741" i="10"/>
  <c r="H4751" i="10"/>
  <c r="J1902" i="10"/>
  <c r="I1804" i="10"/>
  <c r="F4893" i="10"/>
  <c r="H4287" i="10"/>
  <c r="I3339" i="10"/>
  <c r="H2261" i="10"/>
  <c r="J2269" i="10"/>
  <c r="J2061" i="10"/>
  <c r="H2071" i="10"/>
  <c r="F2043" i="10"/>
  <c r="H2053" i="10"/>
  <c r="G1931" i="10"/>
  <c r="I1943" i="10"/>
  <c r="F3988" i="10"/>
  <c r="G3743" i="10"/>
  <c r="H4606" i="10"/>
  <c r="G4616" i="10"/>
  <c r="G3724" i="10"/>
  <c r="H4622" i="10"/>
  <c r="G4596" i="10"/>
  <c r="H3114" i="10"/>
  <c r="I3124" i="10"/>
  <c r="G4580" i="10"/>
  <c r="J4566" i="10"/>
  <c r="I1618" i="10"/>
  <c r="G3644" i="10"/>
  <c r="J3568" i="10"/>
  <c r="J3586" i="10"/>
  <c r="G3626" i="10"/>
  <c r="H3489" i="10"/>
  <c r="H1979" i="10"/>
  <c r="I2137" i="10"/>
  <c r="J1689" i="10"/>
  <c r="G2111" i="10"/>
  <c r="H1725" i="10"/>
  <c r="F1353" i="10"/>
  <c r="G1911" i="10"/>
  <c r="I3000" i="10"/>
  <c r="H3008" i="10"/>
  <c r="G4308" i="10"/>
  <c r="J2208" i="10"/>
  <c r="G2218" i="10"/>
  <c r="G2010" i="10"/>
  <c r="J2018" i="10"/>
  <c r="I1747" i="10"/>
  <c r="G1757" i="10"/>
  <c r="J1651" i="10"/>
  <c r="J4661" i="10"/>
  <c r="J3056" i="10"/>
  <c r="J3058" i="10"/>
  <c r="J3064" i="10"/>
  <c r="G3074" i="10"/>
  <c r="J3042" i="10"/>
  <c r="I3046" i="10"/>
  <c r="I4921" i="10"/>
  <c r="G3050" i="10"/>
  <c r="G3052" i="10"/>
  <c r="I4895" i="10"/>
  <c r="G3813" i="10"/>
  <c r="H3801" i="10"/>
  <c r="H1918" i="10"/>
  <c r="J1825" i="10"/>
  <c r="J1809" i="10"/>
  <c r="H3065" i="10"/>
  <c r="H1813" i="10"/>
  <c r="G4855" i="10"/>
  <c r="G3357" i="10"/>
  <c r="H4396" i="10"/>
  <c r="G4564" i="10"/>
  <c r="F3056" i="10"/>
  <c r="H3066" i="10"/>
  <c r="F2856" i="10"/>
  <c r="I2860" i="10"/>
  <c r="G3489" i="10"/>
  <c r="J1914" i="10"/>
  <c r="G1842" i="10"/>
  <c r="F4871" i="10"/>
  <c r="G1826" i="10"/>
  <c r="I4877" i="10"/>
  <c r="I1726" i="10"/>
  <c r="J3584" i="10"/>
  <c r="F4198" i="10"/>
  <c r="G4149" i="10"/>
  <c r="H3286" i="10"/>
  <c r="J4155" i="10"/>
  <c r="I4163" i="10"/>
  <c r="F3729" i="10"/>
  <c r="F2192" i="10"/>
  <c r="I3735" i="10"/>
  <c r="G3741" i="10"/>
  <c r="F2224" i="10"/>
  <c r="F4241" i="10"/>
  <c r="J3797" i="10"/>
  <c r="H3837" i="10"/>
  <c r="F4417" i="10"/>
  <c r="H3796" i="10"/>
  <c r="G2760" i="10"/>
  <c r="I3303" i="10"/>
  <c r="F3313" i="10"/>
  <c r="F1645" i="10"/>
  <c r="H1649" i="10"/>
  <c r="G1462" i="10"/>
  <c r="F1490" i="10"/>
  <c r="H4290" i="10"/>
  <c r="F4264" i="10"/>
  <c r="J4529" i="10"/>
  <c r="I2426" i="10"/>
  <c r="I2593" i="10"/>
  <c r="G2631" i="10"/>
  <c r="J1890" i="10"/>
  <c r="G2509" i="10"/>
  <c r="J2523" i="10"/>
  <c r="I1926" i="10"/>
  <c r="G3684" i="10"/>
  <c r="I2131" i="10"/>
  <c r="J2171" i="10"/>
  <c r="J1826" i="10"/>
  <c r="I2777" i="10"/>
  <c r="I1377" i="10"/>
  <c r="J1387" i="10"/>
  <c r="G1383" i="10"/>
  <c r="I1393" i="10"/>
  <c r="I1379" i="10"/>
  <c r="H4634" i="10"/>
  <c r="F4688" i="10"/>
  <c r="J3665" i="10"/>
  <c r="F3675" i="10"/>
  <c r="G3673" i="10"/>
  <c r="J3653" i="10"/>
  <c r="F3659" i="10"/>
  <c r="I3669" i="10"/>
  <c r="G3649" i="10"/>
  <c r="H2029" i="10"/>
  <c r="H2031" i="10"/>
  <c r="F2035" i="10"/>
  <c r="J2037" i="10"/>
  <c r="H2015" i="10"/>
  <c r="F2019" i="10"/>
  <c r="J3848" i="10"/>
  <c r="I2933" i="10"/>
  <c r="J2943" i="10"/>
  <c r="H4014" i="10"/>
  <c r="I3769" i="10"/>
  <c r="F4580" i="10"/>
  <c r="H4650" i="10"/>
  <c r="G4382" i="10"/>
  <c r="G4360" i="10"/>
  <c r="F4370" i="10"/>
  <c r="G4264" i="10"/>
  <c r="F4274" i="10"/>
  <c r="I4880" i="10"/>
  <c r="I2997" i="10"/>
  <c r="H1445" i="10"/>
  <c r="J3075" i="10"/>
  <c r="I3083" i="10"/>
  <c r="J1445" i="10"/>
  <c r="J3083" i="10"/>
  <c r="J1481" i="10"/>
  <c r="H2386" i="10"/>
  <c r="I4420" i="10"/>
  <c r="F4368" i="10"/>
  <c r="H4040" i="10"/>
  <c r="I4050" i="10"/>
  <c r="H4319" i="10"/>
  <c r="H4048" i="10"/>
  <c r="H4322" i="10"/>
  <c r="F4028" i="10"/>
  <c r="H4038" i="10"/>
  <c r="J3420" i="10"/>
  <c r="I4381" i="10"/>
  <c r="H4053" i="10"/>
  <c r="H2773" i="10"/>
  <c r="J2781" i="10"/>
  <c r="H2573" i="10"/>
  <c r="H2575" i="10"/>
  <c r="H2143" i="10"/>
  <c r="F2147" i="10"/>
  <c r="H2047" i="10"/>
  <c r="F2051" i="10"/>
  <c r="G3110" i="10"/>
  <c r="J1532" i="10"/>
  <c r="I4597" i="10"/>
  <c r="F1677" i="10"/>
  <c r="H1681" i="10"/>
  <c r="H1683" i="10"/>
  <c r="F1687" i="10"/>
  <c r="G4064" i="10"/>
  <c r="F4705" i="10"/>
  <c r="I4530" i="10"/>
  <c r="I4540" i="10"/>
  <c r="F4124" i="10"/>
  <c r="H4134" i="10"/>
  <c r="H4104" i="10"/>
  <c r="I4114" i="10"/>
  <c r="I4112" i="10"/>
  <c r="H4120" i="10"/>
  <c r="G2711" i="10"/>
  <c r="I2723" i="10"/>
  <c r="J4326" i="10"/>
  <c r="J2312" i="10"/>
  <c r="J2314" i="10"/>
  <c r="F4224" i="10"/>
  <c r="G2292" i="10"/>
  <c r="J2296" i="10"/>
  <c r="H4549" i="10"/>
  <c r="J2841" i="10"/>
  <c r="H2845" i="10"/>
  <c r="I3547" i="10"/>
  <c r="H1506" i="10"/>
  <c r="J4254" i="10"/>
  <c r="H4292" i="10"/>
  <c r="F1384" i="10"/>
  <c r="H4178" i="10"/>
  <c r="F4216" i="10"/>
  <c r="F1416" i="10"/>
  <c r="J3792" i="10"/>
  <c r="I3830" i="10"/>
  <c r="G3293" i="10"/>
  <c r="F1667" i="10"/>
  <c r="J3299" i="10"/>
  <c r="I3307" i="10"/>
  <c r="H1645" i="10"/>
  <c r="F3148" i="10"/>
  <c r="I3394" i="10"/>
  <c r="I3154" i="10"/>
  <c r="H4119" i="10"/>
  <c r="J2154" i="10"/>
  <c r="I2158" i="10"/>
  <c r="G2162" i="10"/>
  <c r="G2164" i="10"/>
  <c r="I2142" i="10"/>
  <c r="G2146" i="10"/>
  <c r="G2148" i="10"/>
  <c r="J2152" i="10"/>
  <c r="H4758" i="10"/>
  <c r="J3532" i="10"/>
  <c r="J3836" i="10"/>
  <c r="G3840" i="10"/>
  <c r="F3850" i="10"/>
  <c r="F3822" i="10"/>
  <c r="I4591" i="10"/>
  <c r="H4193" i="10"/>
  <c r="G4201" i="10"/>
  <c r="I4871" i="10"/>
  <c r="G4110" i="10"/>
  <c r="J2565" i="10"/>
  <c r="J2569" i="10"/>
  <c r="J2369" i="10"/>
  <c r="F2379" i="10"/>
  <c r="H2349" i="10"/>
  <c r="H2351" i="10"/>
  <c r="H2253" i="10"/>
  <c r="H2255" i="10"/>
  <c r="G4235" i="10"/>
  <c r="F3226" i="10"/>
  <c r="F3103" i="10"/>
  <c r="G1736" i="10"/>
  <c r="F3077" i="10"/>
  <c r="G1766" i="10"/>
  <c r="G3022" i="10"/>
  <c r="F3174" i="10"/>
  <c r="G1750" i="10"/>
  <c r="G3150" i="10"/>
  <c r="G1752" i="10"/>
  <c r="J4405" i="10"/>
  <c r="F4643" i="10"/>
  <c r="I3082" i="10"/>
  <c r="F3092" i="10"/>
  <c r="H3088" i="10"/>
  <c r="I3098" i="10"/>
  <c r="I3072" i="10"/>
  <c r="J4297" i="10"/>
  <c r="F3076" i="10"/>
  <c r="H3086" i="10"/>
  <c r="H3547" i="10"/>
  <c r="J4728" i="10"/>
  <c r="G1831" i="10"/>
  <c r="I1841" i="10"/>
  <c r="J3596" i="10"/>
  <c r="J3061" i="10"/>
  <c r="H3071" i="10"/>
  <c r="G3140" i="10"/>
  <c r="I3150" i="10"/>
  <c r="G3122" i="10"/>
  <c r="J3130" i="10"/>
  <c r="J3024" i="10"/>
  <c r="J3026" i="10"/>
  <c r="F1520" i="10"/>
  <c r="J4147" i="10"/>
  <c r="H1895" i="10"/>
  <c r="J1853" i="10"/>
  <c r="J2579" i="10"/>
  <c r="F1883" i="10"/>
  <c r="H1893" i="10"/>
  <c r="F2546" i="10"/>
  <c r="I3515" i="10"/>
  <c r="G4838" i="10"/>
  <c r="F4846" i="10"/>
  <c r="G4846" i="10"/>
  <c r="H4824" i="10"/>
  <c r="F4834" i="10"/>
  <c r="H4832" i="10"/>
  <c r="J4094" i="10"/>
  <c r="J3530" i="10"/>
  <c r="G2427" i="10"/>
  <c r="I2437" i="10"/>
  <c r="F2433" i="10"/>
  <c r="G2443" i="10"/>
  <c r="J2415" i="10"/>
  <c r="I2423" i="10"/>
  <c r="G1459" i="10"/>
  <c r="I1471" i="10"/>
  <c r="F4781" i="10"/>
  <c r="J4231" i="10"/>
  <c r="G3803" i="10"/>
  <c r="I3711" i="10"/>
  <c r="G2671" i="10"/>
  <c r="G2709" i="10"/>
  <c r="J2691" i="10"/>
  <c r="G2703" i="10"/>
  <c r="I2619" i="10"/>
  <c r="J2659" i="10"/>
  <c r="G2639" i="10"/>
  <c r="I2651" i="10"/>
  <c r="H3654" i="10"/>
  <c r="G3640" i="10"/>
  <c r="F1387" i="10"/>
  <c r="H4002" i="10"/>
  <c r="F3319" i="10"/>
  <c r="H3225" i="10"/>
  <c r="G3121" i="10"/>
  <c r="G3781" i="10"/>
  <c r="G4203" i="10"/>
  <c r="G4146" i="10"/>
  <c r="J1843" i="10"/>
  <c r="G1845" i="10"/>
  <c r="G1823" i="10"/>
  <c r="J1827" i="10"/>
  <c r="F4693" i="10"/>
  <c r="J1627" i="10"/>
  <c r="I1635" i="10"/>
  <c r="I3134" i="10"/>
  <c r="J3144" i="10"/>
  <c r="J2936" i="10"/>
  <c r="G2946" i="10"/>
  <c r="H1788" i="10"/>
  <c r="J2914" i="10"/>
  <c r="I2918" i="10"/>
  <c r="F1824" i="10"/>
  <c r="J2818" i="10"/>
  <c r="I2822" i="10"/>
  <c r="F1728" i="10"/>
  <c r="I4407" i="10"/>
  <c r="I1514" i="10"/>
  <c r="F1540" i="10"/>
  <c r="F3827" i="10"/>
  <c r="J1677" i="10"/>
  <c r="G4799" i="10"/>
  <c r="F4809" i="10"/>
  <c r="G1652" i="10"/>
  <c r="J3845" i="10"/>
  <c r="F4378" i="10"/>
  <c r="J3971" i="10"/>
  <c r="J4237" i="10"/>
  <c r="I3977" i="10"/>
  <c r="G3957" i="10"/>
  <c r="I3963" i="10"/>
  <c r="J4677" i="10"/>
  <c r="H2105" i="10"/>
  <c r="H2107" i="10"/>
  <c r="H2113" i="10"/>
  <c r="G2121" i="10"/>
  <c r="H2091" i="10"/>
  <c r="F2095" i="10"/>
  <c r="F1839" i="10"/>
  <c r="H1849" i="10"/>
  <c r="J3866" i="10"/>
  <c r="G4919" i="10"/>
  <c r="I4890" i="10"/>
  <c r="I4692" i="10"/>
  <c r="F4672" i="10"/>
  <c r="J2676" i="10"/>
  <c r="F4576" i="10"/>
  <c r="G2574" i="10"/>
  <c r="I3831" i="10"/>
  <c r="J2606" i="10"/>
  <c r="H2610" i="10"/>
  <c r="J2614" i="10"/>
  <c r="F2624" i="10"/>
  <c r="H2594" i="10"/>
  <c r="H2596" i="10"/>
  <c r="G4086" i="10"/>
  <c r="F4094" i="10"/>
  <c r="J3213" i="10"/>
  <c r="J3217" i="10"/>
  <c r="J1554" i="10"/>
  <c r="F2618" i="10"/>
  <c r="H3221" i="10"/>
  <c r="H3223" i="10"/>
  <c r="G1562" i="10"/>
  <c r="I2553" i="10"/>
  <c r="J3201" i="10"/>
  <c r="H3205" i="10"/>
  <c r="J1568" i="10"/>
  <c r="H4645" i="10"/>
  <c r="J3209" i="10"/>
  <c r="F3219" i="10"/>
  <c r="J1570" i="10"/>
  <c r="F2878" i="10"/>
  <c r="F2826" i="10"/>
  <c r="H1970" i="10"/>
  <c r="I4419" i="10"/>
  <c r="G2576" i="10"/>
  <c r="F2614" i="10"/>
  <c r="F1578" i="10"/>
  <c r="I3437" i="10"/>
  <c r="I3439" i="10"/>
  <c r="G1614" i="10"/>
  <c r="G3419" i="10"/>
  <c r="I3429" i="10"/>
  <c r="F1590" i="10"/>
  <c r="G3323" i="10"/>
  <c r="I3333" i="10"/>
  <c r="G4719" i="10"/>
  <c r="H4247" i="10"/>
  <c r="J2028" i="10"/>
  <c r="G3732" i="10"/>
  <c r="F1986" i="10"/>
  <c r="F2018" i="10"/>
  <c r="G2022" i="10"/>
  <c r="J3656" i="10"/>
  <c r="H3762" i="10"/>
  <c r="F3604" i="10"/>
  <c r="H3614" i="10"/>
  <c r="I3610" i="10"/>
  <c r="F3620" i="10"/>
  <c r="H3592" i="10"/>
  <c r="F4403" i="10"/>
  <c r="H3598" i="10"/>
  <c r="I3608" i="10"/>
  <c r="H2418" i="10"/>
  <c r="H2721" i="10"/>
  <c r="G2729" i="10"/>
  <c r="F2727" i="10"/>
  <c r="H2737" i="10"/>
  <c r="H2707" i="10"/>
  <c r="F2717" i="10"/>
  <c r="G2097" i="10"/>
  <c r="F2101" i="10"/>
  <c r="H4281" i="10"/>
  <c r="I4305" i="10"/>
  <c r="G2984" i="10"/>
  <c r="F3022" i="10"/>
  <c r="I2507" i="10"/>
  <c r="H4669" i="10"/>
  <c r="H4876" i="10"/>
  <c r="I4780" i="10"/>
  <c r="H4788" i="10"/>
  <c r="G4721" i="10"/>
  <c r="H2812" i="10"/>
  <c r="J2822" i="10"/>
  <c r="H2818" i="10"/>
  <c r="H2820" i="10"/>
  <c r="G4286" i="10"/>
  <c r="J4290" i="10"/>
  <c r="G4300" i="10"/>
  <c r="J4929" i="10"/>
  <c r="H2803" i="10"/>
  <c r="F2813" i="10"/>
  <c r="H2785" i="10"/>
  <c r="G2793" i="10"/>
  <c r="F2791" i="10"/>
  <c r="H2801" i="10"/>
  <c r="G3658" i="10"/>
  <c r="I3893" i="10"/>
  <c r="G3493" i="10"/>
  <c r="G3928" i="10"/>
  <c r="I3431" i="10"/>
  <c r="F3441" i="10"/>
  <c r="G1432" i="10"/>
  <c r="G4882" i="10"/>
  <c r="J4890" i="10"/>
  <c r="H3505" i="10"/>
  <c r="F2748" i="10"/>
  <c r="I2752" i="10"/>
  <c r="G2208" i="10"/>
  <c r="I2754" i="10"/>
  <c r="H2758" i="10"/>
  <c r="F2214" i="10"/>
  <c r="I2274" i="10"/>
  <c r="I2288" i="10"/>
  <c r="I1472" i="10"/>
  <c r="H2304" i="10"/>
  <c r="H2318" i="10"/>
  <c r="F1484" i="10"/>
  <c r="I3265" i="10"/>
  <c r="I1505" i="10"/>
  <c r="J1515" i="10"/>
  <c r="G1511" i="10"/>
  <c r="I1521" i="10"/>
  <c r="I1491" i="10"/>
  <c r="G1501" i="10"/>
  <c r="J1499" i="10"/>
  <c r="I1507" i="10"/>
  <c r="H3995" i="10"/>
  <c r="G4809" i="10"/>
  <c r="H4001" i="10"/>
  <c r="G4009" i="10"/>
  <c r="F3983" i="10"/>
  <c r="J3345" i="10"/>
  <c r="H3384" i="10"/>
  <c r="F1428" i="10"/>
  <c r="H1582" i="10"/>
  <c r="G3746" i="10"/>
  <c r="J2959" i="10"/>
  <c r="I2967" i="10"/>
  <c r="J4921" i="10"/>
  <c r="I3862" i="10"/>
  <c r="F3841" i="10"/>
  <c r="I3847" i="10"/>
  <c r="I3829" i="10"/>
  <c r="G3835" i="10"/>
  <c r="G2773" i="10"/>
  <c r="I2811" i="10"/>
  <c r="I2793" i="10"/>
  <c r="J2723" i="10"/>
  <c r="I2761" i="10"/>
  <c r="G2741" i="10"/>
  <c r="J2755" i="10"/>
  <c r="F3408" i="10"/>
  <c r="J1617" i="10"/>
  <c r="J4057" i="10"/>
  <c r="J1645" i="10"/>
  <c r="J3092" i="10"/>
  <c r="G2990" i="10"/>
  <c r="I3755" i="10"/>
  <c r="F4177" i="10"/>
  <c r="J4170" i="10"/>
  <c r="J3970" i="10"/>
  <c r="G3980" i="10"/>
  <c r="I2468" i="10"/>
  <c r="H2476" i="10"/>
  <c r="I2356" i="10"/>
  <c r="F2368" i="10"/>
  <c r="F3215" i="10"/>
  <c r="H1860" i="10"/>
  <c r="F4861" i="10"/>
  <c r="F3951" i="10"/>
  <c r="F4855" i="10"/>
  <c r="H3931" i="10"/>
  <c r="H4849" i="10"/>
  <c r="H3937" i="10"/>
  <c r="G3945" i="10"/>
  <c r="F4572" i="10"/>
  <c r="F2107" i="10"/>
  <c r="H2117" i="10"/>
  <c r="I1997" i="10"/>
  <c r="I1999" i="10"/>
  <c r="F4615" i="10"/>
  <c r="J1975" i="10"/>
  <c r="G1987" i="10"/>
  <c r="I1981" i="10"/>
  <c r="I1985" i="10"/>
  <c r="G4601" i="10"/>
  <c r="H3736" i="10"/>
  <c r="H3628" i="10"/>
  <c r="J3638" i="10"/>
  <c r="J4917" i="10"/>
  <c r="H3636" i="10"/>
  <c r="J4597" i="10"/>
  <c r="F3616" i="10"/>
  <c r="H3626" i="10"/>
  <c r="I3989" i="10"/>
  <c r="F4529" i="10"/>
  <c r="I2622" i="10"/>
  <c r="J2632" i="10"/>
  <c r="G3850" i="10"/>
  <c r="J1692" i="10"/>
  <c r="J2612" i="10"/>
  <c r="G2766" i="10"/>
  <c r="J1724" i="10"/>
  <c r="J1628" i="10"/>
  <c r="H4399" i="10"/>
  <c r="H3056" i="10"/>
  <c r="I3066" i="10"/>
  <c r="I3064" i="10"/>
  <c r="H3072" i="10"/>
  <c r="F3044" i="10"/>
  <c r="H3054" i="10"/>
  <c r="I3050" i="10"/>
  <c r="F3060" i="10"/>
  <c r="G2052" i="10"/>
  <c r="J2056" i="10"/>
  <c r="I1817" i="10"/>
  <c r="I1819" i="10"/>
  <c r="G4583" i="10"/>
  <c r="F3694" i="10"/>
  <c r="I3700" i="10"/>
  <c r="G3710" i="10"/>
  <c r="F4849" i="10"/>
  <c r="F2823" i="10"/>
  <c r="H2833" i="10"/>
  <c r="H2419" i="10"/>
  <c r="F2429" i="10"/>
  <c r="H2401" i="10"/>
  <c r="G2409" i="10"/>
  <c r="H2201" i="10"/>
  <c r="H2203" i="10"/>
  <c r="J3967" i="10"/>
  <c r="H3123" i="10"/>
  <c r="F2606" i="10"/>
  <c r="F2530" i="10"/>
  <c r="G2303" i="10"/>
  <c r="J3047" i="10"/>
  <c r="F3049" i="10"/>
  <c r="H3211" i="10"/>
  <c r="J3055" i="10"/>
  <c r="I3063" i="10"/>
  <c r="H2900" i="10"/>
  <c r="F2904" i="10"/>
  <c r="I2908" i="10"/>
  <c r="J2910" i="10"/>
  <c r="H4197" i="10"/>
  <c r="I4772" i="10"/>
  <c r="I1886" i="10"/>
  <c r="G4825" i="10"/>
  <c r="G1846" i="10"/>
  <c r="H3731" i="10"/>
  <c r="F1874" i="10"/>
  <c r="G4411" i="10"/>
  <c r="I3804" i="10"/>
  <c r="F3518" i="10"/>
  <c r="F3139" i="10"/>
  <c r="H3149" i="10"/>
  <c r="G1450" i="10"/>
  <c r="H3143" i="10"/>
  <c r="F3147" i="10"/>
  <c r="G1484" i="10"/>
  <c r="F4235" i="10"/>
  <c r="J3125" i="10"/>
  <c r="H3135" i="10"/>
  <c r="I1668" i="10"/>
  <c r="G2794" i="10"/>
  <c r="G2796" i="10"/>
  <c r="J1702" i="10"/>
  <c r="H3851" i="10"/>
  <c r="F1979" i="10"/>
  <c r="H1959" i="10"/>
  <c r="F1867" i="10"/>
  <c r="J2420" i="10"/>
  <c r="J2675" i="10"/>
  <c r="J4915" i="10"/>
  <c r="G4916" i="10"/>
  <c r="H4920" i="10"/>
  <c r="F4930" i="10"/>
  <c r="F4902" i="10"/>
  <c r="G4908" i="10"/>
  <c r="G4918" i="10"/>
  <c r="G2299" i="10"/>
  <c r="I2309" i="10"/>
  <c r="G4313" i="10"/>
  <c r="F2305" i="10"/>
  <c r="G2315" i="10"/>
  <c r="H4307" i="10"/>
  <c r="J2287" i="10"/>
  <c r="I2295" i="10"/>
  <c r="G2291" i="10"/>
  <c r="J2295" i="10"/>
  <c r="F4295" i="10"/>
  <c r="J4642" i="10"/>
  <c r="F3938" i="10"/>
  <c r="J3948" i="10"/>
  <c r="I3956" i="10"/>
  <c r="F3946" i="10"/>
  <c r="F4289" i="10"/>
  <c r="I3924" i="10"/>
  <c r="F3934" i="10"/>
  <c r="J3314" i="10"/>
  <c r="H3267" i="10"/>
  <c r="F2439" i="10"/>
  <c r="H2449" i="10"/>
  <c r="H2241" i="10"/>
  <c r="G2249" i="10"/>
  <c r="F2221" i="10"/>
  <c r="F2231" i="10"/>
  <c r="H2123" i="10"/>
  <c r="F2127" i="10"/>
  <c r="H1618" i="10"/>
  <c r="H1636" i="10"/>
  <c r="F1516" i="10"/>
  <c r="J4556" i="10"/>
  <c r="H1542" i="10"/>
  <c r="H4530" i="10"/>
  <c r="F4795" i="10"/>
  <c r="J1642" i="10"/>
  <c r="F1650" i="10"/>
  <c r="F3087" i="10"/>
  <c r="F2980" i="10"/>
  <c r="H2990" i="10"/>
  <c r="F2988" i="10"/>
  <c r="I2968" i="10"/>
  <c r="H2976" i="10"/>
  <c r="I2976" i="10"/>
  <c r="G2180" i="10"/>
  <c r="J2184" i="10"/>
  <c r="G4254" i="10"/>
  <c r="G4234" i="10"/>
  <c r="J4242" i="10"/>
  <c r="H3624" i="10"/>
  <c r="F4275" i="10"/>
  <c r="G2981" i="10"/>
  <c r="G2745" i="10"/>
  <c r="H2755" i="10"/>
  <c r="H2547" i="10"/>
  <c r="H2529" i="10"/>
  <c r="G2537" i="10"/>
  <c r="H2433" i="10"/>
  <c r="G2441" i="10"/>
  <c r="G4867" i="10"/>
  <c r="H2183" i="10"/>
  <c r="J2193" i="10"/>
  <c r="J2189" i="10"/>
  <c r="H2199" i="10"/>
  <c r="F2171" i="10"/>
  <c r="H2181" i="10"/>
  <c r="J2177" i="10"/>
  <c r="F2187" i="10"/>
  <c r="I3436" i="10"/>
  <c r="J1580" i="10"/>
  <c r="F1538" i="10"/>
  <c r="F1566" i="10"/>
  <c r="G1576" i="10"/>
  <c r="H4765" i="10"/>
  <c r="I4558" i="10"/>
  <c r="H3110" i="10"/>
  <c r="F3116" i="10"/>
  <c r="I2719" i="10"/>
  <c r="G2723" i="10"/>
  <c r="F2113" i="10"/>
  <c r="G2123" i="10"/>
  <c r="I4836" i="10"/>
  <c r="H4822" i="10"/>
  <c r="I4252" i="10"/>
  <c r="J3758" i="10"/>
  <c r="I4679" i="10"/>
  <c r="F3560" i="10"/>
  <c r="F3540" i="10"/>
  <c r="H3550" i="10"/>
  <c r="F3444" i="10"/>
  <c r="I4625" i="10"/>
  <c r="F2053" i="10"/>
  <c r="H2057" i="10"/>
  <c r="H1428" i="10"/>
  <c r="H4356" i="10"/>
  <c r="I4396" i="10"/>
  <c r="H1410" i="10"/>
  <c r="F4280" i="10"/>
  <c r="J4318" i="10"/>
  <c r="H1442" i="10"/>
  <c r="H4306" i="10"/>
  <c r="F4344" i="10"/>
  <c r="F1448" i="10"/>
  <c r="F3591" i="10"/>
  <c r="H1806" i="10"/>
  <c r="H1693" i="10"/>
  <c r="J1559" i="10"/>
  <c r="J1669" i="10"/>
  <c r="J3307" i="10"/>
  <c r="J1705" i="10"/>
  <c r="G3311" i="10"/>
  <c r="F2100" i="10"/>
  <c r="H1709" i="10"/>
  <c r="H3718" i="10"/>
  <c r="G1433" i="10"/>
  <c r="F1437" i="10"/>
  <c r="F3685" i="10"/>
  <c r="G1441" i="10"/>
  <c r="H1451" i="10"/>
  <c r="F1421" i="10"/>
  <c r="H1425" i="10"/>
  <c r="I2174" i="10"/>
  <c r="G2178" i="10"/>
  <c r="F4732" i="10"/>
  <c r="F3506" i="10"/>
  <c r="G3862" i="10"/>
  <c r="G2655" i="10"/>
  <c r="H3662" i="10"/>
  <c r="I3670" i="10"/>
  <c r="J4821" i="10"/>
  <c r="F4213" i="10"/>
  <c r="J4669" i="10"/>
  <c r="F4117" i="10"/>
  <c r="J4663" i="10"/>
  <c r="G4288" i="10"/>
  <c r="F2387" i="10"/>
  <c r="J2389" i="10"/>
  <c r="F2395" i="10"/>
  <c r="H2405" i="10"/>
  <c r="J2373" i="10"/>
  <c r="J2377" i="10"/>
  <c r="J2381" i="10"/>
  <c r="H2391" i="10"/>
  <c r="F4223" i="10"/>
  <c r="G2469" i="10"/>
  <c r="G3337" i="10"/>
  <c r="G1382" i="10"/>
  <c r="H4926" i="10"/>
  <c r="F1362" i="10"/>
  <c r="G1368" i="10"/>
  <c r="F3341" i="10"/>
  <c r="I2904" i="10"/>
  <c r="H2912" i="10"/>
  <c r="F1912" i="10"/>
  <c r="F2500" i="10"/>
  <c r="H2510" i="10"/>
  <c r="G1920" i="10"/>
  <c r="I2480" i="10"/>
  <c r="I2482" i="10"/>
  <c r="F1676" i="10"/>
  <c r="J2843" i="10"/>
  <c r="G2855" i="10"/>
  <c r="J1659" i="10"/>
  <c r="I1667" i="10"/>
  <c r="G3352" i="10"/>
  <c r="F3362" i="10"/>
  <c r="J2320" i="10"/>
  <c r="G2330" i="10"/>
  <c r="J2969" i="10"/>
  <c r="H2973" i="10"/>
  <c r="J3523" i="10"/>
  <c r="H1634" i="10"/>
  <c r="J1662" i="10"/>
  <c r="G3498" i="10"/>
  <c r="G3484" i="10"/>
  <c r="J3522" i="10"/>
  <c r="I3113" i="10"/>
  <c r="J3123" i="10"/>
  <c r="F1459" i="10"/>
  <c r="I3121" i="10"/>
  <c r="J1493" i="10"/>
  <c r="I3099" i="10"/>
  <c r="G3109" i="10"/>
  <c r="H1471" i="10"/>
  <c r="J3107" i="10"/>
  <c r="I3115" i="10"/>
  <c r="H1503" i="10"/>
  <c r="J3973" i="10"/>
  <c r="G4664" i="10"/>
  <c r="G4674" i="10"/>
  <c r="F4646" i="10"/>
  <c r="J4034" i="10"/>
  <c r="G4044" i="10"/>
  <c r="H2128" i="10"/>
  <c r="H2142" i="10"/>
  <c r="H2955" i="10"/>
  <c r="F2959" i="10"/>
  <c r="H2937" i="10"/>
  <c r="H2939" i="10"/>
  <c r="H2841" i="10"/>
  <c r="H2843" i="10"/>
  <c r="F2554" i="10"/>
  <c r="H3147" i="10"/>
  <c r="F3845" i="10"/>
  <c r="F3419" i="10"/>
  <c r="G4011" i="10"/>
  <c r="I2428" i="10"/>
  <c r="J2430" i="10"/>
  <c r="H2434" i="10"/>
  <c r="H2436" i="10"/>
  <c r="H2412" i="10"/>
  <c r="H2420" i="10"/>
  <c r="F2424" i="10"/>
  <c r="F4303" i="10"/>
  <c r="F3526" i="10"/>
  <c r="G3536" i="10"/>
  <c r="I4084" i="10"/>
  <c r="G3534" i="10"/>
  <c r="F3542" i="10"/>
  <c r="H3980" i="10"/>
  <c r="F3514" i="10"/>
  <c r="J3524" i="10"/>
  <c r="F3887" i="10"/>
  <c r="H1802" i="10"/>
  <c r="J3763" i="10"/>
  <c r="F1732" i="10"/>
  <c r="H1374" i="10"/>
  <c r="H1559" i="10"/>
  <c r="I3306" i="10"/>
  <c r="J3743" i="10"/>
  <c r="F4606" i="10"/>
  <c r="H4616" i="10"/>
  <c r="F4614" i="10"/>
  <c r="I3108" i="10"/>
  <c r="H3116" i="10"/>
  <c r="G3650" i="10"/>
  <c r="I4016" i="10"/>
  <c r="H4024" i="10"/>
  <c r="J3325" i="10"/>
  <c r="F3339" i="10"/>
  <c r="H3273" i="10"/>
  <c r="F3311" i="10"/>
  <c r="G3297" i="10"/>
  <c r="G3321" i="10"/>
  <c r="I2623" i="10"/>
  <c r="G2627" i="10"/>
  <c r="H4320" i="10"/>
  <c r="F4723" i="10"/>
  <c r="I4075" i="10"/>
  <c r="F4270" i="10"/>
  <c r="G4280" i="10"/>
  <c r="F4074" i="10"/>
  <c r="H4571" i="10"/>
  <c r="H3642" i="10"/>
  <c r="I3652" i="10"/>
  <c r="H3546" i="10"/>
  <c r="I3556" i="10"/>
  <c r="H2569" i="10"/>
  <c r="F2573" i="10"/>
  <c r="F2583" i="10"/>
  <c r="H2553" i="10"/>
  <c r="H2555" i="10"/>
  <c r="H2561" i="10"/>
  <c r="G2569" i="10"/>
  <c r="I3813" i="10"/>
  <c r="F2396" i="10"/>
  <c r="H2272" i="10"/>
  <c r="F2328" i="10"/>
  <c r="F1609" i="10"/>
  <c r="I3199" i="10"/>
  <c r="G3203" i="10"/>
  <c r="I3076" i="10"/>
  <c r="H3084" i="10"/>
  <c r="I4704" i="10"/>
  <c r="H4630" i="10"/>
  <c r="H3402" i="10"/>
  <c r="H3966" i="10"/>
  <c r="G3766" i="10"/>
  <c r="G3744" i="10"/>
  <c r="F3754" i="10"/>
  <c r="G3648" i="10"/>
  <c r="F3658" i="10"/>
  <c r="G3586" i="10"/>
  <c r="F2899" i="10"/>
  <c r="J2901" i="10"/>
  <c r="F4395" i="10"/>
  <c r="J2905" i="10"/>
  <c r="H2909" i="10"/>
  <c r="J4369" i="10"/>
  <c r="J2477" i="10"/>
  <c r="H2487" i="10"/>
  <c r="F2483" i="10"/>
  <c r="J2485" i="10"/>
  <c r="G3271" i="10"/>
  <c r="H3773" i="10"/>
  <c r="F3811" i="10"/>
  <c r="G1864" i="10"/>
  <c r="G2814" i="10"/>
  <c r="J3640" i="10"/>
  <c r="H3798" i="10"/>
  <c r="J1881" i="10"/>
  <c r="J2764" i="10"/>
  <c r="H1917" i="10"/>
  <c r="I4638" i="10"/>
  <c r="F1639" i="10"/>
  <c r="G1641" i="10"/>
  <c r="G1480" i="10"/>
  <c r="G2043" i="10"/>
  <c r="I2053" i="10"/>
  <c r="I1613" i="10"/>
  <c r="F1625" i="10"/>
  <c r="H4769" i="10"/>
  <c r="J1543" i="10"/>
  <c r="I1581" i="10"/>
  <c r="J4859" i="10"/>
  <c r="J2996" i="10"/>
  <c r="F3039" i="10"/>
  <c r="I3278" i="10"/>
  <c r="J3274" i="10"/>
  <c r="G3284" i="10"/>
  <c r="J3272" i="10"/>
  <c r="I4264" i="10"/>
  <c r="G2674" i="10"/>
  <c r="J2682" i="10"/>
  <c r="J1526" i="10"/>
  <c r="I2678" i="10"/>
  <c r="G2682" i="10"/>
  <c r="H1562" i="10"/>
  <c r="G2660" i="10"/>
  <c r="I2670" i="10"/>
  <c r="I1540" i="10"/>
  <c r="G2668" i="10"/>
  <c r="J1574" i="10"/>
  <c r="I4357" i="10"/>
  <c r="I1336" i="10"/>
  <c r="H1527" i="10"/>
  <c r="I3846" i="10"/>
  <c r="H1429" i="10"/>
  <c r="F3293" i="10"/>
  <c r="F4581" i="10"/>
  <c r="F4582" i="10"/>
  <c r="G4380" i="10"/>
  <c r="I4390" i="10"/>
  <c r="J4362" i="10"/>
  <c r="J4266" i="10"/>
  <c r="F3599" i="10"/>
  <c r="I2999" i="10"/>
  <c r="G2995" i="10"/>
  <c r="I2260" i="10"/>
  <c r="I2975" i="10"/>
  <c r="G2979" i="10"/>
  <c r="J3642" i="10"/>
  <c r="I2983" i="10"/>
  <c r="F2993" i="10"/>
  <c r="I4168" i="10"/>
  <c r="F4154" i="10"/>
  <c r="G4427" i="10"/>
  <c r="F4426" i="10"/>
  <c r="I4432" i="10"/>
  <c r="J4412" i="10"/>
  <c r="G4422" i="10"/>
  <c r="F4392" i="10"/>
  <c r="J4420" i="10"/>
  <c r="J2380" i="10"/>
  <c r="F2384" i="10"/>
  <c r="H1624" i="10"/>
  <c r="F2388" i="10"/>
  <c r="G2392" i="10"/>
  <c r="I1650" i="10"/>
  <c r="I2362" i="10"/>
  <c r="F2366" i="10"/>
  <c r="I1462" i="10"/>
  <c r="F3131" i="10"/>
  <c r="J3133" i="10"/>
  <c r="G1498" i="10"/>
  <c r="J4029" i="10"/>
  <c r="F3186" i="10"/>
  <c r="I1770" i="10"/>
  <c r="I1386" i="10"/>
  <c r="G3181" i="10"/>
  <c r="F3106" i="10"/>
  <c r="F3361" i="10"/>
  <c r="G3371" i="10"/>
  <c r="G1544" i="10"/>
  <c r="J1548" i="10"/>
  <c r="I2880" i="10"/>
  <c r="I2474" i="10"/>
  <c r="F2484" i="10"/>
  <c r="I1842" i="10"/>
  <c r="I2456" i="10"/>
  <c r="H2464" i="10"/>
  <c r="F1868" i="10"/>
  <c r="H2462" i="10"/>
  <c r="I2472" i="10"/>
  <c r="H1938" i="10"/>
  <c r="H3208" i="10"/>
  <c r="H4848" i="10"/>
  <c r="I1835" i="10"/>
  <c r="G1839" i="10"/>
  <c r="H4911" i="10"/>
  <c r="I1433" i="10"/>
  <c r="I1435" i="10"/>
  <c r="J4905" i="10"/>
  <c r="G1413" i="10"/>
  <c r="I1417" i="10"/>
  <c r="J3717" i="10"/>
  <c r="J3517" i="10"/>
  <c r="H3527" i="10"/>
  <c r="F3499" i="10"/>
  <c r="H3509" i="10"/>
  <c r="H3379" i="10"/>
  <c r="J3853" i="10"/>
  <c r="G2771" i="10"/>
  <c r="J2775" i="10"/>
  <c r="F2777" i="10"/>
  <c r="I2781" i="10"/>
  <c r="F4372" i="10"/>
  <c r="G4127" i="10"/>
  <c r="J4220" i="10"/>
  <c r="G4230" i="10"/>
  <c r="J4228" i="10"/>
  <c r="G4216" i="10"/>
  <c r="F4214" i="10"/>
  <c r="J2459" i="10"/>
  <c r="G2471" i="10"/>
  <c r="J1888" i="10"/>
  <c r="H3643" i="10"/>
  <c r="J2491" i="10"/>
  <c r="I2529" i="10"/>
  <c r="G1866" i="10"/>
  <c r="G2407" i="10"/>
  <c r="I2419" i="10"/>
  <c r="I1798" i="10"/>
  <c r="G3204" i="10"/>
  <c r="I3214" i="10"/>
  <c r="F3435" i="10"/>
  <c r="F2184" i="10"/>
  <c r="J2062" i="10"/>
  <c r="J2094" i="10"/>
  <c r="J1998" i="10"/>
  <c r="I2795" i="10"/>
  <c r="G2949" i="10"/>
  <c r="I2923" i="10"/>
  <c r="I2617" i="10"/>
  <c r="G2693" i="10"/>
  <c r="G2847" i="10"/>
  <c r="G2707" i="10"/>
  <c r="J2711" i="10"/>
  <c r="J4824" i="10"/>
  <c r="G2715" i="10"/>
  <c r="I2725" i="10"/>
  <c r="J2695" i="10"/>
  <c r="F2697" i="10"/>
  <c r="I4774" i="10"/>
  <c r="J2703" i="10"/>
  <c r="I2711" i="10"/>
  <c r="F4244" i="10"/>
  <c r="F4230" i="10"/>
  <c r="J4351" i="10"/>
  <c r="G4350" i="10"/>
  <c r="J4752" i="10"/>
  <c r="J4356" i="10"/>
  <c r="I4728" i="10"/>
  <c r="G4336" i="10"/>
  <c r="H3724" i="10"/>
  <c r="J3734" i="10"/>
  <c r="G3303" i="10"/>
  <c r="H2849" i="10"/>
  <c r="G2857" i="10"/>
  <c r="H2649" i="10"/>
  <c r="H2651" i="10"/>
  <c r="F2631" i="10"/>
  <c r="H2641" i="10"/>
  <c r="F2535" i="10"/>
  <c r="H2545" i="10"/>
  <c r="F4145" i="10"/>
  <c r="G4381" i="10"/>
  <c r="G2678" i="10"/>
  <c r="J2716" i="10"/>
  <c r="F2702" i="10"/>
  <c r="G2742" i="10"/>
  <c r="F2626" i="10"/>
  <c r="G2664" i="10"/>
  <c r="J2652" i="10"/>
  <c r="F2690" i="10"/>
  <c r="I3071" i="10"/>
  <c r="J3079" i="10"/>
  <c r="F3081" i="10"/>
  <c r="G3059" i="10"/>
  <c r="J3063" i="10"/>
  <c r="F3065" i="10"/>
  <c r="I3069" i="10"/>
  <c r="I4142" i="10"/>
  <c r="G3665" i="10"/>
  <c r="G4787" i="10"/>
  <c r="G1908" i="10"/>
  <c r="H4714" i="10"/>
  <c r="J4001" i="10"/>
  <c r="I4233" i="10"/>
  <c r="I1339" i="10"/>
  <c r="J3803" i="10"/>
  <c r="I3811" i="10"/>
  <c r="G3711" i="10"/>
  <c r="I3719" i="10"/>
  <c r="J2198" i="10"/>
  <c r="J4319" i="10"/>
  <c r="H4074" i="10"/>
  <c r="H4869" i="10"/>
  <c r="I4538" i="10"/>
  <c r="H3317" i="10"/>
  <c r="G3217" i="10"/>
  <c r="H4532" i="10"/>
  <c r="H4569" i="10"/>
  <c r="I2660" i="10"/>
  <c r="H2668" i="10"/>
  <c r="I3740" i="10"/>
  <c r="J3718" i="10"/>
  <c r="F3728" i="10"/>
  <c r="F3520" i="10"/>
  <c r="H3530" i="10"/>
  <c r="G2726" i="10"/>
  <c r="H2643" i="10"/>
  <c r="F2653" i="10"/>
  <c r="F2445" i="10"/>
  <c r="F2455" i="10"/>
  <c r="G2425" i="10"/>
  <c r="H2435" i="10"/>
  <c r="G2329" i="10"/>
  <c r="H2339" i="10"/>
  <c r="H4409" i="10"/>
  <c r="H3219" i="10"/>
  <c r="G3257" i="10"/>
  <c r="F3245" i="10"/>
  <c r="H3283" i="10"/>
  <c r="H4037" i="10"/>
  <c r="J3572" i="10"/>
  <c r="G3582" i="10"/>
  <c r="J3933" i="10"/>
  <c r="H3847" i="10"/>
  <c r="J2721" i="10"/>
  <c r="H2727" i="10"/>
  <c r="J2737" i="10"/>
  <c r="H2709" i="10"/>
  <c r="J2717" i="10"/>
  <c r="F2715" i="10"/>
  <c r="H2725" i="10"/>
  <c r="J3675" i="10"/>
  <c r="J4544" i="10"/>
  <c r="J1502" i="10"/>
  <c r="H4570" i="10"/>
  <c r="H1508" i="10"/>
  <c r="G1800" i="10"/>
  <c r="I2937" i="10"/>
  <c r="F2458" i="10"/>
  <c r="G1704" i="10"/>
  <c r="H2312" i="10"/>
  <c r="F3236" i="10"/>
  <c r="H3246" i="10"/>
  <c r="I3040" i="10"/>
  <c r="H4867" i="10"/>
  <c r="F3020" i="10"/>
  <c r="F2924" i="10"/>
  <c r="G2028" i="10"/>
  <c r="I2038" i="10"/>
  <c r="J2034" i="10"/>
  <c r="G2044" i="10"/>
  <c r="J2016" i="10"/>
  <c r="G2026" i="10"/>
  <c r="I4086" i="10"/>
  <c r="J4096" i="10"/>
  <c r="G4669" i="10"/>
  <c r="F2254" i="10"/>
  <c r="G2264" i="10"/>
  <c r="G2262" i="10"/>
  <c r="F2270" i="10"/>
  <c r="F2989" i="10"/>
  <c r="F2999" i="10"/>
  <c r="H2995" i="10"/>
  <c r="F2258" i="10"/>
  <c r="J3817" i="10"/>
  <c r="I4095" i="10"/>
  <c r="F4105" i="10"/>
  <c r="I4103" i="10"/>
  <c r="G4083" i="10"/>
  <c r="I4093" i="10"/>
  <c r="G3479" i="10"/>
  <c r="I3489" i="10"/>
  <c r="H4828" i="10"/>
  <c r="G2159" i="10"/>
  <c r="G2197" i="10"/>
  <c r="F1773" i="10"/>
  <c r="H1777" i="10"/>
  <c r="H1755" i="10"/>
  <c r="F1765" i="10"/>
  <c r="H1659" i="10"/>
  <c r="F1669" i="10"/>
  <c r="G4398" i="10"/>
  <c r="I4194" i="10"/>
  <c r="F4204" i="10"/>
  <c r="H4200" i="10"/>
  <c r="I4210" i="10"/>
  <c r="H4182" i="10"/>
  <c r="I4192" i="10"/>
  <c r="F4188" i="10"/>
  <c r="H4198" i="10"/>
  <c r="G3716" i="10"/>
  <c r="G2205" i="10"/>
  <c r="I2243" i="10"/>
  <c r="G2269" i="10"/>
  <c r="J2155" i="10"/>
  <c r="I2193" i="10"/>
  <c r="I2179" i="10"/>
  <c r="J2219" i="10"/>
  <c r="J2468" i="10"/>
  <c r="F4599" i="10"/>
  <c r="F1496" i="10"/>
  <c r="F2994" i="10"/>
  <c r="J1845" i="10"/>
  <c r="G2495" i="10"/>
  <c r="I2649" i="10"/>
  <c r="I3224" i="10"/>
  <c r="H3232" i="10"/>
  <c r="J4422" i="10"/>
  <c r="H3128" i="10"/>
  <c r="J4166" i="10"/>
  <c r="J4282" i="10"/>
  <c r="G2234" i="10"/>
  <c r="J2242" i="10"/>
  <c r="J2240" i="10"/>
  <c r="G2250" i="10"/>
  <c r="G4284" i="10"/>
  <c r="I4294" i="10"/>
  <c r="H2804" i="10"/>
  <c r="F2808" i="10"/>
  <c r="F4886" i="10"/>
  <c r="G1762" i="10"/>
  <c r="J4531" i="10"/>
  <c r="I4539" i="10"/>
  <c r="G1362" i="10"/>
  <c r="J1368" i="10"/>
  <c r="G4034" i="10"/>
  <c r="G3893" i="10"/>
  <c r="H1950" i="10"/>
  <c r="J3495" i="10"/>
  <c r="J1958" i="10"/>
  <c r="I1674" i="10"/>
  <c r="F3031" i="10"/>
  <c r="F3382" i="10"/>
  <c r="F1767" i="10"/>
  <c r="F1506" i="10"/>
  <c r="I3213" i="10"/>
  <c r="I3215" i="10"/>
  <c r="G1416" i="10"/>
  <c r="F4882" i="10"/>
  <c r="G4892" i="10"/>
  <c r="J2375" i="10"/>
  <c r="F2377" i="10"/>
  <c r="F3383" i="10"/>
  <c r="I2381" i="10"/>
  <c r="I2383" i="10"/>
  <c r="F2342" i="10"/>
  <c r="G1937" i="10"/>
  <c r="J1943" i="10"/>
  <c r="J1947" i="10"/>
  <c r="F1951" i="10"/>
  <c r="G4627" i="10"/>
  <c r="F3795" i="10"/>
  <c r="I3398" i="10"/>
  <c r="G4833" i="10"/>
  <c r="J3402" i="10"/>
  <c r="G3412" i="10"/>
  <c r="G3386" i="10"/>
  <c r="F4821" i="10"/>
  <c r="I3390" i="10"/>
  <c r="J3400" i="10"/>
  <c r="I3930" i="10"/>
  <c r="G3004" i="10"/>
  <c r="J3008" i="10"/>
  <c r="F1888" i="10"/>
  <c r="G3012" i="10"/>
  <c r="I3022" i="10"/>
  <c r="H1866" i="10"/>
  <c r="J2992" i="10"/>
  <c r="J2994" i="10"/>
  <c r="J1798" i="10"/>
  <c r="J2372" i="10"/>
  <c r="F2376" i="10"/>
  <c r="G3294" i="10"/>
  <c r="F3280" i="10"/>
  <c r="F1643" i="10"/>
  <c r="I3384" i="10"/>
  <c r="J1569" i="10"/>
  <c r="J1553" i="10"/>
  <c r="J3744" i="10"/>
  <c r="J1453" i="10"/>
  <c r="G4084" i="10"/>
  <c r="J3843" i="10"/>
  <c r="I4749" i="10"/>
  <c r="I3849" i="10"/>
  <c r="H4725" i="10"/>
  <c r="G3829" i="10"/>
  <c r="F4699" i="10"/>
  <c r="I3835" i="10"/>
  <c r="F4673" i="10"/>
  <c r="I4343" i="10"/>
  <c r="G1371" i="10"/>
  <c r="I1351" i="10"/>
  <c r="I1365" i="10"/>
  <c r="F1345" i="10"/>
  <c r="J3422" i="10"/>
  <c r="F2902" i="10"/>
  <c r="G3086" i="10"/>
  <c r="H4548" i="10"/>
  <c r="J4558" i="10"/>
  <c r="G3755" i="10"/>
  <c r="I2684" i="10"/>
  <c r="J2686" i="10"/>
  <c r="H2484" i="10"/>
  <c r="H4265" i="10"/>
  <c r="I1776" i="10"/>
  <c r="H1814" i="10"/>
  <c r="H1384" i="10"/>
  <c r="H1398" i="10"/>
  <c r="G4763" i="10"/>
  <c r="J3504" i="10"/>
  <c r="F4404" i="10"/>
  <c r="F3943" i="10"/>
  <c r="H3953" i="10"/>
  <c r="G2962" i="10"/>
  <c r="J2970" i="10"/>
  <c r="J1814" i="10"/>
  <c r="G2940" i="10"/>
  <c r="J2944" i="10"/>
  <c r="H1850" i="10"/>
  <c r="G2948" i="10"/>
  <c r="I2958" i="10"/>
  <c r="H1852" i="10"/>
  <c r="F4433" i="10"/>
  <c r="H1616" i="10"/>
  <c r="J4621" i="10"/>
  <c r="F1452" i="10"/>
  <c r="J4615" i="10"/>
  <c r="F1580" i="10"/>
  <c r="I4607" i="10"/>
  <c r="H1606" i="10"/>
  <c r="I4601" i="10"/>
  <c r="G3312" i="10"/>
  <c r="J3738" i="10"/>
  <c r="I3632" i="10"/>
  <c r="H4351" i="10"/>
  <c r="F3636" i="10"/>
  <c r="H3646" i="10"/>
  <c r="I3618" i="10"/>
  <c r="I3987" i="10"/>
  <c r="G3997" i="10"/>
  <c r="G3826" i="10"/>
  <c r="G3651" i="10"/>
  <c r="H2131" i="10"/>
  <c r="F2141" i="10"/>
  <c r="J3395" i="10"/>
  <c r="G3407" i="10"/>
  <c r="G2181" i="10"/>
  <c r="G2335" i="10"/>
  <c r="H4090" i="10"/>
  <c r="J3832" i="10"/>
  <c r="I4605" i="10"/>
  <c r="I2693" i="10"/>
  <c r="I2687" i="10"/>
  <c r="G2691" i="10"/>
  <c r="I4902" i="10"/>
  <c r="J2671" i="10"/>
  <c r="I2679" i="10"/>
  <c r="G2675" i="10"/>
  <c r="J2679" i="10"/>
  <c r="H4850" i="10"/>
  <c r="G4229" i="10"/>
  <c r="F4118" i="10"/>
  <c r="H3712" i="10"/>
  <c r="H3722" i="10"/>
  <c r="G3694" i="10"/>
  <c r="J3704" i="10"/>
  <c r="G2589" i="10"/>
  <c r="I2627" i="10"/>
  <c r="G4549" i="10"/>
  <c r="H4559" i="10"/>
  <c r="I1788" i="10"/>
  <c r="F1816" i="10"/>
  <c r="J4907" i="10"/>
  <c r="H1698" i="10"/>
  <c r="H4922" i="10"/>
  <c r="J1598" i="10"/>
  <c r="H4624" i="10"/>
  <c r="H3121" i="10"/>
  <c r="F3159" i="10"/>
  <c r="J1817" i="10"/>
  <c r="F2610" i="10"/>
  <c r="H1853" i="10"/>
  <c r="F2526" i="10"/>
  <c r="G2566" i="10"/>
  <c r="J1829" i="10"/>
  <c r="I2315" i="10"/>
  <c r="F1763" i="10"/>
  <c r="H1385" i="10"/>
  <c r="G1393" i="10"/>
  <c r="F1389" i="10"/>
  <c r="H1393" i="10"/>
  <c r="H3861" i="10"/>
  <c r="G3808" i="10"/>
  <c r="F3818" i="10"/>
  <c r="G3816" i="10"/>
  <c r="F2730" i="10"/>
  <c r="G2768" i="10"/>
  <c r="G3538" i="10"/>
  <c r="F3804" i="10"/>
  <c r="J3227" i="10"/>
  <c r="J4038" i="10"/>
  <c r="F2925" i="10"/>
  <c r="F2935" i="10"/>
  <c r="H2931" i="10"/>
  <c r="F2941" i="10"/>
  <c r="H2913" i="10"/>
  <c r="G2921" i="10"/>
  <c r="H2305" i="10"/>
  <c r="G2313" i="10"/>
  <c r="H3387" i="10"/>
  <c r="G3016" i="10"/>
  <c r="J2940" i="10"/>
  <c r="J2556" i="10"/>
  <c r="G2661" i="10"/>
  <c r="J3151" i="10"/>
  <c r="I3159" i="10"/>
  <c r="I3157" i="10"/>
  <c r="J3167" i="10"/>
  <c r="F3137" i="10"/>
  <c r="G3147" i="10"/>
  <c r="J3143" i="10"/>
  <c r="F3145" i="10"/>
  <c r="G1344" i="10"/>
  <c r="I4270" i="10"/>
  <c r="H4256" i="10"/>
  <c r="G2134" i="10"/>
  <c r="F4313" i="10"/>
  <c r="F2162" i="10"/>
  <c r="J4173" i="10"/>
  <c r="F2146" i="10"/>
  <c r="I4301" i="10"/>
  <c r="G2150" i="10"/>
  <c r="F4123" i="10"/>
  <c r="G4363" i="10"/>
  <c r="J3938" i="10"/>
  <c r="G3948" i="10"/>
  <c r="G3946" i="10"/>
  <c r="J3954" i="10"/>
  <c r="F3924" i="10"/>
  <c r="J3936" i="10"/>
  <c r="F3314" i="10"/>
  <c r="J3324" i="10"/>
  <c r="H3265" i="10"/>
  <c r="I1836" i="10"/>
  <c r="I4654" i="10"/>
  <c r="F3576" i="10"/>
  <c r="H4729" i="10"/>
  <c r="G3506" i="10"/>
  <c r="H3400" i="10"/>
  <c r="J2344" i="10"/>
  <c r="J2346" i="10"/>
  <c r="H4847" i="10"/>
  <c r="G1471" i="10"/>
  <c r="J1475" i="10"/>
  <c r="H4841" i="10"/>
  <c r="H4160" i="10"/>
  <c r="J2776" i="10"/>
  <c r="G2786" i="10"/>
  <c r="H1628" i="10"/>
  <c r="G2780" i="10"/>
  <c r="J2784" i="10"/>
  <c r="F1664" i="10"/>
  <c r="J2762" i="10"/>
  <c r="G2772" i="10"/>
  <c r="H1642" i="10"/>
  <c r="J2768" i="10"/>
  <c r="J2770" i="10"/>
  <c r="H1676" i="10"/>
  <c r="F3877" i="10"/>
  <c r="H1630" i="10"/>
  <c r="H1552" i="10"/>
  <c r="F1668" i="10"/>
  <c r="J1533" i="10"/>
  <c r="H3408" i="10"/>
  <c r="J4860" i="10"/>
  <c r="G4683" i="10"/>
  <c r="G4686" i="10"/>
  <c r="J4861" i="10"/>
  <c r="J4056" i="10"/>
  <c r="F2472" i="10"/>
  <c r="I2476" i="10"/>
  <c r="J4705" i="10"/>
  <c r="G1554" i="10"/>
  <c r="F4349" i="10"/>
  <c r="H4711" i="10"/>
  <c r="J1560" i="10"/>
  <c r="F4343" i="10"/>
  <c r="I4691" i="10"/>
  <c r="G1540" i="10"/>
  <c r="H4337" i="10"/>
  <c r="J4699" i="10"/>
  <c r="J1546" i="10"/>
  <c r="G4329" i="10"/>
  <c r="H3427" i="10"/>
  <c r="J3867" i="10"/>
  <c r="I3875" i="10"/>
  <c r="F1924" i="10"/>
  <c r="G3437" i="10"/>
  <c r="H1932" i="10"/>
  <c r="G1942" i="10"/>
  <c r="I1970" i="10"/>
  <c r="I1984" i="10"/>
  <c r="H3416" i="10"/>
  <c r="H1545" i="10"/>
  <c r="G1553" i="10"/>
  <c r="J1388" i="10"/>
  <c r="J4037" i="10"/>
  <c r="J4754" i="10"/>
  <c r="F3555" i="10"/>
  <c r="I2722" i="10"/>
  <c r="H2726" i="10"/>
  <c r="G2080" i="10"/>
  <c r="H4069" i="10"/>
  <c r="H2526" i="10"/>
  <c r="I2536" i="10"/>
  <c r="I1954" i="10"/>
  <c r="H2504" i="10"/>
  <c r="F2508" i="10"/>
  <c r="F1990" i="10"/>
  <c r="F4707" i="10"/>
  <c r="I2408" i="10"/>
  <c r="F2420" i="10"/>
  <c r="I1792" i="10"/>
  <c r="G3085" i="10"/>
  <c r="J1683" i="10"/>
  <c r="G1685" i="10"/>
  <c r="J4655" i="10"/>
  <c r="H3586" i="10"/>
  <c r="H2887" i="10"/>
  <c r="J2897" i="10"/>
  <c r="J2893" i="10"/>
  <c r="H2903" i="10"/>
  <c r="G3701" i="10"/>
  <c r="J1454" i="10"/>
  <c r="F3571" i="10"/>
  <c r="J3549" i="10"/>
  <c r="H3559" i="10"/>
  <c r="J3557" i="10"/>
  <c r="G4752" i="10"/>
  <c r="F1905" i="10"/>
  <c r="J1919" i="10"/>
  <c r="G1913" i="10"/>
  <c r="F1927" i="10"/>
  <c r="H1889" i="10"/>
  <c r="F1901" i="10"/>
  <c r="I2829" i="10"/>
  <c r="I2831" i="10"/>
  <c r="H4234" i="10"/>
  <c r="F4102" i="10"/>
  <c r="F4278" i="10"/>
  <c r="J4258" i="10"/>
  <c r="G4268" i="10"/>
  <c r="J4162" i="10"/>
  <c r="G4172" i="10"/>
  <c r="H4912" i="10"/>
  <c r="I4909" i="10"/>
  <c r="I1758" i="10"/>
  <c r="F4915" i="10"/>
  <c r="H4925" i="10"/>
  <c r="G1716" i="10"/>
  <c r="F4897" i="10"/>
  <c r="G1746" i="10"/>
  <c r="I4901" i="10"/>
  <c r="G4911" i="10"/>
  <c r="J1754" i="10"/>
  <c r="F3852" i="10"/>
  <c r="G4071" i="10"/>
  <c r="I4081" i="10"/>
  <c r="G4077" i="10"/>
  <c r="G4087" i="10"/>
  <c r="I4059" i="10"/>
  <c r="H4314" i="10"/>
  <c r="I4065" i="10"/>
  <c r="J4075" i="10"/>
  <c r="J3575" i="10"/>
  <c r="F2207" i="10"/>
  <c r="G2209" i="10"/>
  <c r="F2215" i="10"/>
  <c r="H2225" i="10"/>
  <c r="H2195" i="10"/>
  <c r="F2205" i="10"/>
  <c r="F1940" i="10"/>
  <c r="G1958" i="10"/>
  <c r="J4278" i="10"/>
  <c r="F4817" i="10"/>
  <c r="F4792" i="10"/>
  <c r="I4802" i="10"/>
  <c r="J4774" i="10"/>
  <c r="H4803" i="10"/>
  <c r="I3026" i="10"/>
  <c r="G2096" i="10"/>
  <c r="G2871" i="10"/>
  <c r="G2909" i="10"/>
  <c r="J2891" i="10"/>
  <c r="G2903" i="10"/>
  <c r="F4431" i="10"/>
  <c r="H4174" i="10"/>
  <c r="F4173" i="10"/>
  <c r="F4183" i="10"/>
  <c r="H4179" i="10"/>
  <c r="F4189" i="10"/>
  <c r="H4161" i="10"/>
  <c r="G4169" i="10"/>
  <c r="F4167" i="10"/>
  <c r="H4177" i="10"/>
  <c r="F4134" i="10"/>
  <c r="H4423" i="10"/>
  <c r="J2541" i="10"/>
  <c r="H2551" i="10"/>
  <c r="J2549" i="10"/>
  <c r="J2529" i="10"/>
  <c r="F2539" i="10"/>
  <c r="I1897" i="10"/>
  <c r="G1909" i="10"/>
  <c r="J3486" i="10"/>
  <c r="G1528" i="10"/>
  <c r="H4894" i="10"/>
  <c r="G4904" i="10"/>
  <c r="H4212" i="10"/>
  <c r="I4600" i="10"/>
  <c r="G4368" i="10"/>
  <c r="I4707" i="10"/>
  <c r="G2669" i="10"/>
  <c r="I2707" i="10"/>
  <c r="I1910" i="10"/>
  <c r="I2689" i="10"/>
  <c r="G2701" i="10"/>
  <c r="G1946" i="10"/>
  <c r="I2611" i="10"/>
  <c r="I2625" i="10"/>
  <c r="J1952" i="10"/>
  <c r="G2637" i="10"/>
  <c r="J2651" i="10"/>
  <c r="I1958" i="10"/>
  <c r="G2367" i="10"/>
  <c r="J1403" i="10"/>
  <c r="I1411" i="10"/>
  <c r="I3871" i="10"/>
  <c r="F3881" i="10"/>
  <c r="J3855" i="10"/>
  <c r="G3859" i="10"/>
  <c r="I3869" i="10"/>
  <c r="H4237" i="10"/>
  <c r="G2492" i="10"/>
  <c r="J2496" i="10"/>
  <c r="F1786" i="10"/>
  <c r="I2075" i="10"/>
  <c r="I2089" i="10"/>
  <c r="G1792" i="10"/>
  <c r="G1999" i="10"/>
  <c r="I2011" i="10"/>
  <c r="G1696" i="10"/>
  <c r="I3399" i="10"/>
  <c r="F3409" i="10"/>
  <c r="G1598" i="10"/>
  <c r="I3808" i="10"/>
  <c r="F3794" i="10"/>
  <c r="J4415" i="10"/>
  <c r="I3990" i="10"/>
  <c r="J4000" i="10"/>
  <c r="F2512" i="10"/>
  <c r="H2522" i="10"/>
  <c r="I2051" i="10"/>
  <c r="J2091" i="10"/>
  <c r="F3803" i="10"/>
  <c r="J3777" i="10"/>
  <c r="G3950" i="10"/>
  <c r="I4631" i="10"/>
  <c r="G4634" i="10"/>
  <c r="H4638" i="10"/>
  <c r="G4648" i="10"/>
  <c r="G3596" i="10"/>
  <c r="J4618" i="10"/>
  <c r="F4628" i="10"/>
  <c r="J3570" i="10"/>
  <c r="G4626" i="10"/>
  <c r="J4634" i="10"/>
  <c r="G3546" i="10"/>
  <c r="G4349" i="10"/>
  <c r="F2596" i="10"/>
  <c r="H2606" i="10"/>
  <c r="F2026" i="10"/>
  <c r="H2600" i="10"/>
  <c r="F2604" i="10"/>
  <c r="G2062" i="10"/>
  <c r="I2584" i="10"/>
  <c r="H2592" i="10"/>
  <c r="J1666" i="10"/>
  <c r="H2080" i="10"/>
  <c r="I2234" i="10"/>
  <c r="J1698" i="10"/>
  <c r="J3421" i="10"/>
  <c r="H3429" i="10"/>
  <c r="J3441" i="10"/>
  <c r="F3405" i="10"/>
  <c r="H3411" i="10"/>
  <c r="H3425" i="10"/>
  <c r="H1974" i="10"/>
  <c r="I1986" i="10"/>
  <c r="I2000" i="10"/>
  <c r="F2012" i="10"/>
  <c r="J1910" i="10"/>
  <c r="I1928" i="10"/>
  <c r="G1944" i="10"/>
  <c r="H1960" i="10"/>
  <c r="G3832" i="10"/>
  <c r="F3593" i="10"/>
  <c r="G4760" i="10"/>
  <c r="G4770" i="10"/>
  <c r="J4089" i="10"/>
  <c r="G4768" i="10"/>
  <c r="J4746" i="10"/>
  <c r="F4756" i="10"/>
  <c r="F4138" i="10"/>
  <c r="I1710" i="10"/>
  <c r="F4787" i="10"/>
  <c r="H4797" i="10"/>
  <c r="G1588" i="10"/>
  <c r="H4767" i="10"/>
  <c r="J4777" i="10"/>
  <c r="G1620" i="10"/>
  <c r="H4671" i="10"/>
  <c r="J4681" i="10"/>
  <c r="F4765" i="10"/>
  <c r="J4273" i="10"/>
  <c r="F3537" i="10"/>
  <c r="G3547" i="10"/>
  <c r="J1974" i="10"/>
  <c r="F3545" i="10"/>
  <c r="H2010" i="10"/>
  <c r="I3525" i="10"/>
  <c r="J3535" i="10"/>
  <c r="I1988" i="10"/>
  <c r="I3533" i="10"/>
  <c r="J2022" i="10"/>
  <c r="G1817" i="10"/>
  <c r="F1821" i="10"/>
  <c r="G1825" i="10"/>
  <c r="H1835" i="10"/>
  <c r="F1805" i="10"/>
  <c r="H1809" i="10"/>
  <c r="F1813" i="10"/>
  <c r="F1823" i="10"/>
  <c r="H3730" i="10"/>
  <c r="J4862" i="10"/>
  <c r="F4872" i="10"/>
  <c r="H4868" i="10"/>
  <c r="J4878" i="10"/>
  <c r="I4850" i="10"/>
  <c r="I4860" i="10"/>
  <c r="I4240" i="10"/>
  <c r="H4248" i="10"/>
  <c r="F4287" i="10"/>
  <c r="J2364" i="10"/>
  <c r="G2376" i="10"/>
  <c r="G1767" i="10"/>
  <c r="I1777" i="10"/>
  <c r="I1345" i="10"/>
  <c r="J3641" i="10"/>
  <c r="J3645" i="10"/>
  <c r="H3655" i="10"/>
  <c r="H3629" i="10"/>
  <c r="J3633" i="10"/>
  <c r="F3643" i="10"/>
  <c r="I1431" i="10"/>
  <c r="I1445" i="10"/>
  <c r="J2919" i="10"/>
  <c r="F2921" i="10"/>
  <c r="H3978" i="10"/>
  <c r="I2901" i="10"/>
  <c r="J2911" i="10"/>
  <c r="F2905" i="10"/>
  <c r="I2909" i="10"/>
  <c r="G3924" i="10"/>
  <c r="F4026" i="10"/>
  <c r="H4555" i="10"/>
  <c r="F4556" i="10"/>
  <c r="G4150" i="10"/>
  <c r="F4158" i="10"/>
  <c r="J4132" i="10"/>
  <c r="G4283" i="10"/>
  <c r="J3932" i="10"/>
  <c r="G3942" i="10"/>
  <c r="I3646" i="10"/>
  <c r="J3265" i="10"/>
  <c r="H3269" i="10"/>
  <c r="J1504" i="10"/>
  <c r="I4592" i="10"/>
  <c r="H3069" i="10"/>
  <c r="J3077" i="10"/>
  <c r="J1378" i="10"/>
  <c r="J3049" i="10"/>
  <c r="F3059" i="10"/>
  <c r="G1386" i="10"/>
  <c r="I3230" i="10"/>
  <c r="J3240" i="10"/>
  <c r="I3535" i="10"/>
  <c r="F3523" i="10"/>
  <c r="H2210" i="10"/>
  <c r="J2190" i="10"/>
  <c r="I1464" i="10"/>
  <c r="H1502" i="10"/>
  <c r="J3259" i="10"/>
  <c r="H3137" i="10"/>
  <c r="J2631" i="10"/>
  <c r="F2633" i="10"/>
  <c r="I2637" i="10"/>
  <c r="I2639" i="10"/>
  <c r="F2617" i="10"/>
  <c r="I2621" i="10"/>
  <c r="F4583" i="10"/>
  <c r="G2011" i="10"/>
  <c r="I2021" i="10"/>
  <c r="F4924" i="10"/>
  <c r="J3840" i="10"/>
  <c r="F3656" i="10"/>
  <c r="J4783" i="10"/>
  <c r="I4775" i="10"/>
  <c r="H3436" i="10"/>
  <c r="J3446" i="10"/>
  <c r="G3340" i="10"/>
  <c r="H4927" i="10"/>
  <c r="H3018" i="10"/>
  <c r="I3028" i="10"/>
  <c r="F3024" i="10"/>
  <c r="H3034" i="10"/>
  <c r="H3004" i="10"/>
  <c r="J3014" i="10"/>
  <c r="I3012" i="10"/>
  <c r="H3020" i="10"/>
  <c r="H4668" i="10"/>
  <c r="I4864" i="10"/>
  <c r="J1946" i="10"/>
  <c r="J4717" i="10"/>
  <c r="J4711" i="10"/>
  <c r="I4703" i="10"/>
  <c r="F3414" i="10"/>
  <c r="I3328" i="10"/>
  <c r="H3528" i="10"/>
  <c r="F4761" i="10"/>
  <c r="H3534" i="10"/>
  <c r="I3544" i="10"/>
  <c r="I1629" i="10"/>
  <c r="J1783" i="10"/>
  <c r="J2637" i="10"/>
  <c r="H2647" i="10"/>
  <c r="I3749" i="10"/>
  <c r="I4236" i="10"/>
  <c r="H1426" i="10"/>
  <c r="H3145" i="10"/>
  <c r="F3183" i="10"/>
  <c r="G3073" i="10"/>
  <c r="F2966" i="10"/>
  <c r="I2581" i="10"/>
  <c r="J2591" i="10"/>
  <c r="G2587" i="10"/>
  <c r="I2597" i="10"/>
  <c r="I2567" i="10"/>
  <c r="F2577" i="10"/>
  <c r="J2575" i="10"/>
  <c r="I2583" i="10"/>
  <c r="H4566" i="10"/>
  <c r="F4014" i="10"/>
  <c r="G4024" i="10"/>
  <c r="H3327" i="10"/>
  <c r="F3271" i="10"/>
  <c r="F3309" i="10"/>
  <c r="F3303" i="10"/>
  <c r="F2164" i="10"/>
  <c r="I2216" i="10"/>
  <c r="F1654" i="10"/>
  <c r="F1690" i="10"/>
  <c r="H1984" i="10"/>
  <c r="I2138" i="10"/>
  <c r="I3164" i="10"/>
  <c r="J3166" i="10"/>
  <c r="G4322" i="10"/>
  <c r="F4308" i="10"/>
  <c r="J1980" i="10"/>
  <c r="I4569" i="10"/>
  <c r="J1690" i="10"/>
  <c r="G4871" i="10"/>
  <c r="J1720" i="10"/>
  <c r="H4259" i="10"/>
  <c r="H4775" i="10"/>
  <c r="J1624" i="10"/>
  <c r="F4253" i="10"/>
  <c r="J4153" i="10"/>
  <c r="G4302" i="10"/>
  <c r="G4047" i="10"/>
  <c r="H4930" i="10"/>
  <c r="I4051" i="10"/>
  <c r="G4061" i="10"/>
  <c r="J4035" i="10"/>
  <c r="I4726" i="10"/>
  <c r="G4039" i="10"/>
  <c r="I4049" i="10"/>
  <c r="I3801" i="10"/>
  <c r="J1971" i="10"/>
  <c r="F1975" i="10"/>
  <c r="H1824" i="10"/>
  <c r="J1932" i="10"/>
  <c r="F1492" i="10"/>
  <c r="I1544" i="10"/>
  <c r="F1620" i="10"/>
  <c r="H1774" i="10"/>
  <c r="I3628" i="10"/>
  <c r="J3357" i="10"/>
  <c r="F3013" i="10"/>
  <c r="I4562" i="10"/>
  <c r="I4572" i="10"/>
  <c r="F4544" i="10"/>
  <c r="H4045" i="10"/>
  <c r="I4344" i="10"/>
  <c r="F4019" i="10"/>
  <c r="F4389" i="10"/>
  <c r="J2478" i="10"/>
  <c r="H2482" i="10"/>
  <c r="I1867" i="10"/>
  <c r="G1871" i="10"/>
  <c r="I1849" i="10"/>
  <c r="I1851" i="10"/>
  <c r="F4565" i="10"/>
  <c r="I1753" i="10"/>
  <c r="I1755" i="10"/>
  <c r="F4559" i="10"/>
  <c r="F3667" i="10"/>
  <c r="I4655" i="10"/>
  <c r="H4155" i="10"/>
  <c r="I4649" i="10"/>
  <c r="J3729" i="10"/>
  <c r="J3737" i="10"/>
  <c r="G4778" i="10"/>
  <c r="I1847" i="10"/>
  <c r="I1883" i="10"/>
  <c r="F1873" i="10"/>
  <c r="I1893" i="10"/>
  <c r="F1337" i="10"/>
  <c r="I1375" i="10"/>
  <c r="F2252" i="10"/>
  <c r="H3524" i="10"/>
  <c r="H3035" i="10"/>
  <c r="F3613" i="10"/>
  <c r="J2582" i="10"/>
  <c r="F2592" i="10"/>
  <c r="F2372" i="10"/>
  <c r="H2384" i="10"/>
  <c r="I2346" i="10"/>
  <c r="I2360" i="10"/>
  <c r="I1857" i="10"/>
  <c r="J1867" i="10"/>
  <c r="H3672" i="10"/>
  <c r="G3260" i="10"/>
  <c r="J3264" i="10"/>
  <c r="G3268" i="10"/>
  <c r="J3001" i="10"/>
  <c r="J3248" i="10"/>
  <c r="J3250" i="10"/>
  <c r="G1338" i="10"/>
  <c r="I3254" i="10"/>
  <c r="G3258" i="10"/>
  <c r="J1344" i="10"/>
  <c r="J4741" i="10"/>
  <c r="I2156" i="10"/>
  <c r="H2114" i="10"/>
  <c r="J2142" i="10"/>
  <c r="F2152" i="10"/>
  <c r="I4241" i="10"/>
  <c r="H3017" i="10"/>
  <c r="F3055" i="10"/>
  <c r="H3049" i="10"/>
  <c r="F3242" i="10"/>
  <c r="H3003" i="10"/>
  <c r="G2555" i="10"/>
  <c r="I2565" i="10"/>
  <c r="F4263" i="10"/>
  <c r="I2357" i="10"/>
  <c r="J2367" i="10"/>
  <c r="H4257" i="10"/>
  <c r="F2337" i="10"/>
  <c r="G2347" i="10"/>
  <c r="H4353" i="10"/>
  <c r="F2241" i="10"/>
  <c r="G2251" i="10"/>
  <c r="H4345" i="10"/>
  <c r="J3610" i="10"/>
  <c r="J2368" i="10"/>
  <c r="J3388" i="10"/>
  <c r="G4805" i="10"/>
  <c r="H3975" i="10"/>
  <c r="F3564" i="10"/>
  <c r="F1589" i="10"/>
  <c r="F1599" i="10"/>
  <c r="G1593" i="10"/>
  <c r="F1597" i="10"/>
  <c r="I3245" i="10"/>
  <c r="I3247" i="10"/>
  <c r="F1446" i="10"/>
  <c r="J4168" i="10"/>
  <c r="I4154" i="10"/>
  <c r="J3789" i="10"/>
  <c r="H3765" i="10"/>
  <c r="G2248" i="10"/>
  <c r="J2252" i="10"/>
  <c r="G3324" i="10"/>
  <c r="J4042" i="10"/>
  <c r="J4048" i="10"/>
  <c r="G4058" i="10"/>
  <c r="F2544" i="10"/>
  <c r="H2554" i="10"/>
  <c r="G2402" i="10"/>
  <c r="G2404" i="10"/>
  <c r="F3323" i="10"/>
  <c r="G3184" i="10"/>
  <c r="G4269" i="10"/>
  <c r="H1812" i="10"/>
  <c r="G3772" i="10"/>
  <c r="F3380" i="10"/>
  <c r="G3420" i="10"/>
  <c r="G3191" i="10"/>
  <c r="H1565" i="10"/>
  <c r="I3195" i="10"/>
  <c r="G3205" i="10"/>
  <c r="J1541" i="10"/>
  <c r="I3177" i="10"/>
  <c r="J3187" i="10"/>
  <c r="H1549" i="10"/>
  <c r="G3183" i="10"/>
  <c r="I3193" i="10"/>
  <c r="H1581" i="10"/>
  <c r="I4036" i="10"/>
  <c r="G2060" i="10"/>
  <c r="I2070" i="10"/>
  <c r="F4106" i="10"/>
  <c r="J4112" i="10"/>
  <c r="G4122" i="10"/>
  <c r="G4862" i="10"/>
  <c r="G1378" i="10"/>
  <c r="G4557" i="10"/>
  <c r="I1406" i="10"/>
  <c r="J4537" i="10"/>
  <c r="J4547" i="10"/>
  <c r="F4695" i="10"/>
  <c r="J4339" i="10"/>
  <c r="I4347" i="10"/>
  <c r="F4636" i="10"/>
  <c r="J3719" i="10"/>
  <c r="F2080" i="10"/>
  <c r="I3519" i="10"/>
  <c r="F1984" i="10"/>
  <c r="I3501" i="10"/>
  <c r="J1990" i="10"/>
  <c r="G3377" i="10"/>
  <c r="F3391" i="10"/>
  <c r="H1790" i="10"/>
  <c r="G1793" i="10"/>
  <c r="H1803" i="10"/>
  <c r="F1799" i="10"/>
  <c r="G1801" i="10"/>
  <c r="G1369" i="10"/>
  <c r="F1373" i="10"/>
  <c r="F3835" i="10"/>
  <c r="G1377" i="10"/>
  <c r="H1387" i="10"/>
  <c r="J4372" i="10"/>
  <c r="F4220" i="10"/>
  <c r="H4230" i="10"/>
  <c r="I3614" i="10"/>
  <c r="F4228" i="10"/>
  <c r="J3602" i="10"/>
  <c r="I4208" i="10"/>
  <c r="H4216" i="10"/>
  <c r="H4214" i="10"/>
  <c r="I4224" i="10"/>
  <c r="F4261" i="10"/>
  <c r="H2330" i="10"/>
  <c r="J2342" i="10"/>
  <c r="F2336" i="10"/>
  <c r="F2340" i="10"/>
  <c r="G2312" i="10"/>
  <c r="G2326" i="10"/>
  <c r="H2943" i="10"/>
  <c r="F2947" i="10"/>
  <c r="I2882" i="10"/>
  <c r="H1732" i="10"/>
  <c r="J4672" i="10"/>
  <c r="J1534" i="10"/>
  <c r="J4596" i="10"/>
  <c r="I1516" i="10"/>
  <c r="H4210" i="10"/>
  <c r="I1420" i="10"/>
  <c r="I2827" i="10"/>
  <c r="J1769" i="10"/>
  <c r="I2905" i="10"/>
  <c r="I2306" i="10"/>
  <c r="F1747" i="10"/>
  <c r="G2623" i="10"/>
  <c r="J1781" i="10"/>
  <c r="I2699" i="10"/>
  <c r="G2853" i="10"/>
  <c r="J1785" i="10"/>
  <c r="H3846" i="10"/>
  <c r="J4877" i="10"/>
  <c r="H4167" i="10"/>
  <c r="H4117" i="10"/>
  <c r="F4348" i="10"/>
  <c r="H4358" i="10"/>
  <c r="I4354" i="10"/>
  <c r="F4364" i="10"/>
  <c r="I4336" i="10"/>
  <c r="H4344" i="10"/>
  <c r="G3726" i="10"/>
  <c r="F3734" i="10"/>
  <c r="I3596" i="10"/>
  <c r="G2332" i="10"/>
  <c r="I2342" i="10"/>
  <c r="H2879" i="10"/>
  <c r="F2883" i="10"/>
  <c r="H2861" i="10"/>
  <c r="H2863" i="10"/>
  <c r="I4855" i="10"/>
  <c r="J2765" i="10"/>
  <c r="H2775" i="10"/>
  <c r="G4145" i="10"/>
  <c r="I4133" i="10"/>
  <c r="J3673" i="10"/>
  <c r="I3713" i="10"/>
  <c r="F1838" i="10"/>
  <c r="J3705" i="10"/>
  <c r="J1868" i="10"/>
  <c r="F3623" i="10"/>
  <c r="H3661" i="10"/>
  <c r="J1852" i="10"/>
  <c r="F3655" i="10"/>
  <c r="F1854" i="10"/>
  <c r="F4248" i="10"/>
  <c r="I3186" i="10"/>
  <c r="H3863" i="10"/>
  <c r="H3192" i="10"/>
  <c r="H3611" i="10"/>
  <c r="H3174" i="10"/>
  <c r="F3109" i="10"/>
  <c r="F3180" i="10"/>
  <c r="F2566" i="10"/>
  <c r="G4130" i="10"/>
  <c r="H4204" i="10"/>
  <c r="H4316" i="10"/>
  <c r="H4379" i="10"/>
  <c r="J3916" i="10"/>
  <c r="H4579" i="10"/>
  <c r="F4231" i="10"/>
  <c r="H3803" i="10"/>
  <c r="F3711" i="10"/>
  <c r="F4700" i="10"/>
  <c r="G1973" i="10"/>
  <c r="J1987" i="10"/>
  <c r="J1983" i="10"/>
  <c r="F1995" i="10"/>
  <c r="I1957" i="10"/>
  <c r="F1969" i="10"/>
  <c r="F1965" i="10"/>
  <c r="G1977" i="10"/>
  <c r="F3640" i="10"/>
  <c r="F1374" i="10"/>
  <c r="G4536" i="10"/>
  <c r="G4546" i="10"/>
  <c r="F4008" i="10"/>
  <c r="J3982" i="10"/>
  <c r="F3781" i="10"/>
  <c r="H2494" i="10"/>
  <c r="I2504" i="10"/>
  <c r="G1756" i="10"/>
  <c r="H4300" i="10"/>
  <c r="I2081" i="10"/>
  <c r="G2119" i="10"/>
  <c r="J1762" i="10"/>
  <c r="J4198" i="10"/>
  <c r="I2003" i="10"/>
  <c r="J2043" i="10"/>
  <c r="G1564" i="10"/>
  <c r="J3233" i="10"/>
  <c r="H3237" i="10"/>
  <c r="J1600" i="10"/>
  <c r="G2776" i="10"/>
  <c r="F3221" i="10"/>
  <c r="H3259" i="10"/>
  <c r="F3247" i="10"/>
  <c r="F3285" i="10"/>
  <c r="I3344" i="10"/>
  <c r="F3572" i="10"/>
  <c r="H3582" i="10"/>
  <c r="F3063" i="10"/>
  <c r="G2489" i="10"/>
  <c r="H2499" i="10"/>
  <c r="H2497" i="10"/>
  <c r="G2505" i="10"/>
  <c r="F2477" i="10"/>
  <c r="F2487" i="10"/>
  <c r="H2483" i="10"/>
  <c r="F2493" i="10"/>
  <c r="H4665" i="10"/>
  <c r="G4766" i="10"/>
  <c r="G3589" i="10"/>
  <c r="J3595" i="10"/>
  <c r="I3603" i="10"/>
  <c r="I3577" i="10"/>
  <c r="I1711" i="10"/>
  <c r="G2021" i="10"/>
  <c r="I4244" i="10"/>
  <c r="I3125" i="10"/>
  <c r="J3135" i="10"/>
  <c r="I3204" i="10"/>
  <c r="H3212" i="10"/>
  <c r="G3778" i="10"/>
  <c r="I3750" i="10"/>
  <c r="H3833" i="10"/>
  <c r="I2442" i="10"/>
  <c r="F2452" i="10"/>
  <c r="I1714" i="10"/>
  <c r="F2073" i="10"/>
  <c r="I2077" i="10"/>
  <c r="J2055" i="10"/>
  <c r="F2057" i="10"/>
  <c r="G4531" i="10"/>
  <c r="J2063" i="10"/>
  <c r="I2071" i="10"/>
  <c r="H3864" i="10"/>
  <c r="H3500" i="10"/>
  <c r="J3510" i="10"/>
  <c r="I3508" i="10"/>
  <c r="H3516" i="10"/>
  <c r="G1347" i="10"/>
  <c r="H4713" i="10"/>
  <c r="G4097" i="10"/>
  <c r="H4707" i="10"/>
  <c r="H4105" i="10"/>
  <c r="J4701" i="10"/>
  <c r="F4085" i="10"/>
  <c r="H3479" i="10"/>
  <c r="J3489" i="10"/>
  <c r="I1637" i="10"/>
  <c r="F1649" i="10"/>
  <c r="F2204" i="10"/>
  <c r="H2216" i="10"/>
  <c r="I2128" i="10"/>
  <c r="F2140" i="10"/>
  <c r="H3334" i="10"/>
  <c r="H4398" i="10"/>
  <c r="H4415" i="10"/>
  <c r="I4153" i="10"/>
  <c r="J4196" i="10"/>
  <c r="G4200" i="10"/>
  <c r="F4210" i="10"/>
  <c r="H4229" i="10"/>
  <c r="J4184" i="10"/>
  <c r="F2704" i="10"/>
  <c r="H2714" i="10"/>
  <c r="G4831" i="10"/>
  <c r="F4841" i="10"/>
  <c r="J1658" i="10"/>
  <c r="I4837" i="10"/>
  <c r="G4847" i="10"/>
  <c r="J1640" i="10"/>
  <c r="F4819" i="10"/>
  <c r="H4829" i="10"/>
  <c r="J1672" i="10"/>
  <c r="F4825" i="10"/>
  <c r="F4835" i="10"/>
  <c r="I1678" i="10"/>
  <c r="G3788" i="10"/>
  <c r="F2502" i="10"/>
  <c r="I4201" i="10"/>
  <c r="J3443" i="10"/>
  <c r="G4205" i="10"/>
  <c r="G4215" i="10"/>
  <c r="I4187" i="10"/>
  <c r="J2038" i="10"/>
  <c r="J3583" i="10"/>
  <c r="I3591" i="10"/>
  <c r="J2070" i="10"/>
  <c r="I4293" i="10"/>
  <c r="F2918" i="10"/>
  <c r="G3072" i="10"/>
  <c r="J4874" i="10"/>
  <c r="F4884" i="10"/>
  <c r="H3935" i="10"/>
  <c r="F4780" i="10"/>
  <c r="H3631" i="10"/>
  <c r="H2646" i="10"/>
  <c r="H2648" i="10"/>
  <c r="F2106" i="10"/>
  <c r="F2652" i="10"/>
  <c r="I2656" i="10"/>
  <c r="G2112" i="10"/>
  <c r="I2634" i="10"/>
  <c r="F2644" i="10"/>
  <c r="F2090" i="10"/>
  <c r="H2640" i="10"/>
  <c r="I2650" i="10"/>
  <c r="F2122" i="10"/>
  <c r="I1811" i="10"/>
  <c r="G1821" i="10"/>
  <c r="I1409" i="10"/>
  <c r="J1419" i="10"/>
  <c r="J4931" i="10"/>
  <c r="I1387" i="10"/>
  <c r="G1391" i="10"/>
  <c r="G4923" i="10"/>
  <c r="J3288" i="10"/>
  <c r="G3298" i="10"/>
  <c r="H4032" i="10"/>
  <c r="I2902" i="10"/>
  <c r="G2906" i="10"/>
  <c r="F1376" i="10"/>
  <c r="J2498" i="10"/>
  <c r="I2502" i="10"/>
  <c r="J1382" i="10"/>
  <c r="J2480" i="10"/>
  <c r="J2482" i="10"/>
  <c r="J2851" i="10"/>
  <c r="I2889" i="10"/>
  <c r="J3396" i="10"/>
  <c r="J1665" i="10"/>
  <c r="F1419" i="10"/>
  <c r="G3770" i="10"/>
  <c r="H1447" i="10"/>
  <c r="F1355" i="10"/>
  <c r="H4130" i="10"/>
  <c r="H4825" i="10"/>
  <c r="G4401" i="10"/>
  <c r="G4402" i="10"/>
  <c r="I4406" i="10"/>
  <c r="J4416" i="10"/>
  <c r="G3978" i="10"/>
  <c r="J3986" i="10"/>
  <c r="J3984" i="10"/>
  <c r="G3994" i="10"/>
  <c r="J4627" i="10"/>
  <c r="I4635" i="10"/>
  <c r="I1454" i="10"/>
  <c r="J4633" i="10"/>
  <c r="J4643" i="10"/>
  <c r="J1434" i="10"/>
  <c r="G4613" i="10"/>
  <c r="H4623" i="10"/>
  <c r="J1466" i="10"/>
  <c r="I4619" i="10"/>
  <c r="G4629" i="10"/>
  <c r="G1474" i="10"/>
  <c r="H3949" i="10"/>
  <c r="G4352" i="10"/>
  <c r="I3995" i="10"/>
  <c r="I4001" i="10"/>
  <c r="J4011" i="10"/>
  <c r="G3983" i="10"/>
  <c r="I1560" i="10"/>
  <c r="G3345" i="10"/>
  <c r="F1700" i="10"/>
  <c r="F1869" i="10"/>
  <c r="H1873" i="10"/>
  <c r="H1673" i="10"/>
  <c r="G1681" i="10"/>
  <c r="J1516" i="10"/>
  <c r="J1420" i="10"/>
  <c r="F4084" i="10"/>
  <c r="J2850" i="10"/>
  <c r="I2854" i="10"/>
  <c r="J1734" i="10"/>
  <c r="J2858" i="10"/>
  <c r="G2868" i="10"/>
  <c r="F1712" i="10"/>
  <c r="I2838" i="10"/>
  <c r="G2842" i="10"/>
  <c r="I1748" i="10"/>
  <c r="I2846" i="10"/>
  <c r="J2856" i="10"/>
  <c r="J1750" i="10"/>
  <c r="J4019" i="10"/>
  <c r="J3131" i="10"/>
  <c r="G2902" i="10"/>
  <c r="F3704" i="10"/>
  <c r="F4550" i="10"/>
  <c r="F2145" i="10"/>
  <c r="G2155" i="10"/>
  <c r="H4673" i="10"/>
  <c r="H1931" i="10"/>
  <c r="H1945" i="10"/>
  <c r="G4665" i="10"/>
  <c r="G1905" i="10"/>
  <c r="F1919" i="10"/>
  <c r="F1561" i="10"/>
  <c r="J1575" i="10"/>
  <c r="F3213" i="10"/>
  <c r="J3943" i="10"/>
  <c r="I3951" i="10"/>
  <c r="J3951" i="10"/>
  <c r="F3929" i="10"/>
  <c r="G3939" i="10"/>
  <c r="F3937" i="10"/>
  <c r="F4203" i="10"/>
  <c r="F2348" i="10"/>
  <c r="H2360" i="10"/>
  <c r="H2538" i="10"/>
  <c r="I2548" i="10"/>
  <c r="J2518" i="10"/>
  <c r="F2528" i="10"/>
  <c r="I1938" i="10"/>
  <c r="F1942" i="10"/>
  <c r="G3736" i="10"/>
  <c r="F3630" i="10"/>
  <c r="H3409" i="10"/>
  <c r="J3636" i="10"/>
  <c r="G3646" i="10"/>
  <c r="F3618" i="10"/>
  <c r="F4797" i="10"/>
  <c r="H3987" i="10"/>
  <c r="F3997" i="10"/>
  <c r="I4689" i="10"/>
  <c r="F2104" i="10"/>
  <c r="J1725" i="10"/>
  <c r="H3523" i="10"/>
  <c r="F1755" i="10"/>
  <c r="J1661" i="10"/>
  <c r="J3877" i="10"/>
  <c r="J4245" i="10"/>
  <c r="F4709" i="10"/>
  <c r="F4710" i="10"/>
  <c r="H4637" i="10"/>
  <c r="H3228" i="10"/>
  <c r="J3238" i="10"/>
  <c r="I3288" i="10"/>
  <c r="G4698" i="10"/>
  <c r="H4704" i="10"/>
  <c r="J2095" i="10"/>
  <c r="I2103" i="10"/>
  <c r="I4915" i="10"/>
  <c r="H1929" i="10"/>
  <c r="I2425" i="10"/>
  <c r="H3491" i="10"/>
  <c r="G3322" i="10"/>
  <c r="F3897" i="10"/>
  <c r="G3907" i="10"/>
  <c r="I3879" i="10"/>
  <c r="G3685" i="10"/>
  <c r="F4624" i="10"/>
  <c r="I3280" i="10"/>
  <c r="J2979" i="10"/>
  <c r="H2270" i="10"/>
  <c r="J2179" i="10"/>
  <c r="G2191" i="10"/>
  <c r="F1818" i="10"/>
  <c r="G2101" i="10"/>
  <c r="J2115" i="10"/>
  <c r="G1824" i="10"/>
  <c r="G1726" i="10"/>
  <c r="H3782" i="10"/>
  <c r="J2220" i="10"/>
  <c r="J3841" i="10"/>
  <c r="G2230" i="10"/>
  <c r="J4115" i="10"/>
  <c r="H3556" i="10"/>
  <c r="I3810" i="10"/>
  <c r="I3742" i="10"/>
  <c r="H3816" i="10"/>
  <c r="F1875" i="10"/>
  <c r="F2738" i="10"/>
  <c r="J1909" i="10"/>
  <c r="H3845" i="10"/>
  <c r="I2337" i="10"/>
  <c r="G2375" i="10"/>
  <c r="I1878" i="10"/>
  <c r="G3239" i="10"/>
  <c r="I1529" i="10"/>
  <c r="I1531" i="10"/>
  <c r="H4809" i="10"/>
  <c r="J3430" i="10"/>
  <c r="F3440" i="10"/>
  <c r="J3410" i="10"/>
  <c r="J3783" i="10"/>
  <c r="I3791" i="10"/>
  <c r="G2416" i="10"/>
  <c r="J2426" i="10"/>
  <c r="I2587" i="10"/>
  <c r="I2601" i="10"/>
  <c r="J1892" i="10"/>
  <c r="G2517" i="10"/>
  <c r="I2555" i="10"/>
  <c r="G2127" i="10"/>
  <c r="I2139" i="10"/>
  <c r="F1830" i="10"/>
  <c r="J3680" i="10"/>
  <c r="J3666" i="10"/>
  <c r="J1361" i="10"/>
  <c r="J1341" i="10"/>
  <c r="J4078" i="10"/>
  <c r="F1371" i="10"/>
  <c r="H1381" i="10"/>
  <c r="I4028" i="10"/>
  <c r="J3607" i="10"/>
  <c r="I4023" i="10"/>
  <c r="J4322" i="10"/>
  <c r="G4332" i="10"/>
  <c r="J4330" i="10"/>
  <c r="I4310" i="10"/>
  <c r="J4320" i="10"/>
  <c r="I4318" i="10"/>
  <c r="I1889" i="10"/>
  <c r="G1901" i="10"/>
  <c r="G4697" i="10"/>
  <c r="F1897" i="10"/>
  <c r="J1911" i="10"/>
  <c r="G4691" i="10"/>
  <c r="F1849" i="10"/>
  <c r="I1885" i="10"/>
  <c r="H2817" i="10"/>
  <c r="G2825" i="10"/>
  <c r="J3554" i="10"/>
  <c r="I3917" i="10"/>
  <c r="J3927" i="10"/>
  <c r="J3723" i="10"/>
  <c r="I3731" i="10"/>
  <c r="F3703" i="10"/>
  <c r="H3713" i="10"/>
  <c r="I3609" i="10"/>
  <c r="J3564" i="10"/>
  <c r="F2394" i="10"/>
  <c r="G1479" i="10"/>
  <c r="J3378" i="10"/>
  <c r="J4857" i="10"/>
  <c r="F4703" i="10"/>
  <c r="J4077" i="10"/>
  <c r="J4601" i="10"/>
  <c r="J4611" i="10"/>
  <c r="G1428" i="10"/>
  <c r="J4609" i="10"/>
  <c r="G1458" i="10"/>
  <c r="I4587" i="10"/>
  <c r="G4597" i="10"/>
  <c r="G1442" i="10"/>
  <c r="I4595" i="10"/>
  <c r="G1444" i="10"/>
  <c r="H4433" i="10"/>
  <c r="G2885" i="10"/>
  <c r="I3763" i="10"/>
  <c r="G3773" i="10"/>
  <c r="H2204" i="10"/>
  <c r="J3771" i="10"/>
  <c r="I3779" i="10"/>
  <c r="I2212" i="10"/>
  <c r="G3751" i="10"/>
  <c r="I3761" i="10"/>
  <c r="H2218" i="10"/>
  <c r="G3757" i="10"/>
  <c r="G3767" i="10"/>
  <c r="H2250" i="10"/>
  <c r="J1839" i="10"/>
  <c r="G1851" i="10"/>
  <c r="I1863" i="10"/>
  <c r="I1877" i="10"/>
  <c r="F1793" i="10"/>
  <c r="I1831" i="10"/>
  <c r="H1633" i="10"/>
  <c r="H1635" i="10"/>
  <c r="F4192" i="10"/>
  <c r="J4864" i="10"/>
  <c r="H3032" i="10"/>
  <c r="I2832" i="10"/>
  <c r="I2834" i="10"/>
  <c r="H1638" i="10"/>
  <c r="H2396" i="10"/>
  <c r="H2400" i="10"/>
  <c r="I1778" i="10"/>
  <c r="G2951" i="10"/>
  <c r="G2989" i="10"/>
  <c r="H1382" i="10"/>
  <c r="I3187" i="10"/>
  <c r="I1579" i="10"/>
  <c r="G1583" i="10"/>
  <c r="F4757" i="10"/>
  <c r="I1587" i="10"/>
  <c r="G1597" i="10"/>
  <c r="G1567" i="10"/>
  <c r="J1571" i="10"/>
  <c r="H4745" i="10"/>
  <c r="G1575" i="10"/>
  <c r="I1585" i="10"/>
  <c r="I4058" i="10"/>
  <c r="G2876" i="10"/>
  <c r="J2880" i="10"/>
  <c r="F1760" i="10"/>
  <c r="J2474" i="10"/>
  <c r="G2484" i="10"/>
  <c r="J2456" i="10"/>
  <c r="G2466" i="10"/>
  <c r="J1334" i="10"/>
  <c r="G2460" i="10"/>
  <c r="J2464" i="10"/>
  <c r="H1370" i="10"/>
  <c r="G4197" i="10"/>
  <c r="H1845" i="10"/>
  <c r="J1393" i="10"/>
  <c r="J3872" i="10"/>
  <c r="J1421" i="10"/>
  <c r="I4670" i="10"/>
  <c r="J4644" i="10"/>
  <c r="G3555" i="10"/>
  <c r="I3973" i="10"/>
  <c r="I4374" i="10"/>
  <c r="J4384" i="10"/>
  <c r="J2112" i="10"/>
  <c r="G2122" i="10"/>
  <c r="G4158" i="10"/>
  <c r="J1994" i="10"/>
  <c r="I1998" i="10"/>
  <c r="I3364" i="10"/>
  <c r="H3293" i="10"/>
  <c r="J3301" i="10"/>
  <c r="J1602" i="10"/>
  <c r="J3297" i="10"/>
  <c r="H3301" i="10"/>
  <c r="I1638" i="10"/>
  <c r="F4363" i="10"/>
  <c r="J3146" i="10"/>
  <c r="G3156" i="10"/>
  <c r="J3152" i="10"/>
  <c r="J3154" i="10"/>
  <c r="J4639" i="10"/>
  <c r="H2052" i="10"/>
  <c r="I2060" i="10"/>
  <c r="F2040" i="10"/>
  <c r="J2046" i="10"/>
  <c r="G4343" i="10"/>
  <c r="J2884" i="10"/>
  <c r="F2922" i="10"/>
  <c r="J2916" i="10"/>
  <c r="F2838" i="10"/>
  <c r="F4858" i="10"/>
  <c r="G2451" i="10"/>
  <c r="J2455" i="10"/>
  <c r="F4365" i="10"/>
  <c r="J2255" i="10"/>
  <c r="I2263" i="10"/>
  <c r="F4359" i="10"/>
  <c r="G2235" i="10"/>
  <c r="I2245" i="10"/>
  <c r="F2137" i="10"/>
  <c r="I2141" i="10"/>
  <c r="J4898" i="10"/>
  <c r="F3944" i="10"/>
  <c r="I3682" i="10"/>
  <c r="I4551" i="10"/>
  <c r="G3686" i="10"/>
  <c r="H3696" i="10"/>
  <c r="I4685" i="10"/>
  <c r="H3668" i="10"/>
  <c r="H4539" i="10"/>
  <c r="F3674" i="10"/>
  <c r="J3684" i="10"/>
  <c r="F4635" i="10"/>
  <c r="J3852" i="10"/>
  <c r="G3082" i="10"/>
  <c r="G3084" i="10"/>
  <c r="J4871" i="10"/>
  <c r="J3088" i="10"/>
  <c r="J3090" i="10"/>
  <c r="J4845" i="10"/>
  <c r="G3068" i="10"/>
  <c r="J3072" i="10"/>
  <c r="H4819" i="10"/>
  <c r="I3086" i="10"/>
  <c r="J3573" i="10"/>
  <c r="J2158" i="10"/>
  <c r="I2188" i="10"/>
  <c r="J1937" i="10"/>
  <c r="J2932" i="10"/>
  <c r="J1837" i="10"/>
  <c r="I4829" i="10"/>
  <c r="H3323" i="10"/>
  <c r="H4792" i="10"/>
  <c r="F4802" i="10"/>
  <c r="G4774" i="10"/>
  <c r="F4782" i="10"/>
  <c r="G4678" i="10"/>
  <c r="F4686" i="10"/>
  <c r="H3144" i="10"/>
  <c r="J1351" i="10"/>
  <c r="H4839" i="10"/>
  <c r="G2568" i="10"/>
  <c r="I4174" i="10"/>
  <c r="I4173" i="10"/>
  <c r="J4183" i="10"/>
  <c r="G4179" i="10"/>
  <c r="I4189" i="10"/>
  <c r="I4159" i="10"/>
  <c r="F4169" i="10"/>
  <c r="J4167" i="10"/>
  <c r="I4175" i="10"/>
  <c r="I4136" i="10"/>
  <c r="J2800" i="10"/>
  <c r="J2802" i="10"/>
  <c r="I1684" i="10"/>
  <c r="J2808" i="10"/>
  <c r="G2818" i="10"/>
  <c r="H1660" i="10"/>
  <c r="J2786" i="10"/>
  <c r="I2790" i="10"/>
  <c r="H1594" i="10"/>
  <c r="J2435" i="10"/>
  <c r="G2447" i="10"/>
  <c r="J1908" i="10"/>
  <c r="F3500" i="10"/>
  <c r="F3486" i="10"/>
  <c r="F1563" i="10"/>
  <c r="H3563" i="10"/>
  <c r="H3943" i="10"/>
  <c r="J2204" i="10"/>
  <c r="G4243" i="10"/>
  <c r="G4037" i="10"/>
  <c r="I4768" i="10"/>
  <c r="I3888" i="10"/>
  <c r="H3497" i="10"/>
  <c r="F3892" i="10"/>
  <c r="H3902" i="10"/>
  <c r="H4741" i="10"/>
  <c r="I3874" i="10"/>
  <c r="I3880" i="10"/>
  <c r="H3888" i="10"/>
  <c r="G2149" i="10"/>
  <c r="G4533" i="10"/>
  <c r="J1352" i="10"/>
  <c r="J1790" i="10"/>
  <c r="I4931" i="10"/>
  <c r="J1774" i="10"/>
  <c r="H1778" i="10"/>
  <c r="H4919" i="10"/>
  <c r="J4866" i="10"/>
  <c r="I3487" i="10"/>
  <c r="H1821" i="10"/>
  <c r="G2502" i="10"/>
  <c r="J2540" i="10"/>
  <c r="J1797" i="10"/>
  <c r="F2430" i="10"/>
  <c r="F1731" i="10"/>
  <c r="F3936" i="10"/>
  <c r="I3235" i="10"/>
  <c r="F1635" i="10"/>
  <c r="J3576" i="10"/>
  <c r="I3794" i="10"/>
  <c r="F1357" i="10"/>
  <c r="H1361" i="10"/>
  <c r="G4588" i="10"/>
  <c r="G4598" i="10"/>
  <c r="F3080" i="10"/>
  <c r="I3084" i="10"/>
  <c r="G1955" i="10"/>
  <c r="G1959" i="10"/>
  <c r="F4647" i="10"/>
  <c r="G1965" i="10"/>
  <c r="J1979" i="10"/>
  <c r="H1486" i="10"/>
  <c r="G1785" i="10"/>
  <c r="F1789" i="10"/>
  <c r="J3821" i="10"/>
  <c r="F4632" i="10"/>
  <c r="I4642" i="10"/>
  <c r="J4638" i="10"/>
  <c r="F4648" i="10"/>
  <c r="I4620" i="10"/>
  <c r="H4628" i="10"/>
  <c r="I4628" i="10"/>
  <c r="G3683" i="10"/>
  <c r="F2760" i="10"/>
  <c r="I2764" i="10"/>
  <c r="J2186" i="10"/>
  <c r="I2190" i="10"/>
  <c r="F4234" i="10"/>
  <c r="J4591" i="10"/>
  <c r="J3622" i="10"/>
  <c r="F3632" i="10"/>
  <c r="I4839" i="10"/>
  <c r="J3234" i="10"/>
  <c r="I3238" i="10"/>
  <c r="H1884" i="10"/>
  <c r="G3036" i="10"/>
  <c r="J3040" i="10"/>
  <c r="I1892" i="10"/>
  <c r="G3018" i="10"/>
  <c r="G3020" i="10"/>
  <c r="H1898" i="10"/>
  <c r="G2922" i="10"/>
  <c r="G2924" i="10"/>
  <c r="J1830" i="10"/>
  <c r="I4662" i="10"/>
  <c r="H3421" i="10"/>
  <c r="J3433" i="10"/>
  <c r="H1712" i="10"/>
  <c r="G3431" i="10"/>
  <c r="H1854" i="10"/>
  <c r="H3403" i="10"/>
  <c r="H3417" i="10"/>
  <c r="F1764" i="10"/>
  <c r="I3411" i="10"/>
  <c r="I3425" i="10"/>
  <c r="F1892" i="10"/>
  <c r="F1717" i="10"/>
  <c r="F1727" i="10"/>
  <c r="H1723" i="10"/>
  <c r="F1733" i="10"/>
  <c r="H1705" i="10"/>
  <c r="G1713" i="10"/>
  <c r="F1711" i="10"/>
  <c r="H1721" i="10"/>
  <c r="H3352" i="10"/>
  <c r="J3593" i="10"/>
  <c r="I4762" i="10"/>
  <c r="F4768" i="10"/>
  <c r="H3096" i="10"/>
  <c r="J2068" i="10"/>
  <c r="I3806" i="10"/>
  <c r="I2488" i="10"/>
  <c r="H2496" i="10"/>
  <c r="G1968" i="10"/>
  <c r="I3184" i="10"/>
  <c r="F4822" i="10"/>
  <c r="G1861" i="10"/>
  <c r="I1865" i="10"/>
  <c r="H4681" i="10"/>
  <c r="I1665" i="10"/>
  <c r="J1675" i="10"/>
  <c r="I3540" i="10"/>
  <c r="H3548" i="10"/>
  <c r="H3444" i="10"/>
  <c r="I4392" i="10"/>
  <c r="J2544" i="10"/>
  <c r="J2546" i="10"/>
  <c r="I1428" i="10"/>
  <c r="H2059" i="10"/>
  <c r="F2063" i="10"/>
  <c r="G2041" i="10"/>
  <c r="H2051" i="10"/>
  <c r="F2047" i="10"/>
  <c r="G2049" i="10"/>
  <c r="J4561" i="10"/>
  <c r="J1942" i="10"/>
  <c r="H2048" i="10"/>
  <c r="G2440" i="10"/>
  <c r="F3097" i="10"/>
  <c r="I3101" i="10"/>
  <c r="I3103" i="10"/>
  <c r="G3107" i="10"/>
  <c r="I3085" i="10"/>
  <c r="I3087" i="10"/>
  <c r="H2754" i="10"/>
  <c r="H2756" i="10"/>
  <c r="G4734" i="10"/>
  <c r="G1812" i="10"/>
  <c r="F4891" i="10"/>
  <c r="J1738" i="10"/>
  <c r="F4669" i="10"/>
  <c r="I4363" i="10"/>
  <c r="G4373" i="10"/>
  <c r="F4683" i="10"/>
  <c r="I3639" i="10"/>
  <c r="F3649" i="10"/>
  <c r="H2076" i="10"/>
  <c r="I3647" i="10"/>
  <c r="F2112" i="10"/>
  <c r="I3629" i="10"/>
  <c r="J2118" i="10"/>
  <c r="F3633" i="10"/>
  <c r="G3643" i="10"/>
  <c r="H2122" i="10"/>
  <c r="J4211" i="10"/>
  <c r="I1722" i="10"/>
  <c r="F1876" i="10"/>
  <c r="F1517" i="10"/>
  <c r="H1521" i="10"/>
  <c r="F3301" i="10"/>
  <c r="H1499" i="10"/>
  <c r="F1509" i="10"/>
  <c r="H1505" i="10"/>
  <c r="H1507" i="10"/>
  <c r="H3097" i="10"/>
  <c r="F3519" i="10"/>
  <c r="G3793" i="10"/>
  <c r="H4556" i="10"/>
  <c r="H3938" i="10"/>
  <c r="H4150" i="10"/>
  <c r="I4160" i="10"/>
  <c r="J4744" i="10"/>
  <c r="F4132" i="10"/>
  <c r="J4708" i="10"/>
  <c r="F3932" i="10"/>
  <c r="H3942" i="10"/>
  <c r="H4653" i="10"/>
  <c r="J1995" i="10"/>
  <c r="G2007" i="10"/>
  <c r="F4885" i="10"/>
  <c r="J3352" i="10"/>
  <c r="G3362" i="10"/>
  <c r="G3334" i="10"/>
  <c r="F3342" i="10"/>
  <c r="I4219" i="10"/>
  <c r="I1353" i="10"/>
  <c r="F4831" i="10"/>
  <c r="H2259" i="10"/>
  <c r="F2269" i="10"/>
  <c r="G2265" i="10"/>
  <c r="H2275" i="10"/>
  <c r="J1583" i="10"/>
  <c r="G1595" i="10"/>
  <c r="I1607" i="10"/>
  <c r="I1621" i="10"/>
  <c r="J3550" i="10"/>
  <c r="G3137" i="10"/>
  <c r="J3260" i="10"/>
  <c r="I3172" i="10"/>
  <c r="H3180" i="10"/>
  <c r="F4644" i="10"/>
  <c r="H4654" i="10"/>
  <c r="F4034" i="10"/>
  <c r="J4044" i="10"/>
  <c r="F1385" i="10"/>
  <c r="J1474" i="10"/>
  <c r="J4901" i="10"/>
  <c r="F3171" i="10"/>
  <c r="H3181" i="10"/>
  <c r="G1482" i="10"/>
  <c r="H4875" i="10"/>
  <c r="H3151" i="10"/>
  <c r="J3161" i="10"/>
  <c r="J1488" i="10"/>
  <c r="J3053" i="10"/>
  <c r="J3057" i="10"/>
  <c r="G1422" i="10"/>
  <c r="F3141" i="10"/>
  <c r="H4078" i="10"/>
  <c r="F3421" i="10"/>
  <c r="F3387" i="10"/>
  <c r="I4011" i="10"/>
  <c r="I4870" i="10"/>
  <c r="H3912" i="10"/>
  <c r="J2516" i="10"/>
  <c r="H3918" i="10"/>
  <c r="G3930" i="10"/>
  <c r="I4637" i="10"/>
  <c r="F3900" i="10"/>
  <c r="H4613" i="10"/>
  <c r="I3906" i="10"/>
  <c r="I4755" i="10"/>
  <c r="G1604" i="10"/>
  <c r="G4297" i="10"/>
  <c r="J4763" i="10"/>
  <c r="J1610" i="10"/>
  <c r="H4291" i="10"/>
  <c r="H4743" i="10"/>
  <c r="J1592" i="10"/>
  <c r="I4899" i="10"/>
  <c r="J1806" i="10"/>
  <c r="G4416" i="10"/>
  <c r="F2259" i="10"/>
  <c r="J2261" i="10"/>
  <c r="H2061" i="10"/>
  <c r="H2063" i="10"/>
  <c r="J2041" i="10"/>
  <c r="H2045" i="10"/>
  <c r="I1929" i="10"/>
  <c r="F1933" i="10"/>
  <c r="F3308" i="10"/>
  <c r="F3974" i="10"/>
  <c r="J4607" i="10"/>
  <c r="G4608" i="10"/>
  <c r="H4614" i="10"/>
  <c r="F4594" i="10"/>
  <c r="G4604" i="10"/>
  <c r="F3112" i="10"/>
  <c r="I3116" i="10"/>
  <c r="F3324" i="10"/>
  <c r="H1528" i="10"/>
  <c r="I3638" i="10"/>
  <c r="H3676" i="10"/>
  <c r="G3562" i="10"/>
  <c r="J3600" i="10"/>
  <c r="G3594" i="10"/>
  <c r="I2009" i="10"/>
  <c r="J1717" i="10"/>
  <c r="G2085" i="10"/>
  <c r="G2239" i="10"/>
  <c r="H1695" i="10"/>
  <c r="I1455" i="10"/>
  <c r="H1629" i="10"/>
  <c r="H3000" i="10"/>
  <c r="I2206" i="10"/>
  <c r="G2210" i="10"/>
  <c r="J2008" i="10"/>
  <c r="J2010" i="10"/>
  <c r="G4571" i="10"/>
  <c r="J1747" i="10"/>
  <c r="G1749" i="10"/>
  <c r="G4667" i="10"/>
  <c r="I1651" i="10"/>
  <c r="G1661" i="10"/>
  <c r="G3878" i="10"/>
  <c r="J3066" i="10"/>
  <c r="I3062" i="10"/>
  <c r="G3066" i="10"/>
  <c r="G3044" i="10"/>
  <c r="I3054" i="10"/>
  <c r="J3050" i="10"/>
  <c r="G3060" i="10"/>
  <c r="I4535" i="10"/>
  <c r="J1948" i="10"/>
  <c r="J1777" i="10"/>
  <c r="F3167" i="10"/>
  <c r="J1805" i="10"/>
  <c r="H1815" i="10"/>
  <c r="F3238" i="10"/>
  <c r="I1661" i="10"/>
  <c r="F4562" i="10"/>
  <c r="G4572" i="10"/>
  <c r="J3054" i="10"/>
  <c r="H3058" i="10"/>
  <c r="H2858" i="10"/>
  <c r="I2868" i="10"/>
  <c r="F4630" i="10"/>
  <c r="I4618" i="10"/>
  <c r="H1414" i="10"/>
  <c r="F4877" i="10"/>
  <c r="G1794" i="10"/>
  <c r="I1822" i="10"/>
  <c r="H4877" i="10"/>
  <c r="I4885" i="10"/>
  <c r="G1730" i="10"/>
  <c r="I3776" i="10"/>
  <c r="I4147" i="10"/>
  <c r="G4157" i="10"/>
  <c r="I4155" i="10"/>
  <c r="H4165" i="10"/>
  <c r="G3731" i="10"/>
  <c r="H2220" i="10"/>
  <c r="F3737" i="10"/>
  <c r="I2228" i="10"/>
  <c r="I4107" i="10"/>
  <c r="H3805" i="10"/>
  <c r="G1894" i="10"/>
  <c r="I3796" i="10"/>
  <c r="H3804" i="10"/>
  <c r="F2754" i="10"/>
  <c r="G2792" i="10"/>
  <c r="J3303" i="10"/>
  <c r="F3305" i="10"/>
  <c r="F1647" i="10"/>
  <c r="H1657" i="10"/>
  <c r="G3857" i="10"/>
  <c r="H2414" i="10"/>
  <c r="F2418" i="10"/>
  <c r="G1884" i="10"/>
  <c r="J2587" i="10"/>
  <c r="J1920" i="10"/>
  <c r="F2694" i="10"/>
  <c r="I2515" i="10"/>
  <c r="J2555" i="10"/>
  <c r="G1898" i="10"/>
  <c r="G2125" i="10"/>
  <c r="J2139" i="10"/>
  <c r="I1830" i="10"/>
  <c r="I3582" i="10"/>
  <c r="G2565" i="10"/>
  <c r="G1375" i="10"/>
  <c r="J1379" i="10"/>
  <c r="I1361" i="10"/>
  <c r="G1381" i="10"/>
  <c r="I1385" i="10"/>
  <c r="G1341" i="10"/>
  <c r="G1373" i="10"/>
  <c r="J1371" i="10"/>
  <c r="I3667" i="10"/>
  <c r="H3671" i="10"/>
  <c r="J3681" i="10"/>
  <c r="H3653" i="10"/>
  <c r="F3661" i="10"/>
  <c r="I3661" i="10"/>
  <c r="G4650" i="10"/>
  <c r="J2029" i="10"/>
  <c r="H2039" i="10"/>
  <c r="H2037" i="10"/>
  <c r="J2045" i="10"/>
  <c r="J2017" i="10"/>
  <c r="F2027" i="10"/>
  <c r="G2931" i="10"/>
  <c r="J2935" i="10"/>
  <c r="I3822" i="10"/>
  <c r="G4000" i="10"/>
  <c r="J4581" i="10"/>
  <c r="H4582" i="10"/>
  <c r="J4380" i="10"/>
  <c r="G4390" i="10"/>
  <c r="J4624" i="10"/>
  <c r="F4362" i="10"/>
  <c r="F4266" i="10"/>
  <c r="F4353" i="10"/>
  <c r="J3816" i="10"/>
  <c r="I2991" i="10"/>
  <c r="G3103" i="10"/>
  <c r="I3075" i="10"/>
  <c r="F1475" i="10"/>
  <c r="I3081" i="10"/>
  <c r="J3091" i="10"/>
  <c r="J1477" i="10"/>
  <c r="J4154" i="10"/>
  <c r="G3794" i="10"/>
  <c r="H4394" i="10"/>
  <c r="G4554" i="10"/>
  <c r="H3324" i="10"/>
  <c r="I4042" i="10"/>
  <c r="I4348" i="10"/>
  <c r="I4048" i="10"/>
  <c r="H4056" i="10"/>
  <c r="J4293" i="10"/>
  <c r="H4030" i="10"/>
  <c r="G4387" i="10"/>
  <c r="F3418" i="10"/>
  <c r="J3428" i="10"/>
  <c r="J3902" i="10"/>
  <c r="F2771" i="10"/>
  <c r="J2773" i="10"/>
  <c r="J2573" i="10"/>
  <c r="H2583" i="10"/>
  <c r="J2145" i="10"/>
  <c r="F2155" i="10"/>
  <c r="J2049" i="10"/>
  <c r="F2059" i="10"/>
  <c r="F1554" i="10"/>
  <c r="J1508" i="10"/>
  <c r="F1679" i="10"/>
  <c r="H1689" i="10"/>
  <c r="F1685" i="10"/>
  <c r="F1695" i="10"/>
  <c r="H3395" i="10"/>
  <c r="H3819" i="10"/>
  <c r="I4532" i="10"/>
  <c r="F3351" i="10"/>
  <c r="H4126" i="10"/>
  <c r="J4014" i="10"/>
  <c r="I4106" i="10"/>
  <c r="H3988" i="10"/>
  <c r="H4112" i="10"/>
  <c r="I3964" i="10"/>
  <c r="J4191" i="10"/>
  <c r="G2717" i="10"/>
  <c r="I2755" i="10"/>
  <c r="G2314" i="10"/>
  <c r="J2322" i="10"/>
  <c r="I2294" i="10"/>
  <c r="J2304" i="10"/>
  <c r="F2843" i="10"/>
  <c r="H2853" i="10"/>
  <c r="J3561" i="10"/>
  <c r="H2984" i="10"/>
  <c r="J1630" i="10"/>
  <c r="H4260" i="10"/>
  <c r="F1432" i="10"/>
  <c r="F4184" i="10"/>
  <c r="H1412" i="10"/>
  <c r="I3798" i="10"/>
  <c r="H3693" i="10"/>
  <c r="I3291" i="10"/>
  <c r="G3301" i="10"/>
  <c r="J1637" i="10"/>
  <c r="I3299" i="10"/>
  <c r="J1673" i="10"/>
  <c r="I3146" i="10"/>
  <c r="F3156" i="10"/>
  <c r="H3152" i="10"/>
  <c r="I3162" i="10"/>
  <c r="J4360" i="10"/>
  <c r="G2156" i="10"/>
  <c r="I2166" i="10"/>
  <c r="J2162" i="10"/>
  <c r="G2172" i="10"/>
  <c r="J2144" i="10"/>
  <c r="G2154" i="10"/>
  <c r="I2150" i="10"/>
  <c r="J2160" i="10"/>
  <c r="F3834" i="10"/>
  <c r="J3844" i="10"/>
  <c r="F3842" i="10"/>
  <c r="G3822" i="10"/>
  <c r="F3830" i="10"/>
  <c r="I4897" i="10"/>
  <c r="G4193" i="10"/>
  <c r="I4585" i="10"/>
  <c r="G3118" i="10"/>
  <c r="H2567" i="10"/>
  <c r="J2577" i="10"/>
  <c r="H2367" i="10"/>
  <c r="F2371" i="10"/>
  <c r="J2349" i="10"/>
  <c r="H2359" i="10"/>
  <c r="J2253" i="10"/>
  <c r="H2263" i="10"/>
  <c r="G2879" i="10"/>
  <c r="J3252" i="10"/>
  <c r="F1758" i="10"/>
  <c r="H3051" i="10"/>
  <c r="F3205" i="10"/>
  <c r="G1718" i="10"/>
  <c r="F3046" i="10"/>
  <c r="F1746" i="10"/>
  <c r="J3124" i="10"/>
  <c r="H3001" i="10"/>
  <c r="J1756" i="10"/>
  <c r="F2954" i="10"/>
  <c r="J4660" i="10"/>
  <c r="F3084" i="10"/>
  <c r="I3090" i="10"/>
  <c r="J4373" i="10"/>
  <c r="H3070" i="10"/>
  <c r="I3080" i="10"/>
  <c r="H3078" i="10"/>
  <c r="J4232" i="10"/>
  <c r="H4754" i="10"/>
  <c r="G1829" i="10"/>
  <c r="I1833" i="10"/>
  <c r="J4429" i="10"/>
  <c r="H3061" i="10"/>
  <c r="H3063" i="10"/>
  <c r="F4665" i="10"/>
  <c r="J3138" i="10"/>
  <c r="I3142" i="10"/>
  <c r="G4639" i="10"/>
  <c r="J3120" i="10"/>
  <c r="J3122" i="10"/>
  <c r="G3026" i="10"/>
  <c r="J3034" i="10"/>
  <c r="F4133" i="10"/>
  <c r="J1873" i="10"/>
  <c r="I2987" i="10"/>
  <c r="J1901" i="10"/>
  <c r="J1885" i="10"/>
  <c r="I2169" i="10"/>
  <c r="J1889" i="10"/>
  <c r="G4837" i="10"/>
  <c r="F4838" i="10"/>
  <c r="G4844" i="10"/>
  <c r="G4854" i="10"/>
  <c r="F4826" i="10"/>
  <c r="F4830" i="10"/>
  <c r="H4840" i="10"/>
  <c r="F2425" i="10"/>
  <c r="I2429" i="10"/>
  <c r="I2431" i="10"/>
  <c r="G2435" i="10"/>
  <c r="I2413" i="10"/>
  <c r="I2415" i="10"/>
  <c r="I4787" i="10"/>
  <c r="F1465" i="10"/>
  <c r="I1503" i="10"/>
  <c r="F3916" i="10"/>
  <c r="I4231" i="10"/>
  <c r="F3801" i="10"/>
  <c r="G3811" i="10"/>
  <c r="F3709" i="10"/>
  <c r="G3719" i="10"/>
  <c r="H4700" i="10"/>
  <c r="J2963" i="10"/>
  <c r="I2665" i="10"/>
  <c r="G2677" i="10"/>
  <c r="I2697" i="10"/>
  <c r="G2735" i="10"/>
  <c r="G2613" i="10"/>
  <c r="J2627" i="10"/>
  <c r="G2645" i="10"/>
  <c r="I2683" i="10"/>
  <c r="F4072" i="10"/>
  <c r="I4653" i="10"/>
  <c r="J1409" i="10"/>
  <c r="I4567" i="10"/>
  <c r="J4144" i="10"/>
  <c r="G4154" i="10"/>
  <c r="I1843" i="10"/>
  <c r="G1853" i="10"/>
  <c r="I1825" i="10"/>
  <c r="J1835" i="10"/>
  <c r="I1625" i="10"/>
  <c r="I1627" i="10"/>
  <c r="J4687" i="10"/>
  <c r="G3800" i="10"/>
  <c r="G3132" i="10"/>
  <c r="J3136" i="10"/>
  <c r="J1782" i="10"/>
  <c r="I2934" i="10"/>
  <c r="G2938" i="10"/>
  <c r="H1818" i="10"/>
  <c r="G2916" i="10"/>
  <c r="I2926" i="10"/>
  <c r="I1796" i="10"/>
  <c r="G2820" i="10"/>
  <c r="I2830" i="10"/>
  <c r="H1724" i="10"/>
  <c r="G3941" i="10"/>
  <c r="H3929" i="10"/>
  <c r="H1424" i="10"/>
  <c r="F1348" i="10"/>
  <c r="I1646" i="10"/>
  <c r="F4801" i="10"/>
  <c r="G1650" i="10"/>
  <c r="G3956" i="10"/>
  <c r="I3969" i="10"/>
  <c r="J3979" i="10"/>
  <c r="G3975" i="10"/>
  <c r="I3985" i="10"/>
  <c r="I3955" i="10"/>
  <c r="G3965" i="10"/>
  <c r="J3963" i="10"/>
  <c r="I3971" i="10"/>
  <c r="H3414" i="10"/>
  <c r="G3677" i="10"/>
  <c r="G2105" i="10"/>
  <c r="H2115" i="10"/>
  <c r="F2111" i="10"/>
  <c r="G2113" i="10"/>
  <c r="F2093" i="10"/>
  <c r="F2103" i="10"/>
  <c r="F1837" i="10"/>
  <c r="H1841" i="10"/>
  <c r="G3704" i="10"/>
  <c r="F4888" i="10"/>
  <c r="I4898" i="10"/>
  <c r="I4690" i="10"/>
  <c r="I4700" i="10"/>
  <c r="J4670" i="10"/>
  <c r="F4680" i="10"/>
  <c r="J4574" i="10"/>
  <c r="F4584" i="10"/>
  <c r="F2608" i="10"/>
  <c r="H2618" i="10"/>
  <c r="H2612" i="10"/>
  <c r="F2616" i="10"/>
  <c r="I2596" i="10"/>
  <c r="H2604" i="10"/>
  <c r="F4086" i="10"/>
  <c r="F3442" i="10"/>
  <c r="H3215" i="10"/>
  <c r="J3225" i="10"/>
  <c r="I1526" i="10"/>
  <c r="G4695" i="10"/>
  <c r="J3221" i="10"/>
  <c r="H3231" i="10"/>
  <c r="G1532" i="10"/>
  <c r="I4669" i="10"/>
  <c r="F3203" i="10"/>
  <c r="H3213" i="10"/>
  <c r="J1538" i="10"/>
  <c r="H3207" i="10"/>
  <c r="F3211" i="10"/>
  <c r="I1574" i="10"/>
  <c r="F4619" i="10"/>
  <c r="I4847" i="10"/>
  <c r="H2068" i="10"/>
  <c r="H1972" i="10"/>
  <c r="H3176" i="10"/>
  <c r="I2152" i="10"/>
  <c r="F2582" i="10"/>
  <c r="G1710" i="10"/>
  <c r="J3439" i="10"/>
  <c r="I3447" i="10"/>
  <c r="G1584" i="10"/>
  <c r="F3417" i="10"/>
  <c r="I3421" i="10"/>
  <c r="J1620" i="10"/>
  <c r="F3321" i="10"/>
  <c r="I3325" i="10"/>
  <c r="J1524" i="10"/>
  <c r="I4398" i="10"/>
  <c r="H4384" i="10"/>
  <c r="G2006" i="10"/>
  <c r="F2034" i="10"/>
  <c r="J3706" i="10"/>
  <c r="F2014" i="10"/>
  <c r="H3682" i="10"/>
  <c r="I4429" i="10"/>
  <c r="G2024" i="10"/>
  <c r="J4423" i="10"/>
  <c r="F3338" i="10"/>
  <c r="G3636" i="10"/>
  <c r="H3606" i="10"/>
  <c r="F3612" i="10"/>
  <c r="H4429" i="10"/>
  <c r="I3592" i="10"/>
  <c r="H3600" i="10"/>
  <c r="I3600" i="10"/>
  <c r="J4377" i="10"/>
  <c r="F2719" i="10"/>
  <c r="G2721" i="10"/>
  <c r="F2725" i="10"/>
  <c r="H2729" i="10"/>
  <c r="G2705" i="10"/>
  <c r="F2709" i="10"/>
  <c r="H2099" i="10"/>
  <c r="F2109" i="10"/>
  <c r="I4069" i="10"/>
  <c r="F2990" i="10"/>
  <c r="J2483" i="10"/>
  <c r="I2635" i="10"/>
  <c r="I4876" i="10"/>
  <c r="H4884" i="10"/>
  <c r="H4780" i="10"/>
  <c r="G3631" i="10"/>
  <c r="I2812" i="10"/>
  <c r="J2814" i="10"/>
  <c r="I4693" i="10"/>
  <c r="I2820" i="10"/>
  <c r="H2828" i="10"/>
  <c r="J4284" i="10"/>
  <c r="G4294" i="10"/>
  <c r="G4292" i="10"/>
  <c r="H3222" i="10"/>
  <c r="G2801" i="10"/>
  <c r="F2805" i="10"/>
  <c r="F2783" i="10"/>
  <c r="G2785" i="10"/>
  <c r="F2789" i="10"/>
  <c r="H2793" i="10"/>
  <c r="F3349" i="10"/>
  <c r="G3891" i="10"/>
  <c r="I3901" i="10"/>
  <c r="I3491" i="10"/>
  <c r="G3501" i="10"/>
  <c r="J3483" i="10"/>
  <c r="F3266" i="10"/>
  <c r="H3027" i="10"/>
  <c r="J3431" i="10"/>
  <c r="F3433" i="10"/>
  <c r="G1504" i="10"/>
  <c r="F2854" i="10"/>
  <c r="F1414" i="10"/>
  <c r="G3529" i="10"/>
  <c r="J4882" i="10"/>
  <c r="J3529" i="10"/>
  <c r="H2750" i="10"/>
  <c r="I2760" i="10"/>
  <c r="J2180" i="10"/>
  <c r="F2756" i="10"/>
  <c r="H2766" i="10"/>
  <c r="F2186" i="10"/>
  <c r="H2280" i="10"/>
  <c r="G2310" i="10"/>
  <c r="F1356" i="10"/>
  <c r="F2300" i="10"/>
  <c r="I2308" i="10"/>
  <c r="H1496" i="10"/>
  <c r="G1503" i="10"/>
  <c r="J1507" i="10"/>
  <c r="J4835" i="10"/>
  <c r="G1509" i="10"/>
  <c r="I1513" i="10"/>
  <c r="I4827" i="10"/>
  <c r="J1491" i="10"/>
  <c r="G1493" i="10"/>
  <c r="G4821" i="10"/>
  <c r="I1497" i="10"/>
  <c r="I1499" i="10"/>
  <c r="H4815" i="10"/>
  <c r="H3296" i="10"/>
  <c r="H4352" i="10"/>
  <c r="G3993" i="10"/>
  <c r="H4003" i="10"/>
  <c r="G4001" i="10"/>
  <c r="G4803" i="10"/>
  <c r="F3981" i="10"/>
  <c r="F3991" i="10"/>
  <c r="G3343" i="10"/>
  <c r="I3355" i="10"/>
  <c r="J4930" i="10"/>
  <c r="I1402" i="10"/>
  <c r="H1454" i="10"/>
  <c r="I3360" i="10"/>
  <c r="I2957" i="10"/>
  <c r="I2959" i="10"/>
  <c r="J3417" i="10"/>
  <c r="I3839" i="10"/>
  <c r="F3849" i="10"/>
  <c r="J3847" i="10"/>
  <c r="I3855" i="10"/>
  <c r="G3827" i="10"/>
  <c r="I3837" i="10"/>
  <c r="F3833" i="10"/>
  <c r="G3843" i="10"/>
  <c r="I4676" i="10"/>
  <c r="G3433" i="10"/>
  <c r="G2767" i="10"/>
  <c r="I2779" i="10"/>
  <c r="G2799" i="10"/>
  <c r="G2837" i="10"/>
  <c r="I2715" i="10"/>
  <c r="I2729" i="10"/>
  <c r="I2747" i="10"/>
  <c r="J2787" i="10"/>
  <c r="I3424" i="10"/>
  <c r="H1639" i="10"/>
  <c r="J1597" i="10"/>
  <c r="H4031" i="10"/>
  <c r="F1627" i="10"/>
  <c r="I4593" i="10"/>
  <c r="G4170" i="10"/>
  <c r="J4178" i="10"/>
  <c r="G3972" i="10"/>
  <c r="H2466" i="10"/>
  <c r="H2468" i="10"/>
  <c r="H2352" i="10"/>
  <c r="G2358" i="10"/>
  <c r="H2126" i="10"/>
  <c r="G3161" i="10"/>
  <c r="J1838" i="10"/>
  <c r="F3949" i="10"/>
  <c r="F3959" i="10"/>
  <c r="G3929" i="10"/>
  <c r="H3939" i="10"/>
  <c r="G3937" i="10"/>
  <c r="G4841" i="10"/>
  <c r="J3896" i="10"/>
  <c r="J2105" i="10"/>
  <c r="H2109" i="10"/>
  <c r="F4621" i="10"/>
  <c r="J1999" i="10"/>
  <c r="I2007" i="10"/>
  <c r="I1971" i="10"/>
  <c r="H1977" i="10"/>
  <c r="H4609" i="10"/>
  <c r="F1983" i="10"/>
  <c r="G1995" i="10"/>
  <c r="G3738" i="10"/>
  <c r="J3630" i="10"/>
  <c r="H4603" i="10"/>
  <c r="I3636" i="10"/>
  <c r="H3644" i="10"/>
  <c r="H4891" i="10"/>
  <c r="H3618" i="10"/>
  <c r="G3987" i="10"/>
  <c r="I3997" i="10"/>
  <c r="I4314" i="10"/>
  <c r="H4749" i="10"/>
  <c r="G2620" i="10"/>
  <c r="J2624" i="10"/>
  <c r="H1402" i="10"/>
  <c r="J3842" i="10"/>
  <c r="G3882" i="10"/>
  <c r="G2638" i="10"/>
  <c r="G1720" i="10"/>
  <c r="G1624" i="10"/>
  <c r="G3056" i="10"/>
  <c r="H4762" i="10"/>
  <c r="I3058" i="10"/>
  <c r="F4675" i="10"/>
  <c r="H3064" i="10"/>
  <c r="H3046" i="10"/>
  <c r="F4553" i="10"/>
  <c r="F3052" i="10"/>
  <c r="I2054" i="10"/>
  <c r="J2064" i="10"/>
  <c r="J1819" i="10"/>
  <c r="I1827" i="10"/>
  <c r="I3692" i="10"/>
  <c r="G3702" i="10"/>
  <c r="J3702" i="10"/>
  <c r="F2821" i="10"/>
  <c r="H2825" i="10"/>
  <c r="G2417" i="10"/>
  <c r="F2421" i="10"/>
  <c r="F2399" i="10"/>
  <c r="G2401" i="10"/>
  <c r="G2201" i="10"/>
  <c r="H2211" i="10"/>
  <c r="F4383" i="10"/>
  <c r="F3117" i="10"/>
  <c r="H3155" i="10"/>
  <c r="G2600" i="10"/>
  <c r="F2638" i="10"/>
  <c r="J2524" i="10"/>
  <c r="F2562" i="10"/>
  <c r="G2277" i="10"/>
  <c r="G2431" i="10"/>
  <c r="G2646" i="10"/>
  <c r="I3047" i="10"/>
  <c r="F3057" i="10"/>
  <c r="I3053" i="10"/>
  <c r="I3055" i="10"/>
  <c r="J2902" i="10"/>
  <c r="F2912" i="10"/>
  <c r="H2908" i="10"/>
  <c r="J2918" i="10"/>
  <c r="H4784" i="10"/>
  <c r="J1864" i="10"/>
  <c r="G1892" i="10"/>
  <c r="F3725" i="10"/>
  <c r="H3759" i="10"/>
  <c r="G1878" i="10"/>
  <c r="H3802" i="10"/>
  <c r="I3812" i="10"/>
  <c r="I4405" i="10"/>
  <c r="J3137" i="10"/>
  <c r="H3141" i="10"/>
  <c r="I1478" i="10"/>
  <c r="F3356" i="10"/>
  <c r="J3145" i="10"/>
  <c r="F3155" i="10"/>
  <c r="J1456" i="10"/>
  <c r="H3127" i="10"/>
  <c r="G1388" i="10"/>
  <c r="J2794" i="10"/>
  <c r="G2804" i="10"/>
  <c r="I1700" i="10"/>
  <c r="I3865" i="10"/>
  <c r="H1822" i="10"/>
  <c r="F1931" i="10"/>
  <c r="F1963" i="10"/>
  <c r="F2522" i="10"/>
  <c r="H1863" i="10"/>
  <c r="F4907" i="10"/>
  <c r="G3425" i="10"/>
  <c r="F4914" i="10"/>
  <c r="G4924" i="10"/>
  <c r="F4922" i="10"/>
  <c r="G4902" i="10"/>
  <c r="F4910" i="10"/>
  <c r="G4910" i="10"/>
  <c r="J4608" i="10"/>
  <c r="F2297" i="10"/>
  <c r="I2301" i="10"/>
  <c r="J4309" i="10"/>
  <c r="I2303" i="10"/>
  <c r="G2307" i="10"/>
  <c r="I2285" i="10"/>
  <c r="I2287" i="10"/>
  <c r="F4301" i="10"/>
  <c r="I2293" i="10"/>
  <c r="J2303" i="10"/>
  <c r="F4656" i="10"/>
  <c r="H3749" i="10"/>
  <c r="H3430" i="10"/>
  <c r="J3940" i="10"/>
  <c r="I4295" i="10"/>
  <c r="G3944" i="10"/>
  <c r="F3954" i="10"/>
  <c r="J3850" i="10"/>
  <c r="H3924" i="10"/>
  <c r="G4897" i="10"/>
  <c r="G3314" i="10"/>
  <c r="J3322" i="10"/>
  <c r="J4885" i="10"/>
  <c r="F2437" i="10"/>
  <c r="H2441" i="10"/>
  <c r="F2239" i="10"/>
  <c r="G2241" i="10"/>
  <c r="H2219" i="10"/>
  <c r="F2223" i="10"/>
  <c r="F2125" i="10"/>
  <c r="F2135" i="10"/>
  <c r="I4616" i="10"/>
  <c r="Q107" i="1" l="1"/>
  <c r="J107" i="10" s="1"/>
  <c r="P107" i="1"/>
  <c r="I107" i="10" s="1"/>
  <c r="O107" i="1"/>
  <c r="H107" i="10" s="1"/>
  <c r="G107" i="10"/>
  <c r="M107" i="1"/>
  <c r="F107" i="10" s="1"/>
  <c r="Q82" i="34"/>
  <c r="P81" i="34"/>
  <c r="H3455" i="10"/>
  <c r="G3455" i="10"/>
  <c r="H3471" i="10"/>
  <c r="G3471" i="10"/>
  <c r="F3471" i="10"/>
  <c r="G3473" i="10"/>
  <c r="F3458" i="10"/>
  <c r="H3458" i="10"/>
  <c r="G3462" i="10"/>
  <c r="H3462" i="10"/>
  <c r="G3456" i="10"/>
  <c r="H3472" i="10"/>
  <c r="F3472" i="10"/>
  <c r="G3474" i="10"/>
  <c r="F3474" i="10"/>
  <c r="G3457" i="10"/>
  <c r="F3457" i="10"/>
  <c r="H3457" i="10"/>
  <c r="G3461" i="10"/>
  <c r="F3461" i="10"/>
  <c r="H3461" i="10"/>
  <c r="G3469" i="10"/>
  <c r="H3469" i="10"/>
  <c r="G3459" i="10"/>
  <c r="F3459" i="10"/>
  <c r="H3476" i="10"/>
  <c r="F3476" i="10"/>
  <c r="G3466" i="10"/>
  <c r="F3466" i="10"/>
  <c r="G3452" i="10"/>
  <c r="F3452" i="10"/>
  <c r="H3464" i="10"/>
  <c r="G3464" i="10"/>
  <c r="G3449" i="10"/>
  <c r="F3449" i="10"/>
  <c r="H3449" i="10"/>
  <c r="G3468" i="10"/>
  <c r="F3478" i="10"/>
  <c r="F3454" i="10"/>
  <c r="H3454" i="10"/>
  <c r="G3463" i="10"/>
  <c r="F3463" i="10"/>
  <c r="F3450" i="10"/>
  <c r="H3450" i="10"/>
  <c r="H3467" i="10"/>
  <c r="G3467" i="10"/>
  <c r="F3467" i="10"/>
  <c r="G3477" i="10"/>
  <c r="F3477" i="10"/>
  <c r="H3477" i="10"/>
  <c r="G3453" i="10"/>
  <c r="F3453" i="10"/>
  <c r="H3453" i="10"/>
  <c r="G3475" i="10"/>
  <c r="F3475" i="10"/>
  <c r="G3465" i="10"/>
  <c r="F3465" i="10"/>
  <c r="H3465" i="10"/>
  <c r="H3451" i="10"/>
  <c r="G3451" i="10"/>
  <c r="F3451" i="10"/>
  <c r="G3470" i="10"/>
  <c r="F3470" i="10"/>
  <c r="H3470" i="10"/>
  <c r="H3460" i="10"/>
  <c r="G3460" i="10"/>
  <c r="F3460" i="10"/>
  <c r="H3452" i="10"/>
  <c r="I3478" i="10"/>
  <c r="H3463" i="10"/>
  <c r="G3454" i="10"/>
  <c r="F3455" i="10"/>
  <c r="I3463" i="10"/>
  <c r="I3467" i="10"/>
  <c r="I3473" i="10"/>
  <c r="J3451" i="10"/>
  <c r="I3466" i="10"/>
  <c r="I3457" i="10"/>
  <c r="F3464" i="10"/>
  <c r="J3476" i="10"/>
  <c r="H3475" i="10"/>
  <c r="J3452" i="10"/>
  <c r="I3475" i="10"/>
  <c r="I3450" i="10"/>
  <c r="J3478" i="10"/>
  <c r="J3455" i="10"/>
  <c r="I3458" i="10"/>
  <c r="J3475" i="10"/>
  <c r="G3472" i="10"/>
  <c r="I3464" i="10"/>
  <c r="I3474" i="10"/>
  <c r="I3456" i="10"/>
  <c r="I3455" i="10"/>
  <c r="J3471" i="10"/>
  <c r="I3454" i="10"/>
  <c r="I3460" i="10"/>
  <c r="J3454" i="10"/>
  <c r="J3460" i="10"/>
  <c r="G3450" i="10"/>
  <c r="J3462" i="10"/>
  <c r="G3458" i="10"/>
  <c r="J3457" i="10"/>
  <c r="J3464" i="10"/>
  <c r="I3453" i="10"/>
  <c r="I3465" i="10"/>
  <c r="I3471" i="10"/>
  <c r="J3456" i="10"/>
  <c r="H3468" i="10"/>
  <c r="J3466" i="10"/>
  <c r="F3462" i="10"/>
  <c r="I3449" i="10"/>
  <c r="I3461" i="10"/>
  <c r="J3473" i="10"/>
  <c r="F3473" i="10"/>
  <c r="I3462" i="10"/>
  <c r="I3477" i="10"/>
  <c r="I3451" i="10"/>
  <c r="H3459" i="10"/>
  <c r="J3467" i="10"/>
  <c r="I3470" i="10"/>
  <c r="H3456" i="10"/>
  <c r="G3478" i="10"/>
  <c r="H3478" i="10"/>
  <c r="J3463" i="10"/>
  <c r="H3474" i="10"/>
  <c r="I3469" i="10"/>
  <c r="I3452" i="10"/>
  <c r="J3474" i="10"/>
  <c r="J3458" i="10"/>
  <c r="J3477" i="10"/>
  <c r="J3469" i="10"/>
  <c r="J3459" i="10"/>
  <c r="G3476" i="10"/>
  <c r="H3466" i="10"/>
  <c r="F3468" i="10"/>
  <c r="J3468" i="10"/>
  <c r="I3459" i="10"/>
  <c r="J3472" i="10"/>
  <c r="J3449" i="10"/>
  <c r="F3456" i="10"/>
  <c r="J3465" i="10"/>
  <c r="J3470" i="10"/>
  <c r="I3476" i="10"/>
  <c r="F3469" i="10"/>
  <c r="H3473" i="10"/>
  <c r="I3472" i="10"/>
  <c r="J3453" i="10"/>
  <c r="I3468" i="10"/>
  <c r="J3450" i="10"/>
  <c r="J3461" i="10"/>
  <c r="B5339" i="10" l="1"/>
  <c r="B5342" i="10" s="1"/>
  <c r="F5339" i="10"/>
  <c r="F5342" i="10" s="1"/>
  <c r="D5339" i="10"/>
  <c r="D5342" i="10" s="1"/>
  <c r="C5339" i="10"/>
  <c r="C5342" i="10" s="1"/>
  <c r="E5339" i="10"/>
  <c r="E5342" i="10" s="1"/>
  <c r="P82" i="34"/>
  <c r="Q83" i="34"/>
  <c r="M37" i="1"/>
  <c r="F37" i="10" s="1"/>
  <c r="O65" i="1"/>
  <c r="H65" i="10" s="1"/>
  <c r="G37" i="10"/>
  <c r="Q37" i="1"/>
  <c r="J37" i="10" s="1"/>
  <c r="Q65" i="1"/>
  <c r="J65" i="10" s="1"/>
  <c r="M65" i="1"/>
  <c r="F65" i="10" s="1"/>
  <c r="G65" i="10"/>
  <c r="P37" i="1"/>
  <c r="I37" i="10" s="1"/>
  <c r="O37" i="1"/>
  <c r="H37" i="10" s="1"/>
  <c r="P65" i="1"/>
  <c r="I65" i="10" s="1"/>
  <c r="Q84" i="34" l="1"/>
  <c r="P83" i="34"/>
  <c r="O86" i="1" l="1"/>
  <c r="H86" i="10" s="1"/>
  <c r="P86" i="1"/>
  <c r="I86" i="10" s="1"/>
  <c r="Q86" i="1"/>
  <c r="J86" i="10" s="1"/>
  <c r="M86" i="1"/>
  <c r="F86" i="10" s="1"/>
  <c r="G86" i="10"/>
  <c r="Q100" i="1"/>
  <c r="J100" i="10" s="1"/>
  <c r="O73" i="1"/>
  <c r="H73" i="10" s="1"/>
  <c r="P84" i="34"/>
  <c r="Q85" i="34"/>
  <c r="P85" i="34" l="1"/>
  <c r="Q86" i="34"/>
  <c r="P31" i="1"/>
  <c r="I31" i="10" s="1"/>
  <c r="P73" i="1"/>
  <c r="I73" i="10" s="1"/>
  <c r="O100" i="1"/>
  <c r="H100" i="10" s="1"/>
  <c r="P52" i="1"/>
  <c r="I52" i="10" s="1"/>
  <c r="M100" i="1"/>
  <c r="F100" i="10" s="1"/>
  <c r="Q31" i="1"/>
  <c r="J31" i="10" s="1"/>
  <c r="G73" i="10"/>
  <c r="P100" i="1"/>
  <c r="I100" i="10" s="1"/>
  <c r="M73" i="1"/>
  <c r="F73" i="10" s="1"/>
  <c r="M31" i="1"/>
  <c r="F31" i="10" s="1"/>
  <c r="G100" i="10"/>
  <c r="G59" i="10"/>
  <c r="Q73" i="1"/>
  <c r="J73" i="10" s="1"/>
  <c r="M59" i="1"/>
  <c r="F59" i="10" s="1"/>
  <c r="P59" i="1"/>
  <c r="I59" i="10" s="1"/>
  <c r="Q52" i="1"/>
  <c r="J52" i="10" s="1"/>
  <c r="Q59" i="1"/>
  <c r="J59" i="10" s="1"/>
  <c r="G31" i="10"/>
  <c r="O59" i="1"/>
  <c r="H59" i="10" s="1"/>
  <c r="G52" i="10"/>
  <c r="O31" i="1"/>
  <c r="H31" i="10" s="1"/>
  <c r="M52" i="1"/>
  <c r="F52" i="10" s="1"/>
  <c r="O52" i="1"/>
  <c r="H52" i="10" s="1"/>
  <c r="Q87" i="34" l="1"/>
  <c r="P86" i="34"/>
  <c r="O45" i="1" l="1"/>
  <c r="H45" i="10" s="1"/>
  <c r="P45" i="1"/>
  <c r="I45" i="10" s="1"/>
  <c r="G45" i="10"/>
  <c r="Q45" i="1"/>
  <c r="J45" i="10" s="1"/>
  <c r="M45" i="1"/>
  <c r="F45" i="10" s="1"/>
  <c r="Q88" i="34"/>
  <c r="P87" i="34"/>
  <c r="P80" i="1" l="1"/>
  <c r="I80" i="10" s="1"/>
  <c r="Q80" i="1"/>
  <c r="J80" i="10" s="1"/>
  <c r="G80" i="10"/>
  <c r="O80" i="1"/>
  <c r="H80" i="10" s="1"/>
  <c r="M80" i="1"/>
  <c r="F80" i="10" s="1"/>
  <c r="Q89" i="34"/>
  <c r="P88" i="34"/>
  <c r="G94" i="10" l="1"/>
  <c r="Q90" i="34"/>
  <c r="P89" i="34"/>
  <c r="O94" i="1"/>
  <c r="H94" i="10" s="1"/>
  <c r="Q17" i="1"/>
  <c r="J17" i="10" s="1"/>
  <c r="O17" i="1"/>
  <c r="H17" i="10" s="1"/>
  <c r="P94" i="1"/>
  <c r="I94" i="10" s="1"/>
  <c r="M94" i="1"/>
  <c r="F94" i="10" s="1"/>
  <c r="M17" i="1"/>
  <c r="F17" i="10" s="1"/>
  <c r="G17" i="10"/>
  <c r="Q94" i="1"/>
  <c r="J94" i="10" s="1"/>
  <c r="P17" i="1"/>
  <c r="I17" i="10" s="1"/>
  <c r="Q91" i="34" l="1"/>
  <c r="P90" i="34"/>
  <c r="P91" i="34" l="1"/>
  <c r="Q92" i="34"/>
  <c r="O10" i="1"/>
  <c r="H10" i="10" s="1"/>
  <c r="Q10" i="1"/>
  <c r="J10" i="10" s="1"/>
  <c r="M24" i="1"/>
  <c r="F24" i="10" s="1"/>
  <c r="O24" i="1"/>
  <c r="H24" i="10" s="1"/>
  <c r="Q24" i="1"/>
  <c r="J24" i="10" s="1"/>
  <c r="P10" i="1"/>
  <c r="I10" i="10" s="1"/>
  <c r="M10" i="1"/>
  <c r="F10" i="10" s="1"/>
  <c r="G24" i="10"/>
  <c r="P24" i="1"/>
  <c r="I24" i="10" s="1"/>
  <c r="G10" i="10"/>
  <c r="Q93" i="34" l="1"/>
  <c r="P92" i="34"/>
  <c r="P93" i="34" l="1"/>
  <c r="Q94" i="34"/>
  <c r="M108" i="1"/>
  <c r="F108" i="10" s="1"/>
  <c r="G108" i="10"/>
  <c r="O108" i="1"/>
  <c r="H108" i="10" s="1"/>
  <c r="Q108" i="1"/>
  <c r="J108" i="10" s="1"/>
  <c r="P108" i="1"/>
  <c r="I108" i="10" s="1"/>
  <c r="Q95" i="34" l="1"/>
  <c r="P94" i="34"/>
  <c r="P95" i="34" l="1"/>
  <c r="Q96" i="34"/>
  <c r="Q97" i="34" l="1"/>
  <c r="P96" i="34"/>
  <c r="P97" i="34" l="1"/>
  <c r="Q98" i="34"/>
  <c r="P46" i="1"/>
  <c r="I46" i="10" s="1"/>
  <c r="Q74" i="1"/>
  <c r="J74" i="10" s="1"/>
  <c r="Q53" i="1"/>
  <c r="J53" i="10" s="1"/>
  <c r="P87" i="1"/>
  <c r="I87" i="10" s="1"/>
  <c r="Q46" i="1"/>
  <c r="J46" i="10" s="1"/>
  <c r="P60" i="1"/>
  <c r="I60" i="10" s="1"/>
  <c r="P38" i="1"/>
  <c r="I38" i="10" s="1"/>
  <c r="O53" i="1"/>
  <c r="H53" i="10" s="1"/>
  <c r="M38" i="1"/>
  <c r="F38" i="10" s="1"/>
  <c r="M87" i="1"/>
  <c r="F87" i="10" s="1"/>
  <c r="Q87" i="1"/>
  <c r="J87" i="10" s="1"/>
  <c r="Q66" i="1"/>
  <c r="J66" i="10" s="1"/>
  <c r="G32" i="10"/>
  <c r="G60" i="10"/>
  <c r="M66" i="1"/>
  <c r="F66" i="10" s="1"/>
  <c r="G87" i="10"/>
  <c r="M101" i="1"/>
  <c r="F101" i="10" s="1"/>
  <c r="O46" i="1"/>
  <c r="H46" i="10" s="1"/>
  <c r="M53" i="1"/>
  <c r="F53" i="10" s="1"/>
  <c r="O60" i="1"/>
  <c r="H60" i="10" s="1"/>
  <c r="G101" i="10"/>
  <c r="G74" i="10"/>
  <c r="O101" i="1"/>
  <c r="H101" i="10" s="1"/>
  <c r="M60" i="1"/>
  <c r="F60" i="10" s="1"/>
  <c r="P74" i="1"/>
  <c r="I74" i="10" s="1"/>
  <c r="P53" i="1"/>
  <c r="I53" i="10" s="1"/>
  <c r="G53" i="10"/>
  <c r="G46" i="10"/>
  <c r="P101" i="1"/>
  <c r="I101" i="10" s="1"/>
  <c r="M46" i="1"/>
  <c r="F46" i="10" s="1"/>
  <c r="Q101" i="1"/>
  <c r="J101" i="10" s="1"/>
  <c r="M74" i="1"/>
  <c r="F74" i="10" s="1"/>
  <c r="Q32" i="1"/>
  <c r="J32" i="10" s="1"/>
  <c r="O66" i="1"/>
  <c r="H66" i="10" s="1"/>
  <c r="Q38" i="1"/>
  <c r="J38" i="10" s="1"/>
  <c r="M32" i="1"/>
  <c r="F32" i="10" s="1"/>
  <c r="O87" i="1"/>
  <c r="H87" i="10" s="1"/>
  <c r="Q60" i="1"/>
  <c r="J60" i="10" s="1"/>
  <c r="G38" i="10"/>
  <c r="O38" i="1"/>
  <c r="H38" i="10" s="1"/>
  <c r="G66" i="10"/>
  <c r="O32" i="1"/>
  <c r="H32" i="10" s="1"/>
  <c r="P32" i="1"/>
  <c r="I32" i="10" s="1"/>
  <c r="P66" i="1"/>
  <c r="I66" i="10" s="1"/>
  <c r="O74" i="1"/>
  <c r="H74" i="10" s="1"/>
  <c r="Q99" i="34" l="1"/>
  <c r="P98" i="34"/>
  <c r="Q81" i="1" l="1"/>
  <c r="J81" i="10" s="1"/>
  <c r="M81" i="1"/>
  <c r="F81" i="10" s="1"/>
  <c r="G81" i="10"/>
  <c r="O81" i="1"/>
  <c r="H81" i="10" s="1"/>
  <c r="P81" i="1"/>
  <c r="I81" i="10" s="1"/>
  <c r="P99" i="34"/>
  <c r="Q100" i="34"/>
  <c r="Q101" i="34" l="1"/>
  <c r="P100" i="34"/>
  <c r="Q95" i="1"/>
  <c r="J95" i="10" s="1"/>
  <c r="O95" i="1"/>
  <c r="H95" i="10" s="1"/>
  <c r="G18" i="10"/>
  <c r="P95" i="1"/>
  <c r="I95" i="10" s="1"/>
  <c r="M95" i="1"/>
  <c r="F95" i="10" s="1"/>
  <c r="G95" i="10"/>
  <c r="O18" i="1"/>
  <c r="H18" i="10" s="1"/>
  <c r="Q18" i="1"/>
  <c r="J18" i="10" s="1"/>
  <c r="P18" i="1"/>
  <c r="I18" i="10" s="1"/>
  <c r="M18" i="1"/>
  <c r="F18" i="10" s="1"/>
  <c r="P101" i="34" l="1"/>
  <c r="Q102" i="34"/>
  <c r="P25" i="1" l="1"/>
  <c r="I25" i="10" s="1"/>
  <c r="O25" i="1"/>
  <c r="H25" i="10" s="1"/>
  <c r="G25" i="10"/>
  <c r="Q25" i="1"/>
  <c r="J25" i="10" s="1"/>
  <c r="M25" i="1"/>
  <c r="F25" i="10" s="1"/>
  <c r="Q103" i="34"/>
  <c r="P102" i="34"/>
  <c r="P103" i="34" l="1"/>
  <c r="Q104" i="34"/>
  <c r="M109" i="1"/>
  <c r="F109" i="10" s="1"/>
  <c r="P11" i="1"/>
  <c r="I11" i="10" s="1"/>
  <c r="Q109" i="1"/>
  <c r="J109" i="10" s="1"/>
  <c r="G109" i="10"/>
  <c r="Q11" i="1"/>
  <c r="J11" i="10" s="1"/>
  <c r="M11" i="1"/>
  <c r="F11" i="10" s="1"/>
  <c r="O109" i="1"/>
  <c r="H109" i="10" s="1"/>
  <c r="P109" i="1"/>
  <c r="I109" i="10" s="1"/>
  <c r="O11" i="1"/>
  <c r="H11" i="10" s="1"/>
  <c r="G11" i="10"/>
  <c r="Q105" i="34" l="1"/>
  <c r="P104" i="34"/>
  <c r="O39" i="1" l="1"/>
  <c r="H39" i="10" s="1"/>
  <c r="P39" i="1"/>
  <c r="I39" i="10" s="1"/>
  <c r="G39" i="10"/>
  <c r="Q39" i="1"/>
  <c r="J39" i="10" s="1"/>
  <c r="M39" i="1"/>
  <c r="F39" i="10" s="1"/>
  <c r="P105" i="34"/>
  <c r="Q106" i="34"/>
  <c r="Q107" i="34" l="1"/>
  <c r="P106" i="34"/>
  <c r="Q12" i="1" l="1"/>
  <c r="J12" i="10" s="1"/>
  <c r="P107" i="34"/>
  <c r="M26" i="1" s="1"/>
  <c r="F26" i="10" s="1"/>
  <c r="O103" i="1"/>
  <c r="H103" i="10" s="1"/>
  <c r="M88" i="1"/>
  <c r="F88" i="10" s="1"/>
  <c r="G12" i="10"/>
  <c r="G75" i="10"/>
  <c r="P82" i="1"/>
  <c r="I82" i="10" s="1"/>
  <c r="O68" i="1"/>
  <c r="H68" i="10" s="1"/>
  <c r="P102" i="1"/>
  <c r="I102" i="10" s="1"/>
  <c r="O96" i="1"/>
  <c r="H96" i="10" s="1"/>
  <c r="O102" i="1"/>
  <c r="H102" i="10" s="1"/>
  <c r="P26" i="1"/>
  <c r="I26" i="10" s="1"/>
  <c r="G54" i="10"/>
  <c r="P89" i="1"/>
  <c r="I89" i="10" s="1"/>
  <c r="G33" i="10"/>
  <c r="Q103" i="1"/>
  <c r="J103" i="10" s="1"/>
  <c r="M82" i="1"/>
  <c r="F82" i="10" s="1"/>
  <c r="G19" i="10"/>
  <c r="Q68" i="1"/>
  <c r="J68" i="10" s="1"/>
  <c r="G82" i="10"/>
  <c r="M54" i="1"/>
  <c r="F54" i="10" s="1"/>
  <c r="M61" i="1"/>
  <c r="F61" i="10" s="1"/>
  <c r="M33" i="1"/>
  <c r="F33" i="10" s="1"/>
  <c r="Q102" i="1"/>
  <c r="J102" i="10" s="1"/>
  <c r="P54" i="1"/>
  <c r="I54" i="10" s="1"/>
  <c r="M67" i="1"/>
  <c r="F67" i="10" s="1"/>
  <c r="Q110" i="1"/>
  <c r="J110" i="10" s="1"/>
  <c r="O75" i="1"/>
  <c r="H75" i="10" s="1"/>
  <c r="Q40" i="1"/>
  <c r="J40" i="10" s="1"/>
  <c r="O40" i="1"/>
  <c r="H40" i="10" s="1"/>
  <c r="G47" i="10"/>
  <c r="M40" i="1"/>
  <c r="F40" i="10" s="1"/>
  <c r="G96" i="10"/>
  <c r="G67" i="10"/>
  <c r="M68" i="1"/>
  <c r="F68" i="10" s="1"/>
  <c r="Q33" i="1"/>
  <c r="J33" i="10" s="1"/>
  <c r="O67" i="1"/>
  <c r="H67" i="10" s="1"/>
  <c r="O26" i="1"/>
  <c r="H26" i="10" s="1"/>
  <c r="Q26" i="1"/>
  <c r="J26" i="10" s="1"/>
  <c r="G68" i="10"/>
  <c r="G103" i="10"/>
  <c r="M96" i="1"/>
  <c r="F96" i="10" s="1"/>
  <c r="M75" i="1"/>
  <c r="F75" i="10" s="1"/>
  <c r="P88" i="1"/>
  <c r="I88" i="10" s="1"/>
  <c r="G26" i="10"/>
  <c r="G61" i="10"/>
  <c r="O89" i="1"/>
  <c r="H89" i="10" s="1"/>
  <c r="O54" i="1"/>
  <c r="H54" i="10" s="1"/>
  <c r="O110" i="1"/>
  <c r="H110" i="10" s="1"/>
  <c r="G88" i="10"/>
  <c r="Q89" i="1"/>
  <c r="J89" i="10" s="1"/>
  <c r="P67" i="1"/>
  <c r="I67" i="10" s="1"/>
  <c r="Q75" i="1"/>
  <c r="J75" i="10" s="1"/>
  <c r="O88" i="1"/>
  <c r="H88" i="10" s="1"/>
  <c r="G110" i="10"/>
  <c r="Q88" i="1"/>
  <c r="J88" i="10" s="1"/>
  <c r="P103" i="1"/>
  <c r="I103" i="10" s="1"/>
  <c r="P40" i="1"/>
  <c r="I40" i="10" s="1"/>
  <c r="P47" i="1"/>
  <c r="I47" i="10" s="1"/>
  <c r="M103" i="1"/>
  <c r="F103" i="10" s="1"/>
  <c r="Q61" i="1"/>
  <c r="J61" i="10" s="1"/>
  <c r="P110" i="1"/>
  <c r="I110" i="10" s="1"/>
  <c r="P96" i="1"/>
  <c r="I96" i="10" s="1"/>
  <c r="Q19" i="1"/>
  <c r="J19" i="10" s="1"/>
  <c r="P75" i="1"/>
  <c r="I75" i="10" s="1"/>
  <c r="O19" i="1"/>
  <c r="H19" i="10" s="1"/>
  <c r="M12" i="1"/>
  <c r="F12" i="10" s="1"/>
  <c r="P33" i="1"/>
  <c r="I33" i="10" s="1"/>
  <c r="P12" i="1"/>
  <c r="I12" i="10" s="1"/>
  <c r="O82" i="1"/>
  <c r="H82" i="10" s="1"/>
  <c r="O47" i="1"/>
  <c r="H47" i="10" s="1"/>
  <c r="M89" i="1"/>
  <c r="F89" i="10" s="1"/>
  <c r="Q82" i="1"/>
  <c r="J82" i="10" s="1"/>
  <c r="M102" i="1"/>
  <c r="F102" i="10" s="1"/>
  <c r="O33" i="1"/>
  <c r="H33" i="10" s="1"/>
  <c r="Q67" i="1"/>
  <c r="J67" i="10" s="1"/>
  <c r="Q96" i="1"/>
  <c r="J96" i="10" s="1"/>
  <c r="G40" i="10"/>
  <c r="G89" i="10"/>
  <c r="M19" i="1"/>
  <c r="F19" i="10" s="1"/>
  <c r="Q54" i="1"/>
  <c r="J54" i="10" s="1"/>
  <c r="O61" i="1"/>
  <c r="H61" i="10" s="1"/>
  <c r="G102" i="10"/>
  <c r="P19" i="1"/>
  <c r="I19" i="10" s="1"/>
  <c r="Q47" i="1"/>
  <c r="J47" i="10" s="1"/>
  <c r="M110" i="1"/>
  <c r="F110" i="10" s="1"/>
  <c r="P61" i="1"/>
  <c r="I61" i="10" s="1"/>
  <c r="M47" i="1"/>
  <c r="F47" i="10" s="1"/>
  <c r="P68" i="1"/>
  <c r="I68" i="10" s="1"/>
  <c r="O12" i="1"/>
  <c r="H12" i="10" s="1"/>
  <c r="B5338" i="10" l="1"/>
  <c r="B5341" i="10" s="1"/>
  <c r="E5338" i="10"/>
  <c r="E5341" i="10" s="1"/>
  <c r="D5338" i="10"/>
  <c r="D5341" i="10" s="1"/>
  <c r="F5338" i="10"/>
  <c r="F5341" i="10" s="1"/>
  <c r="C5338" i="10"/>
  <c r="C5341" i="10" s="1"/>
</calcChain>
</file>

<file path=xl/comments1.xml><?xml version="1.0" encoding="utf-8"?>
<comments xmlns="http://schemas.openxmlformats.org/spreadsheetml/2006/main">
  <authors>
    <author>rparikh</author>
  </authors>
  <commentList>
    <comment ref="D60" authorId="0">
      <text>
        <r>
          <rPr>
            <b/>
            <sz val="8"/>
            <color indexed="81"/>
            <rFont val="Tahoma"/>
            <family val="2"/>
          </rPr>
          <t>rparikh:</t>
        </r>
        <r>
          <rPr>
            <sz val="8"/>
            <color indexed="81"/>
            <rFont val="Tahoma"/>
            <family val="2"/>
          </rPr>
          <t xml:space="preserve">
Emission Standards applicable to emergency engines between 25 HP and 130 Hp in terms of Nox + HC</t>
        </r>
      </text>
    </comment>
  </commentList>
</comments>
</file>

<file path=xl/sharedStrings.xml><?xml version="1.0" encoding="utf-8"?>
<sst xmlns="http://schemas.openxmlformats.org/spreadsheetml/2006/main" count="59685" uniqueCount="4095">
  <si>
    <t>31000230</t>
  </si>
  <si>
    <t>Industrial Processes, Oil and Gas Production, Natural Gas Production, Hydrocarbon Skimmer</t>
  </si>
  <si>
    <t>31000299</t>
  </si>
  <si>
    <t>Industrial Processes, Oil and Gas Production, Natural Gas Production, Other Not Classified</t>
  </si>
  <si>
    <t>31000301</t>
  </si>
  <si>
    <t>Industrial Processes, Oil and Gas Production, Natural Gas Processing Facilities, Glycol Dehydrators: Reboiler Still Vent: Triethylene Glycol</t>
  </si>
  <si>
    <t>31000302</t>
  </si>
  <si>
    <t>Industrial Processes, Oil and Gas Production, Natural Gas Processing Facilities, Glycol Dehydrators: Reboiler Burner Stack: Triethylene Glycol</t>
  </si>
  <si>
    <t>31000303</t>
  </si>
  <si>
    <t>Industrial Processes, Oil and Gas Production, Natural Gas Processing Facilities, Glycol Dehydrators: Phase Separator Vent: Triethylene Glycol</t>
  </si>
  <si>
    <t>31000304</t>
  </si>
  <si>
    <t>Petroleum and Solvent Evaporation, Petroleum Liquids Storage (non-Refinery), Oil and Gas Field Storage and Working Tanks, External Floating Roof Tank with Secondary Seals: Standing Loss</t>
  </si>
  <si>
    <t>40400305</t>
  </si>
  <si>
    <t>Petroleum and Solvent Evaporation, Petroleum Liquids Storage (non-Refinery), Oil and Gas Field Storage and Working Tanks, Internal Floating Roof Tank: Standing Loss</t>
  </si>
  <si>
    <t>40400311</t>
  </si>
  <si>
    <t>Petroleum and Solvent Evaporation, Petroleum Liquids Storage (non-Refinery), Oil and Gas Field Storage and Working Tanks, Fixed Roof Tank, Condensate, working+breathing+flashing losses</t>
  </si>
  <si>
    <t>40400312</t>
  </si>
  <si>
    <t>Petroleum and Solvent Evaporation, Petroleum Liquids Storage (non-Refinery), Oil and Gas Field Storage and Working Tanks, Fixed Roof Tank, Crude Oil, working+breathing+flashing losses</t>
  </si>
  <si>
    <t>40400315</t>
  </si>
  <si>
    <t>Petroleum and Solvent Evaporation, Petroleum Liquids Storage (non-Refinery), Oil and Gas Field Storage and Working Tanks, Fixed Roof Tank, Produced Water, working+breathing+flashing</t>
  </si>
  <si>
    <t>40400322</t>
  </si>
  <si>
    <t>Petroleum and Solvent Evaporation, Petroleum Liquids Storage (non-Refinery), Oil and Gas Field Storage and Working Tanks, External Floating Roof Tank, Crude Oil, working+breathing+flashing</t>
  </si>
  <si>
    <t>40400332</t>
  </si>
  <si>
    <t>Petroleum and Solvent Evaporation, Petroleum Liquids Storage (non-Refinery), Oil and Gas Field Storage and Working Tanks, Internal Floating Roof Tank, Crude Oil, working+breathing+flashing</t>
  </si>
  <si>
    <t>SIC_Prime</t>
  </si>
  <si>
    <t>SIC_DESC</t>
  </si>
  <si>
    <t>1311</t>
  </si>
  <si>
    <t>Oil And Gas Extraction, Crude Petroleum And Natural Gas, Crude Petroleum &amp; Natural Gas</t>
  </si>
  <si>
    <t>1321</t>
  </si>
  <si>
    <t>Oil And Gas Extraction, Natural Gas Liquids, Natural Gas Liquids</t>
  </si>
  <si>
    <t>1389</t>
  </si>
  <si>
    <t>Oil And Gas Extraction, Oil And Gas Field Services, Oil And Gas Field Services Nec</t>
  </si>
  <si>
    <t>4612</t>
  </si>
  <si>
    <t xml:space="preserve"> (Ref: COGCC statistics)</t>
  </si>
  <si>
    <t>Natural Gas Production, Flanges and Connections</t>
  </si>
  <si>
    <t>Natural Gas Production, Gathering Lines</t>
  </si>
  <si>
    <t>Natural Gas Production, Hydrocarbon Skimmer</t>
  </si>
  <si>
    <t>Natural Gas Production, Other Not Classified</t>
  </si>
  <si>
    <t>Natural Gas Processing Facilities, Gas Sweeting: Amine Process</t>
  </si>
  <si>
    <t>Natural Gas Processing Facilities, Process Valves</t>
  </si>
  <si>
    <t>Natural Gas Processing Facilities, Relief Valves</t>
  </si>
  <si>
    <t>Natural Gas Processing Facilities, Compressor Seals</t>
  </si>
  <si>
    <t>Natural Gas Processing Facilities, Pump Seals</t>
  </si>
  <si>
    <t>Pitkin</t>
  </si>
  <si>
    <t>SCCs</t>
  </si>
  <si>
    <t>NOX</t>
  </si>
  <si>
    <t>NSPS Control Factor by SCCs</t>
  </si>
  <si>
    <t>NSPS control Factor</t>
  </si>
  <si>
    <t>NSPS Rule</t>
  </si>
  <si>
    <t>http://www.epa.gov/ttn/atw/area/fr18ja08.pdf</t>
  </si>
  <si>
    <t>For Stationary SI Engines ≤ 25 Hp (Manufactured after July 1, 2008)</t>
  </si>
  <si>
    <t>(Table 1 of NSPS document)</t>
  </si>
  <si>
    <t>HP Range</t>
  </si>
  <si>
    <r>
      <t>Emissions Standards Requirement in (g/hp-hr)</t>
    </r>
    <r>
      <rPr>
        <b/>
        <vertAlign val="superscript"/>
        <sz val="10"/>
        <rFont val="Arial"/>
        <family val="2"/>
      </rPr>
      <t>b</t>
    </r>
  </si>
  <si>
    <t>HC + NOx</t>
  </si>
  <si>
    <r>
      <t>NMHC + NOx</t>
    </r>
    <r>
      <rPr>
        <b/>
        <vertAlign val="superscript"/>
        <sz val="10"/>
        <rFont val="Arial"/>
        <family val="2"/>
      </rPr>
      <t>c</t>
    </r>
  </si>
  <si>
    <t>≤ 25 Hp</t>
  </si>
  <si>
    <t xml:space="preserve">Class I </t>
  </si>
  <si>
    <t>16.1 (12.0)</t>
  </si>
  <si>
    <t>14.8 (11.0)</t>
  </si>
  <si>
    <t>610 (455)</t>
  </si>
  <si>
    <t>Class I -A</t>
  </si>
  <si>
    <t>50-37</t>
  </si>
  <si>
    <t>-</t>
  </si>
  <si>
    <t>Class I -B</t>
  </si>
  <si>
    <t>40 (30)</t>
  </si>
  <si>
    <t>37 (27.6)</t>
  </si>
  <si>
    <t>Class II</t>
  </si>
  <si>
    <t>12.1 (9.0)</t>
  </si>
  <si>
    <t>11.3 (8.4)</t>
  </si>
  <si>
    <r>
      <t>a</t>
    </r>
    <r>
      <rPr>
        <sz val="10"/>
        <rFont val="Arial"/>
        <family val="2"/>
      </rPr>
      <t xml:space="preserve"> Class I–A: Engines with displacement less than 66 cubic centimeters (cc); Class I–B: Engines with displacement greater than or equal to 66
cc and less than 100 cc; Class I: Engines with displacement greater than or equal to 100 cc and less than 225 cc; Class II: Engines with displacement greater than or equal to 225 cc.
</t>
    </r>
  </si>
  <si>
    <r>
      <t>b</t>
    </r>
    <r>
      <rPr>
        <sz val="10"/>
        <rFont val="Arial"/>
        <family val="2"/>
      </rPr>
      <t xml:space="preserve"> Modified and reconstructed engines manufactured prior to July 1, 2008, must meet the standards applicable to engines manufactured after</t>
    </r>
  </si>
  <si>
    <t>July 1, 2008.</t>
  </si>
  <si>
    <r>
      <t>c</t>
    </r>
    <r>
      <rPr>
        <sz val="10"/>
        <rFont val="Arial"/>
        <family val="2"/>
      </rPr>
      <t>NMHC+NOX standards are applicable only to natural gas fueled engines at the option of the manufacturer, in lieu of HC+NOX standards.</t>
    </r>
  </si>
  <si>
    <t>For Stationary SI Engines Natural Gas Engines with 25&lt;HP&lt;100 and Lean Burn LPG Engines ( 25&lt;HP&lt;100)</t>
  </si>
  <si>
    <t>(Table 3 of NSPS document)</t>
  </si>
  <si>
    <t>Assumed 5% HC from combined HC+ NOX Efs</t>
  </si>
  <si>
    <t>Manufacture Date</t>
  </si>
  <si>
    <t>Emissions Standards Requirement in (g/hp-hr)</t>
  </si>
  <si>
    <t>HC</t>
  </si>
  <si>
    <t>25&lt;HP&lt;100</t>
  </si>
  <si>
    <t>(2.8)</t>
  </si>
  <si>
    <t>(4.8)</t>
  </si>
  <si>
    <t>(severe duty)</t>
  </si>
  <si>
    <t>(149.2)</t>
  </si>
  <si>
    <t>For Stationary SI Engines Natural Gas Engines with &gt;100HP</t>
  </si>
  <si>
    <t>(Table 4 of NSPS document)</t>
  </si>
  <si>
    <t>Engine Type and Fuel</t>
  </si>
  <si>
    <t xml:space="preserve"> NOx</t>
  </si>
  <si>
    <t>Non-Emergency SI Natural Gas and Non-Emergency SI Lean Burn LPG</t>
  </si>
  <si>
    <t>100≤HP&lt;500</t>
  </si>
  <si>
    <t>Non-Emergency SI Lean Burn Natural Gas and LPG</t>
  </si>
  <si>
    <t>500≥HP&lt;1350</t>
  </si>
  <si>
    <t>Non-Emergency SI Natural Gas and  Non-Emergency SI Lean Burn LPG (except lean burn 500≥HP&lt;1350)</t>
  </si>
  <si>
    <t>HP≥500</t>
  </si>
  <si>
    <t>Emergency</t>
  </si>
  <si>
    <t>25&gt;HP&gt;130</t>
  </si>
  <si>
    <t>N/A</t>
  </si>
  <si>
    <t>HP≥130</t>
  </si>
  <si>
    <t>Industrial Processes, Oil and Gas Production, Natural Gas Production, Valves: Fugitive Emissions</t>
  </si>
  <si>
    <t>31000209</t>
  </si>
  <si>
    <t>Industrial Processes, Oil and Gas Production, Natural Gas Production, Incinerators Burning Waste Gas or Augmented Waste Gas</t>
  </si>
  <si>
    <t>31000215</t>
  </si>
  <si>
    <t>Industrial Processes, Oil and Gas Production, Natural Gas Production, Flares Combusting Gases &gt;1000 BTU/scf</t>
  </si>
  <si>
    <t>31000216</t>
  </si>
  <si>
    <t>Industrial Processes, Oil and Gas Production, Natural Gas Production, Flares Combusting Gases &lt;1000 BTU/scf</t>
  </si>
  <si>
    <t>31000220</t>
  </si>
  <si>
    <t>Industrial Processes, Oil and Gas Production, Natural Gas Production, All Equipt Leak Fugitives (Valves, Flanges, Connections, Seals, Drains</t>
  </si>
  <si>
    <t>NSPS note:  assumed no NSPS control for exempt engines and APENS engines as even when considering gas production growth from 2006 to 2008, the effect of NSPS controls on emission is less than 1%.  Assumed that due to gas production decline post 2008, no new engines are subject to NSPS standards</t>
  </si>
  <si>
    <t>Well Count</t>
  </si>
  <si>
    <t>Oil Production (bbl)</t>
  </si>
  <si>
    <t>NOx</t>
  </si>
  <si>
    <t>Sum of Pitkin</t>
  </si>
  <si>
    <t>Venting - Compressor Shutdown</t>
  </si>
  <si>
    <t>Dehydrator</t>
  </si>
  <si>
    <t>2310021410</t>
  </si>
  <si>
    <t>Dehydrator Flaring</t>
  </si>
  <si>
    <t>2310001611</t>
  </si>
  <si>
    <t>Initial completion Flaring</t>
  </si>
  <si>
    <t>Summary Table: By county and source category  VOC emissions (tons/year)</t>
  </si>
  <si>
    <t>By county and source category VOC emissions (tons/year)</t>
  </si>
  <si>
    <t>2310002230</t>
  </si>
  <si>
    <t xml:space="preserve">Condensate tank </t>
  </si>
  <si>
    <t>2310002240</t>
  </si>
  <si>
    <t>Oil Tank</t>
  </si>
  <si>
    <t>Total</t>
  </si>
  <si>
    <t>2310021411</t>
  </si>
  <si>
    <t>2310002231</t>
  </si>
  <si>
    <t xml:space="preserve">Permitted and Unpermitted Sources </t>
  </si>
  <si>
    <t xml:space="preserve">The basin boundaries are provided below, both as a list of counties and pictorially as bounded by the red line.  The area encompassed by the Uinta Basin as described is the area for which emissions were  estimated.  </t>
  </si>
  <si>
    <t>31000000</t>
  </si>
  <si>
    <t>Delta</t>
  </si>
  <si>
    <t>Garfield</t>
  </si>
  <si>
    <t>Gunnison</t>
  </si>
  <si>
    <t>Mesa</t>
  </si>
  <si>
    <t>Moffat</t>
  </si>
  <si>
    <t>Rio Blanco</t>
  </si>
  <si>
    <t>Routt</t>
  </si>
  <si>
    <t>08029</t>
  </si>
  <si>
    <t>08045</t>
  </si>
  <si>
    <t>08051</t>
  </si>
  <si>
    <t>08077</t>
  </si>
  <si>
    <t>08081</t>
  </si>
  <si>
    <t>08103</t>
  </si>
  <si>
    <t>08107</t>
  </si>
  <si>
    <t>Exempt engines</t>
  </si>
  <si>
    <t>Piceance Basin Counties:</t>
  </si>
  <si>
    <t>APENs</t>
  </si>
  <si>
    <t>State Fips</t>
  </si>
  <si>
    <t>County Fip</t>
  </si>
  <si>
    <t>Eagle</t>
  </si>
  <si>
    <t>Lake</t>
  </si>
  <si>
    <t>Chaffee</t>
  </si>
  <si>
    <t>VOC</t>
  </si>
  <si>
    <t>CO</t>
  </si>
  <si>
    <t>PM</t>
  </si>
  <si>
    <t>2310003500</t>
  </si>
  <si>
    <t>Flaring</t>
  </si>
  <si>
    <t>SOx</t>
  </si>
  <si>
    <t>Source Category</t>
  </si>
  <si>
    <t>Regulation</t>
  </si>
  <si>
    <t>Enforcing Agency</t>
  </si>
  <si>
    <t>Effective Date</t>
  </si>
  <si>
    <t>Control Factor</t>
  </si>
  <si>
    <t>Federal</t>
  </si>
  <si>
    <t>Nonroad engine Tier standards (1-4)</t>
  </si>
  <si>
    <t>US EPA</t>
  </si>
  <si>
    <t>Phase in from 1996 - 2014</t>
  </si>
  <si>
    <t>All New Nonroad Engines</t>
  </si>
  <si>
    <t>New Source Performance Stds. (NSPS)</t>
  </si>
  <si>
    <t>2310010800</t>
  </si>
  <si>
    <t>Oil well - fugitives</t>
  </si>
  <si>
    <t>2310010700</t>
  </si>
  <si>
    <t>Oil well - pneumatic devices</t>
  </si>
  <si>
    <t>2310010300</t>
  </si>
  <si>
    <t>Oil well - tanks</t>
  </si>
  <si>
    <t>2310010200</t>
  </si>
  <si>
    <t>Oil well - heaters</t>
  </si>
  <si>
    <t>2310010100</t>
  </si>
  <si>
    <t>Saltwater Disposal Engines</t>
  </si>
  <si>
    <t>2310000440</t>
  </si>
  <si>
    <t>Artificial Lift</t>
  </si>
  <si>
    <t>2310000330</t>
  </si>
  <si>
    <t>Drill rigs</t>
  </si>
  <si>
    <t>2310000220</t>
  </si>
  <si>
    <t>County</t>
  </si>
  <si>
    <t>Pneumatic pumps</t>
  </si>
  <si>
    <t>Pneumatic devices</t>
  </si>
  <si>
    <t>Venting - initial completions</t>
  </si>
  <si>
    <t>Venting - recompletions</t>
  </si>
  <si>
    <t>Venting - blowdowns</t>
  </si>
  <si>
    <t>Heaters</t>
  </si>
  <si>
    <t>Drill Rigs</t>
  </si>
  <si>
    <t>2310000230</t>
  </si>
  <si>
    <t>2310000100</t>
  </si>
  <si>
    <t>2310000800</t>
  </si>
  <si>
    <t>2310003100</t>
  </si>
  <si>
    <t>2310000300</t>
  </si>
  <si>
    <t>2310003200</t>
  </si>
  <si>
    <t>2310000700</t>
  </si>
  <si>
    <t>2310001610</t>
  </si>
  <si>
    <t>2310001620</t>
  </si>
  <si>
    <t>2310001630</t>
  </si>
  <si>
    <t>WRAP Phase II - unused</t>
  </si>
  <si>
    <t>2310002210</t>
  </si>
  <si>
    <t>2310002220</t>
  </si>
  <si>
    <t>2310003300</t>
  </si>
  <si>
    <t>Spills</t>
  </si>
  <si>
    <t>NOx (tons/year)</t>
  </si>
  <si>
    <t>VOC (tons/year)</t>
  </si>
  <si>
    <t>CO (tons/year)</t>
  </si>
  <si>
    <t>SOx (tons/year)</t>
  </si>
  <si>
    <t>PM (tons/year)</t>
  </si>
  <si>
    <t>2310003400</t>
  </si>
  <si>
    <t>Water tank losses</t>
  </si>
  <si>
    <t>Category</t>
  </si>
  <si>
    <t>Source</t>
  </si>
  <si>
    <t>Unpermitted Source</t>
  </si>
  <si>
    <t>SCC_DESC</t>
  </si>
  <si>
    <t>20200201</t>
  </si>
  <si>
    <t>Internal Combustion Engines, Industrial, Natural Gas, Turbine</t>
  </si>
  <si>
    <t>20200202</t>
  </si>
  <si>
    <t>Internal Combustion Engines, Industrial, Natural Gas, Reciprocating</t>
  </si>
  <si>
    <t>20200203</t>
  </si>
  <si>
    <t>Internal Combustion Engines, Industrial, Natural Gas, Turbine: Cogeneration</t>
  </si>
  <si>
    <t>20200209</t>
  </si>
  <si>
    <t>Internal Combustion Engines, Industrial, Natural Gas, Turbine: Exhaust</t>
  </si>
  <si>
    <t>20200252</t>
  </si>
  <si>
    <t>Internal Combustion Engines, Industrial, Natural Gas, 2-cycle Lean Burn</t>
  </si>
  <si>
    <t>20200253</t>
  </si>
  <si>
    <t>Internal Combustion Engines, Industrial, Natural Gas, 4-cycle Rich Burn</t>
  </si>
  <si>
    <t>20200254</t>
  </si>
  <si>
    <t>Internal Combustion Engines, Industrial, Natural Gas, 4-cycle Lean Burn</t>
  </si>
  <si>
    <t>31000101</t>
  </si>
  <si>
    <t>Industrial Processes, Oil and Gas Production, Crude Oil Production, Complete Well: Fugitive Emissions</t>
  </si>
  <si>
    <t>31000102</t>
  </si>
  <si>
    <t>Industrial Processes, Oil and Gas Production, Crude Oil Production, Miscellaneous Well: General</t>
  </si>
  <si>
    <t>31000123</t>
  </si>
  <si>
    <t>Industrial Processes, Oil and Gas Production, Crude Oil Production, Well Casing Vents</t>
  </si>
  <si>
    <t>31000129</t>
  </si>
  <si>
    <t>Industrial Processes, Oil and Gas Production, Crude Oil Production, Gas/Liquid Separation</t>
  </si>
  <si>
    <t>31000130</t>
  </si>
  <si>
    <t>Industrial Processes, Oil and Gas Production, Crude Oil Production, Fugitives: Compressor Seals</t>
  </si>
  <si>
    <t>31000132</t>
  </si>
  <si>
    <t>Industrial Processes, Oil and Gas Production, Crude Oil Production, Atmospheric Wash Tank (2nd Stage of Gas-Oil Separation): Flashing Loss</t>
  </si>
  <si>
    <t>31000199</t>
  </si>
  <si>
    <t>Industrial Processes, Oil and Gas Production, Crude Oil Production, Processing Operations: Not Classified</t>
  </si>
  <si>
    <t>31000201</t>
  </si>
  <si>
    <t>Industrial Processes, Oil and Gas Production, Natural Gas Production, Gas Sweetening: Amine Process</t>
  </si>
  <si>
    <t>31000202</t>
  </si>
  <si>
    <t>Industrial Processes, Oil and Gas Production, Natural Gas Production, Gas Stripping Operations</t>
  </si>
  <si>
    <t>31000203</t>
  </si>
  <si>
    <t>Industrial Processes, Oil and Gas Production, Natural Gas Production, Compressors</t>
  </si>
  <si>
    <t>31000205</t>
  </si>
  <si>
    <t>Industrial Processes, Oil and Gas Production, Natural Gas Production, Flares</t>
  </si>
  <si>
    <t>31000207</t>
  </si>
  <si>
    <t>Industrial Processes, Oil and Gas Production, Natural Gas Processing Facilities, Glycol Dehydrators: Ethylene Glycol: General</t>
  </si>
  <si>
    <t>31000305</t>
  </si>
  <si>
    <t>Industrial Processes, Oil and Gas Production, Natural Gas Processing Facilities, Gas Sweeting: Amine Process</t>
  </si>
  <si>
    <t>31000306</t>
  </si>
  <si>
    <t>Industrial Processes, Oil and Gas Production, Natural Gas Processing Facilities, Process Valves</t>
  </si>
  <si>
    <t>31000307</t>
  </si>
  <si>
    <t>Industrial Processes, Oil and Gas Production, Natural Gas Processing Facilities, Relief Valves</t>
  </si>
  <si>
    <t>31000309</t>
  </si>
  <si>
    <t>Industrial Processes, Oil and Gas Production, Natural Gas Processing Facilities, Compressor Seals</t>
  </si>
  <si>
    <t>31000310</t>
  </si>
  <si>
    <t>Industrial Processes, Oil and Gas Production, Natural Gas Processing Facilities, Pump Seals</t>
  </si>
  <si>
    <t>31000311</t>
  </si>
  <si>
    <t>Industrial Processes, Oil and Gas Production, Natural Gas Processing Facilities, Flanges and Connections</t>
  </si>
  <si>
    <t>31000404</t>
  </si>
  <si>
    <t>Industrial Processes, Oil and Gas Production, Process Heaters, Natural Gas</t>
  </si>
  <si>
    <t>31000405</t>
  </si>
  <si>
    <t>Industrial Processes, Oil and Gas Production, Process Heaters, Process Gas</t>
  </si>
  <si>
    <t>31000406</t>
  </si>
  <si>
    <t>Industrial Processes, Oil and Gas Production, Process Heaters, Propane/Butane</t>
  </si>
  <si>
    <t>31000502</t>
  </si>
  <si>
    <t>Industrial Processes, Oil and Gas Production, Liquid Waste Treatment, Liquid - Liquid Separator</t>
  </si>
  <si>
    <t>31088801</t>
  </si>
  <si>
    <t>Industrial Processes, Oil and Gas Production, Fugitive Emissions, Specify in Comments Field</t>
  </si>
  <si>
    <t>31088802</t>
  </si>
  <si>
    <t>31088803</t>
  </si>
  <si>
    <t>31088804</t>
  </si>
  <si>
    <t>31088805</t>
  </si>
  <si>
    <t>31088811</t>
  </si>
  <si>
    <t>Industrial Processes, Oil and Gas Production, Fugitive Emissions, Fugitive Emissions</t>
  </si>
  <si>
    <t>40400301</t>
  </si>
  <si>
    <t>Petroleum and Solvent Evaporation, Petroleum Liquids Storage (non-Refinery), Oil and Gas Field Storage and Working Tanks, Fixed Roof Tank: Breathing Loss</t>
  </si>
  <si>
    <t>40400302</t>
  </si>
  <si>
    <t>Petroleum and Solvent Evaporation, Petroleum Liquids Storage (non-Refinery), Oil and Gas Field Storage and Working Tanks, Fixed Roof Tank: Working Loss</t>
  </si>
  <si>
    <t>40400304</t>
  </si>
  <si>
    <t>2310023000</t>
  </si>
  <si>
    <t>Gas well - venting</t>
  </si>
  <si>
    <t>2310021600</t>
  </si>
  <si>
    <t>Gas well - completion</t>
  </si>
  <si>
    <t>2310021500</t>
  </si>
  <si>
    <t>Gas well - dehydration</t>
  </si>
  <si>
    <t>2310021400</t>
  </si>
  <si>
    <t>Gas well - pneumatic devices</t>
  </si>
  <si>
    <t>2310021300</t>
  </si>
  <si>
    <t>Gas well - heaters</t>
  </si>
  <si>
    <t>2310021100</t>
  </si>
  <si>
    <t>Gas well - truck loading</t>
  </si>
  <si>
    <t>2310020800</t>
  </si>
  <si>
    <t>Gas well - fugitivies</t>
  </si>
  <si>
    <t>2310020700</t>
  </si>
  <si>
    <t>Compressor engines</t>
  </si>
  <si>
    <t>2310020600</t>
  </si>
  <si>
    <t>Oil well - truck loading</t>
  </si>
  <si>
    <t>31000225</t>
  </si>
  <si>
    <t>Industrial Processes, Oil and Gas Production, Natural Gas Production, Compressor Seals</t>
  </si>
  <si>
    <t>31000226</t>
  </si>
  <si>
    <t>Industrial Processes, Oil and Gas Production, Natural Gas Production, Flanges and Connections</t>
  </si>
  <si>
    <t>31000227</t>
  </si>
  <si>
    <t>Industrial Processes, Oil and Gas Production, Natural Gas Production, Glycol Dehydrator Reboiler Still Stack</t>
  </si>
  <si>
    <t>31000228</t>
  </si>
  <si>
    <t>Industrial Processes, Oil and Gas Production, Natural Gas Production, Glycol Dehydrator Reboiler Burner</t>
  </si>
  <si>
    <t>31000229</t>
  </si>
  <si>
    <t>Industrial Processes, Oil and Gas Production, Natural Gas Production, Gathering Lines</t>
  </si>
  <si>
    <t>Natural Gas Processing Facilities, Flanges and Connections</t>
  </si>
  <si>
    <t>Glycol Dehydrator</t>
  </si>
  <si>
    <t>Tank Losses</t>
  </si>
  <si>
    <t>Liquid Separator</t>
  </si>
  <si>
    <t>Process Heaters</t>
  </si>
  <si>
    <t>Sum of CO (tons/year)</t>
  </si>
  <si>
    <t>Sum of SOx (tons/year)</t>
  </si>
  <si>
    <t>Sum of PM (tons/year)</t>
  </si>
  <si>
    <t>Not other?</t>
  </si>
  <si>
    <t>Totals</t>
  </si>
  <si>
    <t>Emissions Summary</t>
  </si>
  <si>
    <t>Emissions Summary - All Source Categories</t>
  </si>
  <si>
    <t>By county and source category NOx emissions (tons/year)</t>
  </si>
  <si>
    <t>By county and source category CAP emissions (tons/year)</t>
  </si>
  <si>
    <t>Basinwide, by source category emissions  (tons/year)</t>
  </si>
  <si>
    <t>Compressor Engines</t>
  </si>
  <si>
    <t>Not Other?  ===&gt;</t>
  </si>
  <si>
    <t>Summary Table: By county and source category NOx emissions (tons/year)</t>
  </si>
  <si>
    <t>Emissions Summary - All Detailed Categories</t>
  </si>
  <si>
    <t>Pipelines, Except Natural Gas, Pipelines, Except Natural Gas, Crude Petroleum Pipe Lines</t>
  </si>
  <si>
    <t>4922</t>
  </si>
  <si>
    <t>Electric, Gas And Sanitary Services, Gas Production And Distribution, Natural Gas Transmission</t>
  </si>
  <si>
    <t>4923</t>
  </si>
  <si>
    <t>Electric, Gas And Sanitary Services, Gas Production And Distribution, Gas Transmission And Distribution</t>
  </si>
  <si>
    <t>4924</t>
  </si>
  <si>
    <t>Electric, Gas And Sanitary Services, Gas Production And Distribution, Natural Gas Distribution</t>
  </si>
  <si>
    <t>4925</t>
  </si>
  <si>
    <t>Electric, Gas And Sanitary Services, Gas Production And Distribution, Gas Production/Distribution</t>
  </si>
  <si>
    <t>APENs Sources</t>
  </si>
  <si>
    <t>Permitted Sources</t>
  </si>
  <si>
    <t>Data</t>
  </si>
  <si>
    <t>Unpermitted Fugitives</t>
  </si>
  <si>
    <t>Permitted Fugitives</t>
  </si>
  <si>
    <t>Truck Loading of Condensate</t>
  </si>
  <si>
    <t>2310000810</t>
  </si>
  <si>
    <t>Oil and Gas Well Truck Loading</t>
  </si>
  <si>
    <t>2310000820</t>
  </si>
  <si>
    <t>Gas Plant Truck Loading</t>
  </si>
  <si>
    <t>2310001640</t>
  </si>
  <si>
    <t xml:space="preserve">Venting - Compressor Startup </t>
  </si>
  <si>
    <t>2310001650</t>
  </si>
  <si>
    <t>Phase in beginning 2006</t>
  </si>
  <si>
    <t>Metric</t>
  </si>
  <si>
    <t>Conv. Gas Prod (mcf)</t>
  </si>
  <si>
    <t xml:space="preserve">Gas Well Condensate Production </t>
  </si>
  <si>
    <t xml:space="preserve">Oil Well Oil Production </t>
  </si>
  <si>
    <t>Total Gas Production</t>
  </si>
  <si>
    <t>Total Well Count</t>
  </si>
  <si>
    <t>Total Oil Production</t>
  </si>
  <si>
    <t>By SCC growth</t>
  </si>
  <si>
    <t>Lookup</t>
  </si>
  <si>
    <t>Projection Parameter</t>
  </si>
  <si>
    <t>Control</t>
  </si>
  <si>
    <t>total well count</t>
  </si>
  <si>
    <t>total gas production</t>
  </si>
  <si>
    <t>Sum of NOx (tons/year)</t>
  </si>
  <si>
    <t>Sum of VOC (tons/year)</t>
  </si>
  <si>
    <t>Grand Total</t>
  </si>
  <si>
    <t>Oil Production, Miscellaneous Well: General</t>
  </si>
  <si>
    <t>Oil Production, Well Casing Vents</t>
  </si>
  <si>
    <t>Oil Production, Gas/Liquid Separation</t>
  </si>
  <si>
    <t>Oil Production, Fugitives: Compressor Seals</t>
  </si>
  <si>
    <t>Oil Production, Atmospheric Wash Tank: Flashing Loss</t>
  </si>
  <si>
    <t>Oil Production, Processing Operations: Not Classified</t>
  </si>
  <si>
    <t>Natural Gas Production, Gas Sweetening: Amine Process</t>
  </si>
  <si>
    <t>Natural Gas Production, Gas Stripping Operations</t>
  </si>
  <si>
    <t>Natural Gas Production, Flares</t>
  </si>
  <si>
    <t>Natural Gas Production, Incinerators Burning Waste Gas or Augmented Waste Gas</t>
  </si>
  <si>
    <t>Natural Gas Production, Flares Combusting Gases &gt;1000 BTU/scf</t>
  </si>
  <si>
    <t>Natural Gas Production, Flares Combusting Gases &lt;1000 BTU/scf</t>
  </si>
  <si>
    <t>Natural Gas Production, All Equipt Leak Fugitives</t>
  </si>
  <si>
    <t>Natural Gas Production, Compressor Seals</t>
  </si>
  <si>
    <t>Spuds</t>
  </si>
  <si>
    <t>Conv. Gas Well Count</t>
  </si>
  <si>
    <t>Conv. Oil Well Count</t>
  </si>
  <si>
    <t>Sum of Delta</t>
  </si>
  <si>
    <t>Sum of Garfield</t>
  </si>
  <si>
    <t>Sum of Gunnison</t>
  </si>
  <si>
    <t>Sum of Mesa</t>
  </si>
  <si>
    <t>Sum of Moffat</t>
  </si>
  <si>
    <t>Sum of Rio Blanco</t>
  </si>
  <si>
    <t>Sum of Routt</t>
  </si>
  <si>
    <r>
      <t>Piceance Basin Counties includes</t>
    </r>
    <r>
      <rPr>
        <b/>
        <sz val="10"/>
        <rFont val="Arial"/>
        <family val="2"/>
      </rPr>
      <t xml:space="preserve"> Moffat, Routt, Rio Blanco, Garfield, Eagle, Mesa, Delta, Gunnison, Chaffee, Lake, and Pitkin Counties. </t>
    </r>
  </si>
  <si>
    <t>N</t>
  </si>
  <si>
    <t>Y</t>
  </si>
  <si>
    <t>Other Categories</t>
  </si>
  <si>
    <t>2310000801</t>
  </si>
  <si>
    <t>Gas Well Truck Loading</t>
  </si>
  <si>
    <t>Oil Well Truck Loading</t>
  </si>
  <si>
    <t>2310000802</t>
  </si>
  <si>
    <t>08097</t>
  </si>
  <si>
    <t>SCC</t>
  </si>
  <si>
    <t>Description</t>
  </si>
  <si>
    <t>FIPS</t>
  </si>
  <si>
    <t>STFIPs</t>
  </si>
  <si>
    <t>Unpermitted Source Name</t>
  </si>
  <si>
    <t>Condensate tank flaring</t>
  </si>
  <si>
    <t>Large condensate tanks</t>
  </si>
  <si>
    <t>Small condensate tanks</t>
  </si>
  <si>
    <t>Workover rigs</t>
  </si>
  <si>
    <t>Gas well - tanks, controlled</t>
  </si>
  <si>
    <t>2310030220</t>
  </si>
  <si>
    <t>Gas well - tanks, uncontrolled</t>
  </si>
  <si>
    <t>2310030210</t>
  </si>
  <si>
    <t>CBM pump engines</t>
  </si>
  <si>
    <t>Fraction of new condensate production controlled</t>
  </si>
  <si>
    <t>Fraction of Tanks emits greater than 20tpy VOC</t>
  </si>
  <si>
    <t>Ratio of projected 2008 activity to actual 2006 activity</t>
  </si>
  <si>
    <t>DELTA</t>
  </si>
  <si>
    <t>GARFIELD</t>
  </si>
  <si>
    <t>GUNNISON</t>
  </si>
  <si>
    <t>MESA</t>
  </si>
  <si>
    <t>MOFFAT</t>
  </si>
  <si>
    <t>RIO BLNC</t>
  </si>
  <si>
    <t>ROUTT</t>
  </si>
  <si>
    <t>2008 Grown Emissions</t>
  </si>
  <si>
    <t>BASIN WIDE</t>
  </si>
  <si>
    <t>SO2</t>
  </si>
  <si>
    <t>Category Description</t>
  </si>
  <si>
    <t>PM Emissions (tons/year)</t>
  </si>
  <si>
    <t>SOx Emissions (tons/year)</t>
  </si>
  <si>
    <t>CO Emissions (tons/year)</t>
  </si>
  <si>
    <t>VOC Emissions (tons/year)</t>
  </si>
  <si>
    <t>NOx Emissions (tons/year)</t>
  </si>
  <si>
    <t>Absolute Change in Emissions from 2006 to 2008  
(tons/yr)</t>
  </si>
  <si>
    <t>Percentage (%) Change in Emissions from 2006 to 2008</t>
  </si>
  <si>
    <t>Summary of Percentage Change and Absolute Change  in  Emissions from 2006 to 2008 by Source Category</t>
  </si>
  <si>
    <t>Emissions Summary by Source Category</t>
  </si>
  <si>
    <t>Summary of Percentage Change and Absolute Change  in  Emissions from 2006 to 2008 by County</t>
  </si>
  <si>
    <t>Emissions Summary County</t>
  </si>
  <si>
    <t>Spud Count</t>
  </si>
  <si>
    <t>Gas Production (mcf)</t>
  </si>
  <si>
    <t>Oil Production</t>
  </si>
  <si>
    <t>Gas Production</t>
  </si>
  <si>
    <t>2006 to 2008</t>
  </si>
  <si>
    <t>Activity</t>
  </si>
  <si>
    <t>Summary of 2006, 2008 and 2012 Emissions by County</t>
  </si>
  <si>
    <t>Percentage (%) Change in Emissions from 2008 to 2012</t>
  </si>
  <si>
    <t>Absolute Change in Emissions from 2008 to 2012
(tons/yr)</t>
  </si>
  <si>
    <t>2008 to 2012</t>
  </si>
  <si>
    <t>Summary of Percentage Change and Absolute Change in  Emissions from 2008 to 2012 by County</t>
  </si>
  <si>
    <t>Summary of 2006, 2008 and 2012 Emissions by Source Category</t>
  </si>
  <si>
    <t>Summary of Percentage Change and Absolute Change in  Emissions from 2008 to 2012 by Source Category</t>
  </si>
  <si>
    <t>Growth By county</t>
  </si>
  <si>
    <t>Proposed Implementation in the 2008 D-J Basin Emissions Projections</t>
  </si>
  <si>
    <t>Rule Effectiveness</t>
  </si>
  <si>
    <t>Fraction of Year with Control</t>
  </si>
  <si>
    <t>Effect on emissions</t>
  </si>
  <si>
    <t>None – turnover of drill rig engines is considered too slow to be affected by Tier standards.</t>
  </si>
  <si>
    <t>none</t>
  </si>
  <si>
    <t>State</t>
  </si>
  <si>
    <t>Natural Gas Engines</t>
  </si>
  <si>
    <r>
      <t>Regulation 7</t>
    </r>
    <r>
      <rPr>
        <vertAlign val="superscript"/>
        <sz val="10"/>
        <rFont val="Arial"/>
        <family val="2"/>
      </rPr>
      <t>*</t>
    </r>
  </si>
  <si>
    <t>CDPHE</t>
  </si>
  <si>
    <t>Phase in from 2007 - 2011</t>
  </si>
  <si>
    <t>Glycol Dehydrators</t>
  </si>
  <si>
    <t>May 2008</t>
  </si>
  <si>
    <r>
      <t xml:space="preserve">* </t>
    </r>
    <r>
      <rPr>
        <i/>
        <sz val="12"/>
        <rFont val="Times New Roman"/>
        <family val="1"/>
      </rPr>
      <t>Information about the State of Colorado’s Regulation 7 concerning oil and gas emissions sources can be found at (http://www.cdphe.state.co.us/ap/oilgas.html)</t>
    </r>
  </si>
  <si>
    <t>Workover Rigs</t>
  </si>
  <si>
    <t>2008 Controlled Emissions</t>
  </si>
  <si>
    <t>Basin Wide</t>
  </si>
  <si>
    <t>For Condensate Tanks</t>
  </si>
  <si>
    <t>2008 Unpermitted Source Emissions</t>
  </si>
  <si>
    <t>2008 Controlled Emissions (tons/yr)</t>
  </si>
  <si>
    <t>2008 Piceance Basin Oil and Gas Emissions</t>
  </si>
  <si>
    <t>Condensate Tanks
(Included the 25% control reduction per thief hatch venting)</t>
  </si>
  <si>
    <t>Pitkin*</t>
  </si>
  <si>
    <t>*Pitkin doesn’t have any production. However,there are processing/storage facilities in that county.  For those facilities, basinwide growth estimates were used.</t>
  </si>
  <si>
    <t>Percentage Change from 2006 to 2008</t>
  </si>
  <si>
    <t>Percentage Change from 2008 to 2012</t>
  </si>
  <si>
    <t>Absolute Change from 2008 to 2012</t>
  </si>
  <si>
    <t>Absolute Change from 2006 to 2008</t>
  </si>
  <si>
    <t>Summary Percentage Change and Absolute Change  in Production Activity from 2006 to 2008</t>
  </si>
  <si>
    <t>Summary Percentage Change and Absolute Change  in Production Activity from 2008 to 2012</t>
  </si>
  <si>
    <t xml:space="preserve">APENs database 2008 Emissions </t>
  </si>
  <si>
    <t>08</t>
  </si>
  <si>
    <t>Condensate Tanks</t>
  </si>
  <si>
    <t>Oil and Gas Production</t>
  </si>
  <si>
    <t>Condensate tanks</t>
  </si>
  <si>
    <t>No Emissions in 2006</t>
  </si>
  <si>
    <t>Permitted Emissions from CDPHE</t>
  </si>
  <si>
    <t>Total Emissions By Source</t>
  </si>
  <si>
    <t>Condensate Production (bbl)</t>
  </si>
  <si>
    <t>Total Liquid Hydrocarbons (bbl)</t>
  </si>
  <si>
    <t>TRUE</t>
  </si>
  <si>
    <t>045</t>
  </si>
  <si>
    <t xml:space="preserve">0263           </t>
  </si>
  <si>
    <t xml:space="preserve">MILLION CUBIC FEET GAS PRODUCED         </t>
  </si>
  <si>
    <t xml:space="preserve">CIMMARRON SN: 10249                                                             </t>
  </si>
  <si>
    <t xml:space="preserve">BARRETT RESOURCES - GM 33-2 WELL                  </t>
  </si>
  <si>
    <t xml:space="preserve">0267           </t>
  </si>
  <si>
    <t xml:space="preserve">CIMARRON SN: T-19320                                                            </t>
  </si>
  <si>
    <t xml:space="preserve">WILLIAMS PROD RMT - GM 43-33 WELL                 </t>
  </si>
  <si>
    <t xml:space="preserve">0269           </t>
  </si>
  <si>
    <t xml:space="preserve">PROCESS EQ SN: 203332                                                           </t>
  </si>
  <si>
    <t xml:space="preserve">WILLIAMS PROD RMT - GM 201-4 WELL                 </t>
  </si>
  <si>
    <t xml:space="preserve">0932           </t>
  </si>
  <si>
    <t xml:space="preserve">MILLION CUBIC FEET BURNED               </t>
  </si>
  <si>
    <t xml:space="preserve">CATERPILLAR, G3516TALE ENGNE RATED @ 1,211 HP                                   </t>
  </si>
  <si>
    <t xml:space="preserve">BARGATH LLC - HEATH CS                            </t>
  </si>
  <si>
    <t xml:space="preserve">CATERPILLAR, G3516TALE RATED @ 1,211 HP                                         </t>
  </si>
  <si>
    <t xml:space="preserve">CATERPILLAR NAT GAS NTE 79.9 MMSCF/YR                                           </t>
  </si>
  <si>
    <t xml:space="preserve">CAT, 3516TALE NATURAL GAS ENG RATED AT 1,340 HP                                 </t>
  </si>
  <si>
    <t xml:space="preserve">CATERPILLAR, G3516TALE ENGINE RATED @ 1,340HP                                   </t>
  </si>
  <si>
    <t xml:space="preserve">CATERPILLAR, G3516TALE RATED @ 1,340 HP                                         </t>
  </si>
  <si>
    <t xml:space="preserve">MILLION CUBIC FEET OF GAS PRODUCED      </t>
  </si>
  <si>
    <t xml:space="preserve">MAINT. ENG/STATION BLOWDOWNS                                                    </t>
  </si>
  <si>
    <t xml:space="preserve">DEG FUEL GAS DEHYDRATOR                                                         </t>
  </si>
  <si>
    <t xml:space="preserve">PROCESS-UNIT/YEAR                       </t>
  </si>
  <si>
    <t xml:space="preserve">FUGITIVE VOC EQUIPMENT LEAKS                                                    </t>
  </si>
  <si>
    <t xml:space="preserve">1000 GALLONS THROUGHPUT                 </t>
  </si>
  <si>
    <t xml:space="preserve">CONDENSATE TANKS                                                                </t>
  </si>
  <si>
    <t xml:space="preserve">1588           </t>
  </si>
  <si>
    <t xml:space="preserve">CONDENSATE TANK                                                                 </t>
  </si>
  <si>
    <t xml:space="preserve">BARGATH LLC - TANK FOR PORT ENG-01                </t>
  </si>
  <si>
    <t>081</t>
  </si>
  <si>
    <t xml:space="preserve">0055           </t>
  </si>
  <si>
    <t xml:space="preserve">NAT GAS COMBUSTION                                                              </t>
  </si>
  <si>
    <t xml:space="preserve">WEXPRO CO HIAWATHA OIL FIELD                      </t>
  </si>
  <si>
    <t xml:space="preserve">COMPRESSOR ENGINE                                                               </t>
  </si>
  <si>
    <t xml:space="preserve">NAT. GAS WAUKESHA RATED AT 186 HP                                               </t>
  </si>
  <si>
    <t xml:space="preserve">0067           </t>
  </si>
  <si>
    <t xml:space="preserve">WAUKESHA L5790GL #397932                                                        </t>
  </si>
  <si>
    <t xml:space="preserve">QUESTAR GAS MGMT CO  W HIAWATHA COMP STA          </t>
  </si>
  <si>
    <t xml:space="preserve">CATERPILLER, G3516LE RATED @ 1,340 HP                                           </t>
  </si>
  <si>
    <t xml:space="preserve">WAUKESHA ENGINE RATED AT 1300 HP                                                </t>
  </si>
  <si>
    <t xml:space="preserve">CAT ENGINE                                                                      </t>
  </si>
  <si>
    <t xml:space="preserve">GLYCOL DEHYDRATOR                                                               </t>
  </si>
  <si>
    <t xml:space="preserve">0085           </t>
  </si>
  <si>
    <t xml:space="preserve">AJAX EA30 PUMPJACK ENGINE                                                       </t>
  </si>
  <si>
    <t xml:space="preserve">QUESTAR E &amp; P-JACKS DRAW 16                       </t>
  </si>
  <si>
    <t xml:space="preserve">0111           </t>
  </si>
  <si>
    <t xml:space="preserve">WAUKESHA ENG RATED AT 80.0 HP                                                   </t>
  </si>
  <si>
    <t xml:space="preserve">Three Forks - POWDER WASH STATION                 </t>
  </si>
  <si>
    <t xml:space="preserve">AMER &amp; TEXAS DEHY SN: 981                                                       </t>
  </si>
  <si>
    <t xml:space="preserve">TEXAS GLY DEHY                                                                  </t>
  </si>
  <si>
    <t xml:space="preserve">0153           </t>
  </si>
  <si>
    <t xml:space="preserve">WAUKESHA ENGINE RATED AT 827 HP                                                 </t>
  </si>
  <si>
    <t xml:space="preserve">MERIT ENERGY - SANDWASH C.S.                      </t>
  </si>
  <si>
    <t xml:space="preserve">0172           </t>
  </si>
  <si>
    <t xml:space="preserve">Three Forks - CLARK MILLICENT                     </t>
  </si>
  <si>
    <t xml:space="preserve">0173           </t>
  </si>
  <si>
    <t xml:space="preserve">CONDENSATE  TANKS                                                               </t>
  </si>
  <si>
    <t xml:space="preserve">Three Forks - HARRY PTASYNSKI 1                   </t>
  </si>
  <si>
    <t xml:space="preserve">0174           </t>
  </si>
  <si>
    <t xml:space="preserve">Three Forks - HARRY PTASYNSKI 2                   </t>
  </si>
  <si>
    <t xml:space="preserve">0208           </t>
  </si>
  <si>
    <t xml:space="preserve">CONDENSATE STORAGE TANK                                                         </t>
  </si>
  <si>
    <t xml:space="preserve">WEXPRO - POWDER WASH UNIT (TANK 329)              </t>
  </si>
  <si>
    <t xml:space="preserve">0210           </t>
  </si>
  <si>
    <t xml:space="preserve">WEXPRO - POWDER WASH UNIT (TANK 1475)             </t>
  </si>
  <si>
    <t xml:space="preserve">0212           </t>
  </si>
  <si>
    <t xml:space="preserve">(2) PNEUMATIC PUMPS                                                             </t>
  </si>
  <si>
    <t xml:space="preserve">WEXPRO - POWDER WASH UNIT/JC DONNELL 14           </t>
  </si>
  <si>
    <t>31000223</t>
  </si>
  <si>
    <t xml:space="preserve">EQUIPMENT LEAKS                                                                 </t>
  </si>
  <si>
    <t xml:space="preserve">0213           </t>
  </si>
  <si>
    <t xml:space="preserve">CONDENSTAE STORAGE TANKS                                                        </t>
  </si>
  <si>
    <t xml:space="preserve">WEXPRO - POWDER WASH (TANKS 356 &amp; 357)            </t>
  </si>
  <si>
    <t xml:space="preserve">0214           </t>
  </si>
  <si>
    <t xml:space="preserve">WEXPRO - PWU TANK 438, HAL STEWART 2              </t>
  </si>
  <si>
    <t xml:space="preserve">0231           </t>
  </si>
  <si>
    <t xml:space="preserve">JW WILLIAMS TEG DEHY UNIT                                                       </t>
  </si>
  <si>
    <t xml:space="preserve">CHEVRON USA, INC. - DUNCAN 2-5                    </t>
  </si>
  <si>
    <t xml:space="preserve">0233           </t>
  </si>
  <si>
    <t xml:space="preserve">Three Forks - KLAENHAMMER #1                      </t>
  </si>
  <si>
    <t xml:space="preserve">0234           </t>
  </si>
  <si>
    <t xml:space="preserve">Three Forks - KLAENHAMMER #2                      </t>
  </si>
  <si>
    <t xml:space="preserve">0235           </t>
  </si>
  <si>
    <t xml:space="preserve">Three Forks - KLAENHAMMER #3A                     </t>
  </si>
  <si>
    <t xml:space="preserve">0236           </t>
  </si>
  <si>
    <t xml:space="preserve">Three Forks - PTASYNSKI #3                        </t>
  </si>
  <si>
    <t xml:space="preserve">0237           </t>
  </si>
  <si>
    <t xml:space="preserve">Three Forks - PTASYNSKI #4                        </t>
  </si>
  <si>
    <t xml:space="preserve">0238           </t>
  </si>
  <si>
    <t xml:space="preserve">Three Forks - PTASYNSKI #5                        </t>
  </si>
  <si>
    <t xml:space="preserve">0239           </t>
  </si>
  <si>
    <t xml:space="preserve">Three Forks - JOYCE WOLF                          </t>
  </si>
  <si>
    <t xml:space="preserve">0240           </t>
  </si>
  <si>
    <t xml:space="preserve">Three Forks - USA JOYCE WOLF #2                   </t>
  </si>
  <si>
    <t xml:space="preserve">0242           </t>
  </si>
  <si>
    <t xml:space="preserve">Three Forks - USA JOYCE WOLF #4                   </t>
  </si>
  <si>
    <t xml:space="preserve">0345           </t>
  </si>
  <si>
    <t xml:space="preserve">WEXPRO CO- JC DONNELL 16                          </t>
  </si>
  <si>
    <t xml:space="preserve">FUGITIVE EQUIPMENT LEAKS                                                        </t>
  </si>
  <si>
    <t xml:space="preserve">0372           </t>
  </si>
  <si>
    <t xml:space="preserve">(4) PRODUCED WATER TANKS                                                        </t>
  </si>
  <si>
    <t xml:space="preserve">WEXPRO - F WILSON 21 PW TANK                      </t>
  </si>
  <si>
    <t>103</t>
  </si>
  <si>
    <t xml:space="preserve">0265           </t>
  </si>
  <si>
    <t xml:space="preserve">WAUKESHA VGF24GL  520HP ICE                                                     </t>
  </si>
  <si>
    <t xml:space="preserve">BARGATH LLC - RYAN GULCH GAS                      </t>
  </si>
  <si>
    <t xml:space="preserve">CATERPILLAR G3516LE NAT GAS ENG RATED @ 1.340 HP                                </t>
  </si>
  <si>
    <t xml:space="preserve">CATERPILLAR G3612 LE ENGINE RATED AT 3,550 HP                                   </t>
  </si>
  <si>
    <t xml:space="preserve">CATERPILLAR, G3516LE NAT GAS ENGINE                                             </t>
  </si>
  <si>
    <t xml:space="preserve">CATERPILLLAR NAT GAS ENG RATED AT 1,340 HP                                      </t>
  </si>
  <si>
    <t xml:space="preserve">CATERPILLAR NAT GAS ENG RATED @ 3,550 HP                                        </t>
  </si>
  <si>
    <t xml:space="preserve">CATERPILLAR, G35156LE NATURAL GAS ENGINE                                        </t>
  </si>
  <si>
    <t xml:space="preserve">CATERPILLAR GENSET RATED AT 1,340 HP                                            </t>
  </si>
  <si>
    <t xml:space="preserve">CATERPILLAR, G3612LE NAT GAS ENGINE                                             </t>
  </si>
  <si>
    <t xml:space="preserve">MILLION CUBIC FEET SOUR GAS PROCESSED   </t>
  </si>
  <si>
    <t xml:space="preserve">AMINE UNIT                                                                      </t>
  </si>
  <si>
    <t xml:space="preserve">TEG DEHYDRATOR                                                                  </t>
  </si>
  <si>
    <t xml:space="preserve">CONDENSATE TANK - NAT GAS CONDENSATES                                           </t>
  </si>
  <si>
    <t xml:space="preserve">TRUCK LOADOUT OF PRODUCED LIQUIDS                                               </t>
  </si>
  <si>
    <t xml:space="preserve">0328           </t>
  </si>
  <si>
    <t xml:space="preserve">NAT GAS FIRED WHITE/SUPERIOR  ICE                                               </t>
  </si>
  <si>
    <t xml:space="preserve">BARGATH LLC - BLACK SULPHUR CREEK                 </t>
  </si>
  <si>
    <t xml:space="preserve">0487           </t>
  </si>
  <si>
    <t xml:space="preserve">EXXONMOBIL - T35X-2G                              </t>
  </si>
  <si>
    <t xml:space="preserve">0064           </t>
  </si>
  <si>
    <t xml:space="preserve">CATERPILLAR G3306TA RATED AT 131 HP                                             </t>
  </si>
  <si>
    <t xml:space="preserve">EVERGREEN OP CORP - MEAD 23-44 CS                 </t>
  </si>
  <si>
    <t xml:space="preserve">NATCO GLYCOL DEHYDRATOR                                                         </t>
  </si>
  <si>
    <t xml:space="preserve">0077           </t>
  </si>
  <si>
    <t xml:space="preserve">CATEPILLAR G3516 TALE ENG RATED AT 1265 HP                                      </t>
  </si>
  <si>
    <t xml:space="preserve">ETC CANYON PIPELINE - RIFLE C.S.                  </t>
  </si>
  <si>
    <t xml:space="preserve">CATERPILLAR, G399 RATED AT 472 HP                                               </t>
  </si>
  <si>
    <t xml:space="preserve">CATERPILLAR NAT GAS ENG RATED AT 472 HP                                         </t>
  </si>
  <si>
    <t xml:space="preserve">CATERPILLAR, 3516TALE ENGINE RATED @ 1,265 HP                                   </t>
  </si>
  <si>
    <t xml:space="preserve">CATERPILLAR, G3516 NAT GAS ENGINE                                               </t>
  </si>
  <si>
    <t xml:space="preserve">CATERPILLAR, G3516TALE RATED  AT 1,265 HP                                       </t>
  </si>
  <si>
    <t xml:space="preserve"> GLYCOL DEHYDRATOR                                                              </t>
  </si>
  <si>
    <t xml:space="preserve">1000 BARRELS REFINERY FEED              </t>
  </si>
  <si>
    <t xml:space="preserve">COMPONENTS IN USE IN PLNT                                                       </t>
  </si>
  <si>
    <t xml:space="preserve">0078           </t>
  </si>
  <si>
    <t xml:space="preserve">WAUKESHA, L7042GSI NATURAL GAS ENGINE                                           </t>
  </si>
  <si>
    <t xml:space="preserve">SOURCEGAS DBA ROCKY MTN- CRYSTAL RIVER            </t>
  </si>
  <si>
    <t xml:space="preserve">WAUKESHA L7042GSIU 289177                                                       </t>
  </si>
  <si>
    <t xml:space="preserve">WAUKESHA, L7044 GSI ENGINE RATED AT 1,680 HP                                    </t>
  </si>
  <si>
    <t xml:space="preserve">0091           </t>
  </si>
  <si>
    <t xml:space="preserve">AJAX DPC 360 ICE SN:82444 ENG-03                                                </t>
  </si>
  <si>
    <t xml:space="preserve">BARGATH, LLC - WASATCH COMPRESSOR YARD            </t>
  </si>
  <si>
    <t xml:space="preserve">AJAX DPC 800 SN:83567                                                           </t>
  </si>
  <si>
    <t xml:space="preserve">AJAX DPC 800 ICE SN:83007                                                       </t>
  </si>
  <si>
    <t xml:space="preserve">CAT 3516 TALE ICE ENG-06                                                        </t>
  </si>
  <si>
    <t xml:space="preserve">CAT G3516 TALE ICE 1151 HP ENG-07                                               </t>
  </si>
  <si>
    <t xml:space="preserve">CATERPILLAR 3516 TALE ICE SN:4CK033057                                          </t>
  </si>
  <si>
    <t xml:space="preserve">FACILITY WIDE FUGITIVES                                                         </t>
  </si>
  <si>
    <t xml:space="preserve">CONDENSATE  TANKS TK-1/TK-2                                                     </t>
  </si>
  <si>
    <t xml:space="preserve">0093           </t>
  </si>
  <si>
    <t xml:space="preserve">AJAX DPC 360  SN:7311                                                           </t>
  </si>
  <si>
    <t xml:space="preserve">BARRETT RESOURCES CORP TRAIL RIDGE C S            </t>
  </si>
  <si>
    <t xml:space="preserve">0108           </t>
  </si>
  <si>
    <t xml:space="preserve">COOPER AJAX DPC600 SN 787                                                       </t>
  </si>
  <si>
    <t xml:space="preserve">SOURCEGAS DBA ROCKY MTN -DEBEQUE C S              </t>
  </si>
  <si>
    <t xml:space="preserve">AJAX DPC-450 ICE-NAT GAS                                                        </t>
  </si>
  <si>
    <t xml:space="preserve">0109           </t>
  </si>
  <si>
    <t xml:space="preserve">CAT NAT GAS ENG RATED AT 203 HP                                                 </t>
  </si>
  <si>
    <t xml:space="preserve">ETC CANYON PIPELINE - S CANYON FACILITY           </t>
  </si>
  <si>
    <t xml:space="preserve">1000 BARRELS PRODUCED                   </t>
  </si>
  <si>
    <t xml:space="preserve">LOADOUT FACILITY, NATURAL GAS LIQUIDS                                           </t>
  </si>
  <si>
    <t xml:space="preserve">0121           </t>
  </si>
  <si>
    <t xml:space="preserve">COMPRESSOR UNIT #1                                                              </t>
  </si>
  <si>
    <t xml:space="preserve">PUBLIC SERVICE CO BAXTER STATION                  </t>
  </si>
  <si>
    <t xml:space="preserve">COMPRESSOR UNIT #2                                                              </t>
  </si>
  <si>
    <t xml:space="preserve">COMPRESSOR UNIT #3                                                              </t>
  </si>
  <si>
    <t xml:space="preserve">GLYCOL DEHY                                                                     </t>
  </si>
  <si>
    <t xml:space="preserve">                                        </t>
  </si>
  <si>
    <t xml:space="preserve">FUGITIVE VOC LEAKS                                                              </t>
  </si>
  <si>
    <t xml:space="preserve">0122           </t>
  </si>
  <si>
    <t xml:space="preserve">PUBLIC SERVICE CO RIFLE COMP STA                  </t>
  </si>
  <si>
    <t xml:space="preserve">0123           </t>
  </si>
  <si>
    <t xml:space="preserve">WAUKESHA 1197 ENG FOR H2O                                                       </t>
  </si>
  <si>
    <t xml:space="preserve">ENCANA WEST - DIVIDE CREEK #21 WE                 </t>
  </si>
  <si>
    <t xml:space="preserve">0145           </t>
  </si>
  <si>
    <t xml:space="preserve">AJAX DPC 2804LE                                                                 </t>
  </si>
  <si>
    <t xml:space="preserve">BARGATH LLC - GRAND VALLEY                        </t>
  </si>
  <si>
    <t xml:space="preserve">AJAX MODEL DPC-360LE                                                            </t>
  </si>
  <si>
    <t xml:space="preserve">AJAX MODEL DPX-360LE                                                            </t>
  </si>
  <si>
    <t xml:space="preserve">AJAX MODEL DPC-8OOLE                                                            </t>
  </si>
  <si>
    <t xml:space="preserve">TWO CAT 3512LE ICE                                                              </t>
  </si>
  <si>
    <t xml:space="preserve">FUGITIVE EMISSIONS                                                              </t>
  </si>
  <si>
    <t xml:space="preserve">24.0 HOUR MAX OPERATIONS                                                        </t>
  </si>
  <si>
    <t xml:space="preserve">ENERTECH GLYCOL DEHYDRATO                                                       </t>
  </si>
  <si>
    <t xml:space="preserve">GLYCOL DEHYDRATION                                                              </t>
  </si>
  <si>
    <t xml:space="preserve">0146           </t>
  </si>
  <si>
    <t xml:space="preserve">COMPRESSOR ENGINE #4                                                            </t>
  </si>
  <si>
    <t xml:space="preserve">PUBLIC SERVICE CO - RIFLE GAS PLANT               </t>
  </si>
  <si>
    <t xml:space="preserve">NAT GAS                                                                         </t>
  </si>
  <si>
    <t xml:space="preserve">ENGINE #1                                                                       </t>
  </si>
  <si>
    <t xml:space="preserve">FUGITIVE VOC EMISSIONS                                                          </t>
  </si>
  <si>
    <t xml:space="preserve">0154           </t>
  </si>
  <si>
    <t xml:space="preserve">GLY DEHY W17-27 SN:2261                                                         </t>
  </si>
  <si>
    <t xml:space="preserve">BARRETT RESOURCES CORP                            </t>
  </si>
  <si>
    <t xml:space="preserve">GLY DEHY W2-33 SN:2942                                                          </t>
  </si>
  <si>
    <t xml:space="preserve">GLY DEHY W43-28 SN:2267                                                         </t>
  </si>
  <si>
    <t xml:space="preserve">NG DEHY                                                                         </t>
  </si>
  <si>
    <t xml:space="preserve">NG DEHY SYS                                                                     </t>
  </si>
  <si>
    <t xml:space="preserve">W 1-33 GLY DEHY SN:37455                                                        </t>
  </si>
  <si>
    <t xml:space="preserve">0156           </t>
  </si>
  <si>
    <t xml:space="preserve">AMINE REGENERATOR REBOILER                                                      </t>
  </si>
  <si>
    <t xml:space="preserve">BARGATH LLC - RIFLE STATION                       </t>
  </si>
  <si>
    <t xml:space="preserve">GLYCOL DEHYDRATOR, NATGAS                                                       </t>
  </si>
  <si>
    <t xml:space="preserve">NAT GAS DEHYDRATION SYSTEM                                                      </t>
  </si>
  <si>
    <t xml:space="preserve">0186           </t>
  </si>
  <si>
    <t xml:space="preserve">WAUKESHA, L7044 RATED AT 1,680 HP                                               </t>
  </si>
  <si>
    <t xml:space="preserve">BILL BARRETT CORP - MAMM CREEK CS                 </t>
  </si>
  <si>
    <t>20200256</t>
  </si>
  <si>
    <t xml:space="preserve">4 NATURAL GAS COMPRESSORS                                                       </t>
  </si>
  <si>
    <t xml:space="preserve">WAUKESHA, 7044 GSI ENGINE RATED AT 1680 HP                                      </t>
  </si>
  <si>
    <t xml:space="preserve">NATURAL GAS COMPRESSOR                                                          </t>
  </si>
  <si>
    <t xml:space="preserve">WAUKESHA ENGINE RATED AT 1,680 HP                                               </t>
  </si>
  <si>
    <t xml:space="preserve">WAUKESHA, L7044 ENGINE RATED @ 1,680 HP                                         </t>
  </si>
  <si>
    <t xml:space="preserve">WAUKESHA ENGINE RATED AT 146.5 MMSCF/YR                                         </t>
  </si>
  <si>
    <t xml:space="preserve"> NATURAL GAS FLARE                                                              </t>
  </si>
  <si>
    <t xml:space="preserve">NATURAL GAS DEHYDRATION                                                         </t>
  </si>
  <si>
    <t xml:space="preserve">TEG GLYCOL DEHYDRATOR                                                           </t>
  </si>
  <si>
    <t xml:space="preserve"> TRUCK LOADOUT                                                                  </t>
  </si>
  <si>
    <t xml:space="preserve">0207           </t>
  </si>
  <si>
    <t xml:space="preserve">ENERTEK SN 43784 GLY DEHY                                                       </t>
  </si>
  <si>
    <t xml:space="preserve">BARRETT RESOURCES CORP RULISON RMV-11-22          </t>
  </si>
  <si>
    <t xml:space="preserve">CIMMARON SN 9613 GLY DEHY                                                       </t>
  </si>
  <si>
    <t xml:space="preserve">BARRETT RESOURCES CORP  RMV 17-27                 </t>
  </si>
  <si>
    <t xml:space="preserve">0209           </t>
  </si>
  <si>
    <t xml:space="preserve">ENERTEK SN 43678 GLY DEHY                                                       </t>
  </si>
  <si>
    <t xml:space="preserve">WILLIAMS PROD RMT CO - RMV 20-35                  </t>
  </si>
  <si>
    <t xml:space="preserve">ENERTEK SN 43676 GLY DEHY                                                       </t>
  </si>
  <si>
    <t xml:space="preserve">WILLIAMS PROD RMT CO - RMV 22-35                  </t>
  </si>
  <si>
    <t xml:space="preserve">0211           </t>
  </si>
  <si>
    <t xml:space="preserve">CIMMARON SN 9638 GLY DEHY                                                       </t>
  </si>
  <si>
    <t xml:space="preserve">BARRETT RESOURCES CORP  RMV 24-27                 </t>
  </si>
  <si>
    <t xml:space="preserve">ENERTEK SN 43834 GLY DEHY                                                       </t>
  </si>
  <si>
    <t xml:space="preserve">BARRETT RESOURCES CORP  RMV 26-21                 </t>
  </si>
  <si>
    <t xml:space="preserve">ENERTEK SN 43835 GLY DEHY, UNIT ID: 835334                                      </t>
  </si>
  <si>
    <t xml:space="preserve">WILLIAMS PROD RMT CO - RMV 27-28                  </t>
  </si>
  <si>
    <t xml:space="preserve">ENERTEK SN 43783 GLY DEHY                                                       </t>
  </si>
  <si>
    <t xml:space="preserve">BARRETT RESOURCES CORP  RMV 25-20                 </t>
  </si>
  <si>
    <t xml:space="preserve">0215           </t>
  </si>
  <si>
    <t xml:space="preserve">ENERTEK SN 43622 GLY DEHY                                                       </t>
  </si>
  <si>
    <t xml:space="preserve">BARRETT RESOURCES CORP  RMV 32-21                 </t>
  </si>
  <si>
    <t xml:space="preserve">0216           </t>
  </si>
  <si>
    <t xml:space="preserve">TRIETHYLENE GLYCOL DEHYDR                                                       </t>
  </si>
  <si>
    <t xml:space="preserve">BARRETT RESOURCES CORP   RMV 55-20                </t>
  </si>
  <si>
    <t xml:space="preserve">0217           </t>
  </si>
  <si>
    <t xml:space="preserve">SIVALS SN 32416 GLY DEHY                                                        </t>
  </si>
  <si>
    <t xml:space="preserve">BARRETT RESOURCES CORP  RMV 6-20                  </t>
  </si>
  <si>
    <t xml:space="preserve">0218           </t>
  </si>
  <si>
    <t xml:space="preserve">SIVALS SN 28940 GLY DEHY                                                        </t>
  </si>
  <si>
    <t xml:space="preserve">BARRETT RESOURCES CORP  RMV 7-21                  </t>
  </si>
  <si>
    <t xml:space="preserve">0228           </t>
  </si>
  <si>
    <t xml:space="preserve">CATERPILLAR, G3516TALE NAT GAS ENG                                              </t>
  </si>
  <si>
    <t xml:space="preserve">BARGATH LLC - ROAN CLIFFS GAS PLANT               </t>
  </si>
  <si>
    <t xml:space="preserve">CATERPILLAR ENGINE                                                              </t>
  </si>
  <si>
    <t xml:space="preserve">CATERPILLAR, G3516TALE ENG RATED AT 1151 HP                                     </t>
  </si>
  <si>
    <t xml:space="preserve">CAT 3516TALE 975 HP                                                             </t>
  </si>
  <si>
    <t xml:space="preserve">EMERGENCY FLARE                                                                 </t>
  </si>
  <si>
    <t xml:space="preserve">NAT GAS HYDRATION SYSTEM                                                        </t>
  </si>
  <si>
    <t xml:space="preserve">VERTICAL FIXED ROOF                                                             </t>
  </si>
  <si>
    <t xml:space="preserve">0229           </t>
  </si>
  <si>
    <t xml:space="preserve">CATERPILLAR, G3516TALE ENGINE RATED AT 1,144 HP                                 </t>
  </si>
  <si>
    <t xml:space="preserve">BARGATH LLC - STARKEY GULCH CS                    </t>
  </si>
  <si>
    <t xml:space="preserve">CATERPILLAR, G3516TALE ENGINE RATED AT 1,211 HP                                 </t>
  </si>
  <si>
    <t xml:space="preserve">CATERPILLAR, G3516 TALE RATED AT 1,173 HP                                       </t>
  </si>
  <si>
    <t xml:space="preserve">CATERPILLAR G3516TALE NAT GAS ENG RATED @ 1144 HP                               </t>
  </si>
  <si>
    <t xml:space="preserve">CATERPILLAR G3516 LE ENGINE1173 HP--ENG-01                                      </t>
  </si>
  <si>
    <t xml:space="preserve">CATERPILLAR NAT GAS ENG RATED AT 1,173 HP                                       </t>
  </si>
  <si>
    <t xml:space="preserve">MAINTENANCE ENGINE BLOWDOWN                                                     </t>
  </si>
  <si>
    <t xml:space="preserve">GLYCOL DEHYDRATOR NTE 1095 MMSCF/YR                                             </t>
  </si>
  <si>
    <t xml:space="preserve">300-BBL STORAGE TANK                                                            </t>
  </si>
  <si>
    <t xml:space="preserve">0230           </t>
  </si>
  <si>
    <t xml:space="preserve">PESCO SN 10523 GLY DEHY                                                         </t>
  </si>
  <si>
    <t xml:space="preserve">CIMARRON SN10132 GLY DEHY                                                       </t>
  </si>
  <si>
    <t xml:space="preserve">CIMARRON SN 9938 GLY DEHY                                                       </t>
  </si>
  <si>
    <t xml:space="preserve">CIMARRON SNT19224 GLY DEH                                                       </t>
  </si>
  <si>
    <t xml:space="preserve">EMERTEX SN 39621 GLY DEHY                                                       </t>
  </si>
  <si>
    <t xml:space="preserve">EMERTEX SN 43842 GLY DEHY                                                       </t>
  </si>
  <si>
    <t xml:space="preserve">EPS SN 4265 C GLY DEHY                                                          </t>
  </si>
  <si>
    <t xml:space="preserve">ESP SN 4266C GLY DEHY                                                           </t>
  </si>
  <si>
    <t xml:space="preserve">ESP SN 4267 C GLY DEHY                                                          </t>
  </si>
  <si>
    <t xml:space="preserve">PESCO SN 101546 GLY DEHY                                                        </t>
  </si>
  <si>
    <t xml:space="preserve">0241           </t>
  </si>
  <si>
    <t xml:space="preserve">WAUKESHA, VRG-330 ENGINE RATED AT 70 HP                                         </t>
  </si>
  <si>
    <t xml:space="preserve">QUANTUM RESOURCES - RIFLE WELLHEAD                </t>
  </si>
  <si>
    <t xml:space="preserve">0253           </t>
  </si>
  <si>
    <t xml:space="preserve">GLY DEHY SN: 203339                                                             </t>
  </si>
  <si>
    <t xml:space="preserve">0254           </t>
  </si>
  <si>
    <t xml:space="preserve">CIMARRON SN: 10135 DEHY                                                         </t>
  </si>
  <si>
    <t xml:space="preserve">0255           </t>
  </si>
  <si>
    <t xml:space="preserve">CIMARRON SN: 10248                                                              </t>
  </si>
  <si>
    <t xml:space="preserve">0256           </t>
  </si>
  <si>
    <t xml:space="preserve">PROCESS EQUIP SN: 203335                                                        </t>
  </si>
  <si>
    <t xml:space="preserve">0257           </t>
  </si>
  <si>
    <t xml:space="preserve">CIMARRON SN: 10200 DEHYDR                                                       </t>
  </si>
  <si>
    <t xml:space="preserve">0258           </t>
  </si>
  <si>
    <t xml:space="preserve">PROCESS EQUIP SN: 203304                                                        </t>
  </si>
  <si>
    <t xml:space="preserve">WILLIAMS PROD RMT CO - GM 14-35                   </t>
  </si>
  <si>
    <t xml:space="preserve">0259           </t>
  </si>
  <si>
    <t xml:space="preserve">CIMARRON SN: 10250                                                              </t>
  </si>
  <si>
    <t xml:space="preserve">0260           </t>
  </si>
  <si>
    <t xml:space="preserve">PROCESS EQ SN: 303301                                                           </t>
  </si>
  <si>
    <t xml:space="preserve">0261           </t>
  </si>
  <si>
    <t xml:space="preserve">PROCESS EQ SN: 203334                                                           </t>
  </si>
  <si>
    <t xml:space="preserve">0262           </t>
  </si>
  <si>
    <t xml:space="preserve">PROCESS EQ SN: 203305                                                           </t>
  </si>
  <si>
    <t xml:space="preserve">0264           </t>
  </si>
  <si>
    <t xml:space="preserve">PROCESS EQ SN: 203333                                                           </t>
  </si>
  <si>
    <t xml:space="preserve">PROCESS EQ SN: 203336                                                           </t>
  </si>
  <si>
    <t xml:space="preserve">0266           </t>
  </si>
  <si>
    <t xml:space="preserve">CIMARRON SN: 10220                                                              </t>
  </si>
  <si>
    <t xml:space="preserve">BARRETT RESOURCES CORP  GM 43-2                   </t>
  </si>
  <si>
    <t xml:space="preserve">0268           </t>
  </si>
  <si>
    <t xml:space="preserve">PROCESS EQUIP SN: 203338                                                        </t>
  </si>
  <si>
    <t xml:space="preserve">0270           </t>
  </si>
  <si>
    <t xml:space="preserve">PROCESS EQ SN:  203303                                                          </t>
  </si>
  <si>
    <t xml:space="preserve">0271           </t>
  </si>
  <si>
    <t xml:space="preserve">PVA SN: 4075 DEHYDRATOR                                                         </t>
  </si>
  <si>
    <t xml:space="preserve">GR 24-32 WELL                                     </t>
  </si>
  <si>
    <t xml:space="preserve">0272           </t>
  </si>
  <si>
    <t xml:space="preserve">PROCESS EQ SN: 203300                                                           </t>
  </si>
  <si>
    <t xml:space="preserve">0273           </t>
  </si>
  <si>
    <t xml:space="preserve">CIMARRON SN: 10185                                                              </t>
  </si>
  <si>
    <t xml:space="preserve">0274           </t>
  </si>
  <si>
    <t xml:space="preserve">PROCESS EQ SN: 203306                                                           </t>
  </si>
  <si>
    <t xml:space="preserve">0275           </t>
  </si>
  <si>
    <t xml:space="preserve">CIMARRON SN: 10186                                                              </t>
  </si>
  <si>
    <t xml:space="preserve">0276           </t>
  </si>
  <si>
    <t xml:space="preserve">PROCESS EQ SN: 203382                                                           </t>
  </si>
  <si>
    <t xml:space="preserve">WILLIAMS PROD RMT CO, RED POINT 44-36             </t>
  </si>
  <si>
    <t xml:space="preserve">0277           </t>
  </si>
  <si>
    <t xml:space="preserve">CIMARON SN: 10201                                                               </t>
  </si>
  <si>
    <t xml:space="preserve">BARRETT RESOURCES CORP RMV 64-20                  </t>
  </si>
  <si>
    <t xml:space="preserve">0278           </t>
  </si>
  <si>
    <t xml:space="preserve">WILLIAMS SN: C151                                                               </t>
  </si>
  <si>
    <t xml:space="preserve">BARRETT RESOURCES CORP  RMV 65-20                 </t>
  </si>
  <si>
    <t xml:space="preserve">0279           </t>
  </si>
  <si>
    <t xml:space="preserve">BARRETT RESOURCES CORP  RMV 67-20                 </t>
  </si>
  <si>
    <t xml:space="preserve">0280           </t>
  </si>
  <si>
    <t xml:space="preserve">PROCESS EQ SN: 203302                                                           </t>
  </si>
  <si>
    <t xml:space="preserve">BARRETT RESOURCES CORP RMV 68-21                  </t>
  </si>
  <si>
    <t xml:space="preserve">0281           </t>
  </si>
  <si>
    <t xml:space="preserve">CIMARRON SN: 10259                                                              </t>
  </si>
  <si>
    <t xml:space="preserve">BARRETT RESOURCES CORP  RMV 200-20 WELL           </t>
  </si>
  <si>
    <t xml:space="preserve">0282           </t>
  </si>
  <si>
    <t xml:space="preserve">PROCESS EQ SN: 203304                                                           </t>
  </si>
  <si>
    <t xml:space="preserve">BARRETT RESOURCES CORP  RMV 201-20                </t>
  </si>
  <si>
    <t xml:space="preserve">0283           </t>
  </si>
  <si>
    <t xml:space="preserve">CIMARRON SN:  10203                                                             </t>
  </si>
  <si>
    <t xml:space="preserve">BARRETT RESOURCES CORP RMV 202-20                 </t>
  </si>
  <si>
    <t xml:space="preserve">0284           </t>
  </si>
  <si>
    <t xml:space="preserve">CIMARRON SN: 10204                                                              </t>
  </si>
  <si>
    <t xml:space="preserve">BARRETT RESOURCES CORP  RMV 203-20                </t>
  </si>
  <si>
    <t xml:space="preserve">0285           </t>
  </si>
  <si>
    <t xml:space="preserve">CIMARRON SN: 10324                                                              </t>
  </si>
  <si>
    <t xml:space="preserve">BARRETT RESOURCES CORP RU 13-7                    </t>
  </si>
  <si>
    <t xml:space="preserve">0286           </t>
  </si>
  <si>
    <t xml:space="preserve">CIMARRON SN: 10323                                                              </t>
  </si>
  <si>
    <t xml:space="preserve">BARRETT RESOURCES CORP  RU 22-7                   </t>
  </si>
  <si>
    <t xml:space="preserve">0299           </t>
  </si>
  <si>
    <t xml:space="preserve">MESA HYDROCARBONS INC. - COUEY                    </t>
  </si>
  <si>
    <t xml:space="preserve">0300           </t>
  </si>
  <si>
    <t xml:space="preserve">CIMARON GLYCOL DEHYDRATOR                                                       </t>
  </si>
  <si>
    <t xml:space="preserve">BARRETT - GRAND VALLEY GM 11-1                    </t>
  </si>
  <si>
    <t xml:space="preserve">0301           </t>
  </si>
  <si>
    <t xml:space="preserve">CIMARRON 12-1 DEHYDRATOR                                                        </t>
  </si>
  <si>
    <t xml:space="preserve">BARRETT - GRAND VALLEY GM 12-1                    </t>
  </si>
  <si>
    <t xml:space="preserve">0303           </t>
  </si>
  <si>
    <t xml:space="preserve">J.W.WILLIAMS  DEHYDRATOR                                                        </t>
  </si>
  <si>
    <t xml:space="preserve">WILLIAMS PROD RMT CO - GRAND VALLEY GM 1          </t>
  </si>
  <si>
    <t xml:space="preserve">0304           </t>
  </si>
  <si>
    <t xml:space="preserve">J.W. WILLIAMS DEHYDRATOR                                                        </t>
  </si>
  <si>
    <t xml:space="preserve">BARRETT - GRAND VALLEY GM 13-33                   </t>
  </si>
  <si>
    <t xml:space="preserve">0305           </t>
  </si>
  <si>
    <t xml:space="preserve">PESCO 21-12 GLYCOL DEHYDRATOR                                                   </t>
  </si>
  <si>
    <t xml:space="preserve">BARRETT - GRAND VALLEY GM 21-12                   </t>
  </si>
  <si>
    <t xml:space="preserve">0306           </t>
  </si>
  <si>
    <t xml:space="preserve">CIMARRON GLYCOL DEHYDRATOR                                                      </t>
  </si>
  <si>
    <t xml:space="preserve">BARRETT - GRAND VALLEY GM 23-1                    </t>
  </si>
  <si>
    <t xml:space="preserve">0307           </t>
  </si>
  <si>
    <t xml:space="preserve">JW WILLIAMS GLYCOL DEHYDRATOR                                                   </t>
  </si>
  <si>
    <t xml:space="preserve">BARRETT - GRAND VALLEY GM 24-33                   </t>
  </si>
  <si>
    <t xml:space="preserve">0308           </t>
  </si>
  <si>
    <t xml:space="preserve">J.W. WILLIAMS GLYCOL DEHYDRATOR                                                 </t>
  </si>
  <si>
    <t xml:space="preserve">BARRETT - GRAND VALLEY GM 33-3                    </t>
  </si>
  <si>
    <t xml:space="preserve">0309           </t>
  </si>
  <si>
    <t xml:space="preserve">PESCO GM 34-3 GLYCOL DEHYDRATOR                                                 </t>
  </si>
  <si>
    <t xml:space="preserve">WILLIAMS PROD - GM 34-3 WELL PAD                  </t>
  </si>
  <si>
    <t xml:space="preserve">0310           </t>
  </si>
  <si>
    <t xml:space="preserve">PESCO GM 44-3 DEHYDRATOR                                                        </t>
  </si>
  <si>
    <t xml:space="preserve">BARRETT - GRAND VALLEY GM 42-33                   </t>
  </si>
  <si>
    <t xml:space="preserve">0311           </t>
  </si>
  <si>
    <t xml:space="preserve">PESCO GM 44-3 GLYCOL DEHYDRATOR                                                 </t>
  </si>
  <si>
    <t xml:space="preserve">WILLIAMS PROD RMT CO - GRAND VALLEY GM 4          </t>
  </si>
  <si>
    <t xml:space="preserve">0312           </t>
  </si>
  <si>
    <t xml:space="preserve">J.W. WILLIAMS MV 102-3 DEHYDRATOR                                               </t>
  </si>
  <si>
    <t xml:space="preserve">BARRETT - GRAND VALLEY MV 102-3                   </t>
  </si>
  <si>
    <t xml:space="preserve">0313           </t>
  </si>
  <si>
    <t xml:space="preserve">CIMARRON T PA 14-36 DEHY                                                        </t>
  </si>
  <si>
    <t xml:space="preserve">BARRETT - GRAND VALLEY PA 14-36                   </t>
  </si>
  <si>
    <t xml:space="preserve">0314           </t>
  </si>
  <si>
    <t xml:space="preserve">CIMARRON T RMV 101-28 DEHYDRATOR                                                </t>
  </si>
  <si>
    <t xml:space="preserve">BARRETT - GRAND VALLEY RMV 101-28                 </t>
  </si>
  <si>
    <t xml:space="preserve">0315           </t>
  </si>
  <si>
    <t xml:space="preserve">CIMARRON T RMV 102-28 DEHYDRATOR                                                </t>
  </si>
  <si>
    <t xml:space="preserve">BARRETT - GRAND VALLEY RMV 102-28                 </t>
  </si>
  <si>
    <t xml:space="preserve">0316           </t>
  </si>
  <si>
    <t xml:space="preserve">CIMARRON T RMV 104-33 DEHYDRATOR                                                </t>
  </si>
  <si>
    <t xml:space="preserve">BARRETT - GRAND VALLEY RMV 104-33                 </t>
  </si>
  <si>
    <t xml:space="preserve">0317           </t>
  </si>
  <si>
    <t xml:space="preserve">NATURAL GAS PROCESSED                                                           </t>
  </si>
  <si>
    <t xml:space="preserve">BARRETT RESOURCES -  RMV 108-4                    </t>
  </si>
  <si>
    <t xml:space="preserve">0318           </t>
  </si>
  <si>
    <t xml:space="preserve">CIMARRON RMV 110-33 DEHYDRATOR                                                  </t>
  </si>
  <si>
    <t xml:space="preserve">BARRETT - GRAND VALLEY RMV 110-33                 </t>
  </si>
  <si>
    <t xml:space="preserve">0319           </t>
  </si>
  <si>
    <t xml:space="preserve">CIMARRON T RMV 19-28                                                            </t>
  </si>
  <si>
    <t xml:space="preserve">BARRETT - GRAND VALLEY RMV 19-28                  </t>
  </si>
  <si>
    <t xml:space="preserve">0320           </t>
  </si>
  <si>
    <t xml:space="preserve">CIMARRON RMV 43-28A DEHY                                                        </t>
  </si>
  <si>
    <t xml:space="preserve">BARRETT - GRAND VALLEY RMV 43-28A                 </t>
  </si>
  <si>
    <t xml:space="preserve">0321           </t>
  </si>
  <si>
    <t xml:space="preserve">PESCO RMV 72-34 DEHYDRATOR                                                      </t>
  </si>
  <si>
    <t xml:space="preserve">BARRETT - RULISON RMV 72-34                       </t>
  </si>
  <si>
    <t xml:space="preserve">0322           </t>
  </si>
  <si>
    <t xml:space="preserve">CIMARRON T RMV 73-34 DEHY                                                       </t>
  </si>
  <si>
    <t xml:space="preserve">BARRETT - RULISON RMV 73-34                       </t>
  </si>
  <si>
    <t xml:space="preserve">0323           </t>
  </si>
  <si>
    <t xml:space="preserve">CIMARRON T RMV 77-33 DEHY                                                       </t>
  </si>
  <si>
    <t xml:space="preserve">BARRETT - RULISON RMV 77-33                       </t>
  </si>
  <si>
    <t xml:space="preserve">0324           </t>
  </si>
  <si>
    <t xml:space="preserve">PESCO RMV 83-34 DEHY                                                            </t>
  </si>
  <si>
    <t xml:space="preserve">BARRETT - RULISON RMV 83-34                       </t>
  </si>
  <si>
    <t xml:space="preserve">0325           </t>
  </si>
  <si>
    <t xml:space="preserve">PESCO RMV 84-34 DEHY                                                            </t>
  </si>
  <si>
    <t xml:space="preserve">BARRETT - RULISON RMV 84-34                       </t>
  </si>
  <si>
    <t xml:space="preserve">0326           </t>
  </si>
  <si>
    <t xml:space="preserve">PESCO RMV 85-34 DHY                                                             </t>
  </si>
  <si>
    <t xml:space="preserve">BARRETT - RULISON RMV 85-34                       </t>
  </si>
  <si>
    <t xml:space="preserve">0327           </t>
  </si>
  <si>
    <t xml:space="preserve">CIMARRON T RMV 87-34 DEHY                                                       </t>
  </si>
  <si>
    <t xml:space="preserve">BARRETT - RULISON RMV 87-34                       </t>
  </si>
  <si>
    <t xml:space="preserve">CIMARRON RU 14-6 GLYCOL DEHYDRATOR                                              </t>
  </si>
  <si>
    <t xml:space="preserve">BARRETT - RULISON RU 14-6                         </t>
  </si>
  <si>
    <t xml:space="preserve">0329           </t>
  </si>
  <si>
    <t xml:space="preserve">CIMARRON SG 12-23                                                               </t>
  </si>
  <si>
    <t xml:space="preserve">BARRETT - RULISON SG 12-23                        </t>
  </si>
  <si>
    <t xml:space="preserve">0330           </t>
  </si>
  <si>
    <t xml:space="preserve">CIMARRON SG 43-22, UNIT ID: 838593                                              </t>
  </si>
  <si>
    <t xml:space="preserve">WILLIAMS PROD RMT CO - RULISON SG 43-22           </t>
  </si>
  <si>
    <t xml:space="preserve">0337           </t>
  </si>
  <si>
    <t xml:space="preserve">CIMARRON 2.0 MMSCF/D GLYCOL DEHYDRATOR  .XP                                     </t>
  </si>
  <si>
    <t xml:space="preserve">ENCANA OIL &amp; GAS (USA) INC                        </t>
  </si>
  <si>
    <t xml:space="preserve">0338           </t>
  </si>
  <si>
    <t xml:space="preserve">CIMARRON GLYCOL DEHYDRATOR  .XP                                                 </t>
  </si>
  <si>
    <t xml:space="preserve">TOM BROWN  INC  CLEM 15-14                        </t>
  </si>
  <si>
    <t xml:space="preserve">0339           </t>
  </si>
  <si>
    <t xml:space="preserve">WAUKESHA, MODEL NO. F18-6L                                                      </t>
  </si>
  <si>
    <t xml:space="preserve">BARRETT RESOURCES CORP - WASATCH W 13-3           </t>
  </si>
  <si>
    <t xml:space="preserve">0341           </t>
  </si>
  <si>
    <t xml:space="preserve">WAUKESHA NAT GAS ENG RATED AT 185 HP                                            </t>
  </si>
  <si>
    <t xml:space="preserve">MARALEX RESOURCES, INC.                           </t>
  </si>
  <si>
    <t xml:space="preserve">0347           </t>
  </si>
  <si>
    <t xml:space="preserve">OXY USA WTP LP - CASCADE CREEK #620-1             </t>
  </si>
  <si>
    <t xml:space="preserve">0355           </t>
  </si>
  <si>
    <t xml:space="preserve">CATERPILLAR, G3306TA NAT GAS ENG RATED AT 181 HP                                </t>
  </si>
  <si>
    <t xml:space="preserve">OXY USA - CASCADE CREEK CENTRAL FACILITY          </t>
  </si>
  <si>
    <t xml:space="preserve">VERTICAL FIXED ROOF, STORAGE TANK                                               </t>
  </si>
  <si>
    <t xml:space="preserve">CONDENSATE STORAGE TANK OPERATION                                               </t>
  </si>
  <si>
    <t xml:space="preserve">0356           </t>
  </si>
  <si>
    <t xml:space="preserve">P&amp;A GLYCOL DEHYDRATOR                                                           </t>
  </si>
  <si>
    <t xml:space="preserve">BARRETT RES. CORP/WILLIAMS- GVPL, RUPL F          </t>
  </si>
  <si>
    <t xml:space="preserve">CIMARRON GLYCOL DEHY                                                            </t>
  </si>
  <si>
    <t xml:space="preserve">CUSTOM GLYCOL DEHYDRATOR, SN: 6631                                              </t>
  </si>
  <si>
    <t xml:space="preserve">INFAB GLYCOL DEHYDRATOR                                                         </t>
  </si>
  <si>
    <t xml:space="preserve">OLMAN HEATH GLYCOL DEHYDRATOR                                                   </t>
  </si>
  <si>
    <t xml:space="preserve">PESCO GLYCOL DEHYDRATOR                                                         </t>
  </si>
  <si>
    <t xml:space="preserve">0357           </t>
  </si>
  <si>
    <t xml:space="preserve">CATERPILLAR, G3516TALE, SN: 4EK03248, ENG-01                                    </t>
  </si>
  <si>
    <t xml:space="preserve">WILLIAMS PRODUCTION RMT COMPANY                   </t>
  </si>
  <si>
    <t xml:space="preserve">CATERPILLAR, G3516TALE ENG RATED AT 1,211 HP                                    </t>
  </si>
  <si>
    <t xml:space="preserve">CATERPILLAR, G3516TALE, SN: 4EK03689, ENG-03                                    </t>
  </si>
  <si>
    <t xml:space="preserve">CATEPILLAR NAT GAS ENG RATED AT 1,211 HP                                        </t>
  </si>
  <si>
    <t xml:space="preserve">CATERPILLAR, G3516TALE, SN: 4EK03309, ENG-02                                    </t>
  </si>
  <si>
    <t xml:space="preserve">CATERPILLAR, G3516TALE, SN: 4EK03955,  ENG-04                                   </t>
  </si>
  <si>
    <t xml:space="preserve">FLASH, STANDING, AND WORKING LOSSES                                             </t>
  </si>
  <si>
    <t xml:space="preserve">0358           </t>
  </si>
  <si>
    <t xml:space="preserve">SIVALS GLYCOL DEHYDRATOR                                                        </t>
  </si>
  <si>
    <t xml:space="preserve">PETROLEUM DEVELOPMENT - NOLTE METER               </t>
  </si>
  <si>
    <t xml:space="preserve">0359           </t>
  </si>
  <si>
    <t xml:space="preserve">CAT G3516TALE NAT GAS ICE                                                       </t>
  </si>
  <si>
    <t xml:space="preserve">BARGATH LLC - HAYES GULCH                         </t>
  </si>
  <si>
    <t xml:space="preserve">DEG DEHYDRATOR/KIMRAY PUMP                                                      </t>
  </si>
  <si>
    <t xml:space="preserve">0360           </t>
  </si>
  <si>
    <t xml:space="preserve">CATERPILLAR ICE GG60F3 ENG-05                                                   </t>
  </si>
  <si>
    <t xml:space="preserve">BARGATH LLC - HAYBARN                             </t>
  </si>
  <si>
    <t xml:space="preserve">CATERPILLAR ICE ENG-06                                                          </t>
  </si>
  <si>
    <t xml:space="preserve">CATERPILLAR/WAUKESHA ICE ENG-03                                                 </t>
  </si>
  <si>
    <t xml:space="preserve">TWO CAT 3516 TALE ENG RATED AT 1145 HP EACH                                     </t>
  </si>
  <si>
    <t xml:space="preserve">WAUKESHA VGF24GL RATED AT 520 HP ENG-05                                         </t>
  </si>
  <si>
    <t xml:space="preserve">MILLION CUBIC FEET GAS PRODUCE          </t>
  </si>
  <si>
    <t xml:space="preserve">GLYCOL- FACILITY WIDE EMISSIONS                                                 </t>
  </si>
  <si>
    <t xml:space="preserve">CONDENSATE TANK TK-1                                                            </t>
  </si>
  <si>
    <t xml:space="preserve">0361           </t>
  </si>
  <si>
    <t xml:space="preserve">AJAX DPC 360 NAT GAS ENG RATED AT 305 HP                                        </t>
  </si>
  <si>
    <t xml:space="preserve">WILLIAMS RMT CO - DOE COMPRESSOR STATION          </t>
  </si>
  <si>
    <t xml:space="preserve">0362           </t>
  </si>
  <si>
    <t xml:space="preserve">CATERPILLAR G3516 TALE RATED AT 1,144 HP                                        </t>
  </si>
  <si>
    <t xml:space="preserve">WILLIAMS PRODUCTION RMT CO - WEBSTER CS           </t>
  </si>
  <si>
    <t xml:space="preserve">CATERPILLAR NAT GAS ENG RATED AT 430 HP                                         </t>
  </si>
  <si>
    <t xml:space="preserve">0363           </t>
  </si>
  <si>
    <t xml:space="preserve">CATERPILLAR G3608TALE RATED @ 2,225 HP                                          </t>
  </si>
  <si>
    <t xml:space="preserve">ENCANA - EAST MAMM CREEK CS                       </t>
  </si>
  <si>
    <t xml:space="preserve">CATERPILLAR, 3616 TALE, CE-05 ENG RATED @ 4705 HP                               </t>
  </si>
  <si>
    <t xml:space="preserve">CATERPILLAR, 3616TALE ENGINE RATED AT 4705 HP                                   </t>
  </si>
  <si>
    <t xml:space="preserve">CAT, G3612TALE NAT GAS ENG RATED AT 3,235 HP                                    </t>
  </si>
  <si>
    <t xml:space="preserve">0365           </t>
  </si>
  <si>
    <t xml:space="preserve">AJAX DPC 2804LE RATED AT 700 HP                                                 </t>
  </si>
  <si>
    <t xml:space="preserve">BARGATH LLC - PARACHUTE                           </t>
  </si>
  <si>
    <t xml:space="preserve">AJAX DPC 2804 LE NAT GAS ENG RATED AT 700 HP                                    </t>
  </si>
  <si>
    <t xml:space="preserve">AJAX DPC 2804 LE RATED AT 700 HP                                                </t>
  </si>
  <si>
    <t xml:space="preserve">CATEPILLAR, G3612 ENGINE RATED @ 3,210 HP                                       </t>
  </si>
  <si>
    <t xml:space="preserve">1000 GALLONS BURNED                     </t>
  </si>
  <si>
    <t xml:space="preserve">CATERPILLAR,  G3516TALE  ENGINE RATED @ 1,145 HP                                </t>
  </si>
  <si>
    <t xml:space="preserve">AJAX DPC 2802 LE NAT GAS ENG RATED AT 336 HP                                    </t>
  </si>
  <si>
    <t xml:space="preserve">CATERPILLAR, G3516TALE ENGINE RATED AT 1,145 HP                                 </t>
  </si>
  <si>
    <t xml:space="preserve">CATERPILLAR, G3512 ENGINE RATED AT 3,210 HP                                     </t>
  </si>
  <si>
    <t xml:space="preserve">CATERPILLAR, G3612 ENGINE RATED AT 3,210 HP                                     </t>
  </si>
  <si>
    <t xml:space="preserve">CATERPILLAR 3210 HP ICE                                                         </t>
  </si>
  <si>
    <t xml:space="preserve">NGL PRESSURIZED TRUCK LOADOUT                                                   </t>
  </si>
  <si>
    <t xml:space="preserve">AMINE SWEETENING UNIT                                                           </t>
  </si>
  <si>
    <t xml:space="preserve">MILLION BTU/YEAR HEAT INPUT             </t>
  </si>
  <si>
    <t xml:space="preserve">PROCESS AND EMERGENCY FLARE                                                     </t>
  </si>
  <si>
    <t xml:space="preserve">THERMAL OXIDIZER                                                                </t>
  </si>
  <si>
    <t xml:space="preserve">THERMAL OXIDIZER TO-2                                                           </t>
  </si>
  <si>
    <t xml:space="preserve">LAKOTA GLYCOL DEHYDRATOR                                                        </t>
  </si>
  <si>
    <t xml:space="preserve">GLYCOL DEHYDRATOR STILL VENT                                                    </t>
  </si>
  <si>
    <t xml:space="preserve">GLYCOL DEHYDRATOR SEPERATOR                                                     </t>
  </si>
  <si>
    <t xml:space="preserve">GLYCOL DEHYDRATOR FLASH TANK                                                    </t>
  </si>
  <si>
    <t xml:space="preserve">AMINE SWEETENING UNIT - FLASH TANK                                              </t>
  </si>
  <si>
    <t xml:space="preserve">AMINE SWEETENING UNIT - STILL VENT                                              </t>
  </si>
  <si>
    <t xml:space="preserve">SEALS IN OPERATION (ANNUAL BASIS)       </t>
  </si>
  <si>
    <t xml:space="preserve">HOT OIL HEATER                                                                  </t>
  </si>
  <si>
    <t xml:space="preserve">NATURAL GAS PROCESS HEATER                                                      </t>
  </si>
  <si>
    <t xml:space="preserve">MILLION CUBIC FEET PRODUCED             </t>
  </si>
  <si>
    <t xml:space="preserve">0366           </t>
  </si>
  <si>
    <t xml:space="preserve">ENGINE                                                                          </t>
  </si>
  <si>
    <t xml:space="preserve">ENCANA OIL &amp; GAS (USA), INC. - GASAWAY            </t>
  </si>
  <si>
    <t xml:space="preserve">GLYCOL DEHYDRATOR, SN: EL9F33202-01                                             </t>
  </si>
  <si>
    <t xml:space="preserve">0367           </t>
  </si>
  <si>
    <t xml:space="preserve">CATERPILLAR G3612TA RATD AT 3,235 HP                                            </t>
  </si>
  <si>
    <t xml:space="preserve">ENCANA OIL &amp; GAS - HUNTER MESA                    </t>
  </si>
  <si>
    <t xml:space="preserve">CATERPILLAR, G3612TALE RATED AT 3,506 HP                                        </t>
  </si>
  <si>
    <t xml:space="preserve">CATERPILLAR, G3612 TALE ENGINE RATED AT 3,506 HP                                </t>
  </si>
  <si>
    <t xml:space="preserve">CATERPILLAR, G3516TALE RATED AT 3,506 HP                                        </t>
  </si>
  <si>
    <t xml:space="preserve">CONDENSATE TRUCK LOADING                                                        </t>
  </si>
  <si>
    <t xml:space="preserve">3 TEG DEHYDRATORS  W/VRU                                                        </t>
  </si>
  <si>
    <t xml:space="preserve">BARRELS WASTE LIQUID                    </t>
  </si>
  <si>
    <t xml:space="preserve">EVAPORATION SYSTEM                                                              </t>
  </si>
  <si>
    <t xml:space="preserve">CONDENSATE STORAGE TANKS                                                        </t>
  </si>
  <si>
    <t xml:space="preserve">0368           </t>
  </si>
  <si>
    <t xml:space="preserve">CATERPILLAR G3616 TALE NAT GAS ENG RATED @ 4705 HP                              </t>
  </si>
  <si>
    <t xml:space="preserve">ENCANA OIL &amp; GAS (USA) INC. - PUMBA               </t>
  </si>
  <si>
    <t xml:space="preserve">NAT GAS FIRED CATERPILLAR ICE                                                   </t>
  </si>
  <si>
    <t xml:space="preserve">CATERPILLAR G3512TALE NAT GAS ENG RATED @ 2225 HP                               </t>
  </si>
  <si>
    <t xml:space="preserve">CATERPILLAR, 3616 TALE ENG RATED @ 4,705 HP                                     </t>
  </si>
  <si>
    <t xml:space="preserve">CONDENSATE STORAGE TANK OPERATION WITH FLARE                                    </t>
  </si>
  <si>
    <t xml:space="preserve">0370           </t>
  </si>
  <si>
    <t xml:space="preserve">CATERPILLAR, G3612TA ENGINE RATED @ 3,235 HP                                    </t>
  </si>
  <si>
    <t xml:space="preserve">ENCANA - RIFLE BOOSTER STATION                    </t>
  </si>
  <si>
    <t xml:space="preserve">NAT GAS FIRED WAUKESHA ICE                                                      </t>
  </si>
  <si>
    <t xml:space="preserve">CONDENSATE LOAD OUT                                                             </t>
  </si>
  <si>
    <t xml:space="preserve">FLARE                                                                           </t>
  </si>
  <si>
    <t xml:space="preserve">PROCESS HEATER                                                                  </t>
  </si>
  <si>
    <t xml:space="preserve">0373           </t>
  </si>
  <si>
    <t xml:space="preserve">0374           </t>
  </si>
  <si>
    <t xml:space="preserve">0375           </t>
  </si>
  <si>
    <t xml:space="preserve">0376           </t>
  </si>
  <si>
    <t xml:space="preserve">WILLIAMS PROD OLMAN HEATH 53151                   </t>
  </si>
  <si>
    <t xml:space="preserve">0378           </t>
  </si>
  <si>
    <t xml:space="preserve">WILLIAMS PROD CIMARRON - 52015                    </t>
  </si>
  <si>
    <t xml:space="preserve">0379           </t>
  </si>
  <si>
    <t xml:space="preserve">WILLIAMS PROD INFAB - 53146                       </t>
  </si>
  <si>
    <t xml:space="preserve">0380           </t>
  </si>
  <si>
    <t xml:space="preserve">WILLIAMS PROD P &amp; A - 53140                       </t>
  </si>
  <si>
    <t xml:space="preserve">0381           </t>
  </si>
  <si>
    <t xml:space="preserve">WILLIAMS PROD OLMAN HEALTH - 53150                </t>
  </si>
  <si>
    <t xml:space="preserve">0382           </t>
  </si>
  <si>
    <t xml:space="preserve">WILLIAMS PROD INFAB - 54045                       </t>
  </si>
  <si>
    <t xml:space="preserve">0383           </t>
  </si>
  <si>
    <t xml:space="preserve">WILLIAMS PROD CIMARRON - 50434 (GM 268-3          </t>
  </si>
  <si>
    <t xml:space="preserve">0384           </t>
  </si>
  <si>
    <t xml:space="preserve">WILLIAMS PROD OLMAN HEALTH - 53151                </t>
  </si>
  <si>
    <t xml:space="preserve">0385           </t>
  </si>
  <si>
    <t xml:space="preserve">WILLIAMS PROD INFAB - 53488                       </t>
  </si>
  <si>
    <t xml:space="preserve">0386           </t>
  </si>
  <si>
    <t xml:space="preserve">WILLIAMS PROD P &amp; A - 38864                       </t>
  </si>
  <si>
    <t xml:space="preserve">0387           </t>
  </si>
  <si>
    <t xml:space="preserve">WILLIAMS PROD CIMARRON - 53496                    </t>
  </si>
  <si>
    <t xml:space="preserve">0388           </t>
  </si>
  <si>
    <t xml:space="preserve">WILLIAMS PROD CIMARRON - 39087                    </t>
  </si>
  <si>
    <t xml:space="preserve">0389           </t>
  </si>
  <si>
    <t xml:space="preserve">WILLIAMS PROD P &amp; A - 53148                       </t>
  </si>
  <si>
    <t xml:space="preserve">0390           </t>
  </si>
  <si>
    <t xml:space="preserve">WILLIAMS PROD P &amp; A - 53487                       </t>
  </si>
  <si>
    <t xml:space="preserve">0391           </t>
  </si>
  <si>
    <t xml:space="preserve">WILLIAMS PROD CIMARRON - 39086                    </t>
  </si>
  <si>
    <t xml:space="preserve">0392           </t>
  </si>
  <si>
    <t xml:space="preserve">WILLIAMS PROD CIMARRON - 53489                    </t>
  </si>
  <si>
    <t xml:space="preserve">0393           </t>
  </si>
  <si>
    <t xml:space="preserve">WILLIAMS PROD P &amp; A - 52013                       </t>
  </si>
  <si>
    <t xml:space="preserve">0394           </t>
  </si>
  <si>
    <t xml:space="preserve">WILLIAMS PROD P &amp; A - 54210                       </t>
  </si>
  <si>
    <t xml:space="preserve">0395           </t>
  </si>
  <si>
    <t xml:space="preserve">ENERTEK GLYCOL DEHYDRATOR                                                       </t>
  </si>
  <si>
    <t xml:space="preserve">WILLIAMS PROD ENERTEK - 53979                     </t>
  </si>
  <si>
    <t xml:space="preserve">0396           </t>
  </si>
  <si>
    <t xml:space="preserve">WILLIAMS PROD P &amp; A - 39081                       </t>
  </si>
  <si>
    <t xml:space="preserve">0397           </t>
  </si>
  <si>
    <t xml:space="preserve">WILLIAMS PROD P &amp; A - 53995                       </t>
  </si>
  <si>
    <t xml:space="preserve">0398           </t>
  </si>
  <si>
    <t xml:space="preserve">WILLIAMS PROD P &amp; A - 53890                       </t>
  </si>
  <si>
    <t xml:space="preserve">0399           </t>
  </si>
  <si>
    <t xml:space="preserve">WILLIAMS PROD INFAB - 53980                       </t>
  </si>
  <si>
    <t xml:space="preserve">0400           </t>
  </si>
  <si>
    <t xml:space="preserve">WILLIAMS PROD P &amp; A - 53843                       </t>
  </si>
  <si>
    <t xml:space="preserve">0401           </t>
  </si>
  <si>
    <t xml:space="preserve">WILLIAMS PROD INFAB - 53977                       </t>
  </si>
  <si>
    <t xml:space="preserve">0402           </t>
  </si>
  <si>
    <t xml:space="preserve">WILLIAMS PROD PESCO - 39674                       </t>
  </si>
  <si>
    <t xml:space="preserve">0403           </t>
  </si>
  <si>
    <t xml:space="preserve">WILLIAMS PROD CIMARRON - 54044                    </t>
  </si>
  <si>
    <t xml:space="preserve">0405           </t>
  </si>
  <si>
    <t xml:space="preserve">WILLIAMS PROD P &amp; A - 39670                       </t>
  </si>
  <si>
    <t xml:space="preserve">0406           </t>
  </si>
  <si>
    <t xml:space="preserve">WILLIAMS PROD P &amp; A - 54221                       </t>
  </si>
  <si>
    <t xml:space="preserve">0407           </t>
  </si>
  <si>
    <t xml:space="preserve">WILLIAMS PROD P &amp; A - 33797                       </t>
  </si>
  <si>
    <t xml:space="preserve">0409           </t>
  </si>
  <si>
    <t xml:space="preserve">WILLIAMS PROD CIMARRON - 37111                    </t>
  </si>
  <si>
    <t xml:space="preserve">0411           </t>
  </si>
  <si>
    <t xml:space="preserve">WILLIAMS PROD P &amp; A - 33655                       </t>
  </si>
  <si>
    <t xml:space="preserve">0412           </t>
  </si>
  <si>
    <t xml:space="preserve">WILLIAMS PROD UNIT NO. 33801 (GR 32-34)           </t>
  </si>
  <si>
    <t xml:space="preserve">0413           </t>
  </si>
  <si>
    <t xml:space="preserve">WILLIAMS PROD PESCO - N/A                         </t>
  </si>
  <si>
    <t xml:space="preserve">0414           </t>
  </si>
  <si>
    <t xml:space="preserve">WILLIAMS PROD UNIT NO. 33659                      </t>
  </si>
  <si>
    <t xml:space="preserve">0415           </t>
  </si>
  <si>
    <t xml:space="preserve">WILLIAMS PROD PESCO - 54595                       </t>
  </si>
  <si>
    <t xml:space="preserve">0416           </t>
  </si>
  <si>
    <t xml:space="preserve">WILLIAMS PROD P &amp; A - 53844                       </t>
  </si>
  <si>
    <t xml:space="preserve">0417           </t>
  </si>
  <si>
    <t xml:space="preserve">WILLIAMS PROD PESCO - 54220                       </t>
  </si>
  <si>
    <t xml:space="preserve">0418           </t>
  </si>
  <si>
    <t xml:space="preserve">WILLIAMS PROD CIMARRON - 53969                    </t>
  </si>
  <si>
    <t xml:space="preserve">0419           </t>
  </si>
  <si>
    <t xml:space="preserve">WILLIAMS PROD CIMARRON - 53993                    </t>
  </si>
  <si>
    <t xml:space="preserve">0420           </t>
  </si>
  <si>
    <t xml:space="preserve">WILLIAMS PROD CIMARRON - 54601                    </t>
  </si>
  <si>
    <t xml:space="preserve">0422           </t>
  </si>
  <si>
    <t xml:space="preserve">WILLIAMS PROD CIMARRON - 55602                    </t>
  </si>
  <si>
    <t xml:space="preserve">0423           </t>
  </si>
  <si>
    <t xml:space="preserve">WILLIAMS PROD CIMARRON - 55013                    </t>
  </si>
  <si>
    <t xml:space="preserve">0424           </t>
  </si>
  <si>
    <t xml:space="preserve">WILLIAMS PROD P &amp; A - 54644                       </t>
  </si>
  <si>
    <t xml:space="preserve">0425           </t>
  </si>
  <si>
    <t xml:space="preserve">WILLIAMS PROD OLMAN HEATH - 52478                 </t>
  </si>
  <si>
    <t xml:space="preserve">0426           </t>
  </si>
  <si>
    <t xml:space="preserve">WILLIAMS PROD CIMARRON - 53970                    </t>
  </si>
  <si>
    <t xml:space="preserve">0427           </t>
  </si>
  <si>
    <t xml:space="preserve">WILLIAMS PROD PESCO - 54799                       </t>
  </si>
  <si>
    <t xml:space="preserve">0428           </t>
  </si>
  <si>
    <t xml:space="preserve">AM TANK GLYCOL DEHYDRATOR                                                       </t>
  </si>
  <si>
    <t xml:space="preserve">WILLIAMS PROD AM. TANK - 55031                    </t>
  </si>
  <si>
    <t xml:space="preserve">0429           </t>
  </si>
  <si>
    <t xml:space="preserve">WILLIAMS PROD PESCO - 55154                       </t>
  </si>
  <si>
    <t xml:space="preserve">0430           </t>
  </si>
  <si>
    <t xml:space="preserve">WILLIAMS PROD CIMARRON - 55161                    </t>
  </si>
  <si>
    <t xml:space="preserve">0431           </t>
  </si>
  <si>
    <t xml:space="preserve">WILLIAMS PROD ENERTEK - 55155                     </t>
  </si>
  <si>
    <t xml:space="preserve">0432           </t>
  </si>
  <si>
    <t xml:space="preserve">WILLIAMS PROD P &amp; A - 54596                       </t>
  </si>
  <si>
    <t xml:space="preserve">0433           </t>
  </si>
  <si>
    <t xml:space="preserve">WILLIAMS PROD P &amp; A - 55104                       </t>
  </si>
  <si>
    <t xml:space="preserve">0434           </t>
  </si>
  <si>
    <t xml:space="preserve">WILLIAMS PROD P &amp; A - 55156                       </t>
  </si>
  <si>
    <t xml:space="preserve">0435           </t>
  </si>
  <si>
    <t xml:space="preserve">WILLIAMS PROD CIMARRON - 55025                    </t>
  </si>
  <si>
    <t xml:space="preserve">0436           </t>
  </si>
  <si>
    <t xml:space="preserve">P&amp; A GLYCOL DEHYDRATOR                                                          </t>
  </si>
  <si>
    <t xml:space="preserve">WILLIAMS PROD P &amp; A - 55149                       </t>
  </si>
  <si>
    <t xml:space="preserve">0437           </t>
  </si>
  <si>
    <t xml:space="preserve">WILLIAMS PROD ENERTEK - 55153                     </t>
  </si>
  <si>
    <t xml:space="preserve">0438           </t>
  </si>
  <si>
    <t xml:space="preserve">WILLIAMS PROD P &amp; A - 50690                       </t>
  </si>
  <si>
    <t xml:space="preserve">0439           </t>
  </si>
  <si>
    <t xml:space="preserve">WILLIAMS PROD OLMAN HEATH - 55011                 </t>
  </si>
  <si>
    <t xml:space="preserve">0440           </t>
  </si>
  <si>
    <t xml:space="preserve">WILLIAMS PROD P &amp; A - 55148                       </t>
  </si>
  <si>
    <t xml:space="preserve">0442           </t>
  </si>
  <si>
    <t xml:space="preserve">WILLIAMS PROD P &amp; A - 55621                       </t>
  </si>
  <si>
    <t xml:space="preserve">0443           </t>
  </si>
  <si>
    <t xml:space="preserve">WILLIAMS PROD CIMARRON - 55151                    </t>
  </si>
  <si>
    <t xml:space="preserve">0444           </t>
  </si>
  <si>
    <t xml:space="preserve">WILLIAMS PROD P &amp; A - 55967                       </t>
  </si>
  <si>
    <t xml:space="preserve">0445           </t>
  </si>
  <si>
    <t xml:space="preserve">WILLIAMS PROD P &amp; A - 55620                       </t>
  </si>
  <si>
    <t xml:space="preserve">0446           </t>
  </si>
  <si>
    <t xml:space="preserve">WILLIAMS PROD P &amp; A - 55966                       </t>
  </si>
  <si>
    <t xml:space="preserve">0447           </t>
  </si>
  <si>
    <t xml:space="preserve">WILLIAMS PROD NATCO - 54104                       </t>
  </si>
  <si>
    <t xml:space="preserve">0448           </t>
  </si>
  <si>
    <t xml:space="preserve">WILLIAMS PROD ENERTEK - 39044                     </t>
  </si>
  <si>
    <t xml:space="preserve">0449           </t>
  </si>
  <si>
    <t xml:space="preserve">WILLIAMS PROD ENERTEK - 55894                     </t>
  </si>
  <si>
    <t xml:space="preserve">0450           </t>
  </si>
  <si>
    <t xml:space="preserve">WILLIAMS PROD ENERTEK - 55895                     </t>
  </si>
  <si>
    <t xml:space="preserve">0452           </t>
  </si>
  <si>
    <t xml:space="preserve">WILLIAMS PROD P &amp; A - 55869                       </t>
  </si>
  <si>
    <t xml:space="preserve">0453           </t>
  </si>
  <si>
    <t xml:space="preserve">WILLIAMS PROD CIMARRON - 56967                    </t>
  </si>
  <si>
    <t xml:space="preserve">0454           </t>
  </si>
  <si>
    <t xml:space="preserve">WILLIAMS PROD CIMARRON - 55159                    </t>
  </si>
  <si>
    <t xml:space="preserve">0455           </t>
  </si>
  <si>
    <t xml:space="preserve">WILLIAMS PROD CIMARRON - 56886                    </t>
  </si>
  <si>
    <t xml:space="preserve">0456           </t>
  </si>
  <si>
    <t xml:space="preserve">WILLIAMS PROD P &amp; A - 55209                       </t>
  </si>
  <si>
    <t xml:space="preserve">0457           </t>
  </si>
  <si>
    <t xml:space="preserve">WILLIAMS PROD CIMARRON - 57080                    </t>
  </si>
  <si>
    <t xml:space="preserve">0458           </t>
  </si>
  <si>
    <t xml:space="preserve">WILLIAMS PROD P &amp; A - 33812                       </t>
  </si>
  <si>
    <t xml:space="preserve">0459           </t>
  </si>
  <si>
    <t xml:space="preserve">WILLIAMS PROD P &amp; A - 33677                       </t>
  </si>
  <si>
    <t xml:space="preserve">0460           </t>
  </si>
  <si>
    <t xml:space="preserve">WILLIAMS PROD P &amp; A - 33784                       </t>
  </si>
  <si>
    <t xml:space="preserve">0461           </t>
  </si>
  <si>
    <t xml:space="preserve">WILLIAMS PROD P &amp; A - 39675                       </t>
  </si>
  <si>
    <t xml:space="preserve">0462           </t>
  </si>
  <si>
    <t xml:space="preserve">WILLIAMS PROD PESCO - 38033                       </t>
  </si>
  <si>
    <t xml:space="preserve">0463           </t>
  </si>
  <si>
    <t xml:space="preserve">WILLIAMS PROD CIMARRON - N/A                      </t>
  </si>
  <si>
    <t xml:space="preserve">0464           </t>
  </si>
  <si>
    <t xml:space="preserve">WILLIAMS PROD CIMARRON - 51906                    </t>
  </si>
  <si>
    <t xml:space="preserve">0466           </t>
  </si>
  <si>
    <t xml:space="preserve">WILLIAMS PROD P &amp; A - 33712                       </t>
  </si>
  <si>
    <t xml:space="preserve">0467           </t>
  </si>
  <si>
    <t xml:space="preserve">WILLIAMS PROD INFAB - 33917                       </t>
  </si>
  <si>
    <t xml:space="preserve">0468           </t>
  </si>
  <si>
    <t xml:space="preserve">WILLIAMS PROD CIMARRON - 33713                    </t>
  </si>
  <si>
    <t xml:space="preserve">0469           </t>
  </si>
  <si>
    <t xml:space="preserve">WILLIAMS PROD CIMARRON - 39043                    </t>
  </si>
  <si>
    <t xml:space="preserve">0470           </t>
  </si>
  <si>
    <t xml:space="preserve">WILLIAMS PROD PESCO - 38055                       </t>
  </si>
  <si>
    <t xml:space="preserve">0472           </t>
  </si>
  <si>
    <t xml:space="preserve">WILLIAMS PROD CIMARRON - 33800                    </t>
  </si>
  <si>
    <t xml:space="preserve">0473           </t>
  </si>
  <si>
    <t xml:space="preserve">WILLIAMS PROD P &amp; A - 33910                       </t>
  </si>
  <si>
    <t xml:space="preserve">0476           </t>
  </si>
  <si>
    <t xml:space="preserve">WILLIAMS PROD P &amp; A - 37873                       </t>
  </si>
  <si>
    <t xml:space="preserve">0477           </t>
  </si>
  <si>
    <t xml:space="preserve">WILLIAMS PROD P &amp; A - 51408                       </t>
  </si>
  <si>
    <t xml:space="preserve">0478           </t>
  </si>
  <si>
    <t xml:space="preserve">WILLIAMS PROD P &amp; A - 37038                       </t>
  </si>
  <si>
    <t xml:space="preserve">0479           </t>
  </si>
  <si>
    <t xml:space="preserve">WILLIAMS PROD - 33806 (MV 55-29)                  </t>
  </si>
  <si>
    <t xml:space="preserve">0480           </t>
  </si>
  <si>
    <t xml:space="preserve">WILLIAMS PROD CIMARRON - 33913                    </t>
  </si>
  <si>
    <t xml:space="preserve">0481           </t>
  </si>
  <si>
    <t xml:space="preserve">WILLIAMS PROD OLMAN HEATH - 33781                 </t>
  </si>
  <si>
    <t xml:space="preserve">0482           </t>
  </si>
  <si>
    <t xml:space="preserve">WILLIAMS PROD P &amp; A - 33908                       </t>
  </si>
  <si>
    <t xml:space="preserve">0483           </t>
  </si>
  <si>
    <t xml:space="preserve">P&amp;A GLYCOL DEHYDRATOR SN:33657                                                  </t>
  </si>
  <si>
    <t xml:space="preserve">WILLIAMS PROD P &amp; A - 33657                       </t>
  </si>
  <si>
    <t xml:space="preserve">0484           </t>
  </si>
  <si>
    <t xml:space="preserve">CIMARRON GLYCOL DEHYDRATOR SN:33949                                             </t>
  </si>
  <si>
    <t xml:space="preserve">WILLIAMS PROD CIMARRON - MV 16-09                 </t>
  </si>
  <si>
    <t xml:space="preserve">0485           </t>
  </si>
  <si>
    <t xml:space="preserve">WILLIAMS PROD CIMARRON - 33764                    </t>
  </si>
  <si>
    <t xml:space="preserve">0486           </t>
  </si>
  <si>
    <t xml:space="preserve">CIMARRON GLYCOL DEHY SN:50439                                                   </t>
  </si>
  <si>
    <t xml:space="preserve">WILLIAMS PROD CIMARRON - 50439                    </t>
  </si>
  <si>
    <t xml:space="preserve">WILLIAMS PROD CIMARRON - MV 28-04                 </t>
  </si>
  <si>
    <t xml:space="preserve">0488           </t>
  </si>
  <si>
    <t xml:space="preserve">WILLIAMS PROD JW WMS - 56635                      </t>
  </si>
  <si>
    <t xml:space="preserve">0489           </t>
  </si>
  <si>
    <t xml:space="preserve">WILLIAMS PROD RMT - GM 34-17                      </t>
  </si>
  <si>
    <t xml:space="preserve">0490           </t>
  </si>
  <si>
    <t xml:space="preserve">WILLIAMS PROD P &amp; A - 56968                       </t>
  </si>
  <si>
    <t xml:space="preserve">0492           </t>
  </si>
  <si>
    <t xml:space="preserve">WILLIAMS PROD CIMARRON - 56487                    </t>
  </si>
  <si>
    <t xml:space="preserve">0493           </t>
  </si>
  <si>
    <t xml:space="preserve">WILLIAMS PROD CIMARRON - 57262                    </t>
  </si>
  <si>
    <t xml:space="preserve">0495           </t>
  </si>
  <si>
    <t xml:space="preserve">WILLIAMS PROD CIMARRON - 55469                    </t>
  </si>
  <si>
    <t xml:space="preserve">0496           </t>
  </si>
  <si>
    <t xml:space="preserve">CIMARRON GLYCOL DEHYDRATOR SN:57078                                             </t>
  </si>
  <si>
    <t xml:space="preserve">WILLIAMS PROD CIMARRON - 57078                    </t>
  </si>
  <si>
    <t xml:space="preserve">0498           </t>
  </si>
  <si>
    <t xml:space="preserve">P&amp;A GLYCOL DEHYDRATOR SN:57071                                                  </t>
  </si>
  <si>
    <t xml:space="preserve">WILLIAMS PROD P &amp; A - 57071                       </t>
  </si>
  <si>
    <t xml:space="preserve">0499           </t>
  </si>
  <si>
    <t xml:space="preserve">P&amp;A GLYCOL DEHYDRATOR SN:57079                                                  </t>
  </si>
  <si>
    <t xml:space="preserve">WILLIAMS PROD P &amp; A - 57079                       </t>
  </si>
  <si>
    <t xml:space="preserve">0500           </t>
  </si>
  <si>
    <t xml:space="preserve">TONS BURNED                             </t>
  </si>
  <si>
    <t xml:space="preserve">CIMARRON GLYCOL DEHYDRATOR SN:56569                                             </t>
  </si>
  <si>
    <t xml:space="preserve">WILLIAMS PROD CIMARRON - 56569                    </t>
  </si>
  <si>
    <t xml:space="preserve">0501           </t>
  </si>
  <si>
    <t xml:space="preserve">P&amp;A GLYCOL DEHY SN:57369                                                        </t>
  </si>
  <si>
    <t xml:space="preserve">WILLIAMS PROD P &amp; A - 57369                       </t>
  </si>
  <si>
    <t xml:space="preserve">0502           </t>
  </si>
  <si>
    <t xml:space="preserve">CIMARRON GLYCOL DEHY SN:50689                                                   </t>
  </si>
  <si>
    <t xml:space="preserve">WILLIAMS PROD CIMARRON - 50689                    </t>
  </si>
  <si>
    <t xml:space="preserve">0503           </t>
  </si>
  <si>
    <t xml:space="preserve">CIMARRON GLYCOL DEHYDRATOR SN:55852                                             </t>
  </si>
  <si>
    <t xml:space="preserve">WILLIAMS PROD CIMARRON - 55852                    </t>
  </si>
  <si>
    <t xml:space="preserve">0504           </t>
  </si>
  <si>
    <t xml:space="preserve">CIMARRON GLYCOL DEHYDRATOR SN:33645                                             </t>
  </si>
  <si>
    <t xml:space="preserve">WILLIAMS PROD CIMARRON - 33645                    </t>
  </si>
  <si>
    <t xml:space="preserve">0505           </t>
  </si>
  <si>
    <t xml:space="preserve">P&amp;A GLYCOL DEHY SN:54580                                                        </t>
  </si>
  <si>
    <t xml:space="preserve">WILLIAMS PROD P &amp; A - 54580                       </t>
  </si>
  <si>
    <t xml:space="preserve">0507           </t>
  </si>
  <si>
    <t xml:space="preserve">P&amp;A GLYCOL DEHYDRATOR SN:33907                                                  </t>
  </si>
  <si>
    <t xml:space="preserve">WILLIAMS PROD P &amp; A - 33907                       </t>
  </si>
  <si>
    <t xml:space="preserve">0510           </t>
  </si>
  <si>
    <t xml:space="preserve">INFAB GLYCOL DEHYDRATOR SN:38597                                                </t>
  </si>
  <si>
    <t xml:space="preserve">WILLIAMS PROD INFAB - 38597                       </t>
  </si>
  <si>
    <t xml:space="preserve">0511           </t>
  </si>
  <si>
    <t xml:space="preserve">CIMARRON GYCOL DEHY SN:33877                                                    </t>
  </si>
  <si>
    <t xml:space="preserve">WILLIAMS PROD CIMARRON - 33877                    </t>
  </si>
  <si>
    <t xml:space="preserve">0513           </t>
  </si>
  <si>
    <t xml:space="preserve">PETROLEUM DEV - STARKEY NO 3 PAD                  </t>
  </si>
  <si>
    <t xml:space="preserve">0517           </t>
  </si>
  <si>
    <t xml:space="preserve">HEC PETROLEUM, INC - FEDERAL 20-6                 </t>
  </si>
  <si>
    <t xml:space="preserve">0518           </t>
  </si>
  <si>
    <t xml:space="preserve">CONDENSATE TANK OPERATION                                                       </t>
  </si>
  <si>
    <t xml:space="preserve">ENCANA (WEST) - RE1 PAD                           </t>
  </si>
  <si>
    <t xml:space="preserve">0519           </t>
  </si>
  <si>
    <t xml:space="preserve">WILLIAMS PROD RMT - GM 43-2                       </t>
  </si>
  <si>
    <t xml:space="preserve">0526           </t>
  </si>
  <si>
    <t xml:space="preserve">CONDENSATE TANK OPERATION WITH FLARE                                            </t>
  </si>
  <si>
    <t xml:space="preserve">ENCANA O30                                        </t>
  </si>
  <si>
    <t xml:space="preserve">0536           </t>
  </si>
  <si>
    <t xml:space="preserve">ENCANA - B27                                      </t>
  </si>
  <si>
    <t xml:space="preserve">0538           </t>
  </si>
  <si>
    <t xml:space="preserve">ENCANA - C35                                      </t>
  </si>
  <si>
    <t xml:space="preserve">CONDENSATE TANK &lt; REPORTING THRESHOLD                                           </t>
  </si>
  <si>
    <t xml:space="preserve">0539           </t>
  </si>
  <si>
    <t xml:space="preserve">ENCANA - D32W                                     </t>
  </si>
  <si>
    <t xml:space="preserve">0541           </t>
  </si>
  <si>
    <t xml:space="preserve">TANK OPERATION WHILE CONTROLLED BY FLARE                                        </t>
  </si>
  <si>
    <t xml:space="preserve">ENCANA - G33                                      </t>
  </si>
  <si>
    <t xml:space="preserve">0545           </t>
  </si>
  <si>
    <t xml:space="preserve">ENCANA - J24                                      </t>
  </si>
  <si>
    <t xml:space="preserve">CONDENSATE STORAGE TANK OPERATION W/FLARE                                       </t>
  </si>
  <si>
    <t xml:space="preserve">0554           </t>
  </si>
  <si>
    <t xml:space="preserve">ENCANA - B36                                      </t>
  </si>
  <si>
    <t xml:space="preserve">0556           </t>
  </si>
  <si>
    <t xml:space="preserve">ENCANA - F10                                      </t>
  </si>
  <si>
    <t xml:space="preserve">0557           </t>
  </si>
  <si>
    <t xml:space="preserve">ENCANA - B31 (001)                                </t>
  </si>
  <si>
    <t xml:space="preserve">0559           </t>
  </si>
  <si>
    <t xml:space="preserve">ENCANA H36                                        </t>
  </si>
  <si>
    <t xml:space="preserve">0560           </t>
  </si>
  <si>
    <t xml:space="preserve">ENCANA - G32B                                     </t>
  </si>
  <si>
    <t xml:space="preserve">0561           </t>
  </si>
  <si>
    <t xml:space="preserve">CONDENSATE STORAGE TRANKS                                                       </t>
  </si>
  <si>
    <t xml:space="preserve">MESA HYDROCARBONS INC. - COUEY 8-16               </t>
  </si>
  <si>
    <t xml:space="preserve">0562           </t>
  </si>
  <si>
    <t xml:space="preserve">MESA HYDROCARBONS INC. - COUEY 8-11B              </t>
  </si>
  <si>
    <t xml:space="preserve">0563           </t>
  </si>
  <si>
    <t xml:space="preserve">MESA HYDROCARBONS INC. - MAMM MTN RANCH           </t>
  </si>
  <si>
    <t xml:space="preserve">0564           </t>
  </si>
  <si>
    <t xml:space="preserve">MESA HYDROCARBONS INC. - MAMM MT RANCH 1          </t>
  </si>
  <si>
    <t xml:space="preserve">0565           </t>
  </si>
  <si>
    <t xml:space="preserve">WILLIAMS PRODUCTION RMT - CLOUGH 21               </t>
  </si>
  <si>
    <t xml:space="preserve">0566           </t>
  </si>
  <si>
    <t xml:space="preserve">WILLIAMS PRODUCTION RMT - RMV 102-28              </t>
  </si>
  <si>
    <t xml:space="preserve">0567           </t>
  </si>
  <si>
    <t xml:space="preserve">WILLIAMS PRODUCTION RMT - RMV 107-35              </t>
  </si>
  <si>
    <t xml:space="preserve">0568           </t>
  </si>
  <si>
    <t xml:space="preserve">WILLIAMS PROD - RMV 11-22                         </t>
  </si>
  <si>
    <t xml:space="preserve">0569           </t>
  </si>
  <si>
    <t xml:space="preserve">WILLIAMS PRODUCTION RMT - RMV 110-33              </t>
  </si>
  <si>
    <t xml:space="preserve">0570           </t>
  </si>
  <si>
    <t xml:space="preserve">WILLIAMS PRODUCTION RMT - RMV 111-33              </t>
  </si>
  <si>
    <t xml:space="preserve">GLYCOL DEHYDRATOR RATED AT 10 MMSCF/DAY                                         </t>
  </si>
  <si>
    <t xml:space="preserve">0571           </t>
  </si>
  <si>
    <t xml:space="preserve">WILLIAMS PRODUCTION RMT - RMV 126-4               </t>
  </si>
  <si>
    <t xml:space="preserve">0572           </t>
  </si>
  <si>
    <t xml:space="preserve">WILLIAMS PRODUCTION RMT - RMV 129-29              </t>
  </si>
  <si>
    <t xml:space="preserve">0573           </t>
  </si>
  <si>
    <t xml:space="preserve">WILLIAMS PRODUCTION RMT - RMV 138-21              </t>
  </si>
  <si>
    <t xml:space="preserve">0574           </t>
  </si>
  <si>
    <t xml:space="preserve">WILLIAMS PRODUCTION RMT - RMV 152-22              </t>
  </si>
  <si>
    <t xml:space="preserve">0575           </t>
  </si>
  <si>
    <t xml:space="preserve">WILLIAMS PROD - RMV 125-33, 161-33                </t>
  </si>
  <si>
    <t xml:space="preserve">0576           </t>
  </si>
  <si>
    <t xml:space="preserve">WILLIAMS PRODUCTION RMT - RMV 19-28               </t>
  </si>
  <si>
    <t xml:space="preserve">0577           </t>
  </si>
  <si>
    <t xml:space="preserve">GLYCOL DEHYDRATOR RATED AT 41.0625 MMSCF/YR                                     </t>
  </si>
  <si>
    <t xml:space="preserve">WILLIAMS PRODUCTION RMT - RMV 206-20              </t>
  </si>
  <si>
    <t xml:space="preserve">0578           </t>
  </si>
  <si>
    <t xml:space="preserve">GLYCOL DEHYDRATOR RATED AT 112 MMSCF/YR                                         </t>
  </si>
  <si>
    <t xml:space="preserve">WILLIAMS PRODUCTION RMV 228-27                    </t>
  </si>
  <si>
    <t xml:space="preserve">0579           </t>
  </si>
  <si>
    <t xml:space="preserve">WILLIAMS PRODUCTION RMT - RMV 229-27              </t>
  </si>
  <si>
    <t xml:space="preserve">0581           </t>
  </si>
  <si>
    <t xml:space="preserve">WILLIAMS PRODUCTION RMT - RMV 25-20               </t>
  </si>
  <si>
    <t xml:space="preserve">0582           </t>
  </si>
  <si>
    <t xml:space="preserve">WILLIAMS PRODUCTION RMT - RMV 32-21               </t>
  </si>
  <si>
    <t xml:space="preserve">0583           </t>
  </si>
  <si>
    <t xml:space="preserve">WILLIAMS PRODUCTION RMT - RMV 37-33               </t>
  </si>
  <si>
    <t xml:space="preserve">GLYCOL DEHYDRATOR, SN: 835337                                                   </t>
  </si>
  <si>
    <t xml:space="preserve">0584           </t>
  </si>
  <si>
    <t xml:space="preserve">WILLIAMS PRODUCTION RMT - RMV 50-18               </t>
  </si>
  <si>
    <t xml:space="preserve">0585           </t>
  </si>
  <si>
    <t xml:space="preserve">WILLIAMS PRODUCTION RMT - RMV 54-28               </t>
  </si>
  <si>
    <t xml:space="preserve">0586           </t>
  </si>
  <si>
    <t xml:space="preserve">WILLIAMS PRODUCTION RMT - RMV 65-20               </t>
  </si>
  <si>
    <t xml:space="preserve">0587           </t>
  </si>
  <si>
    <t xml:space="preserve">WILLIAMS PRODUCTION RMT - RMV 90-20               </t>
  </si>
  <si>
    <t xml:space="preserve">0588           </t>
  </si>
  <si>
    <t xml:space="preserve">WILLIAMS PRODUCTION RMT - RMV 92-29               </t>
  </si>
  <si>
    <t xml:space="preserve">0589           </t>
  </si>
  <si>
    <t xml:space="preserve">WILLIAMS PRODUCTION RMT - RMV 93-21               </t>
  </si>
  <si>
    <t xml:space="preserve">0590           </t>
  </si>
  <si>
    <t xml:space="preserve">WILLIAMS PRODUCTION RMT - RMV 99-28               </t>
  </si>
  <si>
    <t xml:space="preserve">0591           </t>
  </si>
  <si>
    <t xml:space="preserve">WILLIAMS PRODUCTION RMT - RWF 11-4                </t>
  </si>
  <si>
    <t xml:space="preserve">0592           </t>
  </si>
  <si>
    <t xml:space="preserve">WILLIAMS PRODUCTION RMT - RWF 12-4                </t>
  </si>
  <si>
    <t xml:space="preserve">0593           </t>
  </si>
  <si>
    <t xml:space="preserve">WILLIAMS PRODUCTION RMT - RWF 314-16              </t>
  </si>
  <si>
    <t xml:space="preserve">0594           </t>
  </si>
  <si>
    <t xml:space="preserve">WILLIAMS PRODUCTION RMT - RWF 333-18              </t>
  </si>
  <si>
    <t xml:space="preserve">0595           </t>
  </si>
  <si>
    <t xml:space="preserve">WILLIAMS PRODUCTION RMT - RMV 132-18              </t>
  </si>
  <si>
    <t xml:space="preserve">0596           </t>
  </si>
  <si>
    <t xml:space="preserve">WILLIAMS PRODUCTION RMT - RMV 144-19              </t>
  </si>
  <si>
    <t xml:space="preserve">0597           </t>
  </si>
  <si>
    <t xml:space="preserve">WILLIAMS PRODUCTION RMT - RMV 204-20              </t>
  </si>
  <si>
    <t xml:space="preserve">0598           </t>
  </si>
  <si>
    <t xml:space="preserve">WILLIAMS PRODUCTION RMT - RMV 60-17               </t>
  </si>
  <si>
    <t xml:space="preserve">0599           </t>
  </si>
  <si>
    <t xml:space="preserve">WILLIAMS PRODUCTION RMT - RWF 314-17              </t>
  </si>
  <si>
    <t xml:space="preserve">0600           </t>
  </si>
  <si>
    <t xml:space="preserve">WILLIAMS PRODUCTION RMT - RWF 331-21              </t>
  </si>
  <si>
    <t xml:space="preserve">0601           </t>
  </si>
  <si>
    <t xml:space="preserve">WILLIAMS PRODUCTION RMT - RWF 344-18              </t>
  </si>
  <si>
    <t xml:space="preserve">0602           </t>
  </si>
  <si>
    <t xml:space="preserve">WILLIAMS PRODUCTION RMT - RMV 136-21              </t>
  </si>
  <si>
    <t xml:space="preserve">0603           </t>
  </si>
  <si>
    <t xml:space="preserve">WILLIAMS PRODUCTION RMT - RMV 139-21              </t>
  </si>
  <si>
    <t xml:space="preserve">0604           </t>
  </si>
  <si>
    <t xml:space="preserve">GLYCOL DEHYDRATOR, SN : 857310                                                  </t>
  </si>
  <si>
    <t xml:space="preserve">WILLIAMS PRODUCTION RMT - RMV 162-22              </t>
  </si>
  <si>
    <t xml:space="preserve">0605           </t>
  </si>
  <si>
    <t xml:space="preserve">WILLIAMS PRODUCTION RMT - RU 13-7                 </t>
  </si>
  <si>
    <t xml:space="preserve">0608           </t>
  </si>
  <si>
    <t xml:space="preserve">WILLIAMS PRODUCTION RMT - DOE 1-M-25              </t>
  </si>
  <si>
    <t xml:space="preserve">0609           </t>
  </si>
  <si>
    <t xml:space="preserve">WILLIAMS PRODUCTION RMT - DOE 1-M-29              </t>
  </si>
  <si>
    <t xml:space="preserve">0611           </t>
  </si>
  <si>
    <t xml:space="preserve">WILLIAMS PRODUCTION RMT - LANGSTAFF-1             </t>
  </si>
  <si>
    <t xml:space="preserve">0612           </t>
  </si>
  <si>
    <t xml:space="preserve">WILLIAMS PRODUCTION RMT - PA 24-26                </t>
  </si>
  <si>
    <t xml:space="preserve">0613           </t>
  </si>
  <si>
    <t xml:space="preserve">WILLIAMS PRODUCTION RMT - PA 34-28                </t>
  </si>
  <si>
    <t xml:space="preserve">0614           </t>
  </si>
  <si>
    <t xml:space="preserve">WILLIAMS PRODUCTION RMT - PA 43-33                </t>
  </si>
  <si>
    <t xml:space="preserve">0615           </t>
  </si>
  <si>
    <t xml:space="preserve">6 STABLE/SALES OIL STORAGE TANKS                                                </t>
  </si>
  <si>
    <t xml:space="preserve">WILLIAMS PROD RMT - GRAND VAL EVAP PIT            </t>
  </si>
  <si>
    <t xml:space="preserve">0616           </t>
  </si>
  <si>
    <t xml:space="preserve">TRUCK LOADOUT                                                                   </t>
  </si>
  <si>
    <t xml:space="preserve">WILLIAMS PROD RMT - RULISON EVAP PIT              </t>
  </si>
  <si>
    <t xml:space="preserve">EVAPORATION PONDS                                                               </t>
  </si>
  <si>
    <t xml:space="preserve">0621           </t>
  </si>
  <si>
    <t xml:space="preserve">ENCANA - F33                                      </t>
  </si>
  <si>
    <t xml:space="preserve">0624           </t>
  </si>
  <si>
    <t xml:space="preserve">WILLIAMS PRODUCTION RMT CO - GV 9-33              </t>
  </si>
  <si>
    <t xml:space="preserve">0630           </t>
  </si>
  <si>
    <t xml:space="preserve">ENCANA - E13                                      </t>
  </si>
  <si>
    <t xml:space="preserve">0635           </t>
  </si>
  <si>
    <t xml:space="preserve">WILLIAMS PRODUCTION RMT CO - GM 14-4              </t>
  </si>
  <si>
    <t xml:space="preserve">0636           </t>
  </si>
  <si>
    <t xml:space="preserve">AJAX DPC-280, SN:  84296 NAT GAS ENGINE                                         </t>
  </si>
  <si>
    <t xml:space="preserve">WILLIAMS - TRAIL RIDGE COMP STATION               </t>
  </si>
  <si>
    <t xml:space="preserve">0637           </t>
  </si>
  <si>
    <t xml:space="preserve">NAT GAS FIRED AJAX DPC-2804LE ICE                                               </t>
  </si>
  <si>
    <t xml:space="preserve">PETROLEUM DEVELOPMENT - GARDEN GULCH              </t>
  </si>
  <si>
    <t xml:space="preserve">NAT GAS FIRED WAUKESHA L7044GSI RICE                                            </t>
  </si>
  <si>
    <t xml:space="preserve">NAT GAS FIRED WAUKESHA  L7044GSI RICE                                           </t>
  </si>
  <si>
    <t xml:space="preserve">HANOVER TEG DEHY UNIT                                                           </t>
  </si>
  <si>
    <t xml:space="preserve">0646           </t>
  </si>
  <si>
    <t xml:space="preserve">ENCANA - P26B BATTERY                             </t>
  </si>
  <si>
    <t xml:space="preserve">0648           </t>
  </si>
  <si>
    <t xml:space="preserve">ENCANA (WEST) - HAY CANYON                        </t>
  </si>
  <si>
    <t xml:space="preserve">0651           </t>
  </si>
  <si>
    <t xml:space="preserve">ENCANA - WELL PAD I10B                            </t>
  </si>
  <si>
    <t xml:space="preserve">0653           </t>
  </si>
  <si>
    <t xml:space="preserve">ENCANA - P23B                                     </t>
  </si>
  <si>
    <t xml:space="preserve">0654           </t>
  </si>
  <si>
    <t xml:space="preserve">ENCANA OIL &amp; GAS O29NE (001)                      </t>
  </si>
  <si>
    <t xml:space="preserve">0655           </t>
  </si>
  <si>
    <t xml:space="preserve">ENCANA - P3                                       </t>
  </si>
  <si>
    <t xml:space="preserve">0656           </t>
  </si>
  <si>
    <t xml:space="preserve">ENCANA - N25                                      </t>
  </si>
  <si>
    <t xml:space="preserve">0657           </t>
  </si>
  <si>
    <t xml:space="preserve">ENCANA (WEST) - WELL PAD F25                      </t>
  </si>
  <si>
    <t xml:space="preserve">0660           </t>
  </si>
  <si>
    <t xml:space="preserve">ENCANA - N34                                      </t>
  </si>
  <si>
    <t xml:space="preserve">0662           </t>
  </si>
  <si>
    <t xml:space="preserve">ENCANA - M3A                                      </t>
  </si>
  <si>
    <t xml:space="preserve">0667           </t>
  </si>
  <si>
    <t xml:space="preserve">GLYCOL DEHYDRATOR RATED AT 10.00 MMSCF/DAY                                      </t>
  </si>
  <si>
    <t xml:space="preserve">ETC CANYON PIPELINE - RIFLE BOULTON STA           </t>
  </si>
  <si>
    <t xml:space="preserve">0668           </t>
  </si>
  <si>
    <t xml:space="preserve">ENCANA - J31B                                     </t>
  </si>
  <si>
    <t xml:space="preserve">0669           </t>
  </si>
  <si>
    <t xml:space="preserve">ENCANA - P33BW                                    </t>
  </si>
  <si>
    <t xml:space="preserve">0674           </t>
  </si>
  <si>
    <t xml:space="preserve">AJAX DPC-280 NATURAL GAS ENGINE RATED @ 228 HP                                  </t>
  </si>
  <si>
    <t xml:space="preserve">NATIONAL FUEL CORP. - BAXTER FACILITY             </t>
  </si>
  <si>
    <t xml:space="preserve">0677           </t>
  </si>
  <si>
    <t xml:space="preserve">ENCANA - K4B                                      </t>
  </si>
  <si>
    <t xml:space="preserve">0678           </t>
  </si>
  <si>
    <t xml:space="preserve">ENCANA (WEST) - WELL PAD J25                      </t>
  </si>
  <si>
    <t xml:space="preserve">0679           </t>
  </si>
  <si>
    <t xml:space="preserve">ENCANA - L34                                      </t>
  </si>
  <si>
    <t xml:space="preserve">0681           </t>
  </si>
  <si>
    <t xml:space="preserve">WAUKESHA ENGINE                                                                 </t>
  </si>
  <si>
    <t xml:space="preserve">ENCANA (WEST) - N4 E                              </t>
  </si>
  <si>
    <t xml:space="preserve">0683           </t>
  </si>
  <si>
    <t xml:space="preserve">ENCANA (WEST) - P4E                               </t>
  </si>
  <si>
    <t xml:space="preserve">0684           </t>
  </si>
  <si>
    <t xml:space="preserve">CAT G3516TALE NAT GAS FIRED ICE                                                 </t>
  </si>
  <si>
    <t xml:space="preserve">BARGATH LLC - RILEY CS                            </t>
  </si>
  <si>
    <t xml:space="preserve">ENGINE BLOWDOWN                                                                 </t>
  </si>
  <si>
    <t xml:space="preserve">0685           </t>
  </si>
  <si>
    <t xml:space="preserve">BARGATH LLC - ANVIL POINTS CS                     </t>
  </si>
  <si>
    <t xml:space="preserve">CATERPILLAR, G3516TALE RATED AT 1,1211 HP                                       </t>
  </si>
  <si>
    <t xml:space="preserve">CATERPILLAR G3516LE NATURAL GAS ENGINE                                          </t>
  </si>
  <si>
    <t xml:space="preserve">CATERPILLAR ICE 1144 HP ENG-02                                                  </t>
  </si>
  <si>
    <t xml:space="preserve">CATERPILLAR ICE SN:4EK2950 ENG-01                                               </t>
  </si>
  <si>
    <t xml:space="preserve">CATERPILLAR, G3516TALE ENG RATED AT 1,.144 HP/YR                                </t>
  </si>
  <si>
    <t xml:space="preserve">MAINTENANCE BLOWDOWNS                                                           </t>
  </si>
  <si>
    <t xml:space="preserve">3.0 MMSCF DEG DEHYDRATION UNIT                                                  </t>
  </si>
  <si>
    <t xml:space="preserve">0689           </t>
  </si>
  <si>
    <t xml:space="preserve">BARGATH LLC - COTTONWOOD POINT CS                 </t>
  </si>
  <si>
    <t xml:space="preserve">CATERPILLAR G3516TALE RATED @ 1,144 HP                                          </t>
  </si>
  <si>
    <t xml:space="preserve">CATERPILLAR, G3516TALE ENGINE RATED @ 1,144 HP                                  </t>
  </si>
  <si>
    <t xml:space="preserve">CATERPILLAR, G3516TALE RATED @ 1,144 H                                          </t>
  </si>
  <si>
    <t xml:space="preserve">CATERPILLAR, G3516TALE ENG RATED AT 1,144 HP                                    </t>
  </si>
  <si>
    <t xml:space="preserve">CATERPILLAR ENGINE RATED AT 1,144 HP                                            </t>
  </si>
  <si>
    <t xml:space="preserve">0691           </t>
  </si>
  <si>
    <t xml:space="preserve">ENCANA (WEST) - N9B                               </t>
  </si>
  <si>
    <t xml:space="preserve">0692           </t>
  </si>
  <si>
    <t xml:space="preserve">ENCANA OIL &amp; GAS G1SW (001)                       </t>
  </si>
  <si>
    <t xml:space="preserve">0695           </t>
  </si>
  <si>
    <t xml:space="preserve">ENCANA - B35W                                     </t>
  </si>
  <si>
    <t xml:space="preserve">0699           </t>
  </si>
  <si>
    <t xml:space="preserve">ENCANA - K4C                                      </t>
  </si>
  <si>
    <t xml:space="preserve">0701           </t>
  </si>
  <si>
    <t xml:space="preserve">ENCANA OIL &amp; GAS (USA)- B3ONE                     </t>
  </si>
  <si>
    <t xml:space="preserve">0703           </t>
  </si>
  <si>
    <t xml:space="preserve">ENCANA (WEST) - RA11(001)                         </t>
  </si>
  <si>
    <t xml:space="preserve">0704           </t>
  </si>
  <si>
    <t xml:space="preserve">ENCANA (WEST) - G32 &amp; G32C                        </t>
  </si>
  <si>
    <t xml:space="preserve">0705           </t>
  </si>
  <si>
    <t xml:space="preserve">CONDENSATE TANK OPERATION WHILE UNCONTROLLED                                    </t>
  </si>
  <si>
    <t xml:space="preserve">ENCANA (WEST) - J32                               </t>
  </si>
  <si>
    <t xml:space="preserve">0712           </t>
  </si>
  <si>
    <t xml:space="preserve">CUSTOM GLYCOL DEHY, UNIT ID: 857438                                             </t>
  </si>
  <si>
    <t xml:space="preserve">WILLIAMS PRODUCTION RMT CO. - RMV 53-17           </t>
  </si>
  <si>
    <t xml:space="preserve">0713           </t>
  </si>
  <si>
    <t xml:space="preserve">WILLIAMS PRODUCTION RMT CO. - RMV 89-17           </t>
  </si>
  <si>
    <t xml:space="preserve">0714           </t>
  </si>
  <si>
    <t xml:space="preserve">WILLIAMS PROD - SECTION 18 TANK FACILITY          </t>
  </si>
  <si>
    <t xml:space="preserve">0715           </t>
  </si>
  <si>
    <t xml:space="preserve">WILLIAMS PRODUCTION RMT CO. - RMV 66-20           </t>
  </si>
  <si>
    <t xml:space="preserve">0716           </t>
  </si>
  <si>
    <t xml:space="preserve">WILLIAMS PRODUCTION RMT CO. - PA 14-27            </t>
  </si>
  <si>
    <t xml:space="preserve">0717           </t>
  </si>
  <si>
    <t xml:space="preserve">WILLIAMS PRODUCTION RMT CO. - PA 22-28            </t>
  </si>
  <si>
    <t xml:space="preserve">0718           </t>
  </si>
  <si>
    <t xml:space="preserve">WILLIAMS PRODUCTION RMT CO. - PA 21-35            </t>
  </si>
  <si>
    <t xml:space="preserve">0719           </t>
  </si>
  <si>
    <t xml:space="preserve">WILLIAMS PRODUCTION RMT CO. - RWF 341-33          </t>
  </si>
  <si>
    <t xml:space="preserve">0720           </t>
  </si>
  <si>
    <t xml:space="preserve">GLYCOL DEHYDRATOR RATED AT 112.6025 MMSCF/YR                                    </t>
  </si>
  <si>
    <t xml:space="preserve">WILLIAMS PRODUCTION RMT CO. - PA 312-21           </t>
  </si>
  <si>
    <t xml:space="preserve">0721           </t>
  </si>
  <si>
    <t xml:space="preserve">WILLIAMS PRODUCTION RMT CO. - RWF 34-14           </t>
  </si>
  <si>
    <t xml:space="preserve">0722           </t>
  </si>
  <si>
    <t xml:space="preserve">WILLIAMS PRODUCTION PA 43-34                      </t>
  </si>
  <si>
    <t xml:space="preserve">0723           </t>
  </si>
  <si>
    <t xml:space="preserve">WILLIAMS PRODUCTION RMT CO. - PA 31-34            </t>
  </si>
  <si>
    <t xml:space="preserve">0730           </t>
  </si>
  <si>
    <t xml:space="preserve">CONDENSATE TANIKS                                                               </t>
  </si>
  <si>
    <t xml:space="preserve">WILLIAMS PRODUCTION RMT - RMV 146-19              </t>
  </si>
  <si>
    <t xml:space="preserve">0731           </t>
  </si>
  <si>
    <t xml:space="preserve">CUSTOM GLYCOL DEHYDRATOR, UNIT ID: 833705                                       </t>
  </si>
  <si>
    <t xml:space="preserve">WILLIAMS PRODUCTION RMT - PA 24-34                </t>
  </si>
  <si>
    <t xml:space="preserve">0732           </t>
  </si>
  <si>
    <t xml:space="preserve">CUSTOM GLYCOL DEHYDRATOR, UNIT ID: 855152                                       </t>
  </si>
  <si>
    <t xml:space="preserve">WILLIAMS PRODUCTION RMT - GM 240-1                </t>
  </si>
  <si>
    <t xml:space="preserve">0733           </t>
  </si>
  <si>
    <t xml:space="preserve">CUSTOM GLYCOL DEHYDRATOR, UNIT ID 857571                                        </t>
  </si>
  <si>
    <t xml:space="preserve">WILLIAMS PRODUCTION RMT - PA 323-26               </t>
  </si>
  <si>
    <t xml:space="preserve">0734           </t>
  </si>
  <si>
    <t xml:space="preserve">CUSTOM GLYCOL DEHY, SN: 835325                                                  </t>
  </si>
  <si>
    <t xml:space="preserve">WILLIAMS PRODUCTION RMV 10-22                     </t>
  </si>
  <si>
    <t xml:space="preserve">0735           </t>
  </si>
  <si>
    <t xml:space="preserve">CUSTOM GLYCOL DEHYDRATOR, SN: 852475                                            </t>
  </si>
  <si>
    <t xml:space="preserve">WILLIAMS PRODUCTION RMT - RMV 210-20              </t>
  </si>
  <si>
    <t xml:space="preserve">0736           </t>
  </si>
  <si>
    <t xml:space="preserve">CUSTOM GLYCOL DEHYDRATOR                                                        </t>
  </si>
  <si>
    <t xml:space="preserve">WILLIAMS PRODUCTION RMT - RMV 154-27              </t>
  </si>
  <si>
    <t xml:space="preserve">0737           </t>
  </si>
  <si>
    <t xml:space="preserve">CUSTOM GLYCOL DEHY, SN: 850982                                                  </t>
  </si>
  <si>
    <t xml:space="preserve">WILLIAMS PRODUCTION RMT - RMV 205-20              </t>
  </si>
  <si>
    <t xml:space="preserve">0738           </t>
  </si>
  <si>
    <t xml:space="preserve">CUSTOM GLYCOL DEHY, SN: 832608                                                  </t>
  </si>
  <si>
    <t xml:space="preserve">WILLIAMS PRODUCTION RMT - GV 20-25                </t>
  </si>
  <si>
    <t xml:space="preserve">0739           </t>
  </si>
  <si>
    <t xml:space="preserve">WILLIAMS PRODUCTION RMT - MV 18-32                </t>
  </si>
  <si>
    <t xml:space="preserve">0740           </t>
  </si>
  <si>
    <t xml:space="preserve">WILLIAMS PRODUCTION RMT - MV 24-20                </t>
  </si>
  <si>
    <t xml:space="preserve">0741           </t>
  </si>
  <si>
    <t xml:space="preserve">WILLIAMS PRODUCTION RMT - GV 46-32                </t>
  </si>
  <si>
    <t xml:space="preserve">0742           </t>
  </si>
  <si>
    <t xml:space="preserve">CUSOM GLYCOL DEHY, SN: 933595 10,000,000 SCF/DAY                                </t>
  </si>
  <si>
    <t xml:space="preserve">WILLIAMS PRODUCTION RMT - MV 03-30                </t>
  </si>
  <si>
    <t xml:space="preserve">0743           </t>
  </si>
  <si>
    <t xml:space="preserve">CUSTOM GLYCOL DEHY, UNIT ID 833787                                              </t>
  </si>
  <si>
    <t xml:space="preserve">WILLIAMS PRODUCTION RMT - MV 45-10                </t>
  </si>
  <si>
    <t xml:space="preserve">0744           </t>
  </si>
  <si>
    <t xml:space="preserve">CUSTOM GLYCOL DEHYDRATOR, SN: 833819                                            </t>
  </si>
  <si>
    <t xml:space="preserve">WILLIAMS PRODUCTION RMT - MV 46-21                </t>
  </si>
  <si>
    <t xml:space="preserve">0745           </t>
  </si>
  <si>
    <t xml:space="preserve">CUSTOM GLYCOL DEHYDRATOR,SN: 833736                                             </t>
  </si>
  <si>
    <t xml:space="preserve">WILLIAMS PRODUCTION RMT - GV 26-28                </t>
  </si>
  <si>
    <t xml:space="preserve">0746           </t>
  </si>
  <si>
    <t xml:space="preserve">CUSTOM GLYCOL DEHYDRATOR, SN: 854923                                            </t>
  </si>
  <si>
    <t xml:space="preserve">WILLIAMS PRODUCTION RMT - PA 12-28-W              </t>
  </si>
  <si>
    <t xml:space="preserve">0748           </t>
  </si>
  <si>
    <t xml:space="preserve">CUSTOM GLYCOL DEHY RATED @ 10,000,000 SCF/DAY                                   </t>
  </si>
  <si>
    <t xml:space="preserve">WILLIAMS PRODUCTION RMT - PA 31-33                </t>
  </si>
  <si>
    <t xml:space="preserve">0749           </t>
  </si>
  <si>
    <t xml:space="preserve">CUSTOM GLYCOL DEHY RATED AT 10,000,000 SCF/DAY                                  </t>
  </si>
  <si>
    <t xml:space="preserve">WILLIAMS PRODUCTION RMT - RWF 344-19              </t>
  </si>
  <si>
    <t xml:space="preserve">0750           </t>
  </si>
  <si>
    <t xml:space="preserve">CUSTOM GLYCOL DEHY, RATED @ 10,000,000 SCF/DAY                                  </t>
  </si>
  <si>
    <t xml:space="preserve">WILLIAMS PRODUCTION RMT - GM 42-34                </t>
  </si>
  <si>
    <t xml:space="preserve">0751           </t>
  </si>
  <si>
    <t xml:space="preserve">WILLIAMS PRODUCTION PA 23-27                      </t>
  </si>
  <si>
    <t xml:space="preserve">0752           </t>
  </si>
  <si>
    <t xml:space="preserve">CUSTOM GLYCOL DEHY, SN: 833684                                                  </t>
  </si>
  <si>
    <t xml:space="preserve">WILLIAMS PRODUCTION RMT - GV 24-36                </t>
  </si>
  <si>
    <t xml:space="preserve">0753           </t>
  </si>
  <si>
    <t xml:space="preserve">CUSTOM  DEHY RATED AT 10,000,000 SCF/DAY                                        </t>
  </si>
  <si>
    <t xml:space="preserve">WILLIAMS PRODUCTION RMT - PA 24-28                </t>
  </si>
  <si>
    <t xml:space="preserve">0754           </t>
  </si>
  <si>
    <t xml:space="preserve">CUSTOM GLYCOL DEHYDRATOR, SN: 833931                                            </t>
  </si>
  <si>
    <t xml:space="preserve">WILLIAMS PRODUCTION RMT - MV 23-27                </t>
  </si>
  <si>
    <t xml:space="preserve">0755           </t>
  </si>
  <si>
    <t xml:space="preserve">CUSTOM GLYCOL DEHYDRATOR, SN: 854797                                            </t>
  </si>
  <si>
    <t xml:space="preserve">WILLIAMS PRODUCTION RMT - PA 34-31                </t>
  </si>
  <si>
    <t xml:space="preserve">0756           </t>
  </si>
  <si>
    <t xml:space="preserve">CUSTOM GLYCOL DEHY, UNIT ID: 833788                                             </t>
  </si>
  <si>
    <t xml:space="preserve">WILLIAMS PRODUCTION RMT - MV 44-11                </t>
  </si>
  <si>
    <t xml:space="preserve">0757           </t>
  </si>
  <si>
    <t xml:space="preserve">GLYCOL DEHY, CUSTOM, SN: 856485                                                 </t>
  </si>
  <si>
    <t xml:space="preserve">WILLIAMS PRODUCTION RMT - PA 44-27                </t>
  </si>
  <si>
    <t xml:space="preserve">0758           </t>
  </si>
  <si>
    <t xml:space="preserve">CUSTOM GLYCOL DEHY, SN: 858101                                                  </t>
  </si>
  <si>
    <t xml:space="preserve">WILLIAMS PRODUCTION RMT - PA 14-26                </t>
  </si>
  <si>
    <t xml:space="preserve">0759           </t>
  </si>
  <si>
    <t xml:space="preserve">WILLIAMS PRODUCTION PA 32-27                      </t>
  </si>
  <si>
    <t xml:space="preserve">0760           </t>
  </si>
  <si>
    <t xml:space="preserve">CUSTOM GLYCOL DEHYDRATOR, SN: 855437                                            </t>
  </si>
  <si>
    <t xml:space="preserve">WILLIAMS PRODUCTION RMT - GM 33-35                </t>
  </si>
  <si>
    <t xml:space="preserve">0761           </t>
  </si>
  <si>
    <t xml:space="preserve">CUSTOM GLYCOL DEHYDRATOR, SN: 854386                                            </t>
  </si>
  <si>
    <t xml:space="preserve">WILLIAMS PRODUCTION RMT - RMV 133-19              </t>
  </si>
  <si>
    <t xml:space="preserve">0762           </t>
  </si>
  <si>
    <t xml:space="preserve">CUSTOM GLYCOL DEHYDRATOR, SN: 857380                                            </t>
  </si>
  <si>
    <t xml:space="preserve">WILLIAMS PRODUCTION RMT - PA 33-34                </t>
  </si>
  <si>
    <t xml:space="preserve">0763           </t>
  </si>
  <si>
    <t xml:space="preserve">CUSTOM DEHYDRATOR, UNIT ID: 855014                                              </t>
  </si>
  <si>
    <t xml:space="preserve">WILLIAMS PRODUCTION RMT - RWF 334-22              </t>
  </si>
  <si>
    <t xml:space="preserve">0764           </t>
  </si>
  <si>
    <t xml:space="preserve">WILLIAMS PRODUCTION RMT - GM 209-27               </t>
  </si>
  <si>
    <t xml:space="preserve">0766           </t>
  </si>
  <si>
    <t xml:space="preserve">CUSTOM GLYCOL DEHYDRATOR, UNIT ID: 857367                                       </t>
  </si>
  <si>
    <t xml:space="preserve">WILLIAMS PRODUCTION RMT - PA 313-33               </t>
  </si>
  <si>
    <t xml:space="preserve">0767           </t>
  </si>
  <si>
    <t xml:space="preserve">CUSTOM DEHYDRATOR, ID: 857526                                                   </t>
  </si>
  <si>
    <t xml:space="preserve">WILLIAMS PRODUCTION RMT - PA 43-36                </t>
  </si>
  <si>
    <t xml:space="preserve">0768           </t>
  </si>
  <si>
    <t xml:space="preserve">CUSTOM GLYCOL DEHY, 853994                                                      </t>
  </si>
  <si>
    <t xml:space="preserve">WILLIAMS PRODUCTION RMT - RWF 11-32               </t>
  </si>
  <si>
    <t xml:space="preserve">0769           </t>
  </si>
  <si>
    <t xml:space="preserve">CUSTOM GLYCOL DEHYDRATOR, SN: 856631                                            </t>
  </si>
  <si>
    <t xml:space="preserve">WILLIAMS PRODUCTION RMT - PA 334-32               </t>
  </si>
  <si>
    <t xml:space="preserve">0770           </t>
  </si>
  <si>
    <t xml:space="preserve">CUSTOM GLYCOL DEHYDRATOR, SN: 855023                                            </t>
  </si>
  <si>
    <t xml:space="preserve">0773           </t>
  </si>
  <si>
    <t xml:space="preserve">CUSTOM GLYCOL DEHYDRATOR, SN: 832885                                            </t>
  </si>
  <si>
    <t xml:space="preserve">WILLIAMS PRODUCTION RMT - QTR CIR 43-33           </t>
  </si>
  <si>
    <t xml:space="preserve">0774           </t>
  </si>
  <si>
    <t xml:space="preserve">CUSTOM GLYCOL DEHY, SN: 833594                                                  </t>
  </si>
  <si>
    <t xml:space="preserve">WILLIAMS PRODUCTION RMT - MV 02-11                </t>
  </si>
  <si>
    <t xml:space="preserve">0775           </t>
  </si>
  <si>
    <t xml:space="preserve">WILLIAMS PRODUCTION RMT - CLOUGH 3                </t>
  </si>
  <si>
    <t xml:space="preserve">0776           </t>
  </si>
  <si>
    <t xml:space="preserve">WILLIAMS PRODUCTION RMT - RMV 171-19              </t>
  </si>
  <si>
    <t xml:space="preserve">0778           </t>
  </si>
  <si>
    <t xml:space="preserve">CHEVROLET 5.7L V-8 COMPRESSOR ENGINE                                            </t>
  </si>
  <si>
    <t xml:space="preserve">ENCANA (WEST) - DIVIDE CREEK 31                   </t>
  </si>
  <si>
    <t xml:space="preserve">0779           </t>
  </si>
  <si>
    <t xml:space="preserve">COOPER, GMVA-10C, SN: 44270 RATED AT 1350 HP/YR                                 </t>
  </si>
  <si>
    <t xml:space="preserve">BARGATH LLC - RULISON CS                          </t>
  </si>
  <si>
    <t xml:space="preserve">AJAX, DPC-180, SN: 8466 RATED @ 146 HP                                          </t>
  </si>
  <si>
    <t xml:space="preserve">CATERPILLAR, G3516TALE RATED @ 1,1211 HP                                        </t>
  </si>
  <si>
    <t xml:space="preserve">CATERPILLAR G3516TALE- ENG -02                                                  </t>
  </si>
  <si>
    <t xml:space="preserve">CAT ENG RATED AT 1,340 HP-  ENG #6                                              </t>
  </si>
  <si>
    <t xml:space="preserve">CATERPILLAR, G3516TALE, SN: 4EK02950 ENGINE                                     </t>
  </si>
  <si>
    <t xml:space="preserve">CATERPILLAR, G3516TALE ENGINE RATED AT 1,050 HP                                 </t>
  </si>
  <si>
    <t xml:space="preserve">MAINTENANCE ENG BLOWDOWNS                                                       </t>
  </si>
  <si>
    <t xml:space="preserve">0787           </t>
  </si>
  <si>
    <t xml:space="preserve">ENCANA - J34NW                                    </t>
  </si>
  <si>
    <t xml:space="preserve">0788           </t>
  </si>
  <si>
    <t xml:space="preserve">ENCANA (WEST) - O-1E                              </t>
  </si>
  <si>
    <t xml:space="preserve">0790           </t>
  </si>
  <si>
    <t xml:space="preserve">NUMBER OF SEALS                         </t>
  </si>
  <si>
    <t xml:space="preserve">ENCANA (WEST) - MIDDLE FORK C.S.                  </t>
  </si>
  <si>
    <t xml:space="preserve">NATURAL GAS PROCESSING                                                          </t>
  </si>
  <si>
    <t xml:space="preserve">PROCESSING NATURAL GAS                                                          </t>
  </si>
  <si>
    <t xml:space="preserve">TWO (2) CONDENSATE TANKS                                                        </t>
  </si>
  <si>
    <t xml:space="preserve">0794           </t>
  </si>
  <si>
    <t xml:space="preserve">ENCANA - D27NW                                    </t>
  </si>
  <si>
    <t xml:space="preserve">0796           </t>
  </si>
  <si>
    <t xml:space="preserve">BILL BARRETT CORP - TANK BATTERY # 16876          </t>
  </si>
  <si>
    <t xml:space="preserve">0797           </t>
  </si>
  <si>
    <t xml:space="preserve">BILL BARRETT CORP - TANK BATTERY # 16870          </t>
  </si>
  <si>
    <t xml:space="preserve">0798           </t>
  </si>
  <si>
    <t xml:space="preserve">BILL BARRETT CORP 16826 GGU Miller BATT           </t>
  </si>
  <si>
    <t xml:space="preserve">0799           </t>
  </si>
  <si>
    <t xml:space="preserve">BILL BARRETT CORP - TANK BATTERY # 16819          </t>
  </si>
  <si>
    <t xml:space="preserve">0800           </t>
  </si>
  <si>
    <t xml:space="preserve">BILL BARRETT CORP - TANK BATTERY # 16831          </t>
  </si>
  <si>
    <t xml:space="preserve">0801           </t>
  </si>
  <si>
    <t xml:space="preserve">BILL BARRETT CORP - TANK BATTERY # 16852          </t>
  </si>
  <si>
    <t xml:space="preserve">0802           </t>
  </si>
  <si>
    <t xml:space="preserve">BILL BARRETT CORP - TANK BATTERY # 16853          </t>
  </si>
  <si>
    <t xml:space="preserve">0803           </t>
  </si>
  <si>
    <t xml:space="preserve">BILL BARRETT CORP - TANK BATTERY # 38475          </t>
  </si>
  <si>
    <t xml:space="preserve">0804           </t>
  </si>
  <si>
    <t xml:space="preserve">BILL BARRETT CORP - TANK BATTERY # 38474          </t>
  </si>
  <si>
    <t xml:space="preserve">0805           </t>
  </si>
  <si>
    <t xml:space="preserve">BILL BARRETT CORP - TANK BATTERY # 16815          </t>
  </si>
  <si>
    <t xml:space="preserve">0807           </t>
  </si>
  <si>
    <t xml:space="preserve">BILL BARRETT CORP - TANK BATTERY # 16817          </t>
  </si>
  <si>
    <t xml:space="preserve">0808           </t>
  </si>
  <si>
    <t xml:space="preserve">BILL BARRETT CORP - TANK BATTERY # 16816          </t>
  </si>
  <si>
    <t xml:space="preserve">0809           </t>
  </si>
  <si>
    <t xml:space="preserve">FORD, 460-1-4 NAT GAS ENG RATED AT 100 HP                                       </t>
  </si>
  <si>
    <t xml:space="preserve">ENCANA (WEST) - GASAWAY 6206 WELL                 </t>
  </si>
  <si>
    <t xml:space="preserve">0810           </t>
  </si>
  <si>
    <t xml:space="preserve">PETROLEUM DEV - GARDEN GULCH 2                    </t>
  </si>
  <si>
    <t xml:space="preserve">0811           </t>
  </si>
  <si>
    <t xml:space="preserve">DONDENSATE TANKS                                                                </t>
  </si>
  <si>
    <t xml:space="preserve">WILLIAMS PRODUCTION RMT - GM 11-34                </t>
  </si>
  <si>
    <t xml:space="preserve">0812           </t>
  </si>
  <si>
    <t xml:space="preserve">GLYCOL DEHYDRATOR, SN: 857266                                                   </t>
  </si>
  <si>
    <t xml:space="preserve">WILLIAMS PRODUCTION RMT - GM 12-34                </t>
  </si>
  <si>
    <t xml:space="preserve">0813           </t>
  </si>
  <si>
    <t xml:space="preserve">WILLIAMS PRODUCTION RMT - RWF 24-4                </t>
  </si>
  <si>
    <t xml:space="preserve">0814           </t>
  </si>
  <si>
    <t xml:space="preserve">WILLIAMS PRODUCTION RMT - NAVAL OIL 2-31          </t>
  </si>
  <si>
    <t xml:space="preserve">0816           </t>
  </si>
  <si>
    <t xml:space="preserve">WILLIAMS PRODUCTION RMT - GM 33-34                </t>
  </si>
  <si>
    <t xml:space="preserve">0817           </t>
  </si>
  <si>
    <t xml:space="preserve">WILLIAMS PRODUCTION MV 16-09                      </t>
  </si>
  <si>
    <t xml:space="preserve">0821           </t>
  </si>
  <si>
    <t xml:space="preserve">OXY USA WTP LP - CASCADE CREEK 617-41             </t>
  </si>
  <si>
    <t xml:space="preserve">0824           </t>
  </si>
  <si>
    <t xml:space="preserve">OXY USA WTP LP - CASCADE CREEK 609-14             </t>
  </si>
  <si>
    <t xml:space="preserve">0825           </t>
  </si>
  <si>
    <t xml:space="preserve">ENCANA - C9W                                      </t>
  </si>
  <si>
    <t xml:space="preserve">0826           </t>
  </si>
  <si>
    <t xml:space="preserve">ENCANA - M34NE                                    </t>
  </si>
  <si>
    <t xml:space="preserve">0827           </t>
  </si>
  <si>
    <t xml:space="preserve">ENCANA (WEST) - K29NE                             </t>
  </si>
  <si>
    <t xml:space="preserve">0828           </t>
  </si>
  <si>
    <t xml:space="preserve">ENCANA - K4CBW                                    </t>
  </si>
  <si>
    <t xml:space="preserve">0829           </t>
  </si>
  <si>
    <t xml:space="preserve">ENCANA - P33NE                                    </t>
  </si>
  <si>
    <t xml:space="preserve">0831           </t>
  </si>
  <si>
    <t xml:space="preserve">CATERPILLAR, G3512 LE ENGINE RATED @ 744 HP                                     </t>
  </si>
  <si>
    <t xml:space="preserve">OXY USA WTP LP - CONN CREEK GAS                   </t>
  </si>
  <si>
    <t xml:space="preserve">CATERPILLAR, G3516TALE, SN:4EK04361 ENGINE                                      </t>
  </si>
  <si>
    <t xml:space="preserve">CATERPILLAR IC ENGINE, G3516LE, E1-E5                                           </t>
  </si>
  <si>
    <t xml:space="preserve">CATERPILLAR, G3516LE ENGINE RATED AT 1,231 HP                                   </t>
  </si>
  <si>
    <t xml:space="preserve">CATERPILLAR, G3516LE RATED AT 1,231 HP                                          </t>
  </si>
  <si>
    <t xml:space="preserve">NATURAL GAS COMPRESSION                                                         </t>
  </si>
  <si>
    <t xml:space="preserve">NATURAL GAS FLARING                                                             </t>
  </si>
  <si>
    <t xml:space="preserve">TEG REGENERATION                                                                </t>
  </si>
  <si>
    <t xml:space="preserve">TEG GAS DEHYDRATION                                                             </t>
  </si>
  <si>
    <t xml:space="preserve">THERMINOL HEATER NATURAL GAS                                                    </t>
  </si>
  <si>
    <t xml:space="preserve">0832           </t>
  </si>
  <si>
    <t xml:space="preserve">BARGATH LLC - CALLAHAN C.S.                       </t>
  </si>
  <si>
    <t xml:space="preserve">NAT GAS FIRED CATERPILLAR RICE                                                  </t>
  </si>
  <si>
    <t xml:space="preserve">NAT GAS FIRES CATERPILLAR RICE                                                  </t>
  </si>
  <si>
    <t xml:space="preserve">FUGITIVE EQUIPMENT LEAKS FUG-01                                                 </t>
  </si>
  <si>
    <t xml:space="preserve">DIETHYLENE FUEL GAS DEHY UNIT                                                   </t>
  </si>
  <si>
    <t xml:space="preserve">0833           </t>
  </si>
  <si>
    <t xml:space="preserve">CATERPILLAR G3516TALE ENGINE RATED @1,340 HP                                    </t>
  </si>
  <si>
    <t xml:space="preserve">BARGATH LLC - CLOUGH CS                           </t>
  </si>
  <si>
    <t xml:space="preserve">CATERPILLAR, G3516TALE NAT GAS ENG RATED@1340 HP                                </t>
  </si>
  <si>
    <t xml:space="preserve">NAT GAS FIRED CATERPILLAR ICE ENG-01                                            </t>
  </si>
  <si>
    <t xml:space="preserve">NAT GAS FIRED CATERPILLAR ICE ENG-02                                            </t>
  </si>
  <si>
    <t xml:space="preserve">FUEL DEG DEHYDRATOR                                                             </t>
  </si>
  <si>
    <t xml:space="preserve">0834           </t>
  </si>
  <si>
    <t xml:space="preserve">CAT, G3516TALE NAT GAS ENG RATED @ 77.5 MMSCF/YR                                </t>
  </si>
  <si>
    <t xml:space="preserve">BARGATH LLC - JANGLES                             </t>
  </si>
  <si>
    <t xml:space="preserve">NAT GAS FIRED CATERPILLAR ICE  ENG-01                                           </t>
  </si>
  <si>
    <t xml:space="preserve">CATERPILLAR NAT GAS ENG RATED @ 1,173 HP                                        </t>
  </si>
  <si>
    <t xml:space="preserve">CATERPILLAR, G3516TALE RATED AT 77.5 MMSCF/YR                                   </t>
  </si>
  <si>
    <t xml:space="preserve">TOTAL FACILITY EQUIPMENT LEAKS                                                  </t>
  </si>
  <si>
    <t xml:space="preserve">0836           </t>
  </si>
  <si>
    <t xml:space="preserve">ENCANA - O22                                      </t>
  </si>
  <si>
    <t xml:space="preserve">0840           </t>
  </si>
  <si>
    <t xml:space="preserve">ENCANA (WEST) - L15W                              </t>
  </si>
  <si>
    <t xml:space="preserve">0842           </t>
  </si>
  <si>
    <t xml:space="preserve">ENCANA (WEST) - K19NE                             </t>
  </si>
  <si>
    <t xml:space="preserve">0844           </t>
  </si>
  <si>
    <t xml:space="preserve">ENCANA - H26NW                                    </t>
  </si>
  <si>
    <t xml:space="preserve">0845           </t>
  </si>
  <si>
    <t xml:space="preserve">ENCANA (WEST) - F-19                              </t>
  </si>
  <si>
    <t xml:space="preserve">0846           </t>
  </si>
  <si>
    <t xml:space="preserve">ENCANA (WEST) - J-26NW                            </t>
  </si>
  <si>
    <t xml:space="preserve">0847           </t>
  </si>
  <si>
    <t xml:space="preserve">ENCANA - N30NE                                    </t>
  </si>
  <si>
    <t xml:space="preserve">0848           </t>
  </si>
  <si>
    <t xml:space="preserve">ENCANA - 02E                                      </t>
  </si>
  <si>
    <t xml:space="preserve">0849           </t>
  </si>
  <si>
    <t xml:space="preserve">ENCANA (WEST) - PAD G14W                          </t>
  </si>
  <si>
    <t xml:space="preserve">0851           </t>
  </si>
  <si>
    <t xml:space="preserve">ENCANA - K27NW                                    </t>
  </si>
  <si>
    <t xml:space="preserve">0852           </t>
  </si>
  <si>
    <t xml:space="preserve">ENCANA - M27NW                                    </t>
  </si>
  <si>
    <t xml:space="preserve">0854           </t>
  </si>
  <si>
    <t xml:space="preserve">PETROLEUM DEV CORP - CHEVRON 21A-17D              </t>
  </si>
  <si>
    <t xml:space="preserve">0855           </t>
  </si>
  <si>
    <t xml:space="preserve">WILLIAMS PRODUCTION RMT - RWF 11-18               </t>
  </si>
  <si>
    <t xml:space="preserve">0856           </t>
  </si>
  <si>
    <t xml:space="preserve">WILLIAMS PRODUCTION RMT - RWF 332-21              </t>
  </si>
  <si>
    <t xml:space="preserve">0858           </t>
  </si>
  <si>
    <t xml:space="preserve">WILLIAMS PRODUCTION RMT - MV 12-03                </t>
  </si>
  <si>
    <t xml:space="preserve">0859           </t>
  </si>
  <si>
    <t xml:space="preserve">WILLIAMS PRODUCTION RMT - GM 21-20                </t>
  </si>
  <si>
    <t xml:space="preserve">0862           </t>
  </si>
  <si>
    <t xml:space="preserve">GLYCOL DEHYDRATOR, SN: 833799                                                   </t>
  </si>
  <si>
    <t xml:space="preserve">WILLIAMS PRODUCTION RMT - GR 21-03                </t>
  </si>
  <si>
    <t xml:space="preserve">0863           </t>
  </si>
  <si>
    <t xml:space="preserve">GLYCOL DEHYDRATOR, SN: 856155                                                   </t>
  </si>
  <si>
    <t xml:space="preserve">WILLIAMS PRODUCTION RMT - PA 31-32                </t>
  </si>
  <si>
    <t xml:space="preserve">0864           </t>
  </si>
  <si>
    <t xml:space="preserve">GLYCOL DEHYDRATOR, SN: 857575                                                   </t>
  </si>
  <si>
    <t xml:space="preserve">WILLIAMS PRODUCTION RMT - GM 34-27                </t>
  </si>
  <si>
    <t xml:space="preserve">0865           </t>
  </si>
  <si>
    <t xml:space="preserve">GLYCOL DEHYDRATOR, SN: 857576                                                   </t>
  </si>
  <si>
    <t xml:space="preserve">WILLIAMS PRODUCTION RMT - GM 321-34               </t>
  </si>
  <si>
    <t xml:space="preserve">0866           </t>
  </si>
  <si>
    <t xml:space="preserve">WILLIAMS PRODUCTION RMT - GM 42-29                </t>
  </si>
  <si>
    <t xml:space="preserve">0867           </t>
  </si>
  <si>
    <t xml:space="preserve">WILLIAMS PRODUCTION RMT - GM 31-32                </t>
  </si>
  <si>
    <t xml:space="preserve">0868           </t>
  </si>
  <si>
    <t xml:space="preserve">GLYCOL DEHYDRATOR, SN: 839675                                                   </t>
  </si>
  <si>
    <t xml:space="preserve">WILLIAMS PRODUCTION RMT - GM 13-28                </t>
  </si>
  <si>
    <t xml:space="preserve">0869           </t>
  </si>
  <si>
    <t xml:space="preserve">GLYCOL DEHYDRAT0R                                                               </t>
  </si>
  <si>
    <t xml:space="preserve">WILLIAMS PRODUCTION RMT - GM 268-3                </t>
  </si>
  <si>
    <t xml:space="preserve">0870           </t>
  </si>
  <si>
    <t xml:space="preserve">WILLIAMS PROD RMT - GM 220-33                     </t>
  </si>
  <si>
    <t xml:space="preserve">0872           </t>
  </si>
  <si>
    <t xml:space="preserve">WILLIAMS PRODUCTION RMT - PA 34-27                </t>
  </si>
  <si>
    <t xml:space="preserve">0873           </t>
  </si>
  <si>
    <t xml:space="preserve">WILLIAMS PRODUCTION RMT - GM 333-20               </t>
  </si>
  <si>
    <t xml:space="preserve">0874           </t>
  </si>
  <si>
    <t xml:space="preserve">WILLIAMS PRODUCTION RMT - GM 323-28               </t>
  </si>
  <si>
    <t xml:space="preserve">0875           </t>
  </si>
  <si>
    <t xml:space="preserve">WILLIAMS PRODUCTION RMT - GM 14-02                </t>
  </si>
  <si>
    <t xml:space="preserve">0876           </t>
  </si>
  <si>
    <t xml:space="preserve">WILLIAMS PRODUCTION RMT - MV 53-28                </t>
  </si>
  <si>
    <t xml:space="preserve">0877           </t>
  </si>
  <si>
    <t xml:space="preserve">WILLIAMS PRODUCTION RMT - MV 11-11                </t>
  </si>
  <si>
    <t xml:space="preserve">0878           </t>
  </si>
  <si>
    <t xml:space="preserve">WILLIAMS PRODUCTION RMT - RMV 01-28               </t>
  </si>
  <si>
    <t xml:space="preserve">0879           </t>
  </si>
  <si>
    <t xml:space="preserve">WILLIAMS PRODUCTION RMT - MV 04-03                </t>
  </si>
  <si>
    <t xml:space="preserve">0881           </t>
  </si>
  <si>
    <t xml:space="preserve">WILLIAMS PRODUCTION RMT -CLOUGH 14-22 MV          </t>
  </si>
  <si>
    <t xml:space="preserve">0883           </t>
  </si>
  <si>
    <t xml:space="preserve">WILLIAMS PRODUCTION RMT - GM 244-1                </t>
  </si>
  <si>
    <t xml:space="preserve">0885           </t>
  </si>
  <si>
    <t xml:space="preserve">WILLIAMS PRODUCTION RMT - MV 10-23                </t>
  </si>
  <si>
    <t xml:space="preserve">0886           </t>
  </si>
  <si>
    <t xml:space="preserve">WILLIAMS PRODUCTION RMT - PA 13-32                </t>
  </si>
  <si>
    <t xml:space="preserve">0887           </t>
  </si>
  <si>
    <t xml:space="preserve">WILLIAMS PRODUCTION RMT - GM 14-7                 </t>
  </si>
  <si>
    <t xml:space="preserve">0888           </t>
  </si>
  <si>
    <t xml:space="preserve">GLYCOL DEHYDRATOR, SN: 838100.75                                                </t>
  </si>
  <si>
    <t xml:space="preserve">WILLIAMS PRODUCTION RMT - CLOUGH 31-23H           </t>
  </si>
  <si>
    <t xml:space="preserve">0889           </t>
  </si>
  <si>
    <t xml:space="preserve">WILLIAMS PRODUCTION RMT - GR 31-02                </t>
  </si>
  <si>
    <t xml:space="preserve">0890           </t>
  </si>
  <si>
    <t xml:space="preserve">WILLIAMS PRODUCTION RMT - GM 23-01                </t>
  </si>
  <si>
    <t xml:space="preserve">0891           </t>
  </si>
  <si>
    <t xml:space="preserve">WILLIAMS PRODUCTION RMT - GM 331-34               </t>
  </si>
  <si>
    <t xml:space="preserve">0892           </t>
  </si>
  <si>
    <t xml:space="preserve">CUSTOM GLYCOL DEHJYDRATOR                                                       </t>
  </si>
  <si>
    <t xml:space="preserve">WILLIAMS PRODUCTION RMT GM 42-11                  </t>
  </si>
  <si>
    <t xml:space="preserve">0893           </t>
  </si>
  <si>
    <t xml:space="preserve">CUST0M DEHYDRATION SYSTEM                                                       </t>
  </si>
  <si>
    <t xml:space="preserve">WILLIAMS PRODUCTION RMT RMV 39-16                 </t>
  </si>
  <si>
    <t xml:space="preserve">0894           </t>
  </si>
  <si>
    <t xml:space="preserve">CUSTOM DEHYDRATION SYSTEM                                                       </t>
  </si>
  <si>
    <t xml:space="preserve">WILLIAMS PRODUCTION RMT GM 32-11                  </t>
  </si>
  <si>
    <t xml:space="preserve">0895           </t>
  </si>
  <si>
    <t xml:space="preserve">CATERPILLAR 3516TALE NTE 89.3 MMSCF PER YEAR                                    </t>
  </si>
  <si>
    <t xml:space="preserve">ENCANA - ORCHARD COMPRESSOR STATION               </t>
  </si>
  <si>
    <t xml:space="preserve">CATERPILLAR, G3516TALE NATURAL GAS ENGINE                                       </t>
  </si>
  <si>
    <t xml:space="preserve">CATERPILLAR 3516TALE RATED AT 2165 HP                                           </t>
  </si>
  <si>
    <t xml:space="preserve">ELECTRIC DEHYDRATION SYSTEM                                                     </t>
  </si>
  <si>
    <t xml:space="preserve">0897           </t>
  </si>
  <si>
    <t xml:space="preserve">AJAX NAT GAS FIRED ICE                                                          </t>
  </si>
  <si>
    <t xml:space="preserve">BARGATH, LLC - HYRUP PROD FACILITY                </t>
  </si>
  <si>
    <t xml:space="preserve">CATERPILLAR NAT GAS FIRED ICE                                                   </t>
  </si>
  <si>
    <t xml:space="preserve">NATCO NAT GAS FIRED REBOILER                                                    </t>
  </si>
  <si>
    <t xml:space="preserve"> NAT GAS FIRED AMINE REGENERATION REBOILER                                      </t>
  </si>
  <si>
    <t xml:space="preserve">AMINE REGENERATOR                                                               </t>
  </si>
  <si>
    <t xml:space="preserve">0901           </t>
  </si>
  <si>
    <t xml:space="preserve">OXY USA WTP LP                                    </t>
  </si>
  <si>
    <t xml:space="preserve">0902           </t>
  </si>
  <si>
    <t xml:space="preserve">0903           </t>
  </si>
  <si>
    <t xml:space="preserve">0904           </t>
  </si>
  <si>
    <t xml:space="preserve">0905           </t>
  </si>
  <si>
    <t xml:space="preserve">0906           </t>
  </si>
  <si>
    <t xml:space="preserve">0907           </t>
  </si>
  <si>
    <t xml:space="preserve">ENCANA (WEST) - 03ONE                             </t>
  </si>
  <si>
    <t xml:space="preserve">0908           </t>
  </si>
  <si>
    <t xml:space="preserve">ENCANA (WEST) - B34NW                             </t>
  </si>
  <si>
    <t xml:space="preserve">0909           </t>
  </si>
  <si>
    <t xml:space="preserve">ENCANA (WEST) - D34NE                             </t>
  </si>
  <si>
    <t xml:space="preserve">0910           </t>
  </si>
  <si>
    <t xml:space="preserve">GENERAL MOTORS CO, GENSET RATED AT 112 HP                                       </t>
  </si>
  <si>
    <t xml:space="preserve">ANTERO RES - CASTLE SPRINGS CENTRAL               </t>
  </si>
  <si>
    <t xml:space="preserve">DETROIT GENERATOR                                                               </t>
  </si>
  <si>
    <t xml:space="preserve">CATERILLAR, G3508 LE ENGINE RATED @ 633 HP                                      </t>
  </si>
  <si>
    <t xml:space="preserve">WILLIAMS GLYCOL DEHYDRATOR                                                      </t>
  </si>
  <si>
    <t xml:space="preserve">CONDENATE TANKS                                                                 </t>
  </si>
  <si>
    <t xml:space="preserve">0911           </t>
  </si>
  <si>
    <t xml:space="preserve">ENCANA - P30E                                     </t>
  </si>
  <si>
    <t xml:space="preserve">0914           </t>
  </si>
  <si>
    <t xml:space="preserve">ENCANA (WEST) - P32                               </t>
  </si>
  <si>
    <t xml:space="preserve">0918           </t>
  </si>
  <si>
    <t xml:space="preserve">ENCANA - K4E                                      </t>
  </si>
  <si>
    <t xml:space="preserve">0920           </t>
  </si>
  <si>
    <t xml:space="preserve">ENCANA (WEST) - L3E                               </t>
  </si>
  <si>
    <t xml:space="preserve">0923           </t>
  </si>
  <si>
    <t xml:space="preserve">BILL BARRETT CORP - TANK BATTERY # 18131          </t>
  </si>
  <si>
    <t xml:space="preserve">0924           </t>
  </si>
  <si>
    <t xml:space="preserve">CUMMINS ENGINE RATED AT 2.06 MMBTU/HR                                           </t>
  </si>
  <si>
    <t xml:space="preserve">BILL BARRETT CORP - TANK # 16885/16902            </t>
  </si>
  <si>
    <t xml:space="preserve">0925           </t>
  </si>
  <si>
    <t xml:space="preserve">BILL BARRETT CORP - TANK BATTERY # 18082          </t>
  </si>
  <si>
    <t xml:space="preserve">0926           </t>
  </si>
  <si>
    <t xml:space="preserve">BILL BARRETT CORP - TANK BATTERY # 19481          </t>
  </si>
  <si>
    <t xml:space="preserve">0927           </t>
  </si>
  <si>
    <t xml:space="preserve">BILL BARRETT CORP - TANK BATTERY # 16893          </t>
  </si>
  <si>
    <t xml:space="preserve">0929           </t>
  </si>
  <si>
    <t xml:space="preserve">TEG DEHY                                                                        </t>
  </si>
  <si>
    <t xml:space="preserve">ENCANA OIL &amp; GAS - TRAIL RIDGE 1-23               </t>
  </si>
  <si>
    <t xml:space="preserve">0931           </t>
  </si>
  <si>
    <t xml:space="preserve">OXY USA WTP-CASCADE CRK 797-05-52                 </t>
  </si>
  <si>
    <t xml:space="preserve">0933           </t>
  </si>
  <si>
    <t xml:space="preserve">ENCANA- G33NE                                     </t>
  </si>
  <si>
    <t xml:space="preserve">0934           </t>
  </si>
  <si>
    <t xml:space="preserve">ENCANA- RO2                                       </t>
  </si>
  <si>
    <t xml:space="preserve">0943           </t>
  </si>
  <si>
    <t xml:space="preserve">ENCANA- K19CNE                                    </t>
  </si>
  <si>
    <t xml:space="preserve">0945           </t>
  </si>
  <si>
    <t xml:space="preserve">ENCANA- TANK BATTERY K35NW                        </t>
  </si>
  <si>
    <t xml:space="preserve">0946           </t>
  </si>
  <si>
    <t xml:space="preserve">ENCANA- TANK BATTERY C29NE                        </t>
  </si>
  <si>
    <t xml:space="preserve">0951           </t>
  </si>
  <si>
    <t xml:space="preserve">OXY USA WTP LP-CC 797-05-36                       </t>
  </si>
  <si>
    <t xml:space="preserve">0953           </t>
  </si>
  <si>
    <t xml:space="preserve">KOHLER NAT GAS ENGINE RATED AT 26 HP                                            </t>
  </si>
  <si>
    <t xml:space="preserve">ENCANA- HUNTER CREEK SOUTH 8401                   </t>
  </si>
  <si>
    <t xml:space="preserve">0955           </t>
  </si>
  <si>
    <t xml:space="preserve">PETROLEUM DEVELOPMENT CORP.-LOGAN MASTER          </t>
  </si>
  <si>
    <t xml:space="preserve">VALERUS DEHYDRATOR RATED AT 25,250 MMSCF/YR                                     </t>
  </si>
  <si>
    <t xml:space="preserve">POUNDS PROCESSED                        </t>
  </si>
  <si>
    <t xml:space="preserve">FUGITIVE EQUIP LEAKS                                                            </t>
  </si>
  <si>
    <t xml:space="preserve">0957           </t>
  </si>
  <si>
    <t xml:space="preserve">WILLIAMS PRODUCTION RMT - MV 39-03                </t>
  </si>
  <si>
    <t xml:space="preserve">0958           </t>
  </si>
  <si>
    <t xml:space="preserve">CUSTOM NATURAL GAS DEG DEHY UNIT                                                </t>
  </si>
  <si>
    <t xml:space="preserve">WILLIAMS PRODUCTION - RWF 523-19                  </t>
  </si>
  <si>
    <t xml:space="preserve">0959           </t>
  </si>
  <si>
    <t xml:space="preserve">ENCANA OIL &amp; GAS (USA), INC. - N9W (001)          </t>
  </si>
  <si>
    <t xml:space="preserve">0960           </t>
  </si>
  <si>
    <t xml:space="preserve">ENCANA (WEST)- D15                                </t>
  </si>
  <si>
    <t xml:space="preserve">0962           </t>
  </si>
  <si>
    <t xml:space="preserve">BILL BARRETT CORP - TANK BATTERY # 20058          </t>
  </si>
  <si>
    <t xml:space="preserve">0963           </t>
  </si>
  <si>
    <t xml:space="preserve">WILLIAMS PROD - SECTION 19 TANK FACILITY          </t>
  </si>
  <si>
    <t xml:space="preserve">0965           </t>
  </si>
  <si>
    <t xml:space="preserve">CHEVRON USA INC - SKINNER RIDGE 25-1              </t>
  </si>
  <si>
    <t xml:space="preserve">0966           </t>
  </si>
  <si>
    <t xml:space="preserve">CHEVRON USA INC - SKINNER RIDGE 25-3              </t>
  </si>
  <si>
    <t xml:space="preserve">0967           </t>
  </si>
  <si>
    <t xml:space="preserve">CHEVRON USA, INC. - SKINNER RIDGE 36-1            </t>
  </si>
  <si>
    <t xml:space="preserve">0968           </t>
  </si>
  <si>
    <t xml:space="preserve">PETROLEUM DEV CORP - RILEY GULCH                  </t>
  </si>
  <si>
    <t xml:space="preserve">0973           </t>
  </si>
  <si>
    <t xml:space="preserve">WILLIAMS PRODUCTION - RMV 7-21                    </t>
  </si>
  <si>
    <t xml:space="preserve">0986           </t>
  </si>
  <si>
    <t xml:space="preserve">WILLIAMS PRODUCTION RMT - GV 18-23                </t>
  </si>
  <si>
    <t xml:space="preserve">0988           </t>
  </si>
  <si>
    <t xml:space="preserve">WILLIAMS PRODUCTION RMT - CLOUGH 26               </t>
  </si>
  <si>
    <t xml:space="preserve">0990           </t>
  </si>
  <si>
    <t xml:space="preserve">WILLIAMS PRODUCTION GV 33-22                      </t>
  </si>
  <si>
    <t xml:space="preserve">0991           </t>
  </si>
  <si>
    <t xml:space="preserve">WILLIAMS PRODUCTION RMT - GR 24-35                </t>
  </si>
  <si>
    <t xml:space="preserve">0994           </t>
  </si>
  <si>
    <t xml:space="preserve">WILLIAMS PRODUCTION RMT - RMV 12-16               </t>
  </si>
  <si>
    <t xml:space="preserve">0995           </t>
  </si>
  <si>
    <t xml:space="preserve">WILLIAMS PRODUCTION RMT - RMV 29-27               </t>
  </si>
  <si>
    <t xml:space="preserve">0996           </t>
  </si>
  <si>
    <t xml:space="preserve">WILLIAMS PRODUCTION RMT GV 21-35                  </t>
  </si>
  <si>
    <t xml:space="preserve">1001           </t>
  </si>
  <si>
    <t xml:space="preserve">WILLIAMS PRODUCTION SG 12-23                      </t>
  </si>
  <si>
    <t xml:space="preserve">1002           </t>
  </si>
  <si>
    <t xml:space="preserve">BILL BARRETT CORP - TANK BATTERY # 20378          </t>
  </si>
  <si>
    <t xml:space="preserve">1003           </t>
  </si>
  <si>
    <t xml:space="preserve">BILL BARRETT CORP - TANK BATTERY # 20064          </t>
  </si>
  <si>
    <t xml:space="preserve">1004           </t>
  </si>
  <si>
    <t xml:space="preserve">BILL BARRETT CORP - TANK BATTERY # 16884          </t>
  </si>
  <si>
    <t xml:space="preserve">1005           </t>
  </si>
  <si>
    <t xml:space="preserve">BILL BARRETT CORP - TANK BATTERY # 20730          </t>
  </si>
  <si>
    <t xml:space="preserve">1006           </t>
  </si>
  <si>
    <t xml:space="preserve">ENCANA (WEST)- L17E                               </t>
  </si>
  <si>
    <t xml:space="preserve">1007           </t>
  </si>
  <si>
    <t xml:space="preserve">CHALLANGER COMBO UNIT RATED AT.0 MMSCF/DAY                                      </t>
  </si>
  <si>
    <t xml:space="preserve">CHEVRON USA INC - SKINNER RIDGE 25-2              </t>
  </si>
  <si>
    <t xml:space="preserve">1008           </t>
  </si>
  <si>
    <t xml:space="preserve">BILL BARRETT CORP - TANK BATTERY # 21148          </t>
  </si>
  <si>
    <t xml:space="preserve">1009           </t>
  </si>
  <si>
    <t xml:space="preserve">BILL BARRETT CORP - TANK BATTERY # 21147          </t>
  </si>
  <si>
    <t xml:space="preserve">1010           </t>
  </si>
  <si>
    <t xml:space="preserve">BILL BARRETT CORP - BATTERY #16899                </t>
  </si>
  <si>
    <t xml:space="preserve">1011           </t>
  </si>
  <si>
    <t xml:space="preserve">OXY USA WTP LP - CC # 697-15-01                   </t>
  </si>
  <si>
    <t xml:space="preserve">1015           </t>
  </si>
  <si>
    <t xml:space="preserve">OXY USA WTP LP - CC # 610-24-43                   </t>
  </si>
  <si>
    <t xml:space="preserve">1017           </t>
  </si>
  <si>
    <t xml:space="preserve">ENCANA (WEST)-H23NW (001)                         </t>
  </si>
  <si>
    <t xml:space="preserve">1018           </t>
  </si>
  <si>
    <t xml:space="preserve">ENCANA (WEST)- I9W (001)                          </t>
  </si>
  <si>
    <t xml:space="preserve">1021           </t>
  </si>
  <si>
    <t xml:space="preserve">ENCANA (WEST)- I3B                                </t>
  </si>
  <si>
    <t xml:space="preserve">1023           </t>
  </si>
  <si>
    <t xml:space="preserve">BILL BARRETT CORP - TANK BATTERY # 21360          </t>
  </si>
  <si>
    <t xml:space="preserve">1029           </t>
  </si>
  <si>
    <t xml:space="preserve">WILLIAMS PRODUCTION - MC NARY                     </t>
  </si>
  <si>
    <t xml:space="preserve">CATERPILLAR. G3516TALE ENGINE RATED @ 1,144 HP                                  </t>
  </si>
  <si>
    <t xml:space="preserve">DEG DEHYDRATOR                                                                  </t>
  </si>
  <si>
    <t xml:space="preserve">1030           </t>
  </si>
  <si>
    <t xml:space="preserve">CAT G3516TALE NATURAL GAS RATED @ 1,340HP                                       </t>
  </si>
  <si>
    <t xml:space="preserve">BARGATH LLC - WHEELER GULCH CS                    </t>
  </si>
  <si>
    <t xml:space="preserve">CATERPILLAR, G35156TALE ENG RATED AT 1,173 HP                                   </t>
  </si>
  <si>
    <t xml:space="preserve">CATERPILLAR, G3516TALE RATED AT 1,173 HP                                        </t>
  </si>
  <si>
    <t xml:space="preserve">CATERPILLAR, G3516TALE ENG RATED @ 75.6 MMSCF/YR                                </t>
  </si>
  <si>
    <t xml:space="preserve">CATERPILLAR, G3516TALE RATED AT 1,144 HP                                        </t>
  </si>
  <si>
    <t xml:space="preserve">CATERPILLAR,F3516 TALE, RATED @1340 HP                                          </t>
  </si>
  <si>
    <t xml:space="preserve">MAINTENANCE ENGNE/STATON BLOWNDOWNS                                             </t>
  </si>
  <si>
    <t xml:space="preserve">VOC EQUIPMENT LEAKS                                                             </t>
  </si>
  <si>
    <t xml:space="preserve">1031           </t>
  </si>
  <si>
    <t xml:space="preserve">ORION ENERGY PARTNERS                             </t>
  </si>
  <si>
    <t xml:space="preserve">1033           </t>
  </si>
  <si>
    <t xml:space="preserve">CHEVRON USA INC                                   </t>
  </si>
  <si>
    <t xml:space="preserve">1034           </t>
  </si>
  <si>
    <t xml:space="preserve">CHEVRON USA INC- SKINNER RIDGE 7-27E              </t>
  </si>
  <si>
    <t xml:space="preserve">1036           </t>
  </si>
  <si>
    <t xml:space="preserve">ENCANA (WEST) - RB1 PAD                           </t>
  </si>
  <si>
    <t xml:space="preserve">1038           </t>
  </si>
  <si>
    <t xml:space="preserve">BILL BARRETT CORP - TANK BATTERY # 21473          </t>
  </si>
  <si>
    <t xml:space="preserve">1039           </t>
  </si>
  <si>
    <t xml:space="preserve">BILL BARRETT CORP - TANK BATTERY # 16871          </t>
  </si>
  <si>
    <t xml:space="preserve">1040           </t>
  </si>
  <si>
    <t xml:space="preserve">BILL BARRETT CORP - TANK BATTERY # 16874          </t>
  </si>
  <si>
    <t xml:space="preserve">1041           </t>
  </si>
  <si>
    <t xml:space="preserve">ENCANA - RE2 PAD                                  </t>
  </si>
  <si>
    <t xml:space="preserve">1042           </t>
  </si>
  <si>
    <t xml:space="preserve">ENCANA (WEST) - RJ2 PAD                           </t>
  </si>
  <si>
    <t xml:space="preserve">1043           </t>
  </si>
  <si>
    <t xml:space="preserve">ENCANA (WEST) - J23NW (001)                       </t>
  </si>
  <si>
    <t xml:space="preserve">1044           </t>
  </si>
  <si>
    <t xml:space="preserve">ENCANA (WEST) - E9W (001)                         </t>
  </si>
  <si>
    <t xml:space="preserve">1045           </t>
  </si>
  <si>
    <t xml:space="preserve">BILL BARRETT CORP - TANK BATTERY # 16887          </t>
  </si>
  <si>
    <t xml:space="preserve">1046           </t>
  </si>
  <si>
    <t xml:space="preserve">TEG DEHYDRATION                                                                 </t>
  </si>
  <si>
    <t xml:space="preserve">ENCANA OIL &amp; GAS - HIGH MESA COMP STATIO          </t>
  </si>
  <si>
    <t xml:space="preserve">TEG UNIT                                                                        </t>
  </si>
  <si>
    <t xml:space="preserve">1047           </t>
  </si>
  <si>
    <t xml:space="preserve">FIXED ROOF TNK  CONDENSATE  WRK+BRTH+FLASH Contrld                              </t>
  </si>
  <si>
    <t xml:space="preserve">BILL BARRETT CORP - # 16886/26508                 </t>
  </si>
  <si>
    <t xml:space="preserve">1048           </t>
  </si>
  <si>
    <t xml:space="preserve">CHALLANGER COMBO DEHYDRATOR                                                     </t>
  </si>
  <si>
    <t xml:space="preserve">CHEVRON USA INC - SKINNER RIDGE 25-4              </t>
  </si>
  <si>
    <t xml:space="preserve">1049           </t>
  </si>
  <si>
    <t xml:space="preserve">CHEVRON USA INC - SKINNER RIDGE 11-1              </t>
  </si>
  <si>
    <t xml:space="preserve">1050           </t>
  </si>
  <si>
    <t xml:space="preserve">BILL BARRETT CORP - TANK BATTERY # 21941          </t>
  </si>
  <si>
    <t xml:space="preserve">1051           </t>
  </si>
  <si>
    <t xml:space="preserve">BILL BARRETT CORP - TANK BATTERY # 22358          </t>
  </si>
  <si>
    <t xml:space="preserve">1052           </t>
  </si>
  <si>
    <t xml:space="preserve">BILL BARRETT CORP - TANK BATTERY # 16896          </t>
  </si>
  <si>
    <t xml:space="preserve">1053           </t>
  </si>
  <si>
    <t xml:space="preserve">BILL BARRETT CORP 20052                           </t>
  </si>
  <si>
    <t xml:space="preserve">1054           </t>
  </si>
  <si>
    <t xml:space="preserve">CHALLENGAR COMBO UNIT GLYCOL DEHY                                               </t>
  </si>
  <si>
    <t xml:space="preserve">CHEVRON USA INC - SKINNER RIDGE 12-2              </t>
  </si>
  <si>
    <t xml:space="preserve">1055           </t>
  </si>
  <si>
    <t xml:space="preserve">WILLIAMS PRODUCTION RMT - RWF 442-22              </t>
  </si>
  <si>
    <t xml:space="preserve">1062           </t>
  </si>
  <si>
    <t xml:space="preserve">WILLIAMS PRODUCTION RMT - PA 32-20-W              </t>
  </si>
  <si>
    <t xml:space="preserve">1067           </t>
  </si>
  <si>
    <t xml:space="preserve">WILLIAMS PRODUCTION PA 33-32                      </t>
  </si>
  <si>
    <t xml:space="preserve">1073           </t>
  </si>
  <si>
    <t xml:space="preserve">WILLIAMS PRODUCTION GM 14-35                      </t>
  </si>
  <si>
    <t xml:space="preserve">1081           </t>
  </si>
  <si>
    <t xml:space="preserve">WILLIAMS PRODUCTION SG 21-27                      </t>
  </si>
  <si>
    <t xml:space="preserve">1086           </t>
  </si>
  <si>
    <t xml:space="preserve">WILLIAMS PRODUCTION RMV 56-21                     </t>
  </si>
  <si>
    <t xml:space="preserve">1087           </t>
  </si>
  <si>
    <t xml:space="preserve">WILLIAMS PRODUCTION RMT - GM 32-04                </t>
  </si>
  <si>
    <t xml:space="preserve">1088           </t>
  </si>
  <si>
    <t xml:space="preserve">WILLIAMS PRODUCTION RMT - GV 42-06                </t>
  </si>
  <si>
    <t xml:space="preserve">1095           </t>
  </si>
  <si>
    <t xml:space="preserve">WILLIAMS PRODUCTION RMT - MV 09-32                </t>
  </si>
  <si>
    <t xml:space="preserve">1097           </t>
  </si>
  <si>
    <t xml:space="preserve">WILLIAMS PRODUCTION RMT - MV 25-17                </t>
  </si>
  <si>
    <t xml:space="preserve">1098           </t>
  </si>
  <si>
    <t xml:space="preserve">WILLIAMS PRODUCTION RMT - MV 61-08D               </t>
  </si>
  <si>
    <t xml:space="preserve">1100           </t>
  </si>
  <si>
    <t xml:space="preserve">WILLIAMS PRODUCTION PA 324-26                     </t>
  </si>
  <si>
    <t xml:space="preserve">1102           </t>
  </si>
  <si>
    <t xml:space="preserve">WILLIAMS PRODUCTION MV 15-08                      </t>
  </si>
  <si>
    <t xml:space="preserve">1105           </t>
  </si>
  <si>
    <t xml:space="preserve">WILLIAMS PRODUCTION RMT - RMV 146-19-W            </t>
  </si>
  <si>
    <t xml:space="preserve">1108           </t>
  </si>
  <si>
    <t xml:space="preserve">CHEVRON USA INC - SKINNER RIDGE 12-3              </t>
  </si>
  <si>
    <t xml:space="preserve">1109           </t>
  </si>
  <si>
    <t xml:space="preserve">BILL BARRETT CORP - TANK BATTERY # 22430          </t>
  </si>
  <si>
    <t xml:space="preserve">1112           </t>
  </si>
  <si>
    <t xml:space="preserve">WILLIAMS PRODUCTION RMT - GM 13-32                </t>
  </si>
  <si>
    <t xml:space="preserve">1117           </t>
  </si>
  <si>
    <t xml:space="preserve">ENCANA E20E (001)                                 </t>
  </si>
  <si>
    <t xml:space="preserve">1118           </t>
  </si>
  <si>
    <t xml:space="preserve">NAT GAS FIRED CHEVROLET 454 RICE                                                </t>
  </si>
  <si>
    <t xml:space="preserve">WINDSOR ENERGY GROUP - PAD T                      </t>
  </si>
  <si>
    <t xml:space="preserve">1122           </t>
  </si>
  <si>
    <t xml:space="preserve">BILL BARRETT CORP - TANK BATTERY # 22682          </t>
  </si>
  <si>
    <t xml:space="preserve">1123           </t>
  </si>
  <si>
    <t xml:space="preserve">BILL BARRETT CORP - TANK BATTERY # 22639          </t>
  </si>
  <si>
    <t xml:space="preserve">1124           </t>
  </si>
  <si>
    <t xml:space="preserve">WILLIAMS PRODUCTION RMT - DOE 1-W-21              </t>
  </si>
  <si>
    <t xml:space="preserve">1125           </t>
  </si>
  <si>
    <t xml:space="preserve">WILLIAMS PRODUCTION RMT - RWF 333-19-W            </t>
  </si>
  <si>
    <t xml:space="preserve">1126           </t>
  </si>
  <si>
    <t xml:space="preserve">WILLIAMS PRODUCTION RMT - PA 331-29-W             </t>
  </si>
  <si>
    <t xml:space="preserve">1127           </t>
  </si>
  <si>
    <t xml:space="preserve">WILLIAMS PRODUCTION RMT - PA 11-32                </t>
  </si>
  <si>
    <t xml:space="preserve">1128           </t>
  </si>
  <si>
    <t xml:space="preserve">WILLIAMS PRODUCTION RMT - PA 421-6-W              </t>
  </si>
  <si>
    <t xml:space="preserve">1129           </t>
  </si>
  <si>
    <t xml:space="preserve">WILLIAMS PRODUCTION RMT - PA 412-34-W             </t>
  </si>
  <si>
    <t xml:space="preserve">1130           </t>
  </si>
  <si>
    <t xml:space="preserve">WILLIAMS PRODUCTION RMT - RMW 171-19-W            </t>
  </si>
  <si>
    <t xml:space="preserve">1131           </t>
  </si>
  <si>
    <t xml:space="preserve">WILLIAMS PRODUCTION RMT - RWF 12-18-W             </t>
  </si>
  <si>
    <t xml:space="preserve">1132           </t>
  </si>
  <si>
    <t xml:space="preserve">WILLIAMS PRODUCTION RMT - RWF 314-18              </t>
  </si>
  <si>
    <t xml:space="preserve">1133           </t>
  </si>
  <si>
    <t xml:space="preserve">WILLIAMS PRODUCTION RWF 311-15                    </t>
  </si>
  <si>
    <t xml:space="preserve">1134           </t>
  </si>
  <si>
    <t xml:space="preserve">WILLIAMS PROD RMT - RYAN GULCH 22-06 298          </t>
  </si>
  <si>
    <t xml:space="preserve">1135           </t>
  </si>
  <si>
    <t xml:space="preserve">WILLIAMS PRODUCTION RMT - GM 13-03                </t>
  </si>
  <si>
    <t xml:space="preserve">1136           </t>
  </si>
  <si>
    <t xml:space="preserve">WILLIAMS PRODUCTION RMT - RWF 322-18              </t>
  </si>
  <si>
    <t xml:space="preserve">1137           </t>
  </si>
  <si>
    <t xml:space="preserve">WILLIAMS PROD RMT - RYAN GULCH 34-19 198          </t>
  </si>
  <si>
    <t xml:space="preserve">1138           </t>
  </si>
  <si>
    <t xml:space="preserve">WILLIAMS PRODUCTION RMT - RG 32-17-298            </t>
  </si>
  <si>
    <t xml:space="preserve">1139           </t>
  </si>
  <si>
    <t xml:space="preserve">WILLIAMS PRODUCTION RMT - RMV 08-16               </t>
  </si>
  <si>
    <t xml:space="preserve">1140           </t>
  </si>
  <si>
    <t xml:space="preserve">WILLIAMS PRODUCTION RMT - RWF 342-22              </t>
  </si>
  <si>
    <t xml:space="preserve">1141           </t>
  </si>
  <si>
    <t xml:space="preserve">WILLIAMS PRODUCTION RMT - CLOUGH 19               </t>
  </si>
  <si>
    <t xml:space="preserve">1142           </t>
  </si>
  <si>
    <t xml:space="preserve">WILLIAMS PRODUCTION RMT - RWF 324-19              </t>
  </si>
  <si>
    <t xml:space="preserve">1143           </t>
  </si>
  <si>
    <t xml:space="preserve">WILLIAMS PRODUCTION RMT - PA 41-34                </t>
  </si>
  <si>
    <t xml:space="preserve">1144           </t>
  </si>
  <si>
    <t xml:space="preserve">WILLIAMS PRODUCTION RMT - PA 21-28                </t>
  </si>
  <si>
    <t xml:space="preserve">1145           </t>
  </si>
  <si>
    <t xml:space="preserve">WILLIAMS PRODUCTION RMT - PA 534-27               </t>
  </si>
  <si>
    <t xml:space="preserve">1146           </t>
  </si>
  <si>
    <t xml:space="preserve">WILLIAMS PRODUCTION RMT RWF 334-17                </t>
  </si>
  <si>
    <t xml:space="preserve">1148           </t>
  </si>
  <si>
    <t xml:space="preserve">WILLIAMS PRODUCTION RMT - PA 341-6                </t>
  </si>
  <si>
    <t xml:space="preserve">1149           </t>
  </si>
  <si>
    <t xml:space="preserve">WILLIAMS PRODUCTION RMT - RWF 14-18               </t>
  </si>
  <si>
    <t xml:space="preserve">1150           </t>
  </si>
  <si>
    <t xml:space="preserve">WILLIAMS PRODUCTION - ALLEN PT 24-14 696          </t>
  </si>
  <si>
    <t xml:space="preserve">1151           </t>
  </si>
  <si>
    <t xml:space="preserve">WILLIAMS PRODUCTION RMT - RWF 33-22               </t>
  </si>
  <si>
    <t xml:space="preserve">1152           </t>
  </si>
  <si>
    <t xml:space="preserve">WILLIAMS PRODUCTION RMT - MV 22-20                </t>
  </si>
  <si>
    <t xml:space="preserve">1153           </t>
  </si>
  <si>
    <t xml:space="preserve">WILLIAMS PROD - RYAN GULCH 23-33 198              </t>
  </si>
  <si>
    <t xml:space="preserve">1154           </t>
  </si>
  <si>
    <t xml:space="preserve">WILLIAMS PRODUCTION RMT - GM 42-04                </t>
  </si>
  <si>
    <t xml:space="preserve">1155           </t>
  </si>
  <si>
    <t xml:space="preserve">WILLIAMS PRODUCTION RMT - RMV 217-21              </t>
  </si>
  <si>
    <t xml:space="preserve">1156           </t>
  </si>
  <si>
    <t xml:space="preserve">WILLIAMS PRODUCTION RMT - RWF 14-13               </t>
  </si>
  <si>
    <t xml:space="preserve">1157           </t>
  </si>
  <si>
    <t xml:space="preserve">WILLIAMS PRODUCTION RMT - PA 414-34               </t>
  </si>
  <si>
    <t xml:space="preserve">1158           </t>
  </si>
  <si>
    <t xml:space="preserve">WILLIAMS PRODUCTION - ALLEN PT 24-17 965          </t>
  </si>
  <si>
    <t xml:space="preserve">1159           </t>
  </si>
  <si>
    <t xml:space="preserve">WILLIAMS PROD - RWF 424-11                        </t>
  </si>
  <si>
    <t xml:space="preserve">1160           </t>
  </si>
  <si>
    <t xml:space="preserve">WILLIAMS PRODUCTION RMT - PA 23-28                </t>
  </si>
  <si>
    <t xml:space="preserve">1161           </t>
  </si>
  <si>
    <t xml:space="preserve">WILLIAMS PRODUCTION RMT - MV 13-33                </t>
  </si>
  <si>
    <t xml:space="preserve">1162           </t>
  </si>
  <si>
    <t xml:space="preserve">WILLIAMS PRODUCTION RMT - MV 34-05                </t>
  </si>
  <si>
    <t xml:space="preserve">1163           </t>
  </si>
  <si>
    <t xml:space="preserve">WILLIAMS PRODUCTION RMT - RWF 11-19               </t>
  </si>
  <si>
    <t xml:space="preserve">1164           </t>
  </si>
  <si>
    <t xml:space="preserve">WILLIAMS PRODUCTION RMT - PA 44-28                </t>
  </si>
  <si>
    <t xml:space="preserve">1165           </t>
  </si>
  <si>
    <t xml:space="preserve">WILLIAMS PRODUCTION RMT - PA 22-27                </t>
  </si>
  <si>
    <t xml:space="preserve">1166           </t>
  </si>
  <si>
    <t xml:space="preserve">WILLIAMS PROD - RYAN GULCH 31-02 298              </t>
  </si>
  <si>
    <t xml:space="preserve">1167           </t>
  </si>
  <si>
    <t xml:space="preserve">WILLIAMS PRODUCTION RMT - PA 24-27                </t>
  </si>
  <si>
    <t xml:space="preserve">1168           </t>
  </si>
  <si>
    <t xml:space="preserve">BILL BARRETT CORP - TANK # 23140                  </t>
  </si>
  <si>
    <t xml:space="preserve">1169           </t>
  </si>
  <si>
    <t xml:space="preserve">WILLIAMS PRODUCTION RMT GM 33-04                  </t>
  </si>
  <si>
    <t xml:space="preserve">1170           </t>
  </si>
  <si>
    <t xml:space="preserve">WILLIAMS PRODUCTION RMT - GV 81-5                 </t>
  </si>
  <si>
    <t xml:space="preserve">1171           </t>
  </si>
  <si>
    <t xml:space="preserve">WILLIAMS PRODUCTION RMT - PA 344-29               </t>
  </si>
  <si>
    <t xml:space="preserve">1172           </t>
  </si>
  <si>
    <t xml:space="preserve">WILLIAMS PRODUCTION RMT - PA 11-28                </t>
  </si>
  <si>
    <t xml:space="preserve">1173           </t>
  </si>
  <si>
    <t xml:space="preserve">WILLIAMS PRODUCTION RMT - PA 11-35                </t>
  </si>
  <si>
    <t xml:space="preserve">1174           </t>
  </si>
  <si>
    <t xml:space="preserve">WILLIAMS PRODUCTION RMT - PA 41-32                </t>
  </si>
  <si>
    <t xml:space="preserve">1175           </t>
  </si>
  <si>
    <t xml:space="preserve">WILLIAMS PRODUCTION RMT - RWF 44-18               </t>
  </si>
  <si>
    <t xml:space="preserve">1176           </t>
  </si>
  <si>
    <t xml:space="preserve">WILLIAMS PRODUCTION RMT - MV 102-03               </t>
  </si>
  <si>
    <t xml:space="preserve">1177           </t>
  </si>
  <si>
    <t xml:space="preserve">WILLIAMS PRODUCTION RMT - RWF 41-30               </t>
  </si>
  <si>
    <t xml:space="preserve">1178           </t>
  </si>
  <si>
    <t xml:space="preserve">WILLIAMS PRODUCTION RMT - PA 13-34                </t>
  </si>
  <si>
    <t xml:space="preserve">1179           </t>
  </si>
  <si>
    <t xml:space="preserve">WILLIAMS PRODUCTION RMT - GV 03-11                </t>
  </si>
  <si>
    <t xml:space="preserve">1180           </t>
  </si>
  <si>
    <t xml:space="preserve">WILLIAMS PRODUCTION RMT - PA 11-33                </t>
  </si>
  <si>
    <t xml:space="preserve">1181           </t>
  </si>
  <si>
    <t xml:space="preserve">WILLIAMS PRODUCTION RMT - PA 42-33                </t>
  </si>
  <si>
    <t xml:space="preserve">1182           </t>
  </si>
  <si>
    <t xml:space="preserve">WILLIAMS PRODUCTION RMV 38-17                     </t>
  </si>
  <si>
    <t xml:space="preserve">1183           </t>
  </si>
  <si>
    <t xml:space="preserve">WILLIAMS PROD - RYAN GULCH 23-07 297              </t>
  </si>
  <si>
    <t xml:space="preserve">1184           </t>
  </si>
  <si>
    <t xml:space="preserve">WILLIAMS PRODUCTION RMT - PA 21-34                </t>
  </si>
  <si>
    <t xml:space="preserve">1185           </t>
  </si>
  <si>
    <t xml:space="preserve">WILLIAMS PRODUCTION RMT - PA 22-6                 </t>
  </si>
  <si>
    <t xml:space="preserve">1186           </t>
  </si>
  <si>
    <t xml:space="preserve">WILLIAMS PRODUCTION RMT - RMV 215-21              </t>
  </si>
  <si>
    <t xml:space="preserve">1187           </t>
  </si>
  <si>
    <t xml:space="preserve">WILLIAMS PRODUCTION RMT - PA 34-29                </t>
  </si>
  <si>
    <t xml:space="preserve">1188           </t>
  </si>
  <si>
    <t xml:space="preserve">WILLIAMS PRODUCTION RMT - GV 25-27                </t>
  </si>
  <si>
    <t xml:space="preserve">1189           </t>
  </si>
  <si>
    <t xml:space="preserve">WILLIAMS PRODUCTION RMT - GR 21-04                </t>
  </si>
  <si>
    <t xml:space="preserve">1190           </t>
  </si>
  <si>
    <t xml:space="preserve">WILLIAMS PRODUCTION RMT - DOE 1-M-31              </t>
  </si>
  <si>
    <t xml:space="preserve">1191           </t>
  </si>
  <si>
    <t xml:space="preserve">WILLIAMS PRODUCTION RMT - PA 13-28                </t>
  </si>
  <si>
    <t xml:space="preserve">1192           </t>
  </si>
  <si>
    <t xml:space="preserve">WILLIAMS PRODUCTION RMT - RWF 422-21              </t>
  </si>
  <si>
    <t xml:space="preserve">1193           </t>
  </si>
  <si>
    <t xml:space="preserve">WILLIAMS PRODUCTION RMT - RMV 121-27              </t>
  </si>
  <si>
    <t xml:space="preserve">1194           </t>
  </si>
  <si>
    <t xml:space="preserve">WILLIAMS PRODUCTION PA 22-34                      </t>
  </si>
  <si>
    <t xml:space="preserve">1195           </t>
  </si>
  <si>
    <t xml:space="preserve">WILLIAMS PRODUCTION RMT - PA 332-33               </t>
  </si>
  <si>
    <t xml:space="preserve">1196           </t>
  </si>
  <si>
    <t xml:space="preserve">WILLIAMS PRODUCTION ARCO DEEP #1-27               </t>
  </si>
  <si>
    <t xml:space="preserve">1197           </t>
  </si>
  <si>
    <t xml:space="preserve">WILLIAMS PRODUCTION RMT - GR 14-28                </t>
  </si>
  <si>
    <t xml:space="preserve">1198           </t>
  </si>
  <si>
    <t xml:space="preserve">WILLIAMS PRODUCTION RMT - PA 41-35                </t>
  </si>
  <si>
    <t xml:space="preserve">1199           </t>
  </si>
  <si>
    <t xml:space="preserve">BILL BARRETT CORP - # 22528                       </t>
  </si>
  <si>
    <t xml:space="preserve">1200           </t>
  </si>
  <si>
    <t xml:space="preserve">CHALLANGER COMBO UNIT RATED AT 4.0 MMSCF/DAY                                    </t>
  </si>
  <si>
    <t xml:space="preserve">CHEVRON USA SKINNER RIDGE 12-1                    </t>
  </si>
  <si>
    <t xml:space="preserve">1203           </t>
  </si>
  <si>
    <t xml:space="preserve">WILLIAMS PRODUCTION RMT - RWF 22-29               </t>
  </si>
  <si>
    <t xml:space="preserve">1219           </t>
  </si>
  <si>
    <t xml:space="preserve">WILLIAMS PRODUCTION PA 23-26                      </t>
  </si>
  <si>
    <t xml:space="preserve">1220           </t>
  </si>
  <si>
    <t xml:space="preserve">ENCANA E33NE                                      </t>
  </si>
  <si>
    <t xml:space="preserve">1221           </t>
  </si>
  <si>
    <t xml:space="preserve">ENCANA - PK25 (001)                               </t>
  </si>
  <si>
    <t xml:space="preserve">1222           </t>
  </si>
  <si>
    <t xml:space="preserve">BILL BARRETT CORP-TANK # 23654                    </t>
  </si>
  <si>
    <t xml:space="preserve">1223           </t>
  </si>
  <si>
    <t xml:space="preserve">BILL BARRETT CORP-TANK# 16872                     </t>
  </si>
  <si>
    <t xml:space="preserve">1224           </t>
  </si>
  <si>
    <t xml:space="preserve">BILL BARRETT CORP-TANK# 20734                     </t>
  </si>
  <si>
    <t xml:space="preserve">1226           </t>
  </si>
  <si>
    <t xml:space="preserve">ENCANA (WEST) - P26W (001)                        </t>
  </si>
  <si>
    <t xml:space="preserve">1227           </t>
  </si>
  <si>
    <t xml:space="preserve">ENCANA (WEST)- C36W BATTERIES                     </t>
  </si>
  <si>
    <t xml:space="preserve">1230           </t>
  </si>
  <si>
    <t xml:space="preserve">DEHYDRATOR                                                                      </t>
  </si>
  <si>
    <t xml:space="preserve">PETROLEUM DEVELOPMENT CORP.-STARKEY               </t>
  </si>
  <si>
    <t xml:space="preserve">1231           </t>
  </si>
  <si>
    <t xml:space="preserve">BILL BARRETT CORPORATION 26255                    </t>
  </si>
  <si>
    <t xml:space="preserve">1232           </t>
  </si>
  <si>
    <t xml:space="preserve">CONDENSATE STORAGE TANK WITH FLARE                                              </t>
  </si>
  <si>
    <t xml:space="preserve">BILL BARRETT CORP-BATTERY # 26225                 </t>
  </si>
  <si>
    <t xml:space="preserve">1233           </t>
  </si>
  <si>
    <t xml:space="preserve">ENCANA (WEST)-TANK C34NW (001)                    </t>
  </si>
  <si>
    <t xml:space="preserve">1234           </t>
  </si>
  <si>
    <t xml:space="preserve">ENCANA (WEST)-BATTERY J16W (001)                  </t>
  </si>
  <si>
    <t xml:space="preserve">1235           </t>
  </si>
  <si>
    <t xml:space="preserve">ENCANA (WEST)-BATTERY # P36 (001)                 </t>
  </si>
  <si>
    <t xml:space="preserve">1238           </t>
  </si>
  <si>
    <t xml:space="preserve">WILLIAMS PRODUCTION RMV 224-22                    </t>
  </si>
  <si>
    <t xml:space="preserve">1239           </t>
  </si>
  <si>
    <t xml:space="preserve">WILLIAMS PRODUCTION RWF 23-29                     </t>
  </si>
  <si>
    <t xml:space="preserve">1240           </t>
  </si>
  <si>
    <t xml:space="preserve">WILLIAMS PRODUCTION RWF 12-19                     </t>
  </si>
  <si>
    <t xml:space="preserve">1241           </t>
  </si>
  <si>
    <t xml:space="preserve">WILLIAMS PRODUCTION GM 12-12                      </t>
  </si>
  <si>
    <t xml:space="preserve">1242           </t>
  </si>
  <si>
    <t xml:space="preserve">WILLIAMS PRODUCTION GM 11-02                      </t>
  </si>
  <si>
    <t xml:space="preserve">1245           </t>
  </si>
  <si>
    <t xml:space="preserve">WILLIAMS GM CHEVRON CENTRAL (MV 55-29)            </t>
  </si>
  <si>
    <t xml:space="preserve">1246           </t>
  </si>
  <si>
    <t xml:space="preserve">WILLIAMS PRODUCTION NG 44-8                       </t>
  </si>
  <si>
    <t xml:space="preserve">1250           </t>
  </si>
  <si>
    <t xml:space="preserve">WILLIAMS PRODUCTION PA 323-24                     </t>
  </si>
  <si>
    <t xml:space="preserve">1254           </t>
  </si>
  <si>
    <t xml:space="preserve">WILLIAMS PRODUCTION PA 21-2                       </t>
  </si>
  <si>
    <t xml:space="preserve">1255           </t>
  </si>
  <si>
    <t xml:space="preserve">WILLIAMS PRODUCTION RMV 36-22                     </t>
  </si>
  <si>
    <t xml:space="preserve">1257           </t>
  </si>
  <si>
    <t xml:space="preserve">WILLIAMS PRODUCTION RMV 55-20                     </t>
  </si>
  <si>
    <t xml:space="preserve">1258           </t>
  </si>
  <si>
    <t xml:space="preserve">WILLIAMS PRODUCTION RMV 220-21                    </t>
  </si>
  <si>
    <t xml:space="preserve">1262           </t>
  </si>
  <si>
    <t xml:space="preserve">WILLIAMS PRODUCTION RMT - LANGSTAFF 1             </t>
  </si>
  <si>
    <t xml:space="preserve">1263           </t>
  </si>
  <si>
    <t xml:space="preserve">WILLIAMS PRODUCTION RMT - RMV 96-28               </t>
  </si>
  <si>
    <t xml:space="preserve">1264           </t>
  </si>
  <si>
    <t xml:space="preserve">WILLIAMS PRODUCTION GR 32-34                      </t>
  </si>
  <si>
    <t xml:space="preserve">1265           </t>
  </si>
  <si>
    <t xml:space="preserve">WILLIAMS PRODUCTION SG 41-27                      </t>
  </si>
  <si>
    <t xml:space="preserve">1267           </t>
  </si>
  <si>
    <t xml:space="preserve">WILLIAMS PRODUCTION RMV 24-27                     </t>
  </si>
  <si>
    <t xml:space="preserve">1268           </t>
  </si>
  <si>
    <t xml:space="preserve">WILLIAMS PRODUCTION SG 24-22                      </t>
  </si>
  <si>
    <t xml:space="preserve">1270           </t>
  </si>
  <si>
    <t xml:space="preserve">WILLIAMS PRODUCTION RMV 53-17-W                   </t>
  </si>
  <si>
    <t xml:space="preserve">1271           </t>
  </si>
  <si>
    <t xml:space="preserve">WILLIAMS PRODUCTION GV 02-31-W                    </t>
  </si>
  <si>
    <t xml:space="preserve">1272           </t>
  </si>
  <si>
    <t xml:space="preserve">WILLIAMS PRODUCTION GM 33-04-W                    </t>
  </si>
  <si>
    <t xml:space="preserve">1273           </t>
  </si>
  <si>
    <t xml:space="preserve">WILLIAMS PRODUCTION GR 21-04-W                    </t>
  </si>
  <si>
    <t xml:space="preserve">1274           </t>
  </si>
  <si>
    <t xml:space="preserve">WILLIAMS PRODUCTION GV 03-11-W                    </t>
  </si>
  <si>
    <t xml:space="preserve">1275           </t>
  </si>
  <si>
    <t xml:space="preserve">WILLIAMS PRODUCTION RWF 333-18-W                  </t>
  </si>
  <si>
    <t xml:space="preserve">1276           </t>
  </si>
  <si>
    <t xml:space="preserve">WILLIAMS PRODUCTION MV 18-32-W                    </t>
  </si>
  <si>
    <t xml:space="preserve">1277           </t>
  </si>
  <si>
    <t xml:space="preserve">WILLIAMS PRODUCTION GM 13-03-W                    </t>
  </si>
  <si>
    <t xml:space="preserve">1278           </t>
  </si>
  <si>
    <t xml:space="preserve">WILLIAMS PRODUCTION GM 11-34-W                    </t>
  </si>
  <si>
    <t xml:space="preserve">1280           </t>
  </si>
  <si>
    <t xml:space="preserve">WILLIAMS PRODUCTION GM 13-33-W                    </t>
  </si>
  <si>
    <t xml:space="preserve">1281           </t>
  </si>
  <si>
    <t xml:space="preserve">WILLIAMS PRODUCTION GR 41-20-W                    </t>
  </si>
  <si>
    <t xml:space="preserve">1282           </t>
  </si>
  <si>
    <t xml:space="preserve">WILLIAMS PRODUCTION MV 60-08D-W                   </t>
  </si>
  <si>
    <t xml:space="preserve">1284           </t>
  </si>
  <si>
    <t xml:space="preserve">WILLIAMS PRODUCTION GM 24-27-W                    </t>
  </si>
  <si>
    <t xml:space="preserve">1285           </t>
  </si>
  <si>
    <t xml:space="preserve">WILLIAMS PRODUCTION GV 23-34-W                    </t>
  </si>
  <si>
    <t xml:space="preserve">1287           </t>
  </si>
  <si>
    <t xml:space="preserve">WILLIAMS PRODUCTION GV 39-32-W                    </t>
  </si>
  <si>
    <t xml:space="preserve">1288           </t>
  </si>
  <si>
    <t xml:space="preserve">1289           </t>
  </si>
  <si>
    <t xml:space="preserve">WILLIAMS PRODUCTION PA 22-28-W                    </t>
  </si>
  <si>
    <t xml:space="preserve">1290           </t>
  </si>
  <si>
    <t xml:space="preserve">WILLIAMS PRODUCTION RMV 89-17-W                   </t>
  </si>
  <si>
    <t xml:space="preserve">1291           </t>
  </si>
  <si>
    <t xml:space="preserve">WILLIAMS PROD NAVAL OIL SHALE RM 2-8              </t>
  </si>
  <si>
    <t xml:space="preserve">1293           </t>
  </si>
  <si>
    <t xml:space="preserve">WILLIAMS PRODUCTION RMV 08-16-W                   </t>
  </si>
  <si>
    <t xml:space="preserve">1294           </t>
  </si>
  <si>
    <t xml:space="preserve">WILLIAMS PRODUCTION MV 09-32-W                    </t>
  </si>
  <si>
    <t xml:space="preserve">1295           </t>
  </si>
  <si>
    <t xml:space="preserve">WILLIAMS PRODUCTION RMV 38-17-W                   </t>
  </si>
  <si>
    <t xml:space="preserve">1296           </t>
  </si>
  <si>
    <t xml:space="preserve">WILLIAMS PRODUCTION GM 42-04-W                    </t>
  </si>
  <si>
    <t xml:space="preserve">1297           </t>
  </si>
  <si>
    <t xml:space="preserve">WILLIAMS PRODUCTION MV 34-05-W                    </t>
  </si>
  <si>
    <t xml:space="preserve">1315           </t>
  </si>
  <si>
    <t xml:space="preserve">LARAMIE ENERGY - HOOKER PAD                       </t>
  </si>
  <si>
    <t xml:space="preserve">1316           </t>
  </si>
  <si>
    <t xml:space="preserve">ENCANA OIL &amp; GAS RI1 (001)                        </t>
  </si>
  <si>
    <t xml:space="preserve">1318           </t>
  </si>
  <si>
    <t xml:space="preserve">BKEP CRUDE - CLOUGH STATION                       </t>
  </si>
  <si>
    <t xml:space="preserve">CRUDE OIL/CONDENSATE STORAGE TANKS                                              </t>
  </si>
  <si>
    <t xml:space="preserve">1319           </t>
  </si>
  <si>
    <t xml:space="preserve">BILL BARRETT CORP - BATTERY # 26527               </t>
  </si>
  <si>
    <t xml:space="preserve">1320           </t>
  </si>
  <si>
    <t xml:space="preserve">BILL BARRETT CORP - PORTER FEDERAL 14-28          </t>
  </si>
  <si>
    <t xml:space="preserve">1321           </t>
  </si>
  <si>
    <t xml:space="preserve">BERRY PETROLEUM CO - BATT CHEVRON 36-01D          </t>
  </si>
  <si>
    <t xml:space="preserve">1322           </t>
  </si>
  <si>
    <t xml:space="preserve">BERRY PETROLEUM CO - CHEVRON 18-434D              </t>
  </si>
  <si>
    <t xml:space="preserve">1323           </t>
  </si>
  <si>
    <t xml:space="preserve">BERRY PETROLEUM CO - CHEVRON 6-43D                </t>
  </si>
  <si>
    <t xml:space="preserve">1324           </t>
  </si>
  <si>
    <t xml:space="preserve">BERRY PETROLEUM CO - CHEVRON 5-433D               </t>
  </si>
  <si>
    <t xml:space="preserve">1325           </t>
  </si>
  <si>
    <t xml:space="preserve">BERRY PETROLEUM CO - CHEVRON 36-42D               </t>
  </si>
  <si>
    <t xml:space="preserve">1326           </t>
  </si>
  <si>
    <t xml:space="preserve">CATERPILLAR ENGINE RATED AT 1,053 HP                                            </t>
  </si>
  <si>
    <t xml:space="preserve">BARGATH LLC - WEBSTER HILL                        </t>
  </si>
  <si>
    <t xml:space="preserve">CATERPILLAR NAT GAS ENGINE RATED AT 3,550 HP                                    </t>
  </si>
  <si>
    <t xml:space="preserve">CATERPILLAR, G3612TALE ENG RATED AT 3,550 HP                                    </t>
  </si>
  <si>
    <t xml:space="preserve">CATERPILLAR, G3612TALE-130 ENGINE                                               </t>
  </si>
  <si>
    <t xml:space="preserve">ENGINE MAINTENANCE BLOWDOWNS                                                    </t>
  </si>
  <si>
    <t xml:space="preserve">TEG DEHY #2                                                                     </t>
  </si>
  <si>
    <t xml:space="preserve">TEG DEHYDRATOR NTE 90 MMSCF/DAY--DEHY 1                                         </t>
  </si>
  <si>
    <t xml:space="preserve">1327           </t>
  </si>
  <si>
    <t xml:space="preserve">CATERPILLAR NAT GAS ENGINE RATE AT 3,550 HP                                     </t>
  </si>
  <si>
    <t xml:space="preserve">BARGATH - RABBIT BRUSH C.S.                       </t>
  </si>
  <si>
    <t xml:space="preserve">CATERPILLAR, G3612 NAT GAS ENG  @ 3,350 HP                                      </t>
  </si>
  <si>
    <t xml:space="preserve">CATERPILLAR, G3612TALE ENG RATED @ 3,350 HP                                     </t>
  </si>
  <si>
    <t xml:space="preserve">CATERPILLAR, G3612-TALE-130 ENGINE RATED 3,350 HP                               </t>
  </si>
  <si>
    <t xml:space="preserve">CATERPILLAR NAT GAS ENG RATED AT 3,350 HP                                       </t>
  </si>
  <si>
    <t xml:space="preserve">MAINTENANCE ENGINE BLOWDOWNS                                                    </t>
  </si>
  <si>
    <t xml:space="preserve">TEG DEHYDRATION RATED AT 90 MMSCF/DAY                                           </t>
  </si>
  <si>
    <t xml:space="preserve">1328           </t>
  </si>
  <si>
    <t xml:space="preserve">CATERPILLAR, G3612 RATED @ 3550 HP                                              </t>
  </si>
  <si>
    <t xml:space="preserve">TRANSCOLORADO GAS - CONN CREEK                    </t>
  </si>
  <si>
    <t xml:space="preserve">CATERPILLAR,G3612 ENGINE RATED @ 3,550 HP                                       </t>
  </si>
  <si>
    <t xml:space="preserve">WAUKESHA , P48GL ENGINE RATED AT 777 HP                                         </t>
  </si>
  <si>
    <t xml:space="preserve">WAUKEHSA  P48GL ENGINE RATED AT 777 HP                                          </t>
  </si>
  <si>
    <t xml:space="preserve">1329           </t>
  </si>
  <si>
    <t xml:space="preserve">WILLIAMS PRODUCTION RMT CO - GM 41-29             </t>
  </si>
  <si>
    <t xml:space="preserve">1330           </t>
  </si>
  <si>
    <t xml:space="preserve">WILLIAMS PRODUCTION RWF 324-16                    </t>
  </si>
  <si>
    <t xml:space="preserve">1331           </t>
  </si>
  <si>
    <t xml:space="preserve">WILLIAMS PRODUCTION GV 52-03                      </t>
  </si>
  <si>
    <t xml:space="preserve">1333           </t>
  </si>
  <si>
    <t xml:space="preserve">WILLIAMS PRODUCTION RMT CO - PA 22-35             </t>
  </si>
  <si>
    <t xml:space="preserve">1334           </t>
  </si>
  <si>
    <t xml:space="preserve">WILLIAMS PRODUCTION RMV 40-20                     </t>
  </si>
  <si>
    <t xml:space="preserve">1335           </t>
  </si>
  <si>
    <t xml:space="preserve">WILLIAMS PRODUCTION RMT GM 21-02-W                </t>
  </si>
  <si>
    <t xml:space="preserve">1337           </t>
  </si>
  <si>
    <t xml:space="preserve">WILLIAMS PRODUCTION RMT GM 24-12-W                </t>
  </si>
  <si>
    <t xml:space="preserve">1338           </t>
  </si>
  <si>
    <t xml:space="preserve">WILLIAMS PRODUCTION RMT PA 21-35-W                </t>
  </si>
  <si>
    <t xml:space="preserve">1339           </t>
  </si>
  <si>
    <t xml:space="preserve">WILLIAMS PRODUCTION RMT MV 35-29-W                </t>
  </si>
  <si>
    <t xml:space="preserve">1342           </t>
  </si>
  <si>
    <t xml:space="preserve">WILLIAMS PRODUCTION RMT GM 13-34-W                </t>
  </si>
  <si>
    <t xml:space="preserve">1343           </t>
  </si>
  <si>
    <t xml:space="preserve">WILLIAMS PRODUCTION RMT PA 44-33-W                </t>
  </si>
  <si>
    <t xml:space="preserve">1344           </t>
  </si>
  <si>
    <t xml:space="preserve">WILLIAMS PRODUCTION RMT PA 43-34-W                </t>
  </si>
  <si>
    <t xml:space="preserve">1345           </t>
  </si>
  <si>
    <t xml:space="preserve">WILLIAMS PRODUCTION RMT MV 55-29-W                </t>
  </si>
  <si>
    <t xml:space="preserve">1346           </t>
  </si>
  <si>
    <t xml:space="preserve">WILLIAMS PRODUCTION RMT GR 14-28-W                </t>
  </si>
  <si>
    <t xml:space="preserve">1347           </t>
  </si>
  <si>
    <t xml:space="preserve">ENCANA (WEST) - I26NW (001)                       </t>
  </si>
  <si>
    <t xml:space="preserve">1349           </t>
  </si>
  <si>
    <t xml:space="preserve">BARGATH LLC - SUBSTATION ROAD DRIP TANK           </t>
  </si>
  <si>
    <t xml:space="preserve">1350           </t>
  </si>
  <si>
    <t xml:space="preserve">CATERPILLAR G3516 TA-130 GENERATOR                                              </t>
  </si>
  <si>
    <t xml:space="preserve">BARGATH LLC - CRAWFORD TRAIL                      </t>
  </si>
  <si>
    <t xml:space="preserve">CATERPILLAR COMBUSTION ENGINE RATED @ 1,053 HP                                  </t>
  </si>
  <si>
    <t xml:space="preserve">CATERPILLAR ENGINE RATED@ 3,550 HP                                              </t>
  </si>
  <si>
    <t xml:space="preserve">CATERPILLAR G3612-TALE NAT GAS ENG RATED @ 3,550                                </t>
  </si>
  <si>
    <t xml:space="preserve">CATERRPILLAR NAT GAS RATED @ 3,550 HP                                           </t>
  </si>
  <si>
    <t xml:space="preserve">MAINT. ENG/STATIONS BLOWDOWNS                                                   </t>
  </si>
  <si>
    <t xml:space="preserve">TEG GLYCOL DEHYDRATR RATED @ 24 GALLONS PER MINUTE                              </t>
  </si>
  <si>
    <t xml:space="preserve">TEG GLYCOL DEHYDRATOR RATED @24 GALLONS A MINUITE                               </t>
  </si>
  <si>
    <t xml:space="preserve">FUGITIVE EQUIPMENT LEAKS FROM EQUIPMENT                                         </t>
  </si>
  <si>
    <t xml:space="preserve">1351           </t>
  </si>
  <si>
    <t xml:space="preserve">LARAMIE ENERGY - MEAD B PAD                       </t>
  </si>
  <si>
    <t xml:space="preserve">1352           </t>
  </si>
  <si>
    <t xml:space="preserve">LARAMIE ENERGY, LLC - JONSSON PAD                 </t>
  </si>
  <si>
    <t xml:space="preserve">1356           </t>
  </si>
  <si>
    <t xml:space="preserve">BILL BARRETT CORP - # 27206                       </t>
  </si>
  <si>
    <t xml:space="preserve">1357           </t>
  </si>
  <si>
    <t xml:space="preserve">PETROLEUM DEVELOPMENT- CHEVRON 13D-17D            </t>
  </si>
  <si>
    <t xml:space="preserve">1358           </t>
  </si>
  <si>
    <t xml:space="preserve">PETROLEUM DEVELOPMENT - PUCKETT 34A-30D           </t>
  </si>
  <si>
    <t xml:space="preserve">1368           </t>
  </si>
  <si>
    <t xml:space="preserve">OXY USA WTP LP-CASCADE CREEK #604-12-13           </t>
  </si>
  <si>
    <t xml:space="preserve">1369           </t>
  </si>
  <si>
    <t xml:space="preserve">CRUDE OIL/CONDENSATE SKIM STORAGE TANKS                                         </t>
  </si>
  <si>
    <t xml:space="preserve">BILL BARRETT - #27310, CIRCLE B4 WATER S          </t>
  </si>
  <si>
    <t xml:space="preserve">PRODUCED WATER TANKS                                                            </t>
  </si>
  <si>
    <t xml:space="preserve">1370           </t>
  </si>
  <si>
    <t xml:space="preserve">ENCANA (WEST) - P33NW (001)                       </t>
  </si>
  <si>
    <t xml:space="preserve">CONDENSATE TANK OPERATION W/CONTROLS                                            </t>
  </si>
  <si>
    <t xml:space="preserve">1373           </t>
  </si>
  <si>
    <t xml:space="preserve">ENCANA (WEST) - K8W (001)                         </t>
  </si>
  <si>
    <t xml:space="preserve">1374           </t>
  </si>
  <si>
    <t xml:space="preserve">ENCANA (WEST) - D25W (001)                        </t>
  </si>
  <si>
    <t xml:space="preserve">1376           </t>
  </si>
  <si>
    <t xml:space="preserve">ENCANA OIL &amp; GAS B31 (002)                        </t>
  </si>
  <si>
    <t xml:space="preserve">1377           </t>
  </si>
  <si>
    <t xml:space="preserve">ENCANA (WEST) - L17E (002)                        </t>
  </si>
  <si>
    <t xml:space="preserve">1379           </t>
  </si>
  <si>
    <t xml:space="preserve">BILL BARRETT CORP - BATT# 28050                   </t>
  </si>
  <si>
    <t xml:space="preserve">1382           </t>
  </si>
  <si>
    <t xml:space="preserve">OXY USA WTP LP-CASCADE CREEK 697-16-37            </t>
  </si>
  <si>
    <t xml:space="preserve">1383           </t>
  </si>
  <si>
    <t xml:space="preserve">WILLIAMS PROD Hayes Gulch Central Batt.           </t>
  </si>
  <si>
    <t xml:space="preserve">1384           </t>
  </si>
  <si>
    <t xml:space="preserve">BILL BARRETT CORP - BATT #28161                   </t>
  </si>
  <si>
    <t xml:space="preserve">1385           </t>
  </si>
  <si>
    <t xml:space="preserve">WILLIAMS PRODUCTION RMT CO-CLOUGH 7               </t>
  </si>
  <si>
    <t xml:space="preserve">1386           </t>
  </si>
  <si>
    <t xml:space="preserve">WILLIAMS PROD - RWF 341-15                        </t>
  </si>
  <si>
    <t xml:space="preserve">1387           </t>
  </si>
  <si>
    <t xml:space="preserve">LARAMIE ENERGY- FEDERAL 31-41 PAD                 </t>
  </si>
  <si>
    <t xml:space="preserve">1388           </t>
  </si>
  <si>
    <t xml:space="preserve">2 NAT GAS FIRED CATERPILLAR G3408CLE RICE                                       </t>
  </si>
  <si>
    <t xml:space="preserve">PETROLEUM DEVELOPMENT - ROAN PLATEAU              </t>
  </si>
  <si>
    <t xml:space="preserve">1389           </t>
  </si>
  <si>
    <t xml:space="preserve">SKIM OIL SYSYTEM                                                                </t>
  </si>
  <si>
    <t xml:space="preserve">BILL BARRETT-GGU RODREICK 21B-31-691 SWD          </t>
  </si>
  <si>
    <t xml:space="preserve">1390           </t>
  </si>
  <si>
    <t xml:space="preserve">BILL BARRETT CORP 28622 (Circle B2 Pad)           </t>
  </si>
  <si>
    <t xml:space="preserve">1392           </t>
  </si>
  <si>
    <t xml:space="preserve">ENCANA (WEST) - B11BW (001)                       </t>
  </si>
  <si>
    <t xml:space="preserve">1393           </t>
  </si>
  <si>
    <t xml:space="preserve">WILLIAMS PRODUCTION RWF 444-14                    </t>
  </si>
  <si>
    <t xml:space="preserve">1394           </t>
  </si>
  <si>
    <t xml:space="preserve">WILLIAMS PRODUCTION RWF 511-22                    </t>
  </si>
  <si>
    <t xml:space="preserve">1395           </t>
  </si>
  <si>
    <t xml:space="preserve">WILLIAMS PRODUCTION PA 432-34                     </t>
  </si>
  <si>
    <t xml:space="preserve">1396           </t>
  </si>
  <si>
    <t xml:space="preserve">WILLIAMS PRODUCTION RMV 123-17                    </t>
  </si>
  <si>
    <t xml:space="preserve">1397           </t>
  </si>
  <si>
    <t xml:space="preserve">WILLIAMS PRODUCTION GV 64-05                      </t>
  </si>
  <si>
    <t xml:space="preserve">1398           </t>
  </si>
  <si>
    <t xml:space="preserve">WILLIAMS PRODUCTION PA 32-4                       </t>
  </si>
  <si>
    <t xml:space="preserve">1401           </t>
  </si>
  <si>
    <t xml:space="preserve">WILLIAMS PRODUCTION RWF 331-11                    </t>
  </si>
  <si>
    <t xml:space="preserve">1402           </t>
  </si>
  <si>
    <t xml:space="preserve">WILLIAMS PRODUCTION NR 314-2                      </t>
  </si>
  <si>
    <t xml:space="preserve">1403           </t>
  </si>
  <si>
    <t xml:space="preserve">WILLIAMS PRODUCTION - RWF 11-5                    </t>
  </si>
  <si>
    <t xml:space="preserve">1405           </t>
  </si>
  <si>
    <t xml:space="preserve">WILLIAMS PRODUCTION RWF 32-10                     </t>
  </si>
  <si>
    <t xml:space="preserve">1406           </t>
  </si>
  <si>
    <t xml:space="preserve">WILLIAMS PROD - RWF 513-10                        </t>
  </si>
  <si>
    <t xml:space="preserve">1407           </t>
  </si>
  <si>
    <t xml:space="preserve">WILLIAMS PRODUCTION RMT - PA 41-5                 </t>
  </si>
  <si>
    <t xml:space="preserve">1408           </t>
  </si>
  <si>
    <t xml:space="preserve">WILLIAMS PRODUCTION RWF 433-10                    </t>
  </si>
  <si>
    <t xml:space="preserve">1409           </t>
  </si>
  <si>
    <t xml:space="preserve">WILLIAMS PRODUCTION PA 412-27                     </t>
  </si>
  <si>
    <t xml:space="preserve">1410           </t>
  </si>
  <si>
    <t xml:space="preserve">WILLIAMS PRODUCTION SG 23-23                      </t>
  </si>
  <si>
    <t xml:space="preserve">1412           </t>
  </si>
  <si>
    <t xml:space="preserve">WILLIAMS PRODUCTION RMT - RMV 6-20                </t>
  </si>
  <si>
    <t xml:space="preserve">1414           </t>
  </si>
  <si>
    <t xml:space="preserve">WILLIAMS PRODUCTION PA 12-28                      </t>
  </si>
  <si>
    <t xml:space="preserve">1416           </t>
  </si>
  <si>
    <t xml:space="preserve">WILLIAMS PRODUCTION RMV 214-21                    </t>
  </si>
  <si>
    <t xml:space="preserve">1417           </t>
  </si>
  <si>
    <t xml:space="preserve">WILLIAMS PRODUCTION GM 42-17                      </t>
  </si>
  <si>
    <t xml:space="preserve">1418           </t>
  </si>
  <si>
    <t xml:space="preserve">WILLIAMS PRODUCTION GV 56-35                      </t>
  </si>
  <si>
    <t xml:space="preserve">1420           </t>
  </si>
  <si>
    <t xml:space="preserve">WILLIAMS PRODUCTION RMV 33-20                     </t>
  </si>
  <si>
    <t xml:space="preserve">1421           </t>
  </si>
  <si>
    <t xml:space="preserve">WILLIAMS PRODUCTION GV 83-01                      </t>
  </si>
  <si>
    <t xml:space="preserve">1422           </t>
  </si>
  <si>
    <t xml:space="preserve">WILLIAMS PRODUCTION GM 13-02                      </t>
  </si>
  <si>
    <t xml:space="preserve">1423           </t>
  </si>
  <si>
    <t xml:space="preserve">WILLIAMS PRODUCTION GM 32-20                      </t>
  </si>
  <si>
    <t xml:space="preserve">1424           </t>
  </si>
  <si>
    <t xml:space="preserve">WILLIAMS PRODUCTION RWF 42-18                     </t>
  </si>
  <si>
    <t xml:space="preserve">1425           </t>
  </si>
  <si>
    <t xml:space="preserve">WILLIAMS PRODUCTION RMV 100-28                    </t>
  </si>
  <si>
    <t xml:space="preserve">1426           </t>
  </si>
  <si>
    <t xml:space="preserve">WILLIAMS PRODUCTION RWF 22-17                     </t>
  </si>
  <si>
    <t xml:space="preserve">1427           </t>
  </si>
  <si>
    <t xml:space="preserve">ANTERO - PICEANCE CORP. - DEVER A                 </t>
  </si>
  <si>
    <t xml:space="preserve">1428           </t>
  </si>
  <si>
    <t xml:space="preserve">ANTERO - PICEANCE CORP. - GYPSUM RANCH A          </t>
  </si>
  <si>
    <t xml:space="preserve">1429           </t>
  </si>
  <si>
    <t xml:space="preserve">ANTERO - PICEANCE CORP. - HANGS A                 </t>
  </si>
  <si>
    <t xml:space="preserve">1430           </t>
  </si>
  <si>
    <t xml:space="preserve">ANTERO - PICEANCE CORP. - HANGS B                 </t>
  </si>
  <si>
    <t xml:space="preserve">1431           </t>
  </si>
  <si>
    <t xml:space="preserve">ANTERO - PICEANCE CORP. - ISLAND PARK B           </t>
  </si>
  <si>
    <t xml:space="preserve">1432           </t>
  </si>
  <si>
    <t xml:space="preserve">ANTERO - PICEANCE CORP. - NORTH BANK A            </t>
  </si>
  <si>
    <t xml:space="preserve">1433           </t>
  </si>
  <si>
    <t xml:space="preserve">ANTERO - PICEANCE CORP. - RIVER RANCH A           </t>
  </si>
  <si>
    <t xml:space="preserve">1434           </t>
  </si>
  <si>
    <t xml:space="preserve">ANTERO - PICEANCE CORP. - VALLEY FARMS B          </t>
  </si>
  <si>
    <t xml:space="preserve">1435           </t>
  </si>
  <si>
    <t xml:space="preserve">ANTERO- PICEANCE CORP. - VALLEY FARMS C           </t>
  </si>
  <si>
    <t xml:space="preserve">1436           </t>
  </si>
  <si>
    <t xml:space="preserve">ANTERO- PICEANCE CORP. - VALLEY FARMS D           </t>
  </si>
  <si>
    <t xml:space="preserve">1437           </t>
  </si>
  <si>
    <t xml:space="preserve">ANTERO - PICEANCE CORP. - SNYDER A                </t>
  </si>
  <si>
    <t xml:space="preserve">1442           </t>
  </si>
  <si>
    <t xml:space="preserve">WILLIAMS PRODUCTION - GM 34-14-W                  </t>
  </si>
  <si>
    <t xml:space="preserve">1443           </t>
  </si>
  <si>
    <t xml:space="preserve">WILLIAMS PRODUCTION - GM 32-20-W                  </t>
  </si>
  <si>
    <t xml:space="preserve">1461           </t>
  </si>
  <si>
    <t xml:space="preserve">WILLIAMS PRODUCTION - PA 41-5-W                   </t>
  </si>
  <si>
    <t xml:space="preserve">1468           </t>
  </si>
  <si>
    <t xml:space="preserve">BILL BARRETT CORP- BATT #28814                    </t>
  </si>
  <si>
    <t xml:space="preserve">1474           </t>
  </si>
  <si>
    <t xml:space="preserve">AMINE TOWER, CUSTOM MADE                                                        </t>
  </si>
  <si>
    <t xml:space="preserve">ETC CANYON PIPELINE-BUZZARD CREEK                 </t>
  </si>
  <si>
    <t xml:space="preserve">CUSTOME MADE GLYCOL DEHYDRATOR                                                  </t>
  </si>
  <si>
    <t xml:space="preserve">1477           </t>
  </si>
  <si>
    <t xml:space="preserve">(2)  CATERPILLARS RATED AT 3,665 HP                                             </t>
  </si>
  <si>
    <t xml:space="preserve">BILL BARRETT - BAILEY COMPRESSOR STATION          </t>
  </si>
  <si>
    <t xml:space="preserve">(6) CATERPILLARS RATED @ 6726 HP                                                </t>
  </si>
  <si>
    <t xml:space="preserve">(6) NATCO GLYCOL DEHYDRATORS                                                    </t>
  </si>
  <si>
    <t xml:space="preserve">(6) CONDENSATE TANKS                                                            </t>
  </si>
  <si>
    <t xml:space="preserve">1479           </t>
  </si>
  <si>
    <t xml:space="preserve">BILL BARRETT CORP - TANK BATTERY #16862           </t>
  </si>
  <si>
    <t xml:space="preserve">1480           </t>
  </si>
  <si>
    <t xml:space="preserve">WILLIAMS PROD - DOGHEAD TANK FACILITY             </t>
  </si>
  <si>
    <t xml:space="preserve">1481           </t>
  </si>
  <si>
    <t xml:space="preserve">WILLIAMS PRODUCTION-RYAN GULCH 32-04 298          </t>
  </si>
  <si>
    <t xml:space="preserve">1482           </t>
  </si>
  <si>
    <t xml:space="preserve">WILLIAMS PRODUCTION - RPE 24-30-595               </t>
  </si>
  <si>
    <t xml:space="preserve">1483           </t>
  </si>
  <si>
    <t xml:space="preserve">WILLIAMS PRODUCTION - MV 8-4                      </t>
  </si>
  <si>
    <t xml:space="preserve">1489           </t>
  </si>
  <si>
    <t xml:space="preserve">WILLIAMS PROD- SG 43-27-W                         </t>
  </si>
  <si>
    <t xml:space="preserve">1490           </t>
  </si>
  <si>
    <t xml:space="preserve">WILLIAMS PROD- ALLEN POINT 24-17 695-W            </t>
  </si>
  <si>
    <t xml:space="preserve">1494           </t>
  </si>
  <si>
    <t xml:space="preserve">WILLIAMS PROD- RPW 31-26-596-W                    </t>
  </si>
  <si>
    <t xml:space="preserve">1495           </t>
  </si>
  <si>
    <t xml:space="preserve">WILLIAMS PROD - SG 24-23-W                        </t>
  </si>
  <si>
    <t xml:space="preserve">1497           </t>
  </si>
  <si>
    <t xml:space="preserve">WILLIAMS PROD - ALLEN POINT 24-14 696-W           </t>
  </si>
  <si>
    <t xml:space="preserve">1500           </t>
  </si>
  <si>
    <t xml:space="preserve">WILLIAMS PROD - RWF 442-29-W                      </t>
  </si>
  <si>
    <t xml:space="preserve">1501           </t>
  </si>
  <si>
    <t xml:space="preserve">WILLIAMS PROD - SR 311-7-W                        </t>
  </si>
  <si>
    <t xml:space="preserve">1505           </t>
  </si>
  <si>
    <t xml:space="preserve">WILLIAMS PROD - NG 24-8-W                         </t>
  </si>
  <si>
    <t xml:space="preserve">1506           </t>
  </si>
  <si>
    <t xml:space="preserve">WILLIAMS PROD - PA 21-12-W                        </t>
  </si>
  <si>
    <t xml:space="preserve">1507           </t>
  </si>
  <si>
    <t xml:space="preserve">WILLIAMS PROD- PA 313-27-W                        </t>
  </si>
  <si>
    <t xml:space="preserve">1508           </t>
  </si>
  <si>
    <t xml:space="preserve">WILLIAMS PROD - RP 343-26-596-W                   </t>
  </si>
  <si>
    <t xml:space="preserve">1509           </t>
  </si>
  <si>
    <t xml:space="preserve">WILLIAMS PROD - PA 41-4-W                         </t>
  </si>
  <si>
    <t xml:space="preserve">1516           </t>
  </si>
  <si>
    <t xml:space="preserve">ENCANA OIL &amp; GAS H36NW                            </t>
  </si>
  <si>
    <t xml:space="preserve">1517           </t>
  </si>
  <si>
    <t xml:space="preserve">BILL BARRETT CORP - BATT # 16901                  </t>
  </si>
  <si>
    <t xml:space="preserve">1518           </t>
  </si>
  <si>
    <t xml:space="preserve">FIXED ROOF TNK  CONDENSATE  WRK+BRTH+FLASH Uncontr                              </t>
  </si>
  <si>
    <t xml:space="preserve">PETROLEUM DEV - LOGAN (PUCKETT 234-25)            </t>
  </si>
  <si>
    <t xml:space="preserve">1519           </t>
  </si>
  <si>
    <t xml:space="preserve">PETROLEUM DEV - PUCKETT 262-1                     </t>
  </si>
  <si>
    <t xml:space="preserve">1520           </t>
  </si>
  <si>
    <t xml:space="preserve">PETROLEUM DEV - LOGAN (PUCKETT 241-36)            </t>
  </si>
  <si>
    <t xml:space="preserve">1521           </t>
  </si>
  <si>
    <t xml:space="preserve">PETROLEUM DEV - PUCKETT 251-36                    </t>
  </si>
  <si>
    <t xml:space="preserve">1522           </t>
  </si>
  <si>
    <t xml:space="preserve">CONTINENTAL TM27 NAT GAS ENG RATED @ 32 HP                                      </t>
  </si>
  <si>
    <t xml:space="preserve">ENCANA (WEST) - M1E (001)                         </t>
  </si>
  <si>
    <t xml:space="preserve">1523           </t>
  </si>
  <si>
    <t xml:space="preserve">PEG TEG DEHY UNIT                                                               </t>
  </si>
  <si>
    <t xml:space="preserve">WILLIAMS - KP 23-17                               </t>
  </si>
  <si>
    <t xml:space="preserve">1524           </t>
  </si>
  <si>
    <t xml:space="preserve">WILLIAMS PRODUCTION - RULISON CENTRAL             </t>
  </si>
  <si>
    <t xml:space="preserve">1525           </t>
  </si>
  <si>
    <t xml:space="preserve">WILLIAMS PRODUCTION - CHEVRON CENTRAL             </t>
  </si>
  <si>
    <t xml:space="preserve">1526           </t>
  </si>
  <si>
    <t xml:space="preserve">BILL BARRETT CORP - BATT # 29566                  </t>
  </si>
  <si>
    <t xml:space="preserve">1527           </t>
  </si>
  <si>
    <t xml:space="preserve">BILL BARRETT CORP - # 16889                       </t>
  </si>
  <si>
    <t xml:space="preserve">1528           </t>
  </si>
  <si>
    <t xml:space="preserve">CATERPILLAR, G3306 GENERATOR RATED @ 203 HP                                     </t>
  </si>
  <si>
    <t xml:space="preserve">WINDSOR ENERGY- CAT COMPRESSOR PAD                </t>
  </si>
  <si>
    <t xml:space="preserve">FORD, WSG1068 GENERATOR RATED @ 115 HP                                          </t>
  </si>
  <si>
    <t xml:space="preserve">1530           </t>
  </si>
  <si>
    <t xml:space="preserve">BERRY PETROLEUM CO - CHEVRON 33D-30               </t>
  </si>
  <si>
    <t xml:space="preserve">1531           </t>
  </si>
  <si>
    <t xml:space="preserve">BERRY PETROLEUM CO - CHEVRON 13-213               </t>
  </si>
  <si>
    <t xml:space="preserve">1532           </t>
  </si>
  <si>
    <t xml:space="preserve">BERRY PETROLEUM CO - CHEVRON 18-1D                </t>
  </si>
  <si>
    <t xml:space="preserve">1533           </t>
  </si>
  <si>
    <t xml:space="preserve">BERRY PETROLEUM CO - CHEVRON 5-1D                 </t>
  </si>
  <si>
    <t xml:space="preserve">1534           </t>
  </si>
  <si>
    <t xml:space="preserve">CONDENSATE  STORAGE TANK                                                        </t>
  </si>
  <si>
    <t xml:space="preserve">BERRY PETROLEUM CO - CHEVRON 20-1D                </t>
  </si>
  <si>
    <t xml:space="preserve">1536           </t>
  </si>
  <si>
    <t xml:space="preserve">WILLIAMS PROD - RYAN GULCH 13-01 398              </t>
  </si>
  <si>
    <t xml:space="preserve">1537           </t>
  </si>
  <si>
    <t xml:space="preserve">WILLIAMS PROD - RYAN GULCH 32-5 298               </t>
  </si>
  <si>
    <t xml:space="preserve">1538           </t>
  </si>
  <si>
    <t xml:space="preserve">WILLIAMS PRODUCTION RMT - GV 17-32                </t>
  </si>
  <si>
    <t xml:space="preserve">1539           </t>
  </si>
  <si>
    <t xml:space="preserve">WILLIAMS PRODUCTION RMT RWF 33-15                 </t>
  </si>
  <si>
    <t xml:space="preserve">1540           </t>
  </si>
  <si>
    <t xml:space="preserve">BILL BARRETT CORP- 29748/29750                    </t>
  </si>
  <si>
    <t xml:space="preserve">1541           </t>
  </si>
  <si>
    <t xml:space="preserve">ENCANA (WEST) - PF21 (001)                        </t>
  </si>
  <si>
    <t xml:space="preserve">1542           </t>
  </si>
  <si>
    <t xml:space="preserve">ENCANA (WEST) - F24W (001)                        </t>
  </si>
  <si>
    <t xml:space="preserve">1543           </t>
  </si>
  <si>
    <t xml:space="preserve">210 BBL PIPELINE DRIP TANK                                                      </t>
  </si>
  <si>
    <t xml:space="preserve">BARGATH LLC - PUCKETT PIPELINE DRIP TANK          </t>
  </si>
  <si>
    <t xml:space="preserve">1544           </t>
  </si>
  <si>
    <t xml:space="preserve">NOBLE ENERGY, INC. - GARFIELD COUNTY C.S          </t>
  </si>
  <si>
    <t xml:space="preserve">1545           </t>
  </si>
  <si>
    <t xml:space="preserve">CIMARRON COMBO UNIT RATED @ 730 MMSCF/YR                                        </t>
  </si>
  <si>
    <t xml:space="preserve">CHEVRON USA INC - SKINNER RIDGE 22-1              </t>
  </si>
  <si>
    <t xml:space="preserve">1546           </t>
  </si>
  <si>
    <t xml:space="preserve">CHEVRON USA INC - SKINNER RIDGE 27-1              </t>
  </si>
  <si>
    <t xml:space="preserve">1547           </t>
  </si>
  <si>
    <t xml:space="preserve">CIMARRON COMBO UNIT                                                             </t>
  </si>
  <si>
    <t xml:space="preserve">CHEVRON USA INC - SKINNER RIDGE 28-1              </t>
  </si>
  <si>
    <t xml:space="preserve">1548           </t>
  </si>
  <si>
    <t xml:space="preserve">CHEVRON USA INC - SKINNER RIDGE 28-2              </t>
  </si>
  <si>
    <t xml:space="preserve">1556           </t>
  </si>
  <si>
    <t xml:space="preserve">HALLIBURTON - RIFLE - GAS COURT                   </t>
  </si>
  <si>
    <t xml:space="preserve">STORAGE BLIMP FOR STORAGE OF BARITE WITH TRANSFER                               </t>
  </si>
  <si>
    <t xml:space="preserve">1581           </t>
  </si>
  <si>
    <t xml:space="preserve">LARAMIE ENERGY, LLC MEAD A PAD                    </t>
  </si>
  <si>
    <t xml:space="preserve">1582           </t>
  </si>
  <si>
    <t xml:space="preserve">BILL BARRETT CORP - # 38477                       </t>
  </si>
  <si>
    <t xml:space="preserve">1583           </t>
  </si>
  <si>
    <t xml:space="preserve">BILL BARRETT CORP - # 38478                       </t>
  </si>
  <si>
    <t xml:space="preserve">1584           </t>
  </si>
  <si>
    <t xml:space="preserve">BARGATH LLC - HAYBARN DRIP TANK                   </t>
  </si>
  <si>
    <t xml:space="preserve">1585           </t>
  </si>
  <si>
    <t xml:space="preserve">BARGATH LLC - SHARRARD PARK DRIP TANK             </t>
  </si>
  <si>
    <t xml:space="preserve">1589           </t>
  </si>
  <si>
    <t xml:space="preserve">BARGATH LLC - TANK FOR PORT ENG-02                </t>
  </si>
  <si>
    <t xml:space="preserve">1590           </t>
  </si>
  <si>
    <t xml:space="preserve">BARGATH LLC - EXPL &amp; PROD COND STOR FAC           </t>
  </si>
  <si>
    <t xml:space="preserve">1591           </t>
  </si>
  <si>
    <t xml:space="preserve">BARGATH LLC - TANK FOR PORT ENG-04                </t>
  </si>
  <si>
    <t xml:space="preserve">1592           </t>
  </si>
  <si>
    <t xml:space="preserve">BARGATH LLC - TANK FOR PORT ENG-05                </t>
  </si>
  <si>
    <t xml:space="preserve">1594           </t>
  </si>
  <si>
    <t xml:space="preserve">BILL BARRETT CORP - # 38479/38480                 </t>
  </si>
  <si>
    <t xml:space="preserve">1595           </t>
  </si>
  <si>
    <t xml:space="preserve">MARATHON OIL CO - PICEANCE 697-11X                </t>
  </si>
  <si>
    <t xml:space="preserve">1596           </t>
  </si>
  <si>
    <t xml:space="preserve">WILLIAMS PROD-CRAWFORD DRIP-1                     </t>
  </si>
  <si>
    <t xml:space="preserve">1597           </t>
  </si>
  <si>
    <t xml:space="preserve">CONDENSATE  TANK                                                                </t>
  </si>
  <si>
    <t xml:space="preserve">WILLIAMS PROD-CRAWFORD DRIP-2                     </t>
  </si>
  <si>
    <t xml:space="preserve">1598           </t>
  </si>
  <si>
    <t xml:space="preserve">FLASH EMISSIONS                                                                 </t>
  </si>
  <si>
    <t xml:space="preserve">WILLIAMS PROD-CRAWFORD DRIP-3                     </t>
  </si>
  <si>
    <t xml:space="preserve">1599           </t>
  </si>
  <si>
    <t xml:space="preserve">WILLIAMS PROD-CRAWFORD DRIP-4                     </t>
  </si>
  <si>
    <t xml:space="preserve">1600           </t>
  </si>
  <si>
    <t xml:space="preserve">WILLIAMS PROD-CRAWFORD DRIP-5                     </t>
  </si>
  <si>
    <t xml:space="preserve">1601           </t>
  </si>
  <si>
    <t xml:space="preserve">BARGATH LLC - CRAWFORD DRIP-6                     </t>
  </si>
  <si>
    <t xml:space="preserve">1603           </t>
  </si>
  <si>
    <t xml:space="preserve">CONOCOPHILLIPS COMPANY - DRILL SITE K-04          </t>
  </si>
  <si>
    <t xml:space="preserve">1604           </t>
  </si>
  <si>
    <t xml:space="preserve">CONOCOPHILLIPS COMPANY - DRILL SITE G-09          </t>
  </si>
  <si>
    <t xml:space="preserve">1605           </t>
  </si>
  <si>
    <t xml:space="preserve">CONOCOPHILLIPS COMPANY - DRILL SITE A-03          </t>
  </si>
  <si>
    <t xml:space="preserve">1606           </t>
  </si>
  <si>
    <t xml:space="preserve">CONOCOPHILLIPS COMPANY - DRILL SITE G-08          </t>
  </si>
  <si>
    <t xml:space="preserve">1607           </t>
  </si>
  <si>
    <t xml:space="preserve">CONOCOPHILLIPS COMPANY - DRILL SITE E-16          </t>
  </si>
  <si>
    <t xml:space="preserve">1608           </t>
  </si>
  <si>
    <t xml:space="preserve">CATERPILLAR NATURAL GAS ENGINE                                                  </t>
  </si>
  <si>
    <t xml:space="preserve">ENCANA (WEST) - SOUTH MIDDLE FORK C.S.            </t>
  </si>
  <si>
    <t xml:space="preserve">CATERPILLAR G3616LE ENGINE RATED AT 4,735 HP                                    </t>
  </si>
  <si>
    <t xml:space="preserve">CATERPILLAR, G3616LE NATURAL GAS ENGINE                                         </t>
  </si>
  <si>
    <t xml:space="preserve">1609           </t>
  </si>
  <si>
    <t xml:space="preserve">CONOCOPHILLIPS CO - DRILL SITE G-35               </t>
  </si>
  <si>
    <t xml:space="preserve">1610           </t>
  </si>
  <si>
    <t xml:space="preserve">CONOCOPHILLIPS CO - DRILL SITE E-06               </t>
  </si>
  <si>
    <t xml:space="preserve">1611           </t>
  </si>
  <si>
    <t xml:space="preserve">ENCANA OIL &amp; GAS - PD21                           </t>
  </si>
  <si>
    <t xml:space="preserve">1612           </t>
  </si>
  <si>
    <t xml:space="preserve">ENCANA OIL &amp; GAS - H34NW                          </t>
  </si>
  <si>
    <t xml:space="preserve">1613           </t>
  </si>
  <si>
    <t xml:space="preserve">ENCANA OIL &amp; GAS - M34NW                          </t>
  </si>
  <si>
    <t xml:space="preserve">1614           </t>
  </si>
  <si>
    <t xml:space="preserve">WILLIAMS PRO- ALLEN POINT 21-23 696               </t>
  </si>
  <si>
    <t xml:space="preserve">1615           </t>
  </si>
  <si>
    <t xml:space="preserve">WILLIAMS PROD - FEDERAL BCU 42-31-198             </t>
  </si>
  <si>
    <t xml:space="preserve">1616           </t>
  </si>
  <si>
    <t xml:space="preserve">WILLIAMS PROD - RYAN GULCH 11-25-198              </t>
  </si>
  <si>
    <t xml:space="preserve">1617           </t>
  </si>
  <si>
    <t xml:space="preserve">WILLIAMS PROD - RGU 33-24-198                     </t>
  </si>
  <si>
    <t xml:space="preserve">1618           </t>
  </si>
  <si>
    <t xml:space="preserve">WILLIAMS PROD -RYAN GULCH UNIT 11-11-298          </t>
  </si>
  <si>
    <t xml:space="preserve">1619           </t>
  </si>
  <si>
    <t xml:space="preserve">WILLIAMS PROD -RYAN GULCH UNIT 14-28-198          </t>
  </si>
  <si>
    <t xml:space="preserve">1620           </t>
  </si>
  <si>
    <t xml:space="preserve">WILLIAMS PROD -RYAN GULCH 22-16-298               </t>
  </si>
  <si>
    <t xml:space="preserve">1621           </t>
  </si>
  <si>
    <t xml:space="preserve">WILLIAMS PRODUCTION RMT - RGU 23-35-198           </t>
  </si>
  <si>
    <t xml:space="preserve">1622           </t>
  </si>
  <si>
    <t xml:space="preserve">WILLIAMS PROD -RYAN GULCH UNIT 33-32-198          </t>
  </si>
  <si>
    <t xml:space="preserve">1623           </t>
  </si>
  <si>
    <t xml:space="preserve">WILLIAMS PROD -RYAN GULCH UNIT 42-3-298           </t>
  </si>
  <si>
    <t xml:space="preserve">1624           </t>
  </si>
  <si>
    <t xml:space="preserve">WILLIAMS PRODUCTION - GM 42-27                    </t>
  </si>
  <si>
    <t xml:space="preserve">1625           </t>
  </si>
  <si>
    <t xml:space="preserve">WILLIAMS PRODUCTION - GM 31-17                    </t>
  </si>
  <si>
    <t xml:space="preserve">1626           </t>
  </si>
  <si>
    <t xml:space="preserve">WILLIAMS PRODUCTION - GM 33-17                    </t>
  </si>
  <si>
    <t xml:space="preserve">1628           </t>
  </si>
  <si>
    <t xml:space="preserve">WILLIAMS PRODUCTION - GV 65-2                     </t>
  </si>
  <si>
    <t xml:space="preserve">1629           </t>
  </si>
  <si>
    <t xml:space="preserve">WILLIAMS PRODUCTION - NER 421-18                  </t>
  </si>
  <si>
    <t xml:space="preserve">1630           </t>
  </si>
  <si>
    <t xml:space="preserve">WILLIAMS PRODUCTION - PA 14-36                    </t>
  </si>
  <si>
    <t xml:space="preserve">1631           </t>
  </si>
  <si>
    <t xml:space="preserve">WILLIAMS PRODUCTION - PA 21-3                     </t>
  </si>
  <si>
    <t xml:space="preserve">1632           </t>
  </si>
  <si>
    <t xml:space="preserve">WILLIAMS PRODUCTION - PA 31-36                    </t>
  </si>
  <si>
    <t xml:space="preserve">1633           </t>
  </si>
  <si>
    <t xml:space="preserve">WILLIAMS PRODUCTION RMT - PA 32-3                 </t>
  </si>
  <si>
    <t xml:space="preserve">1634           </t>
  </si>
  <si>
    <t xml:space="preserve">WILLIAMS PRODUCTION - PA 341-35                   </t>
  </si>
  <si>
    <t xml:space="preserve">1635           </t>
  </si>
  <si>
    <t xml:space="preserve">WILLIAMS PRODUCTION - RWF 22-10                   </t>
  </si>
  <si>
    <t xml:space="preserve">1636           </t>
  </si>
  <si>
    <t xml:space="preserve">WILLIAMS PRODUCTION - RWF 242-32                  </t>
  </si>
  <si>
    <t xml:space="preserve">1637           </t>
  </si>
  <si>
    <t xml:space="preserve">BILL BARRETT CORPORATION 38481                    </t>
  </si>
  <si>
    <t xml:space="preserve">1646           </t>
  </si>
  <si>
    <t xml:space="preserve">LARAMIE ENERGY - OVERACKER PAD                    </t>
  </si>
  <si>
    <t xml:space="preserve">1648           </t>
  </si>
  <si>
    <t xml:space="preserve">CONOCOPHILLIPS CO - DRILL SITE A-05               </t>
  </si>
  <si>
    <t xml:space="preserve">1652           </t>
  </si>
  <si>
    <t xml:space="preserve">NATYURAL GAS FIRED ENGINE                                                       </t>
  </si>
  <si>
    <t xml:space="preserve">ENCANA OIL &amp; GAS - ORCHARD FEDERAL #1             </t>
  </si>
  <si>
    <t xml:space="preserve">1653           </t>
  </si>
  <si>
    <t xml:space="preserve">BILL BARRETT CORP 38482                           </t>
  </si>
  <si>
    <t xml:space="preserve">1654           </t>
  </si>
  <si>
    <t xml:space="preserve">ETC CANYON PIPELINE ENTERPRISE INTERCON.          </t>
  </si>
  <si>
    <t xml:space="preserve">1657           </t>
  </si>
  <si>
    <t xml:space="preserve">BILL BARRETT CORPORATION 38483                    </t>
  </si>
  <si>
    <t xml:space="preserve">1659           </t>
  </si>
  <si>
    <t xml:space="preserve">LARAMIE ENERGY, LLC- MEAD C PAD                   </t>
  </si>
  <si>
    <t xml:space="preserve">1660           </t>
  </si>
  <si>
    <t xml:space="preserve">CATERPILLAR G3516TALE ENGINE RATED @ 1,340 HP                                   </t>
  </si>
  <si>
    <t xml:space="preserve">ENCANA OIL &amp;GAS- NMP O03 WELL HEAD BOOST          </t>
  </si>
  <si>
    <t xml:space="preserve">CATERPILLAR , G3515TALE RATED @ 1,340 HP                                        </t>
  </si>
  <si>
    <t xml:space="preserve">CATERPILLAR ENGINE NTE 1,340 HP                                                 </t>
  </si>
  <si>
    <t xml:space="preserve">1662           </t>
  </si>
  <si>
    <t xml:space="preserve">PRODUCED LIQUIDS STORAGE TANK                                                   </t>
  </si>
  <si>
    <t xml:space="preserve">WILLIAMS PRODUCTION- TANK FOR PORT ENG-6          </t>
  </si>
  <si>
    <t xml:space="preserve">1663           </t>
  </si>
  <si>
    <t xml:space="preserve">STORAGE TANK                                                                    </t>
  </si>
  <si>
    <t xml:space="preserve">WILLIAMS PRODUCTION- TANK FOR PORT ENG-7          </t>
  </si>
  <si>
    <t xml:space="preserve">1667           </t>
  </si>
  <si>
    <t xml:space="preserve">CATERPILLAR NAT GAS ENGINE RATED AT 50.0 MMSCF/YR                               </t>
  </si>
  <si>
    <t xml:space="preserve">ANTERO RESOURCES CORP- CASTLE SPRINGS             </t>
  </si>
  <si>
    <t xml:space="preserve">1668           </t>
  </si>
  <si>
    <t xml:space="preserve">CONOCOPHILLIPS B-16 Produced Water Tanks          </t>
  </si>
  <si>
    <t xml:space="preserve">1669           </t>
  </si>
  <si>
    <t xml:space="preserve">CONOCOPHILLIPS Site M-33 Condensate Tank          </t>
  </si>
  <si>
    <t xml:space="preserve">1670           </t>
  </si>
  <si>
    <t xml:space="preserve">CONOCOPHILLIPS Site M-34 Condensate Tank          </t>
  </si>
  <si>
    <t xml:space="preserve">1672           </t>
  </si>
  <si>
    <t xml:space="preserve">CONOCOPHILLIPS Site H-04 Condensate Tank          </t>
  </si>
  <si>
    <t xml:space="preserve">1673           </t>
  </si>
  <si>
    <t xml:space="preserve">BILL BARRETT CORP 16878 (GGU 11-30)               </t>
  </si>
  <si>
    <t xml:space="preserve">1676           </t>
  </si>
  <si>
    <t xml:space="preserve">FUGITIVE LEAKS                                                                  </t>
  </si>
  <si>
    <t xml:space="preserve">WILLIAMS PRODUCTION RMT- CLOUGH TANK FAR          </t>
  </si>
  <si>
    <t xml:space="preserve">1000 GALLONS                            </t>
  </si>
  <si>
    <t xml:space="preserve">HYDROCARBON LOADING                                                             </t>
  </si>
  <si>
    <t xml:space="preserve">10 MANIFOLDED STORAGE TANKS                                                     </t>
  </si>
  <si>
    <t xml:space="preserve">1677           </t>
  </si>
  <si>
    <t xml:space="preserve">MARATHON OIL CO- PICEANCE 697-1X PAD              </t>
  </si>
  <si>
    <t xml:space="preserve">1682           </t>
  </si>
  <si>
    <t xml:space="preserve">BILL BARRETT CORP- #38484                         </t>
  </si>
  <si>
    <t xml:space="preserve">1683           </t>
  </si>
  <si>
    <t xml:space="preserve">MARATHON OIL CO- PICEANCE 697-13C                 </t>
  </si>
  <si>
    <t xml:space="preserve">1684           </t>
  </si>
  <si>
    <t xml:space="preserve">MARATHON OIL CO- PICEANCE 696-18C                 </t>
  </si>
  <si>
    <t xml:space="preserve">1685           </t>
  </si>
  <si>
    <t xml:space="preserve">NOBLE ENERGY, INC- R 05 L                         </t>
  </si>
  <si>
    <t xml:space="preserve">1687           </t>
  </si>
  <si>
    <t xml:space="preserve">NOBLE ENERGY, INC.- SGV 02H                       </t>
  </si>
  <si>
    <t xml:space="preserve">1688           </t>
  </si>
  <si>
    <t xml:space="preserve">NOBLE ENERGY, INC.- SGV 01B                       </t>
  </si>
  <si>
    <t xml:space="preserve">1689           </t>
  </si>
  <si>
    <t xml:space="preserve">NOBLE ENERGY, INC.- SGV 02 O                      </t>
  </si>
  <si>
    <t xml:space="preserve">1693           </t>
  </si>
  <si>
    <t xml:space="preserve">LARAMIE ENERGY - LEVERICH 31-06 PAD               </t>
  </si>
  <si>
    <t xml:space="preserve">1694           </t>
  </si>
  <si>
    <t xml:space="preserve">LARAMIE ENERGY - BROCK  PAD                       </t>
  </si>
  <si>
    <t xml:space="preserve">1695           </t>
  </si>
  <si>
    <t xml:space="preserve">CONOCOPHILLIPS CO- DRILL SITE E-34                </t>
  </si>
  <si>
    <t xml:space="preserve">1699           </t>
  </si>
  <si>
    <t xml:space="preserve">NOBLE ENERGY, INC.- BM 34 C PAD                   </t>
  </si>
  <si>
    <t xml:space="preserve">1706           </t>
  </si>
  <si>
    <t xml:space="preserve">OXY USA WTP LP- 620-24-43                         </t>
  </si>
  <si>
    <t xml:space="preserve">1707           </t>
  </si>
  <si>
    <t xml:space="preserve">OXY USA WTP LP- 629-2                             </t>
  </si>
  <si>
    <t xml:space="preserve">1708           </t>
  </si>
  <si>
    <t xml:space="preserve">OXY USA WTP LP- 697-20-28                         </t>
  </si>
  <si>
    <t xml:space="preserve">1709           </t>
  </si>
  <si>
    <t xml:space="preserve">OXY USA WTP LP- 617-24                            </t>
  </si>
  <si>
    <t xml:space="preserve">1710           </t>
  </si>
  <si>
    <t xml:space="preserve">OXY USA WTP LP- 609-33                            </t>
  </si>
  <si>
    <t xml:space="preserve">1711           </t>
  </si>
  <si>
    <t xml:space="preserve">OXY USA WTP LP- 616-21-32                         </t>
  </si>
  <si>
    <t xml:space="preserve">1712           </t>
  </si>
  <si>
    <t xml:space="preserve">OXY USA WTP LP- 697-15-54                         </t>
  </si>
  <si>
    <t xml:space="preserve">1714           </t>
  </si>
  <si>
    <t xml:space="preserve">BILL BARRETT CORP- #38485- CIRCLE B1              </t>
  </si>
  <si>
    <t xml:space="preserve">1717           </t>
  </si>
  <si>
    <t xml:space="preserve">LARAMIE ENERGY - LEVERICH 31-12 PAD               </t>
  </si>
  <si>
    <t xml:space="preserve">1720           </t>
  </si>
  <si>
    <t xml:space="preserve">CONOCOPHILLIPS COMPANY- DRILL SITE H-34           </t>
  </si>
  <si>
    <t xml:space="preserve">1721           </t>
  </si>
  <si>
    <t xml:space="preserve">CONOCOPHILLIPS COMPANY- DRILL SITE L-27           </t>
  </si>
  <si>
    <t xml:space="preserve">1722           </t>
  </si>
  <si>
    <t xml:space="preserve">CONOCOPHILLIPS COMPANY- DRILL SITE M-23           </t>
  </si>
  <si>
    <t xml:space="preserve">1723           </t>
  </si>
  <si>
    <t xml:space="preserve">CONOCOPHILLIPS COMPANY- DRILL SITE N-07           </t>
  </si>
  <si>
    <t xml:space="preserve">1724           </t>
  </si>
  <si>
    <t xml:space="preserve">CDX GAS LLC- GOVERNMENT BUTTRAM #1                </t>
  </si>
  <si>
    <t xml:space="preserve">1734           </t>
  </si>
  <si>
    <t xml:space="preserve">LARAMIE ENERGY - FURR F4 PAD                      </t>
  </si>
  <si>
    <t xml:space="preserve">1736           </t>
  </si>
  <si>
    <t xml:space="preserve">WILLIAMS PRODUCTION - DOGHEAD TANK BATT           </t>
  </si>
  <si>
    <t xml:space="preserve">1742           </t>
  </si>
  <si>
    <t xml:space="preserve">LARAMIE ENERGY - FEDERAL 29-02 PAD                </t>
  </si>
  <si>
    <t xml:space="preserve">1745           </t>
  </si>
  <si>
    <t xml:space="preserve">1746           </t>
  </si>
  <si>
    <t xml:space="preserve">1747           </t>
  </si>
  <si>
    <t xml:space="preserve">1761           </t>
  </si>
  <si>
    <t xml:space="preserve">ENCANA OIL &amp; GAS (USA) INC. (PREVIOUSLY           </t>
  </si>
  <si>
    <t xml:space="preserve">1762           </t>
  </si>
  <si>
    <t xml:space="preserve">1763           </t>
  </si>
  <si>
    <t xml:space="preserve">1764           </t>
  </si>
  <si>
    <t xml:space="preserve">1765           </t>
  </si>
  <si>
    <t xml:space="preserve">1766           </t>
  </si>
  <si>
    <t xml:space="preserve">1767           </t>
  </si>
  <si>
    <t xml:space="preserve">1768           </t>
  </si>
  <si>
    <t xml:space="preserve">ENCANA OIL &amp; GAS K33NW BATTERY                    </t>
  </si>
  <si>
    <t xml:space="preserve">1769           </t>
  </si>
  <si>
    <t xml:space="preserve">1770           </t>
  </si>
  <si>
    <t xml:space="preserve">1771           </t>
  </si>
  <si>
    <t xml:space="preserve">ENCANA OIL &amp; GAS - PD16 BATTERY                   </t>
  </si>
  <si>
    <t xml:space="preserve">1772           </t>
  </si>
  <si>
    <t xml:space="preserve">ENCANA OIL &amp; GAS - PG16 BATTERY                   </t>
  </si>
  <si>
    <t xml:space="preserve">1773           </t>
  </si>
  <si>
    <t xml:space="preserve">ENCANA OIL &amp; GAS - PI16 BATTERY                   </t>
  </si>
  <si>
    <t xml:space="preserve">1774           </t>
  </si>
  <si>
    <t xml:space="preserve">ENCANA OIL &amp; GAS - PJ16 BATTERY                   </t>
  </si>
  <si>
    <t xml:space="preserve">1775           </t>
  </si>
  <si>
    <t xml:space="preserve">ENCANA OIL &amp; GAS - PL16 BATTERY                   </t>
  </si>
  <si>
    <t xml:space="preserve">1776           </t>
  </si>
  <si>
    <t xml:space="preserve">1777           </t>
  </si>
  <si>
    <t xml:space="preserve">1784           </t>
  </si>
  <si>
    <t xml:space="preserve">1000 GALLONS STORAGE CAPACITY           </t>
  </si>
  <si>
    <t xml:space="preserve">STORAGE TANKS W/ FLARES                                                         </t>
  </si>
  <si>
    <t xml:space="preserve">BILL BARRETT CORP - CIRCLE B6 FACILITY            </t>
  </si>
  <si>
    <t xml:space="preserve">STORAGE TANKS W/O FLARES                                                        </t>
  </si>
  <si>
    <t xml:space="preserve">1785           </t>
  </si>
  <si>
    <t xml:space="preserve">ANTERO RESOURCES - COLOROS A PAD                  </t>
  </si>
  <si>
    <t xml:space="preserve">1786           </t>
  </si>
  <si>
    <t xml:space="preserve">ANTERO RESOURCES - GENTRY C PAD                   </t>
  </si>
  <si>
    <t xml:space="preserve">1787           </t>
  </si>
  <si>
    <t xml:space="preserve">ANTERO RESOURCES - GENTRY B PAD                   </t>
  </si>
  <si>
    <t xml:space="preserve">1788           </t>
  </si>
  <si>
    <t xml:space="preserve">ANTERO RESOURCES - NORCROSS A PAD                 </t>
  </si>
  <si>
    <t xml:space="preserve">1789           </t>
  </si>
  <si>
    <t xml:space="preserve">ANTERO RESOURCES - MCPHERSON A PAD                </t>
  </si>
  <si>
    <t xml:space="preserve">1790           </t>
  </si>
  <si>
    <t xml:space="preserve">ANTERO RESOURCES - GYPSUM RANCH B PAD             </t>
  </si>
  <si>
    <t xml:space="preserve">1791           </t>
  </si>
  <si>
    <t xml:space="preserve">ANTERO RESOURCES - GENTRY E PAD                   </t>
  </si>
  <si>
    <t xml:space="preserve">1792           </t>
  </si>
  <si>
    <t xml:space="preserve">ANTERO RESOURCES - WEINREIS A PAD                 </t>
  </si>
  <si>
    <t xml:space="preserve">1793           </t>
  </si>
  <si>
    <t xml:space="preserve">ANTERO RESOURCES - NORTH BANK C PAD               </t>
  </si>
  <si>
    <t xml:space="preserve">1794           </t>
  </si>
  <si>
    <t xml:space="preserve">ANTERO RESOURCES - O'TOOLE A PAD                  </t>
  </si>
  <si>
    <t xml:space="preserve">1795           </t>
  </si>
  <si>
    <t xml:space="preserve">ANTERO RESOURCES - VALLEY FARMS F PAD             </t>
  </si>
  <si>
    <t xml:space="preserve">1796           </t>
  </si>
  <si>
    <t xml:space="preserve">ANTERO RESOURCES - VALLEY FARMS E PAD             </t>
  </si>
  <si>
    <t xml:space="preserve">1797           </t>
  </si>
  <si>
    <t xml:space="preserve">ANTERO RESOURCES - NORTH BANK B PAD               </t>
  </si>
  <si>
    <t xml:space="preserve">1798           </t>
  </si>
  <si>
    <t xml:space="preserve">ANTERO RESOURCES - BURCKLE A PAD                  </t>
  </si>
  <si>
    <t xml:space="preserve">1799           </t>
  </si>
  <si>
    <t xml:space="preserve">ANTERO RESOURCES - ROBINSON A PAD                 </t>
  </si>
  <si>
    <t xml:space="preserve">1800           </t>
  </si>
  <si>
    <t xml:space="preserve">ANTERO RESOURCES - SNYDER C PAD                   </t>
  </si>
  <si>
    <t xml:space="preserve">1801           </t>
  </si>
  <si>
    <t xml:space="preserve">ANTERO RESOURCES - ROBINSON C PAD                 </t>
  </si>
  <si>
    <t xml:space="preserve">1807           </t>
  </si>
  <si>
    <t xml:space="preserve">BERRY PETROLEUM COMPANY                           </t>
  </si>
  <si>
    <t>051</t>
  </si>
  <si>
    <t xml:space="preserve">0054           </t>
  </si>
  <si>
    <t xml:space="preserve">INDUSTRIAL INTERNAL COMBUSTION ENGINE - NATURAL G                               </t>
  </si>
  <si>
    <t xml:space="preserve">RAGGED MOUNTAIN C.S.                              </t>
  </si>
  <si>
    <t xml:space="preserve">REBOILER BURNER                                                                 </t>
  </si>
  <si>
    <t xml:space="preserve">COMPRESSOR BLOWDOWN                                                             </t>
  </si>
  <si>
    <t xml:space="preserve">0057           </t>
  </si>
  <si>
    <t xml:space="preserve">NAT GAS FIRED CUMMINS GTA855 RICE                                               </t>
  </si>
  <si>
    <t xml:space="preserve">SG INTERESTS I LTD - FEDERAL 24-1                 </t>
  </si>
  <si>
    <t xml:space="preserve">0058           </t>
  </si>
  <si>
    <t xml:space="preserve">SG INTERESTS I LTD - BULL MOUNTAIN C.S.           </t>
  </si>
  <si>
    <t xml:space="preserve">NAT GAS AND VOC COMBUSTION                                                      </t>
  </si>
  <si>
    <t xml:space="preserve">TEG DEHY UNIT                                                                   </t>
  </si>
  <si>
    <t xml:space="preserve">0061           </t>
  </si>
  <si>
    <t xml:space="preserve">CONSUMPTION OF NATURAL GAS NTE 8.95 MMSCF/YR                                    </t>
  </si>
  <si>
    <t xml:space="preserve">GUNNISON ENERGY CORP - HOTCHKISS CS               </t>
  </si>
  <si>
    <t xml:space="preserve">NATURAL GAS ENGINE                                                              </t>
  </si>
  <si>
    <t xml:space="preserve">WAUKESHA NATURAL GAS ENGINE RATED AT 260 HP                                     </t>
  </si>
  <si>
    <t xml:space="preserve">WAUKESHA NAT GAS ENG RATED AT 1,380 HP                                          </t>
  </si>
  <si>
    <t xml:space="preserve">THRIETHYLENE GLYCOL DEHYDRATOR                                                  </t>
  </si>
  <si>
    <t>077</t>
  </si>
  <si>
    <t xml:space="preserve">0037           </t>
  </si>
  <si>
    <t xml:space="preserve">WAUKESHA F3521GU 386HP                                                          </t>
  </si>
  <si>
    <t xml:space="preserve">ETC CANYON PIPELINE - BAR X C.S.                  </t>
  </si>
  <si>
    <t xml:space="preserve">CATERPILLAR, G3412 ST RATED AT 540 HP                                           </t>
  </si>
  <si>
    <t xml:space="preserve">WASHED SAND STORAGE                                                             </t>
  </si>
  <si>
    <t xml:space="preserve">BJ SERVICES CO                                    </t>
  </si>
  <si>
    <t xml:space="preserve">0089           </t>
  </si>
  <si>
    <t xml:space="preserve">FUEL HEAT INPUT                                                                 </t>
  </si>
  <si>
    <t xml:space="preserve">COLORADO FUEL MANUFACTURERS, INC.                 </t>
  </si>
  <si>
    <t xml:space="preserve">0110           </t>
  </si>
  <si>
    <t xml:space="preserve">WAUKESHA 3711                                                                   </t>
  </si>
  <si>
    <t xml:space="preserve">SOURCEGAS DBA ROCKY MT - COLLBRAN                 </t>
  </si>
  <si>
    <t xml:space="preserve">NAT GAS ENGINE/COMP 504HP                                                       </t>
  </si>
  <si>
    <t xml:space="preserve">WAUKESHA NAT GAS ENG RATED AT 280 HP                                            </t>
  </si>
  <si>
    <t xml:space="preserve">VALVES/SEALS/FLANGES                                                            </t>
  </si>
  <si>
    <t xml:space="preserve">0125           </t>
  </si>
  <si>
    <t xml:space="preserve">AJAX DPC NATURAL GAS ENGINE RATED AT 510 HP                                     </t>
  </si>
  <si>
    <t xml:space="preserve">ETC CANYON PIPELINE - PREMIER BAR X               </t>
  </si>
  <si>
    <t xml:space="preserve">AJAX DPC600 ENGINE RATED AT 510 HP                                              </t>
  </si>
  <si>
    <t xml:space="preserve">CATERPILLAR ENGINE RATED @ 1,340 HP                                             </t>
  </si>
  <si>
    <t xml:space="preserve">BLACK HILLS MIDSTREAM - HORSESHOE CANYON          </t>
  </si>
  <si>
    <t xml:space="preserve">WAUKESHA , L7042G, SN:  360373                                                  </t>
  </si>
  <si>
    <t xml:space="preserve">WHITE ENGINE                                                                    </t>
  </si>
  <si>
    <t xml:space="preserve">AMINE  REGENERATOR                                                              </t>
  </si>
  <si>
    <t xml:space="preserve">0158           </t>
  </si>
  <si>
    <t xml:space="preserve">WAUKESHA F817G SN 288501                                                        </t>
  </si>
  <si>
    <t xml:space="preserve">ENCANA OIL &amp; GAS (USA), INC.                      </t>
  </si>
  <si>
    <t xml:space="preserve">0180           </t>
  </si>
  <si>
    <t xml:space="preserve">AJAX MOD DPC360 SN 79668                                                        </t>
  </si>
  <si>
    <t xml:space="preserve">NATL FUEL CORP                                    </t>
  </si>
  <si>
    <t xml:space="preserve">AJAX DPC-280LE NATURAL GAS ENGINE RATED AT 326 HP                               </t>
  </si>
  <si>
    <t xml:space="preserve">0182           </t>
  </si>
  <si>
    <t xml:space="preserve">PUBLIC SERVICE CO HUNTER CANYON STA               </t>
  </si>
  <si>
    <t xml:space="preserve">0183           </t>
  </si>
  <si>
    <t xml:space="preserve">PUBLIC SERVICE CO ASBURY STATION                  </t>
  </si>
  <si>
    <t xml:space="preserve">PUBLIC SERVICE CO ROSS RIDGE STATION              </t>
  </si>
  <si>
    <t xml:space="preserve">EPS GLYCOL DEHYDRATOR                                                           </t>
  </si>
  <si>
    <t xml:space="preserve">ENCANA WEST - DIVIDE CREEK #1 WELL                </t>
  </si>
  <si>
    <t xml:space="preserve">GENERATORS G1 &amp; G2                                                              </t>
  </si>
  <si>
    <t xml:space="preserve">OXY USA - BRUSH CREEK COMPRESSOR STATION          </t>
  </si>
  <si>
    <t xml:space="preserve">CATERPILLAR NAT GAS ENG RATED @ 1,340 HP                                        </t>
  </si>
  <si>
    <t xml:space="preserve">CATERPILLAR G3516LE ENG RATED AT 1,340 HP                                       </t>
  </si>
  <si>
    <t xml:space="preserve">CATERPILLAR, G3516LE ENG RATED AT 1,340 HP                                      </t>
  </si>
  <si>
    <t xml:space="preserve">CATERPILLAR G3516 RATED @ 1340 HP                                               </t>
  </si>
  <si>
    <t xml:space="preserve">CATERPILLAR NAT GAS ENG RATED @ 1755 HP                                         </t>
  </si>
  <si>
    <t xml:space="preserve">NATCO DEHYDRATION UNIT RATED @ 20 MMSCF/D                                       </t>
  </si>
  <si>
    <t xml:space="preserve">NATCO DEHY RATED AT 20 MMSCFD                                                   </t>
  </si>
  <si>
    <t xml:space="preserve">0288           </t>
  </si>
  <si>
    <t xml:space="preserve">CATERPILLAR NAT GAS ENGINE, G3306NA                                             </t>
  </si>
  <si>
    <t xml:space="preserve">ETC CANYON PIPELINE -PREMIER DEBEQUE              </t>
  </si>
  <si>
    <t xml:space="preserve">CATERPILLAR G3516 NAT GAS ENGINE                                                </t>
  </si>
  <si>
    <t xml:space="preserve">CATERPILLAR GA3508 ENGINE                                                       </t>
  </si>
  <si>
    <t xml:space="preserve">NATURAL GAS FIRED ENGINE                                                        </t>
  </si>
  <si>
    <t xml:space="preserve">TOM BROWN INC PLATEAU FIELD MORAN 27-1            </t>
  </si>
  <si>
    <t xml:space="preserve">0349           </t>
  </si>
  <si>
    <t xml:space="preserve">NAT GAS ENG RATED AT 45 HP                                                      </t>
  </si>
  <si>
    <t xml:space="preserve">LONE MOUNTAIN PRODUCTION CO.                      </t>
  </si>
  <si>
    <t xml:space="preserve">WAUKESHA, L5794GSO ENGINE RATED AT 1380 HP                                      </t>
  </si>
  <si>
    <t xml:space="preserve">BADGER MIDSTREAM SERVICES - BADGER WGP            </t>
  </si>
  <si>
    <t xml:space="preserve">CATERPILLAR MN: 3512 RATED @ 1004 HP                                            </t>
  </si>
  <si>
    <t xml:space="preserve">CATERPILLAR MN: 3512 RATED AT 1004 HP                                           </t>
  </si>
  <si>
    <t xml:space="preserve">NITROGEN REJECT UNIT/ MOLECULAR SIEVE                                           </t>
  </si>
  <si>
    <t xml:space="preserve">NON-CONDENSABLES REFLUX ACCUMULATOR                                             </t>
  </si>
  <si>
    <t xml:space="preserve">NAT GAS FIRED AJAX DPC-115 ICE                                                  </t>
  </si>
  <si>
    <t xml:space="preserve">ENCANA - PLATEAU CREEK                            </t>
  </si>
  <si>
    <t xml:space="preserve">NAT GAS FIRED AJAX DPC-230 ICE                                                  </t>
  </si>
  <si>
    <t xml:space="preserve">OLMAN HEATH TEG DEHYDRATOR SN:32911                                             </t>
  </si>
  <si>
    <t xml:space="preserve">EQUIPMENT LEAKS-FUGITIVES                                                       </t>
  </si>
  <si>
    <t xml:space="preserve">CATERPILLAR G3516 TALE ICE 4 STROKE LEAN BURN                                   </t>
  </si>
  <si>
    <t xml:space="preserve">DELTA PETROLUEM - BUZZARD CREEK                   </t>
  </si>
  <si>
    <t xml:space="preserve">ENERTEK GLYCOL DEHYDRATOR SN:40523                                              </t>
  </si>
  <si>
    <t xml:space="preserve">0371           </t>
  </si>
  <si>
    <t xml:space="preserve">CATERPILLAR, G3306TA IS RATED @  150 HP                                         </t>
  </si>
  <si>
    <t xml:space="preserve">ASPEN OPERATING, LLC - SINK CREEK C.S.            </t>
  </si>
  <si>
    <t xml:space="preserve">CATERPILLAR, G3616LE ENGINE RATED @ 4,645 HP                                    </t>
  </si>
  <si>
    <t xml:space="preserve">TRANSCOLORADO GAS TR CO - WHITEWATER CS           </t>
  </si>
  <si>
    <t xml:space="preserve">WAUKESHA, H24GSID ENGINE RATED AT 501 HP                                        </t>
  </si>
  <si>
    <t xml:space="preserve">WAUKESHA, G24GSID ENGINE RATED AT 501 HP                                        </t>
  </si>
  <si>
    <t xml:space="preserve">D&amp;H GLYCOL DEHYDRATOR COMBO                                                     </t>
  </si>
  <si>
    <t xml:space="preserve">ENCANA (WEST) - ORCHARD 16-12                     </t>
  </si>
  <si>
    <t xml:space="preserve">PUMP JACK ENGINE                                                                </t>
  </si>
  <si>
    <t xml:space="preserve">TOM BROWN, INC - NICHOLS 21-3                     </t>
  </si>
  <si>
    <t xml:space="preserve">PUBLIC SERVICE - ASBURY CREEK UNIT #1             </t>
  </si>
  <si>
    <t xml:space="preserve">PUBLIC SERVICE- ASBURY CREEK FED #4               </t>
  </si>
  <si>
    <t xml:space="preserve">PUBLIC SERVICE- ASBURY CREEK FED #9               </t>
  </si>
  <si>
    <t xml:space="preserve">PUBLIC SERVICE - ASBURY CREEK FED #10             </t>
  </si>
  <si>
    <t xml:space="preserve">PUBLIC SERVICE - ASBURY CREEK FED#11              </t>
  </si>
  <si>
    <t xml:space="preserve">PUBLIC SERVICE - ASBURY CREEK FED#12              </t>
  </si>
  <si>
    <t xml:space="preserve">0404           </t>
  </si>
  <si>
    <t xml:space="preserve">PUBLIC SERVICE - ASBURY CREEK FED #15             </t>
  </si>
  <si>
    <t xml:space="preserve">PUBLIC SERVICE - ASBURY CREEK  ASBURY#16          </t>
  </si>
  <si>
    <t xml:space="preserve">ENCANA (WEST) - ORCHARD 10-10D PAD                </t>
  </si>
  <si>
    <t xml:space="preserve">CATERPILLAR ICE 3516E                                                           </t>
  </si>
  <si>
    <t xml:space="preserve">COLLBRAN VALLEY GAS - ANDERSON GULCH              </t>
  </si>
  <si>
    <t xml:space="preserve">CATERPILLAR ICE MODEL 3516LE                                                    </t>
  </si>
  <si>
    <t xml:space="preserve">TRIETHYLEN GLYCOL REBOILER                                                      </t>
  </si>
  <si>
    <t xml:space="preserve">GLYCOL REBOILER BURNER                                                          </t>
  </si>
  <si>
    <t xml:space="preserve">TRIETHYLENE GLYCOL DEHYDRATOR                                                   </t>
  </si>
  <si>
    <t xml:space="preserve">AMINE HEATER                                                                    </t>
  </si>
  <si>
    <t xml:space="preserve">AMINE UNIT REBOILER BURNERS                                                     </t>
  </si>
  <si>
    <t xml:space="preserve">(2) AMINE UNITS                                                                 </t>
  </si>
  <si>
    <t xml:space="preserve">FUGITIVE EMISSIONS PLANT-WIDE                                                   </t>
  </si>
  <si>
    <t xml:space="preserve">CATERPILLAR G3516 NAT GAS ENG RATED AT 1,234 HP                                 </t>
  </si>
  <si>
    <t xml:space="preserve">OXY USA INC.                                      </t>
  </si>
  <si>
    <t xml:space="preserve">CATEPILLAR, G3516 NAT GAS ENG RATED AT 1,234 HP                                 </t>
  </si>
  <si>
    <t xml:space="preserve">CATERPILLAR, G3516 ENGINE RATED AT 1,234 HP                                     </t>
  </si>
  <si>
    <t xml:space="preserve">NATCO GLYCOL DEHY RATED AT 7.5 GAL/MIN                                          </t>
  </si>
  <si>
    <t xml:space="preserve">NATCO GLYCOL DEHYDRATION -- UNIT A                                              </t>
  </si>
  <si>
    <t xml:space="preserve">DELTA PETROLEUM CORPORATION - VEGA STA.           </t>
  </si>
  <si>
    <t xml:space="preserve">HANOVER DEHY UNIT                                                               </t>
  </si>
  <si>
    <t xml:space="preserve">GENERATOR SET                                                                   </t>
  </si>
  <si>
    <t xml:space="preserve">PLAINS EXPLORATION - MCDANIEL 11-16 SWD           </t>
  </si>
  <si>
    <t xml:space="preserve">CONDENSATE TANK LOADOUT                                                         </t>
  </si>
  <si>
    <t xml:space="preserve">0421           </t>
  </si>
  <si>
    <t xml:space="preserve">OXY USA - ZIEGAL 7-1 SWD FAC                      </t>
  </si>
  <si>
    <t xml:space="preserve">TONS                                    </t>
  </si>
  <si>
    <t xml:space="preserve">LOADING/UNLOADING FRAC SAND                                                     </t>
  </si>
  <si>
    <t xml:space="preserve">CUDD ENERGY SERVICES                              </t>
  </si>
  <si>
    <t xml:space="preserve">OXY USA - ESPERANZA 9-5                           </t>
  </si>
  <si>
    <t xml:space="preserve">OXY USA - MY WAY RANCH FEDERAL 8-4                </t>
  </si>
  <si>
    <t xml:space="preserve">OXY USA - MY WAY RANCH FEDERAL 6-11 PAD           </t>
  </si>
  <si>
    <t xml:space="preserve">OXY USA - MY WAY RANCH 17-1/8                     </t>
  </si>
  <si>
    <t xml:space="preserve">OXY USA - MY WAY RANCH 18-1 PAD                   </t>
  </si>
  <si>
    <t xml:space="preserve">OXY USA - RED MOUNTAIN RANCH 4-6                  </t>
  </si>
  <si>
    <t xml:space="preserve">OXY USA - BLACKMAN 14-12                          </t>
  </si>
  <si>
    <t xml:space="preserve">OXY USA - BLACKMAN 15-8/9                         </t>
  </si>
  <si>
    <t xml:space="preserve">OXY USA - GIPP 13-9                               </t>
  </si>
  <si>
    <t xml:space="preserve">OXY USA - GIPP 13-15/16                           </t>
  </si>
  <si>
    <t xml:space="preserve">OXY USA - GIPP 13-8/9                             </t>
  </si>
  <si>
    <t xml:space="preserve">OXY USA - GUNDERSON 13-11                         </t>
  </si>
  <si>
    <t xml:space="preserve">OXY USA - MCDANIEL 2-3 PAD                        </t>
  </si>
  <si>
    <t xml:space="preserve">OXY USA - MCDANIEL 14-1 PAD                       </t>
  </si>
  <si>
    <t xml:space="preserve">OXY USA - MCDANIEL 14-8                           </t>
  </si>
  <si>
    <t xml:space="preserve">OXY USA - HELLS GULCH 2-2                         </t>
  </si>
  <si>
    <t xml:space="preserve">0441           </t>
  </si>
  <si>
    <t xml:space="preserve">OXY USA - HELLS GULCH 23-11/14                    </t>
  </si>
  <si>
    <t xml:space="preserve">OXY USA - HELLS GULCH 23-12/13                    </t>
  </si>
  <si>
    <t xml:space="preserve">OXY USA - HELLS GULCH 26-7 PAD                    </t>
  </si>
  <si>
    <t xml:space="preserve">OXY USA - HELLS GULCH 25-12/26-11                 </t>
  </si>
  <si>
    <t xml:space="preserve">NAT GAS FIRED CATERPILLAR G3516LE RICE                                          </t>
  </si>
  <si>
    <t xml:space="preserve">FRAM OPERATING - REEDER MESA CS                   </t>
  </si>
  <si>
    <t xml:space="preserve">CATERPILLAR, G3516LE ENG RATED @ 1340 HP                                        </t>
  </si>
  <si>
    <t xml:space="preserve">OXY USA - ALKALI CREEK C.S.                       </t>
  </si>
  <si>
    <t xml:space="preserve">CATERPILLAR G3516LE RATED @ 1,350 HP                                            </t>
  </si>
  <si>
    <t xml:space="preserve">CATERPILLAR. G3516LE ENGINE RATED AT 1,340 HP                                   </t>
  </si>
  <si>
    <t xml:space="preserve">NATCO GLYCOL DEHYDRATOR,  D1                                                    </t>
  </si>
  <si>
    <t xml:space="preserve">CATERPILLAR NAT GAS ENG RATED @ 631 HP                                          </t>
  </si>
  <si>
    <t xml:space="preserve">DELTA PETROLEUM CORP - MVS CS AND HCPWRF          </t>
  </si>
  <si>
    <t xml:space="preserve">JW EMERGENCY FLARE                                                              </t>
  </si>
  <si>
    <t xml:space="preserve">FUGITVE VOC EMISSIONS                                                           </t>
  </si>
  <si>
    <t xml:space="preserve">100 BARREL FEED PRODUCED                </t>
  </si>
  <si>
    <t xml:space="preserve">FUGITVE VOC EMISSIONS CONDENSATE TRUCK LOADING                                  </t>
  </si>
  <si>
    <t xml:space="preserve">OLYMPIAN G125GI ENGINE RATED @ 189 HP                                           </t>
  </si>
  <si>
    <t xml:space="preserve">OXY USA - YT 17-7 (YT 17-7 SWD FACILITY)          </t>
  </si>
  <si>
    <t xml:space="preserve">0465           </t>
  </si>
  <si>
    <t xml:space="preserve">OXY USA WTP LP- HELLS GULCH 23-13                 </t>
  </si>
  <si>
    <t xml:space="preserve">OXY USA - HELLS GULCH 2-10 PAD                    </t>
  </si>
  <si>
    <t xml:space="preserve">OXY USA WTP LP- HIDDEN CREEK 14-14                </t>
  </si>
  <si>
    <t xml:space="preserve">OXY USA WTP LP- HELLS GULCH 26-6                  </t>
  </si>
  <si>
    <t xml:space="preserve"> NATURAL GAS FIRED ENGINE                                                       </t>
  </si>
  <si>
    <t xml:space="preserve">ENCANA OIL &amp; GAS- NICHOLS 13-1                    </t>
  </si>
  <si>
    <t xml:space="preserve">OXY USA - RED MNTN RANCH 33-11 PAD                </t>
  </si>
  <si>
    <t xml:space="preserve">0474           </t>
  </si>
  <si>
    <t xml:space="preserve">0475           </t>
  </si>
  <si>
    <t xml:space="preserve">OXY USA - ANDERSON 7-5 PAD                        </t>
  </si>
  <si>
    <t xml:space="preserve">OXY USA - HAWKINS RANCH 10-4 PAD                  </t>
  </si>
  <si>
    <t xml:space="preserve">OXY USA - HAWKINS RANCH 10-9 PAD                  </t>
  </si>
  <si>
    <t xml:space="preserve">OXY USA - MCDANIEL 2-1 PAD                        </t>
  </si>
  <si>
    <t xml:space="preserve">OXY USA - MCDANIEL 2-11 PAD                       </t>
  </si>
  <si>
    <t xml:space="preserve">OXY USA - MCDANIEL 11-11 PAD                      </t>
  </si>
  <si>
    <t xml:space="preserve">OXY USA - CURREY 16-14 PAD                        </t>
  </si>
  <si>
    <t xml:space="preserve">OXY USA - UTE WATER 22-14 PAD                     </t>
  </si>
  <si>
    <t xml:space="preserve">OXY USA - DAVID 23-7 PAD                          </t>
  </si>
  <si>
    <t xml:space="preserve">OXY USA - NICHOLS 24-6 PAD                        </t>
  </si>
  <si>
    <t xml:space="preserve">OXY USA - CURRIER 26-15 PAD                       </t>
  </si>
  <si>
    <t xml:space="preserve">0026           </t>
  </si>
  <si>
    <t xml:space="preserve">SN 1162 GLY DEHY                                                                </t>
  </si>
  <si>
    <t xml:space="preserve">CHEVRON USA -DUNCAN VANSCHAICK 1-1                </t>
  </si>
  <si>
    <t xml:space="preserve">0027           </t>
  </si>
  <si>
    <t xml:space="preserve">CHEVRON USA, INC. - DUNCAN 3-1                    </t>
  </si>
  <si>
    <t xml:space="preserve">0028           </t>
  </si>
  <si>
    <t xml:space="preserve">CE NATCO SN:6214 GLY DEHY                                                       </t>
  </si>
  <si>
    <t xml:space="preserve">CHEVRON USA, INC. - VAN SCHAICK 1-1               </t>
  </si>
  <si>
    <t xml:space="preserve">0030           </t>
  </si>
  <si>
    <t xml:space="preserve">SIVALLS SN 56709 GLY DEHY                                                       </t>
  </si>
  <si>
    <t xml:space="preserve">CHEVRON USA, INC. - DUNCAN B-6                    </t>
  </si>
  <si>
    <t xml:space="preserve">0031           </t>
  </si>
  <si>
    <t xml:space="preserve">CHEVRON USA, INC. - VAN SCHAICK A-3               </t>
  </si>
  <si>
    <t xml:space="preserve">0035           </t>
  </si>
  <si>
    <t xml:space="preserve">CHEVRON USA, INC. - DUNCAN B-2                    </t>
  </si>
  <si>
    <t xml:space="preserve">0049           </t>
  </si>
  <si>
    <t xml:space="preserve">NATURAL GAS FIRED ICE                                                           </t>
  </si>
  <si>
    <t xml:space="preserve">QUESTAR PIPELINE COMPANY                          </t>
  </si>
  <si>
    <t xml:space="preserve">NATURAL GAS COMBUSTION                                                          </t>
  </si>
  <si>
    <t xml:space="preserve">DEHYDRATION REBOILER                                                            </t>
  </si>
  <si>
    <t xml:space="preserve">0074           </t>
  </si>
  <si>
    <t xml:space="preserve">SOURCEGAS DBA ROCKY MTN BLUEGRAVEL STA            </t>
  </si>
  <si>
    <t xml:space="preserve">0075           </t>
  </si>
  <si>
    <t xml:space="preserve">NATURAL GAS FIRED SATURN TURBINE                                                </t>
  </si>
  <si>
    <t xml:space="preserve">QUESTAR PIPELINE CO STATE LINE COMP STA           </t>
  </si>
  <si>
    <t xml:space="preserve">TWO (2) WAUKESHA F817GU NAT GAS ICE                                             </t>
  </si>
  <si>
    <t xml:space="preserve">0076           </t>
  </si>
  <si>
    <t xml:space="preserve">WAUKESHA F-817GU ENGINE#2                                                       </t>
  </si>
  <si>
    <t xml:space="preserve">QUESTAR GAS MANAGEMENT - E HIAWATHA C.S.          </t>
  </si>
  <si>
    <t xml:space="preserve">INGERSOL-RAND 6-SVG ICENG                                                       </t>
  </si>
  <si>
    <t xml:space="preserve">INGERSOL-RAND 12-SVGA-1                                                         </t>
  </si>
  <si>
    <t xml:space="preserve">WAUKESHA F-817GU ENGINE#1                                                       </t>
  </si>
  <si>
    <t xml:space="preserve">WAUKESHA NAT GAS FIRED ICE                                                      </t>
  </si>
  <si>
    <t xml:space="preserve">REBOILER STILL VENT-TEG                                                         </t>
  </si>
  <si>
    <t xml:space="preserve">NAT GAS FIRED PEC GLYCOL DEHYDRATOR, SN: 1177                                   </t>
  </si>
  <si>
    <t xml:space="preserve">AJAX DP-60 NATGAS FIRED                                                         </t>
  </si>
  <si>
    <t xml:space="preserve">WEXPRO CO POWDER WASH WATERFLOOD AREA             </t>
  </si>
  <si>
    <t xml:space="preserve">0079           </t>
  </si>
  <si>
    <t xml:space="preserve">SUPERIOR 6G510 160HP ENG.                                                       </t>
  </si>
  <si>
    <t xml:space="preserve">WEXPRO CO ACE UNIT 8 WELLSITE                     </t>
  </si>
  <si>
    <t xml:space="preserve">0097           </t>
  </si>
  <si>
    <t xml:space="preserve">NAT GAS FIRED ICR ENG                                                           </t>
  </si>
  <si>
    <t xml:space="preserve">QUESTAR GAS MGMT CO PWFC NORTHSIDE 1              </t>
  </si>
  <si>
    <t xml:space="preserve">0098           </t>
  </si>
  <si>
    <t xml:space="preserve">NAT GAS FIRED  IC ENG                                                           </t>
  </si>
  <si>
    <t xml:space="preserve">QUESTAR PIPELINE PWFC SOUTHSIDE 2/MUSSER          </t>
  </si>
  <si>
    <t xml:space="preserve">0100           </t>
  </si>
  <si>
    <t xml:space="preserve">WAUKESHA NAT GAS ENGINE                                                         </t>
  </si>
  <si>
    <t xml:space="preserve">QUESTAR GAS MANAGEMENT CO  SUGARLOAF              </t>
  </si>
  <si>
    <t xml:space="preserve">PEC TEG DEHY UNIT                                                               </t>
  </si>
  <si>
    <t xml:space="preserve">0103           </t>
  </si>
  <si>
    <t xml:space="preserve">NAT.GAS COMBUSTION-ENGINE                                                       </t>
  </si>
  <si>
    <t xml:space="preserve">CUSTOM ENERGY CONSTRUCTION INC BUCK PEAK          </t>
  </si>
  <si>
    <t xml:space="preserve">CATERPILLAR, G343 NAT GAS RATED @ 153 HP                                        </t>
  </si>
  <si>
    <t xml:space="preserve">0104           </t>
  </si>
  <si>
    <t xml:space="preserve">STILL VENT OF GLYCOL DEHY                                                       </t>
  </si>
  <si>
    <t xml:space="preserve">COMBINED RESOURCES CORP                           </t>
  </si>
  <si>
    <t xml:space="preserve">0105           </t>
  </si>
  <si>
    <t xml:space="preserve">WAUKESHA ICE 7817OU SN:218057                                                   </t>
  </si>
  <si>
    <t xml:space="preserve">JETTA OPERATING CO., INC. CRAIG 1-7               </t>
  </si>
  <si>
    <t xml:space="preserve">0106           </t>
  </si>
  <si>
    <t xml:space="preserve">WAUKESHA MOD 817: NATURAL GAS COMBUSTION                                        </t>
  </si>
  <si>
    <t xml:space="preserve">NANCE PETROLEUM CORP - NOLAND #1-15               </t>
  </si>
  <si>
    <t xml:space="preserve">0107           </t>
  </si>
  <si>
    <t xml:space="preserve">OLMAN HEATH GLY DEHY                                                            </t>
  </si>
  <si>
    <t xml:space="preserve">SOURCEGAS DBA ROCKY MOUNTAIN NAT GAS CO           </t>
  </si>
  <si>
    <t xml:space="preserve">WAUKESHA, F3512 NATURAL GAS ENG RATED @ 520 HP                                  </t>
  </si>
  <si>
    <t xml:space="preserve">Beartooth Oil &amp; Gas - BLUE GRAVEL FACILI          </t>
  </si>
  <si>
    <t xml:space="preserve">REBOILER STILL VENT                                                             </t>
  </si>
  <si>
    <t xml:space="preserve">KAISER FRANCIS OIL CO                             </t>
  </si>
  <si>
    <t xml:space="preserve">SMITH NAT GAS GLYCOL DEHY                                                       </t>
  </si>
  <si>
    <t xml:space="preserve">J W WILLIAMS GLY DEHY                                                           </t>
  </si>
  <si>
    <t xml:space="preserve">0113           </t>
  </si>
  <si>
    <t xml:space="preserve">ENERTEK TRI ETHYLENE GLYCOL DEHYDRATOR                                          </t>
  </si>
  <si>
    <t xml:space="preserve">CHEVRON USA, INC. - DUNCAN 2-1                    </t>
  </si>
  <si>
    <t xml:space="preserve">0115           </t>
  </si>
  <si>
    <t xml:space="preserve">JW WILLIAMS COMBO UNIT GLYOL DEHYDRATOR                                         </t>
  </si>
  <si>
    <t xml:space="preserve">CHEVRON USA, INC -DUNCAN VAN SCHAICK 1-2          </t>
  </si>
  <si>
    <t>31000401</t>
  </si>
  <si>
    <t xml:space="preserve">0117           </t>
  </si>
  <si>
    <t xml:space="preserve">CHEVRON USA, INC. - DUNCAN B-3                    </t>
  </si>
  <si>
    <t xml:space="preserve">0119           </t>
  </si>
  <si>
    <t xml:space="preserve">CHEVRON USA, INC. - VAN SCHAICK A-4               </t>
  </si>
  <si>
    <t xml:space="preserve">0120           </t>
  </si>
  <si>
    <t xml:space="preserve">P&amp;A GOLYCOL DEHYDRATOR                                                          </t>
  </si>
  <si>
    <t xml:space="preserve">CHEVRON USA, INC. - VAN SCHAICK B-3               </t>
  </si>
  <si>
    <t xml:space="preserve">WAUKESHA NATURAL GAS ENGINE                                                     </t>
  </si>
  <si>
    <t xml:space="preserve">MERRION OIL &amp; GAS - BLUE GRAVEL                   </t>
  </si>
  <si>
    <t xml:space="preserve">CAT G342 NATURAL GAS ENG                                                        </t>
  </si>
  <si>
    <t xml:space="preserve">WAUK, VRG 220 ENGINE RATED AT 44 HP                                             </t>
  </si>
  <si>
    <t xml:space="preserve">0131           </t>
  </si>
  <si>
    <t xml:space="preserve">QUESTAR GAS MANAGEMENT CO  SAND HILL              </t>
  </si>
  <si>
    <t xml:space="preserve">0132           </t>
  </si>
  <si>
    <t xml:space="preserve">AJAX DPC 280 LE NAT GAS                                                         </t>
  </si>
  <si>
    <t xml:space="preserve">QUESTAR GAS MANAGEMENT - AVALANCHE                </t>
  </si>
  <si>
    <t xml:space="preserve">JW WILLIAMS GLYCOL DEHY                                                         </t>
  </si>
  <si>
    <t xml:space="preserve">0133           </t>
  </si>
  <si>
    <t xml:space="preserve">WAUKESHA VRG -330 RATED AT 36 HP                                                </t>
  </si>
  <si>
    <t xml:space="preserve">ARGALI EXPLORATION COMPANY                        </t>
  </si>
  <si>
    <t xml:space="preserve">CATERPILLAR G3306TA NAT GAS ENGINE                                              </t>
  </si>
  <si>
    <t xml:space="preserve">PEC SN 1033 GLY DEHY                                                            </t>
  </si>
  <si>
    <t xml:space="preserve">0135           </t>
  </si>
  <si>
    <t xml:space="preserve">QUESTAR GAS MANAGEMENT CO  E.HIAWATHA             </t>
  </si>
  <si>
    <t xml:space="preserve">JW WILLIAMS GLYCOL DEHYDR                                                       </t>
  </si>
  <si>
    <t xml:space="preserve">0136           </t>
  </si>
  <si>
    <t xml:space="preserve">SUF LOF NO 10 RS&amp;R GLY DE                                                       </t>
  </si>
  <si>
    <t xml:space="preserve">QUESTAR GAS MANAGEMENT CO                         </t>
  </si>
  <si>
    <t xml:space="preserve">CEL UNIVRSL 1 3 GLY DEHY                                                        </t>
  </si>
  <si>
    <t xml:space="preserve">GOVT NO 2 OLMAN HEATH GLY                                                       </t>
  </si>
  <si>
    <t xml:space="preserve">GOVT 14 GLY DEHY                                                                </t>
  </si>
  <si>
    <t xml:space="preserve">GOVT NO 1 PEC GLY DEHY                                                          </t>
  </si>
  <si>
    <t xml:space="preserve">GOVT NO 8 PEC GLY DEHY                                                          </t>
  </si>
  <si>
    <t xml:space="preserve">SUFLOF GOVT NO 6 GLY DEHY                                                       </t>
  </si>
  <si>
    <t xml:space="preserve">SUGLOF NO 12 GLYCOL DEHY                                                        </t>
  </si>
  <si>
    <t xml:space="preserve">S L GOVT NO 15 PEC GLY DE                                                       </t>
  </si>
  <si>
    <t xml:space="preserve">SUGLOF GOVT NO 4 PEC GLY                                                        </t>
  </si>
  <si>
    <t xml:space="preserve">0137           </t>
  </si>
  <si>
    <t xml:space="preserve">0138           </t>
  </si>
  <si>
    <t xml:space="preserve">MUSSER NO 16 GLYCOL DEHY                                                        </t>
  </si>
  <si>
    <t xml:space="preserve">DONNELL NO 11 GLY DEHY                                                          </t>
  </si>
  <si>
    <t xml:space="preserve">MUSSER NO 10 ENETEK GLY D                                                       </t>
  </si>
  <si>
    <t xml:space="preserve">C ALLEN 19 PEC GLY DEHY                                                         </t>
  </si>
  <si>
    <t xml:space="preserve">C ALLEN NO 16 GLYCOL DEHY                                                       </t>
  </si>
  <si>
    <t xml:space="preserve">JW WILLIAMS GLY DEHY                                                            </t>
  </si>
  <si>
    <t xml:space="preserve">MARTIN GOVT NO 1 PEC JW                                                         </t>
  </si>
  <si>
    <t xml:space="preserve">MF FED 1 12 JW WI GLY DEH                                                       </t>
  </si>
  <si>
    <t xml:space="preserve">DONNELL NO 9 MOLONEY DEHY                                                       </t>
  </si>
  <si>
    <t xml:space="preserve">MUSSER NO 19 MALONE GLY D                                                       </t>
  </si>
  <si>
    <t xml:space="preserve">MUSSER NO 21 MALONE GLY D                                                       </t>
  </si>
  <si>
    <t xml:space="preserve">MUSSER NO 14 OLMAN HEATH                                                        </t>
  </si>
  <si>
    <t xml:space="preserve">MUSSSER FLD COMP OLMAN GL                                                       </t>
  </si>
  <si>
    <t xml:space="preserve">CALR ALLEN NO 20 PEC NAT                                                        </t>
  </si>
  <si>
    <t xml:space="preserve">GOVT NO 4 PEC GLYCOL DEHY                                                       </t>
  </si>
  <si>
    <t xml:space="preserve">J A LEE NO 1 PEC GLY DEHY                                                       </t>
  </si>
  <si>
    <t xml:space="preserve">MFS NO 20 1 PEC GLY DEHY                                                        </t>
  </si>
  <si>
    <t xml:space="preserve">MUSSER NO 11 PEC GLY DEHY                                                       </t>
  </si>
  <si>
    <t xml:space="preserve">MUSSER NO 13 PEC GLY DEHY                                                       </t>
  </si>
  <si>
    <t xml:space="preserve">MUSSER NO 18 PEC GLY DEHY                                                       </t>
  </si>
  <si>
    <t xml:space="preserve">MUSSER NO 20 PEC GLY DEHY                                                       </t>
  </si>
  <si>
    <t xml:space="preserve">N SIDE COMP PEC GLY DEHY                                                        </t>
  </si>
  <si>
    <t xml:space="preserve">DONNELL NO 10 PEC GLY DEH                                                       </t>
  </si>
  <si>
    <t xml:space="preserve">DONNELL NO 1 GLY DEHY                                                           </t>
  </si>
  <si>
    <t xml:space="preserve">ALLEN C NO 6 GLYCOL DEHY                                                        </t>
  </si>
  <si>
    <t xml:space="preserve">C ALLEN NO 7 PEC GLY DEHY                                                       </t>
  </si>
  <si>
    <t xml:space="preserve">L B PETRO PESCO GLY DEHY                                                        </t>
  </si>
  <si>
    <t xml:space="preserve">ALLEN C PESCO GLYCOL DEHY                                                       </t>
  </si>
  <si>
    <t xml:space="preserve">SIVALLS SN: 59553 GLYCOL DEHYDRATOR                                             </t>
  </si>
  <si>
    <t xml:space="preserve">CHEVRON USA, INC. - HIAWATHA B-1                  </t>
  </si>
  <si>
    <t xml:space="preserve">0147           </t>
  </si>
  <si>
    <t xml:space="preserve">ENERTEK, SN: 42234 GLYCOL DEHYDRATOR                                            </t>
  </si>
  <si>
    <t xml:space="preserve">CHEVRON USA, INC. - DUNCAN 1-3                    </t>
  </si>
  <si>
    <t xml:space="preserve">0148           </t>
  </si>
  <si>
    <t xml:space="preserve">J-W OPERATING COMPANY -SAND HILLS                 </t>
  </si>
  <si>
    <t xml:space="preserve">(3) 300 BBL STORAGE TANKS                                                       </t>
  </si>
  <si>
    <t xml:space="preserve">0152           </t>
  </si>
  <si>
    <t xml:space="preserve">CAT G379TA NAT GAS ENGINE                                                       </t>
  </si>
  <si>
    <t xml:space="preserve">JOURNEY OPERATING LLC                             </t>
  </si>
  <si>
    <t xml:space="preserve">AMINE TREATING                                                                  </t>
  </si>
  <si>
    <t xml:space="preserve">CATERPIILLAR RATED AT 102 HP                                                    </t>
  </si>
  <si>
    <t xml:space="preserve">TRUE OIL LLC - BTA FEDERAL #12-33                 </t>
  </si>
  <si>
    <t xml:space="preserve">JW WILIAMS GLYCOL DEHYDRATOR                                                    </t>
  </si>
  <si>
    <t xml:space="preserve">CHEVRON USA, INC. - VAN SCHAICK A-5               </t>
  </si>
  <si>
    <t xml:space="preserve">0159           </t>
  </si>
  <si>
    <t xml:space="preserve">JW GLYCOL DEHYDRATOR                                                            </t>
  </si>
  <si>
    <t xml:space="preserve">CHEVRON USA, INC. - DUNCAN 3-3                    </t>
  </si>
  <si>
    <t xml:space="preserve">0161           </t>
  </si>
  <si>
    <t xml:space="preserve">CATERPILLAR G3512TALE RATED AT 812 HP                                           </t>
  </si>
  <si>
    <t xml:space="preserve">QUESTAR GAS MANAGEMENT CO. - LION C.S.            </t>
  </si>
  <si>
    <t xml:space="preserve">WAUKESHA 17402GL ENGINE RATED AT 1,478 HP                                       </t>
  </si>
  <si>
    <t xml:space="preserve">0162           </t>
  </si>
  <si>
    <t xml:space="preserve">CHEVRON USA-DUNCAN VANSCHAICK 1-3 &amp; 1-4           </t>
  </si>
  <si>
    <t xml:space="preserve">0163           </t>
  </si>
  <si>
    <t xml:space="preserve">CHEVRON USA, INC. - DUNCAN 1-5                    </t>
  </si>
  <si>
    <t xml:space="preserve">0164           </t>
  </si>
  <si>
    <t xml:space="preserve">JW WILLIAMS NATURAL GAS FIRED REBOILER GLYCOL DEHY                              </t>
  </si>
  <si>
    <t xml:space="preserve">CHEVRON USA, INC. - VAN SCHAICK A-6               </t>
  </si>
  <si>
    <t xml:space="preserve">0166           </t>
  </si>
  <si>
    <t xml:space="preserve">CHEVRON USA, INC. - HIAWATHA B-3                  </t>
  </si>
  <si>
    <t xml:space="preserve">0167           </t>
  </si>
  <si>
    <t xml:space="preserve">CHEVRON USA, INC. - DUNCAN 3-2                    </t>
  </si>
  <si>
    <t xml:space="preserve">0171           </t>
  </si>
  <si>
    <t xml:space="preserve">MERRION OIL &amp; GAS-BLUE GRAVEL                     </t>
  </si>
  <si>
    <t xml:space="preserve">0175           </t>
  </si>
  <si>
    <t xml:space="preserve">JW WILLIAMS TEG DEHY                                                            </t>
  </si>
  <si>
    <t xml:space="preserve">CHEVRON USA - DUNCAN B-12                         </t>
  </si>
  <si>
    <t xml:space="preserve">0179           </t>
  </si>
  <si>
    <t xml:space="preserve">MERRION OIL &amp; GAS - NIGHTINGALE NO. 1             </t>
  </si>
  <si>
    <t xml:space="preserve">CHEVRON USA - DUNCAN 1-6                          </t>
  </si>
  <si>
    <t xml:space="preserve">0181           </t>
  </si>
  <si>
    <t xml:space="preserve">CHEVRON USA - DUNCAN 1-4                          </t>
  </si>
  <si>
    <t xml:space="preserve">CHEVRON USA - DUNCAN 2-2                          </t>
  </si>
  <si>
    <t xml:space="preserve">CHEVRON USA - DUNCAN 2-4                          </t>
  </si>
  <si>
    <t xml:space="preserve">0184           </t>
  </si>
  <si>
    <t xml:space="preserve">PESCO DEHYDRATOR                                                                </t>
  </si>
  <si>
    <t xml:space="preserve">CHEVRON USA - DUNCAN B-5                          </t>
  </si>
  <si>
    <t xml:space="preserve">0185           </t>
  </si>
  <si>
    <t xml:space="preserve">CHEVRON USA - DUNCAN B-9                          </t>
  </si>
  <si>
    <t xml:space="preserve">CHEVRON USA - DUNCAN B-10                         </t>
  </si>
  <si>
    <t xml:space="preserve">0187           </t>
  </si>
  <si>
    <t xml:space="preserve">CHEVRON USA - DUNCAN B-11                         </t>
  </si>
  <si>
    <t xml:space="preserve">0189           </t>
  </si>
  <si>
    <t xml:space="preserve">CHEVRON USA - DYER C-2                            </t>
  </si>
  <si>
    <t xml:space="preserve">0191           </t>
  </si>
  <si>
    <t xml:space="preserve">JW WILLIAMS DEHYDRATOR                                                          </t>
  </si>
  <si>
    <t xml:space="preserve">CHEVRON USA - VAN SCHAIK UNIT #4                  </t>
  </si>
  <si>
    <t xml:space="preserve">0192           </t>
  </si>
  <si>
    <t xml:space="preserve">CHEVRON USA - VAN SCHAIK UNIT 1-5                 </t>
  </si>
  <si>
    <t xml:space="preserve">0196           </t>
  </si>
  <si>
    <t xml:space="preserve">PUMPING UNIT ENGINE                                                             </t>
  </si>
  <si>
    <t xml:space="preserve">CHEVRON USA, INC. - VAN SCHAICK C-10              </t>
  </si>
  <si>
    <t xml:space="preserve">GENERAL MOTORS ENGINE RATED AT 110 HP                                           </t>
  </si>
  <si>
    <t xml:space="preserve">0203           </t>
  </si>
  <si>
    <t xml:space="preserve">FOUNDATION ENERGY - FEDERAL #28-7                 </t>
  </si>
  <si>
    <t xml:space="preserve">0205           </t>
  </si>
  <si>
    <t xml:space="preserve">WEXPRO - EAST HIAWATHA MOSU (TANK 779)            </t>
  </si>
  <si>
    <t xml:space="preserve">0206           </t>
  </si>
  <si>
    <t xml:space="preserve">WEXPRO - EAST HIAWATHA MOSU (TANK 344)            </t>
  </si>
  <si>
    <t xml:space="preserve">WEXPRO - EAST HIAWATHA MOSU (TANK 923)            </t>
  </si>
  <si>
    <t xml:space="preserve">WEXPRO - POWDER WASH UNIT (TANK 353)              </t>
  </si>
  <si>
    <t xml:space="preserve">WEXPRO - POWDER WASH UNIT (TANK 300)              </t>
  </si>
  <si>
    <t xml:space="preserve">WEXPRO - POWDER WASH UNIT (TANK 422)              </t>
  </si>
  <si>
    <t xml:space="preserve">WEXPRO - SUGARLOAF SCRUBBER (TANK 168)            </t>
  </si>
  <si>
    <t xml:space="preserve">ABRAXAS PETRO - NOLAND #1-15                      </t>
  </si>
  <si>
    <t xml:space="preserve">0219           </t>
  </si>
  <si>
    <t xml:space="preserve">ABRAXAS PETRO - VOLOSHIN-MORTON #1                </t>
  </si>
  <si>
    <t xml:space="preserve">0220           </t>
  </si>
  <si>
    <t xml:space="preserve">ABRAXAS PETRO - KOWACH #1-9                       </t>
  </si>
  <si>
    <t xml:space="preserve">0227           </t>
  </si>
  <si>
    <t xml:space="preserve">J-W OPERATING CO - MOFFAT COUNTY 24-29            </t>
  </si>
  <si>
    <t xml:space="preserve">J.W.WILLIAMS GLYCOL DEHYDRATOR                                                  </t>
  </si>
  <si>
    <t xml:space="preserve">CHEVRON USA - DUNCAN B-13                         </t>
  </si>
  <si>
    <t xml:space="preserve">0232           </t>
  </si>
  <si>
    <t xml:space="preserve">CHEVRON USA, INC. - VAN SCHAICK A-8               </t>
  </si>
  <si>
    <t xml:space="preserve">THOMAS OPERATING CO. - USA JOYCE WOLF #3          </t>
  </si>
  <si>
    <t xml:space="preserve">0243           </t>
  </si>
  <si>
    <t xml:space="preserve">NEXEN -- ILES DOME PUMP STATION                   </t>
  </si>
  <si>
    <t xml:space="preserve">0248           </t>
  </si>
  <si>
    <t xml:space="preserve">CATERPILLAR, G379-SI-TA-HCR RATED AT 405 HP                                     </t>
  </si>
  <si>
    <t xml:space="preserve">NEW FRONTIER ENERGY- CF&amp;I CORP. #1                </t>
  </si>
  <si>
    <t xml:space="preserve">CATERPILLAR ENGINE RATED AT  1019 HP PER/YR                                     </t>
  </si>
  <si>
    <t xml:space="preserve">BKEP CRUDE - ILES GROVE                           </t>
  </si>
  <si>
    <t xml:space="preserve">JW WILLIAMS GLYCOL DEHYDRATOR, SN: 426/1                                        </t>
  </si>
  <si>
    <t xml:space="preserve">QUESTAR EXPLORATION - IRISH CREEK 11-21           </t>
  </si>
  <si>
    <t xml:space="preserve">CATERPILLAR NAT GAS ICE                                                         </t>
  </si>
  <si>
    <t xml:space="preserve">WESTERN GAS RESOURCES - FEDERAL 1-14-28           </t>
  </si>
  <si>
    <t xml:space="preserve">AMERICAN TANK GLYCOL DEHYDRATOR                                                 </t>
  </si>
  <si>
    <t xml:space="preserve">WEXPRO COMPANY - W.B. LASHER #8                   </t>
  </si>
  <si>
    <t xml:space="preserve">WEXPRO CO - W.B. LASHER #9                        </t>
  </si>
  <si>
    <t xml:space="preserve">HANOVER GLYCOL DEHYDRATOR, SN: CW1001                                           </t>
  </si>
  <si>
    <t xml:space="preserve">YATES PETROLEUM - BAKERS PEAK UNIT #2             </t>
  </si>
  <si>
    <t xml:space="preserve">CHEVRON USA, INC. - VAN SCHAICK A-7               </t>
  </si>
  <si>
    <t xml:space="preserve"> HANOVER GLYCOL DEHYDRATOR                                                      </t>
  </si>
  <si>
    <t xml:space="preserve">YATES PETROLEUM CORPORATION-BAKERS PEAK           </t>
  </si>
  <si>
    <t xml:space="preserve">NAT GAS TEG DEHY UNIT                                                           </t>
  </si>
  <si>
    <t xml:space="preserve">WEXPRO MUSSER 23                                  </t>
  </si>
  <si>
    <t xml:space="preserve">TWO FIELD GAS ACTIVATED PNEUMATIC PUMPS                                         </t>
  </si>
  <si>
    <t xml:space="preserve">WEXPRO CO- JACKS DRAW #17                         </t>
  </si>
  <si>
    <t xml:space="preserve">JW WILLIAMS GLYCOL DEHYDRATOR, SN: 9100                                         </t>
  </si>
  <si>
    <t xml:space="preserve">CHEVRON USA- DUNCAN B-15                          </t>
  </si>
  <si>
    <t xml:space="preserve">WHITING OIL &amp; GAS CORP- LION GOV. 22-36           </t>
  </si>
  <si>
    <t xml:space="preserve">BRACO GLYCOL DEHYDRATOR                                                         </t>
  </si>
  <si>
    <t xml:space="preserve">QEP FIELD SERVICES - HIAWATHA DEEP 5              </t>
  </si>
  <si>
    <t xml:space="preserve">J.W. GLYCOL DEHYDRATOR                                                          </t>
  </si>
  <si>
    <t xml:space="preserve">WEXPRO CO - LASHER WELL #10                       </t>
  </si>
  <si>
    <t xml:space="preserve">0289           </t>
  </si>
  <si>
    <t xml:space="preserve">WEXPRO CO - MUSSER 24                             </t>
  </si>
  <si>
    <t xml:space="preserve">0291           </t>
  </si>
  <si>
    <t xml:space="preserve">WEXPRO CO- STATE LAND NO 7                        </t>
  </si>
  <si>
    <t xml:space="preserve">0292           </t>
  </si>
  <si>
    <t xml:space="preserve">J-W OPERATING CO- BIG HOLE FEDERAL                </t>
  </si>
  <si>
    <t xml:space="preserve">0293           </t>
  </si>
  <si>
    <t xml:space="preserve">BEARTOOTH OIL &amp; GAS CO-NORTH CRAIG FIELD          </t>
  </si>
  <si>
    <t xml:space="preserve">0296           </t>
  </si>
  <si>
    <t xml:space="preserve">TRI ETHYLENE GLYCOL DEHYDRATOR RATED @ 4.0 MMSCFDA                              </t>
  </si>
  <si>
    <t xml:space="preserve">WEXPRO CO - JACKS DRAW 9                          </t>
  </si>
  <si>
    <t xml:space="preserve">0297           </t>
  </si>
  <si>
    <t xml:space="preserve">NATCO TRI ETHYLENE GLYCOL DEHYDRATOR                                            </t>
  </si>
  <si>
    <t xml:space="preserve">WEXPRO CO - HIAWATHA DEEP 8                       </t>
  </si>
  <si>
    <t xml:space="preserve">J-W OPERATING CO-FEDERAL LAND BANK 21-14          </t>
  </si>
  <si>
    <t xml:space="preserve">(1) PNEUMATIC PUMPS, MEHANOL                                                    </t>
  </si>
  <si>
    <t xml:space="preserve">WEXPRO CO - MUSSER 25                             </t>
  </si>
  <si>
    <t xml:space="preserve">SANDPIPER PNEUMATIC PUMP                                                        </t>
  </si>
  <si>
    <t xml:space="preserve">0302           </t>
  </si>
  <si>
    <t xml:space="preserve">CHEVRON USA INC-DUNCAN VAN SHAICK 1-5             </t>
  </si>
  <si>
    <t xml:space="preserve">NAT GAS FIRED ARROW A-62 RICE                                                   </t>
  </si>
  <si>
    <t xml:space="preserve">QUESTAR EXPLORATION-SPARKS RIDGE UNIT 1           </t>
  </si>
  <si>
    <t xml:space="preserve">NATCO DEHYDRATOR RATED @ 4.0 NNSCF/DAY                                          </t>
  </si>
  <si>
    <t xml:space="preserve">WHITING OIL &amp; GAS LION GOVERNMENT 11              </t>
  </si>
  <si>
    <t xml:space="preserve">WHITING OIL &amp; GAS LION GOVERNMENT 41-36           </t>
  </si>
  <si>
    <t xml:space="preserve">CHEVRON USA - DUNCAN B-14                         </t>
  </si>
  <si>
    <t xml:space="preserve">WEXPRO CO WEXPRO CO - ACE UNIT #10                </t>
  </si>
  <si>
    <t xml:space="preserve">PNEUMATIC PUMPS OPERATED BY INSTRUMENT GAS                                      </t>
  </si>
  <si>
    <t xml:space="preserve">CHEVRON USA, INC. - VAN SCHAICK 1-8               </t>
  </si>
  <si>
    <t xml:space="preserve">SANDPIPER MN: S05 BIABWAN PUMP                                                  </t>
  </si>
  <si>
    <t xml:space="preserve">WEXPRO CO - CARL ALLEN 26                         </t>
  </si>
  <si>
    <t>31000224</t>
  </si>
  <si>
    <t xml:space="preserve">WESTERN MN: 3/8 DFF #2                                                          </t>
  </si>
  <si>
    <t xml:space="preserve">TEG DEHYDRATOR RATED AT 0.67 GALLONS PER  MINUTE                                </t>
  </si>
  <si>
    <t xml:space="preserve">METHANOL INJECTION                                                              </t>
  </si>
  <si>
    <t xml:space="preserve">WEXPRO CO - LASHER NO 12                          </t>
  </si>
  <si>
    <t xml:space="preserve">HUSKY/WILDEN PNEUMATIC PUMP 600 SCF/HR                                          </t>
  </si>
  <si>
    <t xml:space="preserve">WEXPRO CO - F. WILSON 33                          </t>
  </si>
  <si>
    <t xml:space="preserve">TEXSTREAM PNEUMATIC PUMP 50 SCF/HR                                              </t>
  </si>
  <si>
    <t xml:space="preserve">NAT GAS FIRED AJAX C-42 RICE                                                    </t>
  </si>
  <si>
    <t xml:space="preserve">Three Forks - MOUNTAIN FUEL FED #1-12             </t>
  </si>
  <si>
    <t xml:space="preserve">TRI ETHYLENE GLYCOL DEHY RATED @ 2.00 MMSC/DAY                                  </t>
  </si>
  <si>
    <t xml:space="preserve">WEXPRO CO - MUSSER 15                             </t>
  </si>
  <si>
    <t xml:space="preserve">J W OPERATING CO - GREAT DIVIDE C.S.              </t>
  </si>
  <si>
    <t xml:space="preserve">PNEUMATIC PUMP                                                                  </t>
  </si>
  <si>
    <t xml:space="preserve">WEXPRO CO - CARL ALLEN 25                         </t>
  </si>
  <si>
    <t xml:space="preserve">THIETHYLENE TLYCOL DEHYDRATOR                                                   </t>
  </si>
  <si>
    <t xml:space="preserve">CHEVRON USA - DUNCAN 3-5                          </t>
  </si>
  <si>
    <t xml:space="preserve">(3) PUMPS NATURAL GAS NTE 219,000 SCF/YR                                        </t>
  </si>
  <si>
    <t xml:space="preserve">WEXPRO CO - ACE UNIT 12                           </t>
  </si>
  <si>
    <t xml:space="preserve">NATCO DEHYDRATOR RATEFD @ 4.0 MMSCF/YR                                          </t>
  </si>
  <si>
    <t xml:space="preserve">NAT GAS FIRED CATERPILLAR G3508LE RICE                                          </t>
  </si>
  <si>
    <t xml:space="preserve">ROCKIES EXPRESS PIPELINE-BIG HOLE STN             </t>
  </si>
  <si>
    <t xml:space="preserve">(2) PUMPS NTE 2.85 MMSCF/YR                                                     </t>
  </si>
  <si>
    <t xml:space="preserve">WEXPRO CO - HAL STEWART 5                         </t>
  </si>
  <si>
    <t xml:space="preserve">NATCO GLYCOL DEHYDRATOR RATED AT 0.25 MMBTU/HR                                  </t>
  </si>
  <si>
    <t xml:space="preserve">PUMP &amp; SANDPIPER                                                                </t>
  </si>
  <si>
    <t xml:space="preserve">WEXPRO CO ACE UNIT 11                             </t>
  </si>
  <si>
    <t xml:space="preserve">NATCO GLYCOL DEHY DESIGN RATED AT 0.25 MMBTU/HR                                 </t>
  </si>
  <si>
    <t xml:space="preserve">(4) PNEUMATIC PUMPS                                                             </t>
  </si>
  <si>
    <t xml:space="preserve">WEXPRO CO MUSSER 26 &amp; 26R PAD                     </t>
  </si>
  <si>
    <t xml:space="preserve">ARROW WATER PUMP RATED AT 38 HP                                                 </t>
  </si>
  <si>
    <t xml:space="preserve">SAMSON RESOURCES - SHELL CREEK GAS COND           </t>
  </si>
  <si>
    <t xml:space="preserve">CATERJPILLAR GENERATOR RATED AT 86 HP                                           </t>
  </si>
  <si>
    <t xml:space="preserve">CATERPILLAR NAT GAS ENG RATED AT 7.1 MMSCF/YR                                   </t>
  </si>
  <si>
    <t xml:space="preserve">CATERPILLAR. G3304 NA NATURAL GASA ENGING                                       </t>
  </si>
  <si>
    <t xml:space="preserve">0331           </t>
  </si>
  <si>
    <t xml:space="preserve">TEG GLYCOL DEHYDRATOR NTE 182.5 MMSCF/YR                                        </t>
  </si>
  <si>
    <t xml:space="preserve">CHEVRON USA - DUNCAN 3-4                          </t>
  </si>
  <si>
    <t xml:space="preserve">0332           </t>
  </si>
  <si>
    <t xml:space="preserve">NETHANOL INJECTIONS                                                             </t>
  </si>
  <si>
    <t xml:space="preserve">WEXPRO CO - WHEELER PAD                           </t>
  </si>
  <si>
    <t xml:space="preserve">0334           </t>
  </si>
  <si>
    <t xml:space="preserve">PUMMPING ENGINE                                                                 </t>
  </si>
  <si>
    <t xml:space="preserve">CHEVRON USA, INC. - VAN SCHAICK C-1               </t>
  </si>
  <si>
    <t xml:space="preserve">WEXPRO CO ACE UNIT 13                             </t>
  </si>
  <si>
    <t xml:space="preserve">0340           </t>
  </si>
  <si>
    <t xml:space="preserve">WEXPRO CO - CARL ALLEN 27                         </t>
  </si>
  <si>
    <t xml:space="preserve">NAT GAS FIRED PNEUMATIC PUMPS                                                   </t>
  </si>
  <si>
    <t xml:space="preserve">WEXPRO CO - CARL ALLEN 28                         </t>
  </si>
  <si>
    <t xml:space="preserve">0342           </t>
  </si>
  <si>
    <t xml:space="preserve">MILLION CUBIC FEET GAS                  </t>
  </si>
  <si>
    <t xml:space="preserve">WEXPRO CO - CARL ALLEN 29                         </t>
  </si>
  <si>
    <t xml:space="preserve">0343           </t>
  </si>
  <si>
    <t xml:space="preserve">WEXPRO CO- B. W. MUSSER 27                        </t>
  </si>
  <si>
    <t xml:space="preserve">CATERJPILLAR NAT GAS ENG RATED @ 95 HP                                          </t>
  </si>
  <si>
    <t xml:space="preserve">MERIT ENERGY CO- CAT G3304 ENGINE                 </t>
  </si>
  <si>
    <t xml:space="preserve">0348           </t>
  </si>
  <si>
    <t xml:space="preserve">WAUKESHA ARROW RATED @ 68 HP                                                    </t>
  </si>
  <si>
    <t xml:space="preserve">MERIT ENERGY CO- WAUKESHA ARROW 330NA             </t>
  </si>
  <si>
    <t xml:space="preserve">WAUK ARROW RATED AT 68 HP                                                       </t>
  </si>
  <si>
    <t xml:space="preserve">0351           </t>
  </si>
  <si>
    <t xml:space="preserve">THREE FORKS RESOURCES- PTASYNSKI 1X BAT           </t>
  </si>
  <si>
    <t>097</t>
  </si>
  <si>
    <t xml:space="preserve">0018           </t>
  </si>
  <si>
    <t xml:space="preserve">REBOILER STIL VENT TEG                                                          </t>
  </si>
  <si>
    <t xml:space="preserve">SOURCEGAS DBA ROCKY MTN -WOLF CREEK               </t>
  </si>
  <si>
    <t xml:space="preserve">P&amp;A NO 3016 GLYCOL DEHY                                                         </t>
  </si>
  <si>
    <t xml:space="preserve">GLYCOL DEHYDRATOR SN:3990                                                       </t>
  </si>
  <si>
    <t xml:space="preserve">WEATHERFORD DEHYDRATOR                                                          </t>
  </si>
  <si>
    <t xml:space="preserve">0029           </t>
  </si>
  <si>
    <t xml:space="preserve">NATURAL GAS WELL SITE                                                           </t>
  </si>
  <si>
    <t xml:space="preserve">SOURCEGAS DBA ROCKY MTN- WOLF CREEK #71           </t>
  </si>
  <si>
    <t xml:space="preserve">0004           </t>
  </si>
  <si>
    <t xml:space="preserve">CATERPILLAR NAT GAS ENG RATED @472 HP                                           </t>
  </si>
  <si>
    <t xml:space="preserve">ETC CANYON PIPELINE - GREASEWOOD                  </t>
  </si>
  <si>
    <t xml:space="preserve">HANOVER NATURAL GAS REBOILER                                                    </t>
  </si>
  <si>
    <t xml:space="preserve">0010           </t>
  </si>
  <si>
    <t xml:space="preserve">CAT G398 IC ENG 500 HP                                                          </t>
  </si>
  <si>
    <t xml:space="preserve">CHEVRON USA - WILSON CREEK GAS PLT                </t>
  </si>
  <si>
    <t xml:space="preserve">EQUIPMENT LEAKS IN NATURAL GAS                                                  </t>
  </si>
  <si>
    <t xml:space="preserve">OIL &amp; GAS CUSTOM GLYCOL DEHYDRATOR                                              </t>
  </si>
  <si>
    <t xml:space="preserve">3 CRUDE/CONDENSATE TANKS (4350 BBL TOTAL CAPACITY)                              </t>
  </si>
  <si>
    <t xml:space="preserve">0016           </t>
  </si>
  <si>
    <t xml:space="preserve">NAT.GAS SUPERIOR 8GTL                                                           </t>
  </si>
  <si>
    <t xml:space="preserve">ENCANA OIL - EAST DRAGON TRAIL CS                 </t>
  </si>
  <si>
    <t xml:space="preserve">NAT.GAS SUPERIOR 8GTL #2                                                        </t>
  </si>
  <si>
    <t xml:space="preserve">WAUKESHA NAT GAS ENG RATED AT 810 HP                                            </t>
  </si>
  <si>
    <t xml:space="preserve"> WAUKESHA  L7042GL RATED AT 810 HP                                              </t>
  </si>
  <si>
    <t xml:space="preserve">VALVES                                                                          </t>
  </si>
  <si>
    <t xml:space="preserve">SUP 12GTLA SN: 275449 ENG                                                       </t>
  </si>
  <si>
    <t xml:space="preserve">ETC CANYON PIPELINE - N. DOUGLAS CREEK            </t>
  </si>
  <si>
    <t xml:space="preserve">1449 HP SUPERIOR ICE                                                            </t>
  </si>
  <si>
    <t xml:space="preserve">COOPER SUPERIOR ENG RATED AT 650 HP                                             </t>
  </si>
  <si>
    <t xml:space="preserve">CONDENSATE STORAGE                                                              </t>
  </si>
  <si>
    <t xml:space="preserve">0020           </t>
  </si>
  <si>
    <t xml:space="preserve">SUPERIOR 6G825 SN 273179                                                        </t>
  </si>
  <si>
    <t xml:space="preserve">ETC CANYON PIPELINE-FOUNDATION CREEK              </t>
  </si>
  <si>
    <t xml:space="preserve">CATERPILLAR, G3516TALE ENGINE RATED AT 1,265 HP                                 </t>
  </si>
  <si>
    <t xml:space="preserve">CATERPILLAR, G3516TALE,  SN: 4EK04473                                           </t>
  </si>
  <si>
    <t xml:space="preserve">(2) DEHYDRATORS AND ONE FLARE STACK                                             </t>
  </si>
  <si>
    <t xml:space="preserve">GLYCOL HEATER                                                                   </t>
  </si>
  <si>
    <t xml:space="preserve">NAT.GAS LEAKS                                                                   </t>
  </si>
  <si>
    <t xml:space="preserve">0021           </t>
  </si>
  <si>
    <t xml:space="preserve">ENGINE FOR ELEC GENERATOR                                                       </t>
  </si>
  <si>
    <t xml:space="preserve">NORTHWEST PIPELINE CORP RANGELY STA               </t>
  </si>
  <si>
    <t xml:space="preserve">CLARK 1790 HP COMPRESSOR                                                        </t>
  </si>
  <si>
    <t xml:space="preserve">0032           </t>
  </si>
  <si>
    <t xml:space="preserve">NO 2 COOPER SN: 47845 ENG                                                       </t>
  </si>
  <si>
    <t xml:space="preserve">ENCANA OIL &amp; GAS (USA), INC-W DOUGLAS CR          </t>
  </si>
  <si>
    <t xml:space="preserve">#3 COOPER SN: 47844                                                             </t>
  </si>
  <si>
    <t xml:space="preserve">#4 COOPER SN: 48078 GMVH6                                                       </t>
  </si>
  <si>
    <t xml:space="preserve">CONDENSATE TRUCK LOADOUT                                                        </t>
  </si>
  <si>
    <t xml:space="preserve">REBOILER STILL VENT - TEG                                                       </t>
  </si>
  <si>
    <t xml:space="preserve">FUGITIVE VOCS                                                                   </t>
  </si>
  <si>
    <t xml:space="preserve">0034           </t>
  </si>
  <si>
    <t xml:space="preserve">1000 GALLONS OF CRUDE OIL PROCESSED     </t>
  </si>
  <si>
    <t xml:space="preserve">2 TRUCK UNLOADING TANKS                                                         </t>
  </si>
  <si>
    <t xml:space="preserve">CHEVRON USA PRODUCTION CO RANGELY FIELD           </t>
  </si>
  <si>
    <t xml:space="preserve">FLARE F-001-WASTE_&amp;ASSIST                                                       </t>
  </si>
  <si>
    <t xml:space="preserve">HOT OIL HEATER NGL PLANT1                                                       </t>
  </si>
  <si>
    <t xml:space="preserve">0036           </t>
  </si>
  <si>
    <t xml:space="preserve">I-R GENERATOR 544HP PSVG                                                        </t>
  </si>
  <si>
    <t xml:space="preserve">ENCANA OIL &amp; GAS - DRAGON TRAIL                   </t>
  </si>
  <si>
    <t xml:space="preserve">COOPER GMVH12-C2 2700HP                                                         </t>
  </si>
  <si>
    <t xml:space="preserve">COOPER BESSEMER, SN: 49071 RATED AT 2,700 HP                                    </t>
  </si>
  <si>
    <t xml:space="preserve">COOPER GMVA-6 810HP REFRI                                                       </t>
  </si>
  <si>
    <t xml:space="preserve">SUPERIOR, 8G25, SN: 19245 ENG RATED AT                                          </t>
  </si>
  <si>
    <t xml:space="preserve">TOTAL FACILITY FUGITIVE VOC EMISSIONS                                           </t>
  </si>
  <si>
    <t xml:space="preserve">RADCO ROA HOT OIL HEATER                                                        </t>
  </si>
  <si>
    <t xml:space="preserve">NAT GAS FIRED WAUKESHA F817GU ICE                                               </t>
  </si>
  <si>
    <t xml:space="preserve">ROCKY MOUNTAIN NAT GAS - PICEANCE                 </t>
  </si>
  <si>
    <t xml:space="preserve">SUPERIOR G6510                                                                  </t>
  </si>
  <si>
    <t xml:space="preserve">WAUKESHA 3711 S/N447584                                                         </t>
  </si>
  <si>
    <t xml:space="preserve">2 CONDENSATE TANKS RATED AT 600 BBL TOTAL                                       </t>
  </si>
  <si>
    <t xml:space="preserve">ALLISON 501-KC5 SN: ASP 1468                                                    </t>
  </si>
  <si>
    <t xml:space="preserve">COLORADO INTERSTATE GAS CO GREASEWOOD             </t>
  </si>
  <si>
    <t xml:space="preserve">CATERPILLAR 63516 TALE-AFR ICE                                                  </t>
  </si>
  <si>
    <t xml:space="preserve">NATURAL GAS TURBINE                                                             </t>
  </si>
  <si>
    <t xml:space="preserve"> WAUKESHA 5108GL ICE                                                            </t>
  </si>
  <si>
    <t xml:space="preserve">WAUKESHA ICE C-11015/1                                                          </t>
  </si>
  <si>
    <t xml:space="preserve">SOLAR CENTAUR ENGNE RATED AT 3190 HP                                            </t>
  </si>
  <si>
    <t xml:space="preserve">0056           </t>
  </si>
  <si>
    <t xml:space="preserve">UNIT #2                                                                         </t>
  </si>
  <si>
    <t xml:space="preserve">PUBLIC SERVICE COMPANY INDIAN VALLEY STA          </t>
  </si>
  <si>
    <t xml:space="preserve">AJAX DPC NATURAL GAS ENGINE RATED AT 384 HP                                     </t>
  </si>
  <si>
    <t xml:space="preserve">2 CYCLE LEAN BURN ENGINE                                                        </t>
  </si>
  <si>
    <t xml:space="preserve">SUPERIOR, 8GTLA RATED AT 1020 HP                                                </t>
  </si>
  <si>
    <t xml:space="preserve">ENCANA OIL &amp; GAS (USA), INC.- W DRAGON T          </t>
  </si>
  <si>
    <t xml:space="preserve">COMP ENGINE #1 1020HP                                                           </t>
  </si>
  <si>
    <t xml:space="preserve">COMP ENGINE #2 1020HP                                                           </t>
  </si>
  <si>
    <t xml:space="preserve">(2) CATERPILLAR NAT  GAS ENGINES                                                </t>
  </si>
  <si>
    <t xml:space="preserve">GLYCOL UNIT VOC/BTEX EMIS                                                       </t>
  </si>
  <si>
    <t xml:space="preserve">0066           </t>
  </si>
  <si>
    <t xml:space="preserve">QUESTAR GAS MANAGEMENT CO-RABBIT MTN STA          </t>
  </si>
  <si>
    <t xml:space="preserve">NAT GAS FIRED IC ENGINE                                                         </t>
  </si>
  <si>
    <t xml:space="preserve">QUESTAR GAS MANAGEMENT CO BIG HORSE DRAW          </t>
  </si>
  <si>
    <t xml:space="preserve">AJAX DP-60 GAS FIRED ENG                                                        </t>
  </si>
  <si>
    <t xml:space="preserve">WEXPRO CO LOWER HORSE DRAW 7 1 WELLSITE           </t>
  </si>
  <si>
    <t xml:space="preserve">0086           </t>
  </si>
  <si>
    <t xml:space="preserve">COMPRESSOR ENGINES E003, E004                                                   </t>
  </si>
  <si>
    <t xml:space="preserve">PUBLIC SERVICE CO GREASEWOOD STATION              </t>
  </si>
  <si>
    <t xml:space="preserve">(2) COMPRESSOR ENGINES                                                          </t>
  </si>
  <si>
    <t xml:space="preserve">ONE PEC GLYCOL DEHYDRATOR                                                       </t>
  </si>
  <si>
    <t xml:space="preserve">QUESTAR GAS MGMT BIG HORSE DRAW                   </t>
  </si>
  <si>
    <t xml:space="preserve">AJAX DPC 180                                                                    </t>
  </si>
  <si>
    <t xml:space="preserve">ENCANA OIL &amp; GAS (USA), INC. - CORRAL CR          </t>
  </si>
  <si>
    <t xml:space="preserve">CATERPILLAR NATURAL GAS ENGINE RATED AT 667 HP                                  </t>
  </si>
  <si>
    <t xml:space="preserve">CHEVRONTEXACO - WILSON CREEK #61                  </t>
  </si>
  <si>
    <t xml:space="preserve">0128           </t>
  </si>
  <si>
    <t xml:space="preserve">CATERPILLAR, 3516LE ENGINE RATED AT 1,273 HP                                    </t>
  </si>
  <si>
    <t xml:space="preserve">WEST TEXAS - PICEANCE CREEK GP                    </t>
  </si>
  <si>
    <t xml:space="preserve">CATERPILLAR, 3516LE RATED AT 1,273 HP                                           </t>
  </si>
  <si>
    <t xml:space="preserve">CATERPILLAR NAT GAS ENG RATED AT 893 HP                                         </t>
  </si>
  <si>
    <t xml:space="preserve">CATERPILLAR, G399 NATURAL GAS ENG RATED AT 620 HP                               </t>
  </si>
  <si>
    <t xml:space="preserve">GLYCOL STILL VENT                                                               </t>
  </si>
  <si>
    <t xml:space="preserve">BUTANE LOADING                                                                  </t>
  </si>
  <si>
    <t xml:space="preserve">HONDA GX-270 ENGINE                                                             </t>
  </si>
  <si>
    <t xml:space="preserve">ENCANA OIL &amp; GAS (USA), INC. - DRAGON TR          </t>
  </si>
  <si>
    <t xml:space="preserve">HONDA GX-270 NAT GS ENGINE RATED AT 9 HP                                        </t>
  </si>
  <si>
    <t xml:space="preserve">ENCANA OIL &amp; GAS DRAGON TRAIL #1042               </t>
  </si>
  <si>
    <t xml:space="preserve">HONDA GX-270                                                                    </t>
  </si>
  <si>
    <t xml:space="preserve">ENCANA OIL &amp; GAS DRAGON TRAIL #1043               </t>
  </si>
  <si>
    <t xml:space="preserve">0134           </t>
  </si>
  <si>
    <t xml:space="preserve">PUMPJACK ENGINE                                                                 </t>
  </si>
  <si>
    <t xml:space="preserve">GEMINI G26 ENGINE                                                               </t>
  </si>
  <si>
    <t xml:space="preserve">ENCANA OIL &amp; GAS DRAGON TRAIL #1304               </t>
  </si>
  <si>
    <t xml:space="preserve">ENCANA OIL &amp; GAS DRAGON TRAIL #1319               </t>
  </si>
  <si>
    <t xml:space="preserve">0139           </t>
  </si>
  <si>
    <t xml:space="preserve">GEMINI G26                                                                      </t>
  </si>
  <si>
    <t xml:space="preserve">0140           </t>
  </si>
  <si>
    <t xml:space="preserve">0141           </t>
  </si>
  <si>
    <t xml:space="preserve">ENCANA OIL &amp; GAS DRAGON TRAIL #1330               </t>
  </si>
  <si>
    <t xml:space="preserve">0142           </t>
  </si>
  <si>
    <t xml:space="preserve">ENCANA OIL &amp; GAS (USA), INC. - SW RANGEL          </t>
  </si>
  <si>
    <t xml:space="preserve">0143           </t>
  </si>
  <si>
    <t xml:space="preserve">ENCANA OIL &amp; GAS (USA), INC. - LOWER HOR          </t>
  </si>
  <si>
    <t xml:space="preserve">ENCANA OIL &amp; GAS - PARK CANYON WEST               </t>
  </si>
  <si>
    <t xml:space="preserve">NATURAL GAS DEHYDRATED                                                          </t>
  </si>
  <si>
    <t xml:space="preserve">AJAX DPC-300 NAT GAS ICE SN:76939                                               </t>
  </si>
  <si>
    <t xml:space="preserve">AJAX DPC 360LE NAT GAS ENG                                                      </t>
  </si>
  <si>
    <t xml:space="preserve">ENCANA OIL &amp; GAS (USA), INC. - HORSE DRA          </t>
  </si>
  <si>
    <t xml:space="preserve">0149           </t>
  </si>
  <si>
    <t xml:space="preserve">AJAX DPC 280 LE NATURAL GAS ENGINE                                              </t>
  </si>
  <si>
    <t xml:space="preserve">0150           </t>
  </si>
  <si>
    <t xml:space="preserve">AJAX DPC 115 NATURAL GAS ENGINE                                                 </t>
  </si>
  <si>
    <t xml:space="preserve">ENCANA OIL &amp; GAS (USA), INC. - CR 109 CS          </t>
  </si>
  <si>
    <t xml:space="preserve">NATURAL GAS ENGINE RATED AT 91 HP                                               </t>
  </si>
  <si>
    <t xml:space="preserve">ENCANA OIL &amp; GAS CORRAL CREEK #4507               </t>
  </si>
  <si>
    <t xml:space="preserve">NATURAL GAS ENGINE RATED AT 83 HP                                               </t>
  </si>
  <si>
    <t xml:space="preserve">ENCANA - WHITE RIVER DOME 25-44                   </t>
  </si>
  <si>
    <t xml:space="preserve">EXXON MOBIL CORPORATION - LOVE RANCH              </t>
  </si>
  <si>
    <t xml:space="preserve">CAT G3516LE NAT GAS ENG RATED AT 1085 HP                                        </t>
  </si>
  <si>
    <t xml:space="preserve">EXXON MOBIL CORP - PICEANCE CREEK                 </t>
  </si>
  <si>
    <t xml:space="preserve">WAUKESHA L7042 GSIU RATED AT 1100 HP                                            </t>
  </si>
  <si>
    <t xml:space="preserve">WAUSKESHA, L7044GSI ENGINE RATED AT 1,680 HP                                    </t>
  </si>
  <si>
    <t xml:space="preserve">CATERPILLAR G3516LE RATED AT 1085 HP                                            </t>
  </si>
  <si>
    <t xml:space="preserve">TWO 16,800 GALLONS STORAGE TANKS                                                </t>
  </si>
  <si>
    <t xml:space="preserve">AMINE SYSTEM                                                                    </t>
  </si>
  <si>
    <t xml:space="preserve">AMINE UNIT WITH THERMAL OXIDIZER                                                </t>
  </si>
  <si>
    <t xml:space="preserve">WAUKESHA, L7044GSI ENG RATED AT 1,680 HP                                        </t>
  </si>
  <si>
    <t xml:space="preserve">SOUTH-TEX TREATERS, INC. - MEEKER PLANT           </t>
  </si>
  <si>
    <t xml:space="preserve">WAUKESHA, L7044-GSI, SN: C13658/1                                               </t>
  </si>
  <si>
    <t xml:space="preserve">FLASH TANK                                                                      </t>
  </si>
  <si>
    <t xml:space="preserve">AMINE UNIT EMISSIONS                                                            </t>
  </si>
  <si>
    <t xml:space="preserve">WAUKESHA VRG 155 NAT GAS ENGINE                                                 </t>
  </si>
  <si>
    <t xml:space="preserve">ENCANA OIL &amp; GAS DRAGON TRAIL 1306                </t>
  </si>
  <si>
    <t xml:space="preserve">0168           </t>
  </si>
  <si>
    <t xml:space="preserve">ENCANA OIL &amp; GAS BUCKSKIN MESA #2570              </t>
  </si>
  <si>
    <t xml:space="preserve">0169           </t>
  </si>
  <si>
    <t xml:space="preserve">CATERPILLAR NAT GAS ENG RATED @ 121 HP                                          </t>
  </si>
  <si>
    <t xml:space="preserve">ENCANA OIL &amp; GAS (USA), INC. - BUCKSKIN           </t>
  </si>
  <si>
    <t xml:space="preserve">0170           </t>
  </si>
  <si>
    <t xml:space="preserve">UNLOADING OF NATURAL GAS LIQUIDS FROM TANK TRUCKS                               </t>
  </si>
  <si>
    <t xml:space="preserve">ETC CANYON PIPELINE - RANGELY NGL                 </t>
  </si>
  <si>
    <t xml:space="preserve">(2) CRUDE OIL TANKS                                                             </t>
  </si>
  <si>
    <t xml:space="preserve">CHEVRON PIPE LINE COMPANY                         </t>
  </si>
  <si>
    <t xml:space="preserve">GAS FIRED ENGINE                                                                </t>
  </si>
  <si>
    <t xml:space="preserve">ENCANA OIL &amp; GAS (USA) INC - BULL FORK            </t>
  </si>
  <si>
    <t xml:space="preserve"> COMPRESSOR ENGINE                                                              </t>
  </si>
  <si>
    <t xml:space="preserve">WENCO ENERGY GLYCOL DEHYDRATOR                                                  </t>
  </si>
  <si>
    <t xml:space="preserve">TWO GLYCOL DEHYDRATORS                                                          </t>
  </si>
  <si>
    <t xml:space="preserve">70 BBL STORAGE TANK                                                             </t>
  </si>
  <si>
    <t xml:space="preserve">ETC CANYON PIPELINE - WHISKEY CRE                 </t>
  </si>
  <si>
    <t xml:space="preserve">ETC CANYON PIPELINE- MID MOUNTAI                  </t>
  </si>
  <si>
    <t xml:space="preserve">ETC CANYON PIPELINE - CENTRAL STO                 </t>
  </si>
  <si>
    <t xml:space="preserve">0176           </t>
  </si>
  <si>
    <t xml:space="preserve">ETC CANYON PIPELINE - DAVIS CANYO                 </t>
  </si>
  <si>
    <t xml:space="preserve">KOCH - ANT HILL UNIT 8-32                         </t>
  </si>
  <si>
    <t xml:space="preserve">KOCH - WRD UNIT 29-33                             </t>
  </si>
  <si>
    <t xml:space="preserve">KOCH - WRD DOW 20-13                              </t>
  </si>
  <si>
    <t xml:space="preserve">KOCH - WRD DOW 20-11                              </t>
  </si>
  <si>
    <t xml:space="preserve">PIONEER NAT RES - BANTA RIDGE #4-18               </t>
  </si>
  <si>
    <t xml:space="preserve">PIONEER NAT RES-BANTA RIDGE FEDERAL 8-18          </t>
  </si>
  <si>
    <t xml:space="preserve">PIONEER NAT RES - TAIGA MTN. FED 13-13            </t>
  </si>
  <si>
    <t xml:space="preserve">PIONEER NAT RES - TAIGA FEDERAL 16-34             </t>
  </si>
  <si>
    <t xml:space="preserve">CHESAPEAKE OPERATING - WRD FEDERAL 6-26           </t>
  </si>
  <si>
    <t xml:space="preserve">0222           </t>
  </si>
  <si>
    <t xml:space="preserve">LONE MOUNTAIN PRODUCTION - #19-4M-1 &amp; 2           </t>
  </si>
  <si>
    <t xml:space="preserve">0224           </t>
  </si>
  <si>
    <t xml:space="preserve">TEXACO E &amp; P - WILSON CREEK UNIT 66 TANK          </t>
  </si>
  <si>
    <t xml:space="preserve">0225           </t>
  </si>
  <si>
    <t xml:space="preserve">TEXACO E &amp; P - WILSON CREEK UNIT 69 TANK          </t>
  </si>
  <si>
    <t xml:space="preserve">EXXON MOBIL CORP - CENTRAL TANK BATTERY           </t>
  </si>
  <si>
    <t xml:space="preserve">EXXON MOBIL CORP - WELL #33-29                    </t>
  </si>
  <si>
    <t xml:space="preserve">EXXON MOBIL CORPORATION - LOVE RANCH #1           </t>
  </si>
  <si>
    <t xml:space="preserve">EXXONMOBIL CORPORATION - PCU 27-8                 </t>
  </si>
  <si>
    <t xml:space="preserve">EXXONMOBIL CORP - PICEANCE CREEK 35-11            </t>
  </si>
  <si>
    <t xml:space="preserve">EXXONMOBIL CORP - T68X-18G                        </t>
  </si>
  <si>
    <t xml:space="preserve">EXXONMOBIL CORP - PICEANCE CREEK 31-35            </t>
  </si>
  <si>
    <t xml:space="preserve">CATERPILLAR, G3516 TALE ENGINE RATED AT 1,144 HP                                </t>
  </si>
  <si>
    <t xml:space="preserve">BARGATH LLC - GREASEWOOD CS                       </t>
  </si>
  <si>
    <t xml:space="preserve">CATERPILLLAR, G3516TALE RATED AT 1,173 HP                                       </t>
  </si>
  <si>
    <t xml:space="preserve">CATERPILLAR G3516 TALE NATURAL GAS ENGINE                                       </t>
  </si>
  <si>
    <t xml:space="preserve">CATERPILLAR, G3516 TALE ENGINE RATE D 1175 HP                                   </t>
  </si>
  <si>
    <t xml:space="preserve">CATERPILLAR, G3516TALE ENG RATED AT 1,173 HP                                    </t>
  </si>
  <si>
    <t xml:space="preserve">0249           </t>
  </si>
  <si>
    <t xml:space="preserve">EXXONMOBIL CORP - PCU T21X-19G                    </t>
  </si>
  <si>
    <t xml:space="preserve">0250           </t>
  </si>
  <si>
    <t xml:space="preserve">ENCANA - HELL'S HOLE #9145 (103-0255??)           </t>
  </si>
  <si>
    <t xml:space="preserve">0251           </t>
  </si>
  <si>
    <t xml:space="preserve">ENCANA (WEST) - HELL'S HOLE #9148                 </t>
  </si>
  <si>
    <t xml:space="preserve">0252           </t>
  </si>
  <si>
    <t xml:space="preserve">FORD ENGINE, SN: F1-281 RATED AT 36 HP                                          </t>
  </si>
  <si>
    <t xml:space="preserve">ENCANA (WEST) - DTU #4032                         </t>
  </si>
  <si>
    <t xml:space="preserve">FORD COMPRESSOR ENGINE, SN: F1-286BC                                            </t>
  </si>
  <si>
    <t xml:space="preserve">ENCANA (WEST) - DTU #1158X                        </t>
  </si>
  <si>
    <t xml:space="preserve">FORD COMPRESSOR ENGINE RATED AT 36 HP                                           </t>
  </si>
  <si>
    <t xml:space="preserve">ENCANA (WEST) - DTU #1163                         </t>
  </si>
  <si>
    <t xml:space="preserve">FORD COMPRESSOR ENGINE                                                          </t>
  </si>
  <si>
    <t xml:space="preserve">ENCANA (WEST) - HH9145 (SAME 103-0250??)          </t>
  </si>
  <si>
    <t xml:space="preserve">PIONEER NAT RES - BANTA RIDGE FEDERAL 12          </t>
  </si>
  <si>
    <t xml:space="preserve">EXXONMOBIL CORP. - WELL SITE T18X-12G             </t>
  </si>
  <si>
    <t xml:space="preserve">(4) CONDENSATE TANKS                                                            </t>
  </si>
  <si>
    <t xml:space="preserve">QUESTAR PIPELINE CO - DARK CANYON                 </t>
  </si>
  <si>
    <t xml:space="preserve">CATERPILLAR, G3304NA ENGINE RATED AT 93 HP                                      </t>
  </si>
  <si>
    <t xml:space="preserve">ENCANA (WEST) - LHDU 2194                         </t>
  </si>
  <si>
    <t xml:space="preserve">CATERPILLAR, G3304NA ENGINE RATED AT 95 HP                                      </t>
  </si>
  <si>
    <t xml:space="preserve">ENCANA (WEST) - LHDU 2111                         </t>
  </si>
  <si>
    <t xml:space="preserve">AJAX, L-42, SN: 80594 PUMP JACK ENG RATED @40HP                                 </t>
  </si>
  <si>
    <t xml:space="preserve">ENCANA - WRD FEE A-29                             </t>
  </si>
  <si>
    <t xml:space="preserve">WAUKEHSA, VRG330, SN: 789978 RATED @ 46HP                                       </t>
  </si>
  <si>
    <t xml:space="preserve">ENCANA - WRD FED M-17                             </t>
  </si>
  <si>
    <t xml:space="preserve">KUBOTA,KNG3200 SN: JG1028 NAT GAS ENG RATED @ 32HP                              </t>
  </si>
  <si>
    <t xml:space="preserve">KOCH - ANT HILL UNIT 19-44                        </t>
  </si>
  <si>
    <t xml:space="preserve">KUBOTA KNG3200E PUMP JACK ENG RATED AT 32 HP                                    </t>
  </si>
  <si>
    <t xml:space="preserve">ENCANA - WRD UNIT 20-31                           </t>
  </si>
  <si>
    <t xml:space="preserve">KUBOTA,K3200, SN; 4525 PUMP JACK ENG RATED @ 32HP                               </t>
  </si>
  <si>
    <t xml:space="preserve">KOCH - ANT HILL UNIT 29-11                        </t>
  </si>
  <si>
    <t xml:space="preserve">KUBOTA PUMPING JACK ENGINE RATED AT 32 HP                                       </t>
  </si>
  <si>
    <t xml:space="preserve">ENCANA - ANT HILL UNIT 29-13                      </t>
  </si>
  <si>
    <t xml:space="preserve">KUBOTA, 3200, SN: 5113 RATED AT 32 HP                                           </t>
  </si>
  <si>
    <t xml:space="preserve">KOCH - WRD UNIT 29-23                             </t>
  </si>
  <si>
    <t xml:space="preserve">KUBOTA KNG3200E, PUMP JACK ENGINE RATED @ 32 HP                                 </t>
  </si>
  <si>
    <t xml:space="preserve">ENCANA - WRD UNIT 29-31                           </t>
  </si>
  <si>
    <t xml:space="preserve">KUBOTA PUMP JACK ENG RATED AT 32 HP                                             </t>
  </si>
  <si>
    <t xml:space="preserve">KOCH - WRD FEDERAL 29-32                          </t>
  </si>
  <si>
    <t xml:space="preserve">WAUKESHA, VRG365U, SN: 385408                                                   </t>
  </si>
  <si>
    <t xml:space="preserve">WEXPRO - RABBIT MOUNTAIN (TANKS 869 &amp; 87          </t>
  </si>
  <si>
    <t xml:space="preserve">WAUKESHA, MN: FI8GSID ENGINE RATED AT  433.3 HP                                 </t>
  </si>
  <si>
    <t xml:space="preserve">BOPCO, LP - YELLOW CREEK PLT.                     </t>
  </si>
  <si>
    <t xml:space="preserve">WAUKESHA, F18GSID ENGINE RATED AT 433.3 HP                                      </t>
  </si>
  <si>
    <t xml:space="preserve">CATERPILLAR, G3516LE ENG RATED @ 1,150 HP                                       </t>
  </si>
  <si>
    <t xml:space="preserve">TRANSCOLORADO GAS TRANS - GREASEWOOD              </t>
  </si>
  <si>
    <t xml:space="preserve">(2) CATERPILLARS ENGINES RATED @ 586 HP EACH                                    </t>
  </si>
  <si>
    <t xml:space="preserve">BARGATH LLC - SAGEBRUSH GAS PROCESSING            </t>
  </si>
  <si>
    <t xml:space="preserve">WAUKESHA, SN: 305676 ENGINE RATED AT 1340 HP                                    </t>
  </si>
  <si>
    <t xml:space="preserve">WAUKESHA L7042GSI NAT GAS ENGINE                                                </t>
  </si>
  <si>
    <t xml:space="preserve">(2) NAT GAS FIRED JENBACHER ICE                                                 </t>
  </si>
  <si>
    <t xml:space="preserve">CATERPILLAR, G33516TALE ENGINE RATED AT 1,340 HP                                </t>
  </si>
  <si>
    <t xml:space="preserve">CONSUMPTION OF GAS NTE 108.6 MMSCF/YR                                           </t>
  </si>
  <si>
    <t xml:space="preserve">CATERPILLAR NAT GAS ENG RATED AT 1,340 HP                                       </t>
  </si>
  <si>
    <t xml:space="preserve">PIONEER NATURAL - BANTA RIDGE FED. 4-7            </t>
  </si>
  <si>
    <t xml:space="preserve">PIONEER NATURAL - BANTA RIDGE FED. 8-7            </t>
  </si>
  <si>
    <t xml:space="preserve">PIONEER NATURAL - BANTA RIDGE FED. 13-17          </t>
  </si>
  <si>
    <t xml:space="preserve">PIONEER NAT RES-BANTA RIDGE FED 10-18             </t>
  </si>
  <si>
    <t xml:space="preserve">PIONEER NAT RES-BANTA RIDGE FED 12A-18            </t>
  </si>
  <si>
    <t xml:space="preserve">0287           </t>
  </si>
  <si>
    <t xml:space="preserve">PIONEER NAT RES-BANTA RIDGE FED 14-18             </t>
  </si>
  <si>
    <t xml:space="preserve">PIONEER NAT RES-BANTA RIDGE FED 16-18             </t>
  </si>
  <si>
    <t xml:space="preserve">PIONEER NAT RES-BANTA RIDGE FED 2-7               </t>
  </si>
  <si>
    <t xml:space="preserve">NAT GAS FIRED FLARE                                                             </t>
  </si>
  <si>
    <t xml:space="preserve">ENTERPRISE GAS PROC - MEEKER GAS PLANT            </t>
  </si>
  <si>
    <t xml:space="preserve">NAT GAS FIRED EMERGENCY FLARE                                                   </t>
  </si>
  <si>
    <t xml:space="preserve">RESIDUAL GAS COMPRESSOR SEAL                                                    </t>
  </si>
  <si>
    <t xml:space="preserve">NAT GAS FIRED  AMINE SWEETENING SYSTEM                                          </t>
  </si>
  <si>
    <t xml:space="preserve">NAT GAS FIRED AMINE SWEETENING SYSTEM                                           </t>
  </si>
  <si>
    <t xml:space="preserve">FUGITIVE SEAL LEAKS                                                             </t>
  </si>
  <si>
    <t xml:space="preserve">NAT GAS FIRED SYSTEM                                                            </t>
  </si>
  <si>
    <t xml:space="preserve">NAT GAS FIRED PROCESS                                                           </t>
  </si>
  <si>
    <t xml:space="preserve">NAT GAS FIRED HOT OIL HEATER                                                    </t>
  </si>
  <si>
    <t xml:space="preserve">NAT GAS FIRED PROCESS HEATING                                                   </t>
  </si>
  <si>
    <t xml:space="preserve">CONDESATE STORAGE TANK                                                          </t>
  </si>
  <si>
    <t xml:space="preserve">ENCANA - HELLS HOLE #9149                         </t>
  </si>
  <si>
    <t xml:space="preserve">ENCANA - HELLS HOLE #9147                         </t>
  </si>
  <si>
    <t xml:space="preserve">0294           </t>
  </si>
  <si>
    <t xml:space="preserve">KOCH - WRD UNIT 32-12                             </t>
  </si>
  <si>
    <t xml:space="preserve">0295           </t>
  </si>
  <si>
    <t xml:space="preserve">EXXONMOBIL - PICEANCE CREEK T32X-33G              </t>
  </si>
  <si>
    <t xml:space="preserve">EXXONMOBIL - RYANS GLUCH F24X-32G                 </t>
  </si>
  <si>
    <t xml:space="preserve">EXXONMOBIL - PICEANCE CREEK T23X-26G              </t>
  </si>
  <si>
    <t xml:space="preserve">NATURAL GAS COMBUSTION ENGINE RATED @ 42 HP                                     </t>
  </si>
  <si>
    <t xml:space="preserve">KOCH - WRD FEDERAL 19-13 (NORTH BOOSTER)          </t>
  </si>
  <si>
    <t xml:space="preserve">KUBOTA NAT GAS ENG RATED @ 32 HP                                                </t>
  </si>
  <si>
    <t xml:space="preserve">KOCH - WRD FEDERAL 19-13                          </t>
  </si>
  <si>
    <t xml:space="preserve">AJAX DPC-60 ENG RATED AT 58 HP                                                  </t>
  </si>
  <si>
    <t xml:space="preserve">KOCH - WRD FEDERAL 01                             </t>
  </si>
  <si>
    <t xml:space="preserve">BARREL-YEAR PRODUCT STORED              </t>
  </si>
  <si>
    <t xml:space="preserve">EVAPORATION POND RATED AT 4,608.0 BBL/DAY                                       </t>
  </si>
  <si>
    <t xml:space="preserve">EXXONMOBIL PRODUCTION COMPANY                     </t>
  </si>
  <si>
    <t xml:space="preserve">COMBUSTION FLARE                                                                </t>
  </si>
  <si>
    <t xml:space="preserve">TRUCK LOADING                                                                   </t>
  </si>
  <si>
    <t xml:space="preserve">BARREL-YEAR OF STORED PRODUCT           </t>
  </si>
  <si>
    <t xml:space="preserve">2 PROD WATER TANKS AND 3 COND TANKS                                             </t>
  </si>
  <si>
    <t xml:space="preserve">BARRELS-PROCESSED                       </t>
  </si>
  <si>
    <t xml:space="preserve">4 TANKS 1 SURGE DRUM                                                            </t>
  </si>
  <si>
    <t xml:space="preserve">AMINE TREATING UNIT                                                             </t>
  </si>
  <si>
    <t xml:space="preserve">ENTERPRISE GAS-PICEANCE DEV. PROJECT              </t>
  </si>
  <si>
    <t xml:space="preserve">PIG RECEIVER &amp; COMPRESSOR PURGE                                                 </t>
  </si>
  <si>
    <t xml:space="preserve">CONDENSATE TANKS - SITE SPECIFIC                                                </t>
  </si>
  <si>
    <t xml:space="preserve">FLARING OF PROCESS GAS                                                          </t>
  </si>
  <si>
    <t xml:space="preserve">SHELL FRONTIER - MAHOGANY RESEARCH PROJE          </t>
  </si>
  <si>
    <t xml:space="preserve">EQUIPMENT LEAKS VALVES SEALS FLANGES ETC                                        </t>
  </si>
  <si>
    <t xml:space="preserve">EXXONMOBIL- PICEANCE CREEK UNIT 64-8 WEL          </t>
  </si>
  <si>
    <t xml:space="preserve">KOHLER NATURAL GAS ENGINE RATED AT 26 HP                                        </t>
  </si>
  <si>
    <t xml:space="preserve">ENCANA - A02 498 PAD                              </t>
  </si>
  <si>
    <t xml:space="preserve">ENCANA (WEST)-LOWER HORSE DRAW UNIT 2128          </t>
  </si>
  <si>
    <t xml:space="preserve">BTEX STRIPPER                                                                   </t>
  </si>
  <si>
    <t xml:space="preserve">SOUTH-TEX - BASS YELLOW CREEK                     </t>
  </si>
  <si>
    <t xml:space="preserve">FUGITVE EQUIPMENT LEAKS                                                         </t>
  </si>
  <si>
    <t xml:space="preserve">TEG DEHYDRATION UNIT                                                            </t>
  </si>
  <si>
    <t xml:space="preserve">AMINE REBOILER                                                                  </t>
  </si>
  <si>
    <t xml:space="preserve">WINDSOR ENERGY GROUP - FEDERAL 1-17 BATT          </t>
  </si>
  <si>
    <t xml:space="preserve">WINDSOR ENERGY - LILLY 1, 2, 3A, 4, 5BAT          </t>
  </si>
  <si>
    <t xml:space="preserve">ROBERT L. BAYLESS - WEAVER RIDGE # 24-6           </t>
  </si>
  <si>
    <t xml:space="preserve">ROBERT L. BAYLESS - WEAVER RIDGE # 23-16          </t>
  </si>
  <si>
    <t xml:space="preserve">BAYLESS - WEAVER RIDGE # 27-9 &amp; 27-16             </t>
  </si>
  <si>
    <t xml:space="preserve">ROBERT L. BAYLESS - WEAVER RIDGE # 23-15          </t>
  </si>
  <si>
    <t xml:space="preserve">NATURAL GAS FIRED TURBINE                                                       </t>
  </si>
  <si>
    <t xml:space="preserve">ROCKIES EXPRESS PIPELINE, LLC - MEEKER            </t>
  </si>
  <si>
    <t xml:space="preserve">SOLAR , TAURUS NATURAL GAS ENGINE                                               </t>
  </si>
  <si>
    <t xml:space="preserve">INTERNAL COMBUSTION ENGINE                                                      </t>
  </si>
  <si>
    <t xml:space="preserve">WAUKESHA L5774LT NAT GAS ENGINE                                                 </t>
  </si>
  <si>
    <t xml:space="preserve">EXXONMOBIL-PICEANCE CREEK - T33X-29G              </t>
  </si>
  <si>
    <t xml:space="preserve">EXXONMOBIL-PICEANCE CREEK - LOVE RANCH 6          </t>
  </si>
  <si>
    <t xml:space="preserve">(2) NAT GAS GENSETS RATED AT 5800 HP                                            </t>
  </si>
  <si>
    <t xml:space="preserve">PICEANCE BASIN GAS GATH - FLETCHER PLANT          </t>
  </si>
  <si>
    <t xml:space="preserve">(2) NAT GAS ENGINE RATED AT 800 HP                                              </t>
  </si>
  <si>
    <t xml:space="preserve">COAL BED METHANE GAS COMPRESSION                                                </t>
  </si>
  <si>
    <t xml:space="preserve">GLYCOL DEHYDRATION OF NATURAL GAS                                               </t>
  </si>
  <si>
    <t xml:space="preserve">0336           </t>
  </si>
  <si>
    <t xml:space="preserve">PIONEER NATURAL RES-BANTA RIDGE FED 13            </t>
  </si>
  <si>
    <t xml:space="preserve">PIONEER NATURAL RES-BANTA RIDGE FED 3             </t>
  </si>
  <si>
    <t xml:space="preserve">PIONEER NATURAL RES-BANTA RIDGE FED 7             </t>
  </si>
  <si>
    <t xml:space="preserve">WHITING OIL &amp; GAS BOIES #BB-19N-N3                </t>
  </si>
  <si>
    <t xml:space="preserve">WHITING OIL &amp; GAS LUF FEDERAL 1-23                </t>
  </si>
  <si>
    <t xml:space="preserve">WHITING OIL &amp; GAS EQUITY FEDERAL 1-7              </t>
  </si>
  <si>
    <t xml:space="preserve">WHITING OIL &amp; GAS PEPPER, M. ET AL #1             </t>
  </si>
  <si>
    <t xml:space="preserve">0344           </t>
  </si>
  <si>
    <t xml:space="preserve">WHITING OIL &amp; GAS- CENTRAL 6 BATTERY              </t>
  </si>
  <si>
    <t xml:space="preserve">KOCH - LOVE 17-21                                 </t>
  </si>
  <si>
    <t xml:space="preserve">0346           </t>
  </si>
  <si>
    <t xml:space="preserve">NAT GAS FIRED ARROW VRG330 ICE SN:P-3057                                        </t>
  </si>
  <si>
    <t xml:space="preserve">KOCH - LOVE 17-42                                 </t>
  </si>
  <si>
    <t xml:space="preserve">CATERPILLAR ENGINE RATED AT 2,370 HP                                            </t>
  </si>
  <si>
    <t xml:space="preserve">WHITING OIL &amp; GAS CORP-BOIES RANCH                </t>
  </si>
  <si>
    <t xml:space="preserve">(2) TEG DEHY UNITS                                                              </t>
  </si>
  <si>
    <t xml:space="preserve">FUGITIVE VOC FRM EQUIPMENT LEAKS                                                </t>
  </si>
  <si>
    <t xml:space="preserve">PLANT EMERGENCY FLARE                                                           </t>
  </si>
  <si>
    <t xml:space="preserve">XTO ENERGY, INC. - PICEANCE CREEK AMINE           </t>
  </si>
  <si>
    <t xml:space="preserve">DEHY VENT                                                                       </t>
  </si>
  <si>
    <t xml:space="preserve">AMINE VENT                                                                      </t>
  </si>
  <si>
    <t xml:space="preserve">WILLIAMS PRODUCTION RYAN GULCH 24-20 398          </t>
  </si>
  <si>
    <t xml:space="preserve">0352           </t>
  </si>
  <si>
    <t xml:space="preserve">WILLIAMS PRODUCTION RYAN GULCH 41-08 298          </t>
  </si>
  <si>
    <t xml:space="preserve">0353           </t>
  </si>
  <si>
    <t xml:space="preserve">WILLIAMS PRODUCTION RYAN GULCH 31-30 198          </t>
  </si>
  <si>
    <t xml:space="preserve">0354           </t>
  </si>
  <si>
    <t xml:space="preserve">WILLIAMS PRODUCTION RYAN GULCH 44-01 298          </t>
  </si>
  <si>
    <t xml:space="preserve">WILLIAMS PRODUCTION RYAN GULCH 33-7-298           </t>
  </si>
  <si>
    <t xml:space="preserve">WILLIAMS PRODUCTION RYAN GULCH 31-32 198          </t>
  </si>
  <si>
    <t xml:space="preserve">WILLIAMS PRODUCTION RYAN GULCH 24-29 198          </t>
  </si>
  <si>
    <t xml:space="preserve">SOLAR MARS TURBINE RATED AT 12,063 HP                                           </t>
  </si>
  <si>
    <t xml:space="preserve">WILLIAMS FIELD - WILLOW CREEK GAS PLANT           </t>
  </si>
  <si>
    <t xml:space="preserve">CONSUMPTION OF NAT GAS NTE 1039.5 MMSCF/YR                                      </t>
  </si>
  <si>
    <t xml:space="preserve">DUCT BURNER - NATURAL GAS                                                       </t>
  </si>
  <si>
    <t xml:space="preserve">DUCT BURNER                                                                     </t>
  </si>
  <si>
    <t xml:space="preserve">SOLAR TITAN RATED AT 16,349 HP                                                  </t>
  </si>
  <si>
    <t xml:space="preserve">CONSUMPTION  TURBINE/NATURAL GAS                                                </t>
  </si>
  <si>
    <t xml:space="preserve">DUCT BURNER --- NATURAL GAS                                                     </t>
  </si>
  <si>
    <t xml:space="preserve">THERMAL OXIDIZER FUEL COMBUSTION EMISSIONS                                      </t>
  </si>
  <si>
    <t xml:space="preserve">AMINE TREATING UNIT/REGEN VENT TO THERMAL OXIDIZER                              </t>
  </si>
  <si>
    <t xml:space="preserve">FLARE WITH COMBUSTION GASES                                                     </t>
  </si>
  <si>
    <t xml:space="preserve">WHITING OIL &amp; GAS CORP - BOIES #C-23O             </t>
  </si>
  <si>
    <t xml:space="preserve">WHITING OIL &amp; GAS CORP - BOIES #C-24O             </t>
  </si>
  <si>
    <t xml:space="preserve">0364           </t>
  </si>
  <si>
    <t xml:space="preserve">CATERPILLAR NAT GAS ENG RATED @ 220 HP                                          </t>
  </si>
  <si>
    <t xml:space="preserve">ETC CANYON PIPELINE- CATHEDRAL C.S.               </t>
  </si>
  <si>
    <t xml:space="preserve">BOPCO, L.P. - YELLOW CREEK #33-43-1               </t>
  </si>
  <si>
    <t xml:space="preserve">BOPCO, L.P. - YELLOW CREEK #3-11-1                </t>
  </si>
  <si>
    <t xml:space="preserve">0369           </t>
  </si>
  <si>
    <t xml:space="preserve">BOPCO, L.P. - YELLOW CREEK #34-44-1               </t>
  </si>
  <si>
    <t xml:space="preserve">BOPCO, L.P. - YELLOW CREEK #1-35-1                </t>
  </si>
  <si>
    <t xml:space="preserve">FUGITIVE LEAKS FROM TANK BATTERY                                                </t>
  </si>
  <si>
    <t xml:space="preserve">EXXONMOBIL PROD - PCU SECONDARY PA                </t>
  </si>
  <si>
    <t xml:space="preserve">BOPCO, L.P. -YELLOW CREEK FEDERAL 2-22-1          </t>
  </si>
  <si>
    <t xml:space="preserve">MAINTENANCE AND EMERENGY FLARE                                                  </t>
  </si>
  <si>
    <t xml:space="preserve">CHEVRON - RANGELY WEBER CENTRAL FIELD FL          </t>
  </si>
  <si>
    <t xml:space="preserve">BOPCO, L.P-YELLOW CREEK FEDERAL # 3-45-1          </t>
  </si>
  <si>
    <t xml:space="preserve">BOPCO, L.P - YELLOW CREEK #32-33-1                </t>
  </si>
  <si>
    <t xml:space="preserve">PRODUCED WATER TANK                                                             </t>
  </si>
  <si>
    <t xml:space="preserve">BOPCO LP YELLOW CREEK FEDERAL #28-14-1            </t>
  </si>
  <si>
    <t xml:space="preserve">QUESTAR PIPELINE CO - GREASEWOOD GULCH            </t>
  </si>
  <si>
    <t xml:space="preserve">BOPCO, L.P.- YELLOW CREEK #5-32-1                 </t>
  </si>
  <si>
    <t xml:space="preserve">BOPCO, L.P.- YELLOW CREEK #29-32-1                </t>
  </si>
  <si>
    <t xml:space="preserve">WHITING OIL &amp; GAS CORP- BOIES C-28P               </t>
  </si>
  <si>
    <t xml:space="preserve">WHITING OIL &amp; GAS CORP- BOIES A-29D               </t>
  </si>
  <si>
    <t xml:space="preserve">WHITING OIL &amp; GAS CORP- BOIES C-24M               </t>
  </si>
  <si>
    <t xml:space="preserve">CHESAPEAKE OPERATING WRD FEDERAL 4-23             </t>
  </si>
  <si>
    <t xml:space="preserve">CHESAPEAKE OPERATING WRD FEDERAL 8-26             </t>
  </si>
  <si>
    <t xml:space="preserve">WHITING OIL &amp; GAS CORP BOIES C-5F                 </t>
  </si>
  <si>
    <t xml:space="preserve">BOPCO, L.P.- YCF #34-22-1                         </t>
  </si>
  <si>
    <t xml:space="preserve">CHESAPEAKE OPERATING- WRD FEDERAL 2-23            </t>
  </si>
  <si>
    <t xml:space="preserve">WHITING OIL &amp; GAS CORP - BOIES B-19P              </t>
  </si>
  <si>
    <t xml:space="preserve">BOPCO, L.P.- YELLOW CREEK #2-42-1                 </t>
  </si>
  <si>
    <t xml:space="preserve">BOPCO, L.P.- YELLOW CREEK #33-22-1                </t>
  </si>
  <si>
    <t xml:space="preserve">EXXONMOBIL - LOVE RANCH 8                         </t>
  </si>
  <si>
    <t xml:space="preserve">EXXONMOBIL - PCU T78X-12G                         </t>
  </si>
  <si>
    <t xml:space="preserve">BOPCO, L.P.- YELLOW CREEK FED #35-33-1            </t>
  </si>
  <si>
    <t xml:space="preserve">BOPCO, L.P.- YELLOW CREEK FED #27-32-1            </t>
  </si>
  <si>
    <t xml:space="preserve">BOPCO, L.P. - YELLOW CREEK XOM 2-35-1             </t>
  </si>
  <si>
    <t xml:space="preserve">KOCH - ANT HILL UNIT 8-12                         </t>
  </si>
  <si>
    <t xml:space="preserve">KOCH - ANT HILL UNIT 18-23                        </t>
  </si>
  <si>
    <t xml:space="preserve">KOCH - ANT HILL UNIT 13-43                        </t>
  </si>
  <si>
    <t xml:space="preserve">KOCH - ANT HILL UNIT 7-43                         </t>
  </si>
  <si>
    <t xml:space="preserve">0451           </t>
  </si>
  <si>
    <t xml:space="preserve">ENCANA OIL &amp; GAS - FFR A11-498-8002B BAT          </t>
  </si>
  <si>
    <t xml:space="preserve">KOHLER NATURAL GAS ENGINE RATED AT 29 HP                                        </t>
  </si>
  <si>
    <t xml:space="preserve">ENCANA OIL &amp; GAS - FFR A16-498-8002D BAT          </t>
  </si>
  <si>
    <t>107</t>
  </si>
  <si>
    <t xml:space="preserve">0042           </t>
  </si>
  <si>
    <t xml:space="preserve">OIL WELL PUMP                                                                   </t>
  </si>
  <si>
    <t xml:space="preserve">BOOCO'S CONTRACT SERVICES- LUFF                   </t>
  </si>
  <si>
    <t xml:space="preserve">OMIMEX PETRO - WOLF MOUNTAIN                      </t>
  </si>
  <si>
    <t xml:space="preserve">HRM RESOURCES - GRASSY CREEK COAL #2              </t>
  </si>
  <si>
    <t xml:space="preserve">0092           </t>
  </si>
  <si>
    <t xml:space="preserve">HRM RESOURCES - GRASSY CREEK COAL #3              </t>
  </si>
  <si>
    <t>county_fips</t>
  </si>
  <si>
    <t>site_id</t>
  </si>
  <si>
    <t>annual_throughput</t>
  </si>
  <si>
    <t>annual_throughput_units</t>
  </si>
  <si>
    <t>emission_process_description</t>
  </si>
  <si>
    <t>facility_name</t>
  </si>
  <si>
    <t>scc_afs</t>
  </si>
  <si>
    <t>site_x_coordinate</t>
  </si>
  <si>
    <t>site_y_coordinate</t>
  </si>
  <si>
    <t>Blowdowns</t>
  </si>
  <si>
    <t>Completions and Recompletions</t>
  </si>
  <si>
    <t>Exempt Engine</t>
  </si>
  <si>
    <t>Fugitives</t>
  </si>
  <si>
    <t>Pneumatic Devices</t>
  </si>
  <si>
    <t>Pneumatic Pumps</t>
  </si>
  <si>
    <t>Oil Tanks</t>
  </si>
  <si>
    <t>created from file \\nursebutler\disk1\WestJump_OGEI\2008_EIs\2008_Piceance_Basin_Midterm_Projection_Emission_Summary_050612.xlsm</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</si>
</sst>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_(* \(#,##0\);_(* &quot;-&quot;_);_(@_)"/>
    <numFmt numFmtId="164" formatCode="#,##0.0"/>
    <numFmt numFmtId="165" formatCode="0.0%"/>
    <numFmt numFmtId="166" formatCode="0.0"/>
    <numFmt numFmtId="167" formatCode="0.0000"/>
    <numFmt numFmtId="168" formatCode="0.000"/>
    <numFmt numFmtId="169" formatCode="[$-409]d\-mmm\-yy;@"/>
    <numFmt numFmtId="170" formatCode="#,##0.000"/>
    <numFmt numFmtId="171" formatCode="0.0000000"/>
  </numFmts>
  <fonts count="46" x14ac:knownFonts="1">
    <font>
      <sz val="10"/>
      <name val="Arial"/>
    </font>
    <font>
      <sz val="11"/>
      <color theme="1"/>
      <name val="Calibri"/>
      <family val="2"/>
      <scheme val="minor"/>
    </font>
    <font>
      <sz val="10"/>
      <name val="Arial"/>
      <family val="2"/>
    </font>
    <font>
      <sz val="10"/>
      <name val="Arial"/>
      <family val="2"/>
    </font>
    <font>
      <b/>
      <sz val="10"/>
      <name val="Arial"/>
      <family val="2"/>
    </font>
    <font>
      <sz val="8"/>
      <name val="Arial"/>
      <family val="2"/>
    </font>
    <font>
      <b/>
      <sz val="10"/>
      <color indexed="10"/>
      <name val="Arial"/>
      <family val="2"/>
    </font>
    <font>
      <b/>
      <sz val="10"/>
      <name val="MS Sans Serif"/>
      <family val="2"/>
    </font>
    <font>
      <b/>
      <u/>
      <sz val="10"/>
      <name val="Arial"/>
      <family val="2"/>
    </font>
    <font>
      <u/>
      <sz val="10"/>
      <color indexed="12"/>
      <name val="Arial"/>
      <family val="2"/>
    </font>
    <font>
      <i/>
      <sz val="10"/>
      <name val="Arial"/>
      <family val="2"/>
    </font>
    <font>
      <sz val="10"/>
      <color indexed="14"/>
      <name val="Arial"/>
      <family val="2"/>
    </font>
    <font>
      <sz val="10"/>
      <color indexed="12"/>
      <name val="Arial"/>
      <family val="2"/>
    </font>
    <font>
      <sz val="10"/>
      <color indexed="17"/>
      <name val="Arial"/>
      <family val="2"/>
    </font>
    <font>
      <sz val="10"/>
      <color indexed="22"/>
      <name val="Arial"/>
      <family val="2"/>
    </font>
    <font>
      <sz val="10"/>
      <color indexed="10"/>
      <name val="Arial"/>
      <family val="2"/>
    </font>
    <font>
      <b/>
      <sz val="10"/>
      <color indexed="22"/>
      <name val="Arial"/>
      <family val="2"/>
    </font>
    <font>
      <sz val="12"/>
      <name val="Arial"/>
      <family val="2"/>
    </font>
    <font>
      <sz val="14"/>
      <name val="Arial"/>
      <family val="2"/>
    </font>
    <font>
      <sz val="12"/>
      <color indexed="10"/>
      <name val="Arial"/>
      <family val="2"/>
    </font>
    <font>
      <b/>
      <sz val="10"/>
      <name val="Arial"/>
      <family val="2"/>
    </font>
    <font>
      <sz val="10"/>
      <name val="Arial"/>
      <family val="2"/>
    </font>
    <font>
      <sz val="8"/>
      <color indexed="81"/>
      <name val="Tahoma"/>
      <family val="2"/>
    </font>
    <font>
      <b/>
      <sz val="8"/>
      <color indexed="81"/>
      <name val="Tahoma"/>
      <family val="2"/>
    </font>
    <font>
      <sz val="10"/>
      <color indexed="22"/>
      <name val="Arial"/>
      <family val="2"/>
    </font>
    <font>
      <b/>
      <sz val="11"/>
      <name val="Arial"/>
      <family val="2"/>
    </font>
    <font>
      <b/>
      <sz val="11"/>
      <color indexed="10"/>
      <name val="Arial"/>
      <family val="2"/>
    </font>
    <font>
      <sz val="10"/>
      <color indexed="10"/>
      <name val="Arial"/>
      <family val="2"/>
    </font>
    <font>
      <b/>
      <i/>
      <sz val="10"/>
      <name val="Arial"/>
      <family val="2"/>
    </font>
    <font>
      <b/>
      <vertAlign val="superscript"/>
      <sz val="10"/>
      <name val="Arial"/>
      <family val="2"/>
    </font>
    <font>
      <sz val="12"/>
      <name val="Times New Roman"/>
      <family val="1"/>
    </font>
    <font>
      <vertAlign val="superscript"/>
      <sz val="10"/>
      <name val="Arial"/>
      <family val="2"/>
    </font>
    <font>
      <sz val="10"/>
      <color rgb="FFFF0000"/>
      <name val="Arial"/>
      <family val="2"/>
    </font>
    <font>
      <i/>
      <sz val="11"/>
      <color rgb="FF7F7F7F"/>
      <name val="Calibri"/>
      <family val="2"/>
      <scheme val="minor"/>
    </font>
    <font>
      <sz val="9"/>
      <name val="Arial"/>
      <family val="2"/>
    </font>
    <font>
      <b/>
      <sz val="9"/>
      <name val="Arial"/>
      <family val="2"/>
    </font>
    <font>
      <b/>
      <u/>
      <sz val="11"/>
      <name val="Arial"/>
      <family val="2"/>
    </font>
    <font>
      <b/>
      <sz val="11"/>
      <color rgb="FFFF0000"/>
      <name val="Arial"/>
      <family val="2"/>
    </font>
    <font>
      <sz val="9"/>
      <color theme="0" tint="-0.499984740745262"/>
      <name val="Arial"/>
      <family val="2"/>
    </font>
    <font>
      <b/>
      <sz val="11"/>
      <color theme="1"/>
      <name val="Calibri"/>
      <family val="2"/>
      <scheme val="minor"/>
    </font>
    <font>
      <i/>
      <sz val="10"/>
      <color rgb="FFFF0000"/>
      <name val="Arial"/>
      <family val="2"/>
    </font>
    <font>
      <i/>
      <sz val="12"/>
      <name val="Times New Roman"/>
      <family val="1"/>
    </font>
    <font>
      <b/>
      <u/>
      <sz val="11"/>
      <color theme="1"/>
      <name val="Calibri"/>
      <family val="2"/>
      <scheme val="minor"/>
    </font>
    <font>
      <i/>
      <sz val="11"/>
      <color theme="1"/>
      <name val="Calibri"/>
      <family val="2"/>
      <scheme val="minor"/>
    </font>
    <font>
      <sz val="10"/>
      <color theme="0" tint="-0.14999847407452621"/>
      <name val="Arial"/>
      <family val="2"/>
    </font>
    <font>
      <sz val="10"/>
      <color theme="0"/>
      <name val="Arial"/>
      <family val="2"/>
    </font>
  </fonts>
  <fills count="1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1"/>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7" tint="0.39997558519241921"/>
        <bgColor indexed="64"/>
      </patternFill>
    </fill>
    <fill>
      <patternFill patternType="solid">
        <fgColor theme="6" tint="0.39997558519241921"/>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style="thin">
        <color indexed="8"/>
      </left>
      <right/>
      <top style="thin">
        <color indexed="65"/>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8"/>
      </left>
      <right/>
      <top style="thin">
        <color indexed="65"/>
      </top>
      <bottom style="thin">
        <color indexed="8"/>
      </bottom>
      <diagonal/>
    </border>
    <border>
      <left style="thin">
        <color indexed="8"/>
      </left>
      <right style="thin">
        <color indexed="8"/>
      </right>
      <top/>
      <bottom style="thin">
        <color indexed="8"/>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style="thin">
        <color indexed="8"/>
      </left>
      <right/>
      <top style="thin">
        <color indexed="8"/>
      </top>
      <bottom/>
      <diagonal/>
    </border>
    <border>
      <left style="thin">
        <color indexed="8"/>
      </left>
      <right style="thin">
        <color indexed="8"/>
      </right>
      <top style="thin">
        <color indexed="8"/>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s>
  <cellStyleXfs count="9">
    <xf numFmtId="0" fontId="0" fillId="0" borderId="0"/>
    <xf numFmtId="0" fontId="9" fillId="0" borderId="0" applyNumberFormat="0" applyFill="0" applyBorder="0" applyAlignment="0" applyProtection="0">
      <alignment vertical="top"/>
      <protection locked="0"/>
    </xf>
    <xf numFmtId="9" fontId="2" fillId="0" borderId="0" applyFont="0" applyFill="0" applyBorder="0" applyAlignment="0" applyProtection="0"/>
    <xf numFmtId="0" fontId="33" fillId="0" borderId="0" applyNumberFormat="0" applyFill="0" applyBorder="0" applyAlignment="0" applyProtection="0"/>
    <xf numFmtId="0" fontId="3" fillId="0" borderId="0"/>
    <xf numFmtId="9" fontId="3" fillId="0" borderId="0" applyFont="0" applyFill="0" applyBorder="0" applyAlignment="0" applyProtection="0"/>
    <xf numFmtId="0" fontId="1" fillId="0" borderId="0"/>
    <xf numFmtId="0" fontId="1" fillId="0" borderId="0"/>
    <xf numFmtId="169" fontId="2" fillId="0" borderId="0"/>
  </cellStyleXfs>
  <cellXfs count="414">
    <xf numFmtId="0" fontId="0" fillId="0" borderId="0" xfId="0"/>
    <xf numFmtId="0" fontId="0" fillId="0" borderId="0" xfId="0" quotePrefix="1"/>
    <xf numFmtId="0" fontId="3" fillId="0" borderId="1" xfId="0" applyFont="1" applyBorder="1"/>
    <xf numFmtId="0" fontId="3" fillId="0" borderId="1" xfId="0" quotePrefix="1" applyFont="1" applyBorder="1"/>
    <xf numFmtId="0" fontId="4" fillId="0" borderId="1" xfId="0" applyFont="1" applyFill="1" applyBorder="1"/>
    <xf numFmtId="0" fontId="4" fillId="0" borderId="0" xfId="0" applyFont="1"/>
    <xf numFmtId="0" fontId="6" fillId="0" borderId="0" xfId="0" applyFont="1"/>
    <xf numFmtId="0" fontId="4" fillId="0" borderId="0" xfId="0" applyFont="1" applyAlignment="1"/>
    <xf numFmtId="0" fontId="3" fillId="0" borderId="1" xfId="0" applyFont="1" applyFill="1" applyBorder="1"/>
    <xf numFmtId="0" fontId="9" fillId="0" borderId="0" xfId="1" applyAlignment="1" applyProtection="1"/>
    <xf numFmtId="0" fontId="0" fillId="0" borderId="0" xfId="0" applyFill="1"/>
    <xf numFmtId="0" fontId="0" fillId="0" borderId="1" xfId="0" quotePrefix="1" applyBorder="1"/>
    <xf numFmtId="0" fontId="0" fillId="0" borderId="0" xfId="0" applyFill="1" applyBorder="1"/>
    <xf numFmtId="0" fontId="3" fillId="0" borderId="0" xfId="0" applyFont="1"/>
    <xf numFmtId="0" fontId="7" fillId="0" borderId="2" xfId="0" applyNumberFormat="1" applyFont="1" applyBorder="1"/>
    <xf numFmtId="0" fontId="7" fillId="0" borderId="3" xfId="0" quotePrefix="1" applyNumberFormat="1" applyFont="1" applyBorder="1" applyAlignment="1">
      <alignment wrapText="1"/>
    </xf>
    <xf numFmtId="0" fontId="0" fillId="0" borderId="4" xfId="0" quotePrefix="1" applyNumberFormat="1" applyBorder="1"/>
    <xf numFmtId="0" fontId="0" fillId="0" borderId="5" xfId="0" quotePrefix="1" applyNumberFormat="1" applyBorder="1" applyAlignment="1">
      <alignment wrapText="1"/>
    </xf>
    <xf numFmtId="0" fontId="0" fillId="0" borderId="6" xfId="0" quotePrefix="1" applyNumberFormat="1" applyBorder="1"/>
    <xf numFmtId="0" fontId="0" fillId="0" borderId="7" xfId="0" quotePrefix="1" applyNumberFormat="1" applyBorder="1" applyAlignment="1">
      <alignment wrapText="1"/>
    </xf>
    <xf numFmtId="0" fontId="0" fillId="0" borderId="8" xfId="0" quotePrefix="1" applyNumberFormat="1" applyBorder="1"/>
    <xf numFmtId="0" fontId="0" fillId="0" borderId="9" xfId="0" quotePrefix="1" applyNumberFormat="1" applyBorder="1" applyAlignment="1">
      <alignment wrapText="1"/>
    </xf>
    <xf numFmtId="0" fontId="0" fillId="0" borderId="0" xfId="0" applyAlignment="1">
      <alignment wrapText="1"/>
    </xf>
    <xf numFmtId="0" fontId="7" fillId="0" borderId="10" xfId="0" quotePrefix="1" applyNumberFormat="1" applyFont="1" applyBorder="1" applyAlignment="1">
      <alignment horizontal="left"/>
    </xf>
    <xf numFmtId="0" fontId="7" fillId="0" borderId="11" xfId="0" quotePrefix="1" applyNumberFormat="1" applyFont="1" applyBorder="1"/>
    <xf numFmtId="0" fontId="0" fillId="0" borderId="7" xfId="0" quotePrefix="1" applyNumberFormat="1" applyBorder="1"/>
    <xf numFmtId="0" fontId="0" fillId="0" borderId="9" xfId="0" quotePrefix="1" applyNumberFormat="1" applyBorder="1"/>
    <xf numFmtId="0" fontId="8" fillId="0" borderId="0" xfId="0" applyFont="1"/>
    <xf numFmtId="0" fontId="0" fillId="0" borderId="7" xfId="0" applyNumberFormat="1" applyBorder="1" applyAlignment="1">
      <alignment wrapText="1"/>
    </xf>
    <xf numFmtId="9" fontId="0" fillId="0" borderId="0" xfId="2" applyFont="1"/>
    <xf numFmtId="165" fontId="0" fillId="0" borderId="0" xfId="2" applyNumberFormat="1" applyFont="1"/>
    <xf numFmtId="165" fontId="2" fillId="0" borderId="0" xfId="2" applyNumberFormat="1"/>
    <xf numFmtId="166" fontId="0" fillId="0" borderId="0" xfId="0" applyNumberFormat="1"/>
    <xf numFmtId="0" fontId="4" fillId="0" borderId="0" xfId="0" applyFont="1" applyAlignment="1">
      <alignment wrapText="1"/>
    </xf>
    <xf numFmtId="0" fontId="3" fillId="0" borderId="0" xfId="0" applyFont="1" applyFill="1"/>
    <xf numFmtId="0" fontId="10" fillId="0" borderId="0" xfId="0" applyFont="1"/>
    <xf numFmtId="165" fontId="0" fillId="0" borderId="0" xfId="2" applyNumberFormat="1" applyFont="1" applyFill="1"/>
    <xf numFmtId="165" fontId="4" fillId="0" borderId="0" xfId="2" applyNumberFormat="1" applyFont="1" applyFill="1"/>
    <xf numFmtId="0" fontId="0" fillId="0" borderId="0" xfId="0" applyAlignment="1">
      <alignment horizontal="left"/>
    </xf>
    <xf numFmtId="0" fontId="4" fillId="0" borderId="0" xfId="0" applyFont="1" applyAlignment="1">
      <alignment horizontal="left"/>
    </xf>
    <xf numFmtId="0" fontId="12" fillId="0" borderId="0" xfId="0" applyFont="1"/>
    <xf numFmtId="0" fontId="12" fillId="0" borderId="0" xfId="0" applyFont="1" applyAlignment="1">
      <alignment horizontal="left"/>
    </xf>
    <xf numFmtId="2" fontId="12" fillId="0" borderId="0" xfId="0" applyNumberFormat="1" applyFont="1"/>
    <xf numFmtId="0" fontId="13" fillId="0" borderId="0" xfId="0" applyFont="1"/>
    <xf numFmtId="0" fontId="13" fillId="0" borderId="0" xfId="0" applyFont="1" applyAlignment="1">
      <alignment horizontal="left"/>
    </xf>
    <xf numFmtId="2" fontId="13" fillId="0" borderId="0" xfId="0" applyNumberFormat="1" applyFont="1"/>
    <xf numFmtId="0" fontId="2" fillId="0" borderId="0" xfId="0" applyFont="1" applyFill="1"/>
    <xf numFmtId="0" fontId="2" fillId="0" borderId="0" xfId="0" applyFont="1"/>
    <xf numFmtId="0" fontId="2" fillId="0" borderId="0" xfId="0" applyFont="1" applyAlignment="1">
      <alignment horizontal="left"/>
    </xf>
    <xf numFmtId="3" fontId="2" fillId="0" borderId="0" xfId="0" applyNumberFormat="1" applyFont="1"/>
    <xf numFmtId="0" fontId="11" fillId="0" borderId="0" xfId="0" applyFont="1" applyFill="1"/>
    <xf numFmtId="2" fontId="0" fillId="0" borderId="12" xfId="0" applyNumberFormat="1" applyBorder="1"/>
    <xf numFmtId="2" fontId="0" fillId="0" borderId="0" xfId="0" applyNumberFormat="1"/>
    <xf numFmtId="2" fontId="0" fillId="0" borderId="13" xfId="0" applyNumberFormat="1" applyBorder="1"/>
    <xf numFmtId="0" fontId="0" fillId="0" borderId="12" xfId="0" applyBorder="1" applyAlignment="1">
      <alignment horizontal="left"/>
    </xf>
    <xf numFmtId="0" fontId="4" fillId="0" borderId="0" xfId="0" applyFont="1" applyFill="1"/>
    <xf numFmtId="0" fontId="0" fillId="0" borderId="0" xfId="0" applyFill="1" applyAlignment="1">
      <alignment horizontal="left"/>
    </xf>
    <xf numFmtId="9" fontId="3" fillId="0" borderId="0" xfId="2" applyFont="1" applyFill="1"/>
    <xf numFmtId="0" fontId="15" fillId="0" borderId="0" xfId="0" applyFont="1"/>
    <xf numFmtId="0" fontId="14" fillId="0" borderId="0" xfId="0" applyFont="1" applyFill="1"/>
    <xf numFmtId="165" fontId="16" fillId="0" borderId="0" xfId="2" applyNumberFormat="1" applyFont="1" applyFill="1"/>
    <xf numFmtId="2" fontId="0" fillId="0" borderId="14" xfId="0" applyNumberFormat="1" applyBorder="1"/>
    <xf numFmtId="9" fontId="2" fillId="0" borderId="0" xfId="2" applyFont="1"/>
    <xf numFmtId="165" fontId="2" fillId="0" borderId="0" xfId="2" applyNumberFormat="1" applyFont="1" applyFill="1"/>
    <xf numFmtId="0" fontId="3" fillId="0" borderId="1" xfId="0" quotePrefix="1" applyFont="1" applyFill="1" applyBorder="1"/>
    <xf numFmtId="2" fontId="0" fillId="0" borderId="12" xfId="0" applyNumberFormat="1" applyBorder="1" applyAlignment="1">
      <alignment horizontal="left"/>
    </xf>
    <xf numFmtId="0" fontId="18" fillId="3" borderId="0" xfId="0" applyFont="1" applyFill="1"/>
    <xf numFmtId="0" fontId="19" fillId="3" borderId="0" xfId="0" applyFont="1" applyFill="1"/>
    <xf numFmtId="0" fontId="17" fillId="3" borderId="0" xfId="0" applyFont="1" applyFill="1"/>
    <xf numFmtId="0" fontId="4" fillId="3" borderId="0" xfId="0" applyFont="1" applyFill="1"/>
    <xf numFmtId="0" fontId="3" fillId="3" borderId="0" xfId="0" applyFont="1" applyFill="1" applyAlignment="1">
      <alignment vertical="top" wrapText="1"/>
    </xf>
    <xf numFmtId="0" fontId="0" fillId="3" borderId="0" xfId="0" applyFill="1"/>
    <xf numFmtId="0" fontId="0" fillId="0" borderId="0" xfId="0" applyFill="1" applyAlignment="1">
      <alignment wrapText="1"/>
    </xf>
    <xf numFmtId="0" fontId="3" fillId="0" borderId="0" xfId="0" applyFont="1" applyFill="1" applyBorder="1" applyAlignment="1">
      <alignment horizontal="left" vertical="top" wrapText="1"/>
    </xf>
    <xf numFmtId="0" fontId="0" fillId="0" borderId="0" xfId="0" quotePrefix="1" applyFill="1" applyBorder="1" applyAlignment="1">
      <alignment horizontal="left"/>
    </xf>
    <xf numFmtId="0" fontId="2" fillId="0" borderId="0" xfId="0" applyFont="1" applyFill="1" applyAlignment="1">
      <alignment horizontal="left"/>
    </xf>
    <xf numFmtId="1" fontId="0" fillId="0" borderId="0" xfId="0" applyNumberFormat="1"/>
    <xf numFmtId="1" fontId="4" fillId="0" borderId="0" xfId="0" applyNumberFormat="1" applyFont="1"/>
    <xf numFmtId="166" fontId="3" fillId="0" borderId="0" xfId="0" applyNumberFormat="1" applyFont="1"/>
    <xf numFmtId="0" fontId="0" fillId="0" borderId="0" xfId="0" quotePrefix="1" applyAlignment="1">
      <alignment horizontal="left"/>
    </xf>
    <xf numFmtId="0" fontId="3" fillId="0" borderId="0" xfId="0" applyFont="1" applyAlignment="1">
      <alignment wrapText="1"/>
    </xf>
    <xf numFmtId="0" fontId="0" fillId="0" borderId="0" xfId="0" applyAlignment="1"/>
    <xf numFmtId="0" fontId="12" fillId="0" borderId="0" xfId="0" applyFont="1" applyAlignment="1"/>
    <xf numFmtId="0" fontId="13" fillId="0" borderId="0" xfId="0" applyFont="1" applyAlignment="1"/>
    <xf numFmtId="0" fontId="4" fillId="0" borderId="0" xfId="0" applyFont="1" applyFill="1" applyAlignment="1">
      <alignment wrapText="1"/>
    </xf>
    <xf numFmtId="166" fontId="3" fillId="0" borderId="0" xfId="0" applyNumberFormat="1" applyFont="1" applyFill="1"/>
    <xf numFmtId="166" fontId="4" fillId="0" borderId="0" xfId="0" applyNumberFormat="1" applyFont="1" applyFill="1"/>
    <xf numFmtId="0" fontId="0" fillId="0" borderId="12" xfId="0" applyFill="1" applyBorder="1"/>
    <xf numFmtId="166" fontId="24" fillId="0" borderId="0" xfId="0" applyNumberFormat="1" applyFont="1" applyFill="1"/>
    <xf numFmtId="0" fontId="8" fillId="0" borderId="0" xfId="0" applyFont="1" applyFill="1"/>
    <xf numFmtId="0" fontId="6" fillId="0" borderId="0" xfId="0" applyFont="1" applyFill="1"/>
    <xf numFmtId="0" fontId="20" fillId="0" borderId="0" xfId="0" applyFont="1" applyFill="1"/>
    <xf numFmtId="3" fontId="21" fillId="0" borderId="0" xfId="0" applyNumberFormat="1" applyFont="1" applyFill="1"/>
    <xf numFmtId="9" fontId="2" fillId="0" borderId="0" xfId="2" applyFont="1" applyFill="1"/>
    <xf numFmtId="3" fontId="0" fillId="0" borderId="0" xfId="0" applyNumberFormat="1" applyFill="1"/>
    <xf numFmtId="9" fontId="4" fillId="0" borderId="0" xfId="2" applyFont="1" applyFill="1"/>
    <xf numFmtId="164" fontId="14" fillId="0" borderId="0" xfId="0" applyNumberFormat="1" applyFont="1" applyFill="1"/>
    <xf numFmtId="0" fontId="21" fillId="0" borderId="0" xfId="0" applyFont="1" applyFill="1"/>
    <xf numFmtId="166" fontId="21" fillId="0" borderId="0" xfId="0" applyNumberFormat="1" applyFont="1" applyFill="1"/>
    <xf numFmtId="166" fontId="20" fillId="0" borderId="0" xfId="0" applyNumberFormat="1" applyFont="1" applyFill="1"/>
    <xf numFmtId="166" fontId="0" fillId="0" borderId="0" xfId="0" applyNumberFormat="1" applyFill="1"/>
    <xf numFmtId="2" fontId="0" fillId="0" borderId="12" xfId="0" applyNumberFormat="1" applyFill="1" applyBorder="1"/>
    <xf numFmtId="2" fontId="0" fillId="0" borderId="0" xfId="0" applyNumberFormat="1" applyFill="1"/>
    <xf numFmtId="9" fontId="2" fillId="0" borderId="0" xfId="0" applyNumberFormat="1" applyFont="1" applyFill="1"/>
    <xf numFmtId="9" fontId="0" fillId="0" borderId="0" xfId="2" applyFont="1" applyFill="1"/>
    <xf numFmtId="3" fontId="4" fillId="0" borderId="0" xfId="0" applyNumberFormat="1" applyFont="1" applyFill="1"/>
    <xf numFmtId="10" fontId="0" fillId="0" borderId="0" xfId="0" applyNumberFormat="1" applyFill="1"/>
    <xf numFmtId="9" fontId="14" fillId="0" borderId="0" xfId="0" applyNumberFormat="1" applyFont="1" applyFill="1"/>
    <xf numFmtId="0" fontId="0" fillId="0" borderId="15" xfId="0" applyFill="1" applyBorder="1"/>
    <xf numFmtId="0" fontId="0" fillId="0" borderId="12" xfId="0" applyNumberFormat="1" applyFill="1" applyBorder="1"/>
    <xf numFmtId="0" fontId="0" fillId="0" borderId="0" xfId="0" applyNumberFormat="1" applyFill="1"/>
    <xf numFmtId="0" fontId="0" fillId="0" borderId="14" xfId="0" applyNumberFormat="1" applyFill="1" applyBorder="1"/>
    <xf numFmtId="0" fontId="0" fillId="0" borderId="16" xfId="0" applyFill="1" applyBorder="1"/>
    <xf numFmtId="0" fontId="0" fillId="0" borderId="16" xfId="0" applyNumberFormat="1" applyFill="1" applyBorder="1"/>
    <xf numFmtId="0" fontId="0" fillId="0" borderId="17" xfId="0" applyNumberFormat="1" applyFill="1" applyBorder="1"/>
    <xf numFmtId="0" fontId="0" fillId="0" borderId="18" xfId="0" applyNumberFormat="1" applyFill="1" applyBorder="1"/>
    <xf numFmtId="0" fontId="0" fillId="0" borderId="1" xfId="0" quotePrefix="1" applyFill="1" applyBorder="1"/>
    <xf numFmtId="0" fontId="0" fillId="0" borderId="0" xfId="0" applyBorder="1"/>
    <xf numFmtId="0" fontId="4" fillId="0" borderId="0" xfId="0" applyFont="1" applyFill="1" applyBorder="1" applyAlignment="1">
      <alignment horizontal="center" wrapText="1"/>
    </xf>
    <xf numFmtId="0" fontId="4" fillId="0" borderId="0" xfId="0" applyFont="1" applyAlignment="1">
      <alignment vertical="center" wrapText="1"/>
    </xf>
    <xf numFmtId="0" fontId="0" fillId="0" borderId="15" xfId="0" applyBorder="1"/>
    <xf numFmtId="0" fontId="0" fillId="0" borderId="12" xfId="0" applyBorder="1"/>
    <xf numFmtId="0" fontId="0" fillId="0" borderId="13" xfId="0" applyNumberFormat="1" applyBorder="1"/>
    <xf numFmtId="0" fontId="3" fillId="0" borderId="0" xfId="0" applyFont="1" applyBorder="1"/>
    <xf numFmtId="0" fontId="3" fillId="0" borderId="0" xfId="0" applyFont="1" applyFill="1" applyBorder="1"/>
    <xf numFmtId="168" fontId="0" fillId="0" borderId="0" xfId="0" applyNumberFormat="1"/>
    <xf numFmtId="0" fontId="3" fillId="0" borderId="0" xfId="0" applyFont="1" applyFill="1" applyAlignment="1">
      <alignment vertical="center"/>
    </xf>
    <xf numFmtId="0" fontId="3" fillId="0" borderId="0" xfId="0" applyFont="1" applyFill="1" applyBorder="1" applyAlignment="1">
      <alignment vertical="center"/>
    </xf>
    <xf numFmtId="168" fontId="0" fillId="0" borderId="0" xfId="0" quotePrefix="1" applyNumberFormat="1"/>
    <xf numFmtId="0" fontId="0" fillId="0" borderId="25" xfId="0" applyBorder="1"/>
    <xf numFmtId="0" fontId="0" fillId="0" borderId="16" xfId="0" applyBorder="1"/>
    <xf numFmtId="0" fontId="0" fillId="0" borderId="26" xfId="0" applyNumberFormat="1" applyBorder="1"/>
    <xf numFmtId="0" fontId="0" fillId="0" borderId="0" xfId="0" applyFont="1" applyFill="1" applyBorder="1"/>
    <xf numFmtId="41" fontId="0" fillId="0" borderId="32" xfId="0" applyNumberFormat="1" applyBorder="1" applyAlignment="1">
      <alignment horizontal="center"/>
    </xf>
    <xf numFmtId="41" fontId="0" fillId="0" borderId="23" xfId="0" applyNumberFormat="1" applyBorder="1" applyAlignment="1">
      <alignment horizontal="center"/>
    </xf>
    <xf numFmtId="1" fontId="4" fillId="0" borderId="27" xfId="0" applyNumberFormat="1" applyFont="1" applyFill="1" applyBorder="1"/>
    <xf numFmtId="1" fontId="4" fillId="0" borderId="0" xfId="0" applyNumberFormat="1" applyFont="1" applyFill="1" applyBorder="1"/>
    <xf numFmtId="1" fontId="4" fillId="0" borderId="23" xfId="0" applyNumberFormat="1" applyFont="1" applyFill="1" applyBorder="1"/>
    <xf numFmtId="0" fontId="4" fillId="0" borderId="23" xfId="0" applyFont="1" applyBorder="1"/>
    <xf numFmtId="41" fontId="0" fillId="0" borderId="24" xfId="0" applyNumberFormat="1" applyBorder="1" applyAlignment="1">
      <alignment horizontal="center"/>
    </xf>
    <xf numFmtId="0" fontId="4" fillId="0" borderId="0" xfId="0" applyFont="1" applyAlignment="1">
      <alignment horizontal="center"/>
    </xf>
    <xf numFmtId="0" fontId="0" fillId="2" borderId="32" xfId="0" applyFill="1" applyBorder="1"/>
    <xf numFmtId="0" fontId="4" fillId="2" borderId="30" xfId="0" applyFont="1" applyFill="1" applyBorder="1" applyAlignment="1">
      <alignment horizontal="center"/>
    </xf>
    <xf numFmtId="0" fontId="4" fillId="2" borderId="31" xfId="0" applyFont="1" applyFill="1" applyBorder="1" applyAlignment="1">
      <alignment horizontal="center"/>
    </xf>
    <xf numFmtId="0" fontId="4" fillId="2" borderId="32" xfId="0" applyFont="1" applyFill="1" applyBorder="1" applyAlignment="1">
      <alignment horizontal="center"/>
    </xf>
    <xf numFmtId="0" fontId="9" fillId="0" borderId="0" xfId="0" applyFont="1"/>
    <xf numFmtId="0" fontId="4" fillId="2" borderId="28" xfId="0" applyFont="1" applyFill="1" applyBorder="1" applyAlignment="1">
      <alignment horizontal="center"/>
    </xf>
    <xf numFmtId="0" fontId="4" fillId="2" borderId="29" xfId="0" applyFont="1" applyFill="1" applyBorder="1" applyAlignment="1">
      <alignment horizontal="center"/>
    </xf>
    <xf numFmtId="0" fontId="4" fillId="2" borderId="24" xfId="0" applyFont="1" applyFill="1" applyBorder="1" applyAlignment="1">
      <alignment horizontal="center"/>
    </xf>
    <xf numFmtId="0" fontId="30" fillId="0" borderId="30" xfId="0" applyFont="1" applyBorder="1"/>
    <xf numFmtId="0" fontId="0" fillId="0" borderId="30" xfId="0" applyBorder="1"/>
    <xf numFmtId="0" fontId="0" fillId="0" borderId="31" xfId="0" applyBorder="1"/>
    <xf numFmtId="0" fontId="0" fillId="0" borderId="32" xfId="0" applyBorder="1"/>
    <xf numFmtId="0" fontId="0" fillId="0" borderId="27" xfId="0" applyBorder="1"/>
    <xf numFmtId="167" fontId="0" fillId="0" borderId="27" xfId="0" applyNumberFormat="1" applyBorder="1" applyAlignment="1">
      <alignment horizontal="right"/>
    </xf>
    <xf numFmtId="0" fontId="0" fillId="0" borderId="0" xfId="0" applyBorder="1" applyAlignment="1">
      <alignment horizontal="right"/>
    </xf>
    <xf numFmtId="0" fontId="0" fillId="0" borderId="23" xfId="0" applyBorder="1" applyAlignment="1">
      <alignment horizontal="right"/>
    </xf>
    <xf numFmtId="10" fontId="2" fillId="0" borderId="0" xfId="2" applyNumberFormat="1" applyFont="1" applyBorder="1" applyAlignment="1">
      <alignment horizontal="right"/>
    </xf>
    <xf numFmtId="0" fontId="0" fillId="0" borderId="28" xfId="0" applyBorder="1"/>
    <xf numFmtId="167" fontId="0" fillId="0" borderId="28" xfId="0" applyNumberFormat="1" applyBorder="1" applyAlignment="1">
      <alignment horizontal="right"/>
    </xf>
    <xf numFmtId="0" fontId="0" fillId="0" borderId="29" xfId="0" applyBorder="1" applyAlignment="1">
      <alignment horizontal="right"/>
    </xf>
    <xf numFmtId="0" fontId="0" fillId="0" borderId="24" xfId="0" applyBorder="1" applyAlignment="1">
      <alignment horizontal="right"/>
    </xf>
    <xf numFmtId="0" fontId="31" fillId="0" borderId="0" xfId="0" applyFont="1" applyAlignment="1">
      <alignment vertical="center"/>
    </xf>
    <xf numFmtId="0" fontId="0" fillId="0" borderId="0" xfId="0" applyAlignment="1">
      <alignment vertical="center"/>
    </xf>
    <xf numFmtId="0" fontId="31" fillId="0" borderId="0" xfId="0" applyFont="1"/>
    <xf numFmtId="15" fontId="0" fillId="0" borderId="0" xfId="0" applyNumberFormat="1" applyBorder="1"/>
    <xf numFmtId="0" fontId="0" fillId="0" borderId="23" xfId="0" applyBorder="1"/>
    <xf numFmtId="2" fontId="0" fillId="0" borderId="0" xfId="0" quotePrefix="1" applyNumberFormat="1" applyBorder="1" applyAlignment="1">
      <alignment horizontal="right"/>
    </xf>
    <xf numFmtId="2" fontId="0" fillId="0" borderId="23" xfId="0" quotePrefix="1" applyNumberFormat="1" applyBorder="1" applyAlignment="1">
      <alignment horizontal="right"/>
    </xf>
    <xf numFmtId="2" fontId="0" fillId="0" borderId="29" xfId="0" quotePrefix="1" applyNumberFormat="1" applyBorder="1" applyAlignment="1">
      <alignment horizontal="right"/>
    </xf>
    <xf numFmtId="2" fontId="0" fillId="0" borderId="24" xfId="0" quotePrefix="1" applyNumberFormat="1" applyBorder="1" applyAlignment="1">
      <alignment horizontal="right"/>
    </xf>
    <xf numFmtId="0" fontId="0" fillId="0" borderId="27" xfId="0" applyBorder="1" applyAlignment="1">
      <alignment vertical="center" wrapText="1"/>
    </xf>
    <xf numFmtId="0" fontId="0" fillId="0" borderId="0" xfId="0" applyBorder="1" applyAlignment="1">
      <alignment horizontal="center" vertical="center" wrapText="1"/>
    </xf>
    <xf numFmtId="169" fontId="0" fillId="0" borderId="0" xfId="0" applyNumberFormat="1" applyBorder="1" applyAlignment="1">
      <alignment vertical="center" wrapText="1"/>
    </xf>
    <xf numFmtId="1" fontId="0" fillId="0" borderId="0" xfId="0" applyNumberFormat="1" applyBorder="1" applyAlignment="1">
      <alignment vertical="center" wrapText="1"/>
    </xf>
    <xf numFmtId="1" fontId="0" fillId="0" borderId="23" xfId="0" applyNumberFormat="1" applyBorder="1" applyAlignment="1">
      <alignment vertical="center" wrapText="1"/>
    </xf>
    <xf numFmtId="0" fontId="0" fillId="0" borderId="0" xfId="0" applyAlignment="1">
      <alignment vertical="center" wrapText="1"/>
    </xf>
    <xf numFmtId="0" fontId="0" fillId="0" borderId="0" xfId="0" applyBorder="1" applyAlignment="1">
      <alignment horizontal="center"/>
    </xf>
    <xf numFmtId="1" fontId="0" fillId="0" borderId="0" xfId="0" applyNumberFormat="1" applyBorder="1" applyAlignment="1">
      <alignment horizontal="right" vertical="center" wrapText="1"/>
    </xf>
    <xf numFmtId="1" fontId="0" fillId="0" borderId="23" xfId="0" applyNumberFormat="1" applyBorder="1" applyAlignment="1">
      <alignment horizontal="right"/>
    </xf>
    <xf numFmtId="0" fontId="0" fillId="0" borderId="29" xfId="0" applyBorder="1" applyAlignment="1">
      <alignment horizontal="center" vertical="center" wrapText="1"/>
    </xf>
    <xf numFmtId="0" fontId="0" fillId="0" borderId="29" xfId="0" applyBorder="1"/>
    <xf numFmtId="1" fontId="0" fillId="0" borderId="29" xfId="0" applyNumberFormat="1" applyBorder="1" applyAlignment="1">
      <alignment vertical="center" wrapText="1"/>
    </xf>
    <xf numFmtId="1" fontId="0" fillId="0" borderId="24" xfId="0" applyNumberFormat="1" applyBorder="1" applyAlignment="1">
      <alignment vertical="center" wrapText="1"/>
    </xf>
    <xf numFmtId="0" fontId="0" fillId="2" borderId="23" xfId="0" applyFill="1" applyBorder="1"/>
    <xf numFmtId="1" fontId="3" fillId="0" borderId="0" xfId="0" applyNumberFormat="1" applyFont="1" applyBorder="1" applyAlignment="1"/>
    <xf numFmtId="1" fontId="3" fillId="0" borderId="23" xfId="0" applyNumberFormat="1" applyFont="1" applyBorder="1" applyAlignment="1"/>
    <xf numFmtId="1" fontId="3" fillId="0" borderId="29" xfId="0" applyNumberFormat="1" applyFont="1" applyBorder="1" applyAlignment="1"/>
    <xf numFmtId="0" fontId="4" fillId="0" borderId="0" xfId="0" applyFont="1" applyFill="1" applyBorder="1"/>
    <xf numFmtId="1" fontId="3" fillId="0" borderId="24" xfId="0" applyNumberFormat="1" applyFont="1" applyBorder="1" applyAlignment="1"/>
    <xf numFmtId="1" fontId="3" fillId="0" borderId="27" xfId="0" applyNumberFormat="1" applyFont="1" applyBorder="1" applyAlignment="1"/>
    <xf numFmtId="0" fontId="0" fillId="0" borderId="20" xfId="0" applyFill="1" applyBorder="1"/>
    <xf numFmtId="0" fontId="0" fillId="0" borderId="21" xfId="0" applyFill="1" applyBorder="1"/>
    <xf numFmtId="0" fontId="0" fillId="0" borderId="0" xfId="0" applyFill="1" applyBorder="1" applyAlignment="1">
      <alignment vertical="center" wrapText="1"/>
    </xf>
    <xf numFmtId="10" fontId="0" fillId="0" borderId="0" xfId="0" applyNumberFormat="1"/>
    <xf numFmtId="3" fontId="0" fillId="0" borderId="31" xfId="0" applyNumberFormat="1" applyBorder="1"/>
    <xf numFmtId="3" fontId="0" fillId="0" borderId="32" xfId="0" applyNumberFormat="1" applyBorder="1"/>
    <xf numFmtId="3" fontId="0" fillId="0" borderId="0" xfId="0" applyNumberFormat="1" applyBorder="1"/>
    <xf numFmtId="3" fontId="0" fillId="0" borderId="23" xfId="0" applyNumberFormat="1" applyBorder="1"/>
    <xf numFmtId="3" fontId="0" fillId="0" borderId="29" xfId="0" applyNumberFormat="1" applyBorder="1"/>
    <xf numFmtId="3" fontId="0" fillId="0" borderId="24" xfId="0" applyNumberFormat="1" applyBorder="1"/>
    <xf numFmtId="3" fontId="0" fillId="0" borderId="27" xfId="0" applyNumberFormat="1" applyBorder="1"/>
    <xf numFmtId="3" fontId="0" fillId="0" borderId="30" xfId="0" applyNumberFormat="1" applyBorder="1"/>
    <xf numFmtId="166" fontId="10" fillId="0" borderId="21" xfId="0" applyNumberFormat="1" applyFont="1" applyBorder="1" applyAlignment="1">
      <alignment horizontal="right"/>
    </xf>
    <xf numFmtId="166" fontId="10" fillId="0" borderId="19" xfId="0" applyNumberFormat="1" applyFont="1" applyBorder="1" applyAlignment="1">
      <alignment horizontal="right"/>
    </xf>
    <xf numFmtId="0" fontId="8" fillId="0" borderId="0" xfId="0" applyFont="1" applyAlignment="1">
      <alignment vertical="top"/>
    </xf>
    <xf numFmtId="0" fontId="9" fillId="0" borderId="0" xfId="1" applyAlignment="1" applyProtection="1">
      <alignment vertical="top"/>
    </xf>
    <xf numFmtId="0" fontId="6" fillId="0" borderId="0" xfId="0" applyFont="1" applyAlignment="1">
      <alignment wrapText="1"/>
    </xf>
    <xf numFmtId="0" fontId="32" fillId="0" borderId="0" xfId="0" applyFont="1"/>
    <xf numFmtId="0" fontId="33" fillId="0" borderId="0" xfId="3"/>
    <xf numFmtId="1" fontId="33" fillId="0" borderId="0" xfId="3" applyNumberFormat="1"/>
    <xf numFmtId="3" fontId="0" fillId="0" borderId="28" xfId="0" applyNumberFormat="1" applyBorder="1"/>
    <xf numFmtId="169" fontId="34" fillId="0" borderId="0" xfId="8" applyFont="1"/>
    <xf numFmtId="169" fontId="34" fillId="0" borderId="0" xfId="8" applyFont="1" applyAlignment="1">
      <alignment horizontal="center"/>
    </xf>
    <xf numFmtId="3" fontId="4" fillId="6" borderId="34" xfId="5" applyNumberFormat="1" applyFont="1" applyFill="1" applyBorder="1" applyAlignment="1">
      <alignment horizontal="center"/>
    </xf>
    <xf numFmtId="165" fontId="4" fillId="6" borderId="34" xfId="5" applyNumberFormat="1" applyFont="1" applyFill="1" applyBorder="1" applyAlignment="1">
      <alignment horizontal="center"/>
    </xf>
    <xf numFmtId="169" fontId="35" fillId="6" borderId="34" xfId="8" applyFont="1" applyFill="1" applyBorder="1" applyAlignment="1">
      <alignment horizontal="left"/>
    </xf>
    <xf numFmtId="3" fontId="0" fillId="0" borderId="34" xfId="5" applyNumberFormat="1" applyFont="1" applyFill="1" applyBorder="1" applyAlignment="1">
      <alignment horizontal="center"/>
    </xf>
    <xf numFmtId="165" fontId="0" fillId="0" borderId="34" xfId="5" applyNumberFormat="1" applyFont="1" applyFill="1" applyBorder="1" applyAlignment="1">
      <alignment horizontal="center"/>
    </xf>
    <xf numFmtId="169" fontId="34" fillId="0" borderId="34" xfId="8" applyFont="1" applyBorder="1" applyAlignment="1">
      <alignment horizontal="left"/>
    </xf>
    <xf numFmtId="169" fontId="35" fillId="7" borderId="34" xfId="8" applyFont="1" applyFill="1" applyBorder="1" applyAlignment="1">
      <alignment horizontal="center" vertical="center" wrapText="1"/>
    </xf>
    <xf numFmtId="169" fontId="36" fillId="0" borderId="0" xfId="8" applyFont="1" applyAlignment="1">
      <alignment horizontal="left"/>
    </xf>
    <xf numFmtId="164" fontId="35" fillId="0" borderId="34" xfId="8" applyNumberFormat="1" applyFont="1" applyBorder="1" applyAlignment="1">
      <alignment horizontal="center"/>
    </xf>
    <xf numFmtId="169" fontId="35" fillId="0" borderId="34" xfId="8" applyFont="1" applyBorder="1" applyAlignment="1">
      <alignment horizontal="left"/>
    </xf>
    <xf numFmtId="164" fontId="34" fillId="0" borderId="34" xfId="8" applyNumberFormat="1" applyFont="1" applyBorder="1" applyAlignment="1">
      <alignment horizontal="center"/>
    </xf>
    <xf numFmtId="0" fontId="35" fillId="7" borderId="34" xfId="8" applyNumberFormat="1" applyFont="1" applyFill="1" applyBorder="1" applyAlignment="1">
      <alignment horizontal="center" wrapText="1"/>
    </xf>
    <xf numFmtId="165" fontId="0" fillId="0" borderId="0" xfId="5" applyNumberFormat="1" applyFont="1" applyFill="1" applyBorder="1" applyAlignment="1">
      <alignment horizontal="center"/>
    </xf>
    <xf numFmtId="169" fontId="34" fillId="0" borderId="0" xfId="8" applyFont="1" applyBorder="1" applyAlignment="1">
      <alignment horizontal="center"/>
    </xf>
    <xf numFmtId="169" fontId="37" fillId="0" borderId="0" xfId="8" applyFont="1" applyAlignment="1">
      <alignment horizontal="left"/>
    </xf>
    <xf numFmtId="169" fontId="0" fillId="0" borderId="0" xfId="8" applyFont="1" applyBorder="1"/>
    <xf numFmtId="0" fontId="34" fillId="0" borderId="0" xfId="8" applyNumberFormat="1" applyFont="1"/>
    <xf numFmtId="164" fontId="35" fillId="0" borderId="34" xfId="8" applyNumberFormat="1" applyFont="1" applyBorder="1"/>
    <xf numFmtId="164" fontId="34" fillId="0" borderId="34" xfId="8" applyNumberFormat="1" applyFont="1" applyBorder="1"/>
    <xf numFmtId="169" fontId="25" fillId="0" borderId="0" xfId="8" applyFont="1" applyAlignment="1">
      <alignment horizontal="left"/>
    </xf>
    <xf numFmtId="3" fontId="38" fillId="0" borderId="0" xfId="8" applyNumberFormat="1" applyFont="1" applyAlignment="1">
      <alignment horizontal="center"/>
    </xf>
    <xf numFmtId="169" fontId="38" fillId="0" borderId="0" xfId="8" applyFont="1" applyAlignment="1">
      <alignment horizontal="center"/>
    </xf>
    <xf numFmtId="3" fontId="35" fillId="0" borderId="0" xfId="8" applyNumberFormat="1" applyFont="1" applyBorder="1" applyAlignment="1">
      <alignment horizontal="center"/>
    </xf>
    <xf numFmtId="169" fontId="34" fillId="0" borderId="0" xfId="8" applyFont="1" applyFill="1"/>
    <xf numFmtId="169" fontId="28" fillId="0" borderId="0" xfId="8" applyFont="1"/>
    <xf numFmtId="169" fontId="3" fillId="0" borderId="34" xfId="8" applyFont="1" applyBorder="1"/>
    <xf numFmtId="3" fontId="34" fillId="0" borderId="34" xfId="8" applyNumberFormat="1" applyFont="1" applyBorder="1" applyAlignment="1">
      <alignment horizontal="center"/>
    </xf>
    <xf numFmtId="169" fontId="34" fillId="0" borderId="34" xfId="8" applyFont="1" applyBorder="1" applyAlignment="1">
      <alignment horizontal="left" wrapText="1"/>
    </xf>
    <xf numFmtId="169" fontId="28" fillId="0" borderId="0" xfId="8" applyFont="1" applyAlignment="1">
      <alignment horizontal="left"/>
    </xf>
    <xf numFmtId="4" fontId="34" fillId="0" borderId="0" xfId="8" applyNumberFormat="1" applyFont="1"/>
    <xf numFmtId="164" fontId="34" fillId="0" borderId="0" xfId="8" applyNumberFormat="1" applyFont="1"/>
    <xf numFmtId="169" fontId="34" fillId="0" borderId="38" xfId="8" applyFont="1" applyBorder="1" applyAlignment="1">
      <alignment horizontal="left"/>
    </xf>
    <xf numFmtId="4" fontId="0" fillId="0" borderId="0" xfId="0" applyNumberFormat="1" applyFill="1"/>
    <xf numFmtId="10" fontId="0" fillId="0" borderId="0" xfId="0" applyNumberFormat="1" applyFill="1" applyBorder="1"/>
    <xf numFmtId="0" fontId="4" fillId="0" borderId="34" xfId="0" applyFont="1" applyBorder="1" applyAlignment="1">
      <alignment vertical="center" wrapText="1"/>
    </xf>
    <xf numFmtId="2" fontId="0" fillId="0" borderId="34" xfId="0" applyNumberFormat="1" applyFill="1" applyBorder="1"/>
    <xf numFmtId="4" fontId="0" fillId="0" borderId="34" xfId="0" applyNumberFormat="1" applyBorder="1"/>
    <xf numFmtId="0" fontId="0" fillId="0" borderId="34" xfId="0" applyBorder="1"/>
    <xf numFmtId="0" fontId="4" fillId="0" borderId="34" xfId="0" applyFont="1" applyBorder="1"/>
    <xf numFmtId="4" fontId="4" fillId="0" borderId="34" xfId="0" applyNumberFormat="1" applyFont="1" applyBorder="1"/>
    <xf numFmtId="169" fontId="40" fillId="0" borderId="0" xfId="0" applyNumberFormat="1" applyFont="1" applyFill="1"/>
    <xf numFmtId="169" fontId="25" fillId="7" borderId="34" xfId="0" applyNumberFormat="1" applyFont="1" applyFill="1" applyBorder="1" applyAlignment="1">
      <alignment horizontal="center" wrapText="1"/>
    </xf>
    <xf numFmtId="169" fontId="26" fillId="7" borderId="34" xfId="0" applyNumberFormat="1" applyFont="1" applyFill="1" applyBorder="1" applyAlignment="1">
      <alignment horizontal="center" wrapText="1"/>
    </xf>
    <xf numFmtId="169" fontId="3" fillId="0" borderId="34" xfId="0" applyNumberFormat="1" applyFont="1" applyBorder="1" applyAlignment="1">
      <alignment vertical="center" wrapText="1"/>
    </xf>
    <xf numFmtId="169" fontId="3" fillId="0" borderId="34" xfId="0" applyNumberFormat="1" applyFont="1" applyBorder="1" applyAlignment="1">
      <alignment horizontal="center" vertical="center" wrapText="1"/>
    </xf>
    <xf numFmtId="169" fontId="27" fillId="0" borderId="34" xfId="0" applyNumberFormat="1" applyFont="1" applyBorder="1" applyAlignment="1">
      <alignment horizontal="center" vertical="center" wrapText="1"/>
    </xf>
    <xf numFmtId="169" fontId="30" fillId="0" borderId="0" xfId="0" applyNumberFormat="1" applyFont="1" applyAlignment="1"/>
    <xf numFmtId="169" fontId="0" fillId="0" borderId="0" xfId="0" applyNumberFormat="1" applyAlignment="1"/>
    <xf numFmtId="169" fontId="0" fillId="0" borderId="0" xfId="0" applyNumberFormat="1"/>
    <xf numFmtId="169" fontId="43" fillId="0" borderId="0" xfId="0" applyNumberFormat="1" applyFont="1" applyBorder="1"/>
    <xf numFmtId="169" fontId="39" fillId="0" borderId="0" xfId="0" applyNumberFormat="1" applyFont="1" applyBorder="1"/>
    <xf numFmtId="9" fontId="39" fillId="0" borderId="0" xfId="5" applyFont="1" applyBorder="1" applyAlignment="1">
      <alignment horizontal="right"/>
    </xf>
    <xf numFmtId="9" fontId="3" fillId="0" borderId="0" xfId="0" applyNumberFormat="1" applyFont="1"/>
    <xf numFmtId="3" fontId="0" fillId="0" borderId="0" xfId="0" applyNumberFormat="1"/>
    <xf numFmtId="41" fontId="0" fillId="0" borderId="23" xfId="0" applyNumberFormat="1" applyFill="1" applyBorder="1" applyAlignment="1">
      <alignment horizontal="center"/>
    </xf>
    <xf numFmtId="1" fontId="4" fillId="0" borderId="30" xfId="0" applyNumberFormat="1" applyFont="1" applyBorder="1"/>
    <xf numFmtId="1" fontId="4" fillId="0" borderId="31" xfId="0" applyNumberFormat="1" applyFont="1" applyBorder="1"/>
    <xf numFmtId="1" fontId="4" fillId="0" borderId="32" xfId="0" applyNumberFormat="1" applyFont="1" applyBorder="1"/>
    <xf numFmtId="0" fontId="0" fillId="0" borderId="0" xfId="0"/>
    <xf numFmtId="169" fontId="35" fillId="7" borderId="34" xfId="8" applyFont="1" applyFill="1" applyBorder="1" applyAlignment="1">
      <alignment horizontal="center" vertical="center" wrapText="1"/>
    </xf>
    <xf numFmtId="169" fontId="35" fillId="7" borderId="34" xfId="8" applyFont="1" applyFill="1" applyBorder="1" applyAlignment="1">
      <alignment horizontal="center"/>
    </xf>
    <xf numFmtId="0" fontId="0" fillId="0" borderId="0" xfId="0"/>
    <xf numFmtId="168" fontId="3" fillId="0" borderId="0" xfId="0" applyNumberFormat="1" applyFont="1" applyFill="1" applyBorder="1"/>
    <xf numFmtId="1" fontId="3" fillId="0" borderId="0" xfId="0" applyNumberFormat="1" applyFont="1" applyBorder="1"/>
    <xf numFmtId="170" fontId="0" fillId="0" borderId="0" xfId="0" applyNumberFormat="1" applyBorder="1"/>
    <xf numFmtId="169" fontId="42" fillId="0" borderId="0" xfId="0" applyNumberFormat="1" applyFont="1" applyBorder="1"/>
    <xf numFmtId="0" fontId="44" fillId="0" borderId="0" xfId="0" applyFont="1" applyFill="1"/>
    <xf numFmtId="169" fontId="35" fillId="10" borderId="34" xfId="8" applyFont="1" applyFill="1" applyBorder="1" applyAlignment="1">
      <alignment horizontal="left"/>
    </xf>
    <xf numFmtId="169" fontId="35" fillId="9" borderId="34" xfId="8" applyFont="1" applyFill="1" applyBorder="1" applyAlignment="1">
      <alignment horizontal="left"/>
    </xf>
    <xf numFmtId="4" fontId="0" fillId="0" borderId="34" xfId="0" applyNumberFormat="1" applyFill="1" applyBorder="1"/>
    <xf numFmtId="2" fontId="0" fillId="0" borderId="41" xfId="0" applyNumberFormat="1" applyFill="1" applyBorder="1"/>
    <xf numFmtId="168" fontId="0" fillId="0" borderId="0" xfId="0" applyNumberFormat="1" applyFill="1"/>
    <xf numFmtId="0" fontId="4" fillId="0" borderId="0" xfId="0" applyFont="1" applyFill="1" applyAlignment="1">
      <alignment vertical="center" wrapText="1"/>
    </xf>
    <xf numFmtId="168" fontId="3" fillId="0" borderId="0" xfId="0" applyNumberFormat="1" applyFont="1" applyFill="1"/>
    <xf numFmtId="166" fontId="44" fillId="0" borderId="0" xfId="0" applyNumberFormat="1" applyFont="1"/>
    <xf numFmtId="169" fontId="35" fillId="7" borderId="34" xfId="8" applyFont="1" applyFill="1" applyBorder="1" applyAlignment="1">
      <alignment wrapText="1"/>
    </xf>
    <xf numFmtId="0" fontId="0" fillId="0" borderId="0" xfId="0"/>
    <xf numFmtId="1" fontId="3" fillId="0" borderId="28" xfId="0" applyNumberFormat="1" applyFont="1" applyBorder="1" applyAlignment="1"/>
    <xf numFmtId="0" fontId="0" fillId="0" borderId="42" xfId="0" pivotButton="1" applyBorder="1"/>
    <xf numFmtId="0" fontId="0" fillId="0" borderId="43" xfId="0" applyBorder="1"/>
    <xf numFmtId="0" fontId="0" fillId="0" borderId="42" xfId="0" applyBorder="1"/>
    <xf numFmtId="0" fontId="0" fillId="0" borderId="43" xfId="0" applyNumberFormat="1" applyBorder="1"/>
    <xf numFmtId="171" fontId="0" fillId="0" borderId="0" xfId="0" applyNumberFormat="1"/>
    <xf numFmtId="0" fontId="0" fillId="0" borderId="0" xfId="0"/>
    <xf numFmtId="0" fontId="0" fillId="0" borderId="46" xfId="0" applyBorder="1" applyAlignment="1"/>
    <xf numFmtId="167" fontId="0" fillId="0" borderId="0" xfId="0" applyNumberFormat="1"/>
    <xf numFmtId="167" fontId="4" fillId="0" borderId="0" xfId="0" applyNumberFormat="1" applyFont="1"/>
    <xf numFmtId="3" fontId="45" fillId="0" borderId="0" xfId="0" applyNumberFormat="1" applyFont="1"/>
    <xf numFmtId="1" fontId="45" fillId="0" borderId="0" xfId="0" applyNumberFormat="1" applyFont="1"/>
    <xf numFmtId="3" fontId="34" fillId="0" borderId="0" xfId="8" applyNumberFormat="1" applyFont="1"/>
    <xf numFmtId="0" fontId="0" fillId="0" borderId="47" xfId="0" applyFill="1" applyBorder="1"/>
    <xf numFmtId="0" fontId="2" fillId="0" borderId="47" xfId="0" applyFont="1" applyFill="1" applyBorder="1"/>
    <xf numFmtId="0" fontId="2" fillId="0" borderId="48" xfId="0" applyFont="1" applyFill="1" applyBorder="1"/>
    <xf numFmtId="0" fontId="2" fillId="0" borderId="49" xfId="0" applyFont="1" applyFill="1" applyBorder="1"/>
    <xf numFmtId="0" fontId="2" fillId="0" borderId="50" xfId="0" applyFont="1" applyFill="1" applyBorder="1"/>
    <xf numFmtId="0" fontId="2" fillId="0" borderId="51" xfId="0" applyFont="1" applyFill="1" applyBorder="1"/>
    <xf numFmtId="2" fontId="2" fillId="0" borderId="47" xfId="0" applyNumberFormat="1" applyFont="1" applyFill="1" applyBorder="1"/>
    <xf numFmtId="2" fontId="2" fillId="0" borderId="50" xfId="0" applyNumberFormat="1" applyFont="1" applyFill="1" applyBorder="1"/>
    <xf numFmtId="2" fontId="2" fillId="0" borderId="51" xfId="0" applyNumberFormat="1" applyFont="1" applyFill="1" applyBorder="1"/>
    <xf numFmtId="2" fontId="2" fillId="0" borderId="12" xfId="0" applyNumberFormat="1" applyFont="1" applyFill="1" applyBorder="1"/>
    <xf numFmtId="2" fontId="2" fillId="0" borderId="0" xfId="0" applyNumberFormat="1" applyFont="1" applyFill="1"/>
    <xf numFmtId="2" fontId="2" fillId="0" borderId="13" xfId="0" applyNumberFormat="1" applyFont="1" applyFill="1" applyBorder="1"/>
    <xf numFmtId="0" fontId="0" fillId="0" borderId="52" xfId="0" applyFill="1" applyBorder="1"/>
    <xf numFmtId="0" fontId="2" fillId="0" borderId="52" xfId="0" applyNumberFormat="1" applyFont="1" applyFill="1" applyBorder="1"/>
    <xf numFmtId="0" fontId="2" fillId="0" borderId="53" xfId="0" applyNumberFormat="1" applyFont="1" applyFill="1" applyBorder="1"/>
    <xf numFmtId="0" fontId="2" fillId="0" borderId="54" xfId="0" applyNumberFormat="1" applyFont="1" applyFill="1" applyBorder="1"/>
    <xf numFmtId="0" fontId="0" fillId="0" borderId="55" xfId="0" applyBorder="1"/>
    <xf numFmtId="0" fontId="0" fillId="0" borderId="55" xfId="0" pivotButton="1" applyBorder="1"/>
    <xf numFmtId="0" fontId="0" fillId="0" borderId="56" xfId="0" applyBorder="1"/>
    <xf numFmtId="0" fontId="0" fillId="0" borderId="57" xfId="0" applyBorder="1"/>
    <xf numFmtId="0" fontId="0" fillId="0" borderId="58" xfId="0" applyBorder="1"/>
    <xf numFmtId="0" fontId="0" fillId="0" borderId="59" xfId="0" applyBorder="1"/>
    <xf numFmtId="0" fontId="0" fillId="0" borderId="60" xfId="0" applyBorder="1"/>
    <xf numFmtId="0" fontId="0" fillId="0" borderId="55" xfId="0" applyBorder="1" applyAlignment="1">
      <alignment horizontal="left"/>
    </xf>
    <xf numFmtId="2" fontId="0" fillId="0" borderId="55" xfId="0" applyNumberFormat="1" applyBorder="1"/>
    <xf numFmtId="2" fontId="0" fillId="0" borderId="58" xfId="0" applyNumberFormat="1" applyBorder="1"/>
    <xf numFmtId="2" fontId="0" fillId="0" borderId="59" xfId="0" applyNumberFormat="1" applyBorder="1"/>
    <xf numFmtId="2" fontId="0" fillId="0" borderId="60" xfId="0" applyNumberFormat="1" applyBorder="1"/>
    <xf numFmtId="2" fontId="0" fillId="0" borderId="61" xfId="0" applyNumberFormat="1" applyBorder="1"/>
    <xf numFmtId="2" fontId="0" fillId="0" borderId="62" xfId="0" applyNumberFormat="1" applyBorder="1"/>
    <xf numFmtId="0" fontId="0" fillId="0" borderId="55" xfId="0" applyFill="1" applyBorder="1"/>
    <xf numFmtId="0" fontId="0" fillId="0" borderId="56" xfId="0" applyFill="1" applyBorder="1"/>
    <xf numFmtId="0" fontId="0" fillId="0" borderId="57" xfId="0" applyFill="1" applyBorder="1"/>
    <xf numFmtId="0" fontId="0" fillId="0" borderId="58" xfId="0" applyFill="1" applyBorder="1"/>
    <xf numFmtId="0" fontId="0" fillId="0" borderId="59" xfId="0" applyFill="1" applyBorder="1"/>
    <xf numFmtId="0" fontId="0" fillId="0" borderId="55" xfId="0" applyNumberFormat="1" applyFill="1" applyBorder="1"/>
    <xf numFmtId="0" fontId="0" fillId="0" borderId="58" xfId="0" applyNumberFormat="1" applyFill="1" applyBorder="1"/>
    <xf numFmtId="0" fontId="0" fillId="0" borderId="59" xfId="0" applyNumberFormat="1" applyFill="1" applyBorder="1"/>
    <xf numFmtId="2" fontId="0" fillId="0" borderId="63" xfId="0" applyNumberFormat="1" applyBorder="1"/>
    <xf numFmtId="2" fontId="0" fillId="0" borderId="64" xfId="0" applyNumberFormat="1" applyBorder="1"/>
    <xf numFmtId="0" fontId="0" fillId="0" borderId="55" xfId="0" pivotButton="1" applyBorder="1" applyAlignment="1">
      <alignment wrapText="1"/>
    </xf>
    <xf numFmtId="0" fontId="0" fillId="0" borderId="55" xfId="0" applyBorder="1" applyAlignment="1">
      <alignment wrapText="1"/>
    </xf>
    <xf numFmtId="0" fontId="0" fillId="0" borderId="58" xfId="0" applyBorder="1" applyAlignment="1">
      <alignment wrapText="1"/>
    </xf>
    <xf numFmtId="0" fontId="0" fillId="0" borderId="63" xfId="0" applyBorder="1" applyAlignment="1">
      <alignment wrapText="1"/>
    </xf>
    <xf numFmtId="2" fontId="0" fillId="0" borderId="55" xfId="0" applyNumberFormat="1" applyBorder="1" applyAlignment="1">
      <alignment horizontal="left"/>
    </xf>
    <xf numFmtId="0" fontId="0" fillId="0" borderId="63" xfId="0" applyFill="1" applyBorder="1"/>
    <xf numFmtId="2" fontId="0" fillId="0" borderId="55" xfId="0" applyNumberFormat="1" applyFill="1" applyBorder="1"/>
    <xf numFmtId="2" fontId="0" fillId="0" borderId="58" xfId="0" applyNumberFormat="1" applyFill="1" applyBorder="1"/>
    <xf numFmtId="2" fontId="2" fillId="0" borderId="58" xfId="0" applyNumberFormat="1" applyFont="1" applyFill="1" applyBorder="1"/>
    <xf numFmtId="2" fontId="2" fillId="0" borderId="63" xfId="0" applyNumberFormat="1" applyFont="1" applyFill="1" applyBorder="1"/>
    <xf numFmtId="0" fontId="0" fillId="0" borderId="60" xfId="0" applyFill="1" applyBorder="1"/>
    <xf numFmtId="0" fontId="0" fillId="0" borderId="60" xfId="0" applyNumberFormat="1" applyFill="1" applyBorder="1"/>
    <xf numFmtId="0" fontId="0" fillId="0" borderId="61" xfId="0" applyNumberFormat="1" applyFill="1" applyBorder="1"/>
    <xf numFmtId="0" fontId="2" fillId="0" borderId="61" xfId="0" applyNumberFormat="1" applyFont="1" applyFill="1" applyBorder="1"/>
    <xf numFmtId="0" fontId="2" fillId="0" borderId="64" xfId="0" applyNumberFormat="1" applyFont="1" applyFill="1" applyBorder="1"/>
    <xf numFmtId="0" fontId="3" fillId="5" borderId="27" xfId="0" applyFont="1" applyFill="1" applyBorder="1" applyAlignment="1">
      <alignment horizontal="left" vertical="top" wrapText="1"/>
    </xf>
    <xf numFmtId="0" fontId="0" fillId="0" borderId="0" xfId="0" applyAlignment="1">
      <alignment wrapText="1"/>
    </xf>
    <xf numFmtId="0" fontId="4" fillId="5" borderId="27" xfId="0" applyFont="1" applyFill="1" applyBorder="1" applyAlignment="1">
      <alignment wrapText="1"/>
    </xf>
    <xf numFmtId="0" fontId="3" fillId="4" borderId="0" xfId="0" applyFont="1" applyFill="1" applyBorder="1" applyAlignment="1">
      <alignment vertical="top" wrapText="1"/>
    </xf>
    <xf numFmtId="0" fontId="0" fillId="4" borderId="0" xfId="0" applyFill="1" applyAlignment="1">
      <alignment wrapText="1"/>
    </xf>
    <xf numFmtId="169" fontId="35" fillId="7" borderId="34" xfId="8" applyFont="1" applyFill="1" applyBorder="1" applyAlignment="1">
      <alignment horizontal="center"/>
    </xf>
    <xf numFmtId="169" fontId="35" fillId="7" borderId="37" xfId="8" applyFont="1" applyFill="1" applyBorder="1" applyAlignment="1">
      <alignment horizontal="center"/>
    </xf>
    <xf numFmtId="169" fontId="35" fillId="7" borderId="36" xfId="8" applyFont="1" applyFill="1" applyBorder="1" applyAlignment="1">
      <alignment horizontal="center"/>
    </xf>
    <xf numFmtId="169" fontId="35" fillId="7" borderId="35" xfId="8" applyFont="1" applyFill="1" applyBorder="1" applyAlignment="1">
      <alignment horizontal="center"/>
    </xf>
    <xf numFmtId="169" fontId="35" fillId="8" borderId="34" xfId="8" applyFont="1" applyFill="1" applyBorder="1" applyAlignment="1">
      <alignment horizontal="center" wrapText="1"/>
    </xf>
    <xf numFmtId="169" fontId="35" fillId="7" borderId="34" xfId="8" applyFont="1" applyFill="1" applyBorder="1" applyAlignment="1">
      <alignment horizontal="center" vertical="center"/>
    </xf>
    <xf numFmtId="169" fontId="35" fillId="7" borderId="34" xfId="8" applyFont="1" applyFill="1" applyBorder="1" applyAlignment="1">
      <alignment horizontal="center" vertical="center" wrapText="1"/>
    </xf>
    <xf numFmtId="169" fontId="35" fillId="8" borderId="34" xfId="8" applyFont="1" applyFill="1" applyBorder="1" applyAlignment="1">
      <alignment horizontal="center" vertical="center" wrapText="1"/>
    </xf>
    <xf numFmtId="0" fontId="0" fillId="0" borderId="0" xfId="0"/>
    <xf numFmtId="0" fontId="4" fillId="0" borderId="0" xfId="0" applyFont="1" applyAlignment="1">
      <alignment horizontal="center"/>
    </xf>
    <xf numFmtId="1" fontId="4" fillId="0" borderId="20" xfId="0" applyNumberFormat="1" applyFont="1" applyFill="1" applyBorder="1" applyAlignment="1">
      <alignment horizontal="center" vertical="center" wrapText="1"/>
    </xf>
    <xf numFmtId="1" fontId="4" fillId="0" borderId="21" xfId="0" applyNumberFormat="1" applyFont="1" applyFill="1" applyBorder="1" applyAlignment="1">
      <alignment horizontal="center" vertical="center" wrapText="1"/>
    </xf>
    <xf numFmtId="1" fontId="4" fillId="0" borderId="19" xfId="0" applyNumberFormat="1" applyFont="1" applyFill="1" applyBorder="1" applyAlignment="1">
      <alignment horizontal="center" vertical="center" wrapText="1"/>
    </xf>
    <xf numFmtId="1" fontId="4" fillId="0" borderId="30" xfId="0" applyNumberFormat="1" applyFont="1" applyBorder="1" applyAlignment="1">
      <alignment horizontal="center" wrapText="1"/>
    </xf>
    <xf numFmtId="1" fontId="4" fillId="0" borderId="27" xfId="0" applyNumberFormat="1" applyFont="1" applyBorder="1" applyAlignment="1">
      <alignment horizontal="center" wrapText="1"/>
    </xf>
    <xf numFmtId="1" fontId="4" fillId="0" borderId="31" xfId="0" applyNumberFormat="1" applyFont="1" applyBorder="1" applyAlignment="1">
      <alignment horizontal="center" wrapText="1"/>
    </xf>
    <xf numFmtId="1" fontId="4" fillId="0" borderId="0" xfId="0" applyNumberFormat="1" applyFont="1" applyBorder="1" applyAlignment="1">
      <alignment horizontal="center" wrapText="1"/>
    </xf>
    <xf numFmtId="1" fontId="4" fillId="0" borderId="32" xfId="0" applyNumberFormat="1" applyFont="1" applyBorder="1" applyAlignment="1">
      <alignment horizontal="center" wrapText="1"/>
    </xf>
    <xf numFmtId="1" fontId="4" fillId="0" borderId="23" xfId="0" applyNumberFormat="1" applyFont="1" applyBorder="1" applyAlignment="1">
      <alignment horizontal="center" wrapText="1"/>
    </xf>
    <xf numFmtId="1" fontId="4" fillId="0" borderId="20" xfId="0" applyNumberFormat="1" applyFont="1" applyBorder="1" applyAlignment="1">
      <alignment horizontal="center" vertical="center" wrapText="1"/>
    </xf>
    <xf numFmtId="0" fontId="0" fillId="0" borderId="21" xfId="0" applyBorder="1" applyAlignment="1">
      <alignment horizontal="center" vertical="center" wrapText="1"/>
    </xf>
    <xf numFmtId="0" fontId="0" fillId="0" borderId="19" xfId="0" applyBorder="1" applyAlignment="1">
      <alignment horizontal="center" vertical="center" wrapText="1"/>
    </xf>
    <xf numFmtId="0" fontId="0" fillId="0" borderId="21" xfId="0" applyFill="1" applyBorder="1" applyAlignment="1">
      <alignment horizontal="center" vertical="center" wrapText="1"/>
    </xf>
    <xf numFmtId="0" fontId="0" fillId="0" borderId="19" xfId="0" applyFill="1" applyBorder="1" applyAlignment="1">
      <alignment vertical="center" wrapText="1"/>
    </xf>
    <xf numFmtId="0" fontId="4" fillId="0" borderId="34" xfId="0" applyFont="1" applyBorder="1" applyAlignment="1">
      <alignment horizontal="center" vertical="center" wrapText="1"/>
    </xf>
    <xf numFmtId="0" fontId="4" fillId="0" borderId="34" xfId="0" applyFont="1" applyBorder="1" applyAlignment="1">
      <alignment horizontal="center"/>
    </xf>
    <xf numFmtId="0" fontId="4" fillId="2" borderId="30" xfId="0" applyFont="1" applyFill="1" applyBorder="1" applyAlignment="1">
      <alignment horizontal="center" vertical="center" wrapText="1"/>
    </xf>
    <xf numFmtId="0" fontId="0" fillId="2" borderId="28" xfId="0"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30" xfId="0" applyFont="1" applyFill="1" applyBorder="1" applyAlignment="1">
      <alignment vertical="center" wrapText="1"/>
    </xf>
    <xf numFmtId="0" fontId="0" fillId="2" borderId="28" xfId="0" applyFill="1" applyBorder="1" applyAlignment="1">
      <alignment vertical="center" wrapText="1"/>
    </xf>
    <xf numFmtId="169" fontId="4" fillId="0" borderId="37" xfId="0" applyNumberFormat="1" applyFont="1" applyBorder="1" applyAlignment="1">
      <alignment horizontal="left" wrapText="1"/>
    </xf>
    <xf numFmtId="169" fontId="4" fillId="0" borderId="39" xfId="0" applyNumberFormat="1" applyFont="1" applyBorder="1" applyAlignment="1">
      <alignment horizontal="left" wrapText="1"/>
    </xf>
    <xf numFmtId="169" fontId="4" fillId="0" borderId="40" xfId="0" applyNumberFormat="1" applyFont="1" applyBorder="1" applyAlignment="1">
      <alignment horizontal="left" wrapText="1"/>
    </xf>
    <xf numFmtId="169" fontId="3" fillId="0" borderId="37" xfId="0" applyNumberFormat="1" applyFont="1" applyBorder="1" applyAlignment="1">
      <alignment horizontal="center" vertical="center" wrapText="1"/>
    </xf>
    <xf numFmtId="169" fontId="3" fillId="0" borderId="39" xfId="0" applyNumberFormat="1" applyFont="1" applyBorder="1" applyAlignment="1">
      <alignment horizontal="center" vertical="center" wrapText="1"/>
    </xf>
    <xf numFmtId="169" fontId="3" fillId="0" borderId="40" xfId="0" applyNumberFormat="1" applyFont="1" applyBorder="1" applyAlignment="1">
      <alignment horizontal="center" vertical="center" wrapText="1"/>
    </xf>
    <xf numFmtId="169" fontId="0" fillId="0" borderId="39" xfId="0" applyNumberFormat="1" applyBorder="1" applyAlignment="1">
      <alignment horizontal="left" wrapText="1"/>
    </xf>
    <xf numFmtId="169" fontId="0" fillId="0" borderId="40" xfId="0" applyNumberFormat="1" applyBorder="1" applyAlignment="1">
      <alignment horizontal="left" wrapText="1"/>
    </xf>
    <xf numFmtId="0" fontId="10" fillId="0" borderId="0" xfId="0" applyFont="1" applyAlignment="1">
      <alignment horizontal="left" wrapText="1"/>
    </xf>
    <xf numFmtId="0" fontId="4" fillId="2" borderId="22" xfId="0" applyFont="1" applyFill="1" applyBorder="1" applyAlignment="1">
      <alignment vertical="center" wrapText="1"/>
    </xf>
    <xf numFmtId="0" fontId="4" fillId="0" borderId="33" xfId="0" applyFont="1" applyBorder="1" applyAlignment="1">
      <alignment vertical="center" wrapText="1"/>
    </xf>
    <xf numFmtId="0" fontId="28" fillId="2" borderId="20" xfId="0" applyFont="1" applyFill="1" applyBorder="1" applyAlignment="1">
      <alignment horizontal="center" vertical="center" wrapText="1"/>
    </xf>
    <xf numFmtId="0" fontId="28" fillId="2" borderId="21" xfId="0" applyFont="1" applyFill="1" applyBorder="1" applyAlignment="1">
      <alignment horizontal="center" vertical="center" wrapText="1"/>
    </xf>
    <xf numFmtId="0" fontId="28" fillId="2" borderId="19" xfId="0" applyFont="1" applyFill="1" applyBorder="1" applyAlignment="1">
      <alignment horizontal="center" vertical="center" wrapText="1"/>
    </xf>
    <xf numFmtId="0" fontId="2" fillId="0" borderId="37"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cellXfs>
  <cellStyles count="9">
    <cellStyle name="Explanatory Text" xfId="3" builtinId="53"/>
    <cellStyle name="Hyperlink" xfId="1" builtinId="8"/>
    <cellStyle name="Normal" xfId="0" builtinId="0"/>
    <cellStyle name="Normal 2" xfId="6"/>
    <cellStyle name="Normal 3" xfId="4"/>
    <cellStyle name="Normal 4" xfId="7"/>
    <cellStyle name="Normal 5" xfId="8"/>
    <cellStyle name="Percent" xfId="2" builtinId="5"/>
    <cellStyle name="Percent 2" xfId="5"/>
  </cellStyles>
  <dxfs count="47">
    <dxf>
      <fill>
        <patternFill patternType="none"/>
      </fill>
    </dxf>
    <dxf>
      <font>
        <color auto="1"/>
      </font>
    </dxf>
    <dxf>
      <font>
        <color auto="1"/>
      </font>
    </dxf>
    <dxf>
      <font>
        <color auto="1"/>
      </font>
    </dxf>
    <dxf>
      <font>
        <color auto="1"/>
      </font>
    </dxf>
    <dxf>
      <font>
        <color auto="1"/>
      </font>
    </dxf>
    <dxf>
      <font>
        <color indexed="17"/>
      </font>
    </dxf>
    <dxf>
      <font>
        <color indexed="12"/>
      </font>
    </dxf>
    <dxf>
      <numFmt numFmtId="2" formatCode="0.00"/>
    </dxf>
    <dxf>
      <fill>
        <patternFill patternType="none"/>
      </fill>
    </dxf>
    <dxf>
      <font>
        <color auto="1"/>
      </font>
    </dxf>
    <dxf>
      <font>
        <color auto="1"/>
      </font>
    </dxf>
    <dxf>
      <font>
        <color indexed="17"/>
      </font>
    </dxf>
    <dxf>
      <font>
        <color indexed="12"/>
      </font>
    </dxf>
    <dxf>
      <numFmt numFmtId="2" formatCode="0.00"/>
    </dxf>
    <dxf>
      <numFmt numFmtId="2" formatCode="0.00"/>
    </dxf>
    <dxf>
      <font>
        <color indexed="12"/>
      </font>
    </dxf>
    <dxf>
      <font>
        <color indexed="12"/>
      </font>
    </dxf>
    <dxf>
      <font>
        <color indexed="17"/>
      </font>
    </dxf>
    <dxf>
      <font>
        <color indexed="17"/>
      </font>
    </dxf>
    <dxf>
      <alignment horizontal="left" readingOrder="0"/>
    </dxf>
    <dxf>
      <alignment wrapText="1" readingOrder="0"/>
    </dxf>
    <dxf>
      <alignment wrapText="1" readingOrder="0"/>
    </dxf>
    <dxf>
      <alignment wrapText="1" readingOrder="0"/>
    </dxf>
    <dxf>
      <numFmt numFmtId="1" formatCode="0"/>
    </dxf>
    <dxf>
      <numFmt numFmtId="2" formatCode="0.00"/>
    </dxf>
    <dxf>
      <numFmt numFmtId="2" formatCode="0.00"/>
    </dxf>
    <dxf>
      <numFmt numFmtId="2" formatCode="0.00"/>
    </dxf>
    <dxf>
      <font>
        <color indexed="12"/>
      </font>
    </dxf>
    <dxf>
      <font>
        <color indexed="12"/>
      </font>
    </dxf>
    <dxf>
      <font>
        <color indexed="17"/>
      </font>
    </dxf>
    <dxf>
      <font>
        <color indexed="17"/>
      </font>
    </dxf>
    <dxf>
      <alignment horizontal="left" readingOrder="0"/>
    </dxf>
    <dxf>
      <alignment wrapText="1" readingOrder="0"/>
    </dxf>
    <dxf>
      <alignment wrapText="1" readingOrder="0"/>
    </dxf>
    <dxf>
      <alignment wrapText="1" readingOrder="0"/>
    </dxf>
    <dxf>
      <fill>
        <patternFill patternType="none"/>
      </fill>
    </dxf>
    <dxf>
      <fill>
        <patternFill>
          <bgColor indexed="41"/>
        </patternFill>
      </fill>
    </dxf>
    <dxf>
      <fill>
        <patternFill>
          <bgColor indexed="47"/>
        </patternFill>
      </fill>
    </dxf>
    <dxf>
      <font>
        <color indexed="17"/>
      </font>
    </dxf>
    <dxf>
      <font>
        <color indexed="17"/>
      </font>
    </dxf>
    <dxf>
      <font>
        <color indexed="12"/>
      </font>
    </dxf>
    <dxf>
      <font>
        <color indexed="12"/>
      </font>
    </dxf>
    <dxf>
      <numFmt numFmtId="2" formatCode="0.00"/>
    </dxf>
    <dxf>
      <alignment horizontal="left" readingOrder="0"/>
    </dxf>
    <dxf>
      <fill>
        <patternFill>
          <bgColor indexed="41"/>
        </patternFill>
      </fill>
    </dxf>
    <dxf>
      <fill>
        <patternFill>
          <bgColor indexed="47"/>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2.xml"/><Relationship Id="rId13" Type="http://schemas.openxmlformats.org/officeDocument/2006/relationships/worksheet" Target="worksheets/sheet9.xml"/><Relationship Id="rId18" Type="http://schemas.openxmlformats.org/officeDocument/2006/relationships/worksheet" Target="worksheets/sheet12.xml"/><Relationship Id="rId26"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worksheet" Target="worksheets/sheet15.xml"/><Relationship Id="rId7" Type="http://schemas.openxmlformats.org/officeDocument/2006/relationships/chartsheet" Target="chartsheets/sheet1.xml"/><Relationship Id="rId12" Type="http://schemas.openxmlformats.org/officeDocument/2006/relationships/worksheet" Target="worksheets/sheet8.xml"/><Relationship Id="rId17" Type="http://schemas.openxmlformats.org/officeDocument/2006/relationships/worksheet" Target="worksheets/sheet11.xml"/><Relationship Id="rId25"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chartsheet" Target="chartsheets/sheet6.xml"/><Relationship Id="rId20" Type="http://schemas.openxmlformats.org/officeDocument/2006/relationships/worksheet" Target="worksheets/sheet1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7.xml"/><Relationship Id="rId24"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hartsheet" Target="chartsheets/sheet5.xml"/><Relationship Id="rId23" Type="http://schemas.openxmlformats.org/officeDocument/2006/relationships/worksheet" Target="worksheets/sheet17.xml"/><Relationship Id="rId28" Type="http://schemas.openxmlformats.org/officeDocument/2006/relationships/styles" Target="styles.xml"/><Relationship Id="rId10" Type="http://schemas.openxmlformats.org/officeDocument/2006/relationships/chartsheet" Target="chartsheets/sheet4.xml"/><Relationship Id="rId19" Type="http://schemas.openxmlformats.org/officeDocument/2006/relationships/worksheet" Target="worksheets/sheet13.xml"/><Relationship Id="rId4" Type="http://schemas.openxmlformats.org/officeDocument/2006/relationships/worksheet" Target="worksheets/sheet4.xml"/><Relationship Id="rId9" Type="http://schemas.openxmlformats.org/officeDocument/2006/relationships/chartsheet" Target="chartsheets/sheet3.xml"/><Relationship Id="rId14" Type="http://schemas.openxmlformats.org/officeDocument/2006/relationships/worksheet" Target="worksheets/sheet10.xml"/><Relationship Id="rId22" Type="http://schemas.openxmlformats.org/officeDocument/2006/relationships/worksheet" Target="worksheets/sheet16.xml"/><Relationship Id="rId27" Type="http://schemas.openxmlformats.org/officeDocument/2006/relationships/theme" Target="theme/theme1.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304106548279677"/>
          <c:y val="0.2463295269168026"/>
          <c:w val="0.42841287458379651"/>
          <c:h val="0.62969004893964164"/>
        </c:manualLayout>
      </c:layout>
      <c:pieChart>
        <c:varyColors val="1"/>
        <c:ser>
          <c:idx val="0"/>
          <c:order val="0"/>
          <c:tx>
            <c:strRef>
              <c:f>by_src_allpol!$D$4</c:f>
              <c:strCache>
                <c:ptCount val="1"/>
                <c:pt idx="0">
                  <c:v>VOC (tons/year)</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Pt>
            <c:idx val="11"/>
            <c:bubble3D val="0"/>
            <c:spPr>
              <a:solidFill>
                <a:srgbClr val="00FFFF"/>
              </a:solidFill>
              <a:ln w="12700">
                <a:solidFill>
                  <a:srgbClr val="000000"/>
                </a:solidFill>
                <a:prstDash val="solid"/>
              </a:ln>
            </c:spPr>
          </c:dPt>
          <c:dPt>
            <c:idx val="12"/>
            <c:bubble3D val="0"/>
            <c:spPr>
              <a:solidFill>
                <a:srgbClr val="800080"/>
              </a:solidFill>
              <a:ln w="12700">
                <a:solidFill>
                  <a:srgbClr val="000000"/>
                </a:solidFill>
                <a:prstDash val="solid"/>
              </a:ln>
            </c:spPr>
          </c:dPt>
          <c:dPt>
            <c:idx val="13"/>
            <c:bubble3D val="0"/>
            <c:spPr>
              <a:solidFill>
                <a:srgbClr val="800000"/>
              </a:solidFill>
              <a:ln w="12700">
                <a:solidFill>
                  <a:srgbClr val="000000"/>
                </a:solidFill>
                <a:prstDash val="solid"/>
              </a:ln>
            </c:spPr>
          </c:dPt>
          <c:dPt>
            <c:idx val="14"/>
            <c:bubble3D val="0"/>
            <c:spPr>
              <a:solidFill>
                <a:srgbClr val="008080"/>
              </a:solidFill>
              <a:ln w="12700">
                <a:solidFill>
                  <a:srgbClr val="000000"/>
                </a:solidFill>
                <a:prstDash val="solid"/>
              </a:ln>
            </c:spPr>
          </c:dPt>
          <c:dPt>
            <c:idx val="15"/>
            <c:bubble3D val="0"/>
            <c:spPr>
              <a:solidFill>
                <a:srgbClr val="0000FF"/>
              </a:solidFill>
              <a:ln w="12700">
                <a:solidFill>
                  <a:srgbClr val="000000"/>
                </a:solidFill>
                <a:prstDash val="solid"/>
              </a:ln>
            </c:spPr>
          </c:dPt>
          <c:dLbls>
            <c:dLbl>
              <c:idx val="0"/>
              <c:layout>
                <c:manualLayout>
                  <c:x val="-7.4286709741551854E-2"/>
                  <c:y val="-0.15230937160716687"/>
                </c:manualLayout>
              </c:layout>
              <c:dLblPos val="bestFit"/>
              <c:showLegendKey val="0"/>
              <c:showVal val="0"/>
              <c:showCatName val="1"/>
              <c:showSerName val="0"/>
              <c:showPercent val="1"/>
              <c:showBubbleSize val="0"/>
            </c:dLbl>
            <c:dLbl>
              <c:idx val="1"/>
              <c:layout>
                <c:manualLayout>
                  <c:x val="4.1483946444577667E-2"/>
                  <c:y val="-0.12824974542950687"/>
                </c:manualLayout>
              </c:layout>
              <c:showLegendKey val="0"/>
              <c:showVal val="0"/>
              <c:showCatName val="1"/>
              <c:showSerName val="0"/>
              <c:showPercent val="1"/>
              <c:showBubbleSize val="0"/>
            </c:dLbl>
            <c:dLbl>
              <c:idx val="2"/>
              <c:delete val="1"/>
            </c:dLbl>
            <c:dLbl>
              <c:idx val="3"/>
              <c:delete val="1"/>
            </c:dLbl>
            <c:dLbl>
              <c:idx val="4"/>
              <c:layout>
                <c:manualLayout>
                  <c:x val="9.0888015036861697E-2"/>
                  <c:y val="-3.9257210832327756E-2"/>
                </c:manualLayout>
              </c:layout>
              <c:dLblPos val="bestFit"/>
              <c:showLegendKey val="0"/>
              <c:showVal val="0"/>
              <c:showCatName val="1"/>
              <c:showSerName val="0"/>
              <c:showPercent val="1"/>
              <c:showBubbleSize val="0"/>
            </c:dLbl>
            <c:dLbl>
              <c:idx val="5"/>
              <c:layout>
                <c:manualLayout>
                  <c:x val="8.6624122494409761E-2"/>
                  <c:y val="-3.9725843208555569E-3"/>
                </c:manualLayout>
              </c:layout>
              <c:dLblPos val="bestFit"/>
              <c:showLegendKey val="0"/>
              <c:showVal val="0"/>
              <c:showCatName val="1"/>
              <c:showSerName val="0"/>
              <c:showPercent val="1"/>
              <c:showBubbleSize val="0"/>
            </c:dLbl>
            <c:dLbl>
              <c:idx val="6"/>
              <c:layout>
                <c:manualLayout>
                  <c:x val="4.4284485046435652E-2"/>
                  <c:y val="3.1127398293842434E-3"/>
                </c:manualLayout>
              </c:layout>
              <c:dLblPos val="bestFit"/>
              <c:showLegendKey val="0"/>
              <c:showVal val="0"/>
              <c:showCatName val="1"/>
              <c:showSerName val="0"/>
              <c:showPercent val="1"/>
              <c:showBubbleSize val="0"/>
            </c:dLbl>
            <c:dLbl>
              <c:idx val="7"/>
              <c:layout>
                <c:manualLayout>
                  <c:x val="3.5016094686277435E-2"/>
                  <c:y val="5.6102897415147804E-2"/>
                </c:manualLayout>
              </c:layout>
              <c:dLblPos val="bestFit"/>
              <c:showLegendKey val="0"/>
              <c:showVal val="0"/>
              <c:showCatName val="1"/>
              <c:showSerName val="0"/>
              <c:showPercent val="1"/>
              <c:showBubbleSize val="0"/>
            </c:dLbl>
            <c:dLbl>
              <c:idx val="8"/>
              <c:layout>
                <c:manualLayout>
                  <c:x val="-2.7702719547943511E-2"/>
                  <c:y val="3.6144128435417026E-2"/>
                </c:manualLayout>
              </c:layout>
              <c:dLblPos val="bestFit"/>
              <c:showLegendKey val="0"/>
              <c:showVal val="0"/>
              <c:showCatName val="1"/>
              <c:showSerName val="0"/>
              <c:showPercent val="1"/>
              <c:showBubbleSize val="0"/>
            </c:dLbl>
            <c:dLbl>
              <c:idx val="9"/>
              <c:delete val="1"/>
            </c:dLbl>
            <c:dLbl>
              <c:idx val="10"/>
              <c:layout>
                <c:manualLayout>
                  <c:x val="-4.8320646933561827E-2"/>
                  <c:y val="-1.1983575462528826E-2"/>
                </c:manualLayout>
              </c:layout>
              <c:dLblPos val="bestFit"/>
              <c:showLegendKey val="0"/>
              <c:showVal val="0"/>
              <c:showCatName val="1"/>
              <c:showSerName val="0"/>
              <c:showPercent val="1"/>
              <c:showBubbleSize val="0"/>
            </c:dLbl>
            <c:dLbl>
              <c:idx val="11"/>
              <c:layout>
                <c:manualLayout>
                  <c:x val="-2.3004011291041401E-2"/>
                  <c:y val="4.5676998368678196E-3"/>
                </c:manualLayout>
              </c:layout>
              <c:dLblPos val="bestFit"/>
              <c:showLegendKey val="0"/>
              <c:showVal val="0"/>
              <c:showCatName val="1"/>
              <c:showSerName val="0"/>
              <c:showPercent val="1"/>
              <c:showBubbleSize val="0"/>
            </c:dLbl>
            <c:dLbl>
              <c:idx val="12"/>
              <c:layout>
                <c:manualLayout>
                  <c:x val="-2.7786565525036385E-2"/>
                  <c:y val="-2.8695328255256881E-2"/>
                </c:manualLayout>
              </c:layout>
              <c:dLblPos val="bestFit"/>
              <c:showLegendKey val="0"/>
              <c:showVal val="0"/>
              <c:showCatName val="1"/>
              <c:showSerName val="0"/>
              <c:showPercent val="1"/>
              <c:showBubbleSize val="0"/>
            </c:dLbl>
            <c:dLbl>
              <c:idx val="13"/>
              <c:layout>
                <c:manualLayout>
                  <c:x val="-6.3446055465350482E-2"/>
                  <c:y val="-1.3582751087466606E-2"/>
                </c:manualLayout>
              </c:layout>
              <c:dLblPos val="bestFit"/>
              <c:showLegendKey val="0"/>
              <c:showVal val="0"/>
              <c:showCatName val="1"/>
              <c:showSerName val="0"/>
              <c:showPercent val="1"/>
              <c:showBubbleSize val="0"/>
            </c:dLbl>
            <c:dLbl>
              <c:idx val="14"/>
              <c:delete val="1"/>
            </c:dLbl>
            <c:dLbl>
              <c:idx val="15"/>
              <c:layout>
                <c:manualLayout>
                  <c:x val="-0.10776464151964198"/>
                  <c:y val="-7.1376170831574104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by_src_allpol!$B$5:$B$20</c:f>
              <c:strCache>
                <c:ptCount val="16"/>
                <c:pt idx="0">
                  <c:v>Compressor Engines</c:v>
                </c:pt>
                <c:pt idx="1">
                  <c:v>Drill rigs</c:v>
                </c:pt>
                <c:pt idx="2">
                  <c:v>Exempt engines</c:v>
                </c:pt>
                <c:pt idx="3">
                  <c:v>Heaters</c:v>
                </c:pt>
                <c:pt idx="4">
                  <c:v>Pneumatic devices</c:v>
                </c:pt>
                <c:pt idx="5">
                  <c:v>Pneumatic pumps</c:v>
                </c:pt>
                <c:pt idx="6">
                  <c:v>Venting - blowdowns</c:v>
                </c:pt>
                <c:pt idx="7">
                  <c:v>Venting - initial completions</c:v>
                </c:pt>
                <c:pt idx="8">
                  <c:v>Venting - recompletions</c:v>
                </c:pt>
                <c:pt idx="9">
                  <c:v>Workover rigs</c:v>
                </c:pt>
                <c:pt idx="10">
                  <c:v>Glycol Dehydrator</c:v>
                </c:pt>
                <c:pt idx="11">
                  <c:v>Unpermitted Fugitives</c:v>
                </c:pt>
                <c:pt idx="12">
                  <c:v>Permitted Fugitives</c:v>
                </c:pt>
                <c:pt idx="13">
                  <c:v>Condensate tanks</c:v>
                </c:pt>
                <c:pt idx="14">
                  <c:v>Flaring</c:v>
                </c:pt>
                <c:pt idx="15">
                  <c:v>Other Categories</c:v>
                </c:pt>
              </c:strCache>
            </c:strRef>
          </c:cat>
          <c:val>
            <c:numRef>
              <c:f>by_src_allpol!$D$5:$D$20</c:f>
              <c:numCache>
                <c:formatCode>#,##0</c:formatCode>
                <c:ptCount val="16"/>
                <c:pt idx="0">
                  <c:v>2180.8717210000013</c:v>
                </c:pt>
                <c:pt idx="1">
                  <c:v>436.2114493404361</c:v>
                </c:pt>
                <c:pt idx="2">
                  <c:v>51.843429340905104</c:v>
                </c:pt>
                <c:pt idx="3">
                  <c:v>47.71415291826596</c:v>
                </c:pt>
                <c:pt idx="4">
                  <c:v>2791.8093582235215</c:v>
                </c:pt>
                <c:pt idx="5">
                  <c:v>982.81236532308174</c:v>
                </c:pt>
                <c:pt idx="6">
                  <c:v>3396.7113569369749</c:v>
                </c:pt>
                <c:pt idx="7">
                  <c:v>19395.687900600635</c:v>
                </c:pt>
                <c:pt idx="8">
                  <c:v>2563.9815861608604</c:v>
                </c:pt>
                <c:pt idx="9">
                  <c:v>10.529114148396719</c:v>
                </c:pt>
                <c:pt idx="10">
                  <c:v>3005.500955</c:v>
                </c:pt>
                <c:pt idx="11">
                  <c:v>1438.2761433409569</c:v>
                </c:pt>
                <c:pt idx="12">
                  <c:v>742.72226099999989</c:v>
                </c:pt>
                <c:pt idx="13">
                  <c:v>7142.4048068053426</c:v>
                </c:pt>
                <c:pt idx="14">
                  <c:v>0.50747082171885161</c:v>
                </c:pt>
                <c:pt idx="15">
                  <c:v>1526.7929907073019</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977802441731421"/>
          <c:y val="0.13213703099510604"/>
          <c:w val="0.49278579356270896"/>
          <c:h val="0.72430668841761758"/>
        </c:manualLayout>
      </c:layout>
      <c:pieChart>
        <c:varyColors val="1"/>
        <c:ser>
          <c:idx val="0"/>
          <c:order val="0"/>
          <c:tx>
            <c:strRef>
              <c:f>by_src_allpol!$C$4</c:f>
              <c:strCache>
                <c:ptCount val="1"/>
                <c:pt idx="0">
                  <c:v>NOx (tons/year)</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Pt>
            <c:idx val="11"/>
            <c:bubble3D val="0"/>
            <c:spPr>
              <a:solidFill>
                <a:srgbClr val="00FFFF"/>
              </a:solidFill>
              <a:ln w="12700">
                <a:solidFill>
                  <a:srgbClr val="000000"/>
                </a:solidFill>
                <a:prstDash val="solid"/>
              </a:ln>
            </c:spPr>
          </c:dPt>
          <c:dPt>
            <c:idx val="12"/>
            <c:bubble3D val="0"/>
            <c:spPr>
              <a:solidFill>
                <a:srgbClr val="800080"/>
              </a:solidFill>
              <a:ln w="12700">
                <a:solidFill>
                  <a:srgbClr val="000000"/>
                </a:solidFill>
                <a:prstDash val="solid"/>
              </a:ln>
            </c:spPr>
          </c:dPt>
          <c:dPt>
            <c:idx val="13"/>
            <c:bubble3D val="0"/>
            <c:spPr>
              <a:solidFill>
                <a:srgbClr val="800000"/>
              </a:solidFill>
              <a:ln w="12700">
                <a:solidFill>
                  <a:srgbClr val="000000"/>
                </a:solidFill>
                <a:prstDash val="solid"/>
              </a:ln>
            </c:spPr>
          </c:dPt>
          <c:dPt>
            <c:idx val="14"/>
            <c:bubble3D val="0"/>
            <c:spPr>
              <a:solidFill>
                <a:srgbClr val="008080"/>
              </a:solidFill>
              <a:ln w="12700">
                <a:solidFill>
                  <a:srgbClr val="000000"/>
                </a:solidFill>
                <a:prstDash val="solid"/>
              </a:ln>
            </c:spPr>
          </c:dPt>
          <c:dPt>
            <c:idx val="15"/>
            <c:bubble3D val="0"/>
            <c:spPr>
              <a:solidFill>
                <a:srgbClr val="0000FF"/>
              </a:solidFill>
              <a:ln w="12700">
                <a:solidFill>
                  <a:srgbClr val="000000"/>
                </a:solidFill>
                <a:prstDash val="solid"/>
              </a:ln>
            </c:spPr>
          </c:dPt>
          <c:dLbls>
            <c:dLbl>
              <c:idx val="0"/>
              <c:layout>
                <c:manualLayout>
                  <c:x val="5.3047736402538993E-2"/>
                  <c:y val="-3.889994990430426E-3"/>
                </c:manualLayout>
              </c:layout>
              <c:dLblPos val="bestFit"/>
              <c:showLegendKey val="0"/>
              <c:showVal val="0"/>
              <c:showCatName val="1"/>
              <c:showSerName val="0"/>
              <c:showPercent val="1"/>
              <c:showBubbleSize val="0"/>
            </c:dLbl>
            <c:dLbl>
              <c:idx val="1"/>
              <c:layout>
                <c:manualLayout>
                  <c:x val="-2.0911381637783621E-2"/>
                  <c:y val="0.11194906509443234"/>
                </c:manualLayout>
              </c:layout>
              <c:dLblPos val="bestFit"/>
              <c:showLegendKey val="0"/>
              <c:showVal val="0"/>
              <c:showCatName val="1"/>
              <c:showSerName val="0"/>
              <c:showPercent val="1"/>
              <c:showBubbleSize val="0"/>
            </c:dLbl>
            <c:dLbl>
              <c:idx val="2"/>
              <c:layout>
                <c:manualLayout>
                  <c:x val="-7.6863560756348467E-2"/>
                  <c:y val="7.9466159715353701E-2"/>
                </c:manualLayout>
              </c:layout>
              <c:dLblPos val="bestFit"/>
              <c:showLegendKey val="0"/>
              <c:showVal val="0"/>
              <c:showCatName val="1"/>
              <c:showSerName val="0"/>
              <c:showPercent val="1"/>
              <c:showBubbleSize val="0"/>
            </c:dLbl>
            <c:dLbl>
              <c:idx val="3"/>
              <c:layout>
                <c:manualLayout>
                  <c:x val="-7.0335264695686781E-2"/>
                  <c:y val="1.0989882382157413E-2"/>
                </c:manualLayout>
              </c:layout>
              <c:dLblPos val="bestFit"/>
              <c:showLegendKey val="0"/>
              <c:showVal val="0"/>
              <c:showCatName val="1"/>
              <c:showSerName val="0"/>
              <c:showPercent val="1"/>
              <c:showBubbleSize val="0"/>
            </c:dLbl>
            <c:dLbl>
              <c:idx val="4"/>
              <c:delete val="1"/>
            </c:dLbl>
            <c:dLbl>
              <c:idx val="5"/>
              <c:delete val="1"/>
            </c:dLbl>
            <c:dLbl>
              <c:idx val="6"/>
              <c:delete val="1"/>
            </c:dLbl>
            <c:dLbl>
              <c:idx val="7"/>
              <c:delete val="1"/>
            </c:dLbl>
            <c:dLbl>
              <c:idx val="8"/>
              <c:delete val="1"/>
            </c:dLbl>
            <c:dLbl>
              <c:idx val="9"/>
              <c:layout>
                <c:manualLayout>
                  <c:x val="-6.4405778356506904E-2"/>
                  <c:y val="-1.2065269981545938E-2"/>
                </c:manualLayout>
              </c:layout>
              <c:dLblPos val="bestFit"/>
              <c:showLegendKey val="0"/>
              <c:showVal val="0"/>
              <c:showCatName val="1"/>
              <c:showSerName val="0"/>
              <c:showPercent val="1"/>
              <c:showBubbleSize val="0"/>
            </c:dLbl>
            <c:dLbl>
              <c:idx val="10"/>
              <c:delete val="1"/>
            </c:dLbl>
            <c:dLbl>
              <c:idx val="11"/>
              <c:delete val="1"/>
            </c:dLbl>
            <c:dLbl>
              <c:idx val="12"/>
              <c:delete val="1"/>
            </c:dLbl>
            <c:dLbl>
              <c:idx val="13"/>
              <c:delete val="1"/>
            </c:dLbl>
            <c:dLbl>
              <c:idx val="14"/>
              <c:layout>
                <c:manualLayout>
                  <c:x val="-6.2399025870933673E-3"/>
                  <c:y val="-7.8657777891956021E-2"/>
                </c:manualLayout>
              </c:layout>
              <c:dLblPos val="bestFit"/>
              <c:showLegendKey val="0"/>
              <c:showVal val="0"/>
              <c:showCatName val="1"/>
              <c:showSerName val="0"/>
              <c:showPercent val="1"/>
              <c:showBubbleSize val="0"/>
            </c:dLbl>
            <c:dLbl>
              <c:idx val="15"/>
              <c:layout>
                <c:manualLayout>
                  <c:x val="6.666666666666668E-2"/>
                  <c:y val="-6.2543748100003002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by_src_allpol!$B$5:$B$20</c:f>
              <c:strCache>
                <c:ptCount val="16"/>
                <c:pt idx="0">
                  <c:v>Compressor Engines</c:v>
                </c:pt>
                <c:pt idx="1">
                  <c:v>Drill rigs</c:v>
                </c:pt>
                <c:pt idx="2">
                  <c:v>Exempt engines</c:v>
                </c:pt>
                <c:pt idx="3">
                  <c:v>Heaters</c:v>
                </c:pt>
                <c:pt idx="4">
                  <c:v>Pneumatic devices</c:v>
                </c:pt>
                <c:pt idx="5">
                  <c:v>Pneumatic pumps</c:v>
                </c:pt>
                <c:pt idx="6">
                  <c:v>Venting - blowdowns</c:v>
                </c:pt>
                <c:pt idx="7">
                  <c:v>Venting - initial completions</c:v>
                </c:pt>
                <c:pt idx="8">
                  <c:v>Venting - recompletions</c:v>
                </c:pt>
                <c:pt idx="9">
                  <c:v>Workover rigs</c:v>
                </c:pt>
                <c:pt idx="10">
                  <c:v>Glycol Dehydrator</c:v>
                </c:pt>
                <c:pt idx="11">
                  <c:v>Unpermitted Fugitives</c:v>
                </c:pt>
                <c:pt idx="12">
                  <c:v>Permitted Fugitives</c:v>
                </c:pt>
                <c:pt idx="13">
                  <c:v>Condensate tanks</c:v>
                </c:pt>
                <c:pt idx="14">
                  <c:v>Flaring</c:v>
                </c:pt>
                <c:pt idx="15">
                  <c:v>Other Categories</c:v>
                </c:pt>
              </c:strCache>
            </c:strRef>
          </c:cat>
          <c:val>
            <c:numRef>
              <c:f>by_src_allpol!$C$5:$C$20</c:f>
              <c:numCache>
                <c:formatCode>#,##0</c:formatCode>
                <c:ptCount val="16"/>
                <c:pt idx="0">
                  <c:v>8685.6069130000014</c:v>
                </c:pt>
                <c:pt idx="1">
                  <c:v>9624.1311574973261</c:v>
                </c:pt>
                <c:pt idx="2">
                  <c:v>193.63884054894174</c:v>
                </c:pt>
                <c:pt idx="3">
                  <c:v>867.53005305938098</c:v>
                </c:pt>
                <c:pt idx="4">
                  <c:v>0</c:v>
                </c:pt>
                <c:pt idx="5">
                  <c:v>0</c:v>
                </c:pt>
                <c:pt idx="6">
                  <c:v>0</c:v>
                </c:pt>
                <c:pt idx="7">
                  <c:v>0</c:v>
                </c:pt>
                <c:pt idx="8">
                  <c:v>0</c:v>
                </c:pt>
                <c:pt idx="9">
                  <c:v>110.84471058231533</c:v>
                </c:pt>
                <c:pt idx="10">
                  <c:v>58.743023000000001</c:v>
                </c:pt>
                <c:pt idx="11">
                  <c:v>0</c:v>
                </c:pt>
                <c:pt idx="12">
                  <c:v>0</c:v>
                </c:pt>
                <c:pt idx="13">
                  <c:v>0</c:v>
                </c:pt>
                <c:pt idx="14">
                  <c:v>228.32854939810321</c:v>
                </c:pt>
                <c:pt idx="15">
                  <c:v>344.33811199999997</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7791342952268"/>
          <c:y val="3.4257748776509056E-2"/>
          <c:w val="0.64039955604883736"/>
          <c:h val="0.79934747145187734"/>
        </c:manualLayout>
      </c:layout>
      <c:barChart>
        <c:barDir val="col"/>
        <c:grouping val="stacked"/>
        <c:varyColors val="0"/>
        <c:ser>
          <c:idx val="0"/>
          <c:order val="0"/>
          <c:tx>
            <c:strRef>
              <c:f>VOC_bar_chart_data!$B$5</c:f>
              <c:strCache>
                <c:ptCount val="1"/>
                <c:pt idx="0">
                  <c:v>Compressor Engines</c:v>
                </c:pt>
              </c:strCache>
            </c:strRef>
          </c:tx>
          <c:spPr>
            <a:solidFill>
              <a:srgbClr val="9999FF"/>
            </a:solidFill>
            <a:ln w="12700">
              <a:solidFill>
                <a:srgbClr val="000000"/>
              </a:solidFill>
              <a:prstDash val="solid"/>
            </a:ln>
          </c:spPr>
          <c:invertIfNegative val="0"/>
          <c:cat>
            <c:strRef>
              <c:f>VOC_bar_chart_data!$C$4:$J$4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VOC_bar_chart_data!$C$5:$J$5</c:f>
              <c:numCache>
                <c:formatCode>#,##0</c:formatCode>
                <c:ptCount val="8"/>
                <c:pt idx="0">
                  <c:v>0</c:v>
                </c:pt>
                <c:pt idx="1">
                  <c:v>1465.4067340000015</c:v>
                </c:pt>
                <c:pt idx="2">
                  <c:v>35.383002000000005</c:v>
                </c:pt>
                <c:pt idx="3">
                  <c:v>197.26835399999999</c:v>
                </c:pt>
                <c:pt idx="4">
                  <c:v>81.869591</c:v>
                </c:pt>
                <c:pt idx="5">
                  <c:v>400.61403999999999</c:v>
                </c:pt>
                <c:pt idx="6">
                  <c:v>0.33</c:v>
                </c:pt>
                <c:pt idx="7">
                  <c:v>0</c:v>
                </c:pt>
              </c:numCache>
            </c:numRef>
          </c:val>
        </c:ser>
        <c:ser>
          <c:idx val="1"/>
          <c:order val="1"/>
          <c:tx>
            <c:strRef>
              <c:f>VOC_bar_chart_data!$B$6</c:f>
              <c:strCache>
                <c:ptCount val="1"/>
                <c:pt idx="0">
                  <c:v>Drill rigs</c:v>
                </c:pt>
              </c:strCache>
            </c:strRef>
          </c:tx>
          <c:spPr>
            <a:solidFill>
              <a:srgbClr val="993366"/>
            </a:solidFill>
            <a:ln w="12700">
              <a:solidFill>
                <a:srgbClr val="000000"/>
              </a:solidFill>
              <a:prstDash val="solid"/>
            </a:ln>
          </c:spPr>
          <c:invertIfNegative val="0"/>
          <c:cat>
            <c:strRef>
              <c:f>VOC_bar_chart_data!$C$4:$J$4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VOC_bar_chart_data!$C$6:$J$6</c:f>
              <c:numCache>
                <c:formatCode>#,##0</c:formatCode>
                <c:ptCount val="8"/>
                <c:pt idx="0">
                  <c:v>0</c:v>
                </c:pt>
                <c:pt idx="1">
                  <c:v>343.66305131912713</c:v>
                </c:pt>
                <c:pt idx="2">
                  <c:v>0.2056631067140198</c:v>
                </c:pt>
                <c:pt idx="3">
                  <c:v>47.508177650938578</c:v>
                </c:pt>
                <c:pt idx="4">
                  <c:v>4.5245883477084359</c:v>
                </c:pt>
                <c:pt idx="5">
                  <c:v>40.309968915947884</c:v>
                </c:pt>
                <c:pt idx="6">
                  <c:v>0</c:v>
                </c:pt>
                <c:pt idx="7">
                  <c:v>0</c:v>
                </c:pt>
              </c:numCache>
            </c:numRef>
          </c:val>
        </c:ser>
        <c:ser>
          <c:idx val="2"/>
          <c:order val="2"/>
          <c:tx>
            <c:strRef>
              <c:f>VOC_bar_chart_data!$B$7</c:f>
              <c:strCache>
                <c:ptCount val="1"/>
                <c:pt idx="0">
                  <c:v>Exempt engines</c:v>
                </c:pt>
              </c:strCache>
            </c:strRef>
          </c:tx>
          <c:spPr>
            <a:solidFill>
              <a:srgbClr val="FFFFCC"/>
            </a:solidFill>
            <a:ln w="12700">
              <a:solidFill>
                <a:srgbClr val="000000"/>
              </a:solidFill>
              <a:prstDash val="solid"/>
            </a:ln>
          </c:spPr>
          <c:invertIfNegative val="0"/>
          <c:cat>
            <c:strRef>
              <c:f>VOC_bar_chart_data!$C$4:$J$4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VOC_bar_chart_data!$C$7:$J$7</c:f>
              <c:numCache>
                <c:formatCode>#,##0</c:formatCode>
                <c:ptCount val="8"/>
                <c:pt idx="0">
                  <c:v>1.2032188540673472E-2</c:v>
                </c:pt>
                <c:pt idx="1">
                  <c:v>37.702862792200328</c:v>
                </c:pt>
                <c:pt idx="2">
                  <c:v>6.0160942703367359E-2</c:v>
                </c:pt>
                <c:pt idx="3">
                  <c:v>4.319282227271307</c:v>
                </c:pt>
                <c:pt idx="4">
                  <c:v>2.1676937565644896</c:v>
                </c:pt>
                <c:pt idx="5">
                  <c:v>7.5684026700010048</c:v>
                </c:pt>
                <c:pt idx="6">
                  <c:v>1.299476362392735E-2</c:v>
                </c:pt>
                <c:pt idx="7">
                  <c:v>0</c:v>
                </c:pt>
              </c:numCache>
            </c:numRef>
          </c:val>
        </c:ser>
        <c:ser>
          <c:idx val="3"/>
          <c:order val="3"/>
          <c:tx>
            <c:strRef>
              <c:f>VOC_bar_chart_data!$B$8</c:f>
              <c:strCache>
                <c:ptCount val="1"/>
                <c:pt idx="0">
                  <c:v>Heaters</c:v>
                </c:pt>
              </c:strCache>
            </c:strRef>
          </c:tx>
          <c:spPr>
            <a:solidFill>
              <a:srgbClr val="CCFFFF"/>
            </a:solidFill>
            <a:ln w="12700">
              <a:solidFill>
                <a:srgbClr val="000000"/>
              </a:solidFill>
              <a:prstDash val="solid"/>
            </a:ln>
          </c:spPr>
          <c:invertIfNegative val="0"/>
          <c:cat>
            <c:strRef>
              <c:f>VOC_bar_chart_data!$C$4:$J$4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VOC_bar_chart_data!$C$8:$J$8</c:f>
              <c:numCache>
                <c:formatCode>#,##0</c:formatCode>
                <c:ptCount val="8"/>
                <c:pt idx="0">
                  <c:v>1.0261108154465797E-2</c:v>
                </c:pt>
                <c:pt idx="1">
                  <c:v>32.153182402018579</c:v>
                </c:pt>
                <c:pt idx="2">
                  <c:v>5.1305540772328989E-2</c:v>
                </c:pt>
                <c:pt idx="3">
                  <c:v>3.6939989356076874</c:v>
                </c:pt>
                <c:pt idx="4">
                  <c:v>2.2625743480597085</c:v>
                </c:pt>
                <c:pt idx="5">
                  <c:v>9.4043056235679021</c:v>
                </c:pt>
                <c:pt idx="6">
                  <c:v>0.13852496008528825</c:v>
                </c:pt>
                <c:pt idx="7">
                  <c:v>0</c:v>
                </c:pt>
              </c:numCache>
            </c:numRef>
          </c:val>
        </c:ser>
        <c:ser>
          <c:idx val="4"/>
          <c:order val="4"/>
          <c:tx>
            <c:strRef>
              <c:f>VOC_bar_chart_data!$B$9</c:f>
              <c:strCache>
                <c:ptCount val="1"/>
                <c:pt idx="0">
                  <c:v>Pneumatic devices</c:v>
                </c:pt>
              </c:strCache>
            </c:strRef>
          </c:tx>
          <c:spPr>
            <a:solidFill>
              <a:srgbClr val="660066"/>
            </a:solidFill>
            <a:ln w="12700">
              <a:solidFill>
                <a:srgbClr val="000000"/>
              </a:solidFill>
              <a:prstDash val="solid"/>
            </a:ln>
          </c:spPr>
          <c:invertIfNegative val="0"/>
          <c:cat>
            <c:strRef>
              <c:f>VOC_bar_chart_data!$C$4:$J$4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VOC_bar_chart_data!$C$9:$J$9</c:f>
              <c:numCache>
                <c:formatCode>#,##0</c:formatCode>
                <c:ptCount val="8"/>
                <c:pt idx="0">
                  <c:v>0.34796229521186284</c:v>
                </c:pt>
                <c:pt idx="1">
                  <c:v>1875.980546730894</c:v>
                </c:pt>
                <c:pt idx="2">
                  <c:v>2.3860271671670596</c:v>
                </c:pt>
                <c:pt idx="3">
                  <c:v>222.02307174847564</c:v>
                </c:pt>
                <c:pt idx="4">
                  <c:v>127.98447137471798</c:v>
                </c:pt>
                <c:pt idx="5">
                  <c:v>551.9027765609593</c:v>
                </c:pt>
                <c:pt idx="6">
                  <c:v>11.18450234609559</c:v>
                </c:pt>
                <c:pt idx="7">
                  <c:v>0</c:v>
                </c:pt>
              </c:numCache>
            </c:numRef>
          </c:val>
        </c:ser>
        <c:ser>
          <c:idx val="5"/>
          <c:order val="5"/>
          <c:tx>
            <c:strRef>
              <c:f>VOC_bar_chart_data!$B$10</c:f>
              <c:strCache>
                <c:ptCount val="1"/>
                <c:pt idx="0">
                  <c:v>Pneumatic pumps</c:v>
                </c:pt>
              </c:strCache>
            </c:strRef>
          </c:tx>
          <c:spPr>
            <a:solidFill>
              <a:srgbClr val="FF8080"/>
            </a:solidFill>
            <a:ln w="12700">
              <a:solidFill>
                <a:srgbClr val="000000"/>
              </a:solidFill>
              <a:prstDash val="solid"/>
            </a:ln>
          </c:spPr>
          <c:invertIfNegative val="0"/>
          <c:cat>
            <c:strRef>
              <c:f>VOC_bar_chart_data!$C$4:$J$4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VOC_bar_chart_data!$C$10:$J$10</c:f>
              <c:numCache>
                <c:formatCode>#,##0</c:formatCode>
                <c:ptCount val="8"/>
                <c:pt idx="0">
                  <c:v>0.22809802187106096</c:v>
                </c:pt>
                <c:pt idx="1">
                  <c:v>714.74515153296966</c:v>
                </c:pt>
                <c:pt idx="2">
                  <c:v>1.1404901093553048</c:v>
                </c:pt>
                <c:pt idx="3">
                  <c:v>81.882005805759277</c:v>
                </c:pt>
                <c:pt idx="4">
                  <c:v>41.093659413928521</c:v>
                </c:pt>
                <c:pt idx="5">
                  <c:v>143.47661457557729</c:v>
                </c:pt>
                <c:pt idx="6">
                  <c:v>0.24634586362074584</c:v>
                </c:pt>
                <c:pt idx="7">
                  <c:v>0</c:v>
                </c:pt>
              </c:numCache>
            </c:numRef>
          </c:val>
        </c:ser>
        <c:ser>
          <c:idx val="6"/>
          <c:order val="6"/>
          <c:tx>
            <c:strRef>
              <c:f>VOC_bar_chart_data!$B$11</c:f>
              <c:strCache>
                <c:ptCount val="1"/>
                <c:pt idx="0">
                  <c:v>Venting - blowdowns</c:v>
                </c:pt>
              </c:strCache>
            </c:strRef>
          </c:tx>
          <c:spPr>
            <a:solidFill>
              <a:srgbClr val="0066CC"/>
            </a:solidFill>
            <a:ln w="12700">
              <a:solidFill>
                <a:srgbClr val="000000"/>
              </a:solidFill>
              <a:prstDash val="solid"/>
            </a:ln>
          </c:spPr>
          <c:invertIfNegative val="0"/>
          <c:cat>
            <c:strRef>
              <c:f>VOC_bar_chart_data!$C$4:$J$4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VOC_bar_chart_data!$C$11:$J$11</c:f>
              <c:numCache>
                <c:formatCode>#,##0</c:formatCode>
                <c:ptCount val="8"/>
                <c:pt idx="0">
                  <c:v>0.10534434679270288</c:v>
                </c:pt>
                <c:pt idx="1">
                  <c:v>2837.8359978003182</c:v>
                </c:pt>
                <c:pt idx="2">
                  <c:v>7.0279058504840037</c:v>
                </c:pt>
                <c:pt idx="3">
                  <c:v>205.59682510638356</c:v>
                </c:pt>
                <c:pt idx="4">
                  <c:v>103.01509257765517</c:v>
                </c:pt>
                <c:pt idx="5">
                  <c:v>242.68221493598875</c:v>
                </c:pt>
                <c:pt idx="6">
                  <c:v>0.44797631935266757</c:v>
                </c:pt>
                <c:pt idx="7">
                  <c:v>0</c:v>
                </c:pt>
              </c:numCache>
            </c:numRef>
          </c:val>
        </c:ser>
        <c:ser>
          <c:idx val="7"/>
          <c:order val="7"/>
          <c:tx>
            <c:strRef>
              <c:f>VOC_bar_chart_data!$B$12</c:f>
              <c:strCache>
                <c:ptCount val="1"/>
                <c:pt idx="0">
                  <c:v>Venting - initial completions</c:v>
                </c:pt>
              </c:strCache>
            </c:strRef>
          </c:tx>
          <c:spPr>
            <a:solidFill>
              <a:srgbClr val="CCCCFF"/>
            </a:solidFill>
            <a:ln w="12700">
              <a:solidFill>
                <a:srgbClr val="000000"/>
              </a:solidFill>
              <a:prstDash val="solid"/>
            </a:ln>
          </c:spPr>
          <c:invertIfNegative val="0"/>
          <c:cat>
            <c:strRef>
              <c:f>VOC_bar_chart_data!$C$4:$J$4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VOC_bar_chart_data!$C$12:$J$12</c:f>
              <c:numCache>
                <c:formatCode>#,##0</c:formatCode>
                <c:ptCount val="8"/>
                <c:pt idx="0">
                  <c:v>0</c:v>
                </c:pt>
                <c:pt idx="1">
                  <c:v>15280.619746300641</c:v>
                </c:pt>
                <c:pt idx="2">
                  <c:v>9.1445958984444289</c:v>
                </c:pt>
                <c:pt idx="3">
                  <c:v>2112.4016525406628</c:v>
                </c:pt>
                <c:pt idx="4">
                  <c:v>201.18110976577748</c:v>
                </c:pt>
                <c:pt idx="5">
                  <c:v>1792.3407960951079</c:v>
                </c:pt>
                <c:pt idx="6">
                  <c:v>0</c:v>
                </c:pt>
                <c:pt idx="7">
                  <c:v>0</c:v>
                </c:pt>
              </c:numCache>
            </c:numRef>
          </c:val>
        </c:ser>
        <c:ser>
          <c:idx val="8"/>
          <c:order val="8"/>
          <c:tx>
            <c:strRef>
              <c:f>VOC_bar_chart_data!$B$13</c:f>
              <c:strCache>
                <c:ptCount val="1"/>
                <c:pt idx="0">
                  <c:v>Venting - recompletions</c:v>
                </c:pt>
              </c:strCache>
            </c:strRef>
          </c:tx>
          <c:spPr>
            <a:solidFill>
              <a:srgbClr val="000080"/>
            </a:solidFill>
            <a:ln w="12700">
              <a:solidFill>
                <a:srgbClr val="000000"/>
              </a:solidFill>
              <a:prstDash val="solid"/>
            </a:ln>
          </c:spPr>
          <c:invertIfNegative val="0"/>
          <c:cat>
            <c:strRef>
              <c:f>VOC_bar_chart_data!$C$4:$J$4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VOC_bar_chart_data!$C$13:$J$13</c:f>
              <c:numCache>
                <c:formatCode>#,##0</c:formatCode>
                <c:ptCount val="8"/>
                <c:pt idx="0">
                  <c:v>0</c:v>
                </c:pt>
                <c:pt idx="1">
                  <c:v>2019.9968083332381</c:v>
                </c:pt>
                <c:pt idx="2">
                  <c:v>1.2088550618391609</c:v>
                </c:pt>
                <c:pt idx="3">
                  <c:v>279.24551928484618</c:v>
                </c:pt>
                <c:pt idx="4">
                  <c:v>26.594811360461545</c:v>
                </c:pt>
                <c:pt idx="5">
                  <c:v>236.93559212047555</c:v>
                </c:pt>
                <c:pt idx="6">
                  <c:v>0</c:v>
                </c:pt>
                <c:pt idx="7">
                  <c:v>0</c:v>
                </c:pt>
              </c:numCache>
            </c:numRef>
          </c:val>
        </c:ser>
        <c:ser>
          <c:idx val="9"/>
          <c:order val="9"/>
          <c:tx>
            <c:strRef>
              <c:f>VOC_bar_chart_data!$B$14</c:f>
              <c:strCache>
                <c:ptCount val="1"/>
                <c:pt idx="0">
                  <c:v>Workover rigs</c:v>
                </c:pt>
              </c:strCache>
            </c:strRef>
          </c:tx>
          <c:spPr>
            <a:solidFill>
              <a:srgbClr val="FF00FF"/>
            </a:solidFill>
            <a:ln w="12700">
              <a:solidFill>
                <a:srgbClr val="000000"/>
              </a:solidFill>
              <a:prstDash val="solid"/>
            </a:ln>
          </c:spPr>
          <c:invertIfNegative val="0"/>
          <c:cat>
            <c:strRef>
              <c:f>VOC_bar_chart_data!$C$4:$J$4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VOC_bar_chart_data!$C$14:$J$14</c:f>
              <c:numCache>
                <c:formatCode>#,##0</c:formatCode>
                <c:ptCount val="8"/>
                <c:pt idx="0">
                  <c:v>2.2643256233111225E-3</c:v>
                </c:pt>
                <c:pt idx="1">
                  <c:v>7.0952643406454028</c:v>
                </c:pt>
                <c:pt idx="2">
                  <c:v>1.1321628116555613E-2</c:v>
                </c:pt>
                <c:pt idx="3">
                  <c:v>0.81515722439200411</c:v>
                </c:pt>
                <c:pt idx="4">
                  <c:v>0.49928379994010247</c:v>
                </c:pt>
                <c:pt idx="5">
                  <c:v>2.0752544337646435</c:v>
                </c:pt>
                <c:pt idx="6">
                  <c:v>3.0568395914700151E-2</c:v>
                </c:pt>
                <c:pt idx="7">
                  <c:v>0</c:v>
                </c:pt>
              </c:numCache>
            </c:numRef>
          </c:val>
        </c:ser>
        <c:ser>
          <c:idx val="10"/>
          <c:order val="10"/>
          <c:tx>
            <c:strRef>
              <c:f>VOC_bar_chart_data!$B$15</c:f>
              <c:strCache>
                <c:ptCount val="1"/>
                <c:pt idx="0">
                  <c:v>Glycol Dehydrator</c:v>
                </c:pt>
              </c:strCache>
            </c:strRef>
          </c:tx>
          <c:spPr>
            <a:solidFill>
              <a:srgbClr val="FFFF00"/>
            </a:solidFill>
            <a:ln w="12700">
              <a:solidFill>
                <a:srgbClr val="000000"/>
              </a:solidFill>
              <a:prstDash val="solid"/>
            </a:ln>
          </c:spPr>
          <c:invertIfNegative val="0"/>
          <c:cat>
            <c:strRef>
              <c:f>VOC_bar_chart_data!$C$4:$J$4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VOC_bar_chart_data!$C$15:$J$15</c:f>
              <c:numCache>
                <c:formatCode>#,##0</c:formatCode>
                <c:ptCount val="8"/>
                <c:pt idx="0">
                  <c:v>0</c:v>
                </c:pt>
                <c:pt idx="1">
                  <c:v>1454.8593149999995</c:v>
                </c:pt>
                <c:pt idx="2">
                  <c:v>40.615409</c:v>
                </c:pt>
                <c:pt idx="3">
                  <c:v>138.42404599999998</c:v>
                </c:pt>
                <c:pt idx="4">
                  <c:v>1040.0327550000004</c:v>
                </c:pt>
                <c:pt idx="5">
                  <c:v>307.01542999999998</c:v>
                </c:pt>
                <c:pt idx="6">
                  <c:v>0</c:v>
                </c:pt>
                <c:pt idx="7">
                  <c:v>24.553999999999995</c:v>
                </c:pt>
              </c:numCache>
            </c:numRef>
          </c:val>
        </c:ser>
        <c:ser>
          <c:idx val="11"/>
          <c:order val="11"/>
          <c:tx>
            <c:strRef>
              <c:f>VOC_bar_chart_data!$B$16</c:f>
              <c:strCache>
                <c:ptCount val="1"/>
                <c:pt idx="0">
                  <c:v>Unpermitted Fugitives</c:v>
                </c:pt>
              </c:strCache>
            </c:strRef>
          </c:tx>
          <c:spPr>
            <a:solidFill>
              <a:srgbClr val="00FFFF"/>
            </a:solidFill>
            <a:ln w="12700">
              <a:solidFill>
                <a:srgbClr val="000000"/>
              </a:solidFill>
              <a:prstDash val="solid"/>
            </a:ln>
          </c:spPr>
          <c:invertIfNegative val="0"/>
          <c:cat>
            <c:strRef>
              <c:f>VOC_bar_chart_data!$C$4:$J$4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VOC_bar_chart_data!$C$16:$J$16</c:f>
              <c:numCache>
                <c:formatCode>#,##0</c:formatCode>
                <c:ptCount val="8"/>
                <c:pt idx="0">
                  <c:v>0.31797375796632033</c:v>
                </c:pt>
                <c:pt idx="1">
                  <c:v>996.37077058746479</c:v>
                </c:pt>
                <c:pt idx="2">
                  <c:v>1.5898687898316015</c:v>
                </c:pt>
                <c:pt idx="3">
                  <c:v>114.34977589607811</c:v>
                </c:pt>
                <c:pt idx="4">
                  <c:v>65.349091817734916</c:v>
                </c:pt>
                <c:pt idx="5">
                  <c:v>257.47273230484086</c:v>
                </c:pt>
                <c:pt idx="6">
                  <c:v>2.8259301870402198</c:v>
                </c:pt>
                <c:pt idx="7">
                  <c:v>0</c:v>
                </c:pt>
              </c:numCache>
            </c:numRef>
          </c:val>
        </c:ser>
        <c:ser>
          <c:idx val="12"/>
          <c:order val="12"/>
          <c:tx>
            <c:strRef>
              <c:f>VOC_bar_chart_data!$B$17</c:f>
              <c:strCache>
                <c:ptCount val="1"/>
                <c:pt idx="0">
                  <c:v>Permitted Fugitives</c:v>
                </c:pt>
              </c:strCache>
            </c:strRef>
          </c:tx>
          <c:spPr>
            <a:solidFill>
              <a:srgbClr val="800080"/>
            </a:solidFill>
            <a:ln w="12700">
              <a:solidFill>
                <a:srgbClr val="000000"/>
              </a:solidFill>
              <a:prstDash val="solid"/>
            </a:ln>
          </c:spPr>
          <c:invertIfNegative val="0"/>
          <c:cat>
            <c:strRef>
              <c:f>VOC_bar_chart_data!$C$4:$J$4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VOC_bar_chart_data!$C$17:$J$17</c:f>
              <c:numCache>
                <c:formatCode>#,##0</c:formatCode>
                <c:ptCount val="8"/>
                <c:pt idx="0">
                  <c:v>0</c:v>
                </c:pt>
                <c:pt idx="1">
                  <c:v>253.60432499999999</c:v>
                </c:pt>
                <c:pt idx="2">
                  <c:v>0</c:v>
                </c:pt>
                <c:pt idx="3">
                  <c:v>94.879999999999981</c:v>
                </c:pt>
                <c:pt idx="4">
                  <c:v>52.17794</c:v>
                </c:pt>
                <c:pt idx="5">
                  <c:v>342.05999599999996</c:v>
                </c:pt>
                <c:pt idx="6">
                  <c:v>0</c:v>
                </c:pt>
                <c:pt idx="7">
                  <c:v>0</c:v>
                </c:pt>
              </c:numCache>
            </c:numRef>
          </c:val>
        </c:ser>
        <c:ser>
          <c:idx val="13"/>
          <c:order val="13"/>
          <c:tx>
            <c:strRef>
              <c:f>VOC_bar_chart_data!$B$18</c:f>
              <c:strCache>
                <c:ptCount val="1"/>
                <c:pt idx="0">
                  <c:v>Condensate tanks</c:v>
                </c:pt>
              </c:strCache>
            </c:strRef>
          </c:tx>
          <c:spPr>
            <a:solidFill>
              <a:srgbClr val="800000"/>
            </a:solidFill>
            <a:ln w="12700">
              <a:solidFill>
                <a:srgbClr val="000000"/>
              </a:solidFill>
              <a:prstDash val="solid"/>
            </a:ln>
          </c:spPr>
          <c:invertIfNegative val="0"/>
          <c:cat>
            <c:strRef>
              <c:f>VOC_bar_chart_data!$C$4:$J$4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VOC_bar_chart_data!$C$18:$J$18</c:f>
              <c:numCache>
                <c:formatCode>#,##0</c:formatCode>
                <c:ptCount val="8"/>
                <c:pt idx="0">
                  <c:v>0</c:v>
                </c:pt>
                <c:pt idx="1">
                  <c:v>4704.9551048959229</c:v>
                </c:pt>
                <c:pt idx="2">
                  <c:v>1.177415375209111</c:v>
                </c:pt>
                <c:pt idx="3">
                  <c:v>340.10695978000575</c:v>
                </c:pt>
                <c:pt idx="4">
                  <c:v>514.00147989612537</c:v>
                </c:pt>
                <c:pt idx="5">
                  <c:v>1437.6875495085137</c:v>
                </c:pt>
                <c:pt idx="6">
                  <c:v>144.47629734956467</c:v>
                </c:pt>
                <c:pt idx="7">
                  <c:v>0</c:v>
                </c:pt>
              </c:numCache>
            </c:numRef>
          </c:val>
        </c:ser>
        <c:ser>
          <c:idx val="14"/>
          <c:order val="14"/>
          <c:tx>
            <c:strRef>
              <c:f>VOC_bar_chart_data!$B$19</c:f>
              <c:strCache>
                <c:ptCount val="1"/>
                <c:pt idx="0">
                  <c:v>Flaring</c:v>
                </c:pt>
              </c:strCache>
            </c:strRef>
          </c:tx>
          <c:spPr>
            <a:solidFill>
              <a:srgbClr val="008080"/>
            </a:solidFill>
            <a:ln w="12700">
              <a:solidFill>
                <a:srgbClr val="000000"/>
              </a:solidFill>
              <a:prstDash val="solid"/>
            </a:ln>
          </c:spPr>
          <c:invertIfNegative val="0"/>
          <c:cat>
            <c:strRef>
              <c:f>VOC_bar_chart_data!$C$4:$J$4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VOC_bar_chart_data!$C$19:$J$19</c:f>
              <c:numCache>
                <c:formatCode>#,##0</c:formatCode>
                <c:ptCount val="8"/>
                <c:pt idx="0">
                  <c:v>0</c:v>
                </c:pt>
                <c:pt idx="1">
                  <c:v>0</c:v>
                </c:pt>
                <c:pt idx="2">
                  <c:v>0</c:v>
                </c:pt>
                <c:pt idx="3">
                  <c:v>0</c:v>
                </c:pt>
                <c:pt idx="4">
                  <c:v>0</c:v>
                </c:pt>
                <c:pt idx="5">
                  <c:v>0.50747082171885161</c:v>
                </c:pt>
                <c:pt idx="6">
                  <c:v>0</c:v>
                </c:pt>
                <c:pt idx="7">
                  <c:v>0</c:v>
                </c:pt>
              </c:numCache>
            </c:numRef>
          </c:val>
        </c:ser>
        <c:ser>
          <c:idx val="15"/>
          <c:order val="15"/>
          <c:tx>
            <c:strRef>
              <c:f>VOC_bar_chart_data!$B$20</c:f>
              <c:strCache>
                <c:ptCount val="1"/>
                <c:pt idx="0">
                  <c:v>Other Categories</c:v>
                </c:pt>
              </c:strCache>
            </c:strRef>
          </c:tx>
          <c:spPr>
            <a:solidFill>
              <a:srgbClr val="0000FF"/>
            </a:solidFill>
            <a:ln w="12700">
              <a:solidFill>
                <a:srgbClr val="000000"/>
              </a:solidFill>
              <a:prstDash val="solid"/>
            </a:ln>
          </c:spPr>
          <c:invertIfNegative val="0"/>
          <c:cat>
            <c:strRef>
              <c:f>VOC_bar_chart_data!$C$4:$J$4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VOC_bar_chart_data!$C$20:$J$20</c:f>
              <c:numCache>
                <c:formatCode>#,##0</c:formatCode>
                <c:ptCount val="8"/>
                <c:pt idx="0">
                  <c:v>7.574097875353836E-4</c:v>
                </c:pt>
                <c:pt idx="1">
                  <c:v>649.92619635406254</c:v>
                </c:pt>
                <c:pt idx="2">
                  <c:v>6.7991984923601212</c:v>
                </c:pt>
                <c:pt idx="3">
                  <c:v>62.981282804172736</c:v>
                </c:pt>
                <c:pt idx="4">
                  <c:v>301.47525018364871</c:v>
                </c:pt>
                <c:pt idx="5">
                  <c:v>505.5340911034001</c:v>
                </c:pt>
                <c:pt idx="6">
                  <c:v>7.6214359870747983E-2</c:v>
                </c:pt>
                <c:pt idx="7">
                  <c:v>0</c:v>
                </c:pt>
              </c:numCache>
            </c:numRef>
          </c:val>
        </c:ser>
        <c:dLbls>
          <c:showLegendKey val="0"/>
          <c:showVal val="0"/>
          <c:showCatName val="0"/>
          <c:showSerName val="0"/>
          <c:showPercent val="0"/>
          <c:showBubbleSize val="0"/>
        </c:dLbls>
        <c:gapWidth val="150"/>
        <c:overlap val="100"/>
        <c:axId val="88226816"/>
        <c:axId val="88233088"/>
      </c:barChart>
      <c:catAx>
        <c:axId val="88226816"/>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a:t>County</a:t>
                </a:r>
              </a:p>
            </c:rich>
          </c:tx>
          <c:layout>
            <c:manualLayout>
              <c:xMode val="edge"/>
              <c:yMode val="edge"/>
              <c:x val="0.38956714761376282"/>
              <c:y val="0.9249592169657436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88233088"/>
        <c:crosses val="autoZero"/>
        <c:auto val="1"/>
        <c:lblAlgn val="ctr"/>
        <c:lblOffset val="100"/>
        <c:tickLblSkip val="1"/>
        <c:tickMarkSkip val="1"/>
        <c:noMultiLvlLbl val="0"/>
      </c:catAx>
      <c:valAx>
        <c:axId val="88233088"/>
        <c:scaling>
          <c:orientation val="minMax"/>
          <c:max val="34000"/>
          <c:min val="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a:t>VOC Emissions (tons/year)</a:t>
                </a:r>
              </a:p>
            </c:rich>
          </c:tx>
          <c:layout>
            <c:manualLayout>
              <c:xMode val="edge"/>
              <c:yMode val="edge"/>
              <c:x val="2.2197558268590447E-3"/>
              <c:y val="0.2267536704730831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88226816"/>
        <c:crosses val="autoZero"/>
        <c:crossBetween val="between"/>
        <c:majorUnit val="2000"/>
      </c:valAx>
      <c:spPr>
        <a:noFill/>
        <a:ln w="12700">
          <a:solidFill>
            <a:srgbClr val="808080"/>
          </a:solidFill>
          <a:prstDash val="solid"/>
        </a:ln>
      </c:spPr>
    </c:plotArea>
    <c:legend>
      <c:legendPos val="r"/>
      <c:layout>
        <c:manualLayout>
          <c:xMode val="edge"/>
          <c:yMode val="edge"/>
          <c:x val="0.7758046614872367"/>
          <c:y val="0"/>
          <c:w val="0.22086570477247533"/>
          <c:h val="0.9412724306688432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20754716981132"/>
          <c:y val="3.4257748776509056E-2"/>
          <c:w val="0.64927857935627165"/>
          <c:h val="0.80097879282218665"/>
        </c:manualLayout>
      </c:layout>
      <c:barChart>
        <c:barDir val="col"/>
        <c:grouping val="stacked"/>
        <c:varyColors val="0"/>
        <c:ser>
          <c:idx val="0"/>
          <c:order val="0"/>
          <c:tx>
            <c:strRef>
              <c:f>NOx_bar_chart_data!$B$5</c:f>
              <c:strCache>
                <c:ptCount val="1"/>
                <c:pt idx="0">
                  <c:v>Compressor Engines</c:v>
                </c:pt>
              </c:strCache>
            </c:strRef>
          </c:tx>
          <c:spPr>
            <a:solidFill>
              <a:srgbClr val="9999FF"/>
            </a:solidFill>
            <a:ln w="12700">
              <a:solidFill>
                <a:srgbClr val="000000"/>
              </a:solidFill>
              <a:prstDash val="solid"/>
            </a:ln>
          </c:spPr>
          <c:invertIfNegative val="0"/>
          <c:cat>
            <c:strRef>
              <c:f>NOx_bar_chart_data!$C$4:$J$4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NOx_bar_chart_data!$C$5:$J$5</c:f>
              <c:numCache>
                <c:formatCode>#,##0</c:formatCode>
                <c:ptCount val="8"/>
                <c:pt idx="0">
                  <c:v>0</c:v>
                </c:pt>
                <c:pt idx="1">
                  <c:v>4267.4506870000023</c:v>
                </c:pt>
                <c:pt idx="2">
                  <c:v>143.52305899999999</c:v>
                </c:pt>
                <c:pt idx="3">
                  <c:v>979.47638399999948</c:v>
                </c:pt>
                <c:pt idx="4">
                  <c:v>840.80833099999984</c:v>
                </c:pt>
                <c:pt idx="5">
                  <c:v>2441.398451999999</c:v>
                </c:pt>
                <c:pt idx="6">
                  <c:v>12.950000000000001</c:v>
                </c:pt>
                <c:pt idx="7">
                  <c:v>0</c:v>
                </c:pt>
              </c:numCache>
            </c:numRef>
          </c:val>
        </c:ser>
        <c:ser>
          <c:idx val="1"/>
          <c:order val="1"/>
          <c:tx>
            <c:strRef>
              <c:f>NOx_bar_chart_data!$B$6</c:f>
              <c:strCache>
                <c:ptCount val="1"/>
                <c:pt idx="0">
                  <c:v>Drill rigs</c:v>
                </c:pt>
              </c:strCache>
            </c:strRef>
          </c:tx>
          <c:spPr>
            <a:solidFill>
              <a:srgbClr val="993366"/>
            </a:solidFill>
            <a:ln w="12700">
              <a:solidFill>
                <a:srgbClr val="000000"/>
              </a:solidFill>
              <a:prstDash val="solid"/>
            </a:ln>
          </c:spPr>
          <c:invertIfNegative val="0"/>
          <c:cat>
            <c:strRef>
              <c:f>NOx_bar_chart_data!$C$4:$J$4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NOx_bar_chart_data!$C$6:$J$6</c:f>
              <c:numCache>
                <c:formatCode>#,##0</c:formatCode>
                <c:ptCount val="8"/>
                <c:pt idx="0">
                  <c:v>0</c:v>
                </c:pt>
                <c:pt idx="1">
                  <c:v>7582.2362867411748</c:v>
                </c:pt>
                <c:pt idx="2">
                  <c:v>4.5375441572358914</c:v>
                </c:pt>
                <c:pt idx="3">
                  <c:v>1048.172700321491</c:v>
                </c:pt>
                <c:pt idx="4">
                  <c:v>99.825971459189631</c:v>
                </c:pt>
                <c:pt idx="5">
                  <c:v>889.35865481823475</c:v>
                </c:pt>
                <c:pt idx="6">
                  <c:v>0</c:v>
                </c:pt>
                <c:pt idx="7">
                  <c:v>0</c:v>
                </c:pt>
              </c:numCache>
            </c:numRef>
          </c:val>
        </c:ser>
        <c:ser>
          <c:idx val="2"/>
          <c:order val="2"/>
          <c:tx>
            <c:strRef>
              <c:f>NOx_bar_chart_data!$B$7</c:f>
              <c:strCache>
                <c:ptCount val="1"/>
                <c:pt idx="0">
                  <c:v>Exempt engines</c:v>
                </c:pt>
              </c:strCache>
            </c:strRef>
          </c:tx>
          <c:spPr>
            <a:solidFill>
              <a:srgbClr val="FFFFCC"/>
            </a:solidFill>
            <a:ln w="12700">
              <a:solidFill>
                <a:srgbClr val="000000"/>
              </a:solidFill>
              <a:prstDash val="solid"/>
            </a:ln>
          </c:spPr>
          <c:invertIfNegative val="0"/>
          <c:cat>
            <c:strRef>
              <c:f>NOx_bar_chart_data!$C$4:$J$4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NOx_bar_chart_data!$C$7:$J$7</c:f>
              <c:numCache>
                <c:formatCode>#,##0</c:formatCode>
                <c:ptCount val="8"/>
                <c:pt idx="0">
                  <c:v>4.4941067130448403E-2</c:v>
                </c:pt>
                <c:pt idx="1">
                  <c:v>140.82283385326008</c:v>
                </c:pt>
                <c:pt idx="2">
                  <c:v>0.22470533565224204</c:v>
                </c:pt>
                <c:pt idx="3">
                  <c:v>16.132821711941652</c:v>
                </c:pt>
                <c:pt idx="4">
                  <c:v>8.0964880414486817</c:v>
                </c:pt>
                <c:pt idx="5">
                  <c:v>28.268514187007749</c:v>
                </c:pt>
                <c:pt idx="6">
                  <c:v>4.8536352500884283E-2</c:v>
                </c:pt>
                <c:pt idx="7">
                  <c:v>0</c:v>
                </c:pt>
              </c:numCache>
            </c:numRef>
          </c:val>
        </c:ser>
        <c:ser>
          <c:idx val="3"/>
          <c:order val="3"/>
          <c:tx>
            <c:strRef>
              <c:f>NOx_bar_chart_data!$B$8</c:f>
              <c:strCache>
                <c:ptCount val="1"/>
                <c:pt idx="0">
                  <c:v>Heaters</c:v>
                </c:pt>
              </c:strCache>
            </c:strRef>
          </c:tx>
          <c:spPr>
            <a:solidFill>
              <a:srgbClr val="CCFFFF"/>
            </a:solidFill>
            <a:ln w="12700">
              <a:solidFill>
                <a:srgbClr val="000000"/>
              </a:solidFill>
              <a:prstDash val="solid"/>
            </a:ln>
          </c:spPr>
          <c:invertIfNegative val="0"/>
          <c:cat>
            <c:strRef>
              <c:f>NOx_bar_chart_data!$C$4:$J$4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NOx_bar_chart_data!$C$8:$J$8</c:f>
              <c:numCache>
                <c:formatCode>#,##0</c:formatCode>
                <c:ptCount val="8"/>
                <c:pt idx="0">
                  <c:v>0.18656560280846904</c:v>
                </c:pt>
                <c:pt idx="1">
                  <c:v>584.60331640033769</c:v>
                </c:pt>
                <c:pt idx="2">
                  <c:v>0.93282801404234517</c:v>
                </c:pt>
                <c:pt idx="3">
                  <c:v>67.163617011048856</c:v>
                </c:pt>
                <c:pt idx="4">
                  <c:v>41.137715419267423</c:v>
                </c:pt>
                <c:pt idx="5">
                  <c:v>170.98737497396183</c:v>
                </c:pt>
                <c:pt idx="6">
                  <c:v>2.5186356379143318</c:v>
                </c:pt>
                <c:pt idx="7">
                  <c:v>0</c:v>
                </c:pt>
              </c:numCache>
            </c:numRef>
          </c:val>
        </c:ser>
        <c:ser>
          <c:idx val="4"/>
          <c:order val="4"/>
          <c:tx>
            <c:strRef>
              <c:f>NOx_bar_chart_data!$B$9</c:f>
              <c:strCache>
                <c:ptCount val="1"/>
                <c:pt idx="0">
                  <c:v>Pneumatic devices</c:v>
                </c:pt>
              </c:strCache>
            </c:strRef>
          </c:tx>
          <c:spPr>
            <a:solidFill>
              <a:srgbClr val="660066"/>
            </a:solidFill>
            <a:ln w="12700">
              <a:solidFill>
                <a:srgbClr val="000000"/>
              </a:solidFill>
              <a:prstDash val="solid"/>
            </a:ln>
          </c:spPr>
          <c:invertIfNegative val="0"/>
          <c:cat>
            <c:strRef>
              <c:f>NOx_bar_chart_data!$C$4:$J$4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NOx_bar_chart_data!$C$9:$J$9</c:f>
              <c:numCache>
                <c:formatCode>#,##0</c:formatCode>
                <c:ptCount val="8"/>
                <c:pt idx="0">
                  <c:v>0</c:v>
                </c:pt>
                <c:pt idx="1">
                  <c:v>0</c:v>
                </c:pt>
                <c:pt idx="2">
                  <c:v>0</c:v>
                </c:pt>
                <c:pt idx="3">
                  <c:v>0</c:v>
                </c:pt>
                <c:pt idx="4">
                  <c:v>0</c:v>
                </c:pt>
                <c:pt idx="5">
                  <c:v>0</c:v>
                </c:pt>
                <c:pt idx="6">
                  <c:v>0</c:v>
                </c:pt>
                <c:pt idx="7">
                  <c:v>0</c:v>
                </c:pt>
              </c:numCache>
            </c:numRef>
          </c:val>
        </c:ser>
        <c:ser>
          <c:idx val="5"/>
          <c:order val="5"/>
          <c:tx>
            <c:strRef>
              <c:f>NOx_bar_chart_data!$B$10</c:f>
              <c:strCache>
                <c:ptCount val="1"/>
                <c:pt idx="0">
                  <c:v>Pneumatic pumps</c:v>
                </c:pt>
              </c:strCache>
            </c:strRef>
          </c:tx>
          <c:spPr>
            <a:solidFill>
              <a:srgbClr val="FF8080"/>
            </a:solidFill>
            <a:ln w="12700">
              <a:solidFill>
                <a:srgbClr val="000000"/>
              </a:solidFill>
              <a:prstDash val="solid"/>
            </a:ln>
          </c:spPr>
          <c:invertIfNegative val="0"/>
          <c:cat>
            <c:strRef>
              <c:f>NOx_bar_chart_data!$C$4:$J$4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NOx_bar_chart_data!$C$10:$J$10</c:f>
              <c:numCache>
                <c:formatCode>#,##0</c:formatCode>
                <c:ptCount val="8"/>
                <c:pt idx="0">
                  <c:v>0</c:v>
                </c:pt>
                <c:pt idx="1">
                  <c:v>0</c:v>
                </c:pt>
                <c:pt idx="2">
                  <c:v>0</c:v>
                </c:pt>
                <c:pt idx="3">
                  <c:v>0</c:v>
                </c:pt>
                <c:pt idx="4">
                  <c:v>0</c:v>
                </c:pt>
                <c:pt idx="5">
                  <c:v>0</c:v>
                </c:pt>
                <c:pt idx="6">
                  <c:v>0</c:v>
                </c:pt>
                <c:pt idx="7">
                  <c:v>0</c:v>
                </c:pt>
              </c:numCache>
            </c:numRef>
          </c:val>
        </c:ser>
        <c:ser>
          <c:idx val="6"/>
          <c:order val="6"/>
          <c:tx>
            <c:strRef>
              <c:f>NOx_bar_chart_data!$B$11</c:f>
              <c:strCache>
                <c:ptCount val="1"/>
                <c:pt idx="0">
                  <c:v>Venting - blowdowns</c:v>
                </c:pt>
              </c:strCache>
            </c:strRef>
          </c:tx>
          <c:spPr>
            <a:solidFill>
              <a:srgbClr val="0066CC"/>
            </a:solidFill>
            <a:ln w="12700">
              <a:solidFill>
                <a:srgbClr val="000000"/>
              </a:solidFill>
              <a:prstDash val="solid"/>
            </a:ln>
          </c:spPr>
          <c:invertIfNegative val="0"/>
          <c:cat>
            <c:strRef>
              <c:f>NOx_bar_chart_data!$C$4:$J$4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NOx_bar_chart_data!$C$11:$J$11</c:f>
              <c:numCache>
                <c:formatCode>#,##0</c:formatCode>
                <c:ptCount val="8"/>
                <c:pt idx="0">
                  <c:v>0</c:v>
                </c:pt>
                <c:pt idx="1">
                  <c:v>0</c:v>
                </c:pt>
                <c:pt idx="2">
                  <c:v>0</c:v>
                </c:pt>
                <c:pt idx="3">
                  <c:v>0</c:v>
                </c:pt>
                <c:pt idx="4">
                  <c:v>0</c:v>
                </c:pt>
                <c:pt idx="5">
                  <c:v>0</c:v>
                </c:pt>
                <c:pt idx="6">
                  <c:v>0</c:v>
                </c:pt>
                <c:pt idx="7">
                  <c:v>0</c:v>
                </c:pt>
              </c:numCache>
            </c:numRef>
          </c:val>
        </c:ser>
        <c:ser>
          <c:idx val="7"/>
          <c:order val="7"/>
          <c:tx>
            <c:strRef>
              <c:f>NOx_bar_chart_data!$B$12</c:f>
              <c:strCache>
                <c:ptCount val="1"/>
                <c:pt idx="0">
                  <c:v>Venting - initial completions</c:v>
                </c:pt>
              </c:strCache>
            </c:strRef>
          </c:tx>
          <c:spPr>
            <a:solidFill>
              <a:srgbClr val="CCCCFF"/>
            </a:solidFill>
            <a:ln w="12700">
              <a:solidFill>
                <a:srgbClr val="000000"/>
              </a:solidFill>
              <a:prstDash val="solid"/>
            </a:ln>
          </c:spPr>
          <c:invertIfNegative val="0"/>
          <c:cat>
            <c:strRef>
              <c:f>NOx_bar_chart_data!$C$4:$J$4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NOx_bar_chart_data!$C$12:$J$12</c:f>
              <c:numCache>
                <c:formatCode>#,##0</c:formatCode>
                <c:ptCount val="8"/>
                <c:pt idx="0">
                  <c:v>0</c:v>
                </c:pt>
                <c:pt idx="1">
                  <c:v>0</c:v>
                </c:pt>
                <c:pt idx="2">
                  <c:v>0</c:v>
                </c:pt>
                <c:pt idx="3">
                  <c:v>0</c:v>
                </c:pt>
                <c:pt idx="4">
                  <c:v>0</c:v>
                </c:pt>
                <c:pt idx="5">
                  <c:v>0</c:v>
                </c:pt>
                <c:pt idx="6">
                  <c:v>0</c:v>
                </c:pt>
                <c:pt idx="7">
                  <c:v>0</c:v>
                </c:pt>
              </c:numCache>
            </c:numRef>
          </c:val>
        </c:ser>
        <c:ser>
          <c:idx val="8"/>
          <c:order val="8"/>
          <c:tx>
            <c:strRef>
              <c:f>NOx_bar_chart_data!$B$13</c:f>
              <c:strCache>
                <c:ptCount val="1"/>
                <c:pt idx="0">
                  <c:v>Venting - recompletions</c:v>
                </c:pt>
              </c:strCache>
            </c:strRef>
          </c:tx>
          <c:spPr>
            <a:solidFill>
              <a:srgbClr val="000080"/>
            </a:solidFill>
            <a:ln w="12700">
              <a:solidFill>
                <a:srgbClr val="000000"/>
              </a:solidFill>
              <a:prstDash val="solid"/>
            </a:ln>
          </c:spPr>
          <c:invertIfNegative val="0"/>
          <c:cat>
            <c:strRef>
              <c:f>NOx_bar_chart_data!$C$4:$J$4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NOx_bar_chart_data!$C$13:$J$13</c:f>
              <c:numCache>
                <c:formatCode>#,##0</c:formatCode>
                <c:ptCount val="8"/>
                <c:pt idx="0">
                  <c:v>0</c:v>
                </c:pt>
                <c:pt idx="1">
                  <c:v>0</c:v>
                </c:pt>
                <c:pt idx="2">
                  <c:v>0</c:v>
                </c:pt>
                <c:pt idx="3">
                  <c:v>0</c:v>
                </c:pt>
                <c:pt idx="4">
                  <c:v>0</c:v>
                </c:pt>
                <c:pt idx="5">
                  <c:v>0</c:v>
                </c:pt>
                <c:pt idx="6">
                  <c:v>0</c:v>
                </c:pt>
                <c:pt idx="7">
                  <c:v>0</c:v>
                </c:pt>
              </c:numCache>
            </c:numRef>
          </c:val>
        </c:ser>
        <c:ser>
          <c:idx val="9"/>
          <c:order val="9"/>
          <c:tx>
            <c:strRef>
              <c:f>NOx_bar_chart_data!$B$14</c:f>
              <c:strCache>
                <c:ptCount val="1"/>
                <c:pt idx="0">
                  <c:v>Workover rigs</c:v>
                </c:pt>
              </c:strCache>
            </c:strRef>
          </c:tx>
          <c:spPr>
            <a:solidFill>
              <a:srgbClr val="FF00FF"/>
            </a:solidFill>
            <a:ln w="12700">
              <a:solidFill>
                <a:srgbClr val="000000"/>
              </a:solidFill>
              <a:prstDash val="solid"/>
            </a:ln>
          </c:spPr>
          <c:invertIfNegative val="0"/>
          <c:cat>
            <c:strRef>
              <c:f>NOx_bar_chart_data!$C$4:$J$4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NOx_bar_chart_data!$C$14:$J$14</c:f>
              <c:numCache>
                <c:formatCode>#,##0</c:formatCode>
                <c:ptCount val="8"/>
                <c:pt idx="0">
                  <c:v>2.3837572168239854E-2</c:v>
                </c:pt>
                <c:pt idx="1">
                  <c:v>74.695032389179588</c:v>
                </c:pt>
                <c:pt idx="2">
                  <c:v>0.11918786084119927</c:v>
                </c:pt>
                <c:pt idx="3">
                  <c:v>8.5815259805663473</c:v>
                </c:pt>
                <c:pt idx="4">
                  <c:v>5.2561846630968878</c:v>
                </c:pt>
                <c:pt idx="5">
                  <c:v>21.847134892191825</c:v>
                </c:pt>
                <c:pt idx="6">
                  <c:v>0.32180722427123803</c:v>
                </c:pt>
                <c:pt idx="7">
                  <c:v>0</c:v>
                </c:pt>
              </c:numCache>
            </c:numRef>
          </c:val>
        </c:ser>
        <c:ser>
          <c:idx val="10"/>
          <c:order val="10"/>
          <c:tx>
            <c:strRef>
              <c:f>NOx_bar_chart_data!$B$15</c:f>
              <c:strCache>
                <c:ptCount val="1"/>
                <c:pt idx="0">
                  <c:v>Glycol Dehydrator</c:v>
                </c:pt>
              </c:strCache>
            </c:strRef>
          </c:tx>
          <c:spPr>
            <a:solidFill>
              <a:srgbClr val="FFFF00"/>
            </a:solidFill>
            <a:ln w="12700">
              <a:solidFill>
                <a:srgbClr val="000000"/>
              </a:solidFill>
              <a:prstDash val="solid"/>
            </a:ln>
          </c:spPr>
          <c:invertIfNegative val="0"/>
          <c:cat>
            <c:strRef>
              <c:f>NOx_bar_chart_data!$C$4:$J$4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NOx_bar_chart_data!$C$15:$J$15</c:f>
              <c:numCache>
                <c:formatCode>#,##0</c:formatCode>
                <c:ptCount val="8"/>
                <c:pt idx="0">
                  <c:v>0</c:v>
                </c:pt>
                <c:pt idx="1">
                  <c:v>19.917881999999995</c:v>
                </c:pt>
                <c:pt idx="2">
                  <c:v>0.31900000000000001</c:v>
                </c:pt>
                <c:pt idx="3">
                  <c:v>9.7000000000000011</c:v>
                </c:pt>
                <c:pt idx="4">
                  <c:v>9.3740000000000006</c:v>
                </c:pt>
                <c:pt idx="5">
                  <c:v>19.432141000000001</c:v>
                </c:pt>
                <c:pt idx="6">
                  <c:v>0</c:v>
                </c:pt>
                <c:pt idx="7">
                  <c:v>0</c:v>
                </c:pt>
              </c:numCache>
            </c:numRef>
          </c:val>
        </c:ser>
        <c:ser>
          <c:idx val="11"/>
          <c:order val="11"/>
          <c:tx>
            <c:strRef>
              <c:f>NOx_bar_chart_data!$B$16</c:f>
              <c:strCache>
                <c:ptCount val="1"/>
                <c:pt idx="0">
                  <c:v>Unpermitted Fugitives</c:v>
                </c:pt>
              </c:strCache>
            </c:strRef>
          </c:tx>
          <c:spPr>
            <a:solidFill>
              <a:srgbClr val="00FFFF"/>
            </a:solidFill>
            <a:ln w="12700">
              <a:solidFill>
                <a:srgbClr val="000000"/>
              </a:solidFill>
              <a:prstDash val="solid"/>
            </a:ln>
          </c:spPr>
          <c:invertIfNegative val="0"/>
          <c:cat>
            <c:strRef>
              <c:f>NOx_bar_chart_data!$C$4:$J$4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NOx_bar_chart_data!$C$16:$J$16</c:f>
              <c:numCache>
                <c:formatCode>#,##0</c:formatCode>
                <c:ptCount val="8"/>
                <c:pt idx="0">
                  <c:v>0</c:v>
                </c:pt>
                <c:pt idx="1">
                  <c:v>0</c:v>
                </c:pt>
                <c:pt idx="2">
                  <c:v>0</c:v>
                </c:pt>
                <c:pt idx="3">
                  <c:v>0</c:v>
                </c:pt>
                <c:pt idx="4">
                  <c:v>0</c:v>
                </c:pt>
                <c:pt idx="5">
                  <c:v>0</c:v>
                </c:pt>
                <c:pt idx="6">
                  <c:v>0</c:v>
                </c:pt>
                <c:pt idx="7">
                  <c:v>0</c:v>
                </c:pt>
              </c:numCache>
            </c:numRef>
          </c:val>
        </c:ser>
        <c:ser>
          <c:idx val="12"/>
          <c:order val="12"/>
          <c:tx>
            <c:strRef>
              <c:f>NOx_bar_chart_data!$B$17</c:f>
              <c:strCache>
                <c:ptCount val="1"/>
                <c:pt idx="0">
                  <c:v>Permitted Fugitives</c:v>
                </c:pt>
              </c:strCache>
            </c:strRef>
          </c:tx>
          <c:spPr>
            <a:solidFill>
              <a:srgbClr val="800080"/>
            </a:solidFill>
            <a:ln w="12700">
              <a:solidFill>
                <a:srgbClr val="000000"/>
              </a:solidFill>
              <a:prstDash val="solid"/>
            </a:ln>
          </c:spPr>
          <c:invertIfNegative val="0"/>
          <c:cat>
            <c:strRef>
              <c:f>NOx_bar_chart_data!$C$4:$J$4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NOx_bar_chart_data!$C$17:$J$17</c:f>
              <c:numCache>
                <c:formatCode>#,##0</c:formatCode>
                <c:ptCount val="8"/>
                <c:pt idx="0">
                  <c:v>0</c:v>
                </c:pt>
                <c:pt idx="1">
                  <c:v>0</c:v>
                </c:pt>
                <c:pt idx="2">
                  <c:v>0</c:v>
                </c:pt>
                <c:pt idx="3">
                  <c:v>0</c:v>
                </c:pt>
                <c:pt idx="4">
                  <c:v>0</c:v>
                </c:pt>
                <c:pt idx="5">
                  <c:v>0</c:v>
                </c:pt>
                <c:pt idx="6">
                  <c:v>0</c:v>
                </c:pt>
                <c:pt idx="7">
                  <c:v>0</c:v>
                </c:pt>
              </c:numCache>
            </c:numRef>
          </c:val>
        </c:ser>
        <c:ser>
          <c:idx val="13"/>
          <c:order val="13"/>
          <c:tx>
            <c:strRef>
              <c:f>NOx_bar_chart_data!$B$18</c:f>
              <c:strCache>
                <c:ptCount val="1"/>
                <c:pt idx="0">
                  <c:v>Condensate tanks</c:v>
                </c:pt>
              </c:strCache>
            </c:strRef>
          </c:tx>
          <c:spPr>
            <a:solidFill>
              <a:srgbClr val="800000"/>
            </a:solidFill>
            <a:ln w="12700">
              <a:solidFill>
                <a:srgbClr val="000000"/>
              </a:solidFill>
              <a:prstDash val="solid"/>
            </a:ln>
          </c:spPr>
          <c:invertIfNegative val="0"/>
          <c:cat>
            <c:strRef>
              <c:f>NOx_bar_chart_data!$C$4:$J$4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NOx_bar_chart_data!$C$18:$J$18</c:f>
              <c:numCache>
                <c:formatCode>#,##0</c:formatCode>
                <c:ptCount val="8"/>
                <c:pt idx="0">
                  <c:v>0</c:v>
                </c:pt>
                <c:pt idx="1">
                  <c:v>0</c:v>
                </c:pt>
                <c:pt idx="2">
                  <c:v>0</c:v>
                </c:pt>
                <c:pt idx="3">
                  <c:v>0</c:v>
                </c:pt>
                <c:pt idx="4">
                  <c:v>0</c:v>
                </c:pt>
                <c:pt idx="5">
                  <c:v>0</c:v>
                </c:pt>
                <c:pt idx="6">
                  <c:v>0</c:v>
                </c:pt>
                <c:pt idx="7">
                  <c:v>0</c:v>
                </c:pt>
              </c:numCache>
            </c:numRef>
          </c:val>
        </c:ser>
        <c:ser>
          <c:idx val="14"/>
          <c:order val="14"/>
          <c:tx>
            <c:strRef>
              <c:f>NOx_bar_chart_data!$B$19</c:f>
              <c:strCache>
                <c:ptCount val="1"/>
                <c:pt idx="0">
                  <c:v>Flaring</c:v>
                </c:pt>
              </c:strCache>
            </c:strRef>
          </c:tx>
          <c:spPr>
            <a:solidFill>
              <a:srgbClr val="008080"/>
            </a:solidFill>
            <a:ln w="12700">
              <a:solidFill>
                <a:srgbClr val="000000"/>
              </a:solidFill>
              <a:prstDash val="solid"/>
            </a:ln>
          </c:spPr>
          <c:invertIfNegative val="0"/>
          <c:cat>
            <c:strRef>
              <c:f>NOx_bar_chart_data!$C$4:$J$4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NOx_bar_chart_data!$C$19:$J$19</c:f>
              <c:numCache>
                <c:formatCode>#,##0</c:formatCode>
                <c:ptCount val="8"/>
                <c:pt idx="0">
                  <c:v>3.5485956837711712E-2</c:v>
                </c:pt>
                <c:pt idx="1">
                  <c:v>162.91844757227483</c:v>
                </c:pt>
                <c:pt idx="2">
                  <c:v>1.9383811966869315</c:v>
                </c:pt>
                <c:pt idx="3">
                  <c:v>45.021305291534468</c:v>
                </c:pt>
                <c:pt idx="4">
                  <c:v>5.9065732881873103</c:v>
                </c:pt>
                <c:pt idx="5">
                  <c:v>11.746698153288785</c:v>
                </c:pt>
                <c:pt idx="6">
                  <c:v>0.76165793929320391</c:v>
                </c:pt>
                <c:pt idx="7">
                  <c:v>0</c:v>
                </c:pt>
              </c:numCache>
            </c:numRef>
          </c:val>
        </c:ser>
        <c:ser>
          <c:idx val="15"/>
          <c:order val="15"/>
          <c:tx>
            <c:strRef>
              <c:f>NOx_bar_chart_data!$B$20</c:f>
              <c:strCache>
                <c:ptCount val="1"/>
                <c:pt idx="0">
                  <c:v>Other Categories</c:v>
                </c:pt>
              </c:strCache>
            </c:strRef>
          </c:tx>
          <c:spPr>
            <a:solidFill>
              <a:srgbClr val="0000FF"/>
            </a:solidFill>
            <a:ln w="12700">
              <a:solidFill>
                <a:srgbClr val="000000"/>
              </a:solidFill>
              <a:prstDash val="solid"/>
            </a:ln>
          </c:spPr>
          <c:invertIfNegative val="0"/>
          <c:cat>
            <c:strRef>
              <c:f>NOx_bar_chart_data!$C$4:$J$4</c:f>
              <c:strCache>
                <c:ptCount val="8"/>
                <c:pt idx="0">
                  <c:v>Delta</c:v>
                </c:pt>
                <c:pt idx="1">
                  <c:v>Garfield</c:v>
                </c:pt>
                <c:pt idx="2">
                  <c:v>Gunnison</c:v>
                </c:pt>
                <c:pt idx="3">
                  <c:v>Mesa</c:v>
                </c:pt>
                <c:pt idx="4">
                  <c:v>Moffat</c:v>
                </c:pt>
                <c:pt idx="5">
                  <c:v>Rio Blanco</c:v>
                </c:pt>
                <c:pt idx="6">
                  <c:v>Routt</c:v>
                </c:pt>
                <c:pt idx="7">
                  <c:v>Pitkin</c:v>
                </c:pt>
              </c:strCache>
            </c:strRef>
          </c:cat>
          <c:val>
            <c:numRef>
              <c:f>NOx_bar_chart_data!$C$20:$J$20</c:f>
              <c:numCache>
                <c:formatCode>#,##0</c:formatCode>
                <c:ptCount val="8"/>
                <c:pt idx="0">
                  <c:v>0</c:v>
                </c:pt>
                <c:pt idx="1">
                  <c:v>116.50357400000001</c:v>
                </c:pt>
                <c:pt idx="2">
                  <c:v>3.1861299999999999</c:v>
                </c:pt>
                <c:pt idx="3">
                  <c:v>55.160000000000004</c:v>
                </c:pt>
                <c:pt idx="4">
                  <c:v>0</c:v>
                </c:pt>
                <c:pt idx="5">
                  <c:v>169.48840800000002</c:v>
                </c:pt>
                <c:pt idx="6">
                  <c:v>0</c:v>
                </c:pt>
                <c:pt idx="7">
                  <c:v>0</c:v>
                </c:pt>
              </c:numCache>
            </c:numRef>
          </c:val>
        </c:ser>
        <c:dLbls>
          <c:showLegendKey val="0"/>
          <c:showVal val="0"/>
          <c:showCatName val="0"/>
          <c:showSerName val="0"/>
          <c:showPercent val="0"/>
          <c:showBubbleSize val="0"/>
        </c:dLbls>
        <c:gapWidth val="150"/>
        <c:overlap val="100"/>
        <c:axId val="88110976"/>
        <c:axId val="88117248"/>
      </c:barChart>
      <c:catAx>
        <c:axId val="88110976"/>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a:t>County</a:t>
                </a:r>
              </a:p>
            </c:rich>
          </c:tx>
          <c:layout>
            <c:manualLayout>
              <c:xMode val="edge"/>
              <c:yMode val="edge"/>
              <c:x val="0.39733629300777057"/>
              <c:y val="0.926590538336052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88117248"/>
        <c:crosses val="autoZero"/>
        <c:auto val="1"/>
        <c:lblAlgn val="ctr"/>
        <c:lblOffset val="100"/>
        <c:tickLblSkip val="1"/>
        <c:tickMarkSkip val="1"/>
        <c:noMultiLvlLbl val="0"/>
      </c:catAx>
      <c:valAx>
        <c:axId val="88117248"/>
        <c:scaling>
          <c:orientation val="minMax"/>
          <c:max val="14000"/>
          <c:min val="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a:t>NOx Emissions (tons/year)</a:t>
                </a:r>
              </a:p>
            </c:rich>
          </c:tx>
          <c:layout>
            <c:manualLayout>
              <c:xMode val="edge"/>
              <c:yMode val="edge"/>
              <c:x val="1.5538290788013319E-2"/>
              <c:y val="0.2300163132137031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88110976"/>
        <c:crosses val="autoZero"/>
        <c:crossBetween val="between"/>
        <c:majorUnit val="1000"/>
      </c:valAx>
      <c:spPr>
        <a:noFill/>
        <a:ln w="12700">
          <a:solidFill>
            <a:srgbClr val="808080"/>
          </a:solidFill>
          <a:prstDash val="solid"/>
        </a:ln>
      </c:spPr>
    </c:plotArea>
    <c:legend>
      <c:legendPos val="r"/>
      <c:layout>
        <c:manualLayout>
          <c:xMode val="edge"/>
          <c:yMode val="edge"/>
          <c:x val="0.78246392896781181"/>
          <c:y val="1.141924959216966E-2"/>
          <c:w val="0.20754716981132149"/>
          <c:h val="0.9086460032626427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2008 VOC Emissions (tons/year) by Source</a:t>
            </a:r>
            <a:endParaRPr lang="en-US"/>
          </a:p>
        </c:rich>
      </c:tx>
      <c:overlay val="0"/>
    </c:title>
    <c:autoTitleDeleted val="0"/>
    <c:plotArea>
      <c:layout/>
      <c:pieChart>
        <c:varyColors val="1"/>
        <c:ser>
          <c:idx val="0"/>
          <c:order val="0"/>
          <c:tx>
            <c:strRef>
              <c:f>all_src_inventory!$C$5337</c:f>
              <c:strCache>
                <c:ptCount val="1"/>
                <c:pt idx="0">
                  <c:v>VOC (tons/year)</c:v>
                </c:pt>
              </c:strCache>
            </c:strRef>
          </c:tx>
          <c:explosion val="25"/>
          <c:dLbls>
            <c:txPr>
              <a:bodyPr/>
              <a:lstStyle/>
              <a:p>
                <a:pPr>
                  <a:defRPr sz="1500"/>
                </a:pPr>
                <a:endParaRPr lang="en-US"/>
              </a:p>
            </c:txPr>
            <c:showLegendKey val="0"/>
            <c:showVal val="0"/>
            <c:showCatName val="1"/>
            <c:showSerName val="0"/>
            <c:showPercent val="1"/>
            <c:showBubbleSize val="0"/>
            <c:showLeaderLines val="1"/>
          </c:dLbls>
          <c:cat>
            <c:strRef>
              <c:f>all_src_inventory!$A$5338:$A$5339</c:f>
              <c:strCache>
                <c:ptCount val="2"/>
                <c:pt idx="0">
                  <c:v>Unpermitted Source</c:v>
                </c:pt>
                <c:pt idx="1">
                  <c:v>APENs</c:v>
                </c:pt>
              </c:strCache>
            </c:strRef>
          </c:cat>
          <c:val>
            <c:numRef>
              <c:f>all_src_inventory!$C$5338:$C$5339</c:f>
              <c:numCache>
                <c:formatCode>#,##0</c:formatCode>
                <c:ptCount val="2"/>
                <c:pt idx="0">
                  <c:v>31339.557327558272</c:v>
                </c:pt>
                <c:pt idx="1">
                  <c:v>14374.819734110099</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2008 NOx Emissions (tons/year) by Source</a:t>
            </a:r>
            <a:endParaRPr lang="en-US">
              <a:effectLst/>
            </a:endParaRPr>
          </a:p>
        </c:rich>
      </c:tx>
      <c:overlay val="0"/>
    </c:title>
    <c:autoTitleDeleted val="0"/>
    <c:plotArea>
      <c:layout/>
      <c:pieChart>
        <c:varyColors val="1"/>
        <c:ser>
          <c:idx val="0"/>
          <c:order val="0"/>
          <c:tx>
            <c:strRef>
              <c:f>all_src_inventory!$B$5337</c:f>
              <c:strCache>
                <c:ptCount val="1"/>
                <c:pt idx="0">
                  <c:v>NOx (tons/year)</c:v>
                </c:pt>
              </c:strCache>
            </c:strRef>
          </c:tx>
          <c:explosion val="25"/>
          <c:dLbls>
            <c:txPr>
              <a:bodyPr/>
              <a:lstStyle/>
              <a:p>
                <a:pPr>
                  <a:defRPr sz="1500"/>
                </a:pPr>
                <a:endParaRPr lang="en-US"/>
              </a:p>
            </c:txPr>
            <c:showLegendKey val="0"/>
            <c:showVal val="0"/>
            <c:showCatName val="1"/>
            <c:showSerName val="0"/>
            <c:showPercent val="1"/>
            <c:showBubbleSize val="0"/>
            <c:showLeaderLines val="1"/>
          </c:dLbls>
          <c:cat>
            <c:strRef>
              <c:f>all_src_inventory!$A$5338:$A$5339</c:f>
              <c:strCache>
                <c:ptCount val="2"/>
                <c:pt idx="0">
                  <c:v>Unpermitted Source</c:v>
                </c:pt>
                <c:pt idx="1">
                  <c:v>APENs</c:v>
                </c:pt>
              </c:strCache>
            </c:strRef>
          </c:cat>
          <c:val>
            <c:numRef>
              <c:f>all_src_inventory!$B$5338:$B$5339</c:f>
              <c:numCache>
                <c:formatCode>#,##0</c:formatCode>
                <c:ptCount val="2"/>
                <c:pt idx="0">
                  <c:v>11024.473311086062</c:v>
                </c:pt>
                <c:pt idx="1">
                  <c:v>9088.6880479999982</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chartsheets/sheet1.xml><?xml version="1.0" encoding="utf-8"?>
<chartsheet xmlns="http://schemas.openxmlformats.org/spreadsheetml/2006/main" xmlns:r="http://schemas.openxmlformats.org/officeDocument/2006/relationships">
  <sheetPr codeName="Chart7"/>
  <sheetViews>
    <sheetView zoomScale="85" workbookViewId="0"/>
  </sheetViews>
  <pageMargins left="0.75" right="0.75" top="1" bottom="1" header="0.5" footer="0.5"/>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codeName="Chart8"/>
  <sheetViews>
    <sheetView zoomScale="70" workbookViewId="0"/>
  </sheetViews>
  <pageMargins left="0.75" right="0.75" top="1" bottom="1" header="0.5" footer="0.5"/>
  <pageSetup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codeName="Chart11"/>
  <sheetViews>
    <sheetView zoomScale="70" workbookViewId="0"/>
  </sheetViews>
  <pageMargins left="0.75" right="0.75" top="1" bottom="1" header="0.5" footer="0.5"/>
  <pageSetup orientation="landscape" r:id="rId1"/>
  <headerFooter alignWithMargins="0"/>
  <drawing r:id="rId2"/>
</chartsheet>
</file>

<file path=xl/chartsheets/sheet4.xml><?xml version="1.0" encoding="utf-8"?>
<chartsheet xmlns="http://schemas.openxmlformats.org/spreadsheetml/2006/main" xmlns:r="http://schemas.openxmlformats.org/officeDocument/2006/relationships">
  <sheetPr codeName="Chart10"/>
  <sheetViews>
    <sheetView zoomScale="70" workbookViewId="0"/>
  </sheetViews>
  <pageMargins left="0.75" right="0.75" top="1" bottom="1" header="0.5" footer="0.5"/>
  <pageSetup orientation="landscape" r:id="rId1"/>
  <headerFooter alignWithMargins="0"/>
  <drawing r:id="rId2"/>
</chartsheet>
</file>

<file path=xl/chartsheets/sheet5.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3229535</xdr:colOff>
      <xdr:row>28</xdr:row>
      <xdr:rowOff>150718</xdr:rowOff>
    </xdr:to>
    <xdr:sp macro="" textlink="">
      <xdr:nvSpPr>
        <xdr:cNvPr id="2" name="Text Box 2"/>
        <xdr:cNvSpPr txBox="1">
          <a:spLocks noChangeArrowheads="1"/>
        </xdr:cNvSpPr>
      </xdr:nvSpPr>
      <xdr:spPr bwMode="auto">
        <a:xfrm>
          <a:off x="0" y="3294529"/>
          <a:ext cx="5067300" cy="454342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Project:</a:t>
          </a:r>
          <a:r>
            <a:rPr lang="en-US" sz="1000" b="0" i="0" u="none" strike="noStrike" baseline="0">
              <a:solidFill>
                <a:srgbClr val="000000"/>
              </a:solidFill>
              <a:latin typeface="Arial"/>
              <a:cs typeface="Arial"/>
            </a:rPr>
            <a:t>  West Jump</a:t>
          </a:r>
        </a:p>
        <a:p>
          <a:pPr algn="l" rtl="0">
            <a:defRPr sz="1000"/>
          </a:pPr>
          <a:r>
            <a:rPr lang="en-US" sz="1000" b="1" i="0" u="none" strike="noStrike" baseline="0">
              <a:solidFill>
                <a:srgbClr val="000000"/>
              </a:solidFill>
              <a:latin typeface="Arial"/>
              <a:cs typeface="Arial"/>
            </a:rPr>
            <a:t>Area: </a:t>
          </a:r>
          <a:r>
            <a:rPr lang="en-US" sz="1000" b="0" i="0" u="none" strike="noStrike" baseline="0">
              <a:solidFill>
                <a:srgbClr val="000000"/>
              </a:solidFill>
              <a:latin typeface="Arial"/>
              <a:cs typeface="Arial"/>
            </a:rPr>
            <a:t> Piceance Basin, Colorado</a:t>
          </a:r>
        </a:p>
        <a:p>
          <a:pPr algn="l" rtl="0">
            <a:defRPr sz="1000"/>
          </a:pPr>
          <a:r>
            <a:rPr lang="en-US" sz="1000" b="1" i="0" u="none" strike="noStrike" baseline="0">
              <a:solidFill>
                <a:srgbClr val="000000"/>
              </a:solidFill>
              <a:latin typeface="Arial"/>
              <a:cs typeface="Arial"/>
            </a:rPr>
            <a:t>Time Period:</a:t>
          </a:r>
          <a:r>
            <a:rPr lang="en-US" sz="1000" b="0" i="0" u="none" strike="noStrike" baseline="0">
              <a:solidFill>
                <a:srgbClr val="000000"/>
              </a:solidFill>
              <a:latin typeface="Arial"/>
              <a:cs typeface="Arial"/>
            </a:rPr>
            <a:t>  2008 annual</a:t>
          </a:r>
        </a:p>
        <a:p>
          <a:pPr algn="l" rtl="0">
            <a:defRPr sz="1000"/>
          </a:pPr>
          <a:r>
            <a:rPr lang="en-US" sz="1000" b="1" i="0" u="none" strike="noStrike" baseline="0">
              <a:solidFill>
                <a:srgbClr val="000000"/>
              </a:solidFill>
              <a:latin typeface="Arial"/>
              <a:cs typeface="Arial"/>
            </a:rPr>
            <a:t>Pollutants:</a:t>
          </a:r>
          <a:r>
            <a:rPr lang="en-US" sz="1000" b="0" i="0" u="none" strike="noStrike" baseline="0">
              <a:solidFill>
                <a:srgbClr val="000000"/>
              </a:solidFill>
              <a:latin typeface="Arial"/>
              <a:cs typeface="Arial"/>
            </a:rPr>
            <a:t>  NOx, VOC, CO, SO2, PM10</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This spreadsheet contains the oil and gas sources emission inventory for the area and temporal period as listed above.  2006 base year unpermitted emissions were projected to 2008 based on estimated changes in activity as well as control due to regulations.  Activity data were obtained from the IHS database for the calendar year 2008. Each source category was assigned the projection estimate for the activity category to which it was most closely associated.  For example, drill rig activity would be most closely associated and therefore assigned the activity projection of new spuds.  The </a:t>
          </a:r>
          <a:r>
            <a:rPr lang="en-US" sz="1000" b="0" i="0" u="none" strike="noStrike" baseline="0">
              <a:solidFill>
                <a:srgbClr val="000000"/>
              </a:solidFill>
              <a:latin typeface="Arial"/>
              <a:ea typeface="+mn-ea"/>
              <a:cs typeface="Arial"/>
            </a:rPr>
            <a:t>permitted APEN sources emissions were directly obtained from the Colorado Department of Public Health and Environment (CDPHE) for the calendar year 2008. Emission projections also include </a:t>
          </a:r>
          <a:r>
            <a:rPr lang="en-US" sz="1000" b="0" i="0" u="none" strike="noStrike" baseline="0">
              <a:solidFill>
                <a:srgbClr val="000000"/>
              </a:solidFill>
              <a:latin typeface="Arial"/>
              <a:cs typeface="Arial"/>
            </a:rPr>
            <a:t>the effects of regulations which require controls beyond those in place in the 2006 base year.</a:t>
          </a:r>
        </a:p>
        <a:p>
          <a:pPr algn="l" rtl="0">
            <a:defRPr sz="1000"/>
          </a:pPr>
          <a:endParaRPr lang="en-US" sz="1000" b="0" i="0" u="none" strike="noStrike" baseline="0">
            <a:solidFill>
              <a:srgbClr val="000000"/>
            </a:solidFill>
            <a:latin typeface="Arial"/>
            <a:cs typeface="Arial"/>
          </a:endParaRPr>
        </a:p>
        <a:p>
          <a:pPr algn="l" rtl="0">
            <a:defRPr sz="1000"/>
          </a:pPr>
          <a:r>
            <a:rPr lang="en-US" sz="1000" b="1" i="0" u="sng" strike="noStrike" baseline="0">
              <a:solidFill>
                <a:srgbClr val="000000"/>
              </a:solidFill>
              <a:latin typeface="Arial"/>
              <a:cs typeface="Arial"/>
            </a:rPr>
            <a:t>Spreadsheet Organization</a:t>
          </a:r>
        </a:p>
        <a:p>
          <a:pPr algn="l" rtl="0">
            <a:defRPr sz="1000"/>
          </a:pPr>
          <a:endParaRPr lang="en-US" sz="1000" b="1" i="0" u="sng"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Geographical Description of the Basin: </a:t>
          </a:r>
          <a:r>
            <a:rPr lang="en-US" sz="1000" b="0" i="0" u="none" strike="noStrike" baseline="0">
              <a:solidFill>
                <a:srgbClr val="000000"/>
              </a:solidFill>
              <a:latin typeface="Arial"/>
              <a:cs typeface="Arial"/>
            </a:rPr>
            <a:t> Basin_Boundary</a:t>
          </a:r>
        </a:p>
        <a:p>
          <a:pPr algn="l" rtl="0">
            <a:defRPr sz="1000"/>
          </a:pPr>
          <a:r>
            <a:rPr lang="en-US" sz="1000" b="1" i="0" u="none" strike="noStrike" baseline="0">
              <a:solidFill>
                <a:srgbClr val="000000"/>
              </a:solidFill>
              <a:latin typeface="Arial"/>
              <a:cs typeface="Arial"/>
            </a:rPr>
            <a:t>Comparison Tables:  </a:t>
          </a:r>
          <a:r>
            <a:rPr lang="en-US" sz="1000" b="0" i="0" u="none" strike="noStrike" baseline="0">
              <a:solidFill>
                <a:srgbClr val="000000"/>
              </a:solidFill>
              <a:latin typeface="Arial"/>
              <a:cs typeface="Arial"/>
            </a:rPr>
            <a:t>change_summary_2006_2008</a:t>
          </a:r>
        </a:p>
        <a:p>
          <a:pPr algn="l" rtl="0">
            <a:defRPr sz="1000"/>
          </a:pPr>
          <a:r>
            <a:rPr lang="en-US" sz="1000" b="1" i="0" u="none" strike="noStrike" baseline="0">
              <a:solidFill>
                <a:srgbClr val="000000"/>
              </a:solidFill>
              <a:latin typeface="Arial"/>
              <a:cs typeface="Arial"/>
            </a:rPr>
            <a:t>Table Summaries: </a:t>
          </a:r>
          <a:r>
            <a:rPr lang="en-US" sz="1000" b="0" i="0" u="none" strike="noStrike" baseline="0">
              <a:solidFill>
                <a:srgbClr val="000000"/>
              </a:solidFill>
              <a:latin typeface="Arial"/>
              <a:cs typeface="Arial"/>
            </a:rPr>
            <a:t> by_cnty_allpol, by_src_allpol, VOC_cnty_tbl, NOx_cnty_tbl, VOC_bar_chart_data, NOx_bar_chart_data</a:t>
          </a:r>
        </a:p>
        <a:p>
          <a:pPr algn="l" rtl="0">
            <a:defRPr sz="1000"/>
          </a:pPr>
          <a:r>
            <a:rPr lang="en-US" sz="1000" b="1" i="0" u="none" strike="noStrike" baseline="0">
              <a:solidFill>
                <a:srgbClr val="000000"/>
              </a:solidFill>
              <a:latin typeface="Arial"/>
              <a:cs typeface="Arial"/>
            </a:rPr>
            <a:t>Charts:</a:t>
          </a:r>
          <a:r>
            <a:rPr lang="en-US" sz="1000" b="0" i="0" u="none" strike="noStrike" baseline="0">
              <a:solidFill>
                <a:srgbClr val="000000"/>
              </a:solidFill>
              <a:latin typeface="Arial"/>
              <a:cs typeface="Arial"/>
            </a:rPr>
            <a:t>  VOC-basin-pie, NOx-basin-pie, VOC-bar-cnty, NOx-bar-cnty, VOC_by_sources, NOx_by_sources</a:t>
          </a:r>
        </a:p>
        <a:p>
          <a:pPr algn="l" rtl="0">
            <a:defRPr sz="1000"/>
          </a:pPr>
          <a:r>
            <a:rPr lang="en-US" sz="1000" b="1" i="0" u="none" strike="noStrike" baseline="0">
              <a:solidFill>
                <a:srgbClr val="000000"/>
              </a:solidFill>
              <a:latin typeface="Arial"/>
              <a:cs typeface="Arial"/>
            </a:rPr>
            <a:t>By SCC and County Emissions: </a:t>
          </a:r>
          <a:r>
            <a:rPr lang="en-US" sz="1000" b="0" i="0" u="none" strike="noStrike" baseline="0">
              <a:solidFill>
                <a:srgbClr val="000000"/>
              </a:solidFill>
              <a:latin typeface="Arial"/>
              <a:cs typeface="Arial"/>
            </a:rPr>
            <a:t> all_src_inventory</a:t>
          </a:r>
        </a:p>
        <a:p>
          <a:pPr algn="l" rtl="0">
            <a:defRPr sz="1000"/>
          </a:pPr>
          <a:r>
            <a:rPr lang="en-US" sz="1000" b="1" i="0" u="none" strike="noStrike" baseline="0">
              <a:solidFill>
                <a:srgbClr val="000000"/>
              </a:solidFill>
              <a:latin typeface="Arial"/>
              <a:cs typeface="Arial"/>
            </a:rPr>
            <a:t>Growth Estimates:</a:t>
          </a:r>
          <a:r>
            <a:rPr lang="en-US" sz="1000" b="0" i="0" u="none" strike="noStrike" baseline="0">
              <a:solidFill>
                <a:srgbClr val="000000"/>
              </a:solidFill>
              <a:latin typeface="Arial"/>
              <a:cs typeface="Arial"/>
            </a:rPr>
            <a:t>  growth</a:t>
          </a:r>
        </a:p>
        <a:p>
          <a:pPr algn="l" rtl="0">
            <a:defRPr sz="1000"/>
          </a:pPr>
          <a:r>
            <a:rPr lang="en-US" sz="1000" b="1" i="0" u="none" strike="noStrike" baseline="0">
              <a:solidFill>
                <a:srgbClr val="000000"/>
              </a:solidFill>
              <a:latin typeface="Arial"/>
              <a:cs typeface="Arial"/>
            </a:rPr>
            <a:t>Controls:</a:t>
          </a:r>
          <a:r>
            <a:rPr lang="en-US" sz="1000" b="0" i="0" u="none" strike="noStrike" baseline="0">
              <a:solidFill>
                <a:srgbClr val="000000"/>
              </a:solidFill>
              <a:latin typeface="Arial"/>
              <a:cs typeface="Arial"/>
            </a:rPr>
            <a:t>  control</a:t>
          </a:r>
        </a:p>
        <a:p>
          <a:pPr algn="l" rtl="0">
            <a:defRPr sz="1000"/>
          </a:pPr>
          <a:r>
            <a:rPr lang="en-US" sz="1000" b="1" i="0" u="none" strike="noStrike" baseline="0">
              <a:solidFill>
                <a:srgbClr val="000000"/>
              </a:solidFill>
              <a:latin typeface="Arial"/>
              <a:cs typeface="Arial"/>
            </a:rPr>
            <a:t>Detailed By Category Emissions:  </a:t>
          </a:r>
          <a:r>
            <a:rPr lang="en-US" sz="1000" b="0" i="0" u="none" strike="noStrike" baseline="0">
              <a:solidFill>
                <a:srgbClr val="000000"/>
              </a:solidFill>
              <a:latin typeface="Arial"/>
              <a:cs typeface="Arial"/>
            </a:rPr>
            <a:t>APENs_summary,unprmtd_src_summary</a:t>
          </a:r>
        </a:p>
        <a:p>
          <a:pPr algn="l" rtl="0">
            <a:defRPr sz="1000"/>
          </a:pPr>
          <a:r>
            <a:rPr lang="en-US" sz="1000" b="1" i="0" u="none" strike="noStrike" baseline="0">
              <a:solidFill>
                <a:srgbClr val="000000"/>
              </a:solidFill>
              <a:latin typeface="Arial"/>
              <a:cs typeface="Arial"/>
            </a:rPr>
            <a:t>Cross-reference Tables:  </a:t>
          </a:r>
          <a:r>
            <a:rPr lang="en-US" sz="1000" b="0" i="0" u="none" strike="noStrike" baseline="0">
              <a:solidFill>
                <a:srgbClr val="000000"/>
              </a:solidFill>
              <a:latin typeface="Arial"/>
              <a:cs typeface="Arial"/>
            </a:rPr>
            <a:t>SCC_xref, fips_xref</a:t>
          </a:r>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5</xdr:row>
      <xdr:rowOff>47625</xdr:rowOff>
    </xdr:from>
    <xdr:to>
      <xdr:col>7</xdr:col>
      <xdr:colOff>161925</xdr:colOff>
      <xdr:row>41</xdr:row>
      <xdr:rowOff>19050</xdr:rowOff>
    </xdr:to>
    <xdr:pic>
      <xdr:nvPicPr>
        <xdr:cNvPr id="13317" name="Picture 5" descr="PiceanceBasin"/>
        <xdr:cNvPicPr>
          <a:picLocks noChangeAspect="1" noChangeArrowheads="1"/>
        </xdr:cNvPicPr>
      </xdr:nvPicPr>
      <xdr:blipFill>
        <a:blip xmlns:r="http://schemas.openxmlformats.org/officeDocument/2006/relationships" r:embed="rId1" cstate="print"/>
        <a:srcRect/>
        <a:stretch>
          <a:fillRect/>
        </a:stretch>
      </xdr:blipFill>
      <xdr:spPr bwMode="auto">
        <a:xfrm>
          <a:off x="171450" y="1095375"/>
          <a:ext cx="5238750" cy="6248400"/>
        </a:xfrm>
        <a:prstGeom prst="rect">
          <a:avLst/>
        </a:prstGeom>
        <a:noFill/>
        <a:ln w="9525">
          <a:solidFill>
            <a:srgbClr val="000000"/>
          </a:solid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8583706" cy="583826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twoCellAnchor editAs="oneCell">
    <xdr:from>
      <xdr:col>20</xdr:col>
      <xdr:colOff>1143000</xdr:colOff>
      <xdr:row>21</xdr:row>
      <xdr:rowOff>85725</xdr:rowOff>
    </xdr:from>
    <xdr:to>
      <xdr:col>26</xdr:col>
      <xdr:colOff>523875</xdr:colOff>
      <xdr:row>31</xdr:row>
      <xdr:rowOff>142875</xdr:rowOff>
    </xdr:to>
    <xdr:pic>
      <xdr:nvPicPr>
        <xdr:cNvPr id="1536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0764500" y="3886200"/>
          <a:ext cx="4933950" cy="1685925"/>
        </a:xfrm>
        <a:prstGeom prst="rect">
          <a:avLst/>
        </a:prstGeom>
        <a:noFill/>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Rajashi Parikh" refreshedDate="40997.686136111108" createdVersion="4" refreshedVersion="4" minRefreshableVersion="3" recordCount="15">
  <cacheSource type="worksheet">
    <worksheetSource ref="A19:L34" sheet="growth"/>
  </cacheSource>
  <cacheFields count="12">
    <cacheField name="Source" numFmtId="0">
      <sharedItems/>
    </cacheField>
    <cacheField name="SCC" numFmtId="0">
      <sharedItems count="16">
        <s v="2310000100"/>
        <s v="2310000220"/>
        <s v="2310000230"/>
        <s v="2310000300"/>
        <s v="2310000700"/>
        <s v="2310000801"/>
        <s v="2310000802"/>
        <s v="2310000820"/>
        <s v="2310001610"/>
        <s v="2310001620"/>
        <s v="2310001630"/>
        <s v="2310002240"/>
        <s v="2310003100"/>
        <s v="2310003200"/>
        <s v="2310003500"/>
        <s v="2310002230" u="1"/>
      </sharedItems>
    </cacheField>
    <cacheField name="Description" numFmtId="0">
      <sharedItems/>
    </cacheField>
    <cacheField name="Projection Parameter" numFmtId="0">
      <sharedItems/>
    </cacheField>
    <cacheField name="Delta" numFmtId="168">
      <sharedItems containsSemiMixedTypes="0" containsString="0" containsNumber="1" minValue="0" maxValue="1"/>
    </cacheField>
    <cacheField name="Garfield" numFmtId="168">
      <sharedItems containsSemiMixedTypes="0" containsString="0" containsNumber="1" minValue="1" maxValue="1.8924122310305775"/>
    </cacheField>
    <cacheField name="Gunnison" numFmtId="168">
      <sharedItems containsSemiMixedTypes="0" containsString="0" containsNumber="1" minValue="0.14285714285714285" maxValue="2.4515612302868606"/>
    </cacheField>
    <cacheField name="Mesa" numFmtId="168">
      <sharedItems containsSemiMixedTypes="0" containsString="0" containsNumber="1" minValue="1.0550055005500549" maxValue="3.4610555228565825"/>
    </cacheField>
    <cacheField name="Moffat" numFmtId="168">
      <sharedItems containsSemiMixedTypes="0" containsString="0" containsNumber="1" minValue="0.44" maxValue="1.7675097590089364"/>
    </cacheField>
    <cacheField name="Rio Blanco" numFmtId="168">
      <sharedItems containsSemiMixedTypes="0" containsString="0" containsNumber="1" minValue="0.94978083854605944" maxValue="2.10752688172043"/>
    </cacheField>
    <cacheField name="Routt" numFmtId="168">
      <sharedItems containsSemiMixedTypes="0" containsString="0" containsNumber="1" minValue="0" maxValue="2.2478793834695354"/>
    </cacheField>
    <cacheField name="Pitkin" numFmtId="168">
      <sharedItems containsSemiMixedTypes="0" containsString="0" containsNumber="1" minValue="0.94263290354462737" maxValue="1.788364249578414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ajashi Parikh" refreshedDate="41066.64976226852" createdVersion="3" refreshedVersion="4" recordCount="6507">
  <cacheSource type="worksheet">
    <worksheetSource ref="A5:J6512" sheet="all_src_inventory"/>
  </cacheSource>
  <cacheFields count="10">
    <cacheField name="Source" numFmtId="0">
      <sharedItems containsBlank="1"/>
    </cacheField>
    <cacheField name="STFIPs" numFmtId="0">
      <sharedItems containsBlank="1" containsMixedTypes="1" containsNumber="1" minValue="9088.6880479999982" maxValue="11024.473311086062"/>
    </cacheField>
    <cacheField name="FIPS" numFmtId="0">
      <sharedItems containsBlank="1" containsMixedTypes="1" containsNumber="1" minValue="14374.819734110099" maxValue="4904702" count="26">
        <s v="08029"/>
        <s v="08045"/>
        <s v="08051"/>
        <s v="08077"/>
        <s v="08081"/>
        <s v="08103"/>
        <s v="08107"/>
        <s v="08097"/>
        <m/>
        <s v="VOC (tons/year)"/>
        <n v="31339.557327558272"/>
        <n v="14374.819734110099"/>
        <b v="1"/>
        <n v="17932.230006179612" u="1"/>
        <n v="4900701" u="1"/>
        <n v="4904701" u="1"/>
        <n v="4901502" u="1"/>
        <n v="4901301" u="1"/>
        <n v="4901901" u="1"/>
        <n v="4900702" u="1"/>
        <n v="4904702" u="1"/>
        <n v="4901302" u="1"/>
        <n v="15496.707826961994" u="1"/>
        <n v="4901902" u="1"/>
        <n v="20350.305247912456" u="1"/>
        <n v="4901501" u="1"/>
      </sharedItems>
    </cacheField>
    <cacheField name="SCC" numFmtId="0">
      <sharedItems containsBlank="1" containsMixedTypes="1" containsNumber="1" minValue="5740.9081167411923" maxValue="5778.7278640000013"/>
    </cacheField>
    <cacheField name="Description" numFmtId="0">
      <sharedItems containsBlank="1" containsMixedTypes="1" containsNumber="1" minValue="78.017866999999967" maxValue="441.0895152517212" count="46">
        <s v="Venting - blowdowns"/>
        <s v="Venting - initial completions"/>
        <s v="Venting - recompletions"/>
        <s v="Drill rigs"/>
        <s v="Exempt engines"/>
        <s v="Unpermitted Fugitives"/>
        <s v="Heaters"/>
        <s v="Pneumatic devices"/>
        <s v="Pneumatic pumps"/>
        <s v="Workover rigs"/>
        <s v="Gas Well Truck Loading"/>
        <s v="Oil Well Truck Loading"/>
        <s v="Gas Plant Truck Loading"/>
        <s v="Flaring"/>
        <s v="Oil Tank"/>
        <s v="Glycol Dehydrator"/>
        <s v="Compressor Engines"/>
        <s v="Permitted Fugitives"/>
        <s v="Condensate Tanks"/>
        <s v="Oil and Gas Production"/>
        <s v="Natural Gas Production, Gas Sweetening: Amine Process"/>
        <s v="Tank Losses"/>
        <s v="Oil Production, Processing Operations: Not Classified"/>
        <s v="Natural Gas Production, Flares Combusting Gases &lt;1000 BTU/scf"/>
        <s v="Natural Gas Processing Facilities, Gas Sweeting: Amine Process"/>
        <s v="Natural Gas Production, Other Not Classified"/>
        <s v="Natural Gas Production, Flares"/>
        <s v="Natural Gas Production, Flares Combusting Gases &gt;1000 BTU/scf"/>
        <s v="Natural Gas Production, Compressor Seals"/>
        <s v="Natural Gas Production, All Equipt Leak Fugitives"/>
        <s v="Process Heaters"/>
        <s v="Natural Gas Production, Incinerators Burning Waste Gas or Augmented Waste Gas"/>
        <s v="Natural Gas Processing Facilities, Flanges and Connections"/>
        <s v="Natural Gas Production, Hydrocarbon Skimmer"/>
        <s v="Liquid Separator"/>
        <s v="Oil Production, Fugitives: Compressor Seals"/>
        <s v="Natural Gas Processing Facilities, Process Valves"/>
        <s v="Oil Production, Miscellaneous Well: General"/>
        <s v="Natural Gas Processing Facilities, Compressor Seals"/>
        <s v="Oil Production, Atmospheric Wash Tank: Flashing Loss"/>
        <s v="Natural Gas Production, Gas Stripping Operations"/>
        <m/>
        <s v="SOx (tons/year)"/>
        <n v="441.0895152517212"/>
        <n v="78.017866999999967"/>
        <b v="1"/>
      </sharedItems>
    </cacheField>
    <cacheField name="NOx (tons/year)" numFmtId="0">
      <sharedItems containsBlank="1" containsMixedTypes="1" containsNumber="1" minValue="0" maxValue="7582.2362867411748"/>
    </cacheField>
    <cacheField name="VOC (tons/year)" numFmtId="0">
      <sharedItems containsString="0" containsBlank="1" containsNumber="1" minValue="0" maxValue="15280.619746300641"/>
    </cacheField>
    <cacheField name="CO (tons/year)" numFmtId="0">
      <sharedItems containsString="0" containsBlank="1" containsNumber="1" minValue="0" maxValue="2778.5720569236314"/>
    </cacheField>
    <cacheField name="SOx (tons/year)" numFmtId="0">
      <sharedItems containsString="0" containsBlank="1" containsNumber="1" minValue="0" maxValue="341.0636782215438"/>
    </cacheField>
    <cacheField name="PM (tons/year)" numFmtId="0">
      <sharedItems containsString="0" containsBlank="1" containsNumber="1" minValue="0" maxValue="1163.1539124633889"/>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king" refreshedDate="41067.464590277777" createdVersion="3" refreshedVersion="4" recordCount="5328">
  <cacheSource type="worksheet">
    <worksheetSource ref="A5:J5333" sheet="all_src_inventory"/>
  </cacheSource>
  <cacheFields count="10">
    <cacheField name="Source" numFmtId="0">
      <sharedItems/>
    </cacheField>
    <cacheField name="STFIPs" numFmtId="0">
      <sharedItems/>
    </cacheField>
    <cacheField name="FIPS" numFmtId="0">
      <sharedItems containsMixedTypes="1" containsNumber="1" containsInteger="1" minValue="4900701" maxValue="4904702" count="18">
        <s v="08029"/>
        <s v="08045"/>
        <s v="08051"/>
        <s v="08077"/>
        <s v="08081"/>
        <s v="08103"/>
        <s v="08107"/>
        <s v="08097"/>
        <n v="4900701" u="1"/>
        <n v="4904701" u="1"/>
        <n v="4901502" u="1"/>
        <n v="4901301" u="1"/>
        <n v="4901901" u="1"/>
        <n v="4900702" u="1"/>
        <n v="4904702" u="1"/>
        <n v="4901302" u="1"/>
        <n v="4901902" u="1"/>
        <n v="4901501" u="1"/>
      </sharedItems>
    </cacheField>
    <cacheField name="SCC" numFmtId="0">
      <sharedItems/>
    </cacheField>
    <cacheField name="Description" numFmtId="0">
      <sharedItems count="41">
        <s v="Venting - blowdowns"/>
        <s v="Venting - initial completions"/>
        <s v="Venting - recompletions"/>
        <s v="Drill rigs"/>
        <s v="Exempt engines"/>
        <s v="Unpermitted Fugitives"/>
        <s v="Heaters"/>
        <s v="Pneumatic devices"/>
        <s v="Pneumatic pumps"/>
        <s v="Workover rigs"/>
        <s v="Gas Well Truck Loading"/>
        <s v="Oil Well Truck Loading"/>
        <s v="Gas Plant Truck Loading"/>
        <s v="Flaring"/>
        <s v="Oil Tank"/>
        <s v="Glycol Dehydrator"/>
        <s v="Compressor Engines"/>
        <s v="Permitted Fugitives"/>
        <s v="Condensate Tanks"/>
        <s v="Oil and Gas Production"/>
        <s v="Natural Gas Production, Gas Sweetening: Amine Process"/>
        <s v="Tank Losses"/>
        <s v="Oil Production, Processing Operations: Not Classified"/>
        <s v="Natural Gas Production, Flares Combusting Gases &lt;1000 BTU/scf"/>
        <s v="Natural Gas Processing Facilities, Gas Sweeting: Amine Process"/>
        <s v="Natural Gas Production, Other Not Classified"/>
        <s v="Natural Gas Production, Flares"/>
        <s v="Natural Gas Production, Flares Combusting Gases &gt;1000 BTU/scf"/>
        <s v="Natural Gas Production, Compressor Seals"/>
        <s v="Natural Gas Production, All Equipt Leak Fugitives"/>
        <s v="Process Heaters"/>
        <s v="Natural Gas Production, Incinerators Burning Waste Gas or Augmented Waste Gas"/>
        <s v="Natural Gas Processing Facilities, Flanges and Connections"/>
        <s v="Natural Gas Production, Hydrocarbon Skimmer"/>
        <s v="Liquid Separator"/>
        <s v="Oil Production, Fugitives: Compressor Seals"/>
        <s v="Natural Gas Processing Facilities, Process Valves"/>
        <s v="Oil Production, Miscellaneous Well: General"/>
        <s v="Natural Gas Processing Facilities, Compressor Seals"/>
        <s v="Oil Production, Atmospheric Wash Tank: Flashing Loss"/>
        <s v="Natural Gas Production, Gas Stripping Operations"/>
      </sharedItems>
    </cacheField>
    <cacheField name="NOx (tons/year)" numFmtId="1">
      <sharedItems containsSemiMixedTypes="0" containsString="0" containsNumber="1" minValue="0" maxValue="7582.2362867411748"/>
    </cacheField>
    <cacheField name="VOC (tons/year)" numFmtId="1">
      <sharedItems containsSemiMixedTypes="0" containsString="0" containsNumber="1" minValue="0" maxValue="15280.619746300641"/>
    </cacheField>
    <cacheField name="CO (tons/year)" numFmtId="1">
      <sharedItems containsSemiMixedTypes="0" containsString="0" containsNumber="1" minValue="0" maxValue="2778.5720569236314"/>
    </cacheField>
    <cacheField name="SOx (tons/year)" numFmtId="1">
      <sharedItems containsSemiMixedTypes="0" containsString="0" containsNumber="1" minValue="0" maxValue="341.0636782215438"/>
    </cacheField>
    <cacheField name="PM (tons/year)" numFmtId="1">
      <sharedItems containsSemiMixedTypes="0" containsString="0" containsNumber="1" minValue="0" maxValue="1163.153912463388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
  <r>
    <s v="Unpermitted Source"/>
    <x v="0"/>
    <s v="Heaters"/>
    <s v="total well count"/>
    <n v="0.2857142857142857"/>
    <n v="1.6384313725490196"/>
    <n v="0.90909090909090906"/>
    <n v="2.0454545454545454"/>
    <n v="1.1052631578947369"/>
    <n v="1.0807783018867925"/>
    <n v="1.08"/>
    <n v="1.4726840855106889"/>
  </r>
  <r>
    <s v="Unpermitted Source"/>
    <x v="1"/>
    <s v="Drill rigs"/>
    <s v="Spuds"/>
    <n v="0"/>
    <n v="1.8924122310305775"/>
    <n v="0.14285714285714285"/>
    <n v="1.5503355704697988"/>
    <n v="0.44"/>
    <n v="2.10752688172043"/>
    <n v="0"/>
    <n v="1.7883642495784149"/>
  </r>
  <r>
    <s v="Unpermitted Source"/>
    <x v="2"/>
    <s v="Workover rigs"/>
    <s v="total well count"/>
    <n v="0.2857142857142857"/>
    <n v="1.6384313725490196"/>
    <n v="0.90909090909090906"/>
    <n v="2.0454545454545454"/>
    <n v="1.1052631578947369"/>
    <n v="1.0807783018867925"/>
    <n v="1.08"/>
    <n v="1.4726840855106889"/>
  </r>
  <r>
    <s v="Unpermitted Source"/>
    <x v="3"/>
    <s v="Pneumatic devices"/>
    <s v="Conv. Gas Well Count"/>
    <n v="0.16666666666666666"/>
    <n v="1.6444152431011827"/>
    <n v="0.72727272727272729"/>
    <n v="2.1148036253776437"/>
    <n v="1.0754716981132075"/>
    <n v="1.0910667823070253"/>
    <n v="1.5"/>
    <n v="1.5231070031994312"/>
  </r>
  <r>
    <s v="Unpermitted Source"/>
    <x v="4"/>
    <s v="Unpermitted Fugitives"/>
    <s v="total well count"/>
    <n v="0.2857142857142857"/>
    <n v="1.6384313725490196"/>
    <n v="0.90909090909090906"/>
    <n v="2.0454545454545454"/>
    <n v="1.1052631578947369"/>
    <n v="1.0807783018867925"/>
    <n v="1.08"/>
    <n v="1.4726840855106889"/>
  </r>
  <r>
    <s v="Unpermitted Source"/>
    <x v="5"/>
    <s v="Gas Well Truck Loading"/>
    <s v="Gas Well Condensate Production "/>
    <n v="0.10810810810810811"/>
    <n v="1.6086102635918134"/>
    <n v="0.86422510049129075"/>
    <n v="3.4610555228565825"/>
    <n v="1.7675097590089364"/>
    <n v="1.7778353981695711"/>
    <n v="0.85005279831045411"/>
    <n v="1.6821146085207761"/>
  </r>
  <r>
    <s v="Unpermitted Source"/>
    <x v="6"/>
    <s v="Oil Well Truck Loading"/>
    <s v="Oil Well Oil Production "/>
    <n v="1"/>
    <n v="1"/>
    <n v="1"/>
    <n v="1.0550055005500549"/>
    <n v="0.88295972801901657"/>
    <n v="0.94978083854605944"/>
    <n v="0.68415056507473571"/>
    <n v="0.94263290354462737"/>
  </r>
  <r>
    <s v="Unpermitted Source"/>
    <x v="7"/>
    <s v="Gas Plant Truck Loading"/>
    <s v="Gas Well Condensate Production "/>
    <n v="0.10810810810810811"/>
    <n v="1.6086102635918134"/>
    <n v="0.86422510049129075"/>
    <n v="3.4610555228565825"/>
    <n v="1.7675097590089364"/>
    <n v="1.7778353981695711"/>
    <n v="0.85005279831045411"/>
    <n v="1.6821146085207761"/>
  </r>
  <r>
    <s v="Unpermitted Source"/>
    <x v="8"/>
    <s v="Venting - initial completions"/>
    <s v="Spuds"/>
    <n v="0"/>
    <n v="1.8924122310305775"/>
    <n v="0.14285714285714285"/>
    <n v="1.5503355704697988"/>
    <n v="0.44"/>
    <n v="2.10752688172043"/>
    <n v="0"/>
    <n v="1.7883642495784149"/>
  </r>
  <r>
    <s v="Unpermitted Source"/>
    <x v="9"/>
    <s v="Venting - recompletions"/>
    <s v="Spuds"/>
    <n v="0"/>
    <n v="1.8924122310305775"/>
    <n v="0.14285714285714285"/>
    <n v="1.5503355704697988"/>
    <n v="0.44"/>
    <n v="2.10752688172043"/>
    <n v="0"/>
    <n v="1.7883642495784149"/>
  </r>
  <r>
    <s v="Unpermitted Source"/>
    <x v="10"/>
    <s v="Venting - blowdowns"/>
    <s v="total gas production"/>
    <n v="0.31555871182882023"/>
    <n v="1.6058875026114841"/>
    <n v="2.4515612302868606"/>
    <n v="2.6789279325016921"/>
    <n v="1.0288432025679626"/>
    <n v="1.0824634183049748"/>
    <n v="2.2478793834695354"/>
    <n v="1.5641426916801564"/>
  </r>
  <r>
    <s v="Unpermitted Source"/>
    <x v="11"/>
    <s v="Oil Tank"/>
    <s v="Oil Well Oil Production "/>
    <n v="1"/>
    <n v="1"/>
    <n v="1"/>
    <n v="1.0550055005500549"/>
    <n v="0.88295972801901657"/>
    <n v="0.94978083854605944"/>
    <n v="0.68415056507473571"/>
    <n v="0.94263290354462737"/>
  </r>
  <r>
    <s v="Unpermitted Source"/>
    <x v="12"/>
    <s v="Exempt engines"/>
    <s v="total well count"/>
    <n v="0.2857142857142857"/>
    <n v="1.6384313725490196"/>
    <n v="0.90909090909090906"/>
    <n v="2.0454545454545454"/>
    <n v="1.1052631578947369"/>
    <n v="1.0807783018867925"/>
    <n v="1.08"/>
    <n v="1.4726840855106889"/>
  </r>
  <r>
    <s v="Unpermitted Source"/>
    <x v="13"/>
    <s v="Pneumatic pumps"/>
    <s v="total well count"/>
    <n v="0.2857142857142857"/>
    <n v="1.6384313725490196"/>
    <n v="0.90909090909090906"/>
    <n v="2.0454545454545454"/>
    <n v="1.1052631578947369"/>
    <n v="1.0807783018867925"/>
    <n v="1.08"/>
    <n v="1.4726840855106889"/>
  </r>
  <r>
    <s v="Unpermitted Source"/>
    <x v="14"/>
    <s v="Flaring"/>
    <s v="total gas production"/>
    <n v="0.31555871182882023"/>
    <n v="1.6058875026114841"/>
    <n v="2.4515612302868606"/>
    <n v="2.6789279325016921"/>
    <n v="1.0288432025679626"/>
    <n v="1.0824634183049748"/>
    <n v="2.2478793834695354"/>
    <n v="1.5641426916801564"/>
  </r>
</pivotCacheRecords>
</file>

<file path=xl/pivotCache/pivotCacheRecords2.xml><?xml version="1.0" encoding="utf-8"?>
<pivotCacheRecords xmlns="http://schemas.openxmlformats.org/spreadsheetml/2006/main" xmlns:r="http://schemas.openxmlformats.org/officeDocument/2006/relationships" count="6507">
  <r>
    <s v="Unpermitted Source"/>
    <s v="08"/>
    <x v="0"/>
    <s v="2310001630"/>
    <x v="0"/>
    <n v="0"/>
    <n v="0.10534434679270288"/>
    <n v="0"/>
    <n v="0"/>
    <n v="0"/>
  </r>
  <r>
    <s v="Unpermitted Source"/>
    <s v="08"/>
    <x v="1"/>
    <s v="2310001630"/>
    <x v="0"/>
    <n v="0"/>
    <n v="2837.8359978003182"/>
    <n v="0"/>
    <n v="0"/>
    <n v="0"/>
  </r>
  <r>
    <s v="Unpermitted Source"/>
    <s v="08"/>
    <x v="2"/>
    <s v="2310001630"/>
    <x v="0"/>
    <n v="0"/>
    <n v="7.0279058504840037"/>
    <n v="0"/>
    <n v="0"/>
    <n v="0"/>
  </r>
  <r>
    <s v="Unpermitted Source"/>
    <s v="08"/>
    <x v="3"/>
    <s v="2310001630"/>
    <x v="0"/>
    <n v="0"/>
    <n v="205.59682510638356"/>
    <n v="0"/>
    <n v="0"/>
    <n v="0"/>
  </r>
  <r>
    <s v="Unpermitted Source"/>
    <s v="08"/>
    <x v="4"/>
    <s v="2310001630"/>
    <x v="0"/>
    <n v="0"/>
    <n v="103.01509257765517"/>
    <n v="0"/>
    <n v="0"/>
    <n v="0"/>
  </r>
  <r>
    <s v="Unpermitted Source"/>
    <s v="08"/>
    <x v="5"/>
    <s v="2310001630"/>
    <x v="0"/>
    <n v="0"/>
    <n v="242.68221493598875"/>
    <n v="0"/>
    <n v="0"/>
    <n v="0"/>
  </r>
  <r>
    <s v="Unpermitted Source"/>
    <s v="08"/>
    <x v="6"/>
    <s v="2310001630"/>
    <x v="0"/>
    <n v="0"/>
    <n v="0.44797631935266757"/>
    <n v="0"/>
    <n v="0"/>
    <n v="0"/>
  </r>
  <r>
    <s v="Unpermitted Source"/>
    <s v="08"/>
    <x v="0"/>
    <s v="2310001610"/>
    <x v="1"/>
    <n v="0"/>
    <n v="0"/>
    <n v="0"/>
    <n v="0"/>
    <n v="0"/>
  </r>
  <r>
    <s v="Unpermitted Source"/>
    <s v="08"/>
    <x v="1"/>
    <s v="2310001610"/>
    <x v="1"/>
    <n v="0"/>
    <n v="15280.619746300641"/>
    <n v="0"/>
    <n v="0"/>
    <n v="0"/>
  </r>
  <r>
    <s v="Unpermitted Source"/>
    <s v="08"/>
    <x v="2"/>
    <s v="2310001610"/>
    <x v="1"/>
    <n v="0"/>
    <n v="9.1445958984444289"/>
    <n v="0"/>
    <n v="0"/>
    <n v="0"/>
  </r>
  <r>
    <s v="Unpermitted Source"/>
    <s v="08"/>
    <x v="3"/>
    <s v="2310001610"/>
    <x v="1"/>
    <n v="0"/>
    <n v="2112.4016525406628"/>
    <n v="0"/>
    <n v="0"/>
    <n v="0"/>
  </r>
  <r>
    <s v="Unpermitted Source"/>
    <s v="08"/>
    <x v="4"/>
    <s v="2310001610"/>
    <x v="1"/>
    <n v="0"/>
    <n v="201.18110976577748"/>
    <n v="0"/>
    <n v="0"/>
    <n v="0"/>
  </r>
  <r>
    <s v="Unpermitted Source"/>
    <s v="08"/>
    <x v="5"/>
    <s v="2310001610"/>
    <x v="1"/>
    <n v="0"/>
    <n v="1792.3407960951079"/>
    <n v="0"/>
    <n v="0"/>
    <n v="0"/>
  </r>
  <r>
    <s v="Unpermitted Source"/>
    <s v="08"/>
    <x v="6"/>
    <s v="2310001610"/>
    <x v="1"/>
    <n v="0"/>
    <n v="0"/>
    <n v="0"/>
    <n v="0"/>
    <n v="0"/>
  </r>
  <r>
    <s v="Unpermitted Source"/>
    <s v="08"/>
    <x v="0"/>
    <s v="2310001620"/>
    <x v="2"/>
    <n v="0"/>
    <n v="0"/>
    <n v="0"/>
    <n v="0"/>
    <n v="0"/>
  </r>
  <r>
    <s v="Unpermitted Source"/>
    <s v="08"/>
    <x v="1"/>
    <s v="2310001620"/>
    <x v="2"/>
    <n v="0"/>
    <n v="2019.9968083332381"/>
    <n v="0"/>
    <n v="0"/>
    <n v="0"/>
  </r>
  <r>
    <s v="Unpermitted Source"/>
    <s v="08"/>
    <x v="2"/>
    <s v="2310001620"/>
    <x v="2"/>
    <n v="0"/>
    <n v="1.2088550618391609"/>
    <n v="0"/>
    <n v="0"/>
    <n v="0"/>
  </r>
  <r>
    <s v="Unpermitted Source"/>
    <s v="08"/>
    <x v="3"/>
    <s v="2310001620"/>
    <x v="2"/>
    <n v="0"/>
    <n v="279.24551928484618"/>
    <n v="0"/>
    <n v="0"/>
    <n v="0"/>
  </r>
  <r>
    <s v="Unpermitted Source"/>
    <s v="08"/>
    <x v="4"/>
    <s v="2310001620"/>
    <x v="2"/>
    <n v="0"/>
    <n v="26.594811360461545"/>
    <n v="0"/>
    <n v="0"/>
    <n v="0"/>
  </r>
  <r>
    <s v="Unpermitted Source"/>
    <s v="08"/>
    <x v="5"/>
    <s v="2310001620"/>
    <x v="2"/>
    <n v="0"/>
    <n v="236.93559212047555"/>
    <n v="0"/>
    <n v="0"/>
    <n v="0"/>
  </r>
  <r>
    <s v="Unpermitted Source"/>
    <s v="08"/>
    <x v="6"/>
    <s v="2310001620"/>
    <x v="2"/>
    <n v="0"/>
    <n v="0"/>
    <n v="0"/>
    <n v="0"/>
    <n v="0"/>
  </r>
  <r>
    <s v="Unpermitted Source"/>
    <s v="08"/>
    <x v="0"/>
    <s v="2310000220"/>
    <x v="3"/>
    <n v="0"/>
    <n v="0"/>
    <n v="0"/>
    <n v="0"/>
    <n v="0"/>
  </r>
  <r>
    <s v="Unpermitted Source"/>
    <s v="08"/>
    <x v="1"/>
    <s v="2310000220"/>
    <x v="3"/>
    <n v="7582.2362867411748"/>
    <n v="343.66305131912713"/>
    <n v="2778.5720569236314"/>
    <n v="341.0636782215438"/>
    <n v="1163.1539124633889"/>
  </r>
  <r>
    <s v="Unpermitted Source"/>
    <s v="08"/>
    <x v="2"/>
    <s v="2310000220"/>
    <x v="3"/>
    <n v="4.5375441572358914"/>
    <n v="0.2056631067140198"/>
    <n v="1.662819902407918"/>
    <n v="0.20410752736178561"/>
    <n v="0.69608253289251276"/>
  </r>
  <r>
    <s v="Unpermitted Source"/>
    <s v="08"/>
    <x v="3"/>
    <s v="2310000220"/>
    <x v="3"/>
    <n v="1048.172700321491"/>
    <n v="47.508177650938578"/>
    <n v="384.11139745622904"/>
    <n v="47.148838820572472"/>
    <n v="160.79506509817045"/>
  </r>
  <r>
    <s v="Unpermitted Source"/>
    <s v="08"/>
    <x v="4"/>
    <s v="2310000220"/>
    <x v="3"/>
    <n v="99.825971459189631"/>
    <n v="4.5245883477084359"/>
    <n v="36.582037852974196"/>
    <n v="4.4903656019592839"/>
    <n v="15.313815723635281"/>
  </r>
  <r>
    <s v="Unpermitted Source"/>
    <s v="08"/>
    <x v="5"/>
    <s v="2310000220"/>
    <x v="3"/>
    <n v="889.35865481823475"/>
    <n v="40.309968915947884"/>
    <n v="325.91270087195187"/>
    <n v="40.005075362909977"/>
    <n v="136.43217644693249"/>
  </r>
  <r>
    <s v="Unpermitted Source"/>
    <s v="08"/>
    <x v="6"/>
    <s v="2310000220"/>
    <x v="3"/>
    <n v="0"/>
    <n v="0"/>
    <n v="0"/>
    <n v="0"/>
    <n v="0"/>
  </r>
  <r>
    <s v="Unpermitted Source"/>
    <s v="08"/>
    <x v="0"/>
    <s v="2310003100"/>
    <x v="4"/>
    <n v="4.4941067130448403E-2"/>
    <n v="1.2032188540673472E-2"/>
    <n v="4.5804258555551286E-2"/>
    <n v="0"/>
    <n v="2.7642457545762384E-5"/>
  </r>
  <r>
    <s v="Unpermitted Source"/>
    <s v="08"/>
    <x v="1"/>
    <s v="2310003100"/>
    <x v="4"/>
    <n v="140.82283385326008"/>
    <n v="37.702862792200328"/>
    <n v="143.52764418381997"/>
    <n v="0"/>
    <n v="8.6617640719646435E-2"/>
  </r>
  <r>
    <s v="Unpermitted Source"/>
    <s v="08"/>
    <x v="2"/>
    <s v="2310003100"/>
    <x v="4"/>
    <n v="0.22470533565224204"/>
    <n v="6.0160942703367359E-2"/>
    <n v="0.22902129277775643"/>
    <n v="0"/>
    <n v="1.3821228772881194E-4"/>
  </r>
  <r>
    <s v="Unpermitted Source"/>
    <s v="08"/>
    <x v="3"/>
    <s v="2310003100"/>
    <x v="4"/>
    <n v="16.132821711941652"/>
    <n v="4.319282227271307"/>
    <n v="16.442687815566654"/>
    <n v="0"/>
    <n v="9.9230140212572017E-3"/>
  </r>
  <r>
    <s v="Unpermitted Source"/>
    <s v="08"/>
    <x v="4"/>
    <s v="2310003100"/>
    <x v="4"/>
    <n v="8.0964880414486817"/>
    <n v="2.1676937565644896"/>
    <n v="8.2519987913501094"/>
    <n v="0"/>
    <n v="4.9800069567970864E-3"/>
  </r>
  <r>
    <s v="Unpermitted Source"/>
    <s v="08"/>
    <x v="5"/>
    <s v="2310003100"/>
    <x v="4"/>
    <n v="28.268514187007749"/>
    <n v="7.5684026700010048"/>
    <n v="28.811472790456044"/>
    <n v="0"/>
    <n v="1.7387464365898931E-2"/>
  </r>
  <r>
    <s v="Unpermitted Source"/>
    <s v="08"/>
    <x v="6"/>
    <s v="2310003100"/>
    <x v="4"/>
    <n v="4.8536352500884283E-2"/>
    <n v="1.299476362392735E-2"/>
    <n v="4.9468599239995401E-2"/>
    <n v="0"/>
    <n v="2.9853854149423378E-5"/>
  </r>
  <r>
    <s v="Unpermitted Source"/>
    <s v="08"/>
    <x v="0"/>
    <s v="2310000700"/>
    <x v="5"/>
    <n v="0"/>
    <n v="0.31797375796632033"/>
    <n v="0"/>
    <n v="0"/>
    <n v="0"/>
  </r>
  <r>
    <s v="Unpermitted Source"/>
    <s v="08"/>
    <x v="1"/>
    <s v="2310000700"/>
    <x v="5"/>
    <n v="0"/>
    <n v="996.37077058746479"/>
    <n v="0"/>
    <n v="0"/>
    <n v="0"/>
  </r>
  <r>
    <s v="Unpermitted Source"/>
    <s v="08"/>
    <x v="2"/>
    <s v="2310000700"/>
    <x v="5"/>
    <n v="0"/>
    <n v="1.5898687898316015"/>
    <n v="0"/>
    <n v="0"/>
    <n v="0"/>
  </r>
  <r>
    <s v="Unpermitted Source"/>
    <s v="08"/>
    <x v="3"/>
    <s v="2310000700"/>
    <x v="5"/>
    <n v="0"/>
    <n v="114.34977589607811"/>
    <n v="0"/>
    <n v="0"/>
    <n v="0"/>
  </r>
  <r>
    <s v="Unpermitted Source"/>
    <s v="08"/>
    <x v="4"/>
    <s v="2310000700"/>
    <x v="5"/>
    <n v="0"/>
    <n v="65.349091817734916"/>
    <n v="0"/>
    <n v="0"/>
    <n v="0"/>
  </r>
  <r>
    <s v="Unpermitted Source"/>
    <s v="08"/>
    <x v="5"/>
    <s v="2310000700"/>
    <x v="5"/>
    <n v="0"/>
    <n v="257.47273230484086"/>
    <n v="0"/>
    <n v="0"/>
    <n v="0"/>
  </r>
  <r>
    <s v="Unpermitted Source"/>
    <s v="08"/>
    <x v="6"/>
    <s v="2310000700"/>
    <x v="5"/>
    <n v="0"/>
    <n v="2.8259301870402198"/>
    <n v="0"/>
    <n v="0"/>
    <n v="0"/>
  </r>
  <r>
    <s v="Unpermitted Source"/>
    <s v="08"/>
    <x v="0"/>
    <s v="2310000100"/>
    <x v="6"/>
    <n v="0.18656560280846904"/>
    <n v="1.0261108154465797E-2"/>
    <n v="0.15671510635911398"/>
    <n v="1.1193936168508141E-3"/>
    <n v="1.4178985813443646E-2"/>
  </r>
  <r>
    <s v="Unpermitted Source"/>
    <s v="08"/>
    <x v="1"/>
    <s v="2310000100"/>
    <x v="6"/>
    <n v="584.60331640033769"/>
    <n v="32.153182402018579"/>
    <n v="491.06678577628372"/>
    <n v="3.5076198984020266"/>
    <n v="44.429852046425673"/>
  </r>
  <r>
    <s v="Unpermitted Source"/>
    <s v="08"/>
    <x v="2"/>
    <s v="2310000100"/>
    <x v="6"/>
    <n v="0.93282801404234517"/>
    <n v="5.1305540772328989E-2"/>
    <n v="0.78357553179556982"/>
    <n v="5.5969680842540706E-3"/>
    <n v="7.0894929067218226E-2"/>
  </r>
  <r>
    <s v="Unpermitted Source"/>
    <s v="08"/>
    <x v="3"/>
    <s v="2310000100"/>
    <x v="6"/>
    <n v="67.163617011048856"/>
    <n v="3.6939989356076874"/>
    <n v="56.41743828928103"/>
    <n v="0.40298170206629308"/>
    <n v="5.1044348928397127"/>
  </r>
  <r>
    <s v="Unpermitted Source"/>
    <s v="08"/>
    <x v="4"/>
    <s v="2310000100"/>
    <x v="6"/>
    <n v="41.137715419267423"/>
    <n v="2.2625743480597085"/>
    <n v="34.555680952184638"/>
    <n v="0.24682629251560453"/>
    <n v="3.126466371864324"/>
  </r>
  <r>
    <s v="Unpermitted Source"/>
    <s v="08"/>
    <x v="5"/>
    <s v="2310000100"/>
    <x v="6"/>
    <n v="170.98737497396183"/>
    <n v="9.4043056235679021"/>
    <n v="143.62939497812798"/>
    <n v="1.0259242498437711"/>
    <n v="12.995040498021103"/>
  </r>
  <r>
    <s v="Unpermitted Source"/>
    <s v="08"/>
    <x v="6"/>
    <s v="2310000100"/>
    <x v="6"/>
    <n v="2.5186356379143318"/>
    <n v="0.13852496008528825"/>
    <n v="2.1156539358480386"/>
    <n v="1.5111813827485991E-2"/>
    <n v="0.19141630848148922"/>
  </r>
  <r>
    <s v="Unpermitted Source"/>
    <s v="08"/>
    <x v="0"/>
    <s v="2310000300"/>
    <x v="7"/>
    <n v="0"/>
    <n v="0.34796229521186284"/>
    <n v="0"/>
    <n v="0"/>
    <n v="0"/>
  </r>
  <r>
    <s v="Unpermitted Source"/>
    <s v="08"/>
    <x v="1"/>
    <s v="2310000300"/>
    <x v="7"/>
    <n v="0"/>
    <n v="1875.980546730894"/>
    <n v="0"/>
    <n v="0"/>
    <n v="0"/>
  </r>
  <r>
    <s v="Unpermitted Source"/>
    <s v="08"/>
    <x v="2"/>
    <s v="2310000300"/>
    <x v="7"/>
    <n v="0"/>
    <n v="2.3860271671670596"/>
    <n v="0"/>
    <n v="0"/>
    <n v="0"/>
  </r>
  <r>
    <s v="Unpermitted Source"/>
    <s v="08"/>
    <x v="3"/>
    <s v="2310000300"/>
    <x v="7"/>
    <n v="0"/>
    <n v="222.02307174847564"/>
    <n v="0"/>
    <n v="0"/>
    <n v="0"/>
  </r>
  <r>
    <s v="Unpermitted Source"/>
    <s v="08"/>
    <x v="4"/>
    <s v="2310000300"/>
    <x v="7"/>
    <n v="0"/>
    <n v="127.98447137471798"/>
    <n v="0"/>
    <n v="0"/>
    <n v="0"/>
  </r>
  <r>
    <s v="Unpermitted Source"/>
    <s v="08"/>
    <x v="5"/>
    <s v="2310000300"/>
    <x v="7"/>
    <n v="0"/>
    <n v="551.9027765609593"/>
    <n v="0"/>
    <n v="0"/>
    <n v="0"/>
  </r>
  <r>
    <s v="Unpermitted Source"/>
    <s v="08"/>
    <x v="6"/>
    <s v="2310000300"/>
    <x v="7"/>
    <n v="0"/>
    <n v="11.18450234609559"/>
    <n v="0"/>
    <n v="0"/>
    <n v="0"/>
  </r>
  <r>
    <s v="Unpermitted Source"/>
    <s v="08"/>
    <x v="0"/>
    <s v="2310003200"/>
    <x v="8"/>
    <n v="0"/>
    <n v="0.22809802187106096"/>
    <n v="0"/>
    <n v="0"/>
    <n v="0"/>
  </r>
  <r>
    <s v="Unpermitted Source"/>
    <s v="08"/>
    <x v="1"/>
    <s v="2310003200"/>
    <x v="8"/>
    <n v="0"/>
    <n v="714.74515153296966"/>
    <n v="0"/>
    <n v="0"/>
    <n v="0"/>
  </r>
  <r>
    <s v="Unpermitted Source"/>
    <s v="08"/>
    <x v="2"/>
    <s v="2310003200"/>
    <x v="8"/>
    <n v="0"/>
    <n v="1.1404901093553048"/>
    <n v="0"/>
    <n v="0"/>
    <n v="0"/>
  </r>
  <r>
    <s v="Unpermitted Source"/>
    <s v="08"/>
    <x v="3"/>
    <s v="2310003200"/>
    <x v="8"/>
    <n v="0"/>
    <n v="81.882005805759277"/>
    <n v="0"/>
    <n v="0"/>
    <n v="0"/>
  </r>
  <r>
    <s v="Unpermitted Source"/>
    <s v="08"/>
    <x v="4"/>
    <s v="2310003200"/>
    <x v="8"/>
    <n v="0"/>
    <n v="41.093659413928521"/>
    <n v="0"/>
    <n v="0"/>
    <n v="0"/>
  </r>
  <r>
    <s v="Unpermitted Source"/>
    <s v="08"/>
    <x v="5"/>
    <s v="2310003200"/>
    <x v="8"/>
    <n v="0"/>
    <n v="143.47661457557729"/>
    <n v="0"/>
    <n v="0"/>
    <n v="0"/>
  </r>
  <r>
    <s v="Unpermitted Source"/>
    <s v="08"/>
    <x v="6"/>
    <s v="2310003200"/>
    <x v="8"/>
    <n v="0"/>
    <n v="0.24634586362074584"/>
    <n v="0"/>
    <n v="0"/>
    <n v="0"/>
  </r>
  <r>
    <s v="Unpermitted Source"/>
    <s v="08"/>
    <x v="0"/>
    <s v="2310000230"/>
    <x v="9"/>
    <n v="2.3837572168239854E-2"/>
    <n v="2.2643256233111225E-3"/>
    <n v="9.8081356739454541E-3"/>
    <n v="6.3919772021883952E-4"/>
    <n v="1.9575556992609058E-3"/>
  </r>
  <r>
    <s v="Unpermitted Source"/>
    <s v="08"/>
    <x v="1"/>
    <s v="2310000230"/>
    <x v="9"/>
    <n v="74.695032389179588"/>
    <n v="7.0952643406454028"/>
    <n v="30.73379313430808"/>
    <n v="2.0029260563057334"/>
    <n v="6.1340007836340487"/>
  </r>
  <r>
    <s v="Unpermitted Source"/>
    <s v="08"/>
    <x v="2"/>
    <s v="2310000230"/>
    <x v="9"/>
    <n v="0.11918786084119927"/>
    <n v="1.1321628116555613E-2"/>
    <n v="4.9040678369727267E-2"/>
    <n v="3.1959886010941973E-3"/>
    <n v="9.7877784963045292E-3"/>
  </r>
  <r>
    <s v="Unpermitted Source"/>
    <s v="08"/>
    <x v="3"/>
    <s v="2310000230"/>
    <x v="9"/>
    <n v="8.5815259805663473"/>
    <n v="0.81515722439200411"/>
    <n v="3.5309288426203631"/>
    <n v="0.23011117927878222"/>
    <n v="0.70472005173392605"/>
  </r>
  <r>
    <s v="Unpermitted Source"/>
    <s v="08"/>
    <x v="4"/>
    <s v="2310000230"/>
    <x v="9"/>
    <n v="5.2561846630968878"/>
    <n v="0.49928379994010247"/>
    <n v="2.1626939161049727"/>
    <n v="0.14094309730825411"/>
    <n v="0.43164103168702972"/>
  </r>
  <r>
    <s v="Unpermitted Source"/>
    <s v="08"/>
    <x v="5"/>
    <s v="2310000230"/>
    <x v="9"/>
    <n v="21.847134892191825"/>
    <n v="2.0752544337646435"/>
    <n v="8.9891563451710077"/>
    <n v="0.5858247105805664"/>
    <n v="1.7940997983726201"/>
  </r>
  <r>
    <s v="Unpermitted Source"/>
    <s v="08"/>
    <x v="6"/>
    <s v="2310000230"/>
    <x v="9"/>
    <n v="0.32180722427123803"/>
    <n v="3.0568395914700151E-2"/>
    <n v="0.13240983159826361"/>
    <n v="8.6291692229543328E-3"/>
    <n v="2.6427001940022225E-2"/>
  </r>
  <r>
    <s v="Unpermitted Source"/>
    <s v="08"/>
    <x v="0"/>
    <s v="2310000801"/>
    <x v="10"/>
    <n v="0"/>
    <n v="5.4846339709091788E-4"/>
    <n v="0"/>
    <n v="0"/>
    <n v="0"/>
  </r>
  <r>
    <s v="Unpermitted Source"/>
    <s v="08"/>
    <x v="1"/>
    <s v="2310000801"/>
    <x v="10"/>
    <n v="0"/>
    <n v="124.2688483330457"/>
    <n v="0"/>
    <n v="0"/>
    <n v="0"/>
  </r>
  <r>
    <s v="Unpermitted Source"/>
    <s v="08"/>
    <x v="2"/>
    <s v="2310000801"/>
    <x v="10"/>
    <n v="0"/>
    <n v="0.13265958417136575"/>
    <n v="0"/>
    <n v="0"/>
    <n v="0"/>
  </r>
  <r>
    <s v="Unpermitted Source"/>
    <s v="08"/>
    <x v="3"/>
    <s v="2310000801"/>
    <x v="10"/>
    <n v="0"/>
    <n v="8.4660124395707719"/>
    <n v="0"/>
    <n v="0"/>
    <n v="0"/>
  </r>
  <r>
    <s v="Unpermitted Source"/>
    <s v="08"/>
    <x v="4"/>
    <s v="2310000801"/>
    <x v="10"/>
    <n v="0"/>
    <n v="7.5122345920296656"/>
    <n v="0"/>
    <n v="0"/>
    <n v="0"/>
  </r>
  <r>
    <s v="Unpermitted Source"/>
    <s v="08"/>
    <x v="5"/>
    <s v="2310000801"/>
    <x v="10"/>
    <n v="0"/>
    <n v="21.38808430673134"/>
    <n v="0"/>
    <n v="0"/>
    <n v="0"/>
  </r>
  <r>
    <s v="Unpermitted Source"/>
    <s v="08"/>
    <x v="6"/>
    <s v="2310000801"/>
    <x v="10"/>
    <n v="0"/>
    <n v="5.5189129332273615E-2"/>
    <n v="0"/>
    <n v="0"/>
    <n v="0"/>
  </r>
  <r>
    <s v="Unpermitted Source"/>
    <s v="08"/>
    <x v="0"/>
    <s v="2310000802"/>
    <x v="11"/>
    <n v="0"/>
    <n v="0"/>
    <n v="0"/>
    <n v="0"/>
    <n v="0"/>
  </r>
  <r>
    <s v="Unpermitted Source"/>
    <s v="08"/>
    <x v="1"/>
    <s v="2310000802"/>
    <x v="11"/>
    <n v="0"/>
    <n v="0"/>
    <n v="0"/>
    <n v="0"/>
    <n v="0"/>
  </r>
  <r>
    <s v="Unpermitted Source"/>
    <s v="08"/>
    <x v="2"/>
    <s v="2310000802"/>
    <x v="11"/>
    <n v="0"/>
    <n v="0"/>
    <n v="0"/>
    <n v="0"/>
    <n v="0"/>
  </r>
  <r>
    <s v="Unpermitted Source"/>
    <s v="08"/>
    <x v="3"/>
    <s v="2310000802"/>
    <x v="11"/>
    <n v="0"/>
    <n v="0"/>
    <n v="0"/>
    <n v="0"/>
    <n v="0"/>
  </r>
  <r>
    <s v="Unpermitted Source"/>
    <s v="08"/>
    <x v="4"/>
    <s v="2310000802"/>
    <x v="11"/>
    <n v="0"/>
    <n v="0"/>
    <n v="0"/>
    <n v="0"/>
    <n v="0"/>
  </r>
  <r>
    <s v="Unpermitted Source"/>
    <s v="08"/>
    <x v="5"/>
    <s v="2310000802"/>
    <x v="11"/>
    <n v="0"/>
    <n v="0"/>
    <n v="0"/>
    <n v="0"/>
    <n v="0"/>
  </r>
  <r>
    <s v="Unpermitted Source"/>
    <s v="08"/>
    <x v="6"/>
    <s v="2310000802"/>
    <x v="11"/>
    <n v="0"/>
    <n v="0"/>
    <n v="0"/>
    <n v="0"/>
    <n v="0"/>
  </r>
  <r>
    <s v="Unpermitted Source"/>
    <s v="08"/>
    <x v="0"/>
    <s v="2310000820"/>
    <x v="12"/>
    <n v="0"/>
    <n v="2.0894639044446577E-4"/>
    <n v="0"/>
    <n v="0"/>
    <n v="0"/>
  </r>
  <r>
    <s v="Unpermitted Source"/>
    <s v="08"/>
    <x v="1"/>
    <s v="2310000820"/>
    <x v="12"/>
    <n v="0"/>
    <n v="47.342315716241686"/>
    <n v="0"/>
    <n v="0"/>
    <n v="0"/>
  </r>
  <r>
    <s v="Unpermitted Source"/>
    <s v="08"/>
    <x v="2"/>
    <s v="2310000820"/>
    <x v="12"/>
    <n v="0"/>
    <n v="5.0538908188755158E-2"/>
    <n v="0"/>
    <n v="0"/>
    <n v="0"/>
  </r>
  <r>
    <s v="Unpermitted Source"/>
    <s v="08"/>
    <x v="3"/>
    <s v="2310000820"/>
    <x v="12"/>
    <n v="0"/>
    <n v="3.2252703646019678"/>
    <n v="0"/>
    <n v="0"/>
    <n v="0"/>
  </r>
  <r>
    <s v="Unpermitted Source"/>
    <s v="08"/>
    <x v="4"/>
    <s v="2310000820"/>
    <x v="12"/>
    <n v="0"/>
    <n v="2.8619125916190424"/>
    <n v="0"/>
    <n v="0"/>
    <n v="0"/>
  </r>
  <r>
    <s v="Unpermitted Source"/>
    <s v="08"/>
    <x v="5"/>
    <s v="2310000820"/>
    <x v="12"/>
    <n v="0"/>
    <n v="8.1481517966688042"/>
    <n v="0"/>
    <n v="0"/>
    <n v="0"/>
  </r>
  <r>
    <s v="Unpermitted Source"/>
    <s v="08"/>
    <x v="6"/>
    <s v="2310000820"/>
    <x v="12"/>
    <n v="0"/>
    <n v="2.1025230538474372E-2"/>
    <n v="0"/>
    <n v="0"/>
    <n v="0"/>
  </r>
  <r>
    <s v="Unpermitted Source"/>
    <s v="08"/>
    <x v="0"/>
    <s v="2310003500"/>
    <x v="13"/>
    <n v="3.5485956837711712E-2"/>
    <n v="0"/>
    <n v="0.19308535338166663"/>
    <n v="0"/>
    <n v="0"/>
  </r>
  <r>
    <s v="Unpermitted Source"/>
    <s v="08"/>
    <x v="1"/>
    <s v="2310003500"/>
    <x v="13"/>
    <n v="162.91844757227483"/>
    <n v="0"/>
    <n v="886.46802355502484"/>
    <n v="0"/>
    <n v="0"/>
  </r>
  <r>
    <s v="Unpermitted Source"/>
    <s v="08"/>
    <x v="2"/>
    <s v="2310003500"/>
    <x v="13"/>
    <n v="1.9383811966869315"/>
    <n v="0"/>
    <n v="10.547074158443595"/>
    <n v="0"/>
    <n v="0"/>
  </r>
  <r>
    <s v="Unpermitted Source"/>
    <s v="08"/>
    <x v="3"/>
    <s v="2310003500"/>
    <x v="13"/>
    <n v="45.021305291534468"/>
    <n v="0"/>
    <n v="244.96886702746693"/>
    <n v="0"/>
    <n v="0"/>
  </r>
  <r>
    <s v="Unpermitted Source"/>
    <s v="08"/>
    <x v="4"/>
    <s v="2310003500"/>
    <x v="13"/>
    <n v="5.9065732881873103"/>
    <n v="0"/>
    <n v="32.138707597489777"/>
    <n v="0"/>
    <n v="0"/>
  </r>
  <r>
    <s v="Unpermitted Source"/>
    <s v="08"/>
    <x v="5"/>
    <s v="2310003500"/>
    <x v="13"/>
    <n v="11.746698153288785"/>
    <n v="0.50747082171885161"/>
    <n v="63.915857598777208"/>
    <n v="0"/>
    <n v="0"/>
  </r>
  <r>
    <s v="Unpermitted Source"/>
    <s v="08"/>
    <x v="6"/>
    <s v="2310003500"/>
    <x v="13"/>
    <n v="0.76165793929320391"/>
    <n v="0"/>
    <n v="4.1443152579189029"/>
    <n v="0"/>
    <n v="0"/>
  </r>
  <r>
    <s v="Unpermitted Source"/>
    <s v="08"/>
    <x v="0"/>
    <s v="2310002240"/>
    <x v="14"/>
    <n v="0"/>
    <n v="0"/>
    <n v="0"/>
    <n v="0"/>
    <n v="0"/>
  </r>
  <r>
    <s v="Unpermitted Source"/>
    <s v="08"/>
    <x v="1"/>
    <s v="2310002240"/>
    <x v="14"/>
    <n v="0"/>
    <n v="0"/>
    <n v="0"/>
    <n v="0"/>
    <n v="0"/>
  </r>
  <r>
    <s v="Unpermitted Source"/>
    <s v="08"/>
    <x v="2"/>
    <s v="2310002240"/>
    <x v="14"/>
    <n v="0"/>
    <n v="0"/>
    <n v="0"/>
    <n v="0"/>
    <n v="0"/>
  </r>
  <r>
    <s v="Unpermitted Source"/>
    <s v="08"/>
    <x v="3"/>
    <s v="2310002240"/>
    <x v="14"/>
    <n v="0"/>
    <n v="0"/>
    <n v="0"/>
    <n v="0"/>
    <n v="0"/>
  </r>
  <r>
    <s v="Unpermitted Source"/>
    <s v="08"/>
    <x v="4"/>
    <s v="2310002240"/>
    <x v="14"/>
    <n v="0"/>
    <n v="0"/>
    <n v="0"/>
    <n v="0"/>
    <n v="0"/>
  </r>
  <r>
    <s v="Unpermitted Source"/>
    <s v="08"/>
    <x v="5"/>
    <s v="2310002240"/>
    <x v="14"/>
    <n v="0"/>
    <n v="0"/>
    <n v="0"/>
    <n v="0"/>
    <n v="0"/>
  </r>
  <r>
    <s v="Unpermitted Source"/>
    <s v="08"/>
    <x v="6"/>
    <s v="2310002240"/>
    <x v="14"/>
    <n v="0"/>
    <n v="0"/>
    <n v="0"/>
    <n v="0"/>
    <n v="0"/>
  </r>
  <r>
    <s v="APENs"/>
    <s v="08"/>
    <x v="1"/>
    <s v="31000302"/>
    <x v="15"/>
    <n v="0"/>
    <n v="2.9226779999999999"/>
    <n v="0"/>
    <n v="0"/>
    <n v="0"/>
  </r>
  <r>
    <s v="APENs"/>
    <s v="08"/>
    <x v="1"/>
    <s v="31000301"/>
    <x v="15"/>
    <n v="0"/>
    <n v="2.422936"/>
    <n v="0"/>
    <n v="0"/>
    <n v="0"/>
  </r>
  <r>
    <s v="APENs"/>
    <s v="08"/>
    <x v="1"/>
    <s v="31000302"/>
    <x v="15"/>
    <n v="0"/>
    <n v="3.3620329999999998"/>
    <n v="0"/>
    <n v="0"/>
    <n v="0"/>
  </r>
  <r>
    <s v="APENs"/>
    <s v="08"/>
    <x v="1"/>
    <s v="20200253"/>
    <x v="16"/>
    <n v="0"/>
    <n v="0"/>
    <n v="5.7"/>
    <n v="0"/>
    <n v="0"/>
  </r>
  <r>
    <s v="APENs"/>
    <s v="08"/>
    <x v="1"/>
    <s v="20200253"/>
    <x v="16"/>
    <n v="19.3"/>
    <n v="0"/>
    <n v="0"/>
    <n v="0"/>
    <n v="0"/>
  </r>
  <r>
    <s v="APENs"/>
    <s v="08"/>
    <x v="1"/>
    <s v="20200253"/>
    <x v="16"/>
    <n v="0"/>
    <n v="0"/>
    <n v="0"/>
    <n v="0"/>
    <n v="0.39950000000000002"/>
  </r>
  <r>
    <s v="APENs"/>
    <s v="08"/>
    <x v="1"/>
    <s v="20200253"/>
    <x v="16"/>
    <n v="0"/>
    <n v="0"/>
    <n v="0"/>
    <n v="0"/>
    <n v="0"/>
  </r>
  <r>
    <s v="APENs"/>
    <s v="08"/>
    <x v="1"/>
    <s v="20200253"/>
    <x v="16"/>
    <n v="0"/>
    <n v="0"/>
    <n v="0"/>
    <n v="2.3970000000000002E-2"/>
    <n v="0"/>
  </r>
  <r>
    <s v="APENs"/>
    <s v="08"/>
    <x v="1"/>
    <s v="20200253"/>
    <x v="16"/>
    <n v="0"/>
    <n v="5.7"/>
    <n v="0"/>
    <n v="0"/>
    <n v="0"/>
  </r>
  <r>
    <s v="APENs"/>
    <s v="08"/>
    <x v="1"/>
    <s v="20200253"/>
    <x v="16"/>
    <n v="0"/>
    <n v="0"/>
    <n v="5.7"/>
    <n v="0"/>
    <n v="0"/>
  </r>
  <r>
    <s v="APENs"/>
    <s v="08"/>
    <x v="1"/>
    <s v="20200253"/>
    <x v="16"/>
    <n v="19.3"/>
    <n v="0"/>
    <n v="0"/>
    <n v="0"/>
    <n v="0"/>
  </r>
  <r>
    <s v="APENs"/>
    <s v="08"/>
    <x v="1"/>
    <s v="20200253"/>
    <x v="16"/>
    <n v="0"/>
    <n v="0"/>
    <n v="0"/>
    <n v="0"/>
    <n v="0.4"/>
  </r>
  <r>
    <s v="APENs"/>
    <s v="08"/>
    <x v="1"/>
    <s v="20200253"/>
    <x v="16"/>
    <n v="0"/>
    <n v="0"/>
    <n v="0"/>
    <n v="0"/>
    <n v="0"/>
  </r>
  <r>
    <s v="APENs"/>
    <s v="08"/>
    <x v="1"/>
    <s v="20200253"/>
    <x v="16"/>
    <n v="0"/>
    <n v="0"/>
    <n v="0"/>
    <n v="2.4E-2"/>
    <n v="0"/>
  </r>
  <r>
    <s v="APENs"/>
    <s v="08"/>
    <x v="1"/>
    <s v="20200253"/>
    <x v="16"/>
    <n v="0"/>
    <n v="5.7"/>
    <n v="0"/>
    <n v="0"/>
    <n v="0"/>
  </r>
  <r>
    <s v="APENs"/>
    <s v="08"/>
    <x v="1"/>
    <s v="20200254"/>
    <x v="16"/>
    <n v="0"/>
    <n v="0"/>
    <n v="5.7"/>
    <n v="0"/>
    <n v="0"/>
  </r>
  <r>
    <s v="APENs"/>
    <s v="08"/>
    <x v="1"/>
    <s v="20200254"/>
    <x v="16"/>
    <n v="19.3"/>
    <n v="0"/>
    <n v="0"/>
    <n v="0"/>
    <n v="0"/>
  </r>
  <r>
    <s v="APENs"/>
    <s v="08"/>
    <x v="1"/>
    <s v="20200254"/>
    <x v="16"/>
    <n v="0"/>
    <n v="0"/>
    <n v="0"/>
    <n v="0"/>
    <n v="0.39950000000000002"/>
  </r>
  <r>
    <s v="APENs"/>
    <s v="08"/>
    <x v="1"/>
    <s v="20200254"/>
    <x v="16"/>
    <n v="0"/>
    <n v="0"/>
    <n v="0"/>
    <n v="0"/>
    <n v="0"/>
  </r>
  <r>
    <s v="APENs"/>
    <s v="08"/>
    <x v="1"/>
    <s v="20200254"/>
    <x v="16"/>
    <n v="0"/>
    <n v="0"/>
    <n v="0"/>
    <n v="2.3970000000000002E-2"/>
    <n v="0"/>
  </r>
  <r>
    <s v="APENs"/>
    <s v="08"/>
    <x v="1"/>
    <s v="20200254"/>
    <x v="16"/>
    <n v="0"/>
    <n v="5.7"/>
    <n v="0"/>
    <n v="0"/>
    <n v="0"/>
  </r>
  <r>
    <s v="APENs"/>
    <s v="08"/>
    <x v="1"/>
    <s v="20200254"/>
    <x v="16"/>
    <n v="0"/>
    <n v="0"/>
    <n v="5.7"/>
    <n v="0"/>
    <n v="0"/>
  </r>
  <r>
    <s v="APENs"/>
    <s v="08"/>
    <x v="1"/>
    <s v="20200254"/>
    <x v="16"/>
    <n v="19.3"/>
    <n v="0"/>
    <n v="0"/>
    <n v="0"/>
    <n v="0"/>
  </r>
  <r>
    <s v="APENs"/>
    <s v="08"/>
    <x v="1"/>
    <s v="20200254"/>
    <x v="16"/>
    <n v="0"/>
    <n v="0"/>
    <n v="0"/>
    <n v="0"/>
    <n v="0.39950000000000002"/>
  </r>
  <r>
    <s v="APENs"/>
    <s v="08"/>
    <x v="1"/>
    <s v="20200254"/>
    <x v="16"/>
    <n v="0"/>
    <n v="0"/>
    <n v="0"/>
    <n v="0"/>
    <n v="0"/>
  </r>
  <r>
    <s v="APENs"/>
    <s v="08"/>
    <x v="1"/>
    <s v="20200254"/>
    <x v="16"/>
    <n v="0"/>
    <n v="0"/>
    <n v="0"/>
    <n v="2.3970000000000002E-2"/>
    <n v="0"/>
  </r>
  <r>
    <s v="APENs"/>
    <s v="08"/>
    <x v="1"/>
    <s v="20200254"/>
    <x v="16"/>
    <n v="0"/>
    <n v="5.7"/>
    <n v="0"/>
    <n v="0"/>
    <n v="0"/>
  </r>
  <r>
    <s v="APENs"/>
    <s v="08"/>
    <x v="1"/>
    <s v="20200254"/>
    <x v="16"/>
    <n v="0"/>
    <n v="0"/>
    <n v="5.7"/>
    <n v="0"/>
    <n v="0"/>
  </r>
  <r>
    <s v="APENs"/>
    <s v="08"/>
    <x v="1"/>
    <s v="20200254"/>
    <x v="16"/>
    <n v="19.3"/>
    <n v="0"/>
    <n v="0"/>
    <n v="0"/>
    <n v="0"/>
  </r>
  <r>
    <s v="APENs"/>
    <s v="08"/>
    <x v="1"/>
    <s v="20200254"/>
    <x v="16"/>
    <n v="0"/>
    <n v="0"/>
    <n v="0"/>
    <n v="0"/>
    <n v="0.4"/>
  </r>
  <r>
    <s v="APENs"/>
    <s v="08"/>
    <x v="1"/>
    <s v="20200254"/>
    <x v="16"/>
    <n v="0"/>
    <n v="0"/>
    <n v="0"/>
    <n v="0"/>
    <n v="0"/>
  </r>
  <r>
    <s v="APENs"/>
    <s v="08"/>
    <x v="1"/>
    <s v="20200254"/>
    <x v="16"/>
    <n v="0"/>
    <n v="0"/>
    <n v="0"/>
    <n v="2.4E-2"/>
    <n v="0"/>
  </r>
  <r>
    <s v="APENs"/>
    <s v="08"/>
    <x v="1"/>
    <s v="20200254"/>
    <x v="16"/>
    <n v="0"/>
    <n v="5.7"/>
    <n v="0"/>
    <n v="0"/>
    <n v="0"/>
  </r>
  <r>
    <s v="APENs"/>
    <s v="08"/>
    <x v="1"/>
    <s v="20200254"/>
    <x v="16"/>
    <n v="0"/>
    <n v="0"/>
    <n v="5.7"/>
    <n v="0"/>
    <n v="0"/>
  </r>
  <r>
    <s v="APENs"/>
    <s v="08"/>
    <x v="1"/>
    <s v="20200254"/>
    <x v="16"/>
    <n v="19.3"/>
    <n v="0"/>
    <n v="0"/>
    <n v="0"/>
    <n v="0"/>
  </r>
  <r>
    <s v="APENs"/>
    <s v="08"/>
    <x v="1"/>
    <s v="20200254"/>
    <x v="16"/>
    <n v="0"/>
    <n v="0"/>
    <n v="0"/>
    <n v="0"/>
    <n v="0.39950000000000002"/>
  </r>
  <r>
    <s v="APENs"/>
    <s v="08"/>
    <x v="1"/>
    <s v="20200254"/>
    <x v="16"/>
    <n v="0"/>
    <n v="0"/>
    <n v="0"/>
    <n v="0"/>
    <n v="0"/>
  </r>
  <r>
    <s v="APENs"/>
    <s v="08"/>
    <x v="1"/>
    <s v="20200254"/>
    <x v="16"/>
    <n v="0"/>
    <n v="0"/>
    <n v="0"/>
    <n v="2.3970000000000002E-2"/>
    <n v="0"/>
  </r>
  <r>
    <s v="APENs"/>
    <s v="08"/>
    <x v="1"/>
    <s v="20200254"/>
    <x v="16"/>
    <n v="0"/>
    <n v="5.7"/>
    <n v="0"/>
    <n v="0"/>
    <n v="0"/>
  </r>
  <r>
    <s v="APENs"/>
    <s v="08"/>
    <x v="1"/>
    <s v="31000203"/>
    <x v="16"/>
    <n v="0"/>
    <n v="3.9"/>
    <n v="0"/>
    <n v="0"/>
    <n v="0"/>
  </r>
  <r>
    <s v="APENs"/>
    <s v="08"/>
    <x v="1"/>
    <s v="31000302"/>
    <x v="15"/>
    <n v="0"/>
    <n v="16.5"/>
    <n v="0"/>
    <n v="0"/>
    <n v="0"/>
  </r>
  <r>
    <s v="APENs"/>
    <s v="08"/>
    <x v="1"/>
    <s v="31088801"/>
    <x v="17"/>
    <n v="0"/>
    <n v="3.84"/>
    <n v="0"/>
    <n v="0"/>
    <n v="0"/>
  </r>
  <r>
    <s v="APENs"/>
    <s v="08"/>
    <x v="1"/>
    <s v="40400311"/>
    <x v="18"/>
    <n v="0"/>
    <n v="9.2946651397979494"/>
    <n v="0"/>
    <n v="0"/>
    <n v="0"/>
  </r>
  <r>
    <s v="APENs"/>
    <s v="08"/>
    <x v="1"/>
    <s v="40400311"/>
    <x v="18"/>
    <n v="0"/>
    <n v="9.9782959620052107"/>
    <n v="0"/>
    <n v="0"/>
    <n v="0"/>
  </r>
  <r>
    <s v="APENs"/>
    <s v="08"/>
    <x v="4"/>
    <s v="20200202"/>
    <x v="16"/>
    <n v="0"/>
    <n v="0"/>
    <n v="3.06"/>
    <n v="0"/>
    <n v="0"/>
  </r>
  <r>
    <s v="APENs"/>
    <s v="08"/>
    <x v="4"/>
    <s v="20200202"/>
    <x v="16"/>
    <n v="23.65"/>
    <n v="0"/>
    <n v="0"/>
    <n v="0"/>
    <n v="0"/>
  </r>
  <r>
    <s v="APENs"/>
    <s v="08"/>
    <x v="4"/>
    <s v="20200202"/>
    <x v="16"/>
    <n v="0"/>
    <n v="0"/>
    <n v="0"/>
    <n v="0"/>
    <n v="2.65E-3"/>
  </r>
  <r>
    <s v="APENs"/>
    <s v="08"/>
    <x v="4"/>
    <s v="20200202"/>
    <x v="16"/>
    <n v="0"/>
    <n v="0"/>
    <n v="0"/>
    <n v="0"/>
    <n v="0"/>
  </r>
  <r>
    <s v="APENs"/>
    <s v="08"/>
    <x v="4"/>
    <s v="20200202"/>
    <x v="16"/>
    <n v="0"/>
    <n v="0"/>
    <n v="0"/>
    <n v="1.5899999999999999E-4"/>
    <n v="0"/>
  </r>
  <r>
    <s v="APENs"/>
    <s v="08"/>
    <x v="4"/>
    <s v="20200202"/>
    <x v="16"/>
    <n v="0"/>
    <n v="0.96"/>
    <n v="0"/>
    <n v="0"/>
    <n v="0"/>
  </r>
  <r>
    <s v="APENs"/>
    <s v="08"/>
    <x v="4"/>
    <s v="20200202"/>
    <x v="16"/>
    <n v="0"/>
    <n v="0"/>
    <n v="2.7"/>
    <n v="0"/>
    <n v="0"/>
  </r>
  <r>
    <s v="APENs"/>
    <s v="08"/>
    <x v="4"/>
    <s v="20200202"/>
    <x v="16"/>
    <n v="2.7"/>
    <n v="0"/>
    <n v="0"/>
    <n v="0"/>
    <n v="0"/>
  </r>
  <r>
    <s v="APENs"/>
    <s v="08"/>
    <x v="4"/>
    <s v="20200202"/>
    <x v="16"/>
    <n v="0"/>
    <n v="0"/>
    <n v="0"/>
    <n v="0"/>
    <n v="0.2"/>
  </r>
  <r>
    <s v="APENs"/>
    <s v="08"/>
    <x v="4"/>
    <s v="20200202"/>
    <x v="16"/>
    <n v="0"/>
    <n v="0"/>
    <n v="0"/>
    <n v="0"/>
    <n v="0"/>
  </r>
  <r>
    <s v="APENs"/>
    <s v="08"/>
    <x v="4"/>
    <s v="20200202"/>
    <x v="16"/>
    <n v="0"/>
    <n v="0"/>
    <n v="0"/>
    <n v="0.01"/>
    <n v="0"/>
  </r>
  <r>
    <s v="APENs"/>
    <s v="08"/>
    <x v="4"/>
    <s v="20200202"/>
    <x v="16"/>
    <n v="0"/>
    <n v="1.7"/>
    <n v="0"/>
    <n v="0"/>
    <n v="0"/>
  </r>
  <r>
    <s v="APENs"/>
    <s v="08"/>
    <x v="4"/>
    <s v="20200202"/>
    <x v="16"/>
    <n v="0"/>
    <n v="0"/>
    <n v="1.5"/>
    <n v="0"/>
    <n v="0"/>
  </r>
  <r>
    <s v="APENs"/>
    <s v="08"/>
    <x v="4"/>
    <s v="20200202"/>
    <x v="16"/>
    <n v="26.9"/>
    <n v="0"/>
    <n v="0"/>
    <n v="0"/>
    <n v="0"/>
  </r>
  <r>
    <s v="APENs"/>
    <s v="08"/>
    <x v="4"/>
    <s v="20200202"/>
    <x v="16"/>
    <n v="0"/>
    <n v="0"/>
    <n v="0"/>
    <n v="0"/>
    <n v="1.9125E-2"/>
  </r>
  <r>
    <s v="APENs"/>
    <s v="08"/>
    <x v="4"/>
    <s v="20200202"/>
    <x v="16"/>
    <n v="0"/>
    <n v="0"/>
    <n v="0"/>
    <n v="0"/>
    <n v="0"/>
  </r>
  <r>
    <s v="APENs"/>
    <s v="08"/>
    <x v="4"/>
    <s v="20200202"/>
    <x v="16"/>
    <n v="0"/>
    <n v="0"/>
    <n v="0"/>
    <n v="1.1479999999999999E-3"/>
    <n v="0"/>
  </r>
  <r>
    <s v="APENs"/>
    <s v="08"/>
    <x v="4"/>
    <s v="20200202"/>
    <x v="16"/>
    <n v="0"/>
    <n v="1.5"/>
    <n v="0"/>
    <n v="0"/>
    <n v="0"/>
  </r>
  <r>
    <s v="APENs"/>
    <s v="08"/>
    <x v="4"/>
    <s v="20200202"/>
    <x v="16"/>
    <n v="0"/>
    <n v="0"/>
    <n v="23.9"/>
    <n v="0"/>
    <n v="0"/>
  </r>
  <r>
    <s v="APENs"/>
    <s v="08"/>
    <x v="4"/>
    <s v="20200202"/>
    <x v="16"/>
    <n v="19.2"/>
    <n v="0"/>
    <n v="0"/>
    <n v="0"/>
    <n v="0"/>
  </r>
  <r>
    <s v="APENs"/>
    <s v="08"/>
    <x v="4"/>
    <s v="20200202"/>
    <x v="16"/>
    <n v="0"/>
    <n v="0"/>
    <n v="0"/>
    <n v="0"/>
    <n v="0.22425"/>
  </r>
  <r>
    <s v="APENs"/>
    <s v="08"/>
    <x v="4"/>
    <s v="20200202"/>
    <x v="16"/>
    <n v="0"/>
    <n v="0"/>
    <n v="0"/>
    <n v="0"/>
    <n v="0"/>
  </r>
  <r>
    <s v="APENs"/>
    <s v="08"/>
    <x v="4"/>
    <s v="20200202"/>
    <x v="16"/>
    <n v="0"/>
    <n v="0"/>
    <n v="0"/>
    <n v="1.7999999999999999E-2"/>
    <n v="0"/>
  </r>
  <r>
    <s v="APENs"/>
    <s v="08"/>
    <x v="4"/>
    <s v="20200202"/>
    <x v="16"/>
    <n v="0"/>
    <n v="1"/>
    <n v="0"/>
    <n v="0"/>
    <n v="0"/>
  </r>
  <r>
    <s v="APENs"/>
    <s v="08"/>
    <x v="4"/>
    <s v="20200253"/>
    <x v="16"/>
    <n v="0"/>
    <n v="0"/>
    <n v="2.5"/>
    <n v="0"/>
    <n v="0"/>
  </r>
  <r>
    <s v="APENs"/>
    <s v="08"/>
    <x v="4"/>
    <s v="20200253"/>
    <x v="16"/>
    <n v="19.399999999999999"/>
    <n v="0"/>
    <n v="0"/>
    <n v="0"/>
    <n v="0"/>
  </r>
  <r>
    <s v="APENs"/>
    <s v="08"/>
    <x v="4"/>
    <s v="20200253"/>
    <x v="16"/>
    <n v="0"/>
    <n v="0"/>
    <n v="0"/>
    <n v="0"/>
    <n v="0.40595999999999999"/>
  </r>
  <r>
    <s v="APENs"/>
    <s v="08"/>
    <x v="4"/>
    <s v="20200253"/>
    <x v="16"/>
    <n v="0"/>
    <n v="0"/>
    <n v="0"/>
    <n v="0"/>
    <n v="0"/>
  </r>
  <r>
    <s v="APENs"/>
    <s v="08"/>
    <x v="4"/>
    <s v="20200253"/>
    <x v="16"/>
    <n v="0"/>
    <n v="0"/>
    <n v="0"/>
    <n v="2.4358000000000001E-2"/>
    <n v="0"/>
  </r>
  <r>
    <s v="APENs"/>
    <s v="08"/>
    <x v="4"/>
    <s v="20200253"/>
    <x v="16"/>
    <n v="0"/>
    <n v="1"/>
    <n v="0"/>
    <n v="0"/>
    <n v="0"/>
  </r>
  <r>
    <s v="APENs"/>
    <s v="08"/>
    <x v="4"/>
    <s v="20200253"/>
    <x v="16"/>
    <n v="0"/>
    <n v="0"/>
    <n v="12.391298000000001"/>
    <n v="0"/>
    <n v="0"/>
  </r>
  <r>
    <s v="APENs"/>
    <s v="08"/>
    <x v="4"/>
    <s v="20200253"/>
    <x v="16"/>
    <n v="12.391298000000001"/>
    <n v="0"/>
    <n v="0"/>
    <n v="0"/>
    <n v="0"/>
  </r>
  <r>
    <s v="APENs"/>
    <s v="08"/>
    <x v="4"/>
    <s v="20200253"/>
    <x v="16"/>
    <n v="0"/>
    <n v="0"/>
    <n v="0"/>
    <n v="0"/>
    <n v="3.0000000000000001E-3"/>
  </r>
  <r>
    <s v="APENs"/>
    <s v="08"/>
    <x v="4"/>
    <s v="20200253"/>
    <x v="16"/>
    <n v="0"/>
    <n v="0"/>
    <n v="0"/>
    <n v="0"/>
    <n v="0"/>
  </r>
  <r>
    <s v="APENs"/>
    <s v="08"/>
    <x v="4"/>
    <s v="20200253"/>
    <x v="16"/>
    <n v="0"/>
    <n v="0"/>
    <n v="0"/>
    <n v="2E-3"/>
    <n v="0"/>
  </r>
  <r>
    <s v="APENs"/>
    <s v="08"/>
    <x v="4"/>
    <s v="20200253"/>
    <x v="16"/>
    <n v="0"/>
    <n v="6.2452389999999998"/>
    <n v="0"/>
    <n v="0"/>
    <n v="0"/>
  </r>
  <r>
    <s v="APENs"/>
    <s v="08"/>
    <x v="4"/>
    <s v="20200254"/>
    <x v="16"/>
    <n v="0"/>
    <n v="0"/>
    <n v="3"/>
    <n v="0"/>
    <n v="0"/>
  </r>
  <r>
    <s v="APENs"/>
    <s v="08"/>
    <x v="4"/>
    <s v="20200254"/>
    <x v="16"/>
    <n v="17.899999999999999"/>
    <n v="0"/>
    <n v="0"/>
    <n v="0"/>
    <n v="0"/>
  </r>
  <r>
    <s v="APENs"/>
    <s v="08"/>
    <x v="4"/>
    <s v="20200254"/>
    <x v="16"/>
    <n v="0"/>
    <n v="0.9"/>
    <n v="0"/>
    <n v="0"/>
    <n v="0"/>
  </r>
  <r>
    <s v="APENs"/>
    <s v="08"/>
    <x v="4"/>
    <s v="31000227"/>
    <x v="15"/>
    <n v="0"/>
    <n v="10.4"/>
    <n v="0"/>
    <n v="0"/>
    <n v="0"/>
  </r>
  <r>
    <s v="APENs"/>
    <s v="08"/>
    <x v="4"/>
    <s v="40400311"/>
    <x v="18"/>
    <n v="0"/>
    <n v="5.8721589384961774"/>
    <n v="0"/>
    <n v="0"/>
    <n v="0"/>
  </r>
  <r>
    <s v="APENs"/>
    <s v="08"/>
    <x v="4"/>
    <s v="20200202"/>
    <x v="16"/>
    <n v="0"/>
    <n v="0"/>
    <n v="0.14499999999999999"/>
    <n v="0"/>
    <n v="0"/>
  </r>
  <r>
    <s v="APENs"/>
    <s v="08"/>
    <x v="4"/>
    <s v="20200202"/>
    <x v="16"/>
    <n v="4.718"/>
    <n v="0"/>
    <n v="0"/>
    <n v="0"/>
    <n v="0"/>
  </r>
  <r>
    <s v="APENs"/>
    <s v="08"/>
    <x v="4"/>
    <s v="20200202"/>
    <x v="16"/>
    <n v="0"/>
    <n v="0"/>
    <n v="0"/>
    <n v="0"/>
    <n v="1.4999999999999999E-2"/>
  </r>
  <r>
    <s v="APENs"/>
    <s v="08"/>
    <x v="4"/>
    <s v="20200202"/>
    <x v="16"/>
    <n v="0"/>
    <n v="0"/>
    <n v="0"/>
    <n v="0"/>
    <n v="0"/>
  </r>
  <r>
    <s v="APENs"/>
    <s v="08"/>
    <x v="4"/>
    <s v="20200202"/>
    <x v="16"/>
    <n v="0"/>
    <n v="0"/>
    <n v="0"/>
    <n v="1E-3"/>
    <n v="0"/>
  </r>
  <r>
    <s v="APENs"/>
    <s v="08"/>
    <x v="4"/>
    <s v="20200202"/>
    <x v="16"/>
    <n v="0"/>
    <n v="0.376"/>
    <n v="0"/>
    <n v="0"/>
    <n v="0"/>
  </r>
  <r>
    <s v="APENs"/>
    <s v="08"/>
    <x v="4"/>
    <s v="20200254"/>
    <x v="16"/>
    <n v="0"/>
    <n v="0"/>
    <n v="17"/>
    <n v="0"/>
    <n v="0"/>
  </r>
  <r>
    <s v="APENs"/>
    <s v="08"/>
    <x v="4"/>
    <s v="20200254"/>
    <x v="16"/>
    <n v="17"/>
    <n v="0"/>
    <n v="0"/>
    <n v="0"/>
    <n v="0"/>
  </r>
  <r>
    <s v="APENs"/>
    <s v="08"/>
    <x v="4"/>
    <s v="20200254"/>
    <x v="16"/>
    <n v="0"/>
    <n v="0"/>
    <n v="0"/>
    <n v="0"/>
    <n v="4.1000000000000002E-2"/>
  </r>
  <r>
    <s v="APENs"/>
    <s v="08"/>
    <x v="4"/>
    <s v="20200254"/>
    <x v="16"/>
    <n v="0"/>
    <n v="0"/>
    <n v="0"/>
    <n v="0"/>
    <n v="0"/>
  </r>
  <r>
    <s v="APENs"/>
    <s v="08"/>
    <x v="4"/>
    <s v="20200254"/>
    <x v="16"/>
    <n v="0"/>
    <n v="0"/>
    <n v="0"/>
    <n v="2.4599999999999999E-3"/>
    <n v="0"/>
  </r>
  <r>
    <s v="APENs"/>
    <s v="08"/>
    <x v="4"/>
    <s v="20200254"/>
    <x v="16"/>
    <n v="0"/>
    <n v="0.19999800000000001"/>
    <n v="0"/>
    <n v="0"/>
    <n v="0"/>
  </r>
  <r>
    <s v="APENs"/>
    <s v="08"/>
    <x v="4"/>
    <s v="31000302"/>
    <x v="15"/>
    <n v="0"/>
    <n v="3.526526"/>
    <n v="0"/>
    <n v="0"/>
    <n v="0"/>
  </r>
  <r>
    <s v="APENs"/>
    <s v="08"/>
    <x v="4"/>
    <s v="31000302"/>
    <x v="15"/>
    <n v="0"/>
    <n v="3.526526"/>
    <n v="0"/>
    <n v="0"/>
    <n v="0"/>
  </r>
  <r>
    <s v="APENs"/>
    <s v="08"/>
    <x v="4"/>
    <s v="20200252"/>
    <x v="16"/>
    <n v="0"/>
    <n v="0"/>
    <n v="14.9"/>
    <n v="0"/>
    <n v="0"/>
  </r>
  <r>
    <s v="APENs"/>
    <s v="08"/>
    <x v="4"/>
    <s v="20200252"/>
    <x v="16"/>
    <n v="17.2"/>
    <n v="0"/>
    <n v="0"/>
    <n v="0"/>
    <n v="0"/>
  </r>
  <r>
    <s v="APENs"/>
    <s v="08"/>
    <x v="4"/>
    <s v="20200252"/>
    <x v="16"/>
    <n v="0"/>
    <n v="0"/>
    <n v="0"/>
    <n v="0"/>
    <n v="0.26600299999999999"/>
  </r>
  <r>
    <s v="APENs"/>
    <s v="08"/>
    <x v="4"/>
    <s v="20200252"/>
    <x v="16"/>
    <n v="0"/>
    <n v="0"/>
    <n v="0"/>
    <n v="0"/>
    <n v="0"/>
  </r>
  <r>
    <s v="APENs"/>
    <s v="08"/>
    <x v="4"/>
    <s v="20200252"/>
    <x v="16"/>
    <n v="0"/>
    <n v="0"/>
    <n v="0"/>
    <n v="1.7555999999999999E-2"/>
    <n v="0"/>
  </r>
  <r>
    <s v="APENs"/>
    <s v="08"/>
    <x v="4"/>
    <s v="20200252"/>
    <x v="16"/>
    <n v="0"/>
    <n v="2.9"/>
    <n v="0"/>
    <n v="0"/>
    <n v="0"/>
  </r>
  <r>
    <s v="APENs"/>
    <s v="08"/>
    <x v="4"/>
    <s v="40400311"/>
    <x v="18"/>
    <n v="0"/>
    <n v="4.9891482543751096"/>
    <n v="0"/>
    <n v="0"/>
    <n v="0"/>
  </r>
  <r>
    <s v="APENs"/>
    <s v="08"/>
    <x v="4"/>
    <s v="40400311"/>
    <x v="18"/>
    <n v="0"/>
    <n v="6.1646735320907924"/>
    <n v="0"/>
    <n v="0"/>
    <n v="0"/>
  </r>
  <r>
    <s v="APENs"/>
    <s v="08"/>
    <x v="4"/>
    <s v="40400311"/>
    <x v="18"/>
    <n v="0"/>
    <n v="3.9913183848020846"/>
    <n v="0"/>
    <n v="0"/>
    <n v="0"/>
  </r>
  <r>
    <s v="APENs"/>
    <s v="08"/>
    <x v="4"/>
    <s v="40400311"/>
    <x v="18"/>
    <n v="0"/>
    <n v="3.0618332814920102"/>
    <n v="0"/>
    <n v="0"/>
    <n v="0"/>
  </r>
  <r>
    <s v="APENs"/>
    <s v="08"/>
    <x v="4"/>
    <s v="40400311"/>
    <x v="18"/>
    <n v="0"/>
    <n v="3.4910368608675175"/>
    <n v="0"/>
    <n v="0"/>
    <n v="0"/>
  </r>
  <r>
    <s v="APENs"/>
    <s v="08"/>
    <x v="4"/>
    <s v="31000223"/>
    <x v="19"/>
    <n v="0"/>
    <n v="14.335215"/>
    <n v="0"/>
    <n v="0"/>
    <n v="0"/>
  </r>
  <r>
    <s v="APENs"/>
    <s v="08"/>
    <x v="4"/>
    <s v="31088801"/>
    <x v="17"/>
    <n v="0"/>
    <n v="3.67"/>
    <n v="0"/>
    <n v="0"/>
    <n v="0"/>
  </r>
  <r>
    <s v="APENs"/>
    <s v="08"/>
    <x v="4"/>
    <s v="40400311"/>
    <x v="18"/>
    <n v="0"/>
    <n v="1.7140800457159047"/>
    <n v="0"/>
    <n v="0"/>
    <n v="0"/>
  </r>
  <r>
    <s v="APENs"/>
    <s v="08"/>
    <x v="4"/>
    <s v="40400311"/>
    <x v="18"/>
    <n v="0"/>
    <n v="6.9846674800540471"/>
    <n v="0"/>
    <n v="0"/>
    <n v="0"/>
  </r>
  <r>
    <s v="APENs"/>
    <s v="08"/>
    <x v="4"/>
    <s v="40400311"/>
    <x v="18"/>
    <n v="0"/>
    <n v="2.97435243994124"/>
    <n v="0"/>
    <n v="0"/>
    <n v="0"/>
  </r>
  <r>
    <s v="APENs"/>
    <s v="08"/>
    <x v="4"/>
    <s v="40400311"/>
    <x v="18"/>
    <n v="0"/>
    <n v="3.4144909194812154"/>
    <n v="0"/>
    <n v="0"/>
    <n v="0"/>
  </r>
  <r>
    <s v="APENs"/>
    <s v="08"/>
    <x v="4"/>
    <s v="31000301"/>
    <x v="15"/>
    <n v="0"/>
    <n v="13"/>
    <n v="0"/>
    <n v="0"/>
    <n v="0"/>
  </r>
  <r>
    <s v="APENs"/>
    <s v="08"/>
    <x v="4"/>
    <s v="40400311"/>
    <x v="18"/>
    <n v="0"/>
    <n v="3.5539136303032262"/>
    <n v="0"/>
    <n v="0"/>
    <n v="0"/>
  </r>
  <r>
    <s v="APENs"/>
    <s v="08"/>
    <x v="4"/>
    <s v="40400311"/>
    <x v="18"/>
    <n v="0"/>
    <n v="2.1870237724942929"/>
    <n v="0"/>
    <n v="0"/>
    <n v="0"/>
  </r>
  <r>
    <s v="APENs"/>
    <s v="08"/>
    <x v="4"/>
    <s v="40400311"/>
    <x v="18"/>
    <n v="0"/>
    <n v="15.035788435898263"/>
    <n v="0"/>
    <n v="0"/>
    <n v="0"/>
  </r>
  <r>
    <s v="APENs"/>
    <s v="08"/>
    <x v="4"/>
    <s v="40400311"/>
    <x v="18"/>
    <n v="0"/>
    <n v="2.1870237724942929"/>
    <n v="0"/>
    <n v="0"/>
    <n v="0"/>
  </r>
  <r>
    <s v="APENs"/>
    <s v="08"/>
    <x v="4"/>
    <s v="40400311"/>
    <x v="18"/>
    <n v="0"/>
    <n v="0.82013391468535979"/>
    <n v="0"/>
    <n v="0"/>
    <n v="0"/>
  </r>
  <r>
    <s v="APENs"/>
    <s v="08"/>
    <x v="4"/>
    <s v="40400311"/>
    <x v="18"/>
    <n v="0"/>
    <n v="0.82013391468535979"/>
    <n v="0"/>
    <n v="0"/>
    <n v="0"/>
  </r>
  <r>
    <s v="APENs"/>
    <s v="08"/>
    <x v="4"/>
    <s v="40400311"/>
    <x v="18"/>
    <n v="0"/>
    <n v="4.7841145023312661"/>
    <n v="0"/>
    <n v="0"/>
    <n v="0"/>
  </r>
  <r>
    <s v="APENs"/>
    <s v="08"/>
    <x v="4"/>
    <s v="40400311"/>
    <x v="18"/>
    <n v="0"/>
    <n v="4.7841145023312661"/>
    <n v="0"/>
    <n v="0"/>
    <n v="0"/>
  </r>
  <r>
    <s v="APENs"/>
    <s v="08"/>
    <x v="4"/>
    <s v="40400311"/>
    <x v="18"/>
    <n v="0"/>
    <n v="1.1232493472444176"/>
    <n v="0"/>
    <n v="0"/>
    <n v="0"/>
  </r>
  <r>
    <s v="APENs"/>
    <s v="08"/>
    <x v="4"/>
    <s v="31000223"/>
    <x v="19"/>
    <n v="0"/>
    <n v="14.183937"/>
    <n v="0"/>
    <n v="0"/>
    <n v="0"/>
  </r>
  <r>
    <s v="APENs"/>
    <s v="08"/>
    <x v="4"/>
    <s v="31088801"/>
    <x v="17"/>
    <n v="0"/>
    <n v="3.69"/>
    <n v="0"/>
    <n v="0"/>
    <n v="0"/>
  </r>
  <r>
    <s v="APENs"/>
    <s v="08"/>
    <x v="4"/>
    <s v="40400311"/>
    <x v="18"/>
    <n v="0"/>
    <n v="6.2875675945692011"/>
    <n v="0"/>
    <n v="0"/>
    <n v="0"/>
  </r>
  <r>
    <s v="APENs"/>
    <s v="08"/>
    <x v="4"/>
    <s v="40400315"/>
    <x v="18"/>
    <n v="0"/>
    <n v="5.7900296370858984"/>
    <n v="0"/>
    <n v="0"/>
    <n v="0"/>
  </r>
  <r>
    <s v="APENs"/>
    <s v="08"/>
    <x v="5"/>
    <s v="20200202"/>
    <x v="16"/>
    <n v="0"/>
    <n v="0"/>
    <n v="0.70001400000000003"/>
    <n v="0"/>
    <n v="0"/>
  </r>
  <r>
    <s v="APENs"/>
    <s v="08"/>
    <x v="5"/>
    <s v="20200202"/>
    <x v="16"/>
    <n v="10.000012"/>
    <n v="0"/>
    <n v="0"/>
    <n v="0"/>
    <n v="0"/>
  </r>
  <r>
    <s v="APENs"/>
    <s v="08"/>
    <x v="5"/>
    <s v="20200202"/>
    <x v="16"/>
    <n v="0"/>
    <n v="0"/>
    <n v="0"/>
    <n v="0"/>
    <n v="0.14899999999999999"/>
  </r>
  <r>
    <s v="APENs"/>
    <s v="08"/>
    <x v="5"/>
    <s v="20200202"/>
    <x v="16"/>
    <n v="0"/>
    <n v="0"/>
    <n v="0"/>
    <n v="0"/>
    <n v="0"/>
  </r>
  <r>
    <s v="APENs"/>
    <s v="08"/>
    <x v="5"/>
    <s v="20200202"/>
    <x v="16"/>
    <n v="0"/>
    <n v="0"/>
    <n v="0"/>
    <n v="8.94E-3"/>
    <n v="0"/>
  </r>
  <r>
    <s v="APENs"/>
    <s v="08"/>
    <x v="5"/>
    <s v="20200202"/>
    <x v="16"/>
    <n v="0"/>
    <n v="1.2600020000000001"/>
    <n v="0"/>
    <n v="0"/>
    <n v="0"/>
  </r>
  <r>
    <s v="APENs"/>
    <s v="08"/>
    <x v="5"/>
    <s v="20200254"/>
    <x v="16"/>
    <n v="0"/>
    <n v="0"/>
    <n v="1.72"/>
    <n v="0"/>
    <n v="0"/>
  </r>
  <r>
    <s v="APENs"/>
    <s v="08"/>
    <x v="5"/>
    <s v="20200254"/>
    <x v="16"/>
    <n v="22"/>
    <n v="0"/>
    <n v="0"/>
    <n v="0"/>
    <n v="0"/>
  </r>
  <r>
    <s v="APENs"/>
    <s v="08"/>
    <x v="5"/>
    <s v="20200254"/>
    <x v="16"/>
    <n v="0"/>
    <n v="0"/>
    <n v="0"/>
    <n v="0"/>
    <n v="0.44800000000000001"/>
  </r>
  <r>
    <s v="APENs"/>
    <s v="08"/>
    <x v="5"/>
    <s v="20200254"/>
    <x v="16"/>
    <n v="0"/>
    <n v="0"/>
    <n v="0"/>
    <n v="0"/>
    <n v="0"/>
  </r>
  <r>
    <s v="APENs"/>
    <s v="08"/>
    <x v="5"/>
    <s v="20200254"/>
    <x v="16"/>
    <n v="0"/>
    <n v="0"/>
    <n v="0"/>
    <n v="2.6880000000000001E-2"/>
    <n v="0"/>
  </r>
  <r>
    <s v="APENs"/>
    <s v="08"/>
    <x v="5"/>
    <s v="20200254"/>
    <x v="16"/>
    <n v="0"/>
    <n v="3.23"/>
    <n v="0"/>
    <n v="0"/>
    <n v="0"/>
  </r>
  <r>
    <s v="APENs"/>
    <s v="08"/>
    <x v="5"/>
    <s v="20200254"/>
    <x v="16"/>
    <n v="0"/>
    <n v="0"/>
    <n v="6"/>
    <n v="0"/>
    <n v="0"/>
  </r>
  <r>
    <s v="APENs"/>
    <s v="08"/>
    <x v="5"/>
    <s v="20200254"/>
    <x v="16"/>
    <n v="24"/>
    <n v="0"/>
    <n v="0"/>
    <n v="0"/>
    <n v="0"/>
  </r>
  <r>
    <s v="APENs"/>
    <s v="08"/>
    <x v="5"/>
    <s v="20200254"/>
    <x v="16"/>
    <n v="0"/>
    <n v="0"/>
    <n v="0"/>
    <n v="0"/>
    <n v="1.0834999999999999"/>
  </r>
  <r>
    <s v="APENs"/>
    <s v="08"/>
    <x v="5"/>
    <s v="20200254"/>
    <x v="16"/>
    <n v="0"/>
    <n v="0"/>
    <n v="0"/>
    <n v="0"/>
    <n v="0"/>
  </r>
  <r>
    <s v="APENs"/>
    <s v="08"/>
    <x v="5"/>
    <s v="20200254"/>
    <x v="16"/>
    <n v="0"/>
    <n v="0"/>
    <n v="0"/>
    <n v="6.5009999999999998E-2"/>
    <n v="0"/>
  </r>
  <r>
    <s v="APENs"/>
    <s v="08"/>
    <x v="5"/>
    <s v="20200254"/>
    <x v="16"/>
    <n v="0"/>
    <n v="8.57"/>
    <n v="0"/>
    <n v="0"/>
    <n v="0"/>
  </r>
  <r>
    <s v="APENs"/>
    <s v="08"/>
    <x v="5"/>
    <s v="20200254"/>
    <x v="16"/>
    <n v="0"/>
    <n v="0"/>
    <n v="1.72"/>
    <n v="0"/>
    <n v="0"/>
  </r>
  <r>
    <s v="APENs"/>
    <s v="08"/>
    <x v="5"/>
    <s v="20200254"/>
    <x v="16"/>
    <n v="0"/>
    <n v="0"/>
    <n v="1.72"/>
    <n v="0"/>
    <n v="0"/>
  </r>
  <r>
    <s v="APENs"/>
    <s v="08"/>
    <x v="5"/>
    <s v="20200254"/>
    <x v="16"/>
    <n v="22"/>
    <n v="0"/>
    <n v="0"/>
    <n v="0"/>
    <n v="0"/>
  </r>
  <r>
    <s v="APENs"/>
    <s v="08"/>
    <x v="5"/>
    <s v="20200254"/>
    <x v="16"/>
    <n v="22"/>
    <n v="0"/>
    <n v="0"/>
    <n v="0"/>
    <n v="0"/>
  </r>
  <r>
    <s v="APENs"/>
    <s v="08"/>
    <x v="5"/>
    <s v="20200254"/>
    <x v="16"/>
    <n v="0"/>
    <n v="0"/>
    <n v="0"/>
    <n v="0"/>
    <n v="0.44800000000000001"/>
  </r>
  <r>
    <s v="APENs"/>
    <s v="08"/>
    <x v="5"/>
    <s v="20200254"/>
    <x v="16"/>
    <n v="0"/>
    <n v="0"/>
    <n v="0"/>
    <n v="0"/>
    <n v="0.44800000000000001"/>
  </r>
  <r>
    <s v="APENs"/>
    <s v="08"/>
    <x v="5"/>
    <s v="20200254"/>
    <x v="16"/>
    <n v="0"/>
    <n v="0"/>
    <n v="0"/>
    <n v="0"/>
    <n v="0"/>
  </r>
  <r>
    <s v="APENs"/>
    <s v="08"/>
    <x v="5"/>
    <s v="20200254"/>
    <x v="16"/>
    <n v="0"/>
    <n v="0"/>
    <n v="0"/>
    <n v="0"/>
    <n v="0"/>
  </r>
  <r>
    <s v="APENs"/>
    <s v="08"/>
    <x v="5"/>
    <s v="20200254"/>
    <x v="16"/>
    <n v="0"/>
    <n v="0"/>
    <n v="0"/>
    <n v="2.6880000000000001E-2"/>
    <n v="0"/>
  </r>
  <r>
    <s v="APENs"/>
    <s v="08"/>
    <x v="5"/>
    <s v="20200254"/>
    <x v="16"/>
    <n v="0"/>
    <n v="0"/>
    <n v="0"/>
    <n v="2.6880000000000001E-2"/>
    <n v="0"/>
  </r>
  <r>
    <s v="APENs"/>
    <s v="08"/>
    <x v="5"/>
    <s v="20200254"/>
    <x v="16"/>
    <n v="0"/>
    <n v="3.23"/>
    <n v="0"/>
    <n v="0"/>
    <n v="0"/>
  </r>
  <r>
    <s v="APENs"/>
    <s v="08"/>
    <x v="5"/>
    <s v="20200254"/>
    <x v="16"/>
    <n v="0"/>
    <n v="3.23"/>
    <n v="0"/>
    <n v="0"/>
    <n v="0"/>
  </r>
  <r>
    <s v="APENs"/>
    <s v="08"/>
    <x v="5"/>
    <s v="20200254"/>
    <x v="16"/>
    <n v="0"/>
    <n v="0"/>
    <n v="6"/>
    <n v="0"/>
    <n v="0"/>
  </r>
  <r>
    <s v="APENs"/>
    <s v="08"/>
    <x v="5"/>
    <s v="20200254"/>
    <x v="16"/>
    <n v="24"/>
    <n v="0"/>
    <n v="0"/>
    <n v="0"/>
    <n v="0"/>
  </r>
  <r>
    <s v="APENs"/>
    <s v="08"/>
    <x v="5"/>
    <s v="20200254"/>
    <x v="16"/>
    <n v="0"/>
    <n v="0"/>
    <n v="0"/>
    <n v="0"/>
    <n v="1.0834999999999999"/>
  </r>
  <r>
    <s v="APENs"/>
    <s v="08"/>
    <x v="5"/>
    <s v="20200254"/>
    <x v="16"/>
    <n v="0"/>
    <n v="0"/>
    <n v="0"/>
    <n v="0"/>
    <n v="0"/>
  </r>
  <r>
    <s v="APENs"/>
    <s v="08"/>
    <x v="5"/>
    <s v="20200254"/>
    <x v="16"/>
    <n v="0"/>
    <n v="0"/>
    <n v="0"/>
    <n v="6.5009999999999998E-2"/>
    <n v="0"/>
  </r>
  <r>
    <s v="APENs"/>
    <s v="08"/>
    <x v="5"/>
    <s v="20200254"/>
    <x v="16"/>
    <n v="0"/>
    <n v="8.57"/>
    <n v="0"/>
    <n v="0"/>
    <n v="0"/>
  </r>
  <r>
    <s v="APENs"/>
    <s v="08"/>
    <x v="5"/>
    <s v="20200254"/>
    <x v="16"/>
    <n v="0"/>
    <n v="0"/>
    <n v="1.72"/>
    <n v="0"/>
    <n v="0"/>
  </r>
  <r>
    <s v="APENs"/>
    <s v="08"/>
    <x v="5"/>
    <s v="20200254"/>
    <x v="16"/>
    <n v="22"/>
    <n v="0"/>
    <n v="0"/>
    <n v="0"/>
    <n v="0"/>
  </r>
  <r>
    <s v="APENs"/>
    <s v="08"/>
    <x v="5"/>
    <s v="20200254"/>
    <x v="16"/>
    <n v="0"/>
    <n v="0"/>
    <n v="0"/>
    <n v="0"/>
    <n v="0.44800000000000001"/>
  </r>
  <r>
    <s v="APENs"/>
    <s v="08"/>
    <x v="5"/>
    <s v="20200254"/>
    <x v="16"/>
    <n v="0"/>
    <n v="0"/>
    <n v="0"/>
    <n v="0"/>
    <n v="0"/>
  </r>
  <r>
    <s v="APENs"/>
    <s v="08"/>
    <x v="5"/>
    <s v="20200254"/>
    <x v="16"/>
    <n v="0"/>
    <n v="0"/>
    <n v="0"/>
    <n v="2.6880000000000001E-2"/>
    <n v="0"/>
  </r>
  <r>
    <s v="APENs"/>
    <s v="08"/>
    <x v="5"/>
    <s v="20200254"/>
    <x v="16"/>
    <n v="0"/>
    <n v="3.23"/>
    <n v="0"/>
    <n v="0"/>
    <n v="0"/>
  </r>
  <r>
    <s v="APENs"/>
    <s v="08"/>
    <x v="5"/>
    <s v="20200254"/>
    <x v="16"/>
    <n v="0"/>
    <n v="0"/>
    <n v="1.72"/>
    <n v="0"/>
    <n v="0"/>
  </r>
  <r>
    <s v="APENs"/>
    <s v="08"/>
    <x v="5"/>
    <s v="20200254"/>
    <x v="16"/>
    <n v="22"/>
    <n v="0"/>
    <n v="0"/>
    <n v="0"/>
    <n v="0"/>
  </r>
  <r>
    <s v="APENs"/>
    <s v="08"/>
    <x v="5"/>
    <s v="20200254"/>
    <x v="16"/>
    <n v="0"/>
    <n v="0"/>
    <n v="0"/>
    <n v="0"/>
    <n v="0.44800000000000001"/>
  </r>
  <r>
    <s v="APENs"/>
    <s v="08"/>
    <x v="5"/>
    <s v="20200254"/>
    <x v="16"/>
    <n v="0"/>
    <n v="0"/>
    <n v="0"/>
    <n v="0"/>
    <n v="0"/>
  </r>
  <r>
    <s v="APENs"/>
    <s v="08"/>
    <x v="5"/>
    <s v="20200254"/>
    <x v="16"/>
    <n v="0"/>
    <n v="0"/>
    <n v="0"/>
    <n v="2.6880000000000001E-2"/>
    <n v="0"/>
  </r>
  <r>
    <s v="APENs"/>
    <s v="08"/>
    <x v="5"/>
    <s v="20200254"/>
    <x v="16"/>
    <n v="0"/>
    <n v="3.23"/>
    <n v="0"/>
    <n v="0"/>
    <n v="0"/>
  </r>
  <r>
    <s v="APENs"/>
    <s v="08"/>
    <x v="5"/>
    <s v="20200254"/>
    <x v="16"/>
    <n v="0"/>
    <n v="0"/>
    <n v="6"/>
    <n v="0"/>
    <n v="0"/>
  </r>
  <r>
    <s v="APENs"/>
    <s v="08"/>
    <x v="5"/>
    <s v="20200254"/>
    <x v="16"/>
    <n v="24"/>
    <n v="0"/>
    <n v="0"/>
    <n v="0"/>
    <n v="0"/>
  </r>
  <r>
    <s v="APENs"/>
    <s v="08"/>
    <x v="5"/>
    <s v="20200254"/>
    <x v="16"/>
    <n v="0"/>
    <n v="0"/>
    <n v="0"/>
    <n v="0"/>
    <n v="1.0834999999999999"/>
  </r>
  <r>
    <s v="APENs"/>
    <s v="08"/>
    <x v="5"/>
    <s v="20200254"/>
    <x v="16"/>
    <n v="0"/>
    <n v="0"/>
    <n v="0"/>
    <n v="0"/>
    <n v="0"/>
  </r>
  <r>
    <s v="APENs"/>
    <s v="08"/>
    <x v="5"/>
    <s v="20200254"/>
    <x v="16"/>
    <n v="0"/>
    <n v="0"/>
    <n v="0"/>
    <n v="6.5009999999999998E-2"/>
    <n v="0"/>
  </r>
  <r>
    <s v="APENs"/>
    <s v="08"/>
    <x v="5"/>
    <s v="20200254"/>
    <x v="16"/>
    <n v="0"/>
    <n v="8.57"/>
    <n v="0"/>
    <n v="0"/>
    <n v="0"/>
  </r>
  <r>
    <s v="APENs"/>
    <s v="08"/>
    <x v="5"/>
    <s v="31000201"/>
    <x v="20"/>
    <n v="0"/>
    <n v="2.6000779999999999"/>
    <n v="0"/>
    <n v="0"/>
    <n v="0"/>
  </r>
  <r>
    <s v="APENs"/>
    <s v="08"/>
    <x v="5"/>
    <s v="31000227"/>
    <x v="15"/>
    <n v="0"/>
    <n v="43.72"/>
    <n v="0"/>
    <n v="0"/>
    <n v="0"/>
  </r>
  <r>
    <s v="APENs"/>
    <s v="08"/>
    <x v="5"/>
    <s v="31000302"/>
    <x v="15"/>
    <n v="0"/>
    <n v="10.3"/>
    <n v="0"/>
    <n v="0"/>
    <n v="0"/>
  </r>
  <r>
    <s v="APENs"/>
    <s v="08"/>
    <x v="5"/>
    <s v="31088801"/>
    <x v="17"/>
    <n v="0"/>
    <n v="5.86"/>
    <n v="0"/>
    <n v="0"/>
    <n v="0"/>
  </r>
  <r>
    <s v="APENs"/>
    <s v="08"/>
    <x v="5"/>
    <s v="40400311"/>
    <x v="18"/>
    <n v="0"/>
    <n v="79.626199086110404"/>
    <n v="0"/>
    <n v="0"/>
    <n v="0"/>
  </r>
  <r>
    <s v="APENs"/>
    <s v="08"/>
    <x v="5"/>
    <s v="40400315"/>
    <x v="21"/>
    <n v="0"/>
    <n v="3.73"/>
    <n v="0"/>
    <n v="0"/>
    <n v="0"/>
  </r>
  <r>
    <s v="APENs"/>
    <s v="08"/>
    <x v="5"/>
    <s v="20200253"/>
    <x v="16"/>
    <n v="0"/>
    <n v="0"/>
    <n v="43.8"/>
    <n v="0"/>
    <n v="0"/>
  </r>
  <r>
    <s v="APENs"/>
    <s v="08"/>
    <x v="5"/>
    <s v="20200253"/>
    <x v="16"/>
    <n v="26.02"/>
    <n v="0"/>
    <n v="0"/>
    <n v="0"/>
    <n v="0"/>
  </r>
  <r>
    <s v="APENs"/>
    <s v="08"/>
    <x v="5"/>
    <s v="20200253"/>
    <x v="16"/>
    <n v="0"/>
    <n v="0"/>
    <n v="0"/>
    <n v="0"/>
    <n v="0.12790799999999999"/>
  </r>
  <r>
    <s v="APENs"/>
    <s v="08"/>
    <x v="5"/>
    <s v="20200253"/>
    <x v="16"/>
    <n v="0"/>
    <n v="0"/>
    <n v="0"/>
    <n v="0"/>
    <n v="0"/>
  </r>
  <r>
    <s v="APENs"/>
    <s v="08"/>
    <x v="5"/>
    <s v="20200253"/>
    <x v="16"/>
    <n v="0"/>
    <n v="0"/>
    <n v="0"/>
    <n v="7.92E-3"/>
    <n v="0"/>
  </r>
  <r>
    <s v="APENs"/>
    <s v="08"/>
    <x v="5"/>
    <s v="20200253"/>
    <x v="16"/>
    <n v="0"/>
    <n v="0.35"/>
    <n v="0"/>
    <n v="0"/>
    <n v="0"/>
  </r>
  <r>
    <s v="APENs"/>
    <s v="08"/>
    <x v="5"/>
    <s v="40400311"/>
    <x v="18"/>
    <n v="0"/>
    <n v="5.9868578400463255"/>
    <n v="0"/>
    <n v="0"/>
    <n v="0"/>
  </r>
  <r>
    <s v="APENs"/>
    <s v="08"/>
    <x v="1"/>
    <s v="20200254"/>
    <x v="16"/>
    <n v="0"/>
    <n v="0"/>
    <n v="23.8"/>
    <n v="0"/>
    <n v="0"/>
  </r>
  <r>
    <s v="APENs"/>
    <s v="08"/>
    <x v="1"/>
    <s v="20200254"/>
    <x v="16"/>
    <n v="29.9"/>
    <n v="0"/>
    <n v="0"/>
    <n v="0"/>
    <n v="0"/>
  </r>
  <r>
    <s v="APENs"/>
    <s v="08"/>
    <x v="1"/>
    <s v="20200254"/>
    <x v="16"/>
    <n v="0"/>
    <n v="0"/>
    <n v="0"/>
    <n v="0"/>
    <n v="5.8000000000000003E-2"/>
  </r>
  <r>
    <s v="APENs"/>
    <s v="08"/>
    <x v="1"/>
    <s v="20200254"/>
    <x v="16"/>
    <n v="0"/>
    <n v="0"/>
    <n v="0"/>
    <n v="0"/>
    <n v="0"/>
  </r>
  <r>
    <s v="APENs"/>
    <s v="08"/>
    <x v="1"/>
    <s v="20200254"/>
    <x v="16"/>
    <n v="0"/>
    <n v="0"/>
    <n v="0"/>
    <n v="3.3999999999999998E-3"/>
    <n v="0"/>
  </r>
  <r>
    <s v="APENs"/>
    <s v="08"/>
    <x v="1"/>
    <s v="20200254"/>
    <x v="16"/>
    <n v="0"/>
    <n v="0.17319999999999999"/>
    <n v="0"/>
    <n v="0"/>
    <n v="0"/>
  </r>
  <r>
    <s v="APENs"/>
    <s v="08"/>
    <x v="1"/>
    <s v="31000301"/>
    <x v="15"/>
    <n v="0"/>
    <n v="4.1332000000000004"/>
    <n v="0"/>
    <n v="0"/>
    <n v="0"/>
  </r>
  <r>
    <s v="APENs"/>
    <s v="08"/>
    <x v="1"/>
    <s v="20200202"/>
    <x v="16"/>
    <n v="0"/>
    <n v="0"/>
    <n v="12.2"/>
    <n v="0"/>
    <n v="0"/>
  </r>
  <r>
    <s v="APENs"/>
    <s v="08"/>
    <x v="1"/>
    <s v="20200202"/>
    <x v="16"/>
    <n v="24.199997"/>
    <n v="0"/>
    <n v="0"/>
    <n v="0"/>
    <n v="0"/>
  </r>
  <r>
    <s v="APENs"/>
    <s v="08"/>
    <x v="1"/>
    <s v="20200202"/>
    <x v="16"/>
    <n v="0"/>
    <n v="0"/>
    <n v="0"/>
    <n v="0"/>
    <n v="0.45"/>
  </r>
  <r>
    <s v="APENs"/>
    <s v="08"/>
    <x v="1"/>
    <s v="20200202"/>
    <x v="16"/>
    <n v="0"/>
    <n v="0"/>
    <n v="0"/>
    <n v="0"/>
    <n v="0"/>
  </r>
  <r>
    <s v="APENs"/>
    <s v="08"/>
    <x v="1"/>
    <s v="20200202"/>
    <x v="16"/>
    <n v="0"/>
    <n v="0"/>
    <n v="0"/>
    <n v="2.7E-2"/>
    <n v="0"/>
  </r>
  <r>
    <s v="APENs"/>
    <s v="08"/>
    <x v="1"/>
    <s v="20200202"/>
    <x v="16"/>
    <n v="0"/>
    <n v="6.1000199999999998"/>
    <n v="0"/>
    <n v="0"/>
    <n v="0"/>
  </r>
  <r>
    <s v="APENs"/>
    <s v="08"/>
    <x v="1"/>
    <s v="20200253"/>
    <x v="16"/>
    <n v="0"/>
    <n v="0"/>
    <n v="13.65"/>
    <n v="0"/>
    <n v="0"/>
  </r>
  <r>
    <s v="APENs"/>
    <s v="08"/>
    <x v="1"/>
    <s v="20200253"/>
    <x v="16"/>
    <n v="6.6000009999999998"/>
    <n v="0"/>
    <n v="0"/>
    <n v="0"/>
    <n v="0"/>
  </r>
  <r>
    <s v="APENs"/>
    <s v="08"/>
    <x v="1"/>
    <s v="20200253"/>
    <x v="16"/>
    <n v="0"/>
    <n v="0"/>
    <n v="0"/>
    <n v="0"/>
    <n v="0.17499999999999999"/>
  </r>
  <r>
    <s v="APENs"/>
    <s v="08"/>
    <x v="1"/>
    <s v="20200253"/>
    <x v="16"/>
    <n v="0"/>
    <n v="0"/>
    <n v="0"/>
    <n v="0"/>
    <n v="0"/>
  </r>
  <r>
    <s v="APENs"/>
    <s v="08"/>
    <x v="1"/>
    <s v="20200253"/>
    <x v="16"/>
    <n v="0"/>
    <n v="0"/>
    <n v="0"/>
    <n v="1.0500000000000001E-2"/>
    <n v="0"/>
  </r>
  <r>
    <s v="APENs"/>
    <s v="08"/>
    <x v="1"/>
    <s v="20200253"/>
    <x v="16"/>
    <n v="0"/>
    <n v="2.2999990000000001"/>
    <n v="0"/>
    <n v="0"/>
    <n v="0"/>
  </r>
  <r>
    <s v="APENs"/>
    <s v="08"/>
    <x v="1"/>
    <s v="20200253"/>
    <x v="16"/>
    <n v="0"/>
    <n v="0"/>
    <n v="13.65"/>
    <n v="0"/>
    <n v="0"/>
  </r>
  <r>
    <s v="APENs"/>
    <s v="08"/>
    <x v="1"/>
    <s v="20200253"/>
    <x v="16"/>
    <n v="6.6000009999999998"/>
    <n v="0"/>
    <n v="0"/>
    <n v="0"/>
    <n v="0"/>
  </r>
  <r>
    <s v="APENs"/>
    <s v="08"/>
    <x v="1"/>
    <s v="20200253"/>
    <x v="16"/>
    <n v="0"/>
    <n v="0"/>
    <n v="0"/>
    <n v="0"/>
    <n v="0.17499999999999999"/>
  </r>
  <r>
    <s v="APENs"/>
    <s v="08"/>
    <x v="1"/>
    <s v="20200253"/>
    <x v="16"/>
    <n v="0"/>
    <n v="0"/>
    <n v="0"/>
    <n v="0"/>
    <n v="0"/>
  </r>
  <r>
    <s v="APENs"/>
    <s v="08"/>
    <x v="1"/>
    <s v="20200253"/>
    <x v="16"/>
    <n v="0"/>
    <n v="0"/>
    <n v="0"/>
    <n v="1.0500000000000001E-2"/>
    <n v="0"/>
  </r>
  <r>
    <s v="APENs"/>
    <s v="08"/>
    <x v="1"/>
    <s v="20200253"/>
    <x v="16"/>
    <n v="0"/>
    <n v="2.2999990000000001"/>
    <n v="0"/>
    <n v="0"/>
    <n v="0"/>
  </r>
  <r>
    <s v="APENs"/>
    <s v="08"/>
    <x v="1"/>
    <s v="20200254"/>
    <x v="16"/>
    <n v="0"/>
    <n v="0"/>
    <n v="12.2"/>
    <n v="0"/>
    <n v="0"/>
  </r>
  <r>
    <s v="APENs"/>
    <s v="08"/>
    <x v="1"/>
    <s v="20200254"/>
    <x v="16"/>
    <n v="24.4"/>
    <n v="0"/>
    <n v="0"/>
    <n v="0"/>
    <n v="0"/>
  </r>
  <r>
    <s v="APENs"/>
    <s v="08"/>
    <x v="1"/>
    <s v="20200254"/>
    <x v="16"/>
    <n v="0"/>
    <n v="0"/>
    <n v="0"/>
    <n v="0"/>
    <n v="0.51749999999999996"/>
  </r>
  <r>
    <s v="APENs"/>
    <s v="08"/>
    <x v="1"/>
    <s v="20200254"/>
    <x v="16"/>
    <n v="0"/>
    <n v="0"/>
    <n v="0"/>
    <n v="0"/>
    <n v="0"/>
  </r>
  <r>
    <s v="APENs"/>
    <s v="08"/>
    <x v="1"/>
    <s v="20200254"/>
    <x v="16"/>
    <n v="0"/>
    <n v="0"/>
    <n v="0"/>
    <n v="3.1050000000000001E-2"/>
    <n v="0"/>
  </r>
  <r>
    <s v="APENs"/>
    <s v="08"/>
    <x v="1"/>
    <s v="20200254"/>
    <x v="16"/>
    <n v="0"/>
    <n v="6.1"/>
    <n v="0"/>
    <n v="0"/>
    <n v="0"/>
  </r>
  <r>
    <s v="APENs"/>
    <s v="08"/>
    <x v="1"/>
    <s v="20200254"/>
    <x v="16"/>
    <n v="0"/>
    <n v="0"/>
    <n v="14.8"/>
    <n v="0"/>
    <n v="0"/>
  </r>
  <r>
    <s v="APENs"/>
    <s v="08"/>
    <x v="1"/>
    <s v="20200254"/>
    <x v="16"/>
    <n v="29.5"/>
    <n v="0"/>
    <n v="0"/>
    <n v="0"/>
    <n v="0"/>
  </r>
  <r>
    <s v="APENs"/>
    <s v="08"/>
    <x v="1"/>
    <s v="20200254"/>
    <x v="16"/>
    <n v="0"/>
    <n v="0"/>
    <n v="0"/>
    <n v="0"/>
    <n v="0.51749999999999996"/>
  </r>
  <r>
    <s v="APENs"/>
    <s v="08"/>
    <x v="1"/>
    <s v="20200254"/>
    <x v="16"/>
    <n v="0"/>
    <n v="0"/>
    <n v="0"/>
    <n v="0"/>
    <n v="0"/>
  </r>
  <r>
    <s v="APENs"/>
    <s v="08"/>
    <x v="1"/>
    <s v="20200254"/>
    <x v="16"/>
    <n v="0"/>
    <n v="0"/>
    <n v="0"/>
    <n v="3.1050000000000001E-2"/>
    <n v="0"/>
  </r>
  <r>
    <s v="APENs"/>
    <s v="08"/>
    <x v="1"/>
    <s v="20200254"/>
    <x v="16"/>
    <n v="0"/>
    <n v="7.4"/>
    <n v="0"/>
    <n v="0"/>
    <n v="0"/>
  </r>
  <r>
    <s v="APENs"/>
    <s v="08"/>
    <x v="1"/>
    <s v="20200254"/>
    <x v="16"/>
    <n v="0"/>
    <n v="0"/>
    <n v="9.4"/>
    <n v="0"/>
    <n v="0"/>
  </r>
  <r>
    <s v="APENs"/>
    <s v="08"/>
    <x v="1"/>
    <s v="20200254"/>
    <x v="16"/>
    <n v="28.1"/>
    <n v="0"/>
    <n v="0"/>
    <n v="0"/>
    <n v="0"/>
  </r>
  <r>
    <s v="APENs"/>
    <s v="08"/>
    <x v="1"/>
    <s v="20200254"/>
    <x v="16"/>
    <n v="0"/>
    <n v="0"/>
    <n v="0"/>
    <n v="0"/>
    <n v="0.55000000000000004"/>
  </r>
  <r>
    <s v="APENs"/>
    <s v="08"/>
    <x v="1"/>
    <s v="20200254"/>
    <x v="16"/>
    <n v="0"/>
    <n v="0"/>
    <n v="0"/>
    <n v="0"/>
    <n v="0"/>
  </r>
  <r>
    <s v="APENs"/>
    <s v="08"/>
    <x v="1"/>
    <s v="20200254"/>
    <x v="16"/>
    <n v="0"/>
    <n v="0"/>
    <n v="0"/>
    <n v="3.3000000000000002E-2"/>
    <n v="0"/>
  </r>
  <r>
    <s v="APENs"/>
    <s v="08"/>
    <x v="1"/>
    <s v="20200254"/>
    <x v="16"/>
    <n v="0"/>
    <n v="1.3"/>
    <n v="0"/>
    <n v="0"/>
    <n v="0"/>
  </r>
  <r>
    <s v="APENs"/>
    <s v="08"/>
    <x v="1"/>
    <s v="31000301"/>
    <x v="15"/>
    <n v="0"/>
    <n v="0"/>
    <n v="10"/>
    <n v="0"/>
    <n v="0"/>
  </r>
  <r>
    <s v="APENs"/>
    <s v="08"/>
    <x v="1"/>
    <s v="31000301"/>
    <x v="15"/>
    <n v="5"/>
    <n v="0"/>
    <n v="0"/>
    <n v="0"/>
    <n v="0"/>
  </r>
  <r>
    <s v="APENs"/>
    <s v="08"/>
    <x v="1"/>
    <s v="31000301"/>
    <x v="15"/>
    <n v="0"/>
    <n v="5"/>
    <n v="0"/>
    <n v="0"/>
    <n v="0"/>
  </r>
  <r>
    <s v="APENs"/>
    <s v="08"/>
    <x v="1"/>
    <s v="31088801"/>
    <x v="17"/>
    <n v="0"/>
    <n v="10"/>
    <n v="0"/>
    <n v="0"/>
    <n v="0"/>
  </r>
  <r>
    <s v="APENs"/>
    <s v="08"/>
    <x v="1"/>
    <s v="20200202"/>
    <x v="16"/>
    <n v="0"/>
    <n v="0"/>
    <n v="13.634"/>
    <n v="0"/>
    <n v="0"/>
  </r>
  <r>
    <s v="APENs"/>
    <s v="08"/>
    <x v="1"/>
    <s v="20200202"/>
    <x v="16"/>
    <n v="9.7070000000000007"/>
    <n v="0"/>
    <n v="0"/>
    <n v="0"/>
    <n v="0"/>
  </r>
  <r>
    <s v="APENs"/>
    <s v="08"/>
    <x v="1"/>
    <s v="20200202"/>
    <x v="16"/>
    <n v="0"/>
    <n v="0"/>
    <n v="0"/>
    <n v="0"/>
    <n v="0.42"/>
  </r>
  <r>
    <s v="APENs"/>
    <s v="08"/>
    <x v="1"/>
    <s v="20200202"/>
    <x v="16"/>
    <n v="0"/>
    <n v="0"/>
    <n v="0"/>
    <n v="0"/>
    <n v="0"/>
  </r>
  <r>
    <s v="APENs"/>
    <s v="08"/>
    <x v="1"/>
    <s v="20200202"/>
    <x v="16"/>
    <n v="0"/>
    <n v="0"/>
    <n v="0"/>
    <n v="0.01"/>
    <n v="0"/>
  </r>
  <r>
    <s v="APENs"/>
    <s v="08"/>
    <x v="1"/>
    <s v="20200202"/>
    <x v="16"/>
    <n v="0"/>
    <n v="3.89"/>
    <n v="0"/>
    <n v="0"/>
    <n v="0"/>
  </r>
  <r>
    <s v="APENs"/>
    <s v="08"/>
    <x v="1"/>
    <s v="20200253"/>
    <x v="16"/>
    <n v="0"/>
    <n v="0"/>
    <n v="12.257"/>
    <n v="0"/>
    <n v="0"/>
  </r>
  <r>
    <s v="APENs"/>
    <s v="08"/>
    <x v="1"/>
    <s v="20200253"/>
    <x v="16"/>
    <n v="9.8049999999999997"/>
    <n v="0"/>
    <n v="0"/>
    <n v="0"/>
    <n v="0"/>
  </r>
  <r>
    <s v="APENs"/>
    <s v="08"/>
    <x v="1"/>
    <s v="20200253"/>
    <x v="16"/>
    <n v="0"/>
    <n v="0"/>
    <n v="0"/>
    <n v="0"/>
    <n v="7.0000000000000007E-2"/>
  </r>
  <r>
    <s v="APENs"/>
    <s v="08"/>
    <x v="1"/>
    <s v="20200253"/>
    <x v="16"/>
    <n v="0"/>
    <n v="0"/>
    <n v="0"/>
    <n v="0"/>
    <n v="0"/>
  </r>
  <r>
    <s v="APENs"/>
    <s v="08"/>
    <x v="1"/>
    <s v="20200253"/>
    <x v="16"/>
    <n v="0"/>
    <n v="0"/>
    <n v="0"/>
    <n v="8.9160000000000003E-3"/>
    <n v="0"/>
  </r>
  <r>
    <s v="APENs"/>
    <s v="08"/>
    <x v="1"/>
    <s v="20200253"/>
    <x v="16"/>
    <n v="0"/>
    <n v="7.3540000000000001"/>
    <n v="0"/>
    <n v="0"/>
    <n v="0"/>
  </r>
  <r>
    <s v="APENs"/>
    <s v="08"/>
    <x v="1"/>
    <s v="20200253"/>
    <x v="16"/>
    <n v="0"/>
    <n v="0"/>
    <n v="4.7329999999999997"/>
    <n v="0"/>
    <n v="0"/>
  </r>
  <r>
    <s v="APENs"/>
    <s v="08"/>
    <x v="1"/>
    <s v="20200253"/>
    <x v="16"/>
    <n v="4.7329999999999997"/>
    <n v="0"/>
    <n v="0"/>
    <n v="0"/>
    <n v="0"/>
  </r>
  <r>
    <s v="APENs"/>
    <s v="08"/>
    <x v="1"/>
    <s v="20200253"/>
    <x v="16"/>
    <n v="0"/>
    <n v="0"/>
    <n v="0"/>
    <n v="0"/>
    <n v="8.1519999999999995E-2"/>
  </r>
  <r>
    <s v="APENs"/>
    <s v="08"/>
    <x v="1"/>
    <s v="20200253"/>
    <x v="16"/>
    <n v="0"/>
    <n v="0"/>
    <n v="0"/>
    <n v="0"/>
    <n v="0"/>
  </r>
  <r>
    <s v="APENs"/>
    <s v="08"/>
    <x v="1"/>
    <s v="20200253"/>
    <x v="16"/>
    <n v="0"/>
    <n v="0"/>
    <n v="0"/>
    <n v="4.8910000000000004E-3"/>
    <n v="0"/>
  </r>
  <r>
    <s v="APENs"/>
    <s v="08"/>
    <x v="1"/>
    <s v="20200253"/>
    <x v="16"/>
    <n v="0"/>
    <n v="2.3660000000000001"/>
    <n v="0"/>
    <n v="0"/>
    <n v="0"/>
  </r>
  <r>
    <s v="APENs"/>
    <s v="08"/>
    <x v="1"/>
    <s v="20200202"/>
    <x v="16"/>
    <n v="0"/>
    <n v="0"/>
    <n v="5.9"/>
    <n v="0"/>
    <n v="0"/>
  </r>
  <r>
    <s v="APENs"/>
    <s v="08"/>
    <x v="1"/>
    <s v="20200202"/>
    <x v="16"/>
    <n v="13"/>
    <n v="0"/>
    <n v="0"/>
    <n v="0"/>
    <n v="0"/>
  </r>
  <r>
    <s v="APENs"/>
    <s v="08"/>
    <x v="1"/>
    <s v="20200202"/>
    <x v="16"/>
    <n v="0"/>
    <n v="0"/>
    <n v="0"/>
    <n v="0"/>
    <n v="0.108"/>
  </r>
  <r>
    <s v="APENs"/>
    <s v="08"/>
    <x v="1"/>
    <s v="20200202"/>
    <x v="16"/>
    <n v="0"/>
    <n v="0"/>
    <n v="0"/>
    <n v="0"/>
    <n v="0"/>
  </r>
  <r>
    <s v="APENs"/>
    <s v="08"/>
    <x v="1"/>
    <s v="20200202"/>
    <x v="16"/>
    <n v="0"/>
    <n v="0"/>
    <n v="0"/>
    <n v="6.4799999999999996E-3"/>
    <n v="0"/>
  </r>
  <r>
    <s v="APENs"/>
    <s v="08"/>
    <x v="1"/>
    <s v="20200202"/>
    <x v="16"/>
    <n v="0"/>
    <n v="7.1"/>
    <n v="0"/>
    <n v="0"/>
    <n v="0"/>
  </r>
  <r>
    <s v="APENs"/>
    <s v="08"/>
    <x v="1"/>
    <s v="20200202"/>
    <x v="16"/>
    <n v="0"/>
    <n v="0"/>
    <n v="12.6"/>
    <n v="0"/>
    <n v="0"/>
  </r>
  <r>
    <s v="APENs"/>
    <s v="08"/>
    <x v="1"/>
    <s v="20200202"/>
    <x v="16"/>
    <n v="15.1"/>
    <n v="0"/>
    <n v="0"/>
    <n v="0"/>
    <n v="0"/>
  </r>
  <r>
    <s v="APENs"/>
    <s v="08"/>
    <x v="1"/>
    <s v="20200202"/>
    <x v="16"/>
    <n v="0"/>
    <n v="0"/>
    <n v="0"/>
    <n v="0"/>
    <n v="0.245"/>
  </r>
  <r>
    <s v="APENs"/>
    <s v="08"/>
    <x v="1"/>
    <s v="20200202"/>
    <x v="16"/>
    <n v="0"/>
    <n v="0"/>
    <n v="0"/>
    <n v="0"/>
    <n v="0"/>
  </r>
  <r>
    <s v="APENs"/>
    <s v="08"/>
    <x v="1"/>
    <s v="20200202"/>
    <x v="16"/>
    <n v="0"/>
    <n v="0"/>
    <n v="0"/>
    <n v="1.47E-2"/>
    <n v="0"/>
  </r>
  <r>
    <s v="APENs"/>
    <s v="08"/>
    <x v="1"/>
    <s v="20200202"/>
    <x v="16"/>
    <n v="0"/>
    <n v="11.9"/>
    <n v="0"/>
    <n v="0"/>
    <n v="0"/>
  </r>
  <r>
    <s v="APENs"/>
    <s v="08"/>
    <x v="1"/>
    <s v="20200202"/>
    <x v="16"/>
    <n v="0"/>
    <n v="0"/>
    <n v="12.6"/>
    <n v="0"/>
    <n v="0"/>
  </r>
  <r>
    <s v="APENs"/>
    <s v="08"/>
    <x v="1"/>
    <s v="20200202"/>
    <x v="16"/>
    <n v="15.1"/>
    <n v="0"/>
    <n v="0"/>
    <n v="0"/>
    <n v="0"/>
  </r>
  <r>
    <s v="APENs"/>
    <s v="08"/>
    <x v="1"/>
    <s v="20200202"/>
    <x v="16"/>
    <n v="0"/>
    <n v="0"/>
    <n v="0"/>
    <n v="0"/>
    <n v="0.245"/>
  </r>
  <r>
    <s v="APENs"/>
    <s v="08"/>
    <x v="1"/>
    <s v="20200202"/>
    <x v="16"/>
    <n v="0"/>
    <n v="0"/>
    <n v="0"/>
    <n v="0"/>
    <n v="0"/>
  </r>
  <r>
    <s v="APENs"/>
    <s v="08"/>
    <x v="1"/>
    <s v="20200202"/>
    <x v="16"/>
    <n v="0"/>
    <n v="0"/>
    <n v="0"/>
    <n v="1.47E-2"/>
    <n v="0"/>
  </r>
  <r>
    <s v="APENs"/>
    <s v="08"/>
    <x v="1"/>
    <s v="20200202"/>
    <x v="16"/>
    <n v="0"/>
    <n v="11.9"/>
    <n v="0"/>
    <n v="0"/>
    <n v="0"/>
  </r>
  <r>
    <s v="APENs"/>
    <s v="08"/>
    <x v="1"/>
    <s v="20200202"/>
    <x v="16"/>
    <n v="0"/>
    <n v="0"/>
    <n v="21.1"/>
    <n v="0"/>
    <n v="0"/>
  </r>
  <r>
    <s v="APENs"/>
    <s v="08"/>
    <x v="1"/>
    <s v="20200202"/>
    <x v="16"/>
    <n v="17.8"/>
    <n v="0"/>
    <n v="0"/>
    <n v="0"/>
    <n v="0"/>
  </r>
  <r>
    <s v="APENs"/>
    <s v="08"/>
    <x v="1"/>
    <s v="20200202"/>
    <x v="16"/>
    <n v="0"/>
    <n v="0"/>
    <n v="0"/>
    <n v="0"/>
    <n v="0.35949999999999999"/>
  </r>
  <r>
    <s v="APENs"/>
    <s v="08"/>
    <x v="1"/>
    <s v="20200202"/>
    <x v="16"/>
    <n v="0"/>
    <n v="0"/>
    <n v="0"/>
    <n v="0"/>
    <n v="0"/>
  </r>
  <r>
    <s v="APENs"/>
    <s v="08"/>
    <x v="1"/>
    <s v="20200202"/>
    <x v="16"/>
    <n v="0"/>
    <n v="0"/>
    <n v="0"/>
    <n v="2.1569999999999999E-2"/>
    <n v="0"/>
  </r>
  <r>
    <s v="APENs"/>
    <s v="08"/>
    <x v="1"/>
    <s v="20200202"/>
    <x v="16"/>
    <n v="0"/>
    <n v="11.1"/>
    <n v="0"/>
    <n v="0"/>
    <n v="0"/>
  </r>
  <r>
    <s v="APENs"/>
    <s v="08"/>
    <x v="1"/>
    <s v="20200202"/>
    <x v="16"/>
    <n v="0"/>
    <n v="0"/>
    <n v="21.1"/>
    <n v="0"/>
    <n v="0"/>
  </r>
  <r>
    <s v="APENs"/>
    <s v="08"/>
    <x v="1"/>
    <s v="20200202"/>
    <x v="16"/>
    <n v="17.8"/>
    <n v="0"/>
    <n v="0"/>
    <n v="0"/>
    <n v="0"/>
  </r>
  <r>
    <s v="APENs"/>
    <s v="08"/>
    <x v="1"/>
    <s v="20200202"/>
    <x v="16"/>
    <n v="0"/>
    <n v="0"/>
    <n v="0"/>
    <n v="0"/>
    <n v="0.35949999999999999"/>
  </r>
  <r>
    <s v="APENs"/>
    <s v="08"/>
    <x v="1"/>
    <s v="20200202"/>
    <x v="16"/>
    <n v="0"/>
    <n v="0"/>
    <n v="0"/>
    <n v="0"/>
    <n v="0"/>
  </r>
  <r>
    <s v="APENs"/>
    <s v="08"/>
    <x v="1"/>
    <s v="20200202"/>
    <x v="16"/>
    <n v="0"/>
    <n v="0"/>
    <n v="0"/>
    <n v="2.1569999999999999E-2"/>
    <n v="0"/>
  </r>
  <r>
    <s v="APENs"/>
    <s v="08"/>
    <x v="1"/>
    <s v="20200202"/>
    <x v="16"/>
    <n v="0"/>
    <n v="11.1"/>
    <n v="0"/>
    <n v="0"/>
    <n v="0"/>
  </r>
  <r>
    <s v="APENs"/>
    <s v="08"/>
    <x v="1"/>
    <s v="20200254"/>
    <x v="16"/>
    <n v="0"/>
    <n v="0"/>
    <n v="5.7"/>
    <n v="0"/>
    <n v="0"/>
  </r>
  <r>
    <s v="APENs"/>
    <s v="08"/>
    <x v="1"/>
    <s v="20200254"/>
    <x v="16"/>
    <n v="19.3"/>
    <n v="0"/>
    <n v="0"/>
    <n v="0"/>
    <n v="0"/>
  </r>
  <r>
    <s v="APENs"/>
    <s v="08"/>
    <x v="1"/>
    <s v="20200254"/>
    <x v="16"/>
    <n v="0"/>
    <n v="0"/>
    <n v="0"/>
    <n v="0"/>
    <n v="0.4"/>
  </r>
  <r>
    <s v="APENs"/>
    <s v="08"/>
    <x v="1"/>
    <s v="20200254"/>
    <x v="16"/>
    <n v="0"/>
    <n v="0"/>
    <n v="0"/>
    <n v="0"/>
    <n v="0"/>
  </r>
  <r>
    <s v="APENs"/>
    <s v="08"/>
    <x v="1"/>
    <s v="20200254"/>
    <x v="16"/>
    <n v="0"/>
    <n v="0"/>
    <n v="0"/>
    <n v="0.02"/>
    <n v="0"/>
  </r>
  <r>
    <s v="APENs"/>
    <s v="08"/>
    <x v="1"/>
    <s v="20200254"/>
    <x v="16"/>
    <n v="0"/>
    <n v="5.7"/>
    <n v="0"/>
    <n v="0"/>
    <n v="0"/>
  </r>
  <r>
    <s v="APENs"/>
    <s v="08"/>
    <x v="1"/>
    <s v="31088801"/>
    <x v="17"/>
    <n v="0"/>
    <n v="3.8"/>
    <n v="0"/>
    <n v="0"/>
    <n v="0"/>
  </r>
  <r>
    <s v="APENs"/>
    <s v="08"/>
    <x v="1"/>
    <s v="40400311"/>
    <x v="18"/>
    <n v="0"/>
    <n v="3.991238560030884"/>
    <n v="0"/>
    <n v="0"/>
    <n v="0"/>
  </r>
  <r>
    <s v="APENs"/>
    <s v="08"/>
    <x v="1"/>
    <s v="20200202"/>
    <x v="16"/>
    <n v="0"/>
    <n v="0"/>
    <n v="3"/>
    <n v="0"/>
    <n v="0"/>
  </r>
  <r>
    <s v="APENs"/>
    <s v="08"/>
    <x v="1"/>
    <s v="20200202"/>
    <x v="16"/>
    <n v="23"/>
    <n v="0"/>
    <n v="0"/>
    <n v="0"/>
    <n v="0"/>
  </r>
  <r>
    <s v="APENs"/>
    <s v="08"/>
    <x v="1"/>
    <s v="20200202"/>
    <x v="16"/>
    <n v="0"/>
    <n v="0"/>
    <n v="0"/>
    <n v="0"/>
    <n v="7.0000000000000007E-2"/>
  </r>
  <r>
    <s v="APENs"/>
    <s v="08"/>
    <x v="1"/>
    <s v="20200202"/>
    <x v="16"/>
    <n v="0"/>
    <n v="0"/>
    <n v="0"/>
    <n v="0"/>
    <n v="0"/>
  </r>
  <r>
    <s v="APENs"/>
    <s v="08"/>
    <x v="1"/>
    <s v="20200202"/>
    <x v="16"/>
    <n v="0"/>
    <n v="0"/>
    <n v="0"/>
    <n v="4.1999999999999997E-3"/>
    <n v="0"/>
  </r>
  <r>
    <s v="APENs"/>
    <s v="08"/>
    <x v="1"/>
    <s v="20200202"/>
    <x v="16"/>
    <n v="0"/>
    <n v="1"/>
    <n v="0"/>
    <n v="0"/>
    <n v="0"/>
  </r>
  <r>
    <s v="APENs"/>
    <s v="08"/>
    <x v="1"/>
    <s v="20200202"/>
    <x v="16"/>
    <n v="0"/>
    <n v="0"/>
    <n v="31.504000000000001"/>
    <n v="0"/>
    <n v="0"/>
  </r>
  <r>
    <s v="APENs"/>
    <s v="08"/>
    <x v="1"/>
    <s v="20200202"/>
    <x v="16"/>
    <n v="13.696999999999999"/>
    <n v="0"/>
    <n v="0"/>
    <n v="0"/>
    <n v="0"/>
  </r>
  <r>
    <s v="APENs"/>
    <s v="08"/>
    <x v="1"/>
    <s v="20200202"/>
    <x v="16"/>
    <n v="0"/>
    <n v="0"/>
    <n v="0"/>
    <n v="0"/>
    <n v="0.11821"/>
  </r>
  <r>
    <s v="APENs"/>
    <s v="08"/>
    <x v="1"/>
    <s v="20200202"/>
    <x v="16"/>
    <n v="0"/>
    <n v="0"/>
    <n v="0"/>
    <n v="0"/>
    <n v="0"/>
  </r>
  <r>
    <s v="APENs"/>
    <s v="08"/>
    <x v="1"/>
    <s v="20200202"/>
    <x v="16"/>
    <n v="0"/>
    <n v="0"/>
    <n v="0"/>
    <n v="7.0930000000000003E-3"/>
    <n v="0"/>
  </r>
  <r>
    <s v="APENs"/>
    <s v="08"/>
    <x v="1"/>
    <s v="20200202"/>
    <x v="16"/>
    <n v="0"/>
    <n v="3.835"/>
    <n v="0"/>
    <n v="0"/>
    <n v="0"/>
  </r>
  <r>
    <s v="APENs"/>
    <s v="08"/>
    <x v="1"/>
    <s v="20200252"/>
    <x v="16"/>
    <n v="0"/>
    <n v="0"/>
    <n v="33.988999999999997"/>
    <n v="0"/>
    <n v="0"/>
  </r>
  <r>
    <s v="APENs"/>
    <s v="08"/>
    <x v="1"/>
    <s v="20200252"/>
    <x v="16"/>
    <n v="14.778"/>
    <n v="0"/>
    <n v="0"/>
    <n v="0"/>
    <n v="0"/>
  </r>
  <r>
    <s v="APENs"/>
    <s v="08"/>
    <x v="1"/>
    <s v="20200252"/>
    <x v="16"/>
    <n v="0"/>
    <n v="0"/>
    <n v="0"/>
    <n v="0"/>
    <n v="0.47297800000000001"/>
  </r>
  <r>
    <s v="APENs"/>
    <s v="08"/>
    <x v="1"/>
    <s v="20200252"/>
    <x v="16"/>
    <n v="0"/>
    <n v="0"/>
    <n v="0"/>
    <n v="0"/>
    <n v="0"/>
  </r>
  <r>
    <s v="APENs"/>
    <s v="08"/>
    <x v="1"/>
    <s v="20200252"/>
    <x v="16"/>
    <n v="0"/>
    <n v="0"/>
    <n v="0"/>
    <n v="5.875E-3"/>
    <n v="0"/>
  </r>
  <r>
    <s v="APENs"/>
    <s v="08"/>
    <x v="1"/>
    <s v="20200252"/>
    <x v="16"/>
    <n v="0"/>
    <n v="4.1379999999999999"/>
    <n v="0"/>
    <n v="0"/>
    <n v="0"/>
  </r>
  <r>
    <s v="APENs"/>
    <s v="08"/>
    <x v="1"/>
    <s v="20200253"/>
    <x v="16"/>
    <n v="0"/>
    <n v="0"/>
    <n v="5.9640000000000004"/>
    <n v="0"/>
    <n v="0"/>
  </r>
  <r>
    <s v="APENs"/>
    <s v="08"/>
    <x v="1"/>
    <s v="20200253"/>
    <x v="16"/>
    <n v="4.09"/>
    <n v="0"/>
    <n v="0"/>
    <n v="0"/>
    <n v="0"/>
  </r>
  <r>
    <s v="APENs"/>
    <s v="08"/>
    <x v="1"/>
    <s v="20200253"/>
    <x v="16"/>
    <n v="0"/>
    <n v="0"/>
    <n v="0"/>
    <n v="0"/>
    <n v="6.8699999999999997E-2"/>
  </r>
  <r>
    <s v="APENs"/>
    <s v="08"/>
    <x v="1"/>
    <s v="20200253"/>
    <x v="16"/>
    <n v="0"/>
    <n v="0"/>
    <n v="0"/>
    <n v="0"/>
    <n v="0"/>
  </r>
  <r>
    <s v="APENs"/>
    <s v="08"/>
    <x v="1"/>
    <s v="20200253"/>
    <x v="16"/>
    <n v="0"/>
    <n v="0"/>
    <n v="0"/>
    <n v="4.1219999999999998E-3"/>
    <n v="0"/>
  </r>
  <r>
    <s v="APENs"/>
    <s v="08"/>
    <x v="1"/>
    <s v="31000199"/>
    <x v="22"/>
    <n v="0"/>
    <n v="2.04"/>
    <n v="0"/>
    <n v="0"/>
    <n v="0"/>
  </r>
  <r>
    <s v="APENs"/>
    <s v="08"/>
    <x v="1"/>
    <s v="20200202"/>
    <x v="16"/>
    <n v="0"/>
    <n v="0"/>
    <n v="24.4"/>
    <n v="0"/>
    <n v="0"/>
  </r>
  <r>
    <s v="APENs"/>
    <s v="08"/>
    <x v="1"/>
    <s v="20200202"/>
    <x v="16"/>
    <n v="14.9"/>
    <n v="0"/>
    <n v="0"/>
    <n v="0"/>
    <n v="0"/>
  </r>
  <r>
    <s v="APENs"/>
    <s v="08"/>
    <x v="1"/>
    <s v="20200202"/>
    <x v="16"/>
    <n v="0"/>
    <n v="0"/>
    <n v="0"/>
    <n v="0"/>
    <n v="0.03"/>
  </r>
  <r>
    <s v="APENs"/>
    <s v="08"/>
    <x v="1"/>
    <s v="20200202"/>
    <x v="16"/>
    <n v="0"/>
    <n v="0"/>
    <n v="0"/>
    <n v="0"/>
    <n v="0"/>
  </r>
  <r>
    <s v="APENs"/>
    <s v="08"/>
    <x v="1"/>
    <s v="20200202"/>
    <x v="16"/>
    <n v="0"/>
    <n v="0"/>
    <n v="0"/>
    <n v="0.01"/>
    <n v="0"/>
  </r>
  <r>
    <s v="APENs"/>
    <s v="08"/>
    <x v="1"/>
    <s v="20200202"/>
    <x v="16"/>
    <n v="0"/>
    <n v="0.2"/>
    <n v="0"/>
    <n v="0"/>
    <n v="0"/>
  </r>
  <r>
    <s v="APENs"/>
    <s v="08"/>
    <x v="1"/>
    <s v="20200202"/>
    <x v="16"/>
    <n v="0"/>
    <n v="0"/>
    <n v="72"/>
    <n v="0"/>
    <n v="0"/>
  </r>
  <r>
    <s v="APENs"/>
    <s v="08"/>
    <x v="1"/>
    <s v="20200202"/>
    <x v="16"/>
    <n v="43.9"/>
    <n v="0"/>
    <n v="0"/>
    <n v="0"/>
    <n v="0"/>
  </r>
  <r>
    <s v="APENs"/>
    <s v="08"/>
    <x v="1"/>
    <s v="20200202"/>
    <x v="16"/>
    <n v="0"/>
    <n v="0"/>
    <n v="0"/>
    <n v="0"/>
    <n v="0.1"/>
  </r>
  <r>
    <s v="APENs"/>
    <s v="08"/>
    <x v="1"/>
    <s v="20200202"/>
    <x v="16"/>
    <n v="0"/>
    <n v="0"/>
    <n v="0"/>
    <n v="0"/>
    <n v="0"/>
  </r>
  <r>
    <s v="APENs"/>
    <s v="08"/>
    <x v="1"/>
    <s v="20200202"/>
    <x v="16"/>
    <n v="0"/>
    <n v="0"/>
    <n v="0"/>
    <n v="1.2999999999999999E-2"/>
    <n v="0"/>
  </r>
  <r>
    <s v="APENs"/>
    <s v="08"/>
    <x v="1"/>
    <s v="20200202"/>
    <x v="16"/>
    <n v="0"/>
    <n v="0.6"/>
    <n v="0"/>
    <n v="0"/>
    <n v="0"/>
  </r>
  <r>
    <s v="APENs"/>
    <s v="08"/>
    <x v="1"/>
    <s v="20200202"/>
    <x v="16"/>
    <n v="0"/>
    <n v="0"/>
    <n v="3.6"/>
    <n v="0"/>
    <n v="0"/>
  </r>
  <r>
    <s v="APENs"/>
    <s v="08"/>
    <x v="1"/>
    <s v="20200202"/>
    <x v="16"/>
    <n v="2.2200000000000002"/>
    <n v="0"/>
    <n v="0"/>
    <n v="0"/>
    <n v="0"/>
  </r>
  <r>
    <s v="APENs"/>
    <s v="08"/>
    <x v="1"/>
    <s v="20200202"/>
    <x v="16"/>
    <n v="0"/>
    <n v="0"/>
    <n v="0"/>
    <n v="0"/>
    <n v="0.01"/>
  </r>
  <r>
    <s v="APENs"/>
    <s v="08"/>
    <x v="1"/>
    <s v="20200202"/>
    <x v="16"/>
    <n v="0"/>
    <n v="0"/>
    <n v="0"/>
    <n v="0"/>
    <n v="0"/>
  </r>
  <r>
    <s v="APENs"/>
    <s v="08"/>
    <x v="1"/>
    <s v="20200202"/>
    <x v="16"/>
    <n v="0"/>
    <n v="0"/>
    <n v="0"/>
    <n v="1E-3"/>
    <n v="0"/>
  </r>
  <r>
    <s v="APENs"/>
    <s v="08"/>
    <x v="1"/>
    <s v="20200202"/>
    <x v="16"/>
    <n v="0"/>
    <n v="0.03"/>
    <n v="0"/>
    <n v="0"/>
    <n v="0"/>
  </r>
  <r>
    <s v="APENs"/>
    <s v="08"/>
    <x v="1"/>
    <s v="31000301"/>
    <x v="15"/>
    <n v="0"/>
    <n v="19.899999999999999"/>
    <n v="0"/>
    <n v="0"/>
    <n v="0"/>
  </r>
  <r>
    <s v="APENs"/>
    <s v="08"/>
    <x v="1"/>
    <s v="31088811"/>
    <x v="17"/>
    <n v="0"/>
    <n v="1.7"/>
    <n v="0"/>
    <n v="0"/>
    <n v="0"/>
  </r>
  <r>
    <s v="APENs"/>
    <s v="08"/>
    <x v="1"/>
    <s v="20200202"/>
    <x v="16"/>
    <n v="0"/>
    <n v="0"/>
    <n v="0.2"/>
    <n v="0"/>
    <n v="0"/>
  </r>
  <r>
    <s v="APENs"/>
    <s v="08"/>
    <x v="1"/>
    <s v="20200202"/>
    <x v="16"/>
    <n v="1.1000000000000001"/>
    <n v="0"/>
    <n v="0"/>
    <n v="0"/>
    <n v="0"/>
  </r>
  <r>
    <s v="APENs"/>
    <s v="08"/>
    <x v="1"/>
    <s v="20200202"/>
    <x v="16"/>
    <n v="0"/>
    <n v="0"/>
    <n v="0"/>
    <n v="0"/>
    <n v="2E-3"/>
  </r>
  <r>
    <s v="APENs"/>
    <s v="08"/>
    <x v="1"/>
    <s v="20200202"/>
    <x v="16"/>
    <n v="0"/>
    <n v="0"/>
    <n v="0"/>
    <n v="0"/>
    <n v="0"/>
  </r>
  <r>
    <s v="APENs"/>
    <s v="08"/>
    <x v="1"/>
    <s v="20200202"/>
    <x v="16"/>
    <n v="0"/>
    <n v="0"/>
    <n v="0"/>
    <n v="2.9999999999999997E-4"/>
    <n v="0"/>
  </r>
  <r>
    <s v="APENs"/>
    <s v="08"/>
    <x v="1"/>
    <s v="20200202"/>
    <x v="16"/>
    <n v="0"/>
    <n v="0.04"/>
    <n v="0"/>
    <n v="0"/>
    <n v="0"/>
  </r>
  <r>
    <s v="APENs"/>
    <s v="08"/>
    <x v="1"/>
    <s v="20200202"/>
    <x v="16"/>
    <n v="0"/>
    <n v="0"/>
    <n v="24.399999000000001"/>
    <n v="0"/>
    <n v="0"/>
  </r>
  <r>
    <s v="APENs"/>
    <s v="08"/>
    <x v="1"/>
    <s v="20200202"/>
    <x v="16"/>
    <n v="8.3999989999999993"/>
    <n v="0"/>
    <n v="0"/>
    <n v="0"/>
    <n v="0"/>
  </r>
  <r>
    <s v="APENs"/>
    <s v="08"/>
    <x v="1"/>
    <s v="20200202"/>
    <x v="16"/>
    <n v="0"/>
    <n v="0"/>
    <n v="0"/>
    <n v="0"/>
    <n v="3.2500000000000001E-2"/>
  </r>
  <r>
    <s v="APENs"/>
    <s v="08"/>
    <x v="1"/>
    <s v="20200202"/>
    <x v="16"/>
    <n v="0"/>
    <n v="0"/>
    <n v="0"/>
    <n v="0"/>
    <n v="0"/>
  </r>
  <r>
    <s v="APENs"/>
    <s v="08"/>
    <x v="1"/>
    <s v="20200202"/>
    <x v="16"/>
    <n v="0"/>
    <n v="0"/>
    <n v="0"/>
    <n v="1.524E-3"/>
    <n v="0"/>
  </r>
  <r>
    <s v="APENs"/>
    <s v="08"/>
    <x v="1"/>
    <s v="20200202"/>
    <x v="16"/>
    <n v="0"/>
    <n v="1.1000019999999999"/>
    <n v="0"/>
    <n v="0"/>
    <n v="0"/>
  </r>
  <r>
    <s v="APENs"/>
    <s v="08"/>
    <x v="1"/>
    <s v="20200202"/>
    <x v="16"/>
    <n v="0"/>
    <n v="0"/>
    <n v="13.8"/>
    <n v="0"/>
    <n v="0"/>
  </r>
  <r>
    <s v="APENs"/>
    <s v="08"/>
    <x v="1"/>
    <s v="20200202"/>
    <x v="16"/>
    <n v="13.8"/>
    <n v="0"/>
    <n v="0"/>
    <n v="0"/>
    <n v="0"/>
  </r>
  <r>
    <s v="APENs"/>
    <s v="08"/>
    <x v="1"/>
    <s v="20200202"/>
    <x v="16"/>
    <n v="0"/>
    <n v="0"/>
    <n v="0"/>
    <n v="0"/>
    <n v="0.218"/>
  </r>
  <r>
    <s v="APENs"/>
    <s v="08"/>
    <x v="1"/>
    <s v="20200202"/>
    <x v="16"/>
    <n v="0"/>
    <n v="0"/>
    <n v="0"/>
    <n v="0"/>
    <n v="0"/>
  </r>
  <r>
    <s v="APENs"/>
    <s v="08"/>
    <x v="1"/>
    <s v="20200202"/>
    <x v="16"/>
    <n v="0"/>
    <n v="0"/>
    <n v="0"/>
    <n v="1.308E-2"/>
    <n v="0"/>
  </r>
  <r>
    <s v="APENs"/>
    <s v="08"/>
    <x v="1"/>
    <s v="20200202"/>
    <x v="16"/>
    <n v="0"/>
    <n v="8.3000000000000007"/>
    <n v="0"/>
    <n v="0"/>
    <n v="0"/>
  </r>
  <r>
    <s v="APENs"/>
    <s v="08"/>
    <x v="1"/>
    <s v="20200202"/>
    <x v="16"/>
    <n v="0"/>
    <n v="0"/>
    <n v="6.8"/>
    <n v="0"/>
    <n v="0"/>
  </r>
  <r>
    <s v="APENs"/>
    <s v="08"/>
    <x v="1"/>
    <s v="20200202"/>
    <x v="16"/>
    <n v="7.4"/>
    <n v="0"/>
    <n v="0"/>
    <n v="0"/>
    <n v="0"/>
  </r>
  <r>
    <s v="APENs"/>
    <s v="08"/>
    <x v="1"/>
    <s v="20200202"/>
    <x v="16"/>
    <n v="0"/>
    <n v="0"/>
    <n v="0"/>
    <n v="0"/>
    <n v="0.1125"/>
  </r>
  <r>
    <s v="APENs"/>
    <s v="08"/>
    <x v="1"/>
    <s v="20200202"/>
    <x v="16"/>
    <n v="0"/>
    <n v="0"/>
    <n v="0"/>
    <n v="0"/>
    <n v="0"/>
  </r>
  <r>
    <s v="APENs"/>
    <s v="08"/>
    <x v="1"/>
    <s v="20200202"/>
    <x v="16"/>
    <n v="0"/>
    <n v="0"/>
    <n v="0"/>
    <n v="6.7499999999999999E-3"/>
    <n v="0"/>
  </r>
  <r>
    <s v="APENs"/>
    <s v="08"/>
    <x v="1"/>
    <s v="20200202"/>
    <x v="16"/>
    <n v="0"/>
    <n v="4.2"/>
    <n v="0"/>
    <n v="0"/>
    <n v="0"/>
  </r>
  <r>
    <s v="APENs"/>
    <s v="08"/>
    <x v="1"/>
    <s v="20200202"/>
    <x v="16"/>
    <n v="0"/>
    <n v="0"/>
    <n v="6.8"/>
    <n v="0"/>
    <n v="0"/>
  </r>
  <r>
    <s v="APENs"/>
    <s v="08"/>
    <x v="1"/>
    <s v="20200202"/>
    <x v="16"/>
    <n v="7.4"/>
    <n v="0"/>
    <n v="0"/>
    <n v="0"/>
    <n v="0"/>
  </r>
  <r>
    <s v="APENs"/>
    <s v="08"/>
    <x v="1"/>
    <s v="20200202"/>
    <x v="16"/>
    <n v="0"/>
    <n v="0"/>
    <n v="0"/>
    <n v="0"/>
    <n v="0.1125"/>
  </r>
  <r>
    <s v="APENs"/>
    <s v="08"/>
    <x v="1"/>
    <s v="20200202"/>
    <x v="16"/>
    <n v="0"/>
    <n v="0"/>
    <n v="0"/>
    <n v="0"/>
    <n v="0"/>
  </r>
  <r>
    <s v="APENs"/>
    <s v="08"/>
    <x v="1"/>
    <s v="20200202"/>
    <x v="16"/>
    <n v="0"/>
    <n v="0"/>
    <n v="0"/>
    <n v="6.7499999999999999E-3"/>
    <n v="0"/>
  </r>
  <r>
    <s v="APENs"/>
    <s v="08"/>
    <x v="1"/>
    <s v="20200202"/>
    <x v="16"/>
    <n v="0"/>
    <n v="4.2"/>
    <n v="0"/>
    <n v="0"/>
    <n v="0"/>
  </r>
  <r>
    <s v="APENs"/>
    <s v="08"/>
    <x v="1"/>
    <s v="20200202"/>
    <x v="16"/>
    <n v="0"/>
    <n v="0"/>
    <n v="6.8"/>
    <n v="0"/>
    <n v="0"/>
  </r>
  <r>
    <s v="APENs"/>
    <s v="08"/>
    <x v="1"/>
    <s v="20200202"/>
    <x v="16"/>
    <n v="7.4"/>
    <n v="0"/>
    <n v="0"/>
    <n v="0"/>
    <n v="0"/>
  </r>
  <r>
    <s v="APENs"/>
    <s v="08"/>
    <x v="1"/>
    <s v="20200202"/>
    <x v="16"/>
    <n v="0"/>
    <n v="0"/>
    <n v="0"/>
    <n v="0"/>
    <n v="0.105"/>
  </r>
  <r>
    <s v="APENs"/>
    <s v="08"/>
    <x v="1"/>
    <s v="20200202"/>
    <x v="16"/>
    <n v="0"/>
    <n v="0"/>
    <n v="0"/>
    <n v="0"/>
    <n v="0"/>
  </r>
  <r>
    <s v="APENs"/>
    <s v="08"/>
    <x v="1"/>
    <s v="20200202"/>
    <x v="16"/>
    <n v="0"/>
    <n v="0"/>
    <n v="0"/>
    <n v="6.3E-3"/>
    <n v="0"/>
  </r>
  <r>
    <s v="APENs"/>
    <s v="08"/>
    <x v="1"/>
    <s v="20200202"/>
    <x v="16"/>
    <n v="0"/>
    <n v="4.2"/>
    <n v="0"/>
    <n v="0"/>
    <n v="0"/>
  </r>
  <r>
    <s v="APENs"/>
    <s v="08"/>
    <x v="1"/>
    <s v="20200202"/>
    <x v="16"/>
    <n v="0"/>
    <n v="0"/>
    <n v="12.4"/>
    <n v="0"/>
    <n v="0"/>
  </r>
  <r>
    <s v="APENs"/>
    <s v="08"/>
    <x v="1"/>
    <s v="20200202"/>
    <x v="16"/>
    <n v="12.4"/>
    <n v="0"/>
    <n v="0"/>
    <n v="0"/>
    <n v="0"/>
  </r>
  <r>
    <s v="APENs"/>
    <s v="08"/>
    <x v="1"/>
    <s v="20200202"/>
    <x v="16"/>
    <n v="0"/>
    <n v="0"/>
    <n v="0"/>
    <n v="0"/>
    <n v="0.24"/>
  </r>
  <r>
    <s v="APENs"/>
    <s v="08"/>
    <x v="1"/>
    <s v="20200202"/>
    <x v="16"/>
    <n v="0"/>
    <n v="0"/>
    <n v="0"/>
    <n v="0"/>
    <n v="0"/>
  </r>
  <r>
    <s v="APENs"/>
    <s v="08"/>
    <x v="1"/>
    <s v="20200202"/>
    <x v="16"/>
    <n v="0"/>
    <n v="0"/>
    <n v="0"/>
    <n v="1.44E-2"/>
    <n v="0"/>
  </r>
  <r>
    <s v="APENs"/>
    <s v="08"/>
    <x v="1"/>
    <s v="20200202"/>
    <x v="16"/>
    <n v="0"/>
    <n v="7.5"/>
    <n v="0"/>
    <n v="0"/>
    <n v="0"/>
  </r>
  <r>
    <s v="APENs"/>
    <s v="08"/>
    <x v="1"/>
    <s v="20200202"/>
    <x v="16"/>
    <n v="0"/>
    <n v="0"/>
    <n v="12.4"/>
    <n v="0"/>
    <n v="0"/>
  </r>
  <r>
    <s v="APENs"/>
    <s v="08"/>
    <x v="1"/>
    <s v="20200202"/>
    <x v="16"/>
    <n v="12.4"/>
    <n v="0"/>
    <n v="0"/>
    <n v="0"/>
    <n v="0"/>
  </r>
  <r>
    <s v="APENs"/>
    <s v="08"/>
    <x v="1"/>
    <s v="20200202"/>
    <x v="16"/>
    <n v="0"/>
    <n v="0"/>
    <n v="0"/>
    <n v="0"/>
    <n v="0.24"/>
  </r>
  <r>
    <s v="APENs"/>
    <s v="08"/>
    <x v="1"/>
    <s v="20200202"/>
    <x v="16"/>
    <n v="0"/>
    <n v="0"/>
    <n v="0"/>
    <n v="0"/>
    <n v="0"/>
  </r>
  <r>
    <s v="APENs"/>
    <s v="08"/>
    <x v="1"/>
    <s v="20200202"/>
    <x v="16"/>
    <n v="0"/>
    <n v="0"/>
    <n v="0"/>
    <n v="1.44E-2"/>
    <n v="0"/>
  </r>
  <r>
    <s v="APENs"/>
    <s v="08"/>
    <x v="1"/>
    <s v="20200202"/>
    <x v="16"/>
    <n v="0"/>
    <n v="7.5"/>
    <n v="0"/>
    <n v="0"/>
    <n v="0"/>
  </r>
  <r>
    <s v="APENs"/>
    <s v="08"/>
    <x v="1"/>
    <s v="20200202"/>
    <x v="16"/>
    <n v="0"/>
    <n v="0"/>
    <n v="14.8"/>
    <n v="0"/>
    <n v="0"/>
  </r>
  <r>
    <s v="APENs"/>
    <s v="08"/>
    <x v="1"/>
    <s v="20200202"/>
    <x v="16"/>
    <n v="14.8"/>
    <n v="0"/>
    <n v="0"/>
    <n v="0"/>
    <n v="0"/>
  </r>
  <r>
    <s v="APENs"/>
    <s v="08"/>
    <x v="1"/>
    <s v="20200202"/>
    <x v="16"/>
    <n v="0"/>
    <n v="0"/>
    <n v="0"/>
    <n v="0"/>
    <n v="0.26350000000000001"/>
  </r>
  <r>
    <s v="APENs"/>
    <s v="08"/>
    <x v="1"/>
    <s v="20200202"/>
    <x v="16"/>
    <n v="0"/>
    <n v="0"/>
    <n v="0"/>
    <n v="0"/>
    <n v="0"/>
  </r>
  <r>
    <s v="APENs"/>
    <s v="08"/>
    <x v="1"/>
    <s v="20200202"/>
    <x v="16"/>
    <n v="0"/>
    <n v="0"/>
    <n v="0"/>
    <n v="1.5810000000000001E-2"/>
    <n v="0"/>
  </r>
  <r>
    <s v="APENs"/>
    <s v="08"/>
    <x v="1"/>
    <s v="20200202"/>
    <x v="16"/>
    <n v="0"/>
    <n v="3.8"/>
    <n v="0"/>
    <n v="0"/>
    <n v="0"/>
  </r>
  <r>
    <s v="APENs"/>
    <s v="08"/>
    <x v="1"/>
    <s v="31000207"/>
    <x v="17"/>
    <n v="0"/>
    <n v="5.0999999999999996"/>
    <n v="0"/>
    <n v="0"/>
    <n v="0"/>
  </r>
  <r>
    <s v="APENs"/>
    <s v="08"/>
    <x v="1"/>
    <s v="31000216"/>
    <x v="23"/>
    <n v="0"/>
    <n v="0"/>
    <n v="0.9"/>
    <n v="0"/>
    <n v="0"/>
  </r>
  <r>
    <s v="APENs"/>
    <s v="08"/>
    <x v="1"/>
    <s v="31000216"/>
    <x v="23"/>
    <n v="0.2"/>
    <n v="0"/>
    <n v="0"/>
    <n v="0"/>
    <n v="0"/>
  </r>
  <r>
    <s v="APENs"/>
    <s v="08"/>
    <x v="1"/>
    <s v="31000216"/>
    <x v="23"/>
    <n v="0"/>
    <n v="0"/>
    <n v="0"/>
    <n v="0"/>
    <n v="7.0000000000000007E-2"/>
  </r>
  <r>
    <s v="APENs"/>
    <s v="08"/>
    <x v="1"/>
    <s v="31000216"/>
    <x v="23"/>
    <n v="0"/>
    <n v="0"/>
    <n v="0"/>
    <n v="7.0000000000000007E-2"/>
    <n v="0"/>
  </r>
  <r>
    <s v="APENs"/>
    <s v="08"/>
    <x v="1"/>
    <s v="31000216"/>
    <x v="23"/>
    <n v="0"/>
    <n v="0.4"/>
    <n v="0"/>
    <n v="0"/>
    <n v="0"/>
  </r>
  <r>
    <s v="APENs"/>
    <s v="08"/>
    <x v="1"/>
    <s v="31000302"/>
    <x v="15"/>
    <n v="0"/>
    <n v="6.6"/>
    <n v="0"/>
    <n v="0"/>
    <n v="0"/>
  </r>
  <r>
    <s v="APENs"/>
    <s v="08"/>
    <x v="1"/>
    <s v="31000302"/>
    <x v="15"/>
    <n v="0"/>
    <n v="0"/>
    <n v="1.235E-3"/>
    <n v="0"/>
    <n v="0"/>
  </r>
  <r>
    <s v="APENs"/>
    <s v="08"/>
    <x v="1"/>
    <s v="31000302"/>
    <x v="15"/>
    <n v="5.8820000000000001E-3"/>
    <n v="0"/>
    <n v="0"/>
    <n v="0"/>
    <n v="0"/>
  </r>
  <r>
    <s v="APENs"/>
    <s v="08"/>
    <x v="1"/>
    <s v="31000302"/>
    <x v="15"/>
    <n v="0"/>
    <n v="1.3"/>
    <n v="0"/>
    <n v="0"/>
    <n v="0"/>
  </r>
  <r>
    <s v="APENs"/>
    <s v="08"/>
    <x v="1"/>
    <s v="31000305"/>
    <x v="24"/>
    <n v="0"/>
    <n v="7"/>
    <n v="0"/>
    <n v="0"/>
    <n v="0"/>
  </r>
  <r>
    <s v="APENs"/>
    <s v="08"/>
    <x v="1"/>
    <s v="20200202"/>
    <x v="16"/>
    <n v="0"/>
    <n v="0"/>
    <n v="0.5"/>
    <n v="0"/>
    <n v="0"/>
  </r>
  <r>
    <s v="APENs"/>
    <s v="08"/>
    <x v="1"/>
    <s v="20200202"/>
    <x v="16"/>
    <n v="0.4"/>
    <n v="0"/>
    <n v="0"/>
    <n v="0"/>
    <n v="0"/>
  </r>
  <r>
    <s v="APENs"/>
    <s v="08"/>
    <x v="1"/>
    <s v="20200202"/>
    <x v="16"/>
    <n v="0"/>
    <n v="0"/>
    <n v="0"/>
    <n v="0"/>
    <n v="0.01"/>
  </r>
  <r>
    <s v="APENs"/>
    <s v="08"/>
    <x v="1"/>
    <s v="20200202"/>
    <x v="16"/>
    <n v="0"/>
    <n v="0"/>
    <n v="0"/>
    <n v="0"/>
    <n v="0"/>
  </r>
  <r>
    <s v="APENs"/>
    <s v="08"/>
    <x v="1"/>
    <s v="20200202"/>
    <x v="16"/>
    <n v="0"/>
    <n v="0"/>
    <n v="0"/>
    <n v="1E-3"/>
    <n v="0"/>
  </r>
  <r>
    <s v="APENs"/>
    <s v="08"/>
    <x v="1"/>
    <s v="20200202"/>
    <x v="16"/>
    <n v="0"/>
    <n v="0.1"/>
    <n v="0"/>
    <n v="0"/>
    <n v="0"/>
  </r>
  <r>
    <s v="APENs"/>
    <s v="08"/>
    <x v="1"/>
    <s v="20200202"/>
    <x v="16"/>
    <n v="0"/>
    <n v="0"/>
    <n v="1.3"/>
    <n v="0"/>
    <n v="0"/>
  </r>
  <r>
    <s v="APENs"/>
    <s v="08"/>
    <x v="1"/>
    <s v="20200202"/>
    <x v="16"/>
    <n v="6.5"/>
    <n v="0"/>
    <n v="0"/>
    <n v="0"/>
    <n v="0"/>
  </r>
  <r>
    <s v="APENs"/>
    <s v="08"/>
    <x v="1"/>
    <s v="20200202"/>
    <x v="16"/>
    <n v="0"/>
    <n v="0"/>
    <n v="0"/>
    <n v="0"/>
    <n v="0.2"/>
  </r>
  <r>
    <s v="APENs"/>
    <s v="08"/>
    <x v="1"/>
    <s v="20200202"/>
    <x v="16"/>
    <n v="0"/>
    <n v="0"/>
    <n v="0"/>
    <n v="0"/>
    <n v="0"/>
  </r>
  <r>
    <s v="APENs"/>
    <s v="08"/>
    <x v="1"/>
    <s v="20200202"/>
    <x v="16"/>
    <n v="0"/>
    <n v="0"/>
    <n v="0"/>
    <n v="3.0000000000000001E-3"/>
    <n v="0"/>
  </r>
  <r>
    <s v="APENs"/>
    <s v="08"/>
    <x v="1"/>
    <s v="20200202"/>
    <x v="16"/>
    <n v="0"/>
    <n v="2.1"/>
    <n v="0"/>
    <n v="0"/>
    <n v="0"/>
  </r>
  <r>
    <s v="APENs"/>
    <s v="08"/>
    <x v="1"/>
    <s v="20200202"/>
    <x v="16"/>
    <n v="0"/>
    <n v="0"/>
    <n v="1.8"/>
    <n v="0"/>
    <n v="0"/>
  </r>
  <r>
    <s v="APENs"/>
    <s v="08"/>
    <x v="1"/>
    <s v="20200202"/>
    <x v="16"/>
    <n v="9.1999999999999993"/>
    <n v="0"/>
    <n v="0"/>
    <n v="0"/>
    <n v="0"/>
  </r>
  <r>
    <s v="APENs"/>
    <s v="08"/>
    <x v="1"/>
    <s v="20200202"/>
    <x v="16"/>
    <n v="0"/>
    <n v="0"/>
    <n v="0"/>
    <n v="0"/>
    <n v="0.3"/>
  </r>
  <r>
    <s v="APENs"/>
    <s v="08"/>
    <x v="1"/>
    <s v="20200202"/>
    <x v="16"/>
    <n v="0"/>
    <n v="0"/>
    <n v="0"/>
    <n v="0"/>
    <n v="0"/>
  </r>
  <r>
    <s v="APENs"/>
    <s v="08"/>
    <x v="1"/>
    <s v="20200202"/>
    <x v="16"/>
    <n v="0"/>
    <n v="0"/>
    <n v="0"/>
    <n v="5.0000000000000001E-3"/>
    <n v="0"/>
  </r>
  <r>
    <s v="APENs"/>
    <s v="08"/>
    <x v="1"/>
    <s v="20200202"/>
    <x v="16"/>
    <n v="0"/>
    <n v="2.9"/>
    <n v="0"/>
    <n v="0"/>
    <n v="0"/>
  </r>
  <r>
    <s v="APENs"/>
    <s v="08"/>
    <x v="1"/>
    <s v="20200253"/>
    <x v="16"/>
    <n v="0"/>
    <n v="0"/>
    <n v="0.04"/>
    <n v="0"/>
    <n v="0"/>
  </r>
  <r>
    <s v="APENs"/>
    <s v="08"/>
    <x v="1"/>
    <s v="20200253"/>
    <x v="16"/>
    <n v="0.03"/>
    <n v="0"/>
    <n v="0"/>
    <n v="0"/>
    <n v="0"/>
  </r>
  <r>
    <s v="APENs"/>
    <s v="08"/>
    <x v="1"/>
    <s v="20200253"/>
    <x v="16"/>
    <n v="0"/>
    <n v="5.0000000000000001E-3"/>
    <n v="0"/>
    <n v="0"/>
    <n v="0"/>
  </r>
  <r>
    <s v="APENs"/>
    <s v="08"/>
    <x v="1"/>
    <s v="31000207"/>
    <x v="17"/>
    <n v="0"/>
    <n v="5.94"/>
    <n v="0"/>
    <n v="0"/>
    <n v="0"/>
  </r>
  <r>
    <s v="APENs"/>
    <s v="08"/>
    <x v="1"/>
    <s v="31000299"/>
    <x v="25"/>
    <n v="0"/>
    <n v="13.84"/>
    <n v="0"/>
    <n v="0"/>
    <n v="0"/>
  </r>
  <r>
    <s v="APENs"/>
    <s v="08"/>
    <x v="1"/>
    <s v="31000301"/>
    <x v="15"/>
    <n v="0"/>
    <n v="2.3835829999999998"/>
    <n v="0"/>
    <n v="0"/>
    <n v="0"/>
  </r>
  <r>
    <s v="APENs"/>
    <s v="08"/>
    <x v="1"/>
    <s v="31000301"/>
    <x v="15"/>
    <n v="0"/>
    <n v="2.2643930000000001"/>
    <n v="0"/>
    <n v="0"/>
    <n v="0"/>
  </r>
  <r>
    <s v="APENs"/>
    <s v="08"/>
    <x v="1"/>
    <s v="31000301"/>
    <x v="15"/>
    <n v="0"/>
    <n v="2.256599"/>
    <n v="0"/>
    <n v="0"/>
    <n v="0"/>
  </r>
  <r>
    <s v="APENs"/>
    <s v="08"/>
    <x v="1"/>
    <s v="31000301"/>
    <x v="15"/>
    <n v="0"/>
    <n v="2.9041350000000001"/>
    <n v="0"/>
    <n v="0"/>
    <n v="0"/>
  </r>
  <r>
    <s v="APENs"/>
    <s v="08"/>
    <x v="1"/>
    <s v="31000301"/>
    <x v="15"/>
    <n v="0"/>
    <n v="2.0822099999999999"/>
    <n v="0"/>
    <n v="0"/>
    <n v="0"/>
  </r>
  <r>
    <s v="APENs"/>
    <s v="08"/>
    <x v="1"/>
    <s v="31000301"/>
    <x v="15"/>
    <n v="0"/>
    <n v="2.423298"/>
    <n v="0"/>
    <n v="0"/>
    <n v="0"/>
  </r>
  <r>
    <s v="APENs"/>
    <s v="08"/>
    <x v="1"/>
    <s v="31000201"/>
    <x v="20"/>
    <n v="0"/>
    <n v="0"/>
    <n v="2.4"/>
    <n v="0"/>
    <n v="0"/>
  </r>
  <r>
    <s v="APENs"/>
    <s v="08"/>
    <x v="1"/>
    <s v="31000201"/>
    <x v="20"/>
    <n v="2.8"/>
    <n v="0"/>
    <n v="0"/>
    <n v="0"/>
    <n v="0"/>
  </r>
  <r>
    <s v="APENs"/>
    <s v="08"/>
    <x v="1"/>
    <s v="31000201"/>
    <x v="20"/>
    <n v="0"/>
    <n v="0.2"/>
    <n v="0"/>
    <n v="0"/>
    <n v="0"/>
  </r>
  <r>
    <s v="APENs"/>
    <s v="08"/>
    <x v="1"/>
    <s v="31000301"/>
    <x v="15"/>
    <n v="0"/>
    <n v="9.4"/>
    <n v="0"/>
    <n v="0"/>
    <n v="0"/>
  </r>
  <r>
    <s v="APENs"/>
    <s v="08"/>
    <x v="1"/>
    <s v="31000302"/>
    <x v="15"/>
    <n v="0"/>
    <n v="13.6"/>
    <n v="0"/>
    <n v="0"/>
    <n v="0"/>
  </r>
  <r>
    <s v="APENs"/>
    <s v="08"/>
    <x v="1"/>
    <s v="31088801"/>
    <x v="17"/>
    <n v="0"/>
    <n v="4.0999999999999996"/>
    <n v="0"/>
    <n v="0"/>
    <n v="0"/>
  </r>
  <r>
    <s v="APENs"/>
    <s v="08"/>
    <x v="1"/>
    <s v="20200256"/>
    <x v="16"/>
    <n v="0"/>
    <n v="0"/>
    <n v="16.2"/>
    <n v="0"/>
    <n v="0"/>
  </r>
  <r>
    <s v="APENs"/>
    <s v="08"/>
    <x v="1"/>
    <s v="20200256"/>
    <x v="16"/>
    <n v="12.2"/>
    <n v="0"/>
    <n v="0"/>
    <n v="0"/>
    <n v="0"/>
  </r>
  <r>
    <s v="APENs"/>
    <s v="08"/>
    <x v="1"/>
    <s v="20200256"/>
    <x v="16"/>
    <n v="0"/>
    <n v="0"/>
    <n v="0"/>
    <n v="0"/>
    <n v="1.1000000000000001"/>
  </r>
  <r>
    <s v="APENs"/>
    <s v="08"/>
    <x v="1"/>
    <s v="20200256"/>
    <x v="16"/>
    <n v="0"/>
    <n v="0"/>
    <n v="0"/>
    <n v="3.4349999999999999E-2"/>
    <n v="0"/>
  </r>
  <r>
    <s v="APENs"/>
    <s v="08"/>
    <x v="1"/>
    <s v="20200256"/>
    <x v="16"/>
    <n v="0"/>
    <n v="3.2"/>
    <n v="0"/>
    <n v="0"/>
    <n v="0"/>
  </r>
  <r>
    <s v="APENs"/>
    <s v="08"/>
    <x v="1"/>
    <s v="20200256"/>
    <x v="16"/>
    <n v="0"/>
    <n v="0"/>
    <n v="97.3"/>
    <n v="0"/>
    <n v="0"/>
  </r>
  <r>
    <s v="APENs"/>
    <s v="08"/>
    <x v="1"/>
    <s v="20200256"/>
    <x v="16"/>
    <n v="97.3"/>
    <n v="0"/>
    <n v="0"/>
    <n v="0"/>
    <n v="0"/>
  </r>
  <r>
    <s v="APENs"/>
    <s v="08"/>
    <x v="1"/>
    <s v="20200256"/>
    <x v="16"/>
    <n v="0"/>
    <n v="0"/>
    <n v="0"/>
    <n v="0"/>
    <n v="4.4400000000000004"/>
  </r>
  <r>
    <s v="APENs"/>
    <s v="08"/>
    <x v="1"/>
    <s v="20200256"/>
    <x v="16"/>
    <n v="0"/>
    <n v="0"/>
    <n v="0"/>
    <n v="0.13739999999999999"/>
    <n v="0"/>
  </r>
  <r>
    <s v="APENs"/>
    <s v="08"/>
    <x v="1"/>
    <s v="20200256"/>
    <x v="16"/>
    <n v="0"/>
    <n v="13"/>
    <n v="0"/>
    <n v="0"/>
    <n v="0"/>
  </r>
  <r>
    <s v="APENs"/>
    <s v="08"/>
    <x v="1"/>
    <s v="20200256"/>
    <x v="16"/>
    <n v="0"/>
    <n v="0"/>
    <n v="16.2"/>
    <n v="0"/>
    <n v="0"/>
  </r>
  <r>
    <s v="APENs"/>
    <s v="08"/>
    <x v="1"/>
    <s v="20200256"/>
    <x v="16"/>
    <n v="12.2"/>
    <n v="0"/>
    <n v="0"/>
    <n v="0"/>
    <n v="0"/>
  </r>
  <r>
    <s v="APENs"/>
    <s v="08"/>
    <x v="1"/>
    <s v="20200256"/>
    <x v="16"/>
    <n v="0"/>
    <n v="0"/>
    <n v="0"/>
    <n v="0"/>
    <n v="1.1100000000000001"/>
  </r>
  <r>
    <s v="APENs"/>
    <s v="08"/>
    <x v="1"/>
    <s v="20200256"/>
    <x v="16"/>
    <n v="0"/>
    <n v="0"/>
    <n v="0"/>
    <n v="0.03"/>
    <n v="0"/>
  </r>
  <r>
    <s v="APENs"/>
    <s v="08"/>
    <x v="1"/>
    <s v="20200256"/>
    <x v="16"/>
    <n v="0"/>
    <n v="3.2"/>
    <n v="0"/>
    <n v="0"/>
    <n v="0"/>
  </r>
  <r>
    <s v="APENs"/>
    <s v="08"/>
    <x v="1"/>
    <s v="20200256"/>
    <x v="16"/>
    <n v="0"/>
    <n v="0"/>
    <n v="24.3"/>
    <n v="0"/>
    <n v="0"/>
  </r>
  <r>
    <s v="APENs"/>
    <s v="08"/>
    <x v="1"/>
    <s v="20200256"/>
    <x v="16"/>
    <n v="24.3"/>
    <n v="0"/>
    <n v="0"/>
    <n v="0"/>
    <n v="0"/>
  </r>
  <r>
    <s v="APENs"/>
    <s v="08"/>
    <x v="1"/>
    <s v="20200256"/>
    <x v="16"/>
    <n v="0"/>
    <n v="0"/>
    <n v="0"/>
    <n v="0"/>
    <n v="1.1100000000000001"/>
  </r>
  <r>
    <s v="APENs"/>
    <s v="08"/>
    <x v="1"/>
    <s v="20200256"/>
    <x v="16"/>
    <n v="0"/>
    <n v="0"/>
    <n v="0"/>
    <n v="3.4349999999999999E-2"/>
    <n v="0"/>
  </r>
  <r>
    <s v="APENs"/>
    <s v="08"/>
    <x v="1"/>
    <s v="20200256"/>
    <x v="16"/>
    <n v="0"/>
    <n v="3.2"/>
    <n v="0"/>
    <n v="0"/>
    <n v="0"/>
  </r>
  <r>
    <s v="APENs"/>
    <s v="08"/>
    <x v="1"/>
    <s v="20200256"/>
    <x v="16"/>
    <n v="0"/>
    <n v="0"/>
    <n v="24.3"/>
    <n v="0"/>
    <n v="0"/>
  </r>
  <r>
    <s v="APENs"/>
    <s v="08"/>
    <x v="1"/>
    <s v="20200256"/>
    <x v="16"/>
    <n v="24.3"/>
    <n v="0"/>
    <n v="0"/>
    <n v="0"/>
    <n v="0"/>
  </r>
  <r>
    <s v="APENs"/>
    <s v="08"/>
    <x v="1"/>
    <s v="20200256"/>
    <x v="16"/>
    <n v="0"/>
    <n v="0"/>
    <n v="0"/>
    <n v="0"/>
    <n v="1.1100000000000001"/>
  </r>
  <r>
    <s v="APENs"/>
    <s v="08"/>
    <x v="1"/>
    <s v="20200256"/>
    <x v="16"/>
    <n v="0"/>
    <n v="0"/>
    <n v="0"/>
    <n v="3.4349999999999999E-2"/>
    <n v="0"/>
  </r>
  <r>
    <s v="APENs"/>
    <s v="08"/>
    <x v="1"/>
    <s v="20200256"/>
    <x v="16"/>
    <n v="0"/>
    <n v="3.2"/>
    <n v="0"/>
    <n v="0"/>
    <n v="0"/>
  </r>
  <r>
    <s v="APENs"/>
    <s v="08"/>
    <x v="1"/>
    <s v="20200256"/>
    <x v="16"/>
    <n v="0"/>
    <n v="0"/>
    <n v="16.2"/>
    <n v="0"/>
    <n v="0"/>
  </r>
  <r>
    <s v="APENs"/>
    <s v="08"/>
    <x v="1"/>
    <s v="20200256"/>
    <x v="16"/>
    <n v="12.2"/>
    <n v="0"/>
    <n v="0"/>
    <n v="0"/>
    <n v="0"/>
  </r>
  <r>
    <s v="APENs"/>
    <s v="08"/>
    <x v="1"/>
    <s v="20200256"/>
    <x v="16"/>
    <n v="0"/>
    <n v="0"/>
    <n v="0"/>
    <n v="0"/>
    <n v="1.1100000000000001"/>
  </r>
  <r>
    <s v="APENs"/>
    <s v="08"/>
    <x v="1"/>
    <s v="20200256"/>
    <x v="16"/>
    <n v="0"/>
    <n v="0"/>
    <n v="0"/>
    <n v="0.03"/>
    <n v="0"/>
  </r>
  <r>
    <s v="APENs"/>
    <s v="08"/>
    <x v="1"/>
    <s v="20200256"/>
    <x v="16"/>
    <n v="0"/>
    <n v="3.2"/>
    <n v="0"/>
    <n v="0"/>
    <n v="0"/>
  </r>
  <r>
    <s v="APENs"/>
    <s v="08"/>
    <x v="1"/>
    <s v="20200256"/>
    <x v="16"/>
    <n v="0"/>
    <n v="0"/>
    <n v="16.2"/>
    <n v="0"/>
    <n v="0"/>
  </r>
  <r>
    <s v="APENs"/>
    <s v="08"/>
    <x v="1"/>
    <s v="20200256"/>
    <x v="16"/>
    <n v="12.2"/>
    <n v="0"/>
    <n v="0"/>
    <n v="0"/>
    <n v="0"/>
  </r>
  <r>
    <s v="APENs"/>
    <s v="08"/>
    <x v="1"/>
    <s v="20200256"/>
    <x v="16"/>
    <n v="0"/>
    <n v="0"/>
    <n v="0"/>
    <n v="0"/>
    <n v="1.1000000000000001"/>
  </r>
  <r>
    <s v="APENs"/>
    <s v="08"/>
    <x v="1"/>
    <s v="20200256"/>
    <x v="16"/>
    <n v="0"/>
    <n v="0"/>
    <n v="0"/>
    <n v="0.03"/>
    <n v="0"/>
  </r>
  <r>
    <s v="APENs"/>
    <s v="08"/>
    <x v="1"/>
    <s v="20200256"/>
    <x v="16"/>
    <n v="0"/>
    <n v="3.2"/>
    <n v="0"/>
    <n v="0"/>
    <n v="0"/>
  </r>
  <r>
    <s v="APENs"/>
    <s v="08"/>
    <x v="1"/>
    <s v="31000203"/>
    <x v="16"/>
    <n v="0"/>
    <n v="0"/>
    <n v="24.33"/>
    <n v="0"/>
    <n v="0"/>
  </r>
  <r>
    <s v="APENs"/>
    <s v="08"/>
    <x v="1"/>
    <s v="31000203"/>
    <x v="16"/>
    <n v="24.33"/>
    <n v="0"/>
    <n v="0"/>
    <n v="0"/>
    <n v="0"/>
  </r>
  <r>
    <s v="APENs"/>
    <s v="08"/>
    <x v="1"/>
    <s v="31000203"/>
    <x v="16"/>
    <n v="0"/>
    <n v="0"/>
    <n v="0"/>
    <n v="0"/>
    <n v="1.1100000000000001"/>
  </r>
  <r>
    <s v="APENs"/>
    <s v="08"/>
    <x v="1"/>
    <s v="31000203"/>
    <x v="16"/>
    <n v="0"/>
    <n v="0"/>
    <n v="0"/>
    <n v="0"/>
    <n v="0"/>
  </r>
  <r>
    <s v="APENs"/>
    <s v="08"/>
    <x v="1"/>
    <s v="31000203"/>
    <x v="16"/>
    <n v="0"/>
    <n v="0"/>
    <n v="0"/>
    <n v="0.3"/>
    <n v="0"/>
  </r>
  <r>
    <s v="APENs"/>
    <s v="08"/>
    <x v="1"/>
    <s v="31000203"/>
    <x v="16"/>
    <n v="0"/>
    <n v="3.2"/>
    <n v="0"/>
    <n v="0"/>
    <n v="0"/>
  </r>
  <r>
    <s v="APENs"/>
    <s v="08"/>
    <x v="1"/>
    <s v="31000205"/>
    <x v="26"/>
    <n v="0"/>
    <n v="0"/>
    <n v="9.84"/>
    <n v="0"/>
    <n v="0"/>
  </r>
  <r>
    <s v="APENs"/>
    <s v="08"/>
    <x v="1"/>
    <s v="31000205"/>
    <x v="26"/>
    <n v="4.93"/>
    <n v="0"/>
    <n v="0"/>
    <n v="0"/>
    <n v="0"/>
  </r>
  <r>
    <s v="APENs"/>
    <s v="08"/>
    <x v="1"/>
    <s v="31000304"/>
    <x v="15"/>
    <n v="0"/>
    <n v="9.5"/>
    <n v="0"/>
    <n v="0"/>
    <n v="0"/>
  </r>
  <r>
    <s v="APENs"/>
    <s v="08"/>
    <x v="1"/>
    <s v="31000304"/>
    <x v="15"/>
    <n v="0"/>
    <n v="9.5"/>
    <n v="0"/>
    <n v="0"/>
    <n v="0"/>
  </r>
  <r>
    <s v="APENs"/>
    <s v="08"/>
    <x v="1"/>
    <s v="31000304"/>
    <x v="15"/>
    <n v="0"/>
    <n v="9.5"/>
    <n v="0"/>
    <n v="0"/>
    <n v="0"/>
  </r>
  <r>
    <s v="APENs"/>
    <s v="08"/>
    <x v="1"/>
    <s v="31000304"/>
    <x v="15"/>
    <n v="0"/>
    <n v="9.5"/>
    <n v="0"/>
    <n v="0"/>
    <n v="0"/>
  </r>
  <r>
    <s v="APENs"/>
    <s v="08"/>
    <x v="1"/>
    <s v="31088801"/>
    <x v="17"/>
    <n v="0"/>
    <n v="29.05"/>
    <n v="0"/>
    <n v="0"/>
    <n v="0"/>
  </r>
  <r>
    <s v="APENs"/>
    <s v="08"/>
    <x v="1"/>
    <s v="40400311"/>
    <x v="18"/>
    <n v="0"/>
    <n v="91.331511969186735"/>
    <n v="0"/>
    <n v="0"/>
    <n v="0"/>
  </r>
  <r>
    <s v="APENs"/>
    <s v="08"/>
    <x v="1"/>
    <s v="40400311"/>
    <x v="21"/>
    <n v="0"/>
    <n v="2.86"/>
    <n v="0"/>
    <n v="0"/>
    <n v="0"/>
  </r>
  <r>
    <s v="APENs"/>
    <s v="08"/>
    <x v="1"/>
    <s v="31000301"/>
    <x v="15"/>
    <n v="0"/>
    <n v="1.9"/>
    <n v="0"/>
    <n v="0"/>
    <n v="0"/>
  </r>
  <r>
    <s v="APENs"/>
    <s v="08"/>
    <x v="1"/>
    <s v="31000301"/>
    <x v="15"/>
    <n v="0"/>
    <n v="3.49"/>
    <n v="0"/>
    <n v="0"/>
    <n v="0"/>
  </r>
  <r>
    <s v="APENs"/>
    <s v="08"/>
    <x v="1"/>
    <s v="31000301"/>
    <x v="15"/>
    <n v="0"/>
    <n v="2.57"/>
    <n v="0"/>
    <n v="0"/>
    <n v="0"/>
  </r>
  <r>
    <s v="APENs"/>
    <s v="08"/>
    <x v="1"/>
    <s v="31000301"/>
    <x v="15"/>
    <n v="0"/>
    <n v="2.0825"/>
    <n v="0"/>
    <n v="0"/>
    <n v="0"/>
  </r>
  <r>
    <s v="APENs"/>
    <s v="08"/>
    <x v="1"/>
    <s v="31000301"/>
    <x v="15"/>
    <n v="0"/>
    <n v="1.45"/>
    <n v="0"/>
    <n v="0"/>
    <n v="0"/>
  </r>
  <r>
    <s v="APENs"/>
    <s v="08"/>
    <x v="1"/>
    <s v="31000301"/>
    <x v="15"/>
    <n v="0"/>
    <n v="1.44"/>
    <n v="0"/>
    <n v="0"/>
    <n v="0"/>
  </r>
  <r>
    <s v="APENs"/>
    <s v="08"/>
    <x v="1"/>
    <s v="31000304"/>
    <x v="15"/>
    <n v="0"/>
    <n v="2.121"/>
    <n v="0"/>
    <n v="0"/>
    <n v="0"/>
  </r>
  <r>
    <s v="APENs"/>
    <s v="08"/>
    <x v="1"/>
    <s v="31000227"/>
    <x v="15"/>
    <n v="0"/>
    <n v="2.97"/>
    <n v="0"/>
    <n v="0"/>
    <n v="0"/>
  </r>
  <r>
    <s v="APENs"/>
    <s v="08"/>
    <x v="1"/>
    <s v="31000227"/>
    <x v="15"/>
    <n v="0"/>
    <n v="1.87"/>
    <n v="0"/>
    <n v="0"/>
    <n v="0"/>
  </r>
  <r>
    <s v="APENs"/>
    <s v="08"/>
    <x v="1"/>
    <s v="31000301"/>
    <x v="15"/>
    <n v="0"/>
    <n v="7.4"/>
    <n v="0"/>
    <n v="0"/>
    <n v="0"/>
  </r>
  <r>
    <s v="APENs"/>
    <s v="08"/>
    <x v="1"/>
    <s v="31000227"/>
    <x v="15"/>
    <n v="0"/>
    <n v="5.72"/>
    <n v="0"/>
    <n v="0"/>
    <n v="0"/>
  </r>
  <r>
    <s v="APENs"/>
    <s v="08"/>
    <x v="1"/>
    <s v="31000227"/>
    <x v="15"/>
    <n v="0"/>
    <n v="5"/>
    <n v="0"/>
    <n v="0"/>
    <n v="0"/>
  </r>
  <r>
    <s v="APENs"/>
    <s v="08"/>
    <x v="1"/>
    <s v="20200202"/>
    <x v="16"/>
    <n v="0"/>
    <n v="0"/>
    <n v="22.2"/>
    <n v="0"/>
    <n v="0"/>
  </r>
  <r>
    <s v="APENs"/>
    <s v="08"/>
    <x v="1"/>
    <s v="20200202"/>
    <x v="16"/>
    <n v="22.2"/>
    <n v="0"/>
    <n v="0"/>
    <n v="0"/>
    <n v="0"/>
  </r>
  <r>
    <s v="APENs"/>
    <s v="08"/>
    <x v="1"/>
    <s v="20200202"/>
    <x v="16"/>
    <n v="0"/>
    <n v="0"/>
    <n v="0"/>
    <n v="0"/>
    <n v="0.35949999999999999"/>
  </r>
  <r>
    <s v="APENs"/>
    <s v="08"/>
    <x v="1"/>
    <s v="20200202"/>
    <x v="16"/>
    <n v="0"/>
    <n v="0"/>
    <n v="0"/>
    <n v="0"/>
    <n v="0"/>
  </r>
  <r>
    <s v="APENs"/>
    <s v="08"/>
    <x v="1"/>
    <s v="20200202"/>
    <x v="16"/>
    <n v="0"/>
    <n v="0"/>
    <n v="0"/>
    <n v="2.1569999999999999E-2"/>
    <n v="0"/>
  </r>
  <r>
    <s v="APENs"/>
    <s v="08"/>
    <x v="1"/>
    <s v="20200202"/>
    <x v="16"/>
    <n v="0"/>
    <n v="5.6"/>
    <n v="0"/>
    <n v="0"/>
    <n v="0"/>
  </r>
  <r>
    <s v="APENs"/>
    <s v="08"/>
    <x v="1"/>
    <s v="20200202"/>
    <x v="16"/>
    <n v="0"/>
    <n v="0"/>
    <n v="10.4"/>
    <n v="0"/>
    <n v="0"/>
  </r>
  <r>
    <s v="APENs"/>
    <s v="08"/>
    <x v="1"/>
    <s v="20200202"/>
    <x v="16"/>
    <n v="10.4"/>
    <n v="0"/>
    <n v="0"/>
    <n v="0"/>
    <n v="0"/>
  </r>
  <r>
    <s v="APENs"/>
    <s v="08"/>
    <x v="1"/>
    <s v="20200202"/>
    <x v="16"/>
    <n v="0"/>
    <n v="0"/>
    <n v="0"/>
    <n v="0"/>
    <n v="0.161"/>
  </r>
  <r>
    <s v="APENs"/>
    <s v="08"/>
    <x v="1"/>
    <s v="20200202"/>
    <x v="16"/>
    <n v="0"/>
    <n v="0"/>
    <n v="0"/>
    <n v="0"/>
    <n v="0"/>
  </r>
  <r>
    <s v="APENs"/>
    <s v="08"/>
    <x v="1"/>
    <s v="20200202"/>
    <x v="16"/>
    <n v="0"/>
    <n v="0"/>
    <n v="0"/>
    <n v="9.6600000000000002E-3"/>
    <n v="0"/>
  </r>
  <r>
    <s v="APENs"/>
    <s v="08"/>
    <x v="1"/>
    <s v="20200202"/>
    <x v="16"/>
    <n v="0"/>
    <n v="2.1"/>
    <n v="0"/>
    <n v="0"/>
    <n v="0"/>
  </r>
  <r>
    <s v="APENs"/>
    <s v="08"/>
    <x v="1"/>
    <s v="20200202"/>
    <x v="16"/>
    <n v="0"/>
    <n v="0"/>
    <n v="22.2"/>
    <n v="0"/>
    <n v="0"/>
  </r>
  <r>
    <s v="APENs"/>
    <s v="08"/>
    <x v="1"/>
    <s v="20200202"/>
    <x v="16"/>
    <n v="22.2"/>
    <n v="0"/>
    <n v="0"/>
    <n v="0"/>
    <n v="0"/>
  </r>
  <r>
    <s v="APENs"/>
    <s v="08"/>
    <x v="1"/>
    <s v="20200202"/>
    <x v="16"/>
    <n v="0"/>
    <n v="0"/>
    <n v="0"/>
    <n v="0"/>
    <n v="0.35949999999999999"/>
  </r>
  <r>
    <s v="APENs"/>
    <s v="08"/>
    <x v="1"/>
    <s v="20200202"/>
    <x v="16"/>
    <n v="0"/>
    <n v="0"/>
    <n v="0"/>
    <n v="0"/>
    <n v="0"/>
  </r>
  <r>
    <s v="APENs"/>
    <s v="08"/>
    <x v="1"/>
    <s v="20200202"/>
    <x v="16"/>
    <n v="0"/>
    <n v="0"/>
    <n v="0"/>
    <n v="2.1569999999999999E-2"/>
    <n v="0"/>
  </r>
  <r>
    <s v="APENs"/>
    <s v="08"/>
    <x v="1"/>
    <s v="20200202"/>
    <x v="16"/>
    <n v="0"/>
    <n v="5.6"/>
    <n v="0"/>
    <n v="0"/>
    <n v="0"/>
  </r>
  <r>
    <s v="APENs"/>
    <s v="08"/>
    <x v="1"/>
    <s v="20200254"/>
    <x v="16"/>
    <n v="0"/>
    <n v="0"/>
    <n v="4.7"/>
    <n v="0"/>
    <n v="0"/>
  </r>
  <r>
    <s v="APENs"/>
    <s v="08"/>
    <x v="1"/>
    <s v="20200254"/>
    <x v="16"/>
    <n v="18.8"/>
    <n v="0"/>
    <n v="0"/>
    <n v="0"/>
    <n v="0"/>
  </r>
  <r>
    <s v="APENs"/>
    <s v="08"/>
    <x v="1"/>
    <s v="20200254"/>
    <x v="16"/>
    <n v="0"/>
    <n v="0"/>
    <n v="0"/>
    <n v="0"/>
    <n v="0.30795"/>
  </r>
  <r>
    <s v="APENs"/>
    <s v="08"/>
    <x v="1"/>
    <s v="20200254"/>
    <x v="16"/>
    <n v="0"/>
    <n v="0"/>
    <n v="0"/>
    <n v="0"/>
    <n v="0"/>
  </r>
  <r>
    <s v="APENs"/>
    <s v="08"/>
    <x v="1"/>
    <s v="20200254"/>
    <x v="16"/>
    <n v="0"/>
    <n v="0"/>
    <n v="0"/>
    <n v="1.8477E-2"/>
    <n v="0"/>
  </r>
  <r>
    <s v="APENs"/>
    <s v="08"/>
    <x v="1"/>
    <s v="20200254"/>
    <x v="16"/>
    <n v="0"/>
    <n v="2.8"/>
    <n v="0"/>
    <n v="0"/>
    <n v="0"/>
  </r>
  <r>
    <s v="APENs"/>
    <s v="08"/>
    <x v="1"/>
    <s v="20200254"/>
    <x v="16"/>
    <n v="0"/>
    <n v="0"/>
    <n v="4.7"/>
    <n v="0"/>
    <n v="0"/>
  </r>
  <r>
    <s v="APENs"/>
    <s v="08"/>
    <x v="1"/>
    <s v="20200254"/>
    <x v="16"/>
    <n v="18.8"/>
    <n v="0"/>
    <n v="0"/>
    <n v="0"/>
    <n v="0"/>
  </r>
  <r>
    <s v="APENs"/>
    <s v="08"/>
    <x v="1"/>
    <s v="20200254"/>
    <x v="16"/>
    <n v="0"/>
    <n v="0"/>
    <n v="0"/>
    <n v="0"/>
    <n v="0.308"/>
  </r>
  <r>
    <s v="APENs"/>
    <s v="08"/>
    <x v="1"/>
    <s v="20200254"/>
    <x v="16"/>
    <n v="0"/>
    <n v="0"/>
    <n v="0"/>
    <n v="0"/>
    <n v="0"/>
  </r>
  <r>
    <s v="APENs"/>
    <s v="08"/>
    <x v="1"/>
    <s v="20200254"/>
    <x v="16"/>
    <n v="0"/>
    <n v="0"/>
    <n v="0"/>
    <n v="1.848E-2"/>
    <n v="0"/>
  </r>
  <r>
    <s v="APENs"/>
    <s v="08"/>
    <x v="1"/>
    <s v="20200254"/>
    <x v="16"/>
    <n v="0"/>
    <n v="2.8"/>
    <n v="0"/>
    <n v="0"/>
    <n v="0"/>
  </r>
  <r>
    <s v="APENs"/>
    <s v="08"/>
    <x v="1"/>
    <s v="31000215"/>
    <x v="27"/>
    <n v="0"/>
    <n v="0"/>
    <n v="0.7"/>
    <n v="0"/>
    <n v="0"/>
  </r>
  <r>
    <s v="APENs"/>
    <s v="08"/>
    <x v="1"/>
    <s v="31000215"/>
    <x v="27"/>
    <n v="0.1"/>
    <n v="0"/>
    <n v="0"/>
    <n v="0"/>
    <n v="0"/>
  </r>
  <r>
    <s v="APENs"/>
    <s v="08"/>
    <x v="1"/>
    <s v="31000215"/>
    <x v="27"/>
    <n v="0"/>
    <n v="0.2"/>
    <n v="0"/>
    <n v="0"/>
    <n v="0"/>
  </r>
  <r>
    <s v="APENs"/>
    <s v="08"/>
    <x v="1"/>
    <s v="31000227"/>
    <x v="15"/>
    <n v="0"/>
    <n v="7.7"/>
    <n v="0"/>
    <n v="0"/>
    <n v="0"/>
  </r>
  <r>
    <s v="APENs"/>
    <s v="08"/>
    <x v="1"/>
    <s v="40400311"/>
    <x v="21"/>
    <n v="0"/>
    <n v="13.5"/>
    <n v="0"/>
    <n v="0"/>
    <n v="0"/>
  </r>
  <r>
    <s v="APENs"/>
    <s v="08"/>
    <x v="1"/>
    <s v="20200252"/>
    <x v="16"/>
    <n v="0"/>
    <n v="0"/>
    <n v="5.7"/>
    <n v="0"/>
    <n v="0"/>
  </r>
  <r>
    <s v="APENs"/>
    <s v="08"/>
    <x v="1"/>
    <s v="20200252"/>
    <x v="16"/>
    <n v="19.3"/>
    <n v="0"/>
    <n v="0"/>
    <n v="0"/>
    <n v="0"/>
  </r>
  <r>
    <s v="APENs"/>
    <s v="08"/>
    <x v="1"/>
    <s v="20200252"/>
    <x v="16"/>
    <n v="0"/>
    <n v="0"/>
    <n v="0"/>
    <n v="0"/>
    <n v="0.39200000000000002"/>
  </r>
  <r>
    <s v="APENs"/>
    <s v="08"/>
    <x v="1"/>
    <s v="20200252"/>
    <x v="16"/>
    <n v="0"/>
    <n v="0"/>
    <n v="0"/>
    <n v="0"/>
    <n v="0"/>
  </r>
  <r>
    <s v="APENs"/>
    <s v="08"/>
    <x v="1"/>
    <s v="20200252"/>
    <x v="16"/>
    <n v="0"/>
    <n v="0"/>
    <n v="0"/>
    <n v="2.3519999999999999E-2"/>
    <n v="0"/>
  </r>
  <r>
    <s v="APENs"/>
    <s v="08"/>
    <x v="1"/>
    <s v="20200252"/>
    <x v="16"/>
    <n v="0"/>
    <n v="5.7"/>
    <n v="0"/>
    <n v="0"/>
    <n v="0"/>
  </r>
  <r>
    <s v="APENs"/>
    <s v="08"/>
    <x v="1"/>
    <s v="20200253"/>
    <x v="16"/>
    <n v="0"/>
    <n v="0"/>
    <n v="5.7"/>
    <n v="0"/>
    <n v="0"/>
  </r>
  <r>
    <s v="APENs"/>
    <s v="08"/>
    <x v="1"/>
    <s v="20200253"/>
    <x v="16"/>
    <n v="19.3"/>
    <n v="0"/>
    <n v="0"/>
    <n v="0"/>
    <n v="0"/>
  </r>
  <r>
    <s v="APENs"/>
    <s v="08"/>
    <x v="1"/>
    <s v="20200253"/>
    <x v="16"/>
    <n v="0"/>
    <n v="0"/>
    <n v="0"/>
    <n v="0"/>
    <n v="0.39200000000000002"/>
  </r>
  <r>
    <s v="APENs"/>
    <s v="08"/>
    <x v="1"/>
    <s v="20200253"/>
    <x v="16"/>
    <n v="0"/>
    <n v="0"/>
    <n v="0"/>
    <n v="0"/>
    <n v="0"/>
  </r>
  <r>
    <s v="APENs"/>
    <s v="08"/>
    <x v="1"/>
    <s v="20200253"/>
    <x v="16"/>
    <n v="0"/>
    <n v="0"/>
    <n v="0"/>
    <n v="2.3519999999999999E-2"/>
    <n v="0"/>
  </r>
  <r>
    <s v="APENs"/>
    <s v="08"/>
    <x v="1"/>
    <s v="20200253"/>
    <x v="16"/>
    <n v="0"/>
    <n v="5.7"/>
    <n v="0"/>
    <n v="0"/>
    <n v="0"/>
  </r>
  <r>
    <s v="APENs"/>
    <s v="08"/>
    <x v="1"/>
    <s v="20200253"/>
    <x v="16"/>
    <n v="0"/>
    <n v="0"/>
    <n v="5.7"/>
    <n v="0"/>
    <n v="0"/>
  </r>
  <r>
    <s v="APENs"/>
    <s v="08"/>
    <x v="1"/>
    <s v="20200253"/>
    <x v="16"/>
    <n v="19.3"/>
    <n v="0"/>
    <n v="0"/>
    <n v="0"/>
    <n v="0"/>
  </r>
  <r>
    <s v="APENs"/>
    <s v="08"/>
    <x v="1"/>
    <s v="20200253"/>
    <x v="16"/>
    <n v="0"/>
    <n v="0"/>
    <n v="0"/>
    <n v="0"/>
    <n v="0.39200000000000002"/>
  </r>
  <r>
    <s v="APENs"/>
    <s v="08"/>
    <x v="1"/>
    <s v="20200253"/>
    <x v="16"/>
    <n v="0"/>
    <n v="0"/>
    <n v="0"/>
    <n v="0"/>
    <n v="0"/>
  </r>
  <r>
    <s v="APENs"/>
    <s v="08"/>
    <x v="1"/>
    <s v="20200253"/>
    <x v="16"/>
    <n v="0"/>
    <n v="0"/>
    <n v="0"/>
    <n v="2.3519999999999999E-2"/>
    <n v="0"/>
  </r>
  <r>
    <s v="APENs"/>
    <s v="08"/>
    <x v="1"/>
    <s v="20200253"/>
    <x v="16"/>
    <n v="0"/>
    <n v="5.7"/>
    <n v="0"/>
    <n v="0"/>
    <n v="0"/>
  </r>
  <r>
    <s v="APENs"/>
    <s v="08"/>
    <x v="1"/>
    <s v="20200254"/>
    <x v="16"/>
    <n v="0"/>
    <n v="0"/>
    <n v="5.7"/>
    <n v="0"/>
    <n v="0"/>
  </r>
  <r>
    <s v="APENs"/>
    <s v="08"/>
    <x v="1"/>
    <s v="20200254"/>
    <x v="16"/>
    <n v="19.3"/>
    <n v="0"/>
    <n v="0"/>
    <n v="0"/>
    <n v="0"/>
  </r>
  <r>
    <s v="APENs"/>
    <s v="08"/>
    <x v="1"/>
    <s v="20200254"/>
    <x v="16"/>
    <n v="0"/>
    <n v="0"/>
    <n v="0"/>
    <n v="0"/>
    <n v="0.39200000000000002"/>
  </r>
  <r>
    <s v="APENs"/>
    <s v="08"/>
    <x v="1"/>
    <s v="20200254"/>
    <x v="16"/>
    <n v="0"/>
    <n v="0"/>
    <n v="0"/>
    <n v="0"/>
    <n v="0"/>
  </r>
  <r>
    <s v="APENs"/>
    <s v="08"/>
    <x v="1"/>
    <s v="20200254"/>
    <x v="16"/>
    <n v="0"/>
    <n v="0"/>
    <n v="0"/>
    <n v="2.3519999999999999E-2"/>
    <n v="0"/>
  </r>
  <r>
    <s v="APENs"/>
    <s v="08"/>
    <x v="1"/>
    <s v="20200254"/>
    <x v="16"/>
    <n v="0"/>
    <n v="5.7"/>
    <n v="0"/>
    <n v="0"/>
    <n v="0"/>
  </r>
  <r>
    <s v="APENs"/>
    <s v="08"/>
    <x v="1"/>
    <s v="20200254"/>
    <x v="16"/>
    <n v="0"/>
    <n v="0"/>
    <n v="5.7000330000000003"/>
    <n v="0"/>
    <n v="0"/>
  </r>
  <r>
    <s v="APENs"/>
    <s v="08"/>
    <x v="1"/>
    <s v="20200254"/>
    <x v="16"/>
    <n v="19.300001999999999"/>
    <n v="0"/>
    <n v="0"/>
    <n v="0"/>
    <n v="0"/>
  </r>
  <r>
    <s v="APENs"/>
    <s v="08"/>
    <x v="1"/>
    <s v="20200254"/>
    <x v="16"/>
    <n v="0"/>
    <n v="0"/>
    <n v="0"/>
    <n v="0"/>
    <n v="0.39200000000000002"/>
  </r>
  <r>
    <s v="APENs"/>
    <s v="08"/>
    <x v="1"/>
    <s v="20200254"/>
    <x v="16"/>
    <n v="0"/>
    <n v="0"/>
    <n v="0"/>
    <n v="0"/>
    <n v="0"/>
  </r>
  <r>
    <s v="APENs"/>
    <s v="08"/>
    <x v="1"/>
    <s v="20200254"/>
    <x v="16"/>
    <n v="0"/>
    <n v="0"/>
    <n v="0"/>
    <n v="2.3519999999999999E-2"/>
    <n v="0"/>
  </r>
  <r>
    <s v="APENs"/>
    <s v="08"/>
    <x v="1"/>
    <s v="20200254"/>
    <x v="16"/>
    <n v="0"/>
    <n v="5.7000330000000003"/>
    <n v="0"/>
    <n v="0"/>
    <n v="0"/>
  </r>
  <r>
    <s v="APENs"/>
    <s v="08"/>
    <x v="1"/>
    <s v="20200254"/>
    <x v="16"/>
    <n v="0"/>
    <n v="0"/>
    <n v="5.7"/>
    <n v="0"/>
    <n v="0"/>
  </r>
  <r>
    <s v="APENs"/>
    <s v="08"/>
    <x v="1"/>
    <s v="20200254"/>
    <x v="16"/>
    <n v="19.3"/>
    <n v="0"/>
    <n v="0"/>
    <n v="0"/>
    <n v="0"/>
  </r>
  <r>
    <s v="APENs"/>
    <s v="08"/>
    <x v="1"/>
    <s v="20200254"/>
    <x v="16"/>
    <n v="0"/>
    <n v="0"/>
    <n v="0"/>
    <n v="0"/>
    <n v="0.39200000000000002"/>
  </r>
  <r>
    <s v="APENs"/>
    <s v="08"/>
    <x v="1"/>
    <s v="20200254"/>
    <x v="16"/>
    <n v="0"/>
    <n v="0"/>
    <n v="0"/>
    <n v="0"/>
    <n v="0"/>
  </r>
  <r>
    <s v="APENs"/>
    <s v="08"/>
    <x v="1"/>
    <s v="20200254"/>
    <x v="16"/>
    <n v="0"/>
    <n v="0"/>
    <n v="0"/>
    <n v="2.3519999999999999E-2"/>
    <n v="0"/>
  </r>
  <r>
    <s v="APENs"/>
    <s v="08"/>
    <x v="1"/>
    <s v="20200254"/>
    <x v="16"/>
    <n v="0"/>
    <n v="5.7"/>
    <n v="0"/>
    <n v="0"/>
    <n v="0"/>
  </r>
  <r>
    <s v="APENs"/>
    <s v="08"/>
    <x v="1"/>
    <s v="31000299"/>
    <x v="25"/>
    <n v="0"/>
    <n v="2.6"/>
    <n v="0"/>
    <n v="0"/>
    <n v="0"/>
  </r>
  <r>
    <s v="APENs"/>
    <s v="08"/>
    <x v="1"/>
    <s v="31000302"/>
    <x v="15"/>
    <n v="0"/>
    <n v="7.7"/>
    <n v="0"/>
    <n v="0"/>
    <n v="0"/>
  </r>
  <r>
    <s v="APENs"/>
    <s v="08"/>
    <x v="1"/>
    <s v="31088801"/>
    <x v="17"/>
    <n v="0"/>
    <n v="4.6399999999999997"/>
    <n v="0"/>
    <n v="0"/>
    <n v="0"/>
  </r>
  <r>
    <s v="APENs"/>
    <s v="08"/>
    <x v="1"/>
    <s v="40400311"/>
    <x v="18"/>
    <n v="0"/>
    <n v="14.762115222032037"/>
    <n v="0"/>
    <n v="0"/>
    <n v="0"/>
  </r>
  <r>
    <s v="APENs"/>
    <s v="08"/>
    <x v="1"/>
    <s v="20200202"/>
    <x v="16"/>
    <n v="0"/>
    <n v="3.6"/>
    <n v="0"/>
    <n v="0"/>
    <n v="0"/>
  </r>
  <r>
    <s v="APENs"/>
    <s v="08"/>
    <x v="1"/>
    <s v="31000302"/>
    <x v="15"/>
    <n v="0"/>
    <n v="3.3611439999999999"/>
    <n v="0"/>
    <n v="0"/>
    <n v="0"/>
  </r>
  <r>
    <s v="APENs"/>
    <s v="08"/>
    <x v="1"/>
    <s v="31000302"/>
    <x v="15"/>
    <n v="0"/>
    <n v="1.6"/>
    <n v="0"/>
    <n v="0"/>
    <n v="0"/>
  </r>
  <r>
    <s v="APENs"/>
    <s v="08"/>
    <x v="1"/>
    <s v="31000302"/>
    <x v="15"/>
    <n v="0"/>
    <n v="3.5518559999999999"/>
    <n v="0"/>
    <n v="0"/>
    <n v="0"/>
  </r>
  <r>
    <s v="APENs"/>
    <s v="08"/>
    <x v="1"/>
    <s v="31000302"/>
    <x v="15"/>
    <n v="0"/>
    <n v="2.2999999999999998"/>
    <n v="0"/>
    <n v="0"/>
    <n v="0"/>
  </r>
  <r>
    <s v="APENs"/>
    <s v="08"/>
    <x v="1"/>
    <s v="31000302"/>
    <x v="15"/>
    <n v="0"/>
    <n v="2.6840660000000001"/>
    <n v="0"/>
    <n v="0"/>
    <n v="0"/>
  </r>
  <r>
    <s v="APENs"/>
    <s v="08"/>
    <x v="1"/>
    <s v="31000302"/>
    <x v="15"/>
    <n v="0"/>
    <n v="4.1760630000000001"/>
    <n v="0"/>
    <n v="0"/>
    <n v="0"/>
  </r>
  <r>
    <s v="APENs"/>
    <s v="08"/>
    <x v="1"/>
    <s v="31000302"/>
    <x v="15"/>
    <n v="0"/>
    <n v="3.292926"/>
    <n v="0"/>
    <n v="0"/>
    <n v="0"/>
  </r>
  <r>
    <s v="APENs"/>
    <s v="08"/>
    <x v="1"/>
    <s v="31000302"/>
    <x v="15"/>
    <n v="0"/>
    <n v="2.5"/>
    <n v="0"/>
    <n v="0"/>
    <n v="0"/>
  </r>
  <r>
    <s v="APENs"/>
    <s v="08"/>
    <x v="1"/>
    <s v="31000302"/>
    <x v="15"/>
    <n v="0"/>
    <n v="1.2"/>
    <n v="0"/>
    <n v="0"/>
    <n v="0"/>
  </r>
  <r>
    <s v="APENs"/>
    <s v="08"/>
    <x v="1"/>
    <s v="20200202"/>
    <x v="16"/>
    <n v="0"/>
    <n v="0"/>
    <n v="10.6"/>
    <n v="0"/>
    <n v="0"/>
  </r>
  <r>
    <s v="APENs"/>
    <s v="08"/>
    <x v="1"/>
    <s v="20200202"/>
    <x v="16"/>
    <n v="8.4"/>
    <n v="0"/>
    <n v="0"/>
    <n v="0"/>
    <n v="0"/>
  </r>
  <r>
    <s v="APENs"/>
    <s v="08"/>
    <x v="1"/>
    <s v="20200202"/>
    <x v="16"/>
    <n v="0"/>
    <n v="0"/>
    <n v="0"/>
    <n v="0"/>
    <n v="2.4500000000000001E-2"/>
  </r>
  <r>
    <s v="APENs"/>
    <s v="08"/>
    <x v="1"/>
    <s v="20200202"/>
    <x v="16"/>
    <n v="0"/>
    <n v="0"/>
    <n v="0"/>
    <n v="0"/>
    <n v="0"/>
  </r>
  <r>
    <s v="APENs"/>
    <s v="08"/>
    <x v="1"/>
    <s v="20200202"/>
    <x v="16"/>
    <n v="0"/>
    <n v="0"/>
    <n v="0"/>
    <n v="1.5E-3"/>
    <n v="0"/>
  </r>
  <r>
    <s v="APENs"/>
    <s v="08"/>
    <x v="1"/>
    <s v="20200202"/>
    <x v="16"/>
    <n v="0"/>
    <n v="7.3300000000000004E-2"/>
    <n v="0"/>
    <n v="0"/>
    <n v="0"/>
  </r>
  <r>
    <s v="APENs"/>
    <s v="08"/>
    <x v="1"/>
    <s v="31000301"/>
    <x v="15"/>
    <n v="0"/>
    <n v="1.89805"/>
    <n v="0"/>
    <n v="0"/>
    <n v="0"/>
  </r>
  <r>
    <s v="APENs"/>
    <s v="08"/>
    <x v="1"/>
    <s v="31000302"/>
    <x v="15"/>
    <n v="0"/>
    <n v="2.9838830000000001"/>
    <n v="0"/>
    <n v="0"/>
    <n v="0"/>
  </r>
  <r>
    <s v="APENs"/>
    <s v="08"/>
    <x v="1"/>
    <s v="31000301"/>
    <x v="15"/>
    <n v="0"/>
    <n v="2.5206270000000002"/>
    <n v="0"/>
    <n v="0"/>
    <n v="0"/>
  </r>
  <r>
    <s v="APENs"/>
    <s v="08"/>
    <x v="1"/>
    <s v="31000301"/>
    <x v="15"/>
    <n v="0"/>
    <n v="2.4044219999999998"/>
    <n v="0"/>
    <n v="0"/>
    <n v="0"/>
  </r>
  <r>
    <s v="APENs"/>
    <s v="08"/>
    <x v="1"/>
    <s v="31000301"/>
    <x v="15"/>
    <n v="0"/>
    <n v="2.31"/>
    <n v="0"/>
    <n v="0"/>
    <n v="0"/>
  </r>
  <r>
    <s v="APENs"/>
    <s v="08"/>
    <x v="1"/>
    <s v="31000304"/>
    <x v="15"/>
    <n v="0"/>
    <n v="2.016"/>
    <n v="0"/>
    <n v="0"/>
    <n v="0"/>
  </r>
  <r>
    <s v="APENs"/>
    <s v="08"/>
    <x v="1"/>
    <s v="31000301"/>
    <x v="15"/>
    <n v="0"/>
    <n v="4.0875360000000001"/>
    <n v="0"/>
    <n v="0"/>
    <n v="0"/>
  </r>
  <r>
    <s v="APENs"/>
    <s v="08"/>
    <x v="1"/>
    <s v="31000302"/>
    <x v="15"/>
    <n v="0"/>
    <n v="2.0966800000000001"/>
    <n v="0"/>
    <n v="0"/>
    <n v="0"/>
  </r>
  <r>
    <s v="APENs"/>
    <s v="08"/>
    <x v="1"/>
    <s v="31000301"/>
    <x v="15"/>
    <n v="0"/>
    <n v="3.9669720000000002"/>
    <n v="0"/>
    <n v="0"/>
    <n v="0"/>
  </r>
  <r>
    <s v="APENs"/>
    <s v="08"/>
    <x v="1"/>
    <s v="31000302"/>
    <x v="15"/>
    <n v="0"/>
    <n v="2.0449809999999999"/>
    <n v="0"/>
    <n v="0"/>
    <n v="0"/>
  </r>
  <r>
    <s v="APENs"/>
    <s v="08"/>
    <x v="1"/>
    <s v="31000302"/>
    <x v="15"/>
    <n v="0"/>
    <n v="4.0327500000000001"/>
    <n v="0"/>
    <n v="0"/>
    <n v="0"/>
  </r>
  <r>
    <s v="APENs"/>
    <s v="08"/>
    <x v="1"/>
    <s v="31000301"/>
    <x v="15"/>
    <n v="0"/>
    <n v="2.93777"/>
    <n v="0"/>
    <n v="0"/>
    <n v="0"/>
  </r>
  <r>
    <s v="APENs"/>
    <s v="08"/>
    <x v="1"/>
    <s v="31000301"/>
    <x v="15"/>
    <n v="0"/>
    <n v="3.4844550000000001"/>
    <n v="0"/>
    <n v="0"/>
    <n v="0"/>
  </r>
  <r>
    <s v="APENs"/>
    <s v="08"/>
    <x v="1"/>
    <s v="31000302"/>
    <x v="15"/>
    <n v="0"/>
    <n v="3.009125"/>
    <n v="0"/>
    <n v="0"/>
    <n v="0"/>
  </r>
  <r>
    <s v="APENs"/>
    <s v="08"/>
    <x v="1"/>
    <s v="31000302"/>
    <x v="15"/>
    <n v="0"/>
    <n v="3.0493209999999999"/>
    <n v="0"/>
    <n v="0"/>
    <n v="0"/>
  </r>
  <r>
    <s v="APENs"/>
    <s v="08"/>
    <x v="1"/>
    <s v="31000302"/>
    <x v="15"/>
    <n v="0"/>
    <n v="1.962256"/>
    <n v="0"/>
    <n v="0"/>
    <n v="0"/>
  </r>
  <r>
    <s v="APENs"/>
    <s v="08"/>
    <x v="1"/>
    <s v="31000302"/>
    <x v="15"/>
    <n v="0"/>
    <n v="3.4184890000000001"/>
    <n v="0"/>
    <n v="0"/>
    <n v="0"/>
  </r>
  <r>
    <s v="APENs"/>
    <s v="08"/>
    <x v="1"/>
    <s v="31000302"/>
    <x v="15"/>
    <n v="0"/>
    <n v="2.5511979999999999"/>
    <n v="0"/>
    <n v="0"/>
    <n v="0"/>
  </r>
  <r>
    <s v="APENs"/>
    <s v="08"/>
    <x v="1"/>
    <s v="31000301"/>
    <x v="15"/>
    <n v="0"/>
    <n v="1.326533"/>
    <n v="0"/>
    <n v="0"/>
    <n v="0"/>
  </r>
  <r>
    <s v="APENs"/>
    <s v="08"/>
    <x v="1"/>
    <s v="31000301"/>
    <x v="15"/>
    <n v="0"/>
    <n v="2.684396"/>
    <n v="0"/>
    <n v="0"/>
    <n v="0"/>
  </r>
  <r>
    <s v="APENs"/>
    <s v="08"/>
    <x v="1"/>
    <s v="31000304"/>
    <x v="15"/>
    <n v="0"/>
    <n v="1.85"/>
    <n v="0"/>
    <n v="0"/>
    <n v="0"/>
  </r>
  <r>
    <s v="APENs"/>
    <s v="08"/>
    <x v="1"/>
    <s v="31000301"/>
    <x v="15"/>
    <n v="0"/>
    <n v="2.8862700000000001"/>
    <n v="0"/>
    <n v="0"/>
    <n v="0"/>
  </r>
  <r>
    <s v="APENs"/>
    <s v="08"/>
    <x v="1"/>
    <s v="31000301"/>
    <x v="15"/>
    <n v="0"/>
    <n v="4.9610880000000002"/>
    <n v="0"/>
    <n v="0"/>
    <n v="0"/>
  </r>
  <r>
    <s v="APENs"/>
    <s v="08"/>
    <x v="1"/>
    <s v="31000302"/>
    <x v="15"/>
    <n v="0"/>
    <n v="6.7584600000000004"/>
    <n v="0"/>
    <n v="0"/>
    <n v="0"/>
  </r>
  <r>
    <s v="APENs"/>
    <s v="08"/>
    <x v="1"/>
    <s v="31000301"/>
    <x v="15"/>
    <n v="0"/>
    <n v="2.975352"/>
    <n v="0"/>
    <n v="0"/>
    <n v="0"/>
  </r>
  <r>
    <s v="APENs"/>
    <s v="08"/>
    <x v="1"/>
    <s v="31000301"/>
    <x v="15"/>
    <n v="0"/>
    <n v="5.9839919999999998"/>
    <n v="0"/>
    <n v="0"/>
    <n v="0"/>
  </r>
  <r>
    <s v="APENs"/>
    <s v="08"/>
    <x v="1"/>
    <s v="31000301"/>
    <x v="15"/>
    <n v="0"/>
    <n v="4.2547680000000003"/>
    <n v="0"/>
    <n v="0"/>
    <n v="0"/>
  </r>
  <r>
    <s v="APENs"/>
    <s v="08"/>
    <x v="1"/>
    <s v="31000301"/>
    <x v="15"/>
    <n v="0"/>
    <n v="4.4531039999999997"/>
    <n v="0"/>
    <n v="0"/>
    <n v="0"/>
  </r>
  <r>
    <s v="APENs"/>
    <s v="08"/>
    <x v="1"/>
    <s v="31000301"/>
    <x v="15"/>
    <n v="0"/>
    <n v="4.1020849999999998"/>
    <n v="0"/>
    <n v="0"/>
    <n v="0"/>
  </r>
  <r>
    <s v="APENs"/>
    <s v="08"/>
    <x v="1"/>
    <s v="31000301"/>
    <x v="15"/>
    <n v="0"/>
    <n v="3.7853889999999999"/>
    <n v="0"/>
    <n v="0"/>
    <n v="0"/>
  </r>
  <r>
    <s v="APENs"/>
    <s v="08"/>
    <x v="1"/>
    <s v="31000301"/>
    <x v="15"/>
    <n v="0"/>
    <n v="1.962955"/>
    <n v="0"/>
    <n v="0"/>
    <n v="0"/>
  </r>
  <r>
    <s v="APENs"/>
    <s v="08"/>
    <x v="1"/>
    <s v="20200202"/>
    <x v="16"/>
    <n v="0"/>
    <n v="0"/>
    <n v="4.3649959999999997"/>
    <n v="0"/>
    <n v="0"/>
  </r>
  <r>
    <s v="APENs"/>
    <s v="08"/>
    <x v="1"/>
    <s v="20200202"/>
    <x v="16"/>
    <n v="9.6029999999999998"/>
    <n v="0"/>
    <n v="0"/>
    <n v="0"/>
    <n v="0"/>
  </r>
  <r>
    <s v="APENs"/>
    <s v="08"/>
    <x v="1"/>
    <s v="20200202"/>
    <x v="16"/>
    <n v="0"/>
    <n v="0"/>
    <n v="0"/>
    <n v="0"/>
    <n v="0.16005"/>
  </r>
  <r>
    <s v="APENs"/>
    <s v="08"/>
    <x v="1"/>
    <s v="20200202"/>
    <x v="16"/>
    <n v="0"/>
    <n v="0"/>
    <n v="0"/>
    <n v="0"/>
    <n v="0"/>
  </r>
  <r>
    <s v="APENs"/>
    <s v="08"/>
    <x v="1"/>
    <s v="20200202"/>
    <x v="16"/>
    <n v="0"/>
    <n v="0"/>
    <n v="0"/>
    <n v="9.6030000000000004E-3"/>
    <n v="0"/>
  </r>
  <r>
    <s v="APENs"/>
    <s v="08"/>
    <x v="1"/>
    <s v="20200202"/>
    <x v="16"/>
    <n v="0"/>
    <n v="2.3280069999999999"/>
    <n v="0"/>
    <n v="0"/>
    <n v="0"/>
  </r>
  <r>
    <s v="APENs"/>
    <s v="08"/>
    <x v="1"/>
    <s v="31000225"/>
    <x v="28"/>
    <n v="0"/>
    <n v="2.8"/>
    <n v="0"/>
    <n v="0"/>
    <n v="0"/>
  </r>
  <r>
    <s v="APENs"/>
    <s v="08"/>
    <x v="1"/>
    <s v="31000225"/>
    <x v="28"/>
    <n v="0"/>
    <n v="2.9"/>
    <n v="0"/>
    <n v="0"/>
    <n v="0"/>
  </r>
  <r>
    <s v="APENs"/>
    <s v="08"/>
    <x v="1"/>
    <s v="31000225"/>
    <x v="28"/>
    <n v="0"/>
    <n v="2.1"/>
    <n v="0"/>
    <n v="0"/>
    <n v="0"/>
  </r>
  <r>
    <s v="APENs"/>
    <s v="08"/>
    <x v="1"/>
    <s v="31000225"/>
    <x v="28"/>
    <n v="0"/>
    <n v="2.7"/>
    <n v="0"/>
    <n v="0"/>
    <n v="0"/>
  </r>
  <r>
    <s v="APENs"/>
    <s v="08"/>
    <x v="1"/>
    <s v="31000225"/>
    <x v="28"/>
    <n v="0"/>
    <n v="1.6"/>
    <n v="0"/>
    <n v="0"/>
    <n v="0"/>
  </r>
  <r>
    <s v="APENs"/>
    <s v="08"/>
    <x v="1"/>
    <s v="31000225"/>
    <x v="28"/>
    <n v="0"/>
    <n v="1.8"/>
    <n v="0"/>
    <n v="0"/>
    <n v="0"/>
  </r>
  <r>
    <s v="APENs"/>
    <s v="08"/>
    <x v="1"/>
    <s v="31000225"/>
    <x v="28"/>
    <n v="0"/>
    <n v="2.7"/>
    <n v="0"/>
    <n v="0"/>
    <n v="0"/>
  </r>
  <r>
    <s v="APENs"/>
    <s v="08"/>
    <x v="1"/>
    <s v="31000225"/>
    <x v="28"/>
    <n v="0"/>
    <n v="0.22850000000000001"/>
    <n v="0"/>
    <n v="0"/>
    <n v="0"/>
  </r>
  <r>
    <s v="APENs"/>
    <s v="08"/>
    <x v="1"/>
    <s v="31000225"/>
    <x v="28"/>
    <n v="0"/>
    <n v="2.7"/>
    <n v="0"/>
    <n v="0"/>
    <n v="0"/>
  </r>
  <r>
    <s v="APENs"/>
    <s v="08"/>
    <x v="1"/>
    <s v="31000225"/>
    <x v="28"/>
    <n v="0"/>
    <n v="2.4"/>
    <n v="0"/>
    <n v="0"/>
    <n v="0"/>
  </r>
  <r>
    <s v="APENs"/>
    <s v="08"/>
    <x v="1"/>
    <s v="31000225"/>
    <x v="28"/>
    <n v="0"/>
    <n v="5.4"/>
    <n v="0"/>
    <n v="0"/>
    <n v="0"/>
  </r>
  <r>
    <s v="APENs"/>
    <s v="08"/>
    <x v="1"/>
    <s v="31000225"/>
    <x v="28"/>
    <n v="0"/>
    <n v="2.9"/>
    <n v="0"/>
    <n v="0"/>
    <n v="0"/>
  </r>
  <r>
    <s v="APENs"/>
    <s v="08"/>
    <x v="1"/>
    <s v="31000225"/>
    <x v="28"/>
    <n v="0"/>
    <n v="2.4"/>
    <n v="0"/>
    <n v="0"/>
    <n v="0"/>
  </r>
  <r>
    <s v="APENs"/>
    <s v="08"/>
    <x v="1"/>
    <s v="31000225"/>
    <x v="28"/>
    <n v="0"/>
    <n v="2.63"/>
    <n v="0"/>
    <n v="0"/>
    <n v="0"/>
  </r>
  <r>
    <s v="APENs"/>
    <s v="08"/>
    <x v="1"/>
    <s v="31000225"/>
    <x v="28"/>
    <n v="0"/>
    <n v="2.29"/>
    <n v="0"/>
    <n v="0"/>
    <n v="0"/>
  </r>
  <r>
    <s v="APENs"/>
    <s v="08"/>
    <x v="1"/>
    <s v="31000225"/>
    <x v="28"/>
    <n v="0"/>
    <n v="2.86"/>
    <n v="0"/>
    <n v="0"/>
    <n v="0"/>
  </r>
  <r>
    <s v="APENs"/>
    <s v="08"/>
    <x v="1"/>
    <s v="31000227"/>
    <x v="15"/>
    <n v="0"/>
    <n v="6.1000800000000002"/>
    <n v="0"/>
    <n v="0"/>
    <n v="0"/>
  </r>
  <r>
    <s v="APENs"/>
    <s v="08"/>
    <x v="1"/>
    <s v="31000225"/>
    <x v="28"/>
    <n v="0"/>
    <n v="3.37"/>
    <n v="0"/>
    <n v="0"/>
    <n v="0"/>
  </r>
  <r>
    <s v="APENs"/>
    <s v="08"/>
    <x v="1"/>
    <s v="31000225"/>
    <x v="28"/>
    <n v="0"/>
    <n v="2.34"/>
    <n v="0"/>
    <n v="0"/>
    <n v="0"/>
  </r>
  <r>
    <s v="APENs"/>
    <s v="08"/>
    <x v="1"/>
    <s v="31000225"/>
    <x v="28"/>
    <n v="0"/>
    <n v="2.48"/>
    <n v="0"/>
    <n v="0"/>
    <n v="0"/>
  </r>
  <r>
    <s v="APENs"/>
    <s v="08"/>
    <x v="1"/>
    <s v="31000225"/>
    <x v="28"/>
    <n v="0"/>
    <n v="2.9"/>
    <n v="0"/>
    <n v="0"/>
    <n v="0"/>
  </r>
  <r>
    <s v="APENs"/>
    <s v="08"/>
    <x v="1"/>
    <s v="31000225"/>
    <x v="28"/>
    <n v="0"/>
    <n v="1.4"/>
    <n v="0"/>
    <n v="0"/>
    <n v="0"/>
  </r>
  <r>
    <s v="APENs"/>
    <s v="08"/>
    <x v="1"/>
    <s v="31000225"/>
    <x v="28"/>
    <n v="0"/>
    <n v="2"/>
    <n v="0"/>
    <n v="0"/>
    <n v="0"/>
  </r>
  <r>
    <s v="APENs"/>
    <s v="08"/>
    <x v="1"/>
    <s v="31000225"/>
    <x v="28"/>
    <n v="0"/>
    <n v="3"/>
    <n v="0"/>
    <n v="0"/>
    <n v="0"/>
  </r>
  <r>
    <s v="APENs"/>
    <s v="08"/>
    <x v="1"/>
    <s v="31000225"/>
    <x v="28"/>
    <n v="0"/>
    <n v="2.7"/>
    <n v="0"/>
    <n v="0"/>
    <n v="0"/>
  </r>
  <r>
    <s v="APENs"/>
    <s v="08"/>
    <x v="1"/>
    <s v="31000225"/>
    <x v="28"/>
    <n v="0"/>
    <n v="3"/>
    <n v="0"/>
    <n v="0"/>
    <n v="0"/>
  </r>
  <r>
    <s v="APENs"/>
    <s v="08"/>
    <x v="1"/>
    <s v="31000225"/>
    <x v="28"/>
    <n v="0"/>
    <n v="2.2999999999999998"/>
    <n v="0"/>
    <n v="0"/>
    <n v="0"/>
  </r>
  <r>
    <s v="APENs"/>
    <s v="08"/>
    <x v="1"/>
    <s v="31000225"/>
    <x v="28"/>
    <n v="0"/>
    <n v="5.89"/>
    <n v="0"/>
    <n v="0"/>
    <n v="0"/>
  </r>
  <r>
    <s v="APENs"/>
    <s v="08"/>
    <x v="1"/>
    <s v="31000225"/>
    <x v="28"/>
    <n v="0"/>
    <n v="2.17"/>
    <n v="0"/>
    <n v="0"/>
    <n v="0"/>
  </r>
  <r>
    <s v="APENs"/>
    <s v="08"/>
    <x v="1"/>
    <s v="31000225"/>
    <x v="28"/>
    <n v="0"/>
    <n v="1.8433330000000001"/>
    <n v="0"/>
    <n v="0"/>
    <n v="0"/>
  </r>
  <r>
    <s v="APENs"/>
    <s v="08"/>
    <x v="1"/>
    <s v="31000301"/>
    <x v="15"/>
    <n v="0"/>
    <n v="1.6"/>
    <n v="0"/>
    <n v="0"/>
    <n v="0"/>
  </r>
  <r>
    <s v="APENs"/>
    <s v="08"/>
    <x v="1"/>
    <s v="31000301"/>
    <x v="15"/>
    <n v="0"/>
    <n v="1.8"/>
    <n v="0"/>
    <n v="0"/>
    <n v="0"/>
  </r>
  <r>
    <s v="APENs"/>
    <s v="08"/>
    <x v="1"/>
    <s v="20200202"/>
    <x v="16"/>
    <n v="0"/>
    <n v="0"/>
    <n v="6.1"/>
    <n v="0"/>
    <n v="0"/>
  </r>
  <r>
    <s v="APENs"/>
    <s v="08"/>
    <x v="1"/>
    <s v="20200202"/>
    <x v="16"/>
    <n v="9"/>
    <n v="0"/>
    <n v="0"/>
    <n v="0"/>
    <n v="0"/>
  </r>
  <r>
    <s v="APENs"/>
    <s v="08"/>
    <x v="1"/>
    <s v="20200202"/>
    <x v="16"/>
    <n v="0"/>
    <n v="0"/>
    <n v="0"/>
    <n v="0"/>
    <n v="0.12"/>
  </r>
  <r>
    <s v="APENs"/>
    <s v="08"/>
    <x v="1"/>
    <s v="20200202"/>
    <x v="16"/>
    <n v="0"/>
    <n v="0"/>
    <n v="0"/>
    <n v="0"/>
    <n v="0"/>
  </r>
  <r>
    <s v="APENs"/>
    <s v="08"/>
    <x v="1"/>
    <s v="20200202"/>
    <x v="16"/>
    <n v="0"/>
    <n v="0"/>
    <n v="0"/>
    <n v="7.1999999999999998E-3"/>
    <n v="0"/>
  </r>
  <r>
    <s v="APENs"/>
    <s v="08"/>
    <x v="1"/>
    <s v="20200202"/>
    <x v="16"/>
    <n v="0"/>
    <n v="2.6000040000000002"/>
    <n v="0"/>
    <n v="0"/>
    <n v="0"/>
  </r>
  <r>
    <s v="APENs"/>
    <s v="08"/>
    <x v="1"/>
    <s v="20200253"/>
    <x v="16"/>
    <n v="0"/>
    <n v="0"/>
    <n v="23.10005"/>
    <n v="0"/>
    <n v="0"/>
  </r>
  <r>
    <s v="APENs"/>
    <s v="08"/>
    <x v="1"/>
    <s v="20200253"/>
    <x v="16"/>
    <n v="23.10005"/>
    <n v="0"/>
    <n v="0"/>
    <n v="0"/>
    <n v="0"/>
  </r>
  <r>
    <s v="APENs"/>
    <s v="08"/>
    <x v="1"/>
    <s v="20200253"/>
    <x v="16"/>
    <n v="0"/>
    <n v="0"/>
    <n v="0"/>
    <n v="0"/>
    <n v="5.7500000000000002E-2"/>
  </r>
  <r>
    <s v="APENs"/>
    <s v="08"/>
    <x v="1"/>
    <s v="20200253"/>
    <x v="16"/>
    <n v="0"/>
    <n v="0"/>
    <n v="0"/>
    <n v="0"/>
    <n v="0"/>
  </r>
  <r>
    <s v="APENs"/>
    <s v="08"/>
    <x v="1"/>
    <s v="20200253"/>
    <x v="16"/>
    <n v="0"/>
    <n v="0"/>
    <n v="0"/>
    <n v="3.4499999999999999E-3"/>
    <n v="0"/>
  </r>
  <r>
    <s v="APENs"/>
    <s v="08"/>
    <x v="1"/>
    <s v="20200253"/>
    <x v="16"/>
    <n v="0"/>
    <n v="0.20000200000000001"/>
    <n v="0"/>
    <n v="0"/>
    <n v="0"/>
  </r>
  <r>
    <s v="APENs"/>
    <s v="08"/>
    <x v="1"/>
    <s v="40400311"/>
    <x v="18"/>
    <n v="0"/>
    <n v="1.118115958362208"/>
    <n v="0"/>
    <n v="0"/>
    <n v="0"/>
  </r>
  <r>
    <s v="APENs"/>
    <s v="08"/>
    <x v="1"/>
    <s v="20200254"/>
    <x v="16"/>
    <n v="0"/>
    <n v="0"/>
    <n v="0.2"/>
    <n v="0"/>
    <n v="0"/>
  </r>
  <r>
    <s v="APENs"/>
    <s v="08"/>
    <x v="1"/>
    <s v="20200254"/>
    <x v="16"/>
    <n v="13"/>
    <n v="0"/>
    <n v="0"/>
    <n v="0"/>
    <n v="0"/>
  </r>
  <r>
    <s v="APENs"/>
    <s v="08"/>
    <x v="1"/>
    <s v="20200254"/>
    <x v="16"/>
    <n v="0"/>
    <n v="0.9"/>
    <n v="0"/>
    <n v="0"/>
    <n v="0"/>
  </r>
  <r>
    <s v="APENs"/>
    <s v="08"/>
    <x v="1"/>
    <s v="31000199"/>
    <x v="22"/>
    <n v="0"/>
    <n v="1.075807"/>
    <n v="0"/>
    <n v="0"/>
    <n v="0"/>
  </r>
  <r>
    <s v="APENs"/>
    <s v="08"/>
    <x v="1"/>
    <s v="40400311"/>
    <x v="18"/>
    <n v="0"/>
    <n v="6.2985024947336692"/>
    <n v="0"/>
    <n v="0"/>
    <n v="0"/>
  </r>
  <r>
    <s v="APENs"/>
    <s v="08"/>
    <x v="1"/>
    <s v="31000201"/>
    <x v="20"/>
    <n v="0"/>
    <n v="3.7500040000000001"/>
    <n v="0"/>
    <n v="0"/>
    <n v="0"/>
  </r>
  <r>
    <s v="APENs"/>
    <s v="08"/>
    <x v="1"/>
    <s v="31000301"/>
    <x v="15"/>
    <n v="0"/>
    <n v="1.9800009999999999"/>
    <n v="0"/>
    <n v="0"/>
    <n v="0"/>
  </r>
  <r>
    <s v="APENs"/>
    <s v="08"/>
    <x v="1"/>
    <s v="31000301"/>
    <x v="15"/>
    <n v="0"/>
    <n v="2.080003"/>
    <n v="0"/>
    <n v="0"/>
    <n v="0"/>
  </r>
  <r>
    <s v="APENs"/>
    <s v="08"/>
    <x v="1"/>
    <s v="31000301"/>
    <x v="15"/>
    <n v="0"/>
    <n v="2.1200019999999999"/>
    <n v="0"/>
    <n v="0"/>
    <n v="0"/>
  </r>
  <r>
    <s v="APENs"/>
    <s v="08"/>
    <x v="1"/>
    <s v="31000301"/>
    <x v="15"/>
    <n v="0"/>
    <n v="2.1900050000000002"/>
    <n v="0"/>
    <n v="0"/>
    <n v="0"/>
  </r>
  <r>
    <s v="APENs"/>
    <s v="08"/>
    <x v="1"/>
    <s v="31000301"/>
    <x v="15"/>
    <n v="0"/>
    <n v="2.3400289999999999"/>
    <n v="0"/>
    <n v="0"/>
    <n v="0"/>
  </r>
  <r>
    <s v="APENs"/>
    <s v="08"/>
    <x v="1"/>
    <s v="31000301"/>
    <x v="15"/>
    <n v="0"/>
    <n v="2.3400210000000001"/>
    <n v="0"/>
    <n v="0"/>
    <n v="0"/>
  </r>
  <r>
    <s v="APENs"/>
    <s v="08"/>
    <x v="1"/>
    <s v="31000301"/>
    <x v="15"/>
    <n v="0"/>
    <n v="2.3700079999999999"/>
    <n v="0"/>
    <n v="0"/>
    <n v="0"/>
  </r>
  <r>
    <s v="APENs"/>
    <s v="08"/>
    <x v="1"/>
    <s v="31000301"/>
    <x v="15"/>
    <n v="0"/>
    <n v="2.5200079999999998"/>
    <n v="0"/>
    <n v="0"/>
    <n v="0"/>
  </r>
  <r>
    <s v="APENs"/>
    <s v="08"/>
    <x v="1"/>
    <s v="31000301"/>
    <x v="15"/>
    <n v="0"/>
    <n v="2.6800109999999999"/>
    <n v="0"/>
    <n v="0"/>
    <n v="0"/>
  </r>
  <r>
    <s v="APENs"/>
    <s v="08"/>
    <x v="1"/>
    <s v="31000301"/>
    <x v="15"/>
    <n v="0"/>
    <n v="2.71"/>
    <n v="0"/>
    <n v="0"/>
    <n v="0"/>
  </r>
  <r>
    <s v="APENs"/>
    <s v="08"/>
    <x v="1"/>
    <s v="31000301"/>
    <x v="15"/>
    <n v="0"/>
    <n v="2.9300169999999999"/>
    <n v="0"/>
    <n v="0"/>
    <n v="0"/>
  </r>
  <r>
    <s v="APENs"/>
    <s v="08"/>
    <x v="1"/>
    <s v="31000301"/>
    <x v="15"/>
    <n v="0"/>
    <n v="2.0400109999999998"/>
    <n v="0"/>
    <n v="0"/>
    <n v="0"/>
  </r>
  <r>
    <s v="APENs"/>
    <s v="08"/>
    <x v="1"/>
    <s v="31000301"/>
    <x v="15"/>
    <n v="0"/>
    <n v="3.1600109999999999"/>
    <n v="0"/>
    <n v="0"/>
    <n v="0"/>
  </r>
  <r>
    <s v="APENs"/>
    <s v="08"/>
    <x v="1"/>
    <s v="31000301"/>
    <x v="15"/>
    <n v="0"/>
    <n v="3.19001"/>
    <n v="0"/>
    <n v="0"/>
    <n v="0"/>
  </r>
  <r>
    <s v="APENs"/>
    <s v="08"/>
    <x v="1"/>
    <s v="31000301"/>
    <x v="15"/>
    <n v="0"/>
    <n v="2.1600009999999998"/>
    <n v="0"/>
    <n v="0"/>
    <n v="0"/>
  </r>
  <r>
    <s v="APENs"/>
    <s v="08"/>
    <x v="1"/>
    <s v="31000301"/>
    <x v="15"/>
    <n v="0"/>
    <n v="2.4300099999999998"/>
    <n v="0"/>
    <n v="0"/>
    <n v="0"/>
  </r>
  <r>
    <s v="APENs"/>
    <s v="08"/>
    <x v="1"/>
    <s v="31000301"/>
    <x v="15"/>
    <n v="0"/>
    <n v="2.1"/>
    <n v="0"/>
    <n v="0"/>
    <n v="0"/>
  </r>
  <r>
    <s v="APENs"/>
    <s v="08"/>
    <x v="1"/>
    <s v="31000301"/>
    <x v="15"/>
    <n v="0"/>
    <n v="2.1001210000000001"/>
    <n v="0"/>
    <n v="0"/>
    <n v="0"/>
  </r>
  <r>
    <s v="APENs"/>
    <s v="08"/>
    <x v="1"/>
    <s v="31000301"/>
    <x v="15"/>
    <n v="0"/>
    <n v="2.2001010000000001"/>
    <n v="0"/>
    <n v="0"/>
    <n v="0"/>
  </r>
  <r>
    <s v="APENs"/>
    <s v="08"/>
    <x v="1"/>
    <s v="31000301"/>
    <x v="15"/>
    <n v="0"/>
    <n v="2.5000599999999999"/>
    <n v="0"/>
    <n v="0"/>
    <n v="0"/>
  </r>
  <r>
    <s v="APENs"/>
    <s v="08"/>
    <x v="1"/>
    <s v="31000301"/>
    <x v="15"/>
    <n v="0"/>
    <n v="2.8000729999999998"/>
    <n v="0"/>
    <n v="0"/>
    <n v="0"/>
  </r>
  <r>
    <s v="APENs"/>
    <s v="08"/>
    <x v="1"/>
    <s v="31000301"/>
    <x v="15"/>
    <n v="0"/>
    <n v="2.9000590000000002"/>
    <n v="0"/>
    <n v="0"/>
    <n v="0"/>
  </r>
  <r>
    <s v="APENs"/>
    <s v="08"/>
    <x v="1"/>
    <s v="31000301"/>
    <x v="15"/>
    <n v="0"/>
    <n v="3.9001640000000002"/>
    <n v="0"/>
    <n v="0"/>
    <n v="0"/>
  </r>
  <r>
    <s v="APENs"/>
    <s v="08"/>
    <x v="1"/>
    <s v="31000301"/>
    <x v="15"/>
    <n v="0"/>
    <n v="2.200116"/>
    <n v="0"/>
    <n v="0"/>
    <n v="0"/>
  </r>
  <r>
    <s v="APENs"/>
    <s v="08"/>
    <x v="1"/>
    <s v="31000301"/>
    <x v="15"/>
    <n v="0"/>
    <n v="2.6200060000000001"/>
    <n v="0"/>
    <n v="0"/>
    <n v="0"/>
  </r>
  <r>
    <s v="APENs"/>
    <s v="08"/>
    <x v="1"/>
    <s v="31000301"/>
    <x v="15"/>
    <n v="0"/>
    <n v="2.3800080000000001"/>
    <n v="0"/>
    <n v="0"/>
    <n v="0"/>
  </r>
  <r>
    <s v="APENs"/>
    <s v="08"/>
    <x v="1"/>
    <s v="31000301"/>
    <x v="15"/>
    <n v="0"/>
    <n v="2.3500070000000002"/>
    <n v="0"/>
    <n v="0"/>
    <n v="0"/>
  </r>
  <r>
    <s v="APENs"/>
    <s v="08"/>
    <x v="1"/>
    <s v="31000301"/>
    <x v="15"/>
    <n v="0"/>
    <n v="2.5400019999999999"/>
    <n v="0"/>
    <n v="0"/>
    <n v="0"/>
  </r>
  <r>
    <s v="APENs"/>
    <s v="08"/>
    <x v="1"/>
    <s v="31000301"/>
    <x v="15"/>
    <n v="0"/>
    <n v="3.0101140000000002"/>
    <n v="0"/>
    <n v="0"/>
    <n v="0"/>
  </r>
  <r>
    <s v="APENs"/>
    <s v="08"/>
    <x v="1"/>
    <s v="31000301"/>
    <x v="15"/>
    <n v="0"/>
    <n v="3.120012"/>
    <n v="0"/>
    <n v="0"/>
    <n v="0"/>
  </r>
  <r>
    <s v="APENs"/>
    <s v="08"/>
    <x v="1"/>
    <s v="31000301"/>
    <x v="15"/>
    <n v="0"/>
    <n v="1.53"/>
    <n v="0"/>
    <n v="0"/>
    <n v="0"/>
  </r>
  <r>
    <s v="APENs"/>
    <s v="08"/>
    <x v="1"/>
    <s v="31000301"/>
    <x v="15"/>
    <n v="0"/>
    <n v="2.2001010000000001"/>
    <n v="0"/>
    <n v="0"/>
    <n v="0"/>
  </r>
  <r>
    <s v="APENs"/>
    <s v="08"/>
    <x v="1"/>
    <s v="31000301"/>
    <x v="15"/>
    <n v="0"/>
    <n v="1.9400040000000001"/>
    <n v="0"/>
    <n v="0"/>
    <n v="0"/>
  </r>
  <r>
    <s v="APENs"/>
    <s v="08"/>
    <x v="1"/>
    <s v="31000301"/>
    <x v="15"/>
    <n v="0"/>
    <n v="1.340001"/>
    <n v="0"/>
    <n v="0"/>
    <n v="0"/>
  </r>
  <r>
    <s v="APENs"/>
    <s v="08"/>
    <x v="1"/>
    <s v="31000301"/>
    <x v="15"/>
    <n v="0"/>
    <n v="2.0600160000000001"/>
    <n v="0"/>
    <n v="0"/>
    <n v="0"/>
  </r>
  <r>
    <s v="APENs"/>
    <s v="08"/>
    <x v="1"/>
    <s v="31000301"/>
    <x v="15"/>
    <n v="0"/>
    <n v="2.2100110000000002"/>
    <n v="0"/>
    <n v="0"/>
    <n v="0"/>
  </r>
  <r>
    <s v="APENs"/>
    <s v="08"/>
    <x v="1"/>
    <s v="31000301"/>
    <x v="15"/>
    <n v="0"/>
    <n v="2.9000110000000001"/>
    <n v="0"/>
    <n v="0"/>
    <n v="0"/>
  </r>
  <r>
    <s v="APENs"/>
    <s v="08"/>
    <x v="1"/>
    <s v="31000301"/>
    <x v="15"/>
    <n v="0"/>
    <n v="2.6000930000000002"/>
    <n v="0"/>
    <n v="0"/>
    <n v="0"/>
  </r>
  <r>
    <s v="APENs"/>
    <s v="08"/>
    <x v="1"/>
    <s v="31000302"/>
    <x v="15"/>
    <n v="0"/>
    <n v="2.5900020000000001"/>
    <n v="0"/>
    <n v="0"/>
    <n v="0"/>
  </r>
  <r>
    <s v="APENs"/>
    <s v="08"/>
    <x v="1"/>
    <s v="20200202"/>
    <x v="16"/>
    <n v="0"/>
    <n v="0"/>
    <n v="22.1"/>
    <n v="0"/>
    <n v="0"/>
  </r>
  <r>
    <s v="APENs"/>
    <s v="08"/>
    <x v="1"/>
    <s v="20200202"/>
    <x v="16"/>
    <n v="16.600000000000001"/>
    <n v="0"/>
    <n v="0"/>
    <n v="0"/>
    <n v="0"/>
  </r>
  <r>
    <s v="APENs"/>
    <s v="08"/>
    <x v="1"/>
    <s v="20200202"/>
    <x v="16"/>
    <n v="0"/>
    <n v="0"/>
    <n v="0"/>
    <n v="0"/>
    <n v="0.378"/>
  </r>
  <r>
    <s v="APENs"/>
    <s v="08"/>
    <x v="1"/>
    <s v="20200202"/>
    <x v="16"/>
    <n v="0"/>
    <n v="0"/>
    <n v="0"/>
    <n v="0"/>
    <n v="0"/>
  </r>
  <r>
    <s v="APENs"/>
    <s v="08"/>
    <x v="1"/>
    <s v="20200202"/>
    <x v="16"/>
    <n v="0"/>
    <n v="0"/>
    <n v="0"/>
    <n v="2.2679999999999999E-2"/>
    <n v="0"/>
  </r>
  <r>
    <s v="APENs"/>
    <s v="08"/>
    <x v="1"/>
    <s v="20200202"/>
    <x v="16"/>
    <n v="0"/>
    <n v="11"/>
    <n v="0"/>
    <n v="0"/>
    <n v="0"/>
  </r>
  <r>
    <s v="APENs"/>
    <s v="08"/>
    <x v="1"/>
    <s v="20200202"/>
    <x v="16"/>
    <n v="0"/>
    <n v="0"/>
    <n v="5.8"/>
    <n v="0"/>
    <n v="0"/>
  </r>
  <r>
    <s v="APENs"/>
    <s v="08"/>
    <x v="1"/>
    <s v="20200202"/>
    <x v="16"/>
    <n v="17.5"/>
    <n v="0"/>
    <n v="0"/>
    <n v="0"/>
    <n v="0"/>
  </r>
  <r>
    <s v="APENs"/>
    <s v="08"/>
    <x v="1"/>
    <s v="20200202"/>
    <x v="16"/>
    <n v="0"/>
    <n v="0"/>
    <n v="0"/>
    <n v="0"/>
    <n v="0.4"/>
  </r>
  <r>
    <s v="APENs"/>
    <s v="08"/>
    <x v="1"/>
    <s v="20200202"/>
    <x v="16"/>
    <n v="0"/>
    <n v="0"/>
    <n v="0"/>
    <n v="0"/>
    <n v="0"/>
  </r>
  <r>
    <s v="APENs"/>
    <s v="08"/>
    <x v="1"/>
    <s v="20200202"/>
    <x v="16"/>
    <n v="0"/>
    <n v="0"/>
    <n v="0"/>
    <n v="2.4E-2"/>
    <n v="0"/>
  </r>
  <r>
    <s v="APENs"/>
    <s v="08"/>
    <x v="1"/>
    <s v="20200202"/>
    <x v="16"/>
    <n v="0"/>
    <n v="5.8"/>
    <n v="0"/>
    <n v="0"/>
    <n v="0"/>
  </r>
  <r>
    <s v="APENs"/>
    <s v="08"/>
    <x v="1"/>
    <s v="20200252"/>
    <x v="16"/>
    <n v="0"/>
    <n v="0"/>
    <n v="5.8"/>
    <n v="0"/>
    <n v="0"/>
  </r>
  <r>
    <s v="APENs"/>
    <s v="08"/>
    <x v="1"/>
    <s v="20200252"/>
    <x v="16"/>
    <n v="17.5"/>
    <n v="0"/>
    <n v="0"/>
    <n v="0"/>
    <n v="0"/>
  </r>
  <r>
    <s v="APENs"/>
    <s v="08"/>
    <x v="1"/>
    <s v="20200252"/>
    <x v="16"/>
    <n v="0"/>
    <n v="0"/>
    <n v="0"/>
    <n v="0"/>
    <n v="0.4"/>
  </r>
  <r>
    <s v="APENs"/>
    <s v="08"/>
    <x v="1"/>
    <s v="20200252"/>
    <x v="16"/>
    <n v="0"/>
    <n v="0"/>
    <n v="0"/>
    <n v="0"/>
    <n v="0"/>
  </r>
  <r>
    <s v="APENs"/>
    <s v="08"/>
    <x v="1"/>
    <s v="20200252"/>
    <x v="16"/>
    <n v="0"/>
    <n v="0"/>
    <n v="0"/>
    <n v="2.4E-2"/>
    <n v="0"/>
  </r>
  <r>
    <s v="APENs"/>
    <s v="08"/>
    <x v="1"/>
    <s v="20200252"/>
    <x v="16"/>
    <n v="0"/>
    <n v="5.8"/>
    <n v="0"/>
    <n v="0"/>
    <n v="0"/>
  </r>
  <r>
    <s v="APENs"/>
    <s v="08"/>
    <x v="1"/>
    <s v="20200254"/>
    <x v="16"/>
    <n v="0"/>
    <n v="0"/>
    <n v="5.8"/>
    <n v="0"/>
    <n v="0"/>
  </r>
  <r>
    <s v="APENs"/>
    <s v="08"/>
    <x v="1"/>
    <s v="20200254"/>
    <x v="16"/>
    <n v="15.2"/>
    <n v="0"/>
    <n v="0"/>
    <n v="0"/>
    <n v="0"/>
  </r>
  <r>
    <s v="APENs"/>
    <s v="08"/>
    <x v="1"/>
    <s v="20200254"/>
    <x v="16"/>
    <n v="0"/>
    <n v="0"/>
    <n v="0"/>
    <n v="0"/>
    <n v="0.4"/>
  </r>
  <r>
    <s v="APENs"/>
    <s v="08"/>
    <x v="1"/>
    <s v="20200254"/>
    <x v="16"/>
    <n v="0"/>
    <n v="0"/>
    <n v="0"/>
    <n v="0"/>
    <n v="0"/>
  </r>
  <r>
    <s v="APENs"/>
    <s v="08"/>
    <x v="1"/>
    <s v="20200254"/>
    <x v="16"/>
    <n v="0"/>
    <n v="0"/>
    <n v="0"/>
    <n v="2.4E-2"/>
    <n v="0"/>
  </r>
  <r>
    <s v="APENs"/>
    <s v="08"/>
    <x v="1"/>
    <s v="20200254"/>
    <x v="16"/>
    <n v="0"/>
    <n v="5.8"/>
    <n v="0"/>
    <n v="0"/>
    <n v="0"/>
  </r>
  <r>
    <s v="APENs"/>
    <s v="08"/>
    <x v="1"/>
    <s v="20200254"/>
    <x v="16"/>
    <n v="0"/>
    <n v="0"/>
    <n v="5.8"/>
    <n v="0"/>
    <n v="0"/>
  </r>
  <r>
    <s v="APENs"/>
    <s v="08"/>
    <x v="1"/>
    <s v="20200254"/>
    <x v="16"/>
    <n v="0"/>
    <n v="0"/>
    <n v="5.8"/>
    <n v="0"/>
    <n v="0"/>
  </r>
  <r>
    <s v="APENs"/>
    <s v="08"/>
    <x v="1"/>
    <s v="20200254"/>
    <x v="16"/>
    <n v="15.2"/>
    <n v="0"/>
    <n v="0"/>
    <n v="0"/>
    <n v="0"/>
  </r>
  <r>
    <s v="APENs"/>
    <s v="08"/>
    <x v="1"/>
    <s v="20200254"/>
    <x v="16"/>
    <n v="15.2"/>
    <n v="0"/>
    <n v="0"/>
    <n v="0"/>
    <n v="0"/>
  </r>
  <r>
    <s v="APENs"/>
    <s v="08"/>
    <x v="1"/>
    <s v="20200254"/>
    <x v="16"/>
    <n v="0"/>
    <n v="0"/>
    <n v="0"/>
    <n v="0"/>
    <n v="0.4"/>
  </r>
  <r>
    <s v="APENs"/>
    <s v="08"/>
    <x v="1"/>
    <s v="20200254"/>
    <x v="16"/>
    <n v="0"/>
    <n v="0"/>
    <n v="0"/>
    <n v="0"/>
    <n v="0.4"/>
  </r>
  <r>
    <s v="APENs"/>
    <s v="08"/>
    <x v="1"/>
    <s v="20200254"/>
    <x v="16"/>
    <n v="0"/>
    <n v="0"/>
    <n v="0"/>
    <n v="0"/>
    <n v="0"/>
  </r>
  <r>
    <s v="APENs"/>
    <s v="08"/>
    <x v="1"/>
    <s v="20200254"/>
    <x v="16"/>
    <n v="0"/>
    <n v="0"/>
    <n v="0"/>
    <n v="0"/>
    <n v="0"/>
  </r>
  <r>
    <s v="APENs"/>
    <s v="08"/>
    <x v="1"/>
    <s v="20200254"/>
    <x v="16"/>
    <n v="0"/>
    <n v="0"/>
    <n v="0"/>
    <n v="2.4E-2"/>
    <n v="0"/>
  </r>
  <r>
    <s v="APENs"/>
    <s v="08"/>
    <x v="1"/>
    <s v="20200254"/>
    <x v="16"/>
    <n v="0"/>
    <n v="0"/>
    <n v="0"/>
    <n v="2.4E-2"/>
    <n v="0"/>
  </r>
  <r>
    <s v="APENs"/>
    <s v="08"/>
    <x v="1"/>
    <s v="20200254"/>
    <x v="16"/>
    <n v="0"/>
    <n v="5.8"/>
    <n v="0"/>
    <n v="0"/>
    <n v="0"/>
  </r>
  <r>
    <s v="APENs"/>
    <s v="08"/>
    <x v="1"/>
    <s v="20200254"/>
    <x v="16"/>
    <n v="0"/>
    <n v="5.8"/>
    <n v="0"/>
    <n v="0"/>
    <n v="0"/>
  </r>
  <r>
    <s v="APENs"/>
    <s v="08"/>
    <x v="1"/>
    <s v="31000207"/>
    <x v="17"/>
    <n v="0"/>
    <n v="22.6"/>
    <n v="0"/>
    <n v="0"/>
    <n v="0"/>
  </r>
  <r>
    <s v="APENs"/>
    <s v="08"/>
    <x v="1"/>
    <s v="31088801"/>
    <x v="17"/>
    <n v="0"/>
    <n v="4.0999999999999996"/>
    <n v="0"/>
    <n v="0"/>
    <n v="0"/>
  </r>
  <r>
    <s v="APENs"/>
    <s v="08"/>
    <x v="1"/>
    <s v="31000304"/>
    <x v="15"/>
    <n v="0"/>
    <n v="3"/>
    <n v="0"/>
    <n v="0"/>
    <n v="0"/>
  </r>
  <r>
    <s v="APENs"/>
    <s v="08"/>
    <x v="1"/>
    <s v="20200254"/>
    <x v="16"/>
    <n v="0"/>
    <n v="0"/>
    <n v="11.4"/>
    <n v="0"/>
    <n v="0"/>
  </r>
  <r>
    <s v="APENs"/>
    <s v="08"/>
    <x v="1"/>
    <s v="20200254"/>
    <x v="16"/>
    <n v="38.6"/>
    <n v="0"/>
    <n v="0"/>
    <n v="0"/>
    <n v="0"/>
  </r>
  <r>
    <s v="APENs"/>
    <s v="08"/>
    <x v="1"/>
    <s v="20200254"/>
    <x v="16"/>
    <n v="0"/>
    <n v="0"/>
    <n v="0"/>
    <n v="0"/>
    <n v="0.78400000000000003"/>
  </r>
  <r>
    <s v="APENs"/>
    <s v="08"/>
    <x v="1"/>
    <s v="20200254"/>
    <x v="16"/>
    <n v="0"/>
    <n v="0"/>
    <n v="0"/>
    <n v="0"/>
    <n v="0"/>
  </r>
  <r>
    <s v="APENs"/>
    <s v="08"/>
    <x v="1"/>
    <s v="20200254"/>
    <x v="16"/>
    <n v="0"/>
    <n v="0"/>
    <n v="0"/>
    <n v="4.7039999999999998E-2"/>
    <n v="0"/>
  </r>
  <r>
    <s v="APENs"/>
    <s v="08"/>
    <x v="1"/>
    <s v="20200254"/>
    <x v="16"/>
    <n v="0"/>
    <n v="11.4"/>
    <n v="0"/>
    <n v="0"/>
    <n v="0"/>
  </r>
  <r>
    <s v="APENs"/>
    <s v="08"/>
    <x v="1"/>
    <s v="20200254"/>
    <x v="16"/>
    <n v="0"/>
    <n v="0"/>
    <n v="5.7"/>
    <n v="0"/>
    <n v="0"/>
  </r>
  <r>
    <s v="APENs"/>
    <s v="08"/>
    <x v="1"/>
    <s v="20200254"/>
    <x v="16"/>
    <n v="19.3"/>
    <n v="0"/>
    <n v="0"/>
    <n v="0"/>
    <n v="0"/>
  </r>
  <r>
    <s v="APENs"/>
    <s v="08"/>
    <x v="1"/>
    <s v="20200254"/>
    <x v="16"/>
    <n v="0"/>
    <n v="0"/>
    <n v="0"/>
    <n v="0"/>
    <n v="0.39200000000000002"/>
  </r>
  <r>
    <s v="APENs"/>
    <s v="08"/>
    <x v="1"/>
    <s v="20200254"/>
    <x v="16"/>
    <n v="0"/>
    <n v="0"/>
    <n v="0"/>
    <n v="0"/>
    <n v="0"/>
  </r>
  <r>
    <s v="APENs"/>
    <s v="08"/>
    <x v="1"/>
    <s v="20200254"/>
    <x v="16"/>
    <n v="0"/>
    <n v="0"/>
    <n v="0"/>
    <n v="2.3519999999999999E-2"/>
    <n v="0"/>
  </r>
  <r>
    <s v="APENs"/>
    <s v="08"/>
    <x v="1"/>
    <s v="20200254"/>
    <x v="16"/>
    <n v="0"/>
    <n v="5.7"/>
    <n v="0"/>
    <n v="0"/>
    <n v="0"/>
  </r>
  <r>
    <s v="APENs"/>
    <s v="08"/>
    <x v="1"/>
    <s v="20200254"/>
    <x v="16"/>
    <n v="0"/>
    <n v="0"/>
    <n v="5.7"/>
    <n v="0"/>
    <n v="0"/>
  </r>
  <r>
    <s v="APENs"/>
    <s v="08"/>
    <x v="1"/>
    <s v="20200254"/>
    <x v="16"/>
    <n v="19.3"/>
    <n v="0"/>
    <n v="0"/>
    <n v="0"/>
    <n v="0"/>
  </r>
  <r>
    <s v="APENs"/>
    <s v="08"/>
    <x v="1"/>
    <s v="20200254"/>
    <x v="16"/>
    <n v="0"/>
    <n v="0"/>
    <n v="0"/>
    <n v="0"/>
    <n v="0.39200000000000002"/>
  </r>
  <r>
    <s v="APENs"/>
    <s v="08"/>
    <x v="1"/>
    <s v="20200254"/>
    <x v="16"/>
    <n v="0"/>
    <n v="0"/>
    <n v="0"/>
    <n v="0"/>
    <n v="0"/>
  </r>
  <r>
    <s v="APENs"/>
    <s v="08"/>
    <x v="1"/>
    <s v="20200254"/>
    <x v="16"/>
    <n v="0"/>
    <n v="0"/>
    <n v="0"/>
    <n v="2.3519999999999999E-2"/>
    <n v="0"/>
  </r>
  <r>
    <s v="APENs"/>
    <s v="08"/>
    <x v="1"/>
    <s v="20200254"/>
    <x v="16"/>
    <n v="0"/>
    <n v="5.7"/>
    <n v="0"/>
    <n v="0"/>
    <n v="0"/>
  </r>
  <r>
    <s v="APENs"/>
    <s v="08"/>
    <x v="1"/>
    <s v="20200254"/>
    <x v="16"/>
    <n v="0"/>
    <n v="0"/>
    <n v="5.7"/>
    <n v="0"/>
    <n v="0"/>
  </r>
  <r>
    <s v="APENs"/>
    <s v="08"/>
    <x v="1"/>
    <s v="20200254"/>
    <x v="16"/>
    <n v="19.3"/>
    <n v="0"/>
    <n v="0"/>
    <n v="0"/>
    <n v="0"/>
  </r>
  <r>
    <s v="APENs"/>
    <s v="08"/>
    <x v="1"/>
    <s v="20200254"/>
    <x v="16"/>
    <n v="0"/>
    <n v="0"/>
    <n v="0"/>
    <n v="0"/>
    <n v="0.39200000000000002"/>
  </r>
  <r>
    <s v="APENs"/>
    <s v="08"/>
    <x v="1"/>
    <s v="20200254"/>
    <x v="16"/>
    <n v="0"/>
    <n v="0"/>
    <n v="0"/>
    <n v="0"/>
    <n v="0"/>
  </r>
  <r>
    <s v="APENs"/>
    <s v="08"/>
    <x v="1"/>
    <s v="20200254"/>
    <x v="16"/>
    <n v="0"/>
    <n v="0"/>
    <n v="0"/>
    <n v="2.3519999999999999E-2"/>
    <n v="0"/>
  </r>
  <r>
    <s v="APENs"/>
    <s v="08"/>
    <x v="1"/>
    <s v="20200254"/>
    <x v="16"/>
    <n v="0"/>
    <n v="5.7"/>
    <n v="0"/>
    <n v="0"/>
    <n v="0"/>
  </r>
  <r>
    <s v="APENs"/>
    <s v="08"/>
    <x v="1"/>
    <s v="20200254"/>
    <x v="16"/>
    <n v="0"/>
    <n v="0"/>
    <n v="5.7"/>
    <n v="0"/>
    <n v="0"/>
  </r>
  <r>
    <s v="APENs"/>
    <s v="08"/>
    <x v="1"/>
    <s v="20200254"/>
    <x v="16"/>
    <n v="19.3"/>
    <n v="0"/>
    <n v="0"/>
    <n v="0"/>
    <n v="0"/>
  </r>
  <r>
    <s v="APENs"/>
    <s v="08"/>
    <x v="1"/>
    <s v="20200254"/>
    <x v="16"/>
    <n v="0"/>
    <n v="0"/>
    <n v="0"/>
    <n v="0"/>
    <n v="0.39200000000000002"/>
  </r>
  <r>
    <s v="APENs"/>
    <s v="08"/>
    <x v="1"/>
    <s v="20200254"/>
    <x v="16"/>
    <n v="0"/>
    <n v="0"/>
    <n v="0"/>
    <n v="0"/>
    <n v="0"/>
  </r>
  <r>
    <s v="APENs"/>
    <s v="08"/>
    <x v="1"/>
    <s v="20200254"/>
    <x v="16"/>
    <n v="0"/>
    <n v="0"/>
    <n v="0"/>
    <n v="2.3519999999999999E-2"/>
    <n v="0"/>
  </r>
  <r>
    <s v="APENs"/>
    <s v="08"/>
    <x v="1"/>
    <s v="20200254"/>
    <x v="16"/>
    <n v="0"/>
    <n v="5.7"/>
    <n v="0"/>
    <n v="0"/>
    <n v="0"/>
  </r>
  <r>
    <s v="APENs"/>
    <s v="08"/>
    <x v="1"/>
    <s v="31000302"/>
    <x v="15"/>
    <n v="0"/>
    <n v="9.25"/>
    <n v="0"/>
    <n v="0"/>
    <n v="0"/>
  </r>
  <r>
    <s v="APENs"/>
    <s v="08"/>
    <x v="1"/>
    <s v="31088801"/>
    <x v="17"/>
    <n v="0"/>
    <n v="6.05"/>
    <n v="0"/>
    <n v="0"/>
    <n v="0"/>
  </r>
  <r>
    <s v="APENs"/>
    <s v="08"/>
    <x v="1"/>
    <s v="40400311"/>
    <x v="18"/>
    <n v="0"/>
    <n v="9.732061146376676"/>
    <n v="0"/>
    <n v="0"/>
    <n v="0"/>
  </r>
  <r>
    <s v="APENs"/>
    <s v="08"/>
    <x v="1"/>
    <s v="20200202"/>
    <x v="16"/>
    <n v="0"/>
    <n v="0"/>
    <n v="1.8"/>
    <n v="0"/>
    <n v="0"/>
  </r>
  <r>
    <s v="APENs"/>
    <s v="08"/>
    <x v="1"/>
    <s v="20200202"/>
    <x v="16"/>
    <n v="1.8"/>
    <n v="0"/>
    <n v="0"/>
    <n v="0"/>
    <n v="0"/>
  </r>
  <r>
    <s v="APENs"/>
    <s v="08"/>
    <x v="1"/>
    <s v="20200202"/>
    <x v="16"/>
    <n v="0"/>
    <n v="0"/>
    <n v="0"/>
    <n v="0"/>
    <n v="4.4999999999999997E-3"/>
  </r>
  <r>
    <s v="APENs"/>
    <s v="08"/>
    <x v="1"/>
    <s v="20200202"/>
    <x v="16"/>
    <n v="0"/>
    <n v="0"/>
    <n v="0"/>
    <n v="0"/>
    <n v="0"/>
  </r>
  <r>
    <s v="APENs"/>
    <s v="08"/>
    <x v="1"/>
    <s v="20200202"/>
    <x v="16"/>
    <n v="0"/>
    <n v="0"/>
    <n v="0"/>
    <n v="2.7E-4"/>
    <n v="0"/>
  </r>
  <r>
    <s v="APENs"/>
    <s v="08"/>
    <x v="1"/>
    <s v="20200202"/>
    <x v="16"/>
    <n v="0"/>
    <n v="0.1"/>
    <n v="0"/>
    <n v="0"/>
    <n v="0"/>
  </r>
  <r>
    <s v="APENs"/>
    <s v="08"/>
    <x v="1"/>
    <s v="20200202"/>
    <x v="16"/>
    <n v="0"/>
    <n v="0"/>
    <n v="5.52"/>
    <n v="0"/>
    <n v="0"/>
  </r>
  <r>
    <s v="APENs"/>
    <s v="08"/>
    <x v="1"/>
    <s v="20200202"/>
    <x v="16"/>
    <n v="14.4"/>
    <n v="0"/>
    <n v="0"/>
    <n v="0"/>
    <n v="0"/>
  </r>
  <r>
    <s v="APENs"/>
    <s v="08"/>
    <x v="1"/>
    <s v="20200202"/>
    <x v="16"/>
    <n v="0"/>
    <n v="0"/>
    <n v="0"/>
    <n v="0"/>
    <n v="0.41649999999999998"/>
  </r>
  <r>
    <s v="APENs"/>
    <s v="08"/>
    <x v="1"/>
    <s v="20200202"/>
    <x v="16"/>
    <n v="0"/>
    <n v="0"/>
    <n v="0"/>
    <n v="0"/>
    <n v="0"/>
  </r>
  <r>
    <s v="APENs"/>
    <s v="08"/>
    <x v="1"/>
    <s v="20200202"/>
    <x v="16"/>
    <n v="0"/>
    <n v="0"/>
    <n v="0"/>
    <n v="2.4989999999999998E-2"/>
    <n v="0"/>
  </r>
  <r>
    <s v="APENs"/>
    <s v="08"/>
    <x v="1"/>
    <s v="20200202"/>
    <x v="16"/>
    <n v="0"/>
    <n v="2.8"/>
    <n v="0"/>
    <n v="0"/>
    <n v="0"/>
  </r>
  <r>
    <s v="APENs"/>
    <s v="08"/>
    <x v="1"/>
    <s v="20200202"/>
    <x v="16"/>
    <n v="0"/>
    <n v="0"/>
    <n v="17.399999999999999"/>
    <n v="0"/>
    <n v="0"/>
  </r>
  <r>
    <s v="APENs"/>
    <s v="08"/>
    <x v="1"/>
    <s v="20200202"/>
    <x v="16"/>
    <n v="11.6"/>
    <n v="0"/>
    <n v="0"/>
    <n v="0"/>
    <n v="0"/>
  </r>
  <r>
    <s v="APENs"/>
    <s v="08"/>
    <x v="1"/>
    <s v="20200202"/>
    <x v="16"/>
    <n v="0"/>
    <n v="0"/>
    <n v="0"/>
    <n v="0"/>
    <n v="0.87292800000000004"/>
  </r>
  <r>
    <s v="APENs"/>
    <s v="08"/>
    <x v="1"/>
    <s v="20200202"/>
    <x v="16"/>
    <n v="0"/>
    <n v="0"/>
    <n v="0"/>
    <n v="0"/>
    <n v="0"/>
  </r>
  <r>
    <s v="APENs"/>
    <s v="08"/>
    <x v="1"/>
    <s v="20200202"/>
    <x v="16"/>
    <n v="0"/>
    <n v="0"/>
    <n v="0"/>
    <n v="1.3185000000000001E-2"/>
    <n v="0"/>
  </r>
  <r>
    <s v="APENs"/>
    <s v="08"/>
    <x v="1"/>
    <s v="20200202"/>
    <x v="16"/>
    <n v="0"/>
    <n v="3"/>
    <n v="0"/>
    <n v="0"/>
    <n v="0"/>
  </r>
  <r>
    <s v="APENs"/>
    <s v="08"/>
    <x v="1"/>
    <s v="20200202"/>
    <x v="16"/>
    <n v="0"/>
    <n v="0"/>
    <n v="11"/>
    <n v="0"/>
    <n v="0"/>
  </r>
  <r>
    <s v="APENs"/>
    <s v="08"/>
    <x v="1"/>
    <s v="20200202"/>
    <x v="16"/>
    <n v="28.8"/>
    <n v="0"/>
    <n v="0"/>
    <n v="0"/>
    <n v="0"/>
  </r>
  <r>
    <s v="APENs"/>
    <s v="08"/>
    <x v="1"/>
    <s v="20200202"/>
    <x v="16"/>
    <n v="0"/>
    <n v="0"/>
    <n v="0"/>
    <n v="0"/>
    <n v="0.83299999999999996"/>
  </r>
  <r>
    <s v="APENs"/>
    <s v="08"/>
    <x v="1"/>
    <s v="20200202"/>
    <x v="16"/>
    <n v="0"/>
    <n v="0"/>
    <n v="0"/>
    <n v="0"/>
    <n v="0"/>
  </r>
  <r>
    <s v="APENs"/>
    <s v="08"/>
    <x v="1"/>
    <s v="20200202"/>
    <x v="16"/>
    <n v="0"/>
    <n v="0"/>
    <n v="0"/>
    <n v="4.9979999999999997E-2"/>
    <n v="0"/>
  </r>
  <r>
    <s v="APENs"/>
    <s v="08"/>
    <x v="1"/>
    <s v="20200202"/>
    <x v="16"/>
    <n v="0"/>
    <n v="5.6"/>
    <n v="0"/>
    <n v="0"/>
    <n v="0"/>
  </r>
  <r>
    <s v="APENs"/>
    <s v="08"/>
    <x v="1"/>
    <s v="20200202"/>
    <x v="16"/>
    <n v="0"/>
    <n v="0"/>
    <n v="10"/>
    <n v="0"/>
    <n v="0"/>
  </r>
  <r>
    <s v="APENs"/>
    <s v="08"/>
    <x v="1"/>
    <s v="20200202"/>
    <x v="16"/>
    <n v="10"/>
    <n v="0"/>
    <n v="0"/>
    <n v="0"/>
    <n v="0"/>
  </r>
  <r>
    <s v="APENs"/>
    <s v="08"/>
    <x v="1"/>
    <s v="20200202"/>
    <x v="16"/>
    <n v="0"/>
    <n v="0"/>
    <n v="0"/>
    <n v="0"/>
    <n v="0.156"/>
  </r>
  <r>
    <s v="APENs"/>
    <s v="08"/>
    <x v="1"/>
    <s v="20200202"/>
    <x v="16"/>
    <n v="0"/>
    <n v="0"/>
    <n v="0"/>
    <n v="0"/>
    <n v="0"/>
  </r>
  <r>
    <s v="APENs"/>
    <s v="08"/>
    <x v="1"/>
    <s v="20200202"/>
    <x v="16"/>
    <n v="0"/>
    <n v="0"/>
    <n v="0"/>
    <n v="9.3600000000000003E-3"/>
    <n v="0"/>
  </r>
  <r>
    <s v="APENs"/>
    <s v="08"/>
    <x v="1"/>
    <s v="20200202"/>
    <x v="16"/>
    <n v="0"/>
    <n v="2.5"/>
    <n v="0"/>
    <n v="0"/>
    <n v="0"/>
  </r>
  <r>
    <s v="APENs"/>
    <s v="08"/>
    <x v="1"/>
    <s v="31000220"/>
    <x v="29"/>
    <n v="0"/>
    <n v="2.1"/>
    <n v="0"/>
    <n v="0"/>
    <n v="0"/>
  </r>
  <r>
    <s v="APENs"/>
    <s v="08"/>
    <x v="1"/>
    <s v="31000405"/>
    <x v="30"/>
    <n v="0"/>
    <n v="7.6"/>
    <n v="0"/>
    <n v="0"/>
    <n v="0"/>
  </r>
  <r>
    <s v="APENs"/>
    <s v="08"/>
    <x v="1"/>
    <s v="40400311"/>
    <x v="18"/>
    <n v="0"/>
    <n v="3.7178660559191794"/>
    <n v="0"/>
    <n v="0"/>
    <n v="0"/>
  </r>
  <r>
    <s v="APENs"/>
    <s v="08"/>
    <x v="1"/>
    <s v="20200252"/>
    <x v="16"/>
    <n v="0"/>
    <n v="0"/>
    <n v="3.7"/>
    <n v="0"/>
    <n v="0"/>
  </r>
  <r>
    <s v="APENs"/>
    <s v="08"/>
    <x v="1"/>
    <s v="20200252"/>
    <x v="16"/>
    <n v="33.1"/>
    <n v="0"/>
    <n v="0"/>
    <n v="0"/>
    <n v="0"/>
  </r>
  <r>
    <s v="APENs"/>
    <s v="08"/>
    <x v="1"/>
    <s v="20200252"/>
    <x v="16"/>
    <n v="0"/>
    <n v="0"/>
    <n v="0"/>
    <n v="0"/>
    <n v="9.4500000000000001E-2"/>
  </r>
  <r>
    <s v="APENs"/>
    <s v="08"/>
    <x v="1"/>
    <s v="20200252"/>
    <x v="16"/>
    <n v="0"/>
    <n v="0"/>
    <n v="0"/>
    <n v="0"/>
    <n v="0"/>
  </r>
  <r>
    <s v="APENs"/>
    <s v="08"/>
    <x v="1"/>
    <s v="20200252"/>
    <x v="16"/>
    <n v="0"/>
    <n v="0"/>
    <n v="0"/>
    <n v="5.6699999999999997E-3"/>
    <n v="0"/>
  </r>
  <r>
    <s v="APENs"/>
    <s v="08"/>
    <x v="1"/>
    <s v="20200252"/>
    <x v="16"/>
    <n v="0"/>
    <n v="12.9"/>
    <n v="0"/>
    <n v="0"/>
    <n v="0"/>
  </r>
  <r>
    <s v="APENs"/>
    <s v="08"/>
    <x v="1"/>
    <s v="20200254"/>
    <x v="16"/>
    <n v="0"/>
    <n v="0"/>
    <n v="22.100148000000001"/>
    <n v="0"/>
    <n v="0"/>
  </r>
  <r>
    <s v="APENs"/>
    <s v="08"/>
    <x v="1"/>
    <s v="20200254"/>
    <x v="16"/>
    <n v="22.100148000000001"/>
    <n v="0"/>
    <n v="0"/>
    <n v="0"/>
    <n v="0"/>
  </r>
  <r>
    <s v="APENs"/>
    <s v="08"/>
    <x v="1"/>
    <s v="20200254"/>
    <x v="16"/>
    <n v="0"/>
    <n v="11.000178"/>
    <n v="0"/>
    <n v="0"/>
    <n v="0"/>
  </r>
  <r>
    <s v="APENs"/>
    <s v="08"/>
    <x v="1"/>
    <s v="20200254"/>
    <x v="16"/>
    <n v="0"/>
    <n v="0"/>
    <n v="10.457984"/>
    <n v="0"/>
    <n v="0"/>
  </r>
  <r>
    <s v="APENs"/>
    <s v="08"/>
    <x v="1"/>
    <s v="20200254"/>
    <x v="16"/>
    <n v="10.457984"/>
    <n v="0"/>
    <n v="0"/>
    <n v="0"/>
    <n v="0"/>
  </r>
  <r>
    <s v="APENs"/>
    <s v="08"/>
    <x v="1"/>
    <s v="20200254"/>
    <x v="16"/>
    <n v="0"/>
    <n v="2.100263"/>
    <n v="0"/>
    <n v="0"/>
    <n v="0"/>
  </r>
  <r>
    <s v="APENs"/>
    <s v="08"/>
    <x v="1"/>
    <s v="20200202"/>
    <x v="16"/>
    <n v="0"/>
    <n v="0"/>
    <n v="22.32"/>
    <n v="0"/>
    <n v="0"/>
  </r>
  <r>
    <s v="APENs"/>
    <s v="08"/>
    <x v="1"/>
    <s v="20200202"/>
    <x v="16"/>
    <n v="10.42"/>
    <n v="0"/>
    <n v="0"/>
    <n v="0"/>
    <n v="0"/>
  </r>
  <r>
    <s v="APENs"/>
    <s v="08"/>
    <x v="1"/>
    <s v="20200202"/>
    <x v="16"/>
    <n v="0"/>
    <n v="0"/>
    <n v="0"/>
    <n v="0"/>
    <n v="0.37740000000000001"/>
  </r>
  <r>
    <s v="APENs"/>
    <s v="08"/>
    <x v="1"/>
    <s v="20200202"/>
    <x v="16"/>
    <n v="0"/>
    <n v="0"/>
    <n v="0"/>
    <n v="0"/>
    <n v="0"/>
  </r>
  <r>
    <s v="APENs"/>
    <s v="08"/>
    <x v="1"/>
    <s v="20200202"/>
    <x v="16"/>
    <n v="0"/>
    <n v="0"/>
    <n v="0"/>
    <n v="2.2644000000000001E-2"/>
    <n v="0"/>
  </r>
  <r>
    <s v="APENs"/>
    <s v="08"/>
    <x v="1"/>
    <s v="20200202"/>
    <x v="16"/>
    <n v="0"/>
    <n v="14.88"/>
    <n v="0"/>
    <n v="0"/>
    <n v="0"/>
  </r>
  <r>
    <s v="APENs"/>
    <s v="08"/>
    <x v="1"/>
    <s v="20200202"/>
    <x v="16"/>
    <n v="0"/>
    <n v="0"/>
    <n v="7.42"/>
    <n v="0"/>
    <n v="0"/>
  </r>
  <r>
    <s v="APENs"/>
    <s v="08"/>
    <x v="1"/>
    <s v="20200202"/>
    <x v="16"/>
    <n v="30.55"/>
    <n v="0"/>
    <n v="0"/>
    <n v="0"/>
    <n v="0"/>
  </r>
  <r>
    <s v="APENs"/>
    <s v="08"/>
    <x v="1"/>
    <s v="20200202"/>
    <x v="16"/>
    <n v="0"/>
    <n v="0"/>
    <n v="0"/>
    <n v="0"/>
    <n v="1.3665"/>
  </r>
  <r>
    <s v="APENs"/>
    <s v="08"/>
    <x v="1"/>
    <s v="20200202"/>
    <x v="16"/>
    <n v="0"/>
    <n v="0"/>
    <n v="0"/>
    <n v="0"/>
    <n v="0"/>
  </r>
  <r>
    <s v="APENs"/>
    <s v="08"/>
    <x v="1"/>
    <s v="20200202"/>
    <x v="16"/>
    <n v="0"/>
    <n v="0"/>
    <n v="0"/>
    <n v="8.1989999999999993E-2"/>
    <n v="0"/>
  </r>
  <r>
    <s v="APENs"/>
    <s v="08"/>
    <x v="1"/>
    <s v="20200202"/>
    <x v="16"/>
    <n v="0"/>
    <n v="8.73"/>
    <n v="0"/>
    <n v="0"/>
    <n v="0"/>
  </r>
  <r>
    <s v="APENs"/>
    <s v="08"/>
    <x v="1"/>
    <s v="20200202"/>
    <x v="16"/>
    <n v="0"/>
    <n v="0"/>
    <n v="7.41"/>
    <n v="0"/>
    <n v="0"/>
  </r>
  <r>
    <s v="APENs"/>
    <s v="08"/>
    <x v="1"/>
    <s v="20200202"/>
    <x v="16"/>
    <n v="30.53"/>
    <n v="0"/>
    <n v="0"/>
    <n v="0"/>
    <n v="0"/>
  </r>
  <r>
    <s v="APENs"/>
    <s v="08"/>
    <x v="1"/>
    <s v="20200202"/>
    <x v="16"/>
    <n v="0"/>
    <n v="0"/>
    <n v="0"/>
    <n v="0"/>
    <n v="1.3665"/>
  </r>
  <r>
    <s v="APENs"/>
    <s v="08"/>
    <x v="1"/>
    <s v="20200202"/>
    <x v="16"/>
    <n v="0"/>
    <n v="0"/>
    <n v="0"/>
    <n v="0"/>
    <n v="0"/>
  </r>
  <r>
    <s v="APENs"/>
    <s v="08"/>
    <x v="1"/>
    <s v="20200202"/>
    <x v="16"/>
    <n v="0"/>
    <n v="0"/>
    <n v="0"/>
    <n v="8.1989999999999993E-2"/>
    <n v="0"/>
  </r>
  <r>
    <s v="APENs"/>
    <s v="08"/>
    <x v="1"/>
    <s v="20200202"/>
    <x v="16"/>
    <n v="0"/>
    <n v="8.7200000000000006"/>
    <n v="0"/>
    <n v="0"/>
    <n v="0"/>
  </r>
  <r>
    <s v="APENs"/>
    <s v="08"/>
    <x v="1"/>
    <s v="20200202"/>
    <x v="16"/>
    <n v="0"/>
    <n v="0"/>
    <n v="29.2"/>
    <n v="0"/>
    <n v="0"/>
  </r>
  <r>
    <s v="APENs"/>
    <s v="08"/>
    <x v="1"/>
    <s v="20200202"/>
    <x v="16"/>
    <n v="20.48"/>
    <n v="0"/>
    <n v="0"/>
    <n v="0"/>
    <n v="0"/>
  </r>
  <r>
    <s v="APENs"/>
    <s v="08"/>
    <x v="1"/>
    <s v="20200202"/>
    <x v="16"/>
    <n v="0"/>
    <n v="0"/>
    <n v="0"/>
    <n v="0"/>
    <n v="0.9425"/>
  </r>
  <r>
    <s v="APENs"/>
    <s v="08"/>
    <x v="1"/>
    <s v="20200202"/>
    <x v="16"/>
    <n v="0"/>
    <n v="0"/>
    <n v="0"/>
    <n v="0"/>
    <n v="0"/>
  </r>
  <r>
    <s v="APENs"/>
    <s v="08"/>
    <x v="1"/>
    <s v="20200202"/>
    <x v="16"/>
    <n v="0"/>
    <n v="0"/>
    <n v="0"/>
    <n v="5.6550000000000003E-2"/>
    <n v="0"/>
  </r>
  <r>
    <s v="APENs"/>
    <s v="08"/>
    <x v="1"/>
    <s v="20200202"/>
    <x v="16"/>
    <n v="0"/>
    <n v="25.14"/>
    <n v="0"/>
    <n v="0"/>
    <n v="0"/>
  </r>
  <r>
    <s v="APENs"/>
    <s v="08"/>
    <x v="1"/>
    <s v="31000228"/>
    <x v="15"/>
    <n v="0"/>
    <n v="34.799999999999997"/>
    <n v="0"/>
    <n v="0"/>
    <n v="0"/>
  </r>
  <r>
    <s v="APENs"/>
    <s v="08"/>
    <x v="1"/>
    <s v="31088801"/>
    <x v="17"/>
    <n v="0"/>
    <n v="8.39"/>
    <n v="0"/>
    <n v="0"/>
    <n v="0"/>
  </r>
  <r>
    <s v="APENs"/>
    <s v="08"/>
    <x v="1"/>
    <s v="20200202"/>
    <x v="16"/>
    <n v="0"/>
    <n v="0"/>
    <n v="4.8"/>
    <n v="0"/>
    <n v="0"/>
  </r>
  <r>
    <s v="APENs"/>
    <s v="08"/>
    <x v="1"/>
    <s v="20200202"/>
    <x v="16"/>
    <n v="10.1"/>
    <n v="0"/>
    <n v="0"/>
    <n v="0"/>
    <n v="0"/>
  </r>
  <r>
    <s v="APENs"/>
    <s v="08"/>
    <x v="1"/>
    <s v="20200202"/>
    <x v="16"/>
    <n v="0"/>
    <n v="0"/>
    <n v="0"/>
    <n v="0"/>
    <n v="0.23"/>
  </r>
  <r>
    <s v="APENs"/>
    <s v="08"/>
    <x v="1"/>
    <s v="20200202"/>
    <x v="16"/>
    <n v="0"/>
    <n v="0"/>
    <n v="0"/>
    <n v="0"/>
    <n v="0"/>
  </r>
  <r>
    <s v="APENs"/>
    <s v="08"/>
    <x v="1"/>
    <s v="20200202"/>
    <x v="16"/>
    <n v="0"/>
    <n v="0"/>
    <n v="0"/>
    <n v="1.38E-2"/>
    <n v="0"/>
  </r>
  <r>
    <s v="APENs"/>
    <s v="08"/>
    <x v="1"/>
    <s v="20200202"/>
    <x v="16"/>
    <n v="0"/>
    <n v="8.4"/>
    <n v="0"/>
    <n v="0"/>
    <n v="0"/>
  </r>
  <r>
    <s v="APENs"/>
    <s v="08"/>
    <x v="1"/>
    <s v="20200202"/>
    <x v="16"/>
    <n v="0"/>
    <n v="0"/>
    <n v="4.8"/>
    <n v="0"/>
    <n v="0"/>
  </r>
  <r>
    <s v="APENs"/>
    <s v="08"/>
    <x v="1"/>
    <s v="20200202"/>
    <x v="16"/>
    <n v="10.1"/>
    <n v="0"/>
    <n v="0"/>
    <n v="0"/>
    <n v="0"/>
  </r>
  <r>
    <s v="APENs"/>
    <s v="08"/>
    <x v="1"/>
    <s v="20200202"/>
    <x v="16"/>
    <n v="0"/>
    <n v="0"/>
    <n v="0"/>
    <n v="0"/>
    <n v="0.23"/>
  </r>
  <r>
    <s v="APENs"/>
    <s v="08"/>
    <x v="1"/>
    <s v="20200202"/>
    <x v="16"/>
    <n v="0"/>
    <n v="0"/>
    <n v="0"/>
    <n v="0"/>
    <n v="0"/>
  </r>
  <r>
    <s v="APENs"/>
    <s v="08"/>
    <x v="1"/>
    <s v="20200202"/>
    <x v="16"/>
    <n v="0"/>
    <n v="0"/>
    <n v="0"/>
    <n v="1.38E-2"/>
    <n v="0"/>
  </r>
  <r>
    <s v="APENs"/>
    <s v="08"/>
    <x v="1"/>
    <s v="20200202"/>
    <x v="16"/>
    <n v="0"/>
    <n v="8.4"/>
    <n v="0"/>
    <n v="0"/>
    <n v="0"/>
  </r>
  <r>
    <s v="APENs"/>
    <s v="08"/>
    <x v="1"/>
    <s v="20200202"/>
    <x v="16"/>
    <n v="0"/>
    <n v="0"/>
    <n v="8.8000000000000007"/>
    <n v="0"/>
    <n v="0"/>
  </r>
  <r>
    <s v="APENs"/>
    <s v="08"/>
    <x v="1"/>
    <s v="20200202"/>
    <x v="16"/>
    <n v="10.1"/>
    <n v="0"/>
    <n v="0"/>
    <n v="0"/>
    <n v="0"/>
  </r>
  <r>
    <s v="APENs"/>
    <s v="08"/>
    <x v="1"/>
    <s v="20200202"/>
    <x v="16"/>
    <n v="0"/>
    <n v="0"/>
    <n v="0"/>
    <n v="0"/>
    <n v="1.160005"/>
  </r>
  <r>
    <s v="APENs"/>
    <s v="08"/>
    <x v="1"/>
    <s v="20200202"/>
    <x v="16"/>
    <n v="0"/>
    <n v="0"/>
    <n v="0"/>
    <n v="0"/>
    <n v="0"/>
  </r>
  <r>
    <s v="APENs"/>
    <s v="08"/>
    <x v="1"/>
    <s v="20200202"/>
    <x v="16"/>
    <n v="0"/>
    <n v="0"/>
    <n v="0"/>
    <n v="1.38E-2"/>
    <n v="0"/>
  </r>
  <r>
    <s v="APENs"/>
    <s v="08"/>
    <x v="1"/>
    <s v="20200202"/>
    <x v="16"/>
    <n v="0"/>
    <n v="8.4"/>
    <n v="0"/>
    <n v="0"/>
    <n v="0"/>
  </r>
  <r>
    <s v="APENs"/>
    <s v="08"/>
    <x v="1"/>
    <s v="20200202"/>
    <x v="16"/>
    <n v="0"/>
    <n v="0"/>
    <n v="8.8000000000000007"/>
    <n v="0"/>
    <n v="0"/>
  </r>
  <r>
    <s v="APENs"/>
    <s v="08"/>
    <x v="1"/>
    <s v="20200202"/>
    <x v="16"/>
    <n v="0"/>
    <n v="0"/>
    <n v="8.8000000000000007"/>
    <n v="0"/>
    <n v="0"/>
  </r>
  <r>
    <s v="APENs"/>
    <s v="08"/>
    <x v="1"/>
    <s v="20200202"/>
    <x v="16"/>
    <n v="10.1"/>
    <n v="0"/>
    <n v="0"/>
    <n v="0"/>
    <n v="0"/>
  </r>
  <r>
    <s v="APENs"/>
    <s v="08"/>
    <x v="1"/>
    <s v="20200202"/>
    <x v="16"/>
    <n v="10.1"/>
    <n v="0"/>
    <n v="0"/>
    <n v="0"/>
    <n v="0"/>
  </r>
  <r>
    <s v="APENs"/>
    <s v="08"/>
    <x v="1"/>
    <s v="20200202"/>
    <x v="16"/>
    <n v="0"/>
    <n v="0"/>
    <n v="0"/>
    <n v="0"/>
    <n v="1.160005"/>
  </r>
  <r>
    <s v="APENs"/>
    <s v="08"/>
    <x v="1"/>
    <s v="20200202"/>
    <x v="16"/>
    <n v="0"/>
    <n v="0"/>
    <n v="0"/>
    <n v="0"/>
    <n v="1.6000019999999999"/>
  </r>
  <r>
    <s v="APENs"/>
    <s v="08"/>
    <x v="1"/>
    <s v="20200202"/>
    <x v="16"/>
    <n v="0"/>
    <n v="0"/>
    <n v="0"/>
    <n v="0"/>
    <n v="0"/>
  </r>
  <r>
    <s v="APENs"/>
    <s v="08"/>
    <x v="1"/>
    <s v="20200202"/>
    <x v="16"/>
    <n v="0"/>
    <n v="0"/>
    <n v="0"/>
    <n v="0"/>
    <n v="0"/>
  </r>
  <r>
    <s v="APENs"/>
    <s v="08"/>
    <x v="1"/>
    <s v="20200202"/>
    <x v="16"/>
    <n v="0"/>
    <n v="0"/>
    <n v="0"/>
    <n v="1.38E-2"/>
    <n v="0"/>
  </r>
  <r>
    <s v="APENs"/>
    <s v="08"/>
    <x v="1"/>
    <s v="20200202"/>
    <x v="16"/>
    <n v="0"/>
    <n v="0"/>
    <n v="0"/>
    <n v="1.38E-2"/>
    <n v="0"/>
  </r>
  <r>
    <s v="APENs"/>
    <s v="08"/>
    <x v="1"/>
    <s v="20200202"/>
    <x v="16"/>
    <n v="0"/>
    <n v="8.4"/>
    <n v="0"/>
    <n v="0"/>
    <n v="0"/>
  </r>
  <r>
    <s v="APENs"/>
    <s v="08"/>
    <x v="1"/>
    <s v="20200202"/>
    <x v="16"/>
    <n v="0"/>
    <n v="8.4"/>
    <n v="0"/>
    <n v="0"/>
    <n v="0"/>
  </r>
  <r>
    <s v="APENs"/>
    <s v="08"/>
    <x v="1"/>
    <s v="20200202"/>
    <x v="16"/>
    <n v="0"/>
    <n v="0"/>
    <n v="5.4"/>
    <n v="0"/>
    <n v="0"/>
  </r>
  <r>
    <s v="APENs"/>
    <s v="08"/>
    <x v="1"/>
    <s v="20200202"/>
    <x v="16"/>
    <n v="21.7"/>
    <n v="0"/>
    <n v="0"/>
    <n v="0"/>
    <n v="0"/>
  </r>
  <r>
    <s v="APENs"/>
    <s v="08"/>
    <x v="1"/>
    <s v="20200202"/>
    <x v="16"/>
    <n v="0"/>
    <n v="0"/>
    <n v="0"/>
    <n v="0"/>
    <n v="0.91500000000000004"/>
  </r>
  <r>
    <s v="APENs"/>
    <s v="08"/>
    <x v="1"/>
    <s v="20200202"/>
    <x v="16"/>
    <n v="0"/>
    <n v="0"/>
    <n v="0"/>
    <n v="0"/>
    <n v="0"/>
  </r>
  <r>
    <s v="APENs"/>
    <s v="08"/>
    <x v="1"/>
    <s v="20200202"/>
    <x v="16"/>
    <n v="0"/>
    <n v="0"/>
    <n v="0"/>
    <n v="5.4899999999999997E-2"/>
    <n v="0"/>
  </r>
  <r>
    <s v="APENs"/>
    <s v="08"/>
    <x v="1"/>
    <s v="20200202"/>
    <x v="16"/>
    <n v="0"/>
    <n v="3"/>
    <n v="0"/>
    <n v="0"/>
    <n v="0"/>
  </r>
  <r>
    <s v="APENs"/>
    <s v="08"/>
    <x v="1"/>
    <s v="20200202"/>
    <x v="16"/>
    <n v="0"/>
    <n v="0"/>
    <n v="1.5"/>
    <n v="0"/>
    <n v="0"/>
  </r>
  <r>
    <s v="APENs"/>
    <s v="08"/>
    <x v="1"/>
    <s v="20200202"/>
    <x v="16"/>
    <n v="16.600000000000001"/>
    <n v="0"/>
    <n v="0"/>
    <n v="0"/>
    <n v="0"/>
  </r>
  <r>
    <s v="APENs"/>
    <s v="08"/>
    <x v="1"/>
    <s v="20200202"/>
    <x v="16"/>
    <n v="0"/>
    <n v="0"/>
    <n v="0"/>
    <n v="0"/>
    <n v="0.38600000000000001"/>
  </r>
  <r>
    <s v="APENs"/>
    <s v="08"/>
    <x v="1"/>
    <s v="20200202"/>
    <x v="16"/>
    <n v="0"/>
    <n v="0"/>
    <n v="0"/>
    <n v="0"/>
    <n v="0"/>
  </r>
  <r>
    <s v="APENs"/>
    <s v="08"/>
    <x v="1"/>
    <s v="20200202"/>
    <x v="16"/>
    <n v="0"/>
    <n v="0"/>
    <n v="0"/>
    <n v="2.316E-2"/>
    <n v="0"/>
  </r>
  <r>
    <s v="APENs"/>
    <s v="08"/>
    <x v="1"/>
    <s v="20200202"/>
    <x v="16"/>
    <n v="0"/>
    <n v="1.1000000000000001"/>
    <n v="0"/>
    <n v="0"/>
    <n v="0"/>
  </r>
  <r>
    <s v="APENs"/>
    <s v="08"/>
    <x v="1"/>
    <s v="20200202"/>
    <x v="16"/>
    <n v="0"/>
    <n v="0"/>
    <n v="17.7"/>
    <n v="0"/>
    <n v="0"/>
  </r>
  <r>
    <s v="APENs"/>
    <s v="08"/>
    <x v="1"/>
    <s v="20200202"/>
    <x v="16"/>
    <n v="19.5"/>
    <n v="0"/>
    <n v="0"/>
    <n v="0"/>
    <n v="0"/>
  </r>
  <r>
    <s v="APENs"/>
    <s v="08"/>
    <x v="1"/>
    <s v="20200202"/>
    <x v="16"/>
    <n v="0"/>
    <n v="0"/>
    <n v="0"/>
    <n v="0"/>
    <n v="1.2305060000000001"/>
  </r>
  <r>
    <s v="APENs"/>
    <s v="08"/>
    <x v="1"/>
    <s v="20200202"/>
    <x v="16"/>
    <n v="0"/>
    <n v="0"/>
    <n v="0"/>
    <n v="0"/>
    <n v="0"/>
  </r>
  <r>
    <s v="APENs"/>
    <s v="08"/>
    <x v="1"/>
    <s v="20200202"/>
    <x v="16"/>
    <n v="0"/>
    <n v="0"/>
    <n v="0"/>
    <n v="1.9889999999999998E-2"/>
    <n v="0"/>
  </r>
  <r>
    <s v="APENs"/>
    <s v="08"/>
    <x v="1"/>
    <s v="20200202"/>
    <x v="16"/>
    <n v="0"/>
    <n v="15.600024000000001"/>
    <n v="0"/>
    <n v="0"/>
    <n v="0"/>
  </r>
  <r>
    <s v="APENs"/>
    <s v="08"/>
    <x v="1"/>
    <s v="20200253"/>
    <x v="16"/>
    <n v="0"/>
    <n v="0"/>
    <n v="1.5"/>
    <n v="0"/>
    <n v="0"/>
  </r>
  <r>
    <s v="APENs"/>
    <s v="08"/>
    <x v="1"/>
    <s v="20200253"/>
    <x v="16"/>
    <n v="16.600000000000001"/>
    <n v="0"/>
    <n v="0"/>
    <n v="0"/>
    <n v="0"/>
  </r>
  <r>
    <s v="APENs"/>
    <s v="08"/>
    <x v="1"/>
    <s v="20200253"/>
    <x v="16"/>
    <n v="0"/>
    <n v="0"/>
    <n v="0"/>
    <n v="0"/>
    <n v="0.38600000000000001"/>
  </r>
  <r>
    <s v="APENs"/>
    <s v="08"/>
    <x v="1"/>
    <s v="20200253"/>
    <x v="16"/>
    <n v="0"/>
    <n v="0"/>
    <n v="0"/>
    <n v="0"/>
    <n v="0"/>
  </r>
  <r>
    <s v="APENs"/>
    <s v="08"/>
    <x v="1"/>
    <s v="20200253"/>
    <x v="16"/>
    <n v="0"/>
    <n v="0"/>
    <n v="0"/>
    <n v="2.316E-2"/>
    <n v="0"/>
  </r>
  <r>
    <s v="APENs"/>
    <s v="08"/>
    <x v="1"/>
    <s v="20200253"/>
    <x v="16"/>
    <n v="0"/>
    <n v="1.1000000000000001"/>
    <n v="0"/>
    <n v="0"/>
    <n v="0"/>
  </r>
  <r>
    <s v="APENs"/>
    <s v="08"/>
    <x v="1"/>
    <s v="20200253"/>
    <x v="16"/>
    <n v="0"/>
    <n v="0"/>
    <n v="5.4"/>
    <n v="0"/>
    <n v="0"/>
  </r>
  <r>
    <s v="APENs"/>
    <s v="08"/>
    <x v="1"/>
    <s v="20200253"/>
    <x v="16"/>
    <n v="0"/>
    <n v="0"/>
    <n v="5.4"/>
    <n v="0"/>
    <n v="0"/>
  </r>
  <r>
    <s v="APENs"/>
    <s v="08"/>
    <x v="1"/>
    <s v="20200253"/>
    <x v="16"/>
    <n v="21.7"/>
    <n v="0"/>
    <n v="0"/>
    <n v="0"/>
    <n v="0"/>
  </r>
  <r>
    <s v="APENs"/>
    <s v="08"/>
    <x v="1"/>
    <s v="20200253"/>
    <x v="16"/>
    <n v="21.7"/>
    <n v="0"/>
    <n v="0"/>
    <n v="0"/>
    <n v="0"/>
  </r>
  <r>
    <s v="APENs"/>
    <s v="08"/>
    <x v="1"/>
    <s v="20200253"/>
    <x v="16"/>
    <n v="0"/>
    <n v="0"/>
    <n v="0"/>
    <n v="0"/>
    <n v="0.91500000000000004"/>
  </r>
  <r>
    <s v="APENs"/>
    <s v="08"/>
    <x v="1"/>
    <s v="20200253"/>
    <x v="16"/>
    <n v="0"/>
    <n v="0"/>
    <n v="0"/>
    <n v="0"/>
    <n v="0.91500000000000004"/>
  </r>
  <r>
    <s v="APENs"/>
    <s v="08"/>
    <x v="1"/>
    <s v="20200253"/>
    <x v="16"/>
    <n v="0"/>
    <n v="0"/>
    <n v="0"/>
    <n v="0"/>
    <n v="0"/>
  </r>
  <r>
    <s v="APENs"/>
    <s v="08"/>
    <x v="1"/>
    <s v="20200253"/>
    <x v="16"/>
    <n v="0"/>
    <n v="0"/>
    <n v="0"/>
    <n v="0"/>
    <n v="0"/>
  </r>
  <r>
    <s v="APENs"/>
    <s v="08"/>
    <x v="1"/>
    <s v="20200253"/>
    <x v="16"/>
    <n v="0"/>
    <n v="0"/>
    <n v="0"/>
    <n v="5.4899999999999997E-2"/>
    <n v="0"/>
  </r>
  <r>
    <s v="APENs"/>
    <s v="08"/>
    <x v="1"/>
    <s v="20200253"/>
    <x v="16"/>
    <n v="0"/>
    <n v="0"/>
    <n v="0"/>
    <n v="5.4899999999999997E-2"/>
    <n v="0"/>
  </r>
  <r>
    <s v="APENs"/>
    <s v="08"/>
    <x v="1"/>
    <s v="20200253"/>
    <x v="16"/>
    <n v="0"/>
    <n v="3"/>
    <n v="0"/>
    <n v="0"/>
    <n v="0"/>
  </r>
  <r>
    <s v="APENs"/>
    <s v="08"/>
    <x v="1"/>
    <s v="20200253"/>
    <x v="16"/>
    <n v="0"/>
    <n v="3"/>
    <n v="0"/>
    <n v="0"/>
    <n v="0"/>
  </r>
  <r>
    <s v="APENs"/>
    <s v="08"/>
    <x v="1"/>
    <s v="20200254"/>
    <x v="16"/>
    <n v="0"/>
    <n v="0"/>
    <n v="5.4"/>
    <n v="0"/>
    <n v="0"/>
  </r>
  <r>
    <s v="APENs"/>
    <s v="08"/>
    <x v="1"/>
    <s v="20200254"/>
    <x v="16"/>
    <n v="21.7"/>
    <n v="0"/>
    <n v="0"/>
    <n v="0"/>
    <n v="0"/>
  </r>
  <r>
    <s v="APENs"/>
    <s v="08"/>
    <x v="1"/>
    <s v="20200254"/>
    <x v="16"/>
    <n v="0"/>
    <n v="3"/>
    <n v="0"/>
    <n v="0"/>
    <n v="0"/>
  </r>
  <r>
    <s v="APENs"/>
    <s v="08"/>
    <x v="1"/>
    <s v="20200254"/>
    <x v="16"/>
    <n v="0"/>
    <n v="0"/>
    <n v="5.4"/>
    <n v="0"/>
    <n v="0"/>
  </r>
  <r>
    <s v="APENs"/>
    <s v="08"/>
    <x v="1"/>
    <s v="20200254"/>
    <x v="16"/>
    <n v="21.7"/>
    <n v="0"/>
    <n v="0"/>
    <n v="0"/>
    <n v="0"/>
  </r>
  <r>
    <s v="APENs"/>
    <s v="08"/>
    <x v="1"/>
    <s v="20200254"/>
    <x v="16"/>
    <n v="0"/>
    <n v="3"/>
    <n v="0"/>
    <n v="0"/>
    <n v="0"/>
  </r>
  <r>
    <s v="APENs"/>
    <s v="08"/>
    <x v="1"/>
    <s v="20200254"/>
    <x v="16"/>
    <n v="0"/>
    <n v="0"/>
    <n v="5.4"/>
    <n v="0"/>
    <n v="0"/>
  </r>
  <r>
    <s v="APENs"/>
    <s v="08"/>
    <x v="1"/>
    <s v="20200254"/>
    <x v="16"/>
    <n v="21.7"/>
    <n v="0"/>
    <n v="0"/>
    <n v="0"/>
    <n v="0"/>
  </r>
  <r>
    <s v="APENs"/>
    <s v="08"/>
    <x v="1"/>
    <s v="20200254"/>
    <x v="16"/>
    <n v="0"/>
    <n v="3"/>
    <n v="0"/>
    <n v="0"/>
    <n v="0"/>
  </r>
  <r>
    <s v="APENs"/>
    <s v="08"/>
    <x v="1"/>
    <s v="20200254"/>
    <x v="16"/>
    <n v="0"/>
    <n v="0"/>
    <n v="5.4"/>
    <n v="0"/>
    <n v="0"/>
  </r>
  <r>
    <s v="APENs"/>
    <s v="08"/>
    <x v="1"/>
    <s v="20200254"/>
    <x v="16"/>
    <n v="21.7"/>
    <n v="0"/>
    <n v="0"/>
    <n v="0"/>
    <n v="0"/>
  </r>
  <r>
    <s v="APENs"/>
    <s v="08"/>
    <x v="1"/>
    <s v="20200254"/>
    <x v="16"/>
    <n v="0"/>
    <n v="3"/>
    <n v="0"/>
    <n v="0"/>
    <n v="0"/>
  </r>
  <r>
    <s v="APENs"/>
    <s v="08"/>
    <x v="1"/>
    <s v="31000199"/>
    <x v="22"/>
    <n v="0"/>
    <n v="9.8000000000000007"/>
    <n v="0"/>
    <n v="0"/>
    <n v="0"/>
  </r>
  <r>
    <s v="APENs"/>
    <s v="08"/>
    <x v="1"/>
    <s v="31000201"/>
    <x v="20"/>
    <n v="0"/>
    <n v="13.1"/>
    <n v="0"/>
    <n v="0"/>
    <n v="0"/>
  </r>
  <r>
    <s v="APENs"/>
    <s v="08"/>
    <x v="1"/>
    <s v="31000201"/>
    <x v="20"/>
    <n v="0"/>
    <n v="14.7"/>
    <n v="0"/>
    <n v="0"/>
    <n v="0"/>
  </r>
  <r>
    <s v="APENs"/>
    <s v="08"/>
    <x v="1"/>
    <s v="31000205"/>
    <x v="26"/>
    <n v="0"/>
    <n v="0"/>
    <n v="8.1"/>
    <n v="0"/>
    <n v="0"/>
  </r>
  <r>
    <s v="APENs"/>
    <s v="08"/>
    <x v="1"/>
    <s v="31000205"/>
    <x v="26"/>
    <n v="1.5"/>
    <n v="0"/>
    <n v="0"/>
    <n v="0"/>
    <n v="0"/>
  </r>
  <r>
    <s v="APENs"/>
    <s v="08"/>
    <x v="1"/>
    <s v="31000209"/>
    <x v="31"/>
    <n v="0"/>
    <n v="0"/>
    <n v="8.5"/>
    <n v="0"/>
    <n v="0"/>
  </r>
  <r>
    <s v="APENs"/>
    <s v="08"/>
    <x v="1"/>
    <s v="31000209"/>
    <x v="31"/>
    <n v="10.1"/>
    <n v="0"/>
    <n v="0"/>
    <n v="0"/>
    <n v="0"/>
  </r>
  <r>
    <s v="APENs"/>
    <s v="08"/>
    <x v="1"/>
    <s v="31000209"/>
    <x v="31"/>
    <n v="0"/>
    <n v="0.6"/>
    <n v="0"/>
    <n v="0"/>
    <n v="0"/>
  </r>
  <r>
    <s v="APENs"/>
    <s v="08"/>
    <x v="1"/>
    <s v="31000209"/>
    <x v="31"/>
    <n v="0"/>
    <n v="0"/>
    <n v="9.9"/>
    <n v="0"/>
    <n v="0"/>
  </r>
  <r>
    <s v="APENs"/>
    <s v="08"/>
    <x v="1"/>
    <s v="31000209"/>
    <x v="31"/>
    <n v="11.8"/>
    <n v="0"/>
    <n v="0"/>
    <n v="0"/>
    <n v="0"/>
  </r>
  <r>
    <s v="APENs"/>
    <s v="08"/>
    <x v="1"/>
    <s v="31000215"/>
    <x v="27"/>
    <n v="0"/>
    <n v="0"/>
    <n v="3.6"/>
    <n v="0"/>
    <n v="0"/>
  </r>
  <r>
    <s v="APENs"/>
    <s v="08"/>
    <x v="1"/>
    <s v="31000215"/>
    <x v="27"/>
    <n v="0.7"/>
    <n v="0"/>
    <n v="0"/>
    <n v="0"/>
    <n v="0"/>
  </r>
  <r>
    <s v="APENs"/>
    <s v="08"/>
    <x v="1"/>
    <s v="31000215"/>
    <x v="27"/>
    <n v="0"/>
    <n v="1.5"/>
    <n v="0"/>
    <n v="0"/>
    <n v="0"/>
  </r>
  <r>
    <s v="APENs"/>
    <s v="08"/>
    <x v="1"/>
    <s v="31000215"/>
    <x v="27"/>
    <n v="0"/>
    <n v="0"/>
    <n v="8"/>
    <n v="0"/>
    <n v="0"/>
  </r>
  <r>
    <s v="APENs"/>
    <s v="08"/>
    <x v="1"/>
    <s v="31000215"/>
    <x v="27"/>
    <n v="1.5"/>
    <n v="0"/>
    <n v="0"/>
    <n v="0"/>
    <n v="0"/>
  </r>
  <r>
    <s v="APENs"/>
    <s v="08"/>
    <x v="1"/>
    <s v="31000215"/>
    <x v="27"/>
    <n v="0"/>
    <n v="5.2"/>
    <n v="0"/>
    <n v="0"/>
    <n v="0"/>
  </r>
  <r>
    <s v="APENs"/>
    <s v="08"/>
    <x v="1"/>
    <s v="31000301"/>
    <x v="15"/>
    <n v="0"/>
    <n v="0.7"/>
    <n v="0"/>
    <n v="0"/>
    <n v="0"/>
  </r>
  <r>
    <s v="APENs"/>
    <s v="08"/>
    <x v="1"/>
    <s v="31000301"/>
    <x v="15"/>
    <n v="0"/>
    <n v="0"/>
    <n v="1.1000000000000001"/>
    <n v="0"/>
    <n v="0"/>
  </r>
  <r>
    <s v="APENs"/>
    <s v="08"/>
    <x v="1"/>
    <s v="31000301"/>
    <x v="15"/>
    <n v="0.2"/>
    <n v="0"/>
    <n v="0"/>
    <n v="0"/>
    <n v="0"/>
  </r>
  <r>
    <s v="APENs"/>
    <s v="08"/>
    <x v="1"/>
    <s v="31000301"/>
    <x v="15"/>
    <n v="0"/>
    <n v="0.7"/>
    <n v="0"/>
    <n v="0"/>
    <n v="0"/>
  </r>
  <r>
    <s v="APENs"/>
    <s v="08"/>
    <x v="1"/>
    <s v="31000301"/>
    <x v="15"/>
    <n v="0"/>
    <n v="4.9000000000000004"/>
    <n v="0"/>
    <n v="0"/>
    <n v="0"/>
  </r>
  <r>
    <s v="APENs"/>
    <s v="08"/>
    <x v="1"/>
    <s v="31000301"/>
    <x v="15"/>
    <n v="0"/>
    <n v="0.1"/>
    <n v="0"/>
    <n v="0"/>
    <n v="0"/>
  </r>
  <r>
    <s v="APENs"/>
    <s v="08"/>
    <x v="1"/>
    <s v="31000303"/>
    <x v="15"/>
    <n v="0"/>
    <n v="0.4"/>
    <n v="0"/>
    <n v="0"/>
    <n v="0"/>
  </r>
  <r>
    <s v="APENs"/>
    <s v="08"/>
    <x v="1"/>
    <s v="31000304"/>
    <x v="15"/>
    <n v="0"/>
    <n v="0.4"/>
    <n v="0"/>
    <n v="0"/>
    <n v="0"/>
  </r>
  <r>
    <s v="APENs"/>
    <s v="08"/>
    <x v="1"/>
    <s v="31000305"/>
    <x v="24"/>
    <n v="0"/>
    <n v="1.7"/>
    <n v="0"/>
    <n v="0"/>
    <n v="0"/>
  </r>
  <r>
    <s v="APENs"/>
    <s v="08"/>
    <x v="1"/>
    <s v="31000305"/>
    <x v="24"/>
    <n v="0"/>
    <n v="2.9399999999999999E-2"/>
    <n v="0"/>
    <n v="0"/>
    <n v="0"/>
  </r>
  <r>
    <s v="APENs"/>
    <s v="08"/>
    <x v="1"/>
    <s v="31000311"/>
    <x v="32"/>
    <n v="0"/>
    <n v="3"/>
    <n v="0"/>
    <n v="0"/>
    <n v="0"/>
  </r>
  <r>
    <s v="APENs"/>
    <s v="08"/>
    <x v="1"/>
    <s v="31000404"/>
    <x v="30"/>
    <n v="0"/>
    <n v="0"/>
    <n v="21.2"/>
    <n v="0"/>
    <n v="0"/>
  </r>
  <r>
    <s v="APENs"/>
    <s v="08"/>
    <x v="1"/>
    <s v="31000404"/>
    <x v="30"/>
    <n v="25.3"/>
    <n v="0"/>
    <n v="0"/>
    <n v="0"/>
    <n v="0"/>
  </r>
  <r>
    <s v="APENs"/>
    <s v="08"/>
    <x v="1"/>
    <s v="31000404"/>
    <x v="30"/>
    <n v="0"/>
    <n v="1.4"/>
    <n v="0"/>
    <n v="0"/>
    <n v="0"/>
  </r>
  <r>
    <s v="APENs"/>
    <s v="08"/>
    <x v="1"/>
    <s v="31000404"/>
    <x v="30"/>
    <n v="0"/>
    <n v="0"/>
    <n v="19.100000000000001"/>
    <n v="0"/>
    <n v="0"/>
  </r>
  <r>
    <s v="APENs"/>
    <s v="08"/>
    <x v="1"/>
    <s v="31000404"/>
    <x v="30"/>
    <n v="22.7"/>
    <n v="0"/>
    <n v="0"/>
    <n v="0"/>
    <n v="0"/>
  </r>
  <r>
    <s v="APENs"/>
    <s v="08"/>
    <x v="1"/>
    <s v="31000404"/>
    <x v="30"/>
    <n v="0"/>
    <n v="1.3"/>
    <n v="0"/>
    <n v="0"/>
    <n v="0"/>
  </r>
  <r>
    <s v="APENs"/>
    <s v="08"/>
    <x v="1"/>
    <s v="31000404"/>
    <x v="30"/>
    <n v="0"/>
    <n v="0"/>
    <n v="19.100000000000001"/>
    <n v="0"/>
    <n v="0"/>
  </r>
  <r>
    <s v="APENs"/>
    <s v="08"/>
    <x v="1"/>
    <s v="31000404"/>
    <x v="30"/>
    <n v="22.7"/>
    <n v="0"/>
    <n v="0"/>
    <n v="0"/>
    <n v="0"/>
  </r>
  <r>
    <s v="APENs"/>
    <s v="08"/>
    <x v="1"/>
    <s v="31000404"/>
    <x v="30"/>
    <n v="0"/>
    <n v="1.3"/>
    <n v="0"/>
    <n v="0"/>
    <n v="0"/>
  </r>
  <r>
    <s v="APENs"/>
    <s v="08"/>
    <x v="1"/>
    <s v="31088801"/>
    <x v="17"/>
    <n v="0"/>
    <n v="4.7"/>
    <n v="0"/>
    <n v="0"/>
    <n v="0"/>
  </r>
  <r>
    <s v="APENs"/>
    <s v="08"/>
    <x v="1"/>
    <s v="31088811"/>
    <x v="17"/>
    <n v="0"/>
    <n v="5.0999999999999996"/>
    <n v="0"/>
    <n v="0"/>
    <n v="0"/>
  </r>
  <r>
    <s v="APENs"/>
    <s v="08"/>
    <x v="1"/>
    <s v="20200254"/>
    <x v="16"/>
    <n v="0"/>
    <n v="0"/>
    <n v="19.399999999999999"/>
    <n v="0"/>
    <n v="0"/>
  </r>
  <r>
    <s v="APENs"/>
    <s v="08"/>
    <x v="1"/>
    <s v="20200254"/>
    <x v="16"/>
    <n v="19.399999999999999"/>
    <n v="0"/>
    <n v="0"/>
    <n v="0"/>
    <n v="0"/>
  </r>
  <r>
    <s v="APENs"/>
    <s v="08"/>
    <x v="1"/>
    <s v="20200254"/>
    <x v="16"/>
    <n v="0"/>
    <n v="9.6999999999999993"/>
    <n v="0"/>
    <n v="0"/>
    <n v="0"/>
  </r>
  <r>
    <s v="APENs"/>
    <s v="08"/>
    <x v="1"/>
    <s v="31000301"/>
    <x v="15"/>
    <n v="0"/>
    <n v="10.78"/>
    <n v="0"/>
    <n v="0"/>
    <n v="0"/>
  </r>
  <r>
    <s v="APENs"/>
    <s v="08"/>
    <x v="1"/>
    <s v="20200202"/>
    <x v="16"/>
    <n v="0"/>
    <n v="0"/>
    <n v="16.53"/>
    <n v="0"/>
    <n v="0"/>
  </r>
  <r>
    <s v="APENs"/>
    <s v="08"/>
    <x v="1"/>
    <s v="20200202"/>
    <x v="16"/>
    <n v="18.059999999999999"/>
    <n v="0"/>
    <n v="0"/>
    <n v="0"/>
    <n v="0"/>
  </r>
  <r>
    <s v="APENs"/>
    <s v="08"/>
    <x v="1"/>
    <s v="20200202"/>
    <x v="16"/>
    <n v="0"/>
    <n v="0"/>
    <n v="0"/>
    <n v="0"/>
    <n v="0.64505000000000001"/>
  </r>
  <r>
    <s v="APENs"/>
    <s v="08"/>
    <x v="1"/>
    <s v="20200202"/>
    <x v="16"/>
    <n v="0"/>
    <n v="0"/>
    <n v="0"/>
    <n v="0"/>
    <n v="0"/>
  </r>
  <r>
    <s v="APENs"/>
    <s v="08"/>
    <x v="1"/>
    <s v="20200202"/>
    <x v="16"/>
    <n v="0"/>
    <n v="0"/>
    <n v="0"/>
    <n v="3.8703000000000001E-2"/>
    <n v="0"/>
  </r>
  <r>
    <s v="APENs"/>
    <s v="08"/>
    <x v="1"/>
    <s v="20200202"/>
    <x v="16"/>
    <n v="0"/>
    <n v="18.82"/>
    <n v="0"/>
    <n v="0"/>
    <n v="0"/>
  </r>
  <r>
    <s v="APENs"/>
    <s v="08"/>
    <x v="1"/>
    <s v="20200202"/>
    <x v="16"/>
    <n v="0"/>
    <n v="0"/>
    <n v="21.999956000000001"/>
    <n v="0"/>
    <n v="0"/>
  </r>
  <r>
    <s v="APENs"/>
    <s v="08"/>
    <x v="1"/>
    <s v="20200202"/>
    <x v="16"/>
    <n v="23.7"/>
    <n v="0"/>
    <n v="0"/>
    <n v="0"/>
    <n v="0"/>
  </r>
  <r>
    <s v="APENs"/>
    <s v="08"/>
    <x v="1"/>
    <s v="20200202"/>
    <x v="16"/>
    <n v="0"/>
    <n v="0"/>
    <n v="0"/>
    <n v="0"/>
    <n v="0.10566399999999999"/>
  </r>
  <r>
    <s v="APENs"/>
    <s v="08"/>
    <x v="1"/>
    <s v="20200202"/>
    <x v="16"/>
    <n v="0"/>
    <n v="0"/>
    <n v="0"/>
    <n v="0"/>
    <n v="0"/>
  </r>
  <r>
    <s v="APENs"/>
    <s v="08"/>
    <x v="1"/>
    <s v="20200202"/>
    <x v="16"/>
    <n v="0"/>
    <n v="0"/>
    <n v="0"/>
    <n v="7.0104E-2"/>
    <n v="0"/>
  </r>
  <r>
    <s v="APENs"/>
    <s v="08"/>
    <x v="1"/>
    <s v="20200202"/>
    <x v="16"/>
    <n v="0"/>
    <n v="25.4"/>
    <n v="0"/>
    <n v="0"/>
    <n v="0"/>
  </r>
  <r>
    <s v="APENs"/>
    <s v="08"/>
    <x v="1"/>
    <s v="20200202"/>
    <x v="16"/>
    <n v="0"/>
    <n v="0"/>
    <n v="18.13"/>
    <n v="0"/>
    <n v="0"/>
  </r>
  <r>
    <s v="APENs"/>
    <s v="08"/>
    <x v="1"/>
    <s v="20200202"/>
    <x v="16"/>
    <n v="19.82"/>
    <n v="0"/>
    <n v="0"/>
    <n v="0"/>
    <n v="0"/>
  </r>
  <r>
    <s v="APENs"/>
    <s v="08"/>
    <x v="1"/>
    <s v="20200202"/>
    <x v="16"/>
    <n v="0"/>
    <n v="0"/>
    <n v="0"/>
    <n v="0"/>
    <n v="0.10566399999999999"/>
  </r>
  <r>
    <s v="APENs"/>
    <s v="08"/>
    <x v="1"/>
    <s v="20200202"/>
    <x v="16"/>
    <n v="0"/>
    <n v="0"/>
    <n v="0"/>
    <n v="0"/>
    <n v="0"/>
  </r>
  <r>
    <s v="APENs"/>
    <s v="08"/>
    <x v="1"/>
    <s v="20200202"/>
    <x v="16"/>
    <n v="0"/>
    <n v="0"/>
    <n v="0"/>
    <n v="7.0104E-2"/>
    <n v="0"/>
  </r>
  <r>
    <s v="APENs"/>
    <s v="08"/>
    <x v="1"/>
    <s v="20200202"/>
    <x v="16"/>
    <n v="0"/>
    <n v="20.67"/>
    <n v="0"/>
    <n v="0"/>
    <n v="0"/>
  </r>
  <r>
    <s v="APENs"/>
    <s v="08"/>
    <x v="1"/>
    <s v="20200253"/>
    <x v="16"/>
    <n v="0"/>
    <n v="0"/>
    <n v="22.1"/>
    <n v="0"/>
    <n v="0"/>
  </r>
  <r>
    <s v="APENs"/>
    <s v="08"/>
    <x v="1"/>
    <s v="20200253"/>
    <x v="16"/>
    <n v="21.2"/>
    <n v="0"/>
    <n v="0"/>
    <n v="0"/>
    <n v="0"/>
  </r>
  <r>
    <s v="APENs"/>
    <s v="08"/>
    <x v="1"/>
    <s v="20200253"/>
    <x v="16"/>
    <n v="0"/>
    <n v="0"/>
    <n v="0"/>
    <n v="0"/>
    <n v="0.103366"/>
  </r>
  <r>
    <s v="APENs"/>
    <s v="08"/>
    <x v="1"/>
    <s v="20200253"/>
    <x v="16"/>
    <n v="0"/>
    <n v="0"/>
    <n v="0"/>
    <n v="0"/>
    <n v="0"/>
  </r>
  <r>
    <s v="APENs"/>
    <s v="08"/>
    <x v="1"/>
    <s v="20200253"/>
    <x v="16"/>
    <n v="0"/>
    <n v="0"/>
    <n v="0"/>
    <n v="7.0104E-2"/>
    <n v="0"/>
  </r>
  <r>
    <s v="APENs"/>
    <s v="08"/>
    <x v="1"/>
    <s v="20200253"/>
    <x v="16"/>
    <n v="0"/>
    <n v="22.1"/>
    <n v="0"/>
    <n v="0"/>
    <n v="0"/>
  </r>
  <r>
    <s v="APENs"/>
    <s v="08"/>
    <x v="1"/>
    <s v="31000199"/>
    <x v="22"/>
    <n v="0"/>
    <n v="1.06"/>
    <n v="0"/>
    <n v="0"/>
    <n v="0"/>
  </r>
  <r>
    <s v="APENs"/>
    <s v="08"/>
    <x v="1"/>
    <s v="31000230"/>
    <x v="33"/>
    <n v="0"/>
    <n v="0.06"/>
    <n v="0"/>
    <n v="0"/>
    <n v="0"/>
  </r>
  <r>
    <s v="APENs"/>
    <s v="08"/>
    <x v="1"/>
    <s v="31000502"/>
    <x v="34"/>
    <n v="0"/>
    <n v="33.35"/>
    <n v="0"/>
    <n v="0"/>
    <n v="0"/>
  </r>
  <r>
    <s v="APENs"/>
    <s v="08"/>
    <x v="1"/>
    <s v="31088801"/>
    <x v="17"/>
    <n v="0"/>
    <n v="8.6999999999999993"/>
    <n v="0"/>
    <n v="0"/>
    <n v="0"/>
  </r>
  <r>
    <s v="APENs"/>
    <s v="08"/>
    <x v="1"/>
    <s v="40400311"/>
    <x v="18"/>
    <n v="0"/>
    <n v="2.1869800328936351"/>
    <n v="0"/>
    <n v="0"/>
    <n v="0"/>
  </r>
  <r>
    <s v="APENs"/>
    <s v="08"/>
    <x v="1"/>
    <s v="40400311"/>
    <x v="18"/>
    <n v="0"/>
    <n v="60.634472476607826"/>
    <n v="0"/>
    <n v="0"/>
    <n v="0"/>
  </r>
  <r>
    <s v="APENs"/>
    <s v="08"/>
    <x v="1"/>
    <s v="20200252"/>
    <x v="16"/>
    <n v="0"/>
    <n v="0"/>
    <n v="43.71"/>
    <n v="0"/>
    <n v="0"/>
  </r>
  <r>
    <s v="APENs"/>
    <s v="08"/>
    <x v="1"/>
    <s v="20200252"/>
    <x v="16"/>
    <n v="30.6"/>
    <n v="0"/>
    <n v="0"/>
    <n v="0"/>
    <n v="0"/>
  </r>
  <r>
    <s v="APENs"/>
    <s v="08"/>
    <x v="1"/>
    <s v="20200252"/>
    <x v="16"/>
    <n v="0"/>
    <n v="0"/>
    <n v="0"/>
    <n v="0"/>
    <n v="1.55"/>
  </r>
  <r>
    <s v="APENs"/>
    <s v="08"/>
    <x v="1"/>
    <s v="20200252"/>
    <x v="16"/>
    <n v="0"/>
    <n v="0"/>
    <n v="0"/>
    <n v="0"/>
    <n v="0"/>
  </r>
  <r>
    <s v="APENs"/>
    <s v="08"/>
    <x v="1"/>
    <s v="20200252"/>
    <x v="16"/>
    <n v="0"/>
    <n v="0"/>
    <n v="0"/>
    <n v="9.2999999999999999E-2"/>
    <n v="0"/>
  </r>
  <r>
    <s v="APENs"/>
    <s v="08"/>
    <x v="1"/>
    <s v="20200252"/>
    <x v="16"/>
    <n v="0"/>
    <n v="34.97"/>
    <n v="0"/>
    <n v="0"/>
    <n v="0"/>
  </r>
  <r>
    <s v="APENs"/>
    <s v="08"/>
    <x v="1"/>
    <s v="20200252"/>
    <x v="16"/>
    <n v="0"/>
    <n v="0"/>
    <n v="41.470999999999997"/>
    <n v="0"/>
    <n v="0"/>
  </r>
  <r>
    <s v="APENs"/>
    <s v="08"/>
    <x v="1"/>
    <s v="20200252"/>
    <x v="16"/>
    <n v="29.03"/>
    <n v="0"/>
    <n v="0"/>
    <n v="0"/>
    <n v="0"/>
  </r>
  <r>
    <s v="APENs"/>
    <s v="08"/>
    <x v="1"/>
    <s v="20200252"/>
    <x v="16"/>
    <n v="0"/>
    <n v="0"/>
    <n v="0"/>
    <n v="0"/>
    <n v="1.0109999999999999"/>
  </r>
  <r>
    <s v="APENs"/>
    <s v="08"/>
    <x v="1"/>
    <s v="20200252"/>
    <x v="16"/>
    <n v="0"/>
    <n v="0"/>
    <n v="0"/>
    <n v="0"/>
    <n v="0"/>
  </r>
  <r>
    <s v="APENs"/>
    <s v="08"/>
    <x v="1"/>
    <s v="20200252"/>
    <x v="16"/>
    <n v="0"/>
    <n v="0"/>
    <n v="0"/>
    <n v="6.0659999999999999E-2"/>
    <n v="0"/>
  </r>
  <r>
    <s v="APENs"/>
    <s v="08"/>
    <x v="1"/>
    <s v="20200252"/>
    <x v="16"/>
    <n v="0"/>
    <n v="33.18"/>
    <n v="0"/>
    <n v="0"/>
    <n v="0"/>
  </r>
  <r>
    <s v="APENs"/>
    <s v="08"/>
    <x v="1"/>
    <s v="20200253"/>
    <x v="16"/>
    <n v="0"/>
    <n v="0"/>
    <n v="11.51"/>
    <n v="0"/>
    <n v="0"/>
  </r>
  <r>
    <s v="APENs"/>
    <s v="08"/>
    <x v="1"/>
    <s v="20200253"/>
    <x v="16"/>
    <n v="8.06"/>
    <n v="0"/>
    <n v="0"/>
    <n v="0"/>
    <n v="0"/>
  </r>
  <r>
    <s v="APENs"/>
    <s v="08"/>
    <x v="1"/>
    <s v="20200253"/>
    <x v="16"/>
    <n v="0"/>
    <n v="0"/>
    <n v="0"/>
    <n v="0"/>
    <n v="0.27789999999999998"/>
  </r>
  <r>
    <s v="APENs"/>
    <s v="08"/>
    <x v="1"/>
    <s v="20200253"/>
    <x v="16"/>
    <n v="0"/>
    <n v="0"/>
    <n v="0"/>
    <n v="0"/>
    <n v="0"/>
  </r>
  <r>
    <s v="APENs"/>
    <s v="08"/>
    <x v="1"/>
    <s v="20200253"/>
    <x v="16"/>
    <n v="0"/>
    <n v="0"/>
    <n v="0"/>
    <n v="1.6674000000000001E-2"/>
    <n v="0"/>
  </r>
  <r>
    <s v="APENs"/>
    <s v="08"/>
    <x v="1"/>
    <s v="20200253"/>
    <x v="16"/>
    <n v="0"/>
    <n v="9.2100000000000009"/>
    <n v="0"/>
    <n v="0"/>
    <n v="0"/>
  </r>
  <r>
    <s v="APENs"/>
    <s v="08"/>
    <x v="1"/>
    <s v="20200254"/>
    <x v="16"/>
    <n v="0"/>
    <n v="0"/>
    <n v="43.8"/>
    <n v="0"/>
    <n v="0"/>
  </r>
  <r>
    <s v="APENs"/>
    <s v="08"/>
    <x v="1"/>
    <s v="20200254"/>
    <x v="16"/>
    <n v="30.66"/>
    <n v="0"/>
    <n v="0"/>
    <n v="0"/>
    <n v="0"/>
  </r>
  <r>
    <s v="APENs"/>
    <s v="08"/>
    <x v="1"/>
    <s v="20200254"/>
    <x v="16"/>
    <n v="0"/>
    <n v="0"/>
    <n v="0"/>
    <n v="0"/>
    <n v="1.3665"/>
  </r>
  <r>
    <s v="APENs"/>
    <s v="08"/>
    <x v="1"/>
    <s v="20200254"/>
    <x v="16"/>
    <n v="0"/>
    <n v="0"/>
    <n v="0"/>
    <n v="0"/>
    <n v="0"/>
  </r>
  <r>
    <s v="APENs"/>
    <s v="08"/>
    <x v="1"/>
    <s v="20200254"/>
    <x v="16"/>
    <n v="0"/>
    <n v="0"/>
    <n v="0"/>
    <n v="8.1989999999999993E-2"/>
    <n v="0"/>
  </r>
  <r>
    <s v="APENs"/>
    <s v="08"/>
    <x v="1"/>
    <s v="20200254"/>
    <x v="16"/>
    <n v="0"/>
    <n v="35.04"/>
    <n v="0"/>
    <n v="0"/>
    <n v="0"/>
  </r>
  <r>
    <s v="APENs"/>
    <s v="08"/>
    <x v="1"/>
    <s v="31000301"/>
    <x v="15"/>
    <n v="0"/>
    <n v="2.1800000000000002"/>
    <n v="0"/>
    <n v="0"/>
    <n v="0"/>
  </r>
  <r>
    <s v="APENs"/>
    <s v="08"/>
    <x v="1"/>
    <s v="31088801"/>
    <x v="17"/>
    <n v="0"/>
    <n v="5.32"/>
    <n v="0"/>
    <n v="0"/>
    <n v="0"/>
  </r>
  <r>
    <s v="APENs"/>
    <s v="08"/>
    <x v="1"/>
    <s v="40400311"/>
    <x v="18"/>
    <n v="0"/>
    <n v="19.213576392734971"/>
    <n v="0"/>
    <n v="0"/>
    <n v="0"/>
  </r>
  <r>
    <s v="APENs"/>
    <s v="08"/>
    <x v="1"/>
    <s v="20200202"/>
    <x v="16"/>
    <n v="0"/>
    <n v="0"/>
    <n v="29.81"/>
    <n v="0"/>
    <n v="0"/>
  </r>
  <r>
    <s v="APENs"/>
    <s v="08"/>
    <x v="1"/>
    <s v="20200202"/>
    <x v="16"/>
    <n v="20.86"/>
    <n v="0"/>
    <n v="0"/>
    <n v="0"/>
    <n v="0"/>
  </r>
  <r>
    <s v="APENs"/>
    <s v="08"/>
    <x v="1"/>
    <s v="20200202"/>
    <x v="16"/>
    <n v="0"/>
    <n v="26.83"/>
    <n v="0"/>
    <n v="0"/>
    <n v="0"/>
  </r>
  <r>
    <s v="APENs"/>
    <s v="08"/>
    <x v="1"/>
    <s v="20200202"/>
    <x v="16"/>
    <n v="0"/>
    <n v="0"/>
    <n v="14.49"/>
    <n v="0"/>
    <n v="0"/>
  </r>
  <r>
    <s v="APENs"/>
    <s v="08"/>
    <x v="1"/>
    <s v="20200202"/>
    <x v="16"/>
    <n v="7.25"/>
    <n v="0"/>
    <n v="0"/>
    <n v="0"/>
    <n v="0"/>
  </r>
  <r>
    <s v="APENs"/>
    <s v="08"/>
    <x v="1"/>
    <s v="20200202"/>
    <x v="16"/>
    <n v="0"/>
    <n v="7.25"/>
    <n v="0"/>
    <n v="0"/>
    <n v="0"/>
  </r>
  <r>
    <s v="APENs"/>
    <s v="08"/>
    <x v="1"/>
    <s v="20200254"/>
    <x v="16"/>
    <n v="0"/>
    <n v="0"/>
    <n v="5.43"/>
    <n v="0"/>
    <n v="0"/>
  </r>
  <r>
    <s v="APENs"/>
    <s v="08"/>
    <x v="1"/>
    <s v="20200254"/>
    <x v="16"/>
    <n v="2.72"/>
    <n v="0"/>
    <n v="0"/>
    <n v="0"/>
    <n v="0"/>
  </r>
  <r>
    <s v="APENs"/>
    <s v="08"/>
    <x v="1"/>
    <s v="20200254"/>
    <x v="16"/>
    <n v="0"/>
    <n v="0"/>
    <n v="0"/>
    <n v="0"/>
    <n v="0.66"/>
  </r>
  <r>
    <s v="APENs"/>
    <s v="08"/>
    <x v="1"/>
    <s v="20200254"/>
    <x v="16"/>
    <n v="0"/>
    <n v="0"/>
    <n v="0"/>
    <n v="0"/>
    <n v="0"/>
  </r>
  <r>
    <s v="APENs"/>
    <s v="08"/>
    <x v="1"/>
    <s v="20200254"/>
    <x v="16"/>
    <n v="0"/>
    <n v="2.72"/>
    <n v="0"/>
    <n v="0"/>
    <n v="0"/>
  </r>
  <r>
    <s v="APENs"/>
    <s v="08"/>
    <x v="1"/>
    <s v="20200254"/>
    <x v="16"/>
    <n v="0"/>
    <n v="0"/>
    <n v="5.38"/>
    <n v="0"/>
    <n v="0"/>
  </r>
  <r>
    <s v="APENs"/>
    <s v="08"/>
    <x v="1"/>
    <s v="20200254"/>
    <x v="16"/>
    <n v="2.7"/>
    <n v="0"/>
    <n v="0"/>
    <n v="0"/>
    <n v="0"/>
  </r>
  <r>
    <s v="APENs"/>
    <s v="08"/>
    <x v="1"/>
    <s v="20200254"/>
    <x v="16"/>
    <n v="0"/>
    <n v="0"/>
    <n v="0"/>
    <n v="0"/>
    <n v="0.66"/>
  </r>
  <r>
    <s v="APENs"/>
    <s v="08"/>
    <x v="1"/>
    <s v="20200254"/>
    <x v="16"/>
    <n v="0"/>
    <n v="0"/>
    <n v="0"/>
    <n v="0"/>
    <n v="0"/>
  </r>
  <r>
    <s v="APENs"/>
    <s v="08"/>
    <x v="1"/>
    <s v="20200254"/>
    <x v="16"/>
    <n v="0"/>
    <n v="2.7"/>
    <n v="0"/>
    <n v="0"/>
    <n v="0"/>
  </r>
  <r>
    <s v="APENs"/>
    <s v="08"/>
    <x v="1"/>
    <s v="20200254"/>
    <x v="16"/>
    <n v="0"/>
    <n v="0"/>
    <n v="15.3"/>
    <n v="0"/>
    <n v="0"/>
  </r>
  <r>
    <s v="APENs"/>
    <s v="08"/>
    <x v="1"/>
    <s v="20200254"/>
    <x v="16"/>
    <n v="7.7"/>
    <n v="0"/>
    <n v="0"/>
    <n v="0"/>
    <n v="0"/>
  </r>
  <r>
    <s v="APENs"/>
    <s v="08"/>
    <x v="1"/>
    <s v="20200254"/>
    <x v="16"/>
    <n v="0"/>
    <n v="7.7"/>
    <n v="0"/>
    <n v="0"/>
    <n v="0"/>
  </r>
  <r>
    <s v="APENs"/>
    <s v="08"/>
    <x v="1"/>
    <s v="31000199"/>
    <x v="22"/>
    <n v="0"/>
    <n v="1.25"/>
    <n v="0"/>
    <n v="0"/>
    <n v="0"/>
  </r>
  <r>
    <s v="APENs"/>
    <s v="08"/>
    <x v="1"/>
    <s v="31000215"/>
    <x v="27"/>
    <n v="0"/>
    <n v="0"/>
    <n v="0.2"/>
    <n v="0"/>
    <n v="0"/>
  </r>
  <r>
    <s v="APENs"/>
    <s v="08"/>
    <x v="1"/>
    <s v="31000215"/>
    <x v="27"/>
    <n v="0.1"/>
    <n v="0"/>
    <n v="0"/>
    <n v="0"/>
    <n v="0"/>
  </r>
  <r>
    <s v="APENs"/>
    <s v="08"/>
    <x v="1"/>
    <s v="31000215"/>
    <x v="27"/>
    <n v="0"/>
    <n v="0"/>
    <n v="0"/>
    <n v="0"/>
    <n v="9.6447000000000005E-2"/>
  </r>
  <r>
    <s v="APENs"/>
    <s v="08"/>
    <x v="1"/>
    <s v="31000215"/>
    <x v="27"/>
    <n v="0"/>
    <n v="0"/>
    <n v="0"/>
    <n v="1.9186000000000002E-2"/>
    <n v="0"/>
  </r>
  <r>
    <s v="APENs"/>
    <s v="08"/>
    <x v="1"/>
    <s v="31000215"/>
    <x v="27"/>
    <n v="0"/>
    <n v="0.2"/>
    <n v="0"/>
    <n v="0"/>
    <n v="0"/>
  </r>
  <r>
    <s v="APENs"/>
    <s v="08"/>
    <x v="1"/>
    <s v="31000404"/>
    <x v="30"/>
    <n v="0"/>
    <n v="0"/>
    <n v="2.9999750000000001"/>
    <n v="0"/>
    <n v="0"/>
  </r>
  <r>
    <s v="APENs"/>
    <s v="08"/>
    <x v="1"/>
    <s v="31000404"/>
    <x v="30"/>
    <n v="2.9999750000000001"/>
    <n v="0"/>
    <n v="0"/>
    <n v="0"/>
    <n v="0"/>
  </r>
  <r>
    <s v="APENs"/>
    <s v="08"/>
    <x v="1"/>
    <s v="31000404"/>
    <x v="30"/>
    <n v="0"/>
    <n v="0"/>
    <n v="0"/>
    <n v="0"/>
    <n v="0.20899999999999999"/>
  </r>
  <r>
    <s v="APENs"/>
    <s v="08"/>
    <x v="1"/>
    <s v="31000404"/>
    <x v="30"/>
    <n v="0"/>
    <n v="0"/>
    <n v="0"/>
    <n v="0"/>
    <n v="0"/>
  </r>
  <r>
    <s v="APENs"/>
    <s v="08"/>
    <x v="1"/>
    <s v="31000404"/>
    <x v="30"/>
    <n v="0"/>
    <n v="0"/>
    <n v="0"/>
    <n v="1.6500000000000001E-2"/>
    <n v="0"/>
  </r>
  <r>
    <s v="APENs"/>
    <s v="08"/>
    <x v="1"/>
    <s v="31000404"/>
    <x v="30"/>
    <n v="0"/>
    <n v="0.49995000000000001"/>
    <n v="0"/>
    <n v="0"/>
    <n v="0"/>
  </r>
  <r>
    <s v="APENs"/>
    <s v="08"/>
    <x v="1"/>
    <s v="31088801"/>
    <x v="17"/>
    <n v="0"/>
    <n v="0.28999999999999998"/>
    <n v="0"/>
    <n v="0"/>
    <n v="0"/>
  </r>
  <r>
    <s v="APENs"/>
    <s v="08"/>
    <x v="1"/>
    <s v="40400311"/>
    <x v="18"/>
    <n v="0"/>
    <n v="7.1896968581378253"/>
    <n v="0"/>
    <n v="0"/>
    <n v="0"/>
  </r>
  <r>
    <s v="APENs"/>
    <s v="08"/>
    <x v="1"/>
    <s v="31000301"/>
    <x v="15"/>
    <n v="0"/>
    <n v="3.6"/>
    <n v="0"/>
    <n v="0"/>
    <n v="0"/>
  </r>
  <r>
    <s v="APENs"/>
    <s v="08"/>
    <x v="1"/>
    <s v="31000301"/>
    <x v="15"/>
    <n v="0"/>
    <n v="3.6"/>
    <n v="0"/>
    <n v="0"/>
    <n v="0"/>
  </r>
  <r>
    <s v="APENs"/>
    <s v="08"/>
    <x v="1"/>
    <s v="31000301"/>
    <x v="15"/>
    <n v="0"/>
    <n v="3.5999850000000002"/>
    <n v="0"/>
    <n v="0"/>
    <n v="0"/>
  </r>
  <r>
    <s v="APENs"/>
    <s v="08"/>
    <x v="1"/>
    <s v="31000301"/>
    <x v="15"/>
    <n v="0"/>
    <n v="6.700024"/>
    <n v="0"/>
    <n v="0"/>
    <n v="0"/>
  </r>
  <r>
    <s v="APENs"/>
    <s v="08"/>
    <x v="1"/>
    <s v="31000301"/>
    <x v="15"/>
    <n v="0"/>
    <n v="2.2999999999999998"/>
    <n v="0"/>
    <n v="0"/>
    <n v="0"/>
  </r>
  <r>
    <s v="APENs"/>
    <s v="08"/>
    <x v="1"/>
    <s v="31000304"/>
    <x v="15"/>
    <n v="0"/>
    <n v="3.3"/>
    <n v="0"/>
    <n v="0"/>
    <n v="0"/>
  </r>
  <r>
    <s v="APENs"/>
    <s v="08"/>
    <x v="1"/>
    <s v="31000301"/>
    <x v="15"/>
    <n v="0"/>
    <n v="2.1"/>
    <n v="0"/>
    <n v="0"/>
    <n v="0"/>
  </r>
  <r>
    <s v="APENs"/>
    <s v="08"/>
    <x v="1"/>
    <s v="31000301"/>
    <x v="15"/>
    <n v="0"/>
    <n v="2"/>
    <n v="0"/>
    <n v="0"/>
    <n v="0"/>
  </r>
  <r>
    <s v="APENs"/>
    <s v="08"/>
    <x v="1"/>
    <s v="31000301"/>
    <x v="15"/>
    <n v="0"/>
    <n v="2.1"/>
    <n v="0"/>
    <n v="0"/>
    <n v="0"/>
  </r>
  <r>
    <s v="APENs"/>
    <s v="08"/>
    <x v="1"/>
    <s v="31000301"/>
    <x v="15"/>
    <n v="0"/>
    <n v="2.2000000000000002"/>
    <n v="0"/>
    <n v="0"/>
    <n v="0"/>
  </r>
  <r>
    <s v="APENs"/>
    <s v="08"/>
    <x v="1"/>
    <s v="31000301"/>
    <x v="15"/>
    <n v="0"/>
    <n v="2"/>
    <n v="0"/>
    <n v="0"/>
    <n v="0"/>
  </r>
  <r>
    <s v="APENs"/>
    <s v="08"/>
    <x v="1"/>
    <s v="31000301"/>
    <x v="15"/>
    <n v="0"/>
    <n v="2.2999999999999998"/>
    <n v="0"/>
    <n v="0"/>
    <n v="0"/>
  </r>
  <r>
    <s v="APENs"/>
    <s v="08"/>
    <x v="1"/>
    <s v="31000301"/>
    <x v="15"/>
    <n v="0"/>
    <n v="2.4"/>
    <n v="0"/>
    <n v="0"/>
    <n v="0"/>
  </r>
  <r>
    <s v="APENs"/>
    <s v="08"/>
    <x v="1"/>
    <s v="31000301"/>
    <x v="15"/>
    <n v="0"/>
    <n v="2.1"/>
    <n v="0"/>
    <n v="0"/>
    <n v="0"/>
  </r>
  <r>
    <s v="APENs"/>
    <s v="08"/>
    <x v="1"/>
    <s v="31000301"/>
    <x v="15"/>
    <n v="0"/>
    <n v="2.2000009999999999"/>
    <n v="0"/>
    <n v="0"/>
    <n v="0"/>
  </r>
  <r>
    <s v="APENs"/>
    <s v="08"/>
    <x v="1"/>
    <s v="31000301"/>
    <x v="15"/>
    <n v="0"/>
    <n v="2.5"/>
    <n v="0"/>
    <n v="0"/>
    <n v="0"/>
  </r>
  <r>
    <s v="APENs"/>
    <s v="08"/>
    <x v="1"/>
    <s v="31000301"/>
    <x v="15"/>
    <n v="0"/>
    <n v="2.1"/>
    <n v="0"/>
    <n v="0"/>
    <n v="0"/>
  </r>
  <r>
    <s v="APENs"/>
    <s v="08"/>
    <x v="1"/>
    <s v="31000301"/>
    <x v="15"/>
    <n v="0"/>
    <n v="4.99"/>
    <n v="0"/>
    <n v="0"/>
    <n v="0"/>
  </r>
  <r>
    <s v="APENs"/>
    <s v="08"/>
    <x v="1"/>
    <s v="31000301"/>
    <x v="15"/>
    <n v="0"/>
    <n v="2.1"/>
    <n v="0"/>
    <n v="0"/>
    <n v="0"/>
  </r>
  <r>
    <s v="APENs"/>
    <s v="08"/>
    <x v="1"/>
    <s v="31000301"/>
    <x v="15"/>
    <n v="0"/>
    <n v="2.2000000000000002"/>
    <n v="0"/>
    <n v="0"/>
    <n v="0"/>
  </r>
  <r>
    <s v="APENs"/>
    <s v="08"/>
    <x v="1"/>
    <s v="31000301"/>
    <x v="15"/>
    <n v="0"/>
    <n v="2.1"/>
    <n v="0"/>
    <n v="0"/>
    <n v="0"/>
  </r>
  <r>
    <s v="APENs"/>
    <s v="08"/>
    <x v="1"/>
    <s v="31000301"/>
    <x v="15"/>
    <n v="0"/>
    <n v="2.2000000000000002"/>
    <n v="0"/>
    <n v="0"/>
    <n v="0"/>
  </r>
  <r>
    <s v="APENs"/>
    <s v="08"/>
    <x v="1"/>
    <s v="31000301"/>
    <x v="15"/>
    <n v="0"/>
    <n v="2.4000010000000001"/>
    <n v="0"/>
    <n v="0"/>
    <n v="0"/>
  </r>
  <r>
    <s v="APENs"/>
    <s v="08"/>
    <x v="1"/>
    <s v="31000301"/>
    <x v="15"/>
    <n v="0"/>
    <n v="2"/>
    <n v="0"/>
    <n v="0"/>
    <n v="0"/>
  </r>
  <r>
    <s v="APENs"/>
    <s v="08"/>
    <x v="1"/>
    <s v="31000301"/>
    <x v="15"/>
    <n v="0"/>
    <n v="2.2000000000000002"/>
    <n v="0"/>
    <n v="0"/>
    <n v="0"/>
  </r>
  <r>
    <s v="APENs"/>
    <s v="08"/>
    <x v="1"/>
    <s v="31000301"/>
    <x v="15"/>
    <n v="0"/>
    <n v="2.2000000000000002"/>
    <n v="0"/>
    <n v="0"/>
    <n v="0"/>
  </r>
  <r>
    <s v="APENs"/>
    <s v="08"/>
    <x v="1"/>
    <s v="31000301"/>
    <x v="15"/>
    <n v="0"/>
    <n v="2.2999999999999998"/>
    <n v="0"/>
    <n v="0"/>
    <n v="0"/>
  </r>
  <r>
    <s v="APENs"/>
    <s v="08"/>
    <x v="1"/>
    <s v="31000301"/>
    <x v="15"/>
    <n v="0"/>
    <n v="2.1"/>
    <n v="0"/>
    <n v="0"/>
    <n v="0"/>
  </r>
  <r>
    <s v="APENs"/>
    <s v="08"/>
    <x v="1"/>
    <s v="31000301"/>
    <x v="15"/>
    <n v="0"/>
    <n v="2.2000000000000002"/>
    <n v="0"/>
    <n v="0"/>
    <n v="0"/>
  </r>
  <r>
    <s v="APENs"/>
    <s v="08"/>
    <x v="1"/>
    <s v="31000301"/>
    <x v="15"/>
    <n v="0"/>
    <n v="2.1"/>
    <n v="0"/>
    <n v="0"/>
    <n v="0"/>
  </r>
  <r>
    <s v="APENs"/>
    <s v="08"/>
    <x v="1"/>
    <s v="31000301"/>
    <x v="15"/>
    <n v="0"/>
    <n v="2.2000000000000002"/>
    <n v="0"/>
    <n v="0"/>
    <n v="0"/>
  </r>
  <r>
    <s v="APENs"/>
    <s v="08"/>
    <x v="1"/>
    <s v="31000301"/>
    <x v="15"/>
    <n v="0"/>
    <n v="2.1"/>
    <n v="0"/>
    <n v="0"/>
    <n v="0"/>
  </r>
  <r>
    <s v="APENs"/>
    <s v="08"/>
    <x v="1"/>
    <s v="31000301"/>
    <x v="15"/>
    <n v="0"/>
    <n v="2.2000000000000002"/>
    <n v="0"/>
    <n v="0"/>
    <n v="0"/>
  </r>
  <r>
    <s v="APENs"/>
    <s v="08"/>
    <x v="1"/>
    <s v="31000301"/>
    <x v="15"/>
    <n v="0"/>
    <n v="2.2999999999999998"/>
    <n v="0"/>
    <n v="0"/>
    <n v="0"/>
  </r>
  <r>
    <s v="APENs"/>
    <s v="08"/>
    <x v="1"/>
    <s v="31000301"/>
    <x v="15"/>
    <n v="0"/>
    <n v="2.300001"/>
    <n v="0"/>
    <n v="0"/>
    <n v="0"/>
  </r>
  <r>
    <s v="APENs"/>
    <s v="08"/>
    <x v="1"/>
    <s v="31000301"/>
    <x v="15"/>
    <n v="0"/>
    <n v="2.4000010000000001"/>
    <n v="0"/>
    <n v="0"/>
    <n v="0"/>
  </r>
  <r>
    <s v="APENs"/>
    <s v="08"/>
    <x v="1"/>
    <s v="31000301"/>
    <x v="15"/>
    <n v="0"/>
    <n v="2.100006"/>
    <n v="0"/>
    <n v="0"/>
    <n v="0"/>
  </r>
  <r>
    <s v="APENs"/>
    <s v="08"/>
    <x v="1"/>
    <s v="31000301"/>
    <x v="15"/>
    <n v="0"/>
    <n v="2.2999999999999998"/>
    <n v="0"/>
    <n v="0"/>
    <n v="0"/>
  </r>
  <r>
    <s v="APENs"/>
    <s v="08"/>
    <x v="1"/>
    <s v="31000301"/>
    <x v="15"/>
    <n v="0"/>
    <n v="2.2000000000000002"/>
    <n v="0"/>
    <n v="0"/>
    <n v="0"/>
  </r>
  <r>
    <s v="APENs"/>
    <s v="08"/>
    <x v="1"/>
    <s v="31000301"/>
    <x v="15"/>
    <n v="0"/>
    <n v="2.2000000000000002"/>
    <n v="0"/>
    <n v="0"/>
    <n v="0"/>
  </r>
  <r>
    <s v="APENs"/>
    <s v="08"/>
    <x v="1"/>
    <s v="31000301"/>
    <x v="15"/>
    <n v="0"/>
    <n v="2.2000769999999998"/>
    <n v="0"/>
    <n v="0"/>
    <n v="0"/>
  </r>
  <r>
    <s v="APENs"/>
    <s v="08"/>
    <x v="1"/>
    <s v="31000301"/>
    <x v="15"/>
    <n v="0"/>
    <n v="2.1"/>
    <n v="0"/>
    <n v="0"/>
    <n v="0"/>
  </r>
  <r>
    <s v="APENs"/>
    <s v="08"/>
    <x v="1"/>
    <s v="31000301"/>
    <x v="15"/>
    <n v="0"/>
    <n v="2.2999999999999998"/>
    <n v="0"/>
    <n v="0"/>
    <n v="0"/>
  </r>
  <r>
    <s v="APENs"/>
    <s v="08"/>
    <x v="1"/>
    <s v="31000301"/>
    <x v="15"/>
    <n v="0"/>
    <n v="2.1"/>
    <n v="0"/>
    <n v="0"/>
    <n v="0"/>
  </r>
  <r>
    <s v="APENs"/>
    <s v="08"/>
    <x v="1"/>
    <s v="31000301"/>
    <x v="15"/>
    <n v="0"/>
    <n v="3.1000019999999999"/>
    <n v="0"/>
    <n v="0"/>
    <n v="0"/>
  </r>
  <r>
    <s v="APENs"/>
    <s v="08"/>
    <x v="1"/>
    <s v="31000301"/>
    <x v="15"/>
    <n v="0"/>
    <n v="2.5000010000000001"/>
    <n v="0"/>
    <n v="0"/>
    <n v="0"/>
  </r>
  <r>
    <s v="APENs"/>
    <s v="08"/>
    <x v="1"/>
    <s v="31000301"/>
    <x v="15"/>
    <n v="0"/>
    <n v="2.2999999999999998"/>
    <n v="0"/>
    <n v="0"/>
    <n v="0"/>
  </r>
  <r>
    <s v="APENs"/>
    <s v="08"/>
    <x v="1"/>
    <s v="31000301"/>
    <x v="15"/>
    <n v="0"/>
    <n v="2.8000020000000001"/>
    <n v="0"/>
    <n v="0"/>
    <n v="0"/>
  </r>
  <r>
    <s v="APENs"/>
    <s v="08"/>
    <x v="1"/>
    <s v="31000301"/>
    <x v="15"/>
    <n v="0"/>
    <n v="2.4000010000000001"/>
    <n v="0"/>
    <n v="0"/>
    <n v="0"/>
  </r>
  <r>
    <s v="APENs"/>
    <s v="08"/>
    <x v="1"/>
    <s v="31000301"/>
    <x v="15"/>
    <n v="0"/>
    <n v="2.4"/>
    <n v="0"/>
    <n v="0"/>
    <n v="0"/>
  </r>
  <r>
    <s v="APENs"/>
    <s v="08"/>
    <x v="1"/>
    <s v="31000301"/>
    <x v="15"/>
    <n v="0"/>
    <n v="2.1"/>
    <n v="0"/>
    <n v="0"/>
    <n v="0"/>
  </r>
  <r>
    <s v="APENs"/>
    <s v="08"/>
    <x v="1"/>
    <s v="31000301"/>
    <x v="15"/>
    <n v="0"/>
    <n v="2.2000000000000002"/>
    <n v="0"/>
    <n v="0"/>
    <n v="0"/>
  </r>
  <r>
    <s v="APENs"/>
    <s v="08"/>
    <x v="1"/>
    <s v="31000301"/>
    <x v="15"/>
    <n v="0"/>
    <n v="2.300001"/>
    <n v="0"/>
    <n v="0"/>
    <n v="0"/>
  </r>
  <r>
    <s v="APENs"/>
    <s v="08"/>
    <x v="1"/>
    <s v="31000301"/>
    <x v="15"/>
    <n v="0"/>
    <n v="2.1"/>
    <n v="0"/>
    <n v="0"/>
    <n v="0"/>
  </r>
  <r>
    <s v="APENs"/>
    <s v="08"/>
    <x v="1"/>
    <s v="31000301"/>
    <x v="15"/>
    <n v="0"/>
    <n v="2.100006"/>
    <n v="0"/>
    <n v="0"/>
    <n v="0"/>
  </r>
  <r>
    <s v="APENs"/>
    <s v="08"/>
    <x v="1"/>
    <s v="31000301"/>
    <x v="15"/>
    <n v="0"/>
    <n v="2.2000009999999999"/>
    <n v="0"/>
    <n v="0"/>
    <n v="0"/>
  </r>
  <r>
    <s v="APENs"/>
    <s v="08"/>
    <x v="1"/>
    <s v="31000301"/>
    <x v="15"/>
    <n v="0"/>
    <n v="4.9000000000000004"/>
    <n v="0"/>
    <n v="0"/>
    <n v="0"/>
  </r>
  <r>
    <s v="APENs"/>
    <s v="08"/>
    <x v="1"/>
    <s v="31000301"/>
    <x v="15"/>
    <n v="0"/>
    <n v="2.6"/>
    <n v="0"/>
    <n v="0"/>
    <n v="0"/>
  </r>
  <r>
    <s v="APENs"/>
    <s v="08"/>
    <x v="1"/>
    <s v="31000301"/>
    <x v="15"/>
    <n v="0"/>
    <n v="2.4000010000000001"/>
    <n v="0"/>
    <n v="0"/>
    <n v="0"/>
  </r>
  <r>
    <s v="APENs"/>
    <s v="08"/>
    <x v="1"/>
    <s v="31000301"/>
    <x v="15"/>
    <n v="0"/>
    <n v="2.2000000000000002"/>
    <n v="0"/>
    <n v="0"/>
    <n v="0"/>
  </r>
  <r>
    <s v="APENs"/>
    <s v="08"/>
    <x v="1"/>
    <s v="31000301"/>
    <x v="15"/>
    <n v="0"/>
    <n v="2.2000000000000002"/>
    <n v="0"/>
    <n v="0"/>
    <n v="0"/>
  </r>
  <r>
    <s v="APENs"/>
    <s v="08"/>
    <x v="1"/>
    <s v="31000301"/>
    <x v="15"/>
    <n v="0"/>
    <n v="2.5"/>
    <n v="0"/>
    <n v="0"/>
    <n v="0"/>
  </r>
  <r>
    <s v="APENs"/>
    <s v="08"/>
    <x v="1"/>
    <s v="31000301"/>
    <x v="15"/>
    <n v="0"/>
    <n v="2.2000000000000002"/>
    <n v="0"/>
    <n v="0"/>
    <n v="0"/>
  </r>
  <r>
    <s v="APENs"/>
    <s v="08"/>
    <x v="1"/>
    <s v="31000304"/>
    <x v="15"/>
    <n v="0"/>
    <n v="2.2000000000000002"/>
    <n v="0"/>
    <n v="0"/>
    <n v="0"/>
  </r>
  <r>
    <s v="APENs"/>
    <s v="08"/>
    <x v="1"/>
    <s v="31000301"/>
    <x v="15"/>
    <n v="0"/>
    <n v="2.4"/>
    <n v="0"/>
    <n v="0"/>
    <n v="0"/>
  </r>
  <r>
    <s v="APENs"/>
    <s v="08"/>
    <x v="1"/>
    <s v="31000301"/>
    <x v="15"/>
    <n v="0"/>
    <n v="4"/>
    <n v="0"/>
    <n v="0"/>
    <n v="0"/>
  </r>
  <r>
    <s v="APENs"/>
    <s v="08"/>
    <x v="1"/>
    <s v="31000301"/>
    <x v="15"/>
    <n v="0"/>
    <n v="2.800001"/>
    <n v="0"/>
    <n v="0"/>
    <n v="0"/>
  </r>
  <r>
    <s v="APENs"/>
    <s v="08"/>
    <x v="1"/>
    <s v="31000301"/>
    <x v="15"/>
    <n v="0"/>
    <n v="2.8070379999999999"/>
    <n v="0"/>
    <n v="0"/>
    <n v="0"/>
  </r>
  <r>
    <s v="APENs"/>
    <s v="08"/>
    <x v="1"/>
    <s v="31000301"/>
    <x v="15"/>
    <n v="0"/>
    <n v="2.1000640000000002"/>
    <n v="0"/>
    <n v="0"/>
    <n v="0"/>
  </r>
  <r>
    <s v="APENs"/>
    <s v="08"/>
    <x v="1"/>
    <s v="31000301"/>
    <x v="15"/>
    <n v="0"/>
    <n v="3.2"/>
    <n v="0"/>
    <n v="0"/>
    <n v="0"/>
  </r>
  <r>
    <s v="APENs"/>
    <s v="08"/>
    <x v="1"/>
    <s v="31000301"/>
    <x v="15"/>
    <n v="0"/>
    <n v="4.8"/>
    <n v="0"/>
    <n v="0"/>
    <n v="0"/>
  </r>
  <r>
    <s v="APENs"/>
    <s v="08"/>
    <x v="1"/>
    <s v="31000301"/>
    <x v="15"/>
    <n v="0"/>
    <n v="12.600002999999999"/>
    <n v="0"/>
    <n v="0"/>
    <n v="0"/>
  </r>
  <r>
    <s v="APENs"/>
    <s v="08"/>
    <x v="1"/>
    <s v="31000301"/>
    <x v="15"/>
    <n v="0"/>
    <n v="2.4000010000000001"/>
    <n v="0"/>
    <n v="0"/>
    <n v="0"/>
  </r>
  <r>
    <s v="APENs"/>
    <s v="08"/>
    <x v="1"/>
    <s v="31000301"/>
    <x v="15"/>
    <n v="0"/>
    <n v="2.5000010000000001"/>
    <n v="0"/>
    <n v="0"/>
    <n v="0"/>
  </r>
  <r>
    <s v="APENs"/>
    <s v="08"/>
    <x v="1"/>
    <s v="31000301"/>
    <x v="15"/>
    <n v="0"/>
    <n v="3.0000010000000001"/>
    <n v="0"/>
    <n v="0"/>
    <n v="0"/>
  </r>
  <r>
    <s v="APENs"/>
    <s v="08"/>
    <x v="1"/>
    <s v="31000301"/>
    <x v="15"/>
    <n v="0"/>
    <n v="2.4"/>
    <n v="0"/>
    <n v="0"/>
    <n v="0"/>
  </r>
  <r>
    <s v="APENs"/>
    <s v="08"/>
    <x v="1"/>
    <s v="31000301"/>
    <x v="15"/>
    <n v="0"/>
    <n v="3.0000010000000001"/>
    <n v="0"/>
    <n v="0"/>
    <n v="0"/>
  </r>
  <r>
    <s v="APENs"/>
    <s v="08"/>
    <x v="1"/>
    <s v="31000301"/>
    <x v="15"/>
    <n v="0"/>
    <n v="2.6000679999999998"/>
    <n v="0"/>
    <n v="0"/>
    <n v="0"/>
  </r>
  <r>
    <s v="APENs"/>
    <s v="08"/>
    <x v="1"/>
    <s v="31000301"/>
    <x v="15"/>
    <n v="0"/>
    <n v="2.2999999999999998"/>
    <n v="0"/>
    <n v="0"/>
    <n v="0"/>
  </r>
  <r>
    <s v="APENs"/>
    <s v="08"/>
    <x v="1"/>
    <s v="31000301"/>
    <x v="15"/>
    <n v="0"/>
    <n v="2.300001"/>
    <n v="0"/>
    <n v="0"/>
    <n v="0"/>
  </r>
  <r>
    <s v="APENs"/>
    <s v="08"/>
    <x v="1"/>
    <s v="31000301"/>
    <x v="15"/>
    <n v="0"/>
    <n v="2.4"/>
    <n v="0"/>
    <n v="0"/>
    <n v="0"/>
  </r>
  <r>
    <s v="APENs"/>
    <s v="08"/>
    <x v="1"/>
    <s v="31000301"/>
    <x v="15"/>
    <n v="0"/>
    <n v="2.3972229999999999"/>
    <n v="0"/>
    <n v="0"/>
    <n v="0"/>
  </r>
  <r>
    <s v="APENs"/>
    <s v="08"/>
    <x v="1"/>
    <s v="31000301"/>
    <x v="15"/>
    <n v="0"/>
    <n v="2.2000009999999999"/>
    <n v="0"/>
    <n v="0"/>
    <n v="0"/>
  </r>
  <r>
    <s v="APENs"/>
    <s v="08"/>
    <x v="1"/>
    <s v="31000301"/>
    <x v="15"/>
    <n v="0"/>
    <n v="2.2000000000000002"/>
    <n v="0"/>
    <n v="0"/>
    <n v="0"/>
  </r>
  <r>
    <s v="APENs"/>
    <s v="08"/>
    <x v="1"/>
    <s v="31000301"/>
    <x v="15"/>
    <n v="0"/>
    <n v="2.800001"/>
    <n v="0"/>
    <n v="0"/>
    <n v="0"/>
  </r>
  <r>
    <s v="APENs"/>
    <s v="08"/>
    <x v="1"/>
    <s v="31000301"/>
    <x v="15"/>
    <n v="0"/>
    <n v="3"/>
    <n v="0"/>
    <n v="0"/>
    <n v="0"/>
  </r>
  <r>
    <s v="APENs"/>
    <s v="08"/>
    <x v="1"/>
    <s v="31000301"/>
    <x v="15"/>
    <n v="0"/>
    <n v="2.5000010000000001"/>
    <n v="0"/>
    <n v="0"/>
    <n v="0"/>
  </r>
  <r>
    <s v="APENs"/>
    <s v="08"/>
    <x v="1"/>
    <s v="31000301"/>
    <x v="15"/>
    <n v="0"/>
    <n v="2.9"/>
    <n v="0"/>
    <n v="0"/>
    <n v="0"/>
  </r>
  <r>
    <s v="APENs"/>
    <s v="08"/>
    <x v="1"/>
    <s v="31000301"/>
    <x v="15"/>
    <n v="0"/>
    <n v="3.8"/>
    <n v="0"/>
    <n v="0"/>
    <n v="0"/>
  </r>
  <r>
    <s v="APENs"/>
    <s v="08"/>
    <x v="1"/>
    <s v="31000301"/>
    <x v="15"/>
    <n v="0"/>
    <n v="2.2999999999999998"/>
    <n v="0"/>
    <n v="0"/>
    <n v="0"/>
  </r>
  <r>
    <s v="APENs"/>
    <s v="08"/>
    <x v="1"/>
    <s v="31000301"/>
    <x v="15"/>
    <n v="0"/>
    <n v="2.7"/>
    <n v="0"/>
    <n v="0"/>
    <n v="0"/>
  </r>
  <r>
    <s v="APENs"/>
    <s v="08"/>
    <x v="1"/>
    <s v="31000301"/>
    <x v="15"/>
    <n v="0"/>
    <n v="3.8"/>
    <n v="0"/>
    <n v="0"/>
    <n v="0"/>
  </r>
  <r>
    <s v="APENs"/>
    <s v="08"/>
    <x v="1"/>
    <s v="31000301"/>
    <x v="15"/>
    <n v="0"/>
    <n v="2.6"/>
    <n v="0"/>
    <n v="0"/>
    <n v="0"/>
  </r>
  <r>
    <s v="APENs"/>
    <s v="08"/>
    <x v="1"/>
    <s v="31000301"/>
    <x v="15"/>
    <n v="0"/>
    <n v="4.9000000000000004"/>
    <n v="0"/>
    <n v="0"/>
    <n v="0"/>
  </r>
  <r>
    <s v="APENs"/>
    <s v="08"/>
    <x v="1"/>
    <s v="31000301"/>
    <x v="15"/>
    <n v="0"/>
    <n v="2.6"/>
    <n v="0"/>
    <n v="0"/>
    <n v="0"/>
  </r>
  <r>
    <s v="APENs"/>
    <s v="08"/>
    <x v="1"/>
    <s v="31000301"/>
    <x v="15"/>
    <n v="0"/>
    <n v="2.2000000000000002"/>
    <n v="0"/>
    <n v="0"/>
    <n v="0"/>
  </r>
  <r>
    <s v="APENs"/>
    <s v="08"/>
    <x v="1"/>
    <s v="31000301"/>
    <x v="15"/>
    <n v="0"/>
    <n v="2.2000000000000002"/>
    <n v="0"/>
    <n v="0"/>
    <n v="0"/>
  </r>
  <r>
    <s v="APENs"/>
    <s v="08"/>
    <x v="1"/>
    <s v="31000301"/>
    <x v="15"/>
    <n v="0"/>
    <n v="2.4"/>
    <n v="0"/>
    <n v="0"/>
    <n v="0"/>
  </r>
  <r>
    <s v="APENs"/>
    <s v="08"/>
    <x v="1"/>
    <s v="31000301"/>
    <x v="15"/>
    <n v="0"/>
    <n v="4.5"/>
    <n v="0"/>
    <n v="0"/>
    <n v="0"/>
  </r>
  <r>
    <s v="APENs"/>
    <s v="08"/>
    <x v="1"/>
    <s v="31000301"/>
    <x v="15"/>
    <n v="0"/>
    <n v="2.7"/>
    <n v="0"/>
    <n v="0"/>
    <n v="0"/>
  </r>
  <r>
    <s v="APENs"/>
    <s v="08"/>
    <x v="1"/>
    <s v="31000301"/>
    <x v="15"/>
    <n v="0"/>
    <n v="2.699999"/>
    <n v="0"/>
    <n v="0"/>
    <n v="0"/>
  </r>
  <r>
    <s v="APENs"/>
    <s v="08"/>
    <x v="1"/>
    <s v="31000301"/>
    <x v="15"/>
    <n v="0"/>
    <n v="2.9000010000000001"/>
    <n v="0"/>
    <n v="0"/>
    <n v="0"/>
  </r>
  <r>
    <s v="APENs"/>
    <s v="08"/>
    <x v="1"/>
    <s v="31000301"/>
    <x v="15"/>
    <n v="0"/>
    <n v="3.1"/>
    <n v="0"/>
    <n v="0"/>
    <n v="0"/>
  </r>
  <r>
    <s v="APENs"/>
    <s v="08"/>
    <x v="1"/>
    <s v="31000301"/>
    <x v="15"/>
    <n v="0"/>
    <n v="2.800001"/>
    <n v="0"/>
    <n v="0"/>
    <n v="0"/>
  </r>
  <r>
    <s v="APENs"/>
    <s v="08"/>
    <x v="1"/>
    <s v="40400311"/>
    <x v="18"/>
    <n v="0"/>
    <n v="2.9360206941597053"/>
    <n v="0"/>
    <n v="0"/>
    <n v="0"/>
  </r>
  <r>
    <s v="APENs"/>
    <s v="08"/>
    <x v="1"/>
    <s v="31000301"/>
    <x v="15"/>
    <n v="0"/>
    <n v="2.7"/>
    <n v="0"/>
    <n v="0"/>
    <n v="0"/>
  </r>
  <r>
    <s v="APENs"/>
    <s v="08"/>
    <x v="1"/>
    <s v="31000301"/>
    <x v="15"/>
    <n v="0"/>
    <n v="2.6"/>
    <n v="0"/>
    <n v="0"/>
    <n v="0"/>
  </r>
  <r>
    <s v="APENs"/>
    <s v="08"/>
    <x v="1"/>
    <s v="31000301"/>
    <x v="15"/>
    <n v="0"/>
    <n v="4"/>
    <n v="0"/>
    <n v="0"/>
    <n v="0"/>
  </r>
  <r>
    <s v="APENs"/>
    <s v="08"/>
    <x v="1"/>
    <s v="31000301"/>
    <x v="15"/>
    <n v="0"/>
    <n v="2.1"/>
    <n v="0"/>
    <n v="0"/>
    <n v="0"/>
  </r>
  <r>
    <s v="APENs"/>
    <s v="08"/>
    <x v="1"/>
    <s v="31000301"/>
    <x v="15"/>
    <n v="0"/>
    <n v="3.6"/>
    <n v="0"/>
    <n v="0"/>
    <n v="0"/>
  </r>
  <r>
    <s v="APENs"/>
    <s v="08"/>
    <x v="1"/>
    <s v="31000301"/>
    <x v="15"/>
    <n v="0"/>
    <n v="3.2000009999999999"/>
    <n v="0"/>
    <n v="0"/>
    <n v="0"/>
  </r>
  <r>
    <s v="APENs"/>
    <s v="08"/>
    <x v="1"/>
    <s v="31000301"/>
    <x v="15"/>
    <n v="0"/>
    <n v="4.0999999999999996"/>
    <n v="0"/>
    <n v="0"/>
    <n v="0"/>
  </r>
  <r>
    <s v="APENs"/>
    <s v="08"/>
    <x v="1"/>
    <s v="31000301"/>
    <x v="15"/>
    <n v="0"/>
    <n v="2.701514"/>
    <n v="0"/>
    <n v="0"/>
    <n v="0"/>
  </r>
  <r>
    <s v="APENs"/>
    <s v="08"/>
    <x v="1"/>
    <s v="31000301"/>
    <x v="15"/>
    <n v="0"/>
    <n v="4.7"/>
    <n v="0"/>
    <n v="0"/>
    <n v="0"/>
  </r>
  <r>
    <s v="APENs"/>
    <s v="08"/>
    <x v="1"/>
    <s v="31000227"/>
    <x v="15"/>
    <n v="0"/>
    <n v="2.9"/>
    <n v="0"/>
    <n v="0"/>
    <n v="0"/>
  </r>
  <r>
    <s v="APENs"/>
    <s v="08"/>
    <x v="1"/>
    <s v="31000301"/>
    <x v="15"/>
    <n v="0"/>
    <n v="3.5"/>
    <n v="0"/>
    <n v="0"/>
    <n v="0"/>
  </r>
  <r>
    <s v="APENs"/>
    <s v="08"/>
    <x v="1"/>
    <s v="31000301"/>
    <x v="15"/>
    <n v="0"/>
    <n v="2.5"/>
    <n v="0"/>
    <n v="0"/>
    <n v="0"/>
  </r>
  <r>
    <s v="APENs"/>
    <s v="08"/>
    <x v="1"/>
    <s v="31000301"/>
    <x v="15"/>
    <n v="0"/>
    <n v="3.5"/>
    <n v="0"/>
    <n v="0"/>
    <n v="0"/>
  </r>
  <r>
    <s v="APENs"/>
    <s v="08"/>
    <x v="1"/>
    <s v="31000301"/>
    <x v="15"/>
    <n v="0"/>
    <n v="3.0000010000000001"/>
    <n v="0"/>
    <n v="0"/>
    <n v="0"/>
  </r>
  <r>
    <s v="APENs"/>
    <s v="08"/>
    <x v="1"/>
    <s v="31000301"/>
    <x v="15"/>
    <n v="0"/>
    <n v="3.6"/>
    <n v="0"/>
    <n v="0"/>
    <n v="0"/>
  </r>
  <r>
    <s v="APENs"/>
    <s v="08"/>
    <x v="1"/>
    <s v="31000301"/>
    <x v="15"/>
    <n v="0"/>
    <n v="4.3"/>
    <n v="0"/>
    <n v="0"/>
    <n v="0"/>
  </r>
  <r>
    <s v="APENs"/>
    <s v="08"/>
    <x v="1"/>
    <s v="31000301"/>
    <x v="15"/>
    <n v="0"/>
    <n v="3.1"/>
    <n v="0"/>
    <n v="0"/>
    <n v="0"/>
  </r>
  <r>
    <s v="APENs"/>
    <s v="08"/>
    <x v="1"/>
    <s v="31000301"/>
    <x v="15"/>
    <n v="0"/>
    <n v="2.2000000000000002"/>
    <n v="0"/>
    <n v="0"/>
    <n v="0"/>
  </r>
  <r>
    <s v="APENs"/>
    <s v="08"/>
    <x v="1"/>
    <s v="31000304"/>
    <x v="15"/>
    <n v="0"/>
    <n v="3.3"/>
    <n v="0"/>
    <n v="0"/>
    <n v="0"/>
  </r>
  <r>
    <s v="APENs"/>
    <s v="08"/>
    <x v="1"/>
    <s v="40400311"/>
    <x v="18"/>
    <n v="0"/>
    <n v="2.0858737589929293"/>
    <n v="0"/>
    <n v="0"/>
    <n v="0"/>
  </r>
  <r>
    <s v="APENs"/>
    <s v="08"/>
    <x v="1"/>
    <s v="40400311"/>
    <x v="18"/>
    <n v="0"/>
    <n v="4.0677828611821614"/>
    <n v="0"/>
    <n v="0"/>
    <n v="0"/>
  </r>
  <r>
    <s v="APENs"/>
    <s v="08"/>
    <x v="1"/>
    <s v="31000301"/>
    <x v="15"/>
    <n v="0"/>
    <n v="2.4"/>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0.82327940706079517"/>
    <n v="0"/>
    <n v="0"/>
    <n v="0"/>
  </r>
  <r>
    <s v="APENs"/>
    <s v="08"/>
    <x v="1"/>
    <s v="40400311"/>
    <x v="18"/>
    <n v="0"/>
    <n v="2.7044225841169403"/>
    <n v="0"/>
    <n v="0"/>
    <n v="0"/>
  </r>
  <r>
    <s v="APENs"/>
    <s v="08"/>
    <x v="1"/>
    <s v="40400311"/>
    <x v="18"/>
    <n v="0"/>
    <n v="2.6763168152535859"/>
    <n v="0"/>
    <n v="0"/>
    <n v="0"/>
  </r>
  <r>
    <s v="APENs"/>
    <s v="08"/>
    <x v="1"/>
    <s v="40400311"/>
    <x v="18"/>
    <n v="0"/>
    <n v="2.7966007170627361"/>
    <n v="0"/>
    <n v="0"/>
    <n v="0"/>
  </r>
  <r>
    <s v="APENs"/>
    <s v="08"/>
    <x v="1"/>
    <s v="40400311"/>
    <x v="18"/>
    <n v="0"/>
    <n v="1.1902146758516208"/>
    <n v="0"/>
    <n v="0"/>
    <n v="0"/>
  </r>
  <r>
    <s v="APENs"/>
    <s v="08"/>
    <x v="1"/>
    <s v="40400311"/>
    <x v="18"/>
    <n v="0"/>
    <n v="5.3198289300137676"/>
    <n v="0"/>
    <n v="0"/>
    <n v="0"/>
  </r>
  <r>
    <s v="APENs"/>
    <s v="08"/>
    <x v="1"/>
    <s v="40400311"/>
    <x v="18"/>
    <n v="0"/>
    <n v="0"/>
    <n v="0"/>
    <n v="0"/>
    <n v="0"/>
  </r>
  <r>
    <s v="APENs"/>
    <s v="08"/>
    <x v="1"/>
    <s v="40400311"/>
    <x v="18"/>
    <n v="0"/>
    <n v="0"/>
    <n v="0"/>
    <n v="0"/>
    <n v="0"/>
  </r>
  <r>
    <s v="APENs"/>
    <s v="08"/>
    <x v="1"/>
    <s v="40400311"/>
    <x v="18"/>
    <n v="0"/>
    <n v="4.5498195725354389"/>
    <n v="0"/>
    <n v="0"/>
    <n v="0"/>
  </r>
  <r>
    <s v="APENs"/>
    <s v="08"/>
    <x v="1"/>
    <s v="40400311"/>
    <x v="18"/>
    <n v="0"/>
    <n v="0"/>
    <n v="0"/>
    <n v="0"/>
    <n v="0"/>
  </r>
  <r>
    <s v="APENs"/>
    <s v="08"/>
    <x v="1"/>
    <s v="40400311"/>
    <x v="18"/>
    <n v="0"/>
    <n v="0"/>
    <n v="0"/>
    <n v="0"/>
    <n v="0"/>
  </r>
  <r>
    <s v="APENs"/>
    <s v="08"/>
    <x v="1"/>
    <s v="40400311"/>
    <x v="18"/>
    <n v="0"/>
    <n v="1.3337796635421835"/>
    <n v="0"/>
    <n v="0"/>
    <n v="0"/>
  </r>
  <r>
    <s v="APENs"/>
    <s v="08"/>
    <x v="1"/>
    <s v="40400311"/>
    <x v="18"/>
    <n v="0"/>
    <n v="2.9223520689541198"/>
    <n v="0"/>
    <n v="0"/>
    <n v="0"/>
  </r>
  <r>
    <s v="APENs"/>
    <s v="08"/>
    <x v="1"/>
    <s v="40400311"/>
    <x v="18"/>
    <n v="0"/>
    <n v="4.929687547750782"/>
    <n v="0"/>
    <n v="0"/>
    <n v="0"/>
  </r>
  <r>
    <s v="APENs"/>
    <s v="08"/>
    <x v="1"/>
    <s v="40400311"/>
    <x v="18"/>
    <n v="0"/>
    <n v="5.1640066026700957"/>
    <n v="0"/>
    <n v="0"/>
    <n v="0"/>
  </r>
  <r>
    <s v="APENs"/>
    <s v="08"/>
    <x v="1"/>
    <s v="40400311"/>
    <x v="18"/>
    <n v="0"/>
    <n v="9.2716676778895515E-2"/>
    <n v="0"/>
    <n v="0"/>
    <n v="0"/>
  </r>
  <r>
    <s v="APENs"/>
    <s v="08"/>
    <x v="1"/>
    <s v="40400311"/>
    <x v="18"/>
    <n v="0"/>
    <n v="0.12622872862668907"/>
    <n v="0"/>
    <n v="0"/>
    <n v="0"/>
  </r>
  <r>
    <s v="APENs"/>
    <s v="08"/>
    <x v="1"/>
    <s v="40400311"/>
    <x v="18"/>
    <n v="0"/>
    <n v="0.1343922644568116"/>
    <n v="0"/>
    <n v="0"/>
    <n v="0"/>
  </r>
  <r>
    <s v="APENs"/>
    <s v="08"/>
    <x v="1"/>
    <s v="40400311"/>
    <x v="18"/>
    <n v="0"/>
    <n v="3.2121269233125265"/>
    <n v="0"/>
    <n v="0"/>
    <n v="0"/>
  </r>
  <r>
    <s v="APENs"/>
    <s v="08"/>
    <x v="1"/>
    <s v="40400311"/>
    <x v="18"/>
    <n v="0"/>
    <n v="1.3586066709343484E-2"/>
    <n v="0"/>
    <n v="0"/>
    <n v="0"/>
  </r>
  <r>
    <s v="APENs"/>
    <s v="08"/>
    <x v="1"/>
    <s v="40400311"/>
    <x v="18"/>
    <n v="0"/>
    <n v="3.5712676585798673"/>
    <n v="0"/>
    <n v="0"/>
    <n v="0"/>
  </r>
  <r>
    <s v="APENs"/>
    <s v="08"/>
    <x v="1"/>
    <s v="40400311"/>
    <x v="18"/>
    <n v="0"/>
    <n v="6.1208103670610612"/>
    <n v="0"/>
    <n v="0"/>
    <n v="0"/>
  </r>
  <r>
    <s v="APENs"/>
    <s v="08"/>
    <x v="1"/>
    <s v="40400311"/>
    <x v="18"/>
    <n v="0"/>
    <n v="2.260790609003795"/>
    <n v="0"/>
    <n v="0"/>
    <n v="0"/>
  </r>
  <r>
    <s v="APENs"/>
    <s v="08"/>
    <x v="1"/>
    <s v="40400311"/>
    <x v="18"/>
    <n v="0"/>
    <n v="0"/>
    <n v="0"/>
    <n v="0"/>
    <n v="0"/>
  </r>
  <r>
    <s v="APENs"/>
    <s v="08"/>
    <x v="1"/>
    <s v="40400311"/>
    <x v="18"/>
    <n v="0"/>
    <n v="0"/>
    <n v="0"/>
    <n v="0"/>
    <n v="0"/>
  </r>
  <r>
    <s v="APENs"/>
    <s v="08"/>
    <x v="1"/>
    <s v="40400311"/>
    <x v="18"/>
    <n v="0"/>
    <n v="6.2493774557447956"/>
    <n v="0"/>
    <n v="0"/>
    <n v="0"/>
  </r>
  <r>
    <s v="APENs"/>
    <s v="08"/>
    <x v="1"/>
    <s v="40400311"/>
    <x v="18"/>
    <n v="0"/>
    <n v="1.9956591924010423"/>
    <n v="0"/>
    <n v="0"/>
    <n v="0"/>
  </r>
  <r>
    <s v="APENs"/>
    <s v="08"/>
    <x v="1"/>
    <s v="40400311"/>
    <x v="18"/>
    <n v="0"/>
    <n v="2.1924912225765274"/>
    <n v="0"/>
    <n v="0"/>
    <n v="0"/>
  </r>
  <r>
    <s v="APENs"/>
    <s v="08"/>
    <x v="1"/>
    <s v="40400311"/>
    <x v="18"/>
    <n v="0"/>
    <n v="1.9956591924010423"/>
    <n v="0"/>
    <n v="0"/>
    <n v="0"/>
  </r>
  <r>
    <s v="APENs"/>
    <s v="08"/>
    <x v="1"/>
    <s v="40400311"/>
    <x v="18"/>
    <n v="0"/>
    <n v="3.4801014139580415"/>
    <n v="0"/>
    <n v="0"/>
    <n v="0"/>
  </r>
  <r>
    <s v="APENs"/>
    <s v="08"/>
    <x v="1"/>
    <s v="40400311"/>
    <x v="18"/>
    <n v="0"/>
    <n v="4.3904504419802963"/>
    <n v="0"/>
    <n v="0"/>
    <n v="0"/>
  </r>
  <r>
    <s v="APENs"/>
    <s v="08"/>
    <x v="1"/>
    <s v="40400311"/>
    <x v="18"/>
    <n v="0"/>
    <n v="3.1930548171906694"/>
    <n v="0"/>
    <n v="0"/>
    <n v="0"/>
  </r>
  <r>
    <s v="APENs"/>
    <s v="08"/>
    <x v="1"/>
    <s v="40400311"/>
    <x v="18"/>
    <n v="0"/>
    <n v="3.5322160546518799"/>
    <n v="0"/>
    <n v="0"/>
    <n v="0"/>
  </r>
  <r>
    <s v="APENs"/>
    <s v="08"/>
    <x v="1"/>
    <s v="40400311"/>
    <x v="18"/>
    <n v="0"/>
    <n v="6.2863264834005337"/>
    <n v="0"/>
    <n v="0"/>
    <n v="0"/>
  </r>
  <r>
    <s v="APENs"/>
    <s v="08"/>
    <x v="1"/>
    <s v="40400311"/>
    <x v="18"/>
    <n v="0"/>
    <n v="1.9956591924010423"/>
    <n v="0"/>
    <n v="0"/>
    <n v="0"/>
  </r>
  <r>
    <s v="APENs"/>
    <s v="08"/>
    <x v="1"/>
    <s v="31000301"/>
    <x v="15"/>
    <n v="0"/>
    <n v="2.5500020000000001"/>
    <n v="0"/>
    <n v="0"/>
    <n v="0"/>
  </r>
  <r>
    <s v="APENs"/>
    <s v="08"/>
    <x v="1"/>
    <s v="31000304"/>
    <x v="15"/>
    <n v="0"/>
    <n v="2.5"/>
    <n v="0"/>
    <n v="0"/>
    <n v="0"/>
  </r>
  <r>
    <s v="APENs"/>
    <s v="08"/>
    <x v="1"/>
    <s v="40400311"/>
    <x v="18"/>
    <n v="0"/>
    <n v="5.5878455200249153"/>
    <n v="0"/>
    <n v="0"/>
    <n v="0"/>
  </r>
  <r>
    <s v="APENs"/>
    <s v="08"/>
    <x v="1"/>
    <s v="40400311"/>
    <x v="18"/>
    <n v="0"/>
    <n v="3.3926205724072709"/>
    <n v="0"/>
    <n v="0"/>
    <n v="0"/>
  </r>
  <r>
    <s v="APENs"/>
    <s v="08"/>
    <x v="1"/>
    <s v="40400311"/>
    <x v="18"/>
    <n v="0"/>
    <n v="5.1887140095917115"/>
    <n v="0"/>
    <n v="0"/>
    <n v="0"/>
  </r>
  <r>
    <s v="APENs"/>
    <s v="08"/>
    <x v="1"/>
    <s v="40400311"/>
    <x v="18"/>
    <n v="0"/>
    <n v="2.7939227600124577"/>
    <n v="0"/>
    <n v="0"/>
    <n v="0"/>
  </r>
  <r>
    <s v="APENs"/>
    <s v="08"/>
    <x v="1"/>
    <s v="40400311"/>
    <x v="18"/>
    <n v="0"/>
    <n v="9.4793813005912035"/>
    <n v="0"/>
    <n v="0"/>
    <n v="0"/>
  </r>
  <r>
    <s v="APENs"/>
    <s v="08"/>
    <x v="1"/>
    <s v="40400311"/>
    <x v="18"/>
    <n v="0"/>
    <n v="6.5856753895979407"/>
    <n v="0"/>
    <n v="0"/>
    <n v="0"/>
  </r>
  <r>
    <s v="APENs"/>
    <s v="08"/>
    <x v="1"/>
    <s v="40400311"/>
    <x v="18"/>
    <n v="0"/>
    <n v="3.1930548171906694"/>
    <n v="0"/>
    <n v="0"/>
    <n v="0"/>
  </r>
  <r>
    <s v="APENs"/>
    <s v="08"/>
    <x v="1"/>
    <s v="31000304"/>
    <x v="15"/>
    <n v="0"/>
    <n v="2.7"/>
    <n v="0"/>
    <n v="0"/>
    <n v="0"/>
  </r>
  <r>
    <s v="APENs"/>
    <s v="08"/>
    <x v="1"/>
    <s v="40400311"/>
    <x v="18"/>
    <n v="0"/>
    <n v="3.7917526295854831"/>
    <n v="0"/>
    <n v="0"/>
    <n v="0"/>
  </r>
  <r>
    <s v="APENs"/>
    <s v="08"/>
    <x v="1"/>
    <s v="31000304"/>
    <x v="15"/>
    <n v="0"/>
    <n v="3.6"/>
    <n v="0"/>
    <n v="0"/>
    <n v="0"/>
  </r>
  <r>
    <s v="APENs"/>
    <s v="08"/>
    <x v="1"/>
    <s v="40400311"/>
    <x v="18"/>
    <n v="0"/>
    <n v="5.4865861575219075"/>
    <n v="0"/>
    <n v="0"/>
    <n v="0"/>
  </r>
  <r>
    <s v="APENs"/>
    <s v="08"/>
    <x v="1"/>
    <s v="40400311"/>
    <x v="18"/>
    <n v="0"/>
    <n v="2.0393588806733147"/>
    <n v="0"/>
    <n v="0"/>
    <n v="0"/>
  </r>
  <r>
    <s v="APENs"/>
    <s v="08"/>
    <x v="1"/>
    <s v="40400311"/>
    <x v="18"/>
    <n v="0"/>
    <n v="3.1930548171906694"/>
    <n v="0"/>
    <n v="0"/>
    <n v="0"/>
  </r>
  <r>
    <s v="APENs"/>
    <s v="08"/>
    <x v="1"/>
    <s v="40400311"/>
    <x v="18"/>
    <n v="0"/>
    <n v="4.2920341535200501"/>
    <n v="0"/>
    <n v="0"/>
    <n v="0"/>
  </r>
  <r>
    <s v="APENs"/>
    <s v="08"/>
    <x v="1"/>
    <s v="40400311"/>
    <x v="18"/>
    <n v="0"/>
    <n v="2.5943570047958557"/>
    <n v="0"/>
    <n v="0"/>
    <n v="0"/>
  </r>
  <r>
    <s v="APENs"/>
    <s v="08"/>
    <x v="1"/>
    <s v="31000227"/>
    <x v="15"/>
    <n v="0"/>
    <n v="5.62"/>
    <n v="0"/>
    <n v="0"/>
    <n v="0"/>
  </r>
  <r>
    <s v="APENs"/>
    <s v="08"/>
    <x v="1"/>
    <s v="31000304"/>
    <x v="15"/>
    <n v="0"/>
    <n v="3.6"/>
    <n v="0"/>
    <n v="0"/>
    <n v="0"/>
  </r>
  <r>
    <s v="APENs"/>
    <s v="08"/>
    <x v="1"/>
    <s v="40400311"/>
    <x v="18"/>
    <n v="0"/>
    <n v="4.190884140018686"/>
    <n v="0"/>
    <n v="0"/>
    <n v="0"/>
  </r>
  <r>
    <s v="APENs"/>
    <s v="08"/>
    <x v="1"/>
    <s v="31000227"/>
    <x v="15"/>
    <n v="0"/>
    <n v="2.81"/>
    <n v="0"/>
    <n v="0"/>
    <n v="0"/>
  </r>
  <r>
    <s v="APENs"/>
    <s v="08"/>
    <x v="1"/>
    <s v="40400311"/>
    <x v="18"/>
    <n v="0"/>
    <n v="10.377428019183423"/>
    <n v="0"/>
    <n v="0"/>
    <n v="0"/>
  </r>
  <r>
    <s v="APENs"/>
    <s v="08"/>
    <x v="1"/>
    <s v="40400311"/>
    <x v="18"/>
    <n v="0"/>
    <n v="2.8075356172272041"/>
    <n v="0"/>
    <n v="0"/>
    <n v="0"/>
  </r>
  <r>
    <s v="APENs"/>
    <s v="08"/>
    <x v="1"/>
    <s v="40400311"/>
    <x v="18"/>
    <n v="0"/>
    <n v="2.7939227600124577"/>
    <n v="0"/>
    <n v="0"/>
    <n v="0"/>
  </r>
  <r>
    <s v="APENs"/>
    <s v="08"/>
    <x v="1"/>
    <s v="40400311"/>
    <x v="18"/>
    <n v="0"/>
    <n v="4.5790812970324302"/>
    <n v="0"/>
    <n v="0"/>
    <n v="0"/>
  </r>
  <r>
    <s v="APENs"/>
    <s v="08"/>
    <x v="1"/>
    <s v="40400311"/>
    <x v="18"/>
    <n v="0"/>
    <n v="2.3947912495792538"/>
    <n v="0"/>
    <n v="0"/>
    <n v="0"/>
  </r>
  <r>
    <s v="APENs"/>
    <s v="08"/>
    <x v="1"/>
    <s v="40400311"/>
    <x v="18"/>
    <n v="0"/>
    <n v="2.0954423433818472"/>
    <n v="0"/>
    <n v="0"/>
    <n v="0"/>
  </r>
  <r>
    <s v="APENs"/>
    <s v="08"/>
    <x v="1"/>
    <s v="40400311"/>
    <x v="18"/>
    <n v="0"/>
    <n v="2.494573853815051"/>
    <n v="0"/>
    <n v="0"/>
    <n v="0"/>
  </r>
  <r>
    <s v="APENs"/>
    <s v="08"/>
    <x v="1"/>
    <s v="40400311"/>
    <x v="18"/>
    <n v="0"/>
    <n v="2.7939227600124577"/>
    <n v="0"/>
    <n v="0"/>
    <n v="0"/>
  </r>
  <r>
    <s v="APENs"/>
    <s v="08"/>
    <x v="1"/>
    <s v="40400311"/>
    <x v="18"/>
    <n v="0"/>
    <n v="5.1887140095917115"/>
    <n v="0"/>
    <n v="0"/>
    <n v="0"/>
  </r>
  <r>
    <s v="APENs"/>
    <s v="08"/>
    <x v="1"/>
    <s v="40400311"/>
    <x v="18"/>
    <n v="0"/>
    <n v="11.175691586794837"/>
    <n v="0"/>
    <n v="0"/>
    <n v="0"/>
  </r>
  <r>
    <s v="APENs"/>
    <s v="08"/>
    <x v="1"/>
    <s v="40400311"/>
    <x v="18"/>
    <n v="0"/>
    <n v="11.175691586794837"/>
    <n v="0"/>
    <n v="0"/>
    <n v="0"/>
  </r>
  <r>
    <s v="APENs"/>
    <s v="08"/>
    <x v="1"/>
    <s v="40400311"/>
    <x v="18"/>
    <n v="0"/>
    <n v="6.7495671265179817"/>
    <n v="0"/>
    <n v="0"/>
    <n v="0"/>
  </r>
  <r>
    <s v="APENs"/>
    <s v="08"/>
    <x v="1"/>
    <s v="31000304"/>
    <x v="15"/>
    <n v="0"/>
    <n v="2.5"/>
    <n v="0"/>
    <n v="0"/>
    <n v="0"/>
  </r>
  <r>
    <s v="APENs"/>
    <s v="08"/>
    <x v="1"/>
    <s v="40400311"/>
    <x v="18"/>
    <n v="0"/>
    <n v="2.8937059109932628"/>
    <n v="0"/>
    <n v="0"/>
    <n v="0"/>
  </r>
  <r>
    <s v="APENs"/>
    <s v="08"/>
    <x v="1"/>
    <s v="40400311"/>
    <x v="18"/>
    <n v="0"/>
    <n v="4.9946157044573436"/>
    <n v="0"/>
    <n v="0"/>
    <n v="0"/>
  </r>
  <r>
    <s v="APENs"/>
    <s v="08"/>
    <x v="1"/>
    <s v="40400311"/>
    <x v="18"/>
    <n v="0"/>
    <n v="3.1930548171906694"/>
    <n v="0"/>
    <n v="0"/>
    <n v="0"/>
  </r>
  <r>
    <s v="APENs"/>
    <s v="08"/>
    <x v="1"/>
    <s v="40400311"/>
    <x v="18"/>
    <n v="0"/>
    <n v="4.2906672909994912"/>
    <n v="0"/>
    <n v="0"/>
    <n v="0"/>
  </r>
  <r>
    <s v="APENs"/>
    <s v="08"/>
    <x v="1"/>
    <s v="40400311"/>
    <x v="18"/>
    <n v="0"/>
    <n v="2.2950080985984491"/>
    <n v="0"/>
    <n v="0"/>
    <n v="0"/>
  </r>
  <r>
    <s v="APENs"/>
    <s v="08"/>
    <x v="1"/>
    <s v="40400311"/>
    <x v="18"/>
    <n v="0"/>
    <n v="4.8893651033943053"/>
    <n v="0"/>
    <n v="0"/>
    <n v="0"/>
  </r>
  <r>
    <s v="APENs"/>
    <s v="08"/>
    <x v="1"/>
    <s v="40400311"/>
    <x v="18"/>
    <n v="0"/>
    <n v="5.3882797648083134"/>
    <n v="0"/>
    <n v="0"/>
    <n v="0"/>
  </r>
  <r>
    <s v="APENs"/>
    <s v="08"/>
    <x v="1"/>
    <s v="40400311"/>
    <x v="18"/>
    <n v="0"/>
    <n v="9.7787302067886106"/>
    <n v="0"/>
    <n v="0"/>
    <n v="0"/>
  </r>
  <r>
    <s v="APENs"/>
    <s v="08"/>
    <x v="1"/>
    <s v="31000304"/>
    <x v="15"/>
    <n v="0"/>
    <n v="3.6"/>
    <n v="0"/>
    <n v="0"/>
    <n v="0"/>
  </r>
  <r>
    <s v="APENs"/>
    <s v="08"/>
    <x v="1"/>
    <s v="40400311"/>
    <x v="18"/>
    <n v="0"/>
    <n v="17.761366976392779"/>
    <n v="0"/>
    <n v="0"/>
    <n v="0"/>
  </r>
  <r>
    <s v="APENs"/>
    <s v="08"/>
    <x v="1"/>
    <s v="40400311"/>
    <x v="18"/>
    <n v="0"/>
    <n v="11.175691586794837"/>
    <n v="0"/>
    <n v="0"/>
    <n v="0"/>
  </r>
  <r>
    <s v="APENs"/>
    <s v="08"/>
    <x v="1"/>
    <s v="31000302"/>
    <x v="15"/>
    <n v="0"/>
    <n v="1.4"/>
    <n v="0"/>
    <n v="0"/>
    <n v="0"/>
  </r>
  <r>
    <s v="APENs"/>
    <s v="08"/>
    <x v="1"/>
    <s v="40400311"/>
    <x v="18"/>
    <n v="0"/>
    <n v="7.6052230643876158"/>
    <n v="0"/>
    <n v="0"/>
    <n v="0"/>
  </r>
  <r>
    <s v="APENs"/>
    <s v="08"/>
    <x v="1"/>
    <s v="40400311"/>
    <x v="18"/>
    <n v="0"/>
    <n v="2.494573853815051"/>
    <n v="0"/>
    <n v="0"/>
    <n v="0"/>
  </r>
  <r>
    <s v="APENs"/>
    <s v="08"/>
    <x v="1"/>
    <s v="40400311"/>
    <x v="18"/>
    <n v="0"/>
    <n v="3.4924037233880765"/>
    <n v="0"/>
    <n v="0"/>
    <n v="0"/>
  </r>
  <r>
    <s v="APENs"/>
    <s v="08"/>
    <x v="1"/>
    <s v="40400311"/>
    <x v="18"/>
    <n v="0"/>
    <n v="4.4902330462160931"/>
    <n v="0"/>
    <n v="0"/>
    <n v="0"/>
  </r>
  <r>
    <s v="APENs"/>
    <s v="08"/>
    <x v="1"/>
    <s v="40400311"/>
    <x v="18"/>
    <n v="0"/>
    <n v="2.0954423433818472"/>
    <n v="0"/>
    <n v="0"/>
    <n v="0"/>
  </r>
  <r>
    <s v="APENs"/>
    <s v="08"/>
    <x v="1"/>
    <s v="40400311"/>
    <x v="18"/>
    <n v="0"/>
    <n v="6.3422420953915415"/>
    <n v="0"/>
    <n v="0"/>
    <n v="0"/>
  </r>
  <r>
    <s v="APENs"/>
    <s v="08"/>
    <x v="1"/>
    <s v="40400302"/>
    <x v="21"/>
    <n v="0"/>
    <n v="2.9"/>
    <n v="0"/>
    <n v="0"/>
    <n v="0"/>
  </r>
  <r>
    <s v="APENs"/>
    <s v="08"/>
    <x v="1"/>
    <s v="40400311"/>
    <x v="18"/>
    <n v="0"/>
    <n v="3.4444935518074753"/>
    <n v="0"/>
    <n v="0"/>
    <n v="0"/>
  </r>
  <r>
    <s v="APENs"/>
    <s v="08"/>
    <x v="1"/>
    <s v="40400315"/>
    <x v="21"/>
    <n v="0"/>
    <n v="5.8"/>
    <n v="0"/>
    <n v="0"/>
    <n v="0"/>
  </r>
  <r>
    <s v="APENs"/>
    <s v="08"/>
    <x v="1"/>
    <s v="40400311"/>
    <x v="18"/>
    <n v="0"/>
    <n v="0"/>
    <n v="0"/>
    <n v="0"/>
    <n v="0"/>
  </r>
  <r>
    <s v="APENs"/>
    <s v="08"/>
    <x v="1"/>
    <s v="40400311"/>
    <x v="18"/>
    <n v="0"/>
    <n v="0"/>
    <n v="0"/>
    <n v="0"/>
    <n v="0"/>
  </r>
  <r>
    <s v="APENs"/>
    <s v="08"/>
    <x v="1"/>
    <s v="40400311"/>
    <x v="18"/>
    <n v="0"/>
    <n v="6.8889871036149506"/>
    <n v="0"/>
    <n v="0"/>
    <n v="0"/>
  </r>
  <r>
    <s v="APENs"/>
    <s v="08"/>
    <x v="1"/>
    <s v="40400311"/>
    <x v="18"/>
    <n v="0"/>
    <n v="3.4924037233880765"/>
    <n v="0"/>
    <n v="0"/>
    <n v="0"/>
  </r>
  <r>
    <s v="APENs"/>
    <s v="08"/>
    <x v="1"/>
    <s v="40400311"/>
    <x v="18"/>
    <n v="0"/>
    <n v="2.3920094109774133"/>
    <n v="0"/>
    <n v="0"/>
    <n v="0"/>
  </r>
  <r>
    <s v="APENs"/>
    <s v="08"/>
    <x v="1"/>
    <s v="31000302"/>
    <x v="15"/>
    <n v="0"/>
    <n v="3.5"/>
    <n v="0"/>
    <n v="0"/>
    <n v="0"/>
  </r>
  <r>
    <s v="APENs"/>
    <s v="08"/>
    <x v="1"/>
    <s v="20200203"/>
    <x v="16"/>
    <n v="0"/>
    <n v="0"/>
    <n v="4.3"/>
    <n v="0"/>
    <n v="0"/>
  </r>
  <r>
    <s v="APENs"/>
    <s v="08"/>
    <x v="1"/>
    <s v="20200203"/>
    <x v="16"/>
    <n v="19.400058000000001"/>
    <n v="0"/>
    <n v="0"/>
    <n v="0"/>
    <n v="0"/>
  </r>
  <r>
    <s v="APENs"/>
    <s v="08"/>
    <x v="1"/>
    <s v="20200203"/>
    <x v="16"/>
    <n v="0"/>
    <n v="0"/>
    <n v="0"/>
    <n v="0"/>
    <n v="7.2499999999999995E-2"/>
  </r>
  <r>
    <s v="APENs"/>
    <s v="08"/>
    <x v="1"/>
    <s v="20200203"/>
    <x v="16"/>
    <n v="0"/>
    <n v="0"/>
    <n v="0"/>
    <n v="0"/>
    <n v="0"/>
  </r>
  <r>
    <s v="APENs"/>
    <s v="08"/>
    <x v="1"/>
    <s v="20200203"/>
    <x v="16"/>
    <n v="0"/>
    <n v="0"/>
    <n v="0"/>
    <n v="4.3499999999999997E-3"/>
    <n v="0"/>
  </r>
  <r>
    <s v="APENs"/>
    <s v="08"/>
    <x v="1"/>
    <s v="20200203"/>
    <x v="16"/>
    <n v="0"/>
    <n v="2.0000070000000001"/>
    <n v="0"/>
    <n v="0"/>
    <n v="0"/>
  </r>
  <r>
    <s v="APENs"/>
    <s v="08"/>
    <x v="1"/>
    <s v="20200252"/>
    <x v="16"/>
    <n v="0"/>
    <n v="0"/>
    <n v="5.68"/>
    <n v="0"/>
    <n v="0"/>
  </r>
  <r>
    <s v="APENs"/>
    <s v="08"/>
    <x v="1"/>
    <s v="20200252"/>
    <x v="16"/>
    <n v="9.4600000000000009"/>
    <n v="0"/>
    <n v="0"/>
    <n v="0"/>
    <n v="0"/>
  </r>
  <r>
    <s v="APENs"/>
    <s v="08"/>
    <x v="1"/>
    <s v="20200252"/>
    <x v="16"/>
    <n v="0"/>
    <n v="0"/>
    <n v="0"/>
    <n v="0"/>
    <n v="0.17265"/>
  </r>
  <r>
    <s v="APENs"/>
    <s v="08"/>
    <x v="1"/>
    <s v="20200252"/>
    <x v="16"/>
    <n v="0"/>
    <n v="0"/>
    <n v="0"/>
    <n v="0"/>
    <n v="0"/>
  </r>
  <r>
    <s v="APENs"/>
    <s v="08"/>
    <x v="1"/>
    <s v="20200252"/>
    <x v="16"/>
    <n v="0"/>
    <n v="0"/>
    <n v="0"/>
    <n v="1.0359E-2"/>
    <n v="0"/>
  </r>
  <r>
    <s v="APENs"/>
    <s v="08"/>
    <x v="1"/>
    <s v="20200252"/>
    <x v="16"/>
    <n v="0"/>
    <n v="5.68"/>
    <n v="0"/>
    <n v="0"/>
    <n v="0"/>
  </r>
  <r>
    <s v="APENs"/>
    <s v="08"/>
    <x v="1"/>
    <s v="20200253"/>
    <x v="16"/>
    <n v="0"/>
    <n v="0"/>
    <n v="16.3"/>
    <n v="0"/>
    <n v="0"/>
  </r>
  <r>
    <s v="APENs"/>
    <s v="08"/>
    <x v="1"/>
    <s v="20200253"/>
    <x v="16"/>
    <n v="8.1999999999999993"/>
    <n v="0"/>
    <n v="0"/>
    <n v="0"/>
    <n v="0"/>
  </r>
  <r>
    <s v="APENs"/>
    <s v="08"/>
    <x v="1"/>
    <s v="20200253"/>
    <x v="16"/>
    <n v="0"/>
    <n v="0"/>
    <n v="0"/>
    <n v="0"/>
    <n v="0.65700000000000003"/>
  </r>
  <r>
    <s v="APENs"/>
    <s v="08"/>
    <x v="1"/>
    <s v="20200253"/>
    <x v="16"/>
    <n v="0"/>
    <n v="0"/>
    <n v="0"/>
    <n v="0"/>
    <n v="0"/>
  </r>
  <r>
    <s v="APENs"/>
    <s v="08"/>
    <x v="1"/>
    <s v="20200253"/>
    <x v="16"/>
    <n v="0"/>
    <n v="0"/>
    <n v="0"/>
    <n v="3.9419999999999997E-2"/>
    <n v="0"/>
  </r>
  <r>
    <s v="APENs"/>
    <s v="08"/>
    <x v="1"/>
    <s v="20200253"/>
    <x v="16"/>
    <n v="0"/>
    <n v="4.4000000000000004"/>
    <n v="0"/>
    <n v="0"/>
    <n v="0"/>
  </r>
  <r>
    <s v="APENs"/>
    <s v="08"/>
    <x v="1"/>
    <s v="20200253"/>
    <x v="16"/>
    <n v="0"/>
    <n v="0"/>
    <n v="16.3"/>
    <n v="0"/>
    <n v="0"/>
  </r>
  <r>
    <s v="APENs"/>
    <s v="08"/>
    <x v="1"/>
    <s v="20200253"/>
    <x v="16"/>
    <n v="8.1999999999999993"/>
    <n v="0"/>
    <n v="0"/>
    <n v="0"/>
    <n v="0"/>
  </r>
  <r>
    <s v="APENs"/>
    <s v="08"/>
    <x v="1"/>
    <s v="20200253"/>
    <x v="16"/>
    <n v="0"/>
    <n v="0"/>
    <n v="0"/>
    <n v="0"/>
    <n v="0.65700000000000003"/>
  </r>
  <r>
    <s v="APENs"/>
    <s v="08"/>
    <x v="1"/>
    <s v="20200253"/>
    <x v="16"/>
    <n v="0"/>
    <n v="0"/>
    <n v="0"/>
    <n v="0"/>
    <n v="0"/>
  </r>
  <r>
    <s v="APENs"/>
    <s v="08"/>
    <x v="1"/>
    <s v="20200253"/>
    <x v="16"/>
    <n v="0"/>
    <n v="0"/>
    <n v="0"/>
    <n v="3.9419999999999997E-2"/>
    <n v="0"/>
  </r>
  <r>
    <s v="APENs"/>
    <s v="08"/>
    <x v="1"/>
    <s v="20200253"/>
    <x v="16"/>
    <n v="0"/>
    <n v="4.4000000000000004"/>
    <n v="0"/>
    <n v="0"/>
    <n v="0"/>
  </r>
  <r>
    <s v="APENs"/>
    <s v="08"/>
    <x v="1"/>
    <s v="20200253"/>
    <x v="16"/>
    <n v="0"/>
    <n v="0"/>
    <n v="16.3"/>
    <n v="0"/>
    <n v="0"/>
  </r>
  <r>
    <s v="APENs"/>
    <s v="08"/>
    <x v="1"/>
    <s v="20200253"/>
    <x v="16"/>
    <n v="8.1999999999999993"/>
    <n v="0"/>
    <n v="0"/>
    <n v="0"/>
    <n v="0"/>
  </r>
  <r>
    <s v="APENs"/>
    <s v="08"/>
    <x v="1"/>
    <s v="20200253"/>
    <x v="16"/>
    <n v="0"/>
    <n v="0"/>
    <n v="0"/>
    <n v="0"/>
    <n v="0.65700000000000003"/>
  </r>
  <r>
    <s v="APENs"/>
    <s v="08"/>
    <x v="1"/>
    <s v="20200253"/>
    <x v="16"/>
    <n v="0"/>
    <n v="0"/>
    <n v="0"/>
    <n v="0"/>
    <n v="0"/>
  </r>
  <r>
    <s v="APENs"/>
    <s v="08"/>
    <x v="1"/>
    <s v="20200253"/>
    <x v="16"/>
    <n v="0"/>
    <n v="0"/>
    <n v="0"/>
    <n v="3.9419999999999997E-2"/>
    <n v="0"/>
  </r>
  <r>
    <s v="APENs"/>
    <s v="08"/>
    <x v="1"/>
    <s v="20200253"/>
    <x v="16"/>
    <n v="0"/>
    <n v="4.4000000000000004"/>
    <n v="0"/>
    <n v="0"/>
    <n v="0"/>
  </r>
  <r>
    <s v="APENs"/>
    <s v="08"/>
    <x v="1"/>
    <s v="31000220"/>
    <x v="29"/>
    <n v="0"/>
    <n v="8.7899999999999991"/>
    <n v="0"/>
    <n v="0"/>
    <n v="0"/>
  </r>
  <r>
    <s v="APENs"/>
    <s v="08"/>
    <x v="1"/>
    <s v="31000301"/>
    <x v="15"/>
    <n v="0"/>
    <n v="14.2"/>
    <n v="0"/>
    <n v="0"/>
    <n v="0"/>
  </r>
  <r>
    <s v="APENs"/>
    <s v="08"/>
    <x v="1"/>
    <s v="40400311"/>
    <x v="18"/>
    <n v="0"/>
    <n v="0"/>
    <n v="0"/>
    <n v="0"/>
    <n v="0"/>
  </r>
  <r>
    <s v="APENs"/>
    <s v="08"/>
    <x v="1"/>
    <s v="40400311"/>
    <x v="18"/>
    <n v="0"/>
    <n v="0"/>
    <n v="0"/>
    <n v="0"/>
    <n v="0"/>
  </r>
  <r>
    <s v="APENs"/>
    <s v="08"/>
    <x v="1"/>
    <s v="40400311"/>
    <x v="18"/>
    <n v="0"/>
    <n v="20.386904820303506"/>
    <n v="0"/>
    <n v="0"/>
    <n v="0"/>
  </r>
  <r>
    <s v="APENs"/>
    <s v="08"/>
    <x v="1"/>
    <s v="40400311"/>
    <x v="18"/>
    <n v="0"/>
    <n v="0"/>
    <n v="0"/>
    <n v="0"/>
    <n v="0"/>
  </r>
  <r>
    <s v="APENs"/>
    <s v="08"/>
    <x v="1"/>
    <s v="40400311"/>
    <x v="18"/>
    <n v="0"/>
    <n v="0"/>
    <n v="0"/>
    <n v="0"/>
    <n v="0"/>
  </r>
  <r>
    <s v="APENs"/>
    <s v="08"/>
    <x v="1"/>
    <s v="40400311"/>
    <x v="18"/>
    <n v="0"/>
    <n v="1.4971531504369671"/>
    <n v="0"/>
    <n v="0"/>
    <n v="0"/>
  </r>
  <r>
    <s v="APENs"/>
    <s v="08"/>
    <x v="1"/>
    <s v="31000304"/>
    <x v="15"/>
    <n v="0"/>
    <n v="3.97"/>
    <n v="0"/>
    <n v="0"/>
    <n v="0"/>
  </r>
  <r>
    <s v="APENs"/>
    <s v="08"/>
    <x v="1"/>
    <s v="31088801"/>
    <x v="17"/>
    <n v="0"/>
    <n v="4.66"/>
    <n v="0"/>
    <n v="0"/>
    <n v="0"/>
  </r>
  <r>
    <s v="APENs"/>
    <s v="08"/>
    <x v="1"/>
    <s v="40400311"/>
    <x v="18"/>
    <n v="0"/>
    <n v="2.2197847333870393"/>
    <n v="0"/>
    <n v="0"/>
    <n v="0"/>
  </r>
  <r>
    <s v="APENs"/>
    <s v="08"/>
    <x v="1"/>
    <s v="40400311"/>
    <x v="18"/>
    <n v="0"/>
    <n v="2.1612759098220278"/>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10.825551162823494"/>
    <n v="0"/>
    <n v="0"/>
    <n v="0"/>
  </r>
  <r>
    <s v="APENs"/>
    <s v="08"/>
    <x v="1"/>
    <s v="40400311"/>
    <x v="18"/>
    <n v="0"/>
    <n v="6.6934738223993007"/>
    <n v="0"/>
    <n v="0"/>
    <n v="0"/>
  </r>
  <r>
    <s v="APENs"/>
    <s v="08"/>
    <x v="1"/>
    <s v="40400311"/>
    <x v="18"/>
    <n v="0"/>
    <n v="0"/>
    <n v="0"/>
    <n v="0"/>
    <n v="0"/>
  </r>
  <r>
    <s v="APENs"/>
    <s v="08"/>
    <x v="1"/>
    <s v="40400311"/>
    <x v="18"/>
    <n v="0"/>
    <n v="0"/>
    <n v="0"/>
    <n v="0"/>
    <n v="0"/>
  </r>
  <r>
    <s v="APENs"/>
    <s v="08"/>
    <x v="1"/>
    <s v="40400311"/>
    <x v="18"/>
    <n v="0"/>
    <n v="6.8878437231165046"/>
    <n v="0"/>
    <n v="0"/>
    <n v="0"/>
  </r>
  <r>
    <s v="APENs"/>
    <s v="08"/>
    <x v="1"/>
    <s v="40400311"/>
    <x v="18"/>
    <n v="0"/>
    <n v="3.2121269233125265"/>
    <n v="0"/>
    <n v="0"/>
    <n v="0"/>
  </r>
  <r>
    <s v="APENs"/>
    <s v="08"/>
    <x v="1"/>
    <s v="40400311"/>
    <x v="18"/>
    <n v="0"/>
    <n v="0"/>
    <n v="0"/>
    <n v="0"/>
    <n v="0"/>
  </r>
  <r>
    <s v="APENs"/>
    <s v="08"/>
    <x v="1"/>
    <s v="40400311"/>
    <x v="18"/>
    <n v="0"/>
    <n v="0"/>
    <n v="0"/>
    <n v="0"/>
    <n v="0"/>
  </r>
  <r>
    <s v="APENs"/>
    <s v="08"/>
    <x v="1"/>
    <s v="40400311"/>
    <x v="18"/>
    <n v="0"/>
    <n v="4.0974068725902262"/>
    <n v="0"/>
    <n v="0"/>
    <n v="0"/>
  </r>
  <r>
    <s v="APENs"/>
    <s v="08"/>
    <x v="1"/>
    <s v="40400311"/>
    <x v="18"/>
    <n v="0"/>
    <n v="0"/>
    <n v="0"/>
    <n v="0"/>
    <n v="0"/>
  </r>
  <r>
    <s v="APENs"/>
    <s v="08"/>
    <x v="1"/>
    <s v="40400311"/>
    <x v="18"/>
    <n v="0"/>
    <n v="0"/>
    <n v="0"/>
    <n v="0"/>
    <n v="0"/>
  </r>
  <r>
    <s v="APENs"/>
    <s v="08"/>
    <x v="1"/>
    <s v="40400311"/>
    <x v="18"/>
    <n v="0"/>
    <n v="1.1137171897416727"/>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0.41217589635996227"/>
    <n v="0"/>
    <n v="0"/>
    <n v="0"/>
  </r>
  <r>
    <s v="APENs"/>
    <s v="08"/>
    <x v="1"/>
    <s v="40400311"/>
    <x v="18"/>
    <n v="0"/>
    <n v="0.5140525339772547"/>
    <n v="0"/>
    <n v="0"/>
    <n v="0"/>
  </r>
  <r>
    <s v="APENs"/>
    <s v="08"/>
    <x v="1"/>
    <s v="31000304"/>
    <x v="15"/>
    <n v="0"/>
    <n v="6.8254999999999999"/>
    <n v="0"/>
    <n v="0"/>
    <n v="0"/>
  </r>
  <r>
    <s v="APENs"/>
    <s v="08"/>
    <x v="1"/>
    <s v="40400311"/>
    <x v="18"/>
    <n v="0"/>
    <n v="6.013885157114685"/>
    <n v="0"/>
    <n v="0"/>
    <n v="0"/>
  </r>
  <r>
    <s v="APENs"/>
    <s v="08"/>
    <x v="1"/>
    <s v="40400311"/>
    <x v="18"/>
    <n v="0"/>
    <n v="5.8665739382371767"/>
    <n v="0"/>
    <n v="0"/>
    <n v="0"/>
  </r>
  <r>
    <s v="APENs"/>
    <s v="08"/>
    <x v="1"/>
    <s v="40400311"/>
    <x v="18"/>
    <n v="0"/>
    <n v="4.1552620624979069"/>
    <n v="0"/>
    <n v="0"/>
    <n v="0"/>
  </r>
  <r>
    <s v="APENs"/>
    <s v="08"/>
    <x v="1"/>
    <s v="40400311"/>
    <x v="18"/>
    <n v="0"/>
    <n v="0.7573723717601345"/>
    <n v="0"/>
    <n v="0"/>
    <n v="0"/>
  </r>
  <r>
    <s v="APENs"/>
    <s v="08"/>
    <x v="1"/>
    <s v="20200253"/>
    <x v="16"/>
    <n v="0"/>
    <n v="0"/>
    <n v="4.4000000000000004"/>
    <n v="0"/>
    <n v="0"/>
  </r>
  <r>
    <s v="APENs"/>
    <s v="08"/>
    <x v="1"/>
    <s v="20200253"/>
    <x v="16"/>
    <n v="18.5"/>
    <n v="0"/>
    <n v="0"/>
    <n v="0"/>
    <n v="0"/>
  </r>
  <r>
    <s v="APENs"/>
    <s v="08"/>
    <x v="1"/>
    <s v="20200253"/>
    <x v="16"/>
    <n v="0"/>
    <n v="0"/>
    <n v="0"/>
    <n v="0"/>
    <n v="8.09E-2"/>
  </r>
  <r>
    <s v="APENs"/>
    <s v="08"/>
    <x v="1"/>
    <s v="20200253"/>
    <x v="16"/>
    <n v="0"/>
    <n v="0"/>
    <n v="0"/>
    <n v="0"/>
    <n v="0"/>
  </r>
  <r>
    <s v="APENs"/>
    <s v="08"/>
    <x v="1"/>
    <s v="20200253"/>
    <x v="16"/>
    <n v="0"/>
    <n v="0"/>
    <n v="0"/>
    <n v="4.8539999999999998E-3"/>
    <n v="0"/>
  </r>
  <r>
    <s v="APENs"/>
    <s v="08"/>
    <x v="1"/>
    <s v="20200253"/>
    <x v="16"/>
    <n v="0"/>
    <n v="2.9"/>
    <n v="0"/>
    <n v="0"/>
    <n v="0"/>
  </r>
  <r>
    <s v="APENs"/>
    <s v="08"/>
    <x v="1"/>
    <s v="40400311"/>
    <x v="18"/>
    <n v="0"/>
    <n v="0"/>
    <n v="0"/>
    <n v="0"/>
    <n v="0"/>
  </r>
  <r>
    <s v="APENs"/>
    <s v="08"/>
    <x v="1"/>
    <s v="40400311"/>
    <x v="18"/>
    <n v="0"/>
    <n v="0"/>
    <n v="0"/>
    <n v="0"/>
    <n v="0"/>
  </r>
  <r>
    <s v="APENs"/>
    <s v="08"/>
    <x v="1"/>
    <s v="40400311"/>
    <x v="18"/>
    <n v="0"/>
    <n v="1.1014294373974818"/>
    <n v="0"/>
    <n v="0"/>
    <n v="0"/>
  </r>
  <r>
    <s v="APENs"/>
    <s v="08"/>
    <x v="1"/>
    <s v="40400311"/>
    <x v="18"/>
    <n v="0"/>
    <n v="0"/>
    <n v="0"/>
    <n v="0"/>
    <n v="0"/>
  </r>
  <r>
    <s v="APENs"/>
    <s v="08"/>
    <x v="1"/>
    <s v="40400311"/>
    <x v="18"/>
    <n v="0"/>
    <n v="0"/>
    <n v="0"/>
    <n v="0"/>
    <n v="0"/>
  </r>
  <r>
    <s v="APENs"/>
    <s v="08"/>
    <x v="1"/>
    <s v="40400311"/>
    <x v="18"/>
    <n v="0"/>
    <n v="4.2247526696118411"/>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3.9097393822425826"/>
    <n v="0"/>
    <n v="0"/>
    <n v="0"/>
  </r>
  <r>
    <s v="APENs"/>
    <s v="08"/>
    <x v="1"/>
    <s v="40400311"/>
    <x v="18"/>
    <n v="0"/>
    <n v="4.3241717567602951"/>
    <n v="0"/>
    <n v="0"/>
    <n v="0"/>
  </r>
  <r>
    <s v="APENs"/>
    <s v="08"/>
    <x v="1"/>
    <s v="20200254"/>
    <x v="16"/>
    <n v="0"/>
    <n v="0"/>
    <n v="18.644698000000002"/>
    <n v="0"/>
    <n v="0"/>
  </r>
  <r>
    <s v="APENs"/>
    <s v="08"/>
    <x v="1"/>
    <s v="20200254"/>
    <x v="16"/>
    <n v="9.3223389999999995"/>
    <n v="0"/>
    <n v="0"/>
    <n v="0"/>
    <n v="0"/>
  </r>
  <r>
    <s v="APENs"/>
    <s v="08"/>
    <x v="1"/>
    <s v="20200254"/>
    <x v="16"/>
    <n v="0"/>
    <n v="4.350422"/>
    <n v="0"/>
    <n v="0"/>
    <n v="0"/>
  </r>
  <r>
    <s v="APENs"/>
    <s v="08"/>
    <x v="1"/>
    <s v="40400311"/>
    <x v="18"/>
    <n v="0"/>
    <n v="0"/>
    <n v="0"/>
    <n v="0"/>
    <n v="0"/>
  </r>
  <r>
    <s v="APENs"/>
    <s v="08"/>
    <x v="1"/>
    <s v="40400311"/>
    <x v="18"/>
    <n v="0"/>
    <n v="0"/>
    <n v="0"/>
    <n v="0"/>
    <n v="0"/>
  </r>
  <r>
    <s v="APENs"/>
    <s v="08"/>
    <x v="1"/>
    <s v="40400311"/>
    <x v="18"/>
    <n v="0"/>
    <n v="2.5647890347511342"/>
    <n v="0"/>
    <n v="0"/>
    <n v="0"/>
  </r>
  <r>
    <s v="APENs"/>
    <s v="08"/>
    <x v="1"/>
    <s v="20200253"/>
    <x v="16"/>
    <n v="0"/>
    <n v="0"/>
    <n v="5.6750040000000004"/>
    <n v="0"/>
    <n v="0"/>
  </r>
  <r>
    <s v="APENs"/>
    <s v="08"/>
    <x v="1"/>
    <s v="20200253"/>
    <x v="16"/>
    <n v="19.300001999999999"/>
    <n v="0"/>
    <n v="0"/>
    <n v="0"/>
    <n v="0"/>
  </r>
  <r>
    <s v="APENs"/>
    <s v="08"/>
    <x v="1"/>
    <s v="20200253"/>
    <x v="16"/>
    <n v="0"/>
    <n v="0"/>
    <n v="0"/>
    <n v="0"/>
    <n v="0.39200000000000002"/>
  </r>
  <r>
    <s v="APENs"/>
    <s v="08"/>
    <x v="1"/>
    <s v="20200253"/>
    <x v="16"/>
    <n v="0"/>
    <n v="0"/>
    <n v="0"/>
    <n v="0"/>
    <n v="0"/>
  </r>
  <r>
    <s v="APENs"/>
    <s v="08"/>
    <x v="1"/>
    <s v="20200253"/>
    <x v="16"/>
    <n v="0"/>
    <n v="0"/>
    <n v="0"/>
    <n v="2.3519999999999999E-2"/>
    <n v="0"/>
  </r>
  <r>
    <s v="APENs"/>
    <s v="08"/>
    <x v="1"/>
    <s v="20200253"/>
    <x v="16"/>
    <n v="0"/>
    <n v="5.6499940000000004"/>
    <n v="0"/>
    <n v="0"/>
    <n v="0"/>
  </r>
  <r>
    <s v="APENs"/>
    <s v="08"/>
    <x v="1"/>
    <s v="20200254"/>
    <x v="16"/>
    <n v="0"/>
    <n v="0"/>
    <n v="5.6750040000000004"/>
    <n v="0"/>
    <n v="0"/>
  </r>
  <r>
    <s v="APENs"/>
    <s v="08"/>
    <x v="1"/>
    <s v="20200254"/>
    <x v="16"/>
    <n v="19.300001999999999"/>
    <n v="0"/>
    <n v="0"/>
    <n v="0"/>
    <n v="0"/>
  </r>
  <r>
    <s v="APENs"/>
    <s v="08"/>
    <x v="1"/>
    <s v="20200254"/>
    <x v="16"/>
    <n v="0"/>
    <n v="0"/>
    <n v="0"/>
    <n v="0"/>
    <n v="0.39200000000000002"/>
  </r>
  <r>
    <s v="APENs"/>
    <s v="08"/>
    <x v="1"/>
    <s v="20200254"/>
    <x v="16"/>
    <n v="0"/>
    <n v="0"/>
    <n v="0"/>
    <n v="0"/>
    <n v="0"/>
  </r>
  <r>
    <s v="APENs"/>
    <s v="08"/>
    <x v="1"/>
    <s v="20200254"/>
    <x v="16"/>
    <n v="0"/>
    <n v="0"/>
    <n v="0"/>
    <n v="2.3519999999999999E-2"/>
    <n v="0"/>
  </r>
  <r>
    <s v="APENs"/>
    <s v="08"/>
    <x v="1"/>
    <s v="20200254"/>
    <x v="16"/>
    <n v="0"/>
    <n v="5.6499940000000004"/>
    <n v="0"/>
    <n v="0"/>
    <n v="0"/>
  </r>
  <r>
    <s v="APENs"/>
    <s v="08"/>
    <x v="1"/>
    <s v="20200254"/>
    <x v="16"/>
    <n v="0"/>
    <n v="0"/>
    <n v="5.6750040000000004"/>
    <n v="0"/>
    <n v="0"/>
  </r>
  <r>
    <s v="APENs"/>
    <s v="08"/>
    <x v="1"/>
    <s v="20200254"/>
    <x v="16"/>
    <n v="19.300001999999999"/>
    <n v="0"/>
    <n v="0"/>
    <n v="0"/>
    <n v="0"/>
  </r>
  <r>
    <s v="APENs"/>
    <s v="08"/>
    <x v="1"/>
    <s v="20200254"/>
    <x v="16"/>
    <n v="0"/>
    <n v="0"/>
    <n v="0"/>
    <n v="0"/>
    <n v="0.39200000000000002"/>
  </r>
  <r>
    <s v="APENs"/>
    <s v="08"/>
    <x v="1"/>
    <s v="20200254"/>
    <x v="16"/>
    <n v="0"/>
    <n v="0"/>
    <n v="0"/>
    <n v="0"/>
    <n v="0"/>
  </r>
  <r>
    <s v="APENs"/>
    <s v="08"/>
    <x v="1"/>
    <s v="20200254"/>
    <x v="16"/>
    <n v="0"/>
    <n v="0"/>
    <n v="0"/>
    <n v="2.3519999999999999E-2"/>
    <n v="0"/>
  </r>
  <r>
    <s v="APENs"/>
    <s v="08"/>
    <x v="1"/>
    <s v="20200254"/>
    <x v="16"/>
    <n v="0"/>
    <n v="5.6499940000000004"/>
    <n v="0"/>
    <n v="0"/>
    <n v="0"/>
  </r>
  <r>
    <s v="APENs"/>
    <s v="08"/>
    <x v="1"/>
    <s v="20200254"/>
    <x v="16"/>
    <n v="0"/>
    <n v="0"/>
    <n v="5.6750040000000004"/>
    <n v="0"/>
    <n v="0"/>
  </r>
  <r>
    <s v="APENs"/>
    <s v="08"/>
    <x v="1"/>
    <s v="20200254"/>
    <x v="16"/>
    <n v="19.300001999999999"/>
    <n v="0"/>
    <n v="0"/>
    <n v="0"/>
    <n v="0"/>
  </r>
  <r>
    <s v="APENs"/>
    <s v="08"/>
    <x v="1"/>
    <s v="20200254"/>
    <x v="16"/>
    <n v="0"/>
    <n v="0"/>
    <n v="0"/>
    <n v="0"/>
    <n v="0.39200000000000002"/>
  </r>
  <r>
    <s v="APENs"/>
    <s v="08"/>
    <x v="1"/>
    <s v="20200254"/>
    <x v="16"/>
    <n v="0"/>
    <n v="0"/>
    <n v="0"/>
    <n v="0"/>
    <n v="0"/>
  </r>
  <r>
    <s v="APENs"/>
    <s v="08"/>
    <x v="1"/>
    <s v="20200254"/>
    <x v="16"/>
    <n v="0"/>
    <n v="0"/>
    <n v="0"/>
    <n v="2.3519999999999999E-2"/>
    <n v="0"/>
  </r>
  <r>
    <s v="APENs"/>
    <s v="08"/>
    <x v="1"/>
    <s v="20200254"/>
    <x v="16"/>
    <n v="0"/>
    <n v="5.6499940000000004"/>
    <n v="0"/>
    <n v="0"/>
    <n v="0"/>
  </r>
  <r>
    <s v="APENs"/>
    <s v="08"/>
    <x v="1"/>
    <s v="20200254"/>
    <x v="16"/>
    <n v="0"/>
    <n v="0"/>
    <n v="5.6750040000000004"/>
    <n v="0"/>
    <n v="0"/>
  </r>
  <r>
    <s v="APENs"/>
    <s v="08"/>
    <x v="1"/>
    <s v="20200254"/>
    <x v="16"/>
    <n v="19.300001999999999"/>
    <n v="0"/>
    <n v="0"/>
    <n v="0"/>
    <n v="0"/>
  </r>
  <r>
    <s v="APENs"/>
    <s v="08"/>
    <x v="1"/>
    <s v="20200254"/>
    <x v="16"/>
    <n v="0"/>
    <n v="0"/>
    <n v="0"/>
    <n v="0"/>
    <n v="0.39200000000000002"/>
  </r>
  <r>
    <s v="APENs"/>
    <s v="08"/>
    <x v="1"/>
    <s v="20200254"/>
    <x v="16"/>
    <n v="0"/>
    <n v="0"/>
    <n v="0"/>
    <n v="0"/>
    <n v="0"/>
  </r>
  <r>
    <s v="APENs"/>
    <s v="08"/>
    <x v="1"/>
    <s v="20200254"/>
    <x v="16"/>
    <n v="0"/>
    <n v="0"/>
    <n v="0"/>
    <n v="2.3519999999999999E-2"/>
    <n v="0"/>
  </r>
  <r>
    <s v="APENs"/>
    <s v="08"/>
    <x v="1"/>
    <s v="20200254"/>
    <x v="16"/>
    <n v="0"/>
    <n v="5.6499940000000004"/>
    <n v="0"/>
    <n v="0"/>
    <n v="0"/>
  </r>
  <r>
    <s v="APENs"/>
    <s v="08"/>
    <x v="1"/>
    <s v="20200254"/>
    <x v="16"/>
    <n v="0"/>
    <n v="0"/>
    <n v="5.6750040000000004"/>
    <n v="0"/>
    <n v="0"/>
  </r>
  <r>
    <s v="APENs"/>
    <s v="08"/>
    <x v="1"/>
    <s v="20200254"/>
    <x v="16"/>
    <n v="19.300001999999999"/>
    <n v="0"/>
    <n v="0"/>
    <n v="0"/>
    <n v="0"/>
  </r>
  <r>
    <s v="APENs"/>
    <s v="08"/>
    <x v="1"/>
    <s v="20200254"/>
    <x v="16"/>
    <n v="0"/>
    <n v="0"/>
    <n v="0"/>
    <n v="0"/>
    <n v="0.39200000000000002"/>
  </r>
  <r>
    <s v="APENs"/>
    <s v="08"/>
    <x v="1"/>
    <s v="20200254"/>
    <x v="16"/>
    <n v="0"/>
    <n v="0"/>
    <n v="0"/>
    <n v="0"/>
    <n v="0"/>
  </r>
  <r>
    <s v="APENs"/>
    <s v="08"/>
    <x v="1"/>
    <s v="20200254"/>
    <x v="16"/>
    <n v="0"/>
    <n v="0"/>
    <n v="0"/>
    <n v="2.3519999999999999E-2"/>
    <n v="0"/>
  </r>
  <r>
    <s v="APENs"/>
    <s v="08"/>
    <x v="1"/>
    <s v="20200254"/>
    <x v="16"/>
    <n v="0"/>
    <n v="5.6499940000000004"/>
    <n v="0"/>
    <n v="0"/>
    <n v="0"/>
  </r>
  <r>
    <s v="APENs"/>
    <s v="08"/>
    <x v="1"/>
    <s v="31000302"/>
    <x v="15"/>
    <n v="0"/>
    <n v="2.99"/>
    <n v="0"/>
    <n v="0"/>
    <n v="0"/>
  </r>
  <r>
    <s v="APENs"/>
    <s v="08"/>
    <x v="1"/>
    <s v="31000302"/>
    <x v="15"/>
    <n v="0"/>
    <n v="4.9000000000000004"/>
    <n v="0"/>
    <n v="0"/>
    <n v="0"/>
  </r>
  <r>
    <s v="APENs"/>
    <s v="08"/>
    <x v="1"/>
    <s v="31000302"/>
    <x v="15"/>
    <n v="0"/>
    <n v="7.6"/>
    <n v="0"/>
    <n v="0"/>
    <n v="0"/>
  </r>
  <r>
    <s v="APENs"/>
    <s v="08"/>
    <x v="1"/>
    <s v="40400311"/>
    <x v="18"/>
    <n v="0"/>
    <n v="11.317621670224561"/>
    <n v="0"/>
    <n v="0"/>
    <n v="0"/>
  </r>
  <r>
    <s v="APENs"/>
    <s v="08"/>
    <x v="1"/>
    <s v="20200252"/>
    <x v="16"/>
    <n v="0"/>
    <n v="0"/>
    <n v="5.7"/>
    <n v="0"/>
    <n v="0"/>
  </r>
  <r>
    <s v="APENs"/>
    <s v="08"/>
    <x v="1"/>
    <s v="20200252"/>
    <x v="16"/>
    <n v="19.3"/>
    <n v="0"/>
    <n v="0"/>
    <n v="0"/>
    <n v="0"/>
  </r>
  <r>
    <s v="APENs"/>
    <s v="08"/>
    <x v="1"/>
    <s v="20200252"/>
    <x v="16"/>
    <n v="0"/>
    <n v="0"/>
    <n v="0"/>
    <n v="0"/>
    <n v="0.39200000000000002"/>
  </r>
  <r>
    <s v="APENs"/>
    <s v="08"/>
    <x v="1"/>
    <s v="20200252"/>
    <x v="16"/>
    <n v="0"/>
    <n v="0"/>
    <n v="0"/>
    <n v="0"/>
    <n v="0"/>
  </r>
  <r>
    <s v="APENs"/>
    <s v="08"/>
    <x v="1"/>
    <s v="20200252"/>
    <x v="16"/>
    <n v="0"/>
    <n v="0"/>
    <n v="0"/>
    <n v="2.3519999999999999E-2"/>
    <n v="0"/>
  </r>
  <r>
    <s v="APENs"/>
    <s v="08"/>
    <x v="1"/>
    <s v="20200252"/>
    <x v="16"/>
    <n v="0"/>
    <n v="5.7"/>
    <n v="0"/>
    <n v="0"/>
    <n v="0"/>
  </r>
  <r>
    <s v="APENs"/>
    <s v="08"/>
    <x v="1"/>
    <s v="20200253"/>
    <x v="16"/>
    <n v="0"/>
    <n v="0"/>
    <n v="5.8"/>
    <n v="0"/>
    <n v="0"/>
  </r>
  <r>
    <s v="APENs"/>
    <s v="08"/>
    <x v="1"/>
    <s v="20200253"/>
    <x v="16"/>
    <n v="0"/>
    <n v="0"/>
    <n v="5.7"/>
    <n v="0"/>
    <n v="0"/>
  </r>
  <r>
    <s v="APENs"/>
    <s v="08"/>
    <x v="1"/>
    <s v="20200253"/>
    <x v="16"/>
    <n v="15.2"/>
    <n v="0"/>
    <n v="0"/>
    <n v="0"/>
    <n v="0"/>
  </r>
  <r>
    <s v="APENs"/>
    <s v="08"/>
    <x v="1"/>
    <s v="20200253"/>
    <x v="16"/>
    <n v="19.3"/>
    <n v="0"/>
    <n v="0"/>
    <n v="0"/>
    <n v="0"/>
  </r>
  <r>
    <s v="APENs"/>
    <s v="08"/>
    <x v="1"/>
    <s v="20200253"/>
    <x v="16"/>
    <n v="0"/>
    <n v="0"/>
    <n v="0"/>
    <n v="0"/>
    <n v="0.4"/>
  </r>
  <r>
    <s v="APENs"/>
    <s v="08"/>
    <x v="1"/>
    <s v="20200253"/>
    <x v="16"/>
    <n v="0"/>
    <n v="0"/>
    <n v="0"/>
    <n v="0"/>
    <n v="0.39200000000000002"/>
  </r>
  <r>
    <s v="APENs"/>
    <s v="08"/>
    <x v="1"/>
    <s v="20200253"/>
    <x v="16"/>
    <n v="0"/>
    <n v="0"/>
    <n v="0"/>
    <n v="0"/>
    <n v="0"/>
  </r>
  <r>
    <s v="APENs"/>
    <s v="08"/>
    <x v="1"/>
    <s v="20200253"/>
    <x v="16"/>
    <n v="0"/>
    <n v="0"/>
    <n v="0"/>
    <n v="0"/>
    <n v="0"/>
  </r>
  <r>
    <s v="APENs"/>
    <s v="08"/>
    <x v="1"/>
    <s v="20200253"/>
    <x v="16"/>
    <n v="0"/>
    <n v="0"/>
    <n v="0"/>
    <n v="2.4E-2"/>
    <n v="0"/>
  </r>
  <r>
    <s v="APENs"/>
    <s v="08"/>
    <x v="1"/>
    <s v="20200253"/>
    <x v="16"/>
    <n v="0"/>
    <n v="0"/>
    <n v="0"/>
    <n v="2.3519999999999999E-2"/>
    <n v="0"/>
  </r>
  <r>
    <s v="APENs"/>
    <s v="08"/>
    <x v="1"/>
    <s v="20200253"/>
    <x v="16"/>
    <n v="0"/>
    <n v="5.8"/>
    <n v="0"/>
    <n v="0"/>
    <n v="0"/>
  </r>
  <r>
    <s v="APENs"/>
    <s v="08"/>
    <x v="1"/>
    <s v="20200253"/>
    <x v="16"/>
    <n v="0"/>
    <n v="5.7"/>
    <n v="0"/>
    <n v="0"/>
    <n v="0"/>
  </r>
  <r>
    <s v="APENs"/>
    <s v="08"/>
    <x v="1"/>
    <s v="20200254"/>
    <x v="16"/>
    <n v="0"/>
    <n v="0"/>
    <n v="5.7"/>
    <n v="0"/>
    <n v="0"/>
  </r>
  <r>
    <s v="APENs"/>
    <s v="08"/>
    <x v="1"/>
    <s v="20200254"/>
    <x v="16"/>
    <n v="19.3"/>
    <n v="0"/>
    <n v="0"/>
    <n v="0"/>
    <n v="0"/>
  </r>
  <r>
    <s v="APENs"/>
    <s v="08"/>
    <x v="1"/>
    <s v="20200254"/>
    <x v="16"/>
    <n v="0"/>
    <n v="0"/>
    <n v="0"/>
    <n v="0"/>
    <n v="0.39200000000000002"/>
  </r>
  <r>
    <s v="APENs"/>
    <s v="08"/>
    <x v="1"/>
    <s v="20200254"/>
    <x v="16"/>
    <n v="0"/>
    <n v="0"/>
    <n v="0"/>
    <n v="0"/>
    <n v="0"/>
  </r>
  <r>
    <s v="APENs"/>
    <s v="08"/>
    <x v="1"/>
    <s v="20200254"/>
    <x v="16"/>
    <n v="0"/>
    <n v="5.7"/>
    <n v="0"/>
    <n v="0"/>
    <n v="0"/>
  </r>
  <r>
    <s v="APENs"/>
    <s v="08"/>
    <x v="1"/>
    <s v="20200254"/>
    <x v="16"/>
    <n v="0"/>
    <n v="0"/>
    <n v="5.7"/>
    <n v="0"/>
    <n v="0"/>
  </r>
  <r>
    <s v="APENs"/>
    <s v="08"/>
    <x v="1"/>
    <s v="20200254"/>
    <x v="16"/>
    <n v="19.300001999999999"/>
    <n v="0"/>
    <n v="0"/>
    <n v="0"/>
    <n v="0"/>
  </r>
  <r>
    <s v="APENs"/>
    <s v="08"/>
    <x v="1"/>
    <s v="20200254"/>
    <x v="16"/>
    <n v="0"/>
    <n v="0"/>
    <n v="0"/>
    <n v="0"/>
    <n v="0.4"/>
  </r>
  <r>
    <s v="APENs"/>
    <s v="08"/>
    <x v="1"/>
    <s v="20200254"/>
    <x v="16"/>
    <n v="0"/>
    <n v="0"/>
    <n v="0"/>
    <n v="0"/>
    <n v="0"/>
  </r>
  <r>
    <s v="APENs"/>
    <s v="08"/>
    <x v="1"/>
    <s v="20200254"/>
    <x v="16"/>
    <n v="0"/>
    <n v="0"/>
    <n v="0"/>
    <n v="0.04"/>
    <n v="0"/>
  </r>
  <r>
    <s v="APENs"/>
    <s v="08"/>
    <x v="1"/>
    <s v="20200254"/>
    <x v="16"/>
    <n v="0"/>
    <n v="5.7"/>
    <n v="0"/>
    <n v="0"/>
    <n v="0"/>
  </r>
  <r>
    <s v="APENs"/>
    <s v="08"/>
    <x v="1"/>
    <s v="20200254"/>
    <x v="16"/>
    <n v="0"/>
    <n v="0"/>
    <n v="5.7000010000000003"/>
    <n v="0"/>
    <n v="0"/>
  </r>
  <r>
    <s v="APENs"/>
    <s v="08"/>
    <x v="1"/>
    <s v="20200254"/>
    <x v="16"/>
    <n v="19.300001999999999"/>
    <n v="0"/>
    <n v="0"/>
    <n v="0"/>
    <n v="0"/>
  </r>
  <r>
    <s v="APENs"/>
    <s v="08"/>
    <x v="1"/>
    <s v="20200254"/>
    <x v="16"/>
    <n v="0"/>
    <n v="0"/>
    <n v="0"/>
    <n v="0"/>
    <n v="0.4"/>
  </r>
  <r>
    <s v="APENs"/>
    <s v="08"/>
    <x v="1"/>
    <s v="20200254"/>
    <x v="16"/>
    <n v="0"/>
    <n v="0"/>
    <n v="0"/>
    <n v="0"/>
    <n v="0"/>
  </r>
  <r>
    <s v="APENs"/>
    <s v="08"/>
    <x v="1"/>
    <s v="20200254"/>
    <x v="16"/>
    <n v="0"/>
    <n v="0"/>
    <n v="0"/>
    <n v="3.9992E-2"/>
    <n v="0"/>
  </r>
  <r>
    <s v="APENs"/>
    <s v="08"/>
    <x v="1"/>
    <s v="20200254"/>
    <x v="16"/>
    <n v="0"/>
    <n v="5.7"/>
    <n v="0"/>
    <n v="0"/>
    <n v="0"/>
  </r>
  <r>
    <s v="APENs"/>
    <s v="08"/>
    <x v="1"/>
    <s v="20200254"/>
    <x v="16"/>
    <n v="0"/>
    <n v="0"/>
    <n v="5.7"/>
    <n v="0"/>
    <n v="0"/>
  </r>
  <r>
    <s v="APENs"/>
    <s v="08"/>
    <x v="1"/>
    <s v="20200254"/>
    <x v="16"/>
    <n v="19.3"/>
    <n v="0"/>
    <n v="0"/>
    <n v="0"/>
    <n v="0"/>
  </r>
  <r>
    <s v="APENs"/>
    <s v="08"/>
    <x v="1"/>
    <s v="20200254"/>
    <x v="16"/>
    <n v="0"/>
    <n v="0"/>
    <n v="0"/>
    <n v="0"/>
    <n v="0.39200000000000002"/>
  </r>
  <r>
    <s v="APENs"/>
    <s v="08"/>
    <x v="1"/>
    <s v="20200254"/>
    <x v="16"/>
    <n v="0"/>
    <n v="0"/>
    <n v="0"/>
    <n v="0"/>
    <n v="0"/>
  </r>
  <r>
    <s v="APENs"/>
    <s v="08"/>
    <x v="1"/>
    <s v="20200254"/>
    <x v="16"/>
    <n v="0"/>
    <n v="0"/>
    <n v="0"/>
    <n v="2.3519999999999999E-2"/>
    <n v="0"/>
  </r>
  <r>
    <s v="APENs"/>
    <s v="08"/>
    <x v="1"/>
    <s v="20200254"/>
    <x v="16"/>
    <n v="0"/>
    <n v="5.7"/>
    <n v="0"/>
    <n v="0"/>
    <n v="0"/>
  </r>
  <r>
    <s v="APENs"/>
    <s v="08"/>
    <x v="1"/>
    <s v="31000203"/>
    <x v="16"/>
    <n v="0"/>
    <n v="5.0999999999999996"/>
    <n v="0"/>
    <n v="0"/>
    <n v="0"/>
  </r>
  <r>
    <s v="APENs"/>
    <s v="08"/>
    <x v="1"/>
    <s v="31000301"/>
    <x v="15"/>
    <n v="0"/>
    <n v="8.1999999999999993"/>
    <n v="0"/>
    <n v="0"/>
    <n v="0"/>
  </r>
  <r>
    <s v="APENs"/>
    <s v="08"/>
    <x v="1"/>
    <s v="31088801"/>
    <x v="17"/>
    <n v="0"/>
    <n v="6"/>
    <n v="0"/>
    <n v="0"/>
    <n v="0"/>
  </r>
  <r>
    <s v="APENs"/>
    <s v="08"/>
    <x v="1"/>
    <s v="40400311"/>
    <x v="18"/>
    <n v="0"/>
    <n v="6.7024103695587121"/>
    <n v="0"/>
    <n v="0"/>
    <n v="0"/>
  </r>
  <r>
    <s v="APENs"/>
    <s v="08"/>
    <x v="1"/>
    <s v="20200254"/>
    <x v="16"/>
    <n v="0"/>
    <n v="0"/>
    <n v="22.1"/>
    <n v="0"/>
    <n v="0"/>
  </r>
  <r>
    <s v="APENs"/>
    <s v="08"/>
    <x v="1"/>
    <s v="20200254"/>
    <x v="16"/>
    <n v="22.1"/>
    <n v="0"/>
    <n v="0"/>
    <n v="0"/>
    <n v="0"/>
  </r>
  <r>
    <s v="APENs"/>
    <s v="08"/>
    <x v="1"/>
    <s v="20200254"/>
    <x v="16"/>
    <n v="0"/>
    <n v="0"/>
    <n v="0"/>
    <n v="0"/>
    <n v="0.378"/>
  </r>
  <r>
    <s v="APENs"/>
    <s v="08"/>
    <x v="1"/>
    <s v="20200254"/>
    <x v="16"/>
    <n v="0"/>
    <n v="0"/>
    <n v="0"/>
    <n v="0"/>
    <n v="0"/>
  </r>
  <r>
    <s v="APENs"/>
    <s v="08"/>
    <x v="1"/>
    <s v="20200254"/>
    <x v="16"/>
    <n v="0"/>
    <n v="0"/>
    <n v="0"/>
    <n v="2.2679999999999999E-2"/>
    <n v="0"/>
  </r>
  <r>
    <s v="APENs"/>
    <s v="08"/>
    <x v="1"/>
    <s v="20200254"/>
    <x v="16"/>
    <n v="0"/>
    <n v="11"/>
    <n v="0"/>
    <n v="0"/>
    <n v="0"/>
  </r>
  <r>
    <s v="APENs"/>
    <s v="08"/>
    <x v="1"/>
    <s v="20200254"/>
    <x v="16"/>
    <n v="0"/>
    <n v="0"/>
    <n v="22.1"/>
    <n v="0"/>
    <n v="0"/>
  </r>
  <r>
    <s v="APENs"/>
    <s v="08"/>
    <x v="1"/>
    <s v="20200254"/>
    <x v="16"/>
    <n v="22.1"/>
    <n v="0"/>
    <n v="0"/>
    <n v="0"/>
    <n v="0"/>
  </r>
  <r>
    <s v="APENs"/>
    <s v="08"/>
    <x v="1"/>
    <s v="20200254"/>
    <x v="16"/>
    <n v="0"/>
    <n v="0"/>
    <n v="0"/>
    <n v="0"/>
    <n v="0.378"/>
  </r>
  <r>
    <s v="APENs"/>
    <s v="08"/>
    <x v="1"/>
    <s v="20200254"/>
    <x v="16"/>
    <n v="0"/>
    <n v="0"/>
    <n v="0"/>
    <n v="0"/>
    <n v="0"/>
  </r>
  <r>
    <s v="APENs"/>
    <s v="08"/>
    <x v="1"/>
    <s v="20200254"/>
    <x v="16"/>
    <n v="0"/>
    <n v="0"/>
    <n v="0"/>
    <n v="2.2679999999999999E-2"/>
    <n v="0"/>
  </r>
  <r>
    <s v="APENs"/>
    <s v="08"/>
    <x v="1"/>
    <s v="20200254"/>
    <x v="16"/>
    <n v="0"/>
    <n v="11"/>
    <n v="0"/>
    <n v="0"/>
    <n v="0"/>
  </r>
  <r>
    <s v="APENs"/>
    <s v="08"/>
    <x v="1"/>
    <s v="20200254"/>
    <x v="16"/>
    <n v="0"/>
    <n v="0"/>
    <n v="22.1"/>
    <n v="0"/>
    <n v="0"/>
  </r>
  <r>
    <s v="APENs"/>
    <s v="08"/>
    <x v="1"/>
    <s v="20200254"/>
    <x v="16"/>
    <n v="0"/>
    <n v="0"/>
    <n v="22.1"/>
    <n v="0"/>
    <n v="0"/>
  </r>
  <r>
    <s v="APENs"/>
    <s v="08"/>
    <x v="1"/>
    <s v="20200254"/>
    <x v="16"/>
    <n v="22.1"/>
    <n v="0"/>
    <n v="0"/>
    <n v="0"/>
    <n v="0"/>
  </r>
  <r>
    <s v="APENs"/>
    <s v="08"/>
    <x v="1"/>
    <s v="20200254"/>
    <x v="16"/>
    <n v="22.1"/>
    <n v="0"/>
    <n v="0"/>
    <n v="0"/>
    <n v="0"/>
  </r>
  <r>
    <s v="APENs"/>
    <s v="08"/>
    <x v="1"/>
    <s v="20200254"/>
    <x v="16"/>
    <n v="0"/>
    <n v="0"/>
    <n v="0"/>
    <n v="0"/>
    <n v="0.378"/>
  </r>
  <r>
    <s v="APENs"/>
    <s v="08"/>
    <x v="1"/>
    <s v="20200254"/>
    <x v="16"/>
    <n v="0"/>
    <n v="0"/>
    <n v="0"/>
    <n v="0"/>
    <n v="0.378"/>
  </r>
  <r>
    <s v="APENs"/>
    <s v="08"/>
    <x v="1"/>
    <s v="20200254"/>
    <x v="16"/>
    <n v="0"/>
    <n v="0"/>
    <n v="0"/>
    <n v="0"/>
    <n v="0"/>
  </r>
  <r>
    <s v="APENs"/>
    <s v="08"/>
    <x v="1"/>
    <s v="20200254"/>
    <x v="16"/>
    <n v="0"/>
    <n v="0"/>
    <n v="0"/>
    <n v="0"/>
    <n v="0"/>
  </r>
  <r>
    <s v="APENs"/>
    <s v="08"/>
    <x v="1"/>
    <s v="20200254"/>
    <x v="16"/>
    <n v="0"/>
    <n v="0"/>
    <n v="0"/>
    <n v="2.2679999999999999E-2"/>
    <n v="0"/>
  </r>
  <r>
    <s v="APENs"/>
    <s v="08"/>
    <x v="1"/>
    <s v="20200254"/>
    <x v="16"/>
    <n v="0"/>
    <n v="0"/>
    <n v="0"/>
    <n v="2.2679999999999999E-2"/>
    <n v="0"/>
  </r>
  <r>
    <s v="APENs"/>
    <s v="08"/>
    <x v="1"/>
    <s v="20200254"/>
    <x v="16"/>
    <n v="0"/>
    <n v="11"/>
    <n v="0"/>
    <n v="0"/>
    <n v="0"/>
  </r>
  <r>
    <s v="APENs"/>
    <s v="08"/>
    <x v="1"/>
    <s v="20200254"/>
    <x v="16"/>
    <n v="0"/>
    <n v="11"/>
    <n v="0"/>
    <n v="0"/>
    <n v="0"/>
  </r>
  <r>
    <s v="APENs"/>
    <s v="08"/>
    <x v="1"/>
    <s v="20200254"/>
    <x v="16"/>
    <n v="0"/>
    <n v="0"/>
    <n v="22.1"/>
    <n v="0"/>
    <n v="0"/>
  </r>
  <r>
    <s v="APENs"/>
    <s v="08"/>
    <x v="1"/>
    <s v="20200254"/>
    <x v="16"/>
    <n v="22.1"/>
    <n v="0"/>
    <n v="0"/>
    <n v="0"/>
    <n v="0"/>
  </r>
  <r>
    <s v="APENs"/>
    <s v="08"/>
    <x v="1"/>
    <s v="20200254"/>
    <x v="16"/>
    <n v="0"/>
    <n v="0"/>
    <n v="0"/>
    <n v="0"/>
    <n v="0.378"/>
  </r>
  <r>
    <s v="APENs"/>
    <s v="08"/>
    <x v="1"/>
    <s v="20200254"/>
    <x v="16"/>
    <n v="0"/>
    <n v="0"/>
    <n v="0"/>
    <n v="0"/>
    <n v="0"/>
  </r>
  <r>
    <s v="APENs"/>
    <s v="08"/>
    <x v="1"/>
    <s v="20200254"/>
    <x v="16"/>
    <n v="0"/>
    <n v="0"/>
    <n v="0"/>
    <n v="2.2679999999999999E-2"/>
    <n v="0"/>
  </r>
  <r>
    <s v="APENs"/>
    <s v="08"/>
    <x v="1"/>
    <s v="20200254"/>
    <x v="16"/>
    <n v="0"/>
    <n v="11"/>
    <n v="0"/>
    <n v="0"/>
    <n v="0"/>
  </r>
  <r>
    <s v="APENs"/>
    <s v="08"/>
    <x v="1"/>
    <s v="20200254"/>
    <x v="16"/>
    <n v="0"/>
    <n v="0"/>
    <n v="22.1"/>
    <n v="0"/>
    <n v="0"/>
  </r>
  <r>
    <s v="APENs"/>
    <s v="08"/>
    <x v="1"/>
    <s v="20200254"/>
    <x v="16"/>
    <n v="22.1"/>
    <n v="0"/>
    <n v="0"/>
    <n v="0"/>
    <n v="0"/>
  </r>
  <r>
    <s v="APENs"/>
    <s v="08"/>
    <x v="1"/>
    <s v="20200254"/>
    <x v="16"/>
    <n v="0"/>
    <n v="0"/>
    <n v="0"/>
    <n v="0"/>
    <n v="0.378"/>
  </r>
  <r>
    <s v="APENs"/>
    <s v="08"/>
    <x v="1"/>
    <s v="20200254"/>
    <x v="16"/>
    <n v="0"/>
    <n v="0"/>
    <n v="0"/>
    <n v="0"/>
    <n v="0"/>
  </r>
  <r>
    <s v="APENs"/>
    <s v="08"/>
    <x v="1"/>
    <s v="20200254"/>
    <x v="16"/>
    <n v="0"/>
    <n v="0"/>
    <n v="0"/>
    <n v="2.2679999999999999E-2"/>
    <n v="0"/>
  </r>
  <r>
    <s v="APENs"/>
    <s v="08"/>
    <x v="1"/>
    <s v="20200254"/>
    <x v="16"/>
    <n v="0"/>
    <n v="11"/>
    <n v="0"/>
    <n v="0"/>
    <n v="0"/>
  </r>
  <r>
    <s v="APENs"/>
    <s v="08"/>
    <x v="1"/>
    <s v="31088801"/>
    <x v="17"/>
    <n v="0"/>
    <n v="3.1"/>
    <n v="0"/>
    <n v="0"/>
    <n v="0"/>
  </r>
  <r>
    <s v="APENs"/>
    <s v="08"/>
    <x v="1"/>
    <s v="40400311"/>
    <x v="18"/>
    <n v="0"/>
    <n v="9.4586886422649723"/>
    <n v="0"/>
    <n v="0"/>
    <n v="0"/>
  </r>
  <r>
    <s v="APENs"/>
    <s v="08"/>
    <x v="1"/>
    <s v="40400311"/>
    <x v="18"/>
    <n v="0"/>
    <n v="3.6720351556048523"/>
    <n v="0"/>
    <n v="0"/>
    <n v="0"/>
  </r>
  <r>
    <s v="APENs"/>
    <s v="08"/>
    <x v="1"/>
    <s v="20200254"/>
    <x v="16"/>
    <n v="0"/>
    <n v="0"/>
    <n v="7.0352569999999996"/>
    <n v="0"/>
    <n v="0"/>
  </r>
  <r>
    <s v="APENs"/>
    <s v="08"/>
    <x v="1"/>
    <s v="20200254"/>
    <x v="16"/>
    <n v="4.0432550000000003"/>
    <n v="0"/>
    <n v="0"/>
    <n v="0"/>
    <n v="0"/>
  </r>
  <r>
    <s v="APENs"/>
    <s v="08"/>
    <x v="1"/>
    <s v="20200254"/>
    <x v="16"/>
    <n v="0"/>
    <n v="1.310012"/>
    <n v="0"/>
    <n v="0"/>
    <n v="0"/>
  </r>
  <r>
    <s v="APENs"/>
    <s v="08"/>
    <x v="1"/>
    <s v="20200254"/>
    <x v="16"/>
    <n v="0"/>
    <n v="0"/>
    <n v="7.0352569999999996"/>
    <n v="0"/>
    <n v="0"/>
  </r>
  <r>
    <s v="APENs"/>
    <s v="08"/>
    <x v="1"/>
    <s v="20200254"/>
    <x v="16"/>
    <n v="4.0432550000000003"/>
    <n v="0"/>
    <n v="0"/>
    <n v="0"/>
    <n v="0"/>
  </r>
  <r>
    <s v="APENs"/>
    <s v="08"/>
    <x v="1"/>
    <s v="20200254"/>
    <x v="16"/>
    <n v="0"/>
    <n v="1.310012"/>
    <n v="0"/>
    <n v="0"/>
    <n v="0"/>
  </r>
  <r>
    <s v="APENs"/>
    <s v="08"/>
    <x v="1"/>
    <s v="40400311"/>
    <x v="18"/>
    <n v="0"/>
    <n v="2.2471219837982104"/>
    <n v="0"/>
    <n v="0"/>
    <n v="0"/>
  </r>
  <r>
    <s v="APENs"/>
    <s v="08"/>
    <x v="1"/>
    <s v="40400311"/>
    <x v="18"/>
    <n v="0"/>
    <n v="2.6599144650068838"/>
    <n v="0"/>
    <n v="0"/>
    <n v="0"/>
  </r>
  <r>
    <s v="APENs"/>
    <s v="08"/>
    <x v="1"/>
    <s v="40400311"/>
    <x v="18"/>
    <n v="0"/>
    <n v="0"/>
    <n v="0"/>
    <n v="0"/>
    <n v="0"/>
  </r>
  <r>
    <s v="APENs"/>
    <s v="08"/>
    <x v="1"/>
    <s v="40400311"/>
    <x v="18"/>
    <n v="0"/>
    <n v="0"/>
    <n v="0"/>
    <n v="0"/>
    <n v="0"/>
  </r>
  <r>
    <s v="APENs"/>
    <s v="08"/>
    <x v="1"/>
    <s v="40400311"/>
    <x v="18"/>
    <n v="0"/>
    <n v="1.9526355543314382"/>
    <n v="0"/>
    <n v="0"/>
    <n v="0"/>
  </r>
  <r>
    <s v="APENs"/>
    <s v="08"/>
    <x v="1"/>
    <s v="40400311"/>
    <x v="18"/>
    <n v="0"/>
    <n v="1.4825942234292038"/>
    <n v="0"/>
    <n v="0"/>
    <n v="0"/>
  </r>
  <r>
    <s v="APENs"/>
    <s v="08"/>
    <x v="1"/>
    <s v="40400311"/>
    <x v="18"/>
    <n v="0"/>
    <n v="2.2622340158255052"/>
    <n v="0"/>
    <n v="0"/>
    <n v="0"/>
  </r>
  <r>
    <s v="APENs"/>
    <s v="08"/>
    <x v="1"/>
    <s v="40400311"/>
    <x v="18"/>
    <n v="0"/>
    <n v="2.3991734108201648"/>
    <n v="0"/>
    <n v="0"/>
    <n v="0"/>
  </r>
  <r>
    <s v="APENs"/>
    <s v="08"/>
    <x v="1"/>
    <s v="40400311"/>
    <x v="18"/>
    <n v="0"/>
    <n v="0.10445036319920296"/>
    <n v="0"/>
    <n v="0"/>
    <n v="0"/>
  </r>
  <r>
    <s v="APENs"/>
    <s v="08"/>
    <x v="1"/>
    <s v="40400311"/>
    <x v="18"/>
    <n v="0"/>
    <n v="0.13877117256492327"/>
    <n v="0"/>
    <n v="0"/>
    <n v="0"/>
  </r>
  <r>
    <s v="APENs"/>
    <s v="08"/>
    <x v="1"/>
    <s v="40400311"/>
    <x v="18"/>
    <n v="0"/>
    <n v="0.16264962657487111"/>
    <n v="0"/>
    <n v="0"/>
    <n v="0"/>
  </r>
  <r>
    <s v="APENs"/>
    <s v="08"/>
    <x v="1"/>
    <s v="40400311"/>
    <x v="18"/>
    <n v="0"/>
    <n v="7.4111285864683056"/>
    <n v="0"/>
    <n v="0"/>
    <n v="0"/>
  </r>
  <r>
    <s v="APENs"/>
    <s v="08"/>
    <x v="1"/>
    <s v="40400311"/>
    <x v="18"/>
    <n v="0"/>
    <n v="0"/>
    <n v="0"/>
    <n v="0"/>
    <n v="0"/>
  </r>
  <r>
    <s v="APENs"/>
    <s v="08"/>
    <x v="1"/>
    <s v="40400311"/>
    <x v="18"/>
    <n v="0"/>
    <n v="0"/>
    <n v="0"/>
    <n v="0"/>
    <n v="0"/>
  </r>
  <r>
    <s v="APENs"/>
    <s v="08"/>
    <x v="1"/>
    <s v="40400311"/>
    <x v="18"/>
    <n v="0"/>
    <n v="2.6175143896191582"/>
    <n v="0"/>
    <n v="0"/>
    <n v="0"/>
  </r>
  <r>
    <s v="APENs"/>
    <s v="08"/>
    <x v="1"/>
    <s v="40400311"/>
    <x v="18"/>
    <n v="0"/>
    <n v="3.9775693880802905"/>
    <n v="0"/>
    <n v="0"/>
    <n v="0"/>
  </r>
  <r>
    <s v="APENs"/>
    <s v="08"/>
    <x v="1"/>
    <s v="31000302"/>
    <x v="15"/>
    <n v="0"/>
    <n v="16.799999"/>
    <n v="0"/>
    <n v="0"/>
    <n v="0"/>
  </r>
  <r>
    <s v="APENs"/>
    <s v="08"/>
    <x v="1"/>
    <s v="40400311"/>
    <x v="18"/>
    <n v="0"/>
    <n v="9.4716229205813853"/>
    <n v="0"/>
    <n v="0"/>
    <n v="0"/>
  </r>
  <r>
    <s v="APENs"/>
    <s v="08"/>
    <x v="1"/>
    <s v="40400311"/>
    <x v="18"/>
    <n v="0"/>
    <n v="10.073776776516308"/>
    <n v="0"/>
    <n v="0"/>
    <n v="0"/>
  </r>
  <r>
    <s v="APENs"/>
    <s v="08"/>
    <x v="1"/>
    <s v="40400311"/>
    <x v="18"/>
    <n v="0"/>
    <n v="3.8737660210540188"/>
    <n v="0"/>
    <n v="0"/>
    <n v="0"/>
  </r>
  <r>
    <s v="APENs"/>
    <s v="08"/>
    <x v="1"/>
    <s v="40400311"/>
    <x v="18"/>
    <n v="0"/>
    <n v="5.2023826347972975"/>
    <n v="0"/>
    <n v="0"/>
    <n v="0"/>
  </r>
  <r>
    <s v="APENs"/>
    <s v="08"/>
    <x v="1"/>
    <s v="40400311"/>
    <x v="18"/>
    <n v="0"/>
    <n v="4.1963521368459284"/>
    <n v="0"/>
    <n v="0"/>
    <n v="0"/>
  </r>
  <r>
    <s v="APENs"/>
    <s v="08"/>
    <x v="1"/>
    <s v="40400311"/>
    <x v="18"/>
    <n v="0"/>
    <n v="2.6817842653358199"/>
    <n v="0"/>
    <n v="0"/>
    <n v="0"/>
  </r>
  <r>
    <s v="APENs"/>
    <s v="08"/>
    <x v="1"/>
    <s v="40400311"/>
    <x v="18"/>
    <n v="0"/>
    <n v="2.2799720641272971"/>
    <n v="0"/>
    <n v="0"/>
    <n v="0"/>
  </r>
  <r>
    <s v="APENs"/>
    <s v="08"/>
    <x v="1"/>
    <s v="40400311"/>
    <x v="18"/>
    <n v="0"/>
    <n v="2.2663034389217116"/>
    <n v="0"/>
    <n v="0"/>
    <n v="0"/>
  </r>
  <r>
    <s v="APENs"/>
    <s v="08"/>
    <x v="1"/>
    <s v="31000304"/>
    <x v="15"/>
    <n v="0"/>
    <n v="3.6"/>
    <n v="0"/>
    <n v="0"/>
    <n v="0"/>
  </r>
  <r>
    <s v="APENs"/>
    <s v="08"/>
    <x v="1"/>
    <s v="40400311"/>
    <x v="18"/>
    <n v="0"/>
    <n v="2.2581022637983605"/>
    <n v="0"/>
    <n v="0"/>
    <n v="0"/>
  </r>
  <r>
    <s v="APENs"/>
    <s v="08"/>
    <x v="1"/>
    <s v="40400311"/>
    <x v="18"/>
    <n v="0"/>
    <n v="2.1870237724942929"/>
    <n v="0"/>
    <n v="0"/>
    <n v="0"/>
  </r>
  <r>
    <s v="APENs"/>
    <s v="08"/>
    <x v="1"/>
    <s v="40400311"/>
    <x v="18"/>
    <n v="0"/>
    <n v="2.3810745108129456"/>
    <n v="0"/>
    <n v="0"/>
    <n v="0"/>
  </r>
  <r>
    <s v="APENs"/>
    <s v="08"/>
    <x v="1"/>
    <s v="40400311"/>
    <x v="18"/>
    <n v="0"/>
    <n v="2.017529539474987"/>
    <n v="0"/>
    <n v="0"/>
    <n v="0"/>
  </r>
  <r>
    <s v="APENs"/>
    <s v="08"/>
    <x v="1"/>
    <s v="40400311"/>
    <x v="18"/>
    <n v="0"/>
    <n v="6.7934428666829021"/>
    <n v="0"/>
    <n v="0"/>
    <n v="0"/>
  </r>
  <r>
    <s v="APENs"/>
    <s v="08"/>
    <x v="1"/>
    <s v="31000227"/>
    <x v="15"/>
    <n v="0"/>
    <n v="2.8012570000000001"/>
    <n v="0"/>
    <n v="0"/>
    <n v="0"/>
  </r>
  <r>
    <s v="APENs"/>
    <s v="08"/>
    <x v="1"/>
    <s v="40400311"/>
    <x v="18"/>
    <n v="0"/>
    <n v="4.354823990499451"/>
    <n v="0"/>
    <n v="0"/>
    <n v="0"/>
  </r>
  <r>
    <s v="APENs"/>
    <s v="08"/>
    <x v="1"/>
    <s v="31000227"/>
    <x v="15"/>
    <n v="0"/>
    <n v="2.4624299999999999"/>
    <n v="0"/>
    <n v="0"/>
    <n v="0"/>
  </r>
  <r>
    <s v="APENs"/>
    <s v="08"/>
    <x v="1"/>
    <s v="31000227"/>
    <x v="15"/>
    <n v="0"/>
    <n v="2.5"/>
    <n v="0"/>
    <n v="0"/>
    <n v="0"/>
  </r>
  <r>
    <s v="APENs"/>
    <s v="08"/>
    <x v="1"/>
    <s v="31000228"/>
    <x v="15"/>
    <n v="0"/>
    <n v="2.2999999999999998"/>
    <n v="0"/>
    <n v="0"/>
    <n v="0"/>
  </r>
  <r>
    <s v="APENs"/>
    <s v="08"/>
    <x v="1"/>
    <s v="40400311"/>
    <x v="18"/>
    <n v="0"/>
    <n v="11.708544351104297"/>
    <n v="0"/>
    <n v="0"/>
    <n v="0"/>
  </r>
  <r>
    <s v="APENs"/>
    <s v="08"/>
    <x v="1"/>
    <s v="40400311"/>
    <x v="18"/>
    <n v="0"/>
    <n v="3.556576278493274"/>
    <n v="0"/>
    <n v="0"/>
    <n v="0"/>
  </r>
  <r>
    <s v="APENs"/>
    <s v="08"/>
    <x v="1"/>
    <s v="31000301"/>
    <x v="15"/>
    <n v="0"/>
    <n v="2.2000000000000002"/>
    <n v="0"/>
    <n v="0"/>
    <n v="0"/>
  </r>
  <r>
    <s v="APENs"/>
    <s v="08"/>
    <x v="1"/>
    <s v="31000304"/>
    <x v="15"/>
    <n v="0"/>
    <n v="3.5"/>
    <n v="0"/>
    <n v="0"/>
    <n v="0"/>
  </r>
  <r>
    <s v="APENs"/>
    <s v="08"/>
    <x v="1"/>
    <s v="31000301"/>
    <x v="15"/>
    <n v="0"/>
    <n v="2.1999819999999999"/>
    <n v="0"/>
    <n v="0"/>
    <n v="0"/>
  </r>
  <r>
    <s v="APENs"/>
    <s v="08"/>
    <x v="1"/>
    <s v="31000304"/>
    <x v="15"/>
    <n v="0"/>
    <n v="2.12"/>
    <n v="0"/>
    <n v="0"/>
    <n v="0"/>
  </r>
  <r>
    <s v="APENs"/>
    <s v="08"/>
    <x v="1"/>
    <s v="31000302"/>
    <x v="15"/>
    <n v="0"/>
    <n v="2.0331830000000002"/>
    <n v="0"/>
    <n v="0"/>
    <n v="0"/>
  </r>
  <r>
    <s v="APENs"/>
    <s v="08"/>
    <x v="1"/>
    <s v="31000304"/>
    <x v="15"/>
    <n v="0"/>
    <n v="1.85182"/>
    <n v="0"/>
    <n v="0"/>
    <n v="0"/>
  </r>
  <r>
    <s v="APENs"/>
    <s v="08"/>
    <x v="1"/>
    <s v="31000304"/>
    <x v="15"/>
    <n v="0"/>
    <n v="3.5"/>
    <n v="0"/>
    <n v="0"/>
    <n v="0"/>
  </r>
  <r>
    <s v="APENs"/>
    <s v="08"/>
    <x v="1"/>
    <s v="31000301"/>
    <x v="15"/>
    <n v="0"/>
    <n v="2.1000019999999999"/>
    <n v="0"/>
    <n v="0"/>
    <n v="0"/>
  </r>
  <r>
    <s v="APENs"/>
    <s v="08"/>
    <x v="1"/>
    <s v="31000302"/>
    <x v="15"/>
    <n v="0"/>
    <n v="2.1"/>
    <n v="0"/>
    <n v="0"/>
    <n v="0"/>
  </r>
  <r>
    <s v="APENs"/>
    <s v="08"/>
    <x v="1"/>
    <s v="31000304"/>
    <x v="15"/>
    <n v="0"/>
    <n v="3.5"/>
    <n v="0"/>
    <n v="0"/>
    <n v="0"/>
  </r>
  <r>
    <s v="APENs"/>
    <s v="08"/>
    <x v="1"/>
    <s v="31000302"/>
    <x v="15"/>
    <n v="0"/>
    <n v="2.1"/>
    <n v="0"/>
    <n v="0"/>
    <n v="0"/>
  </r>
  <r>
    <s v="APENs"/>
    <s v="08"/>
    <x v="1"/>
    <s v="40400311"/>
    <x v="18"/>
    <n v="0"/>
    <n v="2.4604017440560795"/>
    <n v="0"/>
    <n v="0"/>
    <n v="0"/>
  </r>
  <r>
    <s v="APENs"/>
    <s v="08"/>
    <x v="1"/>
    <s v="31000302"/>
    <x v="15"/>
    <n v="0"/>
    <n v="4.699986"/>
    <n v="0"/>
    <n v="0"/>
    <n v="0"/>
  </r>
  <r>
    <s v="APENs"/>
    <s v="08"/>
    <x v="1"/>
    <s v="40400311"/>
    <x v="18"/>
    <n v="0"/>
    <n v="3.4034876761907196"/>
    <n v="0"/>
    <n v="0"/>
    <n v="0"/>
  </r>
  <r>
    <s v="APENs"/>
    <s v="08"/>
    <x v="1"/>
    <s v="31000304"/>
    <x v="15"/>
    <n v="0"/>
    <n v="2.5152909999999999"/>
    <n v="0"/>
    <n v="0"/>
    <n v="0"/>
  </r>
  <r>
    <s v="APENs"/>
    <s v="08"/>
    <x v="1"/>
    <s v="31000304"/>
    <x v="15"/>
    <n v="0"/>
    <n v="2.8"/>
    <n v="0"/>
    <n v="0"/>
    <n v="0"/>
  </r>
  <r>
    <s v="APENs"/>
    <s v="08"/>
    <x v="1"/>
    <s v="31000302"/>
    <x v="15"/>
    <n v="0"/>
    <n v="2.5595650000000001"/>
    <n v="0"/>
    <n v="0"/>
    <n v="0"/>
  </r>
  <r>
    <s v="APENs"/>
    <s v="08"/>
    <x v="1"/>
    <s v="31000302"/>
    <x v="15"/>
    <n v="0"/>
    <n v="2.5998510000000001"/>
    <n v="0"/>
    <n v="0"/>
    <n v="0"/>
  </r>
  <r>
    <s v="APENs"/>
    <s v="08"/>
    <x v="1"/>
    <s v="40400311"/>
    <x v="18"/>
    <n v="0"/>
    <n v="2.3728733356895941"/>
    <n v="0"/>
    <n v="0"/>
    <n v="0"/>
  </r>
  <r>
    <s v="APENs"/>
    <s v="08"/>
    <x v="1"/>
    <s v="40400311"/>
    <x v="18"/>
    <n v="0"/>
    <n v="2.3728733356895941"/>
    <n v="0"/>
    <n v="0"/>
    <n v="0"/>
  </r>
  <r>
    <s v="APENs"/>
    <s v="08"/>
    <x v="1"/>
    <s v="31000302"/>
    <x v="15"/>
    <n v="0"/>
    <n v="2.8"/>
    <n v="0"/>
    <n v="0"/>
    <n v="0"/>
  </r>
  <r>
    <s v="APENs"/>
    <s v="08"/>
    <x v="1"/>
    <s v="31000304"/>
    <x v="15"/>
    <n v="0"/>
    <n v="2.312649"/>
    <n v="0"/>
    <n v="0"/>
    <n v="0"/>
  </r>
  <r>
    <s v="APENs"/>
    <s v="08"/>
    <x v="1"/>
    <s v="40400311"/>
    <x v="18"/>
    <n v="0"/>
    <n v="2.3920575245381368"/>
    <n v="0"/>
    <n v="0"/>
    <n v="0"/>
  </r>
  <r>
    <s v="APENs"/>
    <s v="08"/>
    <x v="1"/>
    <s v="31000304"/>
    <x v="15"/>
    <n v="0"/>
    <n v="2.300001"/>
    <n v="0"/>
    <n v="0"/>
    <n v="0"/>
  </r>
  <r>
    <s v="APENs"/>
    <s v="08"/>
    <x v="1"/>
    <s v="40400311"/>
    <x v="18"/>
    <n v="0"/>
    <n v="2.3920575245381368"/>
    <n v="0"/>
    <n v="0"/>
    <n v="0"/>
  </r>
  <r>
    <s v="APENs"/>
    <s v="08"/>
    <x v="1"/>
    <s v="31000304"/>
    <x v="15"/>
    <n v="0"/>
    <n v="2.5999850000000002"/>
    <n v="0"/>
    <n v="0"/>
    <n v="0"/>
  </r>
  <r>
    <s v="APENs"/>
    <s v="08"/>
    <x v="1"/>
    <s v="31000304"/>
    <x v="15"/>
    <n v="0"/>
    <n v="2.5"/>
    <n v="0"/>
    <n v="0"/>
    <n v="0"/>
  </r>
  <r>
    <s v="APENs"/>
    <s v="08"/>
    <x v="1"/>
    <s v="31000304"/>
    <x v="15"/>
    <n v="0"/>
    <n v="2.2115659999999999"/>
    <n v="0"/>
    <n v="0"/>
    <n v="0"/>
  </r>
  <r>
    <s v="APENs"/>
    <s v="08"/>
    <x v="1"/>
    <s v="31000304"/>
    <x v="15"/>
    <n v="0"/>
    <n v="2.2032989999999999"/>
    <n v="0"/>
    <n v="0"/>
    <n v="0"/>
  </r>
  <r>
    <s v="APENs"/>
    <s v="08"/>
    <x v="1"/>
    <s v="40400311"/>
    <x v="18"/>
    <n v="0"/>
    <n v="2.0311981646805721"/>
    <n v="0"/>
    <n v="0"/>
    <n v="0"/>
  </r>
  <r>
    <s v="APENs"/>
    <s v="08"/>
    <x v="1"/>
    <s v="40400311"/>
    <x v="18"/>
    <n v="0"/>
    <n v="10.571314733999609"/>
    <n v="0"/>
    <n v="0"/>
    <n v="0"/>
  </r>
  <r>
    <s v="APENs"/>
    <s v="08"/>
    <x v="1"/>
    <s v="31000301"/>
    <x v="15"/>
    <n v="0"/>
    <n v="2.4000029999999999"/>
    <n v="0"/>
    <n v="0"/>
    <n v="0"/>
  </r>
  <r>
    <s v="APENs"/>
    <s v="08"/>
    <x v="1"/>
    <s v="31000304"/>
    <x v="15"/>
    <n v="0"/>
    <n v="2.1781130000000002"/>
    <n v="0"/>
    <n v="0"/>
    <n v="0"/>
  </r>
  <r>
    <s v="APENs"/>
    <s v="08"/>
    <x v="1"/>
    <s v="31000301"/>
    <x v="15"/>
    <n v="0"/>
    <n v="2.0492309999999998"/>
    <n v="0"/>
    <n v="0"/>
    <n v="0"/>
  </r>
  <r>
    <s v="APENs"/>
    <s v="08"/>
    <x v="1"/>
    <s v="31000304"/>
    <x v="15"/>
    <n v="0"/>
    <n v="2.1743999999999999"/>
    <n v="0"/>
    <n v="0"/>
    <n v="0"/>
  </r>
  <r>
    <s v="APENs"/>
    <s v="08"/>
    <x v="1"/>
    <s v="31000304"/>
    <x v="15"/>
    <n v="0"/>
    <n v="1.8528"/>
    <n v="0"/>
    <n v="0"/>
    <n v="0"/>
  </r>
  <r>
    <s v="APENs"/>
    <s v="08"/>
    <x v="1"/>
    <s v="31000304"/>
    <x v="15"/>
    <n v="0"/>
    <n v="1.9579489999999999"/>
    <n v="0"/>
    <n v="0"/>
    <n v="0"/>
  </r>
  <r>
    <s v="APENs"/>
    <s v="08"/>
    <x v="1"/>
    <s v="31000304"/>
    <x v="15"/>
    <n v="0"/>
    <n v="2.0639470000000002"/>
    <n v="0"/>
    <n v="0"/>
    <n v="0"/>
  </r>
  <r>
    <s v="APENs"/>
    <s v="08"/>
    <x v="1"/>
    <s v="31000304"/>
    <x v="15"/>
    <n v="0"/>
    <n v="1.7652049999999999"/>
    <n v="0"/>
    <n v="0"/>
    <n v="0"/>
  </r>
  <r>
    <s v="APENs"/>
    <s v="08"/>
    <x v="1"/>
    <s v="31000302"/>
    <x v="15"/>
    <n v="0"/>
    <n v="2.2000000000000002"/>
    <n v="0"/>
    <n v="0"/>
    <n v="0"/>
  </r>
  <r>
    <s v="APENs"/>
    <s v="08"/>
    <x v="1"/>
    <s v="31000301"/>
    <x v="15"/>
    <n v="0"/>
    <n v="2.2000000000000002"/>
    <n v="0"/>
    <n v="0"/>
    <n v="0"/>
  </r>
  <r>
    <s v="APENs"/>
    <s v="08"/>
    <x v="1"/>
    <s v="31000304"/>
    <x v="15"/>
    <n v="0"/>
    <n v="2.1"/>
    <n v="0"/>
    <n v="0"/>
    <n v="0"/>
  </r>
  <r>
    <s v="APENs"/>
    <s v="08"/>
    <x v="1"/>
    <s v="31000302"/>
    <x v="15"/>
    <n v="0"/>
    <n v="2.04"/>
    <n v="0"/>
    <n v="0"/>
    <n v="0"/>
  </r>
  <r>
    <s v="APENs"/>
    <s v="08"/>
    <x v="1"/>
    <s v="31000302"/>
    <x v="15"/>
    <n v="0"/>
    <n v="2.1"/>
    <n v="0"/>
    <n v="0"/>
    <n v="0"/>
  </r>
  <r>
    <s v="APENs"/>
    <s v="08"/>
    <x v="1"/>
    <s v="40400311"/>
    <x v="18"/>
    <n v="0"/>
    <n v="12.269203473041985"/>
    <n v="0"/>
    <n v="0"/>
    <n v="0"/>
  </r>
  <r>
    <s v="APENs"/>
    <s v="08"/>
    <x v="1"/>
    <s v="20200202"/>
    <x v="16"/>
    <n v="0"/>
    <n v="0"/>
    <n v="7.62"/>
    <n v="0"/>
    <n v="0"/>
  </r>
  <r>
    <s v="APENs"/>
    <s v="08"/>
    <x v="1"/>
    <s v="20200202"/>
    <x v="16"/>
    <n v="4.3"/>
    <n v="0"/>
    <n v="0"/>
    <n v="0"/>
    <n v="0"/>
  </r>
  <r>
    <s v="APENs"/>
    <s v="08"/>
    <x v="1"/>
    <s v="20200202"/>
    <x v="16"/>
    <n v="0"/>
    <n v="0"/>
    <n v="0"/>
    <n v="0"/>
    <n v="0.01"/>
  </r>
  <r>
    <s v="APENs"/>
    <s v="08"/>
    <x v="1"/>
    <s v="20200202"/>
    <x v="16"/>
    <n v="0"/>
    <n v="0"/>
    <n v="0"/>
    <n v="0"/>
    <n v="0"/>
  </r>
  <r>
    <s v="APENs"/>
    <s v="08"/>
    <x v="1"/>
    <s v="20200202"/>
    <x v="16"/>
    <n v="0"/>
    <n v="0"/>
    <n v="0"/>
    <n v="5.9999999999999995E-4"/>
    <n v="0"/>
  </r>
  <r>
    <s v="APENs"/>
    <s v="08"/>
    <x v="1"/>
    <s v="20200202"/>
    <x v="16"/>
    <n v="0"/>
    <n v="7.62"/>
    <n v="0"/>
    <n v="0"/>
    <n v="0"/>
  </r>
  <r>
    <s v="APENs"/>
    <s v="08"/>
    <x v="1"/>
    <s v="20200202"/>
    <x v="16"/>
    <n v="0"/>
    <n v="0"/>
    <n v="26.1"/>
    <n v="0"/>
    <n v="0"/>
  </r>
  <r>
    <s v="APENs"/>
    <s v="08"/>
    <x v="1"/>
    <s v="20200202"/>
    <x v="16"/>
    <n v="26.1"/>
    <n v="0"/>
    <n v="0"/>
    <n v="0"/>
    <n v="0"/>
  </r>
  <r>
    <s v="APENs"/>
    <s v="08"/>
    <x v="1"/>
    <s v="20200202"/>
    <x v="16"/>
    <n v="0"/>
    <n v="0"/>
    <n v="0"/>
    <n v="0"/>
    <n v="0.44350000000000001"/>
  </r>
  <r>
    <s v="APENs"/>
    <s v="08"/>
    <x v="1"/>
    <s v="20200202"/>
    <x v="16"/>
    <n v="0"/>
    <n v="0"/>
    <n v="0"/>
    <n v="0"/>
    <n v="0"/>
  </r>
  <r>
    <s v="APENs"/>
    <s v="08"/>
    <x v="1"/>
    <s v="20200202"/>
    <x v="16"/>
    <n v="0"/>
    <n v="0"/>
    <n v="0"/>
    <n v="2.6610000000000002E-2"/>
    <n v="0"/>
  </r>
  <r>
    <s v="APENs"/>
    <s v="08"/>
    <x v="1"/>
    <s v="20200202"/>
    <x v="16"/>
    <n v="0"/>
    <n v="24.8"/>
    <n v="0"/>
    <n v="0"/>
    <n v="0"/>
  </r>
  <r>
    <s v="APENs"/>
    <s v="08"/>
    <x v="1"/>
    <s v="20200252"/>
    <x v="16"/>
    <n v="0"/>
    <n v="0"/>
    <n v="2.4"/>
    <n v="0"/>
    <n v="0"/>
  </r>
  <r>
    <s v="APENs"/>
    <s v="08"/>
    <x v="1"/>
    <s v="20200252"/>
    <x v="16"/>
    <n v="6.3"/>
    <n v="0"/>
    <n v="0"/>
    <n v="0"/>
    <n v="0"/>
  </r>
  <r>
    <s v="APENs"/>
    <s v="08"/>
    <x v="1"/>
    <s v="20200252"/>
    <x v="16"/>
    <n v="0"/>
    <n v="0"/>
    <n v="0"/>
    <n v="0"/>
    <n v="5.2299999999999999E-2"/>
  </r>
  <r>
    <s v="APENs"/>
    <s v="08"/>
    <x v="1"/>
    <s v="20200252"/>
    <x v="16"/>
    <n v="0"/>
    <n v="0"/>
    <n v="0"/>
    <n v="0"/>
    <n v="0"/>
  </r>
  <r>
    <s v="APENs"/>
    <s v="08"/>
    <x v="1"/>
    <s v="20200252"/>
    <x v="16"/>
    <n v="0"/>
    <n v="0"/>
    <n v="0"/>
    <n v="3.1380000000000002E-3"/>
    <n v="0"/>
  </r>
  <r>
    <s v="APENs"/>
    <s v="08"/>
    <x v="1"/>
    <s v="20200252"/>
    <x v="16"/>
    <n v="0"/>
    <n v="1.4"/>
    <n v="0"/>
    <n v="0"/>
    <n v="0"/>
  </r>
  <r>
    <s v="APENs"/>
    <s v="08"/>
    <x v="1"/>
    <s v="20200252"/>
    <x v="16"/>
    <n v="0"/>
    <n v="0"/>
    <n v="6.5"/>
    <n v="0"/>
    <n v="0"/>
  </r>
  <r>
    <s v="APENs"/>
    <s v="08"/>
    <x v="1"/>
    <s v="20200252"/>
    <x v="16"/>
    <n v="22"/>
    <n v="0"/>
    <n v="0"/>
    <n v="0"/>
    <n v="0"/>
  </r>
  <r>
    <s v="APENs"/>
    <s v="08"/>
    <x v="1"/>
    <s v="20200252"/>
    <x v="16"/>
    <n v="0"/>
    <n v="0"/>
    <n v="0"/>
    <n v="0"/>
    <n v="0.39200000000000002"/>
  </r>
  <r>
    <s v="APENs"/>
    <s v="08"/>
    <x v="1"/>
    <s v="20200252"/>
    <x v="16"/>
    <n v="0"/>
    <n v="0"/>
    <n v="0"/>
    <n v="0"/>
    <n v="0"/>
  </r>
  <r>
    <s v="APENs"/>
    <s v="08"/>
    <x v="1"/>
    <s v="20200252"/>
    <x v="16"/>
    <n v="0"/>
    <n v="0"/>
    <n v="0"/>
    <n v="2.3519999999999999E-2"/>
    <n v="0"/>
  </r>
  <r>
    <s v="APENs"/>
    <s v="08"/>
    <x v="1"/>
    <s v="20200252"/>
    <x v="16"/>
    <n v="0"/>
    <n v="6.5"/>
    <n v="0"/>
    <n v="0"/>
    <n v="0"/>
  </r>
  <r>
    <s v="APENs"/>
    <s v="08"/>
    <x v="1"/>
    <s v="20200252"/>
    <x v="16"/>
    <n v="0"/>
    <n v="0"/>
    <n v="6.5"/>
    <n v="0"/>
    <n v="0"/>
  </r>
  <r>
    <s v="APENs"/>
    <s v="08"/>
    <x v="1"/>
    <s v="20200252"/>
    <x v="16"/>
    <n v="22"/>
    <n v="0"/>
    <n v="0"/>
    <n v="0"/>
    <n v="0"/>
  </r>
  <r>
    <s v="APENs"/>
    <s v="08"/>
    <x v="1"/>
    <s v="20200252"/>
    <x v="16"/>
    <n v="0"/>
    <n v="0"/>
    <n v="0"/>
    <n v="0"/>
    <n v="0.39200000000000002"/>
  </r>
  <r>
    <s v="APENs"/>
    <s v="08"/>
    <x v="1"/>
    <s v="20200252"/>
    <x v="16"/>
    <n v="0"/>
    <n v="0"/>
    <n v="0"/>
    <n v="0"/>
    <n v="0"/>
  </r>
  <r>
    <s v="APENs"/>
    <s v="08"/>
    <x v="1"/>
    <s v="20200252"/>
    <x v="16"/>
    <n v="0"/>
    <n v="0"/>
    <n v="0"/>
    <n v="2.3519999999999999E-2"/>
    <n v="0"/>
  </r>
  <r>
    <s v="APENs"/>
    <s v="08"/>
    <x v="1"/>
    <s v="20200252"/>
    <x v="16"/>
    <n v="0"/>
    <n v="6.5"/>
    <n v="0"/>
    <n v="0"/>
    <n v="0"/>
  </r>
  <r>
    <s v="APENs"/>
    <s v="08"/>
    <x v="1"/>
    <s v="20200252"/>
    <x v="16"/>
    <n v="0"/>
    <n v="0"/>
    <n v="6.5"/>
    <n v="0"/>
    <n v="0"/>
  </r>
  <r>
    <s v="APENs"/>
    <s v="08"/>
    <x v="1"/>
    <s v="20200252"/>
    <x v="16"/>
    <n v="22"/>
    <n v="0"/>
    <n v="0"/>
    <n v="0"/>
    <n v="0"/>
  </r>
  <r>
    <s v="APENs"/>
    <s v="08"/>
    <x v="1"/>
    <s v="20200252"/>
    <x v="16"/>
    <n v="0"/>
    <n v="0"/>
    <n v="0"/>
    <n v="0"/>
    <n v="0.39200000000000002"/>
  </r>
  <r>
    <s v="APENs"/>
    <s v="08"/>
    <x v="1"/>
    <s v="20200252"/>
    <x v="16"/>
    <n v="0"/>
    <n v="0"/>
    <n v="0"/>
    <n v="0"/>
    <n v="0"/>
  </r>
  <r>
    <s v="APENs"/>
    <s v="08"/>
    <x v="1"/>
    <s v="20200252"/>
    <x v="16"/>
    <n v="0"/>
    <n v="0"/>
    <n v="0"/>
    <n v="2.3519999999999999E-2"/>
    <n v="0"/>
  </r>
  <r>
    <s v="APENs"/>
    <s v="08"/>
    <x v="1"/>
    <s v="20200252"/>
    <x v="16"/>
    <n v="0"/>
    <n v="6.5"/>
    <n v="0"/>
    <n v="0"/>
    <n v="0"/>
  </r>
  <r>
    <s v="APENs"/>
    <s v="08"/>
    <x v="1"/>
    <s v="20200252"/>
    <x v="16"/>
    <n v="0"/>
    <n v="0"/>
    <n v="6.5"/>
    <n v="0"/>
    <n v="0"/>
  </r>
  <r>
    <s v="APENs"/>
    <s v="08"/>
    <x v="1"/>
    <s v="20200252"/>
    <x v="16"/>
    <n v="22"/>
    <n v="0"/>
    <n v="0"/>
    <n v="0"/>
    <n v="0"/>
  </r>
  <r>
    <s v="APENs"/>
    <s v="08"/>
    <x v="1"/>
    <s v="20200252"/>
    <x v="16"/>
    <n v="0"/>
    <n v="0"/>
    <n v="0"/>
    <n v="0"/>
    <n v="0.39200000000000002"/>
  </r>
  <r>
    <s v="APENs"/>
    <s v="08"/>
    <x v="1"/>
    <s v="20200252"/>
    <x v="16"/>
    <n v="0"/>
    <n v="0"/>
    <n v="0"/>
    <n v="0"/>
    <n v="0"/>
  </r>
  <r>
    <s v="APENs"/>
    <s v="08"/>
    <x v="1"/>
    <s v="20200252"/>
    <x v="16"/>
    <n v="0"/>
    <n v="0"/>
    <n v="0"/>
    <n v="2.3519999999999999E-2"/>
    <n v="0"/>
  </r>
  <r>
    <s v="APENs"/>
    <s v="08"/>
    <x v="1"/>
    <s v="20200252"/>
    <x v="16"/>
    <n v="0"/>
    <n v="6.5"/>
    <n v="0"/>
    <n v="0"/>
    <n v="0"/>
  </r>
  <r>
    <s v="APENs"/>
    <s v="08"/>
    <x v="1"/>
    <s v="20200252"/>
    <x v="16"/>
    <n v="0"/>
    <n v="0"/>
    <n v="6.5"/>
    <n v="0"/>
    <n v="0"/>
  </r>
  <r>
    <s v="APENs"/>
    <s v="08"/>
    <x v="1"/>
    <s v="20200252"/>
    <x v="16"/>
    <n v="22"/>
    <n v="0"/>
    <n v="0"/>
    <n v="0"/>
    <n v="0"/>
  </r>
  <r>
    <s v="APENs"/>
    <s v="08"/>
    <x v="1"/>
    <s v="20200252"/>
    <x v="16"/>
    <n v="0"/>
    <n v="0"/>
    <n v="0"/>
    <n v="0"/>
    <n v="0.39200000000000002"/>
  </r>
  <r>
    <s v="APENs"/>
    <s v="08"/>
    <x v="1"/>
    <s v="20200252"/>
    <x v="16"/>
    <n v="0"/>
    <n v="0"/>
    <n v="0"/>
    <n v="0"/>
    <n v="0"/>
  </r>
  <r>
    <s v="APENs"/>
    <s v="08"/>
    <x v="1"/>
    <s v="20200252"/>
    <x v="16"/>
    <n v="0"/>
    <n v="0"/>
    <n v="0"/>
    <n v="2.3519999999999999E-2"/>
    <n v="0"/>
  </r>
  <r>
    <s v="APENs"/>
    <s v="08"/>
    <x v="1"/>
    <s v="20200252"/>
    <x v="16"/>
    <n v="0"/>
    <n v="6.5"/>
    <n v="0"/>
    <n v="0"/>
    <n v="0"/>
  </r>
  <r>
    <s v="APENs"/>
    <s v="08"/>
    <x v="1"/>
    <s v="31000299"/>
    <x v="25"/>
    <n v="0"/>
    <n v="3"/>
    <n v="0"/>
    <n v="0"/>
    <n v="0"/>
  </r>
  <r>
    <s v="APENs"/>
    <s v="08"/>
    <x v="1"/>
    <s v="31088801"/>
    <x v="17"/>
    <n v="0"/>
    <n v="6"/>
    <n v="0"/>
    <n v="0"/>
    <n v="0"/>
  </r>
  <r>
    <s v="APENs"/>
    <s v="08"/>
    <x v="1"/>
    <s v="40400311"/>
    <x v="18"/>
    <n v="0"/>
    <n v="1.6949095254925672"/>
    <n v="0"/>
    <n v="0"/>
    <n v="0"/>
  </r>
  <r>
    <s v="APENs"/>
    <s v="08"/>
    <x v="1"/>
    <s v="40400311"/>
    <x v="18"/>
    <n v="0"/>
    <n v="9.6773866455543356"/>
    <n v="0"/>
    <n v="0"/>
    <n v="0"/>
  </r>
  <r>
    <s v="APENs"/>
    <s v="08"/>
    <x v="1"/>
    <s v="40400311"/>
    <x v="18"/>
    <n v="0"/>
    <n v="1.0411077440714533"/>
    <n v="0"/>
    <n v="0"/>
    <n v="0"/>
  </r>
  <r>
    <s v="APENs"/>
    <s v="08"/>
    <x v="1"/>
    <s v="40400311"/>
    <x v="18"/>
    <n v="0"/>
    <n v="2.3482698103195405"/>
    <n v="0"/>
    <n v="0"/>
    <n v="0"/>
  </r>
  <r>
    <s v="APENs"/>
    <s v="08"/>
    <x v="1"/>
    <s v="31000130"/>
    <x v="35"/>
    <n v="0"/>
    <n v="2.8"/>
    <n v="0"/>
    <n v="0"/>
    <n v="0"/>
  </r>
  <r>
    <s v="APENs"/>
    <s v="08"/>
    <x v="1"/>
    <s v="31000227"/>
    <x v="15"/>
    <n v="0"/>
    <n v="3.4009999999999998"/>
    <n v="0"/>
    <n v="0"/>
    <n v="0"/>
  </r>
  <r>
    <s v="APENs"/>
    <s v="08"/>
    <x v="1"/>
    <s v="31000227"/>
    <x v="15"/>
    <n v="0"/>
    <n v="20.414400000000001"/>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1.4249324445681822E-2"/>
    <n v="0"/>
    <n v="0"/>
    <n v="0"/>
  </r>
  <r>
    <s v="APENs"/>
    <s v="08"/>
    <x v="1"/>
    <s v="40400311"/>
    <x v="18"/>
    <n v="0"/>
    <n v="5.4019489367589069"/>
    <n v="0"/>
    <n v="0"/>
    <n v="0"/>
  </r>
  <r>
    <s v="APENs"/>
    <s v="08"/>
    <x v="1"/>
    <s v="40400311"/>
    <x v="18"/>
    <n v="0"/>
    <n v="2.1323481781819358"/>
    <n v="0"/>
    <n v="0"/>
    <n v="0"/>
  </r>
  <r>
    <s v="APENs"/>
    <s v="08"/>
    <x v="1"/>
    <s v="40400311"/>
    <x v="18"/>
    <n v="0"/>
    <n v="61.662175399940153"/>
    <n v="0"/>
    <n v="0"/>
    <n v="0"/>
  </r>
  <r>
    <s v="APENs"/>
    <s v="08"/>
    <x v="1"/>
    <s v="40400311"/>
    <x v="18"/>
    <n v="0"/>
    <n v="7.5478148385241575"/>
    <n v="0"/>
    <n v="0"/>
    <n v="0"/>
  </r>
  <r>
    <s v="APENs"/>
    <s v="08"/>
    <x v="1"/>
    <s v="40400311"/>
    <x v="18"/>
    <n v="0"/>
    <n v="2.2170510083459223"/>
    <n v="0"/>
    <n v="0"/>
    <n v="0"/>
  </r>
  <r>
    <s v="APENs"/>
    <s v="08"/>
    <x v="1"/>
    <s v="40400311"/>
    <x v="18"/>
    <n v="0"/>
    <n v="3.480031977341997"/>
    <n v="0"/>
    <n v="0"/>
    <n v="0"/>
  </r>
  <r>
    <s v="APENs"/>
    <s v="08"/>
    <x v="1"/>
    <s v="40400311"/>
    <x v="18"/>
    <n v="0"/>
    <n v="2.3154651098261363"/>
    <n v="0"/>
    <n v="0"/>
    <n v="0"/>
  </r>
  <r>
    <s v="APENs"/>
    <s v="08"/>
    <x v="1"/>
    <s v="40400311"/>
    <x v="18"/>
    <n v="0"/>
    <n v="4.3111707755528776"/>
    <n v="0"/>
    <n v="0"/>
    <n v="0"/>
  </r>
  <r>
    <s v="APENs"/>
    <s v="08"/>
    <x v="1"/>
    <s v="40400311"/>
    <x v="18"/>
    <n v="0"/>
    <n v="0"/>
    <n v="0"/>
    <n v="0"/>
    <n v="0"/>
  </r>
  <r>
    <s v="APENs"/>
    <s v="08"/>
    <x v="1"/>
    <s v="40400311"/>
    <x v="18"/>
    <n v="0"/>
    <n v="0"/>
    <n v="0"/>
    <n v="0"/>
    <n v="0"/>
  </r>
  <r>
    <s v="APENs"/>
    <s v="08"/>
    <x v="1"/>
    <s v="40400311"/>
    <x v="18"/>
    <n v="0"/>
    <n v="11.274571309992679"/>
    <n v="0"/>
    <n v="0"/>
    <n v="0"/>
  </r>
  <r>
    <s v="APENs"/>
    <s v="08"/>
    <x v="1"/>
    <s v="40400311"/>
    <x v="18"/>
    <n v="0"/>
    <n v="6.1338225565411468"/>
    <n v="0"/>
    <n v="0"/>
    <n v="0"/>
  </r>
  <r>
    <s v="APENs"/>
    <s v="08"/>
    <x v="1"/>
    <s v="40400311"/>
    <x v="18"/>
    <n v="0"/>
    <n v="16.518421008022344"/>
    <n v="0"/>
    <n v="0"/>
    <n v="0"/>
  </r>
  <r>
    <s v="APENs"/>
    <s v="08"/>
    <x v="1"/>
    <s v="40400311"/>
    <x v="18"/>
    <n v="0"/>
    <n v="0"/>
    <n v="0"/>
    <n v="0"/>
    <n v="0"/>
  </r>
  <r>
    <s v="APENs"/>
    <s v="08"/>
    <x v="1"/>
    <s v="40400311"/>
    <x v="18"/>
    <n v="0"/>
    <n v="0"/>
    <n v="0"/>
    <n v="0"/>
    <n v="0"/>
  </r>
  <r>
    <s v="APENs"/>
    <s v="08"/>
    <x v="1"/>
    <s v="40400311"/>
    <x v="18"/>
    <n v="0"/>
    <n v="3.5723847269747937"/>
    <n v="0"/>
    <n v="0"/>
    <n v="0"/>
  </r>
  <r>
    <s v="APENs"/>
    <s v="08"/>
    <x v="1"/>
    <s v="20200253"/>
    <x v="16"/>
    <n v="0"/>
    <n v="0"/>
    <n v="3"/>
    <n v="0"/>
    <n v="0"/>
  </r>
  <r>
    <s v="APENs"/>
    <s v="08"/>
    <x v="1"/>
    <s v="20200253"/>
    <x v="16"/>
    <n v="3"/>
    <n v="0"/>
    <n v="0"/>
    <n v="0"/>
    <n v="0"/>
  </r>
  <r>
    <s v="APENs"/>
    <s v="08"/>
    <x v="1"/>
    <s v="20200253"/>
    <x v="16"/>
    <n v="0"/>
    <n v="0"/>
    <n v="0"/>
    <n v="0"/>
    <n v="2.5000000000000001E-2"/>
  </r>
  <r>
    <s v="APENs"/>
    <s v="08"/>
    <x v="1"/>
    <s v="20200253"/>
    <x v="16"/>
    <n v="0"/>
    <n v="0"/>
    <n v="0"/>
    <n v="0"/>
    <n v="0"/>
  </r>
  <r>
    <s v="APENs"/>
    <s v="08"/>
    <x v="1"/>
    <s v="20200253"/>
    <x v="16"/>
    <n v="0"/>
    <n v="0"/>
    <n v="0"/>
    <n v="1.5E-3"/>
    <n v="0"/>
  </r>
  <r>
    <s v="APENs"/>
    <s v="08"/>
    <x v="1"/>
    <s v="20200253"/>
    <x v="16"/>
    <n v="0"/>
    <n v="1"/>
    <n v="0"/>
    <n v="0"/>
    <n v="0"/>
  </r>
  <r>
    <s v="APENs"/>
    <s v="08"/>
    <x v="1"/>
    <s v="40400311"/>
    <x v="18"/>
    <n v="0"/>
    <n v="2.2006929444448864"/>
    <n v="0"/>
    <n v="0"/>
    <n v="0"/>
  </r>
  <r>
    <s v="APENs"/>
    <s v="08"/>
    <x v="1"/>
    <s v="40400311"/>
    <x v="18"/>
    <n v="0"/>
    <n v="4.436924314424294"/>
    <n v="0"/>
    <n v="0"/>
    <n v="0"/>
  </r>
  <r>
    <s v="APENs"/>
    <s v="08"/>
    <x v="1"/>
    <s v="31000304"/>
    <x v="15"/>
    <n v="0"/>
    <n v="2.7"/>
    <n v="0"/>
    <n v="0"/>
    <n v="0"/>
  </r>
  <r>
    <s v="APENs"/>
    <s v="08"/>
    <x v="1"/>
    <s v="40400311"/>
    <x v="18"/>
    <n v="0"/>
    <n v="4.0159224569171466"/>
    <n v="0"/>
    <n v="0"/>
    <n v="0"/>
  </r>
  <r>
    <s v="APENs"/>
    <s v="08"/>
    <x v="1"/>
    <s v="40400311"/>
    <x v="18"/>
    <n v="0"/>
    <n v="2.8485983543248152"/>
    <n v="0"/>
    <n v="0"/>
    <n v="0"/>
  </r>
  <r>
    <s v="APENs"/>
    <s v="08"/>
    <x v="1"/>
    <s v="40400311"/>
    <x v="18"/>
    <n v="0"/>
    <n v="2.3350385811205343"/>
    <n v="0"/>
    <n v="0"/>
    <n v="0"/>
  </r>
  <r>
    <s v="APENs"/>
    <s v="08"/>
    <x v="1"/>
    <s v="40400311"/>
    <x v="18"/>
    <n v="0"/>
    <n v="2.1624197003792314"/>
    <n v="0"/>
    <n v="0"/>
    <n v="0"/>
  </r>
  <r>
    <s v="APENs"/>
    <s v="08"/>
    <x v="1"/>
    <s v="40400311"/>
    <x v="18"/>
    <n v="0"/>
    <n v="3.228529273559229"/>
    <n v="0"/>
    <n v="0"/>
    <n v="0"/>
  </r>
  <r>
    <s v="APENs"/>
    <s v="08"/>
    <x v="1"/>
    <s v="40400311"/>
    <x v="18"/>
    <n v="0"/>
    <n v="2.5615003635266698"/>
    <n v="0"/>
    <n v="0"/>
    <n v="0"/>
  </r>
  <r>
    <s v="APENs"/>
    <s v="08"/>
    <x v="1"/>
    <s v="40400311"/>
    <x v="18"/>
    <n v="0"/>
    <n v="7.3291168352347942"/>
    <n v="0"/>
    <n v="0"/>
    <n v="0"/>
  </r>
  <r>
    <s v="APENs"/>
    <s v="08"/>
    <x v="1"/>
    <s v="40400311"/>
    <x v="18"/>
    <n v="0"/>
    <n v="2.0830984813311875"/>
    <n v="0"/>
    <n v="0"/>
    <n v="0"/>
  </r>
  <r>
    <s v="APENs"/>
    <s v="08"/>
    <x v="1"/>
    <s v="40400311"/>
    <x v="18"/>
    <n v="0"/>
    <n v="1.2924481329299051"/>
    <n v="0"/>
    <n v="0"/>
    <n v="0"/>
  </r>
  <r>
    <s v="APENs"/>
    <s v="08"/>
    <x v="1"/>
    <s v="40400311"/>
    <x v="18"/>
    <n v="0"/>
    <n v="6.3628215775010704"/>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0.86461093767307395"/>
    <n v="0"/>
    <n v="0"/>
    <n v="0"/>
  </r>
  <r>
    <s v="APENs"/>
    <s v="08"/>
    <x v="1"/>
    <s v="40400311"/>
    <x v="18"/>
    <n v="0"/>
    <n v="1.0612149751801294"/>
    <n v="0"/>
    <n v="0"/>
    <n v="0"/>
  </r>
  <r>
    <s v="APENs"/>
    <s v="08"/>
    <x v="1"/>
    <s v="40400311"/>
    <x v="18"/>
    <n v="0"/>
    <n v="1.2589360810821115"/>
    <n v="0"/>
    <n v="0"/>
    <n v="0"/>
  </r>
  <r>
    <s v="APENs"/>
    <s v="08"/>
    <x v="1"/>
    <s v="40400311"/>
    <x v="18"/>
    <n v="0"/>
    <n v="1.4242622035312262"/>
    <n v="0"/>
    <n v="0"/>
    <n v="0"/>
  </r>
  <r>
    <s v="APENs"/>
    <s v="08"/>
    <x v="1"/>
    <s v="40400311"/>
    <x v="18"/>
    <n v="0"/>
    <n v="2.4117506646462097"/>
    <n v="0"/>
    <n v="0"/>
    <n v="0"/>
  </r>
  <r>
    <s v="APENs"/>
    <s v="08"/>
    <x v="1"/>
    <s v="40400311"/>
    <x v="18"/>
    <n v="0"/>
    <n v="9.3958129663192782"/>
    <n v="0"/>
    <n v="0"/>
    <n v="0"/>
  </r>
  <r>
    <s v="APENs"/>
    <s v="08"/>
    <x v="1"/>
    <s v="40400311"/>
    <x v="18"/>
    <n v="0"/>
    <n v="5.2837335080021184"/>
    <n v="0"/>
    <n v="0"/>
    <n v="0"/>
  </r>
  <r>
    <s v="APENs"/>
    <s v="08"/>
    <x v="1"/>
    <s v="40400311"/>
    <x v="18"/>
    <n v="0"/>
    <n v="0"/>
    <n v="0"/>
    <n v="0"/>
    <n v="0"/>
  </r>
  <r>
    <s v="APENs"/>
    <s v="08"/>
    <x v="1"/>
    <s v="40400311"/>
    <x v="18"/>
    <n v="0"/>
    <n v="0"/>
    <n v="0"/>
    <n v="0"/>
    <n v="0"/>
  </r>
  <r>
    <s v="APENs"/>
    <s v="08"/>
    <x v="1"/>
    <s v="40400311"/>
    <x v="18"/>
    <n v="0"/>
    <n v="0.15142085506907044"/>
    <n v="0"/>
    <n v="0"/>
    <n v="0"/>
  </r>
  <r>
    <s v="APENs"/>
    <s v="08"/>
    <x v="1"/>
    <s v="20200202"/>
    <x v="16"/>
    <n v="0"/>
    <n v="0"/>
    <n v="2.2000000000000002"/>
    <n v="0"/>
    <n v="0"/>
  </r>
  <r>
    <s v="APENs"/>
    <s v="08"/>
    <x v="1"/>
    <s v="20200202"/>
    <x v="16"/>
    <n v="58.2"/>
    <n v="0"/>
    <n v="0"/>
    <n v="0"/>
    <n v="0"/>
  </r>
  <r>
    <s v="APENs"/>
    <s v="08"/>
    <x v="1"/>
    <s v="20200202"/>
    <x v="16"/>
    <n v="0"/>
    <n v="0"/>
    <n v="0"/>
    <n v="0"/>
    <n v="0.74"/>
  </r>
  <r>
    <s v="APENs"/>
    <s v="08"/>
    <x v="1"/>
    <s v="20200202"/>
    <x v="16"/>
    <n v="0"/>
    <n v="0"/>
    <n v="0"/>
    <n v="0"/>
    <n v="0"/>
  </r>
  <r>
    <s v="APENs"/>
    <s v="08"/>
    <x v="1"/>
    <s v="20200202"/>
    <x v="16"/>
    <n v="0"/>
    <n v="0"/>
    <n v="0"/>
    <n v="1.08"/>
    <n v="0"/>
  </r>
  <r>
    <s v="APENs"/>
    <s v="08"/>
    <x v="1"/>
    <s v="20200202"/>
    <x v="16"/>
    <n v="0"/>
    <n v="4.3"/>
    <n v="0"/>
    <n v="0"/>
    <n v="0"/>
  </r>
  <r>
    <s v="APENs"/>
    <s v="08"/>
    <x v="1"/>
    <s v="20200253"/>
    <x v="16"/>
    <n v="0"/>
    <n v="0"/>
    <n v="1.48"/>
    <n v="0"/>
    <n v="0"/>
  </r>
  <r>
    <s v="APENs"/>
    <s v="08"/>
    <x v="1"/>
    <s v="20200253"/>
    <x v="16"/>
    <n v="14.81"/>
    <n v="0"/>
    <n v="0"/>
    <n v="0"/>
    <n v="0"/>
  </r>
  <r>
    <s v="APENs"/>
    <s v="08"/>
    <x v="1"/>
    <s v="20200253"/>
    <x v="16"/>
    <n v="0"/>
    <n v="0"/>
    <n v="0"/>
    <n v="2.5440000000000001E-2"/>
    <n v="0"/>
  </r>
  <r>
    <s v="APENs"/>
    <s v="08"/>
    <x v="1"/>
    <s v="20200253"/>
    <x v="16"/>
    <n v="0"/>
    <n v="0.79"/>
    <n v="0"/>
    <n v="0"/>
    <n v="0"/>
  </r>
  <r>
    <s v="APENs"/>
    <s v="08"/>
    <x v="1"/>
    <s v="20200253"/>
    <x v="16"/>
    <n v="0"/>
    <n v="0"/>
    <n v="1.56"/>
    <n v="0"/>
    <n v="0"/>
  </r>
  <r>
    <s v="APENs"/>
    <s v="08"/>
    <x v="1"/>
    <s v="20200253"/>
    <x v="16"/>
    <n v="15.58"/>
    <n v="0"/>
    <n v="0"/>
    <n v="0"/>
    <n v="0"/>
  </r>
  <r>
    <s v="APENs"/>
    <s v="08"/>
    <x v="1"/>
    <s v="20200253"/>
    <x v="16"/>
    <n v="0"/>
    <n v="0.83"/>
    <n v="0"/>
    <n v="0"/>
    <n v="0"/>
  </r>
  <r>
    <s v="APENs"/>
    <s v="08"/>
    <x v="1"/>
    <s v="20200253"/>
    <x v="16"/>
    <n v="0"/>
    <n v="0"/>
    <n v="1.62"/>
    <n v="0"/>
    <n v="0"/>
  </r>
  <r>
    <s v="APENs"/>
    <s v="08"/>
    <x v="1"/>
    <s v="20200253"/>
    <x v="16"/>
    <n v="16.239999999999998"/>
    <n v="0"/>
    <n v="0"/>
    <n v="0"/>
    <n v="0"/>
  </r>
  <r>
    <s v="APENs"/>
    <s v="08"/>
    <x v="1"/>
    <s v="20200253"/>
    <x v="16"/>
    <n v="0"/>
    <n v="0.87"/>
    <n v="0"/>
    <n v="0"/>
    <n v="0"/>
  </r>
  <r>
    <s v="APENs"/>
    <s v="08"/>
    <x v="1"/>
    <s v="20200253"/>
    <x v="16"/>
    <n v="0"/>
    <n v="0"/>
    <n v="1.67"/>
    <n v="0"/>
    <n v="0"/>
  </r>
  <r>
    <s v="APENs"/>
    <s v="08"/>
    <x v="1"/>
    <s v="20200253"/>
    <x v="16"/>
    <n v="16.73"/>
    <n v="0"/>
    <n v="0"/>
    <n v="0"/>
    <n v="0"/>
  </r>
  <r>
    <s v="APENs"/>
    <s v="08"/>
    <x v="1"/>
    <s v="20200253"/>
    <x v="16"/>
    <n v="0"/>
    <n v="0.89"/>
    <n v="0"/>
    <n v="0"/>
    <n v="0"/>
  </r>
  <r>
    <s v="APENs"/>
    <s v="08"/>
    <x v="1"/>
    <s v="31000203"/>
    <x v="16"/>
    <n v="0"/>
    <n v="0"/>
    <n v="3.4"/>
    <n v="0"/>
    <n v="0"/>
  </r>
  <r>
    <s v="APENs"/>
    <s v="08"/>
    <x v="1"/>
    <s v="31000203"/>
    <x v="16"/>
    <n v="38.799999999999997"/>
    <n v="0"/>
    <n v="0"/>
    <n v="0"/>
    <n v="0"/>
  </r>
  <r>
    <s v="APENs"/>
    <s v="08"/>
    <x v="1"/>
    <s v="31000203"/>
    <x v="16"/>
    <n v="0"/>
    <n v="0"/>
    <n v="0"/>
    <n v="0"/>
    <n v="0.82"/>
  </r>
  <r>
    <s v="APENs"/>
    <s v="08"/>
    <x v="1"/>
    <s v="31000203"/>
    <x v="16"/>
    <n v="0"/>
    <n v="0"/>
    <n v="0"/>
    <n v="0"/>
    <n v="0"/>
  </r>
  <r>
    <s v="APENs"/>
    <s v="08"/>
    <x v="1"/>
    <s v="31000203"/>
    <x v="16"/>
    <n v="0"/>
    <n v="0"/>
    <n v="0"/>
    <n v="1.3"/>
    <n v="0"/>
  </r>
  <r>
    <s v="APENs"/>
    <s v="08"/>
    <x v="1"/>
    <s v="31000203"/>
    <x v="16"/>
    <n v="0"/>
    <n v="4.53"/>
    <n v="0"/>
    <n v="0"/>
    <n v="0"/>
  </r>
  <r>
    <s v="APENs"/>
    <s v="08"/>
    <x v="1"/>
    <s v="31000203"/>
    <x v="16"/>
    <n v="0"/>
    <n v="0"/>
    <n v="25"/>
    <n v="0"/>
    <n v="0"/>
  </r>
  <r>
    <s v="APENs"/>
    <s v="08"/>
    <x v="1"/>
    <s v="31000203"/>
    <x v="16"/>
    <n v="99"/>
    <n v="0"/>
    <n v="0"/>
    <n v="0"/>
    <n v="0"/>
  </r>
  <r>
    <s v="APENs"/>
    <s v="08"/>
    <x v="1"/>
    <s v="31000203"/>
    <x v="16"/>
    <n v="0"/>
    <n v="0"/>
    <n v="0"/>
    <n v="0"/>
    <n v="4.04"/>
  </r>
  <r>
    <s v="APENs"/>
    <s v="08"/>
    <x v="1"/>
    <s v="31000203"/>
    <x v="16"/>
    <n v="0"/>
    <n v="0"/>
    <n v="0"/>
    <n v="0"/>
    <n v="0"/>
  </r>
  <r>
    <s v="APENs"/>
    <s v="08"/>
    <x v="1"/>
    <s v="31000203"/>
    <x v="16"/>
    <n v="0"/>
    <n v="0"/>
    <n v="0"/>
    <n v="6"/>
    <n v="0"/>
  </r>
  <r>
    <s v="APENs"/>
    <s v="08"/>
    <x v="1"/>
    <s v="31000203"/>
    <x v="16"/>
    <n v="0"/>
    <n v="55.4"/>
    <n v="0"/>
    <n v="0"/>
    <n v="0"/>
  </r>
  <r>
    <s v="APENs"/>
    <s v="08"/>
    <x v="1"/>
    <s v="31000205"/>
    <x v="26"/>
    <n v="0"/>
    <n v="0"/>
    <n v="2.0699999999999998"/>
    <n v="0"/>
    <n v="0"/>
  </r>
  <r>
    <s v="APENs"/>
    <s v="08"/>
    <x v="1"/>
    <s v="31000205"/>
    <x v="26"/>
    <n v="0.4"/>
    <n v="0"/>
    <n v="0"/>
    <n v="0"/>
    <n v="0"/>
  </r>
  <r>
    <s v="APENs"/>
    <s v="08"/>
    <x v="1"/>
    <s v="31000205"/>
    <x v="26"/>
    <n v="0"/>
    <n v="0"/>
    <n v="0"/>
    <n v="0"/>
    <n v="0.11"/>
  </r>
  <r>
    <s v="APENs"/>
    <s v="08"/>
    <x v="1"/>
    <s v="31000205"/>
    <x v="26"/>
    <n v="0"/>
    <n v="0"/>
    <n v="0"/>
    <n v="0"/>
    <n v="0"/>
  </r>
  <r>
    <s v="APENs"/>
    <s v="08"/>
    <x v="1"/>
    <s v="31000205"/>
    <x v="26"/>
    <n v="0"/>
    <n v="0"/>
    <n v="0"/>
    <n v="0.02"/>
    <n v="0"/>
  </r>
  <r>
    <s v="APENs"/>
    <s v="08"/>
    <x v="1"/>
    <s v="31000205"/>
    <x v="26"/>
    <n v="0"/>
    <n v="0.78"/>
    <n v="0"/>
    <n v="0"/>
    <n v="0"/>
  </r>
  <r>
    <s v="APENs"/>
    <s v="08"/>
    <x v="1"/>
    <s v="31000220"/>
    <x v="29"/>
    <n v="0"/>
    <n v="27.3"/>
    <n v="0"/>
    <n v="0"/>
    <n v="0"/>
  </r>
  <r>
    <s v="APENs"/>
    <s v="08"/>
    <x v="1"/>
    <s v="31000304"/>
    <x v="15"/>
    <n v="0"/>
    <n v="0"/>
    <n v="10.7"/>
    <n v="0"/>
    <n v="0"/>
  </r>
  <r>
    <s v="APENs"/>
    <s v="08"/>
    <x v="1"/>
    <s v="31000304"/>
    <x v="15"/>
    <n v="12.7"/>
    <n v="0"/>
    <n v="0"/>
    <n v="0"/>
    <n v="0"/>
  </r>
  <r>
    <s v="APENs"/>
    <s v="08"/>
    <x v="1"/>
    <s v="31000304"/>
    <x v="15"/>
    <n v="0"/>
    <n v="0"/>
    <n v="0"/>
    <n v="0"/>
    <n v="0.96"/>
  </r>
  <r>
    <s v="APENs"/>
    <s v="08"/>
    <x v="1"/>
    <s v="31000304"/>
    <x v="15"/>
    <n v="0"/>
    <n v="0"/>
    <n v="0"/>
    <n v="1.8"/>
    <n v="0"/>
  </r>
  <r>
    <s v="APENs"/>
    <s v="08"/>
    <x v="1"/>
    <s v="31000304"/>
    <x v="15"/>
    <n v="0"/>
    <n v="0.7"/>
    <n v="0"/>
    <n v="0"/>
    <n v="0"/>
  </r>
  <r>
    <s v="APENs"/>
    <s v="08"/>
    <x v="1"/>
    <s v="31000304"/>
    <x v="15"/>
    <n v="0"/>
    <n v="0"/>
    <n v="4.9000000000000004"/>
    <n v="0"/>
    <n v="0"/>
  </r>
  <r>
    <s v="APENs"/>
    <s v="08"/>
    <x v="1"/>
    <s v="31000304"/>
    <x v="15"/>
    <n v="0.9"/>
    <n v="0"/>
    <n v="0"/>
    <n v="0"/>
    <n v="0"/>
  </r>
  <r>
    <s v="APENs"/>
    <s v="08"/>
    <x v="1"/>
    <s v="31000304"/>
    <x v="15"/>
    <n v="0"/>
    <n v="12.8"/>
    <n v="0"/>
    <n v="0"/>
    <n v="0"/>
  </r>
  <r>
    <s v="APENs"/>
    <s v="08"/>
    <x v="1"/>
    <s v="31000304"/>
    <x v="15"/>
    <n v="0"/>
    <n v="0"/>
    <n v="4.9000000000000004"/>
    <n v="0"/>
    <n v="0"/>
  </r>
  <r>
    <s v="APENs"/>
    <s v="08"/>
    <x v="1"/>
    <s v="31000304"/>
    <x v="15"/>
    <n v="0.9"/>
    <n v="0"/>
    <n v="0"/>
    <n v="0"/>
    <n v="0"/>
  </r>
  <r>
    <s v="APENs"/>
    <s v="08"/>
    <x v="1"/>
    <s v="31000304"/>
    <x v="15"/>
    <n v="0"/>
    <n v="18.2"/>
    <n v="0"/>
    <n v="0"/>
    <n v="0"/>
  </r>
  <r>
    <s v="APENs"/>
    <s v="08"/>
    <x v="1"/>
    <s v="31000404"/>
    <x v="30"/>
    <n v="0"/>
    <n v="0"/>
    <n v="6.55"/>
    <n v="0"/>
    <n v="0"/>
  </r>
  <r>
    <s v="APENs"/>
    <s v="08"/>
    <x v="1"/>
    <s v="31000404"/>
    <x v="30"/>
    <n v="3.9"/>
    <n v="0"/>
    <n v="0"/>
    <n v="0"/>
    <n v="0"/>
  </r>
  <r>
    <s v="APENs"/>
    <s v="08"/>
    <x v="1"/>
    <s v="31000404"/>
    <x v="30"/>
    <n v="0"/>
    <n v="0.43"/>
    <n v="0"/>
    <n v="0"/>
    <n v="0"/>
  </r>
  <r>
    <s v="APENs"/>
    <s v="08"/>
    <x v="1"/>
    <s v="40400311"/>
    <x v="18"/>
    <n v="0"/>
    <n v="15.035487726143741"/>
    <n v="0"/>
    <n v="0"/>
    <n v="0"/>
  </r>
  <r>
    <s v="APENs"/>
    <s v="08"/>
    <x v="1"/>
    <s v="20200253"/>
    <x v="16"/>
    <n v="0"/>
    <n v="0"/>
    <n v="5.7"/>
    <n v="0"/>
    <n v="0"/>
  </r>
  <r>
    <s v="APENs"/>
    <s v="08"/>
    <x v="1"/>
    <s v="20200253"/>
    <x v="16"/>
    <n v="17"/>
    <n v="0"/>
    <n v="0"/>
    <n v="0"/>
    <n v="0"/>
  </r>
  <r>
    <s v="APENs"/>
    <s v="08"/>
    <x v="1"/>
    <s v="20200253"/>
    <x v="16"/>
    <n v="0"/>
    <n v="0"/>
    <n v="0"/>
    <n v="0"/>
    <n v="0.38750000000000001"/>
  </r>
  <r>
    <s v="APENs"/>
    <s v="08"/>
    <x v="1"/>
    <s v="20200253"/>
    <x v="16"/>
    <n v="0"/>
    <n v="0"/>
    <n v="0"/>
    <n v="0"/>
    <n v="0"/>
  </r>
  <r>
    <s v="APENs"/>
    <s v="08"/>
    <x v="1"/>
    <s v="20200253"/>
    <x v="16"/>
    <n v="0"/>
    <n v="0"/>
    <n v="0"/>
    <n v="2.325E-2"/>
    <n v="0"/>
  </r>
  <r>
    <s v="APENs"/>
    <s v="08"/>
    <x v="1"/>
    <s v="20200253"/>
    <x v="16"/>
    <n v="0"/>
    <n v="5.8"/>
    <n v="0"/>
    <n v="0"/>
    <n v="0"/>
  </r>
  <r>
    <s v="APENs"/>
    <s v="08"/>
    <x v="1"/>
    <s v="20200253"/>
    <x v="16"/>
    <n v="0"/>
    <n v="0"/>
    <n v="5.7"/>
    <n v="0"/>
    <n v="0"/>
  </r>
  <r>
    <s v="APENs"/>
    <s v="08"/>
    <x v="1"/>
    <s v="20200253"/>
    <x v="16"/>
    <n v="17"/>
    <n v="0"/>
    <n v="0"/>
    <n v="0"/>
    <n v="0"/>
  </r>
  <r>
    <s v="APENs"/>
    <s v="08"/>
    <x v="1"/>
    <s v="20200253"/>
    <x v="16"/>
    <n v="0"/>
    <n v="0"/>
    <n v="0"/>
    <n v="0"/>
    <n v="0.38750000000000001"/>
  </r>
  <r>
    <s v="APENs"/>
    <s v="08"/>
    <x v="1"/>
    <s v="20200253"/>
    <x v="16"/>
    <n v="0"/>
    <n v="0"/>
    <n v="0"/>
    <n v="0"/>
    <n v="0"/>
  </r>
  <r>
    <s v="APENs"/>
    <s v="08"/>
    <x v="1"/>
    <s v="20200253"/>
    <x v="16"/>
    <n v="0"/>
    <n v="0"/>
    <n v="0"/>
    <n v="2.325E-2"/>
    <n v="0"/>
  </r>
  <r>
    <s v="APENs"/>
    <s v="08"/>
    <x v="1"/>
    <s v="20200253"/>
    <x v="16"/>
    <n v="0"/>
    <n v="5.7"/>
    <n v="0"/>
    <n v="0"/>
    <n v="0"/>
  </r>
  <r>
    <s v="APENs"/>
    <s v="08"/>
    <x v="1"/>
    <s v="20200253"/>
    <x v="16"/>
    <n v="0"/>
    <n v="0"/>
    <n v="5.7"/>
    <n v="0"/>
    <n v="0"/>
  </r>
  <r>
    <s v="APENs"/>
    <s v="08"/>
    <x v="1"/>
    <s v="20200253"/>
    <x v="16"/>
    <n v="17"/>
    <n v="0"/>
    <n v="0"/>
    <n v="0"/>
    <n v="0"/>
  </r>
  <r>
    <s v="APENs"/>
    <s v="08"/>
    <x v="1"/>
    <s v="20200253"/>
    <x v="16"/>
    <n v="0"/>
    <n v="0"/>
    <n v="0"/>
    <n v="0"/>
    <n v="0.38750000000000001"/>
  </r>
  <r>
    <s v="APENs"/>
    <s v="08"/>
    <x v="1"/>
    <s v="20200253"/>
    <x v="16"/>
    <n v="0"/>
    <n v="0"/>
    <n v="0"/>
    <n v="0"/>
    <n v="0"/>
  </r>
  <r>
    <s v="APENs"/>
    <s v="08"/>
    <x v="1"/>
    <s v="20200253"/>
    <x v="16"/>
    <n v="0"/>
    <n v="0"/>
    <n v="0"/>
    <n v="2.325E-2"/>
    <n v="0"/>
  </r>
  <r>
    <s v="APENs"/>
    <s v="08"/>
    <x v="1"/>
    <s v="20200253"/>
    <x v="16"/>
    <n v="0"/>
    <n v="5.7"/>
    <n v="0"/>
    <n v="0"/>
    <n v="0"/>
  </r>
  <r>
    <s v="APENs"/>
    <s v="08"/>
    <x v="1"/>
    <s v="20200253"/>
    <x v="16"/>
    <n v="0"/>
    <n v="0"/>
    <n v="5.7"/>
    <n v="0"/>
    <n v="0"/>
  </r>
  <r>
    <s v="APENs"/>
    <s v="08"/>
    <x v="1"/>
    <s v="20200253"/>
    <x v="16"/>
    <n v="17"/>
    <n v="0"/>
    <n v="0"/>
    <n v="0"/>
    <n v="0"/>
  </r>
  <r>
    <s v="APENs"/>
    <s v="08"/>
    <x v="1"/>
    <s v="20200253"/>
    <x v="16"/>
    <n v="0"/>
    <n v="0"/>
    <n v="0"/>
    <n v="0"/>
    <n v="0.38750000000000001"/>
  </r>
  <r>
    <s v="APENs"/>
    <s v="08"/>
    <x v="1"/>
    <s v="20200253"/>
    <x v="16"/>
    <n v="0"/>
    <n v="0"/>
    <n v="0"/>
    <n v="0"/>
    <n v="0"/>
  </r>
  <r>
    <s v="APENs"/>
    <s v="08"/>
    <x v="1"/>
    <s v="20200253"/>
    <x v="16"/>
    <n v="0"/>
    <n v="0"/>
    <n v="0"/>
    <n v="2.325E-2"/>
    <n v="0"/>
  </r>
  <r>
    <s v="APENs"/>
    <s v="08"/>
    <x v="1"/>
    <s v="20200253"/>
    <x v="16"/>
    <n v="0"/>
    <n v="5.7"/>
    <n v="0"/>
    <n v="0"/>
    <n v="0"/>
  </r>
  <r>
    <s v="APENs"/>
    <s v="08"/>
    <x v="1"/>
    <s v="20200253"/>
    <x v="16"/>
    <n v="0"/>
    <n v="0"/>
    <n v="5.7"/>
    <n v="0"/>
    <n v="0"/>
  </r>
  <r>
    <s v="APENs"/>
    <s v="08"/>
    <x v="1"/>
    <s v="20200253"/>
    <x v="16"/>
    <n v="17"/>
    <n v="0"/>
    <n v="0"/>
    <n v="0"/>
    <n v="0"/>
  </r>
  <r>
    <s v="APENs"/>
    <s v="08"/>
    <x v="1"/>
    <s v="20200253"/>
    <x v="16"/>
    <n v="0"/>
    <n v="0"/>
    <n v="0"/>
    <n v="0"/>
    <n v="0.4"/>
  </r>
  <r>
    <s v="APENs"/>
    <s v="08"/>
    <x v="1"/>
    <s v="20200253"/>
    <x v="16"/>
    <n v="0"/>
    <n v="0"/>
    <n v="0"/>
    <n v="0"/>
    <n v="0"/>
  </r>
  <r>
    <s v="APENs"/>
    <s v="08"/>
    <x v="1"/>
    <s v="20200253"/>
    <x v="16"/>
    <n v="0"/>
    <n v="0"/>
    <n v="0"/>
    <n v="2.4E-2"/>
    <n v="0"/>
  </r>
  <r>
    <s v="APENs"/>
    <s v="08"/>
    <x v="1"/>
    <s v="20200253"/>
    <x v="16"/>
    <n v="0"/>
    <n v="5.7"/>
    <n v="0"/>
    <n v="0"/>
    <n v="0"/>
  </r>
  <r>
    <s v="APENs"/>
    <s v="08"/>
    <x v="1"/>
    <s v="20200253"/>
    <x v="16"/>
    <n v="0"/>
    <n v="0"/>
    <n v="5.7"/>
    <n v="0"/>
    <n v="0"/>
  </r>
  <r>
    <s v="APENs"/>
    <s v="08"/>
    <x v="1"/>
    <s v="20200253"/>
    <x v="16"/>
    <n v="17"/>
    <n v="0"/>
    <n v="0"/>
    <n v="0"/>
    <n v="0"/>
  </r>
  <r>
    <s v="APENs"/>
    <s v="08"/>
    <x v="1"/>
    <s v="20200253"/>
    <x v="16"/>
    <n v="0"/>
    <n v="0"/>
    <n v="0"/>
    <n v="0"/>
    <n v="0.4"/>
  </r>
  <r>
    <s v="APENs"/>
    <s v="08"/>
    <x v="1"/>
    <s v="20200253"/>
    <x v="16"/>
    <n v="0"/>
    <n v="0"/>
    <n v="0"/>
    <n v="0"/>
    <n v="0"/>
  </r>
  <r>
    <s v="APENs"/>
    <s v="08"/>
    <x v="1"/>
    <s v="20200253"/>
    <x v="16"/>
    <n v="0"/>
    <n v="0"/>
    <n v="0"/>
    <n v="2.4E-2"/>
    <n v="0"/>
  </r>
  <r>
    <s v="APENs"/>
    <s v="08"/>
    <x v="1"/>
    <s v="20200253"/>
    <x v="16"/>
    <n v="0"/>
    <n v="5.7"/>
    <n v="0"/>
    <n v="0"/>
    <n v="0"/>
  </r>
  <r>
    <s v="APENs"/>
    <s v="08"/>
    <x v="1"/>
    <s v="31000207"/>
    <x v="17"/>
    <n v="0"/>
    <n v="3.2"/>
    <n v="0"/>
    <n v="0"/>
    <n v="0"/>
  </r>
  <r>
    <s v="APENs"/>
    <s v="08"/>
    <x v="1"/>
    <s v="31000304"/>
    <x v="15"/>
    <n v="0"/>
    <n v="6.2"/>
    <n v="0"/>
    <n v="0"/>
    <n v="0"/>
  </r>
  <r>
    <s v="APENs"/>
    <s v="08"/>
    <x v="1"/>
    <s v="20200254"/>
    <x v="16"/>
    <n v="0"/>
    <n v="0"/>
    <n v="5.7"/>
    <n v="0"/>
    <n v="0"/>
  </r>
  <r>
    <s v="APENs"/>
    <s v="08"/>
    <x v="1"/>
    <s v="20200254"/>
    <x v="16"/>
    <n v="17"/>
    <n v="0"/>
    <n v="0"/>
    <n v="0"/>
    <n v="0"/>
  </r>
  <r>
    <s v="APENs"/>
    <s v="08"/>
    <x v="1"/>
    <s v="20200254"/>
    <x v="16"/>
    <n v="0"/>
    <n v="0"/>
    <n v="0"/>
    <n v="0"/>
    <n v="0.38750000000000001"/>
  </r>
  <r>
    <s v="APENs"/>
    <s v="08"/>
    <x v="1"/>
    <s v="20200254"/>
    <x v="16"/>
    <n v="0"/>
    <n v="0"/>
    <n v="0"/>
    <n v="0"/>
    <n v="0"/>
  </r>
  <r>
    <s v="APENs"/>
    <s v="08"/>
    <x v="1"/>
    <s v="20200254"/>
    <x v="16"/>
    <n v="0"/>
    <n v="5.7"/>
    <n v="0"/>
    <n v="0"/>
    <n v="0"/>
  </r>
  <r>
    <s v="APENs"/>
    <s v="08"/>
    <x v="1"/>
    <s v="20200254"/>
    <x v="16"/>
    <n v="0"/>
    <n v="0"/>
    <n v="5.7"/>
    <n v="0"/>
    <n v="0"/>
  </r>
  <r>
    <s v="APENs"/>
    <s v="08"/>
    <x v="1"/>
    <s v="20200254"/>
    <x v="16"/>
    <n v="17"/>
    <n v="0"/>
    <n v="0"/>
    <n v="0"/>
    <n v="0"/>
  </r>
  <r>
    <s v="APENs"/>
    <s v="08"/>
    <x v="1"/>
    <s v="20200254"/>
    <x v="16"/>
    <n v="0"/>
    <n v="0"/>
    <n v="0"/>
    <n v="2.325E-2"/>
    <n v="0"/>
  </r>
  <r>
    <s v="APENs"/>
    <s v="08"/>
    <x v="1"/>
    <s v="20200254"/>
    <x v="16"/>
    <n v="0"/>
    <n v="5.7"/>
    <n v="0"/>
    <n v="0"/>
    <n v="0"/>
  </r>
  <r>
    <s v="APENs"/>
    <s v="08"/>
    <x v="1"/>
    <s v="20200254"/>
    <x v="16"/>
    <n v="0"/>
    <n v="0"/>
    <n v="5.7"/>
    <n v="0"/>
    <n v="0"/>
  </r>
  <r>
    <s v="APENs"/>
    <s v="08"/>
    <x v="1"/>
    <s v="20200254"/>
    <x v="16"/>
    <n v="17"/>
    <n v="0"/>
    <n v="0"/>
    <n v="0"/>
    <n v="0"/>
  </r>
  <r>
    <s v="APENs"/>
    <s v="08"/>
    <x v="1"/>
    <s v="20200254"/>
    <x v="16"/>
    <n v="0"/>
    <n v="0"/>
    <n v="0"/>
    <n v="0"/>
    <n v="0.38750000000000001"/>
  </r>
  <r>
    <s v="APENs"/>
    <s v="08"/>
    <x v="1"/>
    <s v="20200254"/>
    <x v="16"/>
    <n v="0"/>
    <n v="0"/>
    <n v="0"/>
    <n v="0"/>
    <n v="0"/>
  </r>
  <r>
    <s v="APENs"/>
    <s v="08"/>
    <x v="1"/>
    <s v="20200254"/>
    <x v="16"/>
    <n v="0"/>
    <n v="0"/>
    <n v="0"/>
    <n v="2.325E-2"/>
    <n v="0"/>
  </r>
  <r>
    <s v="APENs"/>
    <s v="08"/>
    <x v="1"/>
    <s v="20200254"/>
    <x v="16"/>
    <n v="0"/>
    <n v="5.7"/>
    <n v="0"/>
    <n v="0"/>
    <n v="0"/>
  </r>
  <r>
    <s v="APENs"/>
    <s v="08"/>
    <x v="1"/>
    <s v="20200254"/>
    <x v="16"/>
    <n v="0"/>
    <n v="0"/>
    <n v="5.7"/>
    <n v="0"/>
    <n v="0"/>
  </r>
  <r>
    <s v="APENs"/>
    <s v="08"/>
    <x v="1"/>
    <s v="20200254"/>
    <x v="16"/>
    <n v="17"/>
    <n v="0"/>
    <n v="0"/>
    <n v="0"/>
    <n v="0"/>
  </r>
  <r>
    <s v="APENs"/>
    <s v="08"/>
    <x v="1"/>
    <s v="20200254"/>
    <x v="16"/>
    <n v="0"/>
    <n v="0"/>
    <n v="0"/>
    <n v="0"/>
    <n v="0.38750000000000001"/>
  </r>
  <r>
    <s v="APENs"/>
    <s v="08"/>
    <x v="1"/>
    <s v="20200254"/>
    <x v="16"/>
    <n v="0"/>
    <n v="0"/>
    <n v="0"/>
    <n v="0"/>
    <n v="0"/>
  </r>
  <r>
    <s v="APENs"/>
    <s v="08"/>
    <x v="1"/>
    <s v="20200254"/>
    <x v="16"/>
    <n v="0"/>
    <n v="0"/>
    <n v="0"/>
    <n v="2.325E-2"/>
    <n v="0"/>
  </r>
  <r>
    <s v="APENs"/>
    <s v="08"/>
    <x v="1"/>
    <s v="20200254"/>
    <x v="16"/>
    <n v="0"/>
    <n v="5.7"/>
    <n v="0"/>
    <n v="0"/>
    <n v="0"/>
  </r>
  <r>
    <s v="APENs"/>
    <s v="08"/>
    <x v="1"/>
    <s v="31000304"/>
    <x v="15"/>
    <n v="0"/>
    <n v="6.2"/>
    <n v="0"/>
    <n v="0"/>
    <n v="0"/>
  </r>
  <r>
    <s v="APENs"/>
    <s v="08"/>
    <x v="1"/>
    <s v="20200254"/>
    <x v="16"/>
    <n v="0"/>
    <n v="0"/>
    <n v="5.7"/>
    <n v="0"/>
    <n v="0"/>
  </r>
  <r>
    <s v="APENs"/>
    <s v="08"/>
    <x v="1"/>
    <s v="20200254"/>
    <x v="16"/>
    <n v="17"/>
    <n v="0"/>
    <n v="0"/>
    <n v="0"/>
    <n v="0"/>
  </r>
  <r>
    <s v="APENs"/>
    <s v="08"/>
    <x v="1"/>
    <s v="20200254"/>
    <x v="16"/>
    <n v="0"/>
    <n v="0"/>
    <n v="0"/>
    <n v="0"/>
    <n v="0.38750000000000001"/>
  </r>
  <r>
    <s v="APENs"/>
    <s v="08"/>
    <x v="1"/>
    <s v="20200254"/>
    <x v="16"/>
    <n v="0"/>
    <n v="0"/>
    <n v="0"/>
    <n v="0"/>
    <n v="0"/>
  </r>
  <r>
    <s v="APENs"/>
    <s v="08"/>
    <x v="1"/>
    <s v="20200254"/>
    <x v="16"/>
    <n v="0"/>
    <n v="0"/>
    <n v="0"/>
    <n v="2.325E-2"/>
    <n v="0"/>
  </r>
  <r>
    <s v="APENs"/>
    <s v="08"/>
    <x v="1"/>
    <s v="20200254"/>
    <x v="16"/>
    <n v="0"/>
    <n v="5.7"/>
    <n v="0"/>
    <n v="0"/>
    <n v="0"/>
  </r>
  <r>
    <s v="APENs"/>
    <s v="08"/>
    <x v="1"/>
    <s v="20200254"/>
    <x v="16"/>
    <n v="0"/>
    <n v="0"/>
    <n v="5.7"/>
    <n v="0"/>
    <n v="0"/>
  </r>
  <r>
    <s v="APENs"/>
    <s v="08"/>
    <x v="1"/>
    <s v="20200254"/>
    <x v="16"/>
    <n v="17"/>
    <n v="0"/>
    <n v="0"/>
    <n v="0"/>
    <n v="0"/>
  </r>
  <r>
    <s v="APENs"/>
    <s v="08"/>
    <x v="1"/>
    <s v="20200254"/>
    <x v="16"/>
    <n v="0"/>
    <n v="0"/>
    <n v="0"/>
    <n v="0"/>
    <n v="0.38750000000000001"/>
  </r>
  <r>
    <s v="APENs"/>
    <s v="08"/>
    <x v="1"/>
    <s v="20200254"/>
    <x v="16"/>
    <n v="0"/>
    <n v="0"/>
    <n v="0"/>
    <n v="0"/>
    <n v="0"/>
  </r>
  <r>
    <s v="APENs"/>
    <s v="08"/>
    <x v="1"/>
    <s v="20200254"/>
    <x v="16"/>
    <n v="0"/>
    <n v="0"/>
    <n v="0"/>
    <n v="2.325E-2"/>
    <n v="0"/>
  </r>
  <r>
    <s v="APENs"/>
    <s v="08"/>
    <x v="1"/>
    <s v="20200254"/>
    <x v="16"/>
    <n v="0"/>
    <n v="5.7"/>
    <n v="0"/>
    <n v="0"/>
    <n v="0"/>
  </r>
  <r>
    <s v="APENs"/>
    <s v="08"/>
    <x v="1"/>
    <s v="20200254"/>
    <x v="16"/>
    <n v="0"/>
    <n v="0"/>
    <n v="5.7"/>
    <n v="0"/>
    <n v="0"/>
  </r>
  <r>
    <s v="APENs"/>
    <s v="08"/>
    <x v="1"/>
    <s v="20200254"/>
    <x v="16"/>
    <n v="17"/>
    <n v="0"/>
    <n v="0"/>
    <n v="0"/>
    <n v="0"/>
  </r>
  <r>
    <s v="APENs"/>
    <s v="08"/>
    <x v="1"/>
    <s v="20200254"/>
    <x v="16"/>
    <n v="0"/>
    <n v="0"/>
    <n v="0"/>
    <n v="0"/>
    <n v="0.38750000000000001"/>
  </r>
  <r>
    <s v="APENs"/>
    <s v="08"/>
    <x v="1"/>
    <s v="20200254"/>
    <x v="16"/>
    <n v="0"/>
    <n v="0"/>
    <n v="0"/>
    <n v="0"/>
    <n v="0"/>
  </r>
  <r>
    <s v="APENs"/>
    <s v="08"/>
    <x v="1"/>
    <s v="20200254"/>
    <x v="16"/>
    <n v="0"/>
    <n v="0"/>
    <n v="0"/>
    <n v="2.325E-2"/>
    <n v="0"/>
  </r>
  <r>
    <s v="APENs"/>
    <s v="08"/>
    <x v="1"/>
    <s v="20200254"/>
    <x v="16"/>
    <n v="0"/>
    <n v="5.7"/>
    <n v="0"/>
    <n v="0"/>
    <n v="0"/>
  </r>
  <r>
    <s v="APENs"/>
    <s v="08"/>
    <x v="1"/>
    <s v="20200254"/>
    <x v="16"/>
    <n v="0"/>
    <n v="0"/>
    <n v="5.7"/>
    <n v="0"/>
    <n v="0"/>
  </r>
  <r>
    <s v="APENs"/>
    <s v="08"/>
    <x v="1"/>
    <s v="20200254"/>
    <x v="16"/>
    <n v="17"/>
    <n v="0"/>
    <n v="0"/>
    <n v="0"/>
    <n v="0"/>
  </r>
  <r>
    <s v="APENs"/>
    <s v="08"/>
    <x v="1"/>
    <s v="20200254"/>
    <x v="16"/>
    <n v="0"/>
    <n v="0"/>
    <n v="0"/>
    <n v="0"/>
    <n v="0.38750000000000001"/>
  </r>
  <r>
    <s v="APENs"/>
    <s v="08"/>
    <x v="1"/>
    <s v="20200254"/>
    <x v="16"/>
    <n v="0"/>
    <n v="0"/>
    <n v="0"/>
    <n v="0"/>
    <n v="0"/>
  </r>
  <r>
    <s v="APENs"/>
    <s v="08"/>
    <x v="1"/>
    <s v="20200254"/>
    <x v="16"/>
    <n v="0"/>
    <n v="0"/>
    <n v="0"/>
    <n v="2.325E-2"/>
    <n v="0"/>
  </r>
  <r>
    <s v="APENs"/>
    <s v="08"/>
    <x v="1"/>
    <s v="20200254"/>
    <x v="16"/>
    <n v="0"/>
    <n v="5.7"/>
    <n v="0"/>
    <n v="0"/>
    <n v="0"/>
  </r>
  <r>
    <s v="APENs"/>
    <s v="08"/>
    <x v="1"/>
    <s v="31000304"/>
    <x v="15"/>
    <n v="0"/>
    <n v="18.3"/>
    <n v="0"/>
    <n v="0"/>
    <n v="0"/>
  </r>
  <r>
    <s v="APENs"/>
    <s v="08"/>
    <x v="1"/>
    <s v="31088801"/>
    <x v="17"/>
    <n v="0"/>
    <n v="2.5"/>
    <n v="0"/>
    <n v="0"/>
    <n v="0"/>
  </r>
  <r>
    <s v="APENs"/>
    <s v="08"/>
    <x v="1"/>
    <s v="40400311"/>
    <x v="18"/>
    <n v="0"/>
    <n v="3.2804700493404528"/>
    <n v="0"/>
    <n v="0"/>
    <n v="0"/>
  </r>
  <r>
    <s v="APENs"/>
    <s v="08"/>
    <x v="1"/>
    <s v="40400311"/>
    <x v="18"/>
    <n v="0"/>
    <n v="0"/>
    <n v="0"/>
    <n v="0"/>
    <n v="0"/>
  </r>
  <r>
    <s v="APENs"/>
    <s v="08"/>
    <x v="1"/>
    <s v="40400311"/>
    <x v="18"/>
    <n v="0"/>
    <n v="0"/>
    <n v="0"/>
    <n v="0"/>
    <n v="0"/>
  </r>
  <r>
    <s v="APENs"/>
    <s v="08"/>
    <x v="1"/>
    <s v="40400311"/>
    <x v="18"/>
    <n v="0"/>
    <n v="0.26251107280771618"/>
    <n v="0"/>
    <n v="0"/>
    <n v="0"/>
  </r>
  <r>
    <s v="APENs"/>
    <s v="08"/>
    <x v="1"/>
    <s v="40400311"/>
    <x v="18"/>
    <n v="0"/>
    <n v="2.0147553553032616"/>
    <n v="0"/>
    <n v="0"/>
    <n v="0"/>
  </r>
  <r>
    <s v="APENs"/>
    <s v="08"/>
    <x v="1"/>
    <s v="40400311"/>
    <x v="18"/>
    <n v="0"/>
    <n v="2.4220803864297005"/>
    <n v="0"/>
    <n v="0"/>
    <n v="0"/>
  </r>
  <r>
    <s v="APENs"/>
    <s v="08"/>
    <x v="1"/>
    <s v="40400311"/>
    <x v="18"/>
    <n v="0"/>
    <n v="7.0858153065753777"/>
    <n v="0"/>
    <n v="0"/>
    <n v="0"/>
  </r>
  <r>
    <s v="APENs"/>
    <s v="08"/>
    <x v="1"/>
    <s v="40400311"/>
    <x v="18"/>
    <n v="0"/>
    <n v="2.7719971916926824"/>
    <n v="0"/>
    <n v="0"/>
    <n v="0"/>
  </r>
  <r>
    <s v="APENs"/>
    <s v="08"/>
    <x v="1"/>
    <s v="40400311"/>
    <x v="18"/>
    <n v="0"/>
    <n v="7.0639455062464416"/>
    <n v="0"/>
    <n v="0"/>
    <n v="0"/>
  </r>
  <r>
    <s v="APENs"/>
    <s v="08"/>
    <x v="1"/>
    <s v="40400311"/>
    <x v="18"/>
    <n v="0"/>
    <n v="0.10835563430786584"/>
    <n v="0"/>
    <n v="0"/>
    <n v="0"/>
  </r>
  <r>
    <s v="APENs"/>
    <s v="08"/>
    <x v="1"/>
    <s v="40400311"/>
    <x v="18"/>
    <n v="0"/>
    <n v="0.24352091009396654"/>
    <n v="0"/>
    <n v="0"/>
    <n v="0"/>
  </r>
  <r>
    <s v="APENs"/>
    <s v="08"/>
    <x v="1"/>
    <s v="40400311"/>
    <x v="18"/>
    <n v="0"/>
    <n v="2.1104357317423577"/>
    <n v="0"/>
    <n v="0"/>
    <n v="0"/>
  </r>
  <r>
    <s v="APENs"/>
    <s v="08"/>
    <x v="1"/>
    <s v="40400311"/>
    <x v="18"/>
    <n v="0"/>
    <n v="0"/>
    <n v="0"/>
    <n v="0"/>
    <n v="0"/>
  </r>
  <r>
    <s v="APENs"/>
    <s v="08"/>
    <x v="1"/>
    <s v="40400311"/>
    <x v="18"/>
    <n v="0"/>
    <n v="0"/>
    <n v="0"/>
    <n v="0"/>
    <n v="0"/>
  </r>
  <r>
    <s v="APENs"/>
    <s v="08"/>
    <x v="1"/>
    <s v="40400311"/>
    <x v="18"/>
    <n v="0"/>
    <n v="4.2348062851661794"/>
    <n v="0"/>
    <n v="0"/>
    <n v="0"/>
  </r>
  <r>
    <s v="APENs"/>
    <s v="08"/>
    <x v="1"/>
    <s v="40400311"/>
    <x v="18"/>
    <n v="0"/>
    <n v="2.9937432984028916"/>
    <n v="0"/>
    <n v="0"/>
    <n v="0"/>
  </r>
  <r>
    <s v="APENs"/>
    <s v="08"/>
    <x v="1"/>
    <s v="40400311"/>
    <x v="18"/>
    <n v="0"/>
    <n v="75.776022720151815"/>
    <n v="0"/>
    <n v="0"/>
    <n v="0"/>
  </r>
  <r>
    <s v="APENs"/>
    <s v="08"/>
    <x v="1"/>
    <s v="40400311"/>
    <x v="18"/>
    <n v="0"/>
    <n v="13.254016505802355"/>
    <n v="0"/>
    <n v="0"/>
    <n v="0"/>
  </r>
  <r>
    <s v="APENs"/>
    <s v="08"/>
    <x v="1"/>
    <s v="40400311"/>
    <x v="18"/>
    <n v="0"/>
    <n v="3.8272145108188531"/>
    <n v="0"/>
    <n v="0"/>
    <n v="0"/>
  </r>
  <r>
    <s v="APENs"/>
    <s v="08"/>
    <x v="1"/>
    <s v="40400311"/>
    <x v="18"/>
    <n v="0"/>
    <n v="4.7922199970781785"/>
    <n v="0"/>
    <n v="0"/>
    <n v="0"/>
  </r>
  <r>
    <s v="APENs"/>
    <s v="08"/>
    <x v="1"/>
    <s v="40400311"/>
    <x v="18"/>
    <n v="0"/>
    <n v="0.59874865968057833"/>
    <n v="0"/>
    <n v="0"/>
    <n v="0"/>
  </r>
  <r>
    <s v="APENs"/>
    <s v="08"/>
    <x v="1"/>
    <s v="40400311"/>
    <x v="18"/>
    <n v="0"/>
    <n v="0"/>
    <n v="0"/>
    <n v="0"/>
    <n v="0"/>
  </r>
  <r>
    <s v="APENs"/>
    <s v="08"/>
    <x v="1"/>
    <s v="40400311"/>
    <x v="18"/>
    <n v="0"/>
    <n v="0"/>
    <n v="0"/>
    <n v="0"/>
    <n v="0"/>
  </r>
  <r>
    <s v="APENs"/>
    <s v="08"/>
    <x v="1"/>
    <s v="40400311"/>
    <x v="18"/>
    <n v="0"/>
    <n v="3.0455752719274788E-2"/>
    <n v="0"/>
    <n v="0"/>
    <n v="0"/>
  </r>
  <r>
    <s v="APENs"/>
    <s v="08"/>
    <x v="1"/>
    <s v="40400311"/>
    <x v="18"/>
    <n v="0"/>
    <n v="3.8545523079750317"/>
    <n v="0"/>
    <n v="0"/>
    <n v="0"/>
  </r>
  <r>
    <s v="APENs"/>
    <s v="08"/>
    <x v="1"/>
    <s v="31000304"/>
    <x v="15"/>
    <n v="0"/>
    <n v="4.5"/>
    <n v="0"/>
    <n v="0"/>
    <n v="0"/>
  </r>
  <r>
    <s v="APENs"/>
    <s v="08"/>
    <x v="1"/>
    <s v="40400311"/>
    <x v="18"/>
    <n v="0"/>
    <n v="6.6622213309842424"/>
    <n v="0"/>
    <n v="0"/>
    <n v="0"/>
  </r>
  <r>
    <s v="APENs"/>
    <s v="08"/>
    <x v="1"/>
    <s v="31000304"/>
    <x v="15"/>
    <n v="0"/>
    <n v="3.0601020000000001"/>
    <n v="0"/>
    <n v="0"/>
    <n v="0"/>
  </r>
  <r>
    <s v="APENs"/>
    <s v="08"/>
    <x v="1"/>
    <s v="40400311"/>
    <x v="18"/>
    <n v="0"/>
    <n v="7.7555779416490536"/>
    <n v="0"/>
    <n v="0"/>
    <n v="0"/>
  </r>
  <r>
    <s v="APENs"/>
    <s v="08"/>
    <x v="1"/>
    <s v="31000301"/>
    <x v="15"/>
    <n v="0"/>
    <n v="5.3"/>
    <n v="0"/>
    <n v="0"/>
    <n v="0"/>
  </r>
  <r>
    <s v="APENs"/>
    <s v="08"/>
    <x v="1"/>
    <s v="31000304"/>
    <x v="15"/>
    <n v="0"/>
    <n v="3.4"/>
    <n v="0"/>
    <n v="0"/>
    <n v="0"/>
  </r>
  <r>
    <s v="APENs"/>
    <s v="08"/>
    <x v="1"/>
    <s v="40400311"/>
    <x v="18"/>
    <n v="0"/>
    <n v="2.8868136434195986"/>
    <n v="0"/>
    <n v="0"/>
    <n v="0"/>
  </r>
  <r>
    <s v="APENs"/>
    <s v="08"/>
    <x v="1"/>
    <s v="31000304"/>
    <x v="15"/>
    <n v="0"/>
    <n v="3.1"/>
    <n v="0"/>
    <n v="0"/>
    <n v="0"/>
  </r>
  <r>
    <s v="APENs"/>
    <s v="08"/>
    <x v="1"/>
    <s v="31000304"/>
    <x v="15"/>
    <n v="0"/>
    <n v="2.5"/>
    <n v="0"/>
    <n v="0"/>
    <n v="0"/>
  </r>
  <r>
    <s v="APENs"/>
    <s v="08"/>
    <x v="1"/>
    <s v="40400311"/>
    <x v="18"/>
    <n v="0"/>
    <n v="4.8523619479827529"/>
    <n v="0"/>
    <n v="0"/>
    <n v="0"/>
  </r>
  <r>
    <s v="APENs"/>
    <s v="08"/>
    <x v="1"/>
    <s v="31000304"/>
    <x v="15"/>
    <n v="0"/>
    <n v="2.5"/>
    <n v="0"/>
    <n v="0"/>
    <n v="0"/>
  </r>
  <r>
    <s v="APENs"/>
    <s v="08"/>
    <x v="1"/>
    <s v="31000304"/>
    <x v="15"/>
    <n v="0"/>
    <n v="2.4"/>
    <n v="0"/>
    <n v="0"/>
    <n v="0"/>
  </r>
  <r>
    <s v="APENs"/>
    <s v="08"/>
    <x v="1"/>
    <s v="31000304"/>
    <x v="15"/>
    <n v="0"/>
    <n v="2.7992949999999999"/>
    <n v="0"/>
    <n v="0"/>
    <n v="0"/>
  </r>
  <r>
    <s v="APENs"/>
    <s v="08"/>
    <x v="1"/>
    <s v="40400311"/>
    <x v="18"/>
    <n v="0"/>
    <n v="3.3460794503272617"/>
    <n v="0"/>
    <n v="0"/>
    <n v="0"/>
  </r>
  <r>
    <s v="APENs"/>
    <s v="08"/>
    <x v="1"/>
    <s v="31000304"/>
    <x v="15"/>
    <n v="0"/>
    <n v="2.3001130000000001"/>
    <n v="0"/>
    <n v="0"/>
    <n v="0"/>
  </r>
  <r>
    <s v="APENs"/>
    <s v="08"/>
    <x v="1"/>
    <s v="31000304"/>
    <x v="15"/>
    <n v="0"/>
    <n v="2.7992219999999999"/>
    <n v="0"/>
    <n v="0"/>
    <n v="0"/>
  </r>
  <r>
    <s v="APENs"/>
    <s v="08"/>
    <x v="1"/>
    <s v="31000304"/>
    <x v="15"/>
    <n v="0"/>
    <n v="2.7001930000000001"/>
    <n v="0"/>
    <n v="0"/>
    <n v="0"/>
  </r>
  <r>
    <s v="APENs"/>
    <s v="08"/>
    <x v="1"/>
    <s v="40400311"/>
    <x v="18"/>
    <n v="0"/>
    <n v="2.2826604093327316"/>
    <n v="0"/>
    <n v="0"/>
    <n v="0"/>
  </r>
  <r>
    <s v="APENs"/>
    <s v="08"/>
    <x v="1"/>
    <s v="31000304"/>
    <x v="15"/>
    <n v="0"/>
    <n v="2.3249529999999998"/>
    <n v="0"/>
    <n v="0"/>
    <n v="0"/>
  </r>
  <r>
    <s v="APENs"/>
    <s v="08"/>
    <x v="1"/>
    <s v="31000304"/>
    <x v="15"/>
    <n v="0"/>
    <n v="2.6000649999999998"/>
    <n v="0"/>
    <n v="0"/>
    <n v="0"/>
  </r>
  <r>
    <s v="APENs"/>
    <s v="08"/>
    <x v="1"/>
    <s v="31000304"/>
    <x v="15"/>
    <n v="0"/>
    <n v="2.6994280000000002"/>
    <n v="0"/>
    <n v="0"/>
    <n v="0"/>
  </r>
  <r>
    <s v="APENs"/>
    <s v="08"/>
    <x v="1"/>
    <s v="31000304"/>
    <x v="15"/>
    <n v="0"/>
    <n v="2.7000220000000001"/>
    <n v="0"/>
    <n v="0"/>
    <n v="0"/>
  </r>
  <r>
    <s v="APENs"/>
    <s v="08"/>
    <x v="1"/>
    <s v="31000304"/>
    <x v="15"/>
    <n v="0"/>
    <n v="2.5003549999999999"/>
    <n v="0"/>
    <n v="0"/>
    <n v="0"/>
  </r>
  <r>
    <s v="APENs"/>
    <s v="08"/>
    <x v="1"/>
    <s v="31000304"/>
    <x v="15"/>
    <n v="0"/>
    <n v="2.499622"/>
    <n v="0"/>
    <n v="0"/>
    <n v="0"/>
  </r>
  <r>
    <s v="APENs"/>
    <s v="08"/>
    <x v="1"/>
    <s v="31000304"/>
    <x v="15"/>
    <n v="0"/>
    <n v="2.30023"/>
    <n v="0"/>
    <n v="0"/>
    <n v="0"/>
  </r>
  <r>
    <s v="APENs"/>
    <s v="08"/>
    <x v="1"/>
    <s v="31000304"/>
    <x v="15"/>
    <n v="0"/>
    <n v="2.1000570000000001"/>
    <n v="0"/>
    <n v="0"/>
    <n v="0"/>
  </r>
  <r>
    <s v="APENs"/>
    <s v="08"/>
    <x v="1"/>
    <s v="31000304"/>
    <x v="15"/>
    <n v="0"/>
    <n v="2.0998380000000001"/>
    <n v="0"/>
    <n v="0"/>
    <n v="0"/>
  </r>
  <r>
    <s v="APENs"/>
    <s v="08"/>
    <x v="1"/>
    <s v="31000304"/>
    <x v="15"/>
    <n v="0"/>
    <n v="2.1032649999999999"/>
    <n v="0"/>
    <n v="0"/>
    <n v="0"/>
  </r>
  <r>
    <s v="APENs"/>
    <s v="08"/>
    <x v="1"/>
    <s v="31000304"/>
    <x v="15"/>
    <n v="0"/>
    <n v="2.1001249999999998"/>
    <n v="0"/>
    <n v="0"/>
    <n v="0"/>
  </r>
  <r>
    <s v="APENs"/>
    <s v="08"/>
    <x v="1"/>
    <s v="31000304"/>
    <x v="15"/>
    <n v="0"/>
    <n v="2.1"/>
    <n v="0"/>
    <n v="0"/>
    <n v="0"/>
  </r>
  <r>
    <s v="APENs"/>
    <s v="08"/>
    <x v="1"/>
    <s v="31000304"/>
    <x v="15"/>
    <n v="0"/>
    <n v="2.355674"/>
    <n v="0"/>
    <n v="0"/>
    <n v="0"/>
  </r>
  <r>
    <s v="APENs"/>
    <s v="08"/>
    <x v="1"/>
    <s v="31000304"/>
    <x v="15"/>
    <n v="0"/>
    <n v="2.1989920000000001"/>
    <n v="0"/>
    <n v="0"/>
    <n v="0"/>
  </r>
  <r>
    <s v="APENs"/>
    <s v="08"/>
    <x v="1"/>
    <s v="31000304"/>
    <x v="15"/>
    <n v="0"/>
    <n v="2.0996410000000001"/>
    <n v="0"/>
    <n v="0"/>
    <n v="0"/>
  </r>
  <r>
    <s v="APENs"/>
    <s v="08"/>
    <x v="1"/>
    <s v="31000304"/>
    <x v="15"/>
    <n v="0"/>
    <n v="1.999952"/>
    <n v="0"/>
    <n v="0"/>
    <n v="0"/>
  </r>
  <r>
    <s v="APENs"/>
    <s v="08"/>
    <x v="1"/>
    <s v="31000304"/>
    <x v="15"/>
    <n v="0"/>
    <n v="0.105952"/>
    <n v="0"/>
    <n v="0"/>
    <n v="0"/>
  </r>
  <r>
    <s v="APENs"/>
    <s v="08"/>
    <x v="1"/>
    <s v="31000304"/>
    <x v="15"/>
    <n v="0"/>
    <n v="2.7001580000000001"/>
    <n v="0"/>
    <n v="0"/>
    <n v="0"/>
  </r>
  <r>
    <s v="APENs"/>
    <s v="08"/>
    <x v="1"/>
    <s v="31000301"/>
    <x v="15"/>
    <n v="0"/>
    <n v="3.7"/>
    <n v="0"/>
    <n v="0"/>
    <n v="0"/>
  </r>
  <r>
    <s v="APENs"/>
    <s v="08"/>
    <x v="1"/>
    <s v="31000299"/>
    <x v="25"/>
    <n v="0"/>
    <n v="3.3"/>
    <n v="0"/>
    <n v="0"/>
    <n v="0"/>
  </r>
  <r>
    <s v="APENs"/>
    <s v="08"/>
    <x v="1"/>
    <s v="31000299"/>
    <x v="25"/>
    <n v="0"/>
    <n v="3.3"/>
    <n v="0"/>
    <n v="0"/>
    <n v="0"/>
  </r>
  <r>
    <s v="APENs"/>
    <s v="08"/>
    <x v="1"/>
    <s v="40400311"/>
    <x v="18"/>
    <n v="0"/>
    <n v="2.4056780361829988"/>
    <n v="0"/>
    <n v="0"/>
    <n v="0"/>
  </r>
  <r>
    <s v="APENs"/>
    <s v="08"/>
    <x v="1"/>
    <s v="20200254"/>
    <x v="16"/>
    <n v="0"/>
    <n v="0"/>
    <n v="7.1"/>
    <n v="0"/>
    <n v="0"/>
  </r>
  <r>
    <s v="APENs"/>
    <s v="08"/>
    <x v="1"/>
    <s v="20200254"/>
    <x v="16"/>
    <n v="19.399999999999999"/>
    <n v="0"/>
    <n v="0"/>
    <n v="0"/>
    <n v="0"/>
  </r>
  <r>
    <s v="APENs"/>
    <s v="08"/>
    <x v="1"/>
    <s v="20200254"/>
    <x v="16"/>
    <n v="0"/>
    <n v="0"/>
    <n v="0"/>
    <n v="0"/>
    <n v="0.4"/>
  </r>
  <r>
    <s v="APENs"/>
    <s v="08"/>
    <x v="1"/>
    <s v="20200254"/>
    <x v="16"/>
    <n v="0"/>
    <n v="0"/>
    <n v="0"/>
    <n v="0"/>
    <n v="0"/>
  </r>
  <r>
    <s v="APENs"/>
    <s v="08"/>
    <x v="1"/>
    <s v="20200254"/>
    <x v="16"/>
    <n v="0"/>
    <n v="0"/>
    <n v="0"/>
    <n v="1.3395000000000001E-2"/>
    <n v="0"/>
  </r>
  <r>
    <s v="APENs"/>
    <s v="08"/>
    <x v="1"/>
    <s v="20200254"/>
    <x v="16"/>
    <n v="0"/>
    <n v="2.6"/>
    <n v="0"/>
    <n v="0"/>
    <n v="0"/>
  </r>
  <r>
    <s v="APENs"/>
    <s v="08"/>
    <x v="1"/>
    <s v="20200254"/>
    <x v="16"/>
    <n v="0"/>
    <n v="0"/>
    <n v="7.1"/>
    <n v="0"/>
    <n v="0"/>
  </r>
  <r>
    <s v="APENs"/>
    <s v="08"/>
    <x v="1"/>
    <s v="20200254"/>
    <x v="16"/>
    <n v="19.399999999999999"/>
    <n v="0"/>
    <n v="0"/>
    <n v="0"/>
    <n v="0"/>
  </r>
  <r>
    <s v="APENs"/>
    <s v="08"/>
    <x v="1"/>
    <s v="20200254"/>
    <x v="16"/>
    <n v="0"/>
    <n v="0"/>
    <n v="0"/>
    <n v="0"/>
    <n v="0.4"/>
  </r>
  <r>
    <s v="APENs"/>
    <s v="08"/>
    <x v="1"/>
    <s v="20200254"/>
    <x v="16"/>
    <n v="0"/>
    <n v="0"/>
    <n v="0"/>
    <n v="0"/>
    <n v="0"/>
  </r>
  <r>
    <s v="APENs"/>
    <s v="08"/>
    <x v="1"/>
    <s v="20200254"/>
    <x v="16"/>
    <n v="0"/>
    <n v="0"/>
    <n v="0"/>
    <n v="2.6790000000000001E-2"/>
    <n v="0"/>
  </r>
  <r>
    <s v="APENs"/>
    <s v="08"/>
    <x v="1"/>
    <s v="20200254"/>
    <x v="16"/>
    <n v="0"/>
    <n v="2.6"/>
    <n v="0"/>
    <n v="0"/>
    <n v="0"/>
  </r>
  <r>
    <s v="APENs"/>
    <s v="08"/>
    <x v="1"/>
    <s v="20200254"/>
    <x v="16"/>
    <n v="0"/>
    <n v="0"/>
    <n v="6.7"/>
    <n v="0"/>
    <n v="0"/>
  </r>
  <r>
    <s v="APENs"/>
    <s v="08"/>
    <x v="1"/>
    <s v="20200254"/>
    <x v="16"/>
    <n v="24.4"/>
    <n v="0"/>
    <n v="0"/>
    <n v="0"/>
    <n v="0"/>
  </r>
  <r>
    <s v="APENs"/>
    <s v="08"/>
    <x v="1"/>
    <s v="20200254"/>
    <x v="16"/>
    <n v="0"/>
    <n v="0"/>
    <n v="0"/>
    <n v="0"/>
    <n v="0.26500000000000001"/>
  </r>
  <r>
    <s v="APENs"/>
    <s v="08"/>
    <x v="1"/>
    <s v="20200254"/>
    <x v="16"/>
    <n v="0"/>
    <n v="0"/>
    <n v="0"/>
    <n v="0"/>
    <n v="0"/>
  </r>
  <r>
    <s v="APENs"/>
    <s v="08"/>
    <x v="1"/>
    <s v="20200254"/>
    <x v="16"/>
    <n v="0"/>
    <n v="0"/>
    <n v="0"/>
    <n v="1.5900000000000001E-2"/>
    <n v="0"/>
  </r>
  <r>
    <s v="APENs"/>
    <s v="08"/>
    <x v="1"/>
    <s v="20200254"/>
    <x v="16"/>
    <n v="0"/>
    <n v="2.4"/>
    <n v="0"/>
    <n v="0"/>
    <n v="0"/>
  </r>
  <r>
    <s v="APENs"/>
    <s v="08"/>
    <x v="1"/>
    <s v="31000301"/>
    <x v="15"/>
    <n v="0"/>
    <n v="0.42"/>
    <n v="0"/>
    <n v="0"/>
    <n v="0"/>
  </r>
  <r>
    <s v="APENs"/>
    <s v="08"/>
    <x v="1"/>
    <s v="31088801"/>
    <x v="17"/>
    <n v="0"/>
    <n v="4.66"/>
    <n v="0"/>
    <n v="0"/>
    <n v="0"/>
  </r>
  <r>
    <s v="APENs"/>
    <s v="08"/>
    <x v="1"/>
    <s v="40400311"/>
    <x v="18"/>
    <n v="0"/>
    <n v="0.21869800328936351"/>
    <n v="0"/>
    <n v="0"/>
    <n v="0"/>
  </r>
  <r>
    <s v="APENs"/>
    <s v="08"/>
    <x v="1"/>
    <s v="20200202"/>
    <x v="16"/>
    <n v="0"/>
    <n v="0"/>
    <n v="3.48"/>
    <n v="0"/>
    <n v="0"/>
  </r>
  <r>
    <s v="APENs"/>
    <s v="08"/>
    <x v="1"/>
    <s v="20200202"/>
    <x v="16"/>
    <n v="6.95"/>
    <n v="0"/>
    <n v="0"/>
    <n v="0"/>
    <n v="0"/>
  </r>
  <r>
    <s v="APENs"/>
    <s v="08"/>
    <x v="1"/>
    <s v="20200202"/>
    <x v="16"/>
    <n v="0"/>
    <n v="0"/>
    <n v="0"/>
    <n v="0"/>
    <n v="0.59"/>
  </r>
  <r>
    <s v="APENs"/>
    <s v="08"/>
    <x v="1"/>
    <s v="20200202"/>
    <x v="16"/>
    <n v="0"/>
    <n v="0"/>
    <n v="0"/>
    <n v="0"/>
    <n v="0"/>
  </r>
  <r>
    <s v="APENs"/>
    <s v="08"/>
    <x v="1"/>
    <s v="20200202"/>
    <x v="16"/>
    <n v="0"/>
    <n v="0"/>
    <n v="0"/>
    <n v="0.01"/>
    <n v="0"/>
  </r>
  <r>
    <s v="APENs"/>
    <s v="08"/>
    <x v="1"/>
    <s v="20200202"/>
    <x v="16"/>
    <n v="0"/>
    <n v="2.5299999999999998"/>
    <n v="0"/>
    <n v="0"/>
    <n v="0"/>
  </r>
  <r>
    <s v="APENs"/>
    <s v="08"/>
    <x v="1"/>
    <s v="20200202"/>
    <x v="16"/>
    <n v="0"/>
    <n v="0"/>
    <n v="20.95"/>
    <n v="0"/>
    <n v="0"/>
  </r>
  <r>
    <s v="APENs"/>
    <s v="08"/>
    <x v="1"/>
    <s v="20200202"/>
    <x v="16"/>
    <n v="20.95"/>
    <n v="0"/>
    <n v="0"/>
    <n v="0"/>
    <n v="0"/>
  </r>
  <r>
    <s v="APENs"/>
    <s v="08"/>
    <x v="1"/>
    <s v="20200202"/>
    <x v="16"/>
    <n v="0"/>
    <n v="0"/>
    <n v="0"/>
    <n v="0"/>
    <n v="0.36"/>
  </r>
  <r>
    <s v="APENs"/>
    <s v="08"/>
    <x v="1"/>
    <s v="20200202"/>
    <x v="16"/>
    <n v="0"/>
    <n v="0"/>
    <n v="0"/>
    <n v="0"/>
    <n v="0"/>
  </r>
  <r>
    <s v="APENs"/>
    <s v="08"/>
    <x v="1"/>
    <s v="20200202"/>
    <x v="16"/>
    <n v="0"/>
    <n v="0"/>
    <n v="0"/>
    <n v="0.02"/>
    <n v="0"/>
  </r>
  <r>
    <s v="APENs"/>
    <s v="08"/>
    <x v="1"/>
    <s v="20200202"/>
    <x v="16"/>
    <n v="0"/>
    <n v="5.24"/>
    <n v="0"/>
    <n v="0"/>
    <n v="0"/>
  </r>
  <r>
    <s v="APENs"/>
    <s v="08"/>
    <x v="1"/>
    <s v="20200202"/>
    <x v="16"/>
    <n v="0"/>
    <n v="0"/>
    <n v="20.95"/>
    <n v="0"/>
    <n v="0"/>
  </r>
  <r>
    <s v="APENs"/>
    <s v="08"/>
    <x v="1"/>
    <s v="20200202"/>
    <x v="16"/>
    <n v="20.95"/>
    <n v="0"/>
    <n v="0"/>
    <n v="0"/>
    <n v="0"/>
  </r>
  <r>
    <s v="APENs"/>
    <s v="08"/>
    <x v="1"/>
    <s v="20200202"/>
    <x v="16"/>
    <n v="0"/>
    <n v="0"/>
    <n v="0"/>
    <n v="0"/>
    <n v="0.36"/>
  </r>
  <r>
    <s v="APENs"/>
    <s v="08"/>
    <x v="1"/>
    <s v="20200202"/>
    <x v="16"/>
    <n v="0"/>
    <n v="0"/>
    <n v="0"/>
    <n v="0"/>
    <n v="0"/>
  </r>
  <r>
    <s v="APENs"/>
    <s v="08"/>
    <x v="1"/>
    <s v="20200202"/>
    <x v="16"/>
    <n v="0"/>
    <n v="0"/>
    <n v="0"/>
    <n v="0.02"/>
    <n v="0"/>
  </r>
  <r>
    <s v="APENs"/>
    <s v="08"/>
    <x v="1"/>
    <s v="20200202"/>
    <x v="16"/>
    <n v="0"/>
    <n v="5.24"/>
    <n v="0"/>
    <n v="0"/>
    <n v="0"/>
  </r>
  <r>
    <s v="APENs"/>
    <s v="08"/>
    <x v="1"/>
    <s v="20200202"/>
    <x v="16"/>
    <n v="0"/>
    <n v="0"/>
    <n v="20.95"/>
    <n v="0"/>
    <n v="0"/>
  </r>
  <r>
    <s v="APENs"/>
    <s v="08"/>
    <x v="1"/>
    <s v="20200202"/>
    <x v="16"/>
    <n v="20.95"/>
    <n v="0"/>
    <n v="0"/>
    <n v="0"/>
    <n v="0"/>
  </r>
  <r>
    <s v="APENs"/>
    <s v="08"/>
    <x v="1"/>
    <s v="20200202"/>
    <x v="16"/>
    <n v="0"/>
    <n v="0"/>
    <n v="0"/>
    <n v="0"/>
    <n v="0.36"/>
  </r>
  <r>
    <s v="APENs"/>
    <s v="08"/>
    <x v="1"/>
    <s v="20200202"/>
    <x v="16"/>
    <n v="0"/>
    <n v="0"/>
    <n v="0"/>
    <n v="0"/>
    <n v="0"/>
  </r>
  <r>
    <s v="APENs"/>
    <s v="08"/>
    <x v="1"/>
    <s v="20200202"/>
    <x v="16"/>
    <n v="0"/>
    <n v="0"/>
    <n v="0"/>
    <n v="0.02"/>
    <n v="0"/>
  </r>
  <r>
    <s v="APENs"/>
    <s v="08"/>
    <x v="1"/>
    <s v="20200202"/>
    <x v="16"/>
    <n v="0"/>
    <n v="5.24"/>
    <n v="0"/>
    <n v="0"/>
    <n v="0"/>
  </r>
  <r>
    <s v="APENs"/>
    <s v="08"/>
    <x v="1"/>
    <s v="31000207"/>
    <x v="17"/>
    <n v="0"/>
    <n v="2.93"/>
    <n v="0"/>
    <n v="0"/>
    <n v="0"/>
  </r>
  <r>
    <s v="APENs"/>
    <s v="08"/>
    <x v="1"/>
    <s v="31000301"/>
    <x v="15"/>
    <n v="0"/>
    <n v="0"/>
    <n v="0.17799999999999999"/>
    <n v="0"/>
    <n v="0"/>
  </r>
  <r>
    <s v="APENs"/>
    <s v="08"/>
    <x v="1"/>
    <s v="31000301"/>
    <x v="15"/>
    <n v="0.21199999999999999"/>
    <n v="0"/>
    <n v="0"/>
    <n v="0"/>
    <n v="0"/>
  </r>
  <r>
    <s v="APENs"/>
    <s v="08"/>
    <x v="1"/>
    <s v="31000301"/>
    <x v="15"/>
    <n v="0"/>
    <n v="0"/>
    <n v="0"/>
    <n v="0"/>
    <n v="1.6E-2"/>
  </r>
  <r>
    <s v="APENs"/>
    <s v="08"/>
    <x v="1"/>
    <s v="31000301"/>
    <x v="15"/>
    <n v="0"/>
    <n v="7.31"/>
    <n v="0"/>
    <n v="0"/>
    <n v="0"/>
  </r>
  <r>
    <s v="APENs"/>
    <s v="08"/>
    <x v="1"/>
    <s v="31000305"/>
    <x v="24"/>
    <n v="0"/>
    <n v="0"/>
    <n v="3.87"/>
    <n v="0"/>
    <n v="0"/>
  </r>
  <r>
    <s v="APENs"/>
    <s v="08"/>
    <x v="1"/>
    <s v="31000305"/>
    <x v="24"/>
    <n v="4.6100000000000003"/>
    <n v="0"/>
    <n v="0"/>
    <n v="0"/>
    <n v="0"/>
  </r>
  <r>
    <s v="APENs"/>
    <s v="08"/>
    <x v="1"/>
    <s v="31000305"/>
    <x v="24"/>
    <n v="0"/>
    <n v="0"/>
    <n v="0"/>
    <n v="0"/>
    <n v="0.35"/>
  </r>
  <r>
    <s v="APENs"/>
    <s v="08"/>
    <x v="1"/>
    <s v="31000305"/>
    <x v="24"/>
    <n v="0"/>
    <n v="0"/>
    <n v="0"/>
    <n v="0"/>
    <n v="0"/>
  </r>
  <r>
    <s v="APENs"/>
    <s v="08"/>
    <x v="1"/>
    <s v="31000305"/>
    <x v="24"/>
    <n v="0"/>
    <n v="0"/>
    <n v="0"/>
    <n v="0.03"/>
    <n v="0"/>
  </r>
  <r>
    <s v="APENs"/>
    <s v="08"/>
    <x v="1"/>
    <s v="31000305"/>
    <x v="24"/>
    <n v="0"/>
    <n v="0.25"/>
    <n v="0"/>
    <n v="0"/>
    <n v="0"/>
  </r>
  <r>
    <s v="APENs"/>
    <s v="08"/>
    <x v="1"/>
    <s v="31000305"/>
    <x v="24"/>
    <n v="0"/>
    <n v="10.1"/>
    <n v="0"/>
    <n v="0"/>
    <n v="0"/>
  </r>
  <r>
    <s v="APENs"/>
    <s v="08"/>
    <x v="1"/>
    <s v="40400311"/>
    <x v="18"/>
    <n v="0"/>
    <n v="3.9913183848020846"/>
    <n v="0"/>
    <n v="0"/>
    <n v="0"/>
  </r>
  <r>
    <s v="APENs"/>
    <s v="08"/>
    <x v="1"/>
    <s v="40400311"/>
    <x v="18"/>
    <n v="0"/>
    <n v="2.7036540656647565"/>
    <n v="0"/>
    <n v="0"/>
    <n v="0"/>
  </r>
  <r>
    <s v="APENs"/>
    <s v="08"/>
    <x v="1"/>
    <s v="40400311"/>
    <x v="18"/>
    <n v="0"/>
    <n v="2.2689917841271465"/>
    <n v="0"/>
    <n v="0"/>
    <n v="0"/>
  </r>
  <r>
    <s v="APENs"/>
    <s v="08"/>
    <x v="1"/>
    <s v="40400311"/>
    <x v="18"/>
    <n v="0"/>
    <n v="2.5068258627043294"/>
    <n v="0"/>
    <n v="0"/>
    <n v="0"/>
  </r>
  <r>
    <s v="APENs"/>
    <s v="08"/>
    <x v="1"/>
    <s v="40400311"/>
    <x v="18"/>
    <n v="0"/>
    <n v="1.4461405467509163"/>
    <n v="0"/>
    <n v="0"/>
    <n v="0"/>
  </r>
  <r>
    <s v="APENs"/>
    <s v="08"/>
    <x v="1"/>
    <s v="40400311"/>
    <x v="18"/>
    <n v="0"/>
    <n v="3.4964343275886987"/>
    <n v="0"/>
    <n v="0"/>
    <n v="0"/>
  </r>
  <r>
    <s v="APENs"/>
    <s v="08"/>
    <x v="1"/>
    <s v="40400311"/>
    <x v="18"/>
    <n v="0"/>
    <n v="3.7069311557547118"/>
    <n v="0"/>
    <n v="0"/>
    <n v="0"/>
  </r>
  <r>
    <s v="APENs"/>
    <s v="08"/>
    <x v="1"/>
    <s v="40400311"/>
    <x v="18"/>
    <n v="0"/>
    <n v="4.2974157646359927"/>
    <n v="0"/>
    <n v="0"/>
    <n v="0"/>
  </r>
  <r>
    <s v="APENs"/>
    <s v="08"/>
    <x v="1"/>
    <s v="40400311"/>
    <x v="18"/>
    <n v="0"/>
    <n v="4.5461847433776432"/>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0.28038416712653946"/>
    <n v="0"/>
    <n v="0"/>
    <n v="0"/>
  </r>
  <r>
    <s v="APENs"/>
    <s v="08"/>
    <x v="1"/>
    <s v="40400311"/>
    <x v="18"/>
    <n v="0"/>
    <n v="0.56076833425307893"/>
    <n v="0"/>
    <n v="0"/>
    <n v="0"/>
  </r>
  <r>
    <s v="APENs"/>
    <s v="08"/>
    <x v="1"/>
    <s v="40400311"/>
    <x v="18"/>
    <n v="0"/>
    <n v="0.68364585769498853"/>
    <n v="0"/>
    <n v="0"/>
    <n v="0"/>
  </r>
  <r>
    <s v="APENs"/>
    <s v="08"/>
    <x v="1"/>
    <s v="40400311"/>
    <x v="18"/>
    <n v="0"/>
    <n v="0.82327940706079517"/>
    <n v="0"/>
    <n v="0"/>
    <n v="0"/>
  </r>
  <r>
    <s v="APENs"/>
    <s v="08"/>
    <x v="1"/>
    <s v="40400311"/>
    <x v="18"/>
    <n v="0"/>
    <n v="2.7044225841169403"/>
    <n v="0"/>
    <n v="0"/>
    <n v="0"/>
  </r>
  <r>
    <s v="APENs"/>
    <s v="08"/>
    <x v="1"/>
    <s v="40400311"/>
    <x v="18"/>
    <n v="0"/>
    <n v="0"/>
    <n v="0"/>
    <n v="0"/>
    <n v="0"/>
  </r>
  <r>
    <s v="APENs"/>
    <s v="08"/>
    <x v="1"/>
    <s v="40400311"/>
    <x v="18"/>
    <n v="0"/>
    <n v="0"/>
    <n v="0"/>
    <n v="0"/>
    <n v="0"/>
  </r>
  <r>
    <s v="APENs"/>
    <s v="08"/>
    <x v="1"/>
    <s v="40400311"/>
    <x v="18"/>
    <n v="0"/>
    <n v="0.99642500827439529"/>
    <n v="0"/>
    <n v="0"/>
    <n v="0"/>
  </r>
  <r>
    <s v="APENs"/>
    <s v="08"/>
    <x v="1"/>
    <s v="40400311"/>
    <x v="18"/>
    <n v="0"/>
    <n v="0"/>
    <n v="0"/>
    <n v="0"/>
    <n v="0"/>
  </r>
  <r>
    <s v="APENs"/>
    <s v="08"/>
    <x v="1"/>
    <s v="40400311"/>
    <x v="18"/>
    <n v="0"/>
    <n v="0"/>
    <n v="0"/>
    <n v="0"/>
    <n v="0"/>
  </r>
  <r>
    <s v="APENs"/>
    <s v="08"/>
    <x v="1"/>
    <s v="40400311"/>
    <x v="18"/>
    <n v="0"/>
    <n v="8.318120222886014"/>
    <n v="0"/>
    <n v="0"/>
    <n v="0"/>
  </r>
  <r>
    <s v="APENs"/>
    <s v="08"/>
    <x v="1"/>
    <s v="20200252"/>
    <x v="16"/>
    <n v="0"/>
    <n v="0"/>
    <n v="23.615694000000001"/>
    <n v="0"/>
    <n v="0"/>
  </r>
  <r>
    <s v="APENs"/>
    <s v="08"/>
    <x v="1"/>
    <s v="20200252"/>
    <x v="16"/>
    <n v="9.4837140000000009"/>
    <n v="0"/>
    <n v="0"/>
    <n v="0"/>
    <n v="0"/>
  </r>
  <r>
    <s v="APENs"/>
    <s v="08"/>
    <x v="1"/>
    <s v="20200252"/>
    <x v="16"/>
    <n v="0"/>
    <n v="0"/>
    <n v="0"/>
    <n v="0"/>
    <n v="2.92E-2"/>
  </r>
  <r>
    <s v="APENs"/>
    <s v="08"/>
    <x v="1"/>
    <s v="20200252"/>
    <x v="16"/>
    <n v="0"/>
    <n v="0"/>
    <n v="0"/>
    <n v="0"/>
    <n v="0"/>
  </r>
  <r>
    <s v="APENs"/>
    <s v="08"/>
    <x v="1"/>
    <s v="20200252"/>
    <x v="16"/>
    <n v="0"/>
    <n v="0"/>
    <n v="0"/>
    <n v="1.7520000000000001E-3"/>
    <n v="0"/>
  </r>
  <r>
    <s v="APENs"/>
    <s v="08"/>
    <x v="1"/>
    <s v="20200252"/>
    <x v="16"/>
    <n v="0"/>
    <n v="0.79671400000000003"/>
    <n v="0"/>
    <n v="0"/>
    <n v="0"/>
  </r>
  <r>
    <s v="APENs"/>
    <s v="08"/>
    <x v="1"/>
    <s v="20200254"/>
    <x v="16"/>
    <n v="0"/>
    <n v="0"/>
    <n v="2.3346879999999999"/>
    <n v="0"/>
    <n v="0"/>
  </r>
  <r>
    <s v="APENs"/>
    <s v="08"/>
    <x v="1"/>
    <s v="20200254"/>
    <x v="16"/>
    <n v="34.383718000000002"/>
    <n v="0"/>
    <n v="0"/>
    <n v="0"/>
    <n v="0"/>
  </r>
  <r>
    <s v="APENs"/>
    <s v="08"/>
    <x v="1"/>
    <s v="20200254"/>
    <x v="16"/>
    <n v="0"/>
    <n v="0"/>
    <n v="0"/>
    <n v="0"/>
    <n v="1.65E-4"/>
  </r>
  <r>
    <s v="APENs"/>
    <s v="08"/>
    <x v="1"/>
    <s v="20200254"/>
    <x v="16"/>
    <n v="0"/>
    <n v="0"/>
    <n v="0"/>
    <n v="0"/>
    <n v="0"/>
  </r>
  <r>
    <s v="APENs"/>
    <s v="08"/>
    <x v="1"/>
    <s v="20200254"/>
    <x v="16"/>
    <n v="0"/>
    <n v="0"/>
    <n v="0"/>
    <n v="2.4870000000000001E-3"/>
    <n v="0"/>
  </r>
  <r>
    <s v="APENs"/>
    <s v="08"/>
    <x v="1"/>
    <s v="20200254"/>
    <x v="16"/>
    <n v="0"/>
    <n v="1.124898"/>
    <n v="0"/>
    <n v="0"/>
    <n v="0"/>
  </r>
  <r>
    <s v="APENs"/>
    <s v="08"/>
    <x v="1"/>
    <s v="20200254"/>
    <x v="16"/>
    <n v="0"/>
    <n v="0"/>
    <n v="25.17417"/>
    <n v="0"/>
    <n v="0"/>
  </r>
  <r>
    <s v="APENs"/>
    <s v="08"/>
    <x v="1"/>
    <s v="20200254"/>
    <x v="16"/>
    <n v="14.955622999999999"/>
    <n v="0"/>
    <n v="0"/>
    <n v="0"/>
    <n v="0"/>
  </r>
  <r>
    <s v="APENs"/>
    <s v="08"/>
    <x v="1"/>
    <s v="20200254"/>
    <x v="16"/>
    <n v="0"/>
    <n v="0"/>
    <n v="0"/>
    <n v="0"/>
    <n v="1.55E-4"/>
  </r>
  <r>
    <s v="APENs"/>
    <s v="08"/>
    <x v="1"/>
    <s v="20200254"/>
    <x v="16"/>
    <n v="0"/>
    <n v="0"/>
    <n v="0"/>
    <n v="0"/>
    <n v="0"/>
  </r>
  <r>
    <s v="APENs"/>
    <s v="08"/>
    <x v="1"/>
    <s v="20200254"/>
    <x v="16"/>
    <n v="0"/>
    <n v="0"/>
    <n v="0"/>
    <n v="3.9769999999999996E-3"/>
    <n v="0"/>
  </r>
  <r>
    <s v="APENs"/>
    <s v="08"/>
    <x v="1"/>
    <s v="20200254"/>
    <x v="16"/>
    <n v="0"/>
    <n v="0.20031099999999999"/>
    <n v="0"/>
    <n v="0"/>
    <n v="0"/>
  </r>
  <r>
    <s v="APENs"/>
    <s v="08"/>
    <x v="1"/>
    <s v="20200254"/>
    <x v="16"/>
    <n v="0"/>
    <n v="0"/>
    <n v="18.3"/>
    <n v="0"/>
    <n v="0"/>
  </r>
  <r>
    <s v="APENs"/>
    <s v="08"/>
    <x v="1"/>
    <s v="20200254"/>
    <x v="16"/>
    <n v="18.3"/>
    <n v="0"/>
    <n v="0"/>
    <n v="0"/>
    <n v="0"/>
  </r>
  <r>
    <s v="APENs"/>
    <s v="08"/>
    <x v="1"/>
    <s v="20200254"/>
    <x v="16"/>
    <n v="0"/>
    <n v="0"/>
    <n v="0"/>
    <n v="0"/>
    <n v="0.25"/>
  </r>
  <r>
    <s v="APENs"/>
    <s v="08"/>
    <x v="1"/>
    <s v="20200254"/>
    <x v="16"/>
    <n v="0"/>
    <n v="0"/>
    <n v="0"/>
    <n v="0"/>
    <n v="0"/>
  </r>
  <r>
    <s v="APENs"/>
    <s v="08"/>
    <x v="1"/>
    <s v="20200254"/>
    <x v="16"/>
    <n v="0"/>
    <n v="0"/>
    <n v="0"/>
    <n v="1.4999999999999999E-2"/>
    <n v="0"/>
  </r>
  <r>
    <s v="APENs"/>
    <s v="08"/>
    <x v="1"/>
    <s v="20200254"/>
    <x v="16"/>
    <n v="0"/>
    <n v="6.11"/>
    <n v="0"/>
    <n v="0"/>
    <n v="0"/>
  </r>
  <r>
    <s v="APENs"/>
    <s v="08"/>
    <x v="1"/>
    <s v="31000304"/>
    <x v="15"/>
    <n v="0"/>
    <n v="2.8"/>
    <n v="0"/>
    <n v="0"/>
    <n v="0"/>
  </r>
  <r>
    <s v="APENs"/>
    <s v="08"/>
    <x v="1"/>
    <s v="40400311"/>
    <x v="18"/>
    <n v="0"/>
    <n v="2.733779715617866"/>
    <n v="0"/>
    <n v="0"/>
    <n v="0"/>
  </r>
  <r>
    <s v="APENs"/>
    <s v="08"/>
    <x v="1"/>
    <s v="40400311"/>
    <x v="18"/>
    <n v="0"/>
    <n v="2.2990627595794337"/>
    <n v="0"/>
    <n v="0"/>
    <n v="0"/>
  </r>
  <r>
    <s v="APENs"/>
    <s v="08"/>
    <x v="1"/>
    <s v="40400311"/>
    <x v="18"/>
    <n v="0"/>
    <n v="3.9365640592085431"/>
    <n v="0"/>
    <n v="0"/>
    <n v="0"/>
  </r>
  <r>
    <s v="APENs"/>
    <s v="08"/>
    <x v="1"/>
    <s v="40400311"/>
    <x v="18"/>
    <n v="0"/>
    <n v="3.4116888513140706"/>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2.2173807639290075"/>
    <n v="0"/>
    <n v="0"/>
    <n v="0"/>
  </r>
  <r>
    <s v="APENs"/>
    <s v="08"/>
    <x v="1"/>
    <s v="40400311"/>
    <x v="18"/>
    <n v="0"/>
    <n v="4.0471387948185358"/>
    <n v="0"/>
    <n v="0"/>
    <n v="0"/>
  </r>
  <r>
    <s v="APENs"/>
    <s v="08"/>
    <x v="1"/>
    <s v="40400311"/>
    <x v="18"/>
    <n v="0"/>
    <n v="1.5746573348938941"/>
    <n v="0"/>
    <n v="0"/>
    <n v="0"/>
  </r>
  <r>
    <s v="APENs"/>
    <s v="08"/>
    <x v="1"/>
    <s v="20200254"/>
    <x v="16"/>
    <n v="0"/>
    <n v="0"/>
    <n v="2.4900000000000002"/>
    <n v="0"/>
    <n v="0"/>
  </r>
  <r>
    <s v="APENs"/>
    <s v="08"/>
    <x v="1"/>
    <s v="20200254"/>
    <x v="16"/>
    <n v="2.4900000000000002"/>
    <n v="0"/>
    <n v="0"/>
    <n v="0"/>
    <n v="0"/>
  </r>
  <r>
    <s v="APENs"/>
    <s v="08"/>
    <x v="1"/>
    <s v="20200254"/>
    <x v="16"/>
    <n v="0"/>
    <n v="0"/>
    <n v="0"/>
    <n v="0"/>
    <n v="0.18"/>
  </r>
  <r>
    <s v="APENs"/>
    <s v="08"/>
    <x v="1"/>
    <s v="20200254"/>
    <x v="16"/>
    <n v="0"/>
    <n v="0"/>
    <n v="0"/>
    <n v="0"/>
    <n v="0"/>
  </r>
  <r>
    <s v="APENs"/>
    <s v="08"/>
    <x v="1"/>
    <s v="20200254"/>
    <x v="16"/>
    <n v="0"/>
    <n v="1.25"/>
    <n v="0"/>
    <n v="0"/>
    <n v="0"/>
  </r>
  <r>
    <s v="APENs"/>
    <s v="08"/>
    <x v="1"/>
    <s v="40400311"/>
    <x v="18"/>
    <n v="0"/>
    <n v="4.5407172932954101"/>
    <n v="0"/>
    <n v="0"/>
    <n v="0"/>
  </r>
  <r>
    <s v="APENs"/>
    <s v="08"/>
    <x v="1"/>
    <s v="40400311"/>
    <x v="18"/>
    <n v="0"/>
    <n v="0.83380308663595326"/>
    <n v="0"/>
    <n v="0"/>
    <n v="0"/>
  </r>
  <r>
    <s v="APENs"/>
    <s v="08"/>
    <x v="1"/>
    <s v="40400311"/>
    <x v="18"/>
    <n v="0"/>
    <n v="1.5281495642593865"/>
    <n v="0"/>
    <n v="0"/>
    <n v="0"/>
  </r>
  <r>
    <s v="APENs"/>
    <s v="08"/>
    <x v="1"/>
    <s v="40400311"/>
    <x v="18"/>
    <n v="0"/>
    <n v="1.0278806154600084"/>
    <n v="0"/>
    <n v="0"/>
    <n v="0"/>
  </r>
  <r>
    <s v="APENs"/>
    <s v="08"/>
    <x v="1"/>
    <s v="31000301"/>
    <x v="15"/>
    <n v="0"/>
    <n v="24.4"/>
    <n v="0"/>
    <n v="0"/>
    <n v="0"/>
  </r>
  <r>
    <s v="APENs"/>
    <s v="08"/>
    <x v="1"/>
    <s v="40400311"/>
    <x v="18"/>
    <n v="0"/>
    <n v="2.6298959770753854"/>
    <n v="0"/>
    <n v="0"/>
    <n v="0"/>
  </r>
  <r>
    <s v="APENs"/>
    <s v="08"/>
    <x v="1"/>
    <s v="40400311"/>
    <x v="18"/>
    <n v="0"/>
    <n v="15.046422626308209"/>
    <n v="0"/>
    <n v="0"/>
    <n v="0"/>
  </r>
  <r>
    <s v="APENs"/>
    <s v="08"/>
    <x v="1"/>
    <s v="40400311"/>
    <x v="18"/>
    <n v="0"/>
    <n v="1.0299370601221889"/>
    <n v="0"/>
    <n v="0"/>
    <n v="0"/>
  </r>
  <r>
    <s v="APENs"/>
    <s v="08"/>
    <x v="1"/>
    <s v="40400311"/>
    <x v="18"/>
    <n v="0"/>
    <n v="2.2389208086748589"/>
    <n v="0"/>
    <n v="0"/>
    <n v="0"/>
  </r>
  <r>
    <s v="APENs"/>
    <s v="08"/>
    <x v="1"/>
    <s v="40400311"/>
    <x v="18"/>
    <n v="0"/>
    <n v="5.7216865110579729"/>
    <n v="0"/>
    <n v="0"/>
    <n v="0"/>
  </r>
  <r>
    <s v="APENs"/>
    <s v="08"/>
    <x v="1"/>
    <s v="40400311"/>
    <x v="18"/>
    <n v="0"/>
    <n v="2.9004822686251832"/>
    <n v="0"/>
    <n v="0"/>
    <n v="0"/>
  </r>
  <r>
    <s v="APENs"/>
    <s v="08"/>
    <x v="1"/>
    <s v="40400311"/>
    <x v="18"/>
    <n v="0"/>
    <n v="4.9890482000386047"/>
    <n v="0"/>
    <n v="0"/>
    <n v="0"/>
  </r>
  <r>
    <s v="APENs"/>
    <s v="08"/>
    <x v="1"/>
    <s v="40400311"/>
    <x v="18"/>
    <n v="0"/>
    <n v="1.7495840263149081"/>
    <n v="0"/>
    <n v="0"/>
    <n v="0"/>
  </r>
  <r>
    <s v="APENs"/>
    <s v="08"/>
    <x v="1"/>
    <s v="20200256"/>
    <x v="16"/>
    <n v="0"/>
    <n v="0"/>
    <n v="4.2779999999999996"/>
    <n v="0"/>
    <n v="0"/>
  </r>
  <r>
    <s v="APENs"/>
    <s v="08"/>
    <x v="1"/>
    <s v="20200256"/>
    <x v="16"/>
    <n v="2.5415000000000001"/>
    <n v="0"/>
    <n v="0"/>
    <n v="0"/>
    <n v="0"/>
  </r>
  <r>
    <s v="APENs"/>
    <s v="08"/>
    <x v="1"/>
    <s v="20200256"/>
    <x v="16"/>
    <n v="0"/>
    <n v="0"/>
    <n v="0"/>
    <n v="0"/>
    <n v="1.15E-2"/>
  </r>
  <r>
    <s v="APENs"/>
    <s v="08"/>
    <x v="1"/>
    <s v="20200256"/>
    <x v="16"/>
    <n v="0"/>
    <n v="0"/>
    <n v="0"/>
    <n v="6.8999999999999997E-4"/>
    <n v="0"/>
  </r>
  <r>
    <s v="APENs"/>
    <s v="08"/>
    <x v="1"/>
    <s v="40400311"/>
    <x v="18"/>
    <n v="0"/>
    <n v="1.3395520606527545"/>
    <n v="0"/>
    <n v="0"/>
    <n v="0"/>
  </r>
  <r>
    <s v="APENs"/>
    <s v="08"/>
    <x v="1"/>
    <s v="31000304"/>
    <x v="15"/>
    <n v="0"/>
    <n v="8.2344000000000008"/>
    <n v="0"/>
    <n v="0"/>
    <n v="0"/>
  </r>
  <r>
    <s v="APENs"/>
    <s v="08"/>
    <x v="1"/>
    <s v="31000304"/>
    <x v="15"/>
    <n v="0"/>
    <n v="17.499834"/>
    <n v="0"/>
    <n v="0"/>
    <n v="0"/>
  </r>
  <r>
    <s v="APENs"/>
    <s v="08"/>
    <x v="1"/>
    <s v="31088801"/>
    <x v="17"/>
    <n v="0"/>
    <n v="9.65"/>
    <n v="0"/>
    <n v="0"/>
    <n v="0"/>
  </r>
  <r>
    <s v="APENs"/>
    <s v="08"/>
    <x v="1"/>
    <s v="40400311"/>
    <x v="18"/>
    <n v="0"/>
    <n v="15.37086111418798"/>
    <n v="0"/>
    <n v="0"/>
    <n v="0"/>
  </r>
  <r>
    <s v="APENs"/>
    <s v="08"/>
    <x v="1"/>
    <s v="40400311"/>
    <x v="18"/>
    <n v="0"/>
    <n v="2.2279859085103908"/>
    <n v="0"/>
    <n v="0"/>
    <n v="0"/>
  </r>
  <r>
    <s v="APENs"/>
    <s v="08"/>
    <x v="1"/>
    <s v="31000301"/>
    <x v="15"/>
    <n v="0"/>
    <n v="4.9000000000000004"/>
    <n v="0"/>
    <n v="0"/>
    <n v="0"/>
  </r>
  <r>
    <s v="APENs"/>
    <s v="08"/>
    <x v="1"/>
    <s v="40400311"/>
    <x v="18"/>
    <n v="0"/>
    <n v="13.149217447772982"/>
    <n v="0"/>
    <n v="0"/>
    <n v="0"/>
  </r>
  <r>
    <s v="APENs"/>
    <s v="08"/>
    <x v="1"/>
    <s v="31000304"/>
    <x v="15"/>
    <n v="0"/>
    <n v="7.3"/>
    <n v="0"/>
    <n v="0"/>
    <n v="0"/>
  </r>
  <r>
    <s v="APENs"/>
    <s v="08"/>
    <x v="1"/>
    <s v="40400311"/>
    <x v="18"/>
    <n v="0"/>
    <n v="7.5915544391820307"/>
    <n v="0"/>
    <n v="0"/>
    <n v="0"/>
  </r>
  <r>
    <s v="APENs"/>
    <s v="08"/>
    <x v="1"/>
    <s v="40400311"/>
    <x v="18"/>
    <n v="0"/>
    <n v="5.1782219728839049E-2"/>
    <n v="0"/>
    <n v="0"/>
    <n v="0"/>
  </r>
  <r>
    <s v="APENs"/>
    <s v="08"/>
    <x v="1"/>
    <s v="40400311"/>
    <x v="18"/>
    <n v="0"/>
    <n v="4.2958537141474986"/>
    <n v="0"/>
    <n v="0"/>
    <n v="0"/>
  </r>
  <r>
    <s v="APENs"/>
    <s v="08"/>
    <x v="1"/>
    <s v="40400311"/>
    <x v="18"/>
    <n v="0"/>
    <n v="0"/>
    <n v="0"/>
    <n v="0"/>
    <n v="0"/>
  </r>
  <r>
    <s v="APENs"/>
    <s v="08"/>
    <x v="1"/>
    <s v="40400311"/>
    <x v="18"/>
    <n v="0"/>
    <n v="0"/>
    <n v="0"/>
    <n v="0"/>
    <n v="0"/>
  </r>
  <r>
    <s v="APENs"/>
    <s v="08"/>
    <x v="1"/>
    <s v="40400311"/>
    <x v="18"/>
    <n v="0"/>
    <n v="2.5435647352475312"/>
    <n v="0"/>
    <n v="0"/>
    <n v="0"/>
  </r>
  <r>
    <s v="APENs"/>
    <s v="08"/>
    <x v="1"/>
    <s v="40400311"/>
    <x v="18"/>
    <n v="0"/>
    <n v="2.8923390484727038"/>
    <n v="0"/>
    <n v="0"/>
    <n v="0"/>
  </r>
  <r>
    <s v="APENs"/>
    <s v="08"/>
    <x v="1"/>
    <s v="40400311"/>
    <x v="18"/>
    <n v="0"/>
    <n v="5.1476042524233927"/>
    <n v="0"/>
    <n v="0"/>
    <n v="0"/>
  </r>
  <r>
    <s v="APENs"/>
    <s v="08"/>
    <x v="1"/>
    <s v="40400311"/>
    <x v="18"/>
    <n v="0"/>
    <n v="9.504017904034253"/>
    <n v="0"/>
    <n v="0"/>
    <n v="0"/>
  </r>
  <r>
    <s v="APENs"/>
    <s v="08"/>
    <x v="1"/>
    <s v="31000304"/>
    <x v="15"/>
    <n v="0"/>
    <n v="5.9"/>
    <n v="0"/>
    <n v="0"/>
    <n v="0"/>
  </r>
  <r>
    <s v="APENs"/>
    <s v="08"/>
    <x v="1"/>
    <s v="40400311"/>
    <x v="18"/>
    <n v="0"/>
    <n v="6.9846674800540471"/>
    <n v="0"/>
    <n v="0"/>
    <n v="0"/>
  </r>
  <r>
    <s v="APENs"/>
    <s v="08"/>
    <x v="1"/>
    <s v="31000304"/>
    <x v="15"/>
    <n v="0"/>
    <n v="5.9"/>
    <n v="0"/>
    <n v="0"/>
    <n v="0"/>
  </r>
  <r>
    <s v="APENs"/>
    <s v="08"/>
    <x v="1"/>
    <s v="40400311"/>
    <x v="18"/>
    <n v="0"/>
    <n v="6.9846674800540471"/>
    <n v="0"/>
    <n v="0"/>
    <n v="0"/>
  </r>
  <r>
    <s v="APENs"/>
    <s v="08"/>
    <x v="1"/>
    <s v="40400311"/>
    <x v="18"/>
    <n v="0"/>
    <n v="6.984807446776153"/>
    <n v="0"/>
    <n v="0"/>
    <n v="0"/>
  </r>
  <r>
    <s v="APENs"/>
    <s v="08"/>
    <x v="1"/>
    <s v="31000304"/>
    <x v="15"/>
    <n v="0"/>
    <n v="10.5"/>
    <n v="0"/>
    <n v="0"/>
    <n v="0"/>
  </r>
  <r>
    <s v="APENs"/>
    <s v="08"/>
    <x v="1"/>
    <s v="40400311"/>
    <x v="18"/>
    <n v="0"/>
    <n v="4.6309302196522726"/>
    <n v="0"/>
    <n v="0"/>
    <n v="0"/>
  </r>
  <r>
    <s v="APENs"/>
    <s v="08"/>
    <x v="1"/>
    <s v="40400311"/>
    <x v="18"/>
    <n v="0"/>
    <n v="3.3870853259440175"/>
    <n v="0"/>
    <n v="0"/>
    <n v="0"/>
  </r>
  <r>
    <s v="APENs"/>
    <s v="08"/>
    <x v="1"/>
    <s v="40400311"/>
    <x v="18"/>
    <n v="0"/>
    <n v="2.3099976597439018"/>
    <n v="0"/>
    <n v="0"/>
    <n v="0"/>
  </r>
  <r>
    <s v="APENs"/>
    <s v="08"/>
    <x v="1"/>
    <s v="40400311"/>
    <x v="18"/>
    <n v="0"/>
    <n v="2.8512752178850764"/>
    <n v="0"/>
    <n v="0"/>
    <n v="0"/>
  </r>
  <r>
    <s v="APENs"/>
    <s v="08"/>
    <x v="1"/>
    <s v="40400311"/>
    <x v="18"/>
    <n v="0"/>
    <n v="2.1979149330581031"/>
    <n v="0"/>
    <n v="0"/>
    <n v="0"/>
  </r>
  <r>
    <s v="APENs"/>
    <s v="08"/>
    <x v="1"/>
    <s v="40400311"/>
    <x v="18"/>
    <n v="0"/>
    <n v="3.6549903799734875"/>
    <n v="0"/>
    <n v="0"/>
    <n v="0"/>
  </r>
  <r>
    <s v="APENs"/>
    <s v="08"/>
    <x v="1"/>
    <s v="40400311"/>
    <x v="18"/>
    <n v="0"/>
    <n v="2.8212042424327892"/>
    <n v="0"/>
    <n v="0"/>
    <n v="0"/>
  </r>
  <r>
    <s v="APENs"/>
    <s v="08"/>
    <x v="1"/>
    <s v="40400311"/>
    <x v="18"/>
    <n v="0"/>
    <n v="2.3127313847850193"/>
    <n v="0"/>
    <n v="0"/>
    <n v="0"/>
  </r>
  <r>
    <s v="APENs"/>
    <s v="08"/>
    <x v="1"/>
    <s v="40400311"/>
    <x v="18"/>
    <n v="0"/>
    <n v="2.6380446646779472"/>
    <n v="0"/>
    <n v="0"/>
    <n v="0"/>
  </r>
  <r>
    <s v="APENs"/>
    <s v="08"/>
    <x v="1"/>
    <s v="40400311"/>
    <x v="18"/>
    <n v="0"/>
    <n v="2.3701871774641923"/>
    <n v="0"/>
    <n v="0"/>
    <n v="0"/>
  </r>
  <r>
    <s v="APENs"/>
    <s v="08"/>
    <x v="1"/>
    <s v="40400311"/>
    <x v="18"/>
    <n v="0"/>
    <n v="0"/>
    <n v="0"/>
    <n v="0"/>
    <n v="0"/>
  </r>
  <r>
    <s v="APENs"/>
    <s v="08"/>
    <x v="1"/>
    <s v="40400311"/>
    <x v="18"/>
    <n v="0"/>
    <n v="0"/>
    <n v="0"/>
    <n v="0"/>
    <n v="0"/>
  </r>
  <r>
    <s v="APENs"/>
    <s v="08"/>
    <x v="1"/>
    <s v="40400311"/>
    <x v="18"/>
    <n v="0"/>
    <n v="3.8728761252100092"/>
    <n v="0"/>
    <n v="0"/>
    <n v="0"/>
  </r>
  <r>
    <s v="APENs"/>
    <s v="08"/>
    <x v="1"/>
    <s v="40400311"/>
    <x v="18"/>
    <n v="0"/>
    <n v="6.6921578071645067"/>
    <n v="0"/>
    <n v="0"/>
    <n v="0"/>
  </r>
  <r>
    <s v="APENs"/>
    <s v="08"/>
    <x v="1"/>
    <s v="40400311"/>
    <x v="18"/>
    <n v="0"/>
    <n v="0"/>
    <n v="0"/>
    <n v="0"/>
    <n v="0"/>
  </r>
  <r>
    <s v="APENs"/>
    <s v="08"/>
    <x v="1"/>
    <s v="40400311"/>
    <x v="18"/>
    <n v="0"/>
    <n v="0"/>
    <n v="0"/>
    <n v="0"/>
    <n v="0"/>
  </r>
  <r>
    <s v="APENs"/>
    <s v="08"/>
    <x v="1"/>
    <s v="40400311"/>
    <x v="18"/>
    <n v="0"/>
    <n v="2.2777024572550357"/>
    <n v="0"/>
    <n v="0"/>
    <n v="0"/>
  </r>
  <r>
    <s v="APENs"/>
    <s v="08"/>
    <x v="1"/>
    <s v="40400311"/>
    <x v="18"/>
    <n v="0"/>
    <n v="2.2279859085103908"/>
    <n v="0"/>
    <n v="0"/>
    <n v="0"/>
  </r>
  <r>
    <s v="APENs"/>
    <s v="08"/>
    <x v="1"/>
    <s v="31000302"/>
    <x v="15"/>
    <n v="0"/>
    <n v="3.2"/>
    <n v="0"/>
    <n v="0"/>
    <n v="0"/>
  </r>
  <r>
    <s v="APENs"/>
    <s v="08"/>
    <x v="1"/>
    <s v="40400311"/>
    <x v="18"/>
    <n v="0"/>
    <n v="13.969334960108094"/>
    <n v="0"/>
    <n v="0"/>
    <n v="0"/>
  </r>
  <r>
    <s v="APENs"/>
    <s v="08"/>
    <x v="1"/>
    <s v="40400311"/>
    <x v="18"/>
    <n v="0"/>
    <n v="0"/>
    <n v="0"/>
    <n v="0"/>
    <n v="0"/>
  </r>
  <r>
    <s v="APENs"/>
    <s v="08"/>
    <x v="1"/>
    <s v="40400311"/>
    <x v="18"/>
    <n v="0"/>
    <n v="0"/>
    <n v="0"/>
    <n v="0"/>
    <n v="0"/>
  </r>
  <r>
    <s v="APENs"/>
    <s v="08"/>
    <x v="1"/>
    <s v="40400311"/>
    <x v="18"/>
    <n v="0"/>
    <n v="6.7292200110369462"/>
    <n v="0"/>
    <n v="0"/>
    <n v="0"/>
  </r>
  <r>
    <s v="APENs"/>
    <s v="08"/>
    <x v="1"/>
    <s v="40400311"/>
    <x v="18"/>
    <n v="0"/>
    <n v="0"/>
    <n v="0"/>
    <n v="0"/>
    <n v="0"/>
  </r>
  <r>
    <s v="APENs"/>
    <s v="08"/>
    <x v="1"/>
    <s v="40400311"/>
    <x v="18"/>
    <n v="0"/>
    <n v="0"/>
    <n v="0"/>
    <n v="0"/>
    <n v="0"/>
  </r>
  <r>
    <s v="APENs"/>
    <s v="08"/>
    <x v="1"/>
    <s v="40400311"/>
    <x v="18"/>
    <n v="0"/>
    <n v="11.911300295100759"/>
    <n v="0"/>
    <n v="0"/>
    <n v="0"/>
  </r>
  <r>
    <s v="APENs"/>
    <s v="08"/>
    <x v="1"/>
    <s v="40400311"/>
    <x v="18"/>
    <n v="0"/>
    <n v="7.4193286681016408"/>
    <n v="0"/>
    <n v="0"/>
    <n v="0"/>
  </r>
  <r>
    <s v="APENs"/>
    <s v="08"/>
    <x v="1"/>
    <s v="40400311"/>
    <x v="18"/>
    <n v="0"/>
    <n v="2.1295718070301772"/>
    <n v="0"/>
    <n v="0"/>
    <n v="0"/>
  </r>
  <r>
    <s v="APENs"/>
    <s v="08"/>
    <x v="1"/>
    <s v="40400311"/>
    <x v="18"/>
    <n v="0"/>
    <n v="2.2963290345383167"/>
    <n v="0"/>
    <n v="0"/>
    <n v="0"/>
  </r>
  <r>
    <s v="APENs"/>
    <s v="08"/>
    <x v="1"/>
    <s v="40400311"/>
    <x v="18"/>
    <n v="0"/>
    <n v="7.2771760594535708"/>
    <n v="0"/>
    <n v="0"/>
    <n v="0"/>
  </r>
  <r>
    <s v="APENs"/>
    <s v="08"/>
    <x v="1"/>
    <s v="40400311"/>
    <x v="18"/>
    <n v="0"/>
    <n v="0.15974078047448262"/>
    <n v="0"/>
    <n v="0"/>
    <n v="0"/>
  </r>
  <r>
    <s v="APENs"/>
    <s v="08"/>
    <x v="1"/>
    <s v="40400311"/>
    <x v="18"/>
    <n v="0"/>
    <n v="0"/>
    <n v="0"/>
    <n v="0"/>
    <n v="0"/>
  </r>
  <r>
    <s v="APENs"/>
    <s v="08"/>
    <x v="1"/>
    <s v="40400311"/>
    <x v="18"/>
    <n v="0"/>
    <n v="0"/>
    <n v="0"/>
    <n v="0"/>
    <n v="0"/>
  </r>
  <r>
    <s v="APENs"/>
    <s v="08"/>
    <x v="1"/>
    <s v="40400311"/>
    <x v="18"/>
    <n v="0"/>
    <n v="4.3331083039197074"/>
    <n v="0"/>
    <n v="0"/>
    <n v="0"/>
  </r>
  <r>
    <s v="APENs"/>
    <s v="08"/>
    <x v="1"/>
    <s v="40400311"/>
    <x v="18"/>
    <n v="0"/>
    <n v="0"/>
    <n v="0"/>
    <n v="0"/>
    <n v="0"/>
  </r>
  <r>
    <s v="APENs"/>
    <s v="08"/>
    <x v="1"/>
    <s v="40400311"/>
    <x v="18"/>
    <n v="0"/>
    <n v="0"/>
    <n v="0"/>
    <n v="0"/>
    <n v="0"/>
  </r>
  <r>
    <s v="APENs"/>
    <s v="08"/>
    <x v="1"/>
    <s v="40400311"/>
    <x v="18"/>
    <n v="0"/>
    <n v="3.5221166492031033"/>
    <n v="0"/>
    <n v="0"/>
    <n v="0"/>
  </r>
  <r>
    <s v="APENs"/>
    <s v="08"/>
    <x v="1"/>
    <s v="40400311"/>
    <x v="18"/>
    <n v="0"/>
    <n v="0"/>
    <n v="0"/>
    <n v="0"/>
    <n v="0"/>
  </r>
  <r>
    <s v="APENs"/>
    <s v="08"/>
    <x v="1"/>
    <s v="40400311"/>
    <x v="18"/>
    <n v="0"/>
    <n v="0"/>
    <n v="0"/>
    <n v="0"/>
    <n v="0"/>
  </r>
  <r>
    <s v="APENs"/>
    <s v="08"/>
    <x v="1"/>
    <s v="40400311"/>
    <x v="18"/>
    <n v="0"/>
    <n v="7.9133125096589856"/>
    <n v="0"/>
    <n v="0"/>
    <n v="0"/>
  </r>
  <r>
    <s v="APENs"/>
    <s v="08"/>
    <x v="1"/>
    <s v="20200254"/>
    <x v="16"/>
    <n v="0"/>
    <n v="0"/>
    <n v="22.1"/>
    <n v="0"/>
    <n v="0"/>
  </r>
  <r>
    <s v="APENs"/>
    <s v="08"/>
    <x v="1"/>
    <s v="20200254"/>
    <x v="16"/>
    <n v="22.1"/>
    <n v="0"/>
    <n v="0"/>
    <n v="0"/>
    <n v="0"/>
  </r>
  <r>
    <s v="APENs"/>
    <s v="08"/>
    <x v="1"/>
    <s v="20200254"/>
    <x v="16"/>
    <n v="0"/>
    <n v="0"/>
    <n v="0"/>
    <n v="0"/>
    <n v="0.378"/>
  </r>
  <r>
    <s v="APENs"/>
    <s v="08"/>
    <x v="1"/>
    <s v="20200254"/>
    <x v="16"/>
    <n v="0"/>
    <n v="0"/>
    <n v="0"/>
    <n v="0"/>
    <n v="0"/>
  </r>
  <r>
    <s v="APENs"/>
    <s v="08"/>
    <x v="1"/>
    <s v="20200254"/>
    <x v="16"/>
    <n v="0"/>
    <n v="0"/>
    <n v="0"/>
    <n v="2.2679999999999999E-2"/>
    <n v="0"/>
  </r>
  <r>
    <s v="APENs"/>
    <s v="08"/>
    <x v="1"/>
    <s v="20200254"/>
    <x v="16"/>
    <n v="0"/>
    <n v="11"/>
    <n v="0"/>
    <n v="0"/>
    <n v="0"/>
  </r>
  <r>
    <s v="APENs"/>
    <s v="08"/>
    <x v="1"/>
    <s v="20200254"/>
    <x v="16"/>
    <n v="0"/>
    <n v="0"/>
    <n v="22.1"/>
    <n v="0"/>
    <n v="0"/>
  </r>
  <r>
    <s v="APENs"/>
    <s v="08"/>
    <x v="1"/>
    <s v="20200254"/>
    <x v="16"/>
    <n v="22.1"/>
    <n v="0"/>
    <n v="0"/>
    <n v="0"/>
    <n v="0"/>
  </r>
  <r>
    <s v="APENs"/>
    <s v="08"/>
    <x v="1"/>
    <s v="20200254"/>
    <x v="16"/>
    <n v="0"/>
    <n v="0"/>
    <n v="0"/>
    <n v="0"/>
    <n v="0.378"/>
  </r>
  <r>
    <s v="APENs"/>
    <s v="08"/>
    <x v="1"/>
    <s v="20200254"/>
    <x v="16"/>
    <n v="0"/>
    <n v="0"/>
    <n v="0"/>
    <n v="0"/>
    <n v="0"/>
  </r>
  <r>
    <s v="APENs"/>
    <s v="08"/>
    <x v="1"/>
    <s v="20200254"/>
    <x v="16"/>
    <n v="0"/>
    <n v="0"/>
    <n v="0"/>
    <n v="2.2679999999999999E-2"/>
    <n v="0"/>
  </r>
  <r>
    <s v="APENs"/>
    <s v="08"/>
    <x v="1"/>
    <s v="20200254"/>
    <x v="16"/>
    <n v="0"/>
    <n v="11"/>
    <n v="0"/>
    <n v="0"/>
    <n v="0"/>
  </r>
  <r>
    <s v="APENs"/>
    <s v="08"/>
    <x v="1"/>
    <s v="31000227"/>
    <x v="15"/>
    <n v="0"/>
    <n v="6.2"/>
    <n v="0"/>
    <n v="0"/>
    <n v="0"/>
  </r>
  <r>
    <s v="APENs"/>
    <s v="08"/>
    <x v="1"/>
    <s v="40400311"/>
    <x v="18"/>
    <n v="0"/>
    <n v="4.7566815715436555"/>
    <n v="0"/>
    <n v="0"/>
    <n v="0"/>
  </r>
  <r>
    <s v="APENs"/>
    <s v="08"/>
    <x v="1"/>
    <s v="20200254"/>
    <x v="16"/>
    <n v="0"/>
    <n v="0"/>
    <n v="5.7"/>
    <n v="0"/>
    <n v="0"/>
  </r>
  <r>
    <s v="APENs"/>
    <s v="08"/>
    <x v="1"/>
    <s v="20200254"/>
    <x v="16"/>
    <n v="19.3"/>
    <n v="0"/>
    <n v="0"/>
    <n v="0"/>
    <n v="0"/>
  </r>
  <r>
    <s v="APENs"/>
    <s v="08"/>
    <x v="1"/>
    <s v="20200254"/>
    <x v="16"/>
    <n v="0"/>
    <n v="0"/>
    <n v="5.7"/>
    <n v="0"/>
    <n v="0"/>
  </r>
  <r>
    <s v="APENs"/>
    <s v="08"/>
    <x v="1"/>
    <s v="20200254"/>
    <x v="16"/>
    <n v="19.3"/>
    <n v="0"/>
    <n v="0"/>
    <n v="0"/>
    <n v="0"/>
  </r>
  <r>
    <s v="APENs"/>
    <s v="08"/>
    <x v="1"/>
    <s v="20200254"/>
    <x v="16"/>
    <n v="0"/>
    <n v="0"/>
    <n v="0"/>
    <n v="0"/>
    <n v="0.39950000000000002"/>
  </r>
  <r>
    <s v="APENs"/>
    <s v="08"/>
    <x v="1"/>
    <s v="20200254"/>
    <x v="16"/>
    <n v="0"/>
    <n v="0"/>
    <n v="0"/>
    <n v="0"/>
    <n v="0"/>
  </r>
  <r>
    <s v="APENs"/>
    <s v="08"/>
    <x v="1"/>
    <s v="20200254"/>
    <x v="16"/>
    <n v="0"/>
    <n v="0"/>
    <n v="0"/>
    <n v="2.3970000000000002E-2"/>
    <n v="0"/>
  </r>
  <r>
    <s v="APENs"/>
    <s v="08"/>
    <x v="1"/>
    <s v="20200254"/>
    <x v="16"/>
    <n v="0"/>
    <n v="5.7"/>
    <n v="0"/>
    <n v="0"/>
    <n v="0"/>
  </r>
  <r>
    <s v="APENs"/>
    <s v="08"/>
    <x v="1"/>
    <s v="20200254"/>
    <x v="16"/>
    <n v="0"/>
    <n v="0"/>
    <n v="5.7"/>
    <n v="0"/>
    <n v="0"/>
  </r>
  <r>
    <s v="APENs"/>
    <s v="08"/>
    <x v="1"/>
    <s v="20200254"/>
    <x v="16"/>
    <n v="19.3"/>
    <n v="0"/>
    <n v="0"/>
    <n v="0"/>
    <n v="0"/>
  </r>
  <r>
    <s v="APENs"/>
    <s v="08"/>
    <x v="1"/>
    <s v="20200254"/>
    <x v="16"/>
    <n v="0"/>
    <n v="0"/>
    <n v="0"/>
    <n v="0"/>
    <n v="0.39950000000000002"/>
  </r>
  <r>
    <s v="APENs"/>
    <s v="08"/>
    <x v="1"/>
    <s v="20200254"/>
    <x v="16"/>
    <n v="0"/>
    <n v="0"/>
    <n v="0"/>
    <n v="0"/>
    <n v="0"/>
  </r>
  <r>
    <s v="APENs"/>
    <s v="08"/>
    <x v="1"/>
    <s v="20200254"/>
    <x v="16"/>
    <n v="0"/>
    <n v="0"/>
    <n v="0"/>
    <n v="2.3970000000000002E-2"/>
    <n v="0"/>
  </r>
  <r>
    <s v="APENs"/>
    <s v="08"/>
    <x v="1"/>
    <s v="20200254"/>
    <x v="16"/>
    <n v="0"/>
    <n v="5.7"/>
    <n v="0"/>
    <n v="0"/>
    <n v="0"/>
  </r>
  <r>
    <s v="APENs"/>
    <s v="08"/>
    <x v="1"/>
    <s v="20200254"/>
    <x v="16"/>
    <n v="0"/>
    <n v="0"/>
    <n v="5.7"/>
    <n v="0"/>
    <n v="0"/>
  </r>
  <r>
    <s v="APENs"/>
    <s v="08"/>
    <x v="1"/>
    <s v="20200254"/>
    <x v="16"/>
    <n v="19.3"/>
    <n v="0"/>
    <n v="0"/>
    <n v="0"/>
    <n v="0"/>
  </r>
  <r>
    <s v="APENs"/>
    <s v="08"/>
    <x v="1"/>
    <s v="20200254"/>
    <x v="16"/>
    <n v="0"/>
    <n v="0"/>
    <n v="0"/>
    <n v="0"/>
    <n v="0.3"/>
  </r>
  <r>
    <s v="APENs"/>
    <s v="08"/>
    <x v="1"/>
    <s v="20200254"/>
    <x v="16"/>
    <n v="0"/>
    <n v="0"/>
    <n v="0"/>
    <n v="0"/>
    <n v="0"/>
  </r>
  <r>
    <s v="APENs"/>
    <s v="08"/>
    <x v="1"/>
    <s v="20200254"/>
    <x v="16"/>
    <n v="0"/>
    <n v="5.7"/>
    <n v="0"/>
    <n v="0"/>
    <n v="0"/>
  </r>
  <r>
    <s v="APENs"/>
    <s v="08"/>
    <x v="1"/>
    <s v="20200254"/>
    <x v="16"/>
    <n v="0"/>
    <n v="0"/>
    <n v="5.7"/>
    <n v="0"/>
    <n v="0"/>
  </r>
  <r>
    <s v="APENs"/>
    <s v="08"/>
    <x v="1"/>
    <s v="20200254"/>
    <x v="16"/>
    <n v="19.3"/>
    <n v="0"/>
    <n v="0"/>
    <n v="0"/>
    <n v="0"/>
  </r>
  <r>
    <s v="APENs"/>
    <s v="08"/>
    <x v="1"/>
    <s v="20200254"/>
    <x v="16"/>
    <n v="0"/>
    <n v="0"/>
    <n v="0"/>
    <n v="0"/>
    <n v="0.4"/>
  </r>
  <r>
    <s v="APENs"/>
    <s v="08"/>
    <x v="1"/>
    <s v="20200254"/>
    <x v="16"/>
    <n v="0"/>
    <n v="0"/>
    <n v="0"/>
    <n v="0"/>
    <n v="0"/>
  </r>
  <r>
    <s v="APENs"/>
    <s v="08"/>
    <x v="1"/>
    <s v="20200254"/>
    <x v="16"/>
    <n v="0"/>
    <n v="5.7"/>
    <n v="0"/>
    <n v="0"/>
    <n v="0"/>
  </r>
  <r>
    <s v="APENs"/>
    <s v="08"/>
    <x v="1"/>
    <s v="20200254"/>
    <x v="16"/>
    <n v="0"/>
    <n v="0"/>
    <n v="5.7"/>
    <n v="0"/>
    <n v="0"/>
  </r>
  <r>
    <s v="APENs"/>
    <s v="08"/>
    <x v="1"/>
    <s v="20200254"/>
    <x v="16"/>
    <n v="19.3"/>
    <n v="0"/>
    <n v="0"/>
    <n v="0"/>
    <n v="0"/>
  </r>
  <r>
    <s v="APENs"/>
    <s v="08"/>
    <x v="1"/>
    <s v="20200254"/>
    <x v="16"/>
    <n v="0"/>
    <n v="0"/>
    <n v="0"/>
    <n v="0"/>
    <n v="0.39950000000000002"/>
  </r>
  <r>
    <s v="APENs"/>
    <s v="08"/>
    <x v="1"/>
    <s v="20200254"/>
    <x v="16"/>
    <n v="0"/>
    <n v="0"/>
    <n v="0"/>
    <n v="0"/>
    <n v="0"/>
  </r>
  <r>
    <s v="APENs"/>
    <s v="08"/>
    <x v="1"/>
    <s v="20200254"/>
    <x v="16"/>
    <n v="0"/>
    <n v="0"/>
    <n v="0"/>
    <n v="2.3970000000000002E-2"/>
    <n v="0"/>
  </r>
  <r>
    <s v="APENs"/>
    <s v="08"/>
    <x v="1"/>
    <s v="20200254"/>
    <x v="16"/>
    <n v="0"/>
    <n v="5.7"/>
    <n v="0"/>
    <n v="0"/>
    <n v="0"/>
  </r>
  <r>
    <s v="APENs"/>
    <s v="08"/>
    <x v="1"/>
    <s v="31000203"/>
    <x v="16"/>
    <n v="0"/>
    <n v="3.9"/>
    <n v="0"/>
    <n v="0"/>
    <n v="0"/>
  </r>
  <r>
    <s v="APENs"/>
    <s v="08"/>
    <x v="1"/>
    <s v="31000302"/>
    <x v="15"/>
    <n v="0"/>
    <n v="7.6"/>
    <n v="0"/>
    <n v="0"/>
    <n v="0"/>
  </r>
  <r>
    <s v="APENs"/>
    <s v="08"/>
    <x v="1"/>
    <s v="31088801"/>
    <x v="17"/>
    <n v="0"/>
    <n v="3.8"/>
    <n v="0"/>
    <n v="0"/>
    <n v="0"/>
  </r>
  <r>
    <s v="APENs"/>
    <s v="08"/>
    <x v="1"/>
    <s v="40400311"/>
    <x v="18"/>
    <n v="0"/>
    <n v="7.1076851069043139"/>
    <n v="0"/>
    <n v="0"/>
    <n v="0"/>
  </r>
  <r>
    <s v="APENs"/>
    <s v="08"/>
    <x v="1"/>
    <s v="31000304"/>
    <x v="15"/>
    <n v="0"/>
    <n v="0.3"/>
    <n v="0"/>
    <n v="0"/>
    <n v="0"/>
  </r>
  <r>
    <s v="APENs"/>
    <s v="08"/>
    <x v="1"/>
    <s v="20200202"/>
    <x v="16"/>
    <n v="0"/>
    <n v="0"/>
    <n v="16.2"/>
    <n v="0"/>
    <n v="0"/>
  </r>
  <r>
    <s v="APENs"/>
    <s v="08"/>
    <x v="1"/>
    <s v="20200202"/>
    <x v="16"/>
    <n v="12.8"/>
    <n v="0"/>
    <n v="0"/>
    <n v="0"/>
    <n v="0"/>
  </r>
  <r>
    <s v="APENs"/>
    <s v="08"/>
    <x v="1"/>
    <s v="20200202"/>
    <x v="16"/>
    <n v="0"/>
    <n v="4.3"/>
    <n v="0"/>
    <n v="0"/>
    <n v="0"/>
  </r>
  <r>
    <s v="APENs"/>
    <s v="08"/>
    <x v="1"/>
    <s v="40400311"/>
    <x v="18"/>
    <n v="0"/>
    <n v="4.9890482000386047"/>
    <n v="0"/>
    <n v="0"/>
    <n v="0"/>
  </r>
  <r>
    <s v="APENs"/>
    <s v="08"/>
    <x v="1"/>
    <s v="40400311"/>
    <x v="18"/>
    <n v="0"/>
    <n v="2.3892756859362962"/>
    <n v="0"/>
    <n v="0"/>
    <n v="0"/>
  </r>
  <r>
    <s v="APENs"/>
    <s v="08"/>
    <x v="1"/>
    <s v="40400311"/>
    <x v="18"/>
    <n v="0"/>
    <n v="0"/>
    <n v="0"/>
    <n v="0"/>
    <n v="0"/>
  </r>
  <r>
    <s v="APENs"/>
    <s v="08"/>
    <x v="1"/>
    <s v="40400311"/>
    <x v="18"/>
    <n v="0"/>
    <n v="0"/>
    <n v="0"/>
    <n v="0"/>
    <n v="0"/>
  </r>
  <r>
    <s v="APENs"/>
    <s v="08"/>
    <x v="1"/>
    <s v="40400311"/>
    <x v="18"/>
    <n v="0"/>
    <n v="1.9403478019872473"/>
    <n v="0"/>
    <n v="0"/>
    <n v="0"/>
  </r>
  <r>
    <s v="APENs"/>
    <s v="08"/>
    <x v="1"/>
    <s v="40400311"/>
    <x v="18"/>
    <n v="0"/>
    <n v="6.7024103695587121"/>
    <n v="0"/>
    <n v="0"/>
    <n v="0"/>
  </r>
  <r>
    <s v="APENs"/>
    <s v="08"/>
    <x v="1"/>
    <s v="40400311"/>
    <x v="18"/>
    <n v="0"/>
    <n v="1.7304823959626068"/>
    <n v="0"/>
    <n v="0"/>
    <n v="0"/>
  </r>
  <r>
    <s v="APENs"/>
    <s v="08"/>
    <x v="1"/>
    <s v="40400311"/>
    <x v="18"/>
    <n v="0"/>
    <n v="2.2990627595794337"/>
    <n v="0"/>
    <n v="0"/>
    <n v="0"/>
  </r>
  <r>
    <s v="APENs"/>
    <s v="08"/>
    <x v="1"/>
    <s v="40400311"/>
    <x v="18"/>
    <n v="0"/>
    <n v="3.8600197580572657"/>
    <n v="0"/>
    <n v="0"/>
    <n v="0"/>
  </r>
  <r>
    <s v="APENs"/>
    <s v="08"/>
    <x v="1"/>
    <s v="40400311"/>
    <x v="18"/>
    <n v="0"/>
    <n v="8.523754678202943"/>
    <n v="0"/>
    <n v="0"/>
    <n v="0"/>
  </r>
  <r>
    <s v="APENs"/>
    <s v="08"/>
    <x v="1"/>
    <s v="40400311"/>
    <x v="18"/>
    <n v="0"/>
    <n v="0.14745302813029168"/>
    <n v="0"/>
    <n v="0"/>
    <n v="0"/>
  </r>
  <r>
    <s v="APENs"/>
    <s v="08"/>
    <x v="1"/>
    <s v="40400311"/>
    <x v="18"/>
    <n v="0"/>
    <n v="0"/>
    <n v="0"/>
    <n v="0"/>
    <n v="0"/>
  </r>
  <r>
    <s v="APENs"/>
    <s v="08"/>
    <x v="1"/>
    <s v="40400311"/>
    <x v="18"/>
    <n v="0"/>
    <n v="0"/>
    <n v="0"/>
    <n v="0"/>
    <n v="0"/>
  </r>
  <r>
    <s v="APENs"/>
    <s v="08"/>
    <x v="1"/>
    <s v="40400311"/>
    <x v="18"/>
    <n v="0"/>
    <n v="4.8045111665786706"/>
    <n v="0"/>
    <n v="0"/>
    <n v="0"/>
  </r>
  <r>
    <s v="APENs"/>
    <s v="08"/>
    <x v="1"/>
    <s v="40400311"/>
    <x v="18"/>
    <n v="0"/>
    <n v="3.8381499577283291"/>
    <n v="0"/>
    <n v="0"/>
    <n v="0"/>
  </r>
  <r>
    <s v="APENs"/>
    <s v="08"/>
    <x v="1"/>
    <s v="31000301"/>
    <x v="15"/>
    <n v="0"/>
    <n v="3.8667189999999998"/>
    <n v="0"/>
    <n v="0"/>
    <n v="0"/>
  </r>
  <r>
    <s v="APENs"/>
    <s v="08"/>
    <x v="1"/>
    <s v="31000301"/>
    <x v="15"/>
    <n v="0"/>
    <n v="3.7905250000000001"/>
    <n v="0"/>
    <n v="0"/>
    <n v="0"/>
  </r>
  <r>
    <s v="APENs"/>
    <s v="08"/>
    <x v="1"/>
    <s v="31088801"/>
    <x v="17"/>
    <n v="0"/>
    <n v="9.9"/>
    <n v="0"/>
    <n v="0"/>
    <n v="0"/>
  </r>
  <r>
    <s v="APENs"/>
    <s v="08"/>
    <x v="1"/>
    <s v="40400311"/>
    <x v="18"/>
    <n v="0"/>
    <n v="1.361395070476288"/>
    <n v="0"/>
    <n v="0"/>
    <n v="0"/>
  </r>
  <r>
    <s v="APENs"/>
    <s v="08"/>
    <x v="1"/>
    <s v="40400311"/>
    <x v="18"/>
    <n v="0"/>
    <n v="2.6175417268695691"/>
    <n v="0"/>
    <n v="0"/>
    <n v="0"/>
  </r>
  <r>
    <s v="APENs"/>
    <s v="08"/>
    <x v="1"/>
    <s v="40400311"/>
    <x v="21"/>
    <n v="0"/>
    <n v="19.813419779442579"/>
    <n v="0"/>
    <n v="0"/>
    <n v="0"/>
  </r>
  <r>
    <s v="APENs"/>
    <s v="08"/>
    <x v="1"/>
    <s v="31000301"/>
    <x v="15"/>
    <n v="0"/>
    <n v="3.5"/>
    <n v="0"/>
    <n v="0"/>
    <n v="0"/>
  </r>
  <r>
    <s v="APENs"/>
    <s v="08"/>
    <x v="1"/>
    <s v="40400311"/>
    <x v="18"/>
    <n v="0"/>
    <n v="4.9890482000386047"/>
    <n v="0"/>
    <n v="0"/>
    <n v="0"/>
  </r>
  <r>
    <s v="APENs"/>
    <s v="08"/>
    <x v="1"/>
    <s v="31000301"/>
    <x v="15"/>
    <n v="0"/>
    <n v="13.61"/>
    <n v="0"/>
    <n v="0"/>
    <n v="0"/>
  </r>
  <r>
    <s v="APENs"/>
    <s v="08"/>
    <x v="1"/>
    <s v="40400311"/>
    <x v="18"/>
    <n v="0"/>
    <n v="4.9890482000386047"/>
    <n v="0"/>
    <n v="0"/>
    <n v="0"/>
  </r>
  <r>
    <s v="APENs"/>
    <s v="08"/>
    <x v="1"/>
    <s v="40400311"/>
    <x v="18"/>
    <n v="0"/>
    <n v="6.1037823532647861"/>
    <n v="0"/>
    <n v="0"/>
    <n v="0"/>
  </r>
  <r>
    <s v="APENs"/>
    <s v="08"/>
    <x v="1"/>
    <s v="40400311"/>
    <x v="18"/>
    <n v="0"/>
    <n v="0"/>
    <n v="0"/>
    <n v="0"/>
    <n v="0"/>
  </r>
  <r>
    <s v="APENs"/>
    <s v="08"/>
    <x v="1"/>
    <s v="40400311"/>
    <x v="18"/>
    <n v="0"/>
    <n v="0"/>
    <n v="0"/>
    <n v="0"/>
    <n v="0"/>
  </r>
  <r>
    <s v="APENs"/>
    <s v="08"/>
    <x v="1"/>
    <s v="40400311"/>
    <x v="18"/>
    <n v="0"/>
    <n v="5.3071919442955737"/>
    <n v="0"/>
    <n v="0"/>
    <n v="0"/>
  </r>
  <r>
    <s v="APENs"/>
    <s v="08"/>
    <x v="1"/>
    <s v="40400311"/>
    <x v="18"/>
    <n v="0"/>
    <n v="1.6621048249991626"/>
    <n v="0"/>
    <n v="0"/>
    <n v="0"/>
  </r>
  <r>
    <s v="APENs"/>
    <s v="08"/>
    <x v="1"/>
    <s v="40400311"/>
    <x v="18"/>
    <n v="0"/>
    <n v="23.104785844442514"/>
    <n v="0"/>
    <n v="0"/>
    <n v="0"/>
  </r>
  <r>
    <s v="APENs"/>
    <s v="08"/>
    <x v="1"/>
    <s v="31000301"/>
    <x v="15"/>
    <n v="0"/>
    <n v="14.79"/>
    <n v="0"/>
    <n v="0"/>
    <n v="0"/>
  </r>
  <r>
    <s v="APENs"/>
    <s v="08"/>
    <x v="1"/>
    <s v="40400311"/>
    <x v="18"/>
    <n v="0"/>
    <n v="4.9890482000386047"/>
    <n v="0"/>
    <n v="0"/>
    <n v="0"/>
  </r>
  <r>
    <s v="APENs"/>
    <s v="08"/>
    <x v="1"/>
    <s v="40400311"/>
    <x v="18"/>
    <n v="0"/>
    <n v="3.0262336205165674"/>
    <n v="0"/>
    <n v="0"/>
    <n v="0"/>
  </r>
  <r>
    <s v="APENs"/>
    <s v="08"/>
    <x v="1"/>
    <s v="40400311"/>
    <x v="18"/>
    <n v="0"/>
    <n v="3.4034876761907196"/>
    <n v="0"/>
    <n v="0"/>
    <n v="0"/>
  </r>
  <r>
    <s v="APENs"/>
    <s v="08"/>
    <x v="1"/>
    <s v="40400311"/>
    <x v="18"/>
    <n v="0"/>
    <n v="1.3149217447772981"/>
    <n v="0"/>
    <n v="0"/>
    <n v="0"/>
  </r>
  <r>
    <s v="APENs"/>
    <s v="08"/>
    <x v="1"/>
    <s v="40400311"/>
    <x v="18"/>
    <n v="0"/>
    <n v="2.0830984813311875"/>
    <n v="0"/>
    <n v="0"/>
    <n v="0"/>
  </r>
  <r>
    <s v="APENs"/>
    <s v="08"/>
    <x v="1"/>
    <s v="40400311"/>
    <x v="18"/>
    <n v="0"/>
    <n v="8.6303699548065076"/>
    <n v="0"/>
    <n v="0"/>
    <n v="0"/>
  </r>
  <r>
    <s v="APENs"/>
    <s v="08"/>
    <x v="1"/>
    <s v="40400311"/>
    <x v="18"/>
    <n v="0"/>
    <n v="11.358627545841316"/>
    <n v="0"/>
    <n v="0"/>
    <n v="0"/>
  </r>
  <r>
    <s v="APENs"/>
    <s v="08"/>
    <x v="1"/>
    <s v="40400311"/>
    <x v="18"/>
    <n v="0"/>
    <n v="2.3810745108129456"/>
    <n v="0"/>
    <n v="0"/>
    <n v="0"/>
  </r>
  <r>
    <s v="APENs"/>
    <s v="08"/>
    <x v="1"/>
    <s v="40400311"/>
    <x v="18"/>
    <n v="0"/>
    <n v="2.7446599412815118"/>
    <n v="0"/>
    <n v="0"/>
    <n v="0"/>
  </r>
  <r>
    <s v="APENs"/>
    <s v="08"/>
    <x v="1"/>
    <s v="40400311"/>
    <x v="18"/>
    <n v="0"/>
    <n v="2.2225184584281568"/>
    <n v="0"/>
    <n v="0"/>
    <n v="0"/>
  </r>
  <r>
    <s v="APENs"/>
    <s v="08"/>
    <x v="1"/>
    <s v="40400311"/>
    <x v="18"/>
    <n v="0"/>
    <n v="4.5707882687476973"/>
    <n v="0"/>
    <n v="0"/>
    <n v="0"/>
  </r>
  <r>
    <s v="APENs"/>
    <s v="08"/>
    <x v="1"/>
    <s v="40400311"/>
    <x v="18"/>
    <n v="0"/>
    <n v="3.8162801573993934"/>
    <n v="0"/>
    <n v="0"/>
    <n v="0"/>
  </r>
  <r>
    <s v="APENs"/>
    <s v="08"/>
    <x v="1"/>
    <s v="40400311"/>
    <x v="18"/>
    <n v="0"/>
    <n v="5.4100418563706292"/>
    <n v="0"/>
    <n v="0"/>
    <n v="0"/>
  </r>
  <r>
    <s v="APENs"/>
    <s v="08"/>
    <x v="1"/>
    <s v="40400311"/>
    <x v="18"/>
    <n v="0"/>
    <n v="2.0912996564545385"/>
    <n v="0"/>
    <n v="0"/>
    <n v="0"/>
  </r>
  <r>
    <s v="APENs"/>
    <s v="08"/>
    <x v="1"/>
    <s v="40400311"/>
    <x v="18"/>
    <n v="0"/>
    <n v="4.3028832147182268"/>
    <n v="0"/>
    <n v="0"/>
    <n v="0"/>
  </r>
  <r>
    <s v="APENs"/>
    <s v="08"/>
    <x v="1"/>
    <s v="40400311"/>
    <x v="18"/>
    <n v="0"/>
    <n v="11.227408743867699"/>
    <n v="0"/>
    <n v="0"/>
    <n v="0"/>
  </r>
  <r>
    <s v="APENs"/>
    <s v="08"/>
    <x v="1"/>
    <s v="40400311"/>
    <x v="18"/>
    <n v="0"/>
    <n v="1.8944714534941114"/>
    <n v="0"/>
    <n v="0"/>
    <n v="0"/>
  </r>
  <r>
    <s v="APENs"/>
    <s v="08"/>
    <x v="1"/>
    <s v="40400311"/>
    <x v="18"/>
    <n v="0"/>
    <n v="2.2115835582636882"/>
    <n v="0"/>
    <n v="0"/>
    <n v="0"/>
  </r>
  <r>
    <s v="APENs"/>
    <s v="08"/>
    <x v="1"/>
    <s v="40400311"/>
    <x v="18"/>
    <n v="0"/>
    <n v="4.9890482000386047"/>
    <n v="0"/>
    <n v="0"/>
    <n v="0"/>
  </r>
  <r>
    <s v="APENs"/>
    <s v="08"/>
    <x v="1"/>
    <s v="40400311"/>
    <x v="18"/>
    <n v="0"/>
    <n v="0"/>
    <n v="0"/>
    <n v="0"/>
    <n v="0"/>
  </r>
  <r>
    <s v="APENs"/>
    <s v="08"/>
    <x v="1"/>
    <s v="40400311"/>
    <x v="18"/>
    <n v="0"/>
    <n v="0"/>
    <n v="0"/>
    <n v="0"/>
    <n v="0"/>
  </r>
  <r>
    <s v="APENs"/>
    <s v="08"/>
    <x v="1"/>
    <s v="40400311"/>
    <x v="18"/>
    <n v="0"/>
    <n v="4.0817679150612554"/>
    <n v="0"/>
    <n v="0"/>
    <n v="0"/>
  </r>
  <r>
    <s v="APENs"/>
    <s v="08"/>
    <x v="1"/>
    <s v="40400311"/>
    <x v="18"/>
    <n v="0"/>
    <n v="4.3110843898415778"/>
    <n v="0"/>
    <n v="0"/>
    <n v="0"/>
  </r>
  <r>
    <s v="APENs"/>
    <s v="08"/>
    <x v="1"/>
    <s v="40400311"/>
    <x v="18"/>
    <n v="0"/>
    <n v="3.2367304486825801"/>
    <n v="0"/>
    <n v="0"/>
    <n v="0"/>
  </r>
  <r>
    <s v="APENs"/>
    <s v="08"/>
    <x v="1"/>
    <s v="20200253"/>
    <x v="16"/>
    <n v="0"/>
    <n v="0"/>
    <n v="17.100000000000001"/>
    <n v="0"/>
    <n v="0"/>
  </r>
  <r>
    <s v="APENs"/>
    <s v="08"/>
    <x v="1"/>
    <s v="20200253"/>
    <x v="16"/>
    <n v="10.199999999999999"/>
    <n v="0"/>
    <n v="0"/>
    <n v="0"/>
    <n v="0"/>
  </r>
  <r>
    <s v="APENs"/>
    <s v="08"/>
    <x v="1"/>
    <s v="20200253"/>
    <x v="16"/>
    <n v="0"/>
    <n v="0"/>
    <n v="0"/>
    <n v="0"/>
    <n v="4.3799999999999999E-2"/>
  </r>
  <r>
    <s v="APENs"/>
    <s v="08"/>
    <x v="1"/>
    <s v="20200253"/>
    <x v="16"/>
    <n v="0"/>
    <n v="0"/>
    <n v="0"/>
    <n v="0"/>
    <n v="0"/>
  </r>
  <r>
    <s v="APENs"/>
    <s v="08"/>
    <x v="1"/>
    <s v="20200253"/>
    <x v="16"/>
    <n v="0"/>
    <n v="0"/>
    <n v="0"/>
    <n v="2.6280000000000001E-3"/>
    <n v="0"/>
  </r>
  <r>
    <s v="APENs"/>
    <s v="08"/>
    <x v="1"/>
    <s v="20200253"/>
    <x v="16"/>
    <n v="0"/>
    <n v="0.2"/>
    <n v="0"/>
    <n v="0"/>
    <n v="0"/>
  </r>
  <r>
    <s v="APENs"/>
    <s v="08"/>
    <x v="1"/>
    <s v="40400311"/>
    <x v="18"/>
    <n v="0"/>
    <n v="0"/>
    <n v="0"/>
    <n v="0"/>
    <n v="0"/>
  </r>
  <r>
    <s v="APENs"/>
    <s v="08"/>
    <x v="1"/>
    <s v="40400311"/>
    <x v="18"/>
    <n v="0"/>
    <n v="0"/>
    <n v="0"/>
    <n v="0"/>
    <n v="0"/>
  </r>
  <r>
    <s v="APENs"/>
    <s v="08"/>
    <x v="1"/>
    <s v="40400311"/>
    <x v="18"/>
    <n v="0"/>
    <n v="3.820373910648466"/>
    <n v="0"/>
    <n v="0"/>
    <n v="0"/>
  </r>
  <r>
    <s v="APENs"/>
    <s v="08"/>
    <x v="1"/>
    <s v="40400311"/>
    <x v="18"/>
    <n v="0"/>
    <n v="5.3198289300137676"/>
    <n v="0"/>
    <n v="0"/>
    <n v="0"/>
  </r>
  <r>
    <s v="APENs"/>
    <s v="08"/>
    <x v="1"/>
    <s v="40400311"/>
    <x v="18"/>
    <n v="0"/>
    <n v="3.8982919086329044"/>
    <n v="0"/>
    <n v="0"/>
    <n v="0"/>
  </r>
  <r>
    <s v="APENs"/>
    <s v="08"/>
    <x v="1"/>
    <s v="40400311"/>
    <x v="18"/>
    <n v="0"/>
    <n v="3.231262998600346"/>
    <n v="0"/>
    <n v="0"/>
    <n v="0"/>
  </r>
  <r>
    <s v="APENs"/>
    <s v="08"/>
    <x v="1"/>
    <s v="40400311"/>
    <x v="18"/>
    <n v="0"/>
    <n v="2.4822223373342758"/>
    <n v="0"/>
    <n v="0"/>
    <n v="0"/>
  </r>
  <r>
    <s v="APENs"/>
    <s v="08"/>
    <x v="1"/>
    <s v="40400311"/>
    <x v="18"/>
    <n v="0"/>
    <n v="2.1159031818245921"/>
    <n v="0"/>
    <n v="0"/>
    <n v="0"/>
  </r>
  <r>
    <s v="APENs"/>
    <s v="08"/>
    <x v="1"/>
    <s v="40400311"/>
    <x v="18"/>
    <n v="0"/>
    <n v="2.0284239805088466"/>
    <n v="0"/>
    <n v="0"/>
    <n v="0"/>
  </r>
  <r>
    <s v="APENs"/>
    <s v="08"/>
    <x v="1"/>
    <s v="40400311"/>
    <x v="18"/>
    <n v="0"/>
    <n v="1.869867928124058"/>
    <n v="0"/>
    <n v="0"/>
    <n v="0"/>
  </r>
  <r>
    <s v="APENs"/>
    <s v="08"/>
    <x v="1"/>
    <s v="40400311"/>
    <x v="18"/>
    <n v="0"/>
    <n v="1.7003769755748013"/>
    <n v="0"/>
    <n v="0"/>
    <n v="0"/>
  </r>
  <r>
    <s v="APENs"/>
    <s v="08"/>
    <x v="1"/>
    <s v="40400311"/>
    <x v="18"/>
    <n v="0"/>
    <n v="3.2148606483536435"/>
    <n v="0"/>
    <n v="0"/>
    <n v="0"/>
  </r>
  <r>
    <s v="APENs"/>
    <s v="08"/>
    <x v="1"/>
    <s v="40400311"/>
    <x v="18"/>
    <n v="0"/>
    <n v="5.4619826321518534"/>
    <n v="0"/>
    <n v="0"/>
    <n v="0"/>
  </r>
  <r>
    <s v="APENs"/>
    <s v="08"/>
    <x v="1"/>
    <s v="40400311"/>
    <x v="18"/>
    <n v="0"/>
    <n v="8.5824364782199307"/>
    <n v="0"/>
    <n v="0"/>
    <n v="0"/>
  </r>
  <r>
    <s v="APENs"/>
    <s v="08"/>
    <x v="1"/>
    <s v="40400311"/>
    <x v="18"/>
    <n v="0"/>
    <n v="5.2815567794381284"/>
    <n v="0"/>
    <n v="0"/>
    <n v="0"/>
  </r>
  <r>
    <s v="APENs"/>
    <s v="08"/>
    <x v="1"/>
    <s v="40400311"/>
    <x v="18"/>
    <n v="0"/>
    <n v="19.723826171659471"/>
    <n v="0"/>
    <n v="0"/>
    <n v="0"/>
  </r>
  <r>
    <s v="APENs"/>
    <s v="08"/>
    <x v="1"/>
    <s v="40400311"/>
    <x v="18"/>
    <n v="0"/>
    <n v="12.080330956696216"/>
    <n v="0"/>
    <n v="0"/>
    <n v="0"/>
  </r>
  <r>
    <s v="APENs"/>
    <s v="08"/>
    <x v="1"/>
    <s v="40400311"/>
    <x v="18"/>
    <n v="0"/>
    <n v="11.992851755380471"/>
    <n v="0"/>
    <n v="0"/>
    <n v="0"/>
  </r>
  <r>
    <s v="APENs"/>
    <s v="08"/>
    <x v="1"/>
    <s v="40400311"/>
    <x v="18"/>
    <n v="0"/>
    <n v="11.755252777156825"/>
    <n v="0"/>
    <n v="0"/>
    <n v="0"/>
  </r>
  <r>
    <s v="APENs"/>
    <s v="08"/>
    <x v="1"/>
    <s v="40400311"/>
    <x v="18"/>
    <n v="0"/>
    <n v="15.841936613273269"/>
    <n v="0"/>
    <n v="0"/>
    <n v="0"/>
  </r>
  <r>
    <s v="APENs"/>
    <s v="08"/>
    <x v="1"/>
    <s v="40400311"/>
    <x v="18"/>
    <n v="0"/>
    <n v="11.730414151433234"/>
    <n v="0"/>
    <n v="0"/>
    <n v="0"/>
  </r>
  <r>
    <s v="APENs"/>
    <s v="08"/>
    <x v="1"/>
    <s v="40400311"/>
    <x v="18"/>
    <n v="0"/>
    <n v="11.128994642387486"/>
    <n v="0"/>
    <n v="0"/>
    <n v="0"/>
  </r>
  <r>
    <s v="APENs"/>
    <s v="08"/>
    <x v="1"/>
    <s v="40400311"/>
    <x v="18"/>
    <n v="0"/>
    <n v="10.882959388686952"/>
    <n v="0"/>
    <n v="0"/>
    <n v="0"/>
  </r>
  <r>
    <s v="APENs"/>
    <s v="08"/>
    <x v="1"/>
    <s v="40400311"/>
    <x v="18"/>
    <n v="0"/>
    <n v="9.5324992183751309"/>
    <n v="0"/>
    <n v="0"/>
    <n v="0"/>
  </r>
  <r>
    <s v="APENs"/>
    <s v="08"/>
    <x v="1"/>
    <s v="40400311"/>
    <x v="18"/>
    <n v="0"/>
    <n v="9.4832921676350246"/>
    <n v="0"/>
    <n v="0"/>
    <n v="0"/>
  </r>
  <r>
    <s v="APENs"/>
    <s v="08"/>
    <x v="1"/>
    <s v="40400311"/>
    <x v="18"/>
    <n v="0"/>
    <n v="8.9857542101517218"/>
    <n v="0"/>
    <n v="0"/>
    <n v="0"/>
  </r>
  <r>
    <s v="APENs"/>
    <s v="08"/>
    <x v="1"/>
    <s v="40400311"/>
    <x v="18"/>
    <n v="0"/>
    <n v="8.9720855849461376"/>
    <n v="0"/>
    <n v="0"/>
    <n v="0"/>
  </r>
  <r>
    <s v="APENs"/>
    <s v="08"/>
    <x v="1"/>
    <s v="40400311"/>
    <x v="18"/>
    <n v="0"/>
    <n v="8.6549734801765617"/>
    <n v="0"/>
    <n v="0"/>
    <n v="0"/>
  </r>
  <r>
    <s v="APENs"/>
    <s v="08"/>
    <x v="1"/>
    <s v="40400311"/>
    <x v="18"/>
    <n v="0"/>
    <n v="2.1405067071946453"/>
    <n v="0"/>
    <n v="0"/>
    <n v="0"/>
  </r>
  <r>
    <s v="APENs"/>
    <s v="08"/>
    <x v="1"/>
    <s v="40400311"/>
    <x v="18"/>
    <n v="0"/>
    <n v="8.6303699548065076"/>
    <n v="0"/>
    <n v="0"/>
    <n v="0"/>
  </r>
  <r>
    <s v="APENs"/>
    <s v="08"/>
    <x v="1"/>
    <s v="40400311"/>
    <x v="18"/>
    <n v="0"/>
    <n v="8.1656366978166108"/>
    <n v="0"/>
    <n v="0"/>
    <n v="0"/>
  </r>
  <r>
    <s v="APENs"/>
    <s v="08"/>
    <x v="1"/>
    <s v="40400311"/>
    <x v="18"/>
    <n v="0"/>
    <n v="7.476737987455115"/>
    <n v="0"/>
    <n v="0"/>
    <n v="0"/>
  </r>
  <r>
    <s v="APENs"/>
    <s v="08"/>
    <x v="1"/>
    <s v="40400311"/>
    <x v="18"/>
    <n v="0"/>
    <n v="7.4630693622495299"/>
    <n v="0"/>
    <n v="0"/>
    <n v="0"/>
  </r>
  <r>
    <s v="APENs"/>
    <s v="08"/>
    <x v="1"/>
    <s v="40400311"/>
    <x v="18"/>
    <n v="0"/>
    <n v="7.2908446846591568"/>
    <n v="0"/>
    <n v="0"/>
    <n v="0"/>
  </r>
  <r>
    <s v="APENs"/>
    <s v="08"/>
    <x v="1"/>
    <s v="40400311"/>
    <x v="18"/>
    <n v="0"/>
    <n v="7.1158862820276658"/>
    <n v="0"/>
    <n v="0"/>
    <n v="0"/>
  </r>
  <r>
    <s v="APENs"/>
    <s v="08"/>
    <x v="1"/>
    <s v="40400311"/>
    <x v="18"/>
    <n v="0"/>
    <n v="5.6150712344544083"/>
    <n v="0"/>
    <n v="0"/>
    <n v="0"/>
  </r>
  <r>
    <s v="APENs"/>
    <s v="08"/>
    <x v="1"/>
    <s v="40400311"/>
    <x v="18"/>
    <n v="0"/>
    <n v="6.5746087238864908"/>
    <n v="0"/>
    <n v="0"/>
    <n v="0"/>
  </r>
  <r>
    <s v="APENs"/>
    <s v="08"/>
    <x v="1"/>
    <s v="40400311"/>
    <x v="18"/>
    <n v="0"/>
    <n v="6.3203722950626053"/>
    <n v="0"/>
    <n v="0"/>
    <n v="0"/>
  </r>
  <r>
    <s v="APENs"/>
    <s v="08"/>
    <x v="1"/>
    <s v="40400311"/>
    <x v="18"/>
    <n v="0"/>
    <n v="6.1508813425133484"/>
    <n v="0"/>
    <n v="0"/>
    <n v="0"/>
  </r>
  <r>
    <s v="APENs"/>
    <s v="08"/>
    <x v="1"/>
    <s v="40400311"/>
    <x v="18"/>
    <n v="0"/>
    <n v="5.8583727631138247"/>
    <n v="0"/>
    <n v="0"/>
    <n v="0"/>
  </r>
  <r>
    <s v="APENs"/>
    <s v="08"/>
    <x v="1"/>
    <s v="40400311"/>
    <x v="18"/>
    <n v="0"/>
    <n v="5.8583727631138247"/>
    <n v="0"/>
    <n v="0"/>
    <n v="0"/>
  </r>
  <r>
    <s v="APENs"/>
    <s v="08"/>
    <x v="1"/>
    <s v="40400311"/>
    <x v="18"/>
    <n v="0"/>
    <n v="5.8365029627848886"/>
    <n v="0"/>
    <n v="0"/>
    <n v="0"/>
  </r>
  <r>
    <s v="APENs"/>
    <s v="08"/>
    <x v="1"/>
    <s v="40400311"/>
    <x v="18"/>
    <n v="0"/>
    <n v="5.4592489071107364"/>
    <n v="0"/>
    <n v="0"/>
    <n v="0"/>
  </r>
  <r>
    <s v="APENs"/>
    <s v="08"/>
    <x v="1"/>
    <s v="40400311"/>
    <x v="18"/>
    <n v="0"/>
    <n v="5.4127755814117471"/>
    <n v="0"/>
    <n v="0"/>
    <n v="0"/>
  </r>
  <r>
    <s v="APENs"/>
    <s v="08"/>
    <x v="1"/>
    <s v="40400311"/>
    <x v="18"/>
    <n v="0"/>
    <n v="5.385438331000576"/>
    <n v="0"/>
    <n v="0"/>
    <n v="0"/>
  </r>
  <r>
    <s v="APENs"/>
    <s v="08"/>
    <x v="1"/>
    <s v="40400311"/>
    <x v="18"/>
    <n v="0"/>
    <n v="5.224148553574671"/>
    <n v="0"/>
    <n v="0"/>
    <n v="0"/>
  </r>
  <r>
    <s v="APENs"/>
    <s v="08"/>
    <x v="1"/>
    <s v="40400311"/>
    <x v="18"/>
    <n v="0"/>
    <n v="4.8113560723659976"/>
    <n v="0"/>
    <n v="0"/>
    <n v="0"/>
  </r>
  <r>
    <s v="APENs"/>
    <s v="08"/>
    <x v="1"/>
    <s v="40400311"/>
    <x v="18"/>
    <n v="0"/>
    <n v="4.7129419708857831"/>
    <n v="0"/>
    <n v="0"/>
    <n v="0"/>
  </r>
  <r>
    <s v="APENs"/>
    <s v="08"/>
    <x v="1"/>
    <s v="40400311"/>
    <x v="18"/>
    <n v="0"/>
    <n v="4.710208245844667"/>
    <n v="0"/>
    <n v="0"/>
    <n v="0"/>
  </r>
  <r>
    <s v="APENs"/>
    <s v="08"/>
    <x v="1"/>
    <s v="40400311"/>
    <x v="18"/>
    <n v="0"/>
    <n v="4.7074745208035491"/>
    <n v="0"/>
    <n v="0"/>
    <n v="0"/>
  </r>
  <r>
    <s v="APENs"/>
    <s v="08"/>
    <x v="1"/>
    <s v="40400311"/>
    <x v="18"/>
    <n v="0"/>
    <n v="4.7074745208035491"/>
    <n v="0"/>
    <n v="0"/>
    <n v="0"/>
  </r>
  <r>
    <s v="APENs"/>
    <s v="08"/>
    <x v="1"/>
    <s v="40400311"/>
    <x v="18"/>
    <n v="0"/>
    <n v="4.5817231689121662"/>
    <n v="0"/>
    <n v="0"/>
    <n v="0"/>
  </r>
  <r>
    <s v="APENs"/>
    <s v="08"/>
    <x v="1"/>
    <s v="40400311"/>
    <x v="18"/>
    <n v="0"/>
    <n v="0"/>
    <n v="0"/>
    <n v="0"/>
    <n v="0"/>
  </r>
  <r>
    <s v="APENs"/>
    <s v="08"/>
    <x v="1"/>
    <s v="40400311"/>
    <x v="18"/>
    <n v="0"/>
    <n v="0"/>
    <n v="0"/>
    <n v="0"/>
    <n v="0"/>
  </r>
  <r>
    <s v="APENs"/>
    <s v="08"/>
    <x v="1"/>
    <s v="40400311"/>
    <x v="18"/>
    <n v="0"/>
    <n v="3.4707315030364865"/>
    <n v="0"/>
    <n v="0"/>
    <n v="0"/>
  </r>
  <r>
    <s v="APENs"/>
    <s v="08"/>
    <x v="1"/>
    <s v="40400311"/>
    <x v="18"/>
    <n v="0"/>
    <n v="4.2946820395948757"/>
    <n v="0"/>
    <n v="0"/>
    <n v="0"/>
  </r>
  <r>
    <s v="APENs"/>
    <s v="08"/>
    <x v="1"/>
    <s v="40400311"/>
    <x v="18"/>
    <n v="0"/>
    <n v="4.0568479610176933"/>
    <n v="0"/>
    <n v="0"/>
    <n v="0"/>
  </r>
  <r>
    <s v="APENs"/>
    <s v="08"/>
    <x v="1"/>
    <s v="40400311"/>
    <x v="18"/>
    <n v="0"/>
    <n v="4.0240432605242891"/>
    <n v="0"/>
    <n v="0"/>
    <n v="0"/>
  </r>
  <r>
    <s v="APENs"/>
    <s v="08"/>
    <x v="1"/>
    <s v="40400311"/>
    <x v="18"/>
    <n v="0"/>
    <n v="3.9994397351542355"/>
    <n v="0"/>
    <n v="0"/>
    <n v="0"/>
  </r>
  <r>
    <s v="APENs"/>
    <s v="08"/>
    <x v="1"/>
    <s v="40400311"/>
    <x v="18"/>
    <n v="0"/>
    <n v="4.7457466713791883"/>
    <n v="0"/>
    <n v="0"/>
    <n v="0"/>
  </r>
  <r>
    <s v="APENs"/>
    <s v="08"/>
    <x v="1"/>
    <s v="40400311"/>
    <x v="18"/>
    <n v="0"/>
    <n v="3.991238560030884"/>
    <n v="0"/>
    <n v="0"/>
    <n v="0"/>
  </r>
  <r>
    <s v="APENs"/>
    <s v="08"/>
    <x v="1"/>
    <s v="40400311"/>
    <x v="18"/>
    <n v="0"/>
    <n v="3.7807417318648717"/>
    <n v="0"/>
    <n v="0"/>
    <n v="0"/>
  </r>
  <r>
    <s v="APENs"/>
    <s v="08"/>
    <x v="1"/>
    <s v="40400311"/>
    <x v="18"/>
    <n v="0"/>
    <n v="3.5921147040277956"/>
    <n v="0"/>
    <n v="0"/>
    <n v="0"/>
  </r>
  <r>
    <s v="APENs"/>
    <s v="08"/>
    <x v="1"/>
    <s v="40400311"/>
    <x v="18"/>
    <n v="0"/>
    <n v="3.5702449036988595"/>
    <n v="0"/>
    <n v="0"/>
    <n v="0"/>
  </r>
  <r>
    <s v="APENs"/>
    <s v="08"/>
    <x v="1"/>
    <s v="40400311"/>
    <x v="18"/>
    <n v="0"/>
    <n v="3.3214759249572086"/>
    <n v="0"/>
    <n v="0"/>
    <n v="0"/>
  </r>
  <r>
    <s v="APENs"/>
    <s v="08"/>
    <x v="1"/>
    <s v="40400311"/>
    <x v="18"/>
    <n v="0"/>
    <n v="3.299606124628272"/>
    <n v="0"/>
    <n v="0"/>
    <n v="0"/>
  </r>
  <r>
    <s v="APENs"/>
    <s v="08"/>
    <x v="1"/>
    <s v="40400311"/>
    <x v="18"/>
    <n v="0"/>
    <n v="3.2668014241348673"/>
    <n v="0"/>
    <n v="0"/>
    <n v="0"/>
  </r>
  <r>
    <s v="APENs"/>
    <s v="08"/>
    <x v="1"/>
    <s v="40400311"/>
    <x v="18"/>
    <n v="0"/>
    <n v="3.1765884977780048"/>
    <n v="0"/>
    <n v="0"/>
    <n v="0"/>
  </r>
  <r>
    <s v="APENs"/>
    <s v="08"/>
    <x v="1"/>
    <s v="40400311"/>
    <x v="18"/>
    <n v="0"/>
    <n v="3.1765884977780048"/>
    <n v="0"/>
    <n v="0"/>
    <n v="0"/>
  </r>
  <r>
    <s v="APENs"/>
    <s v="08"/>
    <x v="1"/>
    <s v="40400311"/>
    <x v="18"/>
    <n v="0"/>
    <n v="3.0590383210099721"/>
    <n v="0"/>
    <n v="0"/>
    <n v="0"/>
  </r>
  <r>
    <s v="APENs"/>
    <s v="08"/>
    <x v="1"/>
    <s v="40400311"/>
    <x v="18"/>
    <n v="0"/>
    <n v="3.0070975452287483"/>
    <n v="0"/>
    <n v="0"/>
    <n v="0"/>
  </r>
  <r>
    <s v="APENs"/>
    <s v="08"/>
    <x v="1"/>
    <s v="40400311"/>
    <x v="18"/>
    <n v="0"/>
    <n v="2.8376065926794918"/>
    <n v="0"/>
    <n v="0"/>
    <n v="0"/>
  </r>
  <r>
    <s v="APENs"/>
    <s v="08"/>
    <x v="1"/>
    <s v="40400311"/>
    <x v="18"/>
    <n v="0"/>
    <n v="2.7856658168982675"/>
    <n v="0"/>
    <n v="0"/>
    <n v="0"/>
  </r>
  <r>
    <s v="APENs"/>
    <s v="08"/>
    <x v="1"/>
    <s v="40400311"/>
    <x v="18"/>
    <n v="0"/>
    <n v="2.7801983668160335"/>
    <n v="0"/>
    <n v="0"/>
    <n v="0"/>
  </r>
  <r>
    <s v="APENs"/>
    <s v="08"/>
    <x v="1"/>
    <s v="40400311"/>
    <x v="18"/>
    <n v="0"/>
    <n v="2.5806364388144893"/>
    <n v="0"/>
    <n v="0"/>
    <n v="0"/>
  </r>
  <r>
    <s v="APENs"/>
    <s v="08"/>
    <x v="1"/>
    <s v="40400311"/>
    <x v="18"/>
    <n v="0"/>
    <n v="2.4986246875809783"/>
    <n v="0"/>
    <n v="0"/>
    <n v="0"/>
  </r>
  <r>
    <s v="APENs"/>
    <s v="08"/>
    <x v="1"/>
    <s v="40400311"/>
    <x v="18"/>
    <n v="0"/>
    <n v="2.3564709854428916"/>
    <n v="0"/>
    <n v="0"/>
    <n v="0"/>
  </r>
  <r>
    <s v="APENs"/>
    <s v="08"/>
    <x v="1"/>
    <s v="40400311"/>
    <x v="18"/>
    <n v="0"/>
    <n v="2.3756070607307112"/>
    <n v="0"/>
    <n v="0"/>
    <n v="0"/>
  </r>
  <r>
    <s v="APENs"/>
    <s v="08"/>
    <x v="1"/>
    <s v="40400311"/>
    <x v="18"/>
    <n v="0"/>
    <n v="2.0912996564545385"/>
    <n v="0"/>
    <n v="0"/>
    <n v="0"/>
  </r>
  <r>
    <s v="APENs"/>
    <s v="08"/>
    <x v="1"/>
    <s v="40400311"/>
    <x v="18"/>
    <n v="0"/>
    <n v="2.0803647562900704"/>
    <n v="0"/>
    <n v="0"/>
    <n v="0"/>
  </r>
  <r>
    <s v="APENs"/>
    <s v="08"/>
    <x v="1"/>
    <s v="40400311"/>
    <x v="18"/>
    <n v="0"/>
    <n v="2.0584949559611343"/>
    <n v="0"/>
    <n v="0"/>
    <n v="0"/>
  </r>
  <r>
    <s v="APENs"/>
    <s v="08"/>
    <x v="1"/>
    <s v="40400311"/>
    <x v="18"/>
    <n v="0"/>
    <n v="1.9081400786996967"/>
    <n v="0"/>
    <n v="0"/>
    <n v="0"/>
  </r>
  <r>
    <s v="APENs"/>
    <s v="08"/>
    <x v="1"/>
    <s v="40400311"/>
    <x v="18"/>
    <n v="0"/>
    <n v="1.8972051785352286"/>
    <n v="0"/>
    <n v="0"/>
    <n v="0"/>
  </r>
  <r>
    <s v="APENs"/>
    <s v="08"/>
    <x v="1"/>
    <s v="40400311"/>
    <x v="18"/>
    <n v="0"/>
    <n v="1.8507318528362386"/>
    <n v="0"/>
    <n v="0"/>
    <n v="0"/>
  </r>
  <r>
    <s v="APENs"/>
    <s v="08"/>
    <x v="1"/>
    <s v="40400311"/>
    <x v="18"/>
    <n v="0"/>
    <n v="1.8069922521783661"/>
    <n v="0"/>
    <n v="0"/>
    <n v="0"/>
  </r>
  <r>
    <s v="APENs"/>
    <s v="08"/>
    <x v="1"/>
    <s v="40400311"/>
    <x v="18"/>
    <n v="0"/>
    <n v="1.7905899019316636"/>
    <n v="0"/>
    <n v="0"/>
    <n v="0"/>
  </r>
  <r>
    <s v="APENs"/>
    <s v="08"/>
    <x v="1"/>
    <s v="40400311"/>
    <x v="18"/>
    <n v="0"/>
    <n v="0"/>
    <n v="0"/>
    <n v="0"/>
    <n v="0"/>
  </r>
  <r>
    <s v="APENs"/>
    <s v="08"/>
    <x v="1"/>
    <s v="40400311"/>
    <x v="18"/>
    <n v="0"/>
    <n v="0"/>
    <n v="0"/>
    <n v="0"/>
    <n v="0"/>
  </r>
  <r>
    <s v="APENs"/>
    <s v="08"/>
    <x v="1"/>
    <s v="40400311"/>
    <x v="18"/>
    <n v="0"/>
    <n v="4.0527241367931683"/>
    <n v="0"/>
    <n v="0"/>
    <n v="0"/>
  </r>
  <r>
    <s v="APENs"/>
    <s v="08"/>
    <x v="1"/>
    <s v="31000301"/>
    <x v="15"/>
    <n v="0"/>
    <n v="4.199325"/>
    <n v="0"/>
    <n v="0"/>
    <n v="0"/>
  </r>
  <r>
    <s v="APENs"/>
    <s v="08"/>
    <x v="1"/>
    <s v="40400311"/>
    <x v="18"/>
    <n v="0"/>
    <n v="4.9890482000386047"/>
    <n v="0"/>
    <n v="0"/>
    <n v="0"/>
  </r>
  <r>
    <s v="APENs"/>
    <s v="08"/>
    <x v="1"/>
    <s v="40400311"/>
    <x v="18"/>
    <n v="0"/>
    <n v="17.687201016027274"/>
    <n v="0"/>
    <n v="0"/>
    <n v="0"/>
  </r>
  <r>
    <s v="APENs"/>
    <s v="08"/>
    <x v="1"/>
    <s v="40400311"/>
    <x v="18"/>
    <n v="0"/>
    <n v="12.638010865084093"/>
    <n v="0"/>
    <n v="0"/>
    <n v="0"/>
  </r>
  <r>
    <s v="APENs"/>
    <s v="08"/>
    <x v="1"/>
    <s v="40400311"/>
    <x v="18"/>
    <n v="0"/>
    <n v="6.5527389235575537"/>
    <n v="0"/>
    <n v="0"/>
    <n v="0"/>
  </r>
  <r>
    <s v="APENs"/>
    <s v="08"/>
    <x v="1"/>
    <s v="40400311"/>
    <x v="18"/>
    <n v="0"/>
    <n v="0"/>
    <n v="0"/>
    <n v="0"/>
    <n v="0"/>
  </r>
  <r>
    <s v="APENs"/>
    <s v="08"/>
    <x v="1"/>
    <s v="40400311"/>
    <x v="18"/>
    <n v="0"/>
    <n v="0"/>
    <n v="0"/>
    <n v="0"/>
    <n v="0"/>
  </r>
  <r>
    <s v="APENs"/>
    <s v="08"/>
    <x v="1"/>
    <s v="40400311"/>
    <x v="18"/>
    <n v="0"/>
    <n v="1.497988717596372"/>
    <n v="0"/>
    <n v="0"/>
    <n v="0"/>
  </r>
  <r>
    <s v="APENs"/>
    <s v="08"/>
    <x v="1"/>
    <s v="40400311"/>
    <x v="18"/>
    <n v="0"/>
    <n v="4.6582674700634428"/>
    <n v="0"/>
    <n v="0"/>
    <n v="0"/>
  </r>
  <r>
    <s v="APENs"/>
    <s v="08"/>
    <x v="1"/>
    <s v="40400311"/>
    <x v="18"/>
    <n v="0"/>
    <n v="11.228771505800696"/>
    <n v="0"/>
    <n v="0"/>
    <n v="0"/>
  </r>
  <r>
    <s v="APENs"/>
    <s v="08"/>
    <x v="1"/>
    <s v="40400311"/>
    <x v="18"/>
    <n v="0"/>
    <n v="3.9775699348252989"/>
    <n v="0"/>
    <n v="0"/>
    <n v="0"/>
  </r>
  <r>
    <s v="APENs"/>
    <s v="08"/>
    <x v="1"/>
    <s v="40400311"/>
    <x v="18"/>
    <n v="0"/>
    <n v="1.5806830567359873"/>
    <n v="0"/>
    <n v="0"/>
    <n v="0"/>
  </r>
  <r>
    <s v="APENs"/>
    <s v="08"/>
    <x v="1"/>
    <s v="40400311"/>
    <x v="18"/>
    <n v="0"/>
    <n v="6.3457412634441717"/>
    <n v="0"/>
    <n v="0"/>
    <n v="0"/>
  </r>
  <r>
    <s v="APENs"/>
    <s v="08"/>
    <x v="1"/>
    <s v="40400311"/>
    <x v="18"/>
    <n v="0"/>
    <n v="3.0617720460510891"/>
    <n v="0"/>
    <n v="0"/>
    <n v="0"/>
  </r>
  <r>
    <s v="APENs"/>
    <s v="08"/>
    <x v="1"/>
    <s v="40400311"/>
    <x v="18"/>
    <n v="0"/>
    <n v="3.060665434154445"/>
    <n v="0"/>
    <n v="0"/>
    <n v="0"/>
  </r>
  <r>
    <s v="APENs"/>
    <s v="08"/>
    <x v="1"/>
    <s v="40400311"/>
    <x v="18"/>
    <n v="0"/>
    <n v="0.24575504688381944"/>
    <n v="0"/>
    <n v="0"/>
    <n v="0"/>
  </r>
  <r>
    <s v="APENs"/>
    <s v="08"/>
    <x v="1"/>
    <s v="31000304"/>
    <x v="15"/>
    <n v="0"/>
    <n v="13.89255"/>
    <n v="0"/>
    <n v="0"/>
    <n v="0"/>
  </r>
  <r>
    <s v="APENs"/>
    <s v="08"/>
    <x v="1"/>
    <s v="40400311"/>
    <x v="18"/>
    <n v="0"/>
    <n v="0"/>
    <n v="0"/>
    <n v="0"/>
    <n v="0"/>
  </r>
  <r>
    <s v="APENs"/>
    <s v="08"/>
    <x v="1"/>
    <s v="40400311"/>
    <x v="18"/>
    <n v="0"/>
    <n v="0"/>
    <n v="0"/>
    <n v="0"/>
    <n v="0"/>
  </r>
  <r>
    <s v="APENs"/>
    <s v="08"/>
    <x v="1"/>
    <s v="40400311"/>
    <x v="18"/>
    <n v="0"/>
    <n v="12.779262437958611"/>
    <n v="0"/>
    <n v="0"/>
    <n v="0"/>
  </r>
  <r>
    <s v="APENs"/>
    <s v="08"/>
    <x v="1"/>
    <s v="40400311"/>
    <x v="18"/>
    <n v="0"/>
    <n v="12.479990878410655"/>
    <n v="0"/>
    <n v="0"/>
    <n v="0"/>
  </r>
  <r>
    <s v="APENs"/>
    <s v="08"/>
    <x v="1"/>
    <s v="40400311"/>
    <x v="18"/>
    <n v="0"/>
    <n v="0"/>
    <n v="0"/>
    <n v="0"/>
    <n v="0"/>
  </r>
  <r>
    <s v="APENs"/>
    <s v="08"/>
    <x v="1"/>
    <s v="40400311"/>
    <x v="18"/>
    <n v="0"/>
    <n v="0"/>
    <n v="0"/>
    <n v="0"/>
    <n v="0"/>
  </r>
  <r>
    <s v="APENs"/>
    <s v="08"/>
    <x v="1"/>
    <s v="40400311"/>
    <x v="18"/>
    <n v="0"/>
    <n v="4.6213119498107309"/>
    <n v="0"/>
    <n v="0"/>
    <n v="0"/>
  </r>
  <r>
    <s v="APENs"/>
    <s v="08"/>
    <x v="1"/>
    <s v="40400311"/>
    <x v="18"/>
    <n v="0"/>
    <n v="0"/>
    <n v="0"/>
    <n v="0"/>
    <n v="0"/>
  </r>
  <r>
    <s v="APENs"/>
    <s v="08"/>
    <x v="1"/>
    <s v="40400311"/>
    <x v="18"/>
    <n v="0"/>
    <n v="0"/>
    <n v="0"/>
    <n v="0"/>
    <n v="0"/>
  </r>
  <r>
    <s v="APENs"/>
    <s v="08"/>
    <x v="1"/>
    <s v="40400311"/>
    <x v="18"/>
    <n v="0"/>
    <n v="1.0075956922236597"/>
    <n v="0"/>
    <n v="0"/>
    <n v="0"/>
  </r>
  <r>
    <s v="APENs"/>
    <s v="08"/>
    <x v="1"/>
    <s v="40400311"/>
    <x v="18"/>
    <n v="0"/>
    <n v="3.0070975452287483"/>
    <n v="0"/>
    <n v="0"/>
    <n v="0"/>
  </r>
  <r>
    <s v="APENs"/>
    <s v="08"/>
    <x v="1"/>
    <s v="40400311"/>
    <x v="18"/>
    <n v="0"/>
    <n v="3.8572860330161487"/>
    <n v="0"/>
    <n v="0"/>
    <n v="0"/>
  </r>
  <r>
    <s v="APENs"/>
    <s v="08"/>
    <x v="1"/>
    <s v="40400311"/>
    <x v="18"/>
    <n v="0"/>
    <n v="3.2339967236414631"/>
    <n v="0"/>
    <n v="0"/>
    <n v="0"/>
  </r>
  <r>
    <s v="APENs"/>
    <s v="08"/>
    <x v="1"/>
    <s v="40400311"/>
    <x v="18"/>
    <n v="0"/>
    <n v="3.0098312702698653"/>
    <n v="0"/>
    <n v="0"/>
    <n v="0"/>
  </r>
  <r>
    <s v="APENs"/>
    <s v="08"/>
    <x v="1"/>
    <s v="40400311"/>
    <x v="18"/>
    <n v="0"/>
    <n v="2.0557612309200168"/>
    <n v="0"/>
    <n v="0"/>
    <n v="0"/>
  </r>
  <r>
    <s v="APENs"/>
    <s v="08"/>
    <x v="1"/>
    <s v="40400311"/>
    <x v="18"/>
    <n v="0"/>
    <n v="2.1897137579347521"/>
    <n v="0"/>
    <n v="0"/>
    <n v="0"/>
  </r>
  <r>
    <s v="APENs"/>
    <s v="08"/>
    <x v="1"/>
    <s v="40400311"/>
    <x v="18"/>
    <n v="0"/>
    <n v="2.0612286810022509"/>
    <n v="0"/>
    <n v="0"/>
    <n v="0"/>
  </r>
  <r>
    <s v="APENs"/>
    <s v="08"/>
    <x v="1"/>
    <s v="40400311"/>
    <x v="18"/>
    <n v="0"/>
    <n v="2.7091215157469906"/>
    <n v="0"/>
    <n v="0"/>
    <n v="0"/>
  </r>
  <r>
    <s v="APENs"/>
    <s v="08"/>
    <x v="1"/>
    <s v="40400311"/>
    <x v="18"/>
    <n v="0"/>
    <n v="2.0065541801799101"/>
    <n v="0"/>
    <n v="0"/>
    <n v="0"/>
  </r>
  <r>
    <s v="APENs"/>
    <s v="08"/>
    <x v="1"/>
    <s v="40400311"/>
    <x v="18"/>
    <n v="0"/>
    <n v="4.3712263407461531"/>
    <n v="0"/>
    <n v="0"/>
    <n v="0"/>
  </r>
  <r>
    <s v="APENs"/>
    <s v="08"/>
    <x v="1"/>
    <s v="40400311"/>
    <x v="18"/>
    <n v="0"/>
    <n v="3.6167182293978493"/>
    <n v="0"/>
    <n v="0"/>
    <n v="0"/>
  </r>
  <r>
    <s v="APENs"/>
    <s v="08"/>
    <x v="1"/>
    <s v="40400311"/>
    <x v="18"/>
    <n v="0"/>
    <n v="3.0836418463800253"/>
    <n v="0"/>
    <n v="0"/>
    <n v="0"/>
  </r>
  <r>
    <s v="APENs"/>
    <s v="08"/>
    <x v="1"/>
    <s v="40400311"/>
    <x v="18"/>
    <n v="0"/>
    <n v="8.7014468058755501"/>
    <n v="0"/>
    <n v="0"/>
    <n v="0"/>
  </r>
  <r>
    <s v="APENs"/>
    <s v="08"/>
    <x v="1"/>
    <s v="40400311"/>
    <x v="18"/>
    <n v="0"/>
    <n v="2.1377729821535283"/>
    <n v="0"/>
    <n v="0"/>
    <n v="0"/>
  </r>
  <r>
    <s v="APENs"/>
    <s v="08"/>
    <x v="1"/>
    <s v="40400311"/>
    <x v="18"/>
    <n v="0"/>
    <n v="3.2175943733947605"/>
    <n v="0"/>
    <n v="0"/>
    <n v="0"/>
  </r>
  <r>
    <s v="APENs"/>
    <s v="08"/>
    <x v="1"/>
    <s v="40400311"/>
    <x v="18"/>
    <n v="0"/>
    <n v="6.4023840462961168"/>
    <n v="0"/>
    <n v="0"/>
    <n v="0"/>
  </r>
  <r>
    <s v="APENs"/>
    <s v="08"/>
    <x v="1"/>
    <s v="40400311"/>
    <x v="18"/>
    <n v="0"/>
    <n v="2.0393588806733147"/>
    <n v="0"/>
    <n v="0"/>
    <n v="0"/>
  </r>
  <r>
    <s v="APENs"/>
    <s v="08"/>
    <x v="1"/>
    <s v="40400311"/>
    <x v="18"/>
    <n v="0"/>
    <n v="3.2968723995871549"/>
    <n v="0"/>
    <n v="0"/>
    <n v="0"/>
  </r>
  <r>
    <s v="APENs"/>
    <s v="08"/>
    <x v="1"/>
    <s v="40400311"/>
    <x v="18"/>
    <n v="0"/>
    <n v="2.8348728676383743"/>
    <n v="0"/>
    <n v="0"/>
    <n v="0"/>
  </r>
  <r>
    <s v="APENs"/>
    <s v="08"/>
    <x v="1"/>
    <s v="40400311"/>
    <x v="18"/>
    <n v="0"/>
    <n v="1.998353005056559"/>
    <n v="0"/>
    <n v="0"/>
    <n v="0"/>
  </r>
  <r>
    <s v="APENs"/>
    <s v="08"/>
    <x v="1"/>
    <s v="40400311"/>
    <x v="18"/>
    <n v="0"/>
    <n v="4.4094984913217914"/>
    <n v="0"/>
    <n v="0"/>
    <n v="0"/>
  </r>
  <r>
    <s v="APENs"/>
    <s v="08"/>
    <x v="1"/>
    <s v="40400311"/>
    <x v="18"/>
    <n v="0"/>
    <n v="9.4969607928406106"/>
    <n v="0"/>
    <n v="0"/>
    <n v="0"/>
  </r>
  <r>
    <s v="APENs"/>
    <s v="08"/>
    <x v="1"/>
    <s v="40400311"/>
    <x v="18"/>
    <n v="0"/>
    <n v="7.7692465668546387"/>
    <n v="0"/>
    <n v="0"/>
    <n v="0"/>
  </r>
  <r>
    <s v="APENs"/>
    <s v="08"/>
    <x v="1"/>
    <s v="40400311"/>
    <x v="18"/>
    <n v="0"/>
    <n v="4.4805753423908348"/>
    <n v="0"/>
    <n v="0"/>
    <n v="0"/>
  </r>
  <r>
    <s v="APENs"/>
    <s v="08"/>
    <x v="1"/>
    <s v="40400311"/>
    <x v="18"/>
    <n v="0"/>
    <n v="3.7205997809602964"/>
    <n v="0"/>
    <n v="0"/>
    <n v="0"/>
  </r>
  <r>
    <s v="APENs"/>
    <s v="08"/>
    <x v="1"/>
    <s v="40400311"/>
    <x v="18"/>
    <n v="0"/>
    <n v="3.3433457252861447"/>
    <n v="0"/>
    <n v="0"/>
    <n v="0"/>
  </r>
  <r>
    <s v="APENs"/>
    <s v="08"/>
    <x v="1"/>
    <s v="40400311"/>
    <x v="18"/>
    <n v="0"/>
    <n v="3.5921147040277956"/>
    <n v="0"/>
    <n v="0"/>
    <n v="0"/>
  </r>
  <r>
    <s v="APENs"/>
    <s v="08"/>
    <x v="1"/>
    <s v="40400311"/>
    <x v="18"/>
    <n v="0"/>
    <n v="3.2503990738881652"/>
    <n v="0"/>
    <n v="0"/>
    <n v="0"/>
  </r>
  <r>
    <s v="APENs"/>
    <s v="08"/>
    <x v="1"/>
    <s v="40400311"/>
    <x v="18"/>
    <n v="0"/>
    <n v="3.1683873226546537"/>
    <n v="0"/>
    <n v="0"/>
    <n v="0"/>
  </r>
  <r>
    <s v="APENs"/>
    <s v="08"/>
    <x v="1"/>
    <s v="40400311"/>
    <x v="18"/>
    <n v="0"/>
    <n v="3.0727069462155572"/>
    <n v="0"/>
    <n v="0"/>
    <n v="0"/>
  </r>
  <r>
    <s v="APENs"/>
    <s v="08"/>
    <x v="1"/>
    <s v="40400311"/>
    <x v="18"/>
    <n v="0"/>
    <n v="2.946955594324173"/>
    <n v="0"/>
    <n v="0"/>
    <n v="0"/>
  </r>
  <r>
    <s v="APENs"/>
    <s v="08"/>
    <x v="1"/>
    <s v="40400311"/>
    <x v="18"/>
    <n v="0"/>
    <n v="2.8020681671449701"/>
    <n v="0"/>
    <n v="0"/>
    <n v="0"/>
  </r>
  <r>
    <s v="APENs"/>
    <s v="08"/>
    <x v="1"/>
    <s v="40400311"/>
    <x v="18"/>
    <n v="0"/>
    <n v="2.7555948414459803"/>
    <n v="0"/>
    <n v="0"/>
    <n v="0"/>
  </r>
  <r>
    <s v="APENs"/>
    <s v="08"/>
    <x v="1"/>
    <s v="40400311"/>
    <x v="18"/>
    <n v="0"/>
    <n v="2.5724352636911383"/>
    <n v="0"/>
    <n v="0"/>
    <n v="0"/>
  </r>
  <r>
    <s v="APENs"/>
    <s v="08"/>
    <x v="1"/>
    <s v="40400311"/>
    <x v="18"/>
    <n v="0"/>
    <n v="2.4904235124576268"/>
    <n v="0"/>
    <n v="0"/>
    <n v="0"/>
  </r>
  <r>
    <s v="APENs"/>
    <s v="08"/>
    <x v="1"/>
    <s v="40400311"/>
    <x v="18"/>
    <n v="0"/>
    <n v="2.3974768610596473"/>
    <n v="0"/>
    <n v="0"/>
    <n v="0"/>
  </r>
  <r>
    <s v="APENs"/>
    <s v="08"/>
    <x v="1"/>
    <s v="40400311"/>
    <x v="18"/>
    <n v="0"/>
    <n v="2.3428023602373065"/>
    <n v="0"/>
    <n v="0"/>
    <n v="0"/>
  </r>
  <r>
    <s v="APENs"/>
    <s v="08"/>
    <x v="1"/>
    <s v="40400311"/>
    <x v="18"/>
    <n v="0"/>
    <n v="2.2143172833048053"/>
    <n v="0"/>
    <n v="0"/>
    <n v="0"/>
  </r>
  <r>
    <s v="APENs"/>
    <s v="08"/>
    <x v="1"/>
    <s v="40400311"/>
    <x v="18"/>
    <n v="0"/>
    <n v="2.178778857770284"/>
    <n v="0"/>
    <n v="0"/>
    <n v="0"/>
  </r>
  <r>
    <s v="APENs"/>
    <s v="08"/>
    <x v="1"/>
    <s v="40400311"/>
    <x v="18"/>
    <n v="0"/>
    <n v="2.1951812080169861"/>
    <n v="0"/>
    <n v="0"/>
    <n v="0"/>
  </r>
  <r>
    <s v="APENs"/>
    <s v="08"/>
    <x v="1"/>
    <s v="40400311"/>
    <x v="18"/>
    <n v="0"/>
    <n v="2.0694298561256024"/>
    <n v="0"/>
    <n v="0"/>
    <n v="0"/>
  </r>
  <r>
    <s v="APENs"/>
    <s v="08"/>
    <x v="1"/>
    <s v="40400311"/>
    <x v="18"/>
    <n v="0"/>
    <n v="2.0530275058788998"/>
    <n v="0"/>
    <n v="0"/>
    <n v="0"/>
  </r>
  <r>
    <s v="APENs"/>
    <s v="08"/>
    <x v="1"/>
    <s v="40400311"/>
    <x v="18"/>
    <n v="0"/>
    <n v="2.0557612309200168"/>
    <n v="0"/>
    <n v="0"/>
    <n v="0"/>
  </r>
  <r>
    <s v="APENs"/>
    <s v="08"/>
    <x v="1"/>
    <s v="40400311"/>
    <x v="18"/>
    <n v="0"/>
    <n v="2.0393588806733147"/>
    <n v="0"/>
    <n v="0"/>
    <n v="0"/>
  </r>
  <r>
    <s v="APENs"/>
    <s v="08"/>
    <x v="1"/>
    <s v="40400311"/>
    <x v="18"/>
    <n v="0"/>
    <n v="2.0092879052210271"/>
    <n v="0"/>
    <n v="0"/>
    <n v="0"/>
  </r>
  <r>
    <s v="APENs"/>
    <s v="08"/>
    <x v="1"/>
    <s v="40400311"/>
    <x v="18"/>
    <n v="0"/>
    <n v="0"/>
    <n v="0"/>
    <n v="0"/>
    <n v="0"/>
  </r>
  <r>
    <s v="APENs"/>
    <s v="08"/>
    <x v="1"/>
    <s v="40400311"/>
    <x v="18"/>
    <n v="0"/>
    <n v="0"/>
    <n v="0"/>
    <n v="0"/>
    <n v="0"/>
  </r>
  <r>
    <s v="APENs"/>
    <s v="08"/>
    <x v="1"/>
    <s v="40400311"/>
    <x v="18"/>
    <n v="0"/>
    <n v="2.8217147655842174"/>
    <n v="0"/>
    <n v="0"/>
    <n v="0"/>
  </r>
  <r>
    <s v="APENs"/>
    <s v="08"/>
    <x v="1"/>
    <s v="40400311"/>
    <x v="18"/>
    <n v="0"/>
    <n v="2.5532991884033187"/>
    <n v="0"/>
    <n v="0"/>
    <n v="0"/>
  </r>
  <r>
    <s v="APENs"/>
    <s v="08"/>
    <x v="1"/>
    <s v="31088801"/>
    <x v="17"/>
    <n v="0"/>
    <n v="2.04"/>
    <n v="0"/>
    <n v="0"/>
    <n v="0"/>
  </r>
  <r>
    <s v="APENs"/>
    <s v="08"/>
    <x v="1"/>
    <s v="40400311"/>
    <x v="18"/>
    <n v="0"/>
    <n v="9.2256527978799578"/>
    <n v="0"/>
    <n v="0"/>
    <n v="0"/>
  </r>
  <r>
    <s v="APENs"/>
    <s v="08"/>
    <x v="1"/>
    <s v="40400311"/>
    <x v="18"/>
    <n v="0"/>
    <n v="31.27791505794066"/>
    <n v="0"/>
    <n v="0"/>
    <n v="0"/>
  </r>
  <r>
    <s v="APENs"/>
    <s v="08"/>
    <x v="1"/>
    <s v="40400311"/>
    <x v="18"/>
    <n v="0"/>
    <n v="1.16175113072351"/>
    <n v="0"/>
    <n v="0"/>
    <n v="0"/>
  </r>
  <r>
    <s v="APENs"/>
    <s v="08"/>
    <x v="1"/>
    <s v="40400311"/>
    <x v="18"/>
    <n v="0"/>
    <n v="0"/>
    <n v="0"/>
    <n v="0"/>
    <n v="0"/>
  </r>
  <r>
    <s v="APENs"/>
    <s v="08"/>
    <x v="1"/>
    <s v="40400311"/>
    <x v="18"/>
    <n v="0"/>
    <n v="0"/>
    <n v="0"/>
    <n v="0"/>
    <n v="0"/>
  </r>
  <r>
    <s v="APENs"/>
    <s v="08"/>
    <x v="1"/>
    <s v="40400311"/>
    <x v="18"/>
    <n v="0"/>
    <n v="12.596063221190674"/>
    <n v="0"/>
    <n v="0"/>
    <n v="0"/>
  </r>
  <r>
    <s v="APENs"/>
    <s v="08"/>
    <x v="1"/>
    <s v="40400311"/>
    <x v="18"/>
    <n v="0"/>
    <n v="7.8814867561028059"/>
    <n v="0"/>
    <n v="0"/>
    <n v="0"/>
  </r>
  <r>
    <s v="APENs"/>
    <s v="08"/>
    <x v="1"/>
    <s v="40400311"/>
    <x v="18"/>
    <n v="0"/>
    <n v="7.5370308399819592"/>
    <n v="0"/>
    <n v="0"/>
    <n v="0"/>
  </r>
  <r>
    <s v="APENs"/>
    <s v="08"/>
    <x v="1"/>
    <s v="40400311"/>
    <x v="18"/>
    <n v="0"/>
    <n v="3.9831172096787335"/>
    <n v="0"/>
    <n v="0"/>
    <n v="0"/>
  </r>
  <r>
    <s v="APENs"/>
    <s v="08"/>
    <x v="1"/>
    <s v="40400311"/>
    <x v="18"/>
    <n v="0"/>
    <n v="4.1553451677391564"/>
    <n v="0"/>
    <n v="0"/>
    <n v="0"/>
  </r>
  <r>
    <s v="APENs"/>
    <s v="08"/>
    <x v="1"/>
    <s v="40400311"/>
    <x v="18"/>
    <n v="0"/>
    <n v="2.7638512378151616"/>
    <n v="0"/>
    <n v="0"/>
    <n v="0"/>
  </r>
  <r>
    <s v="APENs"/>
    <s v="08"/>
    <x v="1"/>
    <s v="20200253"/>
    <x v="16"/>
    <n v="0"/>
    <n v="0"/>
    <n v="20.34"/>
    <n v="0"/>
    <n v="0"/>
  </r>
  <r>
    <s v="APENs"/>
    <s v="08"/>
    <x v="1"/>
    <s v="20200253"/>
    <x v="16"/>
    <n v="20.34"/>
    <n v="0"/>
    <n v="0"/>
    <n v="0"/>
    <n v="0"/>
  </r>
  <r>
    <s v="APENs"/>
    <s v="08"/>
    <x v="1"/>
    <s v="20200253"/>
    <x v="16"/>
    <n v="0"/>
    <n v="0"/>
    <n v="0"/>
    <n v="0"/>
    <n v="0.33324999999999999"/>
  </r>
  <r>
    <s v="APENs"/>
    <s v="08"/>
    <x v="1"/>
    <s v="20200253"/>
    <x v="16"/>
    <n v="0"/>
    <n v="0"/>
    <n v="0"/>
    <n v="0"/>
    <n v="0"/>
  </r>
  <r>
    <s v="APENs"/>
    <s v="08"/>
    <x v="1"/>
    <s v="20200253"/>
    <x v="16"/>
    <n v="0"/>
    <n v="0"/>
    <n v="0"/>
    <n v="1.9994999999999999E-2"/>
    <n v="0"/>
  </r>
  <r>
    <s v="APENs"/>
    <s v="08"/>
    <x v="1"/>
    <s v="20200253"/>
    <x v="16"/>
    <n v="0"/>
    <n v="2.54"/>
    <n v="0"/>
    <n v="0"/>
    <n v="0"/>
  </r>
  <r>
    <s v="APENs"/>
    <s v="08"/>
    <x v="1"/>
    <s v="20200254"/>
    <x v="16"/>
    <n v="0"/>
    <n v="0"/>
    <n v="6"/>
    <n v="0"/>
    <n v="0"/>
  </r>
  <r>
    <s v="APENs"/>
    <s v="08"/>
    <x v="1"/>
    <s v="20200254"/>
    <x v="16"/>
    <n v="0"/>
    <n v="0"/>
    <n v="6"/>
    <n v="0"/>
    <n v="0"/>
  </r>
  <r>
    <s v="APENs"/>
    <s v="08"/>
    <x v="1"/>
    <s v="20200254"/>
    <x v="16"/>
    <n v="24"/>
    <n v="0"/>
    <n v="0"/>
    <n v="0"/>
    <n v="0"/>
  </r>
  <r>
    <s v="APENs"/>
    <s v="08"/>
    <x v="1"/>
    <s v="20200254"/>
    <x v="16"/>
    <n v="24"/>
    <n v="0"/>
    <n v="0"/>
    <n v="0"/>
    <n v="0"/>
  </r>
  <r>
    <s v="APENs"/>
    <s v="08"/>
    <x v="1"/>
    <s v="20200254"/>
    <x v="16"/>
    <n v="0"/>
    <n v="0"/>
    <n v="0"/>
    <n v="0"/>
    <n v="1.0105"/>
  </r>
  <r>
    <s v="APENs"/>
    <s v="08"/>
    <x v="1"/>
    <s v="20200254"/>
    <x v="16"/>
    <n v="0"/>
    <n v="0"/>
    <n v="0"/>
    <n v="0"/>
    <n v="1.0105"/>
  </r>
  <r>
    <s v="APENs"/>
    <s v="08"/>
    <x v="1"/>
    <s v="20200254"/>
    <x v="16"/>
    <n v="0"/>
    <n v="0"/>
    <n v="0"/>
    <n v="0"/>
    <n v="0"/>
  </r>
  <r>
    <s v="APENs"/>
    <s v="08"/>
    <x v="1"/>
    <s v="20200254"/>
    <x v="16"/>
    <n v="0"/>
    <n v="0"/>
    <n v="0"/>
    <n v="0"/>
    <n v="0"/>
  </r>
  <r>
    <s v="APENs"/>
    <s v="08"/>
    <x v="1"/>
    <s v="20200254"/>
    <x v="16"/>
    <n v="0"/>
    <n v="0"/>
    <n v="0"/>
    <n v="6.0630000000000003E-2"/>
    <n v="0"/>
  </r>
  <r>
    <s v="APENs"/>
    <s v="08"/>
    <x v="1"/>
    <s v="20200254"/>
    <x v="16"/>
    <n v="0"/>
    <n v="0"/>
    <n v="0"/>
    <n v="6.0630000000000003E-2"/>
    <n v="0"/>
  </r>
  <r>
    <s v="APENs"/>
    <s v="08"/>
    <x v="1"/>
    <s v="20200254"/>
    <x v="16"/>
    <n v="0"/>
    <n v="3.4"/>
    <n v="0"/>
    <n v="0"/>
    <n v="0"/>
  </r>
  <r>
    <s v="APENs"/>
    <s v="08"/>
    <x v="1"/>
    <s v="20200254"/>
    <x v="16"/>
    <n v="0"/>
    <n v="3.4"/>
    <n v="0"/>
    <n v="0"/>
    <n v="0"/>
  </r>
  <r>
    <s v="APENs"/>
    <s v="08"/>
    <x v="1"/>
    <s v="20200254"/>
    <x v="16"/>
    <n v="0"/>
    <n v="0"/>
    <n v="6"/>
    <n v="0"/>
    <n v="0"/>
  </r>
  <r>
    <s v="APENs"/>
    <s v="08"/>
    <x v="1"/>
    <s v="20200254"/>
    <x v="16"/>
    <n v="24"/>
    <n v="0"/>
    <n v="0"/>
    <n v="0"/>
    <n v="0"/>
  </r>
  <r>
    <s v="APENs"/>
    <s v="08"/>
    <x v="1"/>
    <s v="20200254"/>
    <x v="16"/>
    <n v="0"/>
    <n v="0"/>
    <n v="0"/>
    <n v="0"/>
    <n v="1.0105"/>
  </r>
  <r>
    <s v="APENs"/>
    <s v="08"/>
    <x v="1"/>
    <s v="20200254"/>
    <x v="16"/>
    <n v="0"/>
    <n v="0"/>
    <n v="0"/>
    <n v="0"/>
    <n v="0"/>
  </r>
  <r>
    <s v="APENs"/>
    <s v="08"/>
    <x v="1"/>
    <s v="20200254"/>
    <x v="16"/>
    <n v="0"/>
    <n v="0"/>
    <n v="0"/>
    <n v="6.0630000000000003E-2"/>
    <n v="0"/>
  </r>
  <r>
    <s v="APENs"/>
    <s v="08"/>
    <x v="1"/>
    <s v="20200254"/>
    <x v="16"/>
    <n v="0"/>
    <n v="3.4"/>
    <n v="0"/>
    <n v="0"/>
    <n v="0"/>
  </r>
  <r>
    <s v="APENs"/>
    <s v="08"/>
    <x v="1"/>
    <s v="20200254"/>
    <x v="16"/>
    <n v="0"/>
    <n v="0"/>
    <n v="6"/>
    <n v="0"/>
    <n v="0"/>
  </r>
  <r>
    <s v="APENs"/>
    <s v="08"/>
    <x v="1"/>
    <s v="20200254"/>
    <x v="16"/>
    <n v="24"/>
    <n v="0"/>
    <n v="0"/>
    <n v="0"/>
    <n v="0"/>
  </r>
  <r>
    <s v="APENs"/>
    <s v="08"/>
    <x v="1"/>
    <s v="20200254"/>
    <x v="16"/>
    <n v="0"/>
    <n v="0"/>
    <n v="0"/>
    <n v="0"/>
    <n v="1.0105"/>
  </r>
  <r>
    <s v="APENs"/>
    <s v="08"/>
    <x v="1"/>
    <s v="20200254"/>
    <x v="16"/>
    <n v="0"/>
    <n v="0"/>
    <n v="0"/>
    <n v="0"/>
    <n v="0"/>
  </r>
  <r>
    <s v="APENs"/>
    <s v="08"/>
    <x v="1"/>
    <s v="20200254"/>
    <x v="16"/>
    <n v="0"/>
    <n v="0"/>
    <n v="0"/>
    <n v="6.0630000000000003E-2"/>
    <n v="0"/>
  </r>
  <r>
    <s v="APENs"/>
    <s v="08"/>
    <x v="1"/>
    <s v="20200254"/>
    <x v="16"/>
    <n v="0"/>
    <n v="3.4"/>
    <n v="0"/>
    <n v="0"/>
    <n v="0"/>
  </r>
  <r>
    <s v="APENs"/>
    <s v="08"/>
    <x v="1"/>
    <s v="31000203"/>
    <x v="16"/>
    <n v="0"/>
    <n v="8.6300000000000008"/>
    <n v="0"/>
    <n v="0"/>
    <n v="0"/>
  </r>
  <r>
    <s v="APENs"/>
    <s v="08"/>
    <x v="1"/>
    <s v="31000302"/>
    <x v="15"/>
    <n v="0"/>
    <n v="8.3699999999999992"/>
    <n v="0"/>
    <n v="0"/>
    <n v="0"/>
  </r>
  <r>
    <s v="APENs"/>
    <s v="08"/>
    <x v="1"/>
    <s v="31000302"/>
    <x v="15"/>
    <n v="0"/>
    <n v="8.3699999999999992"/>
    <n v="0"/>
    <n v="0"/>
    <n v="0"/>
  </r>
  <r>
    <s v="APENs"/>
    <s v="08"/>
    <x v="1"/>
    <s v="31088801"/>
    <x v="17"/>
    <n v="0"/>
    <n v="7.49"/>
    <n v="0"/>
    <n v="0"/>
    <n v="0"/>
  </r>
  <r>
    <s v="APENs"/>
    <s v="08"/>
    <x v="1"/>
    <s v="40400311"/>
    <x v="18"/>
    <n v="0"/>
    <n v="9.5680376439096531"/>
    <n v="0"/>
    <n v="0"/>
    <n v="0"/>
  </r>
  <r>
    <s v="APENs"/>
    <s v="08"/>
    <x v="1"/>
    <s v="20200254"/>
    <x v="16"/>
    <n v="0"/>
    <n v="0"/>
    <n v="6"/>
    <n v="0"/>
    <n v="0"/>
  </r>
  <r>
    <s v="APENs"/>
    <s v="08"/>
    <x v="1"/>
    <s v="20200254"/>
    <x v="16"/>
    <n v="0"/>
    <n v="0"/>
    <n v="6"/>
    <n v="0"/>
    <n v="0"/>
  </r>
  <r>
    <s v="APENs"/>
    <s v="08"/>
    <x v="1"/>
    <s v="20200254"/>
    <x v="16"/>
    <n v="34.299999999999997"/>
    <n v="0"/>
    <n v="0"/>
    <n v="0"/>
    <n v="0"/>
  </r>
  <r>
    <s v="APENs"/>
    <s v="08"/>
    <x v="1"/>
    <s v="20200254"/>
    <x v="16"/>
    <n v="34.299999999999997"/>
    <n v="0"/>
    <n v="0"/>
    <n v="0"/>
    <n v="0"/>
  </r>
  <r>
    <s v="APENs"/>
    <s v="08"/>
    <x v="1"/>
    <s v="20200254"/>
    <x v="16"/>
    <n v="0"/>
    <n v="0"/>
    <n v="0"/>
    <n v="0"/>
    <n v="1.0105500000000001"/>
  </r>
  <r>
    <s v="APENs"/>
    <s v="08"/>
    <x v="1"/>
    <s v="20200254"/>
    <x v="16"/>
    <n v="0"/>
    <n v="0"/>
    <n v="0"/>
    <n v="0"/>
    <n v="1.0105"/>
  </r>
  <r>
    <s v="APENs"/>
    <s v="08"/>
    <x v="1"/>
    <s v="20200254"/>
    <x v="16"/>
    <n v="0"/>
    <n v="0"/>
    <n v="0"/>
    <n v="0"/>
    <n v="0"/>
  </r>
  <r>
    <s v="APENs"/>
    <s v="08"/>
    <x v="1"/>
    <s v="20200254"/>
    <x v="16"/>
    <n v="0"/>
    <n v="0"/>
    <n v="0"/>
    <n v="0"/>
    <n v="0"/>
  </r>
  <r>
    <s v="APENs"/>
    <s v="08"/>
    <x v="1"/>
    <s v="20200254"/>
    <x v="16"/>
    <n v="0"/>
    <n v="0"/>
    <n v="0"/>
    <n v="6.0632999999999999E-2"/>
    <n v="0"/>
  </r>
  <r>
    <s v="APENs"/>
    <s v="08"/>
    <x v="1"/>
    <s v="20200254"/>
    <x v="16"/>
    <n v="0"/>
    <n v="0"/>
    <n v="0"/>
    <n v="6.0630000000000003E-2"/>
    <n v="0"/>
  </r>
  <r>
    <s v="APENs"/>
    <s v="08"/>
    <x v="1"/>
    <s v="20200254"/>
    <x v="16"/>
    <n v="0"/>
    <n v="3.4"/>
    <n v="0"/>
    <n v="0"/>
    <n v="0"/>
  </r>
  <r>
    <s v="APENs"/>
    <s v="08"/>
    <x v="1"/>
    <s v="20200254"/>
    <x v="16"/>
    <n v="0"/>
    <n v="3.4"/>
    <n v="0"/>
    <n v="0"/>
    <n v="0"/>
  </r>
  <r>
    <s v="APENs"/>
    <s v="08"/>
    <x v="1"/>
    <s v="20200254"/>
    <x v="16"/>
    <n v="0"/>
    <n v="0"/>
    <n v="6"/>
    <n v="0"/>
    <n v="0"/>
  </r>
  <r>
    <s v="APENs"/>
    <s v="08"/>
    <x v="1"/>
    <s v="20200254"/>
    <x v="16"/>
    <n v="34.299999999999997"/>
    <n v="0"/>
    <n v="0"/>
    <n v="0"/>
    <n v="0"/>
  </r>
  <r>
    <s v="APENs"/>
    <s v="08"/>
    <x v="1"/>
    <s v="20200254"/>
    <x v="16"/>
    <n v="0"/>
    <n v="0"/>
    <n v="0"/>
    <n v="0"/>
    <n v="1.0105"/>
  </r>
  <r>
    <s v="APENs"/>
    <s v="08"/>
    <x v="1"/>
    <s v="20200254"/>
    <x v="16"/>
    <n v="0"/>
    <n v="0"/>
    <n v="0"/>
    <n v="0"/>
    <n v="0"/>
  </r>
  <r>
    <s v="APENs"/>
    <s v="08"/>
    <x v="1"/>
    <s v="20200254"/>
    <x v="16"/>
    <n v="0"/>
    <n v="0"/>
    <n v="0"/>
    <n v="6.0630000000000003E-2"/>
    <n v="0"/>
  </r>
  <r>
    <s v="APENs"/>
    <s v="08"/>
    <x v="1"/>
    <s v="20200254"/>
    <x v="16"/>
    <n v="0"/>
    <n v="3.4"/>
    <n v="0"/>
    <n v="0"/>
    <n v="0"/>
  </r>
  <r>
    <s v="APENs"/>
    <s v="08"/>
    <x v="1"/>
    <s v="20200254"/>
    <x v="16"/>
    <n v="0"/>
    <n v="0"/>
    <n v="6"/>
    <n v="0"/>
    <n v="0"/>
  </r>
  <r>
    <s v="APENs"/>
    <s v="08"/>
    <x v="1"/>
    <s v="20200254"/>
    <x v="16"/>
    <n v="34.299999999999997"/>
    <n v="0"/>
    <n v="0"/>
    <n v="0"/>
    <n v="0"/>
  </r>
  <r>
    <s v="APENs"/>
    <s v="08"/>
    <x v="1"/>
    <s v="20200254"/>
    <x v="16"/>
    <n v="0"/>
    <n v="0"/>
    <n v="0"/>
    <n v="0"/>
    <n v="1.0105"/>
  </r>
  <r>
    <s v="APENs"/>
    <s v="08"/>
    <x v="1"/>
    <s v="20200254"/>
    <x v="16"/>
    <n v="0"/>
    <n v="0"/>
    <n v="0"/>
    <n v="0"/>
    <n v="0"/>
  </r>
  <r>
    <s v="APENs"/>
    <s v="08"/>
    <x v="1"/>
    <s v="20200254"/>
    <x v="16"/>
    <n v="0"/>
    <n v="0"/>
    <n v="0"/>
    <n v="6.0630000000000003E-2"/>
    <n v="0"/>
  </r>
  <r>
    <s v="APENs"/>
    <s v="08"/>
    <x v="1"/>
    <s v="20200254"/>
    <x v="16"/>
    <n v="0"/>
    <n v="0"/>
    <n v="6"/>
    <n v="0"/>
    <n v="0"/>
  </r>
  <r>
    <s v="APENs"/>
    <s v="08"/>
    <x v="1"/>
    <s v="20200254"/>
    <x v="16"/>
    <n v="34.299999999999997"/>
    <n v="0"/>
    <n v="0"/>
    <n v="0"/>
    <n v="0"/>
  </r>
  <r>
    <s v="APENs"/>
    <s v="08"/>
    <x v="1"/>
    <s v="20200254"/>
    <x v="16"/>
    <n v="0"/>
    <n v="0"/>
    <n v="0"/>
    <n v="0"/>
    <n v="1.0105500000000001"/>
  </r>
  <r>
    <s v="APENs"/>
    <s v="08"/>
    <x v="1"/>
    <s v="20200254"/>
    <x v="16"/>
    <n v="0"/>
    <n v="0"/>
    <n v="0"/>
    <n v="0"/>
    <n v="0"/>
  </r>
  <r>
    <s v="APENs"/>
    <s v="08"/>
    <x v="1"/>
    <s v="20200254"/>
    <x v="16"/>
    <n v="0"/>
    <n v="0"/>
    <n v="0"/>
    <n v="6.0632999999999999E-2"/>
    <n v="0"/>
  </r>
  <r>
    <s v="APENs"/>
    <s v="08"/>
    <x v="1"/>
    <s v="20200254"/>
    <x v="16"/>
    <n v="0"/>
    <n v="3.4"/>
    <n v="0"/>
    <n v="0"/>
    <n v="0"/>
  </r>
  <r>
    <s v="APENs"/>
    <s v="08"/>
    <x v="1"/>
    <s v="31000203"/>
    <x v="16"/>
    <n v="0"/>
    <n v="8.6300000000000008"/>
    <n v="0"/>
    <n v="0"/>
    <n v="0"/>
  </r>
  <r>
    <s v="APENs"/>
    <s v="08"/>
    <x v="1"/>
    <s v="31000227"/>
    <x v="15"/>
    <n v="0"/>
    <n v="8.3699999999999992"/>
    <n v="0"/>
    <n v="0"/>
    <n v="0"/>
  </r>
  <r>
    <s v="APENs"/>
    <s v="08"/>
    <x v="1"/>
    <s v="31000227"/>
    <x v="15"/>
    <n v="0"/>
    <n v="8.3699999999999992"/>
    <n v="0"/>
    <n v="0"/>
    <n v="0"/>
  </r>
  <r>
    <s v="APENs"/>
    <s v="08"/>
    <x v="1"/>
    <s v="31088801"/>
    <x v="17"/>
    <n v="0"/>
    <n v="7.5"/>
    <n v="0"/>
    <n v="0"/>
    <n v="0"/>
  </r>
  <r>
    <s v="APENs"/>
    <s v="08"/>
    <x v="1"/>
    <s v="40400311"/>
    <x v="18"/>
    <n v="0"/>
    <n v="2.0284239805088466"/>
    <n v="0"/>
    <n v="0"/>
    <n v="0"/>
  </r>
  <r>
    <s v="APENs"/>
    <s v="08"/>
    <x v="1"/>
    <s v="20200254"/>
    <x v="16"/>
    <n v="0"/>
    <n v="0"/>
    <n v="0.02"/>
    <n v="0"/>
    <n v="0"/>
  </r>
  <r>
    <s v="APENs"/>
    <s v="08"/>
    <x v="1"/>
    <s v="20200254"/>
    <x v="16"/>
    <n v="0.01"/>
    <n v="0"/>
    <n v="0"/>
    <n v="0"/>
    <n v="0"/>
  </r>
  <r>
    <s v="APENs"/>
    <s v="08"/>
    <x v="1"/>
    <s v="20200254"/>
    <x v="16"/>
    <n v="0"/>
    <n v="0"/>
    <n v="0"/>
    <n v="0"/>
    <n v="2.0000000000000001E-4"/>
  </r>
  <r>
    <s v="APENs"/>
    <s v="08"/>
    <x v="1"/>
    <s v="20200254"/>
    <x v="16"/>
    <n v="0"/>
    <n v="0"/>
    <n v="0"/>
    <n v="0"/>
    <n v="0"/>
  </r>
  <r>
    <s v="APENs"/>
    <s v="08"/>
    <x v="1"/>
    <s v="20200254"/>
    <x v="16"/>
    <n v="0"/>
    <n v="0"/>
    <n v="0"/>
    <n v="1.2E-5"/>
    <n v="0"/>
  </r>
  <r>
    <s v="APENs"/>
    <s v="08"/>
    <x v="1"/>
    <s v="20200254"/>
    <x v="16"/>
    <n v="0.01"/>
    <n v="0"/>
    <n v="0"/>
    <n v="0"/>
    <n v="0"/>
  </r>
  <r>
    <s v="APENs"/>
    <s v="08"/>
    <x v="1"/>
    <s v="20200254"/>
    <x v="16"/>
    <n v="0"/>
    <n v="0"/>
    <n v="0"/>
    <n v="0"/>
    <n v="5.0000000000000001E-4"/>
  </r>
  <r>
    <s v="APENs"/>
    <s v="08"/>
    <x v="1"/>
    <s v="20200254"/>
    <x v="16"/>
    <n v="0"/>
    <n v="0"/>
    <n v="0"/>
    <n v="0"/>
    <n v="0"/>
  </r>
  <r>
    <s v="APENs"/>
    <s v="08"/>
    <x v="1"/>
    <s v="20200254"/>
    <x v="16"/>
    <n v="0"/>
    <n v="0"/>
    <n v="0"/>
    <n v="3.0000000000000001E-5"/>
    <n v="0"/>
  </r>
  <r>
    <s v="APENs"/>
    <s v="08"/>
    <x v="1"/>
    <s v="20200254"/>
    <x v="16"/>
    <n v="0"/>
    <n v="0.01"/>
    <n v="0"/>
    <n v="0"/>
    <n v="0"/>
  </r>
  <r>
    <s v="APENs"/>
    <s v="08"/>
    <x v="1"/>
    <s v="20200254"/>
    <x v="16"/>
    <n v="0"/>
    <n v="0"/>
    <n v="0.02"/>
    <n v="0"/>
    <n v="0"/>
  </r>
  <r>
    <s v="APENs"/>
    <s v="08"/>
    <x v="1"/>
    <s v="20200254"/>
    <x v="16"/>
    <n v="0.15"/>
    <n v="0"/>
    <n v="0"/>
    <n v="0"/>
    <n v="0"/>
  </r>
  <r>
    <s v="APENs"/>
    <s v="08"/>
    <x v="1"/>
    <s v="20200254"/>
    <x v="16"/>
    <n v="0"/>
    <n v="0"/>
    <n v="0"/>
    <n v="0"/>
    <n v="0.54"/>
  </r>
  <r>
    <s v="APENs"/>
    <s v="08"/>
    <x v="1"/>
    <s v="20200254"/>
    <x v="16"/>
    <n v="0"/>
    <n v="0"/>
    <n v="0"/>
    <n v="0"/>
    <n v="0"/>
  </r>
  <r>
    <s v="APENs"/>
    <s v="08"/>
    <x v="1"/>
    <s v="20200254"/>
    <x v="16"/>
    <n v="0"/>
    <n v="7.0000000000000007E-2"/>
    <n v="0"/>
    <n v="0"/>
    <n v="0"/>
  </r>
  <r>
    <s v="APENs"/>
    <s v="08"/>
    <x v="1"/>
    <s v="20200254"/>
    <x v="16"/>
    <n v="0"/>
    <n v="0"/>
    <n v="0.02"/>
    <n v="0"/>
    <n v="0"/>
  </r>
  <r>
    <s v="APENs"/>
    <s v="08"/>
    <x v="1"/>
    <s v="20200254"/>
    <x v="16"/>
    <n v="0.15"/>
    <n v="0"/>
    <n v="0"/>
    <n v="0"/>
    <n v="0"/>
  </r>
  <r>
    <s v="APENs"/>
    <s v="08"/>
    <x v="1"/>
    <s v="20200254"/>
    <x v="16"/>
    <n v="0"/>
    <n v="0"/>
    <n v="0"/>
    <n v="0"/>
    <n v="5.0000000000000002E-5"/>
  </r>
  <r>
    <s v="APENs"/>
    <s v="08"/>
    <x v="1"/>
    <s v="20200254"/>
    <x v="16"/>
    <n v="0"/>
    <n v="0"/>
    <n v="0"/>
    <n v="0"/>
    <n v="0"/>
  </r>
  <r>
    <s v="APENs"/>
    <s v="08"/>
    <x v="1"/>
    <s v="20200254"/>
    <x v="16"/>
    <n v="0"/>
    <n v="0"/>
    <n v="0"/>
    <n v="3.0000000000000001E-6"/>
    <n v="0"/>
  </r>
  <r>
    <s v="APENs"/>
    <s v="08"/>
    <x v="1"/>
    <s v="20200254"/>
    <x v="16"/>
    <n v="0"/>
    <n v="0.02"/>
    <n v="0"/>
    <n v="0"/>
    <n v="0"/>
  </r>
  <r>
    <s v="APENs"/>
    <s v="08"/>
    <x v="1"/>
    <s v="40400311"/>
    <x v="18"/>
    <n v="0"/>
    <n v="6.1754848678834016"/>
    <n v="0"/>
    <n v="0"/>
    <n v="0"/>
  </r>
  <r>
    <s v="APENs"/>
    <s v="08"/>
    <x v="1"/>
    <s v="40400311"/>
    <x v="18"/>
    <n v="0"/>
    <n v="12.18694623329978"/>
    <n v="0"/>
    <n v="0"/>
    <n v="0"/>
  </r>
  <r>
    <s v="APENs"/>
    <s v="08"/>
    <x v="1"/>
    <s v="40400311"/>
    <x v="18"/>
    <n v="0"/>
    <n v="9.5844399941563569"/>
    <n v="0"/>
    <n v="0"/>
    <n v="0"/>
  </r>
  <r>
    <s v="APENs"/>
    <s v="08"/>
    <x v="1"/>
    <s v="40400311"/>
    <x v="18"/>
    <n v="0"/>
    <n v="2.5806364388144893"/>
    <n v="0"/>
    <n v="0"/>
    <n v="0"/>
  </r>
  <r>
    <s v="APENs"/>
    <s v="08"/>
    <x v="1"/>
    <s v="40400311"/>
    <x v="18"/>
    <n v="0"/>
    <n v="2.5368968381566166"/>
    <n v="0"/>
    <n v="0"/>
    <n v="0"/>
  </r>
  <r>
    <s v="APENs"/>
    <s v="08"/>
    <x v="1"/>
    <s v="40400311"/>
    <x v="18"/>
    <n v="0"/>
    <n v="5.5029885077686087"/>
    <n v="0"/>
    <n v="0"/>
    <n v="0"/>
  </r>
  <r>
    <s v="APENs"/>
    <s v="08"/>
    <x v="1"/>
    <s v="40400311"/>
    <x v="18"/>
    <n v="0"/>
    <n v="2.2197847333870393"/>
    <n v="0"/>
    <n v="0"/>
    <n v="0"/>
  </r>
  <r>
    <s v="APENs"/>
    <s v="08"/>
    <x v="1"/>
    <s v="40400311"/>
    <x v="18"/>
    <n v="0"/>
    <n v="2.5861038888967238"/>
    <n v="0"/>
    <n v="0"/>
    <n v="0"/>
  </r>
  <r>
    <s v="APENs"/>
    <s v="08"/>
    <x v="1"/>
    <s v="40400311"/>
    <x v="18"/>
    <n v="0"/>
    <n v="2.6817842653358199"/>
    <n v="0"/>
    <n v="0"/>
    <n v="0"/>
  </r>
  <r>
    <s v="APENs"/>
    <s v="08"/>
    <x v="1"/>
    <s v="40400311"/>
    <x v="18"/>
    <n v="0"/>
    <n v="2.8294054175561403"/>
    <n v="0"/>
    <n v="0"/>
    <n v="0"/>
  </r>
  <r>
    <s v="APENs"/>
    <s v="08"/>
    <x v="1"/>
    <s v="40400311"/>
    <x v="18"/>
    <n v="0"/>
    <n v="2.4630862620464566"/>
    <n v="0"/>
    <n v="0"/>
    <n v="0"/>
  </r>
  <r>
    <s v="APENs"/>
    <s v="08"/>
    <x v="1"/>
    <s v="40400311"/>
    <x v="18"/>
    <n v="0"/>
    <n v="2.252589433880444"/>
    <n v="0"/>
    <n v="0"/>
    <n v="0"/>
  </r>
  <r>
    <s v="APENs"/>
    <s v="08"/>
    <x v="1"/>
    <s v="40400311"/>
    <x v="18"/>
    <n v="0"/>
    <n v="2.2389208086748589"/>
    <n v="0"/>
    <n v="0"/>
    <n v="0"/>
  </r>
  <r>
    <s v="APENs"/>
    <s v="08"/>
    <x v="1"/>
    <s v="40400311"/>
    <x v="18"/>
    <n v="0"/>
    <n v="2.2361870836337419"/>
    <n v="0"/>
    <n v="0"/>
    <n v="0"/>
  </r>
  <r>
    <s v="APENs"/>
    <s v="08"/>
    <x v="1"/>
    <s v="40400311"/>
    <x v="18"/>
    <n v="0"/>
    <n v="2.1623765075235819"/>
    <n v="0"/>
    <n v="0"/>
    <n v="0"/>
  </r>
  <r>
    <s v="APENs"/>
    <s v="08"/>
    <x v="1"/>
    <s v="40400311"/>
    <x v="18"/>
    <n v="0"/>
    <n v="4.1388597122512047"/>
    <n v="0"/>
    <n v="0"/>
    <n v="0"/>
  </r>
  <r>
    <s v="APENs"/>
    <s v="08"/>
    <x v="1"/>
    <s v="40400311"/>
    <x v="18"/>
    <n v="0"/>
    <n v="6.1160701056089763"/>
    <n v="0"/>
    <n v="0"/>
    <n v="0"/>
  </r>
  <r>
    <s v="APENs"/>
    <s v="08"/>
    <x v="1"/>
    <s v="20200253"/>
    <x v="16"/>
    <n v="0"/>
    <n v="0"/>
    <n v="20.34"/>
    <n v="0"/>
    <n v="0"/>
  </r>
  <r>
    <s v="APENs"/>
    <s v="08"/>
    <x v="1"/>
    <s v="20200253"/>
    <x v="16"/>
    <n v="20.34"/>
    <n v="0"/>
    <n v="0"/>
    <n v="0"/>
    <n v="0"/>
  </r>
  <r>
    <s v="APENs"/>
    <s v="08"/>
    <x v="1"/>
    <s v="20200253"/>
    <x v="16"/>
    <n v="0"/>
    <n v="0"/>
    <n v="0"/>
    <n v="0"/>
    <n v="0.67"/>
  </r>
  <r>
    <s v="APENs"/>
    <s v="08"/>
    <x v="1"/>
    <s v="20200253"/>
    <x v="16"/>
    <n v="0"/>
    <n v="0"/>
    <n v="0"/>
    <n v="0"/>
    <n v="0"/>
  </r>
  <r>
    <s v="APENs"/>
    <s v="08"/>
    <x v="1"/>
    <s v="20200253"/>
    <x v="16"/>
    <n v="0"/>
    <n v="2.54"/>
    <n v="0"/>
    <n v="0"/>
    <n v="0"/>
  </r>
  <r>
    <s v="APENs"/>
    <s v="08"/>
    <x v="1"/>
    <s v="20200253"/>
    <x v="16"/>
    <n v="0"/>
    <n v="0"/>
    <n v="20.34"/>
    <n v="0"/>
    <n v="0"/>
  </r>
  <r>
    <s v="APENs"/>
    <s v="08"/>
    <x v="1"/>
    <s v="20200253"/>
    <x v="16"/>
    <n v="20.34"/>
    <n v="0"/>
    <n v="0"/>
    <n v="0"/>
    <n v="0"/>
  </r>
  <r>
    <s v="APENs"/>
    <s v="08"/>
    <x v="1"/>
    <s v="20200253"/>
    <x v="16"/>
    <n v="0"/>
    <n v="0"/>
    <n v="0"/>
    <n v="0"/>
    <n v="0.67"/>
  </r>
  <r>
    <s v="APENs"/>
    <s v="08"/>
    <x v="1"/>
    <s v="20200253"/>
    <x v="16"/>
    <n v="0"/>
    <n v="0"/>
    <n v="0"/>
    <n v="0"/>
    <n v="0"/>
  </r>
  <r>
    <s v="APENs"/>
    <s v="08"/>
    <x v="1"/>
    <s v="20200253"/>
    <x v="16"/>
    <n v="0"/>
    <n v="2.54"/>
    <n v="0"/>
    <n v="0"/>
    <n v="0"/>
  </r>
  <r>
    <s v="APENs"/>
    <s v="08"/>
    <x v="1"/>
    <s v="20200254"/>
    <x v="16"/>
    <n v="0"/>
    <n v="0"/>
    <n v="6"/>
    <n v="0"/>
    <n v="0"/>
  </r>
  <r>
    <s v="APENs"/>
    <s v="08"/>
    <x v="1"/>
    <s v="20200254"/>
    <x v="16"/>
    <n v="0"/>
    <n v="0"/>
    <n v="6"/>
    <n v="0"/>
    <n v="0"/>
  </r>
  <r>
    <s v="APENs"/>
    <s v="08"/>
    <x v="1"/>
    <s v="20200254"/>
    <x v="16"/>
    <n v="0"/>
    <n v="0"/>
    <n v="6"/>
    <n v="0"/>
    <n v="0"/>
  </r>
  <r>
    <s v="APENs"/>
    <s v="08"/>
    <x v="1"/>
    <s v="20200254"/>
    <x v="16"/>
    <n v="34.299999999999997"/>
    <n v="0"/>
    <n v="0"/>
    <n v="0"/>
    <n v="0"/>
  </r>
  <r>
    <s v="APENs"/>
    <s v="08"/>
    <x v="1"/>
    <s v="20200254"/>
    <x v="16"/>
    <n v="34.299999999999997"/>
    <n v="0"/>
    <n v="0"/>
    <n v="0"/>
    <n v="0"/>
  </r>
  <r>
    <s v="APENs"/>
    <s v="08"/>
    <x v="1"/>
    <s v="20200254"/>
    <x v="16"/>
    <n v="34.299999999999997"/>
    <n v="0"/>
    <n v="0"/>
    <n v="0"/>
    <n v="0"/>
  </r>
  <r>
    <s v="APENs"/>
    <s v="08"/>
    <x v="1"/>
    <s v="20200254"/>
    <x v="16"/>
    <n v="0"/>
    <n v="0"/>
    <n v="0"/>
    <n v="0"/>
    <n v="1.0105"/>
  </r>
  <r>
    <s v="APENs"/>
    <s v="08"/>
    <x v="1"/>
    <s v="20200254"/>
    <x v="16"/>
    <n v="0"/>
    <n v="0"/>
    <n v="0"/>
    <n v="0"/>
    <n v="1.0105"/>
  </r>
  <r>
    <s v="APENs"/>
    <s v="08"/>
    <x v="1"/>
    <s v="20200254"/>
    <x v="16"/>
    <n v="0"/>
    <n v="0"/>
    <n v="0"/>
    <n v="0"/>
    <n v="1.0105"/>
  </r>
  <r>
    <s v="APENs"/>
    <s v="08"/>
    <x v="1"/>
    <s v="20200254"/>
    <x v="16"/>
    <n v="0"/>
    <n v="0"/>
    <n v="0"/>
    <n v="0"/>
    <n v="0"/>
  </r>
  <r>
    <s v="APENs"/>
    <s v="08"/>
    <x v="1"/>
    <s v="20200254"/>
    <x v="16"/>
    <n v="0"/>
    <n v="0"/>
    <n v="0"/>
    <n v="0"/>
    <n v="0"/>
  </r>
  <r>
    <s v="APENs"/>
    <s v="08"/>
    <x v="1"/>
    <s v="20200254"/>
    <x v="16"/>
    <n v="0"/>
    <n v="0"/>
    <n v="0"/>
    <n v="0"/>
    <n v="0"/>
  </r>
  <r>
    <s v="APENs"/>
    <s v="08"/>
    <x v="1"/>
    <s v="20200254"/>
    <x v="16"/>
    <n v="0"/>
    <n v="0"/>
    <n v="0"/>
    <n v="0.1"/>
    <n v="0"/>
  </r>
  <r>
    <s v="APENs"/>
    <s v="08"/>
    <x v="1"/>
    <s v="20200254"/>
    <x v="16"/>
    <n v="0"/>
    <n v="0"/>
    <n v="0"/>
    <n v="0.1"/>
    <n v="0"/>
  </r>
  <r>
    <s v="APENs"/>
    <s v="08"/>
    <x v="1"/>
    <s v="20200254"/>
    <x v="16"/>
    <n v="0"/>
    <n v="0"/>
    <n v="0"/>
    <n v="0.1"/>
    <n v="0"/>
  </r>
  <r>
    <s v="APENs"/>
    <s v="08"/>
    <x v="1"/>
    <s v="20200254"/>
    <x v="16"/>
    <n v="0"/>
    <n v="3.4"/>
    <n v="0"/>
    <n v="0"/>
    <n v="0"/>
  </r>
  <r>
    <s v="APENs"/>
    <s v="08"/>
    <x v="1"/>
    <s v="20200254"/>
    <x v="16"/>
    <n v="0"/>
    <n v="3.4"/>
    <n v="0"/>
    <n v="0"/>
    <n v="0"/>
  </r>
  <r>
    <s v="APENs"/>
    <s v="08"/>
    <x v="1"/>
    <s v="20200254"/>
    <x v="16"/>
    <n v="0"/>
    <n v="3.4"/>
    <n v="0"/>
    <n v="0"/>
    <n v="0"/>
  </r>
  <r>
    <s v="APENs"/>
    <s v="08"/>
    <x v="1"/>
    <s v="20200254"/>
    <x v="16"/>
    <n v="0"/>
    <n v="0"/>
    <n v="6"/>
    <n v="0"/>
    <n v="0"/>
  </r>
  <r>
    <s v="APENs"/>
    <s v="08"/>
    <x v="1"/>
    <s v="20200254"/>
    <x v="16"/>
    <n v="34.299999999999997"/>
    <n v="0"/>
    <n v="0"/>
    <n v="0"/>
    <n v="0"/>
  </r>
  <r>
    <s v="APENs"/>
    <s v="08"/>
    <x v="1"/>
    <s v="20200254"/>
    <x v="16"/>
    <n v="0"/>
    <n v="0"/>
    <n v="0"/>
    <n v="0"/>
    <n v="1.0105"/>
  </r>
  <r>
    <s v="APENs"/>
    <s v="08"/>
    <x v="1"/>
    <s v="20200254"/>
    <x v="16"/>
    <n v="0"/>
    <n v="0"/>
    <n v="0"/>
    <n v="0"/>
    <n v="0"/>
  </r>
  <r>
    <s v="APENs"/>
    <s v="08"/>
    <x v="1"/>
    <s v="20200254"/>
    <x v="16"/>
    <n v="0"/>
    <n v="0"/>
    <n v="0"/>
    <n v="0.1"/>
    <n v="0"/>
  </r>
  <r>
    <s v="APENs"/>
    <s v="08"/>
    <x v="1"/>
    <s v="20200254"/>
    <x v="16"/>
    <n v="0"/>
    <n v="3.4"/>
    <n v="0"/>
    <n v="0"/>
    <n v="0"/>
  </r>
  <r>
    <s v="APENs"/>
    <s v="08"/>
    <x v="1"/>
    <s v="31000203"/>
    <x v="16"/>
    <n v="0"/>
    <n v="8.6300000000000008"/>
    <n v="0"/>
    <n v="0"/>
    <n v="0"/>
  </r>
  <r>
    <s v="APENs"/>
    <s v="08"/>
    <x v="1"/>
    <s v="31000228"/>
    <x v="15"/>
    <n v="0"/>
    <n v="8.3699999999999992"/>
    <n v="0"/>
    <n v="0"/>
    <n v="0"/>
  </r>
  <r>
    <s v="APENs"/>
    <s v="08"/>
    <x v="1"/>
    <s v="31000404"/>
    <x v="30"/>
    <n v="0"/>
    <n v="8.3699999999999992"/>
    <n v="0"/>
    <n v="0"/>
    <n v="0"/>
  </r>
  <r>
    <s v="APENs"/>
    <s v="08"/>
    <x v="1"/>
    <s v="31088801"/>
    <x v="17"/>
    <n v="0"/>
    <n v="7.49"/>
    <n v="0"/>
    <n v="0"/>
    <n v="0"/>
  </r>
  <r>
    <s v="APENs"/>
    <s v="08"/>
    <x v="1"/>
    <s v="40400311"/>
    <x v="18"/>
    <n v="0"/>
    <n v="2.0284239805088466"/>
    <n v="0"/>
    <n v="0"/>
    <n v="0"/>
  </r>
  <r>
    <s v="APENs"/>
    <s v="08"/>
    <x v="1"/>
    <s v="40400311"/>
    <x v="18"/>
    <n v="0"/>
    <n v="9.5680376439096531"/>
    <n v="0"/>
    <n v="0"/>
    <n v="0"/>
  </r>
  <r>
    <s v="APENs"/>
    <s v="08"/>
    <x v="1"/>
    <s v="40400311"/>
    <x v="18"/>
    <n v="0"/>
    <n v="9.1853161381532669"/>
    <n v="0"/>
    <n v="0"/>
    <n v="0"/>
  </r>
  <r>
    <s v="APENs"/>
    <s v="08"/>
    <x v="1"/>
    <s v="40400311"/>
    <x v="18"/>
    <n v="0"/>
    <n v="2.6407783897190642"/>
    <n v="0"/>
    <n v="0"/>
    <n v="0"/>
  </r>
  <r>
    <s v="APENs"/>
    <s v="08"/>
    <x v="1"/>
    <s v="40400311"/>
    <x v="18"/>
    <n v="0"/>
    <n v="75.249301701109573"/>
    <n v="0"/>
    <n v="0"/>
    <n v="0"/>
  </r>
  <r>
    <s v="APENs"/>
    <s v="08"/>
    <x v="1"/>
    <s v="40400311"/>
    <x v="18"/>
    <n v="0"/>
    <n v="2.1979149330581031"/>
    <n v="0"/>
    <n v="0"/>
    <n v="0"/>
  </r>
  <r>
    <s v="APENs"/>
    <s v="08"/>
    <x v="1"/>
    <s v="40400311"/>
    <x v="18"/>
    <n v="0"/>
    <n v="3.0891092964622597"/>
    <n v="0"/>
    <n v="0"/>
    <n v="0"/>
  </r>
  <r>
    <s v="APENs"/>
    <s v="08"/>
    <x v="1"/>
    <s v="40400311"/>
    <x v="18"/>
    <n v="0"/>
    <n v="1.3723573078911673"/>
    <n v="0"/>
    <n v="0"/>
    <n v="0"/>
  </r>
  <r>
    <s v="APENs"/>
    <s v="08"/>
    <x v="1"/>
    <s v="40400311"/>
    <x v="18"/>
    <n v="0"/>
    <n v="0.13203748428030662"/>
    <n v="0"/>
    <n v="0"/>
    <n v="0"/>
  </r>
  <r>
    <s v="APENs"/>
    <s v="08"/>
    <x v="1"/>
    <s v="40400311"/>
    <x v="18"/>
    <n v="0"/>
    <n v="41.408206186906483"/>
    <n v="0"/>
    <n v="0"/>
    <n v="0"/>
  </r>
  <r>
    <s v="APENs"/>
    <s v="08"/>
    <x v="1"/>
    <s v="40400311"/>
    <x v="21"/>
    <n v="0"/>
    <n v="0.51667541056854205"/>
    <n v="0"/>
    <n v="0"/>
    <n v="0"/>
  </r>
  <r>
    <s v="APENs"/>
    <s v="08"/>
    <x v="1"/>
    <s v="40400311"/>
    <x v="18"/>
    <n v="0"/>
    <n v="3.0070975452287483"/>
    <n v="0"/>
    <n v="0"/>
    <n v="0"/>
  </r>
  <r>
    <s v="APENs"/>
    <s v="08"/>
    <x v="1"/>
    <s v="40400311"/>
    <x v="18"/>
    <n v="0"/>
    <n v="0"/>
    <n v="0"/>
    <n v="0"/>
    <n v="0"/>
  </r>
  <r>
    <s v="APENs"/>
    <s v="08"/>
    <x v="1"/>
    <s v="40400311"/>
    <x v="18"/>
    <n v="0"/>
    <n v="0"/>
    <n v="0"/>
    <n v="0"/>
    <n v="0"/>
  </r>
  <r>
    <s v="APENs"/>
    <s v="08"/>
    <x v="1"/>
    <s v="40400311"/>
    <x v="18"/>
    <n v="0"/>
    <n v="1.1320639210599448"/>
    <n v="0"/>
    <n v="0"/>
    <n v="0"/>
  </r>
  <r>
    <s v="APENs"/>
    <s v="08"/>
    <x v="1"/>
    <s v="40400311"/>
    <x v="18"/>
    <n v="0"/>
    <n v="2.7704252997940402"/>
    <n v="0"/>
    <n v="0"/>
    <n v="0"/>
  </r>
  <r>
    <s v="APENs"/>
    <s v="08"/>
    <x v="1"/>
    <s v="40400311"/>
    <x v="18"/>
    <n v="0"/>
    <n v="2.036415683950922"/>
    <n v="0"/>
    <n v="0"/>
    <n v="0"/>
  </r>
  <r>
    <s v="APENs"/>
    <s v="08"/>
    <x v="1"/>
    <s v="40400311"/>
    <x v="18"/>
    <n v="0"/>
    <n v="2.6271097645134791"/>
    <n v="0"/>
    <n v="0"/>
    <n v="0"/>
  </r>
  <r>
    <s v="APENs"/>
    <s v="08"/>
    <x v="1"/>
    <s v="40400311"/>
    <x v="18"/>
    <n v="0"/>
    <n v="7.465803087290646"/>
    <n v="0"/>
    <n v="0"/>
    <n v="0"/>
  </r>
  <r>
    <s v="APENs"/>
    <s v="08"/>
    <x v="1"/>
    <s v="40400311"/>
    <x v="18"/>
    <n v="0"/>
    <n v="2.7337250411170437"/>
    <n v="0"/>
    <n v="0"/>
    <n v="0"/>
  </r>
  <r>
    <s v="APENs"/>
    <s v="08"/>
    <x v="1"/>
    <s v="40400311"/>
    <x v="18"/>
    <n v="0"/>
    <n v="3.2805356587414392"/>
    <n v="0"/>
    <n v="0"/>
    <n v="0"/>
  </r>
  <r>
    <s v="APENs"/>
    <s v="08"/>
    <x v="1"/>
    <s v="40400311"/>
    <x v="18"/>
    <n v="0"/>
    <n v="0"/>
    <n v="0"/>
    <n v="0"/>
    <n v="0"/>
  </r>
  <r>
    <s v="APENs"/>
    <s v="08"/>
    <x v="1"/>
    <s v="40400311"/>
    <x v="18"/>
    <n v="0"/>
    <n v="0"/>
    <n v="0"/>
    <n v="0"/>
    <n v="0"/>
  </r>
  <r>
    <s v="APENs"/>
    <s v="08"/>
    <x v="1"/>
    <s v="40400311"/>
    <x v="18"/>
    <n v="0"/>
    <n v="5.5126565683111854"/>
    <n v="0"/>
    <n v="0"/>
    <n v="0"/>
  </r>
  <r>
    <s v="APENs"/>
    <s v="08"/>
    <x v="1"/>
    <s v="40400311"/>
    <x v="18"/>
    <n v="0"/>
    <n v="1.6047288570911897"/>
    <n v="0"/>
    <n v="0"/>
    <n v="0"/>
  </r>
  <r>
    <s v="APENs"/>
    <s v="08"/>
    <x v="1"/>
    <s v="40400311"/>
    <x v="18"/>
    <n v="0"/>
    <n v="0"/>
    <n v="0"/>
    <n v="0"/>
    <n v="0"/>
  </r>
  <r>
    <s v="APENs"/>
    <s v="08"/>
    <x v="1"/>
    <s v="40400311"/>
    <x v="18"/>
    <n v="0"/>
    <n v="0"/>
    <n v="0"/>
    <n v="0"/>
    <n v="0"/>
  </r>
  <r>
    <s v="APENs"/>
    <s v="08"/>
    <x v="1"/>
    <s v="40400311"/>
    <x v="18"/>
    <n v="0"/>
    <n v="40.415534528439032"/>
    <n v="0"/>
    <n v="0"/>
    <n v="0"/>
  </r>
  <r>
    <s v="APENs"/>
    <s v="08"/>
    <x v="1"/>
    <s v="40400311"/>
    <x v="18"/>
    <n v="0"/>
    <n v="0"/>
    <n v="0"/>
    <n v="0"/>
    <n v="0"/>
  </r>
  <r>
    <s v="APENs"/>
    <s v="08"/>
    <x v="1"/>
    <s v="40400311"/>
    <x v="18"/>
    <n v="0"/>
    <n v="0"/>
    <n v="0"/>
    <n v="0"/>
    <n v="0"/>
  </r>
  <r>
    <s v="APENs"/>
    <s v="08"/>
    <x v="1"/>
    <s v="40400311"/>
    <x v="18"/>
    <n v="0"/>
    <n v="37.768618625292902"/>
    <n v="0"/>
    <n v="0"/>
    <n v="0"/>
  </r>
  <r>
    <s v="APENs"/>
    <s v="08"/>
    <x v="1"/>
    <s v="40400311"/>
    <x v="18"/>
    <n v="0"/>
    <n v="3.9803036598664159"/>
    <n v="0"/>
    <n v="0"/>
    <n v="0"/>
  </r>
  <r>
    <s v="APENs"/>
    <s v="08"/>
    <x v="1"/>
    <s v="40400311"/>
    <x v="18"/>
    <n v="0"/>
    <n v="6.0511594953165897"/>
    <n v="0"/>
    <n v="0"/>
    <n v="0"/>
  </r>
  <r>
    <s v="APENs"/>
    <s v="08"/>
    <x v="1"/>
    <s v="40400311"/>
    <x v="18"/>
    <n v="0"/>
    <n v="11.861632953406854"/>
    <n v="0"/>
    <n v="0"/>
    <n v="0"/>
  </r>
  <r>
    <s v="APENs"/>
    <s v="08"/>
    <x v="1"/>
    <s v="40400311"/>
    <x v="18"/>
    <n v="0"/>
    <n v="20.798180112818468"/>
    <n v="0"/>
    <n v="0"/>
    <n v="0"/>
  </r>
  <r>
    <s v="APENs"/>
    <s v="08"/>
    <x v="1"/>
    <s v="40400311"/>
    <x v="18"/>
    <n v="0"/>
    <n v="2.5268087093236344"/>
    <n v="0"/>
    <n v="0"/>
    <n v="0"/>
  </r>
  <r>
    <s v="APENs"/>
    <s v="08"/>
    <x v="1"/>
    <s v="20200254"/>
    <x v="16"/>
    <n v="0"/>
    <n v="0"/>
    <n v="12.2"/>
    <n v="0"/>
    <n v="0"/>
  </r>
  <r>
    <s v="APENs"/>
    <s v="08"/>
    <x v="1"/>
    <s v="20200254"/>
    <x v="16"/>
    <n v="15.3"/>
    <n v="0"/>
    <n v="0"/>
    <n v="0"/>
    <n v="0"/>
  </r>
  <r>
    <s v="APENs"/>
    <s v="08"/>
    <x v="1"/>
    <s v="20200254"/>
    <x v="16"/>
    <n v="0"/>
    <n v="0"/>
    <n v="0"/>
    <n v="0"/>
    <n v="0.28699999999999998"/>
  </r>
  <r>
    <s v="APENs"/>
    <s v="08"/>
    <x v="1"/>
    <s v="20200254"/>
    <x v="16"/>
    <n v="0"/>
    <n v="0"/>
    <n v="0"/>
    <n v="0"/>
    <n v="0"/>
  </r>
  <r>
    <s v="APENs"/>
    <s v="08"/>
    <x v="1"/>
    <s v="20200254"/>
    <x v="16"/>
    <n v="0"/>
    <n v="0"/>
    <n v="0"/>
    <n v="1.7219999999999999E-2"/>
    <n v="0"/>
  </r>
  <r>
    <s v="APENs"/>
    <s v="08"/>
    <x v="1"/>
    <s v="20200254"/>
    <x v="16"/>
    <n v="0"/>
    <n v="3.6"/>
    <n v="0"/>
    <n v="0"/>
    <n v="0"/>
  </r>
  <r>
    <s v="APENs"/>
    <s v="08"/>
    <x v="1"/>
    <s v="40400311"/>
    <x v="21"/>
    <n v="0"/>
    <n v="0"/>
    <n v="0.41562900000000003"/>
    <n v="0"/>
    <n v="0"/>
  </r>
  <r>
    <s v="APENs"/>
    <s v="08"/>
    <x v="1"/>
    <s v="40400311"/>
    <x v="21"/>
    <n v="0.16359899999999999"/>
    <n v="0"/>
    <n v="0"/>
    <n v="0"/>
    <n v="0"/>
  </r>
  <r>
    <s v="APENs"/>
    <s v="08"/>
    <x v="1"/>
    <s v="40400311"/>
    <x v="21"/>
    <n v="0"/>
    <n v="0.22341367898529041"/>
    <n v="0"/>
    <n v="0"/>
    <n v="0"/>
  </r>
  <r>
    <s v="APENs"/>
    <s v="08"/>
    <x v="1"/>
    <s v="40400311"/>
    <x v="18"/>
    <n v="0"/>
    <n v="49.994507721772848"/>
    <n v="0"/>
    <n v="0"/>
    <n v="0"/>
  </r>
  <r>
    <s v="APENs"/>
    <s v="08"/>
    <x v="1"/>
    <s v="40400311"/>
    <x v="18"/>
    <n v="0"/>
    <n v="0"/>
    <n v="0"/>
    <n v="0"/>
    <n v="0"/>
  </r>
  <r>
    <s v="APENs"/>
    <s v="08"/>
    <x v="1"/>
    <s v="40400311"/>
    <x v="18"/>
    <n v="0"/>
    <n v="0"/>
    <n v="0"/>
    <n v="0"/>
    <n v="0"/>
  </r>
  <r>
    <s v="APENs"/>
    <s v="08"/>
    <x v="1"/>
    <s v="40400311"/>
    <x v="18"/>
    <n v="0"/>
    <n v="1.1081318477670405"/>
    <n v="0"/>
    <n v="0"/>
    <n v="0"/>
  </r>
  <r>
    <s v="APENs"/>
    <s v="08"/>
    <x v="1"/>
    <s v="40400311"/>
    <x v="18"/>
    <n v="0"/>
    <n v="6.2000883932534556"/>
    <n v="0"/>
    <n v="0"/>
    <n v="0"/>
  </r>
  <r>
    <s v="APENs"/>
    <s v="08"/>
    <x v="1"/>
    <s v="40400311"/>
    <x v="18"/>
    <n v="0"/>
    <n v="3.6795939053435411"/>
    <n v="0"/>
    <n v="0"/>
    <n v="0"/>
  </r>
  <r>
    <s v="APENs"/>
    <s v="08"/>
    <x v="1"/>
    <s v="40400311"/>
    <x v="18"/>
    <n v="0"/>
    <n v="10.749006861672216"/>
    <n v="0"/>
    <n v="0"/>
    <n v="0"/>
  </r>
  <r>
    <s v="APENs"/>
    <s v="08"/>
    <x v="1"/>
    <s v="40400311"/>
    <x v="18"/>
    <n v="0"/>
    <n v="6.2684315192813811"/>
    <n v="0"/>
    <n v="0"/>
    <n v="0"/>
  </r>
  <r>
    <s v="APENs"/>
    <s v="08"/>
    <x v="1"/>
    <s v="40400311"/>
    <x v="18"/>
    <n v="0"/>
    <n v="10.891160563810304"/>
    <n v="0"/>
    <n v="0"/>
    <n v="0"/>
  </r>
  <r>
    <s v="APENs"/>
    <s v="08"/>
    <x v="1"/>
    <s v="40400311"/>
    <x v="18"/>
    <n v="0"/>
    <n v="3.0645057710922066"/>
    <n v="0"/>
    <n v="0"/>
    <n v="0"/>
  </r>
  <r>
    <s v="APENs"/>
    <s v="08"/>
    <x v="1"/>
    <s v="40400311"/>
    <x v="18"/>
    <n v="0"/>
    <n v="7.2389039088779326"/>
    <n v="0"/>
    <n v="0"/>
    <n v="0"/>
  </r>
  <r>
    <s v="APENs"/>
    <s v="08"/>
    <x v="1"/>
    <s v="40400311"/>
    <x v="18"/>
    <n v="0"/>
    <n v="4.9125038988873273"/>
    <n v="0"/>
    <n v="0"/>
    <n v="0"/>
  </r>
  <r>
    <s v="APENs"/>
    <s v="08"/>
    <x v="1"/>
    <s v="40400311"/>
    <x v="18"/>
    <n v="0"/>
    <n v="2.2853941343738486"/>
    <n v="0"/>
    <n v="0"/>
    <n v="0"/>
  </r>
  <r>
    <s v="APENs"/>
    <s v="08"/>
    <x v="1"/>
    <s v="40400311"/>
    <x v="18"/>
    <n v="0"/>
    <n v="2.6571807399657668"/>
    <n v="0"/>
    <n v="0"/>
    <n v="0"/>
  </r>
  <r>
    <s v="APENs"/>
    <s v="08"/>
    <x v="1"/>
    <s v="40400311"/>
    <x v="18"/>
    <n v="0"/>
    <n v="3.9557001344963627"/>
    <n v="0"/>
    <n v="0"/>
    <n v="0"/>
  </r>
  <r>
    <s v="APENs"/>
    <s v="08"/>
    <x v="1"/>
    <s v="40400311"/>
    <x v="18"/>
    <n v="0"/>
    <n v="8.0819898372928805"/>
    <n v="0"/>
    <n v="0"/>
    <n v="0"/>
  </r>
  <r>
    <s v="APENs"/>
    <s v="08"/>
    <x v="1"/>
    <s v="40400311"/>
    <x v="18"/>
    <n v="0"/>
    <n v="3.2832037743815694"/>
    <n v="0"/>
    <n v="0"/>
    <n v="0"/>
  </r>
  <r>
    <s v="APENs"/>
    <s v="08"/>
    <x v="1"/>
    <s v="40400311"/>
    <x v="18"/>
    <n v="0"/>
    <n v="3.8217476074816275"/>
    <n v="0"/>
    <n v="0"/>
    <n v="0"/>
  </r>
  <r>
    <s v="APENs"/>
    <s v="08"/>
    <x v="1"/>
    <s v="40400311"/>
    <x v="18"/>
    <n v="0"/>
    <n v="2.1569090574413474"/>
    <n v="0"/>
    <n v="0"/>
    <n v="0"/>
  </r>
  <r>
    <s v="APENs"/>
    <s v="08"/>
    <x v="1"/>
    <s v="40400311"/>
    <x v="18"/>
    <n v="0"/>
    <n v="6.3094373948981364"/>
    <n v="0"/>
    <n v="0"/>
    <n v="0"/>
  </r>
  <r>
    <s v="APENs"/>
    <s v="08"/>
    <x v="1"/>
    <s v="40400311"/>
    <x v="18"/>
    <n v="0"/>
    <n v="2.0885659314134215"/>
    <n v="0"/>
    <n v="0"/>
    <n v="0"/>
  </r>
  <r>
    <s v="APENs"/>
    <s v="08"/>
    <x v="1"/>
    <s v="40400311"/>
    <x v="18"/>
    <n v="0"/>
    <n v="2.3701396106484771"/>
    <n v="0"/>
    <n v="0"/>
    <n v="0"/>
  </r>
  <r>
    <s v="APENs"/>
    <s v="08"/>
    <x v="1"/>
    <s v="40400311"/>
    <x v="18"/>
    <n v="0"/>
    <n v="5.3581010805894067"/>
    <n v="0"/>
    <n v="0"/>
    <n v="0"/>
  </r>
  <r>
    <s v="APENs"/>
    <s v="08"/>
    <x v="1"/>
    <s v="40400311"/>
    <x v="18"/>
    <n v="0"/>
    <n v="2.430281561553052"/>
    <n v="0"/>
    <n v="0"/>
    <n v="0"/>
  </r>
  <r>
    <s v="APENs"/>
    <s v="08"/>
    <x v="1"/>
    <s v="40400311"/>
    <x v="18"/>
    <n v="0"/>
    <n v="2.0584949559611343"/>
    <n v="0"/>
    <n v="0"/>
    <n v="0"/>
  </r>
  <r>
    <s v="APENs"/>
    <s v="08"/>
    <x v="1"/>
    <s v="40400311"/>
    <x v="18"/>
    <n v="0"/>
    <n v="2.4084117612241158"/>
    <n v="0"/>
    <n v="0"/>
    <n v="0"/>
  </r>
  <r>
    <s v="APENs"/>
    <s v="08"/>
    <x v="1"/>
    <s v="40400311"/>
    <x v="18"/>
    <n v="0"/>
    <n v="3.0945767465444938"/>
    <n v="0"/>
    <n v="0"/>
    <n v="0"/>
  </r>
  <r>
    <s v="APENs"/>
    <s v="08"/>
    <x v="1"/>
    <s v="40400311"/>
    <x v="18"/>
    <n v="0"/>
    <n v="3.2886712244638034"/>
    <n v="0"/>
    <n v="0"/>
    <n v="0"/>
  </r>
  <r>
    <s v="APENs"/>
    <s v="08"/>
    <x v="1"/>
    <s v="40400311"/>
    <x v="18"/>
    <n v="0"/>
    <n v="3.050837145886621"/>
    <n v="0"/>
    <n v="0"/>
    <n v="0"/>
  </r>
  <r>
    <s v="APENs"/>
    <s v="08"/>
    <x v="1"/>
    <s v="40400311"/>
    <x v="18"/>
    <n v="0"/>
    <n v="5.2815567794381284"/>
    <n v="0"/>
    <n v="0"/>
    <n v="0"/>
  </r>
  <r>
    <s v="APENs"/>
    <s v="08"/>
    <x v="1"/>
    <s v="40400311"/>
    <x v="18"/>
    <n v="0"/>
    <n v="4.0349781606887563"/>
    <n v="0"/>
    <n v="0"/>
    <n v="0"/>
  </r>
  <r>
    <s v="APENs"/>
    <s v="08"/>
    <x v="1"/>
    <s v="40400311"/>
    <x v="18"/>
    <n v="0"/>
    <n v="2.3428023602373065"/>
    <n v="0"/>
    <n v="0"/>
    <n v="0"/>
  </r>
  <r>
    <s v="APENs"/>
    <s v="08"/>
    <x v="1"/>
    <s v="40400311"/>
    <x v="18"/>
    <n v="0"/>
    <n v="2.692719165500288"/>
    <n v="0"/>
    <n v="0"/>
    <n v="0"/>
  </r>
  <r>
    <s v="APENs"/>
    <s v="08"/>
    <x v="1"/>
    <s v="40400311"/>
    <x v="18"/>
    <n v="0"/>
    <n v="2.4193466613885839"/>
    <n v="0"/>
    <n v="0"/>
    <n v="0"/>
  </r>
  <r>
    <s v="APENs"/>
    <s v="08"/>
    <x v="1"/>
    <s v="40400311"/>
    <x v="18"/>
    <n v="0"/>
    <n v="3.3624818005739643"/>
    <n v="0"/>
    <n v="0"/>
    <n v="0"/>
  </r>
  <r>
    <s v="APENs"/>
    <s v="08"/>
    <x v="1"/>
    <s v="40400311"/>
    <x v="18"/>
    <n v="0"/>
    <n v="2.9387544192008219"/>
    <n v="0"/>
    <n v="0"/>
    <n v="0"/>
  </r>
  <r>
    <s v="APENs"/>
    <s v="08"/>
    <x v="1"/>
    <s v="40400311"/>
    <x v="18"/>
    <n v="0"/>
    <n v="2.8567426679673105"/>
    <n v="0"/>
    <n v="0"/>
    <n v="0"/>
  </r>
  <r>
    <s v="APENs"/>
    <s v="08"/>
    <x v="1"/>
    <s v="40400311"/>
    <x v="18"/>
    <n v="0"/>
    <n v="2.430281561553052"/>
    <n v="0"/>
    <n v="0"/>
    <n v="0"/>
  </r>
  <r>
    <s v="APENs"/>
    <s v="08"/>
    <x v="1"/>
    <s v="40400311"/>
    <x v="18"/>
    <n v="0"/>
    <n v="21.875267779018582"/>
    <n v="0"/>
    <n v="0"/>
    <n v="0"/>
  </r>
  <r>
    <s v="APENs"/>
    <s v="08"/>
    <x v="1"/>
    <s v="40400311"/>
    <x v="18"/>
    <n v="0"/>
    <n v="0"/>
    <n v="0"/>
    <n v="0"/>
    <n v="0"/>
  </r>
  <r>
    <s v="APENs"/>
    <s v="08"/>
    <x v="1"/>
    <s v="40400311"/>
    <x v="18"/>
    <n v="0"/>
    <n v="0"/>
    <n v="0"/>
    <n v="0"/>
    <n v="0"/>
  </r>
  <r>
    <s v="APENs"/>
    <s v="08"/>
    <x v="1"/>
    <s v="40400311"/>
    <x v="18"/>
    <n v="0"/>
    <n v="6.0991934362984273"/>
    <n v="0"/>
    <n v="0"/>
    <n v="0"/>
  </r>
  <r>
    <s v="APENs"/>
    <s v="08"/>
    <x v="1"/>
    <s v="40400311"/>
    <x v="18"/>
    <n v="0"/>
    <n v="0"/>
    <n v="0"/>
    <n v="0"/>
    <n v="0"/>
  </r>
  <r>
    <s v="APENs"/>
    <s v="08"/>
    <x v="1"/>
    <s v="40400311"/>
    <x v="18"/>
    <n v="0"/>
    <n v="0"/>
    <n v="0"/>
    <n v="0"/>
    <n v="0"/>
  </r>
  <r>
    <s v="APENs"/>
    <s v="08"/>
    <x v="1"/>
    <s v="40400311"/>
    <x v="18"/>
    <n v="0"/>
    <n v="1.8766749034764396"/>
    <n v="0"/>
    <n v="0"/>
    <n v="0"/>
  </r>
  <r>
    <s v="APENs"/>
    <s v="08"/>
    <x v="1"/>
    <s v="40400311"/>
    <x v="18"/>
    <n v="0"/>
    <n v="0"/>
    <n v="0"/>
    <n v="0"/>
    <n v="0"/>
  </r>
  <r>
    <s v="APENs"/>
    <s v="08"/>
    <x v="1"/>
    <s v="40400311"/>
    <x v="18"/>
    <n v="0"/>
    <n v="0"/>
    <n v="0"/>
    <n v="0"/>
    <n v="0"/>
  </r>
  <r>
    <s v="APENs"/>
    <s v="08"/>
    <x v="1"/>
    <s v="40400311"/>
    <x v="18"/>
    <n v="0"/>
    <n v="1.4477206398246818"/>
    <n v="0"/>
    <n v="0"/>
    <n v="0"/>
  </r>
  <r>
    <s v="APENs"/>
    <s v="08"/>
    <x v="1"/>
    <s v="40400311"/>
    <x v="18"/>
    <n v="0"/>
    <n v="0"/>
    <n v="0"/>
    <n v="0"/>
    <n v="0"/>
  </r>
  <r>
    <s v="APENs"/>
    <s v="08"/>
    <x v="1"/>
    <s v="40400311"/>
    <x v="18"/>
    <n v="0"/>
    <n v="0"/>
    <n v="0"/>
    <n v="0"/>
    <n v="0"/>
  </r>
  <r>
    <s v="APENs"/>
    <s v="08"/>
    <x v="1"/>
    <s v="40400311"/>
    <x v="18"/>
    <n v="0"/>
    <n v="0.69705067843410595"/>
    <n v="0"/>
    <n v="0"/>
    <n v="0"/>
  </r>
  <r>
    <s v="APENs"/>
    <s v="08"/>
    <x v="1"/>
    <s v="40400311"/>
    <x v="18"/>
    <n v="0"/>
    <n v="0"/>
    <n v="0"/>
    <n v="0"/>
    <n v="0"/>
  </r>
  <r>
    <s v="APENs"/>
    <s v="08"/>
    <x v="1"/>
    <s v="40400311"/>
    <x v="18"/>
    <n v="0"/>
    <n v="0"/>
    <n v="0"/>
    <n v="0"/>
    <n v="0"/>
  </r>
  <r>
    <s v="APENs"/>
    <s v="08"/>
    <x v="1"/>
    <s v="40400311"/>
    <x v="18"/>
    <n v="0"/>
    <n v="2.4795383660889074"/>
    <n v="0"/>
    <n v="0"/>
    <n v="0"/>
  </r>
  <r>
    <s v="APENs"/>
    <s v="08"/>
    <x v="1"/>
    <s v="40400311"/>
    <x v="18"/>
    <n v="0"/>
    <n v="0"/>
    <n v="0"/>
    <n v="0"/>
    <n v="0"/>
  </r>
  <r>
    <s v="APENs"/>
    <s v="08"/>
    <x v="1"/>
    <s v="40400311"/>
    <x v="18"/>
    <n v="0"/>
    <n v="0"/>
    <n v="0"/>
    <n v="0"/>
    <n v="0"/>
  </r>
  <r>
    <s v="APENs"/>
    <s v="08"/>
    <x v="1"/>
    <s v="40400311"/>
    <x v="18"/>
    <n v="0"/>
    <n v="1.3103480368902065"/>
    <n v="0"/>
    <n v="0"/>
    <n v="0"/>
  </r>
  <r>
    <s v="APENs"/>
    <s v="08"/>
    <x v="1"/>
    <s v="40400311"/>
    <x v="18"/>
    <n v="0"/>
    <n v="0"/>
    <n v="0"/>
    <n v="0"/>
    <n v="0"/>
  </r>
  <r>
    <s v="APENs"/>
    <s v="08"/>
    <x v="1"/>
    <s v="40400311"/>
    <x v="18"/>
    <n v="0"/>
    <n v="0"/>
    <n v="0"/>
    <n v="0"/>
    <n v="0"/>
  </r>
  <r>
    <s v="APENs"/>
    <s v="08"/>
    <x v="1"/>
    <s v="40400311"/>
    <x v="18"/>
    <n v="0"/>
    <n v="1.2600531494770377"/>
    <n v="0"/>
    <n v="0"/>
    <n v="0"/>
  </r>
  <r>
    <s v="APENs"/>
    <s v="08"/>
    <x v="1"/>
    <s v="40400311"/>
    <x v="18"/>
    <n v="0"/>
    <n v="0"/>
    <n v="0"/>
    <n v="0"/>
    <n v="0"/>
  </r>
  <r>
    <s v="APENs"/>
    <s v="08"/>
    <x v="1"/>
    <s v="40400311"/>
    <x v="18"/>
    <n v="0"/>
    <n v="0"/>
    <n v="0"/>
    <n v="0"/>
    <n v="0"/>
  </r>
  <r>
    <s v="APENs"/>
    <s v="08"/>
    <x v="1"/>
    <s v="40400311"/>
    <x v="18"/>
    <n v="0"/>
    <n v="9.5308275455124889"/>
    <n v="0"/>
    <n v="0"/>
    <n v="0"/>
  </r>
  <r>
    <s v="APENs"/>
    <s v="08"/>
    <x v="1"/>
    <s v="40400311"/>
    <x v="18"/>
    <n v="0"/>
    <n v="0"/>
    <n v="0"/>
    <n v="0"/>
    <n v="0"/>
  </r>
  <r>
    <s v="APENs"/>
    <s v="08"/>
    <x v="1"/>
    <s v="40400311"/>
    <x v="18"/>
    <n v="0"/>
    <n v="0"/>
    <n v="0"/>
    <n v="0"/>
    <n v="0"/>
  </r>
  <r>
    <s v="APENs"/>
    <s v="08"/>
    <x v="1"/>
    <s v="40400311"/>
    <x v="18"/>
    <n v="0"/>
    <n v="5.093831880864621"/>
    <n v="0"/>
    <n v="0"/>
    <n v="0"/>
  </r>
  <r>
    <s v="APENs"/>
    <s v="08"/>
    <x v="1"/>
    <s v="40400311"/>
    <x v="18"/>
    <n v="0"/>
    <n v="0"/>
    <n v="0"/>
    <n v="0"/>
    <n v="0"/>
  </r>
  <r>
    <s v="APENs"/>
    <s v="08"/>
    <x v="1"/>
    <s v="40400311"/>
    <x v="18"/>
    <n v="0"/>
    <n v="0"/>
    <n v="0"/>
    <n v="0"/>
    <n v="0"/>
  </r>
  <r>
    <s v="APENs"/>
    <s v="08"/>
    <x v="1"/>
    <s v="40400311"/>
    <x v="18"/>
    <n v="0"/>
    <n v="3.8739931936049357"/>
    <n v="0"/>
    <n v="0"/>
    <n v="0"/>
  </r>
  <r>
    <s v="APENs"/>
    <s v="08"/>
    <x v="1"/>
    <s v="40400311"/>
    <x v="18"/>
    <n v="0"/>
    <n v="0"/>
    <n v="0"/>
    <n v="0"/>
    <n v="0"/>
  </r>
  <r>
    <s v="APENs"/>
    <s v="08"/>
    <x v="1"/>
    <s v="40400311"/>
    <x v="18"/>
    <n v="0"/>
    <n v="0"/>
    <n v="0"/>
    <n v="0"/>
    <n v="0"/>
  </r>
  <r>
    <s v="APENs"/>
    <s v="08"/>
    <x v="1"/>
    <s v="40400311"/>
    <x v="18"/>
    <n v="0"/>
    <n v="3.351205184779356"/>
    <n v="0"/>
    <n v="0"/>
    <n v="0"/>
  </r>
  <r>
    <s v="APENs"/>
    <s v="08"/>
    <x v="1"/>
    <s v="40400311"/>
    <x v="18"/>
    <n v="0"/>
    <n v="2.3236662849494873"/>
    <n v="0"/>
    <n v="0"/>
    <n v="0"/>
  </r>
  <r>
    <s v="APENs"/>
    <s v="08"/>
    <x v="1"/>
    <s v="40400311"/>
    <x v="18"/>
    <n v="0"/>
    <n v="2.3318674600728384"/>
    <n v="0"/>
    <n v="0"/>
    <n v="0"/>
  </r>
  <r>
    <s v="APENs"/>
    <s v="08"/>
    <x v="1"/>
    <s v="40400311"/>
    <x v="18"/>
    <n v="0"/>
    <n v="4.3138181148826948"/>
    <n v="0"/>
    <n v="0"/>
    <n v="0"/>
  </r>
  <r>
    <s v="APENs"/>
    <s v="08"/>
    <x v="1"/>
    <s v="40400311"/>
    <x v="18"/>
    <n v="0"/>
    <n v="6.478996690573422"/>
    <n v="0"/>
    <n v="0"/>
    <n v="0"/>
  </r>
  <r>
    <s v="APENs"/>
    <s v="08"/>
    <x v="1"/>
    <s v="31000201"/>
    <x v="20"/>
    <n v="0"/>
    <n v="5.0020439999999997"/>
    <n v="0"/>
    <n v="0"/>
    <n v="0"/>
  </r>
  <r>
    <s v="APENs"/>
    <s v="08"/>
    <x v="1"/>
    <s v="31000304"/>
    <x v="15"/>
    <n v="0"/>
    <n v="4.9992770000000002"/>
    <n v="0"/>
    <n v="0"/>
    <n v="0"/>
  </r>
  <r>
    <s v="APENs"/>
    <s v="08"/>
    <x v="1"/>
    <s v="31088801"/>
    <x v="17"/>
    <n v="0"/>
    <n v="15.004325"/>
    <n v="0"/>
    <n v="0"/>
    <n v="0"/>
  </r>
  <r>
    <s v="APENs"/>
    <s v="08"/>
    <x v="1"/>
    <s v="20200254"/>
    <x v="16"/>
    <n v="0"/>
    <n v="0"/>
    <n v="7.23"/>
    <n v="0"/>
    <n v="0"/>
  </r>
  <r>
    <s v="APENs"/>
    <s v="08"/>
    <x v="1"/>
    <s v="20200254"/>
    <x v="16"/>
    <n v="20.149999999999999"/>
    <n v="0"/>
    <n v="0"/>
    <n v="0"/>
    <n v="0"/>
  </r>
  <r>
    <s v="APENs"/>
    <s v="08"/>
    <x v="1"/>
    <s v="20200254"/>
    <x v="16"/>
    <n v="0"/>
    <n v="0"/>
    <n v="0"/>
    <n v="0"/>
    <n v="0.8"/>
  </r>
  <r>
    <s v="APENs"/>
    <s v="08"/>
    <x v="1"/>
    <s v="20200254"/>
    <x v="16"/>
    <n v="0"/>
    <n v="0"/>
    <n v="0"/>
    <n v="0"/>
    <n v="0"/>
  </r>
  <r>
    <s v="APENs"/>
    <s v="08"/>
    <x v="1"/>
    <s v="20200254"/>
    <x v="16"/>
    <n v="0"/>
    <n v="0"/>
    <n v="0"/>
    <n v="0.05"/>
    <n v="0"/>
  </r>
  <r>
    <s v="APENs"/>
    <s v="08"/>
    <x v="1"/>
    <s v="20200254"/>
    <x v="16"/>
    <n v="0"/>
    <n v="14.11"/>
    <n v="0"/>
    <n v="0"/>
    <n v="0"/>
  </r>
  <r>
    <s v="APENs"/>
    <s v="08"/>
    <x v="1"/>
    <s v="20200254"/>
    <x v="16"/>
    <n v="0"/>
    <n v="0"/>
    <n v="11.8"/>
    <n v="0"/>
    <n v="0"/>
  </r>
  <r>
    <s v="APENs"/>
    <s v="08"/>
    <x v="1"/>
    <s v="20200254"/>
    <x v="16"/>
    <n v="33.049999999999997"/>
    <n v="0"/>
    <n v="0"/>
    <n v="0"/>
    <n v="0"/>
  </r>
  <r>
    <s v="APENs"/>
    <s v="08"/>
    <x v="1"/>
    <s v="20200254"/>
    <x v="16"/>
    <n v="0"/>
    <n v="0"/>
    <n v="0"/>
    <n v="0"/>
    <n v="1.44"/>
  </r>
  <r>
    <s v="APENs"/>
    <s v="08"/>
    <x v="1"/>
    <s v="20200254"/>
    <x v="16"/>
    <n v="0"/>
    <n v="0"/>
    <n v="0"/>
    <n v="0"/>
    <n v="0"/>
  </r>
  <r>
    <s v="APENs"/>
    <s v="08"/>
    <x v="1"/>
    <s v="20200254"/>
    <x v="16"/>
    <n v="0"/>
    <n v="0"/>
    <n v="0"/>
    <n v="0.08"/>
    <n v="0"/>
  </r>
  <r>
    <s v="APENs"/>
    <s v="08"/>
    <x v="1"/>
    <s v="20200254"/>
    <x v="16"/>
    <n v="0"/>
    <n v="22.9"/>
    <n v="0"/>
    <n v="0"/>
    <n v="0"/>
  </r>
  <r>
    <s v="APENs"/>
    <s v="08"/>
    <x v="1"/>
    <s v="31000304"/>
    <x v="15"/>
    <n v="0"/>
    <n v="4.4400000000000004"/>
    <n v="0"/>
    <n v="0"/>
    <n v="0"/>
  </r>
  <r>
    <s v="APENs"/>
    <s v="08"/>
    <x v="1"/>
    <s v="31000304"/>
    <x v="15"/>
    <n v="0"/>
    <n v="4.4400000000000004"/>
    <n v="0"/>
    <n v="0"/>
    <n v="0"/>
  </r>
  <r>
    <s v="APENs"/>
    <s v="08"/>
    <x v="1"/>
    <s v="31088801"/>
    <x v="17"/>
    <n v="0"/>
    <n v="19.75"/>
    <n v="0"/>
    <n v="0"/>
    <n v="0"/>
  </r>
  <r>
    <s v="APENs"/>
    <s v="08"/>
    <x v="1"/>
    <s v="40400311"/>
    <x v="18"/>
    <n v="0"/>
    <n v="47.363699944881567"/>
    <n v="0"/>
    <n v="0"/>
    <n v="0"/>
  </r>
  <r>
    <s v="APENs"/>
    <s v="08"/>
    <x v="1"/>
    <s v="40400311"/>
    <x v="18"/>
    <n v="0"/>
    <n v="0"/>
    <n v="0"/>
    <n v="0"/>
    <n v="0"/>
  </r>
  <r>
    <s v="APENs"/>
    <s v="08"/>
    <x v="1"/>
    <s v="40400311"/>
    <x v="18"/>
    <n v="0"/>
    <n v="0"/>
    <n v="0"/>
    <n v="0"/>
    <n v="0"/>
  </r>
  <r>
    <s v="APENs"/>
    <s v="08"/>
    <x v="1"/>
    <s v="40400311"/>
    <x v="18"/>
    <n v="0"/>
    <n v="8.6818555653683855"/>
    <n v="0"/>
    <n v="0"/>
    <n v="0"/>
  </r>
  <r>
    <s v="APENs"/>
    <s v="08"/>
    <x v="1"/>
    <s v="40400311"/>
    <x v="18"/>
    <n v="0"/>
    <n v="2.1049682816601236"/>
    <n v="0"/>
    <n v="0"/>
    <n v="0"/>
  </r>
  <r>
    <s v="APENs"/>
    <s v="08"/>
    <x v="1"/>
    <s v="40400311"/>
    <x v="18"/>
    <n v="0"/>
    <n v="3.1082453717500784"/>
    <n v="0"/>
    <n v="0"/>
    <n v="0"/>
  </r>
  <r>
    <s v="APENs"/>
    <s v="08"/>
    <x v="1"/>
    <s v="40400311"/>
    <x v="18"/>
    <n v="0"/>
    <n v="2.1268380819890602"/>
    <n v="0"/>
    <n v="0"/>
    <n v="0"/>
  </r>
  <r>
    <s v="APENs"/>
    <s v="08"/>
    <x v="1"/>
    <s v="40400311"/>
    <x v="18"/>
    <n v="0"/>
    <n v="2.0120216302621445"/>
    <n v="0"/>
    <n v="0"/>
    <n v="0"/>
  </r>
  <r>
    <s v="APENs"/>
    <s v="08"/>
    <x v="1"/>
    <s v="40400311"/>
    <x v="18"/>
    <n v="0"/>
    <n v="4.3876286909928552"/>
    <n v="0"/>
    <n v="0"/>
    <n v="0"/>
  </r>
  <r>
    <s v="APENs"/>
    <s v="08"/>
    <x v="1"/>
    <s v="40400311"/>
    <x v="18"/>
    <n v="0"/>
    <n v="2.1049682816601236"/>
    <n v="0"/>
    <n v="0"/>
    <n v="0"/>
  </r>
  <r>
    <s v="APENs"/>
    <s v="08"/>
    <x v="1"/>
    <s v="40400311"/>
    <x v="18"/>
    <n v="0"/>
    <n v="5.1886101280401498"/>
    <n v="0"/>
    <n v="0"/>
    <n v="0"/>
  </r>
  <r>
    <s v="APENs"/>
    <s v="08"/>
    <x v="1"/>
    <s v="40400311"/>
    <x v="18"/>
    <n v="0"/>
    <n v="2.8157367923505552"/>
    <n v="0"/>
    <n v="0"/>
    <n v="0"/>
  </r>
  <r>
    <s v="APENs"/>
    <s v="08"/>
    <x v="1"/>
    <s v="40400311"/>
    <x v="18"/>
    <n v="0"/>
    <n v="2.1268380819890602"/>
    <n v="0"/>
    <n v="0"/>
    <n v="0"/>
  </r>
  <r>
    <s v="APENs"/>
    <s v="08"/>
    <x v="1"/>
    <s v="40400311"/>
    <x v="18"/>
    <n v="0"/>
    <n v="3.6795939053435411"/>
    <n v="0"/>
    <n v="0"/>
    <n v="0"/>
  </r>
  <r>
    <s v="APENs"/>
    <s v="08"/>
    <x v="1"/>
    <s v="40400311"/>
    <x v="18"/>
    <n v="0"/>
    <n v="4.3712263407461531"/>
    <n v="0"/>
    <n v="0"/>
    <n v="0"/>
  </r>
  <r>
    <s v="APENs"/>
    <s v="08"/>
    <x v="1"/>
    <s v="40400311"/>
    <x v="18"/>
    <n v="0"/>
    <n v="3.2886712244638034"/>
    <n v="0"/>
    <n v="0"/>
    <n v="0"/>
  </r>
  <r>
    <s v="APENs"/>
    <s v="08"/>
    <x v="1"/>
    <s v="40400311"/>
    <x v="18"/>
    <n v="0"/>
    <n v="2.6407783897190642"/>
    <n v="0"/>
    <n v="0"/>
    <n v="0"/>
  </r>
  <r>
    <s v="APENs"/>
    <s v="08"/>
    <x v="1"/>
    <s v="40400311"/>
    <x v="18"/>
    <n v="0"/>
    <n v="2.6763168152535859"/>
    <n v="0"/>
    <n v="0"/>
    <n v="0"/>
  </r>
  <r>
    <s v="APENs"/>
    <s v="08"/>
    <x v="1"/>
    <s v="40400311"/>
    <x v="18"/>
    <n v="0"/>
    <n v="2.3756070607307112"/>
    <n v="0"/>
    <n v="0"/>
    <n v="0"/>
  </r>
  <r>
    <s v="APENs"/>
    <s v="08"/>
    <x v="1"/>
    <s v="40400311"/>
    <x v="18"/>
    <n v="0"/>
    <n v="2.3756070607307112"/>
    <n v="0"/>
    <n v="0"/>
    <n v="0"/>
  </r>
  <r>
    <s v="APENs"/>
    <s v="08"/>
    <x v="1"/>
    <s v="40400311"/>
    <x v="18"/>
    <n v="0"/>
    <n v="2.176045132729167"/>
    <n v="0"/>
    <n v="0"/>
    <n v="0"/>
  </r>
  <r>
    <s v="APENs"/>
    <s v="08"/>
    <x v="1"/>
    <s v="40400311"/>
    <x v="18"/>
    <n v="0"/>
    <n v="2.1459741572768793"/>
    <n v="0"/>
    <n v="0"/>
    <n v="0"/>
  </r>
  <r>
    <s v="APENs"/>
    <s v="08"/>
    <x v="1"/>
    <s v="40400311"/>
    <x v="18"/>
    <n v="0"/>
    <n v="5.0929297516010523"/>
    <n v="0"/>
    <n v="0"/>
    <n v="0"/>
  </r>
  <r>
    <s v="APENs"/>
    <s v="08"/>
    <x v="1"/>
    <s v="40400311"/>
    <x v="21"/>
    <n v="0"/>
    <n v="3.1668888996164917"/>
    <n v="0"/>
    <n v="0"/>
    <n v="0"/>
  </r>
  <r>
    <s v="APENs"/>
    <s v="08"/>
    <x v="1"/>
    <s v="40400311"/>
    <x v="21"/>
    <n v="0"/>
    <n v="7.31"/>
    <n v="0"/>
    <n v="0"/>
    <n v="0"/>
  </r>
  <r>
    <s v="APENs"/>
    <s v="08"/>
    <x v="1"/>
    <s v="40400311"/>
    <x v="21"/>
    <n v="0"/>
    <n v="6.22"/>
    <n v="0"/>
    <n v="0"/>
    <n v="0"/>
  </r>
  <r>
    <s v="APENs"/>
    <s v="08"/>
    <x v="1"/>
    <s v="40400311"/>
    <x v="21"/>
    <n v="0"/>
    <n v="10.845000000000001"/>
    <n v="0"/>
    <n v="0"/>
    <n v="0"/>
  </r>
  <r>
    <s v="APENs"/>
    <s v="08"/>
    <x v="1"/>
    <s v="40400311"/>
    <x v="21"/>
    <n v="0"/>
    <n v="8.8450000000000006"/>
    <n v="0"/>
    <n v="0"/>
    <n v="0"/>
  </r>
  <r>
    <s v="APENs"/>
    <s v="08"/>
    <x v="1"/>
    <s v="20200256"/>
    <x v="16"/>
    <n v="0"/>
    <n v="0"/>
    <n v="3.7126000000000001"/>
    <n v="0"/>
    <n v="0"/>
  </r>
  <r>
    <s v="APENs"/>
    <s v="08"/>
    <x v="1"/>
    <s v="20200256"/>
    <x v="16"/>
    <n v="2.2040000000000002"/>
    <n v="0"/>
    <n v="0"/>
    <n v="0"/>
    <n v="0"/>
  </r>
  <r>
    <s v="APENs"/>
    <s v="08"/>
    <x v="1"/>
    <s v="20200256"/>
    <x v="16"/>
    <n v="0"/>
    <n v="0"/>
    <n v="0"/>
    <n v="0"/>
    <n v="9.4999999999999998E-3"/>
  </r>
  <r>
    <s v="APENs"/>
    <s v="08"/>
    <x v="1"/>
    <s v="20200256"/>
    <x v="16"/>
    <n v="0"/>
    <n v="0"/>
    <n v="0"/>
    <n v="0"/>
    <n v="0"/>
  </r>
  <r>
    <s v="APENs"/>
    <s v="08"/>
    <x v="1"/>
    <s v="20200256"/>
    <x v="16"/>
    <n v="0"/>
    <n v="0.03"/>
    <n v="0"/>
    <n v="0"/>
    <n v="0"/>
  </r>
  <r>
    <s v="APENs"/>
    <s v="08"/>
    <x v="1"/>
    <s v="40400311"/>
    <x v="18"/>
    <n v="0"/>
    <n v="0"/>
    <n v="0"/>
    <n v="0"/>
    <n v="0"/>
  </r>
  <r>
    <s v="APENs"/>
    <s v="08"/>
    <x v="1"/>
    <s v="40400311"/>
    <x v="18"/>
    <n v="0"/>
    <n v="0"/>
    <n v="0"/>
    <n v="0"/>
    <n v="0"/>
  </r>
  <r>
    <s v="APENs"/>
    <s v="08"/>
    <x v="1"/>
    <s v="40400311"/>
    <x v="18"/>
    <n v="0"/>
    <n v="50.865709362975991"/>
    <n v="0"/>
    <n v="0"/>
    <n v="0"/>
  </r>
  <r>
    <s v="APENs"/>
    <s v="08"/>
    <x v="1"/>
    <s v="31000301"/>
    <x v="15"/>
    <n v="0"/>
    <n v="2.7"/>
    <n v="0"/>
    <n v="0"/>
    <n v="0"/>
  </r>
  <r>
    <s v="APENs"/>
    <s v="08"/>
    <x v="1"/>
    <s v="40400311"/>
    <x v="21"/>
    <n v="0"/>
    <n v="22.34136789852904"/>
    <n v="0"/>
    <n v="0"/>
    <n v="0"/>
  </r>
  <r>
    <s v="APENs"/>
    <s v="08"/>
    <x v="1"/>
    <s v="40400311"/>
    <x v="21"/>
    <n v="0"/>
    <n v="10.777475874250408"/>
    <n v="0"/>
    <n v="0"/>
    <n v="0"/>
  </r>
  <r>
    <s v="APENs"/>
    <s v="08"/>
    <x v="1"/>
    <s v="40400311"/>
    <x v="21"/>
    <n v="0"/>
    <n v="5.5786395642627005"/>
    <n v="0"/>
    <n v="0"/>
    <n v="0"/>
  </r>
  <r>
    <s v="APENs"/>
    <s v="08"/>
    <x v="1"/>
    <s v="40400311"/>
    <x v="21"/>
    <n v="0"/>
    <n v="3.1881131991200946"/>
    <n v="0"/>
    <n v="0"/>
    <n v="0"/>
  </r>
  <r>
    <s v="APENs"/>
    <s v="08"/>
    <x v="1"/>
    <s v="20200256"/>
    <x v="16"/>
    <n v="0"/>
    <n v="0"/>
    <n v="1.5"/>
    <n v="0"/>
    <n v="0"/>
  </r>
  <r>
    <s v="APENs"/>
    <s v="08"/>
    <x v="1"/>
    <s v="20200256"/>
    <x v="16"/>
    <n v="20.8"/>
    <n v="0"/>
    <n v="0"/>
    <n v="0"/>
    <n v="0"/>
  </r>
  <r>
    <s v="APENs"/>
    <s v="08"/>
    <x v="1"/>
    <s v="20200256"/>
    <x v="16"/>
    <n v="0"/>
    <n v="0"/>
    <n v="0"/>
    <n v="0"/>
    <n v="3.4380000000000001E-2"/>
  </r>
  <r>
    <s v="APENs"/>
    <s v="08"/>
    <x v="1"/>
    <s v="20200256"/>
    <x v="16"/>
    <n v="0"/>
    <n v="0"/>
    <n v="0"/>
    <n v="2.0630000000000002E-3"/>
    <n v="0"/>
  </r>
  <r>
    <s v="APENs"/>
    <s v="08"/>
    <x v="1"/>
    <s v="20200256"/>
    <x v="16"/>
    <n v="0"/>
    <n v="0.2"/>
    <n v="0"/>
    <n v="0"/>
    <n v="0"/>
  </r>
  <r>
    <s v="APENs"/>
    <s v="08"/>
    <x v="1"/>
    <s v="20200256"/>
    <x v="16"/>
    <n v="0"/>
    <n v="0"/>
    <n v="7.8"/>
    <n v="0"/>
    <n v="0"/>
  </r>
  <r>
    <s v="APENs"/>
    <s v="08"/>
    <x v="1"/>
    <s v="20200256"/>
    <x v="16"/>
    <n v="4.5999999999999996"/>
    <n v="0"/>
    <n v="0"/>
    <n v="0"/>
    <n v="0"/>
  </r>
  <r>
    <s v="APENs"/>
    <s v="08"/>
    <x v="1"/>
    <s v="20200256"/>
    <x v="16"/>
    <n v="0"/>
    <n v="0"/>
    <n v="0"/>
    <n v="0"/>
    <n v="2.3599999999999999E-2"/>
  </r>
  <r>
    <s v="APENs"/>
    <s v="08"/>
    <x v="1"/>
    <s v="20200256"/>
    <x v="16"/>
    <n v="0"/>
    <n v="0"/>
    <n v="0"/>
    <n v="1.4159999999999999E-3"/>
    <n v="0"/>
  </r>
  <r>
    <s v="APENs"/>
    <s v="08"/>
    <x v="1"/>
    <s v="20200256"/>
    <x v="16"/>
    <n v="0"/>
    <n v="0.1"/>
    <n v="0"/>
    <n v="0"/>
    <n v="0"/>
  </r>
  <r>
    <s v="APENs"/>
    <s v="08"/>
    <x v="1"/>
    <s v="40400311"/>
    <x v="18"/>
    <n v="0"/>
    <n v="6.5610713174828783"/>
    <n v="0"/>
    <n v="0"/>
    <n v="0"/>
  </r>
  <r>
    <s v="APENs"/>
    <s v="08"/>
    <x v="1"/>
    <s v="40400311"/>
    <x v="18"/>
    <n v="0"/>
    <n v="6.5610713174828783"/>
    <n v="0"/>
    <n v="0"/>
    <n v="0"/>
  </r>
  <r>
    <s v="APENs"/>
    <s v="08"/>
    <x v="1"/>
    <s v="40400311"/>
    <x v="18"/>
    <n v="0"/>
    <n v="6.5610713174828783"/>
    <n v="0"/>
    <n v="0"/>
    <n v="0"/>
  </r>
  <r>
    <s v="APENs"/>
    <s v="08"/>
    <x v="1"/>
    <s v="40400311"/>
    <x v="18"/>
    <n v="0"/>
    <n v="6.5610713174828783"/>
    <n v="0"/>
    <n v="0"/>
    <n v="0"/>
  </r>
  <r>
    <s v="APENs"/>
    <s v="08"/>
    <x v="1"/>
    <s v="40400311"/>
    <x v="18"/>
    <n v="0"/>
    <n v="8.2013391468535985"/>
    <n v="0"/>
    <n v="0"/>
    <n v="0"/>
  </r>
  <r>
    <s v="APENs"/>
    <s v="08"/>
    <x v="1"/>
    <s v="40400311"/>
    <x v="18"/>
    <n v="0"/>
    <n v="2.0229565304266126"/>
    <n v="0"/>
    <n v="0"/>
    <n v="0"/>
  </r>
  <r>
    <s v="APENs"/>
    <s v="08"/>
    <x v="1"/>
    <s v="40400311"/>
    <x v="18"/>
    <n v="0"/>
    <n v="2.0229565304266126"/>
    <n v="0"/>
    <n v="0"/>
    <n v="0"/>
  </r>
  <r>
    <s v="APENs"/>
    <s v="08"/>
    <x v="1"/>
    <s v="40400311"/>
    <x v="18"/>
    <n v="0"/>
    <n v="2.0721635811667194"/>
    <n v="0"/>
    <n v="0"/>
    <n v="0"/>
  </r>
  <r>
    <s v="APENs"/>
    <s v="08"/>
    <x v="1"/>
    <s v="40400311"/>
    <x v="18"/>
    <n v="0"/>
    <n v="3.9584338595374797"/>
    <n v="0"/>
    <n v="0"/>
    <n v="0"/>
  </r>
  <r>
    <s v="APENs"/>
    <s v="08"/>
    <x v="1"/>
    <s v="40400311"/>
    <x v="18"/>
    <n v="0"/>
    <n v="25.306092705620472"/>
    <n v="0"/>
    <n v="0"/>
    <n v="0"/>
  </r>
  <r>
    <s v="APENs"/>
    <s v="08"/>
    <x v="1"/>
    <s v="40400311"/>
    <x v="18"/>
    <n v="0"/>
    <n v="51.823363161399278"/>
    <n v="0"/>
    <n v="0"/>
    <n v="0"/>
  </r>
  <r>
    <s v="APENs"/>
    <s v="08"/>
    <x v="1"/>
    <s v="40400311"/>
    <x v="18"/>
    <n v="0"/>
    <n v="8.2011751233511312"/>
    <n v="0"/>
    <n v="0"/>
    <n v="0"/>
  </r>
  <r>
    <s v="APENs"/>
    <s v="08"/>
    <x v="1"/>
    <s v="40400311"/>
    <x v="18"/>
    <n v="0"/>
    <n v="7.9086665439516075"/>
    <n v="0"/>
    <n v="0"/>
    <n v="0"/>
  </r>
  <r>
    <s v="APENs"/>
    <s v="08"/>
    <x v="1"/>
    <s v="40400311"/>
    <x v="18"/>
    <n v="0"/>
    <n v="11.751559514626273"/>
    <n v="0"/>
    <n v="0"/>
    <n v="0"/>
  </r>
  <r>
    <s v="APENs"/>
    <s v="08"/>
    <x v="1"/>
    <s v="40400311"/>
    <x v="18"/>
    <n v="0"/>
    <n v="2.4959407163356091"/>
    <n v="0"/>
    <n v="0"/>
    <n v="0"/>
  </r>
  <r>
    <s v="APENs"/>
    <s v="08"/>
    <x v="1"/>
    <s v="31000302"/>
    <x v="15"/>
    <n v="0"/>
    <n v="2.600041"/>
    <n v="0"/>
    <n v="0"/>
    <n v="0"/>
  </r>
  <r>
    <s v="APENs"/>
    <s v="08"/>
    <x v="1"/>
    <s v="40400311"/>
    <x v="18"/>
    <n v="0"/>
    <n v="1.9136075287819307"/>
    <n v="0"/>
    <n v="0"/>
    <n v="0"/>
  </r>
  <r>
    <s v="APENs"/>
    <s v="08"/>
    <x v="1"/>
    <s v="31000302"/>
    <x v="15"/>
    <n v="0"/>
    <n v="2.600041"/>
    <n v="0"/>
    <n v="0"/>
    <n v="0"/>
  </r>
  <r>
    <s v="APENs"/>
    <s v="08"/>
    <x v="1"/>
    <s v="40400311"/>
    <x v="18"/>
    <n v="0"/>
    <n v="4.9890482000386047"/>
    <n v="0"/>
    <n v="0"/>
    <n v="0"/>
  </r>
  <r>
    <s v="APENs"/>
    <s v="08"/>
    <x v="1"/>
    <s v="31000302"/>
    <x v="15"/>
    <n v="0"/>
    <n v="2.600041"/>
    <n v="0"/>
    <n v="0"/>
    <n v="0"/>
  </r>
  <r>
    <s v="APENs"/>
    <s v="08"/>
    <x v="1"/>
    <s v="40400311"/>
    <x v="18"/>
    <n v="0"/>
    <n v="4.9890482000386047"/>
    <n v="0"/>
    <n v="0"/>
    <n v="0"/>
  </r>
  <r>
    <s v="APENs"/>
    <s v="08"/>
    <x v="1"/>
    <s v="31000302"/>
    <x v="15"/>
    <n v="0"/>
    <n v="2.600041"/>
    <n v="0"/>
    <n v="0"/>
    <n v="0"/>
  </r>
  <r>
    <s v="APENs"/>
    <s v="08"/>
    <x v="1"/>
    <s v="40400311"/>
    <x v="18"/>
    <n v="0"/>
    <n v="4.9890482000386047"/>
    <n v="0"/>
    <n v="0"/>
    <n v="0"/>
  </r>
  <r>
    <s v="APENs"/>
    <s v="08"/>
    <x v="1"/>
    <s v="31000223"/>
    <x v="19"/>
    <n v="0"/>
    <n v="0"/>
    <n v="0"/>
    <n v="0"/>
    <n v="0.14399999999999999"/>
  </r>
  <r>
    <s v="APENs"/>
    <s v="08"/>
    <x v="1"/>
    <s v="31000223"/>
    <x v="19"/>
    <n v="0"/>
    <n v="0"/>
    <n v="0"/>
    <n v="0"/>
    <n v="0.66"/>
  </r>
  <r>
    <s v="APENs"/>
    <s v="08"/>
    <x v="1"/>
    <s v="40400311"/>
    <x v="18"/>
    <n v="0"/>
    <n v="1.1180935418168709"/>
    <n v="0"/>
    <n v="0"/>
    <n v="0"/>
  </r>
  <r>
    <s v="APENs"/>
    <s v="08"/>
    <x v="1"/>
    <s v="40400311"/>
    <x v="18"/>
    <n v="0"/>
    <n v="0"/>
    <n v="0"/>
    <n v="0"/>
    <n v="0"/>
  </r>
  <r>
    <s v="APENs"/>
    <s v="08"/>
    <x v="1"/>
    <s v="40400311"/>
    <x v="18"/>
    <n v="0"/>
    <n v="0"/>
    <n v="0"/>
    <n v="0"/>
    <n v="0"/>
  </r>
  <r>
    <s v="APENs"/>
    <s v="08"/>
    <x v="1"/>
    <s v="40400311"/>
    <x v="18"/>
    <n v="0"/>
    <n v="1.7683192691685738"/>
    <n v="0"/>
    <n v="0"/>
    <n v="0"/>
  </r>
  <r>
    <s v="APENs"/>
    <s v="08"/>
    <x v="1"/>
    <s v="40400311"/>
    <x v="18"/>
    <n v="0"/>
    <n v="13.014963869288094"/>
    <n v="0"/>
    <n v="0"/>
    <n v="0"/>
  </r>
  <r>
    <s v="APENs"/>
    <s v="08"/>
    <x v="1"/>
    <s v="40400311"/>
    <x v="18"/>
    <n v="0"/>
    <n v="17.095614715954422"/>
    <n v="0"/>
    <n v="0"/>
    <n v="0"/>
  </r>
  <r>
    <s v="APENs"/>
    <s v="08"/>
    <x v="1"/>
    <s v="40400311"/>
    <x v="18"/>
    <n v="0"/>
    <n v="11.751559514626273"/>
    <n v="0"/>
    <n v="0"/>
    <n v="0"/>
  </r>
  <r>
    <s v="APENs"/>
    <s v="08"/>
    <x v="1"/>
    <s v="40400311"/>
    <x v="18"/>
    <n v="0"/>
    <n v="11.751559514626273"/>
    <n v="0"/>
    <n v="0"/>
    <n v="0"/>
  </r>
  <r>
    <s v="APENs"/>
    <s v="08"/>
    <x v="1"/>
    <s v="40400311"/>
    <x v="18"/>
    <n v="0"/>
    <n v="9.9782959620052107"/>
    <n v="0"/>
    <n v="0"/>
    <n v="0"/>
  </r>
  <r>
    <s v="APENs"/>
    <s v="08"/>
    <x v="1"/>
    <s v="40400311"/>
    <x v="18"/>
    <n v="0"/>
    <n v="9.9782959620052107"/>
    <n v="0"/>
    <n v="0"/>
    <n v="0"/>
  </r>
  <r>
    <s v="APENs"/>
    <s v="08"/>
    <x v="1"/>
    <s v="40400311"/>
    <x v="18"/>
    <n v="0"/>
    <n v="9.9782959620052107"/>
    <n v="0"/>
    <n v="0"/>
    <n v="0"/>
  </r>
  <r>
    <s v="APENs"/>
    <s v="08"/>
    <x v="1"/>
    <s v="40400311"/>
    <x v="18"/>
    <n v="0"/>
    <n v="9.9782959620052107"/>
    <n v="0"/>
    <n v="0"/>
    <n v="0"/>
  </r>
  <r>
    <s v="APENs"/>
    <s v="08"/>
    <x v="1"/>
    <s v="40400311"/>
    <x v="18"/>
    <n v="0"/>
    <n v="24.002372641133821"/>
    <n v="0"/>
    <n v="0"/>
    <n v="0"/>
  </r>
  <r>
    <s v="APENs"/>
    <s v="08"/>
    <x v="1"/>
    <s v="40400311"/>
    <x v="18"/>
    <n v="0"/>
    <n v="4.4423031918151965"/>
    <n v="0"/>
    <n v="0"/>
    <n v="0"/>
  </r>
  <r>
    <s v="APENs"/>
    <s v="08"/>
    <x v="1"/>
    <s v="40400311"/>
    <x v="18"/>
    <n v="0"/>
    <n v="10.661527660356471"/>
    <n v="0"/>
    <n v="0"/>
    <n v="0"/>
  </r>
  <r>
    <s v="APENs"/>
    <s v="08"/>
    <x v="1"/>
    <s v="40400311"/>
    <x v="18"/>
    <n v="0"/>
    <n v="10.661527660356471"/>
    <n v="0"/>
    <n v="0"/>
    <n v="0"/>
  </r>
  <r>
    <s v="APENs"/>
    <s v="08"/>
    <x v="1"/>
    <s v="40400311"/>
    <x v="18"/>
    <n v="0"/>
    <n v="10.661527660356471"/>
    <n v="0"/>
    <n v="0"/>
    <n v="0"/>
  </r>
  <r>
    <s v="APENs"/>
    <s v="08"/>
    <x v="1"/>
    <s v="40400311"/>
    <x v="18"/>
    <n v="0"/>
    <n v="87.131334804263247"/>
    <n v="0"/>
    <n v="0"/>
    <n v="0"/>
  </r>
  <r>
    <s v="APENs"/>
    <s v="08"/>
    <x v="1"/>
    <s v="40400311"/>
    <x v="18"/>
    <n v="0"/>
    <n v="87.131334804263247"/>
    <n v="0"/>
    <n v="0"/>
    <n v="0"/>
  </r>
  <r>
    <s v="APENs"/>
    <s v="08"/>
    <x v="1"/>
    <s v="40400311"/>
    <x v="18"/>
    <n v="0"/>
    <n v="0"/>
    <n v="0"/>
    <n v="0"/>
    <n v="0"/>
  </r>
  <r>
    <s v="APENs"/>
    <s v="08"/>
    <x v="1"/>
    <s v="40400311"/>
    <x v="18"/>
    <n v="0"/>
    <n v="0"/>
    <n v="0"/>
    <n v="0"/>
    <n v="0"/>
  </r>
  <r>
    <s v="APENs"/>
    <s v="08"/>
    <x v="1"/>
    <s v="40400311"/>
    <x v="18"/>
    <n v="0"/>
    <n v="20.107231108676135"/>
    <n v="0"/>
    <n v="0"/>
    <n v="0"/>
  </r>
  <r>
    <s v="APENs"/>
    <s v="08"/>
    <x v="1"/>
    <s v="40400311"/>
    <x v="18"/>
    <n v="0"/>
    <n v="7.9824771200617679"/>
    <n v="0"/>
    <n v="0"/>
    <n v="0"/>
  </r>
  <r>
    <s v="APENs"/>
    <s v="08"/>
    <x v="1"/>
    <s v="40400311"/>
    <x v="18"/>
    <n v="0"/>
    <n v="7.9824771200617679"/>
    <n v="0"/>
    <n v="0"/>
    <n v="0"/>
  </r>
  <r>
    <s v="APENs"/>
    <s v="08"/>
    <x v="1"/>
    <s v="40400311"/>
    <x v="18"/>
    <n v="0"/>
    <n v="7.9824771200617679"/>
    <n v="0"/>
    <n v="0"/>
    <n v="0"/>
  </r>
  <r>
    <s v="APENs"/>
    <s v="08"/>
    <x v="1"/>
    <s v="40400311"/>
    <x v="18"/>
    <n v="0"/>
    <n v="7.9824771200617679"/>
    <n v="0"/>
    <n v="0"/>
    <n v="0"/>
  </r>
  <r>
    <s v="APENs"/>
    <s v="08"/>
    <x v="1"/>
    <s v="40400311"/>
    <x v="18"/>
    <n v="0"/>
    <n v="7.9824771200617679"/>
    <n v="0"/>
    <n v="0"/>
    <n v="0"/>
  </r>
  <r>
    <s v="APENs"/>
    <s v="08"/>
    <x v="1"/>
    <s v="20200254"/>
    <x v="16"/>
    <n v="0"/>
    <n v="0"/>
    <n v="18.46"/>
    <n v="0"/>
    <n v="0"/>
  </r>
  <r>
    <s v="APENs"/>
    <s v="08"/>
    <x v="1"/>
    <s v="20200254"/>
    <x v="16"/>
    <n v="20.67"/>
    <n v="0"/>
    <n v="0"/>
    <n v="0"/>
    <n v="0"/>
  </r>
  <r>
    <s v="APENs"/>
    <s v="08"/>
    <x v="1"/>
    <s v="20200254"/>
    <x v="16"/>
    <n v="0"/>
    <n v="0"/>
    <n v="0"/>
    <n v="0"/>
    <n v="1.0009999999999999"/>
  </r>
  <r>
    <s v="APENs"/>
    <s v="08"/>
    <x v="1"/>
    <s v="20200254"/>
    <x v="16"/>
    <n v="0"/>
    <n v="0"/>
    <n v="0"/>
    <n v="0"/>
    <n v="0"/>
  </r>
  <r>
    <s v="APENs"/>
    <s v="08"/>
    <x v="1"/>
    <s v="20200254"/>
    <x v="16"/>
    <n v="0"/>
    <n v="0"/>
    <n v="0"/>
    <n v="6.0060000000000002E-2"/>
    <n v="0"/>
  </r>
  <r>
    <s v="APENs"/>
    <s v="08"/>
    <x v="1"/>
    <s v="20200254"/>
    <x v="16"/>
    <n v="0"/>
    <n v="10.98"/>
    <n v="0"/>
    <n v="0"/>
    <n v="0"/>
  </r>
  <r>
    <s v="APENs"/>
    <s v="08"/>
    <x v="1"/>
    <s v="20200254"/>
    <x v="16"/>
    <n v="0"/>
    <n v="0"/>
    <n v="8"/>
    <n v="0"/>
    <n v="0"/>
  </r>
  <r>
    <s v="APENs"/>
    <s v="08"/>
    <x v="1"/>
    <s v="20200254"/>
    <x v="16"/>
    <n v="32.1"/>
    <n v="0"/>
    <n v="0"/>
    <n v="0"/>
    <n v="0"/>
  </r>
  <r>
    <s v="APENs"/>
    <s v="08"/>
    <x v="1"/>
    <s v="20200254"/>
    <x v="16"/>
    <n v="0"/>
    <n v="0"/>
    <n v="0"/>
    <n v="0"/>
    <n v="1.5095000000000001"/>
  </r>
  <r>
    <s v="APENs"/>
    <s v="08"/>
    <x v="1"/>
    <s v="20200254"/>
    <x v="16"/>
    <n v="0"/>
    <n v="0"/>
    <n v="0"/>
    <n v="0"/>
    <n v="0"/>
  </r>
  <r>
    <s v="APENs"/>
    <s v="08"/>
    <x v="1"/>
    <s v="20200254"/>
    <x v="16"/>
    <n v="0"/>
    <n v="0"/>
    <n v="0"/>
    <n v="9.0569999999999998E-2"/>
    <n v="0"/>
  </r>
  <r>
    <s v="APENs"/>
    <s v="08"/>
    <x v="1"/>
    <s v="20200254"/>
    <x v="16"/>
    <n v="0"/>
    <n v="20"/>
    <n v="0"/>
    <n v="0"/>
    <n v="0"/>
  </r>
  <r>
    <s v="APENs"/>
    <s v="08"/>
    <x v="1"/>
    <s v="20200254"/>
    <x v="16"/>
    <n v="0"/>
    <n v="0"/>
    <n v="8"/>
    <n v="0"/>
    <n v="0"/>
  </r>
  <r>
    <s v="APENs"/>
    <s v="08"/>
    <x v="1"/>
    <s v="20200254"/>
    <x v="16"/>
    <n v="32.1"/>
    <n v="0"/>
    <n v="0"/>
    <n v="0"/>
    <n v="0"/>
  </r>
  <r>
    <s v="APENs"/>
    <s v="08"/>
    <x v="1"/>
    <s v="20200254"/>
    <x v="16"/>
    <n v="0"/>
    <n v="0"/>
    <n v="0"/>
    <n v="0"/>
    <n v="1.5095000000000001"/>
  </r>
  <r>
    <s v="APENs"/>
    <s v="08"/>
    <x v="1"/>
    <s v="20200254"/>
    <x v="16"/>
    <n v="0"/>
    <n v="0"/>
    <n v="0"/>
    <n v="0"/>
    <n v="0"/>
  </r>
  <r>
    <s v="APENs"/>
    <s v="08"/>
    <x v="1"/>
    <s v="20200254"/>
    <x v="16"/>
    <n v="0"/>
    <n v="0"/>
    <n v="0"/>
    <n v="9.0569999999999998E-2"/>
    <n v="0"/>
  </r>
  <r>
    <s v="APENs"/>
    <s v="08"/>
    <x v="1"/>
    <s v="20200254"/>
    <x v="16"/>
    <n v="0"/>
    <n v="20.085122999999999"/>
    <n v="0"/>
    <n v="0"/>
    <n v="0"/>
  </r>
  <r>
    <s v="APENs"/>
    <s v="08"/>
    <x v="1"/>
    <s v="31000304"/>
    <x v="15"/>
    <n v="0"/>
    <n v="13.404980999999999"/>
    <n v="0"/>
    <n v="0"/>
    <n v="0"/>
  </r>
  <r>
    <s v="APENs"/>
    <s v="08"/>
    <x v="1"/>
    <s v="31088801"/>
    <x v="17"/>
    <n v="0"/>
    <n v="4.51"/>
    <n v="0"/>
    <n v="0"/>
    <n v="0"/>
  </r>
  <r>
    <s v="APENs"/>
    <s v="08"/>
    <x v="1"/>
    <s v="40400311"/>
    <x v="18"/>
    <n v="0"/>
    <n v="5.1586424873944159"/>
    <n v="0"/>
    <n v="0"/>
    <n v="0"/>
  </r>
  <r>
    <s v="APENs"/>
    <s v="08"/>
    <x v="1"/>
    <s v="40400311"/>
    <x v="18"/>
    <n v="0"/>
    <n v="7.9824771200617679"/>
    <n v="0"/>
    <n v="0"/>
    <n v="0"/>
  </r>
  <r>
    <s v="APENs"/>
    <s v="08"/>
    <x v="1"/>
    <s v="40400311"/>
    <x v="18"/>
    <n v="0"/>
    <n v="7.9824771200617679"/>
    <n v="0"/>
    <n v="0"/>
    <n v="0"/>
  </r>
  <r>
    <s v="APENs"/>
    <s v="08"/>
    <x v="1"/>
    <s v="40400311"/>
    <x v="18"/>
    <n v="0"/>
    <n v="0"/>
    <n v="0"/>
    <n v="0"/>
    <n v="0"/>
  </r>
  <r>
    <s v="APENs"/>
    <s v="08"/>
    <x v="1"/>
    <s v="40400311"/>
    <x v="18"/>
    <n v="0"/>
    <n v="0"/>
    <n v="0"/>
    <n v="0"/>
    <n v="0"/>
  </r>
  <r>
    <s v="APENs"/>
    <s v="08"/>
    <x v="1"/>
    <s v="40400311"/>
    <x v="18"/>
    <n v="0"/>
    <n v="1.9760939906248933"/>
    <n v="0"/>
    <n v="0"/>
    <n v="0"/>
  </r>
  <r>
    <s v="APENs"/>
    <s v="08"/>
    <x v="1"/>
    <s v="40400311"/>
    <x v="18"/>
    <n v="0"/>
    <n v="2.2416545337159759"/>
    <n v="0"/>
    <n v="0"/>
    <n v="0"/>
  </r>
  <r>
    <s v="APENs"/>
    <s v="08"/>
    <x v="1"/>
    <s v="40400311"/>
    <x v="18"/>
    <n v="0"/>
    <n v="4.866030573188338"/>
    <n v="0"/>
    <n v="0"/>
    <n v="0"/>
  </r>
  <r>
    <s v="APENs"/>
    <s v="08"/>
    <x v="1"/>
    <s v="40400311"/>
    <x v="18"/>
    <n v="0"/>
    <n v="1.8616667530007067"/>
    <n v="0"/>
    <n v="0"/>
    <n v="0"/>
  </r>
  <r>
    <s v="APENs"/>
    <s v="08"/>
    <x v="1"/>
    <s v="40400311"/>
    <x v="18"/>
    <n v="0"/>
    <n v="3.5511088284110399"/>
    <n v="0"/>
    <n v="0"/>
    <n v="0"/>
  </r>
  <r>
    <s v="APENs"/>
    <s v="08"/>
    <x v="1"/>
    <s v="40400311"/>
    <x v="18"/>
    <n v="0"/>
    <n v="3.6850613554257752"/>
    <n v="0"/>
    <n v="0"/>
    <n v="0"/>
  </r>
  <r>
    <s v="APENs"/>
    <s v="08"/>
    <x v="1"/>
    <s v="40400311"/>
    <x v="18"/>
    <n v="0"/>
    <n v="0.21112592664109942"/>
    <n v="0"/>
    <n v="0"/>
    <n v="0"/>
  </r>
  <r>
    <s v="APENs"/>
    <s v="08"/>
    <x v="1"/>
    <s v="40400311"/>
    <x v="18"/>
    <n v="0"/>
    <n v="0.33176931329315623"/>
    <n v="0"/>
    <n v="0"/>
    <n v="0"/>
  </r>
  <r>
    <s v="APENs"/>
    <s v="08"/>
    <x v="1"/>
    <s v="40400311"/>
    <x v="18"/>
    <n v="0"/>
    <n v="0.35969602316631755"/>
    <n v="0"/>
    <n v="0"/>
    <n v="0"/>
  </r>
  <r>
    <s v="APENs"/>
    <s v="08"/>
    <x v="1"/>
    <s v="40400311"/>
    <x v="18"/>
    <n v="0"/>
    <n v="0"/>
    <n v="0"/>
    <n v="0"/>
    <n v="0"/>
  </r>
  <r>
    <s v="APENs"/>
    <s v="08"/>
    <x v="1"/>
    <s v="40400311"/>
    <x v="18"/>
    <n v="0"/>
    <n v="0"/>
    <n v="0"/>
    <n v="0"/>
    <n v="0"/>
  </r>
  <r>
    <s v="APENs"/>
    <s v="08"/>
    <x v="1"/>
    <s v="40400311"/>
    <x v="18"/>
    <n v="0"/>
    <n v="2.8675145697762026"/>
    <n v="0"/>
    <n v="0"/>
    <n v="0"/>
  </r>
  <r>
    <s v="APENs"/>
    <s v="08"/>
    <x v="1"/>
    <s v="40400311"/>
    <x v="18"/>
    <n v="0"/>
    <n v="3.1383163472023665"/>
    <n v="0"/>
    <n v="0"/>
    <n v="0"/>
  </r>
  <r>
    <s v="APENs"/>
    <s v="08"/>
    <x v="1"/>
    <s v="40400311"/>
    <x v="18"/>
    <n v="0"/>
    <n v="5.379970880918342"/>
    <n v="0"/>
    <n v="0"/>
    <n v="0"/>
  </r>
  <r>
    <s v="APENs"/>
    <s v="08"/>
    <x v="1"/>
    <s v="40400311"/>
    <x v="18"/>
    <n v="0"/>
    <n v="2.181512582811401"/>
    <n v="0"/>
    <n v="0"/>
    <n v="0"/>
  </r>
  <r>
    <s v="APENs"/>
    <s v="08"/>
    <x v="1"/>
    <s v="40400311"/>
    <x v="18"/>
    <n v="0"/>
    <n v="2.1569090574413474"/>
    <n v="0"/>
    <n v="0"/>
    <n v="0"/>
  </r>
  <r>
    <s v="APENs"/>
    <s v="08"/>
    <x v="1"/>
    <s v="40400311"/>
    <x v="18"/>
    <n v="0"/>
    <n v="4.5270486680898241"/>
    <n v="0"/>
    <n v="0"/>
    <n v="0"/>
  </r>
  <r>
    <s v="APENs"/>
    <s v="08"/>
    <x v="1"/>
    <s v="40400311"/>
    <x v="18"/>
    <n v="0"/>
    <n v="5.4455802819051522"/>
    <n v="0"/>
    <n v="0"/>
    <n v="0"/>
  </r>
  <r>
    <s v="APENs"/>
    <s v="08"/>
    <x v="1"/>
    <s v="40400311"/>
    <x v="18"/>
    <n v="0"/>
    <n v="4.6063266942822194"/>
    <n v="0"/>
    <n v="0"/>
    <n v="0"/>
  </r>
  <r>
    <s v="APENs"/>
    <s v="08"/>
    <x v="1"/>
    <s v="40400311"/>
    <x v="18"/>
    <n v="0"/>
    <n v="4.516113767925356"/>
    <n v="0"/>
    <n v="0"/>
    <n v="0"/>
  </r>
  <r>
    <s v="APENs"/>
    <s v="08"/>
    <x v="1"/>
    <s v="40400311"/>
    <x v="18"/>
    <n v="0"/>
    <n v="4.9507760494629665"/>
    <n v="0"/>
    <n v="0"/>
    <n v="0"/>
  </r>
  <r>
    <s v="APENs"/>
    <s v="08"/>
    <x v="1"/>
    <s v="40400311"/>
    <x v="18"/>
    <n v="0"/>
    <n v="2.1077020067012406"/>
    <n v="0"/>
    <n v="0"/>
    <n v="0"/>
  </r>
  <r>
    <s v="APENs"/>
    <s v="08"/>
    <x v="1"/>
    <s v="40400311"/>
    <x v="18"/>
    <n v="0"/>
    <n v="3.9502326844141282"/>
    <n v="0"/>
    <n v="0"/>
    <n v="0"/>
  </r>
  <r>
    <s v="APENs"/>
    <s v="08"/>
    <x v="1"/>
    <s v="40400311"/>
    <x v="18"/>
    <n v="0"/>
    <n v="3.9885048349897669"/>
    <n v="0"/>
    <n v="0"/>
    <n v="0"/>
  </r>
  <r>
    <s v="APENs"/>
    <s v="08"/>
    <x v="1"/>
    <s v="40400311"/>
    <x v="18"/>
    <n v="0"/>
    <n v="3.6112507793156152"/>
    <n v="0"/>
    <n v="0"/>
    <n v="0"/>
  </r>
  <r>
    <s v="APENs"/>
    <s v="08"/>
    <x v="1"/>
    <s v="40400311"/>
    <x v="18"/>
    <n v="0"/>
    <n v="3.3242096499983251"/>
    <n v="0"/>
    <n v="0"/>
    <n v="0"/>
  </r>
  <r>
    <s v="APENs"/>
    <s v="08"/>
    <x v="1"/>
    <s v="40400311"/>
    <x v="18"/>
    <n v="0"/>
    <n v="2.0420926057144317"/>
    <n v="0"/>
    <n v="0"/>
    <n v="0"/>
  </r>
  <r>
    <s v="APENs"/>
    <s v="08"/>
    <x v="1"/>
    <s v="40400311"/>
    <x v="18"/>
    <n v="0"/>
    <n v="2.1842463078525181"/>
    <n v="0"/>
    <n v="0"/>
    <n v="0"/>
  </r>
  <r>
    <s v="APENs"/>
    <s v="08"/>
    <x v="1"/>
    <s v="40400311"/>
    <x v="18"/>
    <n v="0"/>
    <n v="4.9371074242573805"/>
    <n v="0"/>
    <n v="0"/>
    <n v="0"/>
  </r>
  <r>
    <s v="APENs"/>
    <s v="08"/>
    <x v="1"/>
    <s v="40400311"/>
    <x v="18"/>
    <n v="0"/>
    <n v="5.3717697057949909"/>
    <n v="0"/>
    <n v="0"/>
    <n v="0"/>
  </r>
  <r>
    <s v="APENs"/>
    <s v="08"/>
    <x v="1"/>
    <s v="40400311"/>
    <x v="18"/>
    <n v="0"/>
    <n v="2.0229565304266126"/>
    <n v="0"/>
    <n v="0"/>
    <n v="0"/>
  </r>
  <r>
    <s v="APENs"/>
    <s v="08"/>
    <x v="1"/>
    <s v="40400311"/>
    <x v="18"/>
    <n v="0"/>
    <n v="3.7889429069882228"/>
    <n v="0"/>
    <n v="0"/>
    <n v="0"/>
  </r>
  <r>
    <s v="APENs"/>
    <s v="08"/>
    <x v="1"/>
    <s v="40400311"/>
    <x v="18"/>
    <n v="0"/>
    <n v="4.6254627695700385"/>
    <n v="0"/>
    <n v="0"/>
    <n v="0"/>
  </r>
  <r>
    <s v="APENs"/>
    <s v="08"/>
    <x v="1"/>
    <s v="40400311"/>
    <x v="18"/>
    <n v="0"/>
    <n v="7.4986077877840511"/>
    <n v="0"/>
    <n v="0"/>
    <n v="0"/>
  </r>
  <r>
    <s v="APENs"/>
    <s v="08"/>
    <x v="1"/>
    <s v="40400311"/>
    <x v="18"/>
    <n v="0"/>
    <n v="19.30109199906709"/>
    <n v="0"/>
    <n v="0"/>
    <n v="0"/>
  </r>
  <r>
    <s v="APENs"/>
    <s v="08"/>
    <x v="1"/>
    <s v="40400311"/>
    <x v="18"/>
    <n v="0"/>
    <n v="1.3340578200651174"/>
    <n v="0"/>
    <n v="0"/>
    <n v="0"/>
  </r>
  <r>
    <s v="APENs"/>
    <s v="08"/>
    <x v="1"/>
    <s v="40400311"/>
    <x v="18"/>
    <n v="0"/>
    <n v="3.2216252509678878"/>
    <n v="0"/>
    <n v="0"/>
    <n v="0"/>
  </r>
  <r>
    <s v="APENs"/>
    <s v="08"/>
    <x v="1"/>
    <s v="40400311"/>
    <x v="18"/>
    <n v="0"/>
    <n v="7.9824771200617679"/>
    <n v="0"/>
    <n v="0"/>
    <n v="0"/>
  </r>
  <r>
    <s v="APENs"/>
    <s v="08"/>
    <x v="1"/>
    <s v="20200253"/>
    <x v="16"/>
    <n v="0"/>
    <n v="0"/>
    <n v="3.870698"/>
    <n v="0"/>
    <n v="0"/>
  </r>
  <r>
    <s v="APENs"/>
    <s v="08"/>
    <x v="1"/>
    <s v="20200253"/>
    <x v="16"/>
    <n v="3.962027"/>
    <n v="0"/>
    <n v="0"/>
    <n v="0"/>
    <n v="0"/>
  </r>
  <r>
    <s v="APENs"/>
    <s v="08"/>
    <x v="1"/>
    <s v="20200253"/>
    <x v="16"/>
    <n v="0"/>
    <n v="0.38624000000000003"/>
    <n v="0"/>
    <n v="0"/>
    <n v="0"/>
  </r>
  <r>
    <s v="APENs"/>
    <s v="08"/>
    <x v="1"/>
    <s v="40400311"/>
    <x v="18"/>
    <n v="0"/>
    <n v="40.346276287953593"/>
    <n v="0"/>
    <n v="0"/>
    <n v="0"/>
  </r>
  <r>
    <s v="APENs"/>
    <s v="08"/>
    <x v="1"/>
    <s v="40400311"/>
    <x v="18"/>
    <n v="0"/>
    <n v="0"/>
    <n v="0"/>
    <n v="0"/>
    <n v="0"/>
  </r>
  <r>
    <s v="APENs"/>
    <s v="08"/>
    <x v="1"/>
    <s v="40400311"/>
    <x v="18"/>
    <n v="0"/>
    <n v="0"/>
    <n v="0"/>
    <n v="0"/>
    <n v="0"/>
  </r>
  <r>
    <s v="APENs"/>
    <s v="08"/>
    <x v="1"/>
    <s v="40400311"/>
    <x v="18"/>
    <n v="0"/>
    <n v="1.3404820739117425"/>
    <n v="0"/>
    <n v="0"/>
    <n v="0"/>
  </r>
  <r>
    <s v="APENs"/>
    <s v="08"/>
    <x v="1"/>
    <s v="40400311"/>
    <x v="18"/>
    <n v="0"/>
    <n v="40.080414009961103"/>
    <n v="0"/>
    <n v="0"/>
    <n v="0"/>
  </r>
  <r>
    <s v="APENs"/>
    <s v="08"/>
    <x v="1"/>
    <s v="40400311"/>
    <x v="18"/>
    <n v="0"/>
    <n v="12.117957948162152"/>
    <n v="0"/>
    <n v="0"/>
    <n v="0"/>
  </r>
  <r>
    <s v="APENs"/>
    <s v="08"/>
    <x v="1"/>
    <s v="20200254"/>
    <x v="16"/>
    <n v="0"/>
    <n v="0"/>
    <n v="6.1"/>
    <n v="0"/>
    <n v="0"/>
  </r>
  <r>
    <s v="APENs"/>
    <s v="08"/>
    <x v="1"/>
    <s v="20200254"/>
    <x v="16"/>
    <n v="19.5"/>
    <n v="0"/>
    <n v="0"/>
    <n v="0"/>
    <n v="0"/>
  </r>
  <r>
    <s v="APENs"/>
    <s v="08"/>
    <x v="1"/>
    <s v="20200254"/>
    <x v="16"/>
    <n v="0"/>
    <n v="0"/>
    <n v="0"/>
    <n v="0"/>
    <n v="0.44350000000000001"/>
  </r>
  <r>
    <s v="APENs"/>
    <s v="08"/>
    <x v="1"/>
    <s v="20200254"/>
    <x v="16"/>
    <n v="0"/>
    <n v="0"/>
    <n v="0"/>
    <n v="0"/>
    <n v="0"/>
  </r>
  <r>
    <s v="APENs"/>
    <s v="08"/>
    <x v="1"/>
    <s v="20200254"/>
    <x v="16"/>
    <n v="0"/>
    <n v="0"/>
    <n v="0"/>
    <n v="2.6610000000000002E-2"/>
    <n v="0"/>
  </r>
  <r>
    <s v="APENs"/>
    <s v="08"/>
    <x v="1"/>
    <s v="20200254"/>
    <x v="16"/>
    <n v="0"/>
    <n v="2.6"/>
    <n v="0"/>
    <n v="0"/>
    <n v="0"/>
  </r>
  <r>
    <s v="APENs"/>
    <s v="08"/>
    <x v="1"/>
    <s v="20200256"/>
    <x v="16"/>
    <n v="0"/>
    <n v="0"/>
    <n v="6.1"/>
    <n v="0"/>
    <n v="0"/>
  </r>
  <r>
    <s v="APENs"/>
    <s v="08"/>
    <x v="1"/>
    <s v="20200256"/>
    <x v="16"/>
    <n v="19.5"/>
    <n v="0"/>
    <n v="0"/>
    <n v="0"/>
    <n v="0"/>
  </r>
  <r>
    <s v="APENs"/>
    <s v="08"/>
    <x v="1"/>
    <s v="20200256"/>
    <x v="16"/>
    <n v="0"/>
    <n v="0"/>
    <n v="0"/>
    <n v="0"/>
    <n v="0.44350000000000001"/>
  </r>
  <r>
    <s v="APENs"/>
    <s v="08"/>
    <x v="1"/>
    <s v="20200256"/>
    <x v="16"/>
    <n v="0"/>
    <n v="0"/>
    <n v="0"/>
    <n v="2.6610000000000002E-2"/>
    <n v="0"/>
  </r>
  <r>
    <s v="APENs"/>
    <s v="08"/>
    <x v="1"/>
    <s v="20200256"/>
    <x v="16"/>
    <n v="0"/>
    <n v="2.6"/>
    <n v="0"/>
    <n v="0"/>
    <n v="0"/>
  </r>
  <r>
    <s v="APENs"/>
    <s v="08"/>
    <x v="1"/>
    <s v="20200256"/>
    <x v="16"/>
    <n v="0"/>
    <n v="0"/>
    <n v="6.1"/>
    <n v="0"/>
    <n v="0"/>
  </r>
  <r>
    <s v="APENs"/>
    <s v="08"/>
    <x v="1"/>
    <s v="20200256"/>
    <x v="16"/>
    <n v="19.5"/>
    <n v="0"/>
    <n v="0"/>
    <n v="0"/>
    <n v="0"/>
  </r>
  <r>
    <s v="APENs"/>
    <s v="08"/>
    <x v="1"/>
    <s v="20200256"/>
    <x v="16"/>
    <n v="0"/>
    <n v="0"/>
    <n v="0"/>
    <n v="0"/>
    <n v="0.44350000000000001"/>
  </r>
  <r>
    <s v="APENs"/>
    <s v="08"/>
    <x v="1"/>
    <s v="20200256"/>
    <x v="16"/>
    <n v="0"/>
    <n v="0"/>
    <n v="0"/>
    <n v="19.5"/>
    <n v="0"/>
  </r>
  <r>
    <s v="APENs"/>
    <s v="08"/>
    <x v="1"/>
    <s v="20200256"/>
    <x v="16"/>
    <n v="0"/>
    <n v="2.6"/>
    <n v="0"/>
    <n v="0"/>
    <n v="0"/>
  </r>
  <r>
    <s v="APENs"/>
    <s v="08"/>
    <x v="1"/>
    <s v="40400311"/>
    <x v="18"/>
    <n v="0"/>
    <n v="9.9782959620052107"/>
    <n v="0"/>
    <n v="0"/>
    <n v="0"/>
  </r>
  <r>
    <s v="APENs"/>
    <s v="08"/>
    <x v="1"/>
    <s v="40400311"/>
    <x v="18"/>
    <n v="0"/>
    <n v="9.9782959620052107"/>
    <n v="0"/>
    <n v="0"/>
    <n v="0"/>
  </r>
  <r>
    <s v="APENs"/>
    <s v="08"/>
    <x v="1"/>
    <s v="20200254"/>
    <x v="16"/>
    <n v="0"/>
    <n v="0"/>
    <n v="14.3"/>
    <n v="0"/>
    <n v="0"/>
  </r>
  <r>
    <s v="APENs"/>
    <s v="08"/>
    <x v="1"/>
    <s v="20200254"/>
    <x v="16"/>
    <n v="14.3"/>
    <n v="0"/>
    <n v="0"/>
    <n v="0"/>
    <n v="0"/>
  </r>
  <r>
    <s v="APENs"/>
    <s v="08"/>
    <x v="1"/>
    <s v="20200254"/>
    <x v="16"/>
    <n v="0"/>
    <n v="0"/>
    <n v="0"/>
    <n v="0"/>
    <n v="0.26"/>
  </r>
  <r>
    <s v="APENs"/>
    <s v="08"/>
    <x v="1"/>
    <s v="20200254"/>
    <x v="16"/>
    <n v="0"/>
    <n v="0"/>
    <n v="0"/>
    <n v="0"/>
    <n v="0"/>
  </r>
  <r>
    <s v="APENs"/>
    <s v="08"/>
    <x v="1"/>
    <s v="20200254"/>
    <x v="16"/>
    <n v="0"/>
    <n v="0"/>
    <n v="0"/>
    <n v="1.4999999999999999E-2"/>
    <n v="0"/>
  </r>
  <r>
    <s v="APENs"/>
    <s v="08"/>
    <x v="1"/>
    <s v="20200254"/>
    <x v="16"/>
    <n v="0"/>
    <n v="7.1"/>
    <n v="0"/>
    <n v="0"/>
    <n v="0"/>
  </r>
  <r>
    <s v="APENs"/>
    <s v="08"/>
    <x v="1"/>
    <s v="40400311"/>
    <x v="18"/>
    <n v="0"/>
    <n v="9.4592353872731945"/>
    <n v="0"/>
    <n v="0"/>
    <n v="0"/>
  </r>
  <r>
    <s v="APENs"/>
    <s v="08"/>
    <x v="1"/>
    <s v="40400311"/>
    <x v="18"/>
    <n v="0"/>
    <n v="8.0223895056620762"/>
    <n v="0"/>
    <n v="0"/>
    <n v="0"/>
  </r>
  <r>
    <s v="APENs"/>
    <s v="08"/>
    <x v="1"/>
    <s v="40400311"/>
    <x v="18"/>
    <n v="0"/>
    <n v="8.0223895056620762"/>
    <n v="0"/>
    <n v="0"/>
    <n v="0"/>
  </r>
  <r>
    <s v="APENs"/>
    <s v="08"/>
    <x v="1"/>
    <s v="40400311"/>
    <x v="18"/>
    <n v="0"/>
    <n v="9.4592353872731945"/>
    <n v="0"/>
    <n v="0"/>
    <n v="0"/>
  </r>
  <r>
    <s v="APENs"/>
    <s v="08"/>
    <x v="1"/>
    <s v="40400311"/>
    <x v="18"/>
    <n v="0"/>
    <n v="15.609913750702242"/>
    <n v="0"/>
    <n v="0"/>
    <n v="0"/>
  </r>
  <r>
    <s v="APENs"/>
    <s v="08"/>
    <x v="1"/>
    <s v="31000199"/>
    <x v="22"/>
    <n v="0"/>
    <n v="9.42"/>
    <n v="0"/>
    <n v="0"/>
    <n v="0"/>
  </r>
  <r>
    <s v="APENs"/>
    <s v="08"/>
    <x v="1"/>
    <s v="31000199"/>
    <x v="22"/>
    <n v="0"/>
    <n v="62.37"/>
    <n v="0"/>
    <n v="0"/>
    <n v="0"/>
  </r>
  <r>
    <s v="APENs"/>
    <s v="08"/>
    <x v="1"/>
    <s v="31000199"/>
    <x v="22"/>
    <n v="0"/>
    <n v="2.56"/>
    <n v="0"/>
    <n v="0"/>
    <n v="0"/>
  </r>
  <r>
    <s v="APENs"/>
    <s v="08"/>
    <x v="1"/>
    <s v="40400311"/>
    <x v="18"/>
    <n v="0"/>
    <n v="1.995619280015442"/>
    <n v="0"/>
    <n v="0"/>
    <n v="0"/>
  </r>
  <r>
    <s v="APENs"/>
    <s v="08"/>
    <x v="1"/>
    <s v="40400311"/>
    <x v="18"/>
    <n v="0"/>
    <n v="7.7077719249925192"/>
    <n v="0"/>
    <n v="0"/>
    <n v="0"/>
  </r>
  <r>
    <s v="APENs"/>
    <s v="08"/>
    <x v="1"/>
    <s v="40400311"/>
    <x v="18"/>
    <n v="0"/>
    <n v="10.19132695328434"/>
    <n v="0"/>
    <n v="0"/>
    <n v="0"/>
  </r>
  <r>
    <s v="APENs"/>
    <s v="08"/>
    <x v="1"/>
    <s v="40400311"/>
    <x v="18"/>
    <n v="0"/>
    <n v="0.97408364037586614"/>
    <n v="0"/>
    <n v="0"/>
    <n v="0"/>
  </r>
  <r>
    <s v="APENs"/>
    <s v="08"/>
    <x v="1"/>
    <s v="40400311"/>
    <x v="18"/>
    <n v="0"/>
    <n v="7.7993175423069268"/>
    <n v="0"/>
    <n v="0"/>
    <n v="0"/>
  </r>
  <r>
    <s v="APENs"/>
    <s v="08"/>
    <x v="1"/>
    <s v="40400311"/>
    <x v="18"/>
    <n v="0"/>
    <n v="22.522559194254278"/>
    <n v="0"/>
    <n v="0"/>
    <n v="0"/>
  </r>
  <r>
    <s v="APENs"/>
    <s v="08"/>
    <x v="1"/>
    <s v="40400311"/>
    <x v="18"/>
    <n v="0"/>
    <n v="2.7337250411170437"/>
    <n v="0"/>
    <n v="0"/>
    <n v="0"/>
  </r>
  <r>
    <s v="APENs"/>
    <s v="08"/>
    <x v="1"/>
    <s v="40400311"/>
    <x v="18"/>
    <n v="0"/>
    <n v="2.9852277448998117"/>
    <n v="0"/>
    <n v="0"/>
    <n v="0"/>
  </r>
  <r>
    <s v="APENs"/>
    <s v="08"/>
    <x v="1"/>
    <s v="40400311"/>
    <x v="18"/>
    <n v="0"/>
    <n v="2.7337250411170437"/>
    <n v="0"/>
    <n v="0"/>
    <n v="0"/>
  </r>
  <r>
    <s v="APENs"/>
    <s v="08"/>
    <x v="1"/>
    <s v="40400311"/>
    <x v="18"/>
    <n v="0"/>
    <n v="6.8409268505295913"/>
    <n v="0"/>
    <n v="0"/>
    <n v="0"/>
  </r>
  <r>
    <s v="APENs"/>
    <s v="08"/>
    <x v="1"/>
    <s v="40400311"/>
    <x v="18"/>
    <n v="0"/>
    <n v="2.5547354191967955"/>
    <n v="0"/>
    <n v="0"/>
    <n v="0"/>
  </r>
  <r>
    <s v="APENs"/>
    <s v="08"/>
    <x v="1"/>
    <s v="40400311"/>
    <x v="18"/>
    <n v="0"/>
    <n v="8.1101967539827573"/>
    <n v="0"/>
    <n v="0"/>
    <n v="0"/>
  </r>
  <r>
    <s v="APENs"/>
    <s v="08"/>
    <x v="1"/>
    <s v="40400311"/>
    <x v="18"/>
    <n v="0"/>
    <n v="2.1651102325646989"/>
    <n v="0"/>
    <n v="0"/>
    <n v="0"/>
  </r>
  <r>
    <s v="APENs"/>
    <s v="08"/>
    <x v="1"/>
    <s v="40400311"/>
    <x v="18"/>
    <n v="0"/>
    <n v="2.7091215157469906"/>
    <n v="0"/>
    <n v="0"/>
    <n v="0"/>
  </r>
  <r>
    <s v="APENs"/>
    <s v="08"/>
    <x v="1"/>
    <s v="40400311"/>
    <x v="18"/>
    <n v="0"/>
    <n v="2.0776310312489534"/>
    <n v="0"/>
    <n v="0"/>
    <n v="0"/>
  </r>
  <r>
    <s v="APENs"/>
    <s v="08"/>
    <x v="1"/>
    <s v="40400311"/>
    <x v="18"/>
    <n v="0"/>
    <n v="2.3537372604017746"/>
    <n v="0"/>
    <n v="0"/>
    <n v="0"/>
  </r>
  <r>
    <s v="APENs"/>
    <s v="08"/>
    <x v="1"/>
    <s v="40400311"/>
    <x v="18"/>
    <n v="0"/>
    <n v="2.9715591196942266"/>
    <n v="0"/>
    <n v="0"/>
    <n v="0"/>
  </r>
  <r>
    <s v="APENs"/>
    <s v="08"/>
    <x v="1"/>
    <s v="40400311"/>
    <x v="18"/>
    <n v="0"/>
    <n v="2.7118552407881076"/>
    <n v="0"/>
    <n v="0"/>
    <n v="0"/>
  </r>
  <r>
    <s v="APENs"/>
    <s v="08"/>
    <x v="1"/>
    <s v="40400311"/>
    <x v="18"/>
    <n v="0"/>
    <n v="2.8430740427617258"/>
    <n v="0"/>
    <n v="0"/>
    <n v="0"/>
  </r>
  <r>
    <s v="APENs"/>
    <s v="08"/>
    <x v="1"/>
    <s v="40400311"/>
    <x v="18"/>
    <n v="0"/>
    <n v="1.995619280015442"/>
    <n v="0"/>
    <n v="0"/>
    <n v="0"/>
  </r>
  <r>
    <s v="APENs"/>
    <s v="08"/>
    <x v="1"/>
    <s v="40400311"/>
    <x v="18"/>
    <n v="0"/>
    <n v="27.324610008295942"/>
    <n v="0"/>
    <n v="0"/>
    <n v="0"/>
  </r>
  <r>
    <s v="APENs"/>
    <s v="08"/>
    <x v="1"/>
    <s v="40400311"/>
    <x v="18"/>
    <n v="0"/>
    <n v="2.2866390044144476"/>
    <n v="0"/>
    <n v="0"/>
    <n v="0"/>
  </r>
  <r>
    <s v="APENs"/>
    <s v="08"/>
    <x v="1"/>
    <s v="40400311"/>
    <x v="18"/>
    <n v="0"/>
    <n v="14.967144600115814"/>
    <n v="0"/>
    <n v="0"/>
    <n v="0"/>
  </r>
  <r>
    <s v="APENs"/>
    <s v="08"/>
    <x v="1"/>
    <s v="40400311"/>
    <x v="18"/>
    <n v="0"/>
    <n v="4.9890482000386047"/>
    <n v="0"/>
    <n v="0"/>
    <n v="0"/>
  </r>
  <r>
    <s v="APENs"/>
    <s v="08"/>
    <x v="1"/>
    <s v="40400311"/>
    <x v="18"/>
    <n v="0"/>
    <n v="4.9890482000386047"/>
    <n v="0"/>
    <n v="0"/>
    <n v="0"/>
  </r>
  <r>
    <s v="APENs"/>
    <s v="08"/>
    <x v="1"/>
    <s v="40400311"/>
    <x v="18"/>
    <n v="0"/>
    <n v="14.967144600115814"/>
    <n v="0"/>
    <n v="0"/>
    <n v="0"/>
  </r>
  <r>
    <s v="APENs"/>
    <s v="08"/>
    <x v="1"/>
    <s v="40400311"/>
    <x v="18"/>
    <n v="0"/>
    <n v="1.3395252701473517"/>
    <n v="0"/>
    <n v="0"/>
    <n v="0"/>
  </r>
  <r>
    <s v="APENs"/>
    <s v="08"/>
    <x v="1"/>
    <s v="40400311"/>
    <x v="18"/>
    <n v="0"/>
    <n v="0.87801575841219137"/>
    <n v="0"/>
    <n v="0"/>
    <n v="0"/>
  </r>
  <r>
    <s v="APENs"/>
    <s v="08"/>
    <x v="1"/>
    <s v="40400311"/>
    <x v="18"/>
    <n v="0"/>
    <n v="2.7337250411170437"/>
    <n v="0"/>
    <n v="0"/>
    <n v="0"/>
  </r>
  <r>
    <s v="APENs"/>
    <s v="08"/>
    <x v="1"/>
    <s v="40400311"/>
    <x v="18"/>
    <n v="0"/>
    <n v="0.47587113623866861"/>
    <n v="0"/>
    <n v="0"/>
    <n v="0"/>
  </r>
  <r>
    <s v="APENs"/>
    <s v="08"/>
    <x v="1"/>
    <s v="40400311"/>
    <x v="18"/>
    <n v="0"/>
    <n v="2.7966007170627361"/>
    <n v="0"/>
    <n v="0"/>
    <n v="0"/>
  </r>
  <r>
    <s v="APENs"/>
    <s v="08"/>
    <x v="1"/>
    <s v="40400311"/>
    <x v="18"/>
    <n v="0"/>
    <n v="2.6052399641845425"/>
    <n v="0"/>
    <n v="0"/>
    <n v="0"/>
  </r>
  <r>
    <s v="APENs"/>
    <s v="08"/>
    <x v="1"/>
    <s v="40400311"/>
    <x v="18"/>
    <n v="0"/>
    <n v="1.8917754538585616"/>
    <n v="0"/>
    <n v="0"/>
    <n v="0"/>
  </r>
  <r>
    <s v="APENs"/>
    <s v="08"/>
    <x v="1"/>
    <s v="40400311"/>
    <x v="18"/>
    <n v="0"/>
    <n v="15.272862938037871"/>
    <n v="0"/>
    <n v="0"/>
    <n v="0"/>
  </r>
  <r>
    <s v="APENs"/>
    <s v="08"/>
    <x v="1"/>
    <s v="40400311"/>
    <x v="18"/>
    <n v="0"/>
    <n v="18.556740176518218"/>
    <n v="0"/>
    <n v="0"/>
    <n v="0"/>
  </r>
  <r>
    <s v="APENs"/>
    <s v="08"/>
    <x v="1"/>
    <s v="40400311"/>
    <x v="18"/>
    <n v="0"/>
    <n v="10.460228450091298"/>
    <n v="0"/>
    <n v="0"/>
    <n v="0"/>
  </r>
  <r>
    <s v="APENs"/>
    <s v="08"/>
    <x v="1"/>
    <s v="40400311"/>
    <x v="18"/>
    <n v="0"/>
    <n v="10.611032683406368"/>
    <n v="0"/>
    <n v="0"/>
    <n v="0"/>
  </r>
  <r>
    <s v="APENs"/>
    <s v="08"/>
    <x v="1"/>
    <s v="40400311"/>
    <x v="18"/>
    <n v="0"/>
    <n v="12.835115857704935"/>
    <n v="0"/>
    <n v="0"/>
    <n v="0"/>
  </r>
  <r>
    <s v="APENs"/>
    <s v="08"/>
    <x v="1"/>
    <s v="40400311"/>
    <x v="18"/>
    <n v="0"/>
    <n v="15.393202482086508"/>
    <n v="0"/>
    <n v="0"/>
    <n v="0"/>
  </r>
  <r>
    <s v="APENs"/>
    <s v="08"/>
    <x v="1"/>
    <s v="40400311"/>
    <x v="18"/>
    <n v="0"/>
    <n v="2.4220803864297005"/>
    <n v="0"/>
    <n v="0"/>
    <n v="0"/>
  </r>
  <r>
    <s v="APENs"/>
    <s v="08"/>
    <x v="1"/>
    <s v="40400311"/>
    <x v="18"/>
    <n v="0"/>
    <n v="20.748973062078363"/>
    <n v="0"/>
    <n v="0"/>
    <n v="0"/>
  </r>
  <r>
    <s v="APENs"/>
    <s v="08"/>
    <x v="1"/>
    <s v="40400311"/>
    <x v="18"/>
    <n v="0"/>
    <n v="6.2000517613379049"/>
    <n v="0"/>
    <n v="0"/>
    <n v="0"/>
  </r>
  <r>
    <s v="APENs"/>
    <s v="08"/>
    <x v="1"/>
    <s v="40400311"/>
    <x v="18"/>
    <n v="0"/>
    <n v="0.48298015950398054"/>
    <n v="0"/>
    <n v="0"/>
    <n v="0"/>
  </r>
  <r>
    <s v="APENs"/>
    <s v="08"/>
    <x v="1"/>
    <s v="40400311"/>
    <x v="18"/>
    <n v="0"/>
    <n v="23.281287119114474"/>
    <n v="0"/>
    <n v="0"/>
    <n v="0"/>
  </r>
  <r>
    <s v="APENs"/>
    <s v="08"/>
    <x v="1"/>
    <s v="40400311"/>
    <x v="18"/>
    <n v="0"/>
    <n v="5.6642782851945146"/>
    <n v="0"/>
    <n v="0"/>
    <n v="0"/>
  </r>
  <r>
    <s v="APENs"/>
    <s v="08"/>
    <x v="1"/>
    <s v="40400311"/>
    <x v="18"/>
    <n v="0"/>
    <n v="1.1645668675158607"/>
    <n v="0"/>
    <n v="0"/>
    <n v="0"/>
  </r>
  <r>
    <s v="APENs"/>
    <s v="08"/>
    <x v="1"/>
    <s v="40400311"/>
    <x v="18"/>
    <n v="0"/>
    <n v="6.3012362197747862"/>
    <n v="0"/>
    <n v="0"/>
    <n v="0"/>
  </r>
  <r>
    <s v="APENs"/>
    <s v="08"/>
    <x v="1"/>
    <s v="40400311"/>
    <x v="18"/>
    <n v="0"/>
    <n v="1.560956998477832"/>
    <n v="0"/>
    <n v="0"/>
    <n v="0"/>
  </r>
  <r>
    <s v="APENs"/>
    <s v="08"/>
    <x v="1"/>
    <s v="40400311"/>
    <x v="18"/>
    <n v="0"/>
    <n v="1.6429687497113432"/>
    <n v="0"/>
    <n v="0"/>
    <n v="0"/>
  </r>
  <r>
    <s v="APENs"/>
    <s v="08"/>
    <x v="1"/>
    <s v="40400311"/>
    <x v="18"/>
    <n v="0"/>
    <n v="1.744116576232674"/>
    <n v="0"/>
    <n v="0"/>
    <n v="0"/>
  </r>
  <r>
    <s v="APENs"/>
    <s v="08"/>
    <x v="1"/>
    <s v="40400311"/>
    <x v="18"/>
    <n v="0"/>
    <n v="2.3892756859362962"/>
    <n v="0"/>
    <n v="0"/>
    <n v="0"/>
  </r>
  <r>
    <s v="APENs"/>
    <s v="08"/>
    <x v="1"/>
    <s v="40400311"/>
    <x v="18"/>
    <n v="0"/>
    <n v="3.2066594732302924"/>
    <n v="0"/>
    <n v="0"/>
    <n v="0"/>
  </r>
  <r>
    <s v="APENs"/>
    <s v="08"/>
    <x v="1"/>
    <s v="40400311"/>
    <x v="18"/>
    <n v="0"/>
    <n v="8.0617551462541623"/>
    <n v="0"/>
    <n v="0"/>
    <n v="0"/>
  </r>
  <r>
    <s v="APENs"/>
    <s v="08"/>
    <x v="1"/>
    <s v="40400311"/>
    <x v="18"/>
    <n v="0"/>
    <n v="1.6621048249991626"/>
    <n v="0"/>
    <n v="0"/>
    <n v="0"/>
  </r>
  <r>
    <s v="APENs"/>
    <s v="08"/>
    <x v="1"/>
    <s v="40400311"/>
    <x v="18"/>
    <n v="0"/>
    <n v="1.9108738037408137"/>
    <n v="0"/>
    <n v="0"/>
    <n v="0"/>
  </r>
  <r>
    <s v="APENs"/>
    <s v="08"/>
    <x v="1"/>
    <s v="40400311"/>
    <x v="18"/>
    <n v="0"/>
    <n v="2.6517132898835323"/>
    <n v="0"/>
    <n v="0"/>
    <n v="0"/>
  </r>
  <r>
    <s v="APENs"/>
    <s v="08"/>
    <x v="1"/>
    <s v="40400311"/>
    <x v="18"/>
    <n v="0"/>
    <n v="3.9584338595374797"/>
    <n v="0"/>
    <n v="0"/>
    <n v="0"/>
  </r>
  <r>
    <s v="APENs"/>
    <s v="08"/>
    <x v="1"/>
    <s v="40400311"/>
    <x v="18"/>
    <n v="0"/>
    <n v="1.6812409002869821"/>
    <n v="0"/>
    <n v="0"/>
    <n v="0"/>
  </r>
  <r>
    <s v="APENs"/>
    <s v="08"/>
    <x v="1"/>
    <s v="40400311"/>
    <x v="18"/>
    <n v="0"/>
    <n v="3.5675111786577425"/>
    <n v="0"/>
    <n v="0"/>
    <n v="0"/>
  </r>
  <r>
    <s v="APENs"/>
    <s v="08"/>
    <x v="1"/>
    <s v="40400311"/>
    <x v="18"/>
    <n v="0"/>
    <n v="4.2044691132380132"/>
    <n v="0"/>
    <n v="0"/>
    <n v="0"/>
  </r>
  <r>
    <s v="APENs"/>
    <s v="08"/>
    <x v="1"/>
    <s v="40400311"/>
    <x v="18"/>
    <n v="0"/>
    <n v="5.89937863873058"/>
    <n v="0"/>
    <n v="0"/>
    <n v="0"/>
  </r>
  <r>
    <s v="APENs"/>
    <s v="08"/>
    <x v="1"/>
    <s v="40400311"/>
    <x v="18"/>
    <n v="0"/>
    <n v="3.228529273559229"/>
    <n v="0"/>
    <n v="0"/>
    <n v="0"/>
  </r>
  <r>
    <s v="APENs"/>
    <s v="08"/>
    <x v="1"/>
    <s v="40400311"/>
    <x v="18"/>
    <n v="0"/>
    <n v="5.3334975552193526"/>
    <n v="0"/>
    <n v="0"/>
    <n v="0"/>
  </r>
  <r>
    <s v="APENs"/>
    <s v="08"/>
    <x v="1"/>
    <s v="40400301"/>
    <x v="18"/>
    <n v="0"/>
    <n v="11.930290457814507"/>
    <n v="0"/>
    <n v="0"/>
    <n v="0"/>
  </r>
  <r>
    <s v="APENs"/>
    <s v="08"/>
    <x v="1"/>
    <s v="40400301"/>
    <x v="18"/>
    <n v="0"/>
    <n v="9.7805027541052691E-2"/>
    <n v="0"/>
    <n v="0"/>
    <n v="0"/>
  </r>
  <r>
    <s v="APENs"/>
    <s v="08"/>
    <x v="1"/>
    <s v="40400311"/>
    <x v="18"/>
    <n v="0"/>
    <n v="1.2064338665205685"/>
    <n v="0"/>
    <n v="0"/>
    <n v="0"/>
  </r>
  <r>
    <s v="APENs"/>
    <s v="08"/>
    <x v="1"/>
    <s v="40400311"/>
    <x v="18"/>
    <n v="0"/>
    <n v="15.026804048550632"/>
    <n v="0"/>
    <n v="0"/>
    <n v="0"/>
  </r>
  <r>
    <s v="APENs"/>
    <s v="08"/>
    <x v="1"/>
    <s v="40400311"/>
    <x v="18"/>
    <n v="0"/>
    <n v="3.9678269387787579"/>
    <n v="0"/>
    <n v="0"/>
    <n v="0"/>
  </r>
  <r>
    <s v="APENs"/>
    <s v="08"/>
    <x v="1"/>
    <s v="40400311"/>
    <x v="18"/>
    <n v="0"/>
    <n v="7.9222490568183979"/>
    <n v="0"/>
    <n v="0"/>
    <n v="0"/>
  </r>
  <r>
    <s v="APENs"/>
    <s v="08"/>
    <x v="1"/>
    <s v="40400311"/>
    <x v="18"/>
    <n v="0"/>
    <n v="2.3860580915629015"/>
    <n v="0"/>
    <n v="0"/>
    <n v="0"/>
  </r>
  <r>
    <s v="APENs"/>
    <s v="08"/>
    <x v="1"/>
    <s v="40400311"/>
    <x v="18"/>
    <n v="0"/>
    <n v="6.3002657473851889"/>
    <n v="0"/>
    <n v="0"/>
    <n v="0"/>
  </r>
  <r>
    <s v="APENs"/>
    <s v="08"/>
    <x v="1"/>
    <s v="40400311"/>
    <x v="18"/>
    <n v="0"/>
    <n v="3.2037521566490641"/>
    <n v="0"/>
    <n v="0"/>
    <n v="0"/>
  </r>
  <r>
    <s v="APENs"/>
    <s v="08"/>
    <x v="1"/>
    <s v="40400311"/>
    <x v="18"/>
    <n v="0"/>
    <n v="13.900799106464769"/>
    <n v="0"/>
    <n v="0"/>
    <n v="0"/>
  </r>
  <r>
    <s v="APENs"/>
    <s v="08"/>
    <x v="1"/>
    <s v="40400311"/>
    <x v="18"/>
    <n v="0"/>
    <n v="3.4048244677358261"/>
    <n v="0"/>
    <n v="0"/>
    <n v="0"/>
  </r>
  <r>
    <s v="APENs"/>
    <s v="08"/>
    <x v="1"/>
    <s v="40400311"/>
    <x v="18"/>
    <n v="0"/>
    <n v="2.2520098841717275"/>
    <n v="0"/>
    <n v="0"/>
    <n v="0"/>
  </r>
  <r>
    <s v="APENs"/>
    <s v="08"/>
    <x v="1"/>
    <s v="40400311"/>
    <x v="18"/>
    <n v="0"/>
    <n v="10.72385659129394"/>
    <n v="0"/>
    <n v="0"/>
    <n v="0"/>
  </r>
  <r>
    <s v="APENs"/>
    <s v="08"/>
    <x v="1"/>
    <s v="40400311"/>
    <x v="18"/>
    <n v="0"/>
    <n v="5.7104536348640238"/>
    <n v="0"/>
    <n v="0"/>
    <n v="0"/>
  </r>
  <r>
    <s v="APENs"/>
    <s v="08"/>
    <x v="1"/>
    <s v="40400311"/>
    <x v="18"/>
    <n v="0"/>
    <n v="1.7694363375635001"/>
    <n v="0"/>
    <n v="0"/>
    <n v="0"/>
  </r>
  <r>
    <s v="APENs"/>
    <s v="08"/>
    <x v="1"/>
    <s v="40400311"/>
    <x v="18"/>
    <n v="0"/>
    <n v="6.8900778599063566"/>
    <n v="0"/>
    <n v="0"/>
    <n v="0"/>
  </r>
  <r>
    <s v="APENs"/>
    <s v="08"/>
    <x v="1"/>
    <s v="40400311"/>
    <x v="18"/>
    <n v="0"/>
    <n v="2.9490605626058333"/>
    <n v="0"/>
    <n v="0"/>
    <n v="0"/>
  </r>
  <r>
    <s v="APENs"/>
    <s v="08"/>
    <x v="1"/>
    <s v="40400311"/>
    <x v="18"/>
    <n v="0"/>
    <n v="1.3270772531726249"/>
    <n v="0"/>
    <n v="0"/>
    <n v="0"/>
  </r>
  <r>
    <s v="APENs"/>
    <s v="08"/>
    <x v="1"/>
    <s v="40400311"/>
    <x v="18"/>
    <n v="0"/>
    <n v="10.415545714294238"/>
    <n v="0"/>
    <n v="0"/>
    <n v="0"/>
  </r>
  <r>
    <s v="APENs"/>
    <s v="08"/>
    <x v="1"/>
    <s v="40400311"/>
    <x v="18"/>
    <n v="0"/>
    <n v="6.3970445345458069"/>
    <n v="0"/>
    <n v="0"/>
    <n v="0"/>
  </r>
  <r>
    <s v="APENs"/>
    <s v="08"/>
    <x v="2"/>
    <s v="20200254"/>
    <x v="16"/>
    <n v="0"/>
    <n v="0"/>
    <n v="43.399977999999997"/>
    <n v="0"/>
    <n v="0"/>
  </r>
  <r>
    <s v="APENs"/>
    <s v="08"/>
    <x v="2"/>
    <s v="20200254"/>
    <x v="16"/>
    <n v="28.899985999999998"/>
    <n v="0"/>
    <n v="0"/>
    <n v="0"/>
    <n v="0"/>
  </r>
  <r>
    <s v="APENs"/>
    <s v="08"/>
    <x v="2"/>
    <s v="20200254"/>
    <x v="16"/>
    <n v="0"/>
    <n v="10.599995"/>
    <n v="0"/>
    <n v="0"/>
    <n v="0"/>
  </r>
  <r>
    <s v="APENs"/>
    <s v="08"/>
    <x v="2"/>
    <s v="31000304"/>
    <x v="15"/>
    <n v="0"/>
    <n v="30.379863"/>
    <n v="0"/>
    <n v="0"/>
    <n v="0"/>
  </r>
  <r>
    <s v="APENs"/>
    <s v="08"/>
    <x v="2"/>
    <s v="31000311"/>
    <x v="32"/>
    <n v="0"/>
    <n v="4.91"/>
    <n v="0"/>
    <n v="0"/>
    <n v="0"/>
  </r>
  <r>
    <s v="APENs"/>
    <s v="08"/>
    <x v="2"/>
    <s v="20200253"/>
    <x v="16"/>
    <n v="0"/>
    <n v="0"/>
    <n v="3.5"/>
    <n v="0"/>
    <n v="0"/>
  </r>
  <r>
    <s v="APENs"/>
    <s v="08"/>
    <x v="2"/>
    <s v="20200253"/>
    <x v="16"/>
    <n v="22.5"/>
    <n v="0"/>
    <n v="0"/>
    <n v="0"/>
    <n v="0"/>
  </r>
  <r>
    <s v="APENs"/>
    <s v="08"/>
    <x v="2"/>
    <s v="20200253"/>
    <x v="16"/>
    <n v="0"/>
    <n v="0"/>
    <n v="0"/>
    <n v="0"/>
    <n v="0.107"/>
  </r>
  <r>
    <s v="APENs"/>
    <s v="08"/>
    <x v="2"/>
    <s v="20200253"/>
    <x v="16"/>
    <n v="0"/>
    <n v="0"/>
    <n v="0"/>
    <n v="0"/>
    <n v="0"/>
  </r>
  <r>
    <s v="APENs"/>
    <s v="08"/>
    <x v="2"/>
    <s v="20200253"/>
    <x v="16"/>
    <n v="0"/>
    <n v="0"/>
    <n v="0"/>
    <n v="6.4200000000000004E-3"/>
    <n v="0"/>
  </r>
  <r>
    <s v="APENs"/>
    <s v="08"/>
    <x v="2"/>
    <s v="20200253"/>
    <x v="16"/>
    <n v="0"/>
    <n v="1.2"/>
    <n v="0"/>
    <n v="0"/>
    <n v="0"/>
  </r>
  <r>
    <s v="APENs"/>
    <s v="08"/>
    <x v="2"/>
    <s v="20200254"/>
    <x v="16"/>
    <n v="0"/>
    <n v="0"/>
    <n v="10"/>
    <n v="0"/>
    <n v="0"/>
  </r>
  <r>
    <s v="APENs"/>
    <s v="08"/>
    <x v="2"/>
    <s v="20200254"/>
    <x v="16"/>
    <n v="38"/>
    <n v="0"/>
    <n v="0"/>
    <n v="0"/>
    <n v="0"/>
  </r>
  <r>
    <s v="APENs"/>
    <s v="08"/>
    <x v="2"/>
    <s v="20200254"/>
    <x v="16"/>
    <n v="0"/>
    <n v="6"/>
    <n v="0"/>
    <n v="0"/>
    <n v="0"/>
  </r>
  <r>
    <s v="APENs"/>
    <s v="08"/>
    <x v="2"/>
    <s v="20200254"/>
    <x v="16"/>
    <n v="0"/>
    <n v="0"/>
    <n v="1.52"/>
    <n v="0"/>
    <n v="0"/>
  </r>
  <r>
    <s v="APENs"/>
    <s v="08"/>
    <x v="2"/>
    <s v="20200254"/>
    <x v="16"/>
    <n v="15.2"/>
    <n v="0"/>
    <n v="0"/>
    <n v="0"/>
    <n v="0"/>
  </r>
  <r>
    <s v="APENs"/>
    <s v="08"/>
    <x v="2"/>
    <s v="20200254"/>
    <x v="16"/>
    <n v="0"/>
    <n v="0.86"/>
    <n v="0"/>
    <n v="0"/>
    <n v="0"/>
  </r>
  <r>
    <s v="APENs"/>
    <s v="08"/>
    <x v="2"/>
    <s v="31000209"/>
    <x v="31"/>
    <n v="0"/>
    <n v="0"/>
    <n v="1.3557999999999999"/>
    <n v="0"/>
    <n v="0"/>
  </r>
  <r>
    <s v="APENs"/>
    <s v="08"/>
    <x v="2"/>
    <s v="31000209"/>
    <x v="31"/>
    <n v="3.1861299999999999"/>
    <n v="0"/>
    <n v="0"/>
    <n v="0"/>
    <n v="0"/>
  </r>
  <r>
    <s v="APENs"/>
    <s v="08"/>
    <x v="2"/>
    <s v="31000209"/>
    <x v="31"/>
    <n v="0"/>
    <n v="0"/>
    <n v="0"/>
    <n v="0"/>
    <n v="0.257602"/>
  </r>
  <r>
    <s v="APENs"/>
    <s v="08"/>
    <x v="2"/>
    <s v="31000209"/>
    <x v="31"/>
    <n v="0"/>
    <n v="0"/>
    <n v="0"/>
    <n v="2.0337000000000001E-2"/>
    <n v="0"/>
  </r>
  <r>
    <s v="APENs"/>
    <s v="08"/>
    <x v="2"/>
    <s v="31000304"/>
    <x v="15"/>
    <n v="0"/>
    <n v="7.3546E-2"/>
    <n v="0"/>
    <n v="0"/>
    <n v="0"/>
  </r>
  <r>
    <s v="APENs"/>
    <s v="08"/>
    <x v="2"/>
    <s v="31000305"/>
    <x v="24"/>
    <n v="0"/>
    <n v="1.706"/>
    <n v="0"/>
    <n v="0"/>
    <n v="0"/>
  </r>
  <r>
    <s v="APENs"/>
    <s v="08"/>
    <x v="2"/>
    <s v="20200252"/>
    <x v="16"/>
    <n v="0"/>
    <n v="0"/>
    <n v="3.4"/>
    <n v="0"/>
    <n v="0"/>
  </r>
  <r>
    <s v="APENs"/>
    <s v="08"/>
    <x v="2"/>
    <s v="20200252"/>
    <x v="16"/>
    <n v="3.8"/>
    <n v="0"/>
    <n v="0"/>
    <n v="0"/>
    <n v="0"/>
  </r>
  <r>
    <s v="APENs"/>
    <s v="08"/>
    <x v="2"/>
    <s v="20200252"/>
    <x v="16"/>
    <n v="0"/>
    <n v="0"/>
    <n v="0"/>
    <n v="0"/>
    <n v="4.4749999999999998E-2"/>
  </r>
  <r>
    <s v="APENs"/>
    <s v="08"/>
    <x v="2"/>
    <s v="20200252"/>
    <x v="16"/>
    <n v="0"/>
    <n v="0"/>
    <n v="0"/>
    <n v="0"/>
    <n v="0"/>
  </r>
  <r>
    <s v="APENs"/>
    <s v="08"/>
    <x v="2"/>
    <s v="20200252"/>
    <x v="16"/>
    <n v="0"/>
    <n v="0"/>
    <n v="0"/>
    <n v="2.6849999999999999E-3"/>
    <n v="0"/>
  </r>
  <r>
    <s v="APENs"/>
    <s v="08"/>
    <x v="2"/>
    <s v="20200252"/>
    <x v="16"/>
    <n v="0"/>
    <n v="0.8"/>
    <n v="0"/>
    <n v="0"/>
    <n v="0"/>
  </r>
  <r>
    <s v="APENs"/>
    <s v="08"/>
    <x v="2"/>
    <s v="20200256"/>
    <x v="16"/>
    <n v="0"/>
    <n v="0"/>
    <n v="4.6603490000000001"/>
    <n v="0"/>
    <n v="0"/>
  </r>
  <r>
    <s v="APENs"/>
    <s v="08"/>
    <x v="2"/>
    <s v="20200256"/>
    <x v="16"/>
    <n v="2.3841139999999998"/>
    <n v="0"/>
    <n v="0"/>
    <n v="0"/>
    <n v="0"/>
  </r>
  <r>
    <s v="APENs"/>
    <s v="08"/>
    <x v="2"/>
    <s v="20200256"/>
    <x v="16"/>
    <n v="0"/>
    <n v="0"/>
    <n v="0"/>
    <n v="0"/>
    <n v="3.95E-2"/>
  </r>
  <r>
    <s v="APENs"/>
    <s v="08"/>
    <x v="2"/>
    <s v="20200256"/>
    <x v="16"/>
    <n v="0"/>
    <n v="0"/>
    <n v="0"/>
    <n v="0"/>
    <n v="0"/>
  </r>
  <r>
    <s v="APENs"/>
    <s v="08"/>
    <x v="2"/>
    <s v="20200256"/>
    <x v="16"/>
    <n v="0"/>
    <n v="0"/>
    <n v="0"/>
    <n v="2.3700000000000001E-3"/>
    <n v="0"/>
  </r>
  <r>
    <s v="APENs"/>
    <s v="08"/>
    <x v="2"/>
    <s v="20200256"/>
    <x v="16"/>
    <n v="0"/>
    <n v="0.103007"/>
    <n v="0"/>
    <n v="0"/>
    <n v="0"/>
  </r>
  <r>
    <s v="APENs"/>
    <s v="08"/>
    <x v="2"/>
    <s v="20200256"/>
    <x v="16"/>
    <n v="0"/>
    <n v="0"/>
    <n v="10.029999999999999"/>
    <n v="0"/>
    <n v="0"/>
  </r>
  <r>
    <s v="APENs"/>
    <s v="08"/>
    <x v="2"/>
    <s v="20200256"/>
    <x v="16"/>
    <n v="5.0199999999999996"/>
    <n v="0"/>
    <n v="0"/>
    <n v="0"/>
    <n v="0"/>
  </r>
  <r>
    <s v="APENs"/>
    <s v="08"/>
    <x v="2"/>
    <s v="20200256"/>
    <x v="16"/>
    <n v="0"/>
    <n v="0"/>
    <n v="0"/>
    <n v="0"/>
    <n v="0.08"/>
  </r>
  <r>
    <s v="APENs"/>
    <s v="08"/>
    <x v="2"/>
    <s v="20200256"/>
    <x v="16"/>
    <n v="0"/>
    <n v="0"/>
    <n v="0"/>
    <n v="0"/>
    <n v="0"/>
  </r>
  <r>
    <s v="APENs"/>
    <s v="08"/>
    <x v="2"/>
    <s v="20200256"/>
    <x v="16"/>
    <n v="0"/>
    <n v="0"/>
    <n v="0"/>
    <n v="0.01"/>
    <n v="0"/>
  </r>
  <r>
    <s v="APENs"/>
    <s v="08"/>
    <x v="2"/>
    <s v="20200256"/>
    <x v="16"/>
    <n v="0"/>
    <n v="2.5099999999999998"/>
    <n v="0"/>
    <n v="0"/>
    <n v="0"/>
  </r>
  <r>
    <s v="APENs"/>
    <s v="08"/>
    <x v="2"/>
    <s v="20200256"/>
    <x v="16"/>
    <n v="0"/>
    <n v="0"/>
    <n v="53.25"/>
    <n v="0"/>
    <n v="0"/>
  </r>
  <r>
    <s v="APENs"/>
    <s v="08"/>
    <x v="2"/>
    <s v="20200256"/>
    <x v="16"/>
    <n v="27.718959000000002"/>
    <n v="0"/>
    <n v="0"/>
    <n v="0"/>
    <n v="0"/>
  </r>
  <r>
    <s v="APENs"/>
    <s v="08"/>
    <x v="2"/>
    <s v="20200256"/>
    <x v="16"/>
    <n v="0"/>
    <n v="0"/>
    <n v="0"/>
    <n v="0"/>
    <n v="0.43"/>
  </r>
  <r>
    <s v="APENs"/>
    <s v="08"/>
    <x v="2"/>
    <s v="20200256"/>
    <x v="16"/>
    <n v="0"/>
    <n v="0"/>
    <n v="0"/>
    <n v="0.03"/>
    <n v="0"/>
  </r>
  <r>
    <s v="APENs"/>
    <s v="08"/>
    <x v="2"/>
    <s v="20200256"/>
    <x v="16"/>
    <n v="0"/>
    <n v="13.31"/>
    <n v="0"/>
    <n v="0"/>
    <n v="0"/>
  </r>
  <r>
    <s v="APENs"/>
    <s v="08"/>
    <x v="2"/>
    <s v="31000301"/>
    <x v="15"/>
    <n v="0"/>
    <n v="0"/>
    <n v="0.26800000000000002"/>
    <n v="0"/>
    <n v="0"/>
  </r>
  <r>
    <s v="APENs"/>
    <s v="08"/>
    <x v="2"/>
    <s v="31000301"/>
    <x v="15"/>
    <n v="0.31900000000000001"/>
    <n v="0"/>
    <n v="0"/>
    <n v="0"/>
    <n v="0"/>
  </r>
  <r>
    <s v="APENs"/>
    <s v="08"/>
    <x v="2"/>
    <s v="31000301"/>
    <x v="15"/>
    <n v="0"/>
    <n v="10.162000000000001"/>
    <n v="0"/>
    <n v="0"/>
    <n v="0"/>
  </r>
  <r>
    <s v="APENs"/>
    <s v="08"/>
    <x v="2"/>
    <s v="40400311"/>
    <x v="18"/>
    <n v="0"/>
    <n v="1.177415375209111"/>
    <n v="0"/>
    <n v="0"/>
    <n v="0"/>
  </r>
  <r>
    <s v="APENs"/>
    <s v="08"/>
    <x v="3"/>
    <s v="20200202"/>
    <x v="16"/>
    <n v="0"/>
    <n v="0"/>
    <n v="7.9"/>
    <n v="0"/>
    <n v="0"/>
  </r>
  <r>
    <s v="APENs"/>
    <s v="08"/>
    <x v="3"/>
    <s v="20200202"/>
    <x v="16"/>
    <n v="7.9"/>
    <n v="0"/>
    <n v="0"/>
    <n v="0"/>
    <n v="0"/>
  </r>
  <r>
    <s v="APENs"/>
    <s v="08"/>
    <x v="3"/>
    <s v="20200202"/>
    <x v="16"/>
    <n v="0"/>
    <n v="0"/>
    <n v="0"/>
    <n v="0"/>
    <n v="0.17499999999999999"/>
  </r>
  <r>
    <s v="APENs"/>
    <s v="08"/>
    <x v="3"/>
    <s v="20200202"/>
    <x v="16"/>
    <n v="0"/>
    <n v="0"/>
    <n v="0"/>
    <n v="0"/>
    <n v="0"/>
  </r>
  <r>
    <s v="APENs"/>
    <s v="08"/>
    <x v="3"/>
    <s v="20200202"/>
    <x v="16"/>
    <n v="0"/>
    <n v="0"/>
    <n v="0"/>
    <n v="1.0500000000000001E-2"/>
    <n v="0"/>
  </r>
  <r>
    <s v="APENs"/>
    <s v="08"/>
    <x v="3"/>
    <s v="20200202"/>
    <x v="16"/>
    <n v="0"/>
    <n v="2"/>
    <n v="0"/>
    <n v="0"/>
    <n v="0"/>
  </r>
  <r>
    <s v="APENs"/>
    <s v="08"/>
    <x v="3"/>
    <s v="20200253"/>
    <x v="16"/>
    <n v="0"/>
    <n v="0"/>
    <n v="5.9"/>
    <n v="0"/>
    <n v="0"/>
  </r>
  <r>
    <s v="APENs"/>
    <s v="08"/>
    <x v="3"/>
    <s v="20200253"/>
    <x v="16"/>
    <n v="3.9"/>
    <n v="0"/>
    <n v="0"/>
    <n v="0"/>
    <n v="0"/>
  </r>
  <r>
    <s v="APENs"/>
    <s v="08"/>
    <x v="3"/>
    <s v="20200253"/>
    <x v="16"/>
    <n v="0"/>
    <n v="0"/>
    <n v="0"/>
    <n v="0"/>
    <n v="0.20100000000000001"/>
  </r>
  <r>
    <s v="APENs"/>
    <s v="08"/>
    <x v="3"/>
    <s v="20200253"/>
    <x v="16"/>
    <n v="0"/>
    <n v="0"/>
    <n v="0"/>
    <n v="0"/>
    <n v="0"/>
  </r>
  <r>
    <s v="APENs"/>
    <s v="08"/>
    <x v="3"/>
    <s v="20200253"/>
    <x v="16"/>
    <n v="0"/>
    <n v="0"/>
    <n v="0"/>
    <n v="1.206E-2"/>
    <n v="0"/>
  </r>
  <r>
    <s v="APENs"/>
    <s v="08"/>
    <x v="3"/>
    <s v="20200253"/>
    <x v="16"/>
    <n v="0"/>
    <n v="0.4"/>
    <n v="0"/>
    <n v="0"/>
    <n v="0"/>
  </r>
  <r>
    <s v="APENs"/>
    <s v="08"/>
    <x v="3"/>
    <s v="31000203"/>
    <x v="16"/>
    <n v="0"/>
    <n v="0"/>
    <n v="16.8"/>
    <n v="0"/>
    <n v="0"/>
  </r>
  <r>
    <s v="APENs"/>
    <s v="08"/>
    <x v="3"/>
    <s v="31000203"/>
    <x v="16"/>
    <n v="48.3"/>
    <n v="0"/>
    <n v="0"/>
    <n v="0"/>
    <n v="0"/>
  </r>
  <r>
    <s v="APENs"/>
    <s v="08"/>
    <x v="3"/>
    <s v="31000203"/>
    <x v="16"/>
    <n v="0"/>
    <n v="2.1"/>
    <n v="0"/>
    <n v="0"/>
    <n v="0"/>
  </r>
  <r>
    <s v="APENs"/>
    <s v="08"/>
    <x v="3"/>
    <s v="31000301"/>
    <x v="15"/>
    <n v="0"/>
    <n v="0"/>
    <n v="5"/>
    <n v="0"/>
    <n v="0"/>
  </r>
  <r>
    <s v="APENs"/>
    <s v="08"/>
    <x v="3"/>
    <s v="31000301"/>
    <x v="15"/>
    <n v="5"/>
    <n v="0"/>
    <n v="0"/>
    <n v="0"/>
    <n v="0"/>
  </r>
  <r>
    <s v="APENs"/>
    <s v="08"/>
    <x v="3"/>
    <s v="31000301"/>
    <x v="15"/>
    <n v="0"/>
    <n v="4.8"/>
    <n v="0"/>
    <n v="0"/>
    <n v="0"/>
  </r>
  <r>
    <s v="APENs"/>
    <s v="08"/>
    <x v="3"/>
    <s v="40400311"/>
    <x v="18"/>
    <n v="0"/>
    <n v="8.2013391468535985"/>
    <n v="0"/>
    <n v="0"/>
    <n v="0"/>
  </r>
  <r>
    <s v="APENs"/>
    <s v="08"/>
    <x v="3"/>
    <s v="31000299"/>
    <x v="25"/>
    <n v="0"/>
    <n v="0"/>
    <n v="0"/>
    <n v="0"/>
    <n v="0.94499999999999995"/>
  </r>
  <r>
    <s v="APENs"/>
    <s v="08"/>
    <x v="3"/>
    <s v="31000299"/>
    <x v="25"/>
    <n v="0"/>
    <n v="0"/>
    <n v="0"/>
    <n v="0"/>
    <n v="0"/>
  </r>
  <r>
    <s v="APENs"/>
    <s v="08"/>
    <x v="3"/>
    <s v="31000405"/>
    <x v="30"/>
    <n v="0"/>
    <n v="0"/>
    <n v="4.8499999999999996"/>
    <n v="0"/>
    <n v="0"/>
  </r>
  <r>
    <s v="APENs"/>
    <s v="08"/>
    <x v="3"/>
    <s v="31000405"/>
    <x v="30"/>
    <n v="5.74"/>
    <n v="0"/>
    <n v="0"/>
    <n v="0"/>
    <n v="0"/>
  </r>
  <r>
    <s v="APENs"/>
    <s v="08"/>
    <x v="3"/>
    <s v="31000405"/>
    <x v="30"/>
    <n v="0"/>
    <n v="0"/>
    <n v="0"/>
    <n v="0"/>
    <n v="0.44"/>
  </r>
  <r>
    <s v="APENs"/>
    <s v="08"/>
    <x v="3"/>
    <s v="31000405"/>
    <x v="30"/>
    <n v="0"/>
    <n v="0"/>
    <n v="0"/>
    <n v="0"/>
    <n v="0"/>
  </r>
  <r>
    <s v="APENs"/>
    <s v="08"/>
    <x v="3"/>
    <s v="31000405"/>
    <x v="30"/>
    <n v="0"/>
    <n v="0.32"/>
    <n v="0"/>
    <n v="0"/>
    <n v="0"/>
  </r>
  <r>
    <s v="APENs"/>
    <s v="08"/>
    <x v="3"/>
    <s v="20200202"/>
    <x v="16"/>
    <n v="0"/>
    <n v="0"/>
    <n v="5.4"/>
    <n v="0"/>
    <n v="0"/>
  </r>
  <r>
    <s v="APENs"/>
    <s v="08"/>
    <x v="3"/>
    <s v="20200202"/>
    <x v="16"/>
    <n v="5.4"/>
    <n v="0"/>
    <n v="0"/>
    <n v="0"/>
    <n v="0"/>
  </r>
  <r>
    <s v="APENs"/>
    <s v="08"/>
    <x v="3"/>
    <s v="20200202"/>
    <x v="16"/>
    <n v="0"/>
    <n v="2.64"/>
    <n v="0"/>
    <n v="0"/>
    <n v="0"/>
  </r>
  <r>
    <s v="APENs"/>
    <s v="08"/>
    <x v="3"/>
    <s v="20200254"/>
    <x v="16"/>
    <n v="0"/>
    <n v="0"/>
    <n v="1.4750000000000001"/>
    <n v="0"/>
    <n v="0"/>
  </r>
  <r>
    <s v="APENs"/>
    <s v="08"/>
    <x v="3"/>
    <s v="20200254"/>
    <x v="16"/>
    <n v="4.577"/>
    <n v="0"/>
    <n v="0"/>
    <n v="0"/>
    <n v="0"/>
  </r>
  <r>
    <s v="APENs"/>
    <s v="08"/>
    <x v="3"/>
    <s v="20200254"/>
    <x v="16"/>
    <n v="0"/>
    <n v="0"/>
    <n v="0"/>
    <n v="0"/>
    <n v="0.26"/>
  </r>
  <r>
    <s v="APENs"/>
    <s v="08"/>
    <x v="3"/>
    <s v="20200254"/>
    <x v="16"/>
    <n v="0"/>
    <n v="0"/>
    <n v="0"/>
    <n v="0"/>
    <n v="0"/>
  </r>
  <r>
    <s v="APENs"/>
    <s v="08"/>
    <x v="3"/>
    <s v="20200254"/>
    <x v="16"/>
    <n v="0"/>
    <n v="0"/>
    <n v="0"/>
    <n v="0.01"/>
    <n v="0"/>
  </r>
  <r>
    <s v="APENs"/>
    <s v="08"/>
    <x v="3"/>
    <s v="20200254"/>
    <x v="16"/>
    <n v="0"/>
    <n v="1.274"/>
    <n v="0"/>
    <n v="0"/>
    <n v="0"/>
  </r>
  <r>
    <s v="APENs"/>
    <s v="08"/>
    <x v="3"/>
    <s v="20200256"/>
    <x v="16"/>
    <n v="0"/>
    <n v="0"/>
    <n v="12.84"/>
    <n v="0"/>
    <n v="0"/>
  </r>
  <r>
    <s v="APENs"/>
    <s v="08"/>
    <x v="3"/>
    <s v="20200256"/>
    <x v="16"/>
    <n v="12.84"/>
    <n v="0"/>
    <n v="0"/>
    <n v="0"/>
    <n v="0"/>
  </r>
  <r>
    <s v="APENs"/>
    <s v="08"/>
    <x v="3"/>
    <s v="20200256"/>
    <x v="16"/>
    <n v="0"/>
    <n v="0"/>
    <n v="0"/>
    <n v="0"/>
    <n v="0.2"/>
  </r>
  <r>
    <s v="APENs"/>
    <s v="08"/>
    <x v="3"/>
    <s v="20200256"/>
    <x v="16"/>
    <n v="0"/>
    <n v="3.79"/>
    <n v="0"/>
    <n v="0"/>
    <n v="0"/>
  </r>
  <r>
    <s v="APENs"/>
    <s v="08"/>
    <x v="3"/>
    <s v="31000306"/>
    <x v="36"/>
    <n v="0"/>
    <n v="4.8"/>
    <n v="0"/>
    <n v="0"/>
    <n v="0"/>
  </r>
  <r>
    <s v="APENs"/>
    <s v="08"/>
    <x v="3"/>
    <s v="20200252"/>
    <x v="16"/>
    <n v="0"/>
    <n v="0"/>
    <n v="5.2"/>
    <n v="0"/>
    <n v="0"/>
  </r>
  <r>
    <s v="APENs"/>
    <s v="08"/>
    <x v="3"/>
    <s v="20200252"/>
    <x v="16"/>
    <n v="11.6"/>
    <n v="0"/>
    <n v="0"/>
    <n v="0"/>
    <n v="0"/>
  </r>
  <r>
    <s v="APENs"/>
    <s v="08"/>
    <x v="3"/>
    <s v="20200252"/>
    <x v="16"/>
    <n v="0"/>
    <n v="0"/>
    <n v="0"/>
    <n v="0"/>
    <n v="0.19"/>
  </r>
  <r>
    <s v="APENs"/>
    <s v="08"/>
    <x v="3"/>
    <s v="20200252"/>
    <x v="16"/>
    <n v="0"/>
    <n v="0"/>
    <n v="0"/>
    <n v="0"/>
    <n v="0"/>
  </r>
  <r>
    <s v="APENs"/>
    <s v="08"/>
    <x v="3"/>
    <s v="20200252"/>
    <x v="16"/>
    <n v="0"/>
    <n v="0"/>
    <n v="0"/>
    <n v="1.14E-2"/>
    <n v="0"/>
  </r>
  <r>
    <s v="APENs"/>
    <s v="08"/>
    <x v="3"/>
    <s v="20200252"/>
    <x v="16"/>
    <n v="0"/>
    <n v="3.9"/>
    <n v="0"/>
    <n v="0"/>
    <n v="0"/>
  </r>
  <r>
    <s v="APENs"/>
    <s v="08"/>
    <x v="3"/>
    <s v="20200252"/>
    <x v="16"/>
    <n v="0"/>
    <n v="0"/>
    <n v="14.8"/>
    <n v="0"/>
    <n v="0"/>
  </r>
  <r>
    <s v="APENs"/>
    <s v="08"/>
    <x v="3"/>
    <s v="20200252"/>
    <x v="16"/>
    <n v="42.3"/>
    <n v="0"/>
    <n v="0"/>
    <n v="0"/>
    <n v="0"/>
  </r>
  <r>
    <s v="APENs"/>
    <s v="08"/>
    <x v="3"/>
    <s v="20200252"/>
    <x v="16"/>
    <n v="0"/>
    <n v="0"/>
    <n v="0"/>
    <n v="0"/>
    <n v="0.19"/>
  </r>
  <r>
    <s v="APENs"/>
    <s v="08"/>
    <x v="3"/>
    <s v="20200252"/>
    <x v="16"/>
    <n v="0"/>
    <n v="0"/>
    <n v="0"/>
    <n v="0"/>
    <n v="0"/>
  </r>
  <r>
    <s v="APENs"/>
    <s v="08"/>
    <x v="3"/>
    <s v="20200252"/>
    <x v="16"/>
    <n v="0"/>
    <n v="0"/>
    <n v="0"/>
    <n v="1.14E-2"/>
    <n v="0"/>
  </r>
  <r>
    <s v="APENs"/>
    <s v="08"/>
    <x v="3"/>
    <s v="20200252"/>
    <x v="16"/>
    <n v="0"/>
    <n v="4.9000000000000004"/>
    <n v="0"/>
    <n v="0"/>
    <n v="0"/>
  </r>
  <r>
    <s v="APENs"/>
    <s v="08"/>
    <x v="3"/>
    <s v="20200253"/>
    <x v="16"/>
    <n v="0"/>
    <n v="0"/>
    <n v="24.5"/>
    <n v="0"/>
    <n v="0"/>
  </r>
  <r>
    <s v="APENs"/>
    <s v="08"/>
    <x v="3"/>
    <s v="20200253"/>
    <x v="16"/>
    <n v="19.5"/>
    <n v="0"/>
    <n v="0"/>
    <n v="0"/>
    <n v="0"/>
  </r>
  <r>
    <s v="APENs"/>
    <s v="08"/>
    <x v="3"/>
    <s v="20200253"/>
    <x v="16"/>
    <n v="0"/>
    <n v="0"/>
    <n v="0"/>
    <n v="0"/>
    <n v="0.42399999999999999"/>
  </r>
  <r>
    <s v="APENs"/>
    <s v="08"/>
    <x v="3"/>
    <s v="20200253"/>
    <x v="16"/>
    <n v="0"/>
    <n v="0"/>
    <n v="0"/>
    <n v="0"/>
    <n v="0"/>
  </r>
  <r>
    <s v="APENs"/>
    <s v="08"/>
    <x v="3"/>
    <s v="20200253"/>
    <x v="16"/>
    <n v="0"/>
    <n v="0"/>
    <n v="0"/>
    <n v="2.5440000000000001E-2"/>
    <n v="0"/>
  </r>
  <r>
    <s v="APENs"/>
    <s v="08"/>
    <x v="3"/>
    <s v="20200253"/>
    <x v="16"/>
    <n v="0"/>
    <n v="5.2"/>
    <n v="0"/>
    <n v="0"/>
    <n v="0"/>
  </r>
  <r>
    <s v="APENs"/>
    <s v="08"/>
    <x v="3"/>
    <s v="20200253"/>
    <x v="16"/>
    <n v="0"/>
    <n v="0"/>
    <n v="14.5"/>
    <n v="0"/>
    <n v="0"/>
  </r>
  <r>
    <s v="APENs"/>
    <s v="08"/>
    <x v="3"/>
    <s v="20200253"/>
    <x v="16"/>
    <n v="9.6999999999999993"/>
    <n v="0"/>
    <n v="0"/>
    <n v="0"/>
    <n v="0"/>
  </r>
  <r>
    <s v="APENs"/>
    <s v="08"/>
    <x v="3"/>
    <s v="20200253"/>
    <x v="16"/>
    <n v="0"/>
    <n v="0"/>
    <n v="0"/>
    <n v="0"/>
    <n v="0.182"/>
  </r>
  <r>
    <s v="APENs"/>
    <s v="08"/>
    <x v="3"/>
    <s v="20200253"/>
    <x v="16"/>
    <n v="0"/>
    <n v="0"/>
    <n v="0"/>
    <n v="0"/>
    <n v="0"/>
  </r>
  <r>
    <s v="APENs"/>
    <s v="08"/>
    <x v="3"/>
    <s v="20200253"/>
    <x v="16"/>
    <n v="0"/>
    <n v="0"/>
    <n v="0"/>
    <n v="1.0919999999999999E-2"/>
    <n v="0"/>
  </r>
  <r>
    <s v="APENs"/>
    <s v="08"/>
    <x v="3"/>
    <s v="20200253"/>
    <x v="16"/>
    <n v="0"/>
    <n v="4.9000000000000004"/>
    <n v="0"/>
    <n v="0"/>
    <n v="0"/>
  </r>
  <r>
    <s v="APENs"/>
    <s v="08"/>
    <x v="3"/>
    <s v="20200253"/>
    <x v="16"/>
    <n v="0"/>
    <n v="0"/>
    <n v="15.3"/>
    <n v="0"/>
    <n v="0"/>
  </r>
  <r>
    <s v="APENs"/>
    <s v="08"/>
    <x v="3"/>
    <s v="20200253"/>
    <x v="16"/>
    <n v="20.3"/>
    <n v="0"/>
    <n v="0"/>
    <n v="0"/>
    <n v="0"/>
  </r>
  <r>
    <s v="APENs"/>
    <s v="08"/>
    <x v="3"/>
    <s v="20200253"/>
    <x v="16"/>
    <n v="0"/>
    <n v="0"/>
    <n v="0"/>
    <n v="0"/>
    <n v="0.33100000000000002"/>
  </r>
  <r>
    <s v="APENs"/>
    <s v="08"/>
    <x v="3"/>
    <s v="20200253"/>
    <x v="16"/>
    <n v="0"/>
    <n v="0"/>
    <n v="0"/>
    <n v="0"/>
    <n v="0"/>
  </r>
  <r>
    <s v="APENs"/>
    <s v="08"/>
    <x v="3"/>
    <s v="20200253"/>
    <x v="16"/>
    <n v="0"/>
    <n v="0"/>
    <n v="0"/>
    <n v="1.42"/>
    <n v="0"/>
  </r>
  <r>
    <s v="APENs"/>
    <s v="08"/>
    <x v="3"/>
    <s v="20200253"/>
    <x v="16"/>
    <n v="0"/>
    <n v="15.3"/>
    <n v="0"/>
    <n v="0"/>
    <n v="0"/>
  </r>
  <r>
    <s v="APENs"/>
    <s v="08"/>
    <x v="3"/>
    <s v="20200253"/>
    <x v="16"/>
    <n v="0"/>
    <n v="0"/>
    <n v="12.7"/>
    <n v="0"/>
    <n v="0"/>
  </r>
  <r>
    <s v="APENs"/>
    <s v="08"/>
    <x v="3"/>
    <s v="20200253"/>
    <x v="16"/>
    <n v="16.899999999999999"/>
    <n v="0"/>
    <n v="0"/>
    <n v="0"/>
    <n v="0"/>
  </r>
  <r>
    <s v="APENs"/>
    <s v="08"/>
    <x v="3"/>
    <s v="20200253"/>
    <x v="16"/>
    <n v="0"/>
    <n v="0"/>
    <n v="0"/>
    <n v="0"/>
    <n v="0.27600000000000002"/>
  </r>
  <r>
    <s v="APENs"/>
    <s v="08"/>
    <x v="3"/>
    <s v="20200253"/>
    <x v="16"/>
    <n v="0"/>
    <n v="0"/>
    <n v="0"/>
    <n v="0"/>
    <n v="0"/>
  </r>
  <r>
    <s v="APENs"/>
    <s v="08"/>
    <x v="3"/>
    <s v="20200253"/>
    <x v="16"/>
    <n v="0"/>
    <n v="0"/>
    <n v="0"/>
    <n v="0.01"/>
    <n v="0"/>
  </r>
  <r>
    <s v="APENs"/>
    <s v="08"/>
    <x v="3"/>
    <s v="20200253"/>
    <x v="16"/>
    <n v="0"/>
    <n v="12.7"/>
    <n v="0"/>
    <n v="0"/>
    <n v="0"/>
  </r>
  <r>
    <s v="APENs"/>
    <s v="08"/>
    <x v="3"/>
    <s v="31000201"/>
    <x v="20"/>
    <n v="0"/>
    <n v="28.5"/>
    <n v="0"/>
    <n v="0"/>
    <n v="0"/>
  </r>
  <r>
    <s v="APENs"/>
    <s v="08"/>
    <x v="3"/>
    <s v="31000304"/>
    <x v="15"/>
    <n v="0"/>
    <n v="7.2"/>
    <n v="0"/>
    <n v="0"/>
    <n v="0"/>
  </r>
  <r>
    <s v="APENs"/>
    <s v="08"/>
    <x v="3"/>
    <s v="31088801"/>
    <x v="17"/>
    <n v="0"/>
    <n v="5.33"/>
    <n v="0"/>
    <n v="0"/>
    <n v="0"/>
  </r>
  <r>
    <s v="APENs"/>
    <s v="08"/>
    <x v="3"/>
    <s v="20200202"/>
    <x v="16"/>
    <n v="0"/>
    <n v="0"/>
    <n v="1.0666679999999999"/>
    <n v="0"/>
    <n v="0"/>
  </r>
  <r>
    <s v="APENs"/>
    <s v="08"/>
    <x v="3"/>
    <s v="20200202"/>
    <x v="16"/>
    <n v="16.711120000000001"/>
    <n v="0"/>
    <n v="0"/>
    <n v="0"/>
    <n v="0"/>
  </r>
  <r>
    <s v="APENs"/>
    <s v="08"/>
    <x v="3"/>
    <s v="20200202"/>
    <x v="16"/>
    <n v="0"/>
    <n v="0"/>
    <n v="0"/>
    <n v="0"/>
    <n v="0.04"/>
  </r>
  <r>
    <s v="APENs"/>
    <s v="08"/>
    <x v="3"/>
    <s v="20200202"/>
    <x v="16"/>
    <n v="0"/>
    <n v="0"/>
    <n v="0"/>
    <n v="0"/>
    <n v="0"/>
  </r>
  <r>
    <s v="APENs"/>
    <s v="08"/>
    <x v="3"/>
    <s v="20200202"/>
    <x v="16"/>
    <n v="0"/>
    <n v="0"/>
    <n v="0"/>
    <n v="2.3999999999999998E-3"/>
    <n v="0"/>
  </r>
  <r>
    <s v="APENs"/>
    <s v="08"/>
    <x v="3"/>
    <s v="20200202"/>
    <x v="16"/>
    <n v="0"/>
    <n v="0.26666800000000002"/>
    <n v="0"/>
    <n v="0"/>
    <n v="0"/>
  </r>
  <r>
    <s v="APENs"/>
    <s v="08"/>
    <x v="3"/>
    <s v="20200201"/>
    <x v="16"/>
    <n v="0"/>
    <n v="0"/>
    <n v="3.1540050000000002"/>
    <n v="0"/>
    <n v="0"/>
  </r>
  <r>
    <s v="APENs"/>
    <s v="08"/>
    <x v="3"/>
    <s v="20200201"/>
    <x v="16"/>
    <n v="15.768000000000001"/>
    <n v="0"/>
    <n v="0"/>
    <n v="0"/>
    <n v="0"/>
  </r>
  <r>
    <s v="APENs"/>
    <s v="08"/>
    <x v="3"/>
    <s v="20200201"/>
    <x v="16"/>
    <n v="0"/>
    <n v="0"/>
    <n v="0"/>
    <n v="0"/>
    <n v="0.189"/>
  </r>
  <r>
    <s v="APENs"/>
    <s v="08"/>
    <x v="3"/>
    <s v="20200201"/>
    <x v="16"/>
    <n v="0"/>
    <n v="0"/>
    <n v="0"/>
    <n v="0"/>
    <n v="0"/>
  </r>
  <r>
    <s v="APENs"/>
    <s v="08"/>
    <x v="3"/>
    <s v="20200201"/>
    <x v="16"/>
    <n v="0"/>
    <n v="0"/>
    <n v="0"/>
    <n v="8.0999999999999996E-3"/>
    <n v="0"/>
  </r>
  <r>
    <s v="APENs"/>
    <s v="08"/>
    <x v="3"/>
    <s v="20200201"/>
    <x v="16"/>
    <n v="0"/>
    <n v="3.1540050000000002"/>
    <n v="0"/>
    <n v="0"/>
    <n v="0"/>
  </r>
  <r>
    <s v="APENs"/>
    <s v="08"/>
    <x v="3"/>
    <s v="20200253"/>
    <x v="16"/>
    <n v="0"/>
    <n v="0"/>
    <n v="5.7"/>
    <n v="0"/>
    <n v="0"/>
  </r>
  <r>
    <s v="APENs"/>
    <s v="08"/>
    <x v="3"/>
    <s v="20200253"/>
    <x v="16"/>
    <n v="6.3"/>
    <n v="0"/>
    <n v="0"/>
    <n v="0"/>
    <n v="0"/>
  </r>
  <r>
    <s v="APENs"/>
    <s v="08"/>
    <x v="3"/>
    <s v="20200253"/>
    <x v="16"/>
    <n v="0"/>
    <n v="0"/>
    <n v="0"/>
    <n v="0"/>
    <n v="0.1178"/>
  </r>
  <r>
    <s v="APENs"/>
    <s v="08"/>
    <x v="3"/>
    <s v="20200253"/>
    <x v="16"/>
    <n v="0"/>
    <n v="0"/>
    <n v="0"/>
    <n v="0"/>
    <n v="0"/>
  </r>
  <r>
    <s v="APENs"/>
    <s v="08"/>
    <x v="3"/>
    <s v="20200253"/>
    <x v="16"/>
    <n v="0"/>
    <n v="0"/>
    <n v="0"/>
    <n v="7.0679999999999996E-3"/>
    <n v="0"/>
  </r>
  <r>
    <s v="APENs"/>
    <s v="08"/>
    <x v="3"/>
    <s v="20200253"/>
    <x v="16"/>
    <n v="0"/>
    <n v="4.4000000000000004"/>
    <n v="0"/>
    <n v="0"/>
    <n v="0"/>
  </r>
  <r>
    <s v="APENs"/>
    <s v="08"/>
    <x v="3"/>
    <s v="20200202"/>
    <x v="16"/>
    <n v="0"/>
    <n v="0"/>
    <n v="1.99"/>
    <n v="0"/>
    <n v="0"/>
  </r>
  <r>
    <s v="APENs"/>
    <s v="08"/>
    <x v="3"/>
    <s v="20200202"/>
    <x v="16"/>
    <n v="16.37"/>
    <n v="0"/>
    <n v="0"/>
    <n v="0"/>
    <n v="0"/>
  </r>
  <r>
    <s v="APENs"/>
    <s v="08"/>
    <x v="3"/>
    <s v="20200202"/>
    <x v="16"/>
    <n v="0"/>
    <n v="0"/>
    <n v="0"/>
    <n v="0"/>
    <n v="0.2"/>
  </r>
  <r>
    <s v="APENs"/>
    <s v="08"/>
    <x v="3"/>
    <s v="20200202"/>
    <x v="16"/>
    <n v="0"/>
    <n v="0"/>
    <n v="0"/>
    <n v="0"/>
    <n v="0"/>
  </r>
  <r>
    <s v="APENs"/>
    <s v="08"/>
    <x v="3"/>
    <s v="20200202"/>
    <x v="16"/>
    <n v="0"/>
    <n v="0"/>
    <n v="0"/>
    <n v="3.0000000000000001E-3"/>
    <n v="0"/>
  </r>
  <r>
    <s v="APENs"/>
    <s v="08"/>
    <x v="3"/>
    <s v="20200202"/>
    <x v="16"/>
    <n v="0"/>
    <n v="0.62"/>
    <n v="0"/>
    <n v="0"/>
    <n v="0"/>
  </r>
  <r>
    <s v="APENs"/>
    <s v="08"/>
    <x v="3"/>
    <s v="20200202"/>
    <x v="16"/>
    <n v="0"/>
    <n v="0"/>
    <n v="25.4"/>
    <n v="0"/>
    <n v="0"/>
  </r>
  <r>
    <s v="APENs"/>
    <s v="08"/>
    <x v="3"/>
    <s v="20200202"/>
    <x v="16"/>
    <n v="19.3"/>
    <n v="0"/>
    <n v="0"/>
    <n v="0"/>
    <n v="0"/>
  </r>
  <r>
    <s v="APENs"/>
    <s v="08"/>
    <x v="3"/>
    <s v="20200202"/>
    <x v="16"/>
    <n v="0"/>
    <n v="0"/>
    <n v="0"/>
    <n v="0"/>
    <n v="0.1"/>
  </r>
  <r>
    <s v="APENs"/>
    <s v="08"/>
    <x v="3"/>
    <s v="20200202"/>
    <x v="16"/>
    <n v="0"/>
    <n v="0"/>
    <n v="0"/>
    <n v="0"/>
    <n v="0"/>
  </r>
  <r>
    <s v="APENs"/>
    <s v="08"/>
    <x v="3"/>
    <s v="20200202"/>
    <x v="16"/>
    <n v="0"/>
    <n v="0"/>
    <n v="0"/>
    <n v="4.0000000000000001E-3"/>
    <n v="0"/>
  </r>
  <r>
    <s v="APENs"/>
    <s v="08"/>
    <x v="3"/>
    <s v="20200202"/>
    <x v="16"/>
    <n v="0"/>
    <n v="0.2"/>
    <n v="0"/>
    <n v="0"/>
    <n v="0"/>
  </r>
  <r>
    <s v="APENs"/>
    <s v="08"/>
    <x v="3"/>
    <s v="31000301"/>
    <x v="15"/>
    <n v="0"/>
    <n v="5.54"/>
    <n v="0"/>
    <n v="0"/>
    <n v="0"/>
  </r>
  <r>
    <s v="APENs"/>
    <s v="08"/>
    <x v="3"/>
    <s v="31000301"/>
    <x v="15"/>
    <n v="0"/>
    <n v="14.9"/>
    <n v="0"/>
    <n v="0"/>
    <n v="0"/>
  </r>
  <r>
    <s v="APENs"/>
    <s v="08"/>
    <x v="3"/>
    <s v="31000301"/>
    <x v="15"/>
    <n v="0"/>
    <n v="2.8"/>
    <n v="0"/>
    <n v="0"/>
    <n v="0"/>
  </r>
  <r>
    <s v="APENs"/>
    <s v="08"/>
    <x v="3"/>
    <s v="20200253"/>
    <x v="16"/>
    <n v="0"/>
    <n v="0"/>
    <n v="22.32"/>
    <n v="0"/>
    <n v="0"/>
  </r>
  <r>
    <s v="APENs"/>
    <s v="08"/>
    <x v="3"/>
    <s v="20200253"/>
    <x v="16"/>
    <n v="5.05"/>
    <n v="0"/>
    <n v="0"/>
    <n v="0"/>
    <n v="0"/>
  </r>
  <r>
    <s v="APENs"/>
    <s v="08"/>
    <x v="3"/>
    <s v="20200253"/>
    <x v="16"/>
    <n v="0"/>
    <n v="0.05"/>
    <n v="0"/>
    <n v="0"/>
    <n v="0"/>
  </r>
  <r>
    <s v="APENs"/>
    <s v="08"/>
    <x v="3"/>
    <s v="20200254"/>
    <x v="16"/>
    <n v="0"/>
    <n v="0"/>
    <n v="19.68"/>
    <n v="0"/>
    <n v="0"/>
  </r>
  <r>
    <s v="APENs"/>
    <s v="08"/>
    <x v="3"/>
    <s v="20200254"/>
    <x v="16"/>
    <n v="17.489999999999998"/>
    <n v="0"/>
    <n v="0"/>
    <n v="0"/>
    <n v="0"/>
  </r>
  <r>
    <s v="APENs"/>
    <s v="08"/>
    <x v="3"/>
    <s v="20200254"/>
    <x v="16"/>
    <n v="0"/>
    <n v="0"/>
    <n v="0"/>
    <n v="0"/>
    <n v="0.443"/>
  </r>
  <r>
    <s v="APENs"/>
    <s v="08"/>
    <x v="3"/>
    <s v="20200254"/>
    <x v="16"/>
    <n v="0"/>
    <n v="0"/>
    <n v="0"/>
    <n v="0"/>
    <n v="0"/>
  </r>
  <r>
    <s v="APENs"/>
    <s v="08"/>
    <x v="3"/>
    <s v="20200254"/>
    <x v="16"/>
    <n v="0"/>
    <n v="0"/>
    <n v="0"/>
    <n v="2.35E-2"/>
    <n v="0"/>
  </r>
  <r>
    <s v="APENs"/>
    <s v="08"/>
    <x v="3"/>
    <s v="20200254"/>
    <x v="16"/>
    <n v="0"/>
    <n v="3.3"/>
    <n v="0"/>
    <n v="0"/>
    <n v="0"/>
  </r>
  <r>
    <s v="APENs"/>
    <s v="08"/>
    <x v="3"/>
    <s v="20200254"/>
    <x v="16"/>
    <n v="0"/>
    <n v="0"/>
    <n v="1.7"/>
    <n v="0"/>
    <n v="0"/>
  </r>
  <r>
    <s v="APENs"/>
    <s v="08"/>
    <x v="3"/>
    <s v="20200254"/>
    <x v="16"/>
    <n v="19.399999999999999"/>
    <n v="0"/>
    <n v="0"/>
    <n v="0"/>
    <n v="0"/>
  </r>
  <r>
    <s v="APENs"/>
    <s v="08"/>
    <x v="3"/>
    <s v="20200254"/>
    <x v="16"/>
    <n v="0"/>
    <n v="0"/>
    <n v="0"/>
    <n v="0"/>
    <n v="0.443"/>
  </r>
  <r>
    <s v="APENs"/>
    <s v="08"/>
    <x v="3"/>
    <s v="20200254"/>
    <x v="16"/>
    <n v="0"/>
    <n v="0"/>
    <n v="0"/>
    <n v="0"/>
    <n v="0"/>
  </r>
  <r>
    <s v="APENs"/>
    <s v="08"/>
    <x v="3"/>
    <s v="20200254"/>
    <x v="16"/>
    <n v="0"/>
    <n v="0"/>
    <n v="0"/>
    <n v="2.4199999999999999E-2"/>
    <n v="0"/>
  </r>
  <r>
    <s v="APENs"/>
    <s v="08"/>
    <x v="3"/>
    <s v="20200254"/>
    <x v="16"/>
    <n v="0"/>
    <n v="1"/>
    <n v="0"/>
    <n v="0"/>
    <n v="0"/>
  </r>
  <r>
    <s v="APENs"/>
    <s v="08"/>
    <x v="3"/>
    <s v="20200254"/>
    <x v="16"/>
    <n v="0"/>
    <n v="0"/>
    <n v="1.7"/>
    <n v="0"/>
    <n v="0"/>
  </r>
  <r>
    <s v="APENs"/>
    <s v="08"/>
    <x v="3"/>
    <s v="20200254"/>
    <x v="16"/>
    <n v="19.399999999999999"/>
    <n v="0"/>
    <n v="0"/>
    <n v="0"/>
    <n v="0"/>
  </r>
  <r>
    <s v="APENs"/>
    <s v="08"/>
    <x v="3"/>
    <s v="20200254"/>
    <x v="16"/>
    <n v="0"/>
    <n v="0"/>
    <n v="0"/>
    <n v="0"/>
    <n v="0.443"/>
  </r>
  <r>
    <s v="APENs"/>
    <s v="08"/>
    <x v="3"/>
    <s v="20200254"/>
    <x v="16"/>
    <n v="0"/>
    <n v="0"/>
    <n v="0"/>
    <n v="0"/>
    <n v="0"/>
  </r>
  <r>
    <s v="APENs"/>
    <s v="08"/>
    <x v="3"/>
    <s v="20200254"/>
    <x v="16"/>
    <n v="0"/>
    <n v="0"/>
    <n v="0"/>
    <n v="2.5399999999999999E-2"/>
    <n v="0"/>
  </r>
  <r>
    <s v="APENs"/>
    <s v="08"/>
    <x v="3"/>
    <s v="20200254"/>
    <x v="16"/>
    <n v="0"/>
    <n v="1"/>
    <n v="0"/>
    <n v="0"/>
    <n v="0"/>
  </r>
  <r>
    <s v="APENs"/>
    <s v="08"/>
    <x v="3"/>
    <s v="20200254"/>
    <x v="16"/>
    <n v="0"/>
    <n v="0"/>
    <n v="1.7"/>
    <n v="0"/>
    <n v="0"/>
  </r>
  <r>
    <s v="APENs"/>
    <s v="08"/>
    <x v="3"/>
    <s v="20200254"/>
    <x v="16"/>
    <n v="19.399999999999999"/>
    <n v="0"/>
    <n v="0"/>
    <n v="0"/>
    <n v="0"/>
  </r>
  <r>
    <s v="APENs"/>
    <s v="08"/>
    <x v="3"/>
    <s v="20200254"/>
    <x v="16"/>
    <n v="0"/>
    <n v="0"/>
    <n v="0"/>
    <n v="0"/>
    <n v="0.443"/>
  </r>
  <r>
    <s v="APENs"/>
    <s v="08"/>
    <x v="3"/>
    <s v="20200254"/>
    <x v="16"/>
    <n v="0"/>
    <n v="0"/>
    <n v="0"/>
    <n v="0"/>
    <n v="0"/>
  </r>
  <r>
    <s v="APENs"/>
    <s v="08"/>
    <x v="3"/>
    <s v="20200254"/>
    <x v="16"/>
    <n v="0"/>
    <n v="0"/>
    <n v="0"/>
    <n v="2.53E-2"/>
    <n v="0"/>
  </r>
  <r>
    <s v="APENs"/>
    <s v="08"/>
    <x v="3"/>
    <s v="20200254"/>
    <x v="16"/>
    <n v="0"/>
    <n v="1"/>
    <n v="0"/>
    <n v="0"/>
    <n v="0"/>
  </r>
  <r>
    <s v="APENs"/>
    <s v="08"/>
    <x v="3"/>
    <s v="20200256"/>
    <x v="16"/>
    <n v="0"/>
    <n v="0"/>
    <n v="4.3"/>
    <n v="0"/>
    <n v="0"/>
  </r>
  <r>
    <s v="APENs"/>
    <s v="08"/>
    <x v="3"/>
    <s v="20200256"/>
    <x v="16"/>
    <n v="11.9"/>
    <n v="0"/>
    <n v="0"/>
    <n v="0"/>
    <n v="0"/>
  </r>
  <r>
    <s v="APENs"/>
    <s v="08"/>
    <x v="3"/>
    <s v="20200256"/>
    <x v="16"/>
    <n v="0"/>
    <n v="0"/>
    <n v="0"/>
    <n v="0"/>
    <n v="0.57950000000000002"/>
  </r>
  <r>
    <s v="APENs"/>
    <s v="08"/>
    <x v="3"/>
    <s v="20200256"/>
    <x v="16"/>
    <n v="0"/>
    <n v="0"/>
    <n v="0"/>
    <n v="3.4770000000000002E-2"/>
    <n v="0"/>
  </r>
  <r>
    <s v="APENs"/>
    <s v="08"/>
    <x v="3"/>
    <s v="20200256"/>
    <x v="16"/>
    <n v="0"/>
    <n v="10.199999999999999"/>
    <n v="0"/>
    <n v="0"/>
    <n v="0"/>
  </r>
  <r>
    <s v="APENs"/>
    <s v="08"/>
    <x v="3"/>
    <s v="31000301"/>
    <x v="15"/>
    <n v="0"/>
    <n v="1.28"/>
    <n v="0"/>
    <n v="0"/>
    <n v="0"/>
  </r>
  <r>
    <s v="APENs"/>
    <s v="08"/>
    <x v="3"/>
    <s v="31000301"/>
    <x v="15"/>
    <n v="0"/>
    <n v="1.29"/>
    <n v="0"/>
    <n v="0"/>
    <n v="0"/>
  </r>
  <r>
    <s v="APENs"/>
    <s v="08"/>
    <x v="3"/>
    <s v="40400311"/>
    <x v="18"/>
    <n v="0"/>
    <n v="9.1853161381532669"/>
    <n v="0"/>
    <n v="0"/>
    <n v="0"/>
  </r>
  <r>
    <s v="APENs"/>
    <s v="08"/>
    <x v="3"/>
    <s v="20200202"/>
    <x v="16"/>
    <n v="0"/>
    <n v="0"/>
    <n v="4.5"/>
    <n v="0"/>
    <n v="0"/>
  </r>
  <r>
    <s v="APENs"/>
    <s v="08"/>
    <x v="3"/>
    <s v="20200202"/>
    <x v="16"/>
    <n v="24.3"/>
    <n v="0"/>
    <n v="0"/>
    <n v="0"/>
    <n v="0"/>
  </r>
  <r>
    <s v="APENs"/>
    <s v="08"/>
    <x v="3"/>
    <s v="20200202"/>
    <x v="16"/>
    <n v="0"/>
    <n v="0"/>
    <n v="0"/>
    <n v="0"/>
    <n v="5.5E-2"/>
  </r>
  <r>
    <s v="APENs"/>
    <s v="08"/>
    <x v="3"/>
    <s v="20200202"/>
    <x v="16"/>
    <n v="0"/>
    <n v="0"/>
    <n v="0"/>
    <n v="0"/>
    <n v="0"/>
  </r>
  <r>
    <s v="APENs"/>
    <s v="08"/>
    <x v="3"/>
    <s v="20200202"/>
    <x v="16"/>
    <n v="0"/>
    <n v="0"/>
    <n v="0"/>
    <n v="3.3E-3"/>
    <n v="0"/>
  </r>
  <r>
    <s v="APENs"/>
    <s v="08"/>
    <x v="3"/>
    <s v="20200202"/>
    <x v="16"/>
    <n v="0"/>
    <n v="0.8"/>
    <n v="0"/>
    <n v="0"/>
    <n v="0"/>
  </r>
  <r>
    <s v="APENs"/>
    <s v="08"/>
    <x v="3"/>
    <s v="20200254"/>
    <x v="16"/>
    <n v="0"/>
    <n v="0"/>
    <n v="12.949998000000001"/>
    <n v="0"/>
    <n v="0"/>
  </r>
  <r>
    <s v="APENs"/>
    <s v="08"/>
    <x v="3"/>
    <s v="20200254"/>
    <x v="16"/>
    <n v="19.400022"/>
    <n v="0"/>
    <n v="0"/>
    <n v="0"/>
    <n v="0"/>
  </r>
  <r>
    <s v="APENs"/>
    <s v="08"/>
    <x v="3"/>
    <s v="20200254"/>
    <x v="16"/>
    <n v="0"/>
    <n v="0"/>
    <n v="0"/>
    <n v="0"/>
    <n v="0.499"/>
  </r>
  <r>
    <s v="APENs"/>
    <s v="08"/>
    <x v="3"/>
    <s v="20200254"/>
    <x v="16"/>
    <n v="0"/>
    <n v="0"/>
    <n v="0"/>
    <n v="0"/>
    <n v="0"/>
  </r>
  <r>
    <s v="APENs"/>
    <s v="08"/>
    <x v="3"/>
    <s v="20200254"/>
    <x v="16"/>
    <n v="0"/>
    <n v="0"/>
    <n v="0"/>
    <n v="2.9940000000000001E-2"/>
    <n v="0"/>
  </r>
  <r>
    <s v="APENs"/>
    <s v="08"/>
    <x v="3"/>
    <s v="20200254"/>
    <x v="16"/>
    <n v="0"/>
    <n v="6.5000239999999998"/>
    <n v="0"/>
    <n v="0"/>
    <n v="0"/>
  </r>
  <r>
    <s v="APENs"/>
    <s v="08"/>
    <x v="3"/>
    <s v="20200254"/>
    <x v="16"/>
    <n v="0"/>
    <n v="0"/>
    <n v="12.949998000000001"/>
    <n v="0"/>
    <n v="0"/>
  </r>
  <r>
    <s v="APENs"/>
    <s v="08"/>
    <x v="3"/>
    <s v="20200254"/>
    <x v="16"/>
    <n v="19.400022"/>
    <n v="0"/>
    <n v="0"/>
    <n v="0"/>
    <n v="0"/>
  </r>
  <r>
    <s v="APENs"/>
    <s v="08"/>
    <x v="3"/>
    <s v="20200254"/>
    <x v="16"/>
    <n v="0"/>
    <n v="0"/>
    <n v="0"/>
    <n v="0"/>
    <n v="0.499"/>
  </r>
  <r>
    <s v="APENs"/>
    <s v="08"/>
    <x v="3"/>
    <s v="20200254"/>
    <x v="16"/>
    <n v="0"/>
    <n v="0"/>
    <n v="0"/>
    <n v="0"/>
    <n v="0"/>
  </r>
  <r>
    <s v="APENs"/>
    <s v="08"/>
    <x v="3"/>
    <s v="20200254"/>
    <x v="16"/>
    <n v="0"/>
    <n v="0"/>
    <n v="0"/>
    <n v="2.9940000000000001E-2"/>
    <n v="0"/>
  </r>
  <r>
    <s v="APENs"/>
    <s v="08"/>
    <x v="3"/>
    <s v="20200254"/>
    <x v="16"/>
    <n v="0"/>
    <n v="6.5000239999999998"/>
    <n v="0"/>
    <n v="0"/>
    <n v="0"/>
  </r>
  <r>
    <s v="APENs"/>
    <s v="08"/>
    <x v="3"/>
    <s v="20200256"/>
    <x v="16"/>
    <n v="0"/>
    <n v="0"/>
    <n v="11.6"/>
    <n v="0"/>
    <n v="0"/>
  </r>
  <r>
    <s v="APENs"/>
    <s v="08"/>
    <x v="3"/>
    <s v="20200256"/>
    <x v="16"/>
    <n v="11.6"/>
    <n v="0"/>
    <n v="0"/>
    <n v="0"/>
    <n v="0"/>
  </r>
  <r>
    <s v="APENs"/>
    <s v="08"/>
    <x v="3"/>
    <s v="20200256"/>
    <x v="16"/>
    <n v="0"/>
    <n v="0"/>
    <n v="0"/>
    <n v="0"/>
    <n v="0.23499999999999999"/>
  </r>
  <r>
    <s v="APENs"/>
    <s v="08"/>
    <x v="3"/>
    <s v="20200256"/>
    <x v="16"/>
    <n v="0"/>
    <n v="0"/>
    <n v="0"/>
    <n v="1.41E-2"/>
    <n v="0"/>
  </r>
  <r>
    <s v="APENs"/>
    <s v="08"/>
    <x v="3"/>
    <s v="20200256"/>
    <x v="16"/>
    <n v="0"/>
    <n v="2.7000090000000001"/>
    <n v="0"/>
    <n v="0"/>
    <n v="0"/>
  </r>
  <r>
    <s v="APENs"/>
    <s v="08"/>
    <x v="3"/>
    <s v="31000301"/>
    <x v="15"/>
    <n v="0"/>
    <n v="0"/>
    <n v="0.7"/>
    <n v="0"/>
    <n v="0"/>
  </r>
  <r>
    <s v="APENs"/>
    <s v="08"/>
    <x v="3"/>
    <s v="31000301"/>
    <x v="15"/>
    <n v="0.1"/>
    <n v="0"/>
    <n v="0"/>
    <n v="0"/>
    <n v="0"/>
  </r>
  <r>
    <s v="APENs"/>
    <s v="08"/>
    <x v="3"/>
    <s v="31000301"/>
    <x v="15"/>
    <n v="0"/>
    <n v="0.4"/>
    <n v="0"/>
    <n v="0"/>
    <n v="0"/>
  </r>
  <r>
    <s v="APENs"/>
    <s v="08"/>
    <x v="3"/>
    <s v="20200256"/>
    <x v="16"/>
    <n v="0"/>
    <n v="0"/>
    <n v="3.0083829999999998"/>
    <n v="0"/>
    <n v="0"/>
  </r>
  <r>
    <s v="APENs"/>
    <s v="08"/>
    <x v="3"/>
    <s v="20200256"/>
    <x v="16"/>
    <n v="3.2534559999999999"/>
    <n v="0"/>
    <n v="0"/>
    <n v="0"/>
    <n v="0"/>
  </r>
  <r>
    <s v="APENs"/>
    <s v="08"/>
    <x v="3"/>
    <s v="20200256"/>
    <x v="16"/>
    <n v="0"/>
    <n v="5.5056000000000001E-2"/>
    <n v="0"/>
    <n v="0"/>
    <n v="0"/>
  </r>
  <r>
    <s v="APENs"/>
    <s v="08"/>
    <x v="3"/>
    <s v="20200253"/>
    <x v="16"/>
    <n v="0"/>
    <n v="0"/>
    <n v="1.0000009999999999"/>
    <n v="0"/>
    <n v="0"/>
  </r>
  <r>
    <s v="APENs"/>
    <s v="08"/>
    <x v="3"/>
    <s v="20200253"/>
    <x v="16"/>
    <n v="6.4000009999999996"/>
    <n v="0"/>
    <n v="0"/>
    <n v="0"/>
    <n v="0"/>
  </r>
  <r>
    <s v="APENs"/>
    <s v="08"/>
    <x v="3"/>
    <s v="20200253"/>
    <x v="16"/>
    <n v="0"/>
    <n v="0"/>
    <n v="0"/>
    <n v="0"/>
    <n v="1.4999999999999999E-2"/>
  </r>
  <r>
    <s v="APENs"/>
    <s v="08"/>
    <x v="3"/>
    <s v="20200253"/>
    <x v="16"/>
    <n v="0"/>
    <n v="0"/>
    <n v="0"/>
    <n v="0"/>
    <n v="0"/>
  </r>
  <r>
    <s v="APENs"/>
    <s v="08"/>
    <x v="3"/>
    <s v="20200253"/>
    <x v="16"/>
    <n v="0"/>
    <n v="0"/>
    <n v="0"/>
    <n v="8.9999999999999998E-4"/>
    <n v="0"/>
  </r>
  <r>
    <s v="APENs"/>
    <s v="08"/>
    <x v="3"/>
    <s v="20200253"/>
    <x v="16"/>
    <n v="0"/>
    <n v="0.10000100000000001"/>
    <n v="0"/>
    <n v="0"/>
    <n v="0"/>
  </r>
  <r>
    <s v="APENs"/>
    <s v="08"/>
    <x v="3"/>
    <s v="20200253"/>
    <x v="16"/>
    <n v="0"/>
    <n v="0"/>
    <n v="26.7"/>
    <n v="0"/>
    <n v="0"/>
  </r>
  <r>
    <s v="APENs"/>
    <s v="08"/>
    <x v="3"/>
    <s v="20200253"/>
    <x v="16"/>
    <n v="14.7"/>
    <n v="0"/>
    <n v="0"/>
    <n v="0"/>
    <n v="0"/>
  </r>
  <r>
    <s v="APENs"/>
    <s v="08"/>
    <x v="3"/>
    <s v="20200253"/>
    <x v="16"/>
    <n v="0"/>
    <n v="0"/>
    <n v="0"/>
    <n v="0"/>
    <n v="0.21199999999999999"/>
  </r>
  <r>
    <s v="APENs"/>
    <s v="08"/>
    <x v="3"/>
    <s v="20200253"/>
    <x v="16"/>
    <n v="0"/>
    <n v="0"/>
    <n v="0"/>
    <n v="0"/>
    <n v="0"/>
  </r>
  <r>
    <s v="APENs"/>
    <s v="08"/>
    <x v="3"/>
    <s v="20200253"/>
    <x v="16"/>
    <n v="0"/>
    <n v="0"/>
    <n v="0"/>
    <n v="1.272E-2"/>
    <n v="0"/>
  </r>
  <r>
    <s v="APENs"/>
    <s v="08"/>
    <x v="3"/>
    <s v="20200253"/>
    <x v="16"/>
    <n v="0"/>
    <n v="2.7"/>
    <n v="0"/>
    <n v="0"/>
    <n v="0"/>
  </r>
  <r>
    <s v="APENs"/>
    <s v="08"/>
    <x v="3"/>
    <s v="20200254"/>
    <x v="16"/>
    <n v="0"/>
    <n v="0"/>
    <n v="8.51"/>
    <n v="0"/>
    <n v="0"/>
  </r>
  <r>
    <s v="APENs"/>
    <s v="08"/>
    <x v="3"/>
    <s v="20200254"/>
    <x v="16"/>
    <n v="6.7354799999999999"/>
    <n v="0"/>
    <n v="0"/>
    <n v="0"/>
    <n v="0"/>
  </r>
  <r>
    <s v="APENs"/>
    <s v="08"/>
    <x v="3"/>
    <s v="20200254"/>
    <x v="16"/>
    <n v="0"/>
    <n v="0"/>
    <n v="0"/>
    <n v="0"/>
    <n v="0.14799999999999999"/>
  </r>
  <r>
    <s v="APENs"/>
    <s v="08"/>
    <x v="3"/>
    <s v="20200254"/>
    <x v="16"/>
    <n v="0"/>
    <n v="0"/>
    <n v="0"/>
    <n v="0"/>
    <n v="0"/>
  </r>
  <r>
    <s v="APENs"/>
    <s v="08"/>
    <x v="3"/>
    <s v="20200254"/>
    <x v="16"/>
    <n v="0"/>
    <n v="0"/>
    <n v="0"/>
    <n v="8.8800000000000007E-3"/>
    <n v="0"/>
  </r>
  <r>
    <s v="APENs"/>
    <s v="08"/>
    <x v="3"/>
    <s v="20200254"/>
    <x v="16"/>
    <n v="0"/>
    <n v="2.1844800000000002"/>
    <n v="0"/>
    <n v="0"/>
    <n v="0"/>
  </r>
  <r>
    <s v="APENs"/>
    <s v="08"/>
    <x v="3"/>
    <s v="20200254"/>
    <x v="16"/>
    <n v="0"/>
    <n v="0"/>
    <n v="7.82"/>
    <n v="0"/>
    <n v="0"/>
  </r>
  <r>
    <s v="APENs"/>
    <s v="08"/>
    <x v="3"/>
    <s v="20200254"/>
    <x v="16"/>
    <n v="6.1893599999999998"/>
    <n v="0"/>
    <n v="0"/>
    <n v="0"/>
    <n v="0"/>
  </r>
  <r>
    <s v="APENs"/>
    <s v="08"/>
    <x v="3"/>
    <s v="20200254"/>
    <x v="16"/>
    <n v="0"/>
    <n v="0"/>
    <n v="0"/>
    <n v="0"/>
    <n v="0.13600000000000001"/>
  </r>
  <r>
    <s v="APENs"/>
    <s v="08"/>
    <x v="3"/>
    <s v="20200254"/>
    <x v="16"/>
    <n v="0"/>
    <n v="0"/>
    <n v="0"/>
    <n v="0"/>
    <n v="0"/>
  </r>
  <r>
    <s v="APENs"/>
    <s v="08"/>
    <x v="3"/>
    <s v="20200254"/>
    <x v="16"/>
    <n v="0"/>
    <n v="0"/>
    <n v="0"/>
    <n v="8.1600000000000006E-3"/>
    <n v="0"/>
  </r>
  <r>
    <s v="APENs"/>
    <s v="08"/>
    <x v="3"/>
    <s v="20200254"/>
    <x v="16"/>
    <n v="0"/>
    <n v="2.0073599999999998"/>
    <n v="0"/>
    <n v="0"/>
    <n v="0"/>
  </r>
  <r>
    <s v="APENs"/>
    <s v="08"/>
    <x v="3"/>
    <s v="31000201"/>
    <x v="20"/>
    <n v="0"/>
    <n v="9"/>
    <n v="0"/>
    <n v="0"/>
    <n v="0"/>
  </r>
  <r>
    <s v="APENs"/>
    <s v="08"/>
    <x v="3"/>
    <s v="31000305"/>
    <x v="24"/>
    <n v="0"/>
    <n v="2.2000000000000002"/>
    <n v="0"/>
    <n v="0"/>
    <n v="0"/>
  </r>
  <r>
    <s v="APENs"/>
    <s v="08"/>
    <x v="3"/>
    <s v="31088811"/>
    <x v="17"/>
    <n v="0"/>
    <n v="4.2"/>
    <n v="0"/>
    <n v="0"/>
    <n v="0"/>
  </r>
  <r>
    <s v="APENs"/>
    <s v="08"/>
    <x v="3"/>
    <s v="20200252"/>
    <x v="16"/>
    <n v="0"/>
    <n v="0"/>
    <n v="2.33"/>
    <n v="0"/>
    <n v="0"/>
  </r>
  <r>
    <s v="APENs"/>
    <s v="08"/>
    <x v="3"/>
    <s v="20200252"/>
    <x v="16"/>
    <n v="3.08"/>
    <n v="0"/>
    <n v="0"/>
    <n v="0"/>
    <n v="0"/>
  </r>
  <r>
    <s v="APENs"/>
    <s v="08"/>
    <x v="3"/>
    <s v="20200252"/>
    <x v="16"/>
    <n v="0"/>
    <n v="0"/>
    <n v="0"/>
    <n v="0"/>
    <n v="3.3140000000000001E-3"/>
  </r>
  <r>
    <s v="APENs"/>
    <s v="08"/>
    <x v="3"/>
    <s v="20200252"/>
    <x v="16"/>
    <n v="0"/>
    <n v="0"/>
    <n v="0"/>
    <n v="0"/>
    <n v="0"/>
  </r>
  <r>
    <s v="APENs"/>
    <s v="08"/>
    <x v="3"/>
    <s v="20200252"/>
    <x v="16"/>
    <n v="0"/>
    <n v="0"/>
    <n v="0"/>
    <n v="2.2239999999999998E-3"/>
    <n v="0"/>
  </r>
  <r>
    <s v="APENs"/>
    <s v="08"/>
    <x v="3"/>
    <s v="20200252"/>
    <x v="16"/>
    <n v="0"/>
    <n v="1.94"/>
    <n v="0"/>
    <n v="0"/>
    <n v="0"/>
  </r>
  <r>
    <s v="APENs"/>
    <s v="08"/>
    <x v="3"/>
    <s v="20200252"/>
    <x v="16"/>
    <n v="0"/>
    <n v="0"/>
    <n v="4.5"/>
    <n v="0"/>
    <n v="0"/>
  </r>
  <r>
    <s v="APENs"/>
    <s v="08"/>
    <x v="3"/>
    <s v="20200252"/>
    <x v="16"/>
    <n v="6.12"/>
    <n v="0"/>
    <n v="0"/>
    <n v="0"/>
    <n v="0"/>
  </r>
  <r>
    <s v="APENs"/>
    <s v="08"/>
    <x v="3"/>
    <s v="20200252"/>
    <x v="16"/>
    <n v="0"/>
    <n v="0"/>
    <n v="0"/>
    <n v="0"/>
    <n v="6.6160000000000004E-3"/>
  </r>
  <r>
    <s v="APENs"/>
    <s v="08"/>
    <x v="3"/>
    <s v="20200252"/>
    <x v="16"/>
    <n v="0"/>
    <n v="0"/>
    <n v="0"/>
    <n v="0"/>
    <n v="0"/>
  </r>
  <r>
    <s v="APENs"/>
    <s v="08"/>
    <x v="3"/>
    <s v="20200252"/>
    <x v="16"/>
    <n v="0"/>
    <n v="0"/>
    <n v="0"/>
    <n v="4.4400000000000004E-3"/>
    <n v="0"/>
  </r>
  <r>
    <s v="APENs"/>
    <s v="08"/>
    <x v="3"/>
    <s v="20200252"/>
    <x v="16"/>
    <n v="0"/>
    <n v="3.96"/>
    <n v="0"/>
    <n v="0"/>
    <n v="0"/>
  </r>
  <r>
    <s v="APENs"/>
    <s v="08"/>
    <x v="3"/>
    <s v="20200254"/>
    <x v="16"/>
    <n v="0"/>
    <n v="0"/>
    <n v="5.1103319999999997"/>
    <n v="0"/>
    <n v="0"/>
  </r>
  <r>
    <s v="APENs"/>
    <s v="08"/>
    <x v="3"/>
    <s v="20200254"/>
    <x v="16"/>
    <n v="5.6781470000000001"/>
    <n v="0"/>
    <n v="0"/>
    <n v="0"/>
    <n v="0"/>
  </r>
  <r>
    <s v="APENs"/>
    <s v="08"/>
    <x v="3"/>
    <s v="20200254"/>
    <x v="16"/>
    <n v="0"/>
    <n v="1.9873510000000001"/>
    <n v="0"/>
    <n v="0"/>
    <n v="0"/>
  </r>
  <r>
    <s v="APENs"/>
    <s v="08"/>
    <x v="3"/>
    <s v="31000302"/>
    <x v="15"/>
    <n v="0"/>
    <n v="0.73456299999999997"/>
    <n v="0"/>
    <n v="0"/>
    <n v="0"/>
  </r>
  <r>
    <s v="APENs"/>
    <s v="08"/>
    <x v="3"/>
    <s v="31088801"/>
    <x v="17"/>
    <n v="0"/>
    <n v="4.3"/>
    <n v="0"/>
    <n v="0"/>
    <n v="0"/>
  </r>
  <r>
    <s v="APENs"/>
    <s v="08"/>
    <x v="3"/>
    <s v="20200254"/>
    <x v="16"/>
    <n v="0"/>
    <n v="0"/>
    <n v="52"/>
    <n v="0"/>
    <n v="0"/>
  </r>
  <r>
    <s v="APENs"/>
    <s v="08"/>
    <x v="3"/>
    <s v="20200254"/>
    <x v="16"/>
    <n v="52"/>
    <n v="0"/>
    <n v="0"/>
    <n v="0"/>
    <n v="0"/>
  </r>
  <r>
    <s v="APENs"/>
    <s v="08"/>
    <x v="3"/>
    <s v="20200254"/>
    <x v="16"/>
    <n v="0"/>
    <n v="11.7"/>
    <n v="0"/>
    <n v="0"/>
    <n v="0"/>
  </r>
  <r>
    <s v="APENs"/>
    <s v="08"/>
    <x v="3"/>
    <s v="20200254"/>
    <x v="16"/>
    <n v="0"/>
    <n v="0"/>
    <n v="18.8"/>
    <n v="0"/>
    <n v="0"/>
  </r>
  <r>
    <s v="APENs"/>
    <s v="08"/>
    <x v="3"/>
    <s v="20200254"/>
    <x v="16"/>
    <n v="25.8"/>
    <n v="0"/>
    <n v="0"/>
    <n v="0"/>
    <n v="0"/>
  </r>
  <r>
    <s v="APENs"/>
    <s v="08"/>
    <x v="3"/>
    <s v="20200254"/>
    <x v="16"/>
    <n v="0"/>
    <n v="0"/>
    <n v="0"/>
    <n v="0"/>
    <n v="0.152"/>
  </r>
  <r>
    <s v="APENs"/>
    <s v="08"/>
    <x v="3"/>
    <s v="20200254"/>
    <x v="16"/>
    <n v="0"/>
    <n v="0"/>
    <n v="0"/>
    <n v="0"/>
    <n v="0"/>
  </r>
  <r>
    <s v="APENs"/>
    <s v="08"/>
    <x v="3"/>
    <s v="20200254"/>
    <x v="16"/>
    <n v="0"/>
    <n v="0"/>
    <n v="0"/>
    <n v="9.1199999999999996E-3"/>
    <n v="0"/>
  </r>
  <r>
    <s v="APENs"/>
    <s v="08"/>
    <x v="3"/>
    <s v="20200254"/>
    <x v="16"/>
    <n v="0"/>
    <n v="1.6"/>
    <n v="0"/>
    <n v="0"/>
    <n v="0"/>
  </r>
  <r>
    <s v="APENs"/>
    <s v="08"/>
    <x v="3"/>
    <s v="31000302"/>
    <x v="15"/>
    <n v="0"/>
    <n v="7.04"/>
    <n v="0"/>
    <n v="0"/>
    <n v="0"/>
  </r>
  <r>
    <s v="APENs"/>
    <s v="08"/>
    <x v="3"/>
    <s v="31088801"/>
    <x v="17"/>
    <n v="0"/>
    <n v="3"/>
    <n v="0"/>
    <n v="0"/>
    <n v="0"/>
  </r>
  <r>
    <s v="APENs"/>
    <s v="08"/>
    <x v="3"/>
    <s v="40400311"/>
    <x v="18"/>
    <n v="0"/>
    <n v="3.2804700493404528"/>
    <n v="0"/>
    <n v="0"/>
    <n v="0"/>
  </r>
  <r>
    <s v="APENs"/>
    <s v="08"/>
    <x v="3"/>
    <s v="20200256"/>
    <x v="16"/>
    <n v="0"/>
    <n v="0"/>
    <n v="2.72"/>
    <n v="0"/>
    <n v="0"/>
  </r>
  <r>
    <s v="APENs"/>
    <s v="08"/>
    <x v="3"/>
    <s v="20200256"/>
    <x v="16"/>
    <n v="49.15"/>
    <n v="0"/>
    <n v="0"/>
    <n v="0"/>
    <n v="0"/>
  </r>
  <r>
    <s v="APENs"/>
    <s v="08"/>
    <x v="3"/>
    <s v="20200256"/>
    <x v="16"/>
    <n v="0"/>
    <n v="0"/>
    <n v="0"/>
    <n v="0"/>
    <n v="5.2449999999999997E-2"/>
  </r>
  <r>
    <s v="APENs"/>
    <s v="08"/>
    <x v="3"/>
    <s v="20200256"/>
    <x v="16"/>
    <n v="0"/>
    <n v="0"/>
    <n v="0"/>
    <n v="3.1470000000000001E-3"/>
    <n v="0"/>
  </r>
  <r>
    <s v="APENs"/>
    <s v="08"/>
    <x v="3"/>
    <s v="20200256"/>
    <x v="16"/>
    <n v="0"/>
    <n v="0.38"/>
    <n v="0"/>
    <n v="0"/>
    <n v="0"/>
  </r>
  <r>
    <s v="APENs"/>
    <s v="08"/>
    <x v="3"/>
    <s v="31000304"/>
    <x v="15"/>
    <n v="0"/>
    <n v="2.4308999999999998"/>
    <n v="0"/>
    <n v="0"/>
    <n v="0"/>
  </r>
  <r>
    <s v="APENs"/>
    <s v="08"/>
    <x v="3"/>
    <s v="20200202"/>
    <x v="16"/>
    <n v="0"/>
    <n v="0"/>
    <n v="7.13"/>
    <n v="0"/>
    <n v="0"/>
  </r>
  <r>
    <s v="APENs"/>
    <s v="08"/>
    <x v="3"/>
    <s v="20200202"/>
    <x v="16"/>
    <n v="28.37"/>
    <n v="0"/>
    <n v="0"/>
    <n v="0"/>
    <n v="0"/>
  </r>
  <r>
    <s v="APENs"/>
    <s v="08"/>
    <x v="3"/>
    <s v="20200202"/>
    <x v="16"/>
    <n v="0"/>
    <n v="0"/>
    <n v="0"/>
    <n v="0"/>
    <n v="0.88"/>
  </r>
  <r>
    <s v="APENs"/>
    <s v="08"/>
    <x v="3"/>
    <s v="20200202"/>
    <x v="16"/>
    <n v="0"/>
    <n v="0"/>
    <n v="0"/>
    <n v="0"/>
    <n v="0"/>
  </r>
  <r>
    <s v="APENs"/>
    <s v="08"/>
    <x v="3"/>
    <s v="20200202"/>
    <x v="16"/>
    <n v="0"/>
    <n v="0"/>
    <n v="0"/>
    <n v="0.05"/>
    <n v="0"/>
  </r>
  <r>
    <s v="APENs"/>
    <s v="08"/>
    <x v="3"/>
    <s v="20200202"/>
    <x v="16"/>
    <n v="0"/>
    <n v="20.260000000000002"/>
    <n v="0"/>
    <n v="0"/>
    <n v="0"/>
  </r>
  <r>
    <s v="APENs"/>
    <s v="08"/>
    <x v="3"/>
    <s v="20200253"/>
    <x v="16"/>
    <n v="0"/>
    <n v="0"/>
    <n v="1.54"/>
    <n v="0"/>
    <n v="0"/>
  </r>
  <r>
    <s v="APENs"/>
    <s v="08"/>
    <x v="3"/>
    <s v="20200253"/>
    <x v="16"/>
    <n v="2.63"/>
    <n v="0"/>
    <n v="0"/>
    <n v="0"/>
    <n v="0"/>
  </r>
  <r>
    <s v="APENs"/>
    <s v="08"/>
    <x v="3"/>
    <s v="20200253"/>
    <x v="16"/>
    <n v="0"/>
    <n v="0"/>
    <n v="0"/>
    <n v="0"/>
    <n v="0.04"/>
  </r>
  <r>
    <s v="APENs"/>
    <s v="08"/>
    <x v="3"/>
    <s v="20200253"/>
    <x v="16"/>
    <n v="0"/>
    <n v="0"/>
    <n v="0"/>
    <n v="0"/>
    <n v="0"/>
  </r>
  <r>
    <s v="APENs"/>
    <s v="08"/>
    <x v="3"/>
    <s v="20200253"/>
    <x v="16"/>
    <n v="0"/>
    <n v="0.08"/>
    <n v="0"/>
    <n v="0"/>
    <n v="0"/>
  </r>
  <r>
    <s v="APENs"/>
    <s v="08"/>
    <x v="3"/>
    <s v="20200253"/>
    <x v="16"/>
    <n v="0"/>
    <n v="0"/>
    <n v="1.18"/>
    <n v="0"/>
    <n v="0"/>
  </r>
  <r>
    <s v="APENs"/>
    <s v="08"/>
    <x v="3"/>
    <s v="20200253"/>
    <x v="16"/>
    <n v="2.0299999999999998"/>
    <n v="0"/>
    <n v="0"/>
    <n v="0"/>
    <n v="0"/>
  </r>
  <r>
    <s v="APENs"/>
    <s v="08"/>
    <x v="3"/>
    <s v="20200253"/>
    <x v="16"/>
    <n v="0"/>
    <n v="0"/>
    <n v="0"/>
    <n v="0"/>
    <n v="0.06"/>
  </r>
  <r>
    <s v="APENs"/>
    <s v="08"/>
    <x v="3"/>
    <s v="20200253"/>
    <x v="16"/>
    <n v="0"/>
    <n v="0"/>
    <n v="0"/>
    <n v="0"/>
    <n v="0"/>
  </r>
  <r>
    <s v="APENs"/>
    <s v="08"/>
    <x v="3"/>
    <s v="20200253"/>
    <x v="16"/>
    <n v="0"/>
    <n v="0.06"/>
    <n v="0"/>
    <n v="0"/>
    <n v="0"/>
  </r>
  <r>
    <s v="APENs"/>
    <s v="08"/>
    <x v="3"/>
    <s v="31000302"/>
    <x v="15"/>
    <n v="0"/>
    <n v="4.7999510000000001"/>
    <n v="0"/>
    <n v="0"/>
    <n v="0"/>
  </r>
  <r>
    <s v="APENs"/>
    <s v="08"/>
    <x v="3"/>
    <s v="20200202"/>
    <x v="16"/>
    <n v="0"/>
    <n v="0"/>
    <n v="5.7"/>
    <n v="0"/>
    <n v="0"/>
  </r>
  <r>
    <s v="APENs"/>
    <s v="08"/>
    <x v="3"/>
    <s v="20200202"/>
    <x v="16"/>
    <n v="3.4"/>
    <n v="0"/>
    <n v="0"/>
    <n v="0"/>
    <n v="0"/>
  </r>
  <r>
    <s v="APENs"/>
    <s v="08"/>
    <x v="3"/>
    <s v="20200202"/>
    <x v="16"/>
    <n v="0"/>
    <n v="0"/>
    <n v="0"/>
    <n v="0"/>
    <n v="1.5350000000000001E-2"/>
  </r>
  <r>
    <s v="APENs"/>
    <s v="08"/>
    <x v="3"/>
    <s v="20200202"/>
    <x v="16"/>
    <n v="0"/>
    <n v="0"/>
    <n v="0"/>
    <n v="0"/>
    <n v="0"/>
  </r>
  <r>
    <s v="APENs"/>
    <s v="08"/>
    <x v="3"/>
    <s v="20200202"/>
    <x v="16"/>
    <n v="0"/>
    <n v="0"/>
    <n v="0"/>
    <n v="9.2100000000000005E-4"/>
    <n v="0"/>
  </r>
  <r>
    <s v="APENs"/>
    <s v="08"/>
    <x v="3"/>
    <s v="20200202"/>
    <x v="16"/>
    <n v="0"/>
    <n v="0.1"/>
    <n v="0"/>
    <n v="0"/>
    <n v="0"/>
  </r>
  <r>
    <s v="APENs"/>
    <s v="08"/>
    <x v="3"/>
    <s v="31000301"/>
    <x v="15"/>
    <n v="0"/>
    <n v="1.6"/>
    <n v="0"/>
    <n v="0"/>
    <n v="0"/>
  </r>
  <r>
    <s v="APENs"/>
    <s v="08"/>
    <x v="3"/>
    <s v="31000301"/>
    <x v="15"/>
    <n v="0"/>
    <n v="1.3"/>
    <n v="0"/>
    <n v="0"/>
    <n v="0"/>
  </r>
  <r>
    <s v="APENs"/>
    <s v="08"/>
    <x v="3"/>
    <s v="31000301"/>
    <x v="15"/>
    <n v="0"/>
    <n v="1.2"/>
    <n v="0"/>
    <n v="0"/>
    <n v="0"/>
  </r>
  <r>
    <s v="APENs"/>
    <s v="08"/>
    <x v="3"/>
    <s v="31000301"/>
    <x v="15"/>
    <n v="0"/>
    <n v="1.7"/>
    <n v="0"/>
    <n v="0"/>
    <n v="0"/>
  </r>
  <r>
    <s v="APENs"/>
    <s v="08"/>
    <x v="3"/>
    <s v="31000301"/>
    <x v="15"/>
    <n v="0"/>
    <n v="1.3"/>
    <n v="0"/>
    <n v="0"/>
    <n v="0"/>
  </r>
  <r>
    <s v="APENs"/>
    <s v="08"/>
    <x v="3"/>
    <s v="31000301"/>
    <x v="15"/>
    <n v="0"/>
    <n v="1.6"/>
    <n v="0"/>
    <n v="0"/>
    <n v="0"/>
  </r>
  <r>
    <s v="APENs"/>
    <s v="08"/>
    <x v="3"/>
    <s v="31000301"/>
    <x v="15"/>
    <n v="0"/>
    <n v="1.4"/>
    <n v="0"/>
    <n v="0"/>
    <n v="0"/>
  </r>
  <r>
    <s v="APENs"/>
    <s v="08"/>
    <x v="3"/>
    <s v="31000301"/>
    <x v="15"/>
    <n v="0"/>
    <n v="1.3"/>
    <n v="0"/>
    <n v="0"/>
    <n v="0"/>
  </r>
  <r>
    <s v="APENs"/>
    <s v="08"/>
    <x v="3"/>
    <s v="31000301"/>
    <x v="15"/>
    <n v="0"/>
    <n v="15.50009"/>
    <n v="0"/>
    <n v="0"/>
    <n v="0"/>
  </r>
  <r>
    <s v="APENs"/>
    <s v="08"/>
    <x v="3"/>
    <s v="20200202"/>
    <x v="16"/>
    <n v="0"/>
    <n v="0"/>
    <n v="2.16"/>
    <n v="0"/>
    <n v="0"/>
  </r>
  <r>
    <s v="APENs"/>
    <s v="08"/>
    <x v="3"/>
    <s v="20200202"/>
    <x v="16"/>
    <n v="15.4"/>
    <n v="0"/>
    <n v="0"/>
    <n v="0"/>
    <n v="0"/>
  </r>
  <r>
    <s v="APENs"/>
    <s v="08"/>
    <x v="3"/>
    <s v="20200202"/>
    <x v="16"/>
    <n v="0"/>
    <n v="0"/>
    <n v="0"/>
    <n v="0"/>
    <n v="0.35"/>
  </r>
  <r>
    <s v="APENs"/>
    <s v="08"/>
    <x v="3"/>
    <s v="20200202"/>
    <x v="16"/>
    <n v="0"/>
    <n v="0"/>
    <n v="0"/>
    <n v="0"/>
    <n v="0"/>
  </r>
  <r>
    <s v="APENs"/>
    <s v="08"/>
    <x v="3"/>
    <s v="20200202"/>
    <x v="16"/>
    <n v="0"/>
    <n v="0"/>
    <n v="0"/>
    <n v="0.02"/>
    <n v="0"/>
  </r>
  <r>
    <s v="APENs"/>
    <s v="08"/>
    <x v="3"/>
    <s v="20200202"/>
    <x v="16"/>
    <n v="0"/>
    <n v="1.37"/>
    <n v="0"/>
    <n v="0"/>
    <n v="0"/>
  </r>
  <r>
    <s v="APENs"/>
    <s v="08"/>
    <x v="3"/>
    <s v="20200254"/>
    <x v="16"/>
    <n v="0"/>
    <n v="0"/>
    <n v="2.16"/>
    <n v="0"/>
    <n v="0"/>
  </r>
  <r>
    <s v="APENs"/>
    <s v="08"/>
    <x v="3"/>
    <s v="20200254"/>
    <x v="16"/>
    <n v="15.54"/>
    <n v="0"/>
    <n v="0"/>
    <n v="0"/>
    <n v="0"/>
  </r>
  <r>
    <s v="APENs"/>
    <s v="08"/>
    <x v="3"/>
    <s v="20200254"/>
    <x v="16"/>
    <n v="0"/>
    <n v="0"/>
    <n v="0"/>
    <n v="0"/>
    <n v="0.35"/>
  </r>
  <r>
    <s v="APENs"/>
    <s v="08"/>
    <x v="3"/>
    <s v="20200254"/>
    <x v="16"/>
    <n v="0"/>
    <n v="0"/>
    <n v="0"/>
    <n v="0"/>
    <n v="0"/>
  </r>
  <r>
    <s v="APENs"/>
    <s v="08"/>
    <x v="3"/>
    <s v="20200254"/>
    <x v="16"/>
    <n v="0"/>
    <n v="0"/>
    <n v="0"/>
    <n v="0.02"/>
    <n v="0"/>
  </r>
  <r>
    <s v="APENs"/>
    <s v="08"/>
    <x v="3"/>
    <s v="20200254"/>
    <x v="16"/>
    <n v="0"/>
    <n v="1.37"/>
    <n v="0"/>
    <n v="0"/>
    <n v="0"/>
  </r>
  <r>
    <s v="APENs"/>
    <s v="08"/>
    <x v="3"/>
    <s v="20200254"/>
    <x v="16"/>
    <n v="0"/>
    <n v="0"/>
    <n v="2.16"/>
    <n v="0"/>
    <n v="0"/>
  </r>
  <r>
    <s v="APENs"/>
    <s v="08"/>
    <x v="3"/>
    <s v="20200254"/>
    <x v="16"/>
    <n v="15.54"/>
    <n v="0"/>
    <n v="0"/>
    <n v="0"/>
    <n v="0"/>
  </r>
  <r>
    <s v="APENs"/>
    <s v="08"/>
    <x v="3"/>
    <s v="20200254"/>
    <x v="16"/>
    <n v="0"/>
    <n v="0"/>
    <n v="0"/>
    <n v="0"/>
    <n v="0.35"/>
  </r>
  <r>
    <s v="APENs"/>
    <s v="08"/>
    <x v="3"/>
    <s v="20200254"/>
    <x v="16"/>
    <n v="0"/>
    <n v="0"/>
    <n v="0"/>
    <n v="0"/>
    <n v="0"/>
  </r>
  <r>
    <s v="APENs"/>
    <s v="08"/>
    <x v="3"/>
    <s v="20200254"/>
    <x v="16"/>
    <n v="0"/>
    <n v="0"/>
    <n v="0"/>
    <n v="0.02"/>
    <n v="0"/>
  </r>
  <r>
    <s v="APENs"/>
    <s v="08"/>
    <x v="3"/>
    <s v="20200254"/>
    <x v="16"/>
    <n v="0"/>
    <n v="1.37"/>
    <n v="0"/>
    <n v="0"/>
    <n v="0"/>
  </r>
  <r>
    <s v="APENs"/>
    <s v="08"/>
    <x v="3"/>
    <s v="31000203"/>
    <x v="16"/>
    <n v="0"/>
    <n v="0"/>
    <n v="15.600000000000001"/>
    <n v="0"/>
    <n v="0"/>
  </r>
  <r>
    <s v="APENs"/>
    <s v="08"/>
    <x v="3"/>
    <s v="31000203"/>
    <x v="16"/>
    <n v="33.599999999999994"/>
    <n v="0"/>
    <n v="0"/>
    <n v="0"/>
    <n v="0"/>
  </r>
  <r>
    <s v="APENs"/>
    <s v="08"/>
    <x v="3"/>
    <s v="31000203"/>
    <x v="16"/>
    <n v="0"/>
    <n v="11.7"/>
    <n v="0"/>
    <n v="0"/>
    <n v="0"/>
  </r>
  <r>
    <s v="APENs"/>
    <s v="08"/>
    <x v="3"/>
    <s v="31000228"/>
    <x v="15"/>
    <n v="0"/>
    <n v="1.7"/>
    <n v="0"/>
    <n v="0"/>
    <n v="0"/>
  </r>
  <r>
    <s v="APENs"/>
    <s v="08"/>
    <x v="3"/>
    <s v="31000228"/>
    <x v="15"/>
    <n v="0"/>
    <n v="1.6"/>
    <n v="0"/>
    <n v="0"/>
    <n v="0"/>
  </r>
  <r>
    <s v="APENs"/>
    <s v="08"/>
    <x v="3"/>
    <s v="31000228"/>
    <x v="15"/>
    <n v="0"/>
    <n v="1.6"/>
    <n v="0"/>
    <n v="0"/>
    <n v="0"/>
  </r>
  <r>
    <s v="APENs"/>
    <s v="08"/>
    <x v="3"/>
    <s v="31000301"/>
    <x v="15"/>
    <n v="0"/>
    <n v="1.58"/>
    <n v="0"/>
    <n v="0"/>
    <n v="0"/>
  </r>
  <r>
    <s v="APENs"/>
    <s v="08"/>
    <x v="3"/>
    <s v="31000302"/>
    <x v="15"/>
    <n v="0"/>
    <n v="0"/>
    <n v="1.2"/>
    <n v="0"/>
    <n v="0"/>
  </r>
  <r>
    <s v="APENs"/>
    <s v="08"/>
    <x v="3"/>
    <s v="31000302"/>
    <x v="15"/>
    <n v="1.4"/>
    <n v="0"/>
    <n v="0"/>
    <n v="0"/>
    <n v="0"/>
  </r>
  <r>
    <s v="APENs"/>
    <s v="08"/>
    <x v="3"/>
    <s v="31000302"/>
    <x v="15"/>
    <n v="0"/>
    <n v="1.6"/>
    <n v="0"/>
    <n v="0"/>
    <n v="0"/>
  </r>
  <r>
    <s v="APENs"/>
    <s v="08"/>
    <x v="3"/>
    <s v="31000302"/>
    <x v="15"/>
    <n v="0"/>
    <n v="0"/>
    <n v="0.6"/>
    <n v="0"/>
    <n v="0"/>
  </r>
  <r>
    <s v="APENs"/>
    <s v="08"/>
    <x v="3"/>
    <s v="31000302"/>
    <x v="15"/>
    <n v="0.8"/>
    <n v="0"/>
    <n v="0"/>
    <n v="0"/>
    <n v="0"/>
  </r>
  <r>
    <s v="APENs"/>
    <s v="08"/>
    <x v="3"/>
    <s v="31000302"/>
    <x v="15"/>
    <n v="0"/>
    <n v="1.6"/>
    <n v="0"/>
    <n v="0"/>
    <n v="0"/>
  </r>
  <r>
    <s v="APENs"/>
    <s v="08"/>
    <x v="3"/>
    <s v="31000302"/>
    <x v="15"/>
    <n v="0"/>
    <n v="0"/>
    <n v="0.6"/>
    <n v="0"/>
    <n v="0"/>
  </r>
  <r>
    <s v="APENs"/>
    <s v="08"/>
    <x v="3"/>
    <s v="31000302"/>
    <x v="15"/>
    <n v="0.8"/>
    <n v="0"/>
    <n v="0"/>
    <n v="0"/>
    <n v="0"/>
  </r>
  <r>
    <s v="APENs"/>
    <s v="08"/>
    <x v="3"/>
    <s v="31000302"/>
    <x v="15"/>
    <n v="0"/>
    <n v="1.6"/>
    <n v="0"/>
    <n v="0"/>
    <n v="0"/>
  </r>
  <r>
    <s v="APENs"/>
    <s v="08"/>
    <x v="3"/>
    <s v="31000302"/>
    <x v="15"/>
    <n v="0"/>
    <n v="0"/>
    <n v="0.6"/>
    <n v="0"/>
    <n v="0"/>
  </r>
  <r>
    <s v="APENs"/>
    <s v="08"/>
    <x v="3"/>
    <s v="31000302"/>
    <x v="15"/>
    <n v="0.8"/>
    <n v="0"/>
    <n v="0"/>
    <n v="0"/>
    <n v="0"/>
  </r>
  <r>
    <s v="APENs"/>
    <s v="08"/>
    <x v="3"/>
    <s v="31000302"/>
    <x v="15"/>
    <n v="0"/>
    <n v="1.6"/>
    <n v="0"/>
    <n v="0"/>
    <n v="0"/>
  </r>
  <r>
    <s v="APENs"/>
    <s v="08"/>
    <x v="3"/>
    <s v="31000305"/>
    <x v="24"/>
    <n v="0"/>
    <n v="0"/>
    <n v="25.95"/>
    <n v="0"/>
    <n v="0"/>
  </r>
  <r>
    <s v="APENs"/>
    <s v="08"/>
    <x v="3"/>
    <s v="31000305"/>
    <x v="24"/>
    <n v="30.89"/>
    <n v="0"/>
    <n v="0"/>
    <n v="0"/>
    <n v="0"/>
  </r>
  <r>
    <s v="APENs"/>
    <s v="08"/>
    <x v="3"/>
    <s v="31000305"/>
    <x v="24"/>
    <n v="0"/>
    <n v="0"/>
    <n v="0"/>
    <n v="0"/>
    <n v="2.35"/>
  </r>
  <r>
    <s v="APENs"/>
    <s v="08"/>
    <x v="3"/>
    <s v="31000305"/>
    <x v="24"/>
    <n v="0"/>
    <n v="0"/>
    <n v="0"/>
    <n v="0"/>
    <n v="0"/>
  </r>
  <r>
    <s v="APENs"/>
    <s v="08"/>
    <x v="3"/>
    <s v="31000305"/>
    <x v="24"/>
    <n v="0"/>
    <n v="1.7"/>
    <n v="0"/>
    <n v="0"/>
    <n v="0"/>
  </r>
  <r>
    <s v="APENs"/>
    <s v="08"/>
    <x v="3"/>
    <s v="31000305"/>
    <x v="24"/>
    <n v="0"/>
    <n v="0"/>
    <n v="10.61"/>
    <n v="0"/>
    <n v="0"/>
  </r>
  <r>
    <s v="APENs"/>
    <s v="08"/>
    <x v="3"/>
    <s v="31000305"/>
    <x v="24"/>
    <n v="12.63"/>
    <n v="0"/>
    <n v="0"/>
    <n v="0"/>
    <n v="0"/>
  </r>
  <r>
    <s v="APENs"/>
    <s v="08"/>
    <x v="3"/>
    <s v="31000305"/>
    <x v="24"/>
    <n v="0"/>
    <n v="0"/>
    <n v="0"/>
    <n v="0"/>
    <n v="0.96"/>
  </r>
  <r>
    <s v="APENs"/>
    <s v="08"/>
    <x v="3"/>
    <s v="31000305"/>
    <x v="24"/>
    <n v="0"/>
    <n v="0"/>
    <n v="0"/>
    <n v="0"/>
    <n v="0"/>
  </r>
  <r>
    <s v="APENs"/>
    <s v="08"/>
    <x v="3"/>
    <s v="31000305"/>
    <x v="24"/>
    <n v="0"/>
    <n v="0"/>
    <n v="0"/>
    <n v="0.06"/>
    <n v="0"/>
  </r>
  <r>
    <s v="APENs"/>
    <s v="08"/>
    <x v="3"/>
    <s v="31000305"/>
    <x v="24"/>
    <n v="0"/>
    <n v="0.69"/>
    <n v="0"/>
    <n v="0"/>
    <n v="0"/>
  </r>
  <r>
    <s v="APENs"/>
    <s v="08"/>
    <x v="3"/>
    <s v="31000305"/>
    <x v="24"/>
    <n v="0"/>
    <n v="0"/>
    <n v="10.88"/>
    <n v="0"/>
    <n v="0"/>
  </r>
  <r>
    <s v="APENs"/>
    <s v="08"/>
    <x v="3"/>
    <s v="31000305"/>
    <x v="24"/>
    <n v="2"/>
    <n v="0"/>
    <n v="0"/>
    <n v="0"/>
    <n v="0"/>
  </r>
  <r>
    <s v="APENs"/>
    <s v="08"/>
    <x v="3"/>
    <s v="31000305"/>
    <x v="24"/>
    <n v="0"/>
    <n v="0"/>
    <n v="0"/>
    <n v="3.26"/>
    <n v="0"/>
  </r>
  <r>
    <s v="APENs"/>
    <s v="08"/>
    <x v="3"/>
    <s v="31000305"/>
    <x v="24"/>
    <n v="0"/>
    <n v="2.2999999999999998"/>
    <n v="0"/>
    <n v="0"/>
    <n v="0"/>
  </r>
  <r>
    <s v="APENs"/>
    <s v="08"/>
    <x v="3"/>
    <s v="31088811"/>
    <x v="17"/>
    <n v="0"/>
    <n v="37.049999999999997"/>
    <n v="0"/>
    <n v="0"/>
    <n v="0"/>
  </r>
  <r>
    <s v="APENs"/>
    <s v="08"/>
    <x v="3"/>
    <s v="20200254"/>
    <x v="16"/>
    <n v="0"/>
    <n v="0"/>
    <n v="1.7"/>
    <n v="0"/>
    <n v="0"/>
  </r>
  <r>
    <s v="APENs"/>
    <s v="08"/>
    <x v="3"/>
    <s v="20200254"/>
    <x v="16"/>
    <n v="19.399999999999999"/>
    <n v="0"/>
    <n v="0"/>
    <n v="0"/>
    <n v="0"/>
  </r>
  <r>
    <s v="APENs"/>
    <s v="08"/>
    <x v="3"/>
    <s v="20200254"/>
    <x v="16"/>
    <n v="0"/>
    <n v="0"/>
    <n v="0"/>
    <n v="0"/>
    <n v="0.443"/>
  </r>
  <r>
    <s v="APENs"/>
    <s v="08"/>
    <x v="3"/>
    <s v="20200254"/>
    <x v="16"/>
    <n v="0"/>
    <n v="0"/>
    <n v="0"/>
    <n v="0"/>
    <n v="0"/>
  </r>
  <r>
    <s v="APENs"/>
    <s v="08"/>
    <x v="3"/>
    <s v="20200254"/>
    <x v="16"/>
    <n v="0"/>
    <n v="0"/>
    <n v="0"/>
    <n v="1.89E-2"/>
    <n v="0"/>
  </r>
  <r>
    <s v="APENs"/>
    <s v="08"/>
    <x v="3"/>
    <s v="20200254"/>
    <x v="16"/>
    <n v="0"/>
    <n v="1"/>
    <n v="0"/>
    <n v="0"/>
    <n v="0"/>
  </r>
  <r>
    <s v="APENs"/>
    <s v="08"/>
    <x v="3"/>
    <s v="20200254"/>
    <x v="16"/>
    <n v="0"/>
    <n v="0"/>
    <n v="24.5"/>
    <n v="0"/>
    <n v="0"/>
  </r>
  <r>
    <s v="APENs"/>
    <s v="08"/>
    <x v="3"/>
    <s v="20200254"/>
    <x v="16"/>
    <n v="19.399999999999999"/>
    <n v="0"/>
    <n v="0"/>
    <n v="0"/>
    <n v="0"/>
  </r>
  <r>
    <s v="APENs"/>
    <s v="08"/>
    <x v="3"/>
    <s v="20200254"/>
    <x v="16"/>
    <n v="0"/>
    <n v="0"/>
    <n v="0"/>
    <n v="0"/>
    <n v="0.443"/>
  </r>
  <r>
    <s v="APENs"/>
    <s v="08"/>
    <x v="3"/>
    <s v="20200254"/>
    <x v="16"/>
    <n v="0"/>
    <n v="0"/>
    <n v="0"/>
    <n v="0"/>
    <n v="0"/>
  </r>
  <r>
    <s v="APENs"/>
    <s v="08"/>
    <x v="3"/>
    <s v="20200254"/>
    <x v="16"/>
    <n v="0"/>
    <n v="0"/>
    <n v="0"/>
    <n v="1.9199999999999998E-2"/>
    <n v="0"/>
  </r>
  <r>
    <s v="APENs"/>
    <s v="08"/>
    <x v="3"/>
    <s v="20200254"/>
    <x v="16"/>
    <n v="0"/>
    <n v="4"/>
    <n v="0"/>
    <n v="0"/>
    <n v="0"/>
  </r>
  <r>
    <s v="APENs"/>
    <s v="08"/>
    <x v="3"/>
    <s v="20200254"/>
    <x v="16"/>
    <n v="0"/>
    <n v="0"/>
    <n v="1.7"/>
    <n v="0"/>
    <n v="0"/>
  </r>
  <r>
    <s v="APENs"/>
    <s v="08"/>
    <x v="3"/>
    <s v="20200254"/>
    <x v="16"/>
    <n v="19.399999999999999"/>
    <n v="0"/>
    <n v="0"/>
    <n v="0"/>
    <n v="0"/>
  </r>
  <r>
    <s v="APENs"/>
    <s v="08"/>
    <x v="3"/>
    <s v="20200254"/>
    <x v="16"/>
    <n v="0"/>
    <n v="0"/>
    <n v="0"/>
    <n v="0"/>
    <n v="0.443"/>
  </r>
  <r>
    <s v="APENs"/>
    <s v="08"/>
    <x v="3"/>
    <s v="20200254"/>
    <x v="16"/>
    <n v="0"/>
    <n v="0"/>
    <n v="0"/>
    <n v="0"/>
    <n v="0"/>
  </r>
  <r>
    <s v="APENs"/>
    <s v="08"/>
    <x v="3"/>
    <s v="20200254"/>
    <x v="16"/>
    <n v="0"/>
    <n v="0"/>
    <n v="0"/>
    <n v="1.7999999999999999E-2"/>
    <n v="0"/>
  </r>
  <r>
    <s v="APENs"/>
    <s v="08"/>
    <x v="3"/>
    <s v="20200254"/>
    <x v="16"/>
    <n v="0"/>
    <n v="1"/>
    <n v="0"/>
    <n v="0"/>
    <n v="0"/>
  </r>
  <r>
    <s v="APENs"/>
    <s v="08"/>
    <x v="3"/>
    <s v="20200254"/>
    <x v="16"/>
    <n v="0"/>
    <n v="0"/>
    <n v="1.7"/>
    <n v="0"/>
    <n v="0"/>
  </r>
  <r>
    <s v="APENs"/>
    <s v="08"/>
    <x v="3"/>
    <s v="20200254"/>
    <x v="16"/>
    <n v="19.399999999999999"/>
    <n v="0"/>
    <n v="0"/>
    <n v="0"/>
    <n v="0"/>
  </r>
  <r>
    <s v="APENs"/>
    <s v="08"/>
    <x v="3"/>
    <s v="20200254"/>
    <x v="16"/>
    <n v="0"/>
    <n v="0"/>
    <n v="0"/>
    <n v="0"/>
    <n v="0.443"/>
  </r>
  <r>
    <s v="APENs"/>
    <s v="08"/>
    <x v="3"/>
    <s v="20200254"/>
    <x v="16"/>
    <n v="0"/>
    <n v="0"/>
    <n v="0"/>
    <n v="0"/>
    <n v="0"/>
  </r>
  <r>
    <s v="APENs"/>
    <s v="08"/>
    <x v="3"/>
    <s v="20200254"/>
    <x v="16"/>
    <n v="0"/>
    <n v="0"/>
    <n v="0"/>
    <n v="2.12E-2"/>
    <n v="0"/>
  </r>
  <r>
    <s v="APENs"/>
    <s v="08"/>
    <x v="3"/>
    <s v="20200254"/>
    <x v="16"/>
    <n v="0"/>
    <n v="1"/>
    <n v="0"/>
    <n v="0"/>
    <n v="0"/>
  </r>
  <r>
    <s v="APENs"/>
    <s v="08"/>
    <x v="3"/>
    <s v="31000301"/>
    <x v="15"/>
    <n v="0"/>
    <n v="9.8000000000000007"/>
    <n v="0"/>
    <n v="0"/>
    <n v="0"/>
  </r>
  <r>
    <s v="APENs"/>
    <s v="08"/>
    <x v="3"/>
    <s v="31000301"/>
    <x v="15"/>
    <n v="0"/>
    <n v="9.8000000000000007"/>
    <n v="0"/>
    <n v="0"/>
    <n v="0"/>
  </r>
  <r>
    <s v="APENs"/>
    <s v="08"/>
    <x v="3"/>
    <s v="31088811"/>
    <x v="17"/>
    <n v="0"/>
    <n v="4.8"/>
    <n v="0"/>
    <n v="0"/>
    <n v="0"/>
  </r>
  <r>
    <s v="APENs"/>
    <s v="08"/>
    <x v="3"/>
    <s v="40400311"/>
    <x v="18"/>
    <n v="0"/>
    <n v="1.3668625205585219"/>
    <n v="0"/>
    <n v="0"/>
    <n v="0"/>
  </r>
  <r>
    <s v="APENs"/>
    <s v="08"/>
    <x v="3"/>
    <s v="40400311"/>
    <x v="18"/>
    <n v="0"/>
    <n v="12.511166023176262"/>
    <n v="0"/>
    <n v="0"/>
    <n v="0"/>
  </r>
  <r>
    <s v="APENs"/>
    <s v="08"/>
    <x v="3"/>
    <s v="20200253"/>
    <x v="16"/>
    <n v="0"/>
    <n v="0"/>
    <n v="16.22"/>
    <n v="0"/>
    <n v="0"/>
  </r>
  <r>
    <s v="APENs"/>
    <s v="08"/>
    <x v="3"/>
    <s v="20200253"/>
    <x v="16"/>
    <n v="8.11"/>
    <n v="0"/>
    <n v="0"/>
    <n v="0"/>
    <n v="0"/>
  </r>
  <r>
    <s v="APENs"/>
    <s v="08"/>
    <x v="3"/>
    <s v="20200253"/>
    <x v="16"/>
    <n v="0"/>
    <n v="0"/>
    <n v="0"/>
    <n v="0"/>
    <n v="0.5665"/>
  </r>
  <r>
    <s v="APENs"/>
    <s v="08"/>
    <x v="3"/>
    <s v="20200253"/>
    <x v="16"/>
    <n v="0"/>
    <n v="0"/>
    <n v="0"/>
    <n v="0"/>
    <n v="0"/>
  </r>
  <r>
    <s v="APENs"/>
    <s v="08"/>
    <x v="3"/>
    <s v="20200253"/>
    <x v="16"/>
    <n v="0"/>
    <n v="0"/>
    <n v="0"/>
    <n v="3.3989999999999999E-2"/>
    <n v="0"/>
  </r>
  <r>
    <s v="APENs"/>
    <s v="08"/>
    <x v="3"/>
    <s v="20200253"/>
    <x v="16"/>
    <n v="0"/>
    <n v="4.0599999999999996"/>
    <n v="0"/>
    <n v="0"/>
    <n v="0"/>
  </r>
  <r>
    <s v="APENs"/>
    <s v="08"/>
    <x v="3"/>
    <s v="20200254"/>
    <x v="16"/>
    <n v="0"/>
    <n v="0"/>
    <n v="16.835999999999999"/>
    <n v="0"/>
    <n v="0"/>
  </r>
  <r>
    <s v="APENs"/>
    <s v="08"/>
    <x v="3"/>
    <s v="20200254"/>
    <x v="16"/>
    <n v="9.7129999999999992"/>
    <n v="0"/>
    <n v="0"/>
    <n v="0"/>
    <n v="0"/>
  </r>
  <r>
    <s v="APENs"/>
    <s v="08"/>
    <x v="3"/>
    <s v="20200254"/>
    <x v="16"/>
    <n v="0"/>
    <n v="0"/>
    <n v="0"/>
    <n v="0"/>
    <n v="0.6"/>
  </r>
  <r>
    <s v="APENs"/>
    <s v="08"/>
    <x v="3"/>
    <s v="20200254"/>
    <x v="16"/>
    <n v="0"/>
    <n v="0"/>
    <n v="0"/>
    <n v="0"/>
    <n v="0"/>
  </r>
  <r>
    <s v="APENs"/>
    <s v="08"/>
    <x v="3"/>
    <s v="20200254"/>
    <x v="16"/>
    <n v="0"/>
    <n v="0"/>
    <n v="0"/>
    <n v="1.13E-4"/>
    <n v="0"/>
  </r>
  <r>
    <s v="APENs"/>
    <s v="08"/>
    <x v="3"/>
    <s v="20200254"/>
    <x v="16"/>
    <n v="0"/>
    <n v="4.0469999999999997"/>
    <n v="0"/>
    <n v="0"/>
    <n v="0"/>
  </r>
  <r>
    <s v="APENs"/>
    <s v="08"/>
    <x v="3"/>
    <s v="20200254"/>
    <x v="16"/>
    <n v="0"/>
    <n v="0"/>
    <n v="16.835999999999999"/>
    <n v="0"/>
    <n v="0"/>
  </r>
  <r>
    <s v="APENs"/>
    <s v="08"/>
    <x v="3"/>
    <s v="20200254"/>
    <x v="16"/>
    <n v="9.7129999999999992"/>
    <n v="0"/>
    <n v="0"/>
    <n v="0"/>
    <n v="0"/>
  </r>
  <r>
    <s v="APENs"/>
    <s v="08"/>
    <x v="3"/>
    <s v="20200254"/>
    <x v="16"/>
    <n v="0"/>
    <n v="0"/>
    <n v="0"/>
    <n v="0"/>
    <n v="0.6"/>
  </r>
  <r>
    <s v="APENs"/>
    <s v="08"/>
    <x v="3"/>
    <s v="20200254"/>
    <x v="16"/>
    <n v="0"/>
    <n v="0"/>
    <n v="0"/>
    <n v="0"/>
    <n v="0"/>
  </r>
  <r>
    <s v="APENs"/>
    <s v="08"/>
    <x v="3"/>
    <s v="20200254"/>
    <x v="16"/>
    <n v="0"/>
    <n v="0"/>
    <n v="0"/>
    <n v="1.13E-4"/>
    <n v="0"/>
  </r>
  <r>
    <s v="APENs"/>
    <s v="08"/>
    <x v="3"/>
    <s v="20200254"/>
    <x v="16"/>
    <n v="0"/>
    <n v="4.0469999999999997"/>
    <n v="0"/>
    <n v="0"/>
    <n v="0"/>
  </r>
  <r>
    <s v="APENs"/>
    <s v="08"/>
    <x v="3"/>
    <s v="31000301"/>
    <x v="15"/>
    <n v="0"/>
    <n v="1"/>
    <n v="0"/>
    <n v="0"/>
    <n v="0"/>
  </r>
  <r>
    <s v="APENs"/>
    <s v="08"/>
    <x v="3"/>
    <s v="31088801"/>
    <x v="17"/>
    <n v="0"/>
    <n v="9.1"/>
    <n v="0"/>
    <n v="0"/>
    <n v="0"/>
  </r>
  <r>
    <s v="APENs"/>
    <s v="08"/>
    <x v="3"/>
    <s v="40400311"/>
    <x v="18"/>
    <n v="0"/>
    <n v="16.00724604223042"/>
    <n v="0"/>
    <n v="0"/>
    <n v="0"/>
  </r>
  <r>
    <s v="APENs"/>
    <s v="08"/>
    <x v="3"/>
    <s v="20200202"/>
    <x v="16"/>
    <n v="0"/>
    <n v="0"/>
    <n v="0.04"/>
    <n v="0"/>
    <n v="0"/>
  </r>
  <r>
    <s v="APENs"/>
    <s v="08"/>
    <x v="3"/>
    <s v="20200202"/>
    <x v="16"/>
    <n v="0.21"/>
    <n v="0"/>
    <n v="0"/>
    <n v="0"/>
    <n v="0"/>
  </r>
  <r>
    <s v="APENs"/>
    <s v="08"/>
    <x v="3"/>
    <s v="20200202"/>
    <x v="16"/>
    <n v="0"/>
    <n v="1E-3"/>
    <n v="0"/>
    <n v="0"/>
    <n v="0"/>
  </r>
  <r>
    <s v="APENs"/>
    <s v="08"/>
    <x v="3"/>
    <s v="40400311"/>
    <x v="21"/>
    <n v="0"/>
    <n v="1.7"/>
    <n v="0"/>
    <n v="0"/>
    <n v="0"/>
  </r>
  <r>
    <s v="APENs"/>
    <s v="08"/>
    <x v="3"/>
    <s v="31000199"/>
    <x v="22"/>
    <n v="0"/>
    <n v="0.08"/>
    <n v="0"/>
    <n v="0"/>
    <n v="0"/>
  </r>
  <r>
    <s v="APENs"/>
    <s v="08"/>
    <x v="3"/>
    <s v="31000102"/>
    <x v="37"/>
    <n v="0"/>
    <n v="0"/>
    <n v="0"/>
    <n v="0"/>
    <n v="0.83"/>
  </r>
  <r>
    <s v="APENs"/>
    <s v="08"/>
    <x v="3"/>
    <s v="40400311"/>
    <x v="18"/>
    <n v="0"/>
    <n v="2.7227901409525761"/>
    <n v="0"/>
    <n v="0"/>
    <n v="0"/>
  </r>
  <r>
    <s v="APENs"/>
    <s v="08"/>
    <x v="3"/>
    <s v="40400311"/>
    <x v="18"/>
    <n v="0"/>
    <n v="2.427547836511935"/>
    <n v="0"/>
    <n v="0"/>
    <n v="0"/>
  </r>
  <r>
    <s v="APENs"/>
    <s v="08"/>
    <x v="3"/>
    <s v="40400311"/>
    <x v="18"/>
    <n v="0"/>
    <n v="2.5587666384855527"/>
    <n v="0"/>
    <n v="0"/>
    <n v="0"/>
  </r>
  <r>
    <s v="APENs"/>
    <s v="08"/>
    <x v="3"/>
    <s v="40400311"/>
    <x v="18"/>
    <n v="0"/>
    <n v="2.4849560623753928"/>
    <n v="0"/>
    <n v="0"/>
    <n v="0"/>
  </r>
  <r>
    <s v="APENs"/>
    <s v="08"/>
    <x v="3"/>
    <s v="40400311"/>
    <x v="18"/>
    <n v="0"/>
    <n v="2.0995008315778896"/>
    <n v="0"/>
    <n v="0"/>
    <n v="0"/>
  </r>
  <r>
    <s v="APENs"/>
    <s v="08"/>
    <x v="3"/>
    <s v="40400311"/>
    <x v="18"/>
    <n v="0"/>
    <n v="2.0338914305910807"/>
    <n v="0"/>
    <n v="0"/>
    <n v="0"/>
  </r>
  <r>
    <s v="APENs"/>
    <s v="08"/>
    <x v="3"/>
    <s v="40400311"/>
    <x v="18"/>
    <n v="0"/>
    <n v="2.7227901409525761"/>
    <n v="0"/>
    <n v="0"/>
    <n v="0"/>
  </r>
  <r>
    <s v="APENs"/>
    <s v="08"/>
    <x v="3"/>
    <s v="40400311"/>
    <x v="18"/>
    <n v="0"/>
    <n v="2.7555948414459803"/>
    <n v="0"/>
    <n v="0"/>
    <n v="0"/>
  </r>
  <r>
    <s v="APENs"/>
    <s v="08"/>
    <x v="3"/>
    <s v="40400311"/>
    <x v="18"/>
    <n v="0"/>
    <n v="2.0338914305910807"/>
    <n v="0"/>
    <n v="0"/>
    <n v="0"/>
  </r>
  <r>
    <s v="APENs"/>
    <s v="08"/>
    <x v="3"/>
    <s v="40400311"/>
    <x v="18"/>
    <n v="0"/>
    <n v="3.8381499577283291"/>
    <n v="0"/>
    <n v="0"/>
    <n v="0"/>
  </r>
  <r>
    <s v="APENs"/>
    <s v="08"/>
    <x v="3"/>
    <s v="40400311"/>
    <x v="18"/>
    <n v="0"/>
    <n v="2.9196183439130028"/>
    <n v="0"/>
    <n v="0"/>
    <n v="0"/>
  </r>
  <r>
    <s v="APENs"/>
    <s v="08"/>
    <x v="3"/>
    <s v="40400311"/>
    <x v="18"/>
    <n v="0"/>
    <n v="3.2804700493404528"/>
    <n v="0"/>
    <n v="0"/>
    <n v="0"/>
  </r>
  <r>
    <s v="APENs"/>
    <s v="08"/>
    <x v="3"/>
    <s v="40400311"/>
    <x v="18"/>
    <n v="0"/>
    <n v="2.6243760394723621"/>
    <n v="0"/>
    <n v="0"/>
    <n v="0"/>
  </r>
  <r>
    <s v="APENs"/>
    <s v="08"/>
    <x v="3"/>
    <s v="40400311"/>
    <x v="18"/>
    <n v="0"/>
    <n v="2.689985440459171"/>
    <n v="0"/>
    <n v="0"/>
    <n v="0"/>
  </r>
  <r>
    <s v="APENs"/>
    <s v="08"/>
    <x v="3"/>
    <s v="40400311"/>
    <x v="18"/>
    <n v="0"/>
    <n v="2.3947431360185303"/>
    <n v="0"/>
    <n v="0"/>
    <n v="0"/>
  </r>
  <r>
    <s v="APENs"/>
    <s v="08"/>
    <x v="3"/>
    <s v="40400311"/>
    <x v="18"/>
    <n v="0"/>
    <n v="3.5101029527942842"/>
    <n v="0"/>
    <n v="0"/>
    <n v="0"/>
  </r>
  <r>
    <s v="APENs"/>
    <s v="08"/>
    <x v="3"/>
    <s v="40400311"/>
    <x v="18"/>
    <n v="0"/>
    <n v="4.6254627695700385"/>
    <n v="0"/>
    <n v="0"/>
    <n v="0"/>
  </r>
  <r>
    <s v="APENs"/>
    <s v="08"/>
    <x v="3"/>
    <s v="40400311"/>
    <x v="18"/>
    <n v="0"/>
    <n v="3.9365640592085431"/>
    <n v="0"/>
    <n v="0"/>
    <n v="0"/>
  </r>
  <r>
    <s v="APENs"/>
    <s v="08"/>
    <x v="3"/>
    <s v="40400311"/>
    <x v="18"/>
    <n v="0"/>
    <n v="7.0858153065753777"/>
    <n v="0"/>
    <n v="0"/>
    <n v="0"/>
  </r>
  <r>
    <s v="APENs"/>
    <s v="08"/>
    <x v="3"/>
    <s v="40400311"/>
    <x v="18"/>
    <n v="0"/>
    <n v="0.97408364037586614"/>
    <n v="0"/>
    <n v="0"/>
    <n v="0"/>
  </r>
  <r>
    <s v="APENs"/>
    <s v="08"/>
    <x v="3"/>
    <s v="40400311"/>
    <x v="18"/>
    <n v="0"/>
    <n v="3.3460794503272617"/>
    <n v="0"/>
    <n v="0"/>
    <n v="0"/>
  </r>
  <r>
    <s v="APENs"/>
    <s v="08"/>
    <x v="3"/>
    <s v="20200252"/>
    <x v="16"/>
    <n v="0"/>
    <n v="0"/>
    <n v="24.6"/>
    <n v="0"/>
    <n v="0"/>
  </r>
  <r>
    <s v="APENs"/>
    <s v="08"/>
    <x v="3"/>
    <s v="20200252"/>
    <x v="16"/>
    <n v="19.399999999999999"/>
    <n v="0"/>
    <n v="0"/>
    <n v="0"/>
    <n v="0"/>
  </r>
  <r>
    <s v="APENs"/>
    <s v="08"/>
    <x v="3"/>
    <s v="20200252"/>
    <x v="16"/>
    <n v="0"/>
    <n v="0"/>
    <n v="0"/>
    <n v="0"/>
    <n v="0.46150000000000002"/>
  </r>
  <r>
    <s v="APENs"/>
    <s v="08"/>
    <x v="3"/>
    <s v="20200252"/>
    <x v="16"/>
    <n v="0"/>
    <n v="0"/>
    <n v="0"/>
    <n v="0"/>
    <n v="0"/>
  </r>
  <r>
    <s v="APENs"/>
    <s v="08"/>
    <x v="3"/>
    <s v="20200252"/>
    <x v="16"/>
    <n v="0"/>
    <n v="0"/>
    <n v="0"/>
    <n v="2.7689999999999999E-2"/>
    <n v="0"/>
  </r>
  <r>
    <s v="APENs"/>
    <s v="08"/>
    <x v="3"/>
    <s v="20200252"/>
    <x v="16"/>
    <n v="0"/>
    <n v="4.03"/>
    <n v="0"/>
    <n v="0"/>
    <n v="0"/>
  </r>
  <r>
    <s v="APENs"/>
    <s v="08"/>
    <x v="3"/>
    <s v="31000301"/>
    <x v="15"/>
    <n v="0"/>
    <n v="5.1285420000000004"/>
    <n v="0"/>
    <n v="0"/>
    <n v="0"/>
  </r>
  <r>
    <s v="APENs"/>
    <s v="08"/>
    <x v="3"/>
    <s v="20200254"/>
    <x v="16"/>
    <n v="0"/>
    <n v="0"/>
    <n v="3"/>
    <n v="0"/>
    <n v="0"/>
  </r>
  <r>
    <s v="APENs"/>
    <s v="08"/>
    <x v="3"/>
    <s v="20200254"/>
    <x v="16"/>
    <n v="5.03"/>
    <n v="0"/>
    <n v="0"/>
    <n v="0"/>
    <n v="0"/>
  </r>
  <r>
    <s v="APENs"/>
    <s v="08"/>
    <x v="3"/>
    <s v="20200254"/>
    <x v="16"/>
    <n v="0"/>
    <n v="0"/>
    <n v="0"/>
    <n v="0"/>
    <n v="0.443"/>
  </r>
  <r>
    <s v="APENs"/>
    <s v="08"/>
    <x v="3"/>
    <s v="20200254"/>
    <x v="16"/>
    <n v="0"/>
    <n v="0"/>
    <n v="0"/>
    <n v="0"/>
    <n v="0"/>
  </r>
  <r>
    <s v="APENs"/>
    <s v="08"/>
    <x v="3"/>
    <s v="20200254"/>
    <x v="16"/>
    <n v="0"/>
    <n v="0"/>
    <n v="0"/>
    <n v="6.7000000000000002E-3"/>
    <n v="0"/>
  </r>
  <r>
    <s v="APENs"/>
    <s v="08"/>
    <x v="3"/>
    <s v="20200254"/>
    <x v="16"/>
    <n v="0"/>
    <n v="0.6"/>
    <n v="0"/>
    <n v="0"/>
    <n v="0"/>
  </r>
  <r>
    <s v="APENs"/>
    <s v="08"/>
    <x v="3"/>
    <s v="20200254"/>
    <x v="16"/>
    <n v="0"/>
    <n v="0"/>
    <n v="1"/>
    <n v="0"/>
    <n v="0"/>
  </r>
  <r>
    <s v="APENs"/>
    <s v="08"/>
    <x v="3"/>
    <s v="20200254"/>
    <x v="16"/>
    <n v="19.399999999999999"/>
    <n v="0"/>
    <n v="0"/>
    <n v="0"/>
    <n v="0"/>
  </r>
  <r>
    <s v="APENs"/>
    <s v="08"/>
    <x v="3"/>
    <s v="20200254"/>
    <x v="16"/>
    <n v="0"/>
    <n v="0"/>
    <n v="0"/>
    <n v="0"/>
    <n v="0.443"/>
  </r>
  <r>
    <s v="APENs"/>
    <s v="08"/>
    <x v="3"/>
    <s v="20200254"/>
    <x v="16"/>
    <n v="0"/>
    <n v="0"/>
    <n v="0"/>
    <n v="0"/>
    <n v="0"/>
  </r>
  <r>
    <s v="APENs"/>
    <s v="08"/>
    <x v="3"/>
    <s v="20200254"/>
    <x v="16"/>
    <n v="0"/>
    <n v="0"/>
    <n v="0"/>
    <n v="1.38E-2"/>
    <n v="0"/>
  </r>
  <r>
    <s v="APENs"/>
    <s v="08"/>
    <x v="3"/>
    <s v="20200254"/>
    <x v="16"/>
    <n v="0"/>
    <n v="1"/>
    <n v="0"/>
    <n v="0"/>
    <n v="0"/>
  </r>
  <r>
    <s v="APENs"/>
    <s v="08"/>
    <x v="3"/>
    <s v="20200254"/>
    <x v="16"/>
    <n v="0"/>
    <n v="0"/>
    <n v="1.7"/>
    <n v="0"/>
    <n v="0"/>
  </r>
  <r>
    <s v="APENs"/>
    <s v="08"/>
    <x v="3"/>
    <s v="20200254"/>
    <x v="16"/>
    <n v="19.399999999999999"/>
    <n v="0"/>
    <n v="0"/>
    <n v="0"/>
    <n v="0"/>
  </r>
  <r>
    <s v="APENs"/>
    <s v="08"/>
    <x v="3"/>
    <s v="20200254"/>
    <x v="16"/>
    <n v="0"/>
    <n v="0"/>
    <n v="0"/>
    <n v="0"/>
    <n v="0.443"/>
  </r>
  <r>
    <s v="APENs"/>
    <s v="08"/>
    <x v="3"/>
    <s v="20200254"/>
    <x v="16"/>
    <n v="0"/>
    <n v="0"/>
    <n v="0"/>
    <n v="0"/>
    <n v="0"/>
  </r>
  <r>
    <s v="APENs"/>
    <s v="08"/>
    <x v="3"/>
    <s v="20200254"/>
    <x v="16"/>
    <n v="0"/>
    <n v="0"/>
    <n v="0"/>
    <n v="1.8200000000000001E-2"/>
    <n v="0"/>
  </r>
  <r>
    <s v="APENs"/>
    <s v="08"/>
    <x v="3"/>
    <s v="20200254"/>
    <x v="16"/>
    <n v="0"/>
    <n v="1"/>
    <n v="0"/>
    <n v="0"/>
    <n v="0"/>
  </r>
  <r>
    <s v="APENs"/>
    <s v="08"/>
    <x v="3"/>
    <s v="20200254"/>
    <x v="16"/>
    <n v="0"/>
    <n v="0"/>
    <n v="1.7"/>
    <n v="0"/>
    <n v="0"/>
  </r>
  <r>
    <s v="APENs"/>
    <s v="08"/>
    <x v="3"/>
    <s v="20200254"/>
    <x v="16"/>
    <n v="19.399999999999999"/>
    <n v="0"/>
    <n v="0"/>
    <n v="0"/>
    <n v="0"/>
  </r>
  <r>
    <s v="APENs"/>
    <s v="08"/>
    <x v="3"/>
    <s v="20200254"/>
    <x v="16"/>
    <n v="0"/>
    <n v="0"/>
    <n v="0"/>
    <n v="0"/>
    <n v="0.443"/>
  </r>
  <r>
    <s v="APENs"/>
    <s v="08"/>
    <x v="3"/>
    <s v="20200254"/>
    <x v="16"/>
    <n v="0"/>
    <n v="0"/>
    <n v="0"/>
    <n v="0"/>
    <n v="0"/>
  </r>
  <r>
    <s v="APENs"/>
    <s v="08"/>
    <x v="3"/>
    <s v="20200254"/>
    <x v="16"/>
    <n v="0"/>
    <n v="0"/>
    <n v="0"/>
    <n v="1.7500000000000002E-2"/>
    <n v="0"/>
  </r>
  <r>
    <s v="APENs"/>
    <s v="08"/>
    <x v="3"/>
    <s v="20200254"/>
    <x v="16"/>
    <n v="0"/>
    <n v="4"/>
    <n v="0"/>
    <n v="0"/>
    <n v="0"/>
  </r>
  <r>
    <s v="APENs"/>
    <s v="08"/>
    <x v="3"/>
    <s v="20200256"/>
    <x v="16"/>
    <n v="0"/>
    <n v="0"/>
    <n v="22.57"/>
    <n v="0"/>
    <n v="0"/>
  </r>
  <r>
    <s v="APENs"/>
    <s v="08"/>
    <x v="3"/>
    <s v="20200256"/>
    <x v="16"/>
    <n v="5.1059999999999999"/>
    <n v="0"/>
    <n v="0"/>
    <n v="0"/>
    <n v="0"/>
  </r>
  <r>
    <s v="APENs"/>
    <s v="08"/>
    <x v="3"/>
    <s v="20200256"/>
    <x v="16"/>
    <n v="0"/>
    <n v="5.5500000000000001E-2"/>
    <n v="0"/>
    <n v="0"/>
    <n v="0"/>
  </r>
  <r>
    <s v="APENs"/>
    <s v="08"/>
    <x v="3"/>
    <s v="31000301"/>
    <x v="15"/>
    <n v="0"/>
    <n v="8.4"/>
    <n v="0"/>
    <n v="0"/>
    <n v="0"/>
  </r>
  <r>
    <s v="APENs"/>
    <s v="08"/>
    <x v="3"/>
    <s v="31000302"/>
    <x v="15"/>
    <n v="0"/>
    <n v="8.4"/>
    <n v="0"/>
    <n v="0"/>
    <n v="0"/>
  </r>
  <r>
    <s v="APENs"/>
    <s v="08"/>
    <x v="3"/>
    <s v="31088801"/>
    <x v="17"/>
    <n v="0"/>
    <n v="4.5999999999999996"/>
    <n v="0"/>
    <n v="0"/>
    <n v="0"/>
  </r>
  <r>
    <s v="APENs"/>
    <s v="08"/>
    <x v="3"/>
    <s v="40400311"/>
    <x v="18"/>
    <n v="0"/>
    <n v="12.064338665205682"/>
    <n v="0"/>
    <n v="0"/>
    <n v="0"/>
  </r>
  <r>
    <s v="APENs"/>
    <s v="08"/>
    <x v="3"/>
    <s v="40400311"/>
    <x v="18"/>
    <n v="0"/>
    <n v="54.06611031444028"/>
    <n v="0"/>
    <n v="0"/>
    <n v="0"/>
  </r>
  <r>
    <s v="APENs"/>
    <s v="08"/>
    <x v="3"/>
    <s v="40400311"/>
    <x v="18"/>
    <n v="0"/>
    <n v="17.873094318823231"/>
    <n v="0"/>
    <n v="0"/>
    <n v="0"/>
  </r>
  <r>
    <s v="APENs"/>
    <s v="08"/>
    <x v="3"/>
    <s v="20200254"/>
    <x v="16"/>
    <n v="0"/>
    <n v="0"/>
    <n v="10.18"/>
    <n v="0"/>
    <n v="0"/>
  </r>
  <r>
    <s v="APENs"/>
    <s v="08"/>
    <x v="3"/>
    <s v="20200254"/>
    <x v="16"/>
    <n v="12.19"/>
    <n v="0"/>
    <n v="0"/>
    <n v="0"/>
    <n v="0"/>
  </r>
  <r>
    <s v="APENs"/>
    <s v="08"/>
    <x v="3"/>
    <s v="20200254"/>
    <x v="16"/>
    <n v="0"/>
    <n v="0"/>
    <n v="0"/>
    <n v="0"/>
    <n v="0.22005"/>
  </r>
  <r>
    <s v="APENs"/>
    <s v="08"/>
    <x v="3"/>
    <s v="20200254"/>
    <x v="16"/>
    <n v="0"/>
    <n v="0"/>
    <n v="0"/>
    <n v="0"/>
    <n v="0"/>
  </r>
  <r>
    <s v="APENs"/>
    <s v="08"/>
    <x v="3"/>
    <s v="20200254"/>
    <x v="16"/>
    <n v="0"/>
    <n v="0"/>
    <n v="0"/>
    <n v="1.3202999999999999E-2"/>
    <n v="0"/>
  </r>
  <r>
    <s v="APENs"/>
    <s v="08"/>
    <x v="3"/>
    <s v="20200254"/>
    <x v="16"/>
    <n v="0"/>
    <n v="1.6"/>
    <n v="0"/>
    <n v="0"/>
    <n v="0"/>
  </r>
  <r>
    <s v="APENs"/>
    <s v="08"/>
    <x v="3"/>
    <s v="31000205"/>
    <x v="26"/>
    <n v="0"/>
    <n v="0"/>
    <n v="21.4"/>
    <n v="0"/>
    <n v="0"/>
  </r>
  <r>
    <s v="APENs"/>
    <s v="08"/>
    <x v="3"/>
    <s v="31000205"/>
    <x v="26"/>
    <n v="3.9"/>
    <n v="0"/>
    <n v="0"/>
    <n v="0"/>
    <n v="0"/>
  </r>
  <r>
    <s v="APENs"/>
    <s v="08"/>
    <x v="3"/>
    <s v="31000304"/>
    <x v="15"/>
    <n v="0"/>
    <n v="0"/>
    <n v="0.7"/>
    <n v="0"/>
    <n v="0"/>
  </r>
  <r>
    <s v="APENs"/>
    <s v="08"/>
    <x v="3"/>
    <s v="31000304"/>
    <x v="15"/>
    <n v="0.8"/>
    <n v="0"/>
    <n v="0"/>
    <n v="0"/>
    <n v="0"/>
  </r>
  <r>
    <s v="APENs"/>
    <s v="08"/>
    <x v="3"/>
    <s v="31000304"/>
    <x v="15"/>
    <n v="0"/>
    <n v="2.9"/>
    <n v="0"/>
    <n v="0"/>
    <n v="0"/>
  </r>
  <r>
    <s v="APENs"/>
    <s v="08"/>
    <x v="3"/>
    <s v="31088805"/>
    <x v="17"/>
    <n v="0"/>
    <n v="6.9"/>
    <n v="0"/>
    <n v="0"/>
    <n v="0"/>
  </r>
  <r>
    <s v="APENs"/>
    <s v="08"/>
    <x v="3"/>
    <s v="31088805"/>
    <x v="17"/>
    <n v="0"/>
    <n v="15.6"/>
    <n v="0"/>
    <n v="0"/>
    <n v="0"/>
  </r>
  <r>
    <s v="APENs"/>
    <s v="08"/>
    <x v="3"/>
    <s v="40400311"/>
    <x v="18"/>
    <n v="0"/>
    <n v="62.868609266460716"/>
    <n v="0"/>
    <n v="0"/>
    <n v="0"/>
  </r>
  <r>
    <s v="APENs"/>
    <s v="08"/>
    <x v="3"/>
    <s v="20200256"/>
    <x v="16"/>
    <n v="0"/>
    <n v="0"/>
    <n v="5.6729159999999998"/>
    <n v="0"/>
    <n v="0"/>
  </r>
  <r>
    <s v="APENs"/>
    <s v="08"/>
    <x v="3"/>
    <s v="20200256"/>
    <x v="16"/>
    <n v="30.328320000000001"/>
    <n v="0"/>
    <n v="0"/>
    <n v="0"/>
    <n v="0"/>
  </r>
  <r>
    <s v="APENs"/>
    <s v="08"/>
    <x v="3"/>
    <s v="20200256"/>
    <x v="16"/>
    <n v="0"/>
    <n v="0"/>
    <n v="0"/>
    <n v="0"/>
    <n v="0.06"/>
  </r>
  <r>
    <s v="APENs"/>
    <s v="08"/>
    <x v="3"/>
    <s v="20200256"/>
    <x v="16"/>
    <n v="0"/>
    <n v="0"/>
    <n v="0"/>
    <n v="3.5999999999999999E-3"/>
    <n v="0"/>
  </r>
  <r>
    <s v="APENs"/>
    <s v="08"/>
    <x v="3"/>
    <s v="20200256"/>
    <x v="16"/>
    <n v="0"/>
    <n v="5.382E-2"/>
    <n v="0"/>
    <n v="0"/>
    <n v="0"/>
  </r>
  <r>
    <s v="APENs"/>
    <s v="08"/>
    <x v="3"/>
    <s v="40400311"/>
    <x v="18"/>
    <n v="0"/>
    <n v="1.7905899019316636"/>
    <n v="0"/>
    <n v="0"/>
    <n v="0"/>
  </r>
  <r>
    <s v="APENs"/>
    <s v="08"/>
    <x v="3"/>
    <s v="40400311"/>
    <x v="18"/>
    <n v="0"/>
    <n v="5.7736272868391971"/>
    <n v="0"/>
    <n v="0"/>
    <n v="0"/>
  </r>
  <r>
    <s v="APENs"/>
    <s v="08"/>
    <x v="3"/>
    <s v="40400311"/>
    <x v="18"/>
    <n v="0"/>
    <n v="0.94057158852807254"/>
    <n v="0"/>
    <n v="0"/>
    <n v="0"/>
  </r>
  <r>
    <s v="APENs"/>
    <s v="08"/>
    <x v="3"/>
    <s v="40400311"/>
    <x v="18"/>
    <n v="0"/>
    <n v="1.9354773291108671"/>
    <n v="0"/>
    <n v="0"/>
    <n v="0"/>
  </r>
  <r>
    <s v="APENs"/>
    <s v="08"/>
    <x v="3"/>
    <s v="40400311"/>
    <x v="18"/>
    <n v="0"/>
    <n v="5.6861480855234516"/>
    <n v="0"/>
    <n v="0"/>
    <n v="0"/>
  </r>
  <r>
    <s v="APENs"/>
    <s v="08"/>
    <x v="3"/>
    <s v="40400311"/>
    <x v="18"/>
    <n v="0"/>
    <n v="1.9190749788641646"/>
    <n v="0"/>
    <n v="0"/>
    <n v="0"/>
  </r>
  <r>
    <s v="APENs"/>
    <s v="08"/>
    <x v="3"/>
    <s v="40400311"/>
    <x v="18"/>
    <n v="0"/>
    <n v="0.81545992829630987"/>
    <n v="0"/>
    <n v="0"/>
    <n v="0"/>
  </r>
  <r>
    <s v="APENs"/>
    <s v="08"/>
    <x v="3"/>
    <s v="40400311"/>
    <x v="18"/>
    <n v="0"/>
    <n v="6.4652597222418082"/>
    <n v="0"/>
    <n v="0"/>
    <n v="0"/>
  </r>
  <r>
    <s v="APENs"/>
    <s v="08"/>
    <x v="3"/>
    <s v="40400311"/>
    <x v="18"/>
    <n v="0"/>
    <n v="0.73167979867682609"/>
    <n v="0"/>
    <n v="0"/>
    <n v="0"/>
  </r>
  <r>
    <s v="APENs"/>
    <s v="08"/>
    <x v="3"/>
    <s v="20200256"/>
    <x v="16"/>
    <n v="0"/>
    <n v="0"/>
    <n v="3.0083829999999998"/>
    <n v="0"/>
    <n v="0"/>
  </r>
  <r>
    <s v="APENs"/>
    <s v="08"/>
    <x v="3"/>
    <s v="20200256"/>
    <x v="16"/>
    <n v="3.2534559999999999"/>
    <n v="0"/>
    <n v="0"/>
    <n v="0"/>
    <n v="0"/>
  </r>
  <r>
    <s v="APENs"/>
    <s v="08"/>
    <x v="3"/>
    <s v="20200256"/>
    <x v="16"/>
    <n v="0"/>
    <n v="5.5056000000000001E-2"/>
    <n v="0"/>
    <n v="0"/>
    <n v="0"/>
  </r>
  <r>
    <s v="APENs"/>
    <s v="08"/>
    <x v="3"/>
    <s v="40400311"/>
    <x v="18"/>
    <n v="0"/>
    <n v="1.2739158691605426"/>
    <n v="0"/>
    <n v="0"/>
    <n v="0"/>
  </r>
  <r>
    <s v="APENs"/>
    <s v="08"/>
    <x v="3"/>
    <s v="40400311"/>
    <x v="18"/>
    <n v="0"/>
    <n v="2.0284239805088466"/>
    <n v="0"/>
    <n v="0"/>
    <n v="0"/>
  </r>
  <r>
    <s v="APENs"/>
    <s v="08"/>
    <x v="3"/>
    <s v="40400311"/>
    <x v="18"/>
    <n v="0"/>
    <n v="1.1755017676803288"/>
    <n v="0"/>
    <n v="0"/>
    <n v="0"/>
  </r>
  <r>
    <s v="APENs"/>
    <s v="08"/>
    <x v="3"/>
    <s v="40400311"/>
    <x v="18"/>
    <n v="0"/>
    <n v="1.1344958920635733"/>
    <n v="0"/>
    <n v="0"/>
    <n v="0"/>
  </r>
  <r>
    <s v="APENs"/>
    <s v="08"/>
    <x v="3"/>
    <s v="40400311"/>
    <x v="18"/>
    <n v="0"/>
    <n v="1.2821170442838936"/>
    <n v="0"/>
    <n v="0"/>
    <n v="0"/>
  </r>
  <r>
    <s v="APENs"/>
    <s v="08"/>
    <x v="3"/>
    <s v="40400311"/>
    <x v="18"/>
    <n v="0"/>
    <n v="2.7036540656647565"/>
    <n v="0"/>
    <n v="0"/>
    <n v="0"/>
  </r>
  <r>
    <s v="APENs"/>
    <s v="08"/>
    <x v="3"/>
    <s v="40400311"/>
    <x v="18"/>
    <n v="0"/>
    <n v="3.482765702383114"/>
    <n v="0"/>
    <n v="0"/>
    <n v="0"/>
  </r>
  <r>
    <s v="APENs"/>
    <s v="08"/>
    <x v="3"/>
    <s v="40400311"/>
    <x v="18"/>
    <n v="0"/>
    <n v="2.613441139307894"/>
    <n v="0"/>
    <n v="0"/>
    <n v="0"/>
  </r>
  <r>
    <s v="APENs"/>
    <s v="08"/>
    <x v="3"/>
    <s v="40400311"/>
    <x v="18"/>
    <n v="0"/>
    <n v="1.126294716940222"/>
    <n v="0"/>
    <n v="0"/>
    <n v="0"/>
  </r>
  <r>
    <s v="APENs"/>
    <s v="08"/>
    <x v="3"/>
    <s v="40400311"/>
    <x v="18"/>
    <n v="0"/>
    <n v="1.3586613454351708"/>
    <n v="0"/>
    <n v="0"/>
    <n v="0"/>
  </r>
  <r>
    <s v="APENs"/>
    <s v="08"/>
    <x v="3"/>
    <s v="40400311"/>
    <x v="18"/>
    <n v="0"/>
    <n v="1.2274425434615528"/>
    <n v="0"/>
    <n v="0"/>
    <n v="0"/>
  </r>
  <r>
    <s v="APENs"/>
    <s v="08"/>
    <x v="3"/>
    <s v="40400311"/>
    <x v="18"/>
    <n v="0"/>
    <n v="1.1180935418168709"/>
    <n v="0"/>
    <n v="0"/>
    <n v="0"/>
  </r>
  <r>
    <s v="APENs"/>
    <s v="08"/>
    <x v="3"/>
    <s v="40400311"/>
    <x v="18"/>
    <n v="0"/>
    <n v="1.25751351891384"/>
    <n v="0"/>
    <n v="0"/>
    <n v="0"/>
  </r>
  <r>
    <s v="APENs"/>
    <s v="08"/>
    <x v="3"/>
    <s v="40400311"/>
    <x v="18"/>
    <n v="0"/>
    <n v="1.3477264452707025"/>
    <n v="0"/>
    <n v="0"/>
    <n v="0"/>
  </r>
  <r>
    <s v="APENs"/>
    <s v="08"/>
    <x v="3"/>
    <s v="40400311"/>
    <x v="18"/>
    <n v="0"/>
    <n v="1.6347675745879924"/>
    <n v="0"/>
    <n v="0"/>
    <n v="0"/>
  </r>
  <r>
    <s v="APENs"/>
    <s v="08"/>
    <x v="3"/>
    <s v="40400311"/>
    <x v="18"/>
    <n v="0"/>
    <n v="2.0366251556321977"/>
    <n v="0"/>
    <n v="0"/>
    <n v="0"/>
  </r>
  <r>
    <s v="APENs"/>
    <s v="08"/>
    <x v="3"/>
    <s v="40400311"/>
    <x v="18"/>
    <n v="0"/>
    <n v="12.545064213686114"/>
    <n v="0"/>
    <n v="0"/>
    <n v="0"/>
  </r>
  <r>
    <s v="APENs"/>
    <s v="08"/>
    <x v="3"/>
    <s v="40400311"/>
    <x v="18"/>
    <n v="0"/>
    <n v="7.5232113131541043"/>
    <n v="0"/>
    <n v="0"/>
    <n v="0"/>
  </r>
  <r>
    <s v="APENs"/>
    <s v="08"/>
    <x v="3"/>
    <s v="40400311"/>
    <x v="18"/>
    <n v="0"/>
    <n v="0.37198377551050854"/>
    <n v="0"/>
    <n v="0"/>
    <n v="0"/>
  </r>
  <r>
    <s v="APENs"/>
    <s v="08"/>
    <x v="3"/>
    <s v="40400311"/>
    <x v="18"/>
    <n v="0"/>
    <n v="1.1481645172691584"/>
    <n v="0"/>
    <n v="0"/>
    <n v="0"/>
  </r>
  <r>
    <s v="APENs"/>
    <s v="08"/>
    <x v="3"/>
    <s v="40400311"/>
    <x v="18"/>
    <n v="0"/>
    <n v="1.6265663994646411"/>
    <n v="0"/>
    <n v="0"/>
    <n v="0"/>
  </r>
  <r>
    <s v="APENs"/>
    <s v="08"/>
    <x v="3"/>
    <s v="40400311"/>
    <x v="18"/>
    <n v="0"/>
    <n v="1.7359154011093227"/>
    <n v="0"/>
    <n v="0"/>
    <n v="0"/>
  </r>
  <r>
    <s v="APENs"/>
    <s v="08"/>
    <x v="3"/>
    <s v="40400311"/>
    <x v="18"/>
    <n v="0"/>
    <n v="1.8069922521783661"/>
    <n v="0"/>
    <n v="0"/>
    <n v="0"/>
  </r>
  <r>
    <s v="APENs"/>
    <s v="08"/>
    <x v="4"/>
    <s v="31000301"/>
    <x v="15"/>
    <n v="0"/>
    <n v="11.387088"/>
    <n v="0"/>
    <n v="0"/>
    <n v="0"/>
  </r>
  <r>
    <s v="APENs"/>
    <s v="08"/>
    <x v="4"/>
    <s v="31000304"/>
    <x v="15"/>
    <n v="0"/>
    <n v="11.799994"/>
    <n v="0"/>
    <n v="0"/>
    <n v="0"/>
  </r>
  <r>
    <s v="APENs"/>
    <s v="08"/>
    <x v="4"/>
    <s v="31000301"/>
    <x v="15"/>
    <n v="0"/>
    <n v="11.426216"/>
    <n v="0"/>
    <n v="0"/>
    <n v="0"/>
  </r>
  <r>
    <s v="APENs"/>
    <s v="08"/>
    <x v="4"/>
    <s v="31000301"/>
    <x v="15"/>
    <n v="0"/>
    <n v="10.917588"/>
    <n v="0"/>
    <n v="0"/>
    <n v="0"/>
  </r>
  <r>
    <s v="APENs"/>
    <s v="08"/>
    <x v="4"/>
    <s v="31000304"/>
    <x v="15"/>
    <n v="0"/>
    <n v="11.4"/>
    <n v="0"/>
    <n v="0"/>
    <n v="0"/>
  </r>
  <r>
    <s v="APENs"/>
    <s v="08"/>
    <x v="4"/>
    <s v="31000301"/>
    <x v="15"/>
    <n v="0"/>
    <n v="11.238204"/>
    <n v="0"/>
    <n v="0"/>
    <n v="0"/>
  </r>
  <r>
    <s v="APENs"/>
    <s v="08"/>
    <x v="4"/>
    <s v="20200202"/>
    <x v="16"/>
    <n v="0"/>
    <n v="0"/>
    <n v="13.3"/>
    <n v="0"/>
    <n v="0"/>
  </r>
  <r>
    <s v="APENs"/>
    <s v="08"/>
    <x v="4"/>
    <s v="20200202"/>
    <x v="16"/>
    <n v="13.3"/>
    <n v="0"/>
    <n v="0"/>
    <n v="0"/>
    <n v="0"/>
  </r>
  <r>
    <s v="APENs"/>
    <s v="08"/>
    <x v="4"/>
    <s v="20200202"/>
    <x v="16"/>
    <n v="0"/>
    <n v="6.6"/>
    <n v="0"/>
    <n v="0"/>
    <n v="0"/>
  </r>
  <r>
    <s v="APENs"/>
    <s v="08"/>
    <x v="4"/>
    <s v="20200202"/>
    <x v="16"/>
    <n v="0"/>
    <n v="0"/>
    <n v="3.38"/>
    <n v="0"/>
    <n v="0"/>
  </r>
  <r>
    <s v="APENs"/>
    <s v="08"/>
    <x v="4"/>
    <s v="20200202"/>
    <x v="16"/>
    <n v="24.45"/>
    <n v="0"/>
    <n v="0"/>
    <n v="0"/>
    <n v="0"/>
  </r>
  <r>
    <s v="APENs"/>
    <s v="08"/>
    <x v="4"/>
    <s v="20200202"/>
    <x v="16"/>
    <n v="0"/>
    <n v="0"/>
    <n v="0"/>
    <n v="0"/>
    <n v="0.06"/>
  </r>
  <r>
    <s v="APENs"/>
    <s v="08"/>
    <x v="4"/>
    <s v="20200202"/>
    <x v="16"/>
    <n v="0"/>
    <n v="0"/>
    <n v="0"/>
    <n v="0"/>
    <n v="0"/>
  </r>
  <r>
    <s v="APENs"/>
    <s v="08"/>
    <x v="4"/>
    <s v="20200202"/>
    <x v="16"/>
    <n v="0"/>
    <n v="0"/>
    <n v="0"/>
    <n v="4.0000000000000001E-3"/>
    <n v="0"/>
  </r>
  <r>
    <s v="APENs"/>
    <s v="08"/>
    <x v="4"/>
    <s v="20200202"/>
    <x v="16"/>
    <n v="0"/>
    <n v="0.71"/>
    <n v="0"/>
    <n v="0"/>
    <n v="0"/>
  </r>
  <r>
    <s v="APENs"/>
    <s v="08"/>
    <x v="4"/>
    <s v="31000199"/>
    <x v="18"/>
    <n v="0"/>
    <n v="18.615599737006008"/>
    <n v="0"/>
    <n v="0"/>
    <n v="0"/>
  </r>
  <r>
    <s v="APENs"/>
    <s v="08"/>
    <x v="4"/>
    <s v="31000203"/>
    <x v="16"/>
    <n v="0"/>
    <n v="0"/>
    <n v="4.8"/>
    <n v="0"/>
    <n v="0"/>
  </r>
  <r>
    <s v="APENs"/>
    <s v="08"/>
    <x v="4"/>
    <s v="31000203"/>
    <x v="16"/>
    <n v="19.399999999999999"/>
    <n v="0"/>
    <n v="0"/>
    <n v="0"/>
    <n v="0"/>
  </r>
  <r>
    <s v="APENs"/>
    <s v="08"/>
    <x v="4"/>
    <s v="31000203"/>
    <x v="16"/>
    <n v="0"/>
    <n v="2.9"/>
    <n v="0"/>
    <n v="0"/>
    <n v="0"/>
  </r>
  <r>
    <s v="APENs"/>
    <s v="08"/>
    <x v="4"/>
    <s v="31000227"/>
    <x v="15"/>
    <n v="0"/>
    <n v="0.6"/>
    <n v="0"/>
    <n v="0"/>
    <n v="0"/>
  </r>
  <r>
    <s v="APENs"/>
    <s v="08"/>
    <x v="4"/>
    <s v="31000228"/>
    <x v="15"/>
    <n v="0"/>
    <n v="0"/>
    <n v="0.123"/>
    <n v="0"/>
    <n v="0"/>
  </r>
  <r>
    <s v="APENs"/>
    <s v="08"/>
    <x v="4"/>
    <s v="31000228"/>
    <x v="15"/>
    <n v="0.61399999999999999"/>
    <n v="0"/>
    <n v="0"/>
    <n v="0"/>
    <n v="0"/>
  </r>
  <r>
    <s v="APENs"/>
    <s v="08"/>
    <x v="4"/>
    <s v="31000228"/>
    <x v="15"/>
    <n v="0"/>
    <n v="0"/>
    <n v="0"/>
    <n v="0"/>
    <n v="3.1E-2"/>
  </r>
  <r>
    <s v="APENs"/>
    <s v="08"/>
    <x v="4"/>
    <s v="31000228"/>
    <x v="15"/>
    <n v="0"/>
    <n v="0"/>
    <n v="0"/>
    <n v="0"/>
    <n v="0"/>
  </r>
  <r>
    <s v="APENs"/>
    <s v="08"/>
    <x v="4"/>
    <s v="31000228"/>
    <x v="15"/>
    <n v="0"/>
    <n v="0"/>
    <n v="0"/>
    <n v="4.0000000000000001E-3"/>
    <n v="0"/>
  </r>
  <r>
    <s v="APENs"/>
    <s v="08"/>
    <x v="4"/>
    <s v="31000228"/>
    <x v="15"/>
    <n v="0"/>
    <n v="23.28"/>
    <n v="0"/>
    <n v="0"/>
    <n v="0"/>
  </r>
  <r>
    <s v="APENs"/>
    <s v="08"/>
    <x v="4"/>
    <s v="31088801"/>
    <x v="17"/>
    <n v="0"/>
    <n v="7.76"/>
    <n v="0"/>
    <n v="0"/>
    <n v="0"/>
  </r>
  <r>
    <s v="APENs"/>
    <s v="08"/>
    <x v="4"/>
    <s v="31000302"/>
    <x v="15"/>
    <n v="0"/>
    <n v="5.22"/>
    <n v="0"/>
    <n v="0"/>
    <n v="0"/>
  </r>
  <r>
    <s v="APENs"/>
    <s v="08"/>
    <x v="4"/>
    <s v="20200201"/>
    <x v="16"/>
    <n v="0"/>
    <n v="0"/>
    <n v="1.0900000000000001"/>
    <n v="0"/>
    <n v="0"/>
  </r>
  <r>
    <s v="APENs"/>
    <s v="08"/>
    <x v="4"/>
    <s v="20200201"/>
    <x v="16"/>
    <n v="0.67"/>
    <n v="0"/>
    <n v="0"/>
    <n v="0"/>
    <n v="0"/>
  </r>
  <r>
    <s v="APENs"/>
    <s v="08"/>
    <x v="4"/>
    <s v="20200201"/>
    <x v="16"/>
    <n v="0"/>
    <n v="0"/>
    <n v="0"/>
    <n v="0"/>
    <n v="7.0000000000000001E-3"/>
  </r>
  <r>
    <s v="APENs"/>
    <s v="08"/>
    <x v="4"/>
    <s v="20200201"/>
    <x v="16"/>
    <n v="0"/>
    <n v="0"/>
    <n v="0"/>
    <n v="0"/>
    <n v="0"/>
  </r>
  <r>
    <s v="APENs"/>
    <s v="08"/>
    <x v="4"/>
    <s v="20200201"/>
    <x v="16"/>
    <n v="0"/>
    <n v="0"/>
    <n v="0"/>
    <n v="2E-3"/>
    <n v="0"/>
  </r>
  <r>
    <s v="APENs"/>
    <s v="08"/>
    <x v="4"/>
    <s v="20200201"/>
    <x v="16"/>
    <n v="0"/>
    <n v="2E-3"/>
    <n v="0"/>
    <n v="0"/>
    <n v="0"/>
  </r>
  <r>
    <s v="APENs"/>
    <s v="08"/>
    <x v="4"/>
    <s v="20200253"/>
    <x v="16"/>
    <n v="0"/>
    <n v="0"/>
    <n v="0.68"/>
    <n v="0"/>
    <n v="0"/>
  </r>
  <r>
    <s v="APENs"/>
    <s v="08"/>
    <x v="4"/>
    <s v="20200253"/>
    <x v="16"/>
    <n v="12.35"/>
    <n v="0"/>
    <n v="0"/>
    <n v="0"/>
    <n v="0"/>
  </r>
  <r>
    <s v="APENs"/>
    <s v="08"/>
    <x v="4"/>
    <s v="20200253"/>
    <x v="16"/>
    <n v="0"/>
    <n v="0"/>
    <n v="0"/>
    <n v="0"/>
    <n v="0.3"/>
  </r>
  <r>
    <s v="APENs"/>
    <s v="08"/>
    <x v="4"/>
    <s v="20200253"/>
    <x v="16"/>
    <n v="0"/>
    <n v="0"/>
    <n v="0"/>
    <n v="0"/>
    <n v="0"/>
  </r>
  <r>
    <s v="APENs"/>
    <s v="08"/>
    <x v="4"/>
    <s v="20200253"/>
    <x v="16"/>
    <n v="0"/>
    <n v="0"/>
    <n v="0"/>
    <n v="2E-3"/>
    <n v="0"/>
  </r>
  <r>
    <s v="APENs"/>
    <s v="08"/>
    <x v="4"/>
    <s v="20200253"/>
    <x v="16"/>
    <n v="0"/>
    <n v="0.09"/>
    <n v="0"/>
    <n v="0"/>
    <n v="0"/>
  </r>
  <r>
    <s v="APENs"/>
    <s v="08"/>
    <x v="4"/>
    <s v="20200202"/>
    <x v="16"/>
    <n v="0"/>
    <n v="0"/>
    <n v="10.11"/>
    <n v="0"/>
    <n v="0"/>
  </r>
  <r>
    <s v="APENs"/>
    <s v="08"/>
    <x v="4"/>
    <s v="20200202"/>
    <x v="16"/>
    <n v="12.4"/>
    <n v="0"/>
    <n v="0"/>
    <n v="0"/>
    <n v="0"/>
  </r>
  <r>
    <s v="APENs"/>
    <s v="08"/>
    <x v="4"/>
    <s v="20200202"/>
    <x v="16"/>
    <n v="0"/>
    <n v="0"/>
    <n v="0"/>
    <n v="0"/>
    <n v="2.5399999999999999E-2"/>
  </r>
  <r>
    <s v="APENs"/>
    <s v="08"/>
    <x v="4"/>
    <s v="20200202"/>
    <x v="16"/>
    <n v="0"/>
    <n v="0"/>
    <n v="0"/>
    <n v="0"/>
    <n v="0"/>
  </r>
  <r>
    <s v="APENs"/>
    <s v="08"/>
    <x v="4"/>
    <s v="20200202"/>
    <x v="16"/>
    <n v="0"/>
    <n v="0.08"/>
    <n v="0"/>
    <n v="0"/>
    <n v="0"/>
  </r>
  <r>
    <s v="APENs"/>
    <s v="08"/>
    <x v="4"/>
    <s v="20200202"/>
    <x v="16"/>
    <n v="0"/>
    <n v="0"/>
    <n v="18.399999999999999"/>
    <n v="0"/>
    <n v="0"/>
  </r>
  <r>
    <s v="APENs"/>
    <s v="08"/>
    <x v="4"/>
    <s v="20200202"/>
    <x v="16"/>
    <n v="21.1"/>
    <n v="0"/>
    <n v="0"/>
    <n v="0"/>
    <n v="0"/>
  </r>
  <r>
    <s v="APENs"/>
    <s v="08"/>
    <x v="4"/>
    <s v="20200202"/>
    <x v="16"/>
    <n v="0"/>
    <n v="0"/>
    <n v="0"/>
    <n v="0"/>
    <n v="8.6999999999999994E-2"/>
  </r>
  <r>
    <s v="APENs"/>
    <s v="08"/>
    <x v="4"/>
    <s v="20200202"/>
    <x v="16"/>
    <n v="0"/>
    <n v="0"/>
    <n v="0"/>
    <n v="0"/>
    <n v="0"/>
  </r>
  <r>
    <s v="APENs"/>
    <s v="08"/>
    <x v="4"/>
    <s v="20200202"/>
    <x v="16"/>
    <n v="0"/>
    <n v="0"/>
    <n v="0"/>
    <n v="5.2199999999999998E-3"/>
    <n v="0"/>
  </r>
  <r>
    <s v="APENs"/>
    <s v="08"/>
    <x v="4"/>
    <s v="20200202"/>
    <x v="16"/>
    <n v="0"/>
    <n v="0.1"/>
    <n v="0"/>
    <n v="0"/>
    <n v="0"/>
  </r>
  <r>
    <s v="APENs"/>
    <s v="08"/>
    <x v="4"/>
    <s v="20200202"/>
    <x v="16"/>
    <n v="0"/>
    <n v="0"/>
    <n v="85.7"/>
    <n v="0"/>
    <n v="0"/>
  </r>
  <r>
    <s v="APENs"/>
    <s v="08"/>
    <x v="4"/>
    <s v="20200202"/>
    <x v="16"/>
    <n v="97.9"/>
    <n v="0"/>
    <n v="0"/>
    <n v="0"/>
    <n v="0"/>
  </r>
  <r>
    <s v="APENs"/>
    <s v="08"/>
    <x v="4"/>
    <s v="20200202"/>
    <x v="16"/>
    <n v="0"/>
    <n v="0"/>
    <n v="0"/>
    <n v="0"/>
    <n v="0.22925000000000001"/>
  </r>
  <r>
    <s v="APENs"/>
    <s v="08"/>
    <x v="4"/>
    <s v="20200202"/>
    <x v="16"/>
    <n v="0"/>
    <n v="0"/>
    <n v="0"/>
    <n v="0"/>
    <n v="0"/>
  </r>
  <r>
    <s v="APENs"/>
    <s v="08"/>
    <x v="4"/>
    <s v="20200202"/>
    <x v="16"/>
    <n v="0"/>
    <n v="0"/>
    <n v="0"/>
    <n v="1.3755E-2"/>
    <n v="0"/>
  </r>
  <r>
    <s v="APENs"/>
    <s v="08"/>
    <x v="4"/>
    <s v="20200202"/>
    <x v="16"/>
    <n v="0"/>
    <n v="0.6"/>
    <n v="0"/>
    <n v="0"/>
    <n v="0"/>
  </r>
  <r>
    <s v="APENs"/>
    <s v="08"/>
    <x v="4"/>
    <s v="20200202"/>
    <x v="16"/>
    <n v="0"/>
    <n v="0"/>
    <n v="10.11"/>
    <n v="0"/>
    <n v="0"/>
  </r>
  <r>
    <s v="APENs"/>
    <s v="08"/>
    <x v="4"/>
    <s v="20200202"/>
    <x v="16"/>
    <n v="12.4"/>
    <n v="0"/>
    <n v="0"/>
    <n v="0"/>
    <n v="0"/>
  </r>
  <r>
    <s v="APENs"/>
    <s v="08"/>
    <x v="4"/>
    <s v="20200202"/>
    <x v="16"/>
    <n v="0"/>
    <n v="0"/>
    <n v="0"/>
    <n v="0"/>
    <n v="2.5399999999999999E-2"/>
  </r>
  <r>
    <s v="APENs"/>
    <s v="08"/>
    <x v="4"/>
    <s v="20200202"/>
    <x v="16"/>
    <n v="0"/>
    <n v="0"/>
    <n v="0"/>
    <n v="0"/>
    <n v="0"/>
  </r>
  <r>
    <s v="APENs"/>
    <s v="08"/>
    <x v="4"/>
    <s v="20200202"/>
    <x v="16"/>
    <n v="0"/>
    <n v="0"/>
    <n v="0"/>
    <n v="1.524E-3"/>
    <n v="0"/>
  </r>
  <r>
    <s v="APENs"/>
    <s v="08"/>
    <x v="4"/>
    <s v="20200202"/>
    <x v="16"/>
    <n v="0"/>
    <n v="0.08"/>
    <n v="0"/>
    <n v="0"/>
    <n v="0"/>
  </r>
  <r>
    <s v="APENs"/>
    <s v="08"/>
    <x v="4"/>
    <s v="20200253"/>
    <x v="16"/>
    <n v="0"/>
    <n v="0"/>
    <n v="8.1999999999999993"/>
    <n v="0"/>
    <n v="0"/>
  </r>
  <r>
    <s v="APENs"/>
    <s v="08"/>
    <x v="4"/>
    <s v="20200253"/>
    <x v="16"/>
    <n v="8.1999999999999993"/>
    <n v="0"/>
    <n v="0"/>
    <n v="0"/>
    <n v="0"/>
  </r>
  <r>
    <s v="APENs"/>
    <s v="08"/>
    <x v="4"/>
    <s v="20200253"/>
    <x v="16"/>
    <n v="0"/>
    <n v="0"/>
    <n v="0"/>
    <n v="0"/>
    <n v="0.29749999999999999"/>
  </r>
  <r>
    <s v="APENs"/>
    <s v="08"/>
    <x v="4"/>
    <s v="20200253"/>
    <x v="16"/>
    <n v="0"/>
    <n v="0"/>
    <n v="0"/>
    <n v="0"/>
    <n v="0"/>
  </r>
  <r>
    <s v="APENs"/>
    <s v="08"/>
    <x v="4"/>
    <s v="20200253"/>
    <x v="16"/>
    <n v="0"/>
    <n v="0"/>
    <n v="0"/>
    <n v="1.7850000000000001E-2"/>
    <n v="0"/>
  </r>
  <r>
    <s v="APENs"/>
    <s v="08"/>
    <x v="4"/>
    <s v="20200253"/>
    <x v="16"/>
    <n v="0"/>
    <n v="4.0999999999999996"/>
    <n v="0"/>
    <n v="0"/>
    <n v="0"/>
  </r>
  <r>
    <s v="APENs"/>
    <s v="08"/>
    <x v="4"/>
    <s v="31000199"/>
    <x v="18"/>
    <n v="0"/>
    <n v="5.9048460888128149"/>
    <n v="0"/>
    <n v="0"/>
    <n v="0"/>
  </r>
  <r>
    <s v="APENs"/>
    <s v="08"/>
    <x v="4"/>
    <s v="31000301"/>
    <x v="15"/>
    <n v="0"/>
    <n v="49.800077999999999"/>
    <n v="0"/>
    <n v="0"/>
    <n v="0"/>
  </r>
  <r>
    <s v="APENs"/>
    <s v="08"/>
    <x v="4"/>
    <s v="31000301"/>
    <x v="15"/>
    <n v="0"/>
    <n v="0"/>
    <n v="0.14000000000000001"/>
    <n v="0"/>
    <n v="0"/>
  </r>
  <r>
    <s v="APENs"/>
    <s v="08"/>
    <x v="4"/>
    <s v="31000301"/>
    <x v="15"/>
    <n v="0.16"/>
    <n v="0"/>
    <n v="0"/>
    <n v="0"/>
    <n v="0"/>
  </r>
  <r>
    <s v="APENs"/>
    <s v="08"/>
    <x v="4"/>
    <s v="31000301"/>
    <x v="15"/>
    <n v="0"/>
    <n v="0"/>
    <n v="0"/>
    <n v="0"/>
    <n v="0.01"/>
  </r>
  <r>
    <s v="APENs"/>
    <s v="08"/>
    <x v="4"/>
    <s v="31000301"/>
    <x v="15"/>
    <n v="0"/>
    <n v="0.501"/>
    <n v="0"/>
    <n v="0"/>
    <n v="0"/>
  </r>
  <r>
    <s v="APENs"/>
    <s v="08"/>
    <x v="4"/>
    <s v="20200202"/>
    <x v="16"/>
    <n v="0"/>
    <n v="0"/>
    <n v="0.81"/>
    <n v="0"/>
    <n v="0"/>
  </r>
  <r>
    <s v="APENs"/>
    <s v="08"/>
    <x v="4"/>
    <s v="20200202"/>
    <x v="16"/>
    <n v="6.367"/>
    <n v="0"/>
    <n v="0"/>
    <n v="0"/>
    <n v="0"/>
  </r>
  <r>
    <s v="APENs"/>
    <s v="08"/>
    <x v="4"/>
    <s v="20200202"/>
    <x v="16"/>
    <n v="0"/>
    <n v="0"/>
    <n v="0"/>
    <n v="0"/>
    <n v="0.03"/>
  </r>
  <r>
    <s v="APENs"/>
    <s v="08"/>
    <x v="4"/>
    <s v="20200202"/>
    <x v="16"/>
    <n v="0"/>
    <n v="0"/>
    <n v="0"/>
    <n v="0"/>
    <n v="0"/>
  </r>
  <r>
    <s v="APENs"/>
    <s v="08"/>
    <x v="4"/>
    <s v="20200202"/>
    <x v="16"/>
    <n v="0"/>
    <n v="0"/>
    <n v="0"/>
    <n v="1E-3"/>
    <n v="0"/>
  </r>
  <r>
    <s v="APENs"/>
    <s v="08"/>
    <x v="4"/>
    <s v="20200202"/>
    <x v="16"/>
    <n v="0"/>
    <n v="0.255"/>
    <n v="0"/>
    <n v="0"/>
    <n v="0"/>
  </r>
  <r>
    <s v="APENs"/>
    <s v="08"/>
    <x v="4"/>
    <s v="20200202"/>
    <x v="16"/>
    <n v="0"/>
    <n v="0"/>
    <n v="2.163036"/>
    <n v="0"/>
    <n v="0"/>
  </r>
  <r>
    <s v="APENs"/>
    <s v="08"/>
    <x v="4"/>
    <s v="20200202"/>
    <x v="16"/>
    <n v="16.994819"/>
    <n v="0"/>
    <n v="0"/>
    <n v="0"/>
    <n v="0"/>
  </r>
  <r>
    <s v="APENs"/>
    <s v="08"/>
    <x v="4"/>
    <s v="20200202"/>
    <x v="16"/>
    <n v="0"/>
    <n v="0"/>
    <n v="0"/>
    <n v="0"/>
    <n v="8.0589999999999995E-2"/>
  </r>
  <r>
    <s v="APENs"/>
    <s v="08"/>
    <x v="4"/>
    <s v="20200202"/>
    <x v="16"/>
    <n v="0"/>
    <n v="0"/>
    <n v="0"/>
    <n v="0"/>
    <n v="0"/>
  </r>
  <r>
    <s v="APENs"/>
    <s v="08"/>
    <x v="4"/>
    <s v="20200202"/>
    <x v="16"/>
    <n v="0"/>
    <n v="0"/>
    <n v="0"/>
    <n v="3.0000000000000001E-3"/>
    <n v="0"/>
  </r>
  <r>
    <s v="APENs"/>
    <s v="08"/>
    <x v="4"/>
    <s v="20200202"/>
    <x v="16"/>
    <n v="0"/>
    <n v="0.68018000000000001"/>
    <n v="0"/>
    <n v="0"/>
    <n v="0"/>
  </r>
  <r>
    <s v="APENs"/>
    <s v="08"/>
    <x v="4"/>
    <s v="20200202"/>
    <x v="16"/>
    <n v="0"/>
    <n v="0"/>
    <n v="0.23"/>
    <n v="0"/>
    <n v="0"/>
  </r>
  <r>
    <s v="APENs"/>
    <s v="08"/>
    <x v="4"/>
    <s v="20200202"/>
    <x v="16"/>
    <n v="4.1399999999999997"/>
    <n v="0"/>
    <n v="0"/>
    <n v="0"/>
    <n v="0"/>
  </r>
  <r>
    <s v="APENs"/>
    <s v="08"/>
    <x v="4"/>
    <s v="20200202"/>
    <x v="16"/>
    <n v="0"/>
    <n v="0.23"/>
    <n v="0"/>
    <n v="0"/>
    <n v="0"/>
  </r>
  <r>
    <s v="APENs"/>
    <s v="08"/>
    <x v="4"/>
    <s v="31000199"/>
    <x v="18"/>
    <n v="0"/>
    <n v="4.012958552227567"/>
    <n v="0"/>
    <n v="0"/>
    <n v="0"/>
  </r>
  <r>
    <s v="APENs"/>
    <s v="08"/>
    <x v="4"/>
    <s v="20200202"/>
    <x v="16"/>
    <n v="0"/>
    <n v="0"/>
    <n v="1.91"/>
    <n v="0"/>
    <n v="0"/>
  </r>
  <r>
    <s v="APENs"/>
    <s v="08"/>
    <x v="4"/>
    <s v="20200202"/>
    <x v="16"/>
    <n v="38.54"/>
    <n v="0"/>
    <n v="0"/>
    <n v="0"/>
    <n v="0"/>
  </r>
  <r>
    <s v="APENs"/>
    <s v="08"/>
    <x v="4"/>
    <s v="20200202"/>
    <x v="16"/>
    <n v="0"/>
    <n v="0"/>
    <n v="0"/>
    <n v="0"/>
    <n v="7.0000000000000007E-2"/>
  </r>
  <r>
    <s v="APENs"/>
    <s v="08"/>
    <x v="4"/>
    <s v="20200202"/>
    <x v="16"/>
    <n v="0"/>
    <n v="0"/>
    <n v="0"/>
    <n v="0"/>
    <n v="0"/>
  </r>
  <r>
    <s v="APENs"/>
    <s v="08"/>
    <x v="4"/>
    <s v="20200202"/>
    <x v="16"/>
    <n v="0"/>
    <n v="0"/>
    <n v="0"/>
    <n v="4.1999999999999997E-3"/>
    <n v="0"/>
  </r>
  <r>
    <s v="APENs"/>
    <s v="08"/>
    <x v="4"/>
    <s v="20200202"/>
    <x v="16"/>
    <n v="0"/>
    <n v="1.92"/>
    <n v="0"/>
    <n v="0"/>
    <n v="0"/>
  </r>
  <r>
    <s v="APENs"/>
    <s v="08"/>
    <x v="4"/>
    <s v="31000199"/>
    <x v="18"/>
    <n v="0"/>
    <n v="3.3351445501627932"/>
    <n v="0"/>
    <n v="0"/>
    <n v="0"/>
  </r>
  <r>
    <s v="APENs"/>
    <s v="08"/>
    <x v="4"/>
    <s v="20200202"/>
    <x v="16"/>
    <n v="0"/>
    <n v="0"/>
    <n v="10.199999999999999"/>
    <n v="0"/>
    <n v="0"/>
  </r>
  <r>
    <s v="APENs"/>
    <s v="08"/>
    <x v="4"/>
    <s v="20200202"/>
    <x v="16"/>
    <n v="5.8"/>
    <n v="0"/>
    <n v="0"/>
    <n v="0"/>
    <n v="0"/>
  </r>
  <r>
    <s v="APENs"/>
    <s v="08"/>
    <x v="4"/>
    <s v="20200202"/>
    <x v="16"/>
    <n v="0"/>
    <n v="0"/>
    <n v="0"/>
    <n v="0"/>
    <n v="0.16575000000000001"/>
  </r>
  <r>
    <s v="APENs"/>
    <s v="08"/>
    <x v="4"/>
    <s v="20200202"/>
    <x v="16"/>
    <n v="0"/>
    <n v="0"/>
    <n v="0"/>
    <n v="0"/>
    <n v="0"/>
  </r>
  <r>
    <s v="APENs"/>
    <s v="08"/>
    <x v="4"/>
    <s v="20200202"/>
    <x v="16"/>
    <n v="0"/>
    <n v="0"/>
    <n v="0"/>
    <n v="9.9450000000000007E-3"/>
    <n v="0"/>
  </r>
  <r>
    <s v="APENs"/>
    <s v="08"/>
    <x v="4"/>
    <s v="20200202"/>
    <x v="16"/>
    <n v="0"/>
    <n v="5.6"/>
    <n v="0"/>
    <n v="0"/>
    <n v="0"/>
  </r>
  <r>
    <s v="APENs"/>
    <s v="08"/>
    <x v="4"/>
    <s v="31000304"/>
    <x v="15"/>
    <n v="0"/>
    <n v="12.324999999999999"/>
    <n v="0"/>
    <n v="0"/>
    <n v="0"/>
  </r>
  <r>
    <s v="APENs"/>
    <s v="08"/>
    <x v="4"/>
    <s v="20200202"/>
    <x v="16"/>
    <n v="0"/>
    <n v="0"/>
    <n v="0.42436800000000002"/>
    <n v="0"/>
    <n v="0"/>
  </r>
  <r>
    <s v="APENs"/>
    <s v="08"/>
    <x v="4"/>
    <s v="20200202"/>
    <x v="16"/>
    <n v="3.2332800000000002"/>
    <n v="0"/>
    <n v="0"/>
    <n v="0"/>
    <n v="0"/>
  </r>
  <r>
    <s v="APENs"/>
    <s v="08"/>
    <x v="4"/>
    <s v="20200202"/>
    <x v="16"/>
    <n v="0"/>
    <n v="0"/>
    <n v="0"/>
    <n v="0"/>
    <n v="8.4200000000000004E-3"/>
  </r>
  <r>
    <s v="APENs"/>
    <s v="08"/>
    <x v="4"/>
    <s v="20200202"/>
    <x v="16"/>
    <n v="0"/>
    <n v="0"/>
    <n v="0"/>
    <n v="0"/>
    <n v="0"/>
  </r>
  <r>
    <s v="APENs"/>
    <s v="08"/>
    <x v="4"/>
    <s v="20200202"/>
    <x v="16"/>
    <n v="0"/>
    <n v="0"/>
    <n v="0"/>
    <n v="5.0500000000000002E-4"/>
    <n v="0"/>
  </r>
  <r>
    <s v="APENs"/>
    <s v="08"/>
    <x v="4"/>
    <s v="20200202"/>
    <x v="16"/>
    <n v="0"/>
    <n v="0.18187200000000001"/>
    <n v="0"/>
    <n v="0"/>
    <n v="0"/>
  </r>
  <r>
    <s v="APENs"/>
    <s v="08"/>
    <x v="4"/>
    <s v="20200254"/>
    <x v="16"/>
    <n v="0"/>
    <n v="0"/>
    <n v="1.5"/>
    <n v="0"/>
    <n v="0"/>
  </r>
  <r>
    <s v="APENs"/>
    <s v="08"/>
    <x v="4"/>
    <s v="20200254"/>
    <x v="16"/>
    <n v="1.5"/>
    <n v="0"/>
    <n v="0"/>
    <n v="0"/>
    <n v="0"/>
  </r>
  <r>
    <s v="APENs"/>
    <s v="08"/>
    <x v="4"/>
    <s v="20200254"/>
    <x v="16"/>
    <n v="0"/>
    <n v="0.8"/>
    <n v="0"/>
    <n v="0"/>
    <n v="0"/>
  </r>
  <r>
    <s v="APENs"/>
    <s v="08"/>
    <x v="4"/>
    <s v="31000299"/>
    <x v="25"/>
    <n v="0"/>
    <n v="2.4929869999999998"/>
    <n v="0"/>
    <n v="0"/>
    <n v="0"/>
  </r>
  <r>
    <s v="APENs"/>
    <s v="08"/>
    <x v="4"/>
    <s v="31000299"/>
    <x v="25"/>
    <n v="0"/>
    <n v="21.651800000000001"/>
    <n v="0"/>
    <n v="0"/>
    <n v="0"/>
  </r>
  <r>
    <s v="APENs"/>
    <s v="08"/>
    <x v="4"/>
    <s v="20200202"/>
    <x v="16"/>
    <n v="0"/>
    <n v="0"/>
    <n v="1.4680629999999999"/>
    <n v="0"/>
    <n v="0"/>
  </r>
  <r>
    <s v="APENs"/>
    <s v="08"/>
    <x v="4"/>
    <s v="20200202"/>
    <x v="16"/>
    <n v="10.817747000000001"/>
    <n v="0"/>
    <n v="0"/>
    <n v="0"/>
    <n v="0"/>
  </r>
  <r>
    <s v="APENs"/>
    <s v="08"/>
    <x v="4"/>
    <s v="20200202"/>
    <x v="16"/>
    <n v="0"/>
    <n v="0"/>
    <n v="0"/>
    <n v="0"/>
    <n v="2.1499999999999998E-2"/>
  </r>
  <r>
    <s v="APENs"/>
    <s v="08"/>
    <x v="4"/>
    <s v="20200202"/>
    <x v="16"/>
    <n v="0"/>
    <n v="0"/>
    <n v="0"/>
    <n v="0"/>
    <n v="0"/>
  </r>
  <r>
    <s v="APENs"/>
    <s v="08"/>
    <x v="4"/>
    <s v="20200202"/>
    <x v="16"/>
    <n v="0"/>
    <n v="0"/>
    <n v="0"/>
    <n v="1.2899999999999999E-3"/>
    <n v="0"/>
  </r>
  <r>
    <s v="APENs"/>
    <s v="08"/>
    <x v="4"/>
    <s v="20200202"/>
    <x v="16"/>
    <n v="0"/>
    <n v="0.66063099999999997"/>
    <n v="0"/>
    <n v="0"/>
    <n v="0"/>
  </r>
  <r>
    <s v="APENs"/>
    <s v="08"/>
    <x v="4"/>
    <s v="20200202"/>
    <x v="16"/>
    <n v="0"/>
    <n v="0"/>
    <n v="1.4680629999999999"/>
    <n v="0"/>
    <n v="0"/>
  </r>
  <r>
    <s v="APENs"/>
    <s v="08"/>
    <x v="4"/>
    <s v="20200202"/>
    <x v="16"/>
    <n v="5.69"/>
    <n v="0"/>
    <n v="0"/>
    <n v="0"/>
    <n v="0"/>
  </r>
  <r>
    <s v="APENs"/>
    <s v="08"/>
    <x v="4"/>
    <s v="20200202"/>
    <x v="16"/>
    <n v="0"/>
    <n v="0"/>
    <n v="0"/>
    <n v="0"/>
    <n v="1.1299999999999999E-2"/>
  </r>
  <r>
    <s v="APENs"/>
    <s v="08"/>
    <x v="4"/>
    <s v="20200202"/>
    <x v="16"/>
    <n v="0"/>
    <n v="0"/>
    <n v="0"/>
    <n v="0"/>
    <n v="0"/>
  </r>
  <r>
    <s v="APENs"/>
    <s v="08"/>
    <x v="4"/>
    <s v="20200202"/>
    <x v="16"/>
    <n v="0"/>
    <n v="0"/>
    <n v="0"/>
    <n v="6.9999999999999999E-4"/>
    <n v="0"/>
  </r>
  <r>
    <s v="APENs"/>
    <s v="08"/>
    <x v="4"/>
    <s v="20200202"/>
    <x v="16"/>
    <n v="0"/>
    <n v="0.34760000000000002"/>
    <n v="0"/>
    <n v="0"/>
    <n v="0"/>
  </r>
  <r>
    <s v="APENs"/>
    <s v="08"/>
    <x v="4"/>
    <s v="31000302"/>
    <x v="15"/>
    <n v="0"/>
    <n v="6.266"/>
    <n v="0"/>
    <n v="0"/>
    <n v="0"/>
  </r>
  <r>
    <s v="APENs"/>
    <s v="08"/>
    <x v="4"/>
    <s v="20200254"/>
    <x v="16"/>
    <n v="0"/>
    <n v="0"/>
    <n v="6.787331"/>
    <n v="0"/>
    <n v="0"/>
  </r>
  <r>
    <s v="APENs"/>
    <s v="08"/>
    <x v="4"/>
    <s v="20200254"/>
    <x v="16"/>
    <n v="6.5359579999999999"/>
    <n v="0"/>
    <n v="0"/>
    <n v="0"/>
    <n v="0"/>
  </r>
  <r>
    <s v="APENs"/>
    <s v="08"/>
    <x v="4"/>
    <s v="20200254"/>
    <x v="16"/>
    <n v="0"/>
    <n v="0"/>
    <n v="0"/>
    <n v="0"/>
    <n v="0.16650000000000001"/>
  </r>
  <r>
    <s v="APENs"/>
    <s v="08"/>
    <x v="4"/>
    <s v="20200254"/>
    <x v="16"/>
    <n v="0"/>
    <n v="0"/>
    <n v="0"/>
    <n v="0"/>
    <n v="0"/>
  </r>
  <r>
    <s v="APENs"/>
    <s v="08"/>
    <x v="4"/>
    <s v="20200254"/>
    <x v="16"/>
    <n v="0"/>
    <n v="0"/>
    <n v="0"/>
    <n v="9.9900000000000006E-3"/>
    <n v="0"/>
  </r>
  <r>
    <s v="APENs"/>
    <s v="08"/>
    <x v="4"/>
    <s v="20200254"/>
    <x v="16"/>
    <n v="0"/>
    <n v="2.5138340000000001"/>
    <n v="0"/>
    <n v="0"/>
    <n v="0"/>
  </r>
  <r>
    <s v="APENs"/>
    <s v="08"/>
    <x v="4"/>
    <s v="31000301"/>
    <x v="15"/>
    <n v="0"/>
    <n v="1.5714999999999999"/>
    <n v="0"/>
    <n v="0"/>
    <n v="0"/>
  </r>
  <r>
    <s v="APENs"/>
    <s v="08"/>
    <x v="4"/>
    <s v="20200254"/>
    <x v="16"/>
    <n v="0"/>
    <n v="0"/>
    <n v="1.2614289999999999"/>
    <n v="0"/>
    <n v="0"/>
  </r>
  <r>
    <s v="APENs"/>
    <s v="08"/>
    <x v="4"/>
    <s v="20200254"/>
    <x v="16"/>
    <n v="43.641913000000002"/>
    <n v="0"/>
    <n v="0"/>
    <n v="0"/>
    <n v="0"/>
  </r>
  <r>
    <s v="APENs"/>
    <s v="08"/>
    <x v="4"/>
    <s v="31000301"/>
    <x v="15"/>
    <n v="0"/>
    <n v="4.097569"/>
    <n v="0"/>
    <n v="0"/>
    <n v="0"/>
  </r>
  <r>
    <s v="APENs"/>
    <s v="08"/>
    <x v="4"/>
    <s v="31000302"/>
    <x v="15"/>
    <n v="0"/>
    <n v="0"/>
    <n v="0.05"/>
    <n v="0"/>
    <n v="0"/>
  </r>
  <r>
    <s v="APENs"/>
    <s v="08"/>
    <x v="4"/>
    <s v="31000302"/>
    <x v="15"/>
    <n v="0.1"/>
    <n v="0"/>
    <n v="0"/>
    <n v="0"/>
    <n v="0"/>
  </r>
  <r>
    <s v="APENs"/>
    <s v="08"/>
    <x v="4"/>
    <s v="31000302"/>
    <x v="15"/>
    <n v="0"/>
    <n v="2.42"/>
    <n v="0"/>
    <n v="0"/>
    <n v="0"/>
  </r>
  <r>
    <s v="APENs"/>
    <s v="08"/>
    <x v="4"/>
    <s v="31000304"/>
    <x v="15"/>
    <n v="0"/>
    <n v="14.700010000000001"/>
    <n v="0"/>
    <n v="0"/>
    <n v="0"/>
  </r>
  <r>
    <s v="APENs"/>
    <s v="08"/>
    <x v="4"/>
    <s v="31000401"/>
    <x v="19"/>
    <n v="0"/>
    <n v="13.5999"/>
    <n v="0"/>
    <n v="0"/>
    <n v="0"/>
  </r>
  <r>
    <s v="APENs"/>
    <s v="08"/>
    <x v="4"/>
    <s v="40400311"/>
    <x v="18"/>
    <n v="0"/>
    <n v="3.007157687179653"/>
    <n v="0"/>
    <n v="0"/>
    <n v="0"/>
  </r>
  <r>
    <s v="APENs"/>
    <s v="08"/>
    <x v="4"/>
    <s v="31000227"/>
    <x v="15"/>
    <n v="0"/>
    <n v="10.802944"/>
    <n v="0"/>
    <n v="0"/>
    <n v="0"/>
  </r>
  <r>
    <s v="APENs"/>
    <s v="08"/>
    <x v="4"/>
    <s v="31000301"/>
    <x v="15"/>
    <n v="0"/>
    <n v="7.36"/>
    <n v="0"/>
    <n v="0"/>
    <n v="0"/>
  </r>
  <r>
    <s v="APENs"/>
    <s v="08"/>
    <x v="4"/>
    <s v="31000304"/>
    <x v="15"/>
    <n v="0"/>
    <n v="11.4"/>
    <n v="0"/>
    <n v="0"/>
    <n v="0"/>
  </r>
  <r>
    <s v="APENs"/>
    <s v="08"/>
    <x v="4"/>
    <s v="31000304"/>
    <x v="15"/>
    <n v="0"/>
    <n v="13.200043000000001"/>
    <n v="0"/>
    <n v="0"/>
    <n v="0"/>
  </r>
  <r>
    <s v="APENs"/>
    <s v="08"/>
    <x v="4"/>
    <s v="20200202"/>
    <x v="16"/>
    <n v="0"/>
    <n v="0"/>
    <n v="3.97"/>
    <n v="0"/>
    <n v="0"/>
  </r>
  <r>
    <s v="APENs"/>
    <s v="08"/>
    <x v="4"/>
    <s v="20200202"/>
    <x v="16"/>
    <n v="6.78"/>
    <n v="0"/>
    <n v="0"/>
    <n v="0"/>
    <n v="0"/>
  </r>
  <r>
    <s v="APENs"/>
    <s v="08"/>
    <x v="4"/>
    <s v="20200202"/>
    <x v="16"/>
    <n v="0"/>
    <n v="0"/>
    <n v="0"/>
    <n v="0"/>
    <n v="7.0000000000000007E-2"/>
  </r>
  <r>
    <s v="APENs"/>
    <s v="08"/>
    <x v="4"/>
    <s v="20200202"/>
    <x v="16"/>
    <n v="0"/>
    <n v="0"/>
    <n v="0"/>
    <n v="0"/>
    <n v="0"/>
  </r>
  <r>
    <s v="APENs"/>
    <s v="08"/>
    <x v="4"/>
    <s v="20200202"/>
    <x v="16"/>
    <n v="0"/>
    <n v="0.11"/>
    <n v="0"/>
    <n v="0"/>
    <n v="0"/>
  </r>
  <r>
    <s v="APENs"/>
    <s v="08"/>
    <x v="4"/>
    <s v="20200253"/>
    <x v="16"/>
    <n v="0"/>
    <n v="0"/>
    <n v="26.1"/>
    <n v="0"/>
    <n v="0"/>
  </r>
  <r>
    <s v="APENs"/>
    <s v="08"/>
    <x v="4"/>
    <s v="20200253"/>
    <x v="16"/>
    <n v="24.4"/>
    <n v="0"/>
    <n v="0"/>
    <n v="0"/>
    <n v="0"/>
  </r>
  <r>
    <s v="APENs"/>
    <s v="08"/>
    <x v="4"/>
    <s v="20200253"/>
    <x v="16"/>
    <n v="0"/>
    <n v="0"/>
    <n v="5.3"/>
    <n v="0"/>
    <n v="0"/>
  </r>
  <r>
    <s v="APENs"/>
    <s v="08"/>
    <x v="4"/>
    <s v="20200253"/>
    <x v="16"/>
    <n v="3.23"/>
    <n v="0"/>
    <n v="0"/>
    <n v="0"/>
    <n v="0"/>
  </r>
  <r>
    <s v="APENs"/>
    <s v="08"/>
    <x v="4"/>
    <s v="31000301"/>
    <x v="15"/>
    <n v="0"/>
    <n v="3.1635450000000001"/>
    <n v="0"/>
    <n v="0"/>
    <n v="0"/>
  </r>
  <r>
    <s v="APENs"/>
    <s v="08"/>
    <x v="4"/>
    <s v="20200252"/>
    <x v="16"/>
    <n v="0"/>
    <n v="0"/>
    <n v="1.570001"/>
    <n v="0"/>
    <n v="0"/>
  </r>
  <r>
    <s v="APENs"/>
    <s v="08"/>
    <x v="4"/>
    <s v="20200252"/>
    <x v="16"/>
    <n v="3.15"/>
    <n v="0"/>
    <n v="0"/>
    <n v="0"/>
    <n v="0"/>
  </r>
  <r>
    <s v="APENs"/>
    <s v="08"/>
    <x v="4"/>
    <s v="20200252"/>
    <x v="16"/>
    <n v="0"/>
    <n v="0"/>
    <n v="0"/>
    <n v="0"/>
    <n v="7.0000000000000007E-2"/>
  </r>
  <r>
    <s v="APENs"/>
    <s v="08"/>
    <x v="4"/>
    <s v="20200252"/>
    <x v="16"/>
    <n v="0"/>
    <n v="0"/>
    <n v="0"/>
    <n v="0"/>
    <n v="0"/>
  </r>
  <r>
    <s v="APENs"/>
    <s v="08"/>
    <x v="4"/>
    <s v="20200252"/>
    <x v="16"/>
    <n v="0"/>
    <n v="0"/>
    <n v="0"/>
    <n v="4.1999999999999997E-3"/>
    <n v="0"/>
  </r>
  <r>
    <s v="APENs"/>
    <s v="08"/>
    <x v="4"/>
    <s v="20200252"/>
    <x v="16"/>
    <n v="0"/>
    <n v="4.7200009999999999"/>
    <n v="0"/>
    <n v="0"/>
    <n v="0"/>
  </r>
  <r>
    <s v="APENs"/>
    <s v="08"/>
    <x v="4"/>
    <s v="31000302"/>
    <x v="15"/>
    <n v="0"/>
    <n v="6.6"/>
    <n v="0"/>
    <n v="0"/>
    <n v="0"/>
  </r>
  <r>
    <s v="APENs"/>
    <s v="08"/>
    <x v="4"/>
    <s v="20200253"/>
    <x v="16"/>
    <n v="0"/>
    <n v="0"/>
    <n v="1.97"/>
    <n v="0"/>
    <n v="0"/>
  </r>
  <r>
    <s v="APENs"/>
    <s v="08"/>
    <x v="4"/>
    <s v="20200253"/>
    <x v="16"/>
    <n v="2.19"/>
    <n v="0"/>
    <n v="0"/>
    <n v="0"/>
    <n v="0"/>
  </r>
  <r>
    <s v="APENs"/>
    <s v="08"/>
    <x v="4"/>
    <s v="20200253"/>
    <x v="16"/>
    <n v="0"/>
    <n v="0"/>
    <n v="0"/>
    <n v="0"/>
    <n v="4.7000000000000002E-3"/>
  </r>
  <r>
    <s v="APENs"/>
    <s v="08"/>
    <x v="4"/>
    <s v="20200253"/>
    <x v="16"/>
    <n v="0"/>
    <n v="0"/>
    <n v="0"/>
    <n v="0"/>
    <n v="0"/>
  </r>
  <r>
    <s v="APENs"/>
    <s v="08"/>
    <x v="4"/>
    <s v="20200253"/>
    <x v="16"/>
    <n v="0"/>
    <n v="0"/>
    <n v="0"/>
    <n v="2.8200000000000002E-4"/>
    <n v="0"/>
  </r>
  <r>
    <s v="APENs"/>
    <s v="08"/>
    <x v="4"/>
    <s v="20200253"/>
    <x v="16"/>
    <n v="0"/>
    <n v="0.11"/>
    <n v="0"/>
    <n v="0"/>
    <n v="0"/>
  </r>
  <r>
    <s v="APENs"/>
    <s v="08"/>
    <x v="4"/>
    <s v="20200254"/>
    <x v="16"/>
    <n v="0"/>
    <n v="0"/>
    <n v="1.3000050000000001"/>
    <n v="0"/>
    <n v="0"/>
  </r>
  <r>
    <s v="APENs"/>
    <s v="08"/>
    <x v="4"/>
    <s v="20200254"/>
    <x v="16"/>
    <n v="43.400002999999998"/>
    <n v="0"/>
    <n v="0"/>
    <n v="0"/>
    <n v="0"/>
  </r>
  <r>
    <s v="APENs"/>
    <s v="08"/>
    <x v="4"/>
    <s v="20200254"/>
    <x v="16"/>
    <n v="0"/>
    <n v="0"/>
    <n v="0"/>
    <n v="0"/>
    <n v="7.4999999999999997E-2"/>
  </r>
  <r>
    <s v="APENs"/>
    <s v="08"/>
    <x v="4"/>
    <s v="20200254"/>
    <x v="16"/>
    <n v="0"/>
    <n v="0"/>
    <n v="0"/>
    <n v="0"/>
    <n v="0"/>
  </r>
  <r>
    <s v="APENs"/>
    <s v="08"/>
    <x v="4"/>
    <s v="20200254"/>
    <x v="16"/>
    <n v="0"/>
    <n v="0"/>
    <n v="0"/>
    <n v="4.4999999999999997E-3"/>
    <n v="0"/>
  </r>
  <r>
    <s v="APENs"/>
    <s v="08"/>
    <x v="4"/>
    <s v="20200254"/>
    <x v="16"/>
    <n v="0"/>
    <n v="0.3"/>
    <n v="0"/>
    <n v="0"/>
    <n v="0"/>
  </r>
  <r>
    <s v="APENs"/>
    <s v="08"/>
    <x v="4"/>
    <s v="31000302"/>
    <x v="15"/>
    <n v="0"/>
    <n v="0.57208300000000001"/>
    <n v="0"/>
    <n v="0"/>
    <n v="0"/>
  </r>
  <r>
    <s v="APENs"/>
    <s v="08"/>
    <x v="4"/>
    <s v="31000302"/>
    <x v="15"/>
    <n v="0"/>
    <n v="1.6"/>
    <n v="0"/>
    <n v="0"/>
    <n v="0"/>
  </r>
  <r>
    <s v="APENs"/>
    <s v="08"/>
    <x v="4"/>
    <s v="31000302"/>
    <x v="15"/>
    <n v="0"/>
    <n v="0.8"/>
    <n v="0"/>
    <n v="0"/>
    <n v="0"/>
  </r>
  <r>
    <s v="APENs"/>
    <s v="08"/>
    <x v="4"/>
    <s v="31000302"/>
    <x v="15"/>
    <n v="0"/>
    <n v="0.7"/>
    <n v="0"/>
    <n v="0"/>
    <n v="0"/>
  </r>
  <r>
    <s v="APENs"/>
    <s v="08"/>
    <x v="4"/>
    <s v="31000302"/>
    <x v="15"/>
    <n v="0"/>
    <n v="1.4"/>
    <n v="0"/>
    <n v="0"/>
    <n v="0"/>
  </r>
  <r>
    <s v="APENs"/>
    <s v="08"/>
    <x v="4"/>
    <s v="31000302"/>
    <x v="15"/>
    <n v="0"/>
    <n v="1.7"/>
    <n v="0"/>
    <n v="0"/>
    <n v="0"/>
  </r>
  <r>
    <s v="APENs"/>
    <s v="08"/>
    <x v="4"/>
    <s v="31000302"/>
    <x v="15"/>
    <n v="0"/>
    <n v="1.5"/>
    <n v="0"/>
    <n v="0"/>
    <n v="0"/>
  </r>
  <r>
    <s v="APENs"/>
    <s v="08"/>
    <x v="4"/>
    <s v="31000302"/>
    <x v="15"/>
    <n v="0"/>
    <n v="2.7"/>
    <n v="0"/>
    <n v="0"/>
    <n v="0"/>
  </r>
  <r>
    <s v="APENs"/>
    <s v="08"/>
    <x v="4"/>
    <s v="31000302"/>
    <x v="15"/>
    <n v="0"/>
    <n v="3"/>
    <n v="0"/>
    <n v="0"/>
    <n v="0"/>
  </r>
  <r>
    <s v="APENs"/>
    <s v="08"/>
    <x v="4"/>
    <s v="31000302"/>
    <x v="15"/>
    <n v="0"/>
    <n v="1.6"/>
    <n v="0"/>
    <n v="0"/>
    <n v="0"/>
  </r>
  <r>
    <s v="APENs"/>
    <s v="08"/>
    <x v="4"/>
    <s v="31000302"/>
    <x v="15"/>
    <n v="0"/>
    <n v="1"/>
    <n v="0"/>
    <n v="0"/>
    <n v="0"/>
  </r>
  <r>
    <s v="APENs"/>
    <s v="08"/>
    <x v="4"/>
    <s v="31000302"/>
    <x v="15"/>
    <n v="0"/>
    <n v="1.2"/>
    <n v="0"/>
    <n v="0"/>
    <n v="0"/>
  </r>
  <r>
    <s v="APENs"/>
    <s v="08"/>
    <x v="4"/>
    <s v="31000302"/>
    <x v="15"/>
    <n v="0"/>
    <n v="1.3"/>
    <n v="0"/>
    <n v="0"/>
    <n v="0"/>
  </r>
  <r>
    <s v="APENs"/>
    <s v="08"/>
    <x v="4"/>
    <s v="31000302"/>
    <x v="15"/>
    <n v="0"/>
    <n v="4"/>
    <n v="0"/>
    <n v="0"/>
    <n v="0"/>
  </r>
  <r>
    <s v="APENs"/>
    <s v="08"/>
    <x v="4"/>
    <s v="31000302"/>
    <x v="15"/>
    <n v="0"/>
    <n v="4.2"/>
    <n v="0"/>
    <n v="0"/>
    <n v="0"/>
  </r>
  <r>
    <s v="APENs"/>
    <s v="08"/>
    <x v="4"/>
    <s v="31000302"/>
    <x v="15"/>
    <n v="0"/>
    <n v="4.2"/>
    <n v="0"/>
    <n v="0"/>
    <n v="0"/>
  </r>
  <r>
    <s v="APENs"/>
    <s v="08"/>
    <x v="4"/>
    <s v="31000302"/>
    <x v="15"/>
    <n v="0"/>
    <n v="6.5"/>
    <n v="0"/>
    <n v="0"/>
    <n v="0"/>
  </r>
  <r>
    <s v="APENs"/>
    <s v="08"/>
    <x v="4"/>
    <s v="31000302"/>
    <x v="15"/>
    <n v="0"/>
    <n v="3.9"/>
    <n v="0"/>
    <n v="0"/>
    <n v="0"/>
  </r>
  <r>
    <s v="APENs"/>
    <s v="08"/>
    <x v="4"/>
    <s v="31000302"/>
    <x v="15"/>
    <n v="0"/>
    <n v="4.9000000000000004"/>
    <n v="0"/>
    <n v="0"/>
    <n v="0"/>
  </r>
  <r>
    <s v="APENs"/>
    <s v="08"/>
    <x v="4"/>
    <s v="31000302"/>
    <x v="15"/>
    <n v="0"/>
    <n v="4.4000000000000004"/>
    <n v="0"/>
    <n v="0"/>
    <n v="0"/>
  </r>
  <r>
    <s v="APENs"/>
    <s v="08"/>
    <x v="4"/>
    <s v="31000302"/>
    <x v="15"/>
    <n v="0"/>
    <n v="4.9000000000000004"/>
    <n v="0"/>
    <n v="0"/>
    <n v="0"/>
  </r>
  <r>
    <s v="APENs"/>
    <s v="08"/>
    <x v="4"/>
    <s v="31000302"/>
    <x v="15"/>
    <n v="0"/>
    <n v="3.9"/>
    <n v="0"/>
    <n v="0"/>
    <n v="0"/>
  </r>
  <r>
    <s v="APENs"/>
    <s v="08"/>
    <x v="4"/>
    <s v="31000302"/>
    <x v="15"/>
    <n v="0"/>
    <n v="4.8"/>
    <n v="0"/>
    <n v="0"/>
    <n v="0"/>
  </r>
  <r>
    <s v="APENs"/>
    <s v="08"/>
    <x v="4"/>
    <s v="31000302"/>
    <x v="15"/>
    <n v="0"/>
    <n v="2.6"/>
    <n v="0"/>
    <n v="0"/>
    <n v="0"/>
  </r>
  <r>
    <s v="APENs"/>
    <s v="08"/>
    <x v="4"/>
    <s v="31000227"/>
    <x v="15"/>
    <n v="0"/>
    <n v="3.2"/>
    <n v="0"/>
    <n v="0"/>
    <n v="0"/>
  </r>
  <r>
    <s v="APENs"/>
    <s v="08"/>
    <x v="4"/>
    <s v="31000227"/>
    <x v="15"/>
    <n v="0"/>
    <n v="3.4"/>
    <n v="0"/>
    <n v="0"/>
    <n v="0"/>
  </r>
  <r>
    <s v="APENs"/>
    <s v="08"/>
    <x v="4"/>
    <s v="31000227"/>
    <x v="15"/>
    <n v="0"/>
    <n v="3.7"/>
    <n v="0"/>
    <n v="0"/>
    <n v="0"/>
  </r>
  <r>
    <s v="APENs"/>
    <s v="08"/>
    <x v="4"/>
    <s v="31000227"/>
    <x v="15"/>
    <n v="0"/>
    <n v="3.8"/>
    <n v="0"/>
    <n v="0"/>
    <n v="0"/>
  </r>
  <r>
    <s v="APENs"/>
    <s v="08"/>
    <x v="4"/>
    <s v="31000227"/>
    <x v="15"/>
    <n v="0"/>
    <n v="4.2"/>
    <n v="0"/>
    <n v="0"/>
    <n v="0"/>
  </r>
  <r>
    <s v="APENs"/>
    <s v="08"/>
    <x v="4"/>
    <s v="31000227"/>
    <x v="15"/>
    <n v="0"/>
    <n v="3.9"/>
    <n v="0"/>
    <n v="0"/>
    <n v="0"/>
  </r>
  <r>
    <s v="APENs"/>
    <s v="08"/>
    <x v="4"/>
    <s v="31000302"/>
    <x v="15"/>
    <n v="0"/>
    <n v="0.55900000000000005"/>
    <n v="0"/>
    <n v="0"/>
    <n v="0"/>
  </r>
  <r>
    <s v="APENs"/>
    <s v="08"/>
    <x v="4"/>
    <s v="31000302"/>
    <x v="15"/>
    <n v="0"/>
    <n v="5.5"/>
    <n v="0"/>
    <n v="0"/>
    <n v="0"/>
  </r>
  <r>
    <s v="APENs"/>
    <s v="08"/>
    <x v="4"/>
    <s v="31000302"/>
    <x v="15"/>
    <n v="0"/>
    <n v="2.8"/>
    <n v="0"/>
    <n v="0"/>
    <n v="0"/>
  </r>
  <r>
    <s v="APENs"/>
    <s v="08"/>
    <x v="4"/>
    <s v="31000302"/>
    <x v="15"/>
    <n v="0"/>
    <n v="3.3"/>
    <n v="0"/>
    <n v="0"/>
    <n v="0"/>
  </r>
  <r>
    <s v="APENs"/>
    <s v="08"/>
    <x v="4"/>
    <s v="31000302"/>
    <x v="15"/>
    <n v="0"/>
    <n v="3.3"/>
    <n v="0"/>
    <n v="0"/>
    <n v="0"/>
  </r>
  <r>
    <s v="APENs"/>
    <s v="08"/>
    <x v="4"/>
    <s v="31000302"/>
    <x v="15"/>
    <n v="0"/>
    <n v="2.8"/>
    <n v="0"/>
    <n v="0"/>
    <n v="0"/>
  </r>
  <r>
    <s v="APENs"/>
    <s v="08"/>
    <x v="4"/>
    <s v="31000302"/>
    <x v="15"/>
    <n v="0"/>
    <n v="2.8"/>
    <n v="0"/>
    <n v="0"/>
    <n v="0"/>
  </r>
  <r>
    <s v="APENs"/>
    <s v="08"/>
    <x v="4"/>
    <s v="31000302"/>
    <x v="15"/>
    <n v="0"/>
    <n v="1.7"/>
    <n v="0"/>
    <n v="0"/>
    <n v="0"/>
  </r>
  <r>
    <s v="APENs"/>
    <s v="08"/>
    <x v="4"/>
    <s v="31000302"/>
    <x v="15"/>
    <n v="0"/>
    <n v="2.5"/>
    <n v="0"/>
    <n v="0"/>
    <n v="0"/>
  </r>
  <r>
    <s v="APENs"/>
    <s v="08"/>
    <x v="4"/>
    <s v="31000302"/>
    <x v="15"/>
    <n v="0"/>
    <n v="3.3"/>
    <n v="0"/>
    <n v="0"/>
    <n v="0"/>
  </r>
  <r>
    <s v="APENs"/>
    <s v="08"/>
    <x v="4"/>
    <s v="31000302"/>
    <x v="15"/>
    <n v="0"/>
    <n v="3.1"/>
    <n v="0"/>
    <n v="0"/>
    <n v="0"/>
  </r>
  <r>
    <s v="APENs"/>
    <s v="08"/>
    <x v="4"/>
    <s v="31000302"/>
    <x v="15"/>
    <n v="0"/>
    <n v="3.2"/>
    <n v="0"/>
    <n v="0"/>
    <n v="0"/>
  </r>
  <r>
    <s v="APENs"/>
    <s v="08"/>
    <x v="4"/>
    <s v="31000302"/>
    <x v="15"/>
    <n v="0"/>
    <n v="2.8"/>
    <n v="0"/>
    <n v="0"/>
    <n v="0"/>
  </r>
  <r>
    <s v="APENs"/>
    <s v="08"/>
    <x v="4"/>
    <s v="31000302"/>
    <x v="15"/>
    <n v="0"/>
    <n v="3.7"/>
    <n v="0"/>
    <n v="0"/>
    <n v="0"/>
  </r>
  <r>
    <s v="APENs"/>
    <s v="08"/>
    <x v="4"/>
    <s v="31000302"/>
    <x v="15"/>
    <n v="0"/>
    <n v="3"/>
    <n v="0"/>
    <n v="0"/>
    <n v="0"/>
  </r>
  <r>
    <s v="APENs"/>
    <s v="08"/>
    <x v="4"/>
    <s v="31000302"/>
    <x v="15"/>
    <n v="0"/>
    <n v="2.2000000000000002"/>
    <n v="0"/>
    <n v="0"/>
    <n v="0"/>
  </r>
  <r>
    <s v="APENs"/>
    <s v="08"/>
    <x v="4"/>
    <s v="31000302"/>
    <x v="15"/>
    <n v="0"/>
    <n v="2.5"/>
    <n v="0"/>
    <n v="0"/>
    <n v="0"/>
  </r>
  <r>
    <s v="APENs"/>
    <s v="08"/>
    <x v="4"/>
    <s v="31000302"/>
    <x v="15"/>
    <n v="0"/>
    <n v="3.5"/>
    <n v="0"/>
    <n v="0"/>
    <n v="0"/>
  </r>
  <r>
    <s v="APENs"/>
    <s v="08"/>
    <x v="4"/>
    <s v="31000302"/>
    <x v="15"/>
    <n v="0"/>
    <n v="1.2390000000000001"/>
    <n v="0"/>
    <n v="0"/>
    <n v="0"/>
  </r>
  <r>
    <s v="APENs"/>
    <s v="08"/>
    <x v="4"/>
    <s v="31000302"/>
    <x v="15"/>
    <n v="0"/>
    <n v="2.9"/>
    <n v="0"/>
    <n v="0"/>
    <n v="0"/>
  </r>
  <r>
    <s v="APENs"/>
    <s v="08"/>
    <x v="4"/>
    <s v="31000302"/>
    <x v="15"/>
    <n v="0"/>
    <n v="1.9"/>
    <n v="0"/>
    <n v="0"/>
    <n v="0"/>
  </r>
  <r>
    <s v="APENs"/>
    <s v="08"/>
    <x v="4"/>
    <s v="31000302"/>
    <x v="15"/>
    <n v="0"/>
    <n v="3.1"/>
    <n v="0"/>
    <n v="0"/>
    <n v="0"/>
  </r>
  <r>
    <s v="APENs"/>
    <s v="08"/>
    <x v="4"/>
    <s v="31000302"/>
    <x v="15"/>
    <n v="0"/>
    <n v="3.6"/>
    <n v="0"/>
    <n v="0"/>
    <n v="0"/>
  </r>
  <r>
    <s v="APENs"/>
    <s v="08"/>
    <x v="4"/>
    <s v="31000302"/>
    <x v="15"/>
    <n v="0"/>
    <n v="3.5"/>
    <n v="0"/>
    <n v="0"/>
    <n v="0"/>
  </r>
  <r>
    <s v="APENs"/>
    <s v="08"/>
    <x v="4"/>
    <s v="31000302"/>
    <x v="15"/>
    <n v="0"/>
    <n v="2.6"/>
    <n v="0"/>
    <n v="0"/>
    <n v="0"/>
  </r>
  <r>
    <s v="APENs"/>
    <s v="08"/>
    <x v="4"/>
    <s v="31000302"/>
    <x v="15"/>
    <n v="0"/>
    <n v="3.1"/>
    <n v="0"/>
    <n v="0"/>
    <n v="0"/>
  </r>
  <r>
    <s v="APENs"/>
    <s v="08"/>
    <x v="4"/>
    <s v="31000302"/>
    <x v="15"/>
    <n v="0"/>
    <n v="2.6"/>
    <n v="0"/>
    <n v="0"/>
    <n v="0"/>
  </r>
  <r>
    <s v="APENs"/>
    <s v="08"/>
    <x v="4"/>
    <s v="31000302"/>
    <x v="15"/>
    <n v="0"/>
    <n v="2.2000000000000002"/>
    <n v="0"/>
    <n v="0"/>
    <n v="0"/>
  </r>
  <r>
    <s v="APENs"/>
    <s v="08"/>
    <x v="4"/>
    <s v="31000302"/>
    <x v="15"/>
    <n v="0"/>
    <n v="2.4"/>
    <n v="0"/>
    <n v="0"/>
    <n v="0"/>
  </r>
  <r>
    <s v="APENs"/>
    <s v="08"/>
    <x v="4"/>
    <s v="31000304"/>
    <x v="15"/>
    <n v="0"/>
    <n v="11.240905"/>
    <n v="0"/>
    <n v="0"/>
    <n v="0"/>
  </r>
  <r>
    <s v="APENs"/>
    <s v="08"/>
    <x v="4"/>
    <s v="31000304"/>
    <x v="15"/>
    <n v="0"/>
    <n v="14.700010000000001"/>
    <n v="0"/>
    <n v="0"/>
    <n v="0"/>
  </r>
  <r>
    <s v="APENs"/>
    <s v="08"/>
    <x v="4"/>
    <s v="31000301"/>
    <x v="15"/>
    <n v="0"/>
    <n v="31.999732999999999"/>
    <n v="0"/>
    <n v="0"/>
    <n v="0"/>
  </r>
  <r>
    <s v="APENs"/>
    <s v="08"/>
    <x v="4"/>
    <s v="40400301"/>
    <x v="18"/>
    <n v="0"/>
    <n v="1.6402350246702264"/>
    <n v="0"/>
    <n v="0"/>
    <n v="0"/>
  </r>
  <r>
    <s v="APENs"/>
    <s v="08"/>
    <x v="4"/>
    <s v="20200253"/>
    <x v="16"/>
    <n v="0"/>
    <n v="0"/>
    <n v="20.04"/>
    <n v="0"/>
    <n v="0"/>
  </r>
  <r>
    <s v="APENs"/>
    <s v="08"/>
    <x v="4"/>
    <s v="20200253"/>
    <x v="16"/>
    <n v="16.03"/>
    <n v="0"/>
    <n v="0"/>
    <n v="0"/>
    <n v="0"/>
  </r>
  <r>
    <s v="APENs"/>
    <s v="08"/>
    <x v="4"/>
    <s v="20200253"/>
    <x v="16"/>
    <n v="0"/>
    <n v="0"/>
    <n v="0"/>
    <n v="0"/>
    <n v="0.14000000000000001"/>
  </r>
  <r>
    <s v="APENs"/>
    <s v="08"/>
    <x v="4"/>
    <s v="20200253"/>
    <x v="16"/>
    <n v="0"/>
    <n v="0"/>
    <n v="0"/>
    <n v="0"/>
    <n v="0"/>
  </r>
  <r>
    <s v="APENs"/>
    <s v="08"/>
    <x v="4"/>
    <s v="20200253"/>
    <x v="16"/>
    <n v="0"/>
    <n v="0"/>
    <n v="0"/>
    <n v="8.3999999999999995E-3"/>
    <n v="0"/>
  </r>
  <r>
    <s v="APENs"/>
    <s v="08"/>
    <x v="4"/>
    <s v="20200253"/>
    <x v="16"/>
    <n v="0"/>
    <n v="4"/>
    <n v="0"/>
    <n v="0"/>
    <n v="0"/>
  </r>
  <r>
    <s v="APENs"/>
    <s v="08"/>
    <x v="4"/>
    <s v="31000201"/>
    <x v="20"/>
    <n v="0"/>
    <n v="6.7302479999999996"/>
    <n v="0"/>
    <n v="0"/>
    <n v="0"/>
  </r>
  <r>
    <s v="APENs"/>
    <s v="08"/>
    <x v="4"/>
    <s v="31000302"/>
    <x v="15"/>
    <n v="0"/>
    <n v="17.009920000000001"/>
    <n v="0"/>
    <n v="0"/>
    <n v="0"/>
  </r>
  <r>
    <s v="APENs"/>
    <s v="08"/>
    <x v="4"/>
    <s v="20200253"/>
    <x v="16"/>
    <n v="0"/>
    <n v="0"/>
    <n v="0.933334"/>
    <n v="0"/>
    <n v="0"/>
  </r>
  <r>
    <s v="APENs"/>
    <s v="08"/>
    <x v="4"/>
    <s v="20200253"/>
    <x v="16"/>
    <n v="7.1333399999999996"/>
    <n v="0"/>
    <n v="0"/>
    <n v="0"/>
    <n v="0"/>
  </r>
  <r>
    <s v="APENs"/>
    <s v="08"/>
    <x v="4"/>
    <s v="20200253"/>
    <x v="16"/>
    <n v="0"/>
    <n v="0"/>
    <n v="0"/>
    <n v="0"/>
    <n v="0.02"/>
  </r>
  <r>
    <s v="APENs"/>
    <s v="08"/>
    <x v="4"/>
    <s v="20200253"/>
    <x v="16"/>
    <n v="0"/>
    <n v="0"/>
    <n v="0"/>
    <n v="0"/>
    <n v="0"/>
  </r>
  <r>
    <s v="APENs"/>
    <s v="08"/>
    <x v="4"/>
    <s v="20200253"/>
    <x v="16"/>
    <n v="0"/>
    <n v="0"/>
    <n v="0"/>
    <n v="1.1999999999999999E-3"/>
    <n v="0"/>
  </r>
  <r>
    <s v="APENs"/>
    <s v="08"/>
    <x v="4"/>
    <s v="20200253"/>
    <x v="16"/>
    <n v="0"/>
    <n v="0.4"/>
    <n v="0"/>
    <n v="0"/>
    <n v="0"/>
  </r>
  <r>
    <s v="APENs"/>
    <s v="08"/>
    <x v="4"/>
    <s v="31000301"/>
    <x v="15"/>
    <n v="0"/>
    <n v="0"/>
    <n v="1.08"/>
    <n v="0"/>
    <n v="0"/>
  </r>
  <r>
    <s v="APENs"/>
    <s v="08"/>
    <x v="4"/>
    <s v="31000301"/>
    <x v="15"/>
    <n v="8.5"/>
    <n v="0"/>
    <n v="0"/>
    <n v="0"/>
    <n v="0"/>
  </r>
  <r>
    <s v="APENs"/>
    <s v="08"/>
    <x v="4"/>
    <s v="31000301"/>
    <x v="15"/>
    <n v="0"/>
    <n v="0.34"/>
    <n v="0"/>
    <n v="0"/>
    <n v="0"/>
  </r>
  <r>
    <s v="APENs"/>
    <s v="08"/>
    <x v="4"/>
    <s v="31000304"/>
    <x v="15"/>
    <n v="0"/>
    <n v="12.1"/>
    <n v="0"/>
    <n v="0"/>
    <n v="0"/>
  </r>
  <r>
    <s v="APENs"/>
    <s v="08"/>
    <x v="4"/>
    <s v="31000304"/>
    <x v="15"/>
    <n v="0"/>
    <n v="10.470827999999999"/>
    <n v="0"/>
    <n v="0"/>
    <n v="0"/>
  </r>
  <r>
    <s v="APENs"/>
    <s v="08"/>
    <x v="4"/>
    <s v="20200202"/>
    <x v="16"/>
    <n v="0"/>
    <n v="0"/>
    <n v="12.5"/>
    <n v="0"/>
    <n v="0"/>
  </r>
  <r>
    <s v="APENs"/>
    <s v="08"/>
    <x v="4"/>
    <s v="20200202"/>
    <x v="16"/>
    <n v="15.7"/>
    <n v="0"/>
    <n v="0"/>
    <n v="0"/>
    <n v="0"/>
  </r>
  <r>
    <s v="APENs"/>
    <s v="08"/>
    <x v="4"/>
    <s v="20200202"/>
    <x v="16"/>
    <n v="0"/>
    <n v="0"/>
    <n v="0"/>
    <n v="0"/>
    <n v="0.28050000000000003"/>
  </r>
  <r>
    <s v="APENs"/>
    <s v="08"/>
    <x v="4"/>
    <s v="20200202"/>
    <x v="16"/>
    <n v="0"/>
    <n v="0"/>
    <n v="0"/>
    <n v="0"/>
    <n v="0"/>
  </r>
  <r>
    <s v="APENs"/>
    <s v="08"/>
    <x v="4"/>
    <s v="20200202"/>
    <x v="16"/>
    <n v="0"/>
    <n v="0"/>
    <n v="0"/>
    <n v="1.6830000000000001E-2"/>
    <n v="0"/>
  </r>
  <r>
    <s v="APENs"/>
    <s v="08"/>
    <x v="4"/>
    <s v="20200202"/>
    <x v="16"/>
    <n v="0"/>
    <n v="3.1"/>
    <n v="0"/>
    <n v="0"/>
    <n v="0"/>
  </r>
  <r>
    <s v="APENs"/>
    <s v="08"/>
    <x v="4"/>
    <s v="20200254"/>
    <x v="16"/>
    <n v="0"/>
    <n v="0"/>
    <n v="14.3"/>
    <n v="0"/>
    <n v="0"/>
  </r>
  <r>
    <s v="APENs"/>
    <s v="08"/>
    <x v="4"/>
    <s v="20200254"/>
    <x v="16"/>
    <n v="14.3"/>
    <n v="0"/>
    <n v="0"/>
    <n v="0"/>
    <n v="0"/>
  </r>
  <r>
    <s v="APENs"/>
    <s v="08"/>
    <x v="4"/>
    <s v="20200254"/>
    <x v="16"/>
    <n v="0"/>
    <n v="0"/>
    <n v="0"/>
    <n v="0"/>
    <n v="0.47499999999999998"/>
  </r>
  <r>
    <s v="APENs"/>
    <s v="08"/>
    <x v="4"/>
    <s v="20200254"/>
    <x v="16"/>
    <n v="0"/>
    <n v="0"/>
    <n v="0"/>
    <n v="0"/>
    <n v="0"/>
  </r>
  <r>
    <s v="APENs"/>
    <s v="08"/>
    <x v="4"/>
    <s v="20200254"/>
    <x v="16"/>
    <n v="0"/>
    <n v="0"/>
    <n v="0"/>
    <n v="2.8500000000000001E-2"/>
    <n v="0"/>
  </r>
  <r>
    <s v="APENs"/>
    <s v="08"/>
    <x v="4"/>
    <s v="20200254"/>
    <x v="16"/>
    <n v="0"/>
    <n v="7.1"/>
    <n v="0"/>
    <n v="0"/>
    <n v="0"/>
  </r>
  <r>
    <s v="APENs"/>
    <s v="08"/>
    <x v="4"/>
    <s v="31000301"/>
    <x v="15"/>
    <n v="0"/>
    <n v="13.2"/>
    <n v="0"/>
    <n v="0"/>
    <n v="0"/>
  </r>
  <r>
    <s v="APENs"/>
    <s v="08"/>
    <x v="4"/>
    <s v="40400311"/>
    <x v="18"/>
    <n v="0"/>
    <n v="3.5539136303032262"/>
    <n v="0"/>
    <n v="0"/>
    <n v="0"/>
  </r>
  <r>
    <s v="APENs"/>
    <s v="08"/>
    <x v="4"/>
    <s v="31000301"/>
    <x v="15"/>
    <n v="0"/>
    <n v="11.2"/>
    <n v="0"/>
    <n v="0"/>
    <n v="0"/>
  </r>
  <r>
    <s v="APENs"/>
    <s v="08"/>
    <x v="4"/>
    <s v="31000304"/>
    <x v="15"/>
    <n v="0"/>
    <n v="10.081300000000001"/>
    <n v="0"/>
    <n v="0"/>
    <n v="0"/>
  </r>
  <r>
    <s v="APENs"/>
    <s v="08"/>
    <x v="4"/>
    <s v="31000304"/>
    <x v="15"/>
    <n v="0"/>
    <n v="10.656084"/>
    <n v="0"/>
    <n v="0"/>
    <n v="0"/>
  </r>
  <r>
    <s v="APENs"/>
    <s v="08"/>
    <x v="4"/>
    <s v="31000304"/>
    <x v="15"/>
    <n v="0"/>
    <n v="11.17338"/>
    <n v="0"/>
    <n v="0"/>
    <n v="0"/>
  </r>
  <r>
    <s v="APENs"/>
    <s v="08"/>
    <x v="4"/>
    <s v="40400311"/>
    <x v="18"/>
    <n v="0"/>
    <n v="1.0935118862471465"/>
    <n v="0"/>
    <n v="0"/>
    <n v="0"/>
  </r>
  <r>
    <s v="APENs"/>
    <s v="08"/>
    <x v="4"/>
    <s v="40400311"/>
    <x v="18"/>
    <n v="0"/>
    <n v="5.4675594312357321"/>
    <n v="0"/>
    <n v="0"/>
    <n v="0"/>
  </r>
  <r>
    <s v="APENs"/>
    <s v="08"/>
    <x v="4"/>
    <s v="31000301"/>
    <x v="15"/>
    <n v="0"/>
    <n v="12.9"/>
    <n v="0"/>
    <n v="0"/>
    <n v="0"/>
  </r>
  <r>
    <s v="APENs"/>
    <s v="08"/>
    <x v="4"/>
    <s v="40400311"/>
    <x v="18"/>
    <n v="0"/>
    <n v="2.4932069912944921"/>
    <n v="0"/>
    <n v="0"/>
    <n v="0"/>
  </r>
  <r>
    <s v="APENs"/>
    <s v="08"/>
    <x v="4"/>
    <s v="40400311"/>
    <x v="18"/>
    <n v="0"/>
    <n v="6.407979434710275"/>
    <n v="0"/>
    <n v="0"/>
    <n v="0"/>
  </r>
  <r>
    <s v="APENs"/>
    <s v="08"/>
    <x v="4"/>
    <s v="31000301"/>
    <x v="15"/>
    <n v="0"/>
    <n v="11.000005"/>
    <n v="0"/>
    <n v="0"/>
    <n v="0"/>
  </r>
  <r>
    <s v="APENs"/>
    <s v="08"/>
    <x v="4"/>
    <s v="31000301"/>
    <x v="15"/>
    <n v="0"/>
    <n v="10.999987000000001"/>
    <n v="0"/>
    <n v="0"/>
    <n v="0"/>
  </r>
  <r>
    <s v="APENs"/>
    <s v="08"/>
    <x v="4"/>
    <s v="31000301"/>
    <x v="15"/>
    <n v="0"/>
    <n v="10.654806000000001"/>
    <n v="0"/>
    <n v="0"/>
    <n v="0"/>
  </r>
  <r>
    <s v="APENs"/>
    <s v="08"/>
    <x v="4"/>
    <s v="31000301"/>
    <x v="15"/>
    <n v="0"/>
    <n v="10.000033"/>
    <n v="0"/>
    <n v="0"/>
    <n v="0"/>
  </r>
  <r>
    <s v="APENs"/>
    <s v="08"/>
    <x v="4"/>
    <s v="31000304"/>
    <x v="15"/>
    <n v="0"/>
    <n v="10.654806000000001"/>
    <n v="0"/>
    <n v="0"/>
    <n v="0"/>
  </r>
  <r>
    <s v="APENs"/>
    <s v="08"/>
    <x v="4"/>
    <s v="31000304"/>
    <x v="15"/>
    <n v="0"/>
    <n v="10.199999999999999"/>
    <n v="0"/>
    <n v="0"/>
    <n v="0"/>
  </r>
  <r>
    <s v="APENs"/>
    <s v="08"/>
    <x v="4"/>
    <s v="31000301"/>
    <x v="15"/>
    <n v="0"/>
    <n v="11.000005"/>
    <n v="0"/>
    <n v="0"/>
    <n v="0"/>
  </r>
  <r>
    <s v="APENs"/>
    <s v="08"/>
    <x v="4"/>
    <s v="31000301"/>
    <x v="15"/>
    <n v="0"/>
    <n v="12.000031999999999"/>
    <n v="0"/>
    <n v="0"/>
    <n v="0"/>
  </r>
  <r>
    <s v="APENs"/>
    <s v="08"/>
    <x v="4"/>
    <s v="40400311"/>
    <x v="18"/>
    <n v="0"/>
    <n v="4.0870009482212142"/>
    <n v="0"/>
    <n v="0"/>
    <n v="0"/>
  </r>
  <r>
    <s v="APENs"/>
    <s v="08"/>
    <x v="4"/>
    <s v="31000304"/>
    <x v="15"/>
    <n v="0"/>
    <n v="14.80002"/>
    <n v="0"/>
    <n v="0"/>
    <n v="0"/>
  </r>
  <r>
    <s v="APENs"/>
    <s v="08"/>
    <x v="4"/>
    <s v="31000301"/>
    <x v="15"/>
    <n v="0"/>
    <n v="11.238204"/>
    <n v="0"/>
    <n v="0"/>
    <n v="0"/>
  </r>
  <r>
    <s v="APENs"/>
    <s v="08"/>
    <x v="4"/>
    <s v="31000301"/>
    <x v="15"/>
    <n v="0"/>
    <n v="11.000005"/>
    <n v="0"/>
    <n v="0"/>
    <n v="0"/>
  </r>
  <r>
    <s v="APENs"/>
    <s v="08"/>
    <x v="4"/>
    <s v="20200202"/>
    <x v="16"/>
    <n v="0"/>
    <n v="0"/>
    <n v="4.75"/>
    <n v="0"/>
    <n v="0"/>
  </r>
  <r>
    <s v="APENs"/>
    <s v="08"/>
    <x v="4"/>
    <s v="20200202"/>
    <x v="16"/>
    <n v="2.9"/>
    <n v="0"/>
    <n v="0"/>
    <n v="0"/>
    <n v="0"/>
  </r>
  <r>
    <s v="APENs"/>
    <s v="08"/>
    <x v="4"/>
    <s v="20200202"/>
    <x v="16"/>
    <n v="0"/>
    <n v="0"/>
    <n v="0"/>
    <n v="0"/>
    <n v="0.02"/>
  </r>
  <r>
    <s v="APENs"/>
    <s v="08"/>
    <x v="4"/>
    <s v="20200202"/>
    <x v="16"/>
    <n v="0"/>
    <n v="0"/>
    <n v="0"/>
    <n v="0"/>
    <n v="0"/>
  </r>
  <r>
    <s v="APENs"/>
    <s v="08"/>
    <x v="4"/>
    <s v="20200202"/>
    <x v="16"/>
    <n v="0"/>
    <n v="0.04"/>
    <n v="0"/>
    <n v="0"/>
    <n v="0"/>
  </r>
  <r>
    <s v="APENs"/>
    <s v="08"/>
    <x v="4"/>
    <s v="20200256"/>
    <x v="16"/>
    <n v="0"/>
    <n v="0"/>
    <n v="1.0676270000000001"/>
    <n v="0"/>
    <n v="0"/>
  </r>
  <r>
    <s v="APENs"/>
    <s v="08"/>
    <x v="4"/>
    <s v="20200256"/>
    <x v="16"/>
    <n v="0.98630499999999999"/>
    <n v="0"/>
    <n v="0"/>
    <n v="0"/>
    <n v="0"/>
  </r>
  <r>
    <s v="APENs"/>
    <s v="08"/>
    <x v="4"/>
    <s v="20200256"/>
    <x v="16"/>
    <n v="0"/>
    <n v="0"/>
    <n v="0"/>
    <n v="0"/>
    <n v="4.3215000000000003E-2"/>
  </r>
  <r>
    <s v="APENs"/>
    <s v="08"/>
    <x v="4"/>
    <s v="20200256"/>
    <x v="16"/>
    <n v="0"/>
    <n v="0"/>
    <n v="0"/>
    <n v="2.5929999999999998E-3"/>
    <n v="0"/>
  </r>
  <r>
    <s v="APENs"/>
    <s v="08"/>
    <x v="4"/>
    <s v="20200256"/>
    <x v="16"/>
    <n v="0"/>
    <n v="0.4"/>
    <n v="0"/>
    <n v="0"/>
    <n v="0"/>
  </r>
  <r>
    <s v="APENs"/>
    <s v="08"/>
    <x v="4"/>
    <s v="31000304"/>
    <x v="15"/>
    <n v="0"/>
    <n v="10.654806000000001"/>
    <n v="0"/>
    <n v="0"/>
    <n v="0"/>
  </r>
  <r>
    <s v="APENs"/>
    <s v="08"/>
    <x v="4"/>
    <s v="40400311"/>
    <x v="18"/>
    <n v="0"/>
    <n v="4.4697301084077159"/>
    <n v="0"/>
    <n v="0"/>
    <n v="0"/>
  </r>
  <r>
    <s v="APENs"/>
    <s v="08"/>
    <x v="4"/>
    <s v="40400311"/>
    <x v="18"/>
    <n v="0"/>
    <n v="2.2963749611190076"/>
    <n v="0"/>
    <n v="0"/>
    <n v="0"/>
  </r>
  <r>
    <s v="APENs"/>
    <s v="08"/>
    <x v="4"/>
    <s v="40400311"/>
    <x v="18"/>
    <n v="0"/>
    <n v="43.616583031022437"/>
    <n v="0"/>
    <n v="0"/>
    <n v="0"/>
  </r>
  <r>
    <s v="APENs"/>
    <s v="08"/>
    <x v="4"/>
    <s v="40400311"/>
    <x v="18"/>
    <n v="0"/>
    <n v="8.8137055844539987"/>
    <n v="0"/>
    <n v="0"/>
    <n v="0"/>
  </r>
  <r>
    <s v="APENs"/>
    <s v="08"/>
    <x v="4"/>
    <s v="40400311"/>
    <x v="18"/>
    <n v="0"/>
    <n v="25.243721675317374"/>
    <n v="0"/>
    <n v="0"/>
    <n v="0"/>
  </r>
  <r>
    <s v="APENs"/>
    <s v="08"/>
    <x v="4"/>
    <s v="40400311"/>
    <x v="18"/>
    <n v="0"/>
    <n v="1.9737888453270978"/>
    <n v="0"/>
    <n v="0"/>
    <n v="0"/>
  </r>
  <r>
    <s v="APENs"/>
    <s v="08"/>
    <x v="4"/>
    <s v="40400311"/>
    <x v="18"/>
    <n v="0"/>
    <n v="4.2920341535200501"/>
    <n v="0"/>
    <n v="0"/>
    <n v="0"/>
  </r>
  <r>
    <s v="APENs"/>
    <s v="08"/>
    <x v="4"/>
    <s v="40400311"/>
    <x v="18"/>
    <n v="0"/>
    <n v="3.7726160075526556"/>
    <n v="0"/>
    <n v="0"/>
    <n v="0"/>
  </r>
  <r>
    <s v="APENs"/>
    <s v="08"/>
    <x v="4"/>
    <s v="40400311"/>
    <x v="18"/>
    <n v="0"/>
    <n v="15.883260147739803"/>
    <n v="0"/>
    <n v="0"/>
    <n v="0"/>
  </r>
  <r>
    <s v="APENs"/>
    <s v="08"/>
    <x v="4"/>
    <s v="40400311"/>
    <x v="18"/>
    <n v="0"/>
    <n v="25.538969993953106"/>
    <n v="0"/>
    <n v="0"/>
    <n v="0"/>
  </r>
  <r>
    <s v="APENs"/>
    <s v="08"/>
    <x v="4"/>
    <s v="40400311"/>
    <x v="18"/>
    <n v="0"/>
    <n v="14.15824520185943"/>
    <n v="0"/>
    <n v="0"/>
    <n v="0"/>
  </r>
  <r>
    <s v="APENs"/>
    <s v="08"/>
    <x v="4"/>
    <s v="40400311"/>
    <x v="18"/>
    <n v="0"/>
    <n v="45.979441091651395"/>
    <n v="0"/>
    <n v="0"/>
    <n v="0"/>
  </r>
  <r>
    <s v="APENs"/>
    <s v="08"/>
    <x v="4"/>
    <s v="40400311"/>
    <x v="18"/>
    <n v="0"/>
    <n v="7.9826367696041691"/>
    <n v="0"/>
    <n v="0"/>
    <n v="0"/>
  </r>
  <r>
    <s v="APENs"/>
    <s v="08"/>
    <x v="4"/>
    <s v="31000304"/>
    <x v="15"/>
    <n v="0"/>
    <n v="13.199966999999999"/>
    <n v="0"/>
    <n v="0"/>
    <n v="0"/>
  </r>
  <r>
    <s v="APENs"/>
    <s v="08"/>
    <x v="4"/>
    <s v="40400311"/>
    <x v="18"/>
    <n v="0"/>
    <n v="3.2686851083093491"/>
    <n v="0"/>
    <n v="0"/>
    <n v="0"/>
  </r>
  <r>
    <s v="APENs"/>
    <s v="08"/>
    <x v="4"/>
    <s v="31000304"/>
    <x v="15"/>
    <n v="0"/>
    <n v="5"/>
    <n v="0"/>
    <n v="0"/>
    <n v="0"/>
  </r>
  <r>
    <s v="APENs"/>
    <s v="08"/>
    <x v="4"/>
    <s v="40400311"/>
    <x v="18"/>
    <n v="0"/>
    <n v="0.82013391468535979"/>
    <n v="0"/>
    <n v="0"/>
    <n v="0"/>
  </r>
  <r>
    <s v="APENs"/>
    <s v="08"/>
    <x v="4"/>
    <s v="40400312"/>
    <x v="18"/>
    <n v="0"/>
    <n v="9.9778771553289118"/>
    <n v="0"/>
    <n v="0"/>
    <n v="0"/>
  </r>
  <r>
    <s v="APENs"/>
    <s v="08"/>
    <x v="4"/>
    <s v="20200253"/>
    <x v="16"/>
    <n v="0"/>
    <n v="0"/>
    <n v="49.2"/>
    <n v="0"/>
    <n v="0"/>
  </r>
  <r>
    <s v="APENs"/>
    <s v="08"/>
    <x v="4"/>
    <s v="20200253"/>
    <x v="16"/>
    <n v="36"/>
    <n v="0"/>
    <n v="0"/>
    <n v="0"/>
    <n v="0"/>
  </r>
  <r>
    <s v="APENs"/>
    <s v="08"/>
    <x v="4"/>
    <s v="20200253"/>
    <x v="16"/>
    <n v="0"/>
    <n v="0"/>
    <n v="0"/>
    <n v="0"/>
    <n v="0.13213"/>
  </r>
  <r>
    <s v="APENs"/>
    <s v="08"/>
    <x v="4"/>
    <s v="20200253"/>
    <x v="16"/>
    <n v="0"/>
    <n v="0"/>
    <n v="0"/>
    <n v="0"/>
    <n v="0"/>
  </r>
  <r>
    <s v="APENs"/>
    <s v="08"/>
    <x v="4"/>
    <s v="20200253"/>
    <x v="16"/>
    <n v="0"/>
    <n v="0"/>
    <n v="0"/>
    <n v="7.9279999999999993E-3"/>
    <n v="0"/>
  </r>
  <r>
    <s v="APENs"/>
    <s v="08"/>
    <x v="4"/>
    <s v="20200253"/>
    <x v="16"/>
    <n v="0"/>
    <n v="7"/>
    <n v="0"/>
    <n v="0"/>
    <n v="0"/>
  </r>
  <r>
    <s v="APENs"/>
    <s v="08"/>
    <x v="4"/>
    <s v="20200254"/>
    <x v="16"/>
    <n v="0"/>
    <n v="0"/>
    <n v="17.100000000000001"/>
    <n v="0"/>
    <n v="0"/>
  </r>
  <r>
    <s v="APENs"/>
    <s v="08"/>
    <x v="4"/>
    <s v="20200254"/>
    <x v="16"/>
    <n v="19.3"/>
    <n v="0"/>
    <n v="0"/>
    <n v="0"/>
    <n v="0"/>
  </r>
  <r>
    <s v="APENs"/>
    <s v="08"/>
    <x v="4"/>
    <s v="20200254"/>
    <x v="16"/>
    <n v="0"/>
    <n v="0"/>
    <n v="0"/>
    <n v="0"/>
    <n v="0.26"/>
  </r>
  <r>
    <s v="APENs"/>
    <s v="08"/>
    <x v="4"/>
    <s v="20200254"/>
    <x v="16"/>
    <n v="0"/>
    <n v="0"/>
    <n v="0"/>
    <n v="0"/>
    <n v="0"/>
  </r>
  <r>
    <s v="APENs"/>
    <s v="08"/>
    <x v="4"/>
    <s v="20200254"/>
    <x v="16"/>
    <n v="0"/>
    <n v="0"/>
    <n v="0"/>
    <n v="1.01"/>
    <n v="0"/>
  </r>
  <r>
    <s v="APENs"/>
    <s v="08"/>
    <x v="4"/>
    <s v="20200254"/>
    <x v="16"/>
    <n v="0"/>
    <n v="3.44"/>
    <n v="0"/>
    <n v="0"/>
    <n v="0"/>
  </r>
  <r>
    <s v="APENs"/>
    <s v="08"/>
    <x v="4"/>
    <s v="40400311"/>
    <x v="18"/>
    <n v="0"/>
    <n v="1.3449927202295855"/>
    <n v="0"/>
    <n v="0"/>
    <n v="0"/>
  </r>
  <r>
    <s v="APENs"/>
    <s v="08"/>
    <x v="4"/>
    <s v="31000301"/>
    <x v="15"/>
    <n v="0"/>
    <n v="13.899929999999999"/>
    <n v="0"/>
    <n v="0"/>
    <n v="0"/>
  </r>
  <r>
    <s v="APENs"/>
    <s v="08"/>
    <x v="4"/>
    <s v="20200253"/>
    <x v="16"/>
    <n v="0"/>
    <n v="0"/>
    <n v="1.9819979999999999"/>
    <n v="0"/>
    <n v="0"/>
  </r>
  <r>
    <s v="APENs"/>
    <s v="08"/>
    <x v="4"/>
    <s v="20200253"/>
    <x v="16"/>
    <n v="1.9819979999999999"/>
    <n v="0"/>
    <n v="0"/>
    <n v="0"/>
    <n v="0"/>
  </r>
  <r>
    <s v="APENs"/>
    <s v="08"/>
    <x v="4"/>
    <s v="20200253"/>
    <x v="16"/>
    <n v="0"/>
    <n v="0"/>
    <n v="0"/>
    <n v="0"/>
    <n v="7.0000000000000007E-2"/>
  </r>
  <r>
    <s v="APENs"/>
    <s v="08"/>
    <x v="4"/>
    <s v="20200253"/>
    <x v="16"/>
    <n v="0"/>
    <n v="0"/>
    <n v="0"/>
    <n v="0"/>
    <n v="0"/>
  </r>
  <r>
    <s v="APENs"/>
    <s v="08"/>
    <x v="4"/>
    <s v="20200253"/>
    <x v="16"/>
    <n v="0"/>
    <n v="0"/>
    <n v="0"/>
    <n v="4.1999999999999997E-3"/>
    <n v="0"/>
  </r>
  <r>
    <s v="APENs"/>
    <s v="08"/>
    <x v="4"/>
    <s v="20200253"/>
    <x v="16"/>
    <n v="0"/>
    <n v="0.59819800000000001"/>
    <n v="0"/>
    <n v="0"/>
    <n v="0"/>
  </r>
  <r>
    <s v="APENs"/>
    <s v="08"/>
    <x v="4"/>
    <s v="31000301"/>
    <x v="15"/>
    <n v="0"/>
    <n v="1.88"/>
    <n v="0"/>
    <n v="0"/>
    <n v="0"/>
  </r>
  <r>
    <s v="APENs"/>
    <s v="08"/>
    <x v="4"/>
    <s v="40400311"/>
    <x v="18"/>
    <n v="0"/>
    <n v="0.19181619147004317"/>
    <n v="0"/>
    <n v="0"/>
    <n v="0"/>
  </r>
  <r>
    <s v="APENs"/>
    <s v="08"/>
    <x v="4"/>
    <s v="31000301"/>
    <x v="15"/>
    <n v="0"/>
    <n v="2.2200000000000002"/>
    <n v="0"/>
    <n v="0"/>
    <n v="0"/>
  </r>
  <r>
    <s v="APENs"/>
    <s v="08"/>
    <x v="4"/>
    <s v="40400311"/>
    <x v="18"/>
    <n v="0"/>
    <n v="3.7917526295854831"/>
    <n v="0"/>
    <n v="0"/>
    <n v="0"/>
  </r>
  <r>
    <s v="APENs"/>
    <s v="08"/>
    <x v="4"/>
    <s v="31000301"/>
    <x v="15"/>
    <n v="0"/>
    <n v="9.0999979999999994"/>
    <n v="0"/>
    <n v="0"/>
    <n v="0"/>
  </r>
  <r>
    <s v="APENs"/>
    <s v="08"/>
    <x v="4"/>
    <s v="31000301"/>
    <x v="15"/>
    <n v="0"/>
    <n v="11.4"/>
    <n v="0"/>
    <n v="0"/>
    <n v="0"/>
  </r>
  <r>
    <s v="APENs"/>
    <s v="08"/>
    <x v="4"/>
    <s v="31000304"/>
    <x v="15"/>
    <n v="0"/>
    <n v="7.7"/>
    <n v="0"/>
    <n v="0"/>
    <n v="0"/>
  </r>
  <r>
    <s v="APENs"/>
    <s v="08"/>
    <x v="4"/>
    <s v="40400311"/>
    <x v="18"/>
    <n v="0"/>
    <n v="5.0055506046218117"/>
    <n v="0"/>
    <n v="0"/>
    <n v="0"/>
  </r>
  <r>
    <s v="APENs"/>
    <s v="08"/>
    <x v="4"/>
    <s v="31000301"/>
    <x v="15"/>
    <n v="0"/>
    <n v="4.9000000000000004"/>
    <n v="0"/>
    <n v="0"/>
    <n v="0"/>
  </r>
  <r>
    <s v="APENs"/>
    <s v="08"/>
    <x v="4"/>
    <s v="31000309"/>
    <x v="38"/>
    <n v="0"/>
    <n v="4.5999999999999996"/>
    <n v="0"/>
    <n v="0"/>
    <n v="0"/>
  </r>
  <r>
    <s v="APENs"/>
    <s v="08"/>
    <x v="4"/>
    <s v="40400311"/>
    <x v="18"/>
    <n v="0"/>
    <n v="7.5970218892642647"/>
    <n v="0"/>
    <n v="0"/>
    <n v="0"/>
  </r>
  <r>
    <s v="APENs"/>
    <s v="08"/>
    <x v="4"/>
    <s v="31000304"/>
    <x v="15"/>
    <n v="0"/>
    <n v="11.4"/>
    <n v="0"/>
    <n v="0"/>
    <n v="0"/>
  </r>
  <r>
    <s v="APENs"/>
    <s v="08"/>
    <x v="4"/>
    <s v="40400311"/>
    <x v="18"/>
    <n v="0"/>
    <n v="3.5921863276238728"/>
    <n v="0"/>
    <n v="0"/>
    <n v="0"/>
  </r>
  <r>
    <s v="APENs"/>
    <s v="08"/>
    <x v="4"/>
    <s v="31000304"/>
    <x v="15"/>
    <n v="0"/>
    <n v="10.640449"/>
    <n v="0"/>
    <n v="0"/>
    <n v="0"/>
  </r>
  <r>
    <s v="APENs"/>
    <s v="08"/>
    <x v="4"/>
    <s v="40400311"/>
    <x v="18"/>
    <n v="0"/>
    <n v="7.1843732019927531"/>
    <n v="0"/>
    <n v="0"/>
    <n v="0"/>
  </r>
  <r>
    <s v="APENs"/>
    <s v="08"/>
    <x v="4"/>
    <s v="31000227"/>
    <x v="15"/>
    <n v="0"/>
    <n v="15.580043"/>
    <n v="0"/>
    <n v="0"/>
    <n v="0"/>
  </r>
  <r>
    <s v="APENs"/>
    <s v="08"/>
    <x v="4"/>
    <s v="40400311"/>
    <x v="18"/>
    <n v="0"/>
    <n v="1.9956591924010423"/>
    <n v="0"/>
    <n v="0"/>
    <n v="0"/>
  </r>
  <r>
    <s v="APENs"/>
    <s v="08"/>
    <x v="4"/>
    <s v="31000301"/>
    <x v="15"/>
    <n v="0"/>
    <n v="10.73"/>
    <n v="0"/>
    <n v="0"/>
    <n v="0"/>
  </r>
  <r>
    <s v="APENs"/>
    <s v="08"/>
    <x v="4"/>
    <s v="31000304"/>
    <x v="15"/>
    <n v="0"/>
    <n v="14.49634"/>
    <n v="0"/>
    <n v="0"/>
    <n v="0"/>
  </r>
  <r>
    <s v="APENs"/>
    <s v="08"/>
    <x v="4"/>
    <s v="40400311"/>
    <x v="18"/>
    <n v="0"/>
    <n v="4.7184094209680181"/>
    <n v="0"/>
    <n v="0"/>
    <n v="0"/>
  </r>
  <r>
    <s v="APENs"/>
    <s v="08"/>
    <x v="4"/>
    <s v="40400311"/>
    <x v="18"/>
    <n v="0"/>
    <n v="1.9956591924010423"/>
    <n v="0"/>
    <n v="0"/>
    <n v="0"/>
  </r>
  <r>
    <s v="APENs"/>
    <s v="08"/>
    <x v="4"/>
    <s v="31000203"/>
    <x v="16"/>
    <n v="0"/>
    <n v="0"/>
    <n v="0.95"/>
    <n v="0"/>
    <n v="0"/>
  </r>
  <r>
    <s v="APENs"/>
    <s v="08"/>
    <x v="4"/>
    <s v="31000203"/>
    <x v="16"/>
    <n v="8.74"/>
    <n v="0"/>
    <n v="0"/>
    <n v="0"/>
    <n v="0"/>
  </r>
  <r>
    <s v="APENs"/>
    <s v="08"/>
    <x v="4"/>
    <s v="31000203"/>
    <x v="16"/>
    <n v="0"/>
    <n v="0.04"/>
    <n v="0"/>
    <n v="0"/>
    <n v="0"/>
  </r>
  <r>
    <s v="APENs"/>
    <s v="08"/>
    <x v="4"/>
    <s v="20200253"/>
    <x v="16"/>
    <n v="0"/>
    <n v="0"/>
    <n v="6.96"/>
    <n v="0"/>
    <n v="0"/>
  </r>
  <r>
    <s v="APENs"/>
    <s v="08"/>
    <x v="4"/>
    <s v="20200253"/>
    <x v="16"/>
    <n v="6.52"/>
    <n v="0"/>
    <n v="0"/>
    <n v="0"/>
    <n v="0"/>
  </r>
  <r>
    <s v="APENs"/>
    <s v="08"/>
    <x v="4"/>
    <s v="20200253"/>
    <x v="16"/>
    <n v="0"/>
    <n v="3.33"/>
    <n v="0"/>
    <n v="0"/>
    <n v="0"/>
  </r>
  <r>
    <s v="APENs"/>
    <s v="08"/>
    <x v="4"/>
    <s v="31000304"/>
    <x v="15"/>
    <n v="0"/>
    <n v="10.195779"/>
    <n v="0"/>
    <n v="0"/>
    <n v="0"/>
  </r>
  <r>
    <s v="APENs"/>
    <s v="08"/>
    <x v="4"/>
    <s v="31000304"/>
    <x v="15"/>
    <n v="0"/>
    <n v="1.9"/>
    <n v="0"/>
    <n v="0"/>
    <n v="0"/>
  </r>
  <r>
    <s v="APENs"/>
    <s v="08"/>
    <x v="4"/>
    <s v="40400311"/>
    <x v="18"/>
    <n v="0"/>
    <n v="1.2028630748718612"/>
    <n v="0"/>
    <n v="0"/>
    <n v="0"/>
  </r>
  <r>
    <s v="APENs"/>
    <s v="08"/>
    <x v="4"/>
    <s v="31000223"/>
    <x v="19"/>
    <n v="0"/>
    <n v="1.109999"/>
    <n v="0"/>
    <n v="0"/>
    <n v="0"/>
  </r>
  <r>
    <s v="APENs"/>
    <s v="08"/>
    <x v="4"/>
    <s v="31000223"/>
    <x v="19"/>
    <n v="0"/>
    <n v="13.318906"/>
    <n v="0"/>
    <n v="0"/>
    <n v="0"/>
  </r>
  <r>
    <s v="APENs"/>
    <s v="08"/>
    <x v="4"/>
    <s v="31000302"/>
    <x v="15"/>
    <n v="0"/>
    <n v="3.98"/>
    <n v="0"/>
    <n v="0"/>
    <n v="0"/>
  </r>
  <r>
    <s v="APENs"/>
    <s v="08"/>
    <x v="4"/>
    <s v="31088801"/>
    <x v="17"/>
    <n v="0"/>
    <n v="2.6"/>
    <n v="0"/>
    <n v="0"/>
    <n v="0"/>
  </r>
  <r>
    <s v="APENs"/>
    <s v="08"/>
    <x v="4"/>
    <s v="40400311"/>
    <x v="18"/>
    <n v="0"/>
    <n v="8.7262247429032271"/>
    <n v="0"/>
    <n v="0"/>
    <n v="0"/>
  </r>
  <r>
    <s v="APENs"/>
    <s v="08"/>
    <x v="4"/>
    <s v="31000304"/>
    <x v="15"/>
    <n v="0"/>
    <n v="11.4"/>
    <n v="0"/>
    <n v="0"/>
    <n v="0"/>
  </r>
  <r>
    <s v="APENs"/>
    <s v="08"/>
    <x v="4"/>
    <s v="20200253"/>
    <x v="16"/>
    <n v="0"/>
    <n v="0"/>
    <n v="0.5"/>
    <n v="0"/>
    <n v="0"/>
  </r>
  <r>
    <s v="APENs"/>
    <s v="08"/>
    <x v="4"/>
    <s v="20200253"/>
    <x v="16"/>
    <n v="10.36"/>
    <n v="0"/>
    <n v="0"/>
    <n v="0"/>
    <n v="0"/>
  </r>
  <r>
    <s v="APENs"/>
    <s v="08"/>
    <x v="4"/>
    <s v="20200253"/>
    <x v="16"/>
    <n v="0"/>
    <n v="0"/>
    <n v="0"/>
    <n v="0"/>
    <n v="2.6849999999999999E-2"/>
  </r>
  <r>
    <s v="APENs"/>
    <s v="08"/>
    <x v="4"/>
    <s v="20200253"/>
    <x v="16"/>
    <n v="0"/>
    <n v="0"/>
    <n v="0"/>
    <n v="0"/>
    <n v="0"/>
  </r>
  <r>
    <s v="APENs"/>
    <s v="08"/>
    <x v="4"/>
    <s v="20200253"/>
    <x v="16"/>
    <n v="0"/>
    <n v="0"/>
    <n v="0"/>
    <n v="1.611E-3"/>
    <n v="0"/>
  </r>
  <r>
    <s v="APENs"/>
    <s v="08"/>
    <x v="4"/>
    <s v="20200253"/>
    <x v="16"/>
    <n v="0"/>
    <n v="0.08"/>
    <n v="0"/>
    <n v="0"/>
    <n v="0"/>
  </r>
  <r>
    <s v="APENs"/>
    <s v="08"/>
    <x v="4"/>
    <s v="31000304"/>
    <x v="15"/>
    <n v="0"/>
    <n v="19.600000000000001"/>
    <n v="0"/>
    <n v="0"/>
    <n v="0"/>
  </r>
  <r>
    <s v="APENs"/>
    <s v="08"/>
    <x v="4"/>
    <s v="40400311"/>
    <x v="18"/>
    <n v="0"/>
    <n v="1.8370632276306533"/>
    <n v="0"/>
    <n v="0"/>
    <n v="0"/>
  </r>
  <r>
    <s v="APENs"/>
    <s v="08"/>
    <x v="4"/>
    <s v="40400311"/>
    <x v="18"/>
    <n v="0"/>
    <n v="2.4248141114708175"/>
    <n v="0"/>
    <n v="0"/>
    <n v="0"/>
  </r>
  <r>
    <s v="APENs"/>
    <s v="08"/>
    <x v="4"/>
    <s v="40400311"/>
    <x v="18"/>
    <n v="0"/>
    <n v="3.5538425534521569"/>
    <n v="0"/>
    <n v="0"/>
    <n v="0"/>
  </r>
  <r>
    <s v="APENs"/>
    <s v="08"/>
    <x v="4"/>
    <s v="31000301"/>
    <x v="15"/>
    <n v="0"/>
    <n v="9"/>
    <n v="0"/>
    <n v="0"/>
    <n v="0"/>
  </r>
  <r>
    <s v="APENs"/>
    <s v="08"/>
    <x v="4"/>
    <s v="31000220"/>
    <x v="29"/>
    <n v="0"/>
    <n v="2.8"/>
    <n v="0"/>
    <n v="0"/>
    <n v="0"/>
  </r>
  <r>
    <s v="APENs"/>
    <s v="08"/>
    <x v="4"/>
    <s v="31000227"/>
    <x v="15"/>
    <n v="0"/>
    <n v="5.5"/>
    <n v="0"/>
    <n v="0"/>
    <n v="0"/>
  </r>
  <r>
    <s v="APENs"/>
    <s v="08"/>
    <x v="4"/>
    <s v="31000299"/>
    <x v="25"/>
    <n v="0"/>
    <n v="4.3499999999999996"/>
    <n v="0"/>
    <n v="0"/>
    <n v="0"/>
  </r>
  <r>
    <s v="APENs"/>
    <s v="08"/>
    <x v="4"/>
    <s v="40400311"/>
    <x v="18"/>
    <n v="0"/>
    <n v="8.2831857810946268"/>
    <n v="0"/>
    <n v="0"/>
    <n v="0"/>
  </r>
  <r>
    <s v="APENs"/>
    <s v="08"/>
    <x v="4"/>
    <s v="31000304"/>
    <x v="15"/>
    <n v="0"/>
    <n v="11.4"/>
    <n v="0"/>
    <n v="0"/>
    <n v="0"/>
  </r>
  <r>
    <s v="APENs"/>
    <s v="08"/>
    <x v="4"/>
    <s v="31000224"/>
    <x v="19"/>
    <n v="0"/>
    <n v="9.0783570000000005"/>
    <n v="0"/>
    <n v="0"/>
    <n v="0"/>
  </r>
  <r>
    <s v="APENs"/>
    <s v="08"/>
    <x v="4"/>
    <s v="31000224"/>
    <x v="19"/>
    <n v="0"/>
    <n v="0.73974099999999998"/>
    <n v="0"/>
    <n v="0"/>
    <n v="0"/>
  </r>
  <r>
    <s v="APENs"/>
    <s v="08"/>
    <x v="4"/>
    <s v="31000304"/>
    <x v="15"/>
    <n v="0"/>
    <n v="6.38"/>
    <n v="0"/>
    <n v="0"/>
    <n v="0"/>
  </r>
  <r>
    <s v="APENs"/>
    <s v="08"/>
    <x v="4"/>
    <s v="40400311"/>
    <x v="18"/>
    <n v="0"/>
    <n v="4.6911662106982615"/>
    <n v="0"/>
    <n v="0"/>
    <n v="0"/>
  </r>
  <r>
    <s v="APENs"/>
    <s v="08"/>
    <x v="4"/>
    <s v="31000299"/>
    <x v="25"/>
    <n v="0"/>
    <n v="8.24"/>
    <n v="0"/>
    <n v="0"/>
    <n v="0"/>
  </r>
  <r>
    <s v="APENs"/>
    <s v="08"/>
    <x v="4"/>
    <s v="40400311"/>
    <x v="21"/>
    <n v="0"/>
    <n v="3.65"/>
    <n v="0"/>
    <n v="0"/>
    <n v="0"/>
  </r>
  <r>
    <s v="APENs"/>
    <s v="08"/>
    <x v="4"/>
    <s v="31000224"/>
    <x v="19"/>
    <n v="0"/>
    <n v="7.6100310000000002"/>
    <n v="0"/>
    <n v="0"/>
    <n v="0"/>
  </r>
  <r>
    <s v="APENs"/>
    <s v="08"/>
    <x v="4"/>
    <s v="31000224"/>
    <x v="19"/>
    <n v="0"/>
    <n v="0.62999700000000003"/>
    <n v="0"/>
    <n v="0"/>
    <n v="0"/>
  </r>
  <r>
    <s v="APENs"/>
    <s v="08"/>
    <x v="4"/>
    <s v="40400311"/>
    <x v="21"/>
    <n v="0"/>
    <n v="3.65"/>
    <n v="0"/>
    <n v="0"/>
    <n v="0"/>
  </r>
  <r>
    <s v="APENs"/>
    <s v="08"/>
    <x v="4"/>
    <s v="20200252"/>
    <x v="16"/>
    <n v="0"/>
    <n v="0"/>
    <n v="0.1"/>
    <n v="0"/>
    <n v="0"/>
  </r>
  <r>
    <s v="APENs"/>
    <s v="08"/>
    <x v="4"/>
    <s v="20200252"/>
    <x v="16"/>
    <n v="0.3"/>
    <n v="0"/>
    <n v="0"/>
    <n v="0"/>
    <n v="0"/>
  </r>
  <r>
    <s v="APENs"/>
    <s v="08"/>
    <x v="4"/>
    <s v="20200252"/>
    <x v="16"/>
    <n v="0"/>
    <n v="0"/>
    <n v="0"/>
    <n v="0"/>
    <n v="0.1"/>
  </r>
  <r>
    <s v="APENs"/>
    <s v="08"/>
    <x v="4"/>
    <s v="20200252"/>
    <x v="16"/>
    <n v="0"/>
    <n v="0"/>
    <n v="0"/>
    <n v="0"/>
    <n v="0"/>
  </r>
  <r>
    <s v="APENs"/>
    <s v="08"/>
    <x v="4"/>
    <s v="20200252"/>
    <x v="16"/>
    <n v="0"/>
    <n v="0"/>
    <n v="0"/>
    <n v="0.1"/>
    <n v="0"/>
  </r>
  <r>
    <s v="APENs"/>
    <s v="08"/>
    <x v="4"/>
    <s v="20200252"/>
    <x v="16"/>
    <n v="0"/>
    <n v="0.1"/>
    <n v="0"/>
    <n v="0"/>
    <n v="0"/>
  </r>
  <r>
    <s v="APENs"/>
    <s v="08"/>
    <x v="4"/>
    <s v="31000304"/>
    <x v="15"/>
    <n v="0"/>
    <n v="12.269292999999999"/>
    <n v="0"/>
    <n v="0"/>
    <n v="0"/>
  </r>
  <r>
    <s v="APENs"/>
    <s v="08"/>
    <x v="4"/>
    <s v="31000301"/>
    <x v="15"/>
    <n v="0"/>
    <n v="1.36"/>
    <n v="0"/>
    <n v="0"/>
    <n v="0"/>
  </r>
  <r>
    <s v="APENs"/>
    <s v="08"/>
    <x v="4"/>
    <s v="31000299"/>
    <x v="25"/>
    <n v="0"/>
    <n v="10.199999999999999"/>
    <n v="0"/>
    <n v="0"/>
    <n v="0"/>
  </r>
  <r>
    <s v="APENs"/>
    <s v="08"/>
    <x v="4"/>
    <s v="31000304"/>
    <x v="15"/>
    <n v="0"/>
    <n v="9.4"/>
    <n v="0"/>
    <n v="0"/>
    <n v="0"/>
  </r>
  <r>
    <s v="APENs"/>
    <s v="08"/>
    <x v="4"/>
    <s v="31088801"/>
    <x v="17"/>
    <n v="0"/>
    <n v="2.6879400000000002"/>
    <n v="0"/>
    <n v="0"/>
    <n v="0"/>
  </r>
  <r>
    <s v="APENs"/>
    <s v="08"/>
    <x v="4"/>
    <s v="40400311"/>
    <x v="18"/>
    <n v="0"/>
    <n v="15.765392312121993"/>
    <n v="0"/>
    <n v="0"/>
    <n v="0"/>
  </r>
  <r>
    <s v="APENs"/>
    <s v="08"/>
    <x v="4"/>
    <s v="31000304"/>
    <x v="15"/>
    <n v="0"/>
    <n v="9.41"/>
    <n v="0"/>
    <n v="0"/>
    <n v="0"/>
  </r>
  <r>
    <s v="APENs"/>
    <s v="08"/>
    <x v="4"/>
    <s v="31000223"/>
    <x v="19"/>
    <n v="0"/>
    <n v="18.899999999999999"/>
    <n v="0"/>
    <n v="0"/>
    <n v="0"/>
  </r>
  <r>
    <s v="APENs"/>
    <s v="08"/>
    <x v="4"/>
    <s v="31000304"/>
    <x v="15"/>
    <n v="0"/>
    <n v="14.49999"/>
    <n v="0"/>
    <n v="0"/>
    <n v="0"/>
  </r>
  <r>
    <s v="APENs"/>
    <s v="08"/>
    <x v="4"/>
    <s v="31088801"/>
    <x v="17"/>
    <n v="0"/>
    <n v="2.8"/>
    <n v="0"/>
    <n v="0"/>
    <n v="0"/>
  </r>
  <r>
    <s v="APENs"/>
    <s v="08"/>
    <x v="4"/>
    <s v="40400311"/>
    <x v="18"/>
    <n v="0"/>
    <n v="3.6905288055080092"/>
    <n v="0"/>
    <n v="0"/>
    <n v="0"/>
  </r>
  <r>
    <s v="APENs"/>
    <s v="08"/>
    <x v="4"/>
    <s v="20200254"/>
    <x v="16"/>
    <n v="0"/>
    <n v="0"/>
    <n v="0.28000000000000003"/>
    <n v="0"/>
    <n v="0"/>
  </r>
  <r>
    <s v="APENs"/>
    <s v="08"/>
    <x v="4"/>
    <s v="20200254"/>
    <x v="16"/>
    <n v="0.7"/>
    <n v="0"/>
    <n v="0"/>
    <n v="0"/>
    <n v="0"/>
  </r>
  <r>
    <s v="APENs"/>
    <s v="08"/>
    <x v="4"/>
    <s v="20200254"/>
    <x v="16"/>
    <n v="0"/>
    <n v="0.1"/>
    <n v="0"/>
    <n v="0"/>
    <n v="0"/>
  </r>
  <r>
    <s v="APENs"/>
    <s v="08"/>
    <x v="4"/>
    <s v="20200254"/>
    <x v="16"/>
    <n v="0"/>
    <n v="0"/>
    <n v="0.89"/>
    <n v="0"/>
    <n v="0"/>
  </r>
  <r>
    <s v="APENs"/>
    <s v="08"/>
    <x v="4"/>
    <s v="20200254"/>
    <x v="16"/>
    <n v="1.76"/>
    <n v="0"/>
    <n v="0"/>
    <n v="0"/>
    <n v="0"/>
  </r>
  <r>
    <s v="APENs"/>
    <s v="08"/>
    <x v="4"/>
    <s v="20200254"/>
    <x v="16"/>
    <n v="0"/>
    <n v="0"/>
    <n v="0"/>
    <n v="0"/>
    <n v="0.17899999999999999"/>
  </r>
  <r>
    <s v="APENs"/>
    <s v="08"/>
    <x v="4"/>
    <s v="20200254"/>
    <x v="16"/>
    <n v="0"/>
    <n v="0"/>
    <n v="0"/>
    <n v="0"/>
    <n v="0"/>
  </r>
  <r>
    <s v="APENs"/>
    <s v="08"/>
    <x v="4"/>
    <s v="20200254"/>
    <x v="16"/>
    <n v="0"/>
    <n v="0"/>
    <n v="0"/>
    <n v="1.119E-2"/>
    <n v="0"/>
  </r>
  <r>
    <s v="APENs"/>
    <s v="08"/>
    <x v="4"/>
    <s v="20200254"/>
    <x v="16"/>
    <n v="0"/>
    <n v="0.27"/>
    <n v="0"/>
    <n v="0"/>
    <n v="0"/>
  </r>
  <r>
    <s v="APENs"/>
    <s v="08"/>
    <x v="4"/>
    <s v="31000223"/>
    <x v="19"/>
    <n v="0"/>
    <n v="9.93"/>
    <n v="0"/>
    <n v="0"/>
    <n v="0"/>
  </r>
  <r>
    <s v="APENs"/>
    <s v="08"/>
    <x v="4"/>
    <s v="31000304"/>
    <x v="15"/>
    <n v="0"/>
    <n v="6.34"/>
    <n v="0"/>
    <n v="0"/>
    <n v="0"/>
  </r>
  <r>
    <s v="APENs"/>
    <s v="08"/>
    <x v="4"/>
    <s v="40400311"/>
    <x v="18"/>
    <n v="0"/>
    <n v="2.2252521834692738"/>
    <n v="0"/>
    <n v="0"/>
    <n v="0"/>
  </r>
  <r>
    <s v="APENs"/>
    <s v="08"/>
    <x v="4"/>
    <s v="31000207"/>
    <x v="17"/>
    <n v="0"/>
    <n v="17.2"/>
    <n v="0"/>
    <n v="0"/>
    <n v="0"/>
  </r>
  <r>
    <s v="APENs"/>
    <s v="08"/>
    <x v="4"/>
    <s v="31000304"/>
    <x v="15"/>
    <n v="0"/>
    <n v="11.999999000000001"/>
    <n v="0"/>
    <n v="0"/>
    <n v="0"/>
  </r>
  <r>
    <s v="APENs"/>
    <s v="08"/>
    <x v="4"/>
    <s v="40400311"/>
    <x v="18"/>
    <n v="0"/>
    <n v="3.991238560030884"/>
    <n v="0"/>
    <n v="0"/>
    <n v="0"/>
  </r>
  <r>
    <s v="APENs"/>
    <s v="08"/>
    <x v="4"/>
    <s v="31000224"/>
    <x v="19"/>
    <n v="0"/>
    <n v="29.000001000000001"/>
    <n v="0"/>
    <n v="0"/>
    <n v="0"/>
  </r>
  <r>
    <s v="APENs"/>
    <s v="08"/>
    <x v="4"/>
    <s v="31088801"/>
    <x v="17"/>
    <n v="0"/>
    <n v="2.2000000000000002"/>
    <n v="0"/>
    <n v="0"/>
    <n v="0"/>
  </r>
  <r>
    <s v="APENs"/>
    <s v="08"/>
    <x v="4"/>
    <s v="40400311"/>
    <x v="18"/>
    <n v="0"/>
    <n v="6.5855436240509588"/>
    <n v="0"/>
    <n v="0"/>
    <n v="0"/>
  </r>
  <r>
    <s v="APENs"/>
    <s v="08"/>
    <x v="4"/>
    <s v="20200256"/>
    <x v="16"/>
    <n v="0"/>
    <n v="0"/>
    <n v="6"/>
    <n v="0"/>
    <n v="0"/>
  </r>
  <r>
    <s v="APENs"/>
    <s v="08"/>
    <x v="4"/>
    <s v="20200256"/>
    <x v="16"/>
    <n v="3.5"/>
    <n v="0"/>
    <n v="0"/>
    <n v="0"/>
    <n v="0"/>
  </r>
  <r>
    <s v="APENs"/>
    <s v="08"/>
    <x v="4"/>
    <s v="20200256"/>
    <x v="16"/>
    <n v="0"/>
    <n v="0"/>
    <n v="0"/>
    <n v="0"/>
    <n v="1.6500000000000001E-2"/>
  </r>
  <r>
    <s v="APENs"/>
    <s v="08"/>
    <x v="4"/>
    <s v="20200256"/>
    <x v="16"/>
    <n v="0"/>
    <n v="0"/>
    <n v="0"/>
    <n v="9.8999999999999999E-4"/>
    <n v="0"/>
  </r>
  <r>
    <s v="APENs"/>
    <s v="08"/>
    <x v="4"/>
    <s v="20200256"/>
    <x v="16"/>
    <n v="0"/>
    <n v="0"/>
    <n v="1.8"/>
    <n v="0"/>
    <n v="0"/>
  </r>
  <r>
    <s v="APENs"/>
    <s v="08"/>
    <x v="4"/>
    <s v="20200256"/>
    <x v="16"/>
    <n v="21.6"/>
    <n v="0"/>
    <n v="0"/>
    <n v="0"/>
    <n v="0"/>
  </r>
  <r>
    <s v="APENs"/>
    <s v="08"/>
    <x v="4"/>
    <s v="20200256"/>
    <x v="16"/>
    <n v="0"/>
    <n v="0"/>
    <n v="0"/>
    <n v="0"/>
    <n v="0.04"/>
  </r>
  <r>
    <s v="APENs"/>
    <s v="08"/>
    <x v="4"/>
    <s v="20200256"/>
    <x v="16"/>
    <n v="0"/>
    <n v="0"/>
    <n v="0"/>
    <n v="2.3999999999999998E-3"/>
    <n v="0"/>
  </r>
  <r>
    <s v="APENs"/>
    <s v="08"/>
    <x v="4"/>
    <s v="20200256"/>
    <x v="16"/>
    <n v="0"/>
    <n v="0.3"/>
    <n v="0"/>
    <n v="0"/>
    <n v="0"/>
  </r>
  <r>
    <s v="APENs"/>
    <s v="08"/>
    <x v="4"/>
    <s v="20200256"/>
    <x v="16"/>
    <n v="0"/>
    <n v="0"/>
    <n v="1.5120119999999999"/>
    <n v="0"/>
    <n v="0"/>
  </r>
  <r>
    <s v="APENs"/>
    <s v="08"/>
    <x v="4"/>
    <s v="20200256"/>
    <x v="16"/>
    <n v="0"/>
    <n v="0"/>
    <n v="1.5120119999999999"/>
    <n v="0"/>
    <n v="0"/>
  </r>
  <r>
    <s v="APENs"/>
    <s v="08"/>
    <x v="4"/>
    <s v="20200256"/>
    <x v="16"/>
    <n v="14.585388"/>
    <n v="0"/>
    <n v="0"/>
    <n v="0"/>
    <n v="0"/>
  </r>
  <r>
    <s v="APENs"/>
    <s v="08"/>
    <x v="4"/>
    <s v="20200256"/>
    <x v="16"/>
    <n v="14.585388"/>
    <n v="0"/>
    <n v="0"/>
    <n v="0"/>
    <n v="0"/>
  </r>
  <r>
    <s v="APENs"/>
    <s v="08"/>
    <x v="4"/>
    <s v="20200256"/>
    <x v="16"/>
    <n v="0"/>
    <n v="0"/>
    <n v="0"/>
    <n v="0"/>
    <n v="3.5499999999999997E-2"/>
  </r>
  <r>
    <s v="APENs"/>
    <s v="08"/>
    <x v="4"/>
    <s v="20200256"/>
    <x v="16"/>
    <n v="0"/>
    <n v="0.33190500000000001"/>
    <n v="0"/>
    <n v="0"/>
    <n v="0"/>
  </r>
  <r>
    <s v="APENs"/>
    <s v="08"/>
    <x v="4"/>
    <s v="20200256"/>
    <x v="16"/>
    <n v="0"/>
    <n v="0.33190500000000001"/>
    <n v="0"/>
    <n v="0"/>
    <n v="0"/>
  </r>
  <r>
    <s v="APENs"/>
    <s v="08"/>
    <x v="4"/>
    <s v="31000301"/>
    <x v="15"/>
    <n v="0"/>
    <n v="10.67625"/>
    <n v="0"/>
    <n v="0"/>
    <n v="0"/>
  </r>
  <r>
    <s v="APENs"/>
    <s v="08"/>
    <x v="4"/>
    <s v="31000223"/>
    <x v="19"/>
    <n v="0"/>
    <n v="18.3"/>
    <n v="0"/>
    <n v="0"/>
    <n v="0"/>
  </r>
  <r>
    <s v="APENs"/>
    <s v="08"/>
    <x v="4"/>
    <s v="31088801"/>
    <x v="17"/>
    <n v="0"/>
    <n v="6.5"/>
    <n v="0"/>
    <n v="0"/>
    <n v="0"/>
  </r>
  <r>
    <s v="APENs"/>
    <s v="08"/>
    <x v="4"/>
    <s v="40400311"/>
    <x v="18"/>
    <n v="0"/>
    <n v="9.7785344720756662"/>
    <n v="0"/>
    <n v="0"/>
    <n v="0"/>
  </r>
  <r>
    <s v="APENs"/>
    <s v="08"/>
    <x v="4"/>
    <s v="20200256"/>
    <x v="16"/>
    <n v="0"/>
    <n v="0"/>
    <n v="4.75"/>
    <n v="0"/>
    <n v="0"/>
  </r>
  <r>
    <s v="APENs"/>
    <s v="08"/>
    <x v="4"/>
    <s v="20200256"/>
    <x v="16"/>
    <n v="2.9"/>
    <n v="0"/>
    <n v="0"/>
    <n v="0"/>
    <n v="0"/>
  </r>
  <r>
    <s v="APENs"/>
    <s v="08"/>
    <x v="4"/>
    <s v="20200256"/>
    <x v="16"/>
    <n v="0"/>
    <n v="0"/>
    <n v="0"/>
    <n v="0"/>
    <n v="0.02"/>
  </r>
  <r>
    <s v="APENs"/>
    <s v="08"/>
    <x v="4"/>
    <s v="20200256"/>
    <x v="16"/>
    <n v="0"/>
    <n v="0.04"/>
    <n v="0"/>
    <n v="0"/>
    <n v="0"/>
  </r>
  <r>
    <s v="APENs"/>
    <s v="08"/>
    <x v="4"/>
    <s v="31000223"/>
    <x v="19"/>
    <n v="0"/>
    <n v="14.4"/>
    <n v="0"/>
    <n v="0"/>
    <n v="0"/>
  </r>
  <r>
    <s v="APENs"/>
    <s v="08"/>
    <x v="4"/>
    <s v="40400311"/>
    <x v="18"/>
    <n v="0"/>
    <n v="9.9780964000772094"/>
    <n v="0"/>
    <n v="0"/>
    <n v="0"/>
  </r>
  <r>
    <s v="APENs"/>
    <s v="08"/>
    <x v="4"/>
    <s v="31000223"/>
    <x v="19"/>
    <n v="0"/>
    <n v="14.399984"/>
    <n v="0"/>
    <n v="0"/>
    <n v="0"/>
  </r>
  <r>
    <s v="APENs"/>
    <s v="08"/>
    <x v="4"/>
    <s v="40400311"/>
    <x v="18"/>
    <n v="0"/>
    <n v="5.4893198825630236"/>
    <n v="0"/>
    <n v="0"/>
    <n v="0"/>
  </r>
  <r>
    <s v="APENs"/>
    <s v="08"/>
    <x v="4"/>
    <s v="31000299"/>
    <x v="25"/>
    <n v="0"/>
    <n v="14.4"/>
    <n v="0"/>
    <n v="0"/>
    <n v="0"/>
  </r>
  <r>
    <s v="APENs"/>
    <s v="08"/>
    <x v="4"/>
    <s v="40400311"/>
    <x v="18"/>
    <n v="0"/>
    <n v="2.5943050640200749"/>
    <n v="0"/>
    <n v="0"/>
    <n v="0"/>
  </r>
  <r>
    <s v="APENs"/>
    <s v="08"/>
    <x v="4"/>
    <s v="31000299"/>
    <x v="25"/>
    <n v="0"/>
    <n v="14.4"/>
    <n v="0"/>
    <n v="0"/>
    <n v="0"/>
  </r>
  <r>
    <s v="APENs"/>
    <s v="08"/>
    <x v="4"/>
    <s v="40400311"/>
    <x v="18"/>
    <n v="0"/>
    <n v="5.4893198825630236"/>
    <n v="0"/>
    <n v="0"/>
    <n v="0"/>
  </r>
  <r>
    <s v="APENs"/>
    <s v="08"/>
    <x v="4"/>
    <s v="31000223"/>
    <x v="19"/>
    <n v="0"/>
    <n v="14.4"/>
    <n v="0"/>
    <n v="0"/>
    <n v="0"/>
  </r>
  <r>
    <s v="APENs"/>
    <s v="08"/>
    <x v="4"/>
    <s v="31000302"/>
    <x v="15"/>
    <n v="0"/>
    <n v="8.0999339999999993"/>
    <n v="0"/>
    <n v="0"/>
    <n v="0"/>
  </r>
  <r>
    <s v="APENs"/>
    <s v="08"/>
    <x v="4"/>
    <s v="31088801"/>
    <x v="17"/>
    <n v="0"/>
    <n v="3.07"/>
    <n v="0"/>
    <n v="0"/>
    <n v="0"/>
  </r>
  <r>
    <s v="APENs"/>
    <s v="08"/>
    <x v="4"/>
    <s v="40400311"/>
    <x v="18"/>
    <n v="0"/>
    <n v="10.478368082601628"/>
    <n v="0"/>
    <n v="0"/>
    <n v="0"/>
  </r>
  <r>
    <s v="APENs"/>
    <s v="08"/>
    <x v="4"/>
    <s v="20200256"/>
    <x v="16"/>
    <n v="0"/>
    <n v="0"/>
    <n v="1.4559740000000001"/>
    <n v="0"/>
    <n v="0"/>
  </r>
  <r>
    <s v="APENs"/>
    <s v="08"/>
    <x v="4"/>
    <s v="20200256"/>
    <x v="16"/>
    <n v="14.377734"/>
    <n v="0"/>
    <n v="0"/>
    <n v="0"/>
    <n v="0"/>
  </r>
  <r>
    <s v="APENs"/>
    <s v="08"/>
    <x v="4"/>
    <s v="20200256"/>
    <x v="16"/>
    <n v="0"/>
    <n v="0"/>
    <n v="0"/>
    <n v="0"/>
    <n v="2.6499999999999999E-2"/>
  </r>
  <r>
    <s v="APENs"/>
    <s v="08"/>
    <x v="4"/>
    <s v="20200256"/>
    <x v="16"/>
    <n v="0"/>
    <n v="0"/>
    <n v="0"/>
    <n v="1.5900000000000001E-3"/>
    <n v="0"/>
  </r>
  <r>
    <s v="APENs"/>
    <s v="08"/>
    <x v="4"/>
    <s v="20200256"/>
    <x v="16"/>
    <n v="0"/>
    <n v="0.32595000000000002"/>
    <n v="0"/>
    <n v="0"/>
    <n v="0"/>
  </r>
  <r>
    <s v="APENs"/>
    <s v="08"/>
    <x v="4"/>
    <s v="20200256"/>
    <x v="16"/>
    <n v="0"/>
    <n v="0"/>
    <n v="0.72066200000000002"/>
    <n v="0"/>
    <n v="0"/>
  </r>
  <r>
    <s v="APENs"/>
    <s v="08"/>
    <x v="4"/>
    <s v="20200256"/>
    <x v="16"/>
    <n v="8.4540799999999994"/>
    <n v="0"/>
    <n v="0"/>
    <n v="0"/>
    <n v="0"/>
  </r>
  <r>
    <s v="APENs"/>
    <s v="08"/>
    <x v="4"/>
    <s v="20200256"/>
    <x v="16"/>
    <n v="0"/>
    <n v="0"/>
    <n v="0"/>
    <n v="0"/>
    <n v="0.02"/>
  </r>
  <r>
    <s v="APENs"/>
    <s v="08"/>
    <x v="4"/>
    <s v="20200256"/>
    <x v="16"/>
    <n v="0"/>
    <n v="0"/>
    <n v="0"/>
    <n v="1.1999999999999999E-3"/>
    <n v="0"/>
  </r>
  <r>
    <s v="APENs"/>
    <s v="08"/>
    <x v="4"/>
    <s v="20200256"/>
    <x v="16"/>
    <n v="0"/>
    <n v="3.6638999999999998E-2"/>
    <n v="0"/>
    <n v="0"/>
    <n v="0"/>
  </r>
  <r>
    <s v="APENs"/>
    <s v="08"/>
    <x v="4"/>
    <s v="20200256"/>
    <x v="16"/>
    <n v="0"/>
    <n v="0"/>
    <n v="0.72066200000000002"/>
    <n v="0"/>
    <n v="0"/>
  </r>
  <r>
    <s v="APENs"/>
    <s v="08"/>
    <x v="4"/>
    <s v="20200256"/>
    <x v="16"/>
    <n v="8.4540799999999994"/>
    <n v="0"/>
    <n v="0"/>
    <n v="0"/>
    <n v="0"/>
  </r>
  <r>
    <s v="APENs"/>
    <s v="08"/>
    <x v="4"/>
    <s v="20200256"/>
    <x v="16"/>
    <n v="0"/>
    <n v="0"/>
    <n v="0"/>
    <n v="0"/>
    <n v="0.02"/>
  </r>
  <r>
    <s v="APENs"/>
    <s v="08"/>
    <x v="4"/>
    <s v="20200256"/>
    <x v="16"/>
    <n v="0"/>
    <n v="0"/>
    <n v="0"/>
    <n v="1.1999999999999999E-3"/>
    <n v="0"/>
  </r>
  <r>
    <s v="APENs"/>
    <s v="08"/>
    <x v="4"/>
    <s v="20200256"/>
    <x v="16"/>
    <n v="0"/>
    <n v="3.2639000000000001E-2"/>
    <n v="0"/>
    <n v="0"/>
    <n v="0"/>
  </r>
  <r>
    <s v="APENs"/>
    <s v="08"/>
    <x v="4"/>
    <s v="40400311"/>
    <x v="18"/>
    <n v="0"/>
    <n v="2.0612286810022509"/>
    <n v="0"/>
    <n v="0"/>
    <n v="0"/>
  </r>
  <r>
    <s v="APENs"/>
    <s v="08"/>
    <x v="7"/>
    <s v="31000301"/>
    <x v="15"/>
    <n v="0"/>
    <n v="5.3019999999999996"/>
    <n v="0"/>
    <n v="0"/>
    <n v="0"/>
  </r>
  <r>
    <s v="APENs"/>
    <s v="08"/>
    <x v="7"/>
    <s v="31000302"/>
    <x v="15"/>
    <n v="0"/>
    <n v="3.6739999999999999"/>
    <n v="0"/>
    <n v="0"/>
    <n v="0"/>
  </r>
  <r>
    <s v="APENs"/>
    <s v="08"/>
    <x v="7"/>
    <s v="31000302"/>
    <x v="15"/>
    <n v="0"/>
    <n v="5.08"/>
    <n v="0"/>
    <n v="0"/>
    <n v="0"/>
  </r>
  <r>
    <s v="APENs"/>
    <s v="08"/>
    <x v="7"/>
    <s v="31000302"/>
    <x v="15"/>
    <n v="0"/>
    <n v="5.3019999999999996"/>
    <n v="0"/>
    <n v="0"/>
    <n v="0"/>
  </r>
  <r>
    <s v="APENs"/>
    <s v="08"/>
    <x v="7"/>
    <s v="31000228"/>
    <x v="15"/>
    <n v="0"/>
    <n v="5.1959999999999997"/>
    <n v="0"/>
    <n v="0"/>
    <n v="0"/>
  </r>
  <r>
    <s v="APENs"/>
    <s v="08"/>
    <x v="5"/>
    <s v="20200252"/>
    <x v="16"/>
    <n v="0"/>
    <n v="0"/>
    <n v="13.7"/>
    <n v="0"/>
    <n v="0"/>
  </r>
  <r>
    <s v="APENs"/>
    <s v="08"/>
    <x v="5"/>
    <s v="20200252"/>
    <x v="16"/>
    <n v="6.8"/>
    <n v="0"/>
    <n v="0"/>
    <n v="0"/>
    <n v="0"/>
  </r>
  <r>
    <s v="APENs"/>
    <s v="08"/>
    <x v="5"/>
    <s v="20200252"/>
    <x v="16"/>
    <n v="0"/>
    <n v="0"/>
    <n v="0"/>
    <n v="0"/>
    <n v="0.17599999999999999"/>
  </r>
  <r>
    <s v="APENs"/>
    <s v="08"/>
    <x v="5"/>
    <s v="20200252"/>
    <x v="16"/>
    <n v="0"/>
    <n v="0"/>
    <n v="0"/>
    <n v="0"/>
    <n v="0"/>
  </r>
  <r>
    <s v="APENs"/>
    <s v="08"/>
    <x v="5"/>
    <s v="20200252"/>
    <x v="16"/>
    <n v="0"/>
    <n v="0"/>
    <n v="0"/>
    <n v="1.056E-2"/>
    <n v="0"/>
  </r>
  <r>
    <s v="APENs"/>
    <s v="08"/>
    <x v="5"/>
    <s v="20200252"/>
    <x v="16"/>
    <n v="0"/>
    <n v="1.2"/>
    <n v="0"/>
    <n v="0"/>
    <n v="0"/>
  </r>
  <r>
    <s v="APENs"/>
    <s v="08"/>
    <x v="5"/>
    <s v="31000227"/>
    <x v="15"/>
    <n v="0"/>
    <n v="14.2"/>
    <n v="0"/>
    <n v="0"/>
    <n v="0"/>
  </r>
  <r>
    <s v="APENs"/>
    <s v="08"/>
    <x v="5"/>
    <s v="40400311"/>
    <x v="18"/>
    <n v="0"/>
    <n v="8.2013391468535985"/>
    <n v="0"/>
    <n v="0"/>
    <n v="0"/>
  </r>
  <r>
    <s v="APENs"/>
    <s v="08"/>
    <x v="5"/>
    <s v="20200202"/>
    <x v="16"/>
    <n v="0"/>
    <n v="0"/>
    <n v="10.19"/>
    <n v="0"/>
    <n v="0"/>
  </r>
  <r>
    <s v="APENs"/>
    <s v="08"/>
    <x v="5"/>
    <s v="20200202"/>
    <x v="16"/>
    <n v="6.76"/>
    <n v="0"/>
    <n v="0"/>
    <n v="0"/>
    <n v="0"/>
  </r>
  <r>
    <s v="APENs"/>
    <s v="08"/>
    <x v="5"/>
    <s v="20200202"/>
    <x v="16"/>
    <n v="0"/>
    <n v="0"/>
    <n v="0"/>
    <n v="0"/>
    <n v="0.10150000000000001"/>
  </r>
  <r>
    <s v="APENs"/>
    <s v="08"/>
    <x v="5"/>
    <s v="20200202"/>
    <x v="16"/>
    <n v="0"/>
    <n v="0"/>
    <n v="0"/>
    <n v="0"/>
    <n v="0"/>
  </r>
  <r>
    <s v="APENs"/>
    <s v="08"/>
    <x v="5"/>
    <s v="20200202"/>
    <x v="16"/>
    <n v="0"/>
    <n v="0"/>
    <n v="0"/>
    <n v="6.0899999999999999E-3"/>
    <n v="0"/>
  </r>
  <r>
    <s v="APENs"/>
    <s v="08"/>
    <x v="5"/>
    <s v="20200202"/>
    <x v="16"/>
    <n v="0"/>
    <n v="3.43"/>
    <n v="0"/>
    <n v="0"/>
    <n v="0"/>
  </r>
  <r>
    <s v="APENs"/>
    <s v="08"/>
    <x v="5"/>
    <s v="31000199"/>
    <x v="18"/>
    <n v="0"/>
    <n v="8.5018848778740068"/>
    <n v="0"/>
    <n v="0"/>
    <n v="0"/>
  </r>
  <r>
    <s v="APENs"/>
    <s v="08"/>
    <x v="5"/>
    <s v="31000207"/>
    <x v="17"/>
    <n v="0"/>
    <n v="10.3"/>
    <n v="0"/>
    <n v="0"/>
    <n v="0"/>
  </r>
  <r>
    <s v="APENs"/>
    <s v="08"/>
    <x v="5"/>
    <s v="31000301"/>
    <x v="15"/>
    <n v="0"/>
    <n v="18.601607000000001"/>
    <n v="0"/>
    <n v="0"/>
    <n v="0"/>
  </r>
  <r>
    <s v="APENs"/>
    <s v="08"/>
    <x v="5"/>
    <s v="31088811"/>
    <x v="17"/>
    <n v="0"/>
    <n v="22.6"/>
    <n v="0"/>
    <n v="0"/>
    <n v="0"/>
  </r>
  <r>
    <s v="APENs"/>
    <s v="08"/>
    <x v="5"/>
    <s v="40400311"/>
    <x v="18"/>
    <n v="0"/>
    <n v="4.5107365307694796"/>
    <n v="0"/>
    <n v="0"/>
    <n v="0"/>
  </r>
  <r>
    <s v="APENs"/>
    <s v="08"/>
    <x v="5"/>
    <s v="40400311"/>
    <x v="18"/>
    <n v="0"/>
    <n v="1.5666258680542329"/>
    <n v="0"/>
    <n v="0"/>
    <n v="0"/>
  </r>
  <r>
    <s v="APENs"/>
    <s v="08"/>
    <x v="5"/>
    <s v="40400315"/>
    <x v="18"/>
    <n v="0"/>
    <n v="21.000885824617299"/>
    <n v="0"/>
    <n v="0"/>
    <n v="0"/>
  </r>
  <r>
    <s v="APENs"/>
    <s v="08"/>
    <x v="5"/>
    <s v="20200202"/>
    <x v="16"/>
    <n v="0"/>
    <n v="0"/>
    <n v="19.760000000000002"/>
    <n v="0"/>
    <n v="0"/>
  </r>
  <r>
    <s v="APENs"/>
    <s v="08"/>
    <x v="5"/>
    <s v="20200202"/>
    <x v="16"/>
    <n v="0"/>
    <n v="0"/>
    <n v="20.329999999999998"/>
    <n v="0"/>
    <n v="0"/>
  </r>
  <r>
    <s v="APENs"/>
    <s v="08"/>
    <x v="5"/>
    <s v="20200202"/>
    <x v="16"/>
    <n v="19.760000000000002"/>
    <n v="0"/>
    <n v="0"/>
    <n v="0"/>
    <n v="0"/>
  </r>
  <r>
    <s v="APENs"/>
    <s v="08"/>
    <x v="5"/>
    <s v="20200202"/>
    <x v="16"/>
    <n v="20.329999999999998"/>
    <n v="0"/>
    <n v="0"/>
    <n v="0"/>
    <n v="0"/>
  </r>
  <r>
    <s v="APENs"/>
    <s v="08"/>
    <x v="5"/>
    <s v="20200202"/>
    <x v="16"/>
    <n v="0"/>
    <n v="0"/>
    <n v="0"/>
    <n v="0"/>
    <n v="0.39074999999999999"/>
  </r>
  <r>
    <s v="APENs"/>
    <s v="08"/>
    <x v="5"/>
    <s v="20200202"/>
    <x v="16"/>
    <n v="0"/>
    <n v="0"/>
    <n v="0"/>
    <n v="0"/>
    <n v="0.39100000000000001"/>
  </r>
  <r>
    <s v="APENs"/>
    <s v="08"/>
    <x v="5"/>
    <s v="20200202"/>
    <x v="16"/>
    <n v="0"/>
    <n v="0"/>
    <n v="0"/>
    <n v="0"/>
    <n v="0"/>
  </r>
  <r>
    <s v="APENs"/>
    <s v="08"/>
    <x v="5"/>
    <s v="20200202"/>
    <x v="16"/>
    <n v="0"/>
    <n v="0"/>
    <n v="0"/>
    <n v="0"/>
    <n v="0"/>
  </r>
  <r>
    <s v="APENs"/>
    <s v="08"/>
    <x v="5"/>
    <s v="20200202"/>
    <x v="16"/>
    <n v="0"/>
    <n v="0"/>
    <n v="0"/>
    <n v="2.3445000000000001E-2"/>
    <n v="0"/>
  </r>
  <r>
    <s v="APENs"/>
    <s v="08"/>
    <x v="5"/>
    <s v="20200202"/>
    <x v="16"/>
    <n v="0"/>
    <n v="0"/>
    <n v="0"/>
    <n v="2.3460000000000002E-2"/>
    <n v="0"/>
  </r>
  <r>
    <s v="APENs"/>
    <s v="08"/>
    <x v="5"/>
    <s v="20200202"/>
    <x v="16"/>
    <n v="0"/>
    <n v="12.4"/>
    <n v="0"/>
    <n v="0"/>
    <n v="0"/>
  </r>
  <r>
    <s v="APENs"/>
    <s v="08"/>
    <x v="5"/>
    <s v="20200202"/>
    <x v="16"/>
    <n v="0"/>
    <n v="12.75"/>
    <n v="0"/>
    <n v="0"/>
    <n v="0"/>
  </r>
  <r>
    <s v="APENs"/>
    <s v="08"/>
    <x v="5"/>
    <s v="20200202"/>
    <x v="16"/>
    <n v="0"/>
    <n v="0"/>
    <n v="1.63"/>
    <n v="0"/>
    <n v="0"/>
  </r>
  <r>
    <s v="APENs"/>
    <s v="08"/>
    <x v="5"/>
    <s v="20200202"/>
    <x v="16"/>
    <n v="1.08"/>
    <n v="0"/>
    <n v="0"/>
    <n v="0"/>
    <n v="0"/>
  </r>
  <r>
    <s v="APENs"/>
    <s v="08"/>
    <x v="5"/>
    <s v="20200202"/>
    <x v="16"/>
    <n v="0"/>
    <n v="0"/>
    <n v="0"/>
    <n v="0"/>
    <n v="0.28799999999999998"/>
  </r>
  <r>
    <s v="APENs"/>
    <s v="08"/>
    <x v="5"/>
    <s v="20200202"/>
    <x v="16"/>
    <n v="0"/>
    <n v="0"/>
    <n v="0"/>
    <n v="0"/>
    <n v="0"/>
  </r>
  <r>
    <s v="APENs"/>
    <s v="08"/>
    <x v="5"/>
    <s v="20200202"/>
    <x v="16"/>
    <n v="0"/>
    <n v="0"/>
    <n v="0"/>
    <n v="1.728E-2"/>
    <n v="0"/>
  </r>
  <r>
    <s v="APENs"/>
    <s v="08"/>
    <x v="5"/>
    <s v="20200202"/>
    <x v="16"/>
    <n v="0"/>
    <n v="0.54"/>
    <n v="0"/>
    <n v="0"/>
    <n v="0"/>
  </r>
  <r>
    <s v="APENs"/>
    <s v="08"/>
    <x v="5"/>
    <s v="20200253"/>
    <x v="16"/>
    <n v="0"/>
    <n v="0"/>
    <n v="8.3000000000000007"/>
    <n v="0"/>
    <n v="0"/>
  </r>
  <r>
    <s v="APENs"/>
    <s v="08"/>
    <x v="5"/>
    <s v="20200253"/>
    <x v="16"/>
    <n v="5.51"/>
    <n v="0"/>
    <n v="0"/>
    <n v="0"/>
    <n v="0"/>
  </r>
  <r>
    <s v="APENs"/>
    <s v="08"/>
    <x v="5"/>
    <s v="20200253"/>
    <x v="16"/>
    <n v="0"/>
    <n v="0"/>
    <n v="0"/>
    <n v="0"/>
    <n v="0.28799999999999998"/>
  </r>
  <r>
    <s v="APENs"/>
    <s v="08"/>
    <x v="5"/>
    <s v="20200253"/>
    <x v="16"/>
    <n v="0"/>
    <n v="0"/>
    <n v="0"/>
    <n v="0"/>
    <n v="0"/>
  </r>
  <r>
    <s v="APENs"/>
    <s v="08"/>
    <x v="5"/>
    <s v="20200253"/>
    <x v="16"/>
    <n v="0"/>
    <n v="0"/>
    <n v="0"/>
    <n v="1.728E-2"/>
    <n v="0"/>
  </r>
  <r>
    <s v="APENs"/>
    <s v="08"/>
    <x v="5"/>
    <s v="20200253"/>
    <x v="16"/>
    <n v="0"/>
    <n v="2.75"/>
    <n v="0"/>
    <n v="0"/>
    <n v="0"/>
  </r>
  <r>
    <s v="APENs"/>
    <s v="08"/>
    <x v="5"/>
    <s v="31000207"/>
    <x v="17"/>
    <n v="0"/>
    <n v="1.27"/>
    <n v="0"/>
    <n v="0"/>
    <n v="0"/>
  </r>
  <r>
    <s v="APENs"/>
    <s v="08"/>
    <x v="5"/>
    <s v="40400311"/>
    <x v="18"/>
    <n v="0"/>
    <n v="0.16949095254925672"/>
    <n v="0"/>
    <n v="0"/>
    <n v="0"/>
  </r>
  <r>
    <s v="APENs"/>
    <s v="08"/>
    <x v="5"/>
    <s v="20200202"/>
    <x v="16"/>
    <n v="0"/>
    <n v="0"/>
    <n v="22.3"/>
    <n v="0"/>
    <n v="0"/>
  </r>
  <r>
    <s v="APENs"/>
    <s v="08"/>
    <x v="5"/>
    <s v="20200202"/>
    <x v="16"/>
    <n v="28"/>
    <n v="0"/>
    <n v="0"/>
    <n v="0"/>
    <n v="0"/>
  </r>
  <r>
    <s v="APENs"/>
    <s v="08"/>
    <x v="5"/>
    <s v="20200202"/>
    <x v="16"/>
    <n v="0"/>
    <n v="0"/>
    <n v="0"/>
    <n v="0"/>
    <n v="0.48849999999999999"/>
  </r>
  <r>
    <s v="APENs"/>
    <s v="08"/>
    <x v="5"/>
    <s v="20200202"/>
    <x v="16"/>
    <n v="0"/>
    <n v="0"/>
    <n v="0"/>
    <n v="0"/>
    <n v="0"/>
  </r>
  <r>
    <s v="APENs"/>
    <s v="08"/>
    <x v="5"/>
    <s v="20200202"/>
    <x v="16"/>
    <n v="0"/>
    <n v="0"/>
    <n v="0"/>
    <n v="2.9309999999999999E-2"/>
    <n v="0"/>
  </r>
  <r>
    <s v="APENs"/>
    <s v="08"/>
    <x v="5"/>
    <s v="20200202"/>
    <x v="16"/>
    <n v="0"/>
    <n v="8.3000000000000007"/>
    <n v="0"/>
    <n v="0"/>
    <n v="0"/>
  </r>
  <r>
    <s v="APENs"/>
    <s v="08"/>
    <x v="5"/>
    <s v="20200202"/>
    <x v="16"/>
    <n v="0"/>
    <n v="0"/>
    <n v="22.3"/>
    <n v="0"/>
    <n v="0"/>
  </r>
  <r>
    <s v="APENs"/>
    <s v="08"/>
    <x v="5"/>
    <s v="20200202"/>
    <x v="16"/>
    <n v="28"/>
    <n v="0"/>
    <n v="0"/>
    <n v="0"/>
    <n v="0"/>
  </r>
  <r>
    <s v="APENs"/>
    <s v="08"/>
    <x v="5"/>
    <s v="20200202"/>
    <x v="16"/>
    <n v="0"/>
    <n v="0"/>
    <n v="0"/>
    <n v="0"/>
    <n v="0.48499999999999999"/>
  </r>
  <r>
    <s v="APENs"/>
    <s v="08"/>
    <x v="5"/>
    <s v="20200202"/>
    <x v="16"/>
    <n v="0"/>
    <n v="0"/>
    <n v="0"/>
    <n v="0"/>
    <n v="0"/>
  </r>
  <r>
    <s v="APENs"/>
    <s v="08"/>
    <x v="5"/>
    <s v="20200202"/>
    <x v="16"/>
    <n v="0"/>
    <n v="0"/>
    <n v="0"/>
    <n v="2.9100000000000001E-2"/>
    <n v="0"/>
  </r>
  <r>
    <s v="APENs"/>
    <s v="08"/>
    <x v="5"/>
    <s v="20200202"/>
    <x v="16"/>
    <n v="0"/>
    <n v="8.3000000000000007"/>
    <n v="0"/>
    <n v="0"/>
    <n v="0"/>
  </r>
  <r>
    <s v="APENs"/>
    <s v="08"/>
    <x v="5"/>
    <s v="20200256"/>
    <x v="16"/>
    <n v="0"/>
    <n v="0"/>
    <n v="12.5"/>
    <n v="0"/>
    <n v="0"/>
  </r>
  <r>
    <s v="APENs"/>
    <s v="08"/>
    <x v="5"/>
    <s v="20200256"/>
    <x v="16"/>
    <n v="12.5"/>
    <n v="0"/>
    <n v="0"/>
    <n v="0"/>
    <n v="0"/>
  </r>
  <r>
    <s v="APENs"/>
    <s v="08"/>
    <x v="5"/>
    <s v="20200256"/>
    <x v="16"/>
    <n v="0"/>
    <n v="0"/>
    <n v="0"/>
    <n v="0"/>
    <n v="0.27050000000000002"/>
  </r>
  <r>
    <s v="APENs"/>
    <s v="08"/>
    <x v="5"/>
    <s v="20200256"/>
    <x v="16"/>
    <n v="0"/>
    <n v="0"/>
    <n v="0"/>
    <n v="1.6230000000000001E-2"/>
    <n v="0"/>
  </r>
  <r>
    <s v="APENs"/>
    <s v="08"/>
    <x v="5"/>
    <s v="20200256"/>
    <x v="16"/>
    <n v="0"/>
    <n v="3.2"/>
    <n v="0"/>
    <n v="0"/>
    <n v="0"/>
  </r>
  <r>
    <s v="APENs"/>
    <s v="08"/>
    <x v="5"/>
    <s v="31000207"/>
    <x v="17"/>
    <n v="0"/>
    <n v="21"/>
    <n v="0"/>
    <n v="0"/>
    <n v="0"/>
  </r>
  <r>
    <s v="APENs"/>
    <s v="08"/>
    <x v="5"/>
    <s v="31000502"/>
    <x v="18"/>
    <n v="0"/>
    <n v="21.213706319068258"/>
    <n v="0"/>
    <n v="0"/>
    <n v="0"/>
  </r>
  <r>
    <s v="APENs"/>
    <s v="08"/>
    <x v="5"/>
    <s v="20200202"/>
    <x v="16"/>
    <n v="0"/>
    <n v="0"/>
    <n v="11.6"/>
    <n v="0"/>
    <n v="0"/>
  </r>
  <r>
    <s v="APENs"/>
    <s v="08"/>
    <x v="5"/>
    <s v="20200202"/>
    <x v="16"/>
    <n v="11.6"/>
    <n v="0"/>
    <n v="0"/>
    <n v="0"/>
    <n v="0"/>
  </r>
  <r>
    <s v="APENs"/>
    <s v="08"/>
    <x v="5"/>
    <s v="20200202"/>
    <x v="16"/>
    <n v="0"/>
    <n v="0"/>
    <n v="0"/>
    <n v="0"/>
    <n v="0.18"/>
  </r>
  <r>
    <s v="APENs"/>
    <s v="08"/>
    <x v="5"/>
    <s v="20200202"/>
    <x v="16"/>
    <n v="0"/>
    <n v="0"/>
    <n v="0"/>
    <n v="0"/>
    <n v="0"/>
  </r>
  <r>
    <s v="APENs"/>
    <s v="08"/>
    <x v="5"/>
    <s v="20200202"/>
    <x v="16"/>
    <n v="0"/>
    <n v="0"/>
    <n v="0"/>
    <n v="1.0800000000000001E-2"/>
    <n v="0"/>
  </r>
  <r>
    <s v="APENs"/>
    <s v="08"/>
    <x v="5"/>
    <s v="20200202"/>
    <x v="16"/>
    <n v="0"/>
    <n v="2.2999999999999998"/>
    <n v="0"/>
    <n v="0"/>
    <n v="0"/>
  </r>
  <r>
    <s v="APENs"/>
    <s v="08"/>
    <x v="5"/>
    <s v="20200254"/>
    <x v="16"/>
    <n v="0"/>
    <n v="0"/>
    <n v="5.7"/>
    <n v="0"/>
    <n v="0"/>
  </r>
  <r>
    <s v="APENs"/>
    <s v="08"/>
    <x v="5"/>
    <s v="20200254"/>
    <x v="16"/>
    <n v="17.7"/>
    <n v="0"/>
    <n v="0"/>
    <n v="0"/>
    <n v="0"/>
  </r>
  <r>
    <s v="APENs"/>
    <s v="08"/>
    <x v="5"/>
    <s v="20200254"/>
    <x v="16"/>
    <n v="0"/>
    <n v="0"/>
    <n v="0"/>
    <n v="0"/>
    <n v="0.495"/>
  </r>
  <r>
    <s v="APENs"/>
    <s v="08"/>
    <x v="5"/>
    <s v="20200254"/>
    <x v="16"/>
    <n v="0"/>
    <n v="0"/>
    <n v="0"/>
    <n v="0"/>
    <n v="0"/>
  </r>
  <r>
    <s v="APENs"/>
    <s v="08"/>
    <x v="5"/>
    <s v="20200254"/>
    <x v="16"/>
    <n v="0"/>
    <n v="0"/>
    <n v="0"/>
    <n v="2.9700000000000001E-2"/>
    <n v="0"/>
  </r>
  <r>
    <s v="APENs"/>
    <s v="08"/>
    <x v="5"/>
    <s v="20200254"/>
    <x v="16"/>
    <n v="0"/>
    <n v="1.1000000000000001"/>
    <n v="0"/>
    <n v="0"/>
    <n v="0"/>
  </r>
  <r>
    <s v="APENs"/>
    <s v="08"/>
    <x v="5"/>
    <s v="20200254"/>
    <x v="16"/>
    <n v="0"/>
    <n v="0"/>
    <n v="7.3325839999999998"/>
    <n v="0"/>
    <n v="0"/>
  </r>
  <r>
    <s v="APENs"/>
    <s v="08"/>
    <x v="5"/>
    <s v="20200254"/>
    <x v="16"/>
    <n v="24.442011000000001"/>
    <n v="0"/>
    <n v="0"/>
    <n v="0"/>
    <n v="0"/>
  </r>
  <r>
    <s v="APENs"/>
    <s v="08"/>
    <x v="5"/>
    <s v="20200254"/>
    <x v="16"/>
    <n v="0"/>
    <n v="0"/>
    <n v="0"/>
    <n v="0"/>
    <n v="0.495"/>
  </r>
  <r>
    <s v="APENs"/>
    <s v="08"/>
    <x v="5"/>
    <s v="20200254"/>
    <x v="16"/>
    <n v="0"/>
    <n v="0"/>
    <n v="0"/>
    <n v="0"/>
    <n v="0"/>
  </r>
  <r>
    <s v="APENs"/>
    <s v="08"/>
    <x v="5"/>
    <s v="20200254"/>
    <x v="16"/>
    <n v="0"/>
    <n v="0"/>
    <n v="0"/>
    <n v="2.9700000000000001E-2"/>
    <n v="0"/>
  </r>
  <r>
    <s v="APENs"/>
    <s v="08"/>
    <x v="5"/>
    <s v="20200254"/>
    <x v="16"/>
    <n v="0"/>
    <n v="1.833134"/>
    <n v="0"/>
    <n v="0"/>
    <n v="0"/>
  </r>
  <r>
    <s v="APENs"/>
    <s v="08"/>
    <x v="5"/>
    <s v="31000215"/>
    <x v="27"/>
    <n v="0"/>
    <n v="0"/>
    <n v="5"/>
    <n v="0"/>
    <n v="0"/>
  </r>
  <r>
    <s v="APENs"/>
    <s v="08"/>
    <x v="5"/>
    <s v="31000215"/>
    <x v="27"/>
    <n v="5"/>
    <n v="0"/>
    <n v="0"/>
    <n v="0"/>
    <n v="0"/>
  </r>
  <r>
    <s v="APENs"/>
    <s v="08"/>
    <x v="5"/>
    <s v="31000215"/>
    <x v="27"/>
    <n v="0"/>
    <n v="10"/>
    <n v="0"/>
    <n v="0"/>
    <n v="0"/>
  </r>
  <r>
    <s v="APENs"/>
    <s v="08"/>
    <x v="5"/>
    <s v="31000304"/>
    <x v="15"/>
    <n v="0"/>
    <n v="6.1987949999999996"/>
    <n v="0"/>
    <n v="0"/>
    <n v="0"/>
  </r>
  <r>
    <s v="APENs"/>
    <s v="08"/>
    <x v="5"/>
    <s v="31088801"/>
    <x v="17"/>
    <n v="0"/>
    <n v="16.899999999999999"/>
    <n v="0"/>
    <n v="0"/>
    <n v="0"/>
  </r>
  <r>
    <s v="APENs"/>
    <s v="08"/>
    <x v="5"/>
    <s v="40400311"/>
    <x v="18"/>
    <n v="0"/>
    <n v="7.654430115127723"/>
    <n v="0"/>
    <n v="0"/>
    <n v="0"/>
  </r>
  <r>
    <s v="APENs"/>
    <s v="08"/>
    <x v="5"/>
    <s v="20200202"/>
    <x v="16"/>
    <n v="0"/>
    <n v="0"/>
    <n v="1.29"/>
    <n v="0"/>
    <n v="0"/>
  </r>
  <r>
    <s v="APENs"/>
    <s v="08"/>
    <x v="5"/>
    <s v="20200202"/>
    <x v="16"/>
    <n v="10.199999999999999"/>
    <n v="0"/>
    <n v="0"/>
    <n v="0"/>
    <n v="0"/>
  </r>
  <r>
    <s v="APENs"/>
    <s v="08"/>
    <x v="5"/>
    <s v="20200202"/>
    <x v="16"/>
    <n v="0"/>
    <n v="0"/>
    <n v="0"/>
    <n v="0"/>
    <n v="0.03"/>
  </r>
  <r>
    <s v="APENs"/>
    <s v="08"/>
    <x v="5"/>
    <s v="20200202"/>
    <x v="16"/>
    <n v="0"/>
    <n v="0"/>
    <n v="0"/>
    <n v="0"/>
    <n v="0"/>
  </r>
  <r>
    <s v="APENs"/>
    <s v="08"/>
    <x v="5"/>
    <s v="20200202"/>
    <x v="16"/>
    <n v="0"/>
    <n v="0"/>
    <n v="0"/>
    <n v="1.8E-3"/>
    <n v="0"/>
  </r>
  <r>
    <s v="APENs"/>
    <s v="08"/>
    <x v="5"/>
    <s v="20200202"/>
    <x v="16"/>
    <n v="0"/>
    <n v="0.2487"/>
    <n v="0"/>
    <n v="0"/>
    <n v="0"/>
  </r>
  <r>
    <s v="APENs"/>
    <s v="08"/>
    <x v="5"/>
    <s v="20200202"/>
    <x v="16"/>
    <n v="0"/>
    <n v="0"/>
    <n v="46.69"/>
    <n v="0"/>
    <n v="0"/>
  </r>
  <r>
    <s v="APENs"/>
    <s v="08"/>
    <x v="5"/>
    <s v="20200202"/>
    <x v="16"/>
    <n v="383.44"/>
    <n v="0"/>
    <n v="0"/>
    <n v="0"/>
    <n v="0"/>
  </r>
  <r>
    <s v="APENs"/>
    <s v="08"/>
    <x v="5"/>
    <s v="20200202"/>
    <x v="16"/>
    <n v="0"/>
    <n v="0"/>
    <n v="0"/>
    <n v="0"/>
    <n v="4.6399999999999997"/>
  </r>
  <r>
    <s v="APENs"/>
    <s v="08"/>
    <x v="5"/>
    <s v="20200202"/>
    <x v="16"/>
    <n v="0"/>
    <n v="0"/>
    <n v="0"/>
    <n v="0"/>
    <n v="0"/>
  </r>
  <r>
    <s v="APENs"/>
    <s v="08"/>
    <x v="5"/>
    <s v="20200202"/>
    <x v="16"/>
    <n v="0"/>
    <n v="0"/>
    <n v="0"/>
    <n v="7.0000000000000007E-2"/>
    <n v="0"/>
  </r>
  <r>
    <s v="APENs"/>
    <s v="08"/>
    <x v="5"/>
    <s v="20200202"/>
    <x v="16"/>
    <n v="0"/>
    <n v="14.52"/>
    <n v="0"/>
    <n v="0"/>
    <n v="0"/>
  </r>
  <r>
    <s v="APENs"/>
    <s v="08"/>
    <x v="5"/>
    <s v="20200202"/>
    <x v="16"/>
    <n v="0"/>
    <n v="0"/>
    <n v="8.6999999999999993"/>
    <n v="0"/>
    <n v="0"/>
  </r>
  <r>
    <s v="APENs"/>
    <s v="08"/>
    <x v="5"/>
    <s v="20200202"/>
    <x v="16"/>
    <n v="8.6999999999999993"/>
    <n v="0"/>
    <n v="0"/>
    <n v="0"/>
    <n v="0"/>
  </r>
  <r>
    <s v="APENs"/>
    <s v="08"/>
    <x v="5"/>
    <s v="20200202"/>
    <x v="16"/>
    <n v="0"/>
    <n v="0"/>
    <n v="0"/>
    <n v="0"/>
    <n v="1.1200000000000001"/>
  </r>
  <r>
    <s v="APENs"/>
    <s v="08"/>
    <x v="5"/>
    <s v="20200202"/>
    <x v="16"/>
    <n v="0"/>
    <n v="0"/>
    <n v="0"/>
    <n v="0"/>
    <n v="0"/>
  </r>
  <r>
    <s v="APENs"/>
    <s v="08"/>
    <x v="5"/>
    <s v="20200202"/>
    <x v="16"/>
    <n v="0"/>
    <n v="0"/>
    <n v="0"/>
    <n v="0.02"/>
    <n v="0"/>
  </r>
  <r>
    <s v="APENs"/>
    <s v="08"/>
    <x v="5"/>
    <s v="20200202"/>
    <x v="16"/>
    <n v="0"/>
    <n v="4.3499999999999996"/>
    <n v="0"/>
    <n v="0"/>
    <n v="0"/>
  </r>
  <r>
    <s v="APENs"/>
    <s v="08"/>
    <x v="5"/>
    <s v="20200202"/>
    <x v="16"/>
    <n v="0"/>
    <n v="0"/>
    <n v="11.32"/>
    <n v="0"/>
    <n v="0"/>
  </r>
  <r>
    <s v="APENs"/>
    <s v="08"/>
    <x v="5"/>
    <s v="20200202"/>
    <x v="16"/>
    <n v="11.32"/>
    <n v="0"/>
    <n v="0"/>
    <n v="0"/>
    <n v="0"/>
  </r>
  <r>
    <s v="APENs"/>
    <s v="08"/>
    <x v="5"/>
    <s v="20200202"/>
    <x v="16"/>
    <n v="0"/>
    <n v="0"/>
    <n v="0"/>
    <n v="0"/>
    <n v="1.1499999999999999"/>
  </r>
  <r>
    <s v="APENs"/>
    <s v="08"/>
    <x v="5"/>
    <s v="20200202"/>
    <x v="16"/>
    <n v="0"/>
    <n v="0"/>
    <n v="0"/>
    <n v="0"/>
    <n v="0"/>
  </r>
  <r>
    <s v="APENs"/>
    <s v="08"/>
    <x v="5"/>
    <s v="20200202"/>
    <x v="16"/>
    <n v="0"/>
    <n v="0"/>
    <n v="0"/>
    <n v="3.2000000000000001E-2"/>
    <n v="0"/>
  </r>
  <r>
    <s v="APENs"/>
    <s v="08"/>
    <x v="5"/>
    <s v="20200202"/>
    <x v="16"/>
    <n v="0"/>
    <n v="5.66"/>
    <n v="0"/>
    <n v="0"/>
    <n v="0"/>
  </r>
  <r>
    <s v="APENs"/>
    <s v="08"/>
    <x v="5"/>
    <s v="20200202"/>
    <x v="16"/>
    <n v="0"/>
    <n v="0"/>
    <n v="12.18"/>
    <n v="0"/>
    <n v="0"/>
  </r>
  <r>
    <s v="APENs"/>
    <s v="08"/>
    <x v="5"/>
    <s v="20200202"/>
    <x v="16"/>
    <n v="12.18"/>
    <n v="0"/>
    <n v="0"/>
    <n v="0"/>
    <n v="0"/>
  </r>
  <r>
    <s v="APENs"/>
    <s v="08"/>
    <x v="5"/>
    <s v="20200202"/>
    <x v="16"/>
    <n v="0"/>
    <n v="0"/>
    <n v="0"/>
    <n v="0"/>
    <n v="1.07"/>
  </r>
  <r>
    <s v="APENs"/>
    <s v="08"/>
    <x v="5"/>
    <s v="20200202"/>
    <x v="16"/>
    <n v="0"/>
    <n v="0"/>
    <n v="0"/>
    <n v="0"/>
    <n v="0"/>
  </r>
  <r>
    <s v="APENs"/>
    <s v="08"/>
    <x v="5"/>
    <s v="20200202"/>
    <x v="16"/>
    <n v="0"/>
    <n v="0"/>
    <n v="0"/>
    <n v="0.02"/>
    <n v="0"/>
  </r>
  <r>
    <s v="APENs"/>
    <s v="08"/>
    <x v="5"/>
    <s v="20200202"/>
    <x v="16"/>
    <n v="0"/>
    <n v="6.09"/>
    <n v="0"/>
    <n v="0"/>
    <n v="0"/>
  </r>
  <r>
    <s v="APENs"/>
    <s v="08"/>
    <x v="5"/>
    <s v="31000199"/>
    <x v="22"/>
    <n v="0"/>
    <n v="2.0699999999999998"/>
    <n v="0"/>
    <n v="0"/>
    <n v="0"/>
  </r>
  <r>
    <s v="APENs"/>
    <s v="08"/>
    <x v="5"/>
    <s v="31000301"/>
    <x v="15"/>
    <n v="0"/>
    <n v="68.41"/>
    <n v="0"/>
    <n v="0"/>
    <n v="0"/>
  </r>
  <r>
    <s v="APENs"/>
    <s v="08"/>
    <x v="5"/>
    <s v="31088801"/>
    <x v="17"/>
    <n v="0"/>
    <n v="6.23"/>
    <n v="0"/>
    <n v="0"/>
    <n v="0"/>
  </r>
  <r>
    <s v="APENs"/>
    <s v="08"/>
    <x v="5"/>
    <s v="40400311"/>
    <x v="18"/>
    <n v="0"/>
    <n v="2.3510035353606575"/>
    <n v="0"/>
    <n v="0"/>
    <n v="0"/>
  </r>
  <r>
    <s v="APENs"/>
    <s v="08"/>
    <x v="5"/>
    <s v="31000132"/>
    <x v="39"/>
    <n v="0"/>
    <n v="3.1"/>
    <n v="0"/>
    <n v="0"/>
    <n v="0"/>
  </r>
  <r>
    <s v="APENs"/>
    <s v="08"/>
    <x v="5"/>
    <s v="31000199"/>
    <x v="22"/>
    <n v="0"/>
    <n v="59.9"/>
    <n v="0"/>
    <n v="0"/>
    <n v="0"/>
  </r>
  <r>
    <s v="APENs"/>
    <s v="08"/>
    <x v="5"/>
    <s v="31000205"/>
    <x v="26"/>
    <n v="0"/>
    <n v="0"/>
    <n v="8.1"/>
    <n v="0"/>
    <n v="0"/>
  </r>
  <r>
    <s v="APENs"/>
    <s v="08"/>
    <x v="5"/>
    <s v="31000205"/>
    <x v="26"/>
    <n v="1.5"/>
    <n v="0"/>
    <n v="0"/>
    <n v="0"/>
    <n v="0"/>
  </r>
  <r>
    <s v="APENs"/>
    <s v="08"/>
    <x v="5"/>
    <s v="31000205"/>
    <x v="26"/>
    <n v="0"/>
    <n v="0"/>
    <n v="0"/>
    <n v="0"/>
    <n v="0.23499999999999999"/>
  </r>
  <r>
    <s v="APENs"/>
    <s v="08"/>
    <x v="5"/>
    <s v="31000205"/>
    <x v="26"/>
    <n v="0"/>
    <n v="0"/>
    <n v="0"/>
    <n v="0"/>
    <n v="0"/>
  </r>
  <r>
    <s v="APENs"/>
    <s v="08"/>
    <x v="5"/>
    <s v="31000205"/>
    <x v="26"/>
    <n v="0"/>
    <n v="0"/>
    <n v="0"/>
    <n v="1.5"/>
    <n v="0"/>
  </r>
  <r>
    <s v="APENs"/>
    <s v="08"/>
    <x v="5"/>
    <s v="31000205"/>
    <x v="26"/>
    <n v="0"/>
    <n v="0.1"/>
    <n v="0"/>
    <n v="0"/>
    <n v="0"/>
  </r>
  <r>
    <s v="APENs"/>
    <s v="08"/>
    <x v="5"/>
    <s v="31000404"/>
    <x v="30"/>
    <n v="0"/>
    <n v="0"/>
    <n v="0.81"/>
    <n v="0"/>
    <n v="0"/>
  </r>
  <r>
    <s v="APENs"/>
    <s v="08"/>
    <x v="5"/>
    <s v="31000404"/>
    <x v="30"/>
    <n v="4.0999999999999996"/>
    <n v="0"/>
    <n v="0"/>
    <n v="0"/>
    <n v="0"/>
  </r>
  <r>
    <s v="APENs"/>
    <s v="08"/>
    <x v="5"/>
    <s v="31000404"/>
    <x v="30"/>
    <n v="0"/>
    <n v="0"/>
    <n v="0"/>
    <n v="0"/>
    <n v="0.17"/>
  </r>
  <r>
    <s v="APENs"/>
    <s v="08"/>
    <x v="5"/>
    <s v="31000404"/>
    <x v="30"/>
    <n v="0"/>
    <n v="0"/>
    <n v="0"/>
    <n v="0"/>
    <n v="0"/>
  </r>
  <r>
    <s v="APENs"/>
    <s v="08"/>
    <x v="5"/>
    <s v="31000404"/>
    <x v="30"/>
    <n v="0"/>
    <n v="0"/>
    <n v="0"/>
    <n v="2.3189999999999999E-2"/>
    <n v="0"/>
  </r>
  <r>
    <s v="APENs"/>
    <s v="08"/>
    <x v="5"/>
    <s v="31000404"/>
    <x v="30"/>
    <n v="0"/>
    <n v="0.22"/>
    <n v="0"/>
    <n v="0"/>
    <n v="0"/>
  </r>
  <r>
    <s v="APENs"/>
    <s v="08"/>
    <x v="5"/>
    <s v="31088811"/>
    <x v="17"/>
    <n v="0"/>
    <n v="80"/>
    <n v="0"/>
    <n v="0"/>
    <n v="0"/>
  </r>
  <r>
    <s v="APENs"/>
    <s v="08"/>
    <x v="5"/>
    <s v="20200202"/>
    <x v="16"/>
    <n v="0"/>
    <n v="0"/>
    <n v="39.799999999999997"/>
    <n v="0"/>
    <n v="0"/>
  </r>
  <r>
    <s v="APENs"/>
    <s v="08"/>
    <x v="5"/>
    <s v="20200202"/>
    <x v="16"/>
    <n v="131.30000000000001"/>
    <n v="0"/>
    <n v="0"/>
    <n v="0"/>
    <n v="0"/>
  </r>
  <r>
    <s v="APENs"/>
    <s v="08"/>
    <x v="5"/>
    <s v="20200202"/>
    <x v="16"/>
    <n v="0"/>
    <n v="0.8"/>
    <n v="0"/>
    <n v="0"/>
    <n v="0"/>
  </r>
  <r>
    <s v="APENs"/>
    <s v="08"/>
    <x v="5"/>
    <s v="20200202"/>
    <x v="16"/>
    <n v="0"/>
    <n v="0"/>
    <n v="15.25"/>
    <n v="0"/>
    <n v="0"/>
  </r>
  <r>
    <s v="APENs"/>
    <s v="08"/>
    <x v="5"/>
    <s v="20200202"/>
    <x v="16"/>
    <n v="20.329999999999998"/>
    <n v="0"/>
    <n v="0"/>
    <n v="0"/>
    <n v="0"/>
  </r>
  <r>
    <s v="APENs"/>
    <s v="08"/>
    <x v="5"/>
    <s v="20200202"/>
    <x v="16"/>
    <n v="0"/>
    <n v="0"/>
    <n v="0"/>
    <n v="0"/>
    <n v="4.8"/>
  </r>
  <r>
    <s v="APENs"/>
    <s v="08"/>
    <x v="5"/>
    <s v="20200202"/>
    <x v="16"/>
    <n v="0"/>
    <n v="0"/>
    <n v="0"/>
    <n v="0"/>
    <n v="0"/>
  </r>
  <r>
    <s v="APENs"/>
    <s v="08"/>
    <x v="5"/>
    <s v="20200202"/>
    <x v="16"/>
    <n v="0"/>
    <n v="0"/>
    <n v="0"/>
    <n v="0.06"/>
    <n v="0"/>
  </r>
  <r>
    <s v="APENs"/>
    <s v="08"/>
    <x v="5"/>
    <s v="20200202"/>
    <x v="16"/>
    <n v="0"/>
    <n v="5.08"/>
    <n v="0"/>
    <n v="0"/>
    <n v="0"/>
  </r>
  <r>
    <s v="APENs"/>
    <s v="08"/>
    <x v="5"/>
    <s v="20200202"/>
    <x v="16"/>
    <n v="0"/>
    <n v="0"/>
    <n v="17.420000000000002"/>
    <n v="0"/>
    <n v="0"/>
  </r>
  <r>
    <s v="APENs"/>
    <s v="08"/>
    <x v="5"/>
    <s v="20200202"/>
    <x v="16"/>
    <n v="23.23"/>
    <n v="0"/>
    <n v="0"/>
    <n v="0"/>
    <n v="0"/>
  </r>
  <r>
    <s v="APENs"/>
    <s v="08"/>
    <x v="5"/>
    <s v="20200202"/>
    <x v="16"/>
    <n v="0"/>
    <n v="0"/>
    <n v="0"/>
    <n v="0"/>
    <n v="4.8"/>
  </r>
  <r>
    <s v="APENs"/>
    <s v="08"/>
    <x v="5"/>
    <s v="20200202"/>
    <x v="16"/>
    <n v="0"/>
    <n v="0"/>
    <n v="0"/>
    <n v="0"/>
    <n v="0"/>
  </r>
  <r>
    <s v="APENs"/>
    <s v="08"/>
    <x v="5"/>
    <s v="20200202"/>
    <x v="16"/>
    <n v="0"/>
    <n v="0"/>
    <n v="0"/>
    <n v="0.06"/>
    <n v="0"/>
  </r>
  <r>
    <s v="APENs"/>
    <s v="08"/>
    <x v="5"/>
    <s v="20200202"/>
    <x v="16"/>
    <n v="0"/>
    <n v="5.81"/>
    <n v="0"/>
    <n v="0"/>
    <n v="0"/>
  </r>
  <r>
    <s v="APENs"/>
    <s v="08"/>
    <x v="5"/>
    <s v="20200202"/>
    <x v="16"/>
    <n v="0"/>
    <n v="0"/>
    <n v="3.96"/>
    <n v="0"/>
    <n v="0"/>
  </r>
  <r>
    <s v="APENs"/>
    <s v="08"/>
    <x v="5"/>
    <s v="20200202"/>
    <x v="16"/>
    <n v="41.57"/>
    <n v="0"/>
    <n v="0"/>
    <n v="0"/>
    <n v="0"/>
  </r>
  <r>
    <s v="APENs"/>
    <s v="08"/>
    <x v="5"/>
    <s v="20200202"/>
    <x v="16"/>
    <n v="0"/>
    <n v="0"/>
    <n v="0"/>
    <n v="0"/>
    <n v="1.29"/>
  </r>
  <r>
    <s v="APENs"/>
    <s v="08"/>
    <x v="5"/>
    <s v="20200202"/>
    <x v="16"/>
    <n v="0"/>
    <n v="0"/>
    <n v="0"/>
    <n v="0"/>
    <n v="0"/>
  </r>
  <r>
    <s v="APENs"/>
    <s v="08"/>
    <x v="5"/>
    <s v="20200202"/>
    <x v="16"/>
    <n v="0"/>
    <n v="0"/>
    <n v="0"/>
    <n v="0.02"/>
    <n v="0"/>
  </r>
  <r>
    <s v="APENs"/>
    <s v="08"/>
    <x v="5"/>
    <s v="20200202"/>
    <x v="16"/>
    <n v="0"/>
    <n v="2.46"/>
    <n v="0"/>
    <n v="0"/>
    <n v="0"/>
  </r>
  <r>
    <s v="APENs"/>
    <s v="08"/>
    <x v="5"/>
    <s v="20200202"/>
    <x v="16"/>
    <n v="0"/>
    <n v="0"/>
    <n v="3.14"/>
    <n v="0"/>
    <n v="0"/>
  </r>
  <r>
    <s v="APENs"/>
    <s v="08"/>
    <x v="5"/>
    <s v="20200202"/>
    <x v="16"/>
    <n v="26.18"/>
    <n v="0"/>
    <n v="0"/>
    <n v="0"/>
    <n v="0"/>
  </r>
  <r>
    <s v="APENs"/>
    <s v="08"/>
    <x v="5"/>
    <s v="20200202"/>
    <x v="16"/>
    <n v="0"/>
    <n v="0"/>
    <n v="0"/>
    <n v="0"/>
    <n v="0.5"/>
  </r>
  <r>
    <s v="APENs"/>
    <s v="08"/>
    <x v="5"/>
    <s v="20200202"/>
    <x v="16"/>
    <n v="0"/>
    <n v="0"/>
    <n v="0"/>
    <n v="0"/>
    <n v="0"/>
  </r>
  <r>
    <s v="APENs"/>
    <s v="08"/>
    <x v="5"/>
    <s v="20200202"/>
    <x v="16"/>
    <n v="0"/>
    <n v="0"/>
    <n v="0"/>
    <n v="0.01"/>
    <n v="0"/>
  </r>
  <r>
    <s v="APENs"/>
    <s v="08"/>
    <x v="5"/>
    <s v="20200202"/>
    <x v="16"/>
    <n v="0"/>
    <n v="0.35"/>
    <n v="0"/>
    <n v="0"/>
    <n v="0"/>
  </r>
  <r>
    <s v="APENs"/>
    <s v="08"/>
    <x v="5"/>
    <s v="31000220"/>
    <x v="29"/>
    <n v="0"/>
    <n v="55.03"/>
    <n v="0"/>
    <n v="0"/>
    <n v="0"/>
  </r>
  <r>
    <s v="APENs"/>
    <s v="08"/>
    <x v="5"/>
    <s v="31000404"/>
    <x v="30"/>
    <n v="0"/>
    <n v="0"/>
    <n v="2.76"/>
    <n v="0"/>
    <n v="0"/>
  </r>
  <r>
    <s v="APENs"/>
    <s v="08"/>
    <x v="5"/>
    <s v="31000404"/>
    <x v="30"/>
    <n v="7.62"/>
    <n v="0"/>
    <n v="0"/>
    <n v="0"/>
    <n v="0"/>
  </r>
  <r>
    <s v="APENs"/>
    <s v="08"/>
    <x v="5"/>
    <s v="31000404"/>
    <x v="30"/>
    <n v="0"/>
    <n v="0"/>
    <n v="0"/>
    <n v="0"/>
    <n v="0.3"/>
  </r>
  <r>
    <s v="APENs"/>
    <s v="08"/>
    <x v="5"/>
    <s v="31000404"/>
    <x v="30"/>
    <n v="0"/>
    <n v="0"/>
    <n v="0"/>
    <n v="0"/>
    <n v="0"/>
  </r>
  <r>
    <s v="APENs"/>
    <s v="08"/>
    <x v="5"/>
    <s v="31000404"/>
    <x v="30"/>
    <n v="0"/>
    <n v="0"/>
    <n v="0"/>
    <n v="0.02"/>
    <n v="0"/>
  </r>
  <r>
    <s v="APENs"/>
    <s v="08"/>
    <x v="5"/>
    <s v="20200253"/>
    <x v="16"/>
    <n v="0"/>
    <n v="0"/>
    <n v="23.805"/>
    <n v="0"/>
    <n v="0"/>
  </r>
  <r>
    <s v="APENs"/>
    <s v="08"/>
    <x v="5"/>
    <s v="20200253"/>
    <x v="16"/>
    <n v="15.851000000000001"/>
    <n v="0"/>
    <n v="0"/>
    <n v="0"/>
    <n v="0"/>
  </r>
  <r>
    <s v="APENs"/>
    <s v="08"/>
    <x v="5"/>
    <s v="20200253"/>
    <x v="16"/>
    <n v="0"/>
    <n v="0"/>
    <n v="0"/>
    <n v="0"/>
    <n v="0.11"/>
  </r>
  <r>
    <s v="APENs"/>
    <s v="08"/>
    <x v="5"/>
    <s v="20200253"/>
    <x v="16"/>
    <n v="0"/>
    <n v="0"/>
    <n v="0"/>
    <n v="0"/>
    <n v="0"/>
  </r>
  <r>
    <s v="APENs"/>
    <s v="08"/>
    <x v="5"/>
    <s v="20200253"/>
    <x v="16"/>
    <n v="0"/>
    <n v="1.585"/>
    <n v="0"/>
    <n v="0"/>
    <n v="0"/>
  </r>
  <r>
    <s v="APENs"/>
    <s v="08"/>
    <x v="5"/>
    <s v="20200254"/>
    <x v="16"/>
    <n v="0"/>
    <n v="0"/>
    <n v="0.02"/>
    <n v="0"/>
    <n v="0"/>
  </r>
  <r>
    <s v="APENs"/>
    <s v="08"/>
    <x v="5"/>
    <s v="20200254"/>
    <x v="16"/>
    <n v="0.02"/>
    <n v="0"/>
    <n v="0"/>
    <n v="0"/>
    <n v="0"/>
  </r>
  <r>
    <s v="APENs"/>
    <s v="08"/>
    <x v="5"/>
    <s v="20200254"/>
    <x v="16"/>
    <n v="0"/>
    <n v="0"/>
    <n v="0"/>
    <n v="0"/>
    <n v="0.13"/>
  </r>
  <r>
    <s v="APENs"/>
    <s v="08"/>
    <x v="5"/>
    <s v="20200254"/>
    <x v="16"/>
    <n v="0"/>
    <n v="0"/>
    <n v="0"/>
    <n v="0"/>
    <n v="0"/>
  </r>
  <r>
    <s v="APENs"/>
    <s v="08"/>
    <x v="5"/>
    <s v="20200254"/>
    <x v="16"/>
    <n v="0"/>
    <n v="0"/>
    <n v="0"/>
    <n v="2.5000000000000001E-5"/>
    <n v="0"/>
  </r>
  <r>
    <s v="APENs"/>
    <s v="08"/>
    <x v="5"/>
    <s v="20200254"/>
    <x v="16"/>
    <n v="0"/>
    <n v="0.01"/>
    <n v="0"/>
    <n v="0"/>
    <n v="0"/>
  </r>
  <r>
    <s v="APENs"/>
    <s v="08"/>
    <x v="5"/>
    <s v="20200254"/>
    <x v="16"/>
    <n v="0"/>
    <n v="0"/>
    <n v="5.5640000000000001"/>
    <n v="0"/>
    <n v="0"/>
  </r>
  <r>
    <s v="APENs"/>
    <s v="08"/>
    <x v="5"/>
    <s v="20200254"/>
    <x v="16"/>
    <n v="5.5640000000000001"/>
    <n v="0"/>
    <n v="0"/>
    <n v="0"/>
    <n v="0"/>
  </r>
  <r>
    <s v="APENs"/>
    <s v="08"/>
    <x v="5"/>
    <s v="20200254"/>
    <x v="16"/>
    <n v="0"/>
    <n v="0"/>
    <n v="0"/>
    <n v="0"/>
    <n v="0.13"/>
  </r>
  <r>
    <s v="APENs"/>
    <s v="08"/>
    <x v="5"/>
    <s v="20200254"/>
    <x v="16"/>
    <n v="0"/>
    <n v="0"/>
    <n v="0"/>
    <n v="0"/>
    <n v="0"/>
  </r>
  <r>
    <s v="APENs"/>
    <s v="08"/>
    <x v="5"/>
    <s v="20200254"/>
    <x v="16"/>
    <n v="0"/>
    <n v="0"/>
    <n v="0"/>
    <n v="6.4409999999999997E-3"/>
    <n v="0"/>
  </r>
  <r>
    <s v="APENs"/>
    <s v="08"/>
    <x v="5"/>
    <s v="20200254"/>
    <x v="16"/>
    <n v="0"/>
    <n v="2.7829999999999999"/>
    <n v="0"/>
    <n v="0"/>
    <n v="0"/>
  </r>
  <r>
    <s v="APENs"/>
    <s v="08"/>
    <x v="5"/>
    <s v="20200254"/>
    <x v="16"/>
    <n v="0"/>
    <n v="0"/>
    <n v="25.513000000000002"/>
    <n v="0"/>
    <n v="0"/>
  </r>
  <r>
    <s v="APENs"/>
    <s v="08"/>
    <x v="5"/>
    <s v="20200254"/>
    <x v="16"/>
    <n v="16.988"/>
    <n v="0"/>
    <n v="0"/>
    <n v="0"/>
    <n v="0"/>
  </r>
  <r>
    <s v="APENs"/>
    <s v="08"/>
    <x v="5"/>
    <s v="20200254"/>
    <x v="16"/>
    <n v="0"/>
    <n v="0"/>
    <n v="0"/>
    <n v="0"/>
    <n v="0.06"/>
  </r>
  <r>
    <s v="APENs"/>
    <s v="08"/>
    <x v="5"/>
    <s v="20200254"/>
    <x v="16"/>
    <n v="0"/>
    <n v="0"/>
    <n v="0"/>
    <n v="0"/>
    <n v="0"/>
  </r>
  <r>
    <s v="APENs"/>
    <s v="08"/>
    <x v="5"/>
    <s v="20200254"/>
    <x v="16"/>
    <n v="0"/>
    <n v="9.0999999999999998E-2"/>
    <n v="0"/>
    <n v="0"/>
    <n v="0"/>
  </r>
  <r>
    <s v="APENs"/>
    <s v="08"/>
    <x v="5"/>
    <s v="31000199"/>
    <x v="22"/>
    <n v="0"/>
    <n v="8.199999"/>
    <n v="0"/>
    <n v="0"/>
    <n v="0"/>
  </r>
  <r>
    <s v="APENs"/>
    <s v="08"/>
    <x v="5"/>
    <s v="31000227"/>
    <x v="15"/>
    <n v="0"/>
    <n v="0.47799999999999998"/>
    <n v="0"/>
    <n v="0"/>
    <n v="0"/>
  </r>
  <r>
    <s v="APENs"/>
    <s v="08"/>
    <x v="5"/>
    <s v="31088801"/>
    <x v="17"/>
    <n v="0"/>
    <n v="1.5"/>
    <n v="0"/>
    <n v="0"/>
    <n v="0"/>
  </r>
  <r>
    <s v="APENs"/>
    <s v="08"/>
    <x v="5"/>
    <s v="20200201"/>
    <x v="16"/>
    <n v="0"/>
    <n v="0"/>
    <n v="5.55105"/>
    <n v="0"/>
    <n v="0"/>
  </r>
  <r>
    <s v="APENs"/>
    <s v="08"/>
    <x v="5"/>
    <s v="20200201"/>
    <x v="16"/>
    <n v="38.903651000000004"/>
    <n v="0"/>
    <n v="0"/>
    <n v="0"/>
    <n v="0"/>
  </r>
  <r>
    <s v="APENs"/>
    <s v="08"/>
    <x v="5"/>
    <s v="20200201"/>
    <x v="16"/>
    <n v="0"/>
    <n v="0"/>
    <n v="0"/>
    <n v="0"/>
    <n v="1.0213000000000001"/>
  </r>
  <r>
    <s v="APENs"/>
    <s v="08"/>
    <x v="5"/>
    <s v="20200201"/>
    <x v="16"/>
    <n v="0"/>
    <n v="0"/>
    <n v="0"/>
    <n v="0"/>
    <n v="0"/>
  </r>
  <r>
    <s v="APENs"/>
    <s v="08"/>
    <x v="5"/>
    <s v="20200201"/>
    <x v="16"/>
    <n v="0"/>
    <n v="0"/>
    <n v="0"/>
    <n v="4.3770000000000003E-2"/>
    <n v="0"/>
  </r>
  <r>
    <s v="APENs"/>
    <s v="08"/>
    <x v="5"/>
    <s v="20200201"/>
    <x v="16"/>
    <n v="0"/>
    <n v="0.41639900000000002"/>
    <n v="0"/>
    <n v="0"/>
    <n v="0"/>
  </r>
  <r>
    <s v="APENs"/>
    <s v="08"/>
    <x v="5"/>
    <s v="20200201"/>
    <x v="16"/>
    <n v="0"/>
    <n v="0"/>
    <n v="3.0439999999999998E-3"/>
    <n v="0"/>
    <n v="0"/>
  </r>
  <r>
    <s v="APENs"/>
    <s v="08"/>
    <x v="5"/>
    <s v="20200201"/>
    <x v="16"/>
    <n v="0.1"/>
    <n v="0"/>
    <n v="0"/>
    <n v="0"/>
    <n v="0"/>
  </r>
  <r>
    <s v="APENs"/>
    <s v="08"/>
    <x v="5"/>
    <s v="20200201"/>
    <x v="16"/>
    <n v="0"/>
    <n v="0"/>
    <n v="0"/>
    <n v="0"/>
    <n v="6.9999999999999999E-4"/>
  </r>
  <r>
    <s v="APENs"/>
    <s v="08"/>
    <x v="5"/>
    <s v="20200201"/>
    <x v="16"/>
    <n v="0"/>
    <n v="0"/>
    <n v="0"/>
    <n v="0"/>
    <n v="0"/>
  </r>
  <r>
    <s v="APENs"/>
    <s v="08"/>
    <x v="5"/>
    <s v="20200201"/>
    <x v="16"/>
    <n v="0"/>
    <n v="0"/>
    <n v="0"/>
    <n v="3.0000000000000001E-5"/>
    <n v="0"/>
  </r>
  <r>
    <s v="APENs"/>
    <s v="08"/>
    <x v="5"/>
    <s v="20200201"/>
    <x v="16"/>
    <n v="0"/>
    <n v="2.8499999999999999E-4"/>
    <n v="0"/>
    <n v="0"/>
    <n v="0"/>
  </r>
  <r>
    <s v="APENs"/>
    <s v="08"/>
    <x v="5"/>
    <s v="20200201"/>
    <x v="16"/>
    <n v="0"/>
    <n v="0"/>
    <n v="18.8"/>
    <n v="0"/>
    <n v="0"/>
  </r>
  <r>
    <s v="APENs"/>
    <s v="08"/>
    <x v="5"/>
    <s v="20200201"/>
    <x v="16"/>
    <n v="0"/>
    <n v="0"/>
    <n v="0"/>
    <n v="0"/>
    <n v="1"/>
  </r>
  <r>
    <s v="APENs"/>
    <s v="08"/>
    <x v="5"/>
    <s v="20200201"/>
    <x v="16"/>
    <n v="0"/>
    <n v="0"/>
    <n v="0"/>
    <n v="0"/>
    <n v="0"/>
  </r>
  <r>
    <s v="APENs"/>
    <s v="08"/>
    <x v="5"/>
    <s v="20200201"/>
    <x v="16"/>
    <n v="0"/>
    <n v="0"/>
    <n v="0"/>
    <n v="0.5"/>
    <n v="0"/>
  </r>
  <r>
    <s v="APENs"/>
    <s v="08"/>
    <x v="5"/>
    <s v="20200201"/>
    <x v="16"/>
    <n v="0"/>
    <n v="0.5"/>
    <n v="0"/>
    <n v="0"/>
    <n v="0"/>
  </r>
  <r>
    <s v="APENs"/>
    <s v="08"/>
    <x v="5"/>
    <s v="20200202"/>
    <x v="16"/>
    <n v="0"/>
    <n v="0"/>
    <n v="8.1460000000000005E-2"/>
    <n v="0"/>
    <n v="0"/>
  </r>
  <r>
    <s v="APENs"/>
    <s v="08"/>
    <x v="5"/>
    <s v="20200202"/>
    <x v="16"/>
    <n v="4.6170000000000003E-2"/>
    <n v="0"/>
    <n v="0"/>
    <n v="0"/>
    <n v="0"/>
  </r>
  <r>
    <s v="APENs"/>
    <s v="08"/>
    <x v="5"/>
    <s v="20200202"/>
    <x v="16"/>
    <n v="0"/>
    <n v="0"/>
    <n v="0"/>
    <n v="0"/>
    <n v="5.0000000000000001E-4"/>
  </r>
  <r>
    <s v="APENs"/>
    <s v="08"/>
    <x v="5"/>
    <s v="20200202"/>
    <x v="16"/>
    <n v="0"/>
    <n v="0"/>
    <n v="0"/>
    <n v="0"/>
    <n v="0"/>
  </r>
  <r>
    <s v="APENs"/>
    <s v="08"/>
    <x v="5"/>
    <s v="20200202"/>
    <x v="16"/>
    <n v="0"/>
    <n v="0"/>
    <n v="0"/>
    <n v="3.0000000000000001E-5"/>
    <n v="0"/>
  </r>
  <r>
    <s v="APENs"/>
    <s v="08"/>
    <x v="5"/>
    <s v="20200202"/>
    <x v="16"/>
    <n v="0"/>
    <n v="3.066E-2"/>
    <n v="0"/>
    <n v="0"/>
    <n v="0"/>
  </r>
  <r>
    <s v="APENs"/>
    <s v="08"/>
    <x v="5"/>
    <s v="20200202"/>
    <x v="16"/>
    <n v="0"/>
    <n v="0"/>
    <n v="8.1460000000000005E-2"/>
    <n v="0"/>
    <n v="0"/>
  </r>
  <r>
    <s v="APENs"/>
    <s v="08"/>
    <x v="5"/>
    <s v="20200202"/>
    <x v="16"/>
    <n v="4.6170000000000003E-2"/>
    <n v="0"/>
    <n v="0"/>
    <n v="0"/>
    <n v="0"/>
  </r>
  <r>
    <s v="APENs"/>
    <s v="08"/>
    <x v="5"/>
    <s v="20200202"/>
    <x v="16"/>
    <n v="0"/>
    <n v="0"/>
    <n v="0"/>
    <n v="0"/>
    <n v="5.0000000000000001E-4"/>
  </r>
  <r>
    <s v="APENs"/>
    <s v="08"/>
    <x v="5"/>
    <s v="20200202"/>
    <x v="16"/>
    <n v="0"/>
    <n v="0"/>
    <n v="0"/>
    <n v="0"/>
    <n v="0"/>
  </r>
  <r>
    <s v="APENs"/>
    <s v="08"/>
    <x v="5"/>
    <s v="20200202"/>
    <x v="16"/>
    <n v="0"/>
    <n v="0"/>
    <n v="0"/>
    <n v="3.0000000000000001E-5"/>
    <n v="0"/>
  </r>
  <r>
    <s v="APENs"/>
    <s v="08"/>
    <x v="5"/>
    <s v="20200202"/>
    <x v="16"/>
    <n v="0"/>
    <n v="3.066E-2"/>
    <n v="0"/>
    <n v="0"/>
    <n v="0"/>
  </r>
  <r>
    <s v="APENs"/>
    <s v="08"/>
    <x v="5"/>
    <s v="20200202"/>
    <x v="16"/>
    <n v="0"/>
    <n v="0"/>
    <n v="0.347113"/>
    <n v="0"/>
    <n v="0"/>
  </r>
  <r>
    <s v="APENs"/>
    <s v="08"/>
    <x v="5"/>
    <s v="20200202"/>
    <x v="16"/>
    <n v="1.877958"/>
    <n v="0"/>
    <n v="0"/>
    <n v="0"/>
    <n v="0"/>
  </r>
  <r>
    <s v="APENs"/>
    <s v="08"/>
    <x v="5"/>
    <s v="20200202"/>
    <x v="16"/>
    <n v="0"/>
    <n v="0"/>
    <n v="0"/>
    <n v="0"/>
    <n v="0.46"/>
  </r>
  <r>
    <s v="APENs"/>
    <s v="08"/>
    <x v="5"/>
    <s v="20200202"/>
    <x v="16"/>
    <n v="0"/>
    <n v="0"/>
    <n v="0"/>
    <n v="0"/>
    <n v="0"/>
  </r>
  <r>
    <s v="APENs"/>
    <s v="08"/>
    <x v="5"/>
    <s v="20200202"/>
    <x v="16"/>
    <n v="0"/>
    <n v="0"/>
    <n v="0"/>
    <n v="0.24"/>
    <n v="0"/>
  </r>
  <r>
    <s v="APENs"/>
    <s v="08"/>
    <x v="5"/>
    <s v="20200202"/>
    <x v="16"/>
    <n v="0"/>
    <n v="0.2"/>
    <n v="0"/>
    <n v="0"/>
    <n v="0"/>
  </r>
  <r>
    <s v="APENs"/>
    <s v="08"/>
    <x v="5"/>
    <s v="20200202"/>
    <x v="16"/>
    <n v="0"/>
    <n v="0"/>
    <n v="2.2999999999999998"/>
    <n v="0"/>
    <n v="0"/>
  </r>
  <r>
    <s v="APENs"/>
    <s v="08"/>
    <x v="5"/>
    <s v="20200202"/>
    <x v="16"/>
    <n v="10.199999999999999"/>
    <n v="0"/>
    <n v="0"/>
    <n v="0"/>
    <n v="0"/>
  </r>
  <r>
    <s v="APENs"/>
    <s v="08"/>
    <x v="5"/>
    <s v="20200202"/>
    <x v="16"/>
    <n v="0"/>
    <n v="0"/>
    <n v="0"/>
    <n v="0"/>
    <n v="3.7999999999999999E-2"/>
  </r>
  <r>
    <s v="APENs"/>
    <s v="08"/>
    <x v="5"/>
    <s v="20200202"/>
    <x v="16"/>
    <n v="0"/>
    <n v="0"/>
    <n v="0"/>
    <n v="0"/>
    <n v="0"/>
  </r>
  <r>
    <s v="APENs"/>
    <s v="08"/>
    <x v="5"/>
    <s v="20200202"/>
    <x v="16"/>
    <n v="0"/>
    <n v="0"/>
    <n v="0"/>
    <n v="5.0000000000000001E-3"/>
    <n v="0"/>
  </r>
  <r>
    <s v="APENs"/>
    <s v="08"/>
    <x v="5"/>
    <s v="20200202"/>
    <x v="16"/>
    <n v="0"/>
    <n v="2.09"/>
    <n v="0"/>
    <n v="0"/>
    <n v="0"/>
  </r>
  <r>
    <s v="APENs"/>
    <s v="08"/>
    <x v="5"/>
    <s v="20200252"/>
    <x v="16"/>
    <n v="0"/>
    <n v="0"/>
    <n v="4.45"/>
    <n v="0"/>
    <n v="0"/>
  </r>
  <r>
    <s v="APENs"/>
    <s v="08"/>
    <x v="5"/>
    <s v="20200252"/>
    <x v="16"/>
    <n v="7.42"/>
    <n v="0"/>
    <n v="0"/>
    <n v="0"/>
    <n v="0"/>
  </r>
  <r>
    <s v="APENs"/>
    <s v="08"/>
    <x v="5"/>
    <s v="20200252"/>
    <x v="16"/>
    <n v="0"/>
    <n v="0"/>
    <n v="0"/>
    <n v="0"/>
    <n v="0.12634999999999999"/>
  </r>
  <r>
    <s v="APENs"/>
    <s v="08"/>
    <x v="5"/>
    <s v="20200252"/>
    <x v="16"/>
    <n v="0"/>
    <n v="0"/>
    <n v="0"/>
    <n v="0"/>
    <n v="0"/>
  </r>
  <r>
    <s v="APENs"/>
    <s v="08"/>
    <x v="5"/>
    <s v="20200252"/>
    <x v="16"/>
    <n v="0"/>
    <n v="0"/>
    <n v="0"/>
    <n v="7.5810000000000001E-3"/>
    <n v="0"/>
  </r>
  <r>
    <s v="APENs"/>
    <s v="08"/>
    <x v="5"/>
    <s v="20200252"/>
    <x v="16"/>
    <n v="0"/>
    <n v="4.45"/>
    <n v="0"/>
    <n v="0"/>
    <n v="0"/>
  </r>
  <r>
    <s v="APENs"/>
    <s v="08"/>
    <x v="5"/>
    <s v="20200252"/>
    <x v="16"/>
    <n v="0"/>
    <n v="0"/>
    <n v="4.45"/>
    <n v="0"/>
    <n v="0"/>
  </r>
  <r>
    <s v="APENs"/>
    <s v="08"/>
    <x v="5"/>
    <s v="20200252"/>
    <x v="16"/>
    <n v="7.42"/>
    <n v="0"/>
    <n v="0"/>
    <n v="0"/>
    <n v="0"/>
  </r>
  <r>
    <s v="APENs"/>
    <s v="08"/>
    <x v="5"/>
    <s v="20200252"/>
    <x v="16"/>
    <n v="0"/>
    <n v="0"/>
    <n v="0"/>
    <n v="0"/>
    <n v="0.5"/>
  </r>
  <r>
    <s v="APENs"/>
    <s v="08"/>
    <x v="5"/>
    <s v="20200252"/>
    <x v="16"/>
    <n v="0"/>
    <n v="0"/>
    <n v="0"/>
    <n v="0"/>
    <n v="0"/>
  </r>
  <r>
    <s v="APENs"/>
    <s v="08"/>
    <x v="5"/>
    <s v="20200252"/>
    <x v="16"/>
    <n v="0"/>
    <n v="0"/>
    <n v="0"/>
    <n v="0.01"/>
    <n v="0"/>
  </r>
  <r>
    <s v="APENs"/>
    <s v="08"/>
    <x v="5"/>
    <s v="20200252"/>
    <x v="16"/>
    <n v="0"/>
    <n v="4.45"/>
    <n v="0"/>
    <n v="0"/>
    <n v="0"/>
  </r>
  <r>
    <s v="APENs"/>
    <s v="08"/>
    <x v="5"/>
    <s v="31000301"/>
    <x v="15"/>
    <n v="0"/>
    <n v="2.7"/>
    <n v="0"/>
    <n v="0"/>
    <n v="0"/>
  </r>
  <r>
    <s v="APENs"/>
    <s v="08"/>
    <x v="5"/>
    <s v="20200252"/>
    <x v="16"/>
    <n v="0"/>
    <n v="0"/>
    <n v="21.2"/>
    <n v="0"/>
    <n v="0"/>
  </r>
  <r>
    <s v="APENs"/>
    <s v="08"/>
    <x v="5"/>
    <s v="20200252"/>
    <x v="16"/>
    <n v="14.16"/>
    <n v="0"/>
    <n v="0"/>
    <n v="0"/>
    <n v="0"/>
  </r>
  <r>
    <s v="APENs"/>
    <s v="08"/>
    <x v="5"/>
    <s v="20200252"/>
    <x v="16"/>
    <n v="0"/>
    <n v="0"/>
    <n v="0"/>
    <n v="0"/>
    <n v="0.26350000000000001"/>
  </r>
  <r>
    <s v="APENs"/>
    <s v="08"/>
    <x v="5"/>
    <s v="20200252"/>
    <x v="16"/>
    <n v="0"/>
    <n v="0"/>
    <n v="0"/>
    <n v="0"/>
    <n v="0"/>
  </r>
  <r>
    <s v="APENs"/>
    <s v="08"/>
    <x v="5"/>
    <s v="20200252"/>
    <x v="16"/>
    <n v="0"/>
    <n v="0"/>
    <n v="0"/>
    <n v="1.5810000000000001E-2"/>
    <n v="0"/>
  </r>
  <r>
    <s v="APENs"/>
    <s v="08"/>
    <x v="5"/>
    <s v="20200252"/>
    <x v="16"/>
    <n v="0"/>
    <n v="2.66"/>
    <n v="0"/>
    <n v="0"/>
    <n v="0"/>
  </r>
  <r>
    <s v="APENs"/>
    <s v="08"/>
    <x v="5"/>
    <s v="20200252"/>
    <x v="16"/>
    <n v="0"/>
    <n v="0"/>
    <n v="17.89"/>
    <n v="0"/>
    <n v="0"/>
  </r>
  <r>
    <s v="APENs"/>
    <s v="08"/>
    <x v="5"/>
    <s v="20200252"/>
    <x v="16"/>
    <n v="12.54"/>
    <n v="0"/>
    <n v="0"/>
    <n v="0"/>
    <n v="0"/>
  </r>
  <r>
    <s v="APENs"/>
    <s v="08"/>
    <x v="5"/>
    <s v="20200252"/>
    <x v="16"/>
    <n v="0"/>
    <n v="0"/>
    <n v="0"/>
    <n v="0"/>
    <n v="0.44700000000000001"/>
  </r>
  <r>
    <s v="APENs"/>
    <s v="08"/>
    <x v="5"/>
    <s v="20200252"/>
    <x v="16"/>
    <n v="0"/>
    <n v="0"/>
    <n v="0"/>
    <n v="0"/>
    <n v="0"/>
  </r>
  <r>
    <s v="APENs"/>
    <s v="08"/>
    <x v="5"/>
    <s v="20200252"/>
    <x v="16"/>
    <n v="0"/>
    <n v="0"/>
    <n v="0"/>
    <n v="2.682E-2"/>
    <n v="0"/>
  </r>
  <r>
    <s v="APENs"/>
    <s v="08"/>
    <x v="5"/>
    <s v="20200252"/>
    <x v="16"/>
    <n v="0"/>
    <n v="2.36"/>
    <n v="0"/>
    <n v="0"/>
    <n v="0"/>
  </r>
  <r>
    <s v="APENs"/>
    <s v="08"/>
    <x v="5"/>
    <s v="20200252"/>
    <x v="16"/>
    <n v="0"/>
    <n v="0"/>
    <n v="17.989999999999998"/>
    <n v="0"/>
    <n v="0"/>
  </r>
  <r>
    <s v="APENs"/>
    <s v="08"/>
    <x v="5"/>
    <s v="20200252"/>
    <x v="16"/>
    <n v="12.61"/>
    <n v="0"/>
    <n v="0"/>
    <n v="0"/>
    <n v="0"/>
  </r>
  <r>
    <s v="APENs"/>
    <s v="08"/>
    <x v="5"/>
    <s v="20200252"/>
    <x v="16"/>
    <n v="0"/>
    <n v="0"/>
    <n v="0"/>
    <n v="0"/>
    <n v="0.44700000000000001"/>
  </r>
  <r>
    <s v="APENs"/>
    <s v="08"/>
    <x v="5"/>
    <s v="20200252"/>
    <x v="16"/>
    <n v="0"/>
    <n v="0"/>
    <n v="0"/>
    <n v="0"/>
    <n v="0"/>
  </r>
  <r>
    <s v="APENs"/>
    <s v="08"/>
    <x v="5"/>
    <s v="20200252"/>
    <x v="16"/>
    <n v="0"/>
    <n v="0"/>
    <n v="0"/>
    <n v="2.682E-2"/>
    <n v="0"/>
  </r>
  <r>
    <s v="APENs"/>
    <s v="08"/>
    <x v="5"/>
    <s v="20200252"/>
    <x v="16"/>
    <n v="0"/>
    <n v="2.37"/>
    <n v="0"/>
    <n v="0"/>
    <n v="0"/>
  </r>
  <r>
    <s v="APENs"/>
    <s v="08"/>
    <x v="5"/>
    <s v="20200253"/>
    <x v="16"/>
    <n v="0"/>
    <n v="0"/>
    <n v="1.5"/>
    <n v="0"/>
    <n v="0"/>
  </r>
  <r>
    <s v="APENs"/>
    <s v="08"/>
    <x v="5"/>
    <s v="20200253"/>
    <x v="16"/>
    <n v="28.03"/>
    <n v="0"/>
    <n v="0"/>
    <n v="0"/>
    <n v="0"/>
  </r>
  <r>
    <s v="APENs"/>
    <s v="08"/>
    <x v="5"/>
    <s v="20200253"/>
    <x v="16"/>
    <n v="0"/>
    <n v="0"/>
    <n v="0"/>
    <n v="0"/>
    <n v="6.8199999999999997E-2"/>
  </r>
  <r>
    <s v="APENs"/>
    <s v="08"/>
    <x v="5"/>
    <s v="20200253"/>
    <x v="16"/>
    <n v="0"/>
    <n v="0"/>
    <n v="0"/>
    <n v="0"/>
    <n v="0"/>
  </r>
  <r>
    <s v="APENs"/>
    <s v="08"/>
    <x v="5"/>
    <s v="20200253"/>
    <x v="16"/>
    <n v="0"/>
    <n v="0"/>
    <n v="0"/>
    <n v="4.0920000000000002E-3"/>
    <n v="0"/>
  </r>
  <r>
    <s v="APENs"/>
    <s v="08"/>
    <x v="5"/>
    <s v="20200253"/>
    <x v="16"/>
    <n v="0"/>
    <n v="0.60176300000000005"/>
    <n v="0"/>
    <n v="0"/>
    <n v="0"/>
  </r>
  <r>
    <s v="APENs"/>
    <s v="08"/>
    <x v="5"/>
    <s v="31000301"/>
    <x v="15"/>
    <n v="0"/>
    <n v="14.36"/>
    <n v="0"/>
    <n v="0"/>
    <n v="0"/>
  </r>
  <r>
    <s v="APENs"/>
    <s v="08"/>
    <x v="5"/>
    <s v="31088801"/>
    <x v="17"/>
    <n v="0"/>
    <n v="4.51"/>
    <n v="0"/>
    <n v="0"/>
    <n v="0"/>
  </r>
  <r>
    <s v="APENs"/>
    <s v="08"/>
    <x v="5"/>
    <s v="40400311"/>
    <x v="18"/>
    <n v="0"/>
    <n v="10.278806154600085"/>
    <n v="0"/>
    <n v="0"/>
    <n v="0"/>
  </r>
  <r>
    <s v="APENs"/>
    <s v="08"/>
    <x v="5"/>
    <s v="20200253"/>
    <x v="16"/>
    <n v="0"/>
    <n v="0"/>
    <n v="19.2"/>
    <n v="0"/>
    <n v="0"/>
  </r>
  <r>
    <s v="APENs"/>
    <s v="08"/>
    <x v="5"/>
    <s v="20200253"/>
    <x v="16"/>
    <n v="12.8"/>
    <n v="0"/>
    <n v="0"/>
    <n v="0"/>
    <n v="0"/>
  </r>
  <r>
    <s v="APENs"/>
    <s v="08"/>
    <x v="5"/>
    <s v="20200253"/>
    <x v="16"/>
    <n v="0"/>
    <n v="0"/>
    <n v="0"/>
    <n v="0"/>
    <n v="0.18701699999999999"/>
  </r>
  <r>
    <s v="APENs"/>
    <s v="08"/>
    <x v="5"/>
    <s v="20200253"/>
    <x v="16"/>
    <n v="0"/>
    <n v="0"/>
    <n v="0"/>
    <n v="0"/>
    <n v="0"/>
  </r>
  <r>
    <s v="APENs"/>
    <s v="08"/>
    <x v="5"/>
    <s v="20200253"/>
    <x v="16"/>
    <n v="0"/>
    <n v="0"/>
    <n v="0"/>
    <n v="1.158E-2"/>
    <n v="0"/>
  </r>
  <r>
    <s v="APENs"/>
    <s v="08"/>
    <x v="5"/>
    <s v="20200253"/>
    <x v="16"/>
    <n v="0"/>
    <n v="1.3"/>
    <n v="0"/>
    <n v="0"/>
    <n v="0"/>
  </r>
  <r>
    <s v="APENs"/>
    <s v="08"/>
    <x v="5"/>
    <s v="31000199"/>
    <x v="18"/>
    <n v="0"/>
    <n v="4.3466228153761"/>
    <n v="0"/>
    <n v="0"/>
    <n v="0"/>
  </r>
  <r>
    <s v="APENs"/>
    <s v="08"/>
    <x v="5"/>
    <s v="31000301"/>
    <x v="15"/>
    <n v="0"/>
    <n v="26.642002999999999"/>
    <n v="0"/>
    <n v="0"/>
    <n v="0"/>
  </r>
  <r>
    <s v="APENs"/>
    <s v="08"/>
    <x v="5"/>
    <s v="20200202"/>
    <x v="16"/>
    <n v="0"/>
    <n v="0"/>
    <n v="6.21"/>
    <n v="0"/>
    <n v="0"/>
  </r>
  <r>
    <s v="APENs"/>
    <s v="08"/>
    <x v="5"/>
    <s v="20200202"/>
    <x v="16"/>
    <n v="62.14"/>
    <n v="0"/>
    <n v="0"/>
    <n v="0"/>
    <n v="0"/>
  </r>
  <r>
    <s v="APENs"/>
    <s v="08"/>
    <x v="5"/>
    <s v="20200202"/>
    <x v="16"/>
    <n v="0"/>
    <n v="0"/>
    <n v="0"/>
    <n v="7.0000000000000001E-3"/>
    <n v="0"/>
  </r>
  <r>
    <s v="APENs"/>
    <s v="08"/>
    <x v="5"/>
    <s v="20200202"/>
    <x v="16"/>
    <n v="0"/>
    <n v="0.55000000000000004"/>
    <n v="0"/>
    <n v="0"/>
    <n v="0"/>
  </r>
  <r>
    <s v="APENs"/>
    <s v="08"/>
    <x v="5"/>
    <s v="20200202"/>
    <x v="16"/>
    <n v="0"/>
    <n v="0"/>
    <n v="0.81"/>
    <n v="0"/>
    <n v="0"/>
  </r>
  <r>
    <s v="APENs"/>
    <s v="08"/>
    <x v="5"/>
    <s v="20200202"/>
    <x v="16"/>
    <n v="6.367"/>
    <n v="0"/>
    <n v="0"/>
    <n v="0"/>
    <n v="0"/>
  </r>
  <r>
    <s v="APENs"/>
    <s v="08"/>
    <x v="5"/>
    <s v="20200202"/>
    <x v="16"/>
    <n v="0"/>
    <n v="0"/>
    <n v="0"/>
    <n v="0"/>
    <n v="0.03"/>
  </r>
  <r>
    <s v="APENs"/>
    <s v="08"/>
    <x v="5"/>
    <s v="20200202"/>
    <x v="16"/>
    <n v="0"/>
    <n v="0"/>
    <n v="0"/>
    <n v="0"/>
    <n v="0"/>
  </r>
  <r>
    <s v="APENs"/>
    <s v="08"/>
    <x v="5"/>
    <s v="20200202"/>
    <x v="16"/>
    <n v="0"/>
    <n v="0"/>
    <n v="0"/>
    <n v="1E-3"/>
    <n v="0"/>
  </r>
  <r>
    <s v="APENs"/>
    <s v="08"/>
    <x v="5"/>
    <s v="20200202"/>
    <x v="16"/>
    <n v="0"/>
    <n v="0.255"/>
    <n v="0"/>
    <n v="0"/>
    <n v="0"/>
  </r>
  <r>
    <s v="APENs"/>
    <s v="08"/>
    <x v="5"/>
    <s v="20200202"/>
    <x v="16"/>
    <n v="0"/>
    <n v="0"/>
    <n v="25.9"/>
    <n v="0"/>
    <n v="0"/>
  </r>
  <r>
    <s v="APENs"/>
    <s v="08"/>
    <x v="5"/>
    <s v="20200202"/>
    <x v="16"/>
    <n v="30.6"/>
    <n v="0"/>
    <n v="0"/>
    <n v="0"/>
    <n v="0"/>
  </r>
  <r>
    <s v="APENs"/>
    <s v="08"/>
    <x v="5"/>
    <s v="20200202"/>
    <x v="16"/>
    <n v="0"/>
    <n v="0"/>
    <n v="0"/>
    <n v="0"/>
    <n v="0.1"/>
  </r>
  <r>
    <s v="APENs"/>
    <s v="08"/>
    <x v="5"/>
    <s v="20200202"/>
    <x v="16"/>
    <n v="0"/>
    <n v="0"/>
    <n v="0"/>
    <n v="0"/>
    <n v="0"/>
  </r>
  <r>
    <s v="APENs"/>
    <s v="08"/>
    <x v="5"/>
    <s v="20200202"/>
    <x v="16"/>
    <n v="0"/>
    <n v="0"/>
    <n v="0"/>
    <n v="4.0000000000000001E-3"/>
    <n v="0"/>
  </r>
  <r>
    <s v="APENs"/>
    <s v="08"/>
    <x v="5"/>
    <s v="20200202"/>
    <x v="16"/>
    <n v="0"/>
    <n v="0.2"/>
    <n v="0"/>
    <n v="0"/>
    <n v="0"/>
  </r>
  <r>
    <s v="APENs"/>
    <s v="08"/>
    <x v="5"/>
    <s v="20200202"/>
    <x v="16"/>
    <n v="0"/>
    <n v="0"/>
    <n v="5.5"/>
    <n v="0"/>
    <n v="0"/>
  </r>
  <r>
    <s v="APENs"/>
    <s v="08"/>
    <x v="5"/>
    <s v="20200202"/>
    <x v="16"/>
    <n v="6.3"/>
    <n v="0"/>
    <n v="0"/>
    <n v="0"/>
    <n v="0"/>
  </r>
  <r>
    <s v="APENs"/>
    <s v="08"/>
    <x v="5"/>
    <s v="20200202"/>
    <x v="16"/>
    <n v="0"/>
    <n v="0"/>
    <n v="0"/>
    <n v="0"/>
    <n v="0.01"/>
  </r>
  <r>
    <s v="APENs"/>
    <s v="08"/>
    <x v="5"/>
    <s v="20200202"/>
    <x v="16"/>
    <n v="0"/>
    <n v="0"/>
    <n v="0"/>
    <n v="0"/>
    <n v="0"/>
  </r>
  <r>
    <s v="APENs"/>
    <s v="08"/>
    <x v="5"/>
    <s v="20200202"/>
    <x v="16"/>
    <n v="0"/>
    <n v="0"/>
    <n v="0"/>
    <n v="1E-3"/>
    <n v="0"/>
  </r>
  <r>
    <s v="APENs"/>
    <s v="08"/>
    <x v="5"/>
    <s v="20200202"/>
    <x v="16"/>
    <n v="0"/>
    <n v="0.04"/>
    <n v="0"/>
    <n v="0"/>
    <n v="0"/>
  </r>
  <r>
    <s v="APENs"/>
    <s v="08"/>
    <x v="5"/>
    <s v="20200202"/>
    <x v="16"/>
    <n v="0"/>
    <n v="0"/>
    <n v="1.5"/>
    <n v="0"/>
    <n v="0"/>
  </r>
  <r>
    <s v="APENs"/>
    <s v="08"/>
    <x v="5"/>
    <s v="20200202"/>
    <x v="16"/>
    <n v="2.13"/>
    <n v="0"/>
    <n v="0"/>
    <n v="0"/>
    <n v="0"/>
  </r>
  <r>
    <s v="APENs"/>
    <s v="08"/>
    <x v="5"/>
    <s v="20200202"/>
    <x v="16"/>
    <n v="0"/>
    <n v="0"/>
    <n v="0"/>
    <n v="0"/>
    <n v="4.0000000000000001E-3"/>
  </r>
  <r>
    <s v="APENs"/>
    <s v="08"/>
    <x v="5"/>
    <s v="20200202"/>
    <x v="16"/>
    <n v="0"/>
    <n v="0"/>
    <n v="0"/>
    <n v="0"/>
    <n v="0"/>
  </r>
  <r>
    <s v="APENs"/>
    <s v="08"/>
    <x v="5"/>
    <s v="20200202"/>
    <x v="16"/>
    <n v="0"/>
    <n v="0"/>
    <n v="0"/>
    <n v="5.9999999999999995E-4"/>
    <n v="0"/>
  </r>
  <r>
    <s v="APENs"/>
    <s v="08"/>
    <x v="5"/>
    <s v="20200202"/>
    <x v="16"/>
    <n v="0"/>
    <n v="2.8000000000000001E-2"/>
    <n v="0"/>
    <n v="0"/>
    <n v="0"/>
  </r>
  <r>
    <s v="APENs"/>
    <s v="08"/>
    <x v="5"/>
    <s v="31000302"/>
    <x v="15"/>
    <n v="0"/>
    <n v="4.3490000000000002"/>
    <n v="0"/>
    <n v="0"/>
    <n v="0"/>
  </r>
  <r>
    <s v="APENs"/>
    <s v="08"/>
    <x v="5"/>
    <s v="20200252"/>
    <x v="16"/>
    <n v="0"/>
    <n v="0"/>
    <n v="0.42"/>
    <n v="0"/>
    <n v="0"/>
  </r>
  <r>
    <s v="APENs"/>
    <s v="08"/>
    <x v="5"/>
    <s v="20200252"/>
    <x v="16"/>
    <n v="2.1"/>
    <n v="0"/>
    <n v="0"/>
    <n v="0"/>
    <n v="0"/>
  </r>
  <r>
    <s v="APENs"/>
    <s v="08"/>
    <x v="5"/>
    <s v="20200252"/>
    <x v="16"/>
    <n v="0"/>
    <n v="0"/>
    <n v="0"/>
    <n v="0"/>
    <n v="1.4999999999999999E-2"/>
  </r>
  <r>
    <s v="APENs"/>
    <s v="08"/>
    <x v="5"/>
    <s v="20200252"/>
    <x v="16"/>
    <n v="0"/>
    <n v="0"/>
    <n v="0"/>
    <n v="0"/>
    <n v="0"/>
  </r>
  <r>
    <s v="APENs"/>
    <s v="08"/>
    <x v="5"/>
    <s v="20200252"/>
    <x v="16"/>
    <n v="0"/>
    <n v="0"/>
    <n v="0"/>
    <n v="8.9999999999999998E-4"/>
    <n v="0"/>
  </r>
  <r>
    <s v="APENs"/>
    <s v="08"/>
    <x v="5"/>
    <s v="20200252"/>
    <x v="16"/>
    <n v="0"/>
    <n v="0.4"/>
    <n v="0"/>
    <n v="0"/>
    <n v="0"/>
  </r>
  <r>
    <s v="APENs"/>
    <s v="08"/>
    <x v="5"/>
    <s v="20200254"/>
    <x v="16"/>
    <n v="0"/>
    <n v="0"/>
    <n v="12.31"/>
    <n v="0"/>
    <n v="0"/>
  </r>
  <r>
    <s v="APENs"/>
    <s v="08"/>
    <x v="5"/>
    <s v="20200254"/>
    <x v="16"/>
    <n v="8.2400009999999995"/>
    <n v="0"/>
    <n v="0"/>
    <n v="0"/>
    <n v="0"/>
  </r>
  <r>
    <s v="APENs"/>
    <s v="08"/>
    <x v="5"/>
    <s v="20200254"/>
    <x v="16"/>
    <n v="0"/>
    <n v="0"/>
    <n v="0"/>
    <n v="0"/>
    <n v="0.2147"/>
  </r>
  <r>
    <s v="APENs"/>
    <s v="08"/>
    <x v="5"/>
    <s v="20200254"/>
    <x v="16"/>
    <n v="0"/>
    <n v="0"/>
    <n v="0"/>
    <n v="0"/>
    <n v="0"/>
  </r>
  <r>
    <s v="APENs"/>
    <s v="08"/>
    <x v="5"/>
    <s v="20200254"/>
    <x v="16"/>
    <n v="0"/>
    <n v="0"/>
    <n v="0"/>
    <n v="1.2881999999999999E-2"/>
    <n v="0"/>
  </r>
  <r>
    <s v="APENs"/>
    <s v="08"/>
    <x v="5"/>
    <s v="20200254"/>
    <x v="16"/>
    <n v="0"/>
    <n v="2.8"/>
    <n v="0"/>
    <n v="0"/>
    <n v="0"/>
  </r>
  <r>
    <s v="APENs"/>
    <s v="08"/>
    <x v="5"/>
    <s v="31000301"/>
    <x v="15"/>
    <n v="0"/>
    <n v="1.672156"/>
    <n v="0"/>
    <n v="0"/>
    <n v="0"/>
  </r>
  <r>
    <s v="APENs"/>
    <s v="08"/>
    <x v="5"/>
    <s v="31000302"/>
    <x v="15"/>
    <n v="0"/>
    <n v="6.72"/>
    <n v="0"/>
    <n v="0"/>
    <n v="0"/>
  </r>
  <r>
    <s v="APENs"/>
    <s v="08"/>
    <x v="5"/>
    <s v="31088801"/>
    <x v="17"/>
    <n v="0"/>
    <n v="2.6"/>
    <n v="0"/>
    <n v="0"/>
    <n v="0"/>
  </r>
  <r>
    <s v="APENs"/>
    <s v="08"/>
    <x v="5"/>
    <s v="40400311"/>
    <x v="18"/>
    <n v="0"/>
    <n v="2.9609440653595693"/>
    <n v="0"/>
    <n v="0"/>
    <n v="0"/>
  </r>
  <r>
    <s v="APENs"/>
    <s v="08"/>
    <x v="5"/>
    <s v="20200254"/>
    <x v="16"/>
    <n v="0"/>
    <n v="0"/>
    <n v="19.41"/>
    <n v="0"/>
    <n v="0"/>
  </r>
  <r>
    <s v="APENs"/>
    <s v="08"/>
    <x v="5"/>
    <s v="20200254"/>
    <x v="16"/>
    <n v="0"/>
    <n v="0"/>
    <n v="19.41"/>
    <n v="0"/>
    <n v="0"/>
  </r>
  <r>
    <s v="APENs"/>
    <s v="08"/>
    <x v="5"/>
    <s v="20200254"/>
    <x v="16"/>
    <n v="25.88"/>
    <n v="0"/>
    <n v="0"/>
    <n v="0"/>
    <n v="0"/>
  </r>
  <r>
    <s v="APENs"/>
    <s v="08"/>
    <x v="5"/>
    <s v="20200254"/>
    <x v="16"/>
    <n v="25.88"/>
    <n v="0"/>
    <n v="0"/>
    <n v="0"/>
    <n v="0"/>
  </r>
  <r>
    <s v="APENs"/>
    <s v="08"/>
    <x v="5"/>
    <s v="20200254"/>
    <x v="16"/>
    <n v="0"/>
    <n v="0"/>
    <n v="0"/>
    <n v="0"/>
    <n v="3.248E-3"/>
  </r>
  <r>
    <s v="APENs"/>
    <s v="08"/>
    <x v="5"/>
    <s v="20200254"/>
    <x v="16"/>
    <n v="0"/>
    <n v="0"/>
    <n v="0"/>
    <n v="0"/>
    <n v="3.248E-3"/>
  </r>
  <r>
    <s v="APENs"/>
    <s v="08"/>
    <x v="5"/>
    <s v="20200254"/>
    <x v="16"/>
    <n v="0"/>
    <n v="0"/>
    <n v="0"/>
    <n v="0"/>
    <n v="0"/>
  </r>
  <r>
    <s v="APENs"/>
    <s v="08"/>
    <x v="5"/>
    <s v="20200254"/>
    <x v="16"/>
    <n v="0"/>
    <n v="0"/>
    <n v="0"/>
    <n v="0"/>
    <n v="0"/>
  </r>
  <r>
    <s v="APENs"/>
    <s v="08"/>
    <x v="5"/>
    <s v="20200254"/>
    <x v="16"/>
    <n v="0"/>
    <n v="0"/>
    <n v="0"/>
    <n v="2.4781999999999998E-2"/>
    <n v="0"/>
  </r>
  <r>
    <s v="APENs"/>
    <s v="08"/>
    <x v="5"/>
    <s v="20200254"/>
    <x v="16"/>
    <n v="0"/>
    <n v="0"/>
    <n v="0"/>
    <n v="2.4781999999999998E-2"/>
    <n v="0"/>
  </r>
  <r>
    <s v="APENs"/>
    <s v="08"/>
    <x v="5"/>
    <s v="20200254"/>
    <x v="16"/>
    <n v="0"/>
    <n v="3.36"/>
    <n v="0"/>
    <n v="0"/>
    <n v="0"/>
  </r>
  <r>
    <s v="APENs"/>
    <s v="08"/>
    <x v="5"/>
    <s v="20200254"/>
    <x v="16"/>
    <n v="0"/>
    <n v="3.36"/>
    <n v="0"/>
    <n v="0"/>
    <n v="0"/>
  </r>
  <r>
    <s v="APENs"/>
    <s v="08"/>
    <x v="5"/>
    <s v="20200254"/>
    <x v="16"/>
    <n v="0"/>
    <n v="0"/>
    <n v="15.52"/>
    <n v="0"/>
    <n v="0"/>
  </r>
  <r>
    <s v="APENs"/>
    <s v="08"/>
    <x v="5"/>
    <s v="20200254"/>
    <x v="16"/>
    <n v="17.25"/>
    <n v="0"/>
    <n v="0"/>
    <n v="0"/>
    <n v="0"/>
  </r>
  <r>
    <s v="APENs"/>
    <s v="08"/>
    <x v="5"/>
    <s v="20200254"/>
    <x v="16"/>
    <n v="0"/>
    <n v="0"/>
    <n v="0"/>
    <n v="0"/>
    <n v="0.28999999999999998"/>
  </r>
  <r>
    <s v="APENs"/>
    <s v="08"/>
    <x v="5"/>
    <s v="20200254"/>
    <x v="16"/>
    <n v="0"/>
    <n v="0"/>
    <n v="0"/>
    <n v="0"/>
    <n v="0"/>
  </r>
  <r>
    <s v="APENs"/>
    <s v="08"/>
    <x v="5"/>
    <s v="20200254"/>
    <x v="16"/>
    <n v="0"/>
    <n v="0"/>
    <n v="0"/>
    <n v="1.704E-2"/>
    <n v="0"/>
  </r>
  <r>
    <s v="APENs"/>
    <s v="08"/>
    <x v="5"/>
    <s v="20200254"/>
    <x v="16"/>
    <n v="0"/>
    <n v="4.1399999999999997"/>
    <n v="0"/>
    <n v="0"/>
    <n v="0"/>
  </r>
  <r>
    <s v="APENs"/>
    <s v="08"/>
    <x v="5"/>
    <s v="20200254"/>
    <x v="16"/>
    <n v="0"/>
    <n v="0"/>
    <n v="15.52"/>
    <n v="0"/>
    <n v="0"/>
  </r>
  <r>
    <s v="APENs"/>
    <s v="08"/>
    <x v="5"/>
    <s v="20200254"/>
    <x v="16"/>
    <n v="17.25"/>
    <n v="0"/>
    <n v="0"/>
    <n v="0"/>
    <n v="0"/>
  </r>
  <r>
    <s v="APENs"/>
    <s v="08"/>
    <x v="5"/>
    <s v="20200254"/>
    <x v="16"/>
    <n v="0"/>
    <n v="0"/>
    <n v="0"/>
    <n v="0"/>
    <n v="0.28999999999999998"/>
  </r>
  <r>
    <s v="APENs"/>
    <s v="08"/>
    <x v="5"/>
    <s v="20200254"/>
    <x v="16"/>
    <n v="0"/>
    <n v="0"/>
    <n v="0"/>
    <n v="0"/>
    <n v="0"/>
  </r>
  <r>
    <s v="APENs"/>
    <s v="08"/>
    <x v="5"/>
    <s v="20200254"/>
    <x v="16"/>
    <n v="0"/>
    <n v="0"/>
    <n v="0"/>
    <n v="1.704E-2"/>
    <n v="0"/>
  </r>
  <r>
    <s v="APENs"/>
    <s v="08"/>
    <x v="5"/>
    <s v="20200254"/>
    <x v="16"/>
    <n v="0"/>
    <n v="4.1399999999999997"/>
    <n v="0"/>
    <n v="0"/>
    <n v="0"/>
  </r>
  <r>
    <s v="APENs"/>
    <s v="08"/>
    <x v="5"/>
    <s v="20200254"/>
    <x v="16"/>
    <n v="0"/>
    <n v="0"/>
    <n v="32.85"/>
    <n v="0"/>
    <n v="0"/>
  </r>
  <r>
    <s v="APENs"/>
    <s v="08"/>
    <x v="5"/>
    <s v="20200254"/>
    <x v="16"/>
    <n v="26.28"/>
    <n v="0"/>
    <n v="0"/>
    <n v="0"/>
    <n v="0"/>
  </r>
  <r>
    <s v="APENs"/>
    <s v="08"/>
    <x v="5"/>
    <s v="20200254"/>
    <x v="16"/>
    <n v="0"/>
    <n v="0"/>
    <n v="0"/>
    <n v="0"/>
    <n v="0.44"/>
  </r>
  <r>
    <s v="APENs"/>
    <s v="08"/>
    <x v="5"/>
    <s v="20200254"/>
    <x v="16"/>
    <n v="0"/>
    <n v="0"/>
    <n v="0"/>
    <n v="0"/>
    <n v="0"/>
  </r>
  <r>
    <s v="APENs"/>
    <s v="08"/>
    <x v="5"/>
    <s v="20200254"/>
    <x v="16"/>
    <n v="0"/>
    <n v="13.14"/>
    <n v="0"/>
    <n v="0"/>
    <n v="0"/>
  </r>
  <r>
    <s v="APENs"/>
    <s v="08"/>
    <x v="5"/>
    <s v="31000304"/>
    <x v="15"/>
    <n v="0"/>
    <n v="0.253"/>
    <n v="0"/>
    <n v="0"/>
    <n v="0"/>
  </r>
  <r>
    <s v="APENs"/>
    <s v="08"/>
    <x v="5"/>
    <s v="40400311"/>
    <x v="21"/>
    <n v="0"/>
    <n v="0.56000000000000005"/>
    <n v="0"/>
    <n v="0"/>
    <n v="0"/>
  </r>
  <r>
    <s v="APENs"/>
    <s v="08"/>
    <x v="5"/>
    <s v="20200253"/>
    <x v="16"/>
    <n v="0"/>
    <n v="0"/>
    <n v="33.6"/>
    <n v="0"/>
    <n v="0"/>
  </r>
  <r>
    <s v="APENs"/>
    <s v="08"/>
    <x v="5"/>
    <s v="20200253"/>
    <x v="16"/>
    <n v="1"/>
    <n v="0"/>
    <n v="0"/>
    <n v="0"/>
    <n v="0"/>
  </r>
  <r>
    <s v="APENs"/>
    <s v="08"/>
    <x v="5"/>
    <s v="20200253"/>
    <x v="16"/>
    <n v="0"/>
    <n v="0"/>
    <n v="0"/>
    <n v="0"/>
    <n v="1E-3"/>
  </r>
  <r>
    <s v="APENs"/>
    <s v="08"/>
    <x v="5"/>
    <s v="20200253"/>
    <x v="16"/>
    <n v="0"/>
    <n v="0"/>
    <n v="0"/>
    <n v="0"/>
    <n v="0"/>
  </r>
  <r>
    <s v="APENs"/>
    <s v="08"/>
    <x v="5"/>
    <s v="20200253"/>
    <x v="16"/>
    <n v="0"/>
    <n v="0"/>
    <n v="0"/>
    <n v="6.0000000000000002E-5"/>
    <n v="0"/>
  </r>
  <r>
    <s v="APENs"/>
    <s v="08"/>
    <x v="5"/>
    <s v="20200253"/>
    <x v="16"/>
    <n v="0"/>
    <n v="0.1"/>
    <n v="0"/>
    <n v="0"/>
    <n v="0"/>
  </r>
  <r>
    <s v="APENs"/>
    <s v="08"/>
    <x v="5"/>
    <s v="20200253"/>
    <x v="16"/>
    <n v="0"/>
    <n v="0"/>
    <n v="33.6"/>
    <n v="0"/>
    <n v="0"/>
  </r>
  <r>
    <s v="APENs"/>
    <s v="08"/>
    <x v="5"/>
    <s v="20200253"/>
    <x v="16"/>
    <n v="1"/>
    <n v="0"/>
    <n v="0"/>
    <n v="0"/>
    <n v="0"/>
  </r>
  <r>
    <s v="APENs"/>
    <s v="08"/>
    <x v="5"/>
    <s v="20200253"/>
    <x v="16"/>
    <n v="0"/>
    <n v="0"/>
    <n v="0"/>
    <n v="0"/>
    <n v="9.7400000000000004E-4"/>
  </r>
  <r>
    <s v="APENs"/>
    <s v="08"/>
    <x v="5"/>
    <s v="20200253"/>
    <x v="16"/>
    <n v="0"/>
    <n v="0"/>
    <n v="0"/>
    <n v="0"/>
    <n v="0"/>
  </r>
  <r>
    <s v="APENs"/>
    <s v="08"/>
    <x v="5"/>
    <s v="20200253"/>
    <x v="16"/>
    <n v="0"/>
    <n v="0"/>
    <n v="0"/>
    <n v="6.0000000000000002E-5"/>
    <n v="0"/>
  </r>
  <r>
    <s v="APENs"/>
    <s v="08"/>
    <x v="5"/>
    <s v="20200253"/>
    <x v="16"/>
    <n v="0"/>
    <n v="0.1"/>
    <n v="0"/>
    <n v="0"/>
    <n v="0"/>
  </r>
  <r>
    <s v="APENs"/>
    <s v="08"/>
    <x v="5"/>
    <s v="20200253"/>
    <x v="16"/>
    <n v="0"/>
    <n v="0"/>
    <n v="33.6"/>
    <n v="0"/>
    <n v="0"/>
  </r>
  <r>
    <s v="APENs"/>
    <s v="08"/>
    <x v="5"/>
    <s v="20200253"/>
    <x v="16"/>
    <n v="1"/>
    <n v="0"/>
    <n v="0"/>
    <n v="0"/>
    <n v="0"/>
  </r>
  <r>
    <s v="APENs"/>
    <s v="08"/>
    <x v="5"/>
    <s v="20200253"/>
    <x v="16"/>
    <n v="0"/>
    <n v="0"/>
    <n v="0"/>
    <n v="0"/>
    <n v="9.7400000000000004E-4"/>
  </r>
  <r>
    <s v="APENs"/>
    <s v="08"/>
    <x v="5"/>
    <s v="20200253"/>
    <x v="16"/>
    <n v="0"/>
    <n v="0"/>
    <n v="0"/>
    <n v="0"/>
    <n v="0"/>
  </r>
  <r>
    <s v="APENs"/>
    <s v="08"/>
    <x v="5"/>
    <s v="20200253"/>
    <x v="16"/>
    <n v="0"/>
    <n v="0"/>
    <n v="0"/>
    <n v="6.0000000000000002E-5"/>
    <n v="0"/>
  </r>
  <r>
    <s v="APENs"/>
    <s v="08"/>
    <x v="5"/>
    <s v="20200253"/>
    <x v="16"/>
    <n v="0"/>
    <n v="0.1"/>
    <n v="0"/>
    <n v="0"/>
    <n v="0"/>
  </r>
  <r>
    <s v="APENs"/>
    <s v="08"/>
    <x v="5"/>
    <s v="20200253"/>
    <x v="16"/>
    <n v="0"/>
    <n v="0"/>
    <n v="33.6"/>
    <n v="0"/>
    <n v="0"/>
  </r>
  <r>
    <s v="APENs"/>
    <s v="08"/>
    <x v="5"/>
    <s v="20200253"/>
    <x v="16"/>
    <n v="1"/>
    <n v="0"/>
    <n v="0"/>
    <n v="0"/>
    <n v="0"/>
  </r>
  <r>
    <s v="APENs"/>
    <s v="08"/>
    <x v="5"/>
    <s v="20200253"/>
    <x v="16"/>
    <n v="0"/>
    <n v="0"/>
    <n v="0"/>
    <n v="0"/>
    <n v="1.407E-3"/>
  </r>
  <r>
    <s v="APENs"/>
    <s v="08"/>
    <x v="5"/>
    <s v="20200253"/>
    <x v="16"/>
    <n v="0"/>
    <n v="0"/>
    <n v="0"/>
    <n v="0"/>
    <n v="0"/>
  </r>
  <r>
    <s v="APENs"/>
    <s v="08"/>
    <x v="5"/>
    <s v="20200253"/>
    <x v="16"/>
    <n v="0"/>
    <n v="0"/>
    <n v="0"/>
    <n v="6.0000000000000002E-5"/>
    <n v="0"/>
  </r>
  <r>
    <s v="APENs"/>
    <s v="08"/>
    <x v="5"/>
    <s v="20200253"/>
    <x v="16"/>
    <n v="0"/>
    <n v="0.1"/>
    <n v="0"/>
    <n v="0"/>
    <n v="0"/>
  </r>
  <r>
    <s v="APENs"/>
    <s v="08"/>
    <x v="5"/>
    <s v="20200253"/>
    <x v="16"/>
    <n v="0"/>
    <n v="0"/>
    <n v="0.15"/>
    <n v="0"/>
    <n v="0"/>
  </r>
  <r>
    <s v="APENs"/>
    <s v="08"/>
    <x v="5"/>
    <s v="20200253"/>
    <x v="16"/>
    <n v="1"/>
    <n v="0"/>
    <n v="0"/>
    <n v="0"/>
    <n v="0"/>
  </r>
  <r>
    <s v="APENs"/>
    <s v="08"/>
    <x v="5"/>
    <s v="20200253"/>
    <x v="16"/>
    <n v="0"/>
    <n v="0"/>
    <n v="0"/>
    <n v="2.0100000000000001E-4"/>
    <n v="0"/>
  </r>
  <r>
    <s v="APENs"/>
    <s v="08"/>
    <x v="5"/>
    <s v="20200253"/>
    <x v="16"/>
    <n v="0"/>
    <n v="0.1"/>
    <n v="0"/>
    <n v="0"/>
    <n v="0"/>
  </r>
  <r>
    <s v="APENs"/>
    <s v="08"/>
    <x v="5"/>
    <s v="20200253"/>
    <x v="16"/>
    <n v="0"/>
    <n v="0"/>
    <n v="0.4"/>
    <n v="0"/>
    <n v="0"/>
  </r>
  <r>
    <s v="APENs"/>
    <s v="08"/>
    <x v="5"/>
    <s v="20200253"/>
    <x v="16"/>
    <n v="3"/>
    <n v="0"/>
    <n v="0"/>
    <n v="0"/>
    <n v="0"/>
  </r>
  <r>
    <s v="APENs"/>
    <s v="08"/>
    <x v="5"/>
    <s v="20200253"/>
    <x v="16"/>
    <n v="0"/>
    <n v="0"/>
    <n v="0"/>
    <n v="0"/>
    <n v="2.81E-3"/>
  </r>
  <r>
    <s v="APENs"/>
    <s v="08"/>
    <x v="5"/>
    <s v="20200253"/>
    <x v="16"/>
    <n v="0"/>
    <n v="0"/>
    <n v="0"/>
    <n v="0"/>
    <n v="0"/>
  </r>
  <r>
    <s v="APENs"/>
    <s v="08"/>
    <x v="5"/>
    <s v="20200253"/>
    <x v="16"/>
    <n v="0"/>
    <n v="0"/>
    <n v="0"/>
    <n v="1.74E-4"/>
    <n v="0"/>
  </r>
  <r>
    <s v="APENs"/>
    <s v="08"/>
    <x v="5"/>
    <s v="20200253"/>
    <x v="16"/>
    <n v="0"/>
    <n v="0.2"/>
    <n v="0"/>
    <n v="0"/>
    <n v="0"/>
  </r>
  <r>
    <s v="APENs"/>
    <s v="08"/>
    <x v="5"/>
    <s v="20200253"/>
    <x v="16"/>
    <n v="0"/>
    <n v="0"/>
    <n v="0.4"/>
    <n v="0"/>
    <n v="0"/>
  </r>
  <r>
    <s v="APENs"/>
    <s v="08"/>
    <x v="5"/>
    <s v="20200253"/>
    <x v="16"/>
    <n v="3"/>
    <n v="0"/>
    <n v="0"/>
    <n v="0"/>
    <n v="0"/>
  </r>
  <r>
    <s v="APENs"/>
    <s v="08"/>
    <x v="5"/>
    <s v="20200253"/>
    <x v="16"/>
    <n v="0"/>
    <n v="0"/>
    <n v="0"/>
    <n v="0"/>
    <n v="2.81E-3"/>
  </r>
  <r>
    <s v="APENs"/>
    <s v="08"/>
    <x v="5"/>
    <s v="20200253"/>
    <x v="16"/>
    <n v="0"/>
    <n v="0"/>
    <n v="0"/>
    <n v="0"/>
    <n v="0"/>
  </r>
  <r>
    <s v="APENs"/>
    <s v="08"/>
    <x v="5"/>
    <s v="20200253"/>
    <x v="16"/>
    <n v="0"/>
    <n v="0"/>
    <n v="0"/>
    <n v="1.74E-4"/>
    <n v="0"/>
  </r>
  <r>
    <s v="APENs"/>
    <s v="08"/>
    <x v="5"/>
    <s v="20200253"/>
    <x v="16"/>
    <n v="0"/>
    <n v="0.2"/>
    <n v="0"/>
    <n v="0"/>
    <n v="0"/>
  </r>
  <r>
    <s v="APENs"/>
    <s v="08"/>
    <x v="5"/>
    <s v="20200253"/>
    <x v="16"/>
    <n v="0"/>
    <n v="0"/>
    <n v="0.4"/>
    <n v="0"/>
    <n v="0"/>
  </r>
  <r>
    <s v="APENs"/>
    <s v="08"/>
    <x v="5"/>
    <s v="20200253"/>
    <x v="16"/>
    <n v="3"/>
    <n v="0"/>
    <n v="0"/>
    <n v="0"/>
    <n v="0"/>
  </r>
  <r>
    <s v="APENs"/>
    <s v="08"/>
    <x v="5"/>
    <s v="20200253"/>
    <x v="16"/>
    <n v="0"/>
    <n v="0"/>
    <n v="0"/>
    <n v="0"/>
    <n v="2.81E-3"/>
  </r>
  <r>
    <s v="APENs"/>
    <s v="08"/>
    <x v="5"/>
    <s v="20200253"/>
    <x v="16"/>
    <n v="0"/>
    <n v="0"/>
    <n v="0"/>
    <n v="0"/>
    <n v="0"/>
  </r>
  <r>
    <s v="APENs"/>
    <s v="08"/>
    <x v="5"/>
    <s v="20200253"/>
    <x v="16"/>
    <n v="0"/>
    <n v="0"/>
    <n v="0"/>
    <n v="1.74E-4"/>
    <n v="0"/>
  </r>
  <r>
    <s v="APENs"/>
    <s v="08"/>
    <x v="5"/>
    <s v="20200253"/>
    <x v="16"/>
    <n v="0"/>
    <n v="0.2"/>
    <n v="0"/>
    <n v="0"/>
    <n v="0"/>
  </r>
  <r>
    <s v="APENs"/>
    <s v="08"/>
    <x v="5"/>
    <s v="20200253"/>
    <x v="16"/>
    <n v="0"/>
    <n v="0"/>
    <n v="0.4"/>
    <n v="0"/>
    <n v="0"/>
  </r>
  <r>
    <s v="APENs"/>
    <s v="08"/>
    <x v="5"/>
    <s v="20200253"/>
    <x v="16"/>
    <n v="3"/>
    <n v="0"/>
    <n v="0"/>
    <n v="0"/>
    <n v="0"/>
  </r>
  <r>
    <s v="APENs"/>
    <s v="08"/>
    <x v="5"/>
    <s v="20200253"/>
    <x v="16"/>
    <n v="0"/>
    <n v="0"/>
    <n v="0"/>
    <n v="0"/>
    <n v="2.81E-3"/>
  </r>
  <r>
    <s v="APENs"/>
    <s v="08"/>
    <x v="5"/>
    <s v="20200253"/>
    <x v="16"/>
    <n v="0"/>
    <n v="0"/>
    <n v="0"/>
    <n v="0"/>
    <n v="0"/>
  </r>
  <r>
    <s v="APENs"/>
    <s v="08"/>
    <x v="5"/>
    <s v="20200253"/>
    <x v="16"/>
    <n v="0"/>
    <n v="0"/>
    <n v="0"/>
    <n v="1.74E-4"/>
    <n v="0"/>
  </r>
  <r>
    <s v="APENs"/>
    <s v="08"/>
    <x v="5"/>
    <s v="20200253"/>
    <x v="16"/>
    <n v="0"/>
    <n v="0.2"/>
    <n v="0"/>
    <n v="0"/>
    <n v="0"/>
  </r>
  <r>
    <s v="APENs"/>
    <s v="08"/>
    <x v="5"/>
    <s v="20200253"/>
    <x v="16"/>
    <n v="0"/>
    <n v="0"/>
    <n v="0.6"/>
    <n v="0"/>
    <n v="0"/>
  </r>
  <r>
    <s v="APENs"/>
    <s v="08"/>
    <x v="5"/>
    <s v="20200253"/>
    <x v="16"/>
    <n v="4.5999999999999996"/>
    <n v="0"/>
    <n v="0"/>
    <n v="0"/>
    <n v="0"/>
  </r>
  <r>
    <s v="APENs"/>
    <s v="08"/>
    <x v="5"/>
    <s v="20200253"/>
    <x v="16"/>
    <n v="0"/>
    <n v="0"/>
    <n v="0"/>
    <n v="0"/>
    <n v="4.3220000000000003E-3"/>
  </r>
  <r>
    <s v="APENs"/>
    <s v="08"/>
    <x v="5"/>
    <s v="20200253"/>
    <x v="16"/>
    <n v="0"/>
    <n v="0"/>
    <n v="0"/>
    <n v="0"/>
    <n v="0"/>
  </r>
  <r>
    <s v="APENs"/>
    <s v="08"/>
    <x v="5"/>
    <s v="20200253"/>
    <x v="16"/>
    <n v="0"/>
    <n v="0"/>
    <n v="0"/>
    <n v="2.6800000000000001E-4"/>
    <n v="0"/>
  </r>
  <r>
    <s v="APENs"/>
    <s v="08"/>
    <x v="5"/>
    <s v="20200253"/>
    <x v="16"/>
    <n v="0"/>
    <n v="0.3"/>
    <n v="0"/>
    <n v="0"/>
    <n v="0"/>
  </r>
  <r>
    <s v="APENs"/>
    <s v="08"/>
    <x v="5"/>
    <s v="20200253"/>
    <x v="16"/>
    <n v="0"/>
    <n v="0"/>
    <n v="0.6"/>
    <n v="0"/>
    <n v="0"/>
  </r>
  <r>
    <s v="APENs"/>
    <s v="08"/>
    <x v="5"/>
    <s v="20200253"/>
    <x v="16"/>
    <n v="4.5999999999999996"/>
    <n v="0"/>
    <n v="0"/>
    <n v="0"/>
    <n v="0"/>
  </r>
  <r>
    <s v="APENs"/>
    <s v="08"/>
    <x v="5"/>
    <s v="20200253"/>
    <x v="16"/>
    <n v="0"/>
    <n v="0"/>
    <n v="0"/>
    <n v="0"/>
    <n v="4.3220000000000003E-3"/>
  </r>
  <r>
    <s v="APENs"/>
    <s v="08"/>
    <x v="5"/>
    <s v="20200253"/>
    <x v="16"/>
    <n v="0"/>
    <n v="0"/>
    <n v="0"/>
    <n v="0"/>
    <n v="0"/>
  </r>
  <r>
    <s v="APENs"/>
    <s v="08"/>
    <x v="5"/>
    <s v="20200253"/>
    <x v="16"/>
    <n v="0"/>
    <n v="0"/>
    <n v="0"/>
    <n v="2.6800000000000001E-4"/>
    <n v="0"/>
  </r>
  <r>
    <s v="APENs"/>
    <s v="08"/>
    <x v="5"/>
    <s v="20200253"/>
    <x v="16"/>
    <n v="0"/>
    <n v="0.3"/>
    <n v="0"/>
    <n v="0"/>
    <n v="0"/>
  </r>
  <r>
    <s v="APENs"/>
    <s v="08"/>
    <x v="5"/>
    <s v="20200253"/>
    <x v="16"/>
    <n v="0"/>
    <n v="0"/>
    <n v="33.6"/>
    <n v="0"/>
    <n v="0"/>
  </r>
  <r>
    <s v="APENs"/>
    <s v="08"/>
    <x v="5"/>
    <s v="20200253"/>
    <x v="16"/>
    <n v="1"/>
    <n v="0"/>
    <n v="0"/>
    <n v="0"/>
    <n v="0"/>
  </r>
  <r>
    <s v="APENs"/>
    <s v="08"/>
    <x v="5"/>
    <s v="20200253"/>
    <x v="16"/>
    <n v="0"/>
    <n v="0"/>
    <n v="0"/>
    <n v="0"/>
    <n v="9.7400000000000004E-4"/>
  </r>
  <r>
    <s v="APENs"/>
    <s v="08"/>
    <x v="5"/>
    <s v="20200253"/>
    <x v="16"/>
    <n v="0"/>
    <n v="0"/>
    <n v="0"/>
    <n v="0"/>
    <n v="0"/>
  </r>
  <r>
    <s v="APENs"/>
    <s v="08"/>
    <x v="5"/>
    <s v="20200253"/>
    <x v="16"/>
    <n v="0"/>
    <n v="0"/>
    <n v="0"/>
    <n v="6.0000000000000002E-5"/>
    <n v="0"/>
  </r>
  <r>
    <s v="APENs"/>
    <s v="08"/>
    <x v="5"/>
    <s v="20200253"/>
    <x v="16"/>
    <n v="0"/>
    <n v="0.1"/>
    <n v="0"/>
    <n v="0"/>
    <n v="0"/>
  </r>
  <r>
    <s v="APENs"/>
    <s v="08"/>
    <x v="5"/>
    <s v="20200253"/>
    <x v="16"/>
    <n v="0"/>
    <n v="0"/>
    <n v="0.83146600000000004"/>
    <n v="0"/>
    <n v="0"/>
  </r>
  <r>
    <s v="APENs"/>
    <s v="08"/>
    <x v="5"/>
    <s v="20200253"/>
    <x v="16"/>
    <n v="18.224277000000001"/>
    <n v="0"/>
    <n v="0"/>
    <n v="0"/>
    <n v="0"/>
  </r>
  <r>
    <s v="APENs"/>
    <s v="08"/>
    <x v="5"/>
    <s v="20200253"/>
    <x v="16"/>
    <n v="0"/>
    <n v="0"/>
    <n v="0"/>
    <n v="0"/>
    <n v="3.4280000000000001E-3"/>
  </r>
  <r>
    <s v="APENs"/>
    <s v="08"/>
    <x v="5"/>
    <s v="20200253"/>
    <x v="16"/>
    <n v="0"/>
    <n v="0"/>
    <n v="0"/>
    <n v="0"/>
    <n v="0"/>
  </r>
  <r>
    <s v="APENs"/>
    <s v="08"/>
    <x v="5"/>
    <s v="20200253"/>
    <x v="16"/>
    <n v="0"/>
    <n v="0"/>
    <n v="0"/>
    <n v="2.2590000000000002E-3"/>
    <n v="0"/>
  </r>
  <r>
    <s v="APENs"/>
    <s v="08"/>
    <x v="5"/>
    <s v="20200253"/>
    <x v="16"/>
    <n v="0"/>
    <n v="0.30754900000000002"/>
    <n v="0"/>
    <n v="0"/>
    <n v="0"/>
  </r>
  <r>
    <s v="APENs"/>
    <s v="08"/>
    <x v="5"/>
    <s v="20200254"/>
    <x v="16"/>
    <n v="0"/>
    <n v="0"/>
    <n v="25.759999999999998"/>
    <n v="0"/>
    <n v="0"/>
  </r>
  <r>
    <s v="APENs"/>
    <s v="08"/>
    <x v="5"/>
    <s v="20200254"/>
    <x v="16"/>
    <n v="25.759999999999998"/>
    <n v="0"/>
    <n v="0"/>
    <n v="0"/>
    <n v="0"/>
  </r>
  <r>
    <s v="APENs"/>
    <s v="08"/>
    <x v="5"/>
    <s v="20200254"/>
    <x v="16"/>
    <n v="0"/>
    <n v="5.17"/>
    <n v="0"/>
    <n v="0"/>
    <n v="0"/>
  </r>
  <r>
    <s v="APENs"/>
    <s v="08"/>
    <x v="5"/>
    <s v="31000227"/>
    <x v="15"/>
    <n v="0"/>
    <n v="2.5"/>
    <n v="0"/>
    <n v="0"/>
    <n v="0"/>
  </r>
  <r>
    <s v="APENs"/>
    <s v="08"/>
    <x v="5"/>
    <s v="31088801"/>
    <x v="17"/>
    <n v="0"/>
    <n v="2.3999959999999998"/>
    <n v="0"/>
    <n v="0"/>
    <n v="0"/>
  </r>
  <r>
    <s v="APENs"/>
    <s v="08"/>
    <x v="5"/>
    <s v="40400311"/>
    <x v="18"/>
    <n v="0"/>
    <n v="2.1049682816601236"/>
    <n v="0"/>
    <n v="0"/>
    <n v="0"/>
  </r>
  <r>
    <s v="APENs"/>
    <s v="08"/>
    <x v="5"/>
    <s v="20200252"/>
    <x v="16"/>
    <n v="0"/>
    <n v="0"/>
    <n v="2.8"/>
    <n v="0"/>
    <n v="0"/>
  </r>
  <r>
    <s v="APENs"/>
    <s v="08"/>
    <x v="5"/>
    <s v="20200252"/>
    <x v="16"/>
    <n v="7.5"/>
    <n v="0"/>
    <n v="0"/>
    <n v="0"/>
    <n v="0"/>
  </r>
  <r>
    <s v="APENs"/>
    <s v="08"/>
    <x v="5"/>
    <s v="20200252"/>
    <x v="16"/>
    <n v="0"/>
    <n v="0"/>
    <n v="0"/>
    <n v="0"/>
    <n v="0.10249999999999999"/>
  </r>
  <r>
    <s v="APENs"/>
    <s v="08"/>
    <x v="5"/>
    <s v="20200252"/>
    <x v="16"/>
    <n v="0"/>
    <n v="0"/>
    <n v="0"/>
    <n v="0"/>
    <n v="0"/>
  </r>
  <r>
    <s v="APENs"/>
    <s v="08"/>
    <x v="5"/>
    <s v="20200252"/>
    <x v="16"/>
    <n v="0"/>
    <n v="0"/>
    <n v="0"/>
    <n v="6.1500000000000001E-3"/>
    <n v="0"/>
  </r>
  <r>
    <s v="APENs"/>
    <s v="08"/>
    <x v="5"/>
    <s v="20200252"/>
    <x v="16"/>
    <n v="0"/>
    <n v="7.3"/>
    <n v="0"/>
    <n v="0"/>
    <n v="0"/>
  </r>
  <r>
    <s v="APENs"/>
    <s v="08"/>
    <x v="5"/>
    <s v="20200252"/>
    <x v="16"/>
    <n v="0"/>
    <n v="0"/>
    <n v="2.8846129999999999"/>
    <n v="0"/>
    <n v="0"/>
  </r>
  <r>
    <s v="APENs"/>
    <s v="08"/>
    <x v="5"/>
    <s v="20200252"/>
    <x v="16"/>
    <n v="5.7692249999999996"/>
    <n v="0"/>
    <n v="0"/>
    <n v="0"/>
    <n v="0"/>
  </r>
  <r>
    <s v="APENs"/>
    <s v="08"/>
    <x v="5"/>
    <s v="20200252"/>
    <x v="16"/>
    <n v="0"/>
    <n v="0"/>
    <n v="0"/>
    <n v="0"/>
    <n v="0.125"/>
  </r>
  <r>
    <s v="APENs"/>
    <s v="08"/>
    <x v="5"/>
    <s v="20200252"/>
    <x v="16"/>
    <n v="0"/>
    <n v="0"/>
    <n v="0"/>
    <n v="0"/>
    <n v="0"/>
  </r>
  <r>
    <s v="APENs"/>
    <s v="08"/>
    <x v="5"/>
    <s v="20200252"/>
    <x v="16"/>
    <n v="0"/>
    <n v="0"/>
    <n v="0"/>
    <n v="7.4999999999999997E-3"/>
    <n v="0"/>
  </r>
  <r>
    <s v="APENs"/>
    <s v="08"/>
    <x v="5"/>
    <s v="20200252"/>
    <x v="16"/>
    <n v="0"/>
    <n v="3.461538"/>
    <n v="0"/>
    <n v="0"/>
    <n v="0"/>
  </r>
  <r>
    <s v="APENs"/>
    <s v="08"/>
    <x v="5"/>
    <s v="20200202"/>
    <x v="16"/>
    <n v="0"/>
    <n v="0"/>
    <n v="2.85"/>
    <n v="0"/>
    <n v="0"/>
  </r>
  <r>
    <s v="APENs"/>
    <s v="08"/>
    <x v="5"/>
    <s v="20200202"/>
    <x v="16"/>
    <n v="4.4649999999999999"/>
    <n v="0"/>
    <n v="0"/>
    <n v="0"/>
    <n v="0"/>
  </r>
  <r>
    <s v="APENs"/>
    <s v="08"/>
    <x v="5"/>
    <s v="20200202"/>
    <x v="16"/>
    <n v="0"/>
    <n v="0"/>
    <n v="0"/>
    <n v="0"/>
    <n v="9.5000000000000001E-2"/>
  </r>
  <r>
    <s v="APENs"/>
    <s v="08"/>
    <x v="5"/>
    <s v="20200202"/>
    <x v="16"/>
    <n v="0"/>
    <n v="0"/>
    <n v="0"/>
    <n v="0"/>
    <n v="0"/>
  </r>
  <r>
    <s v="APENs"/>
    <s v="08"/>
    <x v="5"/>
    <s v="20200202"/>
    <x v="16"/>
    <n v="0"/>
    <n v="0"/>
    <n v="0"/>
    <n v="5.7000000000000002E-3"/>
    <n v="0"/>
  </r>
  <r>
    <s v="APENs"/>
    <s v="08"/>
    <x v="5"/>
    <s v="20200202"/>
    <x v="16"/>
    <n v="0"/>
    <n v="2.4700000000000002"/>
    <n v="0"/>
    <n v="0"/>
    <n v="0"/>
  </r>
  <r>
    <s v="APENs"/>
    <s v="08"/>
    <x v="5"/>
    <s v="20200252"/>
    <x v="16"/>
    <n v="0"/>
    <n v="0"/>
    <n v="2.5299999999999998"/>
    <n v="0"/>
    <n v="0"/>
  </r>
  <r>
    <s v="APENs"/>
    <s v="08"/>
    <x v="5"/>
    <s v="20200252"/>
    <x v="16"/>
    <n v="2.81"/>
    <n v="0"/>
    <n v="0"/>
    <n v="0"/>
    <n v="0"/>
  </r>
  <r>
    <s v="APENs"/>
    <s v="08"/>
    <x v="5"/>
    <s v="20200252"/>
    <x v="16"/>
    <n v="0"/>
    <n v="0"/>
    <n v="0"/>
    <n v="0"/>
    <n v="0.04"/>
  </r>
  <r>
    <s v="APENs"/>
    <s v="08"/>
    <x v="5"/>
    <s v="20200252"/>
    <x v="16"/>
    <n v="0"/>
    <n v="0"/>
    <n v="0"/>
    <n v="0"/>
    <n v="0"/>
  </r>
  <r>
    <s v="APENs"/>
    <s v="08"/>
    <x v="5"/>
    <s v="20200252"/>
    <x v="16"/>
    <n v="0"/>
    <n v="0"/>
    <n v="0"/>
    <n v="2.3999999999999998E-3"/>
    <n v="0"/>
  </r>
  <r>
    <s v="APENs"/>
    <s v="08"/>
    <x v="5"/>
    <s v="20200252"/>
    <x v="16"/>
    <n v="0"/>
    <n v="1.03"/>
    <n v="0"/>
    <n v="0"/>
    <n v="0"/>
  </r>
  <r>
    <s v="APENs"/>
    <s v="08"/>
    <x v="5"/>
    <s v="20200252"/>
    <x v="16"/>
    <n v="0"/>
    <n v="0"/>
    <n v="1.899999"/>
    <n v="0"/>
    <n v="0"/>
  </r>
  <r>
    <s v="APENs"/>
    <s v="08"/>
    <x v="5"/>
    <s v="20200252"/>
    <x v="16"/>
    <n v="2.6000009999999998"/>
    <n v="0"/>
    <n v="0"/>
    <n v="0"/>
    <n v="0"/>
  </r>
  <r>
    <s v="APENs"/>
    <s v="08"/>
    <x v="5"/>
    <s v="20200252"/>
    <x v="16"/>
    <n v="0"/>
    <n v="0"/>
    <n v="0"/>
    <n v="0"/>
    <n v="4.4999999999999998E-2"/>
  </r>
  <r>
    <s v="APENs"/>
    <s v="08"/>
    <x v="5"/>
    <s v="20200252"/>
    <x v="16"/>
    <n v="0"/>
    <n v="0"/>
    <n v="0"/>
    <n v="0"/>
    <n v="0"/>
  </r>
  <r>
    <s v="APENs"/>
    <s v="08"/>
    <x v="5"/>
    <s v="20200252"/>
    <x v="16"/>
    <n v="0"/>
    <n v="0"/>
    <n v="0"/>
    <n v="2.7000000000000001E-3"/>
    <n v="0"/>
  </r>
  <r>
    <s v="APENs"/>
    <s v="08"/>
    <x v="5"/>
    <s v="20200252"/>
    <x v="16"/>
    <n v="0"/>
    <n v="1.7000010000000001"/>
    <n v="0"/>
    <n v="0"/>
    <n v="0"/>
  </r>
  <r>
    <s v="APENs"/>
    <s v="08"/>
    <x v="5"/>
    <s v="20200253"/>
    <x v="16"/>
    <n v="0"/>
    <n v="0"/>
    <n v="1"/>
    <n v="0"/>
    <n v="0"/>
  </r>
  <r>
    <s v="APENs"/>
    <s v="08"/>
    <x v="5"/>
    <s v="20200253"/>
    <x v="16"/>
    <n v="1.4"/>
    <n v="0"/>
    <n v="0"/>
    <n v="0"/>
    <n v="0"/>
  </r>
  <r>
    <s v="APENs"/>
    <s v="08"/>
    <x v="5"/>
    <s v="20200253"/>
    <x v="16"/>
    <n v="0"/>
    <n v="0"/>
    <n v="0"/>
    <n v="0"/>
    <n v="3.3500000000000002E-2"/>
  </r>
  <r>
    <s v="APENs"/>
    <s v="08"/>
    <x v="5"/>
    <s v="20200253"/>
    <x v="16"/>
    <n v="0"/>
    <n v="0"/>
    <n v="0"/>
    <n v="0"/>
    <n v="0"/>
  </r>
  <r>
    <s v="APENs"/>
    <s v="08"/>
    <x v="5"/>
    <s v="20200253"/>
    <x v="16"/>
    <n v="0"/>
    <n v="0"/>
    <n v="0"/>
    <n v="2.0100000000000001E-3"/>
    <n v="0"/>
  </r>
  <r>
    <s v="APENs"/>
    <s v="08"/>
    <x v="5"/>
    <s v="20200253"/>
    <x v="16"/>
    <n v="0"/>
    <n v="0.48"/>
    <n v="0"/>
    <n v="0"/>
    <n v="0"/>
  </r>
  <r>
    <s v="APENs"/>
    <s v="08"/>
    <x v="5"/>
    <s v="31000301"/>
    <x v="15"/>
    <n v="0"/>
    <n v="0.92"/>
    <n v="0"/>
    <n v="0"/>
    <n v="0"/>
  </r>
  <r>
    <s v="APENs"/>
    <s v="08"/>
    <x v="5"/>
    <s v="20200202"/>
    <x v="16"/>
    <n v="0"/>
    <n v="0"/>
    <n v="6.29"/>
    <n v="0"/>
    <n v="0"/>
  </r>
  <r>
    <s v="APENs"/>
    <s v="08"/>
    <x v="5"/>
    <s v="20200202"/>
    <x v="16"/>
    <n v="15.72"/>
    <n v="0"/>
    <n v="0"/>
    <n v="0"/>
    <n v="0"/>
  </r>
  <r>
    <s v="APENs"/>
    <s v="08"/>
    <x v="5"/>
    <s v="20200202"/>
    <x v="16"/>
    <n v="0"/>
    <n v="0"/>
    <n v="0"/>
    <n v="0"/>
    <n v="0.4"/>
  </r>
  <r>
    <s v="APENs"/>
    <s v="08"/>
    <x v="5"/>
    <s v="20200202"/>
    <x v="16"/>
    <n v="0"/>
    <n v="0"/>
    <n v="0"/>
    <n v="0"/>
    <n v="0"/>
  </r>
  <r>
    <s v="APENs"/>
    <s v="08"/>
    <x v="5"/>
    <s v="20200202"/>
    <x v="16"/>
    <n v="0"/>
    <n v="0"/>
    <n v="0"/>
    <n v="2.3099999999999999E-2"/>
    <n v="0"/>
  </r>
  <r>
    <s v="APENs"/>
    <s v="08"/>
    <x v="5"/>
    <s v="20200202"/>
    <x v="16"/>
    <n v="0"/>
    <n v="6.29"/>
    <n v="0"/>
    <n v="0"/>
    <n v="0"/>
  </r>
  <r>
    <s v="APENs"/>
    <s v="08"/>
    <x v="5"/>
    <s v="20200202"/>
    <x v="16"/>
    <n v="0"/>
    <n v="0"/>
    <n v="16.059999999999999"/>
    <n v="0"/>
    <n v="0"/>
  </r>
  <r>
    <s v="APENs"/>
    <s v="08"/>
    <x v="5"/>
    <s v="20200202"/>
    <x v="16"/>
    <n v="11.36"/>
    <n v="0"/>
    <n v="0"/>
    <n v="0"/>
    <n v="0"/>
  </r>
  <r>
    <s v="APENs"/>
    <s v="08"/>
    <x v="5"/>
    <s v="20200202"/>
    <x v="16"/>
    <n v="0"/>
    <n v="0"/>
    <n v="0"/>
    <n v="0"/>
    <n v="1.34"/>
  </r>
  <r>
    <s v="APENs"/>
    <s v="08"/>
    <x v="5"/>
    <s v="20200202"/>
    <x v="16"/>
    <n v="0"/>
    <n v="0"/>
    <n v="0"/>
    <n v="0"/>
    <n v="0"/>
  </r>
  <r>
    <s v="APENs"/>
    <s v="08"/>
    <x v="5"/>
    <s v="20200202"/>
    <x v="16"/>
    <n v="0"/>
    <n v="0"/>
    <n v="0"/>
    <n v="0.03"/>
    <n v="0"/>
  </r>
  <r>
    <s v="APENs"/>
    <s v="08"/>
    <x v="5"/>
    <s v="20200202"/>
    <x v="16"/>
    <n v="0"/>
    <n v="2.4300000000000002"/>
    <n v="0"/>
    <n v="0"/>
    <n v="0"/>
  </r>
  <r>
    <s v="APENs"/>
    <s v="08"/>
    <x v="5"/>
    <s v="20200253"/>
    <x v="16"/>
    <n v="0"/>
    <n v="0"/>
    <n v="16.059999999999999"/>
    <n v="0"/>
    <n v="0"/>
  </r>
  <r>
    <s v="APENs"/>
    <s v="08"/>
    <x v="5"/>
    <s v="20200253"/>
    <x v="16"/>
    <n v="11.36"/>
    <n v="0"/>
    <n v="0"/>
    <n v="0"/>
    <n v="0"/>
  </r>
  <r>
    <s v="APENs"/>
    <s v="08"/>
    <x v="5"/>
    <s v="20200253"/>
    <x v="16"/>
    <n v="0"/>
    <n v="0"/>
    <n v="0"/>
    <n v="0"/>
    <n v="1.34"/>
  </r>
  <r>
    <s v="APENs"/>
    <s v="08"/>
    <x v="5"/>
    <s v="20200253"/>
    <x v="16"/>
    <n v="0"/>
    <n v="0"/>
    <n v="0"/>
    <n v="0"/>
    <n v="0"/>
  </r>
  <r>
    <s v="APENs"/>
    <s v="08"/>
    <x v="5"/>
    <s v="20200253"/>
    <x v="16"/>
    <n v="0"/>
    <n v="0"/>
    <n v="0"/>
    <n v="0.03"/>
    <n v="0"/>
  </r>
  <r>
    <s v="APENs"/>
    <s v="08"/>
    <x v="5"/>
    <s v="20200253"/>
    <x v="16"/>
    <n v="0"/>
    <n v="2.4300000000000002"/>
    <n v="0"/>
    <n v="0"/>
    <n v="0"/>
  </r>
  <r>
    <s v="APENs"/>
    <s v="08"/>
    <x v="5"/>
    <s v="20200253"/>
    <x v="16"/>
    <n v="0"/>
    <n v="0"/>
    <n v="16.059999999999999"/>
    <n v="0"/>
    <n v="0"/>
  </r>
  <r>
    <s v="APENs"/>
    <s v="08"/>
    <x v="5"/>
    <s v="20200253"/>
    <x v="16"/>
    <n v="11.36"/>
    <n v="0"/>
    <n v="0"/>
    <n v="0"/>
    <n v="0"/>
  </r>
  <r>
    <s v="APENs"/>
    <s v="08"/>
    <x v="5"/>
    <s v="20200253"/>
    <x v="16"/>
    <n v="0"/>
    <n v="0"/>
    <n v="0"/>
    <n v="0"/>
    <n v="1.34"/>
  </r>
  <r>
    <s v="APENs"/>
    <s v="08"/>
    <x v="5"/>
    <s v="20200253"/>
    <x v="16"/>
    <n v="0"/>
    <n v="0"/>
    <n v="0"/>
    <n v="0"/>
    <n v="0"/>
  </r>
  <r>
    <s v="APENs"/>
    <s v="08"/>
    <x v="5"/>
    <s v="20200253"/>
    <x v="16"/>
    <n v="0"/>
    <n v="0"/>
    <n v="0"/>
    <n v="3.9584000000000001E-2"/>
    <n v="0"/>
  </r>
  <r>
    <s v="APENs"/>
    <s v="08"/>
    <x v="5"/>
    <s v="20200253"/>
    <x v="16"/>
    <n v="0"/>
    <n v="2.4300000000000002"/>
    <n v="0"/>
    <n v="0"/>
    <n v="0"/>
  </r>
  <r>
    <s v="APENs"/>
    <s v="08"/>
    <x v="5"/>
    <s v="20200254"/>
    <x v="16"/>
    <n v="0"/>
    <n v="0"/>
    <n v="6.29"/>
    <n v="0"/>
    <n v="0"/>
  </r>
  <r>
    <s v="APENs"/>
    <s v="08"/>
    <x v="5"/>
    <s v="20200254"/>
    <x v="16"/>
    <n v="15.72"/>
    <n v="0"/>
    <n v="0"/>
    <n v="0"/>
    <n v="0"/>
  </r>
  <r>
    <s v="APENs"/>
    <s v="08"/>
    <x v="5"/>
    <s v="20200254"/>
    <x v="16"/>
    <n v="0"/>
    <n v="0"/>
    <n v="0"/>
    <n v="0"/>
    <n v="0.4"/>
  </r>
  <r>
    <s v="APENs"/>
    <s v="08"/>
    <x v="5"/>
    <s v="20200254"/>
    <x v="16"/>
    <n v="0"/>
    <n v="0"/>
    <n v="0"/>
    <n v="0"/>
    <n v="0"/>
  </r>
  <r>
    <s v="APENs"/>
    <s v="08"/>
    <x v="5"/>
    <s v="20200254"/>
    <x v="16"/>
    <n v="0"/>
    <n v="0"/>
    <n v="0"/>
    <n v="2.3099999999999999E-2"/>
    <n v="0"/>
  </r>
  <r>
    <s v="APENs"/>
    <s v="08"/>
    <x v="5"/>
    <s v="20200254"/>
    <x v="16"/>
    <n v="0"/>
    <n v="6.29"/>
    <n v="0"/>
    <n v="0"/>
    <n v="0"/>
  </r>
  <r>
    <s v="APENs"/>
    <s v="08"/>
    <x v="5"/>
    <s v="20200254"/>
    <x v="16"/>
    <n v="0"/>
    <n v="0"/>
    <n v="6.29"/>
    <n v="0"/>
    <n v="0"/>
  </r>
  <r>
    <s v="APENs"/>
    <s v="08"/>
    <x v="5"/>
    <s v="20200254"/>
    <x v="16"/>
    <n v="15.72"/>
    <n v="0"/>
    <n v="0"/>
    <n v="0"/>
    <n v="0"/>
  </r>
  <r>
    <s v="APENs"/>
    <s v="08"/>
    <x v="5"/>
    <s v="20200254"/>
    <x v="16"/>
    <n v="0"/>
    <n v="0"/>
    <n v="0"/>
    <n v="0"/>
    <n v="0.38545000000000001"/>
  </r>
  <r>
    <s v="APENs"/>
    <s v="08"/>
    <x v="5"/>
    <s v="20200254"/>
    <x v="16"/>
    <n v="0"/>
    <n v="0"/>
    <n v="0"/>
    <n v="0"/>
    <n v="0"/>
  </r>
  <r>
    <s v="APENs"/>
    <s v="08"/>
    <x v="5"/>
    <s v="20200254"/>
    <x v="16"/>
    <n v="0"/>
    <n v="0"/>
    <n v="0"/>
    <n v="2.3127000000000002E-2"/>
    <n v="0"/>
  </r>
  <r>
    <s v="APENs"/>
    <s v="08"/>
    <x v="5"/>
    <s v="20200254"/>
    <x v="16"/>
    <n v="0"/>
    <n v="6.29"/>
    <n v="0"/>
    <n v="0"/>
    <n v="0"/>
  </r>
  <r>
    <s v="APENs"/>
    <s v="08"/>
    <x v="5"/>
    <s v="31000199"/>
    <x v="22"/>
    <n v="0"/>
    <n v="26.92"/>
    <n v="0"/>
    <n v="0"/>
    <n v="0"/>
  </r>
  <r>
    <s v="APENs"/>
    <s v="08"/>
    <x v="5"/>
    <s v="31000199"/>
    <x v="22"/>
    <n v="0"/>
    <n v="24.9"/>
    <n v="0"/>
    <n v="0"/>
    <n v="0"/>
  </r>
  <r>
    <s v="APENs"/>
    <s v="08"/>
    <x v="5"/>
    <s v="31000201"/>
    <x v="20"/>
    <n v="0"/>
    <n v="0"/>
    <n v="5.4000380000000003"/>
    <n v="0"/>
    <n v="0"/>
  </r>
  <r>
    <s v="APENs"/>
    <s v="08"/>
    <x v="5"/>
    <s v="31000201"/>
    <x v="20"/>
    <n v="6.4000079999999997"/>
    <n v="0"/>
    <n v="0"/>
    <n v="0"/>
    <n v="0"/>
  </r>
  <r>
    <s v="APENs"/>
    <s v="08"/>
    <x v="5"/>
    <s v="31000201"/>
    <x v="20"/>
    <n v="0"/>
    <n v="0"/>
    <n v="0"/>
    <n v="0"/>
    <n v="0.500004"/>
  </r>
  <r>
    <s v="APENs"/>
    <s v="08"/>
    <x v="5"/>
    <s v="31000201"/>
    <x v="20"/>
    <n v="0"/>
    <n v="0"/>
    <n v="0"/>
    <n v="0"/>
    <n v="0"/>
  </r>
  <r>
    <s v="APENs"/>
    <s v="08"/>
    <x v="5"/>
    <s v="31000201"/>
    <x v="20"/>
    <n v="0"/>
    <n v="0.80004299999999995"/>
    <n v="0"/>
    <n v="0"/>
    <n v="0"/>
  </r>
  <r>
    <s v="APENs"/>
    <s v="08"/>
    <x v="5"/>
    <s v="31000201"/>
    <x v="20"/>
    <n v="0"/>
    <n v="0"/>
    <n v="17.57"/>
    <n v="0"/>
    <n v="0"/>
  </r>
  <r>
    <s v="APENs"/>
    <s v="08"/>
    <x v="5"/>
    <s v="31000201"/>
    <x v="20"/>
    <n v="8.4"/>
    <n v="0"/>
    <n v="0"/>
    <n v="0"/>
    <n v="0"/>
  </r>
  <r>
    <s v="APENs"/>
    <s v="08"/>
    <x v="5"/>
    <s v="31000201"/>
    <x v="20"/>
    <n v="0"/>
    <n v="0"/>
    <n v="0"/>
    <n v="0"/>
    <n v="1.41"/>
  </r>
  <r>
    <s v="APENs"/>
    <s v="08"/>
    <x v="5"/>
    <s v="31000201"/>
    <x v="20"/>
    <n v="0"/>
    <n v="0"/>
    <n v="0"/>
    <n v="0"/>
    <n v="0"/>
  </r>
  <r>
    <s v="APENs"/>
    <s v="08"/>
    <x v="5"/>
    <s v="31000201"/>
    <x v="20"/>
    <n v="0"/>
    <n v="0"/>
    <n v="0"/>
    <n v="7.68"/>
    <n v="0"/>
  </r>
  <r>
    <s v="APENs"/>
    <s v="08"/>
    <x v="5"/>
    <s v="31000201"/>
    <x v="20"/>
    <n v="0"/>
    <n v="19.12"/>
    <n v="0"/>
    <n v="0"/>
    <n v="0"/>
  </r>
  <r>
    <s v="APENs"/>
    <s v="08"/>
    <x v="5"/>
    <s v="31000304"/>
    <x v="15"/>
    <n v="0"/>
    <n v="1.0037499999999999"/>
    <n v="0"/>
    <n v="0"/>
    <n v="0"/>
  </r>
  <r>
    <s v="APENs"/>
    <s v="08"/>
    <x v="5"/>
    <s v="31000311"/>
    <x v="32"/>
    <n v="0"/>
    <n v="4.9000000000000004"/>
    <n v="0"/>
    <n v="0"/>
    <n v="0"/>
  </r>
  <r>
    <s v="APENs"/>
    <s v="08"/>
    <x v="5"/>
    <s v="20200253"/>
    <x v="16"/>
    <n v="0"/>
    <n v="0"/>
    <n v="9.42"/>
    <n v="0"/>
    <n v="0"/>
  </r>
  <r>
    <s v="APENs"/>
    <s v="08"/>
    <x v="5"/>
    <s v="20200253"/>
    <x v="16"/>
    <n v="9.42"/>
    <n v="0"/>
    <n v="0"/>
    <n v="0"/>
    <n v="0"/>
  </r>
  <r>
    <s v="APENs"/>
    <s v="08"/>
    <x v="5"/>
    <s v="20200253"/>
    <x v="16"/>
    <n v="0"/>
    <n v="0"/>
    <n v="0"/>
    <n v="0"/>
    <n v="3.4445999999999997E-2"/>
  </r>
  <r>
    <s v="APENs"/>
    <s v="08"/>
    <x v="5"/>
    <s v="20200253"/>
    <x v="16"/>
    <n v="0"/>
    <n v="0"/>
    <n v="0"/>
    <n v="0"/>
    <n v="0"/>
  </r>
  <r>
    <s v="APENs"/>
    <s v="08"/>
    <x v="5"/>
    <s v="20200253"/>
    <x v="16"/>
    <n v="0"/>
    <n v="0"/>
    <n v="0"/>
    <n v="2.3099000000000001E-2"/>
    <n v="0"/>
  </r>
  <r>
    <s v="APENs"/>
    <s v="08"/>
    <x v="5"/>
    <s v="20200253"/>
    <x v="16"/>
    <n v="0"/>
    <n v="1.46"/>
    <n v="0"/>
    <n v="0"/>
    <n v="0"/>
  </r>
  <r>
    <s v="APENs"/>
    <s v="08"/>
    <x v="5"/>
    <s v="20200253"/>
    <x v="16"/>
    <n v="0"/>
    <n v="0"/>
    <n v="2.000003"/>
    <n v="0"/>
    <n v="0"/>
  </r>
  <r>
    <s v="APENs"/>
    <s v="08"/>
    <x v="5"/>
    <s v="20200253"/>
    <x v="16"/>
    <n v="1.200005"/>
    <n v="0"/>
    <n v="0"/>
    <n v="0"/>
    <n v="0"/>
  </r>
  <r>
    <s v="APENs"/>
    <s v="08"/>
    <x v="5"/>
    <s v="20200253"/>
    <x v="16"/>
    <n v="0"/>
    <n v="0"/>
    <n v="0"/>
    <n v="0"/>
    <n v="4.2900000000000002E-4"/>
  </r>
  <r>
    <s v="APENs"/>
    <s v="08"/>
    <x v="5"/>
    <s v="20200253"/>
    <x v="16"/>
    <n v="0"/>
    <n v="0"/>
    <n v="0"/>
    <n v="0"/>
    <n v="0"/>
  </r>
  <r>
    <s v="APENs"/>
    <s v="08"/>
    <x v="5"/>
    <s v="20200253"/>
    <x v="16"/>
    <n v="0"/>
    <n v="0"/>
    <n v="0"/>
    <n v="2.8600000000000001E-4"/>
    <n v="0"/>
  </r>
  <r>
    <s v="APENs"/>
    <s v="08"/>
    <x v="5"/>
    <s v="20200253"/>
    <x v="16"/>
    <n v="0"/>
    <n v="4.3163E-2"/>
    <n v="0"/>
    <n v="0"/>
    <n v="0"/>
  </r>
  <r>
    <s v="APENs"/>
    <s v="08"/>
    <x v="5"/>
    <s v="20200253"/>
    <x v="16"/>
    <n v="0"/>
    <n v="0"/>
    <n v="21.899988"/>
    <n v="0"/>
    <n v="0"/>
  </r>
  <r>
    <s v="APENs"/>
    <s v="08"/>
    <x v="5"/>
    <s v="20200253"/>
    <x v="16"/>
    <n v="21.899988"/>
    <n v="0"/>
    <n v="0"/>
    <n v="0"/>
    <n v="0"/>
  </r>
  <r>
    <s v="APENs"/>
    <s v="08"/>
    <x v="5"/>
    <s v="20200253"/>
    <x v="16"/>
    <n v="0"/>
    <n v="0"/>
    <n v="0"/>
    <n v="0"/>
    <n v="0.57999999999999996"/>
  </r>
  <r>
    <s v="APENs"/>
    <s v="08"/>
    <x v="5"/>
    <s v="20200253"/>
    <x v="16"/>
    <n v="0"/>
    <n v="0"/>
    <n v="0"/>
    <n v="0"/>
    <n v="0"/>
  </r>
  <r>
    <s v="APENs"/>
    <s v="08"/>
    <x v="5"/>
    <s v="20200253"/>
    <x v="16"/>
    <n v="0"/>
    <n v="0"/>
    <n v="0"/>
    <n v="3.4799999999999998E-2"/>
    <n v="0"/>
  </r>
  <r>
    <s v="APENs"/>
    <s v="08"/>
    <x v="5"/>
    <s v="20200253"/>
    <x v="16"/>
    <n v="0"/>
    <n v="1.599988"/>
    <n v="0"/>
    <n v="0"/>
    <n v="0"/>
  </r>
  <r>
    <s v="APENs"/>
    <s v="08"/>
    <x v="5"/>
    <s v="31000301"/>
    <x v="15"/>
    <n v="0"/>
    <n v="5.9"/>
    <n v="0"/>
    <n v="0"/>
    <n v="0"/>
  </r>
  <r>
    <s v="APENs"/>
    <s v="08"/>
    <x v="5"/>
    <s v="31000302"/>
    <x v="15"/>
    <n v="0"/>
    <n v="0"/>
    <n v="9.8576169999999994"/>
    <n v="0"/>
    <n v="0"/>
  </r>
  <r>
    <s v="APENs"/>
    <s v="08"/>
    <x v="5"/>
    <s v="31000302"/>
    <x v="15"/>
    <n v="11.735333000000001"/>
    <n v="0"/>
    <n v="0"/>
    <n v="0"/>
    <n v="0"/>
  </r>
  <r>
    <s v="APENs"/>
    <s v="08"/>
    <x v="5"/>
    <s v="31000302"/>
    <x v="15"/>
    <n v="0"/>
    <n v="0"/>
    <n v="0"/>
    <n v="0"/>
    <n v="0.89182600000000001"/>
  </r>
  <r>
    <s v="APENs"/>
    <s v="08"/>
    <x v="5"/>
    <s v="31000302"/>
    <x v="15"/>
    <n v="0"/>
    <n v="0"/>
    <n v="0"/>
    <n v="0"/>
    <n v="0"/>
  </r>
  <r>
    <s v="APENs"/>
    <s v="08"/>
    <x v="5"/>
    <s v="31000302"/>
    <x v="15"/>
    <n v="0"/>
    <n v="0"/>
    <n v="0"/>
    <n v="7.0370000000000002E-2"/>
    <n v="0"/>
  </r>
  <r>
    <s v="APENs"/>
    <s v="08"/>
    <x v="5"/>
    <s v="31000302"/>
    <x v="15"/>
    <n v="0"/>
    <n v="0.28417599999999998"/>
    <n v="0"/>
    <n v="0"/>
    <n v="0"/>
  </r>
  <r>
    <s v="APENs"/>
    <s v="08"/>
    <x v="5"/>
    <s v="31000302"/>
    <x v="15"/>
    <n v="0"/>
    <n v="4.7149999999999999"/>
    <n v="0"/>
    <n v="0"/>
    <n v="0"/>
  </r>
  <r>
    <s v="APENs"/>
    <s v="08"/>
    <x v="5"/>
    <s v="31000302"/>
    <x v="15"/>
    <n v="0"/>
    <n v="0"/>
    <n v="0.59371499999999999"/>
    <n v="0"/>
    <n v="0"/>
  </r>
  <r>
    <s v="APENs"/>
    <s v="08"/>
    <x v="5"/>
    <s v="31000302"/>
    <x v="15"/>
    <n v="0.70680799999999999"/>
    <n v="0"/>
    <n v="0"/>
    <n v="0"/>
    <n v="0"/>
  </r>
  <r>
    <s v="APENs"/>
    <s v="08"/>
    <x v="5"/>
    <s v="31000302"/>
    <x v="15"/>
    <n v="0"/>
    <n v="0"/>
    <n v="0"/>
    <n v="0"/>
    <n v="5.3713999999999998E-2"/>
  </r>
  <r>
    <s v="APENs"/>
    <s v="08"/>
    <x v="5"/>
    <s v="31000302"/>
    <x v="15"/>
    <n v="0"/>
    <n v="0"/>
    <n v="0"/>
    <n v="0"/>
    <n v="0"/>
  </r>
  <r>
    <s v="APENs"/>
    <s v="08"/>
    <x v="5"/>
    <s v="31000302"/>
    <x v="15"/>
    <n v="0"/>
    <n v="0"/>
    <n v="0"/>
    <n v="4.2379999999999996E-3"/>
    <n v="0"/>
  </r>
  <r>
    <s v="APENs"/>
    <s v="08"/>
    <x v="5"/>
    <s v="31000302"/>
    <x v="15"/>
    <n v="0"/>
    <n v="1.7080999999999999E-2"/>
    <n v="0"/>
    <n v="0"/>
    <n v="0"/>
  </r>
  <r>
    <s v="APENs"/>
    <s v="08"/>
    <x v="5"/>
    <s v="31088811"/>
    <x v="17"/>
    <n v="0"/>
    <n v="12.28"/>
    <n v="0"/>
    <n v="0"/>
    <n v="0"/>
  </r>
  <r>
    <s v="APENs"/>
    <s v="08"/>
    <x v="5"/>
    <s v="20200253"/>
    <x v="16"/>
    <n v="0"/>
    <n v="0"/>
    <n v="2"/>
    <n v="0"/>
    <n v="0"/>
  </r>
  <r>
    <s v="APENs"/>
    <s v="08"/>
    <x v="5"/>
    <s v="20200253"/>
    <x v="16"/>
    <n v="2.2999999999999998"/>
    <n v="0"/>
    <n v="0"/>
    <n v="0"/>
    <n v="0"/>
  </r>
  <r>
    <s v="APENs"/>
    <s v="08"/>
    <x v="5"/>
    <s v="20200253"/>
    <x v="16"/>
    <n v="0"/>
    <n v="0"/>
    <n v="0"/>
    <n v="0"/>
    <n v="0.01"/>
  </r>
  <r>
    <s v="APENs"/>
    <s v="08"/>
    <x v="5"/>
    <s v="20200253"/>
    <x v="16"/>
    <n v="0"/>
    <n v="0"/>
    <n v="0"/>
    <n v="0"/>
    <n v="0"/>
  </r>
  <r>
    <s v="APENs"/>
    <s v="08"/>
    <x v="5"/>
    <s v="20200253"/>
    <x v="16"/>
    <n v="0"/>
    <n v="0"/>
    <n v="0"/>
    <n v="5.9999999999999995E-4"/>
    <n v="0"/>
  </r>
  <r>
    <s v="APENs"/>
    <s v="08"/>
    <x v="5"/>
    <s v="20200253"/>
    <x v="16"/>
    <n v="0"/>
    <n v="0.2"/>
    <n v="0"/>
    <n v="0"/>
    <n v="0"/>
  </r>
  <r>
    <s v="APENs"/>
    <s v="08"/>
    <x v="5"/>
    <s v="31000301"/>
    <x v="15"/>
    <n v="0"/>
    <n v="7.9000139999999996"/>
    <n v="0"/>
    <n v="0"/>
    <n v="0"/>
  </r>
  <r>
    <s v="APENs"/>
    <s v="08"/>
    <x v="5"/>
    <s v="20200253"/>
    <x v="16"/>
    <n v="0"/>
    <n v="0"/>
    <n v="0.85000100000000001"/>
    <n v="0"/>
    <n v="0"/>
  </r>
  <r>
    <s v="APENs"/>
    <s v="08"/>
    <x v="5"/>
    <s v="20200253"/>
    <x v="16"/>
    <n v="18.66"/>
    <n v="0"/>
    <n v="0"/>
    <n v="0"/>
    <n v="0"/>
  </r>
  <r>
    <s v="APENs"/>
    <s v="08"/>
    <x v="5"/>
    <s v="20200253"/>
    <x v="16"/>
    <n v="0"/>
    <n v="0"/>
    <n v="0"/>
    <n v="0"/>
    <n v="3.7499999999999999E-2"/>
  </r>
  <r>
    <s v="APENs"/>
    <s v="08"/>
    <x v="5"/>
    <s v="20200253"/>
    <x v="16"/>
    <n v="0"/>
    <n v="0"/>
    <n v="0"/>
    <n v="0"/>
    <n v="0"/>
  </r>
  <r>
    <s v="APENs"/>
    <s v="08"/>
    <x v="5"/>
    <s v="20200253"/>
    <x v="16"/>
    <n v="0"/>
    <n v="0"/>
    <n v="0"/>
    <n v="2.2499999999999998E-3"/>
    <n v="0"/>
  </r>
  <r>
    <s v="APENs"/>
    <s v="08"/>
    <x v="5"/>
    <s v="20200253"/>
    <x v="16"/>
    <n v="0"/>
    <n v="0.32000299999999998"/>
    <n v="0"/>
    <n v="0"/>
    <n v="0"/>
  </r>
  <r>
    <s v="APENs"/>
    <s v="08"/>
    <x v="5"/>
    <s v="31000199"/>
    <x v="22"/>
    <n v="0"/>
    <n v="5.6"/>
    <n v="0"/>
    <n v="0"/>
    <n v="0"/>
  </r>
  <r>
    <s v="APENs"/>
    <s v="08"/>
    <x v="5"/>
    <s v="40400311"/>
    <x v="18"/>
    <n v="0"/>
    <n v="5.7665830241532463"/>
    <n v="0"/>
    <n v="0"/>
    <n v="0"/>
  </r>
  <r>
    <s v="APENs"/>
    <s v="08"/>
    <x v="5"/>
    <s v="20200254"/>
    <x v="16"/>
    <n v="0"/>
    <n v="0"/>
    <n v="5.8"/>
    <n v="0"/>
    <n v="0"/>
  </r>
  <r>
    <s v="APENs"/>
    <s v="08"/>
    <x v="5"/>
    <s v="20200254"/>
    <x v="16"/>
    <n v="19.399999999999999"/>
    <n v="0"/>
    <n v="0"/>
    <n v="0"/>
    <n v="0"/>
  </r>
  <r>
    <s v="APENs"/>
    <s v="08"/>
    <x v="5"/>
    <s v="20200254"/>
    <x v="16"/>
    <n v="0"/>
    <n v="3.1"/>
    <n v="0"/>
    <n v="0"/>
    <n v="0"/>
  </r>
  <r>
    <s v="APENs"/>
    <s v="08"/>
    <x v="5"/>
    <s v="20200254"/>
    <x v="16"/>
    <n v="0"/>
    <n v="0"/>
    <n v="6.2"/>
    <n v="0"/>
    <n v="0"/>
  </r>
  <r>
    <s v="APENs"/>
    <s v="08"/>
    <x v="5"/>
    <s v="20200254"/>
    <x v="16"/>
    <n v="19.2"/>
    <n v="0"/>
    <n v="0"/>
    <n v="0"/>
    <n v="0"/>
  </r>
  <r>
    <s v="APENs"/>
    <s v="08"/>
    <x v="5"/>
    <s v="20200254"/>
    <x v="16"/>
    <n v="0"/>
    <n v="2.2000000000000002"/>
    <n v="0"/>
    <n v="0"/>
    <n v="0"/>
  </r>
  <r>
    <s v="APENs"/>
    <s v="08"/>
    <x v="5"/>
    <s v="20200254"/>
    <x v="16"/>
    <n v="0"/>
    <n v="0"/>
    <n v="0.06"/>
    <n v="0"/>
    <n v="0"/>
  </r>
  <r>
    <s v="APENs"/>
    <s v="08"/>
    <x v="5"/>
    <s v="20200254"/>
    <x v="16"/>
    <n v="1.84"/>
    <n v="0"/>
    <n v="0"/>
    <n v="0"/>
    <n v="0"/>
  </r>
  <r>
    <s v="APENs"/>
    <s v="08"/>
    <x v="5"/>
    <s v="20200254"/>
    <x v="16"/>
    <n v="0"/>
    <n v="0"/>
    <n v="0"/>
    <n v="1.155E-3"/>
    <n v="0"/>
  </r>
  <r>
    <s v="APENs"/>
    <s v="08"/>
    <x v="5"/>
    <s v="20200254"/>
    <x v="16"/>
    <n v="0"/>
    <n v="0.24"/>
    <n v="0"/>
    <n v="0"/>
    <n v="0"/>
  </r>
  <r>
    <s v="APENs"/>
    <s v="08"/>
    <x v="5"/>
    <s v="31000301"/>
    <x v="15"/>
    <n v="0"/>
    <n v="4.0582529999999997"/>
    <n v="0"/>
    <n v="0"/>
    <n v="0"/>
  </r>
  <r>
    <s v="APENs"/>
    <s v="08"/>
    <x v="5"/>
    <s v="31000302"/>
    <x v="15"/>
    <n v="0"/>
    <n v="15.002594999999999"/>
    <n v="0"/>
    <n v="0"/>
    <n v="0"/>
  </r>
  <r>
    <s v="APENs"/>
    <s v="08"/>
    <x v="5"/>
    <s v="31088801"/>
    <x v="17"/>
    <n v="0"/>
    <n v="4.0999999999999996"/>
    <n v="0"/>
    <n v="0"/>
    <n v="0"/>
  </r>
  <r>
    <s v="APENs"/>
    <s v="08"/>
    <x v="5"/>
    <s v="40400311"/>
    <x v="18"/>
    <n v="0"/>
    <n v="10.880225663645835"/>
    <n v="0"/>
    <n v="0"/>
    <n v="0"/>
  </r>
  <r>
    <s v="APENs"/>
    <s v="08"/>
    <x v="5"/>
    <s v="40400311"/>
    <x v="18"/>
    <n v="0"/>
    <n v="3.0617720460510891"/>
    <n v="0"/>
    <n v="0"/>
    <n v="0"/>
  </r>
  <r>
    <s v="APENs"/>
    <s v="08"/>
    <x v="5"/>
    <s v="31000199"/>
    <x v="18"/>
    <n v="0"/>
    <n v="3.0617720460510891"/>
    <n v="0"/>
    <n v="0"/>
    <n v="0"/>
  </r>
  <r>
    <s v="APENs"/>
    <s v="08"/>
    <x v="5"/>
    <s v="40400311"/>
    <x v="18"/>
    <n v="0"/>
    <n v="4.1005875616755656"/>
    <n v="0"/>
    <n v="0"/>
    <n v="0"/>
  </r>
  <r>
    <s v="APENs"/>
    <s v="08"/>
    <x v="5"/>
    <s v="31000199"/>
    <x v="18"/>
    <n v="0"/>
    <n v="3.0617720460510891"/>
    <n v="0"/>
    <n v="0"/>
    <n v="0"/>
  </r>
  <r>
    <s v="APENs"/>
    <s v="08"/>
    <x v="5"/>
    <s v="40400311"/>
    <x v="18"/>
    <n v="0"/>
    <n v="2.0557612309200168"/>
    <n v="0"/>
    <n v="0"/>
    <n v="0"/>
  </r>
  <r>
    <s v="APENs"/>
    <s v="08"/>
    <x v="5"/>
    <s v="40400311"/>
    <x v="18"/>
    <n v="0"/>
    <n v="6.3067036698570202"/>
    <n v="0"/>
    <n v="0"/>
    <n v="0"/>
  </r>
  <r>
    <s v="APENs"/>
    <s v="08"/>
    <x v="5"/>
    <s v="40400311"/>
    <x v="18"/>
    <n v="0"/>
    <n v="2.2717255091682635"/>
    <n v="0"/>
    <n v="0"/>
    <n v="0"/>
  </r>
  <r>
    <s v="APENs"/>
    <s v="08"/>
    <x v="5"/>
    <s v="40400311"/>
    <x v="18"/>
    <n v="0"/>
    <n v="2.51502703782768"/>
    <n v="0"/>
    <n v="0"/>
    <n v="0"/>
  </r>
  <r>
    <s v="APENs"/>
    <s v="08"/>
    <x v="5"/>
    <s v="40400311"/>
    <x v="18"/>
    <n v="0"/>
    <n v="2.8474917424281707"/>
    <n v="0"/>
    <n v="0"/>
    <n v="0"/>
  </r>
  <r>
    <s v="APENs"/>
    <s v="08"/>
    <x v="5"/>
    <s v="40400311"/>
    <x v="18"/>
    <n v="0"/>
    <n v="2.1022345566190066"/>
    <n v="0"/>
    <n v="0"/>
    <n v="0"/>
  </r>
  <r>
    <s v="APENs"/>
    <s v="08"/>
    <x v="5"/>
    <s v="40400311"/>
    <x v="18"/>
    <n v="0"/>
    <n v="3.7616056565770521"/>
    <n v="0"/>
    <n v="0"/>
    <n v="0"/>
  </r>
  <r>
    <s v="APENs"/>
    <s v="08"/>
    <x v="5"/>
    <s v="40400311"/>
    <x v="18"/>
    <n v="0"/>
    <n v="1.4543417218742674"/>
    <n v="0"/>
    <n v="0"/>
    <n v="0"/>
  </r>
  <r>
    <s v="APENs"/>
    <s v="08"/>
    <x v="5"/>
    <s v="40400311"/>
    <x v="18"/>
    <n v="0"/>
    <n v="4.1871312822822411"/>
    <n v="0"/>
    <n v="0"/>
    <n v="0"/>
  </r>
  <r>
    <s v="APENs"/>
    <s v="08"/>
    <x v="5"/>
    <s v="40400311"/>
    <x v="18"/>
    <n v="0"/>
    <n v="2.4604017440560795"/>
    <n v="0"/>
    <n v="0"/>
    <n v="0"/>
  </r>
  <r>
    <s v="APENs"/>
    <s v="08"/>
    <x v="5"/>
    <s v="40400311"/>
    <x v="18"/>
    <n v="0"/>
    <n v="6.8889871036149506"/>
    <n v="0"/>
    <n v="0"/>
    <n v="0"/>
  </r>
  <r>
    <s v="APENs"/>
    <s v="08"/>
    <x v="5"/>
    <s v="40400311"/>
    <x v="18"/>
    <n v="0"/>
    <n v="4.2099365633202472"/>
    <n v="0"/>
    <n v="0"/>
    <n v="0"/>
  </r>
  <r>
    <s v="APENs"/>
    <s v="08"/>
    <x v="5"/>
    <s v="40400311"/>
    <x v="18"/>
    <n v="0"/>
    <n v="54.674500822340875"/>
    <n v="0"/>
    <n v="0"/>
    <n v="0"/>
  </r>
  <r>
    <s v="APENs"/>
    <s v="08"/>
    <x v="5"/>
    <s v="40400311"/>
    <x v="18"/>
    <n v="0"/>
    <n v="4.9207050740106792"/>
    <n v="0"/>
    <n v="0"/>
    <n v="0"/>
  </r>
  <r>
    <s v="APENs"/>
    <s v="08"/>
    <x v="5"/>
    <s v="40400311"/>
    <x v="18"/>
    <n v="0"/>
    <n v="0"/>
    <n v="0"/>
    <n v="0"/>
    <n v="0"/>
  </r>
  <r>
    <s v="APENs"/>
    <s v="08"/>
    <x v="5"/>
    <s v="40400311"/>
    <x v="18"/>
    <n v="0"/>
    <n v="0"/>
    <n v="0"/>
    <n v="0"/>
    <n v="0"/>
  </r>
  <r>
    <s v="APENs"/>
    <s v="08"/>
    <x v="5"/>
    <s v="40400311"/>
    <x v="18"/>
    <n v="0"/>
    <n v="6.5882773490920759"/>
    <n v="0"/>
    <n v="0"/>
    <n v="0"/>
  </r>
  <r>
    <s v="APENs"/>
    <s v="08"/>
    <x v="5"/>
    <s v="31000199"/>
    <x v="18"/>
    <n v="0"/>
    <n v="1.476224644083401"/>
    <n v="0"/>
    <n v="0"/>
    <n v="0"/>
  </r>
  <r>
    <s v="APENs"/>
    <s v="08"/>
    <x v="5"/>
    <s v="40400311"/>
    <x v="18"/>
    <n v="0"/>
    <n v="1.1098923666935196"/>
    <n v="0"/>
    <n v="0"/>
    <n v="0"/>
  </r>
  <r>
    <s v="APENs"/>
    <s v="08"/>
    <x v="5"/>
    <s v="40400311"/>
    <x v="18"/>
    <n v="0"/>
    <n v="1.2657146940371913"/>
    <n v="0"/>
    <n v="0"/>
    <n v="0"/>
  </r>
  <r>
    <s v="APENs"/>
    <s v="08"/>
    <x v="5"/>
    <s v="40400311"/>
    <x v="18"/>
    <n v="0"/>
    <n v="0.53855476800022206"/>
    <n v="0"/>
    <n v="0"/>
    <n v="0"/>
  </r>
  <r>
    <s v="APENs"/>
    <s v="08"/>
    <x v="5"/>
    <s v="20200202"/>
    <x v="16"/>
    <n v="0"/>
    <n v="0"/>
    <n v="5.663322"/>
    <n v="0"/>
    <n v="0"/>
  </r>
  <r>
    <s v="APENs"/>
    <s v="08"/>
    <x v="5"/>
    <s v="20200202"/>
    <x v="16"/>
    <n v="19.255275000000001"/>
    <n v="0"/>
    <n v="0"/>
    <n v="0"/>
    <n v="0"/>
  </r>
  <r>
    <s v="APENs"/>
    <s v="08"/>
    <x v="5"/>
    <s v="20200202"/>
    <x v="16"/>
    <n v="0"/>
    <n v="0"/>
    <n v="0"/>
    <n v="0"/>
    <n v="0.39200000000000002"/>
  </r>
  <r>
    <s v="APENs"/>
    <s v="08"/>
    <x v="5"/>
    <s v="20200202"/>
    <x v="16"/>
    <n v="0"/>
    <n v="0"/>
    <n v="0"/>
    <n v="0"/>
    <n v="0"/>
  </r>
  <r>
    <s v="APENs"/>
    <s v="08"/>
    <x v="5"/>
    <s v="20200202"/>
    <x v="16"/>
    <n v="0"/>
    <n v="0"/>
    <n v="0"/>
    <n v="2.3519999999999999E-2"/>
    <n v="0"/>
  </r>
  <r>
    <s v="APENs"/>
    <s v="08"/>
    <x v="5"/>
    <s v="20200202"/>
    <x v="16"/>
    <n v="0"/>
    <n v="5.663322"/>
    <n v="0"/>
    <n v="0"/>
    <n v="0"/>
  </r>
  <r>
    <s v="APENs"/>
    <s v="08"/>
    <x v="5"/>
    <s v="20200254"/>
    <x v="16"/>
    <n v="0"/>
    <n v="0"/>
    <n v="5.7"/>
    <n v="0"/>
    <n v="0"/>
  </r>
  <r>
    <s v="APENs"/>
    <s v="08"/>
    <x v="5"/>
    <s v="20200254"/>
    <x v="16"/>
    <n v="19.3"/>
    <n v="0"/>
    <n v="0"/>
    <n v="0"/>
    <n v="0"/>
  </r>
  <r>
    <s v="APENs"/>
    <s v="08"/>
    <x v="5"/>
    <s v="20200254"/>
    <x v="16"/>
    <n v="0"/>
    <n v="0"/>
    <n v="0"/>
    <n v="0"/>
    <n v="0.38750000000000001"/>
  </r>
  <r>
    <s v="APENs"/>
    <s v="08"/>
    <x v="5"/>
    <s v="20200254"/>
    <x v="16"/>
    <n v="0"/>
    <n v="0"/>
    <n v="0"/>
    <n v="0"/>
    <n v="0"/>
  </r>
  <r>
    <s v="APENs"/>
    <s v="08"/>
    <x v="5"/>
    <s v="20200254"/>
    <x v="16"/>
    <n v="0"/>
    <n v="0"/>
    <n v="0"/>
    <n v="2.325E-2"/>
    <n v="0"/>
  </r>
  <r>
    <s v="APENs"/>
    <s v="08"/>
    <x v="5"/>
    <s v="20200254"/>
    <x v="16"/>
    <n v="0"/>
    <n v="5.7"/>
    <n v="0"/>
    <n v="0"/>
    <n v="0"/>
  </r>
  <r>
    <s v="APENs"/>
    <s v="08"/>
    <x v="5"/>
    <s v="20200254"/>
    <x v="16"/>
    <n v="0"/>
    <n v="0"/>
    <n v="5.663322"/>
    <n v="0"/>
    <n v="0"/>
  </r>
  <r>
    <s v="APENs"/>
    <s v="08"/>
    <x v="5"/>
    <s v="20200254"/>
    <x v="16"/>
    <n v="19.255275000000001"/>
    <n v="0"/>
    <n v="0"/>
    <n v="0"/>
    <n v="0"/>
  </r>
  <r>
    <s v="APENs"/>
    <s v="08"/>
    <x v="5"/>
    <s v="20200254"/>
    <x v="16"/>
    <n v="0"/>
    <n v="0"/>
    <n v="0"/>
    <n v="0"/>
    <n v="0.39200000000000002"/>
  </r>
  <r>
    <s v="APENs"/>
    <s v="08"/>
    <x v="5"/>
    <s v="20200254"/>
    <x v="16"/>
    <n v="0"/>
    <n v="0"/>
    <n v="0"/>
    <n v="0"/>
    <n v="0"/>
  </r>
  <r>
    <s v="APENs"/>
    <s v="08"/>
    <x v="5"/>
    <s v="20200254"/>
    <x v="16"/>
    <n v="0"/>
    <n v="0"/>
    <n v="0"/>
    <n v="2.3519999999999999E-2"/>
    <n v="0"/>
  </r>
  <r>
    <s v="APENs"/>
    <s v="08"/>
    <x v="5"/>
    <s v="20200254"/>
    <x v="16"/>
    <n v="0"/>
    <n v="5.663322"/>
    <n v="0"/>
    <n v="0"/>
    <n v="0"/>
  </r>
  <r>
    <s v="APENs"/>
    <s v="08"/>
    <x v="5"/>
    <s v="20200254"/>
    <x v="16"/>
    <n v="0"/>
    <n v="0"/>
    <n v="5.663322"/>
    <n v="0"/>
    <n v="0"/>
  </r>
  <r>
    <s v="APENs"/>
    <s v="08"/>
    <x v="5"/>
    <s v="20200254"/>
    <x v="16"/>
    <n v="0"/>
    <n v="0"/>
    <n v="5.7296290000000001"/>
    <n v="0"/>
    <n v="0"/>
  </r>
  <r>
    <s v="APENs"/>
    <s v="08"/>
    <x v="5"/>
    <s v="20200254"/>
    <x v="16"/>
    <n v="19.255275000000001"/>
    <n v="0"/>
    <n v="0"/>
    <n v="0"/>
    <n v="0"/>
  </r>
  <r>
    <s v="APENs"/>
    <s v="08"/>
    <x v="5"/>
    <s v="20200254"/>
    <x v="16"/>
    <n v="19.255275000000001"/>
    <n v="0"/>
    <n v="0"/>
    <n v="0"/>
    <n v="0"/>
  </r>
  <r>
    <s v="APENs"/>
    <s v="08"/>
    <x v="5"/>
    <s v="20200254"/>
    <x v="16"/>
    <n v="0"/>
    <n v="0"/>
    <n v="0"/>
    <n v="0"/>
    <n v="0.39200000000000002"/>
  </r>
  <r>
    <s v="APENs"/>
    <s v="08"/>
    <x v="5"/>
    <s v="20200254"/>
    <x v="16"/>
    <n v="0"/>
    <n v="0"/>
    <n v="0"/>
    <n v="0"/>
    <n v="0.39200000000000002"/>
  </r>
  <r>
    <s v="APENs"/>
    <s v="08"/>
    <x v="5"/>
    <s v="20200254"/>
    <x v="16"/>
    <n v="0"/>
    <n v="0"/>
    <n v="0"/>
    <n v="0"/>
    <n v="0"/>
  </r>
  <r>
    <s v="APENs"/>
    <s v="08"/>
    <x v="5"/>
    <s v="20200254"/>
    <x v="16"/>
    <n v="0"/>
    <n v="0"/>
    <n v="0"/>
    <n v="0"/>
    <n v="0"/>
  </r>
  <r>
    <s v="APENs"/>
    <s v="08"/>
    <x v="5"/>
    <s v="20200254"/>
    <x v="16"/>
    <n v="0"/>
    <n v="0"/>
    <n v="0"/>
    <n v="2.3519999999999999E-2"/>
    <n v="0"/>
  </r>
  <r>
    <s v="APENs"/>
    <s v="08"/>
    <x v="5"/>
    <s v="20200254"/>
    <x v="16"/>
    <n v="0"/>
    <n v="0"/>
    <n v="0"/>
    <n v="2.3519999999999999E-2"/>
    <n v="0"/>
  </r>
  <r>
    <s v="APENs"/>
    <s v="08"/>
    <x v="5"/>
    <s v="20200254"/>
    <x v="16"/>
    <n v="0"/>
    <n v="5.663322"/>
    <n v="0"/>
    <n v="0"/>
    <n v="0"/>
  </r>
  <r>
    <s v="APENs"/>
    <s v="08"/>
    <x v="5"/>
    <s v="20200254"/>
    <x v="16"/>
    <n v="0"/>
    <n v="5.663322"/>
    <n v="0"/>
    <n v="0"/>
    <n v="0"/>
  </r>
  <r>
    <s v="APENs"/>
    <s v="08"/>
    <x v="5"/>
    <s v="20200254"/>
    <x v="16"/>
    <n v="0"/>
    <n v="0"/>
    <n v="5.663322"/>
    <n v="0"/>
    <n v="0"/>
  </r>
  <r>
    <s v="APENs"/>
    <s v="08"/>
    <x v="5"/>
    <s v="20200254"/>
    <x v="16"/>
    <n v="19.255275000000001"/>
    <n v="0"/>
    <n v="0"/>
    <n v="0"/>
    <n v="0"/>
  </r>
  <r>
    <s v="APENs"/>
    <s v="08"/>
    <x v="5"/>
    <s v="20200254"/>
    <x v="16"/>
    <n v="0"/>
    <n v="0"/>
    <n v="0"/>
    <n v="0"/>
    <n v="0.39200000000000002"/>
  </r>
  <r>
    <s v="APENs"/>
    <s v="08"/>
    <x v="5"/>
    <s v="20200254"/>
    <x v="16"/>
    <n v="0"/>
    <n v="0"/>
    <n v="0"/>
    <n v="0"/>
    <n v="0"/>
  </r>
  <r>
    <s v="APENs"/>
    <s v="08"/>
    <x v="5"/>
    <s v="20200254"/>
    <x v="16"/>
    <n v="0"/>
    <n v="0"/>
    <n v="0"/>
    <n v="2.3519999999999999E-2"/>
    <n v="0"/>
  </r>
  <r>
    <s v="APENs"/>
    <s v="08"/>
    <x v="5"/>
    <s v="20200254"/>
    <x v="16"/>
    <n v="0"/>
    <n v="5.663322"/>
    <n v="0"/>
    <n v="0"/>
    <n v="0"/>
  </r>
  <r>
    <s v="APENs"/>
    <s v="08"/>
    <x v="5"/>
    <s v="31088801"/>
    <x v="17"/>
    <n v="0"/>
    <n v="2.9"/>
    <n v="0"/>
    <n v="0"/>
    <n v="0"/>
  </r>
  <r>
    <s v="APENs"/>
    <s v="08"/>
    <x v="5"/>
    <s v="40400311"/>
    <x v="18"/>
    <n v="0"/>
    <n v="6.8343126027926093"/>
    <n v="0"/>
    <n v="0"/>
    <n v="0"/>
  </r>
  <r>
    <s v="APENs"/>
    <s v="08"/>
    <x v="5"/>
    <s v="40400311"/>
    <x v="18"/>
    <n v="0"/>
    <n v="0.7736594954963536"/>
    <n v="0"/>
    <n v="0"/>
    <n v="0"/>
  </r>
  <r>
    <s v="APENs"/>
    <s v="08"/>
    <x v="5"/>
    <s v="40400311"/>
    <x v="18"/>
    <n v="0"/>
    <n v="0"/>
    <n v="0"/>
    <n v="0"/>
    <n v="0"/>
  </r>
  <r>
    <s v="APENs"/>
    <s v="08"/>
    <x v="5"/>
    <s v="40400311"/>
    <x v="18"/>
    <n v="0"/>
    <n v="0"/>
    <n v="0"/>
    <n v="0"/>
    <n v="0"/>
  </r>
  <r>
    <s v="APENs"/>
    <s v="08"/>
    <x v="5"/>
    <s v="40400311"/>
    <x v="18"/>
    <n v="0"/>
    <n v="3.2071033618338434"/>
    <n v="0"/>
    <n v="0"/>
    <n v="0"/>
  </r>
  <r>
    <s v="APENs"/>
    <s v="08"/>
    <x v="5"/>
    <s v="40400311"/>
    <x v="18"/>
    <n v="0"/>
    <n v="11.45704164732153"/>
    <n v="0"/>
    <n v="0"/>
    <n v="0"/>
  </r>
  <r>
    <s v="APENs"/>
    <s v="08"/>
    <x v="5"/>
    <s v="40400311"/>
    <x v="18"/>
    <n v="0"/>
    <n v="0"/>
    <n v="0"/>
    <n v="0"/>
    <n v="0"/>
  </r>
  <r>
    <s v="APENs"/>
    <s v="08"/>
    <x v="5"/>
    <s v="40400311"/>
    <x v="18"/>
    <n v="0"/>
    <n v="0"/>
    <n v="0"/>
    <n v="0"/>
    <n v="0"/>
  </r>
  <r>
    <s v="APENs"/>
    <s v="08"/>
    <x v="5"/>
    <s v="40400311"/>
    <x v="18"/>
    <n v="0"/>
    <n v="0.83109888582528035"/>
    <n v="0"/>
    <n v="0"/>
    <n v="0"/>
  </r>
  <r>
    <s v="APENs"/>
    <s v="08"/>
    <x v="5"/>
    <s v="20200202"/>
    <x v="16"/>
    <n v="0"/>
    <n v="0"/>
    <n v="2.380004"/>
    <n v="0"/>
    <n v="0"/>
  </r>
  <r>
    <s v="APENs"/>
    <s v="08"/>
    <x v="5"/>
    <s v="20200202"/>
    <x v="16"/>
    <n v="3.2600039999999999"/>
    <n v="0"/>
    <n v="0"/>
    <n v="0"/>
    <n v="0"/>
  </r>
  <r>
    <s v="APENs"/>
    <s v="08"/>
    <x v="5"/>
    <s v="20200202"/>
    <x v="16"/>
    <n v="0"/>
    <n v="0"/>
    <n v="0"/>
    <n v="0"/>
    <n v="2.1999999999999999E-2"/>
  </r>
  <r>
    <s v="APENs"/>
    <s v="08"/>
    <x v="5"/>
    <s v="20200202"/>
    <x v="16"/>
    <n v="0"/>
    <n v="0"/>
    <n v="0"/>
    <n v="0"/>
    <n v="0"/>
  </r>
  <r>
    <s v="APENs"/>
    <s v="08"/>
    <x v="5"/>
    <s v="20200202"/>
    <x v="16"/>
    <n v="0"/>
    <n v="0"/>
    <n v="0"/>
    <n v="1.32E-3"/>
    <n v="0"/>
  </r>
  <r>
    <s v="APENs"/>
    <s v="08"/>
    <x v="5"/>
    <s v="20200202"/>
    <x v="16"/>
    <n v="0"/>
    <n v="0.42000199999999999"/>
    <n v="0"/>
    <n v="0"/>
    <n v="0"/>
  </r>
  <r>
    <s v="APENs"/>
    <s v="08"/>
    <x v="5"/>
    <s v="20200202"/>
    <x v="16"/>
    <n v="0"/>
    <n v="0"/>
    <n v="2.38"/>
    <n v="0"/>
    <n v="0"/>
  </r>
  <r>
    <s v="APENs"/>
    <s v="08"/>
    <x v="5"/>
    <s v="20200202"/>
    <x v="16"/>
    <n v="3.26"/>
    <n v="0"/>
    <n v="0"/>
    <n v="0"/>
    <n v="0"/>
  </r>
  <r>
    <s v="APENs"/>
    <s v="08"/>
    <x v="5"/>
    <s v="20200202"/>
    <x v="16"/>
    <n v="0"/>
    <n v="0"/>
    <n v="0"/>
    <n v="0"/>
    <n v="2.1999999999999999E-2"/>
  </r>
  <r>
    <s v="APENs"/>
    <s v="08"/>
    <x v="5"/>
    <s v="20200202"/>
    <x v="16"/>
    <n v="0"/>
    <n v="0"/>
    <n v="0"/>
    <n v="0"/>
    <n v="0"/>
  </r>
  <r>
    <s v="APENs"/>
    <s v="08"/>
    <x v="5"/>
    <s v="20200202"/>
    <x v="16"/>
    <n v="0"/>
    <n v="0"/>
    <n v="0"/>
    <n v="1.32E-3"/>
    <n v="0"/>
  </r>
  <r>
    <s v="APENs"/>
    <s v="08"/>
    <x v="5"/>
    <s v="20200202"/>
    <x v="16"/>
    <n v="0"/>
    <n v="0.42"/>
    <n v="0"/>
    <n v="0"/>
    <n v="0"/>
  </r>
  <r>
    <s v="APENs"/>
    <s v="08"/>
    <x v="5"/>
    <s v="20200253"/>
    <x v="16"/>
    <n v="0"/>
    <n v="0"/>
    <n v="2.38"/>
    <n v="0"/>
    <n v="0"/>
  </r>
  <r>
    <s v="APENs"/>
    <s v="08"/>
    <x v="5"/>
    <s v="20200253"/>
    <x v="16"/>
    <n v="3.26"/>
    <n v="0"/>
    <n v="0"/>
    <n v="0"/>
    <n v="0"/>
  </r>
  <r>
    <s v="APENs"/>
    <s v="08"/>
    <x v="5"/>
    <s v="20200253"/>
    <x v="16"/>
    <n v="0"/>
    <n v="0"/>
    <n v="0"/>
    <n v="0"/>
    <n v="2.1999999999999999E-2"/>
  </r>
  <r>
    <s v="APENs"/>
    <s v="08"/>
    <x v="5"/>
    <s v="20200253"/>
    <x v="16"/>
    <n v="0"/>
    <n v="0"/>
    <n v="0"/>
    <n v="0"/>
    <n v="0"/>
  </r>
  <r>
    <s v="APENs"/>
    <s v="08"/>
    <x v="5"/>
    <s v="20200253"/>
    <x v="16"/>
    <n v="0"/>
    <n v="0"/>
    <n v="0"/>
    <n v="1.32E-3"/>
    <n v="0"/>
  </r>
  <r>
    <s v="APENs"/>
    <s v="08"/>
    <x v="5"/>
    <s v="20200253"/>
    <x v="16"/>
    <n v="0"/>
    <n v="0.42"/>
    <n v="0"/>
    <n v="0"/>
    <n v="0"/>
  </r>
  <r>
    <s v="APENs"/>
    <s v="08"/>
    <x v="5"/>
    <s v="20200253"/>
    <x v="16"/>
    <n v="0"/>
    <n v="0"/>
    <n v="2.38"/>
    <n v="0"/>
    <n v="0"/>
  </r>
  <r>
    <s v="APENs"/>
    <s v="08"/>
    <x v="5"/>
    <s v="20200253"/>
    <x v="16"/>
    <n v="3.26"/>
    <n v="0"/>
    <n v="0"/>
    <n v="0"/>
    <n v="0"/>
  </r>
  <r>
    <s v="APENs"/>
    <s v="08"/>
    <x v="5"/>
    <s v="20200253"/>
    <x v="16"/>
    <n v="0"/>
    <n v="0"/>
    <n v="0"/>
    <n v="0"/>
    <n v="2.1999999999999999E-2"/>
  </r>
  <r>
    <s v="APENs"/>
    <s v="08"/>
    <x v="5"/>
    <s v="20200253"/>
    <x v="16"/>
    <n v="0"/>
    <n v="0"/>
    <n v="0"/>
    <n v="0"/>
    <n v="0"/>
  </r>
  <r>
    <s v="APENs"/>
    <s v="08"/>
    <x v="5"/>
    <s v="20200253"/>
    <x v="16"/>
    <n v="0"/>
    <n v="0.42"/>
    <n v="0"/>
    <n v="0"/>
    <n v="0"/>
  </r>
  <r>
    <s v="APENs"/>
    <s v="08"/>
    <x v="5"/>
    <s v="40400311"/>
    <x v="18"/>
    <n v="0"/>
    <n v="9.2237725417966772"/>
    <n v="0"/>
    <n v="0"/>
    <n v="0"/>
  </r>
  <r>
    <s v="APENs"/>
    <s v="08"/>
    <x v="5"/>
    <s v="40400311"/>
    <x v="18"/>
    <n v="0"/>
    <n v="0.22963290345383167"/>
    <n v="0"/>
    <n v="0"/>
    <n v="0"/>
  </r>
  <r>
    <s v="APENs"/>
    <s v="08"/>
    <x v="5"/>
    <s v="40400315"/>
    <x v="21"/>
    <n v="0"/>
    <n v="12.089843999999999"/>
    <n v="0"/>
    <n v="0"/>
    <n v="0"/>
  </r>
  <r>
    <s v="APENs"/>
    <s v="08"/>
    <x v="5"/>
    <s v="40400311"/>
    <x v="18"/>
    <n v="0"/>
    <n v="0"/>
    <n v="0"/>
    <n v="0"/>
    <n v="0"/>
  </r>
  <r>
    <s v="APENs"/>
    <s v="08"/>
    <x v="5"/>
    <s v="40400311"/>
    <x v="18"/>
    <n v="0"/>
    <n v="0"/>
    <n v="0"/>
    <n v="0"/>
    <n v="0"/>
  </r>
  <r>
    <s v="APENs"/>
    <s v="08"/>
    <x v="5"/>
    <s v="40400311"/>
    <x v="18"/>
    <n v="0"/>
    <n v="0"/>
    <n v="0"/>
    <n v="0"/>
    <n v="0.37"/>
  </r>
  <r>
    <s v="APENs"/>
    <s v="08"/>
    <x v="5"/>
    <s v="40400311"/>
    <x v="18"/>
    <n v="0"/>
    <n v="0"/>
    <n v="0"/>
    <n v="0.03"/>
    <n v="0"/>
  </r>
  <r>
    <s v="APENs"/>
    <s v="08"/>
    <x v="5"/>
    <s v="40400311"/>
    <x v="18"/>
    <n v="0"/>
    <n v="27.703296194176009"/>
    <n v="0"/>
    <n v="0"/>
    <n v="0"/>
  </r>
  <r>
    <s v="APENs"/>
    <s v="08"/>
    <x v="5"/>
    <s v="20200202"/>
    <x v="16"/>
    <n v="0"/>
    <n v="0"/>
    <n v="0.90000400000000003"/>
    <n v="0"/>
    <n v="0"/>
  </r>
  <r>
    <s v="APENs"/>
    <s v="08"/>
    <x v="5"/>
    <s v="20200202"/>
    <x v="16"/>
    <n v="18.298380999999999"/>
    <n v="0"/>
    <n v="0"/>
    <n v="0"/>
    <n v="0"/>
  </r>
  <r>
    <s v="APENs"/>
    <s v="08"/>
    <x v="5"/>
    <s v="20200202"/>
    <x v="16"/>
    <n v="0"/>
    <n v="0"/>
    <n v="0"/>
    <n v="0"/>
    <n v="3.1295000000000003E-2"/>
  </r>
  <r>
    <s v="APENs"/>
    <s v="08"/>
    <x v="5"/>
    <s v="20200202"/>
    <x v="16"/>
    <n v="0"/>
    <n v="0"/>
    <n v="0"/>
    <n v="0"/>
    <n v="0"/>
  </r>
  <r>
    <s v="APENs"/>
    <s v="08"/>
    <x v="5"/>
    <s v="20200202"/>
    <x v="16"/>
    <n v="0"/>
    <n v="0"/>
    <n v="0"/>
    <n v="1.8779999999999999E-3"/>
    <n v="0"/>
  </r>
  <r>
    <s v="APENs"/>
    <s v="08"/>
    <x v="5"/>
    <s v="20200202"/>
    <x v="16"/>
    <n v="0"/>
    <n v="0.50000299999999998"/>
    <n v="0"/>
    <n v="0"/>
    <n v="0"/>
  </r>
  <r>
    <s v="APENs"/>
    <s v="08"/>
    <x v="5"/>
    <s v="20200202"/>
    <x v="16"/>
    <n v="0"/>
    <n v="0"/>
    <n v="0.90000400000000003"/>
    <n v="0"/>
    <n v="0"/>
  </r>
  <r>
    <s v="APENs"/>
    <s v="08"/>
    <x v="5"/>
    <s v="20200202"/>
    <x v="16"/>
    <n v="18.300070000000002"/>
    <n v="0"/>
    <n v="0"/>
    <n v="0"/>
    <n v="0"/>
  </r>
  <r>
    <s v="APENs"/>
    <s v="08"/>
    <x v="5"/>
    <s v="20200202"/>
    <x v="16"/>
    <n v="0"/>
    <n v="0"/>
    <n v="0"/>
    <n v="0"/>
    <n v="3.1295000000000003E-2"/>
  </r>
  <r>
    <s v="APENs"/>
    <s v="08"/>
    <x v="5"/>
    <s v="20200202"/>
    <x v="16"/>
    <n v="0"/>
    <n v="0"/>
    <n v="0"/>
    <n v="0"/>
    <n v="0"/>
  </r>
  <r>
    <s v="APENs"/>
    <s v="08"/>
    <x v="5"/>
    <s v="20200202"/>
    <x v="16"/>
    <n v="0"/>
    <n v="0"/>
    <n v="0"/>
    <n v="1.8779999999999999E-3"/>
    <n v="0"/>
  </r>
  <r>
    <s v="APENs"/>
    <s v="08"/>
    <x v="5"/>
    <s v="20200202"/>
    <x v="16"/>
    <n v="0"/>
    <n v="0.50000299999999998"/>
    <n v="0"/>
    <n v="0"/>
    <n v="0"/>
  </r>
  <r>
    <s v="APENs"/>
    <s v="08"/>
    <x v="5"/>
    <s v="20200202"/>
    <x v="16"/>
    <n v="0"/>
    <n v="0"/>
    <n v="1.3"/>
    <n v="0"/>
    <n v="0"/>
  </r>
  <r>
    <s v="APENs"/>
    <s v="08"/>
    <x v="5"/>
    <s v="20200202"/>
    <x v="16"/>
    <n v="1.7"/>
    <n v="0"/>
    <n v="0"/>
    <n v="0"/>
    <n v="0"/>
  </r>
  <r>
    <s v="APENs"/>
    <s v="08"/>
    <x v="5"/>
    <s v="20200202"/>
    <x v="16"/>
    <n v="0"/>
    <n v="0"/>
    <n v="0"/>
    <n v="0"/>
    <n v="1.225E-2"/>
  </r>
  <r>
    <s v="APENs"/>
    <s v="08"/>
    <x v="5"/>
    <s v="20200202"/>
    <x v="16"/>
    <n v="0"/>
    <n v="0"/>
    <n v="0"/>
    <n v="0"/>
    <n v="0"/>
  </r>
  <r>
    <s v="APENs"/>
    <s v="08"/>
    <x v="5"/>
    <s v="20200202"/>
    <x v="16"/>
    <n v="0"/>
    <n v="0"/>
    <n v="0"/>
    <n v="7.3499999999999998E-4"/>
    <n v="0"/>
  </r>
  <r>
    <s v="APENs"/>
    <s v="08"/>
    <x v="5"/>
    <s v="20200202"/>
    <x v="16"/>
    <n v="0"/>
    <n v="0.5"/>
    <n v="0"/>
    <n v="0"/>
    <n v="0"/>
  </r>
  <r>
    <s v="APENs"/>
    <s v="08"/>
    <x v="5"/>
    <s v="20200202"/>
    <x v="16"/>
    <n v="0"/>
    <n v="0"/>
    <n v="5.2999869999999998"/>
    <n v="0"/>
    <n v="0"/>
  </r>
  <r>
    <s v="APENs"/>
    <s v="08"/>
    <x v="5"/>
    <s v="20200202"/>
    <x v="16"/>
    <n v="3.1"/>
    <n v="0"/>
    <n v="0"/>
    <n v="0"/>
    <n v="0"/>
  </r>
  <r>
    <s v="APENs"/>
    <s v="08"/>
    <x v="5"/>
    <s v="20200202"/>
    <x v="16"/>
    <n v="0"/>
    <n v="0"/>
    <n v="0"/>
    <n v="0"/>
    <n v="1.41E-2"/>
  </r>
  <r>
    <s v="APENs"/>
    <s v="08"/>
    <x v="5"/>
    <s v="20200202"/>
    <x v="16"/>
    <n v="0"/>
    <n v="0"/>
    <n v="0"/>
    <n v="0"/>
    <n v="0"/>
  </r>
  <r>
    <s v="APENs"/>
    <s v="08"/>
    <x v="5"/>
    <s v="20200202"/>
    <x v="16"/>
    <n v="0"/>
    <n v="0"/>
    <n v="0"/>
    <n v="8.4599999999999996E-4"/>
    <n v="0"/>
  </r>
  <r>
    <s v="APENs"/>
    <s v="08"/>
    <x v="5"/>
    <s v="20200202"/>
    <x v="16"/>
    <n v="0"/>
    <n v="0.1"/>
    <n v="0"/>
    <n v="0"/>
    <n v="0"/>
  </r>
  <r>
    <s v="APENs"/>
    <s v="08"/>
    <x v="5"/>
    <s v="20200202"/>
    <x v="16"/>
    <n v="0"/>
    <n v="0"/>
    <n v="3.7"/>
    <n v="0"/>
    <n v="0"/>
  </r>
  <r>
    <s v="APENs"/>
    <s v="08"/>
    <x v="5"/>
    <s v="20200202"/>
    <x v="16"/>
    <n v="2.2000000000000002"/>
    <n v="0"/>
    <n v="0"/>
    <n v="0"/>
    <n v="0"/>
  </r>
  <r>
    <s v="APENs"/>
    <s v="08"/>
    <x v="5"/>
    <s v="20200202"/>
    <x v="16"/>
    <n v="0"/>
    <n v="0"/>
    <n v="0"/>
    <n v="0"/>
    <n v="9.7999999999999997E-3"/>
  </r>
  <r>
    <s v="APENs"/>
    <s v="08"/>
    <x v="5"/>
    <s v="20200202"/>
    <x v="16"/>
    <n v="0"/>
    <n v="0"/>
    <n v="0"/>
    <n v="0"/>
    <n v="0"/>
  </r>
  <r>
    <s v="APENs"/>
    <s v="08"/>
    <x v="5"/>
    <s v="20200202"/>
    <x v="16"/>
    <n v="0"/>
    <n v="0"/>
    <n v="0"/>
    <n v="5.8799999999999998E-4"/>
    <n v="0"/>
  </r>
  <r>
    <s v="APENs"/>
    <s v="08"/>
    <x v="5"/>
    <s v="20200202"/>
    <x v="16"/>
    <n v="0"/>
    <n v="0.1"/>
    <n v="0"/>
    <n v="0"/>
    <n v="0"/>
  </r>
  <r>
    <s v="APENs"/>
    <s v="08"/>
    <x v="5"/>
    <s v="20200202"/>
    <x v="16"/>
    <n v="0"/>
    <n v="0"/>
    <n v="3.7"/>
    <n v="0"/>
    <n v="0"/>
  </r>
  <r>
    <s v="APENs"/>
    <s v="08"/>
    <x v="5"/>
    <s v="20200202"/>
    <x v="16"/>
    <n v="2.2000000000000002"/>
    <n v="0"/>
    <n v="0"/>
    <n v="0"/>
    <n v="0"/>
  </r>
  <r>
    <s v="APENs"/>
    <s v="08"/>
    <x v="5"/>
    <s v="20200202"/>
    <x v="16"/>
    <n v="0"/>
    <n v="0"/>
    <n v="0"/>
    <n v="0"/>
    <n v="9.7999999999999997E-3"/>
  </r>
  <r>
    <s v="APENs"/>
    <s v="08"/>
    <x v="5"/>
    <s v="20200202"/>
    <x v="16"/>
    <n v="0"/>
    <n v="0"/>
    <n v="0"/>
    <n v="0"/>
    <n v="0"/>
  </r>
  <r>
    <s v="APENs"/>
    <s v="08"/>
    <x v="5"/>
    <s v="20200202"/>
    <x v="16"/>
    <n v="0"/>
    <n v="0"/>
    <n v="0"/>
    <n v="5.8799999999999998E-4"/>
    <n v="0"/>
  </r>
  <r>
    <s v="APENs"/>
    <s v="08"/>
    <x v="5"/>
    <s v="20200202"/>
    <x v="16"/>
    <n v="0"/>
    <n v="0"/>
    <n v="3.7"/>
    <n v="0"/>
    <n v="0"/>
  </r>
  <r>
    <s v="APENs"/>
    <s v="08"/>
    <x v="5"/>
    <s v="20200202"/>
    <x v="16"/>
    <n v="2.2000000000000002"/>
    <n v="0"/>
    <n v="0"/>
    <n v="0"/>
    <n v="0"/>
  </r>
  <r>
    <s v="APENs"/>
    <s v="08"/>
    <x v="5"/>
    <s v="20200202"/>
    <x v="16"/>
    <n v="0"/>
    <n v="0"/>
    <n v="0"/>
    <n v="0"/>
    <n v="9.7999999999999997E-3"/>
  </r>
  <r>
    <s v="APENs"/>
    <s v="08"/>
    <x v="5"/>
    <s v="20200202"/>
    <x v="16"/>
    <n v="0"/>
    <n v="0"/>
    <n v="0"/>
    <n v="0"/>
    <n v="0"/>
  </r>
  <r>
    <s v="APENs"/>
    <s v="08"/>
    <x v="5"/>
    <s v="20200202"/>
    <x v="16"/>
    <n v="0"/>
    <n v="0"/>
    <n v="0"/>
    <n v="5.8799999999999998E-4"/>
    <n v="0"/>
  </r>
  <r>
    <s v="APENs"/>
    <s v="08"/>
    <x v="5"/>
    <s v="20200202"/>
    <x v="16"/>
    <n v="0"/>
    <n v="0"/>
    <n v="3.7"/>
    <n v="0"/>
    <n v="0"/>
  </r>
  <r>
    <s v="APENs"/>
    <s v="08"/>
    <x v="5"/>
    <s v="20200202"/>
    <x v="16"/>
    <n v="2.2999999999999998"/>
    <n v="0"/>
    <n v="0"/>
    <n v="0"/>
    <n v="0"/>
  </r>
  <r>
    <s v="APENs"/>
    <s v="08"/>
    <x v="5"/>
    <s v="20200202"/>
    <x v="16"/>
    <n v="0"/>
    <n v="0"/>
    <n v="0"/>
    <n v="0"/>
    <n v="9.7999999999999997E-3"/>
  </r>
  <r>
    <s v="APENs"/>
    <s v="08"/>
    <x v="5"/>
    <s v="20200202"/>
    <x v="16"/>
    <n v="0"/>
    <n v="0"/>
    <n v="0"/>
    <n v="0"/>
    <n v="0"/>
  </r>
  <r>
    <s v="APENs"/>
    <s v="08"/>
    <x v="5"/>
    <s v="20200202"/>
    <x v="16"/>
    <n v="0"/>
    <n v="0"/>
    <n v="0"/>
    <n v="5.8799999999999998E-4"/>
    <n v="0"/>
  </r>
  <r>
    <s v="APENs"/>
    <s v="08"/>
    <x v="5"/>
    <s v="20200202"/>
    <x v="16"/>
    <n v="0"/>
    <n v="0.1"/>
    <n v="0"/>
    <n v="0"/>
    <n v="0"/>
  </r>
  <r>
    <s v="APENs"/>
    <s v="08"/>
    <x v="5"/>
    <s v="20200202"/>
    <x v="16"/>
    <n v="0"/>
    <n v="0"/>
    <n v="3.7"/>
    <n v="0"/>
    <n v="0"/>
  </r>
  <r>
    <s v="APENs"/>
    <s v="08"/>
    <x v="5"/>
    <s v="20200202"/>
    <x v="16"/>
    <n v="2.2000000000000002"/>
    <n v="0"/>
    <n v="0"/>
    <n v="0"/>
    <n v="0"/>
  </r>
  <r>
    <s v="APENs"/>
    <s v="08"/>
    <x v="5"/>
    <s v="20200202"/>
    <x v="16"/>
    <n v="0"/>
    <n v="0"/>
    <n v="3.7"/>
    <n v="0"/>
    <n v="0"/>
  </r>
  <r>
    <s v="APENs"/>
    <s v="08"/>
    <x v="5"/>
    <s v="20200202"/>
    <x v="16"/>
    <n v="2.2000000000000002"/>
    <n v="0"/>
    <n v="0"/>
    <n v="0"/>
    <n v="0"/>
  </r>
  <r>
    <s v="APENs"/>
    <s v="08"/>
    <x v="5"/>
    <s v="20200202"/>
    <x v="16"/>
    <n v="0"/>
    <n v="0"/>
    <n v="0"/>
    <n v="0"/>
    <n v="9.7999999999999997E-3"/>
  </r>
  <r>
    <s v="APENs"/>
    <s v="08"/>
    <x v="5"/>
    <s v="20200202"/>
    <x v="16"/>
    <n v="0"/>
    <n v="0"/>
    <n v="0"/>
    <n v="0"/>
    <n v="0"/>
  </r>
  <r>
    <s v="APENs"/>
    <s v="08"/>
    <x v="5"/>
    <s v="20200202"/>
    <x v="16"/>
    <n v="0"/>
    <n v="0"/>
    <n v="0"/>
    <n v="5.8799999999999998E-4"/>
    <n v="0"/>
  </r>
  <r>
    <s v="APENs"/>
    <s v="08"/>
    <x v="5"/>
    <s v="20200202"/>
    <x v="16"/>
    <n v="0"/>
    <n v="0.1"/>
    <n v="0"/>
    <n v="0"/>
    <n v="0"/>
  </r>
  <r>
    <s v="APENs"/>
    <s v="08"/>
    <x v="5"/>
    <s v="20200253"/>
    <x v="16"/>
    <n v="0"/>
    <n v="0"/>
    <n v="3.7"/>
    <n v="0"/>
    <n v="0"/>
  </r>
  <r>
    <s v="APENs"/>
    <s v="08"/>
    <x v="5"/>
    <s v="20200253"/>
    <x v="16"/>
    <n v="2.2000000000000002"/>
    <n v="0"/>
    <n v="0"/>
    <n v="0"/>
    <n v="0"/>
  </r>
  <r>
    <s v="APENs"/>
    <s v="08"/>
    <x v="5"/>
    <s v="20200253"/>
    <x v="16"/>
    <n v="0"/>
    <n v="0"/>
    <n v="0"/>
    <n v="0"/>
    <n v="9.7999999999999997E-3"/>
  </r>
  <r>
    <s v="APENs"/>
    <s v="08"/>
    <x v="5"/>
    <s v="20200253"/>
    <x v="16"/>
    <n v="0"/>
    <n v="0"/>
    <n v="0"/>
    <n v="0"/>
    <n v="0"/>
  </r>
  <r>
    <s v="APENs"/>
    <s v="08"/>
    <x v="5"/>
    <s v="20200253"/>
    <x v="16"/>
    <n v="0"/>
    <n v="0"/>
    <n v="0"/>
    <n v="5.8799999999999998E-4"/>
    <n v="0"/>
  </r>
  <r>
    <s v="APENs"/>
    <s v="08"/>
    <x v="5"/>
    <s v="20200253"/>
    <x v="16"/>
    <n v="0"/>
    <n v="0.1"/>
    <n v="0"/>
    <n v="0"/>
    <n v="0"/>
  </r>
  <r>
    <s v="APENs"/>
    <s v="08"/>
    <x v="5"/>
    <s v="20200202"/>
    <x v="16"/>
    <n v="0"/>
    <n v="0"/>
    <n v="5.7"/>
    <n v="0"/>
    <n v="0"/>
  </r>
  <r>
    <s v="APENs"/>
    <s v="08"/>
    <x v="5"/>
    <s v="20200202"/>
    <x v="16"/>
    <n v="3.4"/>
    <n v="0"/>
    <n v="0"/>
    <n v="0"/>
    <n v="0"/>
  </r>
  <r>
    <s v="APENs"/>
    <s v="08"/>
    <x v="5"/>
    <s v="20200202"/>
    <x v="16"/>
    <n v="0"/>
    <n v="0"/>
    <n v="0"/>
    <n v="0"/>
    <n v="1.5350000000000001E-2"/>
  </r>
  <r>
    <s v="APENs"/>
    <s v="08"/>
    <x v="5"/>
    <s v="20200202"/>
    <x v="16"/>
    <n v="0"/>
    <n v="0"/>
    <n v="0"/>
    <n v="0"/>
    <n v="0"/>
  </r>
  <r>
    <s v="APENs"/>
    <s v="08"/>
    <x v="5"/>
    <s v="20200202"/>
    <x v="16"/>
    <n v="0"/>
    <n v="0"/>
    <n v="0"/>
    <n v="9.2100000000000005E-4"/>
    <n v="0"/>
  </r>
  <r>
    <s v="APENs"/>
    <s v="08"/>
    <x v="5"/>
    <s v="20200202"/>
    <x v="16"/>
    <n v="0"/>
    <n v="0.1"/>
    <n v="0"/>
    <n v="0"/>
    <n v="0"/>
  </r>
  <r>
    <s v="APENs"/>
    <s v="08"/>
    <x v="5"/>
    <s v="40400311"/>
    <x v="18"/>
    <n v="0"/>
    <n v="5.1831973524587376"/>
    <n v="0"/>
    <n v="0"/>
    <n v="0"/>
  </r>
  <r>
    <s v="APENs"/>
    <s v="08"/>
    <x v="5"/>
    <s v="20200202"/>
    <x v="16"/>
    <n v="0"/>
    <n v="0"/>
    <n v="1"/>
    <n v="0"/>
    <n v="0"/>
  </r>
  <r>
    <s v="APENs"/>
    <s v="08"/>
    <x v="5"/>
    <s v="20200202"/>
    <x v="16"/>
    <n v="1"/>
    <n v="0"/>
    <n v="0"/>
    <n v="0"/>
    <n v="0"/>
  </r>
  <r>
    <s v="APENs"/>
    <s v="08"/>
    <x v="5"/>
    <s v="20200202"/>
    <x v="16"/>
    <n v="0"/>
    <n v="0"/>
    <n v="0"/>
    <n v="0"/>
    <n v="0.13"/>
  </r>
  <r>
    <s v="APENs"/>
    <s v="08"/>
    <x v="5"/>
    <s v="20200202"/>
    <x v="16"/>
    <n v="0"/>
    <n v="0"/>
    <n v="0"/>
    <n v="0"/>
    <n v="0"/>
  </r>
  <r>
    <s v="APENs"/>
    <s v="08"/>
    <x v="5"/>
    <s v="20200202"/>
    <x v="16"/>
    <n v="0"/>
    <n v="0"/>
    <n v="0"/>
    <n v="0.01"/>
    <n v="0"/>
  </r>
  <r>
    <s v="APENs"/>
    <s v="08"/>
    <x v="5"/>
    <s v="20200202"/>
    <x v="16"/>
    <n v="0"/>
    <n v="0.5"/>
    <n v="0"/>
    <n v="0"/>
    <n v="0"/>
  </r>
  <r>
    <s v="APENs"/>
    <s v="08"/>
    <x v="5"/>
    <s v="20200202"/>
    <x v="16"/>
    <n v="0"/>
    <n v="0"/>
    <n v="1"/>
    <n v="0"/>
    <n v="0"/>
  </r>
  <r>
    <s v="APENs"/>
    <s v="08"/>
    <x v="5"/>
    <s v="20200202"/>
    <x v="16"/>
    <n v="1"/>
    <n v="0"/>
    <n v="0"/>
    <n v="0"/>
    <n v="0"/>
  </r>
  <r>
    <s v="APENs"/>
    <s v="08"/>
    <x v="5"/>
    <s v="20200202"/>
    <x v="16"/>
    <n v="0"/>
    <n v="0"/>
    <n v="0"/>
    <n v="0"/>
    <n v="0.13"/>
  </r>
  <r>
    <s v="APENs"/>
    <s v="08"/>
    <x v="5"/>
    <s v="20200202"/>
    <x v="16"/>
    <n v="0"/>
    <n v="0"/>
    <n v="0"/>
    <n v="0"/>
    <n v="0"/>
  </r>
  <r>
    <s v="APENs"/>
    <s v="08"/>
    <x v="5"/>
    <s v="20200202"/>
    <x v="16"/>
    <n v="0"/>
    <n v="0"/>
    <n v="0"/>
    <n v="0.01"/>
    <n v="0"/>
  </r>
  <r>
    <s v="APENs"/>
    <s v="08"/>
    <x v="5"/>
    <s v="20200202"/>
    <x v="16"/>
    <n v="0"/>
    <n v="0.5"/>
    <n v="0"/>
    <n v="0"/>
    <n v="0"/>
  </r>
  <r>
    <s v="APENs"/>
    <s v="08"/>
    <x v="5"/>
    <s v="31000304"/>
    <x v="15"/>
    <n v="0"/>
    <n v="0.05"/>
    <n v="0"/>
    <n v="0"/>
    <n v="0"/>
  </r>
  <r>
    <s v="APENs"/>
    <s v="08"/>
    <x v="5"/>
    <s v="40400311"/>
    <x v="18"/>
    <n v="0"/>
    <n v="0"/>
    <n v="0"/>
    <n v="0"/>
    <n v="0"/>
  </r>
  <r>
    <s v="APENs"/>
    <s v="08"/>
    <x v="5"/>
    <s v="40400311"/>
    <x v="18"/>
    <n v="0"/>
    <n v="0"/>
    <n v="0"/>
    <n v="0"/>
    <n v="0"/>
  </r>
  <r>
    <s v="APENs"/>
    <s v="08"/>
    <x v="5"/>
    <s v="40400311"/>
    <x v="18"/>
    <n v="0"/>
    <n v="22.34136789852904"/>
    <n v="0"/>
    <n v="0"/>
    <n v="0"/>
  </r>
  <r>
    <s v="APENs"/>
    <s v="08"/>
    <x v="5"/>
    <s v="20200254"/>
    <x v="16"/>
    <n v="0"/>
    <n v="0"/>
    <n v="0.49"/>
    <n v="0"/>
    <n v="0"/>
  </r>
  <r>
    <s v="APENs"/>
    <s v="08"/>
    <x v="5"/>
    <s v="20200254"/>
    <x v="16"/>
    <n v="5.04"/>
    <n v="0"/>
    <n v="0"/>
    <n v="0"/>
    <n v="0"/>
  </r>
  <r>
    <s v="APENs"/>
    <s v="08"/>
    <x v="5"/>
    <s v="20200254"/>
    <x v="16"/>
    <n v="0"/>
    <n v="0"/>
    <n v="0"/>
    <n v="0"/>
    <n v="0.41"/>
  </r>
  <r>
    <s v="APENs"/>
    <s v="08"/>
    <x v="5"/>
    <s v="20200254"/>
    <x v="16"/>
    <n v="0"/>
    <n v="0"/>
    <n v="0"/>
    <n v="0"/>
    <n v="0"/>
  </r>
  <r>
    <s v="APENs"/>
    <s v="08"/>
    <x v="5"/>
    <s v="20200254"/>
    <x v="16"/>
    <n v="0"/>
    <n v="0.34"/>
    <n v="0"/>
    <n v="0"/>
    <n v="0"/>
  </r>
  <r>
    <s v="APENs"/>
    <s v="08"/>
    <x v="5"/>
    <s v="20200253"/>
    <x v="16"/>
    <n v="0"/>
    <n v="0"/>
    <n v="24.6"/>
    <n v="0"/>
    <n v="0"/>
  </r>
  <r>
    <s v="APENs"/>
    <s v="08"/>
    <x v="5"/>
    <s v="20200253"/>
    <x v="16"/>
    <n v="12.3"/>
    <n v="0"/>
    <n v="0"/>
    <n v="0"/>
    <n v="0"/>
  </r>
  <r>
    <s v="APENs"/>
    <s v="08"/>
    <x v="5"/>
    <s v="20200253"/>
    <x v="16"/>
    <n v="0"/>
    <n v="0"/>
    <n v="0"/>
    <n v="0"/>
    <n v="3.3999999999999998E-3"/>
  </r>
  <r>
    <s v="APENs"/>
    <s v="08"/>
    <x v="5"/>
    <s v="20200253"/>
    <x v="16"/>
    <n v="0"/>
    <n v="0"/>
    <n v="0"/>
    <n v="0"/>
    <n v="0"/>
  </r>
  <r>
    <s v="APENs"/>
    <s v="08"/>
    <x v="5"/>
    <s v="20200253"/>
    <x v="16"/>
    <n v="0"/>
    <n v="0"/>
    <n v="0"/>
    <n v="2.58E-2"/>
    <n v="0"/>
  </r>
  <r>
    <s v="APENs"/>
    <s v="08"/>
    <x v="5"/>
    <s v="20200253"/>
    <x v="16"/>
    <n v="0"/>
    <n v="5.78"/>
    <n v="0"/>
    <n v="0"/>
    <n v="0"/>
  </r>
  <r>
    <s v="APENs"/>
    <s v="08"/>
    <x v="5"/>
    <s v="20200253"/>
    <x v="16"/>
    <n v="0"/>
    <n v="0"/>
    <n v="1.6"/>
    <n v="0"/>
    <n v="0"/>
  </r>
  <r>
    <s v="APENs"/>
    <s v="08"/>
    <x v="5"/>
    <s v="20200253"/>
    <x v="16"/>
    <n v="19.5"/>
    <n v="0"/>
    <n v="0"/>
    <n v="0"/>
    <n v="0"/>
  </r>
  <r>
    <s v="APENs"/>
    <s v="08"/>
    <x v="5"/>
    <s v="20200253"/>
    <x v="16"/>
    <n v="0"/>
    <n v="0"/>
    <n v="0"/>
    <n v="0"/>
    <n v="0.41649999999999998"/>
  </r>
  <r>
    <s v="APENs"/>
    <s v="08"/>
    <x v="5"/>
    <s v="20200253"/>
    <x v="16"/>
    <n v="0"/>
    <n v="0"/>
    <n v="0"/>
    <n v="0"/>
    <n v="0"/>
  </r>
  <r>
    <s v="APENs"/>
    <s v="08"/>
    <x v="5"/>
    <s v="20200253"/>
    <x v="16"/>
    <n v="0"/>
    <n v="0"/>
    <n v="0"/>
    <n v="2.4989999999999998E-2"/>
    <n v="0"/>
  </r>
  <r>
    <s v="APENs"/>
    <s v="08"/>
    <x v="5"/>
    <s v="20200253"/>
    <x v="16"/>
    <n v="0"/>
    <n v="1.6"/>
    <n v="0"/>
    <n v="0"/>
    <n v="0"/>
  </r>
  <r>
    <s v="APENs"/>
    <s v="08"/>
    <x v="5"/>
    <s v="20200253"/>
    <x v="16"/>
    <n v="0"/>
    <n v="0"/>
    <n v="29.8"/>
    <n v="0"/>
    <n v="0"/>
  </r>
  <r>
    <s v="APENs"/>
    <s v="08"/>
    <x v="5"/>
    <s v="20200253"/>
    <x v="16"/>
    <n v="29.7"/>
    <n v="0"/>
    <n v="0"/>
    <n v="0"/>
    <n v="0"/>
  </r>
  <r>
    <s v="APENs"/>
    <s v="08"/>
    <x v="5"/>
    <s v="20200253"/>
    <x v="16"/>
    <n v="0"/>
    <n v="0"/>
    <n v="0"/>
    <n v="0"/>
    <n v="0.83860000000000001"/>
  </r>
  <r>
    <s v="APENs"/>
    <s v="08"/>
    <x v="5"/>
    <s v="20200253"/>
    <x v="16"/>
    <n v="0"/>
    <n v="0"/>
    <n v="0"/>
    <n v="0"/>
    <n v="0"/>
  </r>
  <r>
    <s v="APENs"/>
    <s v="08"/>
    <x v="5"/>
    <s v="20200253"/>
    <x v="16"/>
    <n v="0"/>
    <n v="0"/>
    <n v="0"/>
    <n v="2.4570000000000002E-2"/>
    <n v="0"/>
  </r>
  <r>
    <s v="APENs"/>
    <s v="08"/>
    <x v="5"/>
    <s v="20200253"/>
    <x v="16"/>
    <n v="0"/>
    <n v="1.8"/>
    <n v="0"/>
    <n v="0"/>
    <n v="0"/>
  </r>
  <r>
    <s v="APENs"/>
    <s v="08"/>
    <x v="5"/>
    <s v="20200254"/>
    <x v="16"/>
    <n v="0"/>
    <n v="0"/>
    <n v="13.35"/>
    <n v="0"/>
    <n v="0"/>
  </r>
  <r>
    <s v="APENs"/>
    <s v="08"/>
    <x v="5"/>
    <s v="20200254"/>
    <x v="16"/>
    <n v="12.7"/>
    <n v="0"/>
    <n v="0"/>
    <n v="0"/>
    <n v="0"/>
  </r>
  <r>
    <s v="APENs"/>
    <s v="08"/>
    <x v="5"/>
    <s v="20200254"/>
    <x v="16"/>
    <n v="0"/>
    <n v="0"/>
    <n v="0"/>
    <n v="0"/>
    <n v="0.36599999999999999"/>
  </r>
  <r>
    <s v="APENs"/>
    <s v="08"/>
    <x v="5"/>
    <s v="20200254"/>
    <x v="16"/>
    <n v="0"/>
    <n v="0"/>
    <n v="0"/>
    <n v="0"/>
    <n v="0"/>
  </r>
  <r>
    <s v="APENs"/>
    <s v="08"/>
    <x v="5"/>
    <s v="20200254"/>
    <x v="16"/>
    <n v="0"/>
    <n v="0"/>
    <n v="0"/>
    <n v="2.196E-2"/>
    <n v="0"/>
  </r>
  <r>
    <s v="APENs"/>
    <s v="08"/>
    <x v="5"/>
    <s v="20200254"/>
    <x v="16"/>
    <n v="0"/>
    <n v="5.0999999999999996"/>
    <n v="0"/>
    <n v="0"/>
    <n v="0"/>
  </r>
  <r>
    <s v="APENs"/>
    <s v="08"/>
    <x v="5"/>
    <s v="20200254"/>
    <x v="16"/>
    <n v="0"/>
    <n v="0"/>
    <n v="1.6"/>
    <n v="0"/>
    <n v="0"/>
  </r>
  <r>
    <s v="APENs"/>
    <s v="08"/>
    <x v="5"/>
    <s v="20200254"/>
    <x v="16"/>
    <n v="19.5"/>
    <n v="0"/>
    <n v="0"/>
    <n v="0"/>
    <n v="0"/>
  </r>
  <r>
    <s v="APENs"/>
    <s v="08"/>
    <x v="5"/>
    <s v="20200254"/>
    <x v="16"/>
    <n v="0"/>
    <n v="0"/>
    <n v="0"/>
    <n v="0"/>
    <n v="0.4"/>
  </r>
  <r>
    <s v="APENs"/>
    <s v="08"/>
    <x v="5"/>
    <s v="20200254"/>
    <x v="16"/>
    <n v="0"/>
    <n v="0"/>
    <n v="0"/>
    <n v="0"/>
    <n v="0"/>
  </r>
  <r>
    <s v="APENs"/>
    <s v="08"/>
    <x v="5"/>
    <s v="20200254"/>
    <x v="16"/>
    <n v="0"/>
    <n v="1.2"/>
    <n v="0"/>
    <n v="0"/>
    <n v="0"/>
  </r>
  <r>
    <s v="APENs"/>
    <s v="08"/>
    <x v="5"/>
    <s v="20200254"/>
    <x v="16"/>
    <n v="0"/>
    <n v="0"/>
    <n v="29.6"/>
    <n v="0"/>
    <n v="0"/>
  </r>
  <r>
    <s v="APENs"/>
    <s v="08"/>
    <x v="5"/>
    <s v="20200254"/>
    <x v="16"/>
    <n v="15.9"/>
    <n v="0"/>
    <n v="0"/>
    <n v="0"/>
    <n v="0"/>
  </r>
  <r>
    <s v="APENs"/>
    <s v="08"/>
    <x v="5"/>
    <s v="20200254"/>
    <x v="16"/>
    <n v="0"/>
    <n v="0"/>
    <n v="0"/>
    <n v="0"/>
    <n v="0.40749999999999997"/>
  </r>
  <r>
    <s v="APENs"/>
    <s v="08"/>
    <x v="5"/>
    <s v="20200254"/>
    <x v="16"/>
    <n v="0"/>
    <n v="0"/>
    <n v="0"/>
    <n v="0"/>
    <n v="0"/>
  </r>
  <r>
    <s v="APENs"/>
    <s v="08"/>
    <x v="5"/>
    <s v="20200254"/>
    <x v="16"/>
    <n v="0"/>
    <n v="0"/>
    <n v="0"/>
    <n v="2.445E-2"/>
    <n v="0"/>
  </r>
  <r>
    <s v="APENs"/>
    <s v="08"/>
    <x v="5"/>
    <s v="20200254"/>
    <x v="16"/>
    <n v="0"/>
    <n v="1.5"/>
    <n v="0"/>
    <n v="0"/>
    <n v="0"/>
  </r>
  <r>
    <s v="APENs"/>
    <s v="08"/>
    <x v="5"/>
    <s v="20200256"/>
    <x v="16"/>
    <n v="0"/>
    <n v="0"/>
    <n v="1.6"/>
    <n v="0"/>
    <n v="0"/>
  </r>
  <r>
    <s v="APENs"/>
    <s v="08"/>
    <x v="5"/>
    <s v="20200256"/>
    <x v="16"/>
    <n v="19.41"/>
    <n v="0"/>
    <n v="0"/>
    <n v="0"/>
    <n v="0"/>
  </r>
  <r>
    <s v="APENs"/>
    <s v="08"/>
    <x v="5"/>
    <s v="20200256"/>
    <x v="16"/>
    <n v="0"/>
    <n v="0"/>
    <n v="0"/>
    <n v="0"/>
    <n v="0.41649999999999998"/>
  </r>
  <r>
    <s v="APENs"/>
    <s v="08"/>
    <x v="5"/>
    <s v="20200256"/>
    <x v="16"/>
    <n v="0"/>
    <n v="0"/>
    <n v="0"/>
    <n v="2.4989999999999998E-2"/>
    <n v="0"/>
  </r>
  <r>
    <s v="APENs"/>
    <s v="08"/>
    <x v="5"/>
    <s v="20200256"/>
    <x v="16"/>
    <n v="0"/>
    <n v="1.1599999999999999"/>
    <n v="0"/>
    <n v="0"/>
    <n v="0"/>
  </r>
  <r>
    <s v="APENs"/>
    <s v="08"/>
    <x v="5"/>
    <s v="31000302"/>
    <x v="15"/>
    <n v="0"/>
    <n v="1"/>
    <n v="0"/>
    <n v="0"/>
    <n v="0"/>
  </r>
  <r>
    <s v="APENs"/>
    <s v="08"/>
    <x v="5"/>
    <s v="31000302"/>
    <x v="15"/>
    <n v="0"/>
    <n v="1.6"/>
    <n v="0"/>
    <n v="0"/>
    <n v="0"/>
  </r>
  <r>
    <s v="APENs"/>
    <s v="08"/>
    <x v="5"/>
    <s v="31000304"/>
    <x v="15"/>
    <n v="0"/>
    <n v="0.9"/>
    <n v="0"/>
    <n v="0"/>
    <n v="0"/>
  </r>
  <r>
    <s v="APENs"/>
    <s v="08"/>
    <x v="5"/>
    <s v="31000305"/>
    <x v="24"/>
    <n v="0"/>
    <n v="2"/>
    <n v="0"/>
    <n v="0"/>
    <n v="0"/>
  </r>
  <r>
    <s v="APENs"/>
    <s v="08"/>
    <x v="5"/>
    <s v="31088801"/>
    <x v="17"/>
    <n v="0"/>
    <n v="2.72"/>
    <n v="0"/>
    <n v="0"/>
    <n v="0"/>
  </r>
  <r>
    <s v="APENs"/>
    <s v="08"/>
    <x v="5"/>
    <s v="40400311"/>
    <x v="18"/>
    <n v="0"/>
    <n v="3.2805356587414392"/>
    <n v="0"/>
    <n v="0"/>
    <n v="0"/>
  </r>
  <r>
    <s v="APENs"/>
    <s v="08"/>
    <x v="5"/>
    <s v="40400311"/>
    <x v="18"/>
    <n v="0"/>
    <n v="9.9782959620052107"/>
    <n v="0"/>
    <n v="0"/>
    <n v="0"/>
  </r>
  <r>
    <s v="APENs"/>
    <s v="08"/>
    <x v="5"/>
    <s v="40400311"/>
    <x v="18"/>
    <n v="0"/>
    <n v="4.9637628836432972"/>
    <n v="0"/>
    <n v="0"/>
    <n v="0"/>
  </r>
  <r>
    <s v="APENs"/>
    <s v="08"/>
    <x v="5"/>
    <s v="40400311"/>
    <x v="18"/>
    <n v="0"/>
    <n v="9.9782959620052107"/>
    <n v="0"/>
    <n v="0"/>
    <n v="0"/>
  </r>
  <r>
    <s v="APENs"/>
    <s v="08"/>
    <x v="5"/>
    <s v="40400311"/>
    <x v="18"/>
    <n v="0"/>
    <n v="5.7300025026330506"/>
    <n v="0"/>
    <n v="0"/>
    <n v="0"/>
  </r>
  <r>
    <s v="APENs"/>
    <s v="08"/>
    <x v="5"/>
    <s v="40400311"/>
    <x v="18"/>
    <n v="0"/>
    <n v="8.353602783382458"/>
    <n v="0"/>
    <n v="0"/>
    <n v="0"/>
  </r>
  <r>
    <s v="APENs"/>
    <s v="08"/>
    <x v="5"/>
    <s v="40400311"/>
    <x v="18"/>
    <n v="0"/>
    <n v="1.9737888453270978"/>
    <n v="0"/>
    <n v="0"/>
    <n v="0"/>
  </r>
  <r>
    <s v="APENs"/>
    <s v="08"/>
    <x v="5"/>
    <s v="40400311"/>
    <x v="18"/>
    <n v="0"/>
    <n v="0.89394613103054466"/>
    <n v="0"/>
    <n v="0"/>
    <n v="0"/>
  </r>
  <r>
    <s v="APENs"/>
    <s v="08"/>
    <x v="5"/>
    <s v="40400311"/>
    <x v="18"/>
    <n v="0"/>
    <n v="1.0525054638853826"/>
    <n v="0"/>
    <n v="0"/>
    <n v="0"/>
  </r>
  <r>
    <s v="APENs"/>
    <s v="08"/>
    <x v="5"/>
    <s v="31000205"/>
    <x v="26"/>
    <n v="0"/>
    <n v="0"/>
    <n v="16.47"/>
    <n v="0"/>
    <n v="0"/>
  </r>
  <r>
    <s v="APENs"/>
    <s v="08"/>
    <x v="5"/>
    <s v="31000205"/>
    <x v="26"/>
    <n v="8.25"/>
    <n v="0"/>
    <n v="0"/>
    <n v="0"/>
    <n v="0"/>
  </r>
  <r>
    <s v="APENs"/>
    <s v="08"/>
    <x v="5"/>
    <s v="31000205"/>
    <x v="26"/>
    <n v="0"/>
    <n v="0"/>
    <n v="0"/>
    <n v="1E-3"/>
    <n v="0"/>
  </r>
  <r>
    <s v="APENs"/>
    <s v="08"/>
    <x v="5"/>
    <s v="31000205"/>
    <x v="26"/>
    <n v="0"/>
    <n v="1.4"/>
    <n v="0"/>
    <n v="0"/>
    <n v="0"/>
  </r>
  <r>
    <s v="APENs"/>
    <s v="08"/>
    <x v="5"/>
    <s v="31000205"/>
    <x v="26"/>
    <n v="0"/>
    <n v="0"/>
    <n v="11.1"/>
    <n v="0"/>
    <n v="0"/>
  </r>
  <r>
    <s v="APENs"/>
    <s v="08"/>
    <x v="5"/>
    <s v="31000205"/>
    <x v="26"/>
    <n v="5.6"/>
    <n v="0"/>
    <n v="0"/>
    <n v="0"/>
    <n v="0"/>
  </r>
  <r>
    <s v="APENs"/>
    <s v="08"/>
    <x v="5"/>
    <s v="31000205"/>
    <x v="26"/>
    <n v="0"/>
    <n v="4.5999999999999996"/>
    <n v="0"/>
    <n v="0"/>
    <n v="0"/>
  </r>
  <r>
    <s v="APENs"/>
    <s v="08"/>
    <x v="5"/>
    <s v="31000299"/>
    <x v="25"/>
    <n v="0"/>
    <n v="12.4"/>
    <n v="0"/>
    <n v="0"/>
    <n v="0"/>
  </r>
  <r>
    <s v="APENs"/>
    <s v="08"/>
    <x v="5"/>
    <s v="31000305"/>
    <x v="24"/>
    <n v="0"/>
    <n v="0"/>
    <n v="3.3029999999999999"/>
    <n v="0"/>
    <n v="0"/>
  </r>
  <r>
    <s v="APENs"/>
    <s v="08"/>
    <x v="5"/>
    <s v="31000305"/>
    <x v="24"/>
    <n v="0.36170000000000002"/>
    <n v="0"/>
    <n v="0"/>
    <n v="0"/>
    <n v="0"/>
  </r>
  <r>
    <s v="APENs"/>
    <s v="08"/>
    <x v="5"/>
    <s v="31000305"/>
    <x v="24"/>
    <n v="0"/>
    <n v="0"/>
    <n v="0"/>
    <n v="12"/>
    <n v="0"/>
  </r>
  <r>
    <s v="APENs"/>
    <s v="08"/>
    <x v="5"/>
    <s v="31000305"/>
    <x v="24"/>
    <n v="0"/>
    <n v="3.53"/>
    <n v="0"/>
    <n v="0"/>
    <n v="0"/>
  </r>
  <r>
    <s v="APENs"/>
    <s v="08"/>
    <x v="5"/>
    <s v="31000305"/>
    <x v="24"/>
    <n v="0"/>
    <n v="0"/>
    <n v="3.714"/>
    <n v="0"/>
    <n v="0"/>
  </r>
  <r>
    <s v="APENs"/>
    <s v="08"/>
    <x v="5"/>
    <s v="31000305"/>
    <x v="24"/>
    <n v="0.40670000000000001"/>
    <n v="0"/>
    <n v="0"/>
    <n v="0"/>
    <n v="0"/>
  </r>
  <r>
    <s v="APENs"/>
    <s v="08"/>
    <x v="5"/>
    <s v="31000305"/>
    <x v="24"/>
    <n v="0"/>
    <n v="3.98"/>
    <n v="0"/>
    <n v="0"/>
    <n v="0"/>
  </r>
  <r>
    <s v="APENs"/>
    <s v="08"/>
    <x v="5"/>
    <s v="31000309"/>
    <x v="38"/>
    <n v="0"/>
    <n v="0.6"/>
    <n v="0"/>
    <n v="0"/>
    <n v="0"/>
  </r>
  <r>
    <s v="APENs"/>
    <s v="08"/>
    <x v="5"/>
    <s v="31000309"/>
    <x v="38"/>
    <n v="0"/>
    <n v="0.6"/>
    <n v="0"/>
    <n v="0"/>
    <n v="0"/>
  </r>
  <r>
    <s v="APENs"/>
    <s v="08"/>
    <x v="5"/>
    <s v="31000404"/>
    <x v="30"/>
    <n v="0"/>
    <n v="0.19"/>
    <n v="0"/>
    <n v="0"/>
    <n v="0"/>
  </r>
  <r>
    <s v="APENs"/>
    <s v="08"/>
    <x v="5"/>
    <s v="31000404"/>
    <x v="30"/>
    <n v="0"/>
    <n v="0.23"/>
    <n v="0"/>
    <n v="0"/>
    <n v="0"/>
  </r>
  <r>
    <s v="APENs"/>
    <s v="08"/>
    <x v="5"/>
    <s v="31000404"/>
    <x v="30"/>
    <n v="0"/>
    <n v="0"/>
    <n v="41.5"/>
    <n v="0"/>
    <n v="0"/>
  </r>
  <r>
    <s v="APENs"/>
    <s v="08"/>
    <x v="5"/>
    <s v="31000404"/>
    <x v="30"/>
    <n v="30.4"/>
    <n v="0"/>
    <n v="0"/>
    <n v="0"/>
    <n v="0"/>
  </r>
  <r>
    <s v="APENs"/>
    <s v="08"/>
    <x v="5"/>
    <s v="31000404"/>
    <x v="30"/>
    <n v="0"/>
    <n v="0"/>
    <n v="0"/>
    <n v="0"/>
    <n v="13.2"/>
  </r>
  <r>
    <s v="APENs"/>
    <s v="08"/>
    <x v="5"/>
    <s v="31000404"/>
    <x v="30"/>
    <n v="0"/>
    <n v="0"/>
    <n v="0"/>
    <n v="0"/>
    <n v="0"/>
  </r>
  <r>
    <s v="APENs"/>
    <s v="08"/>
    <x v="5"/>
    <s v="31000404"/>
    <x v="30"/>
    <n v="0"/>
    <n v="19.2"/>
    <n v="0"/>
    <n v="0"/>
    <n v="0"/>
  </r>
  <r>
    <s v="APENs"/>
    <s v="08"/>
    <x v="5"/>
    <s v="31000404"/>
    <x v="30"/>
    <n v="0"/>
    <n v="0"/>
    <n v="41.5"/>
    <n v="0"/>
    <n v="0"/>
  </r>
  <r>
    <s v="APENs"/>
    <s v="08"/>
    <x v="5"/>
    <s v="31000404"/>
    <x v="30"/>
    <n v="30.4"/>
    <n v="0"/>
    <n v="0"/>
    <n v="0"/>
    <n v="0"/>
  </r>
  <r>
    <s v="APENs"/>
    <s v="08"/>
    <x v="5"/>
    <s v="31000404"/>
    <x v="30"/>
    <n v="0"/>
    <n v="0"/>
    <n v="0"/>
    <n v="0"/>
    <n v="13.2"/>
  </r>
  <r>
    <s v="APENs"/>
    <s v="08"/>
    <x v="5"/>
    <s v="31000404"/>
    <x v="30"/>
    <n v="0"/>
    <n v="0"/>
    <n v="0"/>
    <n v="0"/>
    <n v="0"/>
  </r>
  <r>
    <s v="APENs"/>
    <s v="08"/>
    <x v="5"/>
    <s v="31000404"/>
    <x v="30"/>
    <n v="0"/>
    <n v="19.2"/>
    <n v="0"/>
    <n v="0"/>
    <n v="0"/>
  </r>
  <r>
    <s v="APENs"/>
    <s v="08"/>
    <x v="5"/>
    <s v="31000404"/>
    <x v="30"/>
    <n v="0"/>
    <n v="0.14000000000000001"/>
    <n v="0"/>
    <n v="0"/>
    <n v="0"/>
  </r>
  <r>
    <s v="APENs"/>
    <s v="08"/>
    <x v="5"/>
    <s v="31000404"/>
    <x v="30"/>
    <n v="0"/>
    <n v="0.14000000000000001"/>
    <n v="0"/>
    <n v="0"/>
    <n v="0"/>
  </r>
  <r>
    <s v="APENs"/>
    <s v="08"/>
    <x v="5"/>
    <s v="31088801"/>
    <x v="17"/>
    <n v="0"/>
    <n v="49.1"/>
    <n v="0"/>
    <n v="0"/>
    <n v="0"/>
  </r>
  <r>
    <s v="APENs"/>
    <s v="08"/>
    <x v="5"/>
    <s v="40400311"/>
    <x v="18"/>
    <n v="0"/>
    <n v="13.851648097088004"/>
    <n v="0"/>
    <n v="0"/>
    <n v="0"/>
  </r>
  <r>
    <s v="APENs"/>
    <s v="08"/>
    <x v="5"/>
    <s v="40400311"/>
    <x v="18"/>
    <n v="0"/>
    <n v="13.851648097088004"/>
    <n v="0"/>
    <n v="0"/>
    <n v="0"/>
  </r>
  <r>
    <s v="APENs"/>
    <s v="08"/>
    <x v="5"/>
    <s v="40400311"/>
    <x v="18"/>
    <n v="0"/>
    <n v="0"/>
    <n v="0"/>
    <n v="0"/>
    <n v="0"/>
  </r>
  <r>
    <s v="APENs"/>
    <s v="08"/>
    <x v="5"/>
    <s v="40400311"/>
    <x v="18"/>
    <n v="0"/>
    <n v="0"/>
    <n v="0"/>
    <n v="0"/>
    <n v="0"/>
  </r>
  <r>
    <s v="APENs"/>
    <s v="08"/>
    <x v="5"/>
    <s v="40400311"/>
    <x v="18"/>
    <n v="0"/>
    <n v="4.434761527858015"/>
    <n v="0"/>
    <n v="0"/>
    <n v="0"/>
  </r>
  <r>
    <s v="APENs"/>
    <s v="08"/>
    <x v="5"/>
    <s v="40400311"/>
    <x v="18"/>
    <n v="0"/>
    <n v="0"/>
    <n v="0"/>
    <n v="0"/>
    <n v="0"/>
  </r>
  <r>
    <s v="APENs"/>
    <s v="08"/>
    <x v="5"/>
    <s v="40400311"/>
    <x v="18"/>
    <n v="0"/>
    <n v="0"/>
    <n v="0"/>
    <n v="0"/>
    <n v="0"/>
  </r>
  <r>
    <s v="APENs"/>
    <s v="08"/>
    <x v="5"/>
    <s v="40400311"/>
    <x v="18"/>
    <n v="0"/>
    <n v="3.2294447297323732"/>
    <n v="0"/>
    <n v="0"/>
    <n v="0"/>
  </r>
  <r>
    <s v="APENs"/>
    <s v="08"/>
    <x v="5"/>
    <s v="40400311"/>
    <x v="18"/>
    <n v="0"/>
    <n v="2.0420926057144317"/>
    <n v="0"/>
    <n v="0"/>
    <n v="0"/>
  </r>
  <r>
    <s v="APENs"/>
    <s v="08"/>
    <x v="5"/>
    <s v="40400311"/>
    <x v="18"/>
    <n v="0"/>
    <n v="2.867677568131779"/>
    <n v="0"/>
    <n v="0"/>
    <n v="0"/>
  </r>
  <r>
    <s v="APENs"/>
    <s v="08"/>
    <x v="5"/>
    <s v="40400311"/>
    <x v="18"/>
    <n v="0"/>
    <n v="1.2274425434615528"/>
    <n v="0"/>
    <n v="0"/>
    <n v="0"/>
  </r>
  <r>
    <s v="APENs"/>
    <s v="08"/>
    <x v="5"/>
    <s v="40400311"/>
    <x v="18"/>
    <n v="0"/>
    <n v="4.4341020166918446"/>
    <n v="0"/>
    <n v="0"/>
    <n v="0"/>
  </r>
  <r>
    <s v="APENs"/>
    <s v="08"/>
    <x v="5"/>
    <s v="20200253"/>
    <x v="16"/>
    <n v="0"/>
    <n v="0"/>
    <n v="6.84"/>
    <n v="0"/>
    <n v="0"/>
  </r>
  <r>
    <s v="APENs"/>
    <s v="08"/>
    <x v="5"/>
    <s v="20200253"/>
    <x v="16"/>
    <n v="4.07"/>
    <n v="0"/>
    <n v="0"/>
    <n v="0"/>
    <n v="0"/>
  </r>
  <r>
    <s v="APENs"/>
    <s v="08"/>
    <x v="5"/>
    <s v="20200253"/>
    <x v="16"/>
    <n v="0"/>
    <n v="0"/>
    <n v="0"/>
    <n v="0"/>
    <n v="1.8499999999999999E-2"/>
  </r>
  <r>
    <s v="APENs"/>
    <s v="08"/>
    <x v="5"/>
    <s v="20200253"/>
    <x v="16"/>
    <n v="0"/>
    <n v="0"/>
    <n v="0"/>
    <n v="0"/>
    <n v="0"/>
  </r>
  <r>
    <s v="APENs"/>
    <s v="08"/>
    <x v="5"/>
    <s v="20200253"/>
    <x v="16"/>
    <n v="0"/>
    <n v="0"/>
    <n v="0"/>
    <n v="1.1100000000000001E-3"/>
    <n v="0"/>
  </r>
  <r>
    <s v="APENs"/>
    <s v="08"/>
    <x v="5"/>
    <s v="20200253"/>
    <x v="16"/>
    <n v="0"/>
    <n v="0.05"/>
    <n v="0"/>
    <n v="0"/>
    <n v="0"/>
  </r>
  <r>
    <s v="APENs"/>
    <s v="08"/>
    <x v="5"/>
    <s v="20200253"/>
    <x v="16"/>
    <n v="0"/>
    <n v="0"/>
    <n v="3.7"/>
    <n v="0"/>
    <n v="0"/>
  </r>
  <r>
    <s v="APENs"/>
    <s v="08"/>
    <x v="5"/>
    <s v="20200253"/>
    <x v="16"/>
    <n v="2.2000000000000002"/>
    <n v="0"/>
    <n v="0"/>
    <n v="0"/>
    <n v="0"/>
  </r>
  <r>
    <s v="APENs"/>
    <s v="08"/>
    <x v="5"/>
    <s v="20200253"/>
    <x v="16"/>
    <n v="0"/>
    <n v="0"/>
    <n v="0"/>
    <n v="0"/>
    <n v="1.2500000000000001E-2"/>
  </r>
  <r>
    <s v="APENs"/>
    <s v="08"/>
    <x v="5"/>
    <s v="20200253"/>
    <x v="16"/>
    <n v="0"/>
    <n v="0"/>
    <n v="0"/>
    <n v="0"/>
    <n v="0"/>
  </r>
  <r>
    <s v="APENs"/>
    <s v="08"/>
    <x v="5"/>
    <s v="20200253"/>
    <x v="16"/>
    <n v="0"/>
    <n v="0"/>
    <n v="0"/>
    <n v="7.5000000000000002E-4"/>
    <n v="0"/>
  </r>
  <r>
    <s v="APENs"/>
    <s v="08"/>
    <x v="5"/>
    <s v="20200253"/>
    <x v="16"/>
    <n v="0"/>
    <n v="0.01"/>
    <n v="0"/>
    <n v="0"/>
    <n v="0"/>
  </r>
  <r>
    <s v="APENs"/>
    <s v="08"/>
    <x v="5"/>
    <s v="20200253"/>
    <x v="16"/>
    <n v="0"/>
    <n v="0"/>
    <n v="0.8"/>
    <n v="0"/>
    <n v="0"/>
  </r>
  <r>
    <s v="APENs"/>
    <s v="08"/>
    <x v="5"/>
    <s v="20200253"/>
    <x v="16"/>
    <n v="2.1"/>
    <n v="0"/>
    <n v="0"/>
    <n v="0"/>
    <n v="0"/>
  </r>
  <r>
    <s v="APENs"/>
    <s v="08"/>
    <x v="5"/>
    <s v="20200253"/>
    <x v="16"/>
    <n v="0"/>
    <n v="0"/>
    <n v="0"/>
    <n v="0"/>
    <n v="1.95E-2"/>
  </r>
  <r>
    <s v="APENs"/>
    <s v="08"/>
    <x v="5"/>
    <s v="20200253"/>
    <x v="16"/>
    <n v="0"/>
    <n v="0"/>
    <n v="0"/>
    <n v="0"/>
    <n v="0"/>
  </r>
  <r>
    <s v="APENs"/>
    <s v="08"/>
    <x v="5"/>
    <s v="20200253"/>
    <x v="16"/>
    <n v="0"/>
    <n v="0"/>
    <n v="0"/>
    <n v="1.17E-3"/>
    <n v="0"/>
  </r>
  <r>
    <s v="APENs"/>
    <s v="08"/>
    <x v="5"/>
    <s v="20200253"/>
    <x v="16"/>
    <n v="0"/>
    <n v="0.5"/>
    <n v="0"/>
    <n v="0"/>
    <n v="0"/>
  </r>
  <r>
    <s v="APENs"/>
    <s v="08"/>
    <x v="5"/>
    <s v="40400311"/>
    <x v="21"/>
    <n v="0"/>
    <n v="9"/>
    <n v="0"/>
    <n v="0"/>
    <n v="0"/>
  </r>
  <r>
    <s v="APENs"/>
    <s v="08"/>
    <x v="5"/>
    <s v="31000209"/>
    <x v="31"/>
    <n v="0"/>
    <n v="0"/>
    <n v="0.7"/>
    <n v="0"/>
    <n v="0"/>
  </r>
  <r>
    <s v="APENs"/>
    <s v="08"/>
    <x v="5"/>
    <s v="31000209"/>
    <x v="31"/>
    <n v="0.9"/>
    <n v="0"/>
    <n v="0"/>
    <n v="0"/>
    <n v="0"/>
  </r>
  <r>
    <s v="APENs"/>
    <s v="08"/>
    <x v="5"/>
    <s v="31000209"/>
    <x v="31"/>
    <n v="0"/>
    <n v="0"/>
    <n v="0"/>
    <n v="0"/>
    <n v="0.1"/>
  </r>
  <r>
    <s v="APENs"/>
    <s v="08"/>
    <x v="5"/>
    <s v="31000220"/>
    <x v="29"/>
    <n v="0"/>
    <n v="13.8"/>
    <n v="0"/>
    <n v="0"/>
    <n v="0"/>
  </r>
  <r>
    <s v="APENs"/>
    <s v="08"/>
    <x v="5"/>
    <s v="31000299"/>
    <x v="25"/>
    <n v="0"/>
    <n v="47.7"/>
    <n v="0"/>
    <n v="0"/>
    <n v="0"/>
  </r>
  <r>
    <s v="APENs"/>
    <s v="08"/>
    <x v="5"/>
    <s v="40400311"/>
    <x v="18"/>
    <n v="0"/>
    <n v="0"/>
    <n v="0"/>
    <n v="0"/>
    <n v="0"/>
  </r>
  <r>
    <s v="APENs"/>
    <s v="08"/>
    <x v="5"/>
    <s v="40400311"/>
    <x v="18"/>
    <n v="0"/>
    <n v="0"/>
    <n v="0"/>
    <n v="0"/>
    <n v="0"/>
  </r>
  <r>
    <s v="APENs"/>
    <s v="08"/>
    <x v="5"/>
    <s v="40400311"/>
    <x v="18"/>
    <n v="0"/>
    <n v="23.235022614470207"/>
    <n v="0"/>
    <n v="0"/>
    <n v="0"/>
  </r>
  <r>
    <s v="APENs"/>
    <s v="08"/>
    <x v="5"/>
    <s v="40400311"/>
    <x v="18"/>
    <n v="0"/>
    <n v="0"/>
    <n v="0"/>
    <n v="0"/>
    <n v="0"/>
  </r>
  <r>
    <s v="APENs"/>
    <s v="08"/>
    <x v="5"/>
    <s v="40400311"/>
    <x v="18"/>
    <n v="0"/>
    <n v="0"/>
    <n v="0"/>
    <n v="0"/>
    <n v="0"/>
  </r>
  <r>
    <s v="APENs"/>
    <s v="08"/>
    <x v="5"/>
    <s v="40400311"/>
    <x v="18"/>
    <n v="0"/>
    <n v="99.64250082743952"/>
    <n v="0"/>
    <n v="0"/>
    <n v="0"/>
  </r>
  <r>
    <s v="APENs"/>
    <s v="08"/>
    <x v="5"/>
    <s v="31000304"/>
    <x v="15"/>
    <n v="0"/>
    <n v="0"/>
    <n v="13.1"/>
    <n v="0"/>
    <n v="0"/>
  </r>
  <r>
    <s v="APENs"/>
    <s v="08"/>
    <x v="5"/>
    <s v="31000304"/>
    <x v="15"/>
    <n v="5.4"/>
    <n v="0"/>
    <n v="0"/>
    <n v="0"/>
    <n v="0"/>
  </r>
  <r>
    <s v="APENs"/>
    <s v="08"/>
    <x v="5"/>
    <s v="31000304"/>
    <x v="15"/>
    <n v="0"/>
    <n v="4.5999999999999996"/>
    <n v="0"/>
    <n v="0"/>
    <n v="0"/>
  </r>
  <r>
    <s v="APENs"/>
    <s v="08"/>
    <x v="5"/>
    <s v="31000304"/>
    <x v="15"/>
    <n v="0"/>
    <n v="0"/>
    <n v="1"/>
    <n v="0"/>
    <n v="0"/>
  </r>
  <r>
    <s v="APENs"/>
    <s v="08"/>
    <x v="5"/>
    <s v="31000304"/>
    <x v="15"/>
    <n v="0.4"/>
    <n v="0"/>
    <n v="0"/>
    <n v="0"/>
    <n v="0"/>
  </r>
  <r>
    <s v="APENs"/>
    <s v="08"/>
    <x v="5"/>
    <s v="31000304"/>
    <x v="15"/>
    <n v="0"/>
    <n v="0"/>
    <n v="0"/>
    <n v="0"/>
    <n v="0.4"/>
  </r>
  <r>
    <s v="APENs"/>
    <s v="08"/>
    <x v="5"/>
    <s v="31000304"/>
    <x v="15"/>
    <n v="0"/>
    <n v="3.5"/>
    <n v="0"/>
    <n v="0"/>
    <n v="0"/>
  </r>
  <r>
    <s v="APENs"/>
    <s v="08"/>
    <x v="5"/>
    <s v="31088801"/>
    <x v="17"/>
    <n v="0"/>
    <n v="23.5"/>
    <n v="0"/>
    <n v="0"/>
    <n v="0"/>
  </r>
  <r>
    <s v="APENs"/>
    <s v="08"/>
    <x v="5"/>
    <s v="31088811"/>
    <x v="17"/>
    <n v="0"/>
    <n v="5.2"/>
    <n v="0"/>
    <n v="0"/>
    <n v="0"/>
  </r>
  <r>
    <s v="APENs"/>
    <s v="08"/>
    <x v="5"/>
    <s v="40400311"/>
    <x v="18"/>
    <n v="0"/>
    <n v="5.1940775781223829"/>
    <n v="0"/>
    <n v="0"/>
    <n v="0"/>
  </r>
  <r>
    <s v="APENs"/>
    <s v="08"/>
    <x v="5"/>
    <s v="31000216"/>
    <x v="23"/>
    <n v="0"/>
    <n v="0"/>
    <n v="0"/>
    <n v="0.2"/>
    <n v="0"/>
  </r>
  <r>
    <s v="APENs"/>
    <s v="08"/>
    <x v="5"/>
    <s v="31000216"/>
    <x v="23"/>
    <n v="0"/>
    <n v="0.6"/>
    <n v="0"/>
    <n v="0"/>
    <n v="0"/>
  </r>
  <r>
    <s v="APENs"/>
    <s v="08"/>
    <x v="5"/>
    <s v="31088811"/>
    <x v="17"/>
    <n v="0"/>
    <n v="29.4"/>
    <n v="0"/>
    <n v="0"/>
    <n v="0"/>
  </r>
  <r>
    <s v="APENs"/>
    <s v="08"/>
    <x v="5"/>
    <s v="40400311"/>
    <x v="18"/>
    <n v="0"/>
    <n v="5.0573913260665311"/>
    <n v="0"/>
    <n v="0"/>
    <n v="0"/>
  </r>
  <r>
    <s v="APENs"/>
    <s v="08"/>
    <x v="5"/>
    <s v="20200256"/>
    <x v="16"/>
    <n v="0"/>
    <n v="0"/>
    <n v="4.2779999999999996"/>
    <n v="0"/>
    <n v="0"/>
  </r>
  <r>
    <s v="APENs"/>
    <s v="08"/>
    <x v="5"/>
    <s v="20200256"/>
    <x v="16"/>
    <n v="2.5415000000000001"/>
    <n v="0"/>
    <n v="0"/>
    <n v="0"/>
    <n v="0"/>
  </r>
  <r>
    <s v="APENs"/>
    <s v="08"/>
    <x v="5"/>
    <s v="20200256"/>
    <x v="16"/>
    <n v="0"/>
    <n v="0"/>
    <n v="0"/>
    <n v="0"/>
    <n v="1.15E-2"/>
  </r>
  <r>
    <s v="APENs"/>
    <s v="08"/>
    <x v="5"/>
    <s v="20200256"/>
    <x v="16"/>
    <n v="0"/>
    <n v="0"/>
    <n v="0"/>
    <n v="6.8999999999999997E-4"/>
    <n v="0"/>
  </r>
  <r>
    <s v="APENs"/>
    <s v="08"/>
    <x v="5"/>
    <s v="20200256"/>
    <x v="16"/>
    <n v="0"/>
    <n v="3.4040000000000001E-2"/>
    <n v="0"/>
    <n v="0"/>
    <n v="0"/>
  </r>
  <r>
    <s v="APENs"/>
    <s v="08"/>
    <x v="5"/>
    <s v="40400311"/>
    <x v="18"/>
    <n v="0"/>
    <n v="4.7156756959269011"/>
    <n v="0"/>
    <n v="0"/>
    <n v="0"/>
  </r>
  <r>
    <s v="APENs"/>
    <s v="08"/>
    <x v="5"/>
    <s v="31000202"/>
    <x v="40"/>
    <n v="0"/>
    <n v="20.8"/>
    <n v="0"/>
    <n v="0"/>
    <n v="0"/>
  </r>
  <r>
    <s v="APENs"/>
    <s v="08"/>
    <x v="5"/>
    <s v="31000220"/>
    <x v="29"/>
    <n v="0"/>
    <n v="11.73"/>
    <n v="0"/>
    <n v="0"/>
    <n v="0"/>
  </r>
  <r>
    <s v="APENs"/>
    <s v="08"/>
    <x v="5"/>
    <s v="31000303"/>
    <x v="15"/>
    <n v="0"/>
    <n v="0"/>
    <n v="0.9"/>
    <n v="0"/>
    <n v="0"/>
  </r>
  <r>
    <s v="APENs"/>
    <s v="08"/>
    <x v="5"/>
    <s v="31000303"/>
    <x v="15"/>
    <n v="1.07"/>
    <n v="0"/>
    <n v="0"/>
    <n v="0"/>
    <n v="0"/>
  </r>
  <r>
    <s v="APENs"/>
    <s v="08"/>
    <x v="5"/>
    <s v="31000303"/>
    <x v="15"/>
    <n v="0"/>
    <n v="7.83"/>
    <n v="0"/>
    <n v="0"/>
    <n v="0"/>
  </r>
  <r>
    <s v="APENs"/>
    <s v="08"/>
    <x v="5"/>
    <s v="31000305"/>
    <x v="24"/>
    <n v="0"/>
    <n v="10.23"/>
    <n v="0"/>
    <n v="0"/>
    <n v="0"/>
  </r>
  <r>
    <s v="APENs"/>
    <s v="08"/>
    <x v="5"/>
    <s v="31000305"/>
    <x v="24"/>
    <n v="0"/>
    <n v="3.58"/>
    <n v="0"/>
    <n v="0"/>
    <n v="0"/>
  </r>
  <r>
    <s v="APENs"/>
    <s v="08"/>
    <x v="5"/>
    <s v="31000404"/>
    <x v="30"/>
    <n v="0"/>
    <n v="0"/>
    <n v="11.36"/>
    <n v="0"/>
    <n v="0"/>
  </r>
  <r>
    <s v="APENs"/>
    <s v="08"/>
    <x v="5"/>
    <s v="31000404"/>
    <x v="30"/>
    <n v="13.52"/>
    <n v="0"/>
    <n v="0"/>
    <n v="0"/>
    <n v="0"/>
  </r>
  <r>
    <s v="APENs"/>
    <s v="08"/>
    <x v="5"/>
    <s v="31000404"/>
    <x v="30"/>
    <n v="0"/>
    <n v="0.74"/>
    <n v="0"/>
    <n v="0"/>
    <n v="0"/>
  </r>
  <r>
    <s v="APENs"/>
    <s v="08"/>
    <x v="5"/>
    <s v="40400311"/>
    <x v="18"/>
    <n v="0"/>
    <n v="2.3373819302257797"/>
    <n v="0"/>
    <n v="0"/>
    <n v="0"/>
  </r>
  <r>
    <s v="APENs"/>
    <s v="08"/>
    <x v="5"/>
    <s v="40400311"/>
    <x v="18"/>
    <n v="0"/>
    <n v="7.6163105064093788"/>
    <n v="0"/>
    <n v="0"/>
    <n v="0"/>
  </r>
  <r>
    <s v="APENs"/>
    <s v="08"/>
    <x v="5"/>
    <s v="40400311"/>
    <x v="18"/>
    <n v="0"/>
    <n v="3.9913183848020846"/>
    <n v="0"/>
    <n v="0"/>
    <n v="0"/>
  </r>
  <r>
    <s v="APENs"/>
    <s v="08"/>
    <x v="5"/>
    <s v="40400311"/>
    <x v="18"/>
    <n v="0"/>
    <n v="4.9891482543751096"/>
    <n v="0"/>
    <n v="0"/>
    <n v="0"/>
  </r>
  <r>
    <s v="APENs"/>
    <s v="08"/>
    <x v="5"/>
    <s v="40400311"/>
    <x v="18"/>
    <n v="0"/>
    <n v="5.9704490696463637"/>
    <n v="0"/>
    <n v="0"/>
    <n v="0"/>
  </r>
  <r>
    <s v="APENs"/>
    <s v="08"/>
    <x v="5"/>
    <s v="40400311"/>
    <x v="18"/>
    <n v="0"/>
    <n v="19.956591924010421"/>
    <n v="0"/>
    <n v="0"/>
    <n v="0"/>
  </r>
  <r>
    <s v="APENs"/>
    <s v="08"/>
    <x v="5"/>
    <s v="20200201"/>
    <x v="16"/>
    <n v="0"/>
    <n v="0"/>
    <n v="5.6"/>
    <n v="0"/>
    <n v="0"/>
  </r>
  <r>
    <s v="APENs"/>
    <s v="08"/>
    <x v="5"/>
    <s v="20200201"/>
    <x v="16"/>
    <n v="5.51"/>
    <n v="0"/>
    <n v="0"/>
    <n v="0"/>
    <n v="0"/>
  </r>
  <r>
    <s v="APENs"/>
    <s v="08"/>
    <x v="5"/>
    <s v="20200201"/>
    <x v="16"/>
    <n v="0"/>
    <n v="0"/>
    <n v="0"/>
    <n v="0"/>
    <n v="0.52"/>
  </r>
  <r>
    <s v="APENs"/>
    <s v="08"/>
    <x v="5"/>
    <s v="20200201"/>
    <x v="16"/>
    <n v="0"/>
    <n v="0"/>
    <n v="0"/>
    <n v="0"/>
    <n v="0"/>
  </r>
  <r>
    <s v="APENs"/>
    <s v="08"/>
    <x v="5"/>
    <s v="20200201"/>
    <x v="16"/>
    <n v="0"/>
    <n v="0"/>
    <n v="0"/>
    <n v="1.38"/>
    <n v="0"/>
  </r>
  <r>
    <s v="APENs"/>
    <s v="08"/>
    <x v="5"/>
    <s v="20200201"/>
    <x v="16"/>
    <n v="0"/>
    <n v="3.2"/>
    <n v="0"/>
    <n v="0"/>
    <n v="0"/>
  </r>
  <r>
    <s v="APENs"/>
    <s v="08"/>
    <x v="5"/>
    <s v="20200201"/>
    <x v="16"/>
    <n v="0"/>
    <n v="0"/>
    <n v="2.94"/>
    <n v="0"/>
    <n v="0"/>
  </r>
  <r>
    <s v="APENs"/>
    <s v="08"/>
    <x v="5"/>
    <s v="20200201"/>
    <x v="16"/>
    <n v="2.89"/>
    <n v="0"/>
    <n v="0"/>
    <n v="0"/>
    <n v="0"/>
  </r>
  <r>
    <s v="APENs"/>
    <s v="08"/>
    <x v="5"/>
    <s v="20200201"/>
    <x v="16"/>
    <n v="0"/>
    <n v="0"/>
    <n v="0"/>
    <n v="0"/>
    <n v="0.26"/>
  </r>
  <r>
    <s v="APENs"/>
    <s v="08"/>
    <x v="5"/>
    <s v="20200201"/>
    <x v="16"/>
    <n v="0"/>
    <n v="0"/>
    <n v="0"/>
    <n v="0"/>
    <n v="0"/>
  </r>
  <r>
    <s v="APENs"/>
    <s v="08"/>
    <x v="5"/>
    <s v="20200201"/>
    <x v="16"/>
    <n v="0"/>
    <n v="0"/>
    <n v="0"/>
    <n v="0.72"/>
    <n v="0"/>
  </r>
  <r>
    <s v="APENs"/>
    <s v="08"/>
    <x v="5"/>
    <s v="20200201"/>
    <x v="16"/>
    <n v="0"/>
    <n v="1.68"/>
    <n v="0"/>
    <n v="0"/>
    <n v="0"/>
  </r>
  <r>
    <s v="APENs"/>
    <s v="08"/>
    <x v="5"/>
    <s v="20200254"/>
    <x v="16"/>
    <n v="0"/>
    <n v="0"/>
    <n v="1.39"/>
    <n v="0"/>
    <n v="0"/>
  </r>
  <r>
    <s v="APENs"/>
    <s v="08"/>
    <x v="5"/>
    <s v="20200254"/>
    <x v="16"/>
    <n v="5.55"/>
    <n v="0"/>
    <n v="0"/>
    <n v="0"/>
    <n v="0"/>
  </r>
  <r>
    <s v="APENs"/>
    <s v="08"/>
    <x v="5"/>
    <s v="20200254"/>
    <x v="16"/>
    <n v="0"/>
    <n v="0"/>
    <n v="0"/>
    <n v="0"/>
    <n v="1.19"/>
  </r>
  <r>
    <s v="APENs"/>
    <s v="08"/>
    <x v="5"/>
    <s v="20200254"/>
    <x v="16"/>
    <n v="0"/>
    <n v="0"/>
    <n v="0"/>
    <n v="0"/>
    <n v="0"/>
  </r>
  <r>
    <s v="APENs"/>
    <s v="08"/>
    <x v="5"/>
    <s v="20200254"/>
    <x v="16"/>
    <n v="0"/>
    <n v="0"/>
    <n v="0"/>
    <n v="0.89"/>
    <n v="0"/>
  </r>
  <r>
    <s v="APENs"/>
    <s v="08"/>
    <x v="5"/>
    <s v="20200254"/>
    <x v="16"/>
    <n v="0"/>
    <n v="2.19"/>
    <n v="0"/>
    <n v="0"/>
    <n v="0"/>
  </r>
  <r>
    <s v="APENs"/>
    <s v="08"/>
    <x v="5"/>
    <s v="20200254"/>
    <x v="16"/>
    <n v="0"/>
    <n v="0"/>
    <n v="0.44"/>
    <n v="0"/>
    <n v="0"/>
  </r>
  <r>
    <s v="APENs"/>
    <s v="08"/>
    <x v="5"/>
    <s v="20200254"/>
    <x v="16"/>
    <n v="1.77"/>
    <n v="0"/>
    <n v="0"/>
    <n v="0"/>
    <n v="0"/>
  </r>
  <r>
    <s v="APENs"/>
    <s v="08"/>
    <x v="5"/>
    <s v="20200254"/>
    <x v="16"/>
    <n v="0"/>
    <n v="0"/>
    <n v="0"/>
    <n v="0"/>
    <n v="1.59"/>
  </r>
  <r>
    <s v="APENs"/>
    <s v="08"/>
    <x v="5"/>
    <s v="20200254"/>
    <x v="16"/>
    <n v="0"/>
    <n v="0"/>
    <n v="0"/>
    <n v="0"/>
    <n v="0"/>
  </r>
  <r>
    <s v="APENs"/>
    <s v="08"/>
    <x v="5"/>
    <s v="20200254"/>
    <x v="16"/>
    <n v="0"/>
    <n v="0"/>
    <n v="0"/>
    <n v="1.2"/>
    <n v="0"/>
  </r>
  <r>
    <s v="APENs"/>
    <s v="08"/>
    <x v="5"/>
    <s v="20200254"/>
    <x v="16"/>
    <n v="0"/>
    <n v="0.69"/>
    <n v="0"/>
    <n v="0"/>
    <n v="0"/>
  </r>
  <r>
    <s v="APENs"/>
    <s v="08"/>
    <x v="5"/>
    <s v="20200254"/>
    <x v="16"/>
    <n v="0"/>
    <n v="0"/>
    <n v="1.37"/>
    <n v="0"/>
    <n v="0"/>
  </r>
  <r>
    <s v="APENs"/>
    <s v="08"/>
    <x v="5"/>
    <s v="20200254"/>
    <x v="16"/>
    <n v="1.79"/>
    <n v="0"/>
    <n v="0"/>
    <n v="0"/>
    <n v="0"/>
  </r>
  <r>
    <s v="APENs"/>
    <s v="08"/>
    <x v="5"/>
    <s v="20200254"/>
    <x v="16"/>
    <n v="0"/>
    <n v="0"/>
    <n v="0"/>
    <n v="0"/>
    <n v="0.01"/>
  </r>
  <r>
    <s v="APENs"/>
    <s v="08"/>
    <x v="5"/>
    <s v="20200254"/>
    <x v="16"/>
    <n v="0"/>
    <n v="0"/>
    <n v="0"/>
    <n v="0"/>
    <n v="0"/>
  </r>
  <r>
    <s v="APENs"/>
    <s v="08"/>
    <x v="5"/>
    <s v="20200254"/>
    <x v="16"/>
    <n v="0"/>
    <n v="0"/>
    <n v="0"/>
    <n v="8.0000000000000002E-3"/>
    <n v="0"/>
  </r>
  <r>
    <s v="APENs"/>
    <s v="08"/>
    <x v="5"/>
    <s v="20200254"/>
    <x v="16"/>
    <n v="0"/>
    <n v="0.41"/>
    <n v="0"/>
    <n v="0"/>
    <n v="0"/>
  </r>
  <r>
    <s v="APENs"/>
    <s v="08"/>
    <x v="5"/>
    <s v="20200254"/>
    <x v="16"/>
    <n v="0"/>
    <n v="0"/>
    <n v="0.15"/>
    <n v="0"/>
    <n v="0"/>
  </r>
  <r>
    <s v="APENs"/>
    <s v="08"/>
    <x v="5"/>
    <s v="20200254"/>
    <x v="16"/>
    <n v="0.2"/>
    <n v="0"/>
    <n v="0"/>
    <n v="0"/>
    <n v="0"/>
  </r>
  <r>
    <s v="APENs"/>
    <s v="08"/>
    <x v="5"/>
    <s v="20200254"/>
    <x v="16"/>
    <n v="0"/>
    <n v="0.05"/>
    <n v="0"/>
    <n v="0"/>
    <n v="0"/>
  </r>
  <r>
    <s v="APENs"/>
    <s v="08"/>
    <x v="5"/>
    <s v="40400311"/>
    <x v="18"/>
    <n v="0"/>
    <n v="1.5771133134708337"/>
    <n v="0"/>
    <n v="0"/>
    <n v="0"/>
  </r>
  <r>
    <s v="APENs"/>
    <s v="08"/>
    <x v="5"/>
    <s v="40400311"/>
    <x v="18"/>
    <n v="0"/>
    <n v="0.61782185929245181"/>
    <n v="0"/>
    <n v="0"/>
    <n v="0"/>
  </r>
  <r>
    <s v="APENs"/>
    <s v="08"/>
    <x v="5"/>
    <s v="20200253"/>
    <x v="16"/>
    <n v="0"/>
    <n v="0"/>
    <n v="14.675955"/>
    <n v="0"/>
    <n v="0"/>
  </r>
  <r>
    <s v="APENs"/>
    <s v="08"/>
    <x v="5"/>
    <s v="20200253"/>
    <x v="16"/>
    <n v="15.448793999999999"/>
    <n v="0"/>
    <n v="0"/>
    <n v="0"/>
    <n v="0"/>
  </r>
  <r>
    <s v="APENs"/>
    <s v="08"/>
    <x v="5"/>
    <s v="20200253"/>
    <x v="16"/>
    <n v="0"/>
    <n v="0"/>
    <n v="0"/>
    <n v="0"/>
    <n v="0.213646"/>
  </r>
  <r>
    <s v="APENs"/>
    <s v="08"/>
    <x v="5"/>
    <s v="20200253"/>
    <x v="16"/>
    <n v="0"/>
    <n v="0"/>
    <n v="0"/>
    <n v="0"/>
    <n v="0"/>
  </r>
  <r>
    <s v="APENs"/>
    <s v="08"/>
    <x v="5"/>
    <s v="20200253"/>
    <x v="16"/>
    <n v="0"/>
    <n v="0"/>
    <n v="0"/>
    <n v="1.2559000000000001E-2"/>
    <n v="0"/>
  </r>
  <r>
    <s v="APENs"/>
    <s v="08"/>
    <x v="5"/>
    <s v="20200253"/>
    <x v="16"/>
    <n v="0"/>
    <n v="6.256761"/>
    <n v="0"/>
    <n v="0"/>
    <n v="0"/>
  </r>
  <r>
    <s v="APENs"/>
    <s v="08"/>
    <x v="5"/>
    <s v="20200253"/>
    <x v="16"/>
    <n v="0"/>
    <n v="0"/>
    <n v="23.200434999999999"/>
    <n v="0"/>
    <n v="0"/>
  </r>
  <r>
    <s v="APENs"/>
    <s v="08"/>
    <x v="5"/>
    <s v="20200253"/>
    <x v="16"/>
    <n v="15.450158999999999"/>
    <n v="0"/>
    <n v="0"/>
    <n v="0"/>
    <n v="0"/>
  </r>
  <r>
    <s v="APENs"/>
    <s v="08"/>
    <x v="5"/>
    <s v="20200253"/>
    <x v="16"/>
    <n v="0"/>
    <n v="0"/>
    <n v="0"/>
    <n v="0"/>
    <n v="0.53051700000000002"/>
  </r>
  <r>
    <s v="APENs"/>
    <s v="08"/>
    <x v="5"/>
    <s v="20200253"/>
    <x v="16"/>
    <n v="0"/>
    <n v="0"/>
    <n v="0"/>
    <n v="0"/>
    <n v="0"/>
  </r>
  <r>
    <s v="APENs"/>
    <s v="08"/>
    <x v="5"/>
    <s v="20200253"/>
    <x v="16"/>
    <n v="0"/>
    <n v="0"/>
    <n v="0"/>
    <n v="1.6060999999999999E-2"/>
    <n v="0"/>
  </r>
  <r>
    <s v="APENs"/>
    <s v="08"/>
    <x v="5"/>
    <s v="20200253"/>
    <x v="16"/>
    <n v="0"/>
    <n v="6.2573259999999999"/>
    <n v="0"/>
    <n v="0"/>
    <n v="0"/>
  </r>
  <r>
    <s v="APENs"/>
    <s v="08"/>
    <x v="5"/>
    <s v="20200254"/>
    <x v="16"/>
    <n v="0"/>
    <n v="0"/>
    <n v="46.4"/>
    <n v="0"/>
    <n v="0"/>
  </r>
  <r>
    <s v="APENs"/>
    <s v="08"/>
    <x v="5"/>
    <s v="20200254"/>
    <x v="16"/>
    <n v="23.2"/>
    <n v="0"/>
    <n v="0"/>
    <n v="0"/>
    <n v="0"/>
  </r>
  <r>
    <s v="APENs"/>
    <s v="08"/>
    <x v="5"/>
    <s v="20200254"/>
    <x v="16"/>
    <n v="0"/>
    <n v="15.4"/>
    <n v="0"/>
    <n v="0"/>
    <n v="0"/>
  </r>
  <r>
    <s v="APENs"/>
    <s v="08"/>
    <x v="5"/>
    <s v="31000304"/>
    <x v="15"/>
    <n v="0"/>
    <n v="0"/>
    <n v="0.1"/>
    <n v="0"/>
    <n v="0"/>
  </r>
  <r>
    <s v="APENs"/>
    <s v="08"/>
    <x v="5"/>
    <s v="31000304"/>
    <x v="15"/>
    <n v="0.12"/>
    <n v="0"/>
    <n v="0"/>
    <n v="0"/>
    <n v="0"/>
  </r>
  <r>
    <s v="APENs"/>
    <s v="08"/>
    <x v="5"/>
    <s v="31000304"/>
    <x v="15"/>
    <n v="0"/>
    <n v="7.76"/>
    <n v="0"/>
    <n v="0"/>
    <n v="0"/>
  </r>
  <r>
    <s v="APENs"/>
    <s v="08"/>
    <x v="5"/>
    <s v="31000305"/>
    <x v="24"/>
    <n v="0"/>
    <n v="0"/>
    <n v="1.94"/>
    <n v="0"/>
    <n v="0"/>
  </r>
  <r>
    <s v="APENs"/>
    <s v="08"/>
    <x v="5"/>
    <s v="31000305"/>
    <x v="24"/>
    <n v="2.31"/>
    <n v="0"/>
    <n v="0"/>
    <n v="0"/>
    <n v="0"/>
  </r>
  <r>
    <s v="APENs"/>
    <s v="08"/>
    <x v="5"/>
    <s v="31000305"/>
    <x v="24"/>
    <n v="0"/>
    <n v="15.18"/>
    <n v="0"/>
    <n v="0"/>
    <n v="0"/>
  </r>
  <r>
    <s v="APENs"/>
    <s v="08"/>
    <x v="5"/>
    <s v="40400311"/>
    <x v="18"/>
    <n v="0"/>
    <n v="2.6271097645134791"/>
    <n v="0"/>
    <n v="0"/>
    <n v="0"/>
  </r>
  <r>
    <s v="APENs"/>
    <s v="08"/>
    <x v="5"/>
    <s v="40400311"/>
    <x v="18"/>
    <n v="0"/>
    <n v="3.6522566549323705"/>
    <n v="0"/>
    <n v="0"/>
    <n v="0"/>
  </r>
  <r>
    <s v="APENs"/>
    <s v="08"/>
    <x v="5"/>
    <s v="40400311"/>
    <x v="18"/>
    <n v="0"/>
    <n v="4.8605631231061039"/>
    <n v="0"/>
    <n v="0"/>
    <n v="0"/>
  </r>
  <r>
    <s v="APENs"/>
    <s v="08"/>
    <x v="5"/>
    <s v="40400311"/>
    <x v="18"/>
    <n v="0"/>
    <n v="4.1005875616755656"/>
    <n v="0"/>
    <n v="0"/>
    <n v="0"/>
  </r>
  <r>
    <s v="APENs"/>
    <s v="08"/>
    <x v="5"/>
    <s v="40400311"/>
    <x v="18"/>
    <n v="0"/>
    <n v="8.2394472739267695"/>
    <n v="0"/>
    <n v="0"/>
    <n v="0"/>
  </r>
  <r>
    <s v="APENs"/>
    <s v="08"/>
    <x v="5"/>
    <s v="40400311"/>
    <x v="18"/>
    <n v="0"/>
    <n v="5.0847285764777022"/>
    <n v="0"/>
    <n v="0"/>
    <n v="0"/>
  </r>
  <r>
    <s v="APENs"/>
    <s v="08"/>
    <x v="5"/>
    <s v="40400311"/>
    <x v="18"/>
    <n v="0"/>
    <n v="6.8343126027926093"/>
    <n v="0"/>
    <n v="0"/>
    <n v="0"/>
  </r>
  <r>
    <s v="APENs"/>
    <s v="08"/>
    <x v="5"/>
    <s v="40400311"/>
    <x v="18"/>
    <n v="0"/>
    <n v="1.2055727431326164"/>
    <n v="0"/>
    <n v="0"/>
    <n v="0"/>
  </r>
  <r>
    <s v="APENs"/>
    <s v="08"/>
    <x v="5"/>
    <s v="20200254"/>
    <x v="16"/>
    <n v="0"/>
    <n v="0"/>
    <n v="0.53200000000000003"/>
    <n v="0"/>
    <n v="0"/>
  </r>
  <r>
    <s v="APENs"/>
    <s v="08"/>
    <x v="5"/>
    <s v="20200254"/>
    <x v="16"/>
    <n v="6.23"/>
    <n v="0"/>
    <n v="0"/>
    <n v="0"/>
    <n v="0"/>
  </r>
  <r>
    <s v="APENs"/>
    <s v="08"/>
    <x v="5"/>
    <s v="20200254"/>
    <x v="16"/>
    <n v="0"/>
    <n v="0.02"/>
    <n v="0"/>
    <n v="0"/>
    <n v="0"/>
  </r>
  <r>
    <s v="APENs"/>
    <s v="08"/>
    <x v="5"/>
    <s v="20200254"/>
    <x v="16"/>
    <n v="0"/>
    <n v="0"/>
    <n v="0.53200000000000003"/>
    <n v="0"/>
    <n v="0"/>
  </r>
  <r>
    <s v="APENs"/>
    <s v="08"/>
    <x v="5"/>
    <s v="20200254"/>
    <x v="16"/>
    <n v="6.23"/>
    <n v="0"/>
    <n v="0"/>
    <n v="0"/>
    <n v="0"/>
  </r>
  <r>
    <s v="APENs"/>
    <s v="08"/>
    <x v="5"/>
    <s v="20200254"/>
    <x v="16"/>
    <n v="0"/>
    <n v="0.02"/>
    <n v="0"/>
    <n v="0"/>
    <n v="0"/>
  </r>
  <r>
    <s v="APENs"/>
    <s v="08"/>
    <x v="5"/>
    <s v="20200254"/>
    <x v="16"/>
    <n v="0"/>
    <n v="0"/>
    <n v="11.53"/>
    <n v="0"/>
    <n v="0"/>
  </r>
  <r>
    <s v="APENs"/>
    <s v="08"/>
    <x v="5"/>
    <s v="20200254"/>
    <x v="16"/>
    <n v="16.02"/>
    <n v="0"/>
    <n v="0"/>
    <n v="0"/>
    <n v="0"/>
  </r>
  <r>
    <s v="APENs"/>
    <s v="08"/>
    <x v="5"/>
    <s v="20200254"/>
    <x v="16"/>
    <n v="0"/>
    <n v="0"/>
    <n v="0"/>
    <n v="0"/>
    <n v="0.73250000000000004"/>
  </r>
  <r>
    <s v="APENs"/>
    <s v="08"/>
    <x v="5"/>
    <s v="20200254"/>
    <x v="16"/>
    <n v="0"/>
    <n v="0"/>
    <n v="0"/>
    <n v="0"/>
    <n v="0"/>
  </r>
  <r>
    <s v="APENs"/>
    <s v="08"/>
    <x v="5"/>
    <s v="20200254"/>
    <x v="16"/>
    <n v="0"/>
    <n v="0"/>
    <n v="0"/>
    <n v="4.3950000000000003E-2"/>
    <n v="0"/>
  </r>
  <r>
    <s v="APENs"/>
    <s v="08"/>
    <x v="5"/>
    <s v="20200254"/>
    <x v="16"/>
    <n v="0"/>
    <n v="2.75"/>
    <n v="0"/>
    <n v="0"/>
    <n v="0"/>
  </r>
  <r>
    <s v="APENs"/>
    <s v="08"/>
    <x v="5"/>
    <s v="31000304"/>
    <x v="15"/>
    <n v="0"/>
    <n v="12.82"/>
    <n v="0"/>
    <n v="0"/>
    <n v="0"/>
  </r>
  <r>
    <s v="APENs"/>
    <s v="08"/>
    <x v="5"/>
    <s v="31088801"/>
    <x v="17"/>
    <n v="0"/>
    <n v="5.9"/>
    <n v="0"/>
    <n v="0"/>
    <n v="0"/>
  </r>
  <r>
    <s v="APENs"/>
    <s v="08"/>
    <x v="5"/>
    <s v="40400311"/>
    <x v="18"/>
    <n v="0"/>
    <n v="2.6545000491904469"/>
    <n v="0"/>
    <n v="0"/>
    <n v="0"/>
  </r>
  <r>
    <s v="APENs"/>
    <s v="08"/>
    <x v="5"/>
    <s v="31000215"/>
    <x v="27"/>
    <n v="0"/>
    <n v="0"/>
    <n v="9.6129999999999995"/>
    <n v="0"/>
    <n v="0"/>
  </r>
  <r>
    <s v="APENs"/>
    <s v="08"/>
    <x v="5"/>
    <s v="31000215"/>
    <x v="27"/>
    <n v="1.8"/>
    <n v="0"/>
    <n v="0"/>
    <n v="0"/>
    <n v="0"/>
  </r>
  <r>
    <s v="APENs"/>
    <s v="08"/>
    <x v="5"/>
    <s v="31000215"/>
    <x v="27"/>
    <n v="0"/>
    <n v="0"/>
    <n v="0"/>
    <n v="0"/>
    <n v="3.0000000000000001E-3"/>
  </r>
  <r>
    <s v="APENs"/>
    <s v="08"/>
    <x v="5"/>
    <s v="31000215"/>
    <x v="27"/>
    <n v="0"/>
    <n v="1.56"/>
    <n v="0"/>
    <n v="0"/>
    <n v="0"/>
  </r>
  <r>
    <s v="APENs"/>
    <s v="08"/>
    <x v="5"/>
    <s v="31000227"/>
    <x v="15"/>
    <n v="0"/>
    <n v="1.05"/>
    <n v="0"/>
    <n v="0"/>
    <n v="0"/>
  </r>
  <r>
    <s v="APENs"/>
    <s v="08"/>
    <x v="5"/>
    <s v="31000302"/>
    <x v="15"/>
    <n v="0"/>
    <n v="5"/>
    <n v="0"/>
    <n v="0"/>
    <n v="0"/>
  </r>
  <r>
    <s v="APENs"/>
    <s v="08"/>
    <x v="5"/>
    <s v="31088801"/>
    <x v="17"/>
    <n v="0"/>
    <n v="4.99"/>
    <n v="0"/>
    <n v="0"/>
    <n v="0"/>
  </r>
  <r>
    <s v="APENs"/>
    <s v="08"/>
    <x v="5"/>
    <s v="40400311"/>
    <x v="18"/>
    <n v="0"/>
    <n v="5.1886101280401498"/>
    <n v="0"/>
    <n v="0"/>
    <n v="0"/>
  </r>
  <r>
    <s v="APENs"/>
    <s v="08"/>
    <x v="5"/>
    <s v="40400311"/>
    <x v="18"/>
    <n v="0"/>
    <n v="4.8414270478182848"/>
    <n v="0"/>
    <n v="0"/>
    <n v="0"/>
  </r>
  <r>
    <s v="APENs"/>
    <s v="08"/>
    <x v="5"/>
    <s v="40400311"/>
    <x v="18"/>
    <n v="0"/>
    <n v="3.9748362097841814"/>
    <n v="0"/>
    <n v="0"/>
    <n v="0"/>
  </r>
  <r>
    <s v="APENs"/>
    <s v="08"/>
    <x v="5"/>
    <s v="40400311"/>
    <x v="18"/>
    <n v="0"/>
    <n v="4.0404456107709903"/>
    <n v="0"/>
    <n v="0"/>
    <n v="0"/>
  </r>
  <r>
    <s v="APENs"/>
    <s v="08"/>
    <x v="5"/>
    <s v="40400311"/>
    <x v="18"/>
    <n v="0"/>
    <n v="3.7916766320293398"/>
    <n v="0"/>
    <n v="0"/>
    <n v="0"/>
  </r>
  <r>
    <s v="APENs"/>
    <s v="08"/>
    <x v="5"/>
    <s v="40400311"/>
    <x v="18"/>
    <n v="0"/>
    <n v="2.7966007170627361"/>
    <n v="0"/>
    <n v="0"/>
    <n v="0"/>
  </r>
  <r>
    <s v="APENs"/>
    <s v="08"/>
    <x v="5"/>
    <s v="40400311"/>
    <x v="18"/>
    <n v="0"/>
    <n v="2.3564709854428916"/>
    <n v="0"/>
    <n v="0"/>
    <n v="0"/>
  </r>
  <r>
    <s v="APENs"/>
    <s v="08"/>
    <x v="5"/>
    <s v="20200201"/>
    <x v="16"/>
    <n v="0"/>
    <n v="0"/>
    <n v="25.7"/>
    <n v="0"/>
    <n v="0"/>
  </r>
  <r>
    <s v="APENs"/>
    <s v="08"/>
    <x v="5"/>
    <s v="20200201"/>
    <x v="16"/>
    <n v="25.4"/>
    <n v="0"/>
    <n v="0"/>
    <n v="0"/>
    <n v="0"/>
  </r>
  <r>
    <s v="APENs"/>
    <s v="08"/>
    <x v="5"/>
    <s v="20200201"/>
    <x v="16"/>
    <n v="0"/>
    <n v="0"/>
    <n v="0"/>
    <n v="0"/>
    <n v="7.2"/>
  </r>
  <r>
    <s v="APENs"/>
    <s v="08"/>
    <x v="5"/>
    <s v="20200201"/>
    <x v="16"/>
    <n v="0"/>
    <n v="0"/>
    <n v="0"/>
    <n v="0"/>
    <n v="0"/>
  </r>
  <r>
    <s v="APENs"/>
    <s v="08"/>
    <x v="5"/>
    <s v="20200201"/>
    <x v="16"/>
    <n v="0"/>
    <n v="0"/>
    <n v="0"/>
    <n v="1.4"/>
    <n v="0"/>
  </r>
  <r>
    <s v="APENs"/>
    <s v="08"/>
    <x v="5"/>
    <s v="20200201"/>
    <x v="16"/>
    <n v="0"/>
    <n v="3"/>
    <n v="0"/>
    <n v="0"/>
    <n v="0"/>
  </r>
  <r>
    <s v="APENs"/>
    <s v="08"/>
    <x v="5"/>
    <s v="20200201"/>
    <x v="16"/>
    <n v="0"/>
    <n v="0"/>
    <n v="33.1"/>
    <n v="0"/>
    <n v="0"/>
  </r>
  <r>
    <s v="APENs"/>
    <s v="08"/>
    <x v="5"/>
    <s v="20200201"/>
    <x v="16"/>
    <n v="0"/>
    <n v="0"/>
    <n v="14.5"/>
    <n v="0"/>
    <n v="0"/>
  </r>
  <r>
    <s v="APENs"/>
    <s v="08"/>
    <x v="5"/>
    <s v="20200201"/>
    <x v="16"/>
    <n v="32.6"/>
    <n v="0"/>
    <n v="0"/>
    <n v="0"/>
    <n v="0"/>
  </r>
  <r>
    <s v="APENs"/>
    <s v="08"/>
    <x v="5"/>
    <s v="20200201"/>
    <x v="16"/>
    <n v="11.2"/>
    <n v="0"/>
    <n v="0"/>
    <n v="0"/>
    <n v="0"/>
  </r>
  <r>
    <s v="APENs"/>
    <s v="08"/>
    <x v="5"/>
    <s v="20200201"/>
    <x v="16"/>
    <n v="0"/>
    <n v="0"/>
    <n v="0"/>
    <n v="0"/>
    <n v="9.1999999999999993"/>
  </r>
  <r>
    <s v="APENs"/>
    <s v="08"/>
    <x v="5"/>
    <s v="20200201"/>
    <x v="16"/>
    <n v="0"/>
    <n v="0"/>
    <n v="0"/>
    <n v="0"/>
    <n v="0.7"/>
  </r>
  <r>
    <s v="APENs"/>
    <s v="08"/>
    <x v="5"/>
    <s v="20200201"/>
    <x v="16"/>
    <n v="0"/>
    <n v="0"/>
    <n v="0"/>
    <n v="0"/>
    <n v="0"/>
  </r>
  <r>
    <s v="APENs"/>
    <s v="08"/>
    <x v="5"/>
    <s v="20200201"/>
    <x v="16"/>
    <n v="0"/>
    <n v="0"/>
    <n v="0"/>
    <n v="0"/>
    <n v="0"/>
  </r>
  <r>
    <s v="APENs"/>
    <s v="08"/>
    <x v="5"/>
    <s v="20200201"/>
    <x v="16"/>
    <n v="0"/>
    <n v="0"/>
    <n v="0"/>
    <n v="1.8"/>
    <n v="0"/>
  </r>
  <r>
    <s v="APENs"/>
    <s v="08"/>
    <x v="5"/>
    <s v="20200201"/>
    <x v="16"/>
    <n v="0"/>
    <n v="0"/>
    <n v="0"/>
    <n v="0.06"/>
    <n v="0"/>
  </r>
  <r>
    <s v="APENs"/>
    <s v="08"/>
    <x v="5"/>
    <s v="20200201"/>
    <x v="16"/>
    <n v="0"/>
    <n v="3.8"/>
    <n v="0"/>
    <n v="0"/>
    <n v="0"/>
  </r>
  <r>
    <s v="APENs"/>
    <s v="08"/>
    <x v="5"/>
    <s v="20200201"/>
    <x v="16"/>
    <n v="0"/>
    <n v="0.03"/>
    <n v="0"/>
    <n v="0"/>
    <n v="0"/>
  </r>
  <r>
    <s v="APENs"/>
    <s v="08"/>
    <x v="5"/>
    <s v="20200201"/>
    <x v="16"/>
    <n v="0"/>
    <n v="0"/>
    <n v="14.5"/>
    <n v="0"/>
    <n v="0"/>
  </r>
  <r>
    <s v="APENs"/>
    <s v="08"/>
    <x v="5"/>
    <s v="20200201"/>
    <x v="16"/>
    <n v="0"/>
    <n v="0"/>
    <n v="33.1"/>
    <n v="0"/>
    <n v="0"/>
  </r>
  <r>
    <s v="APENs"/>
    <s v="08"/>
    <x v="5"/>
    <s v="20200201"/>
    <x v="16"/>
    <n v="11.2"/>
    <n v="0"/>
    <n v="0"/>
    <n v="0"/>
    <n v="0"/>
  </r>
  <r>
    <s v="APENs"/>
    <s v="08"/>
    <x v="5"/>
    <s v="20200201"/>
    <x v="16"/>
    <n v="32.6"/>
    <n v="0"/>
    <n v="0"/>
    <n v="0"/>
    <n v="0"/>
  </r>
  <r>
    <s v="APENs"/>
    <s v="08"/>
    <x v="5"/>
    <s v="20200201"/>
    <x v="16"/>
    <n v="0"/>
    <n v="0"/>
    <n v="0"/>
    <n v="0"/>
    <n v="0.7"/>
  </r>
  <r>
    <s v="APENs"/>
    <s v="08"/>
    <x v="5"/>
    <s v="20200201"/>
    <x v="16"/>
    <n v="0"/>
    <n v="0"/>
    <n v="0"/>
    <n v="0"/>
    <n v="9.1999999999999993"/>
  </r>
  <r>
    <s v="APENs"/>
    <s v="08"/>
    <x v="5"/>
    <s v="20200201"/>
    <x v="16"/>
    <n v="0"/>
    <n v="0"/>
    <n v="0"/>
    <n v="0"/>
    <n v="0"/>
  </r>
  <r>
    <s v="APENs"/>
    <s v="08"/>
    <x v="5"/>
    <s v="20200201"/>
    <x v="16"/>
    <n v="0"/>
    <n v="0"/>
    <n v="0"/>
    <n v="0"/>
    <n v="0"/>
  </r>
  <r>
    <s v="APENs"/>
    <s v="08"/>
    <x v="5"/>
    <s v="20200201"/>
    <x v="16"/>
    <n v="0"/>
    <n v="0"/>
    <n v="0"/>
    <n v="0.06"/>
    <n v="0"/>
  </r>
  <r>
    <s v="APENs"/>
    <s v="08"/>
    <x v="5"/>
    <s v="20200201"/>
    <x v="16"/>
    <n v="0"/>
    <n v="0"/>
    <n v="0"/>
    <n v="1.8"/>
    <n v="0"/>
  </r>
  <r>
    <s v="APENs"/>
    <s v="08"/>
    <x v="5"/>
    <s v="20200201"/>
    <x v="16"/>
    <n v="0"/>
    <n v="0.03"/>
    <n v="0"/>
    <n v="0"/>
    <n v="0"/>
  </r>
  <r>
    <s v="APENs"/>
    <s v="08"/>
    <x v="5"/>
    <s v="20200201"/>
    <x v="16"/>
    <n v="0"/>
    <n v="3.8"/>
    <n v="0"/>
    <n v="0"/>
    <n v="0"/>
  </r>
  <r>
    <s v="APENs"/>
    <s v="08"/>
    <x v="5"/>
    <s v="20200201"/>
    <x v="16"/>
    <n v="0"/>
    <n v="0"/>
    <n v="33.1"/>
    <n v="0"/>
    <n v="0"/>
  </r>
  <r>
    <s v="APENs"/>
    <s v="08"/>
    <x v="5"/>
    <s v="20200201"/>
    <x v="16"/>
    <n v="0"/>
    <n v="0"/>
    <n v="14.5"/>
    <n v="0"/>
    <n v="0"/>
  </r>
  <r>
    <s v="APENs"/>
    <s v="08"/>
    <x v="5"/>
    <s v="20200201"/>
    <x v="16"/>
    <n v="32.6"/>
    <n v="0"/>
    <n v="0"/>
    <n v="0"/>
    <n v="0"/>
  </r>
  <r>
    <s v="APENs"/>
    <s v="08"/>
    <x v="5"/>
    <s v="20200201"/>
    <x v="16"/>
    <n v="11.2"/>
    <n v="0"/>
    <n v="0"/>
    <n v="0"/>
    <n v="0"/>
  </r>
  <r>
    <s v="APENs"/>
    <s v="08"/>
    <x v="5"/>
    <s v="20200201"/>
    <x v="16"/>
    <n v="0"/>
    <n v="0"/>
    <n v="0"/>
    <n v="0"/>
    <n v="9.1999999999999993"/>
  </r>
  <r>
    <s v="APENs"/>
    <s v="08"/>
    <x v="5"/>
    <s v="20200201"/>
    <x v="16"/>
    <n v="0"/>
    <n v="0"/>
    <n v="0"/>
    <n v="0"/>
    <n v="0.7"/>
  </r>
  <r>
    <s v="APENs"/>
    <s v="08"/>
    <x v="5"/>
    <s v="20200201"/>
    <x v="16"/>
    <n v="0"/>
    <n v="0"/>
    <n v="0"/>
    <n v="0"/>
    <n v="0"/>
  </r>
  <r>
    <s v="APENs"/>
    <s v="08"/>
    <x v="5"/>
    <s v="20200201"/>
    <x v="16"/>
    <n v="0"/>
    <n v="0"/>
    <n v="0"/>
    <n v="0"/>
    <n v="0"/>
  </r>
  <r>
    <s v="APENs"/>
    <s v="08"/>
    <x v="5"/>
    <s v="20200201"/>
    <x v="16"/>
    <n v="0"/>
    <n v="0"/>
    <n v="0"/>
    <n v="1.8"/>
    <n v="0"/>
  </r>
  <r>
    <s v="APENs"/>
    <s v="08"/>
    <x v="5"/>
    <s v="20200201"/>
    <x v="16"/>
    <n v="0"/>
    <n v="0"/>
    <n v="0"/>
    <n v="0.06"/>
    <n v="0"/>
  </r>
  <r>
    <s v="APENs"/>
    <s v="08"/>
    <x v="5"/>
    <s v="20200201"/>
    <x v="16"/>
    <n v="0"/>
    <n v="3.8"/>
    <n v="0"/>
    <n v="0"/>
    <n v="0"/>
  </r>
  <r>
    <s v="APENs"/>
    <s v="08"/>
    <x v="5"/>
    <s v="20200201"/>
    <x v="16"/>
    <n v="0"/>
    <n v="0.03"/>
    <n v="0"/>
    <n v="0"/>
    <n v="0"/>
  </r>
  <r>
    <s v="APENs"/>
    <s v="08"/>
    <x v="5"/>
    <s v="31000201"/>
    <x v="20"/>
    <n v="0"/>
    <n v="0"/>
    <n v="16.399999999999999"/>
    <n v="0"/>
    <n v="0"/>
  </r>
  <r>
    <s v="APENs"/>
    <s v="08"/>
    <x v="5"/>
    <s v="31000201"/>
    <x v="20"/>
    <n v="36.4"/>
    <n v="0"/>
    <n v="0"/>
    <n v="0"/>
    <n v="0"/>
  </r>
  <r>
    <s v="APENs"/>
    <s v="08"/>
    <x v="5"/>
    <s v="31000201"/>
    <x v="20"/>
    <n v="0"/>
    <n v="0"/>
    <n v="0"/>
    <n v="0"/>
    <n v="1.3839999999999999"/>
  </r>
  <r>
    <s v="APENs"/>
    <s v="08"/>
    <x v="5"/>
    <s v="31000201"/>
    <x v="20"/>
    <n v="0"/>
    <n v="0"/>
    <n v="0"/>
    <n v="0"/>
    <n v="0"/>
  </r>
  <r>
    <s v="APENs"/>
    <s v="08"/>
    <x v="5"/>
    <s v="31000201"/>
    <x v="20"/>
    <n v="0"/>
    <n v="0"/>
    <n v="0"/>
    <n v="0.2"/>
    <n v="0"/>
  </r>
  <r>
    <s v="APENs"/>
    <s v="08"/>
    <x v="5"/>
    <s v="31000201"/>
    <x v="20"/>
    <n v="0"/>
    <n v="2.6350000000000002E-3"/>
    <n v="0"/>
    <n v="0"/>
    <n v="0"/>
  </r>
  <r>
    <s v="APENs"/>
    <s v="08"/>
    <x v="5"/>
    <s v="31000201"/>
    <x v="20"/>
    <n v="0"/>
    <n v="4.3"/>
    <n v="0"/>
    <n v="0"/>
    <n v="0"/>
  </r>
  <r>
    <s v="APENs"/>
    <s v="08"/>
    <x v="5"/>
    <s v="31000215"/>
    <x v="27"/>
    <n v="0"/>
    <n v="0"/>
    <n v="32.4"/>
    <n v="0"/>
    <n v="0"/>
  </r>
  <r>
    <s v="APENs"/>
    <s v="08"/>
    <x v="5"/>
    <s v="31000215"/>
    <x v="27"/>
    <n v="6"/>
    <n v="0"/>
    <n v="0"/>
    <n v="0"/>
    <n v="0"/>
  </r>
  <r>
    <s v="APENs"/>
    <s v="08"/>
    <x v="5"/>
    <s v="31000215"/>
    <x v="27"/>
    <n v="0"/>
    <n v="0"/>
    <n v="0"/>
    <n v="0"/>
    <n v="0.6"/>
  </r>
  <r>
    <s v="APENs"/>
    <s v="08"/>
    <x v="5"/>
    <s v="31000215"/>
    <x v="27"/>
    <n v="0"/>
    <n v="0"/>
    <n v="0"/>
    <n v="0.05"/>
    <n v="0"/>
  </r>
  <r>
    <s v="APENs"/>
    <s v="08"/>
    <x v="5"/>
    <s v="31000215"/>
    <x v="27"/>
    <n v="0"/>
    <n v="2.7"/>
    <n v="0"/>
    <n v="0"/>
    <n v="0"/>
  </r>
  <r>
    <s v="APENs"/>
    <s v="08"/>
    <x v="5"/>
    <s v="31088811"/>
    <x v="17"/>
    <n v="0"/>
    <n v="26.8"/>
    <n v="0"/>
    <n v="0"/>
    <n v="0"/>
  </r>
  <r>
    <s v="APENs"/>
    <s v="08"/>
    <x v="5"/>
    <s v="40400311"/>
    <x v="18"/>
    <n v="0"/>
    <n v="0"/>
    <n v="0"/>
    <n v="0"/>
    <n v="0"/>
  </r>
  <r>
    <s v="APENs"/>
    <s v="08"/>
    <x v="5"/>
    <s v="40400311"/>
    <x v="18"/>
    <n v="0"/>
    <n v="0"/>
    <n v="0"/>
    <n v="0"/>
    <n v="0"/>
  </r>
  <r>
    <s v="APENs"/>
    <s v="08"/>
    <x v="5"/>
    <s v="40400311"/>
    <x v="18"/>
    <n v="0"/>
    <n v="0"/>
    <n v="0"/>
    <n v="0"/>
    <n v="0.11"/>
  </r>
  <r>
    <s v="APENs"/>
    <s v="08"/>
    <x v="5"/>
    <s v="40400311"/>
    <x v="18"/>
    <n v="0"/>
    <n v="0"/>
    <n v="0"/>
    <n v="0.02"/>
    <n v="0"/>
  </r>
  <r>
    <s v="APENs"/>
    <s v="08"/>
    <x v="5"/>
    <s v="40400311"/>
    <x v="18"/>
    <n v="0"/>
    <n v="275.2456525098778"/>
    <n v="0"/>
    <n v="0"/>
    <n v="0"/>
  </r>
  <r>
    <s v="APENs"/>
    <s v="08"/>
    <x v="5"/>
    <s v="40400311"/>
    <x v="21"/>
    <n v="0"/>
    <n v="5"/>
    <n v="0"/>
    <n v="0"/>
    <n v="0"/>
  </r>
  <r>
    <s v="APENs"/>
    <s v="08"/>
    <x v="5"/>
    <s v="40400311"/>
    <x v="21"/>
    <n v="0"/>
    <n v="5"/>
    <n v="0"/>
    <n v="0"/>
    <n v="0"/>
  </r>
  <r>
    <s v="APENs"/>
    <s v="08"/>
    <x v="5"/>
    <s v="20200253"/>
    <x v="16"/>
    <n v="0"/>
    <n v="0"/>
    <n v="3.8"/>
    <n v="0"/>
    <n v="0"/>
  </r>
  <r>
    <s v="APENs"/>
    <s v="08"/>
    <x v="5"/>
    <s v="20200253"/>
    <x v="16"/>
    <n v="39.5"/>
    <n v="0"/>
    <n v="0"/>
    <n v="0"/>
    <n v="0"/>
  </r>
  <r>
    <s v="APENs"/>
    <s v="08"/>
    <x v="5"/>
    <s v="20200253"/>
    <x v="16"/>
    <n v="0"/>
    <n v="0"/>
    <n v="0"/>
    <n v="0"/>
    <n v="8.2000000000000003E-2"/>
  </r>
  <r>
    <s v="APENs"/>
    <s v="08"/>
    <x v="5"/>
    <s v="20200253"/>
    <x v="16"/>
    <n v="0"/>
    <n v="0"/>
    <n v="0"/>
    <n v="0"/>
    <n v="0"/>
  </r>
  <r>
    <s v="APENs"/>
    <s v="08"/>
    <x v="5"/>
    <s v="20200253"/>
    <x v="16"/>
    <n v="0"/>
    <n v="0"/>
    <n v="0"/>
    <n v="4.9199999999999999E-3"/>
    <n v="0"/>
  </r>
  <r>
    <s v="APENs"/>
    <s v="08"/>
    <x v="5"/>
    <s v="20200253"/>
    <x v="16"/>
    <n v="0"/>
    <n v="2.2999999999999998"/>
    <n v="0"/>
    <n v="0"/>
    <n v="0"/>
  </r>
  <r>
    <s v="APENs"/>
    <s v="08"/>
    <x v="5"/>
    <s v="40400311"/>
    <x v="18"/>
    <n v="0"/>
    <n v="1.4516369743185862"/>
    <n v="0"/>
    <n v="0"/>
    <n v="0"/>
  </r>
  <r>
    <s v="APENs"/>
    <s v="08"/>
    <x v="5"/>
    <s v="40400311"/>
    <x v="18"/>
    <n v="0"/>
    <n v="2.5533500356890837"/>
    <n v="0"/>
    <n v="0"/>
    <n v="0"/>
  </r>
  <r>
    <s v="APENs"/>
    <s v="08"/>
    <x v="5"/>
    <s v="40400311"/>
    <x v="18"/>
    <n v="0"/>
    <n v="5.5796443449015642"/>
    <n v="0"/>
    <n v="0"/>
    <n v="0"/>
  </r>
  <r>
    <s v="APENs"/>
    <s v="08"/>
    <x v="5"/>
    <s v="40400311"/>
    <x v="18"/>
    <n v="0"/>
    <n v="4.2100207620515144"/>
    <n v="0"/>
    <n v="0"/>
    <n v="0"/>
  </r>
  <r>
    <s v="APENs"/>
    <s v="08"/>
    <x v="5"/>
    <s v="31000130"/>
    <x v="35"/>
    <n v="0"/>
    <n v="5.38"/>
    <n v="0"/>
    <n v="0"/>
    <n v="0"/>
  </r>
  <r>
    <s v="APENs"/>
    <s v="08"/>
    <x v="5"/>
    <s v="40400311"/>
    <x v="18"/>
    <n v="0"/>
    <n v="97.039731467260907"/>
    <n v="0"/>
    <n v="0"/>
    <n v="0"/>
  </r>
  <r>
    <s v="APENs"/>
    <s v="08"/>
    <x v="5"/>
    <s v="40400311"/>
    <x v="18"/>
    <n v="0"/>
    <n v="9.9782959620052107"/>
    <n v="0"/>
    <n v="0"/>
    <n v="0"/>
  </r>
  <r>
    <s v="APENs"/>
    <s v="08"/>
    <x v="5"/>
    <s v="31000205"/>
    <x v="26"/>
    <n v="0"/>
    <n v="0"/>
    <n v="0.63149900000000003"/>
    <n v="0"/>
    <n v="0"/>
  </r>
  <r>
    <s v="APENs"/>
    <s v="08"/>
    <x v="5"/>
    <s v="31000205"/>
    <x v="26"/>
    <n v="0.12"/>
    <n v="0"/>
    <n v="0"/>
    <n v="0"/>
    <n v="0"/>
  </r>
  <r>
    <s v="APENs"/>
    <s v="08"/>
    <x v="5"/>
    <s v="31000205"/>
    <x v="26"/>
    <n v="0"/>
    <n v="0.09"/>
    <n v="0"/>
    <n v="0"/>
    <n v="0"/>
  </r>
  <r>
    <s v="APENs"/>
    <s v="08"/>
    <x v="5"/>
    <s v="40400311"/>
    <x v="18"/>
    <n v="0"/>
    <n v="5.1613762124355329"/>
    <n v="0"/>
    <n v="0"/>
    <n v="0"/>
  </r>
  <r>
    <s v="APENs"/>
    <s v="08"/>
    <x v="5"/>
    <s v="40400311"/>
    <x v="18"/>
    <n v="0"/>
    <n v="5.9869775772031275"/>
    <n v="0"/>
    <n v="0"/>
    <n v="0"/>
  </r>
  <r>
    <s v="APENs"/>
    <s v="08"/>
    <x v="5"/>
    <s v="40400311"/>
    <x v="21"/>
    <n v="0"/>
    <n v="0.76725200000000005"/>
    <n v="0"/>
    <n v="0"/>
    <n v="0"/>
  </r>
  <r>
    <s v="APENs"/>
    <s v="08"/>
    <x v="5"/>
    <s v="40400311"/>
    <x v="18"/>
    <n v="0"/>
    <n v="0.99780964000772099"/>
    <n v="0"/>
    <n v="0"/>
    <n v="0"/>
  </r>
  <r>
    <s v="APENs"/>
    <s v="08"/>
    <x v="5"/>
    <s v="20200254"/>
    <x v="16"/>
    <n v="0"/>
    <n v="0"/>
    <n v="4.6010580000000001"/>
    <n v="0"/>
    <n v="0"/>
  </r>
  <r>
    <s v="APENs"/>
    <s v="08"/>
    <x v="5"/>
    <s v="20200254"/>
    <x v="16"/>
    <n v="25.778600000000001"/>
    <n v="0"/>
    <n v="0"/>
    <n v="0"/>
    <n v="0"/>
  </r>
  <r>
    <s v="APENs"/>
    <s v="08"/>
    <x v="5"/>
    <s v="20200254"/>
    <x v="16"/>
    <n v="0"/>
    <n v="0"/>
    <n v="0"/>
    <n v="0"/>
    <n v="1.16215"/>
  </r>
  <r>
    <s v="APENs"/>
    <s v="08"/>
    <x v="5"/>
    <s v="20200254"/>
    <x v="16"/>
    <n v="0"/>
    <n v="0"/>
    <n v="0"/>
    <n v="0"/>
    <n v="0"/>
  </r>
  <r>
    <s v="APENs"/>
    <s v="08"/>
    <x v="5"/>
    <s v="20200254"/>
    <x v="16"/>
    <n v="0"/>
    <n v="0"/>
    <n v="0"/>
    <n v="6.6559999999999994E-2"/>
    <n v="0"/>
  </r>
  <r>
    <s v="APENs"/>
    <s v="08"/>
    <x v="5"/>
    <s v="20200254"/>
    <x v="16"/>
    <n v="0"/>
    <n v="11.251725"/>
    <n v="0"/>
    <n v="0"/>
    <n v="0"/>
  </r>
  <r>
    <s v="APENs"/>
    <s v="08"/>
    <x v="5"/>
    <s v="20200254"/>
    <x v="16"/>
    <n v="0"/>
    <n v="0"/>
    <n v="4.6010580000000001"/>
    <n v="0"/>
    <n v="0"/>
  </r>
  <r>
    <s v="APENs"/>
    <s v="08"/>
    <x v="5"/>
    <s v="20200254"/>
    <x v="16"/>
    <n v="25.778600000000001"/>
    <n v="0"/>
    <n v="0"/>
    <n v="0"/>
    <n v="0"/>
  </r>
  <r>
    <s v="APENs"/>
    <s v="08"/>
    <x v="5"/>
    <s v="20200254"/>
    <x v="16"/>
    <n v="0"/>
    <n v="0"/>
    <n v="0"/>
    <n v="0"/>
    <n v="1.16215"/>
  </r>
  <r>
    <s v="APENs"/>
    <s v="08"/>
    <x v="5"/>
    <s v="20200254"/>
    <x v="16"/>
    <n v="0"/>
    <n v="0"/>
    <n v="0"/>
    <n v="0"/>
    <n v="0"/>
  </r>
  <r>
    <s v="APENs"/>
    <s v="08"/>
    <x v="5"/>
    <s v="20200254"/>
    <x v="16"/>
    <n v="0"/>
    <n v="0"/>
    <n v="0"/>
    <n v="6.6559999999999994E-2"/>
    <n v="0"/>
  </r>
  <r>
    <s v="APENs"/>
    <s v="08"/>
    <x v="5"/>
    <s v="20200254"/>
    <x v="16"/>
    <n v="0"/>
    <n v="11.251725"/>
    <n v="0"/>
    <n v="0"/>
    <n v="0"/>
  </r>
  <r>
    <s v="APENs"/>
    <s v="08"/>
    <x v="5"/>
    <s v="40400311"/>
    <x v="18"/>
    <n v="0"/>
    <n v="10.218664203695511"/>
    <n v="0"/>
    <n v="0"/>
    <n v="0"/>
  </r>
  <r>
    <s v="APENs"/>
    <s v="08"/>
    <x v="5"/>
    <s v="40400311"/>
    <x v="18"/>
    <n v="0"/>
    <n v="6.4845253760965766"/>
    <n v="0"/>
    <n v="0"/>
    <n v="0"/>
  </r>
  <r>
    <s v="APENs"/>
    <s v="08"/>
    <x v="5"/>
    <s v="40400311"/>
    <x v="18"/>
    <n v="0"/>
    <n v="3.7917526295854831"/>
    <n v="0"/>
    <n v="0"/>
    <n v="0"/>
  </r>
  <r>
    <s v="APENs"/>
    <s v="08"/>
    <x v="5"/>
    <s v="40400311"/>
    <x v="18"/>
    <n v="0"/>
    <n v="9.9780964000772094"/>
    <n v="0"/>
    <n v="0"/>
    <n v="0"/>
  </r>
  <r>
    <s v="APENs"/>
    <s v="08"/>
    <x v="5"/>
    <s v="40400311"/>
    <x v="18"/>
    <n v="0"/>
    <n v="84.745476274628359"/>
    <n v="0"/>
    <n v="0"/>
    <n v="0"/>
  </r>
  <r>
    <s v="APENs"/>
    <s v="08"/>
    <x v="5"/>
    <s v="40400315"/>
    <x v="21"/>
    <n v="0"/>
    <n v="2.7589389999999998"/>
    <n v="0"/>
    <n v="0"/>
    <n v="0"/>
  </r>
  <r>
    <s v="APENs"/>
    <s v="08"/>
    <x v="5"/>
    <s v="40400311"/>
    <x v="18"/>
    <n v="0"/>
    <n v="9.9780964000772094"/>
    <n v="0"/>
    <n v="0"/>
    <n v="0"/>
  </r>
  <r>
    <s v="APENs"/>
    <s v="08"/>
    <x v="5"/>
    <s v="40400311"/>
    <x v="18"/>
    <n v="0"/>
    <n v="9.9780964000772094"/>
    <n v="0"/>
    <n v="0"/>
    <n v="0"/>
  </r>
  <r>
    <s v="APENs"/>
    <s v="08"/>
    <x v="5"/>
    <s v="40400311"/>
    <x v="18"/>
    <n v="0"/>
    <n v="8.9802867600694896"/>
    <n v="0"/>
    <n v="0"/>
    <n v="0"/>
  </r>
  <r>
    <s v="APENs"/>
    <s v="08"/>
    <x v="5"/>
    <s v="40400311"/>
    <x v="18"/>
    <n v="0"/>
    <n v="9.9780964000772094"/>
    <n v="0"/>
    <n v="0"/>
    <n v="0"/>
  </r>
  <r>
    <s v="APENs"/>
    <s v="08"/>
    <x v="5"/>
    <s v="40400311"/>
    <x v="18"/>
    <n v="0"/>
    <n v="9.9782959620052107"/>
    <n v="0"/>
    <n v="0"/>
    <n v="0"/>
  </r>
  <r>
    <s v="APENs"/>
    <s v="08"/>
    <x v="5"/>
    <s v="40400315"/>
    <x v="21"/>
    <n v="0"/>
    <n v="4.4499019999999998"/>
    <n v="0"/>
    <n v="0"/>
    <n v="0"/>
  </r>
  <r>
    <s v="APENs"/>
    <s v="08"/>
    <x v="5"/>
    <s v="40400311"/>
    <x v="18"/>
    <n v="0"/>
    <n v="19.116939212531488"/>
    <n v="0"/>
    <n v="0"/>
    <n v="0"/>
  </r>
  <r>
    <s v="APENs"/>
    <s v="08"/>
    <x v="5"/>
    <s v="40400311"/>
    <x v="18"/>
    <n v="0"/>
    <n v="0.50379784611182987"/>
    <n v="0"/>
    <n v="0"/>
    <n v="0"/>
  </r>
  <r>
    <s v="APENs"/>
    <s v="08"/>
    <x v="5"/>
    <s v="40400311"/>
    <x v="18"/>
    <n v="0"/>
    <n v="9.9782959620052107"/>
    <n v="0"/>
    <n v="0"/>
    <n v="0"/>
  </r>
  <r>
    <s v="APENs"/>
    <s v="08"/>
    <x v="5"/>
    <s v="40400311"/>
    <x v="18"/>
    <n v="0"/>
    <n v="2.9934890619740675"/>
    <n v="0"/>
    <n v="0"/>
    <n v="0"/>
  </r>
  <r>
    <s v="APENs"/>
    <s v="08"/>
    <x v="5"/>
    <s v="40400315"/>
    <x v="21"/>
    <n v="0"/>
    <n v="2.5791629999999999"/>
    <n v="0"/>
    <n v="0"/>
    <n v="0"/>
  </r>
  <r>
    <s v="APENs"/>
    <s v="08"/>
    <x v="5"/>
    <s v="40400311"/>
    <x v="18"/>
    <n v="0"/>
    <n v="4.0924683983034482"/>
    <n v="0"/>
    <n v="0"/>
    <n v="0"/>
  </r>
  <r>
    <s v="APENs"/>
    <s v="08"/>
    <x v="5"/>
    <s v="40400311"/>
    <x v="18"/>
    <n v="0"/>
    <n v="7.6573169287711425"/>
    <n v="0"/>
    <n v="0"/>
    <n v="0"/>
  </r>
  <r>
    <s v="APENs"/>
    <s v="08"/>
    <x v="5"/>
    <s v="40400311"/>
    <x v="18"/>
    <n v="0"/>
    <n v="0.20776310312489532"/>
    <n v="0"/>
    <n v="0"/>
    <n v="0"/>
  </r>
  <r>
    <s v="APENs"/>
    <s v="08"/>
    <x v="5"/>
    <s v="40400311"/>
    <x v="18"/>
    <n v="0"/>
    <n v="6.2438279939113279"/>
    <n v="0"/>
    <n v="0"/>
    <n v="0"/>
  </r>
  <r>
    <s v="APENs"/>
    <s v="08"/>
    <x v="5"/>
    <s v="40400311"/>
    <x v="18"/>
    <n v="0"/>
    <n v="2.9934890619740675"/>
    <n v="0"/>
    <n v="0"/>
    <n v="0"/>
  </r>
  <r>
    <s v="APENs"/>
    <s v="08"/>
    <x v="5"/>
    <s v="40400311"/>
    <x v="18"/>
    <n v="0"/>
    <n v="9.9782959620052107"/>
    <n v="0"/>
    <n v="0"/>
    <n v="0"/>
  </r>
  <r>
    <s v="APENs"/>
    <s v="08"/>
    <x v="5"/>
    <s v="40400311"/>
    <x v="18"/>
    <n v="0"/>
    <n v="1.9956591924010423"/>
    <n v="0"/>
    <n v="0"/>
    <n v="0"/>
  </r>
  <r>
    <s v="APENs"/>
    <s v="08"/>
    <x v="5"/>
    <s v="40400311"/>
    <x v="18"/>
    <n v="0"/>
    <n v="20.229565304266124"/>
    <n v="0"/>
    <n v="0"/>
    <n v="0"/>
  </r>
  <r>
    <s v="APENs"/>
    <s v="08"/>
    <x v="5"/>
    <s v="40400311"/>
    <x v="18"/>
    <n v="0"/>
    <n v="4.0841852114288635"/>
    <n v="0"/>
    <n v="0"/>
    <n v="0"/>
  </r>
  <r>
    <s v="APENs"/>
    <s v="08"/>
    <x v="5"/>
    <s v="40400311"/>
    <x v="18"/>
    <n v="0"/>
    <n v="10.388155156244766"/>
    <n v="0"/>
    <n v="0"/>
    <n v="0"/>
  </r>
  <r>
    <s v="APENs"/>
    <s v="08"/>
    <x v="5"/>
    <s v="40400311"/>
    <x v="18"/>
    <n v="0"/>
    <n v="6.2330177516087346"/>
    <n v="0"/>
    <n v="0"/>
    <n v="0"/>
  </r>
  <r>
    <s v="APENs"/>
    <s v="08"/>
    <x v="5"/>
    <s v="40400311"/>
    <x v="18"/>
    <n v="0"/>
    <n v="2.8075356172272041"/>
    <n v="0"/>
    <n v="0"/>
    <n v="0"/>
  </r>
  <r>
    <s v="APENs"/>
    <s v="08"/>
    <x v="5"/>
    <s v="20200256"/>
    <x v="16"/>
    <n v="0"/>
    <n v="0"/>
    <n v="4.2779999999999996"/>
    <n v="0"/>
    <n v="0"/>
  </r>
  <r>
    <s v="APENs"/>
    <s v="08"/>
    <x v="5"/>
    <s v="20200256"/>
    <x v="16"/>
    <n v="2.5415000000000001"/>
    <n v="0"/>
    <n v="0"/>
    <n v="0"/>
    <n v="0"/>
  </r>
  <r>
    <s v="APENs"/>
    <s v="08"/>
    <x v="5"/>
    <s v="20200256"/>
    <x v="16"/>
    <n v="0"/>
    <n v="0"/>
    <n v="0"/>
    <n v="0"/>
    <n v="1.15E-2"/>
  </r>
  <r>
    <s v="APENs"/>
    <s v="08"/>
    <x v="5"/>
    <s v="20200256"/>
    <x v="16"/>
    <n v="0"/>
    <n v="0"/>
    <n v="0"/>
    <n v="6.8999999999999997E-4"/>
    <n v="0"/>
  </r>
  <r>
    <s v="APENs"/>
    <s v="08"/>
    <x v="5"/>
    <s v="40400311"/>
    <x v="18"/>
    <n v="0"/>
    <n v="2.74744888756846"/>
    <n v="0"/>
    <n v="0"/>
    <n v="0"/>
  </r>
  <r>
    <s v="APENs"/>
    <s v="08"/>
    <x v="6"/>
    <s v="20200202"/>
    <x v="16"/>
    <n v="0"/>
    <n v="0"/>
    <n v="0.41"/>
    <n v="0"/>
    <n v="0"/>
  </r>
  <r>
    <s v="APENs"/>
    <s v="08"/>
    <x v="6"/>
    <s v="20200202"/>
    <x v="16"/>
    <n v="3.15"/>
    <n v="0"/>
    <n v="0"/>
    <n v="0"/>
    <n v="0"/>
  </r>
  <r>
    <s v="APENs"/>
    <s v="08"/>
    <x v="6"/>
    <s v="20200202"/>
    <x v="16"/>
    <n v="0"/>
    <n v="0.13"/>
    <n v="0"/>
    <n v="0"/>
    <n v="0"/>
  </r>
  <r>
    <s v="APENs"/>
    <s v="08"/>
    <x v="6"/>
    <s v="20200202"/>
    <x v="16"/>
    <n v="0"/>
    <n v="0"/>
    <n v="9.8000000000000007"/>
    <n v="0"/>
    <n v="0"/>
  </r>
  <r>
    <s v="APENs"/>
    <s v="08"/>
    <x v="6"/>
    <s v="20200202"/>
    <x v="16"/>
    <n v="9.8000000000000007"/>
    <n v="0"/>
    <n v="0"/>
    <n v="0"/>
    <n v="0"/>
  </r>
  <r>
    <s v="APENs"/>
    <s v="08"/>
    <x v="6"/>
    <s v="20200202"/>
    <x v="16"/>
    <n v="0"/>
    <n v="0"/>
    <n v="0"/>
    <n v="0"/>
    <n v="3.5049999999999998E-2"/>
  </r>
  <r>
    <s v="APENs"/>
    <s v="08"/>
    <x v="6"/>
    <s v="20200202"/>
    <x v="16"/>
    <n v="0"/>
    <n v="0"/>
    <n v="0"/>
    <n v="0"/>
    <n v="0"/>
  </r>
  <r>
    <s v="APENs"/>
    <s v="08"/>
    <x v="6"/>
    <s v="20200202"/>
    <x v="16"/>
    <n v="0"/>
    <n v="0"/>
    <n v="0"/>
    <n v="2.1029999999999998E-3"/>
    <n v="0"/>
  </r>
  <r>
    <s v="APENs"/>
    <s v="08"/>
    <x v="6"/>
    <s v="20200202"/>
    <x v="16"/>
    <n v="0"/>
    <n v="0.2"/>
    <n v="0"/>
    <n v="0"/>
    <n v="0"/>
  </r>
  <r>
    <s v="APENs"/>
    <s v="08"/>
    <x v="6"/>
    <s v="40400311"/>
    <x v="18"/>
    <n v="0"/>
    <n v="0"/>
    <n v="0"/>
    <n v="0"/>
    <n v="0"/>
  </r>
  <r>
    <s v="APENs"/>
    <s v="08"/>
    <x v="6"/>
    <s v="40400311"/>
    <x v="18"/>
    <n v="0"/>
    <n v="0"/>
    <n v="0"/>
    <n v="0"/>
    <n v="0"/>
  </r>
  <r>
    <s v="APENs"/>
    <s v="08"/>
    <x v="6"/>
    <s v="40400311"/>
    <x v="18"/>
    <n v="0"/>
    <n v="127.79262437958613"/>
    <n v="0"/>
    <n v="0"/>
    <n v="0"/>
  </r>
  <r>
    <s v="APENs"/>
    <s v="08"/>
    <x v="6"/>
    <s v="40400311"/>
    <x v="18"/>
    <n v="0"/>
    <n v="6.0386378727951318"/>
    <n v="0"/>
    <n v="0"/>
    <n v="0"/>
  </r>
  <r>
    <s v="APENs"/>
    <s v="08"/>
    <x v="6"/>
    <s v="40400311"/>
    <x v="18"/>
    <n v="0"/>
    <n v="10.645035097183412"/>
    <n v="0"/>
    <n v="0"/>
    <n v="0"/>
  </r>
  <r>
    <m/>
    <m/>
    <x v="8"/>
    <m/>
    <x v="41"/>
    <m/>
    <m/>
    <m/>
    <m/>
    <m/>
  </r>
  <r>
    <m/>
    <m/>
    <x v="8"/>
    <m/>
    <x v="41"/>
    <m/>
    <m/>
    <m/>
    <m/>
    <m/>
  </r>
  <r>
    <s v="Total Emissions By Source"/>
    <m/>
    <x v="8"/>
    <m/>
    <x v="41"/>
    <m/>
    <m/>
    <m/>
    <m/>
    <m/>
  </r>
  <r>
    <s v="Source"/>
    <s v="NOx (tons/year)"/>
    <x v="9"/>
    <s v="CO (tons/year)"/>
    <x v="42"/>
    <s v="PM (tons/year)"/>
    <m/>
    <m/>
    <m/>
    <m/>
  </r>
  <r>
    <s v="Unpermitted Source"/>
    <n v="11024.473311086062"/>
    <x v="10"/>
    <n v="5740.9081167411923"/>
    <x v="43"/>
    <n v="1551.5450741337584"/>
    <m/>
    <m/>
    <m/>
    <m/>
  </r>
  <r>
    <s v="APENs"/>
    <n v="9088.6880479999982"/>
    <x v="11"/>
    <n v="5778.7278640000013"/>
    <x v="44"/>
    <n v="260.34305400000017"/>
    <m/>
    <m/>
    <m/>
    <m/>
  </r>
  <r>
    <m/>
    <m/>
    <x v="8"/>
    <m/>
    <x v="41"/>
    <m/>
    <m/>
    <m/>
    <m/>
    <m/>
  </r>
  <r>
    <m/>
    <b v="1"/>
    <x v="12"/>
    <b v="1"/>
    <x v="45"/>
    <b v="1"/>
    <m/>
    <m/>
    <m/>
    <m/>
  </r>
  <r>
    <m/>
    <b v="1"/>
    <x v="12"/>
    <b v="1"/>
    <x v="45"/>
    <b v="1"/>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r>
    <m/>
    <m/>
    <x v="8"/>
    <m/>
    <x v="41"/>
    <m/>
    <m/>
    <m/>
    <m/>
    <m/>
  </r>
</pivotCacheRecords>
</file>

<file path=xl/pivotCache/pivotCacheRecords3.xml><?xml version="1.0" encoding="utf-8"?>
<pivotCacheRecords xmlns="http://schemas.openxmlformats.org/spreadsheetml/2006/main" xmlns:r="http://schemas.openxmlformats.org/officeDocument/2006/relationships" count="5328">
  <r>
    <s v="Unpermitted Source"/>
    <s v="08"/>
    <x v="0"/>
    <s v="2310001630"/>
    <x v="0"/>
    <n v="0"/>
    <n v="0.10534434679270288"/>
    <n v="0"/>
    <n v="0"/>
    <n v="0"/>
  </r>
  <r>
    <s v="Unpermitted Source"/>
    <s v="08"/>
    <x v="1"/>
    <s v="2310001630"/>
    <x v="0"/>
    <n v="0"/>
    <n v="2837.8359978003182"/>
    <n v="0"/>
    <n v="0"/>
    <n v="0"/>
  </r>
  <r>
    <s v="Unpermitted Source"/>
    <s v="08"/>
    <x v="2"/>
    <s v="2310001630"/>
    <x v="0"/>
    <n v="0"/>
    <n v="7.0279058504840037"/>
    <n v="0"/>
    <n v="0"/>
    <n v="0"/>
  </r>
  <r>
    <s v="Unpermitted Source"/>
    <s v="08"/>
    <x v="3"/>
    <s v="2310001630"/>
    <x v="0"/>
    <n v="0"/>
    <n v="205.59682510638356"/>
    <n v="0"/>
    <n v="0"/>
    <n v="0"/>
  </r>
  <r>
    <s v="Unpermitted Source"/>
    <s v="08"/>
    <x v="4"/>
    <s v="2310001630"/>
    <x v="0"/>
    <n v="0"/>
    <n v="103.01509257765517"/>
    <n v="0"/>
    <n v="0"/>
    <n v="0"/>
  </r>
  <r>
    <s v="Unpermitted Source"/>
    <s v="08"/>
    <x v="5"/>
    <s v="2310001630"/>
    <x v="0"/>
    <n v="0"/>
    <n v="242.68221493598875"/>
    <n v="0"/>
    <n v="0"/>
    <n v="0"/>
  </r>
  <r>
    <s v="Unpermitted Source"/>
    <s v="08"/>
    <x v="6"/>
    <s v="2310001630"/>
    <x v="0"/>
    <n v="0"/>
    <n v="0.44797631935266757"/>
    <n v="0"/>
    <n v="0"/>
    <n v="0"/>
  </r>
  <r>
    <s v="Unpermitted Source"/>
    <s v="08"/>
    <x v="0"/>
    <s v="2310001610"/>
    <x v="1"/>
    <n v="0"/>
    <n v="0"/>
    <n v="0"/>
    <n v="0"/>
    <n v="0"/>
  </r>
  <r>
    <s v="Unpermitted Source"/>
    <s v="08"/>
    <x v="1"/>
    <s v="2310001610"/>
    <x v="1"/>
    <n v="0"/>
    <n v="15280.619746300641"/>
    <n v="0"/>
    <n v="0"/>
    <n v="0"/>
  </r>
  <r>
    <s v="Unpermitted Source"/>
    <s v="08"/>
    <x v="2"/>
    <s v="2310001610"/>
    <x v="1"/>
    <n v="0"/>
    <n v="9.1445958984444289"/>
    <n v="0"/>
    <n v="0"/>
    <n v="0"/>
  </r>
  <r>
    <s v="Unpermitted Source"/>
    <s v="08"/>
    <x v="3"/>
    <s v="2310001610"/>
    <x v="1"/>
    <n v="0"/>
    <n v="2112.4016525406628"/>
    <n v="0"/>
    <n v="0"/>
    <n v="0"/>
  </r>
  <r>
    <s v="Unpermitted Source"/>
    <s v="08"/>
    <x v="4"/>
    <s v="2310001610"/>
    <x v="1"/>
    <n v="0"/>
    <n v="201.18110976577748"/>
    <n v="0"/>
    <n v="0"/>
    <n v="0"/>
  </r>
  <r>
    <s v="Unpermitted Source"/>
    <s v="08"/>
    <x v="5"/>
    <s v="2310001610"/>
    <x v="1"/>
    <n v="0"/>
    <n v="1792.3407960951079"/>
    <n v="0"/>
    <n v="0"/>
    <n v="0"/>
  </r>
  <r>
    <s v="Unpermitted Source"/>
    <s v="08"/>
    <x v="6"/>
    <s v="2310001610"/>
    <x v="1"/>
    <n v="0"/>
    <n v="0"/>
    <n v="0"/>
    <n v="0"/>
    <n v="0"/>
  </r>
  <r>
    <s v="Unpermitted Source"/>
    <s v="08"/>
    <x v="0"/>
    <s v="2310001620"/>
    <x v="2"/>
    <n v="0"/>
    <n v="0"/>
    <n v="0"/>
    <n v="0"/>
    <n v="0"/>
  </r>
  <r>
    <s v="Unpermitted Source"/>
    <s v="08"/>
    <x v="1"/>
    <s v="2310001620"/>
    <x v="2"/>
    <n v="0"/>
    <n v="2019.9968083332381"/>
    <n v="0"/>
    <n v="0"/>
    <n v="0"/>
  </r>
  <r>
    <s v="Unpermitted Source"/>
    <s v="08"/>
    <x v="2"/>
    <s v="2310001620"/>
    <x v="2"/>
    <n v="0"/>
    <n v="1.2088550618391609"/>
    <n v="0"/>
    <n v="0"/>
    <n v="0"/>
  </r>
  <r>
    <s v="Unpermitted Source"/>
    <s v="08"/>
    <x v="3"/>
    <s v="2310001620"/>
    <x v="2"/>
    <n v="0"/>
    <n v="279.24551928484618"/>
    <n v="0"/>
    <n v="0"/>
    <n v="0"/>
  </r>
  <r>
    <s v="Unpermitted Source"/>
    <s v="08"/>
    <x v="4"/>
    <s v="2310001620"/>
    <x v="2"/>
    <n v="0"/>
    <n v="26.594811360461545"/>
    <n v="0"/>
    <n v="0"/>
    <n v="0"/>
  </r>
  <r>
    <s v="Unpermitted Source"/>
    <s v="08"/>
    <x v="5"/>
    <s v="2310001620"/>
    <x v="2"/>
    <n v="0"/>
    <n v="236.93559212047555"/>
    <n v="0"/>
    <n v="0"/>
    <n v="0"/>
  </r>
  <r>
    <s v="Unpermitted Source"/>
    <s v="08"/>
    <x v="6"/>
    <s v="2310001620"/>
    <x v="2"/>
    <n v="0"/>
    <n v="0"/>
    <n v="0"/>
    <n v="0"/>
    <n v="0"/>
  </r>
  <r>
    <s v="Unpermitted Source"/>
    <s v="08"/>
    <x v="0"/>
    <s v="2310000220"/>
    <x v="3"/>
    <n v="0"/>
    <n v="0"/>
    <n v="0"/>
    <n v="0"/>
    <n v="0"/>
  </r>
  <r>
    <s v="Unpermitted Source"/>
    <s v="08"/>
    <x v="1"/>
    <s v="2310000220"/>
    <x v="3"/>
    <n v="7582.2362867411748"/>
    <n v="343.66305131912713"/>
    <n v="2778.5720569236314"/>
    <n v="341.0636782215438"/>
    <n v="1163.1539124633889"/>
  </r>
  <r>
    <s v="Unpermitted Source"/>
    <s v="08"/>
    <x v="2"/>
    <s v="2310000220"/>
    <x v="3"/>
    <n v="4.5375441572358914"/>
    <n v="0.2056631067140198"/>
    <n v="1.662819902407918"/>
    <n v="0.20410752736178561"/>
    <n v="0.69608253289251276"/>
  </r>
  <r>
    <s v="Unpermitted Source"/>
    <s v="08"/>
    <x v="3"/>
    <s v="2310000220"/>
    <x v="3"/>
    <n v="1048.172700321491"/>
    <n v="47.508177650938578"/>
    <n v="384.11139745622904"/>
    <n v="47.148838820572472"/>
    <n v="160.79506509817045"/>
  </r>
  <r>
    <s v="Unpermitted Source"/>
    <s v="08"/>
    <x v="4"/>
    <s v="2310000220"/>
    <x v="3"/>
    <n v="99.825971459189631"/>
    <n v="4.5245883477084359"/>
    <n v="36.582037852974196"/>
    <n v="4.4903656019592839"/>
    <n v="15.313815723635281"/>
  </r>
  <r>
    <s v="Unpermitted Source"/>
    <s v="08"/>
    <x v="5"/>
    <s v="2310000220"/>
    <x v="3"/>
    <n v="889.35865481823475"/>
    <n v="40.309968915947884"/>
    <n v="325.91270087195187"/>
    <n v="40.005075362909977"/>
    <n v="136.43217644693249"/>
  </r>
  <r>
    <s v="Unpermitted Source"/>
    <s v="08"/>
    <x v="6"/>
    <s v="2310000220"/>
    <x v="3"/>
    <n v="0"/>
    <n v="0"/>
    <n v="0"/>
    <n v="0"/>
    <n v="0"/>
  </r>
  <r>
    <s v="Unpermitted Source"/>
    <s v="08"/>
    <x v="0"/>
    <s v="2310003100"/>
    <x v="4"/>
    <n v="4.4941067130448403E-2"/>
    <n v="1.2032188540673472E-2"/>
    <n v="4.5804258555551286E-2"/>
    <n v="0"/>
    <n v="2.7642457545762384E-5"/>
  </r>
  <r>
    <s v="Unpermitted Source"/>
    <s v="08"/>
    <x v="1"/>
    <s v="2310003100"/>
    <x v="4"/>
    <n v="140.82283385326008"/>
    <n v="37.702862792200328"/>
    <n v="143.52764418381997"/>
    <n v="0"/>
    <n v="8.6617640719646435E-2"/>
  </r>
  <r>
    <s v="Unpermitted Source"/>
    <s v="08"/>
    <x v="2"/>
    <s v="2310003100"/>
    <x v="4"/>
    <n v="0.22470533565224204"/>
    <n v="6.0160942703367359E-2"/>
    <n v="0.22902129277775643"/>
    <n v="0"/>
    <n v="1.3821228772881194E-4"/>
  </r>
  <r>
    <s v="Unpermitted Source"/>
    <s v="08"/>
    <x v="3"/>
    <s v="2310003100"/>
    <x v="4"/>
    <n v="16.132821711941652"/>
    <n v="4.319282227271307"/>
    <n v="16.442687815566654"/>
    <n v="0"/>
    <n v="9.9230140212572017E-3"/>
  </r>
  <r>
    <s v="Unpermitted Source"/>
    <s v="08"/>
    <x v="4"/>
    <s v="2310003100"/>
    <x v="4"/>
    <n v="8.0964880414486817"/>
    <n v="2.1676937565644896"/>
    <n v="8.2519987913501094"/>
    <n v="0"/>
    <n v="4.9800069567970864E-3"/>
  </r>
  <r>
    <s v="Unpermitted Source"/>
    <s v="08"/>
    <x v="5"/>
    <s v="2310003100"/>
    <x v="4"/>
    <n v="28.268514187007749"/>
    <n v="7.5684026700010048"/>
    <n v="28.811472790456044"/>
    <n v="0"/>
    <n v="1.7387464365898931E-2"/>
  </r>
  <r>
    <s v="Unpermitted Source"/>
    <s v="08"/>
    <x v="6"/>
    <s v="2310003100"/>
    <x v="4"/>
    <n v="4.8536352500884283E-2"/>
    <n v="1.299476362392735E-2"/>
    <n v="4.9468599239995401E-2"/>
    <n v="0"/>
    <n v="2.9853854149423378E-5"/>
  </r>
  <r>
    <s v="Unpermitted Source"/>
    <s v="08"/>
    <x v="0"/>
    <s v="2310000700"/>
    <x v="5"/>
    <n v="0"/>
    <n v="0.31797375796632033"/>
    <n v="0"/>
    <n v="0"/>
    <n v="0"/>
  </r>
  <r>
    <s v="Unpermitted Source"/>
    <s v="08"/>
    <x v="1"/>
    <s v="2310000700"/>
    <x v="5"/>
    <n v="0"/>
    <n v="996.37077058746479"/>
    <n v="0"/>
    <n v="0"/>
    <n v="0"/>
  </r>
  <r>
    <s v="Unpermitted Source"/>
    <s v="08"/>
    <x v="2"/>
    <s v="2310000700"/>
    <x v="5"/>
    <n v="0"/>
    <n v="1.5898687898316015"/>
    <n v="0"/>
    <n v="0"/>
    <n v="0"/>
  </r>
  <r>
    <s v="Unpermitted Source"/>
    <s v="08"/>
    <x v="3"/>
    <s v="2310000700"/>
    <x v="5"/>
    <n v="0"/>
    <n v="114.34977589607811"/>
    <n v="0"/>
    <n v="0"/>
    <n v="0"/>
  </r>
  <r>
    <s v="Unpermitted Source"/>
    <s v="08"/>
    <x v="4"/>
    <s v="2310000700"/>
    <x v="5"/>
    <n v="0"/>
    <n v="65.349091817734916"/>
    <n v="0"/>
    <n v="0"/>
    <n v="0"/>
  </r>
  <r>
    <s v="Unpermitted Source"/>
    <s v="08"/>
    <x v="5"/>
    <s v="2310000700"/>
    <x v="5"/>
    <n v="0"/>
    <n v="257.47273230484086"/>
    <n v="0"/>
    <n v="0"/>
    <n v="0"/>
  </r>
  <r>
    <s v="Unpermitted Source"/>
    <s v="08"/>
    <x v="6"/>
    <s v="2310000700"/>
    <x v="5"/>
    <n v="0"/>
    <n v="2.8259301870402198"/>
    <n v="0"/>
    <n v="0"/>
    <n v="0"/>
  </r>
  <r>
    <s v="Unpermitted Source"/>
    <s v="08"/>
    <x v="0"/>
    <s v="2310000100"/>
    <x v="6"/>
    <n v="0.18656560280846904"/>
    <n v="1.0261108154465797E-2"/>
    <n v="0.15671510635911398"/>
    <n v="1.1193936168508141E-3"/>
    <n v="1.4178985813443646E-2"/>
  </r>
  <r>
    <s v="Unpermitted Source"/>
    <s v="08"/>
    <x v="1"/>
    <s v="2310000100"/>
    <x v="6"/>
    <n v="584.60331640033769"/>
    <n v="32.153182402018579"/>
    <n v="491.06678577628372"/>
    <n v="3.5076198984020266"/>
    <n v="44.429852046425673"/>
  </r>
  <r>
    <s v="Unpermitted Source"/>
    <s v="08"/>
    <x v="2"/>
    <s v="2310000100"/>
    <x v="6"/>
    <n v="0.93282801404234517"/>
    <n v="5.1305540772328989E-2"/>
    <n v="0.78357553179556982"/>
    <n v="5.5969680842540706E-3"/>
    <n v="7.0894929067218226E-2"/>
  </r>
  <r>
    <s v="Unpermitted Source"/>
    <s v="08"/>
    <x v="3"/>
    <s v="2310000100"/>
    <x v="6"/>
    <n v="67.163617011048856"/>
    <n v="3.6939989356076874"/>
    <n v="56.41743828928103"/>
    <n v="0.40298170206629308"/>
    <n v="5.1044348928397127"/>
  </r>
  <r>
    <s v="Unpermitted Source"/>
    <s v="08"/>
    <x v="4"/>
    <s v="2310000100"/>
    <x v="6"/>
    <n v="41.137715419267423"/>
    <n v="2.2625743480597085"/>
    <n v="34.555680952184638"/>
    <n v="0.24682629251560453"/>
    <n v="3.126466371864324"/>
  </r>
  <r>
    <s v="Unpermitted Source"/>
    <s v="08"/>
    <x v="5"/>
    <s v="2310000100"/>
    <x v="6"/>
    <n v="170.98737497396183"/>
    <n v="9.4043056235679021"/>
    <n v="143.62939497812798"/>
    <n v="1.0259242498437711"/>
    <n v="12.995040498021103"/>
  </r>
  <r>
    <s v="Unpermitted Source"/>
    <s v="08"/>
    <x v="6"/>
    <s v="2310000100"/>
    <x v="6"/>
    <n v="2.5186356379143318"/>
    <n v="0.13852496008528825"/>
    <n v="2.1156539358480386"/>
    <n v="1.5111813827485991E-2"/>
    <n v="0.19141630848148922"/>
  </r>
  <r>
    <s v="Unpermitted Source"/>
    <s v="08"/>
    <x v="0"/>
    <s v="2310000300"/>
    <x v="7"/>
    <n v="0"/>
    <n v="0.34796229521186284"/>
    <n v="0"/>
    <n v="0"/>
    <n v="0"/>
  </r>
  <r>
    <s v="Unpermitted Source"/>
    <s v="08"/>
    <x v="1"/>
    <s v="2310000300"/>
    <x v="7"/>
    <n v="0"/>
    <n v="1875.980546730894"/>
    <n v="0"/>
    <n v="0"/>
    <n v="0"/>
  </r>
  <r>
    <s v="Unpermitted Source"/>
    <s v="08"/>
    <x v="2"/>
    <s v="2310000300"/>
    <x v="7"/>
    <n v="0"/>
    <n v="2.3860271671670596"/>
    <n v="0"/>
    <n v="0"/>
    <n v="0"/>
  </r>
  <r>
    <s v="Unpermitted Source"/>
    <s v="08"/>
    <x v="3"/>
    <s v="2310000300"/>
    <x v="7"/>
    <n v="0"/>
    <n v="222.02307174847564"/>
    <n v="0"/>
    <n v="0"/>
    <n v="0"/>
  </r>
  <r>
    <s v="Unpermitted Source"/>
    <s v="08"/>
    <x v="4"/>
    <s v="2310000300"/>
    <x v="7"/>
    <n v="0"/>
    <n v="127.98447137471798"/>
    <n v="0"/>
    <n v="0"/>
    <n v="0"/>
  </r>
  <r>
    <s v="Unpermitted Source"/>
    <s v="08"/>
    <x v="5"/>
    <s v="2310000300"/>
    <x v="7"/>
    <n v="0"/>
    <n v="551.9027765609593"/>
    <n v="0"/>
    <n v="0"/>
    <n v="0"/>
  </r>
  <r>
    <s v="Unpermitted Source"/>
    <s v="08"/>
    <x v="6"/>
    <s v="2310000300"/>
    <x v="7"/>
    <n v="0"/>
    <n v="11.18450234609559"/>
    <n v="0"/>
    <n v="0"/>
    <n v="0"/>
  </r>
  <r>
    <s v="Unpermitted Source"/>
    <s v="08"/>
    <x v="0"/>
    <s v="2310003200"/>
    <x v="8"/>
    <n v="0"/>
    <n v="0.22809802187106096"/>
    <n v="0"/>
    <n v="0"/>
    <n v="0"/>
  </r>
  <r>
    <s v="Unpermitted Source"/>
    <s v="08"/>
    <x v="1"/>
    <s v="2310003200"/>
    <x v="8"/>
    <n v="0"/>
    <n v="714.74515153296966"/>
    <n v="0"/>
    <n v="0"/>
    <n v="0"/>
  </r>
  <r>
    <s v="Unpermitted Source"/>
    <s v="08"/>
    <x v="2"/>
    <s v="2310003200"/>
    <x v="8"/>
    <n v="0"/>
    <n v="1.1404901093553048"/>
    <n v="0"/>
    <n v="0"/>
    <n v="0"/>
  </r>
  <r>
    <s v="Unpermitted Source"/>
    <s v="08"/>
    <x v="3"/>
    <s v="2310003200"/>
    <x v="8"/>
    <n v="0"/>
    <n v="81.882005805759277"/>
    <n v="0"/>
    <n v="0"/>
    <n v="0"/>
  </r>
  <r>
    <s v="Unpermitted Source"/>
    <s v="08"/>
    <x v="4"/>
    <s v="2310003200"/>
    <x v="8"/>
    <n v="0"/>
    <n v="41.093659413928521"/>
    <n v="0"/>
    <n v="0"/>
    <n v="0"/>
  </r>
  <r>
    <s v="Unpermitted Source"/>
    <s v="08"/>
    <x v="5"/>
    <s v="2310003200"/>
    <x v="8"/>
    <n v="0"/>
    <n v="143.47661457557729"/>
    <n v="0"/>
    <n v="0"/>
    <n v="0"/>
  </r>
  <r>
    <s v="Unpermitted Source"/>
    <s v="08"/>
    <x v="6"/>
    <s v="2310003200"/>
    <x v="8"/>
    <n v="0"/>
    <n v="0.24634586362074584"/>
    <n v="0"/>
    <n v="0"/>
    <n v="0"/>
  </r>
  <r>
    <s v="Unpermitted Source"/>
    <s v="08"/>
    <x v="0"/>
    <s v="2310000230"/>
    <x v="9"/>
    <n v="2.3837572168239854E-2"/>
    <n v="2.2643256233111225E-3"/>
    <n v="9.8081356739454541E-3"/>
    <n v="6.3919772021883952E-4"/>
    <n v="1.9575556992609058E-3"/>
  </r>
  <r>
    <s v="Unpermitted Source"/>
    <s v="08"/>
    <x v="1"/>
    <s v="2310000230"/>
    <x v="9"/>
    <n v="74.695032389179588"/>
    <n v="7.0952643406454028"/>
    <n v="30.73379313430808"/>
    <n v="2.0029260563057334"/>
    <n v="6.1340007836340487"/>
  </r>
  <r>
    <s v="Unpermitted Source"/>
    <s v="08"/>
    <x v="2"/>
    <s v="2310000230"/>
    <x v="9"/>
    <n v="0.11918786084119927"/>
    <n v="1.1321628116555613E-2"/>
    <n v="4.9040678369727267E-2"/>
    <n v="3.1959886010941973E-3"/>
    <n v="9.7877784963045292E-3"/>
  </r>
  <r>
    <s v="Unpermitted Source"/>
    <s v="08"/>
    <x v="3"/>
    <s v="2310000230"/>
    <x v="9"/>
    <n v="8.5815259805663473"/>
    <n v="0.81515722439200411"/>
    <n v="3.5309288426203631"/>
    <n v="0.23011117927878222"/>
    <n v="0.70472005173392605"/>
  </r>
  <r>
    <s v="Unpermitted Source"/>
    <s v="08"/>
    <x v="4"/>
    <s v="2310000230"/>
    <x v="9"/>
    <n v="5.2561846630968878"/>
    <n v="0.49928379994010247"/>
    <n v="2.1626939161049727"/>
    <n v="0.14094309730825411"/>
    <n v="0.43164103168702972"/>
  </r>
  <r>
    <s v="Unpermitted Source"/>
    <s v="08"/>
    <x v="5"/>
    <s v="2310000230"/>
    <x v="9"/>
    <n v="21.847134892191825"/>
    <n v="2.0752544337646435"/>
    <n v="8.9891563451710077"/>
    <n v="0.5858247105805664"/>
    <n v="1.7940997983726201"/>
  </r>
  <r>
    <s v="Unpermitted Source"/>
    <s v="08"/>
    <x v="6"/>
    <s v="2310000230"/>
    <x v="9"/>
    <n v="0.32180722427123803"/>
    <n v="3.0568395914700151E-2"/>
    <n v="0.13240983159826361"/>
    <n v="8.6291692229543328E-3"/>
    <n v="2.6427001940022225E-2"/>
  </r>
  <r>
    <s v="Unpermitted Source"/>
    <s v="08"/>
    <x v="0"/>
    <s v="2310000801"/>
    <x v="10"/>
    <n v="0"/>
    <n v="5.4846339709091788E-4"/>
    <n v="0"/>
    <n v="0"/>
    <n v="0"/>
  </r>
  <r>
    <s v="Unpermitted Source"/>
    <s v="08"/>
    <x v="1"/>
    <s v="2310000801"/>
    <x v="10"/>
    <n v="0"/>
    <n v="124.2688483330457"/>
    <n v="0"/>
    <n v="0"/>
    <n v="0"/>
  </r>
  <r>
    <s v="Unpermitted Source"/>
    <s v="08"/>
    <x v="2"/>
    <s v="2310000801"/>
    <x v="10"/>
    <n v="0"/>
    <n v="0.13265958417136575"/>
    <n v="0"/>
    <n v="0"/>
    <n v="0"/>
  </r>
  <r>
    <s v="Unpermitted Source"/>
    <s v="08"/>
    <x v="3"/>
    <s v="2310000801"/>
    <x v="10"/>
    <n v="0"/>
    <n v="8.4660124395707719"/>
    <n v="0"/>
    <n v="0"/>
    <n v="0"/>
  </r>
  <r>
    <s v="Unpermitted Source"/>
    <s v="08"/>
    <x v="4"/>
    <s v="2310000801"/>
    <x v="10"/>
    <n v="0"/>
    <n v="7.5122345920296656"/>
    <n v="0"/>
    <n v="0"/>
    <n v="0"/>
  </r>
  <r>
    <s v="Unpermitted Source"/>
    <s v="08"/>
    <x v="5"/>
    <s v="2310000801"/>
    <x v="10"/>
    <n v="0"/>
    <n v="21.38808430673134"/>
    <n v="0"/>
    <n v="0"/>
    <n v="0"/>
  </r>
  <r>
    <s v="Unpermitted Source"/>
    <s v="08"/>
    <x v="6"/>
    <s v="2310000801"/>
    <x v="10"/>
    <n v="0"/>
    <n v="5.5189129332273615E-2"/>
    <n v="0"/>
    <n v="0"/>
    <n v="0"/>
  </r>
  <r>
    <s v="Unpermitted Source"/>
    <s v="08"/>
    <x v="0"/>
    <s v="2310000802"/>
    <x v="11"/>
    <n v="0"/>
    <n v="0"/>
    <n v="0"/>
    <n v="0"/>
    <n v="0"/>
  </r>
  <r>
    <s v="Unpermitted Source"/>
    <s v="08"/>
    <x v="1"/>
    <s v="2310000802"/>
    <x v="11"/>
    <n v="0"/>
    <n v="0"/>
    <n v="0"/>
    <n v="0"/>
    <n v="0"/>
  </r>
  <r>
    <s v="Unpermitted Source"/>
    <s v="08"/>
    <x v="2"/>
    <s v="2310000802"/>
    <x v="11"/>
    <n v="0"/>
    <n v="0"/>
    <n v="0"/>
    <n v="0"/>
    <n v="0"/>
  </r>
  <r>
    <s v="Unpermitted Source"/>
    <s v="08"/>
    <x v="3"/>
    <s v="2310000802"/>
    <x v="11"/>
    <n v="0"/>
    <n v="0"/>
    <n v="0"/>
    <n v="0"/>
    <n v="0"/>
  </r>
  <r>
    <s v="Unpermitted Source"/>
    <s v="08"/>
    <x v="4"/>
    <s v="2310000802"/>
    <x v="11"/>
    <n v="0"/>
    <n v="0"/>
    <n v="0"/>
    <n v="0"/>
    <n v="0"/>
  </r>
  <r>
    <s v="Unpermitted Source"/>
    <s v="08"/>
    <x v="5"/>
    <s v="2310000802"/>
    <x v="11"/>
    <n v="0"/>
    <n v="0"/>
    <n v="0"/>
    <n v="0"/>
    <n v="0"/>
  </r>
  <r>
    <s v="Unpermitted Source"/>
    <s v="08"/>
    <x v="6"/>
    <s v="2310000802"/>
    <x v="11"/>
    <n v="0"/>
    <n v="0"/>
    <n v="0"/>
    <n v="0"/>
    <n v="0"/>
  </r>
  <r>
    <s v="Unpermitted Source"/>
    <s v="08"/>
    <x v="0"/>
    <s v="2310000820"/>
    <x v="12"/>
    <n v="0"/>
    <n v="2.0894639044446577E-4"/>
    <n v="0"/>
    <n v="0"/>
    <n v="0"/>
  </r>
  <r>
    <s v="Unpermitted Source"/>
    <s v="08"/>
    <x v="1"/>
    <s v="2310000820"/>
    <x v="12"/>
    <n v="0"/>
    <n v="47.342315716241686"/>
    <n v="0"/>
    <n v="0"/>
    <n v="0"/>
  </r>
  <r>
    <s v="Unpermitted Source"/>
    <s v="08"/>
    <x v="2"/>
    <s v="2310000820"/>
    <x v="12"/>
    <n v="0"/>
    <n v="5.0538908188755158E-2"/>
    <n v="0"/>
    <n v="0"/>
    <n v="0"/>
  </r>
  <r>
    <s v="Unpermitted Source"/>
    <s v="08"/>
    <x v="3"/>
    <s v="2310000820"/>
    <x v="12"/>
    <n v="0"/>
    <n v="3.2252703646019678"/>
    <n v="0"/>
    <n v="0"/>
    <n v="0"/>
  </r>
  <r>
    <s v="Unpermitted Source"/>
    <s v="08"/>
    <x v="4"/>
    <s v="2310000820"/>
    <x v="12"/>
    <n v="0"/>
    <n v="2.8619125916190424"/>
    <n v="0"/>
    <n v="0"/>
    <n v="0"/>
  </r>
  <r>
    <s v="Unpermitted Source"/>
    <s v="08"/>
    <x v="5"/>
    <s v="2310000820"/>
    <x v="12"/>
    <n v="0"/>
    <n v="8.1481517966688042"/>
    <n v="0"/>
    <n v="0"/>
    <n v="0"/>
  </r>
  <r>
    <s v="Unpermitted Source"/>
    <s v="08"/>
    <x v="6"/>
    <s v="2310000820"/>
    <x v="12"/>
    <n v="0"/>
    <n v="2.1025230538474372E-2"/>
    <n v="0"/>
    <n v="0"/>
    <n v="0"/>
  </r>
  <r>
    <s v="Unpermitted Source"/>
    <s v="08"/>
    <x v="0"/>
    <s v="2310003500"/>
    <x v="13"/>
    <n v="3.5485956837711712E-2"/>
    <n v="0"/>
    <n v="0.19308535338166663"/>
    <n v="0"/>
    <n v="0"/>
  </r>
  <r>
    <s v="Unpermitted Source"/>
    <s v="08"/>
    <x v="1"/>
    <s v="2310003500"/>
    <x v="13"/>
    <n v="162.91844757227483"/>
    <n v="0"/>
    <n v="886.46802355502484"/>
    <n v="0"/>
    <n v="0"/>
  </r>
  <r>
    <s v="Unpermitted Source"/>
    <s v="08"/>
    <x v="2"/>
    <s v="2310003500"/>
    <x v="13"/>
    <n v="1.9383811966869315"/>
    <n v="0"/>
    <n v="10.547074158443595"/>
    <n v="0"/>
    <n v="0"/>
  </r>
  <r>
    <s v="Unpermitted Source"/>
    <s v="08"/>
    <x v="3"/>
    <s v="2310003500"/>
    <x v="13"/>
    <n v="45.021305291534468"/>
    <n v="0"/>
    <n v="244.96886702746693"/>
    <n v="0"/>
    <n v="0"/>
  </r>
  <r>
    <s v="Unpermitted Source"/>
    <s v="08"/>
    <x v="4"/>
    <s v="2310003500"/>
    <x v="13"/>
    <n v="5.9065732881873103"/>
    <n v="0"/>
    <n v="32.138707597489777"/>
    <n v="0"/>
    <n v="0"/>
  </r>
  <r>
    <s v="Unpermitted Source"/>
    <s v="08"/>
    <x v="5"/>
    <s v="2310003500"/>
    <x v="13"/>
    <n v="11.746698153288785"/>
    <n v="0.50747082171885161"/>
    <n v="63.915857598777208"/>
    <n v="0"/>
    <n v="0"/>
  </r>
  <r>
    <s v="Unpermitted Source"/>
    <s v="08"/>
    <x v="6"/>
    <s v="2310003500"/>
    <x v="13"/>
    <n v="0.76165793929320391"/>
    <n v="0"/>
    <n v="4.1443152579189029"/>
    <n v="0"/>
    <n v="0"/>
  </r>
  <r>
    <s v="Unpermitted Source"/>
    <s v="08"/>
    <x v="0"/>
    <s v="2310002240"/>
    <x v="14"/>
    <n v="0"/>
    <n v="0"/>
    <n v="0"/>
    <n v="0"/>
    <n v="0"/>
  </r>
  <r>
    <s v="Unpermitted Source"/>
    <s v="08"/>
    <x v="1"/>
    <s v="2310002240"/>
    <x v="14"/>
    <n v="0"/>
    <n v="0"/>
    <n v="0"/>
    <n v="0"/>
    <n v="0"/>
  </r>
  <r>
    <s v="Unpermitted Source"/>
    <s v="08"/>
    <x v="2"/>
    <s v="2310002240"/>
    <x v="14"/>
    <n v="0"/>
    <n v="0"/>
    <n v="0"/>
    <n v="0"/>
    <n v="0"/>
  </r>
  <r>
    <s v="Unpermitted Source"/>
    <s v="08"/>
    <x v="3"/>
    <s v="2310002240"/>
    <x v="14"/>
    <n v="0"/>
    <n v="0"/>
    <n v="0"/>
    <n v="0"/>
    <n v="0"/>
  </r>
  <r>
    <s v="Unpermitted Source"/>
    <s v="08"/>
    <x v="4"/>
    <s v="2310002240"/>
    <x v="14"/>
    <n v="0"/>
    <n v="0"/>
    <n v="0"/>
    <n v="0"/>
    <n v="0"/>
  </r>
  <r>
    <s v="Unpermitted Source"/>
    <s v="08"/>
    <x v="5"/>
    <s v="2310002240"/>
    <x v="14"/>
    <n v="0"/>
    <n v="0"/>
    <n v="0"/>
    <n v="0"/>
    <n v="0"/>
  </r>
  <r>
    <s v="Unpermitted Source"/>
    <s v="08"/>
    <x v="6"/>
    <s v="2310002240"/>
    <x v="14"/>
    <n v="0"/>
    <n v="0"/>
    <n v="0"/>
    <n v="0"/>
    <n v="0"/>
  </r>
  <r>
    <s v="APENs"/>
    <s v="08"/>
    <x v="1"/>
    <s v="31000302"/>
    <x v="15"/>
    <n v="0"/>
    <n v="2.9226779999999999"/>
    <n v="0"/>
    <n v="0"/>
    <n v="0"/>
  </r>
  <r>
    <s v="APENs"/>
    <s v="08"/>
    <x v="1"/>
    <s v="31000301"/>
    <x v="15"/>
    <n v="0"/>
    <n v="2.422936"/>
    <n v="0"/>
    <n v="0"/>
    <n v="0"/>
  </r>
  <r>
    <s v="APENs"/>
    <s v="08"/>
    <x v="1"/>
    <s v="31000302"/>
    <x v="15"/>
    <n v="0"/>
    <n v="3.3620329999999998"/>
    <n v="0"/>
    <n v="0"/>
    <n v="0"/>
  </r>
  <r>
    <s v="APENs"/>
    <s v="08"/>
    <x v="1"/>
    <s v="20200253"/>
    <x v="16"/>
    <n v="0"/>
    <n v="0"/>
    <n v="5.7"/>
    <n v="0"/>
    <n v="0"/>
  </r>
  <r>
    <s v="APENs"/>
    <s v="08"/>
    <x v="1"/>
    <s v="20200253"/>
    <x v="16"/>
    <n v="19.3"/>
    <n v="0"/>
    <n v="0"/>
    <n v="0"/>
    <n v="0"/>
  </r>
  <r>
    <s v="APENs"/>
    <s v="08"/>
    <x v="1"/>
    <s v="20200253"/>
    <x v="16"/>
    <n v="0"/>
    <n v="0"/>
    <n v="0"/>
    <n v="0"/>
    <n v="0.39950000000000002"/>
  </r>
  <r>
    <s v="APENs"/>
    <s v="08"/>
    <x v="1"/>
    <s v="20200253"/>
    <x v="16"/>
    <n v="0"/>
    <n v="0"/>
    <n v="0"/>
    <n v="0"/>
    <n v="0"/>
  </r>
  <r>
    <s v="APENs"/>
    <s v="08"/>
    <x v="1"/>
    <s v="20200253"/>
    <x v="16"/>
    <n v="0"/>
    <n v="0"/>
    <n v="0"/>
    <n v="2.3970000000000002E-2"/>
    <n v="0"/>
  </r>
  <r>
    <s v="APENs"/>
    <s v="08"/>
    <x v="1"/>
    <s v="20200253"/>
    <x v="16"/>
    <n v="0"/>
    <n v="5.7"/>
    <n v="0"/>
    <n v="0"/>
    <n v="0"/>
  </r>
  <r>
    <s v="APENs"/>
    <s v="08"/>
    <x v="1"/>
    <s v="20200253"/>
    <x v="16"/>
    <n v="0"/>
    <n v="0"/>
    <n v="5.7"/>
    <n v="0"/>
    <n v="0"/>
  </r>
  <r>
    <s v="APENs"/>
    <s v="08"/>
    <x v="1"/>
    <s v="20200253"/>
    <x v="16"/>
    <n v="19.3"/>
    <n v="0"/>
    <n v="0"/>
    <n v="0"/>
    <n v="0"/>
  </r>
  <r>
    <s v="APENs"/>
    <s v="08"/>
    <x v="1"/>
    <s v="20200253"/>
    <x v="16"/>
    <n v="0"/>
    <n v="0"/>
    <n v="0"/>
    <n v="0"/>
    <n v="0.4"/>
  </r>
  <r>
    <s v="APENs"/>
    <s v="08"/>
    <x v="1"/>
    <s v="20200253"/>
    <x v="16"/>
    <n v="0"/>
    <n v="0"/>
    <n v="0"/>
    <n v="0"/>
    <n v="0"/>
  </r>
  <r>
    <s v="APENs"/>
    <s v="08"/>
    <x v="1"/>
    <s v="20200253"/>
    <x v="16"/>
    <n v="0"/>
    <n v="0"/>
    <n v="0"/>
    <n v="2.4E-2"/>
    <n v="0"/>
  </r>
  <r>
    <s v="APENs"/>
    <s v="08"/>
    <x v="1"/>
    <s v="20200253"/>
    <x v="16"/>
    <n v="0"/>
    <n v="5.7"/>
    <n v="0"/>
    <n v="0"/>
    <n v="0"/>
  </r>
  <r>
    <s v="APENs"/>
    <s v="08"/>
    <x v="1"/>
    <s v="20200254"/>
    <x v="16"/>
    <n v="0"/>
    <n v="0"/>
    <n v="5.7"/>
    <n v="0"/>
    <n v="0"/>
  </r>
  <r>
    <s v="APENs"/>
    <s v="08"/>
    <x v="1"/>
    <s v="20200254"/>
    <x v="16"/>
    <n v="19.3"/>
    <n v="0"/>
    <n v="0"/>
    <n v="0"/>
    <n v="0"/>
  </r>
  <r>
    <s v="APENs"/>
    <s v="08"/>
    <x v="1"/>
    <s v="20200254"/>
    <x v="16"/>
    <n v="0"/>
    <n v="0"/>
    <n v="0"/>
    <n v="0"/>
    <n v="0.39950000000000002"/>
  </r>
  <r>
    <s v="APENs"/>
    <s v="08"/>
    <x v="1"/>
    <s v="20200254"/>
    <x v="16"/>
    <n v="0"/>
    <n v="0"/>
    <n v="0"/>
    <n v="0"/>
    <n v="0"/>
  </r>
  <r>
    <s v="APENs"/>
    <s v="08"/>
    <x v="1"/>
    <s v="20200254"/>
    <x v="16"/>
    <n v="0"/>
    <n v="0"/>
    <n v="0"/>
    <n v="2.3970000000000002E-2"/>
    <n v="0"/>
  </r>
  <r>
    <s v="APENs"/>
    <s v="08"/>
    <x v="1"/>
    <s v="20200254"/>
    <x v="16"/>
    <n v="0"/>
    <n v="5.7"/>
    <n v="0"/>
    <n v="0"/>
    <n v="0"/>
  </r>
  <r>
    <s v="APENs"/>
    <s v="08"/>
    <x v="1"/>
    <s v="20200254"/>
    <x v="16"/>
    <n v="0"/>
    <n v="0"/>
    <n v="5.7"/>
    <n v="0"/>
    <n v="0"/>
  </r>
  <r>
    <s v="APENs"/>
    <s v="08"/>
    <x v="1"/>
    <s v="20200254"/>
    <x v="16"/>
    <n v="19.3"/>
    <n v="0"/>
    <n v="0"/>
    <n v="0"/>
    <n v="0"/>
  </r>
  <r>
    <s v="APENs"/>
    <s v="08"/>
    <x v="1"/>
    <s v="20200254"/>
    <x v="16"/>
    <n v="0"/>
    <n v="0"/>
    <n v="0"/>
    <n v="0"/>
    <n v="0.39950000000000002"/>
  </r>
  <r>
    <s v="APENs"/>
    <s v="08"/>
    <x v="1"/>
    <s v="20200254"/>
    <x v="16"/>
    <n v="0"/>
    <n v="0"/>
    <n v="0"/>
    <n v="0"/>
    <n v="0"/>
  </r>
  <r>
    <s v="APENs"/>
    <s v="08"/>
    <x v="1"/>
    <s v="20200254"/>
    <x v="16"/>
    <n v="0"/>
    <n v="0"/>
    <n v="0"/>
    <n v="2.3970000000000002E-2"/>
    <n v="0"/>
  </r>
  <r>
    <s v="APENs"/>
    <s v="08"/>
    <x v="1"/>
    <s v="20200254"/>
    <x v="16"/>
    <n v="0"/>
    <n v="5.7"/>
    <n v="0"/>
    <n v="0"/>
    <n v="0"/>
  </r>
  <r>
    <s v="APENs"/>
    <s v="08"/>
    <x v="1"/>
    <s v="20200254"/>
    <x v="16"/>
    <n v="0"/>
    <n v="0"/>
    <n v="5.7"/>
    <n v="0"/>
    <n v="0"/>
  </r>
  <r>
    <s v="APENs"/>
    <s v="08"/>
    <x v="1"/>
    <s v="20200254"/>
    <x v="16"/>
    <n v="19.3"/>
    <n v="0"/>
    <n v="0"/>
    <n v="0"/>
    <n v="0"/>
  </r>
  <r>
    <s v="APENs"/>
    <s v="08"/>
    <x v="1"/>
    <s v="20200254"/>
    <x v="16"/>
    <n v="0"/>
    <n v="0"/>
    <n v="0"/>
    <n v="0"/>
    <n v="0.4"/>
  </r>
  <r>
    <s v="APENs"/>
    <s v="08"/>
    <x v="1"/>
    <s v="20200254"/>
    <x v="16"/>
    <n v="0"/>
    <n v="0"/>
    <n v="0"/>
    <n v="0"/>
    <n v="0"/>
  </r>
  <r>
    <s v="APENs"/>
    <s v="08"/>
    <x v="1"/>
    <s v="20200254"/>
    <x v="16"/>
    <n v="0"/>
    <n v="0"/>
    <n v="0"/>
    <n v="2.4E-2"/>
    <n v="0"/>
  </r>
  <r>
    <s v="APENs"/>
    <s v="08"/>
    <x v="1"/>
    <s v="20200254"/>
    <x v="16"/>
    <n v="0"/>
    <n v="5.7"/>
    <n v="0"/>
    <n v="0"/>
    <n v="0"/>
  </r>
  <r>
    <s v="APENs"/>
    <s v="08"/>
    <x v="1"/>
    <s v="20200254"/>
    <x v="16"/>
    <n v="0"/>
    <n v="0"/>
    <n v="5.7"/>
    <n v="0"/>
    <n v="0"/>
  </r>
  <r>
    <s v="APENs"/>
    <s v="08"/>
    <x v="1"/>
    <s v="20200254"/>
    <x v="16"/>
    <n v="19.3"/>
    <n v="0"/>
    <n v="0"/>
    <n v="0"/>
    <n v="0"/>
  </r>
  <r>
    <s v="APENs"/>
    <s v="08"/>
    <x v="1"/>
    <s v="20200254"/>
    <x v="16"/>
    <n v="0"/>
    <n v="0"/>
    <n v="0"/>
    <n v="0"/>
    <n v="0.39950000000000002"/>
  </r>
  <r>
    <s v="APENs"/>
    <s v="08"/>
    <x v="1"/>
    <s v="20200254"/>
    <x v="16"/>
    <n v="0"/>
    <n v="0"/>
    <n v="0"/>
    <n v="0"/>
    <n v="0"/>
  </r>
  <r>
    <s v="APENs"/>
    <s v="08"/>
    <x v="1"/>
    <s v="20200254"/>
    <x v="16"/>
    <n v="0"/>
    <n v="0"/>
    <n v="0"/>
    <n v="2.3970000000000002E-2"/>
    <n v="0"/>
  </r>
  <r>
    <s v="APENs"/>
    <s v="08"/>
    <x v="1"/>
    <s v="20200254"/>
    <x v="16"/>
    <n v="0"/>
    <n v="5.7"/>
    <n v="0"/>
    <n v="0"/>
    <n v="0"/>
  </r>
  <r>
    <s v="APENs"/>
    <s v="08"/>
    <x v="1"/>
    <s v="31000203"/>
    <x v="16"/>
    <n v="0"/>
    <n v="3.9"/>
    <n v="0"/>
    <n v="0"/>
    <n v="0"/>
  </r>
  <r>
    <s v="APENs"/>
    <s v="08"/>
    <x v="1"/>
    <s v="31000302"/>
    <x v="15"/>
    <n v="0"/>
    <n v="16.5"/>
    <n v="0"/>
    <n v="0"/>
    <n v="0"/>
  </r>
  <r>
    <s v="APENs"/>
    <s v="08"/>
    <x v="1"/>
    <s v="31088801"/>
    <x v="17"/>
    <n v="0"/>
    <n v="3.84"/>
    <n v="0"/>
    <n v="0"/>
    <n v="0"/>
  </r>
  <r>
    <s v="APENs"/>
    <s v="08"/>
    <x v="1"/>
    <s v="40400311"/>
    <x v="18"/>
    <n v="0"/>
    <n v="9.2946651397979494"/>
    <n v="0"/>
    <n v="0"/>
    <n v="0"/>
  </r>
  <r>
    <s v="APENs"/>
    <s v="08"/>
    <x v="1"/>
    <s v="40400311"/>
    <x v="18"/>
    <n v="0"/>
    <n v="9.9782959620052107"/>
    <n v="0"/>
    <n v="0"/>
    <n v="0"/>
  </r>
  <r>
    <s v="APENs"/>
    <s v="08"/>
    <x v="4"/>
    <s v="20200202"/>
    <x v="16"/>
    <n v="0"/>
    <n v="0"/>
    <n v="3.06"/>
    <n v="0"/>
    <n v="0"/>
  </r>
  <r>
    <s v="APENs"/>
    <s v="08"/>
    <x v="4"/>
    <s v="20200202"/>
    <x v="16"/>
    <n v="23.65"/>
    <n v="0"/>
    <n v="0"/>
    <n v="0"/>
    <n v="0"/>
  </r>
  <r>
    <s v="APENs"/>
    <s v="08"/>
    <x v="4"/>
    <s v="20200202"/>
    <x v="16"/>
    <n v="0"/>
    <n v="0"/>
    <n v="0"/>
    <n v="0"/>
    <n v="2.65E-3"/>
  </r>
  <r>
    <s v="APENs"/>
    <s v="08"/>
    <x v="4"/>
    <s v="20200202"/>
    <x v="16"/>
    <n v="0"/>
    <n v="0"/>
    <n v="0"/>
    <n v="0"/>
    <n v="0"/>
  </r>
  <r>
    <s v="APENs"/>
    <s v="08"/>
    <x v="4"/>
    <s v="20200202"/>
    <x v="16"/>
    <n v="0"/>
    <n v="0"/>
    <n v="0"/>
    <n v="1.5899999999999999E-4"/>
    <n v="0"/>
  </r>
  <r>
    <s v="APENs"/>
    <s v="08"/>
    <x v="4"/>
    <s v="20200202"/>
    <x v="16"/>
    <n v="0"/>
    <n v="0.96"/>
    <n v="0"/>
    <n v="0"/>
    <n v="0"/>
  </r>
  <r>
    <s v="APENs"/>
    <s v="08"/>
    <x v="4"/>
    <s v="20200202"/>
    <x v="16"/>
    <n v="0"/>
    <n v="0"/>
    <n v="2.7"/>
    <n v="0"/>
    <n v="0"/>
  </r>
  <r>
    <s v="APENs"/>
    <s v="08"/>
    <x v="4"/>
    <s v="20200202"/>
    <x v="16"/>
    <n v="2.7"/>
    <n v="0"/>
    <n v="0"/>
    <n v="0"/>
    <n v="0"/>
  </r>
  <r>
    <s v="APENs"/>
    <s v="08"/>
    <x v="4"/>
    <s v="20200202"/>
    <x v="16"/>
    <n v="0"/>
    <n v="0"/>
    <n v="0"/>
    <n v="0"/>
    <n v="0.2"/>
  </r>
  <r>
    <s v="APENs"/>
    <s v="08"/>
    <x v="4"/>
    <s v="20200202"/>
    <x v="16"/>
    <n v="0"/>
    <n v="0"/>
    <n v="0"/>
    <n v="0"/>
    <n v="0"/>
  </r>
  <r>
    <s v="APENs"/>
    <s v="08"/>
    <x v="4"/>
    <s v="20200202"/>
    <x v="16"/>
    <n v="0"/>
    <n v="0"/>
    <n v="0"/>
    <n v="0.01"/>
    <n v="0"/>
  </r>
  <r>
    <s v="APENs"/>
    <s v="08"/>
    <x v="4"/>
    <s v="20200202"/>
    <x v="16"/>
    <n v="0"/>
    <n v="1.7"/>
    <n v="0"/>
    <n v="0"/>
    <n v="0"/>
  </r>
  <r>
    <s v="APENs"/>
    <s v="08"/>
    <x v="4"/>
    <s v="20200202"/>
    <x v="16"/>
    <n v="0"/>
    <n v="0"/>
    <n v="1.5"/>
    <n v="0"/>
    <n v="0"/>
  </r>
  <r>
    <s v="APENs"/>
    <s v="08"/>
    <x v="4"/>
    <s v="20200202"/>
    <x v="16"/>
    <n v="26.9"/>
    <n v="0"/>
    <n v="0"/>
    <n v="0"/>
    <n v="0"/>
  </r>
  <r>
    <s v="APENs"/>
    <s v="08"/>
    <x v="4"/>
    <s v="20200202"/>
    <x v="16"/>
    <n v="0"/>
    <n v="0"/>
    <n v="0"/>
    <n v="0"/>
    <n v="1.9125E-2"/>
  </r>
  <r>
    <s v="APENs"/>
    <s v="08"/>
    <x v="4"/>
    <s v="20200202"/>
    <x v="16"/>
    <n v="0"/>
    <n v="0"/>
    <n v="0"/>
    <n v="0"/>
    <n v="0"/>
  </r>
  <r>
    <s v="APENs"/>
    <s v="08"/>
    <x v="4"/>
    <s v="20200202"/>
    <x v="16"/>
    <n v="0"/>
    <n v="0"/>
    <n v="0"/>
    <n v="1.1479999999999999E-3"/>
    <n v="0"/>
  </r>
  <r>
    <s v="APENs"/>
    <s v="08"/>
    <x v="4"/>
    <s v="20200202"/>
    <x v="16"/>
    <n v="0"/>
    <n v="1.5"/>
    <n v="0"/>
    <n v="0"/>
    <n v="0"/>
  </r>
  <r>
    <s v="APENs"/>
    <s v="08"/>
    <x v="4"/>
    <s v="20200202"/>
    <x v="16"/>
    <n v="0"/>
    <n v="0"/>
    <n v="23.9"/>
    <n v="0"/>
    <n v="0"/>
  </r>
  <r>
    <s v="APENs"/>
    <s v="08"/>
    <x v="4"/>
    <s v="20200202"/>
    <x v="16"/>
    <n v="19.2"/>
    <n v="0"/>
    <n v="0"/>
    <n v="0"/>
    <n v="0"/>
  </r>
  <r>
    <s v="APENs"/>
    <s v="08"/>
    <x v="4"/>
    <s v="20200202"/>
    <x v="16"/>
    <n v="0"/>
    <n v="0"/>
    <n v="0"/>
    <n v="0"/>
    <n v="0.22425"/>
  </r>
  <r>
    <s v="APENs"/>
    <s v="08"/>
    <x v="4"/>
    <s v="20200202"/>
    <x v="16"/>
    <n v="0"/>
    <n v="0"/>
    <n v="0"/>
    <n v="0"/>
    <n v="0"/>
  </r>
  <r>
    <s v="APENs"/>
    <s v="08"/>
    <x v="4"/>
    <s v="20200202"/>
    <x v="16"/>
    <n v="0"/>
    <n v="0"/>
    <n v="0"/>
    <n v="1.7999999999999999E-2"/>
    <n v="0"/>
  </r>
  <r>
    <s v="APENs"/>
    <s v="08"/>
    <x v="4"/>
    <s v="20200202"/>
    <x v="16"/>
    <n v="0"/>
    <n v="1"/>
    <n v="0"/>
    <n v="0"/>
    <n v="0"/>
  </r>
  <r>
    <s v="APENs"/>
    <s v="08"/>
    <x v="4"/>
    <s v="20200253"/>
    <x v="16"/>
    <n v="0"/>
    <n v="0"/>
    <n v="2.5"/>
    <n v="0"/>
    <n v="0"/>
  </r>
  <r>
    <s v="APENs"/>
    <s v="08"/>
    <x v="4"/>
    <s v="20200253"/>
    <x v="16"/>
    <n v="19.399999999999999"/>
    <n v="0"/>
    <n v="0"/>
    <n v="0"/>
    <n v="0"/>
  </r>
  <r>
    <s v="APENs"/>
    <s v="08"/>
    <x v="4"/>
    <s v="20200253"/>
    <x v="16"/>
    <n v="0"/>
    <n v="0"/>
    <n v="0"/>
    <n v="0"/>
    <n v="0.40595999999999999"/>
  </r>
  <r>
    <s v="APENs"/>
    <s v="08"/>
    <x v="4"/>
    <s v="20200253"/>
    <x v="16"/>
    <n v="0"/>
    <n v="0"/>
    <n v="0"/>
    <n v="0"/>
    <n v="0"/>
  </r>
  <r>
    <s v="APENs"/>
    <s v="08"/>
    <x v="4"/>
    <s v="20200253"/>
    <x v="16"/>
    <n v="0"/>
    <n v="0"/>
    <n v="0"/>
    <n v="2.4358000000000001E-2"/>
    <n v="0"/>
  </r>
  <r>
    <s v="APENs"/>
    <s v="08"/>
    <x v="4"/>
    <s v="20200253"/>
    <x v="16"/>
    <n v="0"/>
    <n v="1"/>
    <n v="0"/>
    <n v="0"/>
    <n v="0"/>
  </r>
  <r>
    <s v="APENs"/>
    <s v="08"/>
    <x v="4"/>
    <s v="20200253"/>
    <x v="16"/>
    <n v="0"/>
    <n v="0"/>
    <n v="12.391298000000001"/>
    <n v="0"/>
    <n v="0"/>
  </r>
  <r>
    <s v="APENs"/>
    <s v="08"/>
    <x v="4"/>
    <s v="20200253"/>
    <x v="16"/>
    <n v="12.391298000000001"/>
    <n v="0"/>
    <n v="0"/>
    <n v="0"/>
    <n v="0"/>
  </r>
  <r>
    <s v="APENs"/>
    <s v="08"/>
    <x v="4"/>
    <s v="20200253"/>
    <x v="16"/>
    <n v="0"/>
    <n v="0"/>
    <n v="0"/>
    <n v="0"/>
    <n v="3.0000000000000001E-3"/>
  </r>
  <r>
    <s v="APENs"/>
    <s v="08"/>
    <x v="4"/>
    <s v="20200253"/>
    <x v="16"/>
    <n v="0"/>
    <n v="0"/>
    <n v="0"/>
    <n v="0"/>
    <n v="0"/>
  </r>
  <r>
    <s v="APENs"/>
    <s v="08"/>
    <x v="4"/>
    <s v="20200253"/>
    <x v="16"/>
    <n v="0"/>
    <n v="0"/>
    <n v="0"/>
    <n v="2E-3"/>
    <n v="0"/>
  </r>
  <r>
    <s v="APENs"/>
    <s v="08"/>
    <x v="4"/>
    <s v="20200253"/>
    <x v="16"/>
    <n v="0"/>
    <n v="6.2452389999999998"/>
    <n v="0"/>
    <n v="0"/>
    <n v="0"/>
  </r>
  <r>
    <s v="APENs"/>
    <s v="08"/>
    <x v="4"/>
    <s v="20200254"/>
    <x v="16"/>
    <n v="0"/>
    <n v="0"/>
    <n v="3"/>
    <n v="0"/>
    <n v="0"/>
  </r>
  <r>
    <s v="APENs"/>
    <s v="08"/>
    <x v="4"/>
    <s v="20200254"/>
    <x v="16"/>
    <n v="17.899999999999999"/>
    <n v="0"/>
    <n v="0"/>
    <n v="0"/>
    <n v="0"/>
  </r>
  <r>
    <s v="APENs"/>
    <s v="08"/>
    <x v="4"/>
    <s v="20200254"/>
    <x v="16"/>
    <n v="0"/>
    <n v="0.9"/>
    <n v="0"/>
    <n v="0"/>
    <n v="0"/>
  </r>
  <r>
    <s v="APENs"/>
    <s v="08"/>
    <x v="4"/>
    <s v="31000227"/>
    <x v="15"/>
    <n v="0"/>
    <n v="10.4"/>
    <n v="0"/>
    <n v="0"/>
    <n v="0"/>
  </r>
  <r>
    <s v="APENs"/>
    <s v="08"/>
    <x v="4"/>
    <s v="40400311"/>
    <x v="18"/>
    <n v="0"/>
    <n v="5.8721589384961774"/>
    <n v="0"/>
    <n v="0"/>
    <n v="0"/>
  </r>
  <r>
    <s v="APENs"/>
    <s v="08"/>
    <x v="4"/>
    <s v="20200202"/>
    <x v="16"/>
    <n v="0"/>
    <n v="0"/>
    <n v="0.14499999999999999"/>
    <n v="0"/>
    <n v="0"/>
  </r>
  <r>
    <s v="APENs"/>
    <s v="08"/>
    <x v="4"/>
    <s v="20200202"/>
    <x v="16"/>
    <n v="4.718"/>
    <n v="0"/>
    <n v="0"/>
    <n v="0"/>
    <n v="0"/>
  </r>
  <r>
    <s v="APENs"/>
    <s v="08"/>
    <x v="4"/>
    <s v="20200202"/>
    <x v="16"/>
    <n v="0"/>
    <n v="0"/>
    <n v="0"/>
    <n v="0"/>
    <n v="1.4999999999999999E-2"/>
  </r>
  <r>
    <s v="APENs"/>
    <s v="08"/>
    <x v="4"/>
    <s v="20200202"/>
    <x v="16"/>
    <n v="0"/>
    <n v="0"/>
    <n v="0"/>
    <n v="0"/>
    <n v="0"/>
  </r>
  <r>
    <s v="APENs"/>
    <s v="08"/>
    <x v="4"/>
    <s v="20200202"/>
    <x v="16"/>
    <n v="0"/>
    <n v="0"/>
    <n v="0"/>
    <n v="1E-3"/>
    <n v="0"/>
  </r>
  <r>
    <s v="APENs"/>
    <s v="08"/>
    <x v="4"/>
    <s v="20200202"/>
    <x v="16"/>
    <n v="0"/>
    <n v="0.376"/>
    <n v="0"/>
    <n v="0"/>
    <n v="0"/>
  </r>
  <r>
    <s v="APENs"/>
    <s v="08"/>
    <x v="4"/>
    <s v="20200254"/>
    <x v="16"/>
    <n v="0"/>
    <n v="0"/>
    <n v="17"/>
    <n v="0"/>
    <n v="0"/>
  </r>
  <r>
    <s v="APENs"/>
    <s v="08"/>
    <x v="4"/>
    <s v="20200254"/>
    <x v="16"/>
    <n v="17"/>
    <n v="0"/>
    <n v="0"/>
    <n v="0"/>
    <n v="0"/>
  </r>
  <r>
    <s v="APENs"/>
    <s v="08"/>
    <x v="4"/>
    <s v="20200254"/>
    <x v="16"/>
    <n v="0"/>
    <n v="0"/>
    <n v="0"/>
    <n v="0"/>
    <n v="4.1000000000000002E-2"/>
  </r>
  <r>
    <s v="APENs"/>
    <s v="08"/>
    <x v="4"/>
    <s v="20200254"/>
    <x v="16"/>
    <n v="0"/>
    <n v="0"/>
    <n v="0"/>
    <n v="0"/>
    <n v="0"/>
  </r>
  <r>
    <s v="APENs"/>
    <s v="08"/>
    <x v="4"/>
    <s v="20200254"/>
    <x v="16"/>
    <n v="0"/>
    <n v="0"/>
    <n v="0"/>
    <n v="2.4599999999999999E-3"/>
    <n v="0"/>
  </r>
  <r>
    <s v="APENs"/>
    <s v="08"/>
    <x v="4"/>
    <s v="20200254"/>
    <x v="16"/>
    <n v="0"/>
    <n v="0.19999800000000001"/>
    <n v="0"/>
    <n v="0"/>
    <n v="0"/>
  </r>
  <r>
    <s v="APENs"/>
    <s v="08"/>
    <x v="4"/>
    <s v="31000302"/>
    <x v="15"/>
    <n v="0"/>
    <n v="3.526526"/>
    <n v="0"/>
    <n v="0"/>
    <n v="0"/>
  </r>
  <r>
    <s v="APENs"/>
    <s v="08"/>
    <x v="4"/>
    <s v="31000302"/>
    <x v="15"/>
    <n v="0"/>
    <n v="3.526526"/>
    <n v="0"/>
    <n v="0"/>
    <n v="0"/>
  </r>
  <r>
    <s v="APENs"/>
    <s v="08"/>
    <x v="4"/>
    <s v="20200252"/>
    <x v="16"/>
    <n v="0"/>
    <n v="0"/>
    <n v="14.9"/>
    <n v="0"/>
    <n v="0"/>
  </r>
  <r>
    <s v="APENs"/>
    <s v="08"/>
    <x v="4"/>
    <s v="20200252"/>
    <x v="16"/>
    <n v="17.2"/>
    <n v="0"/>
    <n v="0"/>
    <n v="0"/>
    <n v="0"/>
  </r>
  <r>
    <s v="APENs"/>
    <s v="08"/>
    <x v="4"/>
    <s v="20200252"/>
    <x v="16"/>
    <n v="0"/>
    <n v="0"/>
    <n v="0"/>
    <n v="0"/>
    <n v="0.26600299999999999"/>
  </r>
  <r>
    <s v="APENs"/>
    <s v="08"/>
    <x v="4"/>
    <s v="20200252"/>
    <x v="16"/>
    <n v="0"/>
    <n v="0"/>
    <n v="0"/>
    <n v="0"/>
    <n v="0"/>
  </r>
  <r>
    <s v="APENs"/>
    <s v="08"/>
    <x v="4"/>
    <s v="20200252"/>
    <x v="16"/>
    <n v="0"/>
    <n v="0"/>
    <n v="0"/>
    <n v="1.7555999999999999E-2"/>
    <n v="0"/>
  </r>
  <r>
    <s v="APENs"/>
    <s v="08"/>
    <x v="4"/>
    <s v="20200252"/>
    <x v="16"/>
    <n v="0"/>
    <n v="2.9"/>
    <n v="0"/>
    <n v="0"/>
    <n v="0"/>
  </r>
  <r>
    <s v="APENs"/>
    <s v="08"/>
    <x v="4"/>
    <s v="40400311"/>
    <x v="18"/>
    <n v="0"/>
    <n v="4.9891482543751096"/>
    <n v="0"/>
    <n v="0"/>
    <n v="0"/>
  </r>
  <r>
    <s v="APENs"/>
    <s v="08"/>
    <x v="4"/>
    <s v="40400311"/>
    <x v="18"/>
    <n v="0"/>
    <n v="6.1646735320907924"/>
    <n v="0"/>
    <n v="0"/>
    <n v="0"/>
  </r>
  <r>
    <s v="APENs"/>
    <s v="08"/>
    <x v="4"/>
    <s v="40400311"/>
    <x v="18"/>
    <n v="0"/>
    <n v="3.9913183848020846"/>
    <n v="0"/>
    <n v="0"/>
    <n v="0"/>
  </r>
  <r>
    <s v="APENs"/>
    <s v="08"/>
    <x v="4"/>
    <s v="40400311"/>
    <x v="18"/>
    <n v="0"/>
    <n v="3.0618332814920102"/>
    <n v="0"/>
    <n v="0"/>
    <n v="0"/>
  </r>
  <r>
    <s v="APENs"/>
    <s v="08"/>
    <x v="4"/>
    <s v="40400311"/>
    <x v="18"/>
    <n v="0"/>
    <n v="3.4910368608675175"/>
    <n v="0"/>
    <n v="0"/>
    <n v="0"/>
  </r>
  <r>
    <s v="APENs"/>
    <s v="08"/>
    <x v="4"/>
    <s v="31000223"/>
    <x v="19"/>
    <n v="0"/>
    <n v="14.335215"/>
    <n v="0"/>
    <n v="0"/>
    <n v="0"/>
  </r>
  <r>
    <s v="APENs"/>
    <s v="08"/>
    <x v="4"/>
    <s v="31088801"/>
    <x v="17"/>
    <n v="0"/>
    <n v="3.67"/>
    <n v="0"/>
    <n v="0"/>
    <n v="0"/>
  </r>
  <r>
    <s v="APENs"/>
    <s v="08"/>
    <x v="4"/>
    <s v="40400311"/>
    <x v="18"/>
    <n v="0"/>
    <n v="1.7140800457159047"/>
    <n v="0"/>
    <n v="0"/>
    <n v="0"/>
  </r>
  <r>
    <s v="APENs"/>
    <s v="08"/>
    <x v="4"/>
    <s v="40400311"/>
    <x v="18"/>
    <n v="0"/>
    <n v="6.9846674800540471"/>
    <n v="0"/>
    <n v="0"/>
    <n v="0"/>
  </r>
  <r>
    <s v="APENs"/>
    <s v="08"/>
    <x v="4"/>
    <s v="40400311"/>
    <x v="18"/>
    <n v="0"/>
    <n v="2.97435243994124"/>
    <n v="0"/>
    <n v="0"/>
    <n v="0"/>
  </r>
  <r>
    <s v="APENs"/>
    <s v="08"/>
    <x v="4"/>
    <s v="40400311"/>
    <x v="18"/>
    <n v="0"/>
    <n v="3.4144909194812154"/>
    <n v="0"/>
    <n v="0"/>
    <n v="0"/>
  </r>
  <r>
    <s v="APENs"/>
    <s v="08"/>
    <x v="4"/>
    <s v="31000301"/>
    <x v="15"/>
    <n v="0"/>
    <n v="13"/>
    <n v="0"/>
    <n v="0"/>
    <n v="0"/>
  </r>
  <r>
    <s v="APENs"/>
    <s v="08"/>
    <x v="4"/>
    <s v="40400311"/>
    <x v="18"/>
    <n v="0"/>
    <n v="3.5539136303032262"/>
    <n v="0"/>
    <n v="0"/>
    <n v="0"/>
  </r>
  <r>
    <s v="APENs"/>
    <s v="08"/>
    <x v="4"/>
    <s v="40400311"/>
    <x v="18"/>
    <n v="0"/>
    <n v="2.1870237724942929"/>
    <n v="0"/>
    <n v="0"/>
    <n v="0"/>
  </r>
  <r>
    <s v="APENs"/>
    <s v="08"/>
    <x v="4"/>
    <s v="40400311"/>
    <x v="18"/>
    <n v="0"/>
    <n v="15.035788435898263"/>
    <n v="0"/>
    <n v="0"/>
    <n v="0"/>
  </r>
  <r>
    <s v="APENs"/>
    <s v="08"/>
    <x v="4"/>
    <s v="40400311"/>
    <x v="18"/>
    <n v="0"/>
    <n v="2.1870237724942929"/>
    <n v="0"/>
    <n v="0"/>
    <n v="0"/>
  </r>
  <r>
    <s v="APENs"/>
    <s v="08"/>
    <x v="4"/>
    <s v="40400311"/>
    <x v="18"/>
    <n v="0"/>
    <n v="0.82013391468535979"/>
    <n v="0"/>
    <n v="0"/>
    <n v="0"/>
  </r>
  <r>
    <s v="APENs"/>
    <s v="08"/>
    <x v="4"/>
    <s v="40400311"/>
    <x v="18"/>
    <n v="0"/>
    <n v="0.82013391468535979"/>
    <n v="0"/>
    <n v="0"/>
    <n v="0"/>
  </r>
  <r>
    <s v="APENs"/>
    <s v="08"/>
    <x v="4"/>
    <s v="40400311"/>
    <x v="18"/>
    <n v="0"/>
    <n v="4.7841145023312661"/>
    <n v="0"/>
    <n v="0"/>
    <n v="0"/>
  </r>
  <r>
    <s v="APENs"/>
    <s v="08"/>
    <x v="4"/>
    <s v="40400311"/>
    <x v="18"/>
    <n v="0"/>
    <n v="4.7841145023312661"/>
    <n v="0"/>
    <n v="0"/>
    <n v="0"/>
  </r>
  <r>
    <s v="APENs"/>
    <s v="08"/>
    <x v="4"/>
    <s v="40400311"/>
    <x v="18"/>
    <n v="0"/>
    <n v="1.1232493472444176"/>
    <n v="0"/>
    <n v="0"/>
    <n v="0"/>
  </r>
  <r>
    <s v="APENs"/>
    <s v="08"/>
    <x v="4"/>
    <s v="31000223"/>
    <x v="19"/>
    <n v="0"/>
    <n v="14.183937"/>
    <n v="0"/>
    <n v="0"/>
    <n v="0"/>
  </r>
  <r>
    <s v="APENs"/>
    <s v="08"/>
    <x v="4"/>
    <s v="31088801"/>
    <x v="17"/>
    <n v="0"/>
    <n v="3.69"/>
    <n v="0"/>
    <n v="0"/>
    <n v="0"/>
  </r>
  <r>
    <s v="APENs"/>
    <s v="08"/>
    <x v="4"/>
    <s v="40400311"/>
    <x v="18"/>
    <n v="0"/>
    <n v="6.2875675945692011"/>
    <n v="0"/>
    <n v="0"/>
    <n v="0"/>
  </r>
  <r>
    <s v="APENs"/>
    <s v="08"/>
    <x v="4"/>
    <s v="40400315"/>
    <x v="18"/>
    <n v="0"/>
    <n v="5.7900296370858984"/>
    <n v="0"/>
    <n v="0"/>
    <n v="0"/>
  </r>
  <r>
    <s v="APENs"/>
    <s v="08"/>
    <x v="5"/>
    <s v="20200202"/>
    <x v="16"/>
    <n v="0"/>
    <n v="0"/>
    <n v="0.70001400000000003"/>
    <n v="0"/>
    <n v="0"/>
  </r>
  <r>
    <s v="APENs"/>
    <s v="08"/>
    <x v="5"/>
    <s v="20200202"/>
    <x v="16"/>
    <n v="10.000012"/>
    <n v="0"/>
    <n v="0"/>
    <n v="0"/>
    <n v="0"/>
  </r>
  <r>
    <s v="APENs"/>
    <s v="08"/>
    <x v="5"/>
    <s v="20200202"/>
    <x v="16"/>
    <n v="0"/>
    <n v="0"/>
    <n v="0"/>
    <n v="0"/>
    <n v="0.14899999999999999"/>
  </r>
  <r>
    <s v="APENs"/>
    <s v="08"/>
    <x v="5"/>
    <s v="20200202"/>
    <x v="16"/>
    <n v="0"/>
    <n v="0"/>
    <n v="0"/>
    <n v="0"/>
    <n v="0"/>
  </r>
  <r>
    <s v="APENs"/>
    <s v="08"/>
    <x v="5"/>
    <s v="20200202"/>
    <x v="16"/>
    <n v="0"/>
    <n v="0"/>
    <n v="0"/>
    <n v="8.94E-3"/>
    <n v="0"/>
  </r>
  <r>
    <s v="APENs"/>
    <s v="08"/>
    <x v="5"/>
    <s v="20200202"/>
    <x v="16"/>
    <n v="0"/>
    <n v="1.2600020000000001"/>
    <n v="0"/>
    <n v="0"/>
    <n v="0"/>
  </r>
  <r>
    <s v="APENs"/>
    <s v="08"/>
    <x v="5"/>
    <s v="20200254"/>
    <x v="16"/>
    <n v="0"/>
    <n v="0"/>
    <n v="1.72"/>
    <n v="0"/>
    <n v="0"/>
  </r>
  <r>
    <s v="APENs"/>
    <s v="08"/>
    <x v="5"/>
    <s v="20200254"/>
    <x v="16"/>
    <n v="22"/>
    <n v="0"/>
    <n v="0"/>
    <n v="0"/>
    <n v="0"/>
  </r>
  <r>
    <s v="APENs"/>
    <s v="08"/>
    <x v="5"/>
    <s v="20200254"/>
    <x v="16"/>
    <n v="0"/>
    <n v="0"/>
    <n v="0"/>
    <n v="0"/>
    <n v="0.44800000000000001"/>
  </r>
  <r>
    <s v="APENs"/>
    <s v="08"/>
    <x v="5"/>
    <s v="20200254"/>
    <x v="16"/>
    <n v="0"/>
    <n v="0"/>
    <n v="0"/>
    <n v="0"/>
    <n v="0"/>
  </r>
  <r>
    <s v="APENs"/>
    <s v="08"/>
    <x v="5"/>
    <s v="20200254"/>
    <x v="16"/>
    <n v="0"/>
    <n v="0"/>
    <n v="0"/>
    <n v="2.6880000000000001E-2"/>
    <n v="0"/>
  </r>
  <r>
    <s v="APENs"/>
    <s v="08"/>
    <x v="5"/>
    <s v="20200254"/>
    <x v="16"/>
    <n v="0"/>
    <n v="3.23"/>
    <n v="0"/>
    <n v="0"/>
    <n v="0"/>
  </r>
  <r>
    <s v="APENs"/>
    <s v="08"/>
    <x v="5"/>
    <s v="20200254"/>
    <x v="16"/>
    <n v="0"/>
    <n v="0"/>
    <n v="6"/>
    <n v="0"/>
    <n v="0"/>
  </r>
  <r>
    <s v="APENs"/>
    <s v="08"/>
    <x v="5"/>
    <s v="20200254"/>
    <x v="16"/>
    <n v="24"/>
    <n v="0"/>
    <n v="0"/>
    <n v="0"/>
    <n v="0"/>
  </r>
  <r>
    <s v="APENs"/>
    <s v="08"/>
    <x v="5"/>
    <s v="20200254"/>
    <x v="16"/>
    <n v="0"/>
    <n v="0"/>
    <n v="0"/>
    <n v="0"/>
    <n v="1.0834999999999999"/>
  </r>
  <r>
    <s v="APENs"/>
    <s v="08"/>
    <x v="5"/>
    <s v="20200254"/>
    <x v="16"/>
    <n v="0"/>
    <n v="0"/>
    <n v="0"/>
    <n v="0"/>
    <n v="0"/>
  </r>
  <r>
    <s v="APENs"/>
    <s v="08"/>
    <x v="5"/>
    <s v="20200254"/>
    <x v="16"/>
    <n v="0"/>
    <n v="0"/>
    <n v="0"/>
    <n v="6.5009999999999998E-2"/>
    <n v="0"/>
  </r>
  <r>
    <s v="APENs"/>
    <s v="08"/>
    <x v="5"/>
    <s v="20200254"/>
    <x v="16"/>
    <n v="0"/>
    <n v="8.57"/>
    <n v="0"/>
    <n v="0"/>
    <n v="0"/>
  </r>
  <r>
    <s v="APENs"/>
    <s v="08"/>
    <x v="5"/>
    <s v="20200254"/>
    <x v="16"/>
    <n v="0"/>
    <n v="0"/>
    <n v="1.72"/>
    <n v="0"/>
    <n v="0"/>
  </r>
  <r>
    <s v="APENs"/>
    <s v="08"/>
    <x v="5"/>
    <s v="20200254"/>
    <x v="16"/>
    <n v="0"/>
    <n v="0"/>
    <n v="1.72"/>
    <n v="0"/>
    <n v="0"/>
  </r>
  <r>
    <s v="APENs"/>
    <s v="08"/>
    <x v="5"/>
    <s v="20200254"/>
    <x v="16"/>
    <n v="22"/>
    <n v="0"/>
    <n v="0"/>
    <n v="0"/>
    <n v="0"/>
  </r>
  <r>
    <s v="APENs"/>
    <s v="08"/>
    <x v="5"/>
    <s v="20200254"/>
    <x v="16"/>
    <n v="22"/>
    <n v="0"/>
    <n v="0"/>
    <n v="0"/>
    <n v="0"/>
  </r>
  <r>
    <s v="APENs"/>
    <s v="08"/>
    <x v="5"/>
    <s v="20200254"/>
    <x v="16"/>
    <n v="0"/>
    <n v="0"/>
    <n v="0"/>
    <n v="0"/>
    <n v="0.44800000000000001"/>
  </r>
  <r>
    <s v="APENs"/>
    <s v="08"/>
    <x v="5"/>
    <s v="20200254"/>
    <x v="16"/>
    <n v="0"/>
    <n v="0"/>
    <n v="0"/>
    <n v="0"/>
    <n v="0.44800000000000001"/>
  </r>
  <r>
    <s v="APENs"/>
    <s v="08"/>
    <x v="5"/>
    <s v="20200254"/>
    <x v="16"/>
    <n v="0"/>
    <n v="0"/>
    <n v="0"/>
    <n v="0"/>
    <n v="0"/>
  </r>
  <r>
    <s v="APENs"/>
    <s v="08"/>
    <x v="5"/>
    <s v="20200254"/>
    <x v="16"/>
    <n v="0"/>
    <n v="0"/>
    <n v="0"/>
    <n v="0"/>
    <n v="0"/>
  </r>
  <r>
    <s v="APENs"/>
    <s v="08"/>
    <x v="5"/>
    <s v="20200254"/>
    <x v="16"/>
    <n v="0"/>
    <n v="0"/>
    <n v="0"/>
    <n v="2.6880000000000001E-2"/>
    <n v="0"/>
  </r>
  <r>
    <s v="APENs"/>
    <s v="08"/>
    <x v="5"/>
    <s v="20200254"/>
    <x v="16"/>
    <n v="0"/>
    <n v="0"/>
    <n v="0"/>
    <n v="2.6880000000000001E-2"/>
    <n v="0"/>
  </r>
  <r>
    <s v="APENs"/>
    <s v="08"/>
    <x v="5"/>
    <s v="20200254"/>
    <x v="16"/>
    <n v="0"/>
    <n v="3.23"/>
    <n v="0"/>
    <n v="0"/>
    <n v="0"/>
  </r>
  <r>
    <s v="APENs"/>
    <s v="08"/>
    <x v="5"/>
    <s v="20200254"/>
    <x v="16"/>
    <n v="0"/>
    <n v="3.23"/>
    <n v="0"/>
    <n v="0"/>
    <n v="0"/>
  </r>
  <r>
    <s v="APENs"/>
    <s v="08"/>
    <x v="5"/>
    <s v="20200254"/>
    <x v="16"/>
    <n v="0"/>
    <n v="0"/>
    <n v="6"/>
    <n v="0"/>
    <n v="0"/>
  </r>
  <r>
    <s v="APENs"/>
    <s v="08"/>
    <x v="5"/>
    <s v="20200254"/>
    <x v="16"/>
    <n v="24"/>
    <n v="0"/>
    <n v="0"/>
    <n v="0"/>
    <n v="0"/>
  </r>
  <r>
    <s v="APENs"/>
    <s v="08"/>
    <x v="5"/>
    <s v="20200254"/>
    <x v="16"/>
    <n v="0"/>
    <n v="0"/>
    <n v="0"/>
    <n v="0"/>
    <n v="1.0834999999999999"/>
  </r>
  <r>
    <s v="APENs"/>
    <s v="08"/>
    <x v="5"/>
    <s v="20200254"/>
    <x v="16"/>
    <n v="0"/>
    <n v="0"/>
    <n v="0"/>
    <n v="0"/>
    <n v="0"/>
  </r>
  <r>
    <s v="APENs"/>
    <s v="08"/>
    <x v="5"/>
    <s v="20200254"/>
    <x v="16"/>
    <n v="0"/>
    <n v="0"/>
    <n v="0"/>
    <n v="6.5009999999999998E-2"/>
    <n v="0"/>
  </r>
  <r>
    <s v="APENs"/>
    <s v="08"/>
    <x v="5"/>
    <s v="20200254"/>
    <x v="16"/>
    <n v="0"/>
    <n v="8.57"/>
    <n v="0"/>
    <n v="0"/>
    <n v="0"/>
  </r>
  <r>
    <s v="APENs"/>
    <s v="08"/>
    <x v="5"/>
    <s v="20200254"/>
    <x v="16"/>
    <n v="0"/>
    <n v="0"/>
    <n v="1.72"/>
    <n v="0"/>
    <n v="0"/>
  </r>
  <r>
    <s v="APENs"/>
    <s v="08"/>
    <x v="5"/>
    <s v="20200254"/>
    <x v="16"/>
    <n v="22"/>
    <n v="0"/>
    <n v="0"/>
    <n v="0"/>
    <n v="0"/>
  </r>
  <r>
    <s v="APENs"/>
    <s v="08"/>
    <x v="5"/>
    <s v="20200254"/>
    <x v="16"/>
    <n v="0"/>
    <n v="0"/>
    <n v="0"/>
    <n v="0"/>
    <n v="0.44800000000000001"/>
  </r>
  <r>
    <s v="APENs"/>
    <s v="08"/>
    <x v="5"/>
    <s v="20200254"/>
    <x v="16"/>
    <n v="0"/>
    <n v="0"/>
    <n v="0"/>
    <n v="0"/>
    <n v="0"/>
  </r>
  <r>
    <s v="APENs"/>
    <s v="08"/>
    <x v="5"/>
    <s v="20200254"/>
    <x v="16"/>
    <n v="0"/>
    <n v="0"/>
    <n v="0"/>
    <n v="2.6880000000000001E-2"/>
    <n v="0"/>
  </r>
  <r>
    <s v="APENs"/>
    <s v="08"/>
    <x v="5"/>
    <s v="20200254"/>
    <x v="16"/>
    <n v="0"/>
    <n v="3.23"/>
    <n v="0"/>
    <n v="0"/>
    <n v="0"/>
  </r>
  <r>
    <s v="APENs"/>
    <s v="08"/>
    <x v="5"/>
    <s v="20200254"/>
    <x v="16"/>
    <n v="0"/>
    <n v="0"/>
    <n v="1.72"/>
    <n v="0"/>
    <n v="0"/>
  </r>
  <r>
    <s v="APENs"/>
    <s v="08"/>
    <x v="5"/>
    <s v="20200254"/>
    <x v="16"/>
    <n v="22"/>
    <n v="0"/>
    <n v="0"/>
    <n v="0"/>
    <n v="0"/>
  </r>
  <r>
    <s v="APENs"/>
    <s v="08"/>
    <x v="5"/>
    <s v="20200254"/>
    <x v="16"/>
    <n v="0"/>
    <n v="0"/>
    <n v="0"/>
    <n v="0"/>
    <n v="0.44800000000000001"/>
  </r>
  <r>
    <s v="APENs"/>
    <s v="08"/>
    <x v="5"/>
    <s v="20200254"/>
    <x v="16"/>
    <n v="0"/>
    <n v="0"/>
    <n v="0"/>
    <n v="0"/>
    <n v="0"/>
  </r>
  <r>
    <s v="APENs"/>
    <s v="08"/>
    <x v="5"/>
    <s v="20200254"/>
    <x v="16"/>
    <n v="0"/>
    <n v="0"/>
    <n v="0"/>
    <n v="2.6880000000000001E-2"/>
    <n v="0"/>
  </r>
  <r>
    <s v="APENs"/>
    <s v="08"/>
    <x v="5"/>
    <s v="20200254"/>
    <x v="16"/>
    <n v="0"/>
    <n v="3.23"/>
    <n v="0"/>
    <n v="0"/>
    <n v="0"/>
  </r>
  <r>
    <s v="APENs"/>
    <s v="08"/>
    <x v="5"/>
    <s v="20200254"/>
    <x v="16"/>
    <n v="0"/>
    <n v="0"/>
    <n v="6"/>
    <n v="0"/>
    <n v="0"/>
  </r>
  <r>
    <s v="APENs"/>
    <s v="08"/>
    <x v="5"/>
    <s v="20200254"/>
    <x v="16"/>
    <n v="24"/>
    <n v="0"/>
    <n v="0"/>
    <n v="0"/>
    <n v="0"/>
  </r>
  <r>
    <s v="APENs"/>
    <s v="08"/>
    <x v="5"/>
    <s v="20200254"/>
    <x v="16"/>
    <n v="0"/>
    <n v="0"/>
    <n v="0"/>
    <n v="0"/>
    <n v="1.0834999999999999"/>
  </r>
  <r>
    <s v="APENs"/>
    <s v="08"/>
    <x v="5"/>
    <s v="20200254"/>
    <x v="16"/>
    <n v="0"/>
    <n v="0"/>
    <n v="0"/>
    <n v="0"/>
    <n v="0"/>
  </r>
  <r>
    <s v="APENs"/>
    <s v="08"/>
    <x v="5"/>
    <s v="20200254"/>
    <x v="16"/>
    <n v="0"/>
    <n v="0"/>
    <n v="0"/>
    <n v="6.5009999999999998E-2"/>
    <n v="0"/>
  </r>
  <r>
    <s v="APENs"/>
    <s v="08"/>
    <x v="5"/>
    <s v="20200254"/>
    <x v="16"/>
    <n v="0"/>
    <n v="8.57"/>
    <n v="0"/>
    <n v="0"/>
    <n v="0"/>
  </r>
  <r>
    <s v="APENs"/>
    <s v="08"/>
    <x v="5"/>
    <s v="31000201"/>
    <x v="20"/>
    <n v="0"/>
    <n v="2.6000779999999999"/>
    <n v="0"/>
    <n v="0"/>
    <n v="0"/>
  </r>
  <r>
    <s v="APENs"/>
    <s v="08"/>
    <x v="5"/>
    <s v="31000227"/>
    <x v="15"/>
    <n v="0"/>
    <n v="43.72"/>
    <n v="0"/>
    <n v="0"/>
    <n v="0"/>
  </r>
  <r>
    <s v="APENs"/>
    <s v="08"/>
    <x v="5"/>
    <s v="31000302"/>
    <x v="15"/>
    <n v="0"/>
    <n v="10.3"/>
    <n v="0"/>
    <n v="0"/>
    <n v="0"/>
  </r>
  <r>
    <s v="APENs"/>
    <s v="08"/>
    <x v="5"/>
    <s v="31088801"/>
    <x v="17"/>
    <n v="0"/>
    <n v="5.86"/>
    <n v="0"/>
    <n v="0"/>
    <n v="0"/>
  </r>
  <r>
    <s v="APENs"/>
    <s v="08"/>
    <x v="5"/>
    <s v="40400311"/>
    <x v="18"/>
    <n v="0"/>
    <n v="79.626199086110404"/>
    <n v="0"/>
    <n v="0"/>
    <n v="0"/>
  </r>
  <r>
    <s v="APENs"/>
    <s v="08"/>
    <x v="5"/>
    <s v="40400315"/>
    <x v="21"/>
    <n v="0"/>
    <n v="3.73"/>
    <n v="0"/>
    <n v="0"/>
    <n v="0"/>
  </r>
  <r>
    <s v="APENs"/>
    <s v="08"/>
    <x v="5"/>
    <s v="20200253"/>
    <x v="16"/>
    <n v="0"/>
    <n v="0"/>
    <n v="43.8"/>
    <n v="0"/>
    <n v="0"/>
  </r>
  <r>
    <s v="APENs"/>
    <s v="08"/>
    <x v="5"/>
    <s v="20200253"/>
    <x v="16"/>
    <n v="26.02"/>
    <n v="0"/>
    <n v="0"/>
    <n v="0"/>
    <n v="0"/>
  </r>
  <r>
    <s v="APENs"/>
    <s v="08"/>
    <x v="5"/>
    <s v="20200253"/>
    <x v="16"/>
    <n v="0"/>
    <n v="0"/>
    <n v="0"/>
    <n v="0"/>
    <n v="0.12790799999999999"/>
  </r>
  <r>
    <s v="APENs"/>
    <s v="08"/>
    <x v="5"/>
    <s v="20200253"/>
    <x v="16"/>
    <n v="0"/>
    <n v="0"/>
    <n v="0"/>
    <n v="0"/>
    <n v="0"/>
  </r>
  <r>
    <s v="APENs"/>
    <s v="08"/>
    <x v="5"/>
    <s v="20200253"/>
    <x v="16"/>
    <n v="0"/>
    <n v="0"/>
    <n v="0"/>
    <n v="7.92E-3"/>
    <n v="0"/>
  </r>
  <r>
    <s v="APENs"/>
    <s v="08"/>
    <x v="5"/>
    <s v="20200253"/>
    <x v="16"/>
    <n v="0"/>
    <n v="0.35"/>
    <n v="0"/>
    <n v="0"/>
    <n v="0"/>
  </r>
  <r>
    <s v="APENs"/>
    <s v="08"/>
    <x v="5"/>
    <s v="40400311"/>
    <x v="18"/>
    <n v="0"/>
    <n v="5.9868578400463255"/>
    <n v="0"/>
    <n v="0"/>
    <n v="0"/>
  </r>
  <r>
    <s v="APENs"/>
    <s v="08"/>
    <x v="1"/>
    <s v="20200254"/>
    <x v="16"/>
    <n v="0"/>
    <n v="0"/>
    <n v="23.8"/>
    <n v="0"/>
    <n v="0"/>
  </r>
  <r>
    <s v="APENs"/>
    <s v="08"/>
    <x v="1"/>
    <s v="20200254"/>
    <x v="16"/>
    <n v="29.9"/>
    <n v="0"/>
    <n v="0"/>
    <n v="0"/>
    <n v="0"/>
  </r>
  <r>
    <s v="APENs"/>
    <s v="08"/>
    <x v="1"/>
    <s v="20200254"/>
    <x v="16"/>
    <n v="0"/>
    <n v="0"/>
    <n v="0"/>
    <n v="0"/>
    <n v="5.8000000000000003E-2"/>
  </r>
  <r>
    <s v="APENs"/>
    <s v="08"/>
    <x v="1"/>
    <s v="20200254"/>
    <x v="16"/>
    <n v="0"/>
    <n v="0"/>
    <n v="0"/>
    <n v="0"/>
    <n v="0"/>
  </r>
  <r>
    <s v="APENs"/>
    <s v="08"/>
    <x v="1"/>
    <s v="20200254"/>
    <x v="16"/>
    <n v="0"/>
    <n v="0"/>
    <n v="0"/>
    <n v="3.3999999999999998E-3"/>
    <n v="0"/>
  </r>
  <r>
    <s v="APENs"/>
    <s v="08"/>
    <x v="1"/>
    <s v="20200254"/>
    <x v="16"/>
    <n v="0"/>
    <n v="0.17319999999999999"/>
    <n v="0"/>
    <n v="0"/>
    <n v="0"/>
  </r>
  <r>
    <s v="APENs"/>
    <s v="08"/>
    <x v="1"/>
    <s v="31000301"/>
    <x v="15"/>
    <n v="0"/>
    <n v="4.1332000000000004"/>
    <n v="0"/>
    <n v="0"/>
    <n v="0"/>
  </r>
  <r>
    <s v="APENs"/>
    <s v="08"/>
    <x v="1"/>
    <s v="20200202"/>
    <x v="16"/>
    <n v="0"/>
    <n v="0"/>
    <n v="12.2"/>
    <n v="0"/>
    <n v="0"/>
  </r>
  <r>
    <s v="APENs"/>
    <s v="08"/>
    <x v="1"/>
    <s v="20200202"/>
    <x v="16"/>
    <n v="24.199997"/>
    <n v="0"/>
    <n v="0"/>
    <n v="0"/>
    <n v="0"/>
  </r>
  <r>
    <s v="APENs"/>
    <s v="08"/>
    <x v="1"/>
    <s v="20200202"/>
    <x v="16"/>
    <n v="0"/>
    <n v="0"/>
    <n v="0"/>
    <n v="0"/>
    <n v="0.45"/>
  </r>
  <r>
    <s v="APENs"/>
    <s v="08"/>
    <x v="1"/>
    <s v="20200202"/>
    <x v="16"/>
    <n v="0"/>
    <n v="0"/>
    <n v="0"/>
    <n v="0"/>
    <n v="0"/>
  </r>
  <r>
    <s v="APENs"/>
    <s v="08"/>
    <x v="1"/>
    <s v="20200202"/>
    <x v="16"/>
    <n v="0"/>
    <n v="0"/>
    <n v="0"/>
    <n v="2.7E-2"/>
    <n v="0"/>
  </r>
  <r>
    <s v="APENs"/>
    <s v="08"/>
    <x v="1"/>
    <s v="20200202"/>
    <x v="16"/>
    <n v="0"/>
    <n v="6.1000199999999998"/>
    <n v="0"/>
    <n v="0"/>
    <n v="0"/>
  </r>
  <r>
    <s v="APENs"/>
    <s v="08"/>
    <x v="1"/>
    <s v="20200253"/>
    <x v="16"/>
    <n v="0"/>
    <n v="0"/>
    <n v="13.65"/>
    <n v="0"/>
    <n v="0"/>
  </r>
  <r>
    <s v="APENs"/>
    <s v="08"/>
    <x v="1"/>
    <s v="20200253"/>
    <x v="16"/>
    <n v="6.6000009999999998"/>
    <n v="0"/>
    <n v="0"/>
    <n v="0"/>
    <n v="0"/>
  </r>
  <r>
    <s v="APENs"/>
    <s v="08"/>
    <x v="1"/>
    <s v="20200253"/>
    <x v="16"/>
    <n v="0"/>
    <n v="0"/>
    <n v="0"/>
    <n v="0"/>
    <n v="0.17499999999999999"/>
  </r>
  <r>
    <s v="APENs"/>
    <s v="08"/>
    <x v="1"/>
    <s v="20200253"/>
    <x v="16"/>
    <n v="0"/>
    <n v="0"/>
    <n v="0"/>
    <n v="0"/>
    <n v="0"/>
  </r>
  <r>
    <s v="APENs"/>
    <s v="08"/>
    <x v="1"/>
    <s v="20200253"/>
    <x v="16"/>
    <n v="0"/>
    <n v="0"/>
    <n v="0"/>
    <n v="1.0500000000000001E-2"/>
    <n v="0"/>
  </r>
  <r>
    <s v="APENs"/>
    <s v="08"/>
    <x v="1"/>
    <s v="20200253"/>
    <x v="16"/>
    <n v="0"/>
    <n v="2.2999990000000001"/>
    <n v="0"/>
    <n v="0"/>
    <n v="0"/>
  </r>
  <r>
    <s v="APENs"/>
    <s v="08"/>
    <x v="1"/>
    <s v="20200253"/>
    <x v="16"/>
    <n v="0"/>
    <n v="0"/>
    <n v="13.65"/>
    <n v="0"/>
    <n v="0"/>
  </r>
  <r>
    <s v="APENs"/>
    <s v="08"/>
    <x v="1"/>
    <s v="20200253"/>
    <x v="16"/>
    <n v="6.6000009999999998"/>
    <n v="0"/>
    <n v="0"/>
    <n v="0"/>
    <n v="0"/>
  </r>
  <r>
    <s v="APENs"/>
    <s v="08"/>
    <x v="1"/>
    <s v="20200253"/>
    <x v="16"/>
    <n v="0"/>
    <n v="0"/>
    <n v="0"/>
    <n v="0"/>
    <n v="0.17499999999999999"/>
  </r>
  <r>
    <s v="APENs"/>
    <s v="08"/>
    <x v="1"/>
    <s v="20200253"/>
    <x v="16"/>
    <n v="0"/>
    <n v="0"/>
    <n v="0"/>
    <n v="0"/>
    <n v="0"/>
  </r>
  <r>
    <s v="APENs"/>
    <s v="08"/>
    <x v="1"/>
    <s v="20200253"/>
    <x v="16"/>
    <n v="0"/>
    <n v="0"/>
    <n v="0"/>
    <n v="1.0500000000000001E-2"/>
    <n v="0"/>
  </r>
  <r>
    <s v="APENs"/>
    <s v="08"/>
    <x v="1"/>
    <s v="20200253"/>
    <x v="16"/>
    <n v="0"/>
    <n v="2.2999990000000001"/>
    <n v="0"/>
    <n v="0"/>
    <n v="0"/>
  </r>
  <r>
    <s v="APENs"/>
    <s v="08"/>
    <x v="1"/>
    <s v="20200254"/>
    <x v="16"/>
    <n v="0"/>
    <n v="0"/>
    <n v="12.2"/>
    <n v="0"/>
    <n v="0"/>
  </r>
  <r>
    <s v="APENs"/>
    <s v="08"/>
    <x v="1"/>
    <s v="20200254"/>
    <x v="16"/>
    <n v="24.4"/>
    <n v="0"/>
    <n v="0"/>
    <n v="0"/>
    <n v="0"/>
  </r>
  <r>
    <s v="APENs"/>
    <s v="08"/>
    <x v="1"/>
    <s v="20200254"/>
    <x v="16"/>
    <n v="0"/>
    <n v="0"/>
    <n v="0"/>
    <n v="0"/>
    <n v="0.51749999999999996"/>
  </r>
  <r>
    <s v="APENs"/>
    <s v="08"/>
    <x v="1"/>
    <s v="20200254"/>
    <x v="16"/>
    <n v="0"/>
    <n v="0"/>
    <n v="0"/>
    <n v="0"/>
    <n v="0"/>
  </r>
  <r>
    <s v="APENs"/>
    <s v="08"/>
    <x v="1"/>
    <s v="20200254"/>
    <x v="16"/>
    <n v="0"/>
    <n v="0"/>
    <n v="0"/>
    <n v="3.1050000000000001E-2"/>
    <n v="0"/>
  </r>
  <r>
    <s v="APENs"/>
    <s v="08"/>
    <x v="1"/>
    <s v="20200254"/>
    <x v="16"/>
    <n v="0"/>
    <n v="6.1"/>
    <n v="0"/>
    <n v="0"/>
    <n v="0"/>
  </r>
  <r>
    <s v="APENs"/>
    <s v="08"/>
    <x v="1"/>
    <s v="20200254"/>
    <x v="16"/>
    <n v="0"/>
    <n v="0"/>
    <n v="14.8"/>
    <n v="0"/>
    <n v="0"/>
  </r>
  <r>
    <s v="APENs"/>
    <s v="08"/>
    <x v="1"/>
    <s v="20200254"/>
    <x v="16"/>
    <n v="29.5"/>
    <n v="0"/>
    <n v="0"/>
    <n v="0"/>
    <n v="0"/>
  </r>
  <r>
    <s v="APENs"/>
    <s v="08"/>
    <x v="1"/>
    <s v="20200254"/>
    <x v="16"/>
    <n v="0"/>
    <n v="0"/>
    <n v="0"/>
    <n v="0"/>
    <n v="0.51749999999999996"/>
  </r>
  <r>
    <s v="APENs"/>
    <s v="08"/>
    <x v="1"/>
    <s v="20200254"/>
    <x v="16"/>
    <n v="0"/>
    <n v="0"/>
    <n v="0"/>
    <n v="0"/>
    <n v="0"/>
  </r>
  <r>
    <s v="APENs"/>
    <s v="08"/>
    <x v="1"/>
    <s v="20200254"/>
    <x v="16"/>
    <n v="0"/>
    <n v="0"/>
    <n v="0"/>
    <n v="3.1050000000000001E-2"/>
    <n v="0"/>
  </r>
  <r>
    <s v="APENs"/>
    <s v="08"/>
    <x v="1"/>
    <s v="20200254"/>
    <x v="16"/>
    <n v="0"/>
    <n v="7.4"/>
    <n v="0"/>
    <n v="0"/>
    <n v="0"/>
  </r>
  <r>
    <s v="APENs"/>
    <s v="08"/>
    <x v="1"/>
    <s v="20200254"/>
    <x v="16"/>
    <n v="0"/>
    <n v="0"/>
    <n v="9.4"/>
    <n v="0"/>
    <n v="0"/>
  </r>
  <r>
    <s v="APENs"/>
    <s v="08"/>
    <x v="1"/>
    <s v="20200254"/>
    <x v="16"/>
    <n v="28.1"/>
    <n v="0"/>
    <n v="0"/>
    <n v="0"/>
    <n v="0"/>
  </r>
  <r>
    <s v="APENs"/>
    <s v="08"/>
    <x v="1"/>
    <s v="20200254"/>
    <x v="16"/>
    <n v="0"/>
    <n v="0"/>
    <n v="0"/>
    <n v="0"/>
    <n v="0.55000000000000004"/>
  </r>
  <r>
    <s v="APENs"/>
    <s v="08"/>
    <x v="1"/>
    <s v="20200254"/>
    <x v="16"/>
    <n v="0"/>
    <n v="0"/>
    <n v="0"/>
    <n v="0"/>
    <n v="0"/>
  </r>
  <r>
    <s v="APENs"/>
    <s v="08"/>
    <x v="1"/>
    <s v="20200254"/>
    <x v="16"/>
    <n v="0"/>
    <n v="0"/>
    <n v="0"/>
    <n v="3.3000000000000002E-2"/>
    <n v="0"/>
  </r>
  <r>
    <s v="APENs"/>
    <s v="08"/>
    <x v="1"/>
    <s v="20200254"/>
    <x v="16"/>
    <n v="0"/>
    <n v="1.3"/>
    <n v="0"/>
    <n v="0"/>
    <n v="0"/>
  </r>
  <r>
    <s v="APENs"/>
    <s v="08"/>
    <x v="1"/>
    <s v="31000301"/>
    <x v="15"/>
    <n v="0"/>
    <n v="0"/>
    <n v="10"/>
    <n v="0"/>
    <n v="0"/>
  </r>
  <r>
    <s v="APENs"/>
    <s v="08"/>
    <x v="1"/>
    <s v="31000301"/>
    <x v="15"/>
    <n v="5"/>
    <n v="0"/>
    <n v="0"/>
    <n v="0"/>
    <n v="0"/>
  </r>
  <r>
    <s v="APENs"/>
    <s v="08"/>
    <x v="1"/>
    <s v="31000301"/>
    <x v="15"/>
    <n v="0"/>
    <n v="5"/>
    <n v="0"/>
    <n v="0"/>
    <n v="0"/>
  </r>
  <r>
    <s v="APENs"/>
    <s v="08"/>
    <x v="1"/>
    <s v="31088801"/>
    <x v="17"/>
    <n v="0"/>
    <n v="10"/>
    <n v="0"/>
    <n v="0"/>
    <n v="0"/>
  </r>
  <r>
    <s v="APENs"/>
    <s v="08"/>
    <x v="1"/>
    <s v="20200202"/>
    <x v="16"/>
    <n v="0"/>
    <n v="0"/>
    <n v="13.634"/>
    <n v="0"/>
    <n v="0"/>
  </r>
  <r>
    <s v="APENs"/>
    <s v="08"/>
    <x v="1"/>
    <s v="20200202"/>
    <x v="16"/>
    <n v="9.7070000000000007"/>
    <n v="0"/>
    <n v="0"/>
    <n v="0"/>
    <n v="0"/>
  </r>
  <r>
    <s v="APENs"/>
    <s v="08"/>
    <x v="1"/>
    <s v="20200202"/>
    <x v="16"/>
    <n v="0"/>
    <n v="0"/>
    <n v="0"/>
    <n v="0"/>
    <n v="0.42"/>
  </r>
  <r>
    <s v="APENs"/>
    <s v="08"/>
    <x v="1"/>
    <s v="20200202"/>
    <x v="16"/>
    <n v="0"/>
    <n v="0"/>
    <n v="0"/>
    <n v="0"/>
    <n v="0"/>
  </r>
  <r>
    <s v="APENs"/>
    <s v="08"/>
    <x v="1"/>
    <s v="20200202"/>
    <x v="16"/>
    <n v="0"/>
    <n v="0"/>
    <n v="0"/>
    <n v="0.01"/>
    <n v="0"/>
  </r>
  <r>
    <s v="APENs"/>
    <s v="08"/>
    <x v="1"/>
    <s v="20200202"/>
    <x v="16"/>
    <n v="0"/>
    <n v="3.89"/>
    <n v="0"/>
    <n v="0"/>
    <n v="0"/>
  </r>
  <r>
    <s v="APENs"/>
    <s v="08"/>
    <x v="1"/>
    <s v="20200253"/>
    <x v="16"/>
    <n v="0"/>
    <n v="0"/>
    <n v="12.257"/>
    <n v="0"/>
    <n v="0"/>
  </r>
  <r>
    <s v="APENs"/>
    <s v="08"/>
    <x v="1"/>
    <s v="20200253"/>
    <x v="16"/>
    <n v="9.8049999999999997"/>
    <n v="0"/>
    <n v="0"/>
    <n v="0"/>
    <n v="0"/>
  </r>
  <r>
    <s v="APENs"/>
    <s v="08"/>
    <x v="1"/>
    <s v="20200253"/>
    <x v="16"/>
    <n v="0"/>
    <n v="0"/>
    <n v="0"/>
    <n v="0"/>
    <n v="7.0000000000000007E-2"/>
  </r>
  <r>
    <s v="APENs"/>
    <s v="08"/>
    <x v="1"/>
    <s v="20200253"/>
    <x v="16"/>
    <n v="0"/>
    <n v="0"/>
    <n v="0"/>
    <n v="0"/>
    <n v="0"/>
  </r>
  <r>
    <s v="APENs"/>
    <s v="08"/>
    <x v="1"/>
    <s v="20200253"/>
    <x v="16"/>
    <n v="0"/>
    <n v="0"/>
    <n v="0"/>
    <n v="8.9160000000000003E-3"/>
    <n v="0"/>
  </r>
  <r>
    <s v="APENs"/>
    <s v="08"/>
    <x v="1"/>
    <s v="20200253"/>
    <x v="16"/>
    <n v="0"/>
    <n v="7.3540000000000001"/>
    <n v="0"/>
    <n v="0"/>
    <n v="0"/>
  </r>
  <r>
    <s v="APENs"/>
    <s v="08"/>
    <x v="1"/>
    <s v="20200253"/>
    <x v="16"/>
    <n v="0"/>
    <n v="0"/>
    <n v="4.7329999999999997"/>
    <n v="0"/>
    <n v="0"/>
  </r>
  <r>
    <s v="APENs"/>
    <s v="08"/>
    <x v="1"/>
    <s v="20200253"/>
    <x v="16"/>
    <n v="4.7329999999999997"/>
    <n v="0"/>
    <n v="0"/>
    <n v="0"/>
    <n v="0"/>
  </r>
  <r>
    <s v="APENs"/>
    <s v="08"/>
    <x v="1"/>
    <s v="20200253"/>
    <x v="16"/>
    <n v="0"/>
    <n v="0"/>
    <n v="0"/>
    <n v="0"/>
    <n v="8.1519999999999995E-2"/>
  </r>
  <r>
    <s v="APENs"/>
    <s v="08"/>
    <x v="1"/>
    <s v="20200253"/>
    <x v="16"/>
    <n v="0"/>
    <n v="0"/>
    <n v="0"/>
    <n v="0"/>
    <n v="0"/>
  </r>
  <r>
    <s v="APENs"/>
    <s v="08"/>
    <x v="1"/>
    <s v="20200253"/>
    <x v="16"/>
    <n v="0"/>
    <n v="0"/>
    <n v="0"/>
    <n v="4.8910000000000004E-3"/>
    <n v="0"/>
  </r>
  <r>
    <s v="APENs"/>
    <s v="08"/>
    <x v="1"/>
    <s v="20200253"/>
    <x v="16"/>
    <n v="0"/>
    <n v="2.3660000000000001"/>
    <n v="0"/>
    <n v="0"/>
    <n v="0"/>
  </r>
  <r>
    <s v="APENs"/>
    <s v="08"/>
    <x v="1"/>
    <s v="20200202"/>
    <x v="16"/>
    <n v="0"/>
    <n v="0"/>
    <n v="5.9"/>
    <n v="0"/>
    <n v="0"/>
  </r>
  <r>
    <s v="APENs"/>
    <s v="08"/>
    <x v="1"/>
    <s v="20200202"/>
    <x v="16"/>
    <n v="13"/>
    <n v="0"/>
    <n v="0"/>
    <n v="0"/>
    <n v="0"/>
  </r>
  <r>
    <s v="APENs"/>
    <s v="08"/>
    <x v="1"/>
    <s v="20200202"/>
    <x v="16"/>
    <n v="0"/>
    <n v="0"/>
    <n v="0"/>
    <n v="0"/>
    <n v="0.108"/>
  </r>
  <r>
    <s v="APENs"/>
    <s v="08"/>
    <x v="1"/>
    <s v="20200202"/>
    <x v="16"/>
    <n v="0"/>
    <n v="0"/>
    <n v="0"/>
    <n v="0"/>
    <n v="0"/>
  </r>
  <r>
    <s v="APENs"/>
    <s v="08"/>
    <x v="1"/>
    <s v="20200202"/>
    <x v="16"/>
    <n v="0"/>
    <n v="0"/>
    <n v="0"/>
    <n v="6.4799999999999996E-3"/>
    <n v="0"/>
  </r>
  <r>
    <s v="APENs"/>
    <s v="08"/>
    <x v="1"/>
    <s v="20200202"/>
    <x v="16"/>
    <n v="0"/>
    <n v="7.1"/>
    <n v="0"/>
    <n v="0"/>
    <n v="0"/>
  </r>
  <r>
    <s v="APENs"/>
    <s v="08"/>
    <x v="1"/>
    <s v="20200202"/>
    <x v="16"/>
    <n v="0"/>
    <n v="0"/>
    <n v="12.6"/>
    <n v="0"/>
    <n v="0"/>
  </r>
  <r>
    <s v="APENs"/>
    <s v="08"/>
    <x v="1"/>
    <s v="20200202"/>
    <x v="16"/>
    <n v="15.1"/>
    <n v="0"/>
    <n v="0"/>
    <n v="0"/>
    <n v="0"/>
  </r>
  <r>
    <s v="APENs"/>
    <s v="08"/>
    <x v="1"/>
    <s v="20200202"/>
    <x v="16"/>
    <n v="0"/>
    <n v="0"/>
    <n v="0"/>
    <n v="0"/>
    <n v="0.245"/>
  </r>
  <r>
    <s v="APENs"/>
    <s v="08"/>
    <x v="1"/>
    <s v="20200202"/>
    <x v="16"/>
    <n v="0"/>
    <n v="0"/>
    <n v="0"/>
    <n v="0"/>
    <n v="0"/>
  </r>
  <r>
    <s v="APENs"/>
    <s v="08"/>
    <x v="1"/>
    <s v="20200202"/>
    <x v="16"/>
    <n v="0"/>
    <n v="0"/>
    <n v="0"/>
    <n v="1.47E-2"/>
    <n v="0"/>
  </r>
  <r>
    <s v="APENs"/>
    <s v="08"/>
    <x v="1"/>
    <s v="20200202"/>
    <x v="16"/>
    <n v="0"/>
    <n v="11.9"/>
    <n v="0"/>
    <n v="0"/>
    <n v="0"/>
  </r>
  <r>
    <s v="APENs"/>
    <s v="08"/>
    <x v="1"/>
    <s v="20200202"/>
    <x v="16"/>
    <n v="0"/>
    <n v="0"/>
    <n v="12.6"/>
    <n v="0"/>
    <n v="0"/>
  </r>
  <r>
    <s v="APENs"/>
    <s v="08"/>
    <x v="1"/>
    <s v="20200202"/>
    <x v="16"/>
    <n v="15.1"/>
    <n v="0"/>
    <n v="0"/>
    <n v="0"/>
    <n v="0"/>
  </r>
  <r>
    <s v="APENs"/>
    <s v="08"/>
    <x v="1"/>
    <s v="20200202"/>
    <x v="16"/>
    <n v="0"/>
    <n v="0"/>
    <n v="0"/>
    <n v="0"/>
    <n v="0.245"/>
  </r>
  <r>
    <s v="APENs"/>
    <s v="08"/>
    <x v="1"/>
    <s v="20200202"/>
    <x v="16"/>
    <n v="0"/>
    <n v="0"/>
    <n v="0"/>
    <n v="0"/>
    <n v="0"/>
  </r>
  <r>
    <s v="APENs"/>
    <s v="08"/>
    <x v="1"/>
    <s v="20200202"/>
    <x v="16"/>
    <n v="0"/>
    <n v="0"/>
    <n v="0"/>
    <n v="1.47E-2"/>
    <n v="0"/>
  </r>
  <r>
    <s v="APENs"/>
    <s v="08"/>
    <x v="1"/>
    <s v="20200202"/>
    <x v="16"/>
    <n v="0"/>
    <n v="11.9"/>
    <n v="0"/>
    <n v="0"/>
    <n v="0"/>
  </r>
  <r>
    <s v="APENs"/>
    <s v="08"/>
    <x v="1"/>
    <s v="20200202"/>
    <x v="16"/>
    <n v="0"/>
    <n v="0"/>
    <n v="21.1"/>
    <n v="0"/>
    <n v="0"/>
  </r>
  <r>
    <s v="APENs"/>
    <s v="08"/>
    <x v="1"/>
    <s v="20200202"/>
    <x v="16"/>
    <n v="17.8"/>
    <n v="0"/>
    <n v="0"/>
    <n v="0"/>
    <n v="0"/>
  </r>
  <r>
    <s v="APENs"/>
    <s v="08"/>
    <x v="1"/>
    <s v="20200202"/>
    <x v="16"/>
    <n v="0"/>
    <n v="0"/>
    <n v="0"/>
    <n v="0"/>
    <n v="0.35949999999999999"/>
  </r>
  <r>
    <s v="APENs"/>
    <s v="08"/>
    <x v="1"/>
    <s v="20200202"/>
    <x v="16"/>
    <n v="0"/>
    <n v="0"/>
    <n v="0"/>
    <n v="0"/>
    <n v="0"/>
  </r>
  <r>
    <s v="APENs"/>
    <s v="08"/>
    <x v="1"/>
    <s v="20200202"/>
    <x v="16"/>
    <n v="0"/>
    <n v="0"/>
    <n v="0"/>
    <n v="2.1569999999999999E-2"/>
    <n v="0"/>
  </r>
  <r>
    <s v="APENs"/>
    <s v="08"/>
    <x v="1"/>
    <s v="20200202"/>
    <x v="16"/>
    <n v="0"/>
    <n v="11.1"/>
    <n v="0"/>
    <n v="0"/>
    <n v="0"/>
  </r>
  <r>
    <s v="APENs"/>
    <s v="08"/>
    <x v="1"/>
    <s v="20200202"/>
    <x v="16"/>
    <n v="0"/>
    <n v="0"/>
    <n v="21.1"/>
    <n v="0"/>
    <n v="0"/>
  </r>
  <r>
    <s v="APENs"/>
    <s v="08"/>
    <x v="1"/>
    <s v="20200202"/>
    <x v="16"/>
    <n v="17.8"/>
    <n v="0"/>
    <n v="0"/>
    <n v="0"/>
    <n v="0"/>
  </r>
  <r>
    <s v="APENs"/>
    <s v="08"/>
    <x v="1"/>
    <s v="20200202"/>
    <x v="16"/>
    <n v="0"/>
    <n v="0"/>
    <n v="0"/>
    <n v="0"/>
    <n v="0.35949999999999999"/>
  </r>
  <r>
    <s v="APENs"/>
    <s v="08"/>
    <x v="1"/>
    <s v="20200202"/>
    <x v="16"/>
    <n v="0"/>
    <n v="0"/>
    <n v="0"/>
    <n v="0"/>
    <n v="0"/>
  </r>
  <r>
    <s v="APENs"/>
    <s v="08"/>
    <x v="1"/>
    <s v="20200202"/>
    <x v="16"/>
    <n v="0"/>
    <n v="0"/>
    <n v="0"/>
    <n v="2.1569999999999999E-2"/>
    <n v="0"/>
  </r>
  <r>
    <s v="APENs"/>
    <s v="08"/>
    <x v="1"/>
    <s v="20200202"/>
    <x v="16"/>
    <n v="0"/>
    <n v="11.1"/>
    <n v="0"/>
    <n v="0"/>
    <n v="0"/>
  </r>
  <r>
    <s v="APENs"/>
    <s v="08"/>
    <x v="1"/>
    <s v="20200254"/>
    <x v="16"/>
    <n v="0"/>
    <n v="0"/>
    <n v="5.7"/>
    <n v="0"/>
    <n v="0"/>
  </r>
  <r>
    <s v="APENs"/>
    <s v="08"/>
    <x v="1"/>
    <s v="20200254"/>
    <x v="16"/>
    <n v="19.3"/>
    <n v="0"/>
    <n v="0"/>
    <n v="0"/>
    <n v="0"/>
  </r>
  <r>
    <s v="APENs"/>
    <s v="08"/>
    <x v="1"/>
    <s v="20200254"/>
    <x v="16"/>
    <n v="0"/>
    <n v="0"/>
    <n v="0"/>
    <n v="0"/>
    <n v="0.4"/>
  </r>
  <r>
    <s v="APENs"/>
    <s v="08"/>
    <x v="1"/>
    <s v="20200254"/>
    <x v="16"/>
    <n v="0"/>
    <n v="0"/>
    <n v="0"/>
    <n v="0"/>
    <n v="0"/>
  </r>
  <r>
    <s v="APENs"/>
    <s v="08"/>
    <x v="1"/>
    <s v="20200254"/>
    <x v="16"/>
    <n v="0"/>
    <n v="0"/>
    <n v="0"/>
    <n v="0.02"/>
    <n v="0"/>
  </r>
  <r>
    <s v="APENs"/>
    <s v="08"/>
    <x v="1"/>
    <s v="20200254"/>
    <x v="16"/>
    <n v="0"/>
    <n v="5.7"/>
    <n v="0"/>
    <n v="0"/>
    <n v="0"/>
  </r>
  <r>
    <s v="APENs"/>
    <s v="08"/>
    <x v="1"/>
    <s v="31088801"/>
    <x v="17"/>
    <n v="0"/>
    <n v="3.8"/>
    <n v="0"/>
    <n v="0"/>
    <n v="0"/>
  </r>
  <r>
    <s v="APENs"/>
    <s v="08"/>
    <x v="1"/>
    <s v="40400311"/>
    <x v="18"/>
    <n v="0"/>
    <n v="3.991238560030884"/>
    <n v="0"/>
    <n v="0"/>
    <n v="0"/>
  </r>
  <r>
    <s v="APENs"/>
    <s v="08"/>
    <x v="1"/>
    <s v="20200202"/>
    <x v="16"/>
    <n v="0"/>
    <n v="0"/>
    <n v="3"/>
    <n v="0"/>
    <n v="0"/>
  </r>
  <r>
    <s v="APENs"/>
    <s v="08"/>
    <x v="1"/>
    <s v="20200202"/>
    <x v="16"/>
    <n v="23"/>
    <n v="0"/>
    <n v="0"/>
    <n v="0"/>
    <n v="0"/>
  </r>
  <r>
    <s v="APENs"/>
    <s v="08"/>
    <x v="1"/>
    <s v="20200202"/>
    <x v="16"/>
    <n v="0"/>
    <n v="0"/>
    <n v="0"/>
    <n v="0"/>
    <n v="7.0000000000000007E-2"/>
  </r>
  <r>
    <s v="APENs"/>
    <s v="08"/>
    <x v="1"/>
    <s v="20200202"/>
    <x v="16"/>
    <n v="0"/>
    <n v="0"/>
    <n v="0"/>
    <n v="0"/>
    <n v="0"/>
  </r>
  <r>
    <s v="APENs"/>
    <s v="08"/>
    <x v="1"/>
    <s v="20200202"/>
    <x v="16"/>
    <n v="0"/>
    <n v="0"/>
    <n v="0"/>
    <n v="4.1999999999999997E-3"/>
    <n v="0"/>
  </r>
  <r>
    <s v="APENs"/>
    <s v="08"/>
    <x v="1"/>
    <s v="20200202"/>
    <x v="16"/>
    <n v="0"/>
    <n v="1"/>
    <n v="0"/>
    <n v="0"/>
    <n v="0"/>
  </r>
  <r>
    <s v="APENs"/>
    <s v="08"/>
    <x v="1"/>
    <s v="20200202"/>
    <x v="16"/>
    <n v="0"/>
    <n v="0"/>
    <n v="31.504000000000001"/>
    <n v="0"/>
    <n v="0"/>
  </r>
  <r>
    <s v="APENs"/>
    <s v="08"/>
    <x v="1"/>
    <s v="20200202"/>
    <x v="16"/>
    <n v="13.696999999999999"/>
    <n v="0"/>
    <n v="0"/>
    <n v="0"/>
    <n v="0"/>
  </r>
  <r>
    <s v="APENs"/>
    <s v="08"/>
    <x v="1"/>
    <s v="20200202"/>
    <x v="16"/>
    <n v="0"/>
    <n v="0"/>
    <n v="0"/>
    <n v="0"/>
    <n v="0.11821"/>
  </r>
  <r>
    <s v="APENs"/>
    <s v="08"/>
    <x v="1"/>
    <s v="20200202"/>
    <x v="16"/>
    <n v="0"/>
    <n v="0"/>
    <n v="0"/>
    <n v="0"/>
    <n v="0"/>
  </r>
  <r>
    <s v="APENs"/>
    <s v="08"/>
    <x v="1"/>
    <s v="20200202"/>
    <x v="16"/>
    <n v="0"/>
    <n v="0"/>
    <n v="0"/>
    <n v="7.0930000000000003E-3"/>
    <n v="0"/>
  </r>
  <r>
    <s v="APENs"/>
    <s v="08"/>
    <x v="1"/>
    <s v="20200202"/>
    <x v="16"/>
    <n v="0"/>
    <n v="3.835"/>
    <n v="0"/>
    <n v="0"/>
    <n v="0"/>
  </r>
  <r>
    <s v="APENs"/>
    <s v="08"/>
    <x v="1"/>
    <s v="20200252"/>
    <x v="16"/>
    <n v="0"/>
    <n v="0"/>
    <n v="33.988999999999997"/>
    <n v="0"/>
    <n v="0"/>
  </r>
  <r>
    <s v="APENs"/>
    <s v="08"/>
    <x v="1"/>
    <s v="20200252"/>
    <x v="16"/>
    <n v="14.778"/>
    <n v="0"/>
    <n v="0"/>
    <n v="0"/>
    <n v="0"/>
  </r>
  <r>
    <s v="APENs"/>
    <s v="08"/>
    <x v="1"/>
    <s v="20200252"/>
    <x v="16"/>
    <n v="0"/>
    <n v="0"/>
    <n v="0"/>
    <n v="0"/>
    <n v="0.47297800000000001"/>
  </r>
  <r>
    <s v="APENs"/>
    <s v="08"/>
    <x v="1"/>
    <s v="20200252"/>
    <x v="16"/>
    <n v="0"/>
    <n v="0"/>
    <n v="0"/>
    <n v="0"/>
    <n v="0"/>
  </r>
  <r>
    <s v="APENs"/>
    <s v="08"/>
    <x v="1"/>
    <s v="20200252"/>
    <x v="16"/>
    <n v="0"/>
    <n v="0"/>
    <n v="0"/>
    <n v="5.875E-3"/>
    <n v="0"/>
  </r>
  <r>
    <s v="APENs"/>
    <s v="08"/>
    <x v="1"/>
    <s v="20200252"/>
    <x v="16"/>
    <n v="0"/>
    <n v="4.1379999999999999"/>
    <n v="0"/>
    <n v="0"/>
    <n v="0"/>
  </r>
  <r>
    <s v="APENs"/>
    <s v="08"/>
    <x v="1"/>
    <s v="20200253"/>
    <x v="16"/>
    <n v="0"/>
    <n v="0"/>
    <n v="5.9640000000000004"/>
    <n v="0"/>
    <n v="0"/>
  </r>
  <r>
    <s v="APENs"/>
    <s v="08"/>
    <x v="1"/>
    <s v="20200253"/>
    <x v="16"/>
    <n v="4.09"/>
    <n v="0"/>
    <n v="0"/>
    <n v="0"/>
    <n v="0"/>
  </r>
  <r>
    <s v="APENs"/>
    <s v="08"/>
    <x v="1"/>
    <s v="20200253"/>
    <x v="16"/>
    <n v="0"/>
    <n v="0"/>
    <n v="0"/>
    <n v="0"/>
    <n v="6.8699999999999997E-2"/>
  </r>
  <r>
    <s v="APENs"/>
    <s v="08"/>
    <x v="1"/>
    <s v="20200253"/>
    <x v="16"/>
    <n v="0"/>
    <n v="0"/>
    <n v="0"/>
    <n v="0"/>
    <n v="0"/>
  </r>
  <r>
    <s v="APENs"/>
    <s v="08"/>
    <x v="1"/>
    <s v="20200253"/>
    <x v="16"/>
    <n v="0"/>
    <n v="0"/>
    <n v="0"/>
    <n v="4.1219999999999998E-3"/>
    <n v="0"/>
  </r>
  <r>
    <s v="APENs"/>
    <s v="08"/>
    <x v="1"/>
    <s v="31000199"/>
    <x v="22"/>
    <n v="0"/>
    <n v="2.04"/>
    <n v="0"/>
    <n v="0"/>
    <n v="0"/>
  </r>
  <r>
    <s v="APENs"/>
    <s v="08"/>
    <x v="1"/>
    <s v="20200202"/>
    <x v="16"/>
    <n v="0"/>
    <n v="0"/>
    <n v="24.4"/>
    <n v="0"/>
    <n v="0"/>
  </r>
  <r>
    <s v="APENs"/>
    <s v="08"/>
    <x v="1"/>
    <s v="20200202"/>
    <x v="16"/>
    <n v="14.9"/>
    <n v="0"/>
    <n v="0"/>
    <n v="0"/>
    <n v="0"/>
  </r>
  <r>
    <s v="APENs"/>
    <s v="08"/>
    <x v="1"/>
    <s v="20200202"/>
    <x v="16"/>
    <n v="0"/>
    <n v="0"/>
    <n v="0"/>
    <n v="0"/>
    <n v="0.03"/>
  </r>
  <r>
    <s v="APENs"/>
    <s v="08"/>
    <x v="1"/>
    <s v="20200202"/>
    <x v="16"/>
    <n v="0"/>
    <n v="0"/>
    <n v="0"/>
    <n v="0"/>
    <n v="0"/>
  </r>
  <r>
    <s v="APENs"/>
    <s v="08"/>
    <x v="1"/>
    <s v="20200202"/>
    <x v="16"/>
    <n v="0"/>
    <n v="0"/>
    <n v="0"/>
    <n v="0.01"/>
    <n v="0"/>
  </r>
  <r>
    <s v="APENs"/>
    <s v="08"/>
    <x v="1"/>
    <s v="20200202"/>
    <x v="16"/>
    <n v="0"/>
    <n v="0.2"/>
    <n v="0"/>
    <n v="0"/>
    <n v="0"/>
  </r>
  <r>
    <s v="APENs"/>
    <s v="08"/>
    <x v="1"/>
    <s v="20200202"/>
    <x v="16"/>
    <n v="0"/>
    <n v="0"/>
    <n v="72"/>
    <n v="0"/>
    <n v="0"/>
  </r>
  <r>
    <s v="APENs"/>
    <s v="08"/>
    <x v="1"/>
    <s v="20200202"/>
    <x v="16"/>
    <n v="43.9"/>
    <n v="0"/>
    <n v="0"/>
    <n v="0"/>
    <n v="0"/>
  </r>
  <r>
    <s v="APENs"/>
    <s v="08"/>
    <x v="1"/>
    <s v="20200202"/>
    <x v="16"/>
    <n v="0"/>
    <n v="0"/>
    <n v="0"/>
    <n v="0"/>
    <n v="0.1"/>
  </r>
  <r>
    <s v="APENs"/>
    <s v="08"/>
    <x v="1"/>
    <s v="20200202"/>
    <x v="16"/>
    <n v="0"/>
    <n v="0"/>
    <n v="0"/>
    <n v="0"/>
    <n v="0"/>
  </r>
  <r>
    <s v="APENs"/>
    <s v="08"/>
    <x v="1"/>
    <s v="20200202"/>
    <x v="16"/>
    <n v="0"/>
    <n v="0"/>
    <n v="0"/>
    <n v="1.2999999999999999E-2"/>
    <n v="0"/>
  </r>
  <r>
    <s v="APENs"/>
    <s v="08"/>
    <x v="1"/>
    <s v="20200202"/>
    <x v="16"/>
    <n v="0"/>
    <n v="0.6"/>
    <n v="0"/>
    <n v="0"/>
    <n v="0"/>
  </r>
  <r>
    <s v="APENs"/>
    <s v="08"/>
    <x v="1"/>
    <s v="20200202"/>
    <x v="16"/>
    <n v="0"/>
    <n v="0"/>
    <n v="3.6"/>
    <n v="0"/>
    <n v="0"/>
  </r>
  <r>
    <s v="APENs"/>
    <s v="08"/>
    <x v="1"/>
    <s v="20200202"/>
    <x v="16"/>
    <n v="2.2200000000000002"/>
    <n v="0"/>
    <n v="0"/>
    <n v="0"/>
    <n v="0"/>
  </r>
  <r>
    <s v="APENs"/>
    <s v="08"/>
    <x v="1"/>
    <s v="20200202"/>
    <x v="16"/>
    <n v="0"/>
    <n v="0"/>
    <n v="0"/>
    <n v="0"/>
    <n v="0.01"/>
  </r>
  <r>
    <s v="APENs"/>
    <s v="08"/>
    <x v="1"/>
    <s v="20200202"/>
    <x v="16"/>
    <n v="0"/>
    <n v="0"/>
    <n v="0"/>
    <n v="0"/>
    <n v="0"/>
  </r>
  <r>
    <s v="APENs"/>
    <s v="08"/>
    <x v="1"/>
    <s v="20200202"/>
    <x v="16"/>
    <n v="0"/>
    <n v="0"/>
    <n v="0"/>
    <n v="1E-3"/>
    <n v="0"/>
  </r>
  <r>
    <s v="APENs"/>
    <s v="08"/>
    <x v="1"/>
    <s v="20200202"/>
    <x v="16"/>
    <n v="0"/>
    <n v="0.03"/>
    <n v="0"/>
    <n v="0"/>
    <n v="0"/>
  </r>
  <r>
    <s v="APENs"/>
    <s v="08"/>
    <x v="1"/>
    <s v="31000301"/>
    <x v="15"/>
    <n v="0"/>
    <n v="19.899999999999999"/>
    <n v="0"/>
    <n v="0"/>
    <n v="0"/>
  </r>
  <r>
    <s v="APENs"/>
    <s v="08"/>
    <x v="1"/>
    <s v="31088811"/>
    <x v="17"/>
    <n v="0"/>
    <n v="1.7"/>
    <n v="0"/>
    <n v="0"/>
    <n v="0"/>
  </r>
  <r>
    <s v="APENs"/>
    <s v="08"/>
    <x v="1"/>
    <s v="20200202"/>
    <x v="16"/>
    <n v="0"/>
    <n v="0"/>
    <n v="0.2"/>
    <n v="0"/>
    <n v="0"/>
  </r>
  <r>
    <s v="APENs"/>
    <s v="08"/>
    <x v="1"/>
    <s v="20200202"/>
    <x v="16"/>
    <n v="1.1000000000000001"/>
    <n v="0"/>
    <n v="0"/>
    <n v="0"/>
    <n v="0"/>
  </r>
  <r>
    <s v="APENs"/>
    <s v="08"/>
    <x v="1"/>
    <s v="20200202"/>
    <x v="16"/>
    <n v="0"/>
    <n v="0"/>
    <n v="0"/>
    <n v="0"/>
    <n v="2E-3"/>
  </r>
  <r>
    <s v="APENs"/>
    <s v="08"/>
    <x v="1"/>
    <s v="20200202"/>
    <x v="16"/>
    <n v="0"/>
    <n v="0"/>
    <n v="0"/>
    <n v="0"/>
    <n v="0"/>
  </r>
  <r>
    <s v="APENs"/>
    <s v="08"/>
    <x v="1"/>
    <s v="20200202"/>
    <x v="16"/>
    <n v="0"/>
    <n v="0"/>
    <n v="0"/>
    <n v="2.9999999999999997E-4"/>
    <n v="0"/>
  </r>
  <r>
    <s v="APENs"/>
    <s v="08"/>
    <x v="1"/>
    <s v="20200202"/>
    <x v="16"/>
    <n v="0"/>
    <n v="0.04"/>
    <n v="0"/>
    <n v="0"/>
    <n v="0"/>
  </r>
  <r>
    <s v="APENs"/>
    <s v="08"/>
    <x v="1"/>
    <s v="20200202"/>
    <x v="16"/>
    <n v="0"/>
    <n v="0"/>
    <n v="24.399999000000001"/>
    <n v="0"/>
    <n v="0"/>
  </r>
  <r>
    <s v="APENs"/>
    <s v="08"/>
    <x v="1"/>
    <s v="20200202"/>
    <x v="16"/>
    <n v="8.3999989999999993"/>
    <n v="0"/>
    <n v="0"/>
    <n v="0"/>
    <n v="0"/>
  </r>
  <r>
    <s v="APENs"/>
    <s v="08"/>
    <x v="1"/>
    <s v="20200202"/>
    <x v="16"/>
    <n v="0"/>
    <n v="0"/>
    <n v="0"/>
    <n v="0"/>
    <n v="3.2500000000000001E-2"/>
  </r>
  <r>
    <s v="APENs"/>
    <s v="08"/>
    <x v="1"/>
    <s v="20200202"/>
    <x v="16"/>
    <n v="0"/>
    <n v="0"/>
    <n v="0"/>
    <n v="0"/>
    <n v="0"/>
  </r>
  <r>
    <s v="APENs"/>
    <s v="08"/>
    <x v="1"/>
    <s v="20200202"/>
    <x v="16"/>
    <n v="0"/>
    <n v="0"/>
    <n v="0"/>
    <n v="1.524E-3"/>
    <n v="0"/>
  </r>
  <r>
    <s v="APENs"/>
    <s v="08"/>
    <x v="1"/>
    <s v="20200202"/>
    <x v="16"/>
    <n v="0"/>
    <n v="1.1000019999999999"/>
    <n v="0"/>
    <n v="0"/>
    <n v="0"/>
  </r>
  <r>
    <s v="APENs"/>
    <s v="08"/>
    <x v="1"/>
    <s v="20200202"/>
    <x v="16"/>
    <n v="0"/>
    <n v="0"/>
    <n v="13.8"/>
    <n v="0"/>
    <n v="0"/>
  </r>
  <r>
    <s v="APENs"/>
    <s v="08"/>
    <x v="1"/>
    <s v="20200202"/>
    <x v="16"/>
    <n v="13.8"/>
    <n v="0"/>
    <n v="0"/>
    <n v="0"/>
    <n v="0"/>
  </r>
  <r>
    <s v="APENs"/>
    <s v="08"/>
    <x v="1"/>
    <s v="20200202"/>
    <x v="16"/>
    <n v="0"/>
    <n v="0"/>
    <n v="0"/>
    <n v="0"/>
    <n v="0.218"/>
  </r>
  <r>
    <s v="APENs"/>
    <s v="08"/>
    <x v="1"/>
    <s v="20200202"/>
    <x v="16"/>
    <n v="0"/>
    <n v="0"/>
    <n v="0"/>
    <n v="0"/>
    <n v="0"/>
  </r>
  <r>
    <s v="APENs"/>
    <s v="08"/>
    <x v="1"/>
    <s v="20200202"/>
    <x v="16"/>
    <n v="0"/>
    <n v="0"/>
    <n v="0"/>
    <n v="1.308E-2"/>
    <n v="0"/>
  </r>
  <r>
    <s v="APENs"/>
    <s v="08"/>
    <x v="1"/>
    <s v="20200202"/>
    <x v="16"/>
    <n v="0"/>
    <n v="8.3000000000000007"/>
    <n v="0"/>
    <n v="0"/>
    <n v="0"/>
  </r>
  <r>
    <s v="APENs"/>
    <s v="08"/>
    <x v="1"/>
    <s v="20200202"/>
    <x v="16"/>
    <n v="0"/>
    <n v="0"/>
    <n v="6.8"/>
    <n v="0"/>
    <n v="0"/>
  </r>
  <r>
    <s v="APENs"/>
    <s v="08"/>
    <x v="1"/>
    <s v="20200202"/>
    <x v="16"/>
    <n v="7.4"/>
    <n v="0"/>
    <n v="0"/>
    <n v="0"/>
    <n v="0"/>
  </r>
  <r>
    <s v="APENs"/>
    <s v="08"/>
    <x v="1"/>
    <s v="20200202"/>
    <x v="16"/>
    <n v="0"/>
    <n v="0"/>
    <n v="0"/>
    <n v="0"/>
    <n v="0.1125"/>
  </r>
  <r>
    <s v="APENs"/>
    <s v="08"/>
    <x v="1"/>
    <s v="20200202"/>
    <x v="16"/>
    <n v="0"/>
    <n v="0"/>
    <n v="0"/>
    <n v="0"/>
    <n v="0"/>
  </r>
  <r>
    <s v="APENs"/>
    <s v="08"/>
    <x v="1"/>
    <s v="20200202"/>
    <x v="16"/>
    <n v="0"/>
    <n v="0"/>
    <n v="0"/>
    <n v="6.7499999999999999E-3"/>
    <n v="0"/>
  </r>
  <r>
    <s v="APENs"/>
    <s v="08"/>
    <x v="1"/>
    <s v="20200202"/>
    <x v="16"/>
    <n v="0"/>
    <n v="4.2"/>
    <n v="0"/>
    <n v="0"/>
    <n v="0"/>
  </r>
  <r>
    <s v="APENs"/>
    <s v="08"/>
    <x v="1"/>
    <s v="20200202"/>
    <x v="16"/>
    <n v="0"/>
    <n v="0"/>
    <n v="6.8"/>
    <n v="0"/>
    <n v="0"/>
  </r>
  <r>
    <s v="APENs"/>
    <s v="08"/>
    <x v="1"/>
    <s v="20200202"/>
    <x v="16"/>
    <n v="7.4"/>
    <n v="0"/>
    <n v="0"/>
    <n v="0"/>
    <n v="0"/>
  </r>
  <r>
    <s v="APENs"/>
    <s v="08"/>
    <x v="1"/>
    <s v="20200202"/>
    <x v="16"/>
    <n v="0"/>
    <n v="0"/>
    <n v="0"/>
    <n v="0"/>
    <n v="0.1125"/>
  </r>
  <r>
    <s v="APENs"/>
    <s v="08"/>
    <x v="1"/>
    <s v="20200202"/>
    <x v="16"/>
    <n v="0"/>
    <n v="0"/>
    <n v="0"/>
    <n v="0"/>
    <n v="0"/>
  </r>
  <r>
    <s v="APENs"/>
    <s v="08"/>
    <x v="1"/>
    <s v="20200202"/>
    <x v="16"/>
    <n v="0"/>
    <n v="0"/>
    <n v="0"/>
    <n v="6.7499999999999999E-3"/>
    <n v="0"/>
  </r>
  <r>
    <s v="APENs"/>
    <s v="08"/>
    <x v="1"/>
    <s v="20200202"/>
    <x v="16"/>
    <n v="0"/>
    <n v="4.2"/>
    <n v="0"/>
    <n v="0"/>
    <n v="0"/>
  </r>
  <r>
    <s v="APENs"/>
    <s v="08"/>
    <x v="1"/>
    <s v="20200202"/>
    <x v="16"/>
    <n v="0"/>
    <n v="0"/>
    <n v="6.8"/>
    <n v="0"/>
    <n v="0"/>
  </r>
  <r>
    <s v="APENs"/>
    <s v="08"/>
    <x v="1"/>
    <s v="20200202"/>
    <x v="16"/>
    <n v="7.4"/>
    <n v="0"/>
    <n v="0"/>
    <n v="0"/>
    <n v="0"/>
  </r>
  <r>
    <s v="APENs"/>
    <s v="08"/>
    <x v="1"/>
    <s v="20200202"/>
    <x v="16"/>
    <n v="0"/>
    <n v="0"/>
    <n v="0"/>
    <n v="0"/>
    <n v="0.105"/>
  </r>
  <r>
    <s v="APENs"/>
    <s v="08"/>
    <x v="1"/>
    <s v="20200202"/>
    <x v="16"/>
    <n v="0"/>
    <n v="0"/>
    <n v="0"/>
    <n v="0"/>
    <n v="0"/>
  </r>
  <r>
    <s v="APENs"/>
    <s v="08"/>
    <x v="1"/>
    <s v="20200202"/>
    <x v="16"/>
    <n v="0"/>
    <n v="0"/>
    <n v="0"/>
    <n v="6.3E-3"/>
    <n v="0"/>
  </r>
  <r>
    <s v="APENs"/>
    <s v="08"/>
    <x v="1"/>
    <s v="20200202"/>
    <x v="16"/>
    <n v="0"/>
    <n v="4.2"/>
    <n v="0"/>
    <n v="0"/>
    <n v="0"/>
  </r>
  <r>
    <s v="APENs"/>
    <s v="08"/>
    <x v="1"/>
    <s v="20200202"/>
    <x v="16"/>
    <n v="0"/>
    <n v="0"/>
    <n v="12.4"/>
    <n v="0"/>
    <n v="0"/>
  </r>
  <r>
    <s v="APENs"/>
    <s v="08"/>
    <x v="1"/>
    <s v="20200202"/>
    <x v="16"/>
    <n v="12.4"/>
    <n v="0"/>
    <n v="0"/>
    <n v="0"/>
    <n v="0"/>
  </r>
  <r>
    <s v="APENs"/>
    <s v="08"/>
    <x v="1"/>
    <s v="20200202"/>
    <x v="16"/>
    <n v="0"/>
    <n v="0"/>
    <n v="0"/>
    <n v="0"/>
    <n v="0.24"/>
  </r>
  <r>
    <s v="APENs"/>
    <s v="08"/>
    <x v="1"/>
    <s v="20200202"/>
    <x v="16"/>
    <n v="0"/>
    <n v="0"/>
    <n v="0"/>
    <n v="0"/>
    <n v="0"/>
  </r>
  <r>
    <s v="APENs"/>
    <s v="08"/>
    <x v="1"/>
    <s v="20200202"/>
    <x v="16"/>
    <n v="0"/>
    <n v="0"/>
    <n v="0"/>
    <n v="1.44E-2"/>
    <n v="0"/>
  </r>
  <r>
    <s v="APENs"/>
    <s v="08"/>
    <x v="1"/>
    <s v="20200202"/>
    <x v="16"/>
    <n v="0"/>
    <n v="7.5"/>
    <n v="0"/>
    <n v="0"/>
    <n v="0"/>
  </r>
  <r>
    <s v="APENs"/>
    <s v="08"/>
    <x v="1"/>
    <s v="20200202"/>
    <x v="16"/>
    <n v="0"/>
    <n v="0"/>
    <n v="12.4"/>
    <n v="0"/>
    <n v="0"/>
  </r>
  <r>
    <s v="APENs"/>
    <s v="08"/>
    <x v="1"/>
    <s v="20200202"/>
    <x v="16"/>
    <n v="12.4"/>
    <n v="0"/>
    <n v="0"/>
    <n v="0"/>
    <n v="0"/>
  </r>
  <r>
    <s v="APENs"/>
    <s v="08"/>
    <x v="1"/>
    <s v="20200202"/>
    <x v="16"/>
    <n v="0"/>
    <n v="0"/>
    <n v="0"/>
    <n v="0"/>
    <n v="0.24"/>
  </r>
  <r>
    <s v="APENs"/>
    <s v="08"/>
    <x v="1"/>
    <s v="20200202"/>
    <x v="16"/>
    <n v="0"/>
    <n v="0"/>
    <n v="0"/>
    <n v="0"/>
    <n v="0"/>
  </r>
  <r>
    <s v="APENs"/>
    <s v="08"/>
    <x v="1"/>
    <s v="20200202"/>
    <x v="16"/>
    <n v="0"/>
    <n v="0"/>
    <n v="0"/>
    <n v="1.44E-2"/>
    <n v="0"/>
  </r>
  <r>
    <s v="APENs"/>
    <s v="08"/>
    <x v="1"/>
    <s v="20200202"/>
    <x v="16"/>
    <n v="0"/>
    <n v="7.5"/>
    <n v="0"/>
    <n v="0"/>
    <n v="0"/>
  </r>
  <r>
    <s v="APENs"/>
    <s v="08"/>
    <x v="1"/>
    <s v="20200202"/>
    <x v="16"/>
    <n v="0"/>
    <n v="0"/>
    <n v="14.8"/>
    <n v="0"/>
    <n v="0"/>
  </r>
  <r>
    <s v="APENs"/>
    <s v="08"/>
    <x v="1"/>
    <s v="20200202"/>
    <x v="16"/>
    <n v="14.8"/>
    <n v="0"/>
    <n v="0"/>
    <n v="0"/>
    <n v="0"/>
  </r>
  <r>
    <s v="APENs"/>
    <s v="08"/>
    <x v="1"/>
    <s v="20200202"/>
    <x v="16"/>
    <n v="0"/>
    <n v="0"/>
    <n v="0"/>
    <n v="0"/>
    <n v="0.26350000000000001"/>
  </r>
  <r>
    <s v="APENs"/>
    <s v="08"/>
    <x v="1"/>
    <s v="20200202"/>
    <x v="16"/>
    <n v="0"/>
    <n v="0"/>
    <n v="0"/>
    <n v="0"/>
    <n v="0"/>
  </r>
  <r>
    <s v="APENs"/>
    <s v="08"/>
    <x v="1"/>
    <s v="20200202"/>
    <x v="16"/>
    <n v="0"/>
    <n v="0"/>
    <n v="0"/>
    <n v="1.5810000000000001E-2"/>
    <n v="0"/>
  </r>
  <r>
    <s v="APENs"/>
    <s v="08"/>
    <x v="1"/>
    <s v="20200202"/>
    <x v="16"/>
    <n v="0"/>
    <n v="3.8"/>
    <n v="0"/>
    <n v="0"/>
    <n v="0"/>
  </r>
  <r>
    <s v="APENs"/>
    <s v="08"/>
    <x v="1"/>
    <s v="31000207"/>
    <x v="17"/>
    <n v="0"/>
    <n v="5.0999999999999996"/>
    <n v="0"/>
    <n v="0"/>
    <n v="0"/>
  </r>
  <r>
    <s v="APENs"/>
    <s v="08"/>
    <x v="1"/>
    <s v="31000216"/>
    <x v="23"/>
    <n v="0"/>
    <n v="0"/>
    <n v="0.9"/>
    <n v="0"/>
    <n v="0"/>
  </r>
  <r>
    <s v="APENs"/>
    <s v="08"/>
    <x v="1"/>
    <s v="31000216"/>
    <x v="23"/>
    <n v="0.2"/>
    <n v="0"/>
    <n v="0"/>
    <n v="0"/>
    <n v="0"/>
  </r>
  <r>
    <s v="APENs"/>
    <s v="08"/>
    <x v="1"/>
    <s v="31000216"/>
    <x v="23"/>
    <n v="0"/>
    <n v="0"/>
    <n v="0"/>
    <n v="0"/>
    <n v="7.0000000000000007E-2"/>
  </r>
  <r>
    <s v="APENs"/>
    <s v="08"/>
    <x v="1"/>
    <s v="31000216"/>
    <x v="23"/>
    <n v="0"/>
    <n v="0"/>
    <n v="0"/>
    <n v="7.0000000000000007E-2"/>
    <n v="0"/>
  </r>
  <r>
    <s v="APENs"/>
    <s v="08"/>
    <x v="1"/>
    <s v="31000216"/>
    <x v="23"/>
    <n v="0"/>
    <n v="0.4"/>
    <n v="0"/>
    <n v="0"/>
    <n v="0"/>
  </r>
  <r>
    <s v="APENs"/>
    <s v="08"/>
    <x v="1"/>
    <s v="31000302"/>
    <x v="15"/>
    <n v="0"/>
    <n v="6.6"/>
    <n v="0"/>
    <n v="0"/>
    <n v="0"/>
  </r>
  <r>
    <s v="APENs"/>
    <s v="08"/>
    <x v="1"/>
    <s v="31000302"/>
    <x v="15"/>
    <n v="0"/>
    <n v="0"/>
    <n v="1.235E-3"/>
    <n v="0"/>
    <n v="0"/>
  </r>
  <r>
    <s v="APENs"/>
    <s v="08"/>
    <x v="1"/>
    <s v="31000302"/>
    <x v="15"/>
    <n v="5.8820000000000001E-3"/>
    <n v="0"/>
    <n v="0"/>
    <n v="0"/>
    <n v="0"/>
  </r>
  <r>
    <s v="APENs"/>
    <s v="08"/>
    <x v="1"/>
    <s v="31000302"/>
    <x v="15"/>
    <n v="0"/>
    <n v="1.3"/>
    <n v="0"/>
    <n v="0"/>
    <n v="0"/>
  </r>
  <r>
    <s v="APENs"/>
    <s v="08"/>
    <x v="1"/>
    <s v="31000305"/>
    <x v="24"/>
    <n v="0"/>
    <n v="7"/>
    <n v="0"/>
    <n v="0"/>
    <n v="0"/>
  </r>
  <r>
    <s v="APENs"/>
    <s v="08"/>
    <x v="1"/>
    <s v="20200202"/>
    <x v="16"/>
    <n v="0"/>
    <n v="0"/>
    <n v="0.5"/>
    <n v="0"/>
    <n v="0"/>
  </r>
  <r>
    <s v="APENs"/>
    <s v="08"/>
    <x v="1"/>
    <s v="20200202"/>
    <x v="16"/>
    <n v="0.4"/>
    <n v="0"/>
    <n v="0"/>
    <n v="0"/>
    <n v="0"/>
  </r>
  <r>
    <s v="APENs"/>
    <s v="08"/>
    <x v="1"/>
    <s v="20200202"/>
    <x v="16"/>
    <n v="0"/>
    <n v="0"/>
    <n v="0"/>
    <n v="0"/>
    <n v="0.01"/>
  </r>
  <r>
    <s v="APENs"/>
    <s v="08"/>
    <x v="1"/>
    <s v="20200202"/>
    <x v="16"/>
    <n v="0"/>
    <n v="0"/>
    <n v="0"/>
    <n v="0"/>
    <n v="0"/>
  </r>
  <r>
    <s v="APENs"/>
    <s v="08"/>
    <x v="1"/>
    <s v="20200202"/>
    <x v="16"/>
    <n v="0"/>
    <n v="0"/>
    <n v="0"/>
    <n v="1E-3"/>
    <n v="0"/>
  </r>
  <r>
    <s v="APENs"/>
    <s v="08"/>
    <x v="1"/>
    <s v="20200202"/>
    <x v="16"/>
    <n v="0"/>
    <n v="0.1"/>
    <n v="0"/>
    <n v="0"/>
    <n v="0"/>
  </r>
  <r>
    <s v="APENs"/>
    <s v="08"/>
    <x v="1"/>
    <s v="20200202"/>
    <x v="16"/>
    <n v="0"/>
    <n v="0"/>
    <n v="1.3"/>
    <n v="0"/>
    <n v="0"/>
  </r>
  <r>
    <s v="APENs"/>
    <s v="08"/>
    <x v="1"/>
    <s v="20200202"/>
    <x v="16"/>
    <n v="6.5"/>
    <n v="0"/>
    <n v="0"/>
    <n v="0"/>
    <n v="0"/>
  </r>
  <r>
    <s v="APENs"/>
    <s v="08"/>
    <x v="1"/>
    <s v="20200202"/>
    <x v="16"/>
    <n v="0"/>
    <n v="0"/>
    <n v="0"/>
    <n v="0"/>
    <n v="0.2"/>
  </r>
  <r>
    <s v="APENs"/>
    <s v="08"/>
    <x v="1"/>
    <s v="20200202"/>
    <x v="16"/>
    <n v="0"/>
    <n v="0"/>
    <n v="0"/>
    <n v="0"/>
    <n v="0"/>
  </r>
  <r>
    <s v="APENs"/>
    <s v="08"/>
    <x v="1"/>
    <s v="20200202"/>
    <x v="16"/>
    <n v="0"/>
    <n v="0"/>
    <n v="0"/>
    <n v="3.0000000000000001E-3"/>
    <n v="0"/>
  </r>
  <r>
    <s v="APENs"/>
    <s v="08"/>
    <x v="1"/>
    <s v="20200202"/>
    <x v="16"/>
    <n v="0"/>
    <n v="2.1"/>
    <n v="0"/>
    <n v="0"/>
    <n v="0"/>
  </r>
  <r>
    <s v="APENs"/>
    <s v="08"/>
    <x v="1"/>
    <s v="20200202"/>
    <x v="16"/>
    <n v="0"/>
    <n v="0"/>
    <n v="1.8"/>
    <n v="0"/>
    <n v="0"/>
  </r>
  <r>
    <s v="APENs"/>
    <s v="08"/>
    <x v="1"/>
    <s v="20200202"/>
    <x v="16"/>
    <n v="9.1999999999999993"/>
    <n v="0"/>
    <n v="0"/>
    <n v="0"/>
    <n v="0"/>
  </r>
  <r>
    <s v="APENs"/>
    <s v="08"/>
    <x v="1"/>
    <s v="20200202"/>
    <x v="16"/>
    <n v="0"/>
    <n v="0"/>
    <n v="0"/>
    <n v="0"/>
    <n v="0.3"/>
  </r>
  <r>
    <s v="APENs"/>
    <s v="08"/>
    <x v="1"/>
    <s v="20200202"/>
    <x v="16"/>
    <n v="0"/>
    <n v="0"/>
    <n v="0"/>
    <n v="0"/>
    <n v="0"/>
  </r>
  <r>
    <s v="APENs"/>
    <s v="08"/>
    <x v="1"/>
    <s v="20200202"/>
    <x v="16"/>
    <n v="0"/>
    <n v="0"/>
    <n v="0"/>
    <n v="5.0000000000000001E-3"/>
    <n v="0"/>
  </r>
  <r>
    <s v="APENs"/>
    <s v="08"/>
    <x v="1"/>
    <s v="20200202"/>
    <x v="16"/>
    <n v="0"/>
    <n v="2.9"/>
    <n v="0"/>
    <n v="0"/>
    <n v="0"/>
  </r>
  <r>
    <s v="APENs"/>
    <s v="08"/>
    <x v="1"/>
    <s v="20200253"/>
    <x v="16"/>
    <n v="0"/>
    <n v="0"/>
    <n v="0.04"/>
    <n v="0"/>
    <n v="0"/>
  </r>
  <r>
    <s v="APENs"/>
    <s v="08"/>
    <x v="1"/>
    <s v="20200253"/>
    <x v="16"/>
    <n v="0.03"/>
    <n v="0"/>
    <n v="0"/>
    <n v="0"/>
    <n v="0"/>
  </r>
  <r>
    <s v="APENs"/>
    <s v="08"/>
    <x v="1"/>
    <s v="20200253"/>
    <x v="16"/>
    <n v="0"/>
    <n v="5.0000000000000001E-3"/>
    <n v="0"/>
    <n v="0"/>
    <n v="0"/>
  </r>
  <r>
    <s v="APENs"/>
    <s v="08"/>
    <x v="1"/>
    <s v="31000207"/>
    <x v="17"/>
    <n v="0"/>
    <n v="5.94"/>
    <n v="0"/>
    <n v="0"/>
    <n v="0"/>
  </r>
  <r>
    <s v="APENs"/>
    <s v="08"/>
    <x v="1"/>
    <s v="31000299"/>
    <x v="25"/>
    <n v="0"/>
    <n v="13.84"/>
    <n v="0"/>
    <n v="0"/>
    <n v="0"/>
  </r>
  <r>
    <s v="APENs"/>
    <s v="08"/>
    <x v="1"/>
    <s v="31000301"/>
    <x v="15"/>
    <n v="0"/>
    <n v="2.3835829999999998"/>
    <n v="0"/>
    <n v="0"/>
    <n v="0"/>
  </r>
  <r>
    <s v="APENs"/>
    <s v="08"/>
    <x v="1"/>
    <s v="31000301"/>
    <x v="15"/>
    <n v="0"/>
    <n v="2.2643930000000001"/>
    <n v="0"/>
    <n v="0"/>
    <n v="0"/>
  </r>
  <r>
    <s v="APENs"/>
    <s v="08"/>
    <x v="1"/>
    <s v="31000301"/>
    <x v="15"/>
    <n v="0"/>
    <n v="2.256599"/>
    <n v="0"/>
    <n v="0"/>
    <n v="0"/>
  </r>
  <r>
    <s v="APENs"/>
    <s v="08"/>
    <x v="1"/>
    <s v="31000301"/>
    <x v="15"/>
    <n v="0"/>
    <n v="2.9041350000000001"/>
    <n v="0"/>
    <n v="0"/>
    <n v="0"/>
  </r>
  <r>
    <s v="APENs"/>
    <s v="08"/>
    <x v="1"/>
    <s v="31000301"/>
    <x v="15"/>
    <n v="0"/>
    <n v="2.0822099999999999"/>
    <n v="0"/>
    <n v="0"/>
    <n v="0"/>
  </r>
  <r>
    <s v="APENs"/>
    <s v="08"/>
    <x v="1"/>
    <s v="31000301"/>
    <x v="15"/>
    <n v="0"/>
    <n v="2.423298"/>
    <n v="0"/>
    <n v="0"/>
    <n v="0"/>
  </r>
  <r>
    <s v="APENs"/>
    <s v="08"/>
    <x v="1"/>
    <s v="31000201"/>
    <x v="20"/>
    <n v="0"/>
    <n v="0"/>
    <n v="2.4"/>
    <n v="0"/>
    <n v="0"/>
  </r>
  <r>
    <s v="APENs"/>
    <s v="08"/>
    <x v="1"/>
    <s v="31000201"/>
    <x v="20"/>
    <n v="2.8"/>
    <n v="0"/>
    <n v="0"/>
    <n v="0"/>
    <n v="0"/>
  </r>
  <r>
    <s v="APENs"/>
    <s v="08"/>
    <x v="1"/>
    <s v="31000201"/>
    <x v="20"/>
    <n v="0"/>
    <n v="0.2"/>
    <n v="0"/>
    <n v="0"/>
    <n v="0"/>
  </r>
  <r>
    <s v="APENs"/>
    <s v="08"/>
    <x v="1"/>
    <s v="31000301"/>
    <x v="15"/>
    <n v="0"/>
    <n v="9.4"/>
    <n v="0"/>
    <n v="0"/>
    <n v="0"/>
  </r>
  <r>
    <s v="APENs"/>
    <s v="08"/>
    <x v="1"/>
    <s v="31000302"/>
    <x v="15"/>
    <n v="0"/>
    <n v="13.6"/>
    <n v="0"/>
    <n v="0"/>
    <n v="0"/>
  </r>
  <r>
    <s v="APENs"/>
    <s v="08"/>
    <x v="1"/>
    <s v="31088801"/>
    <x v="17"/>
    <n v="0"/>
    <n v="4.0999999999999996"/>
    <n v="0"/>
    <n v="0"/>
    <n v="0"/>
  </r>
  <r>
    <s v="APENs"/>
    <s v="08"/>
    <x v="1"/>
    <s v="20200256"/>
    <x v="16"/>
    <n v="0"/>
    <n v="0"/>
    <n v="16.2"/>
    <n v="0"/>
    <n v="0"/>
  </r>
  <r>
    <s v="APENs"/>
    <s v="08"/>
    <x v="1"/>
    <s v="20200256"/>
    <x v="16"/>
    <n v="12.2"/>
    <n v="0"/>
    <n v="0"/>
    <n v="0"/>
    <n v="0"/>
  </r>
  <r>
    <s v="APENs"/>
    <s v="08"/>
    <x v="1"/>
    <s v="20200256"/>
    <x v="16"/>
    <n v="0"/>
    <n v="0"/>
    <n v="0"/>
    <n v="0"/>
    <n v="1.1000000000000001"/>
  </r>
  <r>
    <s v="APENs"/>
    <s v="08"/>
    <x v="1"/>
    <s v="20200256"/>
    <x v="16"/>
    <n v="0"/>
    <n v="0"/>
    <n v="0"/>
    <n v="3.4349999999999999E-2"/>
    <n v="0"/>
  </r>
  <r>
    <s v="APENs"/>
    <s v="08"/>
    <x v="1"/>
    <s v="20200256"/>
    <x v="16"/>
    <n v="0"/>
    <n v="3.2"/>
    <n v="0"/>
    <n v="0"/>
    <n v="0"/>
  </r>
  <r>
    <s v="APENs"/>
    <s v="08"/>
    <x v="1"/>
    <s v="20200256"/>
    <x v="16"/>
    <n v="0"/>
    <n v="0"/>
    <n v="97.3"/>
    <n v="0"/>
    <n v="0"/>
  </r>
  <r>
    <s v="APENs"/>
    <s v="08"/>
    <x v="1"/>
    <s v="20200256"/>
    <x v="16"/>
    <n v="97.3"/>
    <n v="0"/>
    <n v="0"/>
    <n v="0"/>
    <n v="0"/>
  </r>
  <r>
    <s v="APENs"/>
    <s v="08"/>
    <x v="1"/>
    <s v="20200256"/>
    <x v="16"/>
    <n v="0"/>
    <n v="0"/>
    <n v="0"/>
    <n v="0"/>
    <n v="4.4400000000000004"/>
  </r>
  <r>
    <s v="APENs"/>
    <s v="08"/>
    <x v="1"/>
    <s v="20200256"/>
    <x v="16"/>
    <n v="0"/>
    <n v="0"/>
    <n v="0"/>
    <n v="0.13739999999999999"/>
    <n v="0"/>
  </r>
  <r>
    <s v="APENs"/>
    <s v="08"/>
    <x v="1"/>
    <s v="20200256"/>
    <x v="16"/>
    <n v="0"/>
    <n v="13"/>
    <n v="0"/>
    <n v="0"/>
    <n v="0"/>
  </r>
  <r>
    <s v="APENs"/>
    <s v="08"/>
    <x v="1"/>
    <s v="20200256"/>
    <x v="16"/>
    <n v="0"/>
    <n v="0"/>
    <n v="16.2"/>
    <n v="0"/>
    <n v="0"/>
  </r>
  <r>
    <s v="APENs"/>
    <s v="08"/>
    <x v="1"/>
    <s v="20200256"/>
    <x v="16"/>
    <n v="12.2"/>
    <n v="0"/>
    <n v="0"/>
    <n v="0"/>
    <n v="0"/>
  </r>
  <r>
    <s v="APENs"/>
    <s v="08"/>
    <x v="1"/>
    <s v="20200256"/>
    <x v="16"/>
    <n v="0"/>
    <n v="0"/>
    <n v="0"/>
    <n v="0"/>
    <n v="1.1100000000000001"/>
  </r>
  <r>
    <s v="APENs"/>
    <s v="08"/>
    <x v="1"/>
    <s v="20200256"/>
    <x v="16"/>
    <n v="0"/>
    <n v="0"/>
    <n v="0"/>
    <n v="0.03"/>
    <n v="0"/>
  </r>
  <r>
    <s v="APENs"/>
    <s v="08"/>
    <x v="1"/>
    <s v="20200256"/>
    <x v="16"/>
    <n v="0"/>
    <n v="3.2"/>
    <n v="0"/>
    <n v="0"/>
    <n v="0"/>
  </r>
  <r>
    <s v="APENs"/>
    <s v="08"/>
    <x v="1"/>
    <s v="20200256"/>
    <x v="16"/>
    <n v="0"/>
    <n v="0"/>
    <n v="24.3"/>
    <n v="0"/>
    <n v="0"/>
  </r>
  <r>
    <s v="APENs"/>
    <s v="08"/>
    <x v="1"/>
    <s v="20200256"/>
    <x v="16"/>
    <n v="24.3"/>
    <n v="0"/>
    <n v="0"/>
    <n v="0"/>
    <n v="0"/>
  </r>
  <r>
    <s v="APENs"/>
    <s v="08"/>
    <x v="1"/>
    <s v="20200256"/>
    <x v="16"/>
    <n v="0"/>
    <n v="0"/>
    <n v="0"/>
    <n v="0"/>
    <n v="1.1100000000000001"/>
  </r>
  <r>
    <s v="APENs"/>
    <s v="08"/>
    <x v="1"/>
    <s v="20200256"/>
    <x v="16"/>
    <n v="0"/>
    <n v="0"/>
    <n v="0"/>
    <n v="3.4349999999999999E-2"/>
    <n v="0"/>
  </r>
  <r>
    <s v="APENs"/>
    <s v="08"/>
    <x v="1"/>
    <s v="20200256"/>
    <x v="16"/>
    <n v="0"/>
    <n v="3.2"/>
    <n v="0"/>
    <n v="0"/>
    <n v="0"/>
  </r>
  <r>
    <s v="APENs"/>
    <s v="08"/>
    <x v="1"/>
    <s v="20200256"/>
    <x v="16"/>
    <n v="0"/>
    <n v="0"/>
    <n v="24.3"/>
    <n v="0"/>
    <n v="0"/>
  </r>
  <r>
    <s v="APENs"/>
    <s v="08"/>
    <x v="1"/>
    <s v="20200256"/>
    <x v="16"/>
    <n v="24.3"/>
    <n v="0"/>
    <n v="0"/>
    <n v="0"/>
    <n v="0"/>
  </r>
  <r>
    <s v="APENs"/>
    <s v="08"/>
    <x v="1"/>
    <s v="20200256"/>
    <x v="16"/>
    <n v="0"/>
    <n v="0"/>
    <n v="0"/>
    <n v="0"/>
    <n v="1.1100000000000001"/>
  </r>
  <r>
    <s v="APENs"/>
    <s v="08"/>
    <x v="1"/>
    <s v="20200256"/>
    <x v="16"/>
    <n v="0"/>
    <n v="0"/>
    <n v="0"/>
    <n v="3.4349999999999999E-2"/>
    <n v="0"/>
  </r>
  <r>
    <s v="APENs"/>
    <s v="08"/>
    <x v="1"/>
    <s v="20200256"/>
    <x v="16"/>
    <n v="0"/>
    <n v="3.2"/>
    <n v="0"/>
    <n v="0"/>
    <n v="0"/>
  </r>
  <r>
    <s v="APENs"/>
    <s v="08"/>
    <x v="1"/>
    <s v="20200256"/>
    <x v="16"/>
    <n v="0"/>
    <n v="0"/>
    <n v="16.2"/>
    <n v="0"/>
    <n v="0"/>
  </r>
  <r>
    <s v="APENs"/>
    <s v="08"/>
    <x v="1"/>
    <s v="20200256"/>
    <x v="16"/>
    <n v="12.2"/>
    <n v="0"/>
    <n v="0"/>
    <n v="0"/>
    <n v="0"/>
  </r>
  <r>
    <s v="APENs"/>
    <s v="08"/>
    <x v="1"/>
    <s v="20200256"/>
    <x v="16"/>
    <n v="0"/>
    <n v="0"/>
    <n v="0"/>
    <n v="0"/>
    <n v="1.1100000000000001"/>
  </r>
  <r>
    <s v="APENs"/>
    <s v="08"/>
    <x v="1"/>
    <s v="20200256"/>
    <x v="16"/>
    <n v="0"/>
    <n v="0"/>
    <n v="0"/>
    <n v="0.03"/>
    <n v="0"/>
  </r>
  <r>
    <s v="APENs"/>
    <s v="08"/>
    <x v="1"/>
    <s v="20200256"/>
    <x v="16"/>
    <n v="0"/>
    <n v="3.2"/>
    <n v="0"/>
    <n v="0"/>
    <n v="0"/>
  </r>
  <r>
    <s v="APENs"/>
    <s v="08"/>
    <x v="1"/>
    <s v="20200256"/>
    <x v="16"/>
    <n v="0"/>
    <n v="0"/>
    <n v="16.2"/>
    <n v="0"/>
    <n v="0"/>
  </r>
  <r>
    <s v="APENs"/>
    <s v="08"/>
    <x v="1"/>
    <s v="20200256"/>
    <x v="16"/>
    <n v="12.2"/>
    <n v="0"/>
    <n v="0"/>
    <n v="0"/>
    <n v="0"/>
  </r>
  <r>
    <s v="APENs"/>
    <s v="08"/>
    <x v="1"/>
    <s v="20200256"/>
    <x v="16"/>
    <n v="0"/>
    <n v="0"/>
    <n v="0"/>
    <n v="0"/>
    <n v="1.1000000000000001"/>
  </r>
  <r>
    <s v="APENs"/>
    <s v="08"/>
    <x v="1"/>
    <s v="20200256"/>
    <x v="16"/>
    <n v="0"/>
    <n v="0"/>
    <n v="0"/>
    <n v="0.03"/>
    <n v="0"/>
  </r>
  <r>
    <s v="APENs"/>
    <s v="08"/>
    <x v="1"/>
    <s v="20200256"/>
    <x v="16"/>
    <n v="0"/>
    <n v="3.2"/>
    <n v="0"/>
    <n v="0"/>
    <n v="0"/>
  </r>
  <r>
    <s v="APENs"/>
    <s v="08"/>
    <x v="1"/>
    <s v="31000203"/>
    <x v="16"/>
    <n v="0"/>
    <n v="0"/>
    <n v="24.33"/>
    <n v="0"/>
    <n v="0"/>
  </r>
  <r>
    <s v="APENs"/>
    <s v="08"/>
    <x v="1"/>
    <s v="31000203"/>
    <x v="16"/>
    <n v="24.33"/>
    <n v="0"/>
    <n v="0"/>
    <n v="0"/>
    <n v="0"/>
  </r>
  <r>
    <s v="APENs"/>
    <s v="08"/>
    <x v="1"/>
    <s v="31000203"/>
    <x v="16"/>
    <n v="0"/>
    <n v="0"/>
    <n v="0"/>
    <n v="0"/>
    <n v="1.1100000000000001"/>
  </r>
  <r>
    <s v="APENs"/>
    <s v="08"/>
    <x v="1"/>
    <s v="31000203"/>
    <x v="16"/>
    <n v="0"/>
    <n v="0"/>
    <n v="0"/>
    <n v="0"/>
    <n v="0"/>
  </r>
  <r>
    <s v="APENs"/>
    <s v="08"/>
    <x v="1"/>
    <s v="31000203"/>
    <x v="16"/>
    <n v="0"/>
    <n v="0"/>
    <n v="0"/>
    <n v="0.3"/>
    <n v="0"/>
  </r>
  <r>
    <s v="APENs"/>
    <s v="08"/>
    <x v="1"/>
    <s v="31000203"/>
    <x v="16"/>
    <n v="0"/>
    <n v="3.2"/>
    <n v="0"/>
    <n v="0"/>
    <n v="0"/>
  </r>
  <r>
    <s v="APENs"/>
    <s v="08"/>
    <x v="1"/>
    <s v="31000205"/>
    <x v="26"/>
    <n v="0"/>
    <n v="0"/>
    <n v="9.84"/>
    <n v="0"/>
    <n v="0"/>
  </r>
  <r>
    <s v="APENs"/>
    <s v="08"/>
    <x v="1"/>
    <s v="31000205"/>
    <x v="26"/>
    <n v="4.93"/>
    <n v="0"/>
    <n v="0"/>
    <n v="0"/>
    <n v="0"/>
  </r>
  <r>
    <s v="APENs"/>
    <s v="08"/>
    <x v="1"/>
    <s v="31000304"/>
    <x v="15"/>
    <n v="0"/>
    <n v="9.5"/>
    <n v="0"/>
    <n v="0"/>
    <n v="0"/>
  </r>
  <r>
    <s v="APENs"/>
    <s v="08"/>
    <x v="1"/>
    <s v="31000304"/>
    <x v="15"/>
    <n v="0"/>
    <n v="9.5"/>
    <n v="0"/>
    <n v="0"/>
    <n v="0"/>
  </r>
  <r>
    <s v="APENs"/>
    <s v="08"/>
    <x v="1"/>
    <s v="31000304"/>
    <x v="15"/>
    <n v="0"/>
    <n v="9.5"/>
    <n v="0"/>
    <n v="0"/>
    <n v="0"/>
  </r>
  <r>
    <s v="APENs"/>
    <s v="08"/>
    <x v="1"/>
    <s v="31000304"/>
    <x v="15"/>
    <n v="0"/>
    <n v="9.5"/>
    <n v="0"/>
    <n v="0"/>
    <n v="0"/>
  </r>
  <r>
    <s v="APENs"/>
    <s v="08"/>
    <x v="1"/>
    <s v="31088801"/>
    <x v="17"/>
    <n v="0"/>
    <n v="29.05"/>
    <n v="0"/>
    <n v="0"/>
    <n v="0"/>
  </r>
  <r>
    <s v="APENs"/>
    <s v="08"/>
    <x v="1"/>
    <s v="40400311"/>
    <x v="18"/>
    <n v="0"/>
    <n v="91.331511969186735"/>
    <n v="0"/>
    <n v="0"/>
    <n v="0"/>
  </r>
  <r>
    <s v="APENs"/>
    <s v="08"/>
    <x v="1"/>
    <s v="40400311"/>
    <x v="21"/>
    <n v="0"/>
    <n v="2.86"/>
    <n v="0"/>
    <n v="0"/>
    <n v="0"/>
  </r>
  <r>
    <s v="APENs"/>
    <s v="08"/>
    <x v="1"/>
    <s v="31000301"/>
    <x v="15"/>
    <n v="0"/>
    <n v="1.9"/>
    <n v="0"/>
    <n v="0"/>
    <n v="0"/>
  </r>
  <r>
    <s v="APENs"/>
    <s v="08"/>
    <x v="1"/>
    <s v="31000301"/>
    <x v="15"/>
    <n v="0"/>
    <n v="3.49"/>
    <n v="0"/>
    <n v="0"/>
    <n v="0"/>
  </r>
  <r>
    <s v="APENs"/>
    <s v="08"/>
    <x v="1"/>
    <s v="31000301"/>
    <x v="15"/>
    <n v="0"/>
    <n v="2.57"/>
    <n v="0"/>
    <n v="0"/>
    <n v="0"/>
  </r>
  <r>
    <s v="APENs"/>
    <s v="08"/>
    <x v="1"/>
    <s v="31000301"/>
    <x v="15"/>
    <n v="0"/>
    <n v="2.0825"/>
    <n v="0"/>
    <n v="0"/>
    <n v="0"/>
  </r>
  <r>
    <s v="APENs"/>
    <s v="08"/>
    <x v="1"/>
    <s v="31000301"/>
    <x v="15"/>
    <n v="0"/>
    <n v="1.45"/>
    <n v="0"/>
    <n v="0"/>
    <n v="0"/>
  </r>
  <r>
    <s v="APENs"/>
    <s v="08"/>
    <x v="1"/>
    <s v="31000301"/>
    <x v="15"/>
    <n v="0"/>
    <n v="1.44"/>
    <n v="0"/>
    <n v="0"/>
    <n v="0"/>
  </r>
  <r>
    <s v="APENs"/>
    <s v="08"/>
    <x v="1"/>
    <s v="31000304"/>
    <x v="15"/>
    <n v="0"/>
    <n v="2.121"/>
    <n v="0"/>
    <n v="0"/>
    <n v="0"/>
  </r>
  <r>
    <s v="APENs"/>
    <s v="08"/>
    <x v="1"/>
    <s v="31000227"/>
    <x v="15"/>
    <n v="0"/>
    <n v="2.97"/>
    <n v="0"/>
    <n v="0"/>
    <n v="0"/>
  </r>
  <r>
    <s v="APENs"/>
    <s v="08"/>
    <x v="1"/>
    <s v="31000227"/>
    <x v="15"/>
    <n v="0"/>
    <n v="1.87"/>
    <n v="0"/>
    <n v="0"/>
    <n v="0"/>
  </r>
  <r>
    <s v="APENs"/>
    <s v="08"/>
    <x v="1"/>
    <s v="31000301"/>
    <x v="15"/>
    <n v="0"/>
    <n v="7.4"/>
    <n v="0"/>
    <n v="0"/>
    <n v="0"/>
  </r>
  <r>
    <s v="APENs"/>
    <s v="08"/>
    <x v="1"/>
    <s v="31000227"/>
    <x v="15"/>
    <n v="0"/>
    <n v="5.72"/>
    <n v="0"/>
    <n v="0"/>
    <n v="0"/>
  </r>
  <r>
    <s v="APENs"/>
    <s v="08"/>
    <x v="1"/>
    <s v="31000227"/>
    <x v="15"/>
    <n v="0"/>
    <n v="5"/>
    <n v="0"/>
    <n v="0"/>
    <n v="0"/>
  </r>
  <r>
    <s v="APENs"/>
    <s v="08"/>
    <x v="1"/>
    <s v="20200202"/>
    <x v="16"/>
    <n v="0"/>
    <n v="0"/>
    <n v="22.2"/>
    <n v="0"/>
    <n v="0"/>
  </r>
  <r>
    <s v="APENs"/>
    <s v="08"/>
    <x v="1"/>
    <s v="20200202"/>
    <x v="16"/>
    <n v="22.2"/>
    <n v="0"/>
    <n v="0"/>
    <n v="0"/>
    <n v="0"/>
  </r>
  <r>
    <s v="APENs"/>
    <s v="08"/>
    <x v="1"/>
    <s v="20200202"/>
    <x v="16"/>
    <n v="0"/>
    <n v="0"/>
    <n v="0"/>
    <n v="0"/>
    <n v="0.35949999999999999"/>
  </r>
  <r>
    <s v="APENs"/>
    <s v="08"/>
    <x v="1"/>
    <s v="20200202"/>
    <x v="16"/>
    <n v="0"/>
    <n v="0"/>
    <n v="0"/>
    <n v="0"/>
    <n v="0"/>
  </r>
  <r>
    <s v="APENs"/>
    <s v="08"/>
    <x v="1"/>
    <s v="20200202"/>
    <x v="16"/>
    <n v="0"/>
    <n v="0"/>
    <n v="0"/>
    <n v="2.1569999999999999E-2"/>
    <n v="0"/>
  </r>
  <r>
    <s v="APENs"/>
    <s v="08"/>
    <x v="1"/>
    <s v="20200202"/>
    <x v="16"/>
    <n v="0"/>
    <n v="5.6"/>
    <n v="0"/>
    <n v="0"/>
    <n v="0"/>
  </r>
  <r>
    <s v="APENs"/>
    <s v="08"/>
    <x v="1"/>
    <s v="20200202"/>
    <x v="16"/>
    <n v="0"/>
    <n v="0"/>
    <n v="10.4"/>
    <n v="0"/>
    <n v="0"/>
  </r>
  <r>
    <s v="APENs"/>
    <s v="08"/>
    <x v="1"/>
    <s v="20200202"/>
    <x v="16"/>
    <n v="10.4"/>
    <n v="0"/>
    <n v="0"/>
    <n v="0"/>
    <n v="0"/>
  </r>
  <r>
    <s v="APENs"/>
    <s v="08"/>
    <x v="1"/>
    <s v="20200202"/>
    <x v="16"/>
    <n v="0"/>
    <n v="0"/>
    <n v="0"/>
    <n v="0"/>
    <n v="0.161"/>
  </r>
  <r>
    <s v="APENs"/>
    <s v="08"/>
    <x v="1"/>
    <s v="20200202"/>
    <x v="16"/>
    <n v="0"/>
    <n v="0"/>
    <n v="0"/>
    <n v="0"/>
    <n v="0"/>
  </r>
  <r>
    <s v="APENs"/>
    <s v="08"/>
    <x v="1"/>
    <s v="20200202"/>
    <x v="16"/>
    <n v="0"/>
    <n v="0"/>
    <n v="0"/>
    <n v="9.6600000000000002E-3"/>
    <n v="0"/>
  </r>
  <r>
    <s v="APENs"/>
    <s v="08"/>
    <x v="1"/>
    <s v="20200202"/>
    <x v="16"/>
    <n v="0"/>
    <n v="2.1"/>
    <n v="0"/>
    <n v="0"/>
    <n v="0"/>
  </r>
  <r>
    <s v="APENs"/>
    <s v="08"/>
    <x v="1"/>
    <s v="20200202"/>
    <x v="16"/>
    <n v="0"/>
    <n v="0"/>
    <n v="22.2"/>
    <n v="0"/>
    <n v="0"/>
  </r>
  <r>
    <s v="APENs"/>
    <s v="08"/>
    <x v="1"/>
    <s v="20200202"/>
    <x v="16"/>
    <n v="22.2"/>
    <n v="0"/>
    <n v="0"/>
    <n v="0"/>
    <n v="0"/>
  </r>
  <r>
    <s v="APENs"/>
    <s v="08"/>
    <x v="1"/>
    <s v="20200202"/>
    <x v="16"/>
    <n v="0"/>
    <n v="0"/>
    <n v="0"/>
    <n v="0"/>
    <n v="0.35949999999999999"/>
  </r>
  <r>
    <s v="APENs"/>
    <s v="08"/>
    <x v="1"/>
    <s v="20200202"/>
    <x v="16"/>
    <n v="0"/>
    <n v="0"/>
    <n v="0"/>
    <n v="0"/>
    <n v="0"/>
  </r>
  <r>
    <s v="APENs"/>
    <s v="08"/>
    <x v="1"/>
    <s v="20200202"/>
    <x v="16"/>
    <n v="0"/>
    <n v="0"/>
    <n v="0"/>
    <n v="2.1569999999999999E-2"/>
    <n v="0"/>
  </r>
  <r>
    <s v="APENs"/>
    <s v="08"/>
    <x v="1"/>
    <s v="20200202"/>
    <x v="16"/>
    <n v="0"/>
    <n v="5.6"/>
    <n v="0"/>
    <n v="0"/>
    <n v="0"/>
  </r>
  <r>
    <s v="APENs"/>
    <s v="08"/>
    <x v="1"/>
    <s v="20200254"/>
    <x v="16"/>
    <n v="0"/>
    <n v="0"/>
    <n v="4.7"/>
    <n v="0"/>
    <n v="0"/>
  </r>
  <r>
    <s v="APENs"/>
    <s v="08"/>
    <x v="1"/>
    <s v="20200254"/>
    <x v="16"/>
    <n v="18.8"/>
    <n v="0"/>
    <n v="0"/>
    <n v="0"/>
    <n v="0"/>
  </r>
  <r>
    <s v="APENs"/>
    <s v="08"/>
    <x v="1"/>
    <s v="20200254"/>
    <x v="16"/>
    <n v="0"/>
    <n v="0"/>
    <n v="0"/>
    <n v="0"/>
    <n v="0.30795"/>
  </r>
  <r>
    <s v="APENs"/>
    <s v="08"/>
    <x v="1"/>
    <s v="20200254"/>
    <x v="16"/>
    <n v="0"/>
    <n v="0"/>
    <n v="0"/>
    <n v="0"/>
    <n v="0"/>
  </r>
  <r>
    <s v="APENs"/>
    <s v="08"/>
    <x v="1"/>
    <s v="20200254"/>
    <x v="16"/>
    <n v="0"/>
    <n v="0"/>
    <n v="0"/>
    <n v="1.8477E-2"/>
    <n v="0"/>
  </r>
  <r>
    <s v="APENs"/>
    <s v="08"/>
    <x v="1"/>
    <s v="20200254"/>
    <x v="16"/>
    <n v="0"/>
    <n v="2.8"/>
    <n v="0"/>
    <n v="0"/>
    <n v="0"/>
  </r>
  <r>
    <s v="APENs"/>
    <s v="08"/>
    <x v="1"/>
    <s v="20200254"/>
    <x v="16"/>
    <n v="0"/>
    <n v="0"/>
    <n v="4.7"/>
    <n v="0"/>
    <n v="0"/>
  </r>
  <r>
    <s v="APENs"/>
    <s v="08"/>
    <x v="1"/>
    <s v="20200254"/>
    <x v="16"/>
    <n v="18.8"/>
    <n v="0"/>
    <n v="0"/>
    <n v="0"/>
    <n v="0"/>
  </r>
  <r>
    <s v="APENs"/>
    <s v="08"/>
    <x v="1"/>
    <s v="20200254"/>
    <x v="16"/>
    <n v="0"/>
    <n v="0"/>
    <n v="0"/>
    <n v="0"/>
    <n v="0.308"/>
  </r>
  <r>
    <s v="APENs"/>
    <s v="08"/>
    <x v="1"/>
    <s v="20200254"/>
    <x v="16"/>
    <n v="0"/>
    <n v="0"/>
    <n v="0"/>
    <n v="0"/>
    <n v="0"/>
  </r>
  <r>
    <s v="APENs"/>
    <s v="08"/>
    <x v="1"/>
    <s v="20200254"/>
    <x v="16"/>
    <n v="0"/>
    <n v="0"/>
    <n v="0"/>
    <n v="1.848E-2"/>
    <n v="0"/>
  </r>
  <r>
    <s v="APENs"/>
    <s v="08"/>
    <x v="1"/>
    <s v="20200254"/>
    <x v="16"/>
    <n v="0"/>
    <n v="2.8"/>
    <n v="0"/>
    <n v="0"/>
    <n v="0"/>
  </r>
  <r>
    <s v="APENs"/>
    <s v="08"/>
    <x v="1"/>
    <s v="31000215"/>
    <x v="27"/>
    <n v="0"/>
    <n v="0"/>
    <n v="0.7"/>
    <n v="0"/>
    <n v="0"/>
  </r>
  <r>
    <s v="APENs"/>
    <s v="08"/>
    <x v="1"/>
    <s v="31000215"/>
    <x v="27"/>
    <n v="0.1"/>
    <n v="0"/>
    <n v="0"/>
    <n v="0"/>
    <n v="0"/>
  </r>
  <r>
    <s v="APENs"/>
    <s v="08"/>
    <x v="1"/>
    <s v="31000215"/>
    <x v="27"/>
    <n v="0"/>
    <n v="0.2"/>
    <n v="0"/>
    <n v="0"/>
    <n v="0"/>
  </r>
  <r>
    <s v="APENs"/>
    <s v="08"/>
    <x v="1"/>
    <s v="31000227"/>
    <x v="15"/>
    <n v="0"/>
    <n v="7.7"/>
    <n v="0"/>
    <n v="0"/>
    <n v="0"/>
  </r>
  <r>
    <s v="APENs"/>
    <s v="08"/>
    <x v="1"/>
    <s v="40400311"/>
    <x v="21"/>
    <n v="0"/>
    <n v="13.5"/>
    <n v="0"/>
    <n v="0"/>
    <n v="0"/>
  </r>
  <r>
    <s v="APENs"/>
    <s v="08"/>
    <x v="1"/>
    <s v="20200252"/>
    <x v="16"/>
    <n v="0"/>
    <n v="0"/>
    <n v="5.7"/>
    <n v="0"/>
    <n v="0"/>
  </r>
  <r>
    <s v="APENs"/>
    <s v="08"/>
    <x v="1"/>
    <s v="20200252"/>
    <x v="16"/>
    <n v="19.3"/>
    <n v="0"/>
    <n v="0"/>
    <n v="0"/>
    <n v="0"/>
  </r>
  <r>
    <s v="APENs"/>
    <s v="08"/>
    <x v="1"/>
    <s v="20200252"/>
    <x v="16"/>
    <n v="0"/>
    <n v="0"/>
    <n v="0"/>
    <n v="0"/>
    <n v="0.39200000000000002"/>
  </r>
  <r>
    <s v="APENs"/>
    <s v="08"/>
    <x v="1"/>
    <s v="20200252"/>
    <x v="16"/>
    <n v="0"/>
    <n v="0"/>
    <n v="0"/>
    <n v="0"/>
    <n v="0"/>
  </r>
  <r>
    <s v="APENs"/>
    <s v="08"/>
    <x v="1"/>
    <s v="20200252"/>
    <x v="16"/>
    <n v="0"/>
    <n v="0"/>
    <n v="0"/>
    <n v="2.3519999999999999E-2"/>
    <n v="0"/>
  </r>
  <r>
    <s v="APENs"/>
    <s v="08"/>
    <x v="1"/>
    <s v="20200252"/>
    <x v="16"/>
    <n v="0"/>
    <n v="5.7"/>
    <n v="0"/>
    <n v="0"/>
    <n v="0"/>
  </r>
  <r>
    <s v="APENs"/>
    <s v="08"/>
    <x v="1"/>
    <s v="20200253"/>
    <x v="16"/>
    <n v="0"/>
    <n v="0"/>
    <n v="5.7"/>
    <n v="0"/>
    <n v="0"/>
  </r>
  <r>
    <s v="APENs"/>
    <s v="08"/>
    <x v="1"/>
    <s v="20200253"/>
    <x v="16"/>
    <n v="19.3"/>
    <n v="0"/>
    <n v="0"/>
    <n v="0"/>
    <n v="0"/>
  </r>
  <r>
    <s v="APENs"/>
    <s v="08"/>
    <x v="1"/>
    <s v="20200253"/>
    <x v="16"/>
    <n v="0"/>
    <n v="0"/>
    <n v="0"/>
    <n v="0"/>
    <n v="0.39200000000000002"/>
  </r>
  <r>
    <s v="APENs"/>
    <s v="08"/>
    <x v="1"/>
    <s v="20200253"/>
    <x v="16"/>
    <n v="0"/>
    <n v="0"/>
    <n v="0"/>
    <n v="0"/>
    <n v="0"/>
  </r>
  <r>
    <s v="APENs"/>
    <s v="08"/>
    <x v="1"/>
    <s v="20200253"/>
    <x v="16"/>
    <n v="0"/>
    <n v="0"/>
    <n v="0"/>
    <n v="2.3519999999999999E-2"/>
    <n v="0"/>
  </r>
  <r>
    <s v="APENs"/>
    <s v="08"/>
    <x v="1"/>
    <s v="20200253"/>
    <x v="16"/>
    <n v="0"/>
    <n v="5.7"/>
    <n v="0"/>
    <n v="0"/>
    <n v="0"/>
  </r>
  <r>
    <s v="APENs"/>
    <s v="08"/>
    <x v="1"/>
    <s v="20200253"/>
    <x v="16"/>
    <n v="0"/>
    <n v="0"/>
    <n v="5.7"/>
    <n v="0"/>
    <n v="0"/>
  </r>
  <r>
    <s v="APENs"/>
    <s v="08"/>
    <x v="1"/>
    <s v="20200253"/>
    <x v="16"/>
    <n v="19.3"/>
    <n v="0"/>
    <n v="0"/>
    <n v="0"/>
    <n v="0"/>
  </r>
  <r>
    <s v="APENs"/>
    <s v="08"/>
    <x v="1"/>
    <s v="20200253"/>
    <x v="16"/>
    <n v="0"/>
    <n v="0"/>
    <n v="0"/>
    <n v="0"/>
    <n v="0.39200000000000002"/>
  </r>
  <r>
    <s v="APENs"/>
    <s v="08"/>
    <x v="1"/>
    <s v="20200253"/>
    <x v="16"/>
    <n v="0"/>
    <n v="0"/>
    <n v="0"/>
    <n v="0"/>
    <n v="0"/>
  </r>
  <r>
    <s v="APENs"/>
    <s v="08"/>
    <x v="1"/>
    <s v="20200253"/>
    <x v="16"/>
    <n v="0"/>
    <n v="0"/>
    <n v="0"/>
    <n v="2.3519999999999999E-2"/>
    <n v="0"/>
  </r>
  <r>
    <s v="APENs"/>
    <s v="08"/>
    <x v="1"/>
    <s v="20200253"/>
    <x v="16"/>
    <n v="0"/>
    <n v="5.7"/>
    <n v="0"/>
    <n v="0"/>
    <n v="0"/>
  </r>
  <r>
    <s v="APENs"/>
    <s v="08"/>
    <x v="1"/>
    <s v="20200254"/>
    <x v="16"/>
    <n v="0"/>
    <n v="0"/>
    <n v="5.7"/>
    <n v="0"/>
    <n v="0"/>
  </r>
  <r>
    <s v="APENs"/>
    <s v="08"/>
    <x v="1"/>
    <s v="20200254"/>
    <x v="16"/>
    <n v="19.3"/>
    <n v="0"/>
    <n v="0"/>
    <n v="0"/>
    <n v="0"/>
  </r>
  <r>
    <s v="APENs"/>
    <s v="08"/>
    <x v="1"/>
    <s v="20200254"/>
    <x v="16"/>
    <n v="0"/>
    <n v="0"/>
    <n v="0"/>
    <n v="0"/>
    <n v="0.39200000000000002"/>
  </r>
  <r>
    <s v="APENs"/>
    <s v="08"/>
    <x v="1"/>
    <s v="20200254"/>
    <x v="16"/>
    <n v="0"/>
    <n v="0"/>
    <n v="0"/>
    <n v="0"/>
    <n v="0"/>
  </r>
  <r>
    <s v="APENs"/>
    <s v="08"/>
    <x v="1"/>
    <s v="20200254"/>
    <x v="16"/>
    <n v="0"/>
    <n v="0"/>
    <n v="0"/>
    <n v="2.3519999999999999E-2"/>
    <n v="0"/>
  </r>
  <r>
    <s v="APENs"/>
    <s v="08"/>
    <x v="1"/>
    <s v="20200254"/>
    <x v="16"/>
    <n v="0"/>
    <n v="5.7"/>
    <n v="0"/>
    <n v="0"/>
    <n v="0"/>
  </r>
  <r>
    <s v="APENs"/>
    <s v="08"/>
    <x v="1"/>
    <s v="20200254"/>
    <x v="16"/>
    <n v="0"/>
    <n v="0"/>
    <n v="5.7000330000000003"/>
    <n v="0"/>
    <n v="0"/>
  </r>
  <r>
    <s v="APENs"/>
    <s v="08"/>
    <x v="1"/>
    <s v="20200254"/>
    <x v="16"/>
    <n v="19.300001999999999"/>
    <n v="0"/>
    <n v="0"/>
    <n v="0"/>
    <n v="0"/>
  </r>
  <r>
    <s v="APENs"/>
    <s v="08"/>
    <x v="1"/>
    <s v="20200254"/>
    <x v="16"/>
    <n v="0"/>
    <n v="0"/>
    <n v="0"/>
    <n v="0"/>
    <n v="0.39200000000000002"/>
  </r>
  <r>
    <s v="APENs"/>
    <s v="08"/>
    <x v="1"/>
    <s v="20200254"/>
    <x v="16"/>
    <n v="0"/>
    <n v="0"/>
    <n v="0"/>
    <n v="0"/>
    <n v="0"/>
  </r>
  <r>
    <s v="APENs"/>
    <s v="08"/>
    <x v="1"/>
    <s v="20200254"/>
    <x v="16"/>
    <n v="0"/>
    <n v="0"/>
    <n v="0"/>
    <n v="2.3519999999999999E-2"/>
    <n v="0"/>
  </r>
  <r>
    <s v="APENs"/>
    <s v="08"/>
    <x v="1"/>
    <s v="20200254"/>
    <x v="16"/>
    <n v="0"/>
    <n v="5.7000330000000003"/>
    <n v="0"/>
    <n v="0"/>
    <n v="0"/>
  </r>
  <r>
    <s v="APENs"/>
    <s v="08"/>
    <x v="1"/>
    <s v="20200254"/>
    <x v="16"/>
    <n v="0"/>
    <n v="0"/>
    <n v="5.7"/>
    <n v="0"/>
    <n v="0"/>
  </r>
  <r>
    <s v="APENs"/>
    <s v="08"/>
    <x v="1"/>
    <s v="20200254"/>
    <x v="16"/>
    <n v="19.3"/>
    <n v="0"/>
    <n v="0"/>
    <n v="0"/>
    <n v="0"/>
  </r>
  <r>
    <s v="APENs"/>
    <s v="08"/>
    <x v="1"/>
    <s v="20200254"/>
    <x v="16"/>
    <n v="0"/>
    <n v="0"/>
    <n v="0"/>
    <n v="0"/>
    <n v="0.39200000000000002"/>
  </r>
  <r>
    <s v="APENs"/>
    <s v="08"/>
    <x v="1"/>
    <s v="20200254"/>
    <x v="16"/>
    <n v="0"/>
    <n v="0"/>
    <n v="0"/>
    <n v="0"/>
    <n v="0"/>
  </r>
  <r>
    <s v="APENs"/>
    <s v="08"/>
    <x v="1"/>
    <s v="20200254"/>
    <x v="16"/>
    <n v="0"/>
    <n v="0"/>
    <n v="0"/>
    <n v="2.3519999999999999E-2"/>
    <n v="0"/>
  </r>
  <r>
    <s v="APENs"/>
    <s v="08"/>
    <x v="1"/>
    <s v="20200254"/>
    <x v="16"/>
    <n v="0"/>
    <n v="5.7"/>
    <n v="0"/>
    <n v="0"/>
    <n v="0"/>
  </r>
  <r>
    <s v="APENs"/>
    <s v="08"/>
    <x v="1"/>
    <s v="31000299"/>
    <x v="25"/>
    <n v="0"/>
    <n v="2.6"/>
    <n v="0"/>
    <n v="0"/>
    <n v="0"/>
  </r>
  <r>
    <s v="APENs"/>
    <s v="08"/>
    <x v="1"/>
    <s v="31000302"/>
    <x v="15"/>
    <n v="0"/>
    <n v="7.7"/>
    <n v="0"/>
    <n v="0"/>
    <n v="0"/>
  </r>
  <r>
    <s v="APENs"/>
    <s v="08"/>
    <x v="1"/>
    <s v="31088801"/>
    <x v="17"/>
    <n v="0"/>
    <n v="4.6399999999999997"/>
    <n v="0"/>
    <n v="0"/>
    <n v="0"/>
  </r>
  <r>
    <s v="APENs"/>
    <s v="08"/>
    <x v="1"/>
    <s v="40400311"/>
    <x v="18"/>
    <n v="0"/>
    <n v="14.762115222032037"/>
    <n v="0"/>
    <n v="0"/>
    <n v="0"/>
  </r>
  <r>
    <s v="APENs"/>
    <s v="08"/>
    <x v="1"/>
    <s v="20200202"/>
    <x v="16"/>
    <n v="0"/>
    <n v="3.6"/>
    <n v="0"/>
    <n v="0"/>
    <n v="0"/>
  </r>
  <r>
    <s v="APENs"/>
    <s v="08"/>
    <x v="1"/>
    <s v="31000302"/>
    <x v="15"/>
    <n v="0"/>
    <n v="3.3611439999999999"/>
    <n v="0"/>
    <n v="0"/>
    <n v="0"/>
  </r>
  <r>
    <s v="APENs"/>
    <s v="08"/>
    <x v="1"/>
    <s v="31000302"/>
    <x v="15"/>
    <n v="0"/>
    <n v="1.6"/>
    <n v="0"/>
    <n v="0"/>
    <n v="0"/>
  </r>
  <r>
    <s v="APENs"/>
    <s v="08"/>
    <x v="1"/>
    <s v="31000302"/>
    <x v="15"/>
    <n v="0"/>
    <n v="3.5518559999999999"/>
    <n v="0"/>
    <n v="0"/>
    <n v="0"/>
  </r>
  <r>
    <s v="APENs"/>
    <s v="08"/>
    <x v="1"/>
    <s v="31000302"/>
    <x v="15"/>
    <n v="0"/>
    <n v="2.2999999999999998"/>
    <n v="0"/>
    <n v="0"/>
    <n v="0"/>
  </r>
  <r>
    <s v="APENs"/>
    <s v="08"/>
    <x v="1"/>
    <s v="31000302"/>
    <x v="15"/>
    <n v="0"/>
    <n v="2.6840660000000001"/>
    <n v="0"/>
    <n v="0"/>
    <n v="0"/>
  </r>
  <r>
    <s v="APENs"/>
    <s v="08"/>
    <x v="1"/>
    <s v="31000302"/>
    <x v="15"/>
    <n v="0"/>
    <n v="4.1760630000000001"/>
    <n v="0"/>
    <n v="0"/>
    <n v="0"/>
  </r>
  <r>
    <s v="APENs"/>
    <s v="08"/>
    <x v="1"/>
    <s v="31000302"/>
    <x v="15"/>
    <n v="0"/>
    <n v="3.292926"/>
    <n v="0"/>
    <n v="0"/>
    <n v="0"/>
  </r>
  <r>
    <s v="APENs"/>
    <s v="08"/>
    <x v="1"/>
    <s v="31000302"/>
    <x v="15"/>
    <n v="0"/>
    <n v="2.5"/>
    <n v="0"/>
    <n v="0"/>
    <n v="0"/>
  </r>
  <r>
    <s v="APENs"/>
    <s v="08"/>
    <x v="1"/>
    <s v="31000302"/>
    <x v="15"/>
    <n v="0"/>
    <n v="1.2"/>
    <n v="0"/>
    <n v="0"/>
    <n v="0"/>
  </r>
  <r>
    <s v="APENs"/>
    <s v="08"/>
    <x v="1"/>
    <s v="20200202"/>
    <x v="16"/>
    <n v="0"/>
    <n v="0"/>
    <n v="10.6"/>
    <n v="0"/>
    <n v="0"/>
  </r>
  <r>
    <s v="APENs"/>
    <s v="08"/>
    <x v="1"/>
    <s v="20200202"/>
    <x v="16"/>
    <n v="8.4"/>
    <n v="0"/>
    <n v="0"/>
    <n v="0"/>
    <n v="0"/>
  </r>
  <r>
    <s v="APENs"/>
    <s v="08"/>
    <x v="1"/>
    <s v="20200202"/>
    <x v="16"/>
    <n v="0"/>
    <n v="0"/>
    <n v="0"/>
    <n v="0"/>
    <n v="2.4500000000000001E-2"/>
  </r>
  <r>
    <s v="APENs"/>
    <s v="08"/>
    <x v="1"/>
    <s v="20200202"/>
    <x v="16"/>
    <n v="0"/>
    <n v="0"/>
    <n v="0"/>
    <n v="0"/>
    <n v="0"/>
  </r>
  <r>
    <s v="APENs"/>
    <s v="08"/>
    <x v="1"/>
    <s v="20200202"/>
    <x v="16"/>
    <n v="0"/>
    <n v="0"/>
    <n v="0"/>
    <n v="1.5E-3"/>
    <n v="0"/>
  </r>
  <r>
    <s v="APENs"/>
    <s v="08"/>
    <x v="1"/>
    <s v="20200202"/>
    <x v="16"/>
    <n v="0"/>
    <n v="7.3300000000000004E-2"/>
    <n v="0"/>
    <n v="0"/>
    <n v="0"/>
  </r>
  <r>
    <s v="APENs"/>
    <s v="08"/>
    <x v="1"/>
    <s v="31000301"/>
    <x v="15"/>
    <n v="0"/>
    <n v="1.89805"/>
    <n v="0"/>
    <n v="0"/>
    <n v="0"/>
  </r>
  <r>
    <s v="APENs"/>
    <s v="08"/>
    <x v="1"/>
    <s v="31000302"/>
    <x v="15"/>
    <n v="0"/>
    <n v="2.9838830000000001"/>
    <n v="0"/>
    <n v="0"/>
    <n v="0"/>
  </r>
  <r>
    <s v="APENs"/>
    <s v="08"/>
    <x v="1"/>
    <s v="31000301"/>
    <x v="15"/>
    <n v="0"/>
    <n v="2.5206270000000002"/>
    <n v="0"/>
    <n v="0"/>
    <n v="0"/>
  </r>
  <r>
    <s v="APENs"/>
    <s v="08"/>
    <x v="1"/>
    <s v="31000301"/>
    <x v="15"/>
    <n v="0"/>
    <n v="2.4044219999999998"/>
    <n v="0"/>
    <n v="0"/>
    <n v="0"/>
  </r>
  <r>
    <s v="APENs"/>
    <s v="08"/>
    <x v="1"/>
    <s v="31000301"/>
    <x v="15"/>
    <n v="0"/>
    <n v="2.31"/>
    <n v="0"/>
    <n v="0"/>
    <n v="0"/>
  </r>
  <r>
    <s v="APENs"/>
    <s v="08"/>
    <x v="1"/>
    <s v="31000304"/>
    <x v="15"/>
    <n v="0"/>
    <n v="2.016"/>
    <n v="0"/>
    <n v="0"/>
    <n v="0"/>
  </r>
  <r>
    <s v="APENs"/>
    <s v="08"/>
    <x v="1"/>
    <s v="31000301"/>
    <x v="15"/>
    <n v="0"/>
    <n v="4.0875360000000001"/>
    <n v="0"/>
    <n v="0"/>
    <n v="0"/>
  </r>
  <r>
    <s v="APENs"/>
    <s v="08"/>
    <x v="1"/>
    <s v="31000302"/>
    <x v="15"/>
    <n v="0"/>
    <n v="2.0966800000000001"/>
    <n v="0"/>
    <n v="0"/>
    <n v="0"/>
  </r>
  <r>
    <s v="APENs"/>
    <s v="08"/>
    <x v="1"/>
    <s v="31000301"/>
    <x v="15"/>
    <n v="0"/>
    <n v="3.9669720000000002"/>
    <n v="0"/>
    <n v="0"/>
    <n v="0"/>
  </r>
  <r>
    <s v="APENs"/>
    <s v="08"/>
    <x v="1"/>
    <s v="31000302"/>
    <x v="15"/>
    <n v="0"/>
    <n v="2.0449809999999999"/>
    <n v="0"/>
    <n v="0"/>
    <n v="0"/>
  </r>
  <r>
    <s v="APENs"/>
    <s v="08"/>
    <x v="1"/>
    <s v="31000302"/>
    <x v="15"/>
    <n v="0"/>
    <n v="4.0327500000000001"/>
    <n v="0"/>
    <n v="0"/>
    <n v="0"/>
  </r>
  <r>
    <s v="APENs"/>
    <s v="08"/>
    <x v="1"/>
    <s v="31000301"/>
    <x v="15"/>
    <n v="0"/>
    <n v="2.93777"/>
    <n v="0"/>
    <n v="0"/>
    <n v="0"/>
  </r>
  <r>
    <s v="APENs"/>
    <s v="08"/>
    <x v="1"/>
    <s v="31000301"/>
    <x v="15"/>
    <n v="0"/>
    <n v="3.4844550000000001"/>
    <n v="0"/>
    <n v="0"/>
    <n v="0"/>
  </r>
  <r>
    <s v="APENs"/>
    <s v="08"/>
    <x v="1"/>
    <s v="31000302"/>
    <x v="15"/>
    <n v="0"/>
    <n v="3.009125"/>
    <n v="0"/>
    <n v="0"/>
    <n v="0"/>
  </r>
  <r>
    <s v="APENs"/>
    <s v="08"/>
    <x v="1"/>
    <s v="31000302"/>
    <x v="15"/>
    <n v="0"/>
    <n v="3.0493209999999999"/>
    <n v="0"/>
    <n v="0"/>
    <n v="0"/>
  </r>
  <r>
    <s v="APENs"/>
    <s v="08"/>
    <x v="1"/>
    <s v="31000302"/>
    <x v="15"/>
    <n v="0"/>
    <n v="1.962256"/>
    <n v="0"/>
    <n v="0"/>
    <n v="0"/>
  </r>
  <r>
    <s v="APENs"/>
    <s v="08"/>
    <x v="1"/>
    <s v="31000302"/>
    <x v="15"/>
    <n v="0"/>
    <n v="3.4184890000000001"/>
    <n v="0"/>
    <n v="0"/>
    <n v="0"/>
  </r>
  <r>
    <s v="APENs"/>
    <s v="08"/>
    <x v="1"/>
    <s v="31000302"/>
    <x v="15"/>
    <n v="0"/>
    <n v="2.5511979999999999"/>
    <n v="0"/>
    <n v="0"/>
    <n v="0"/>
  </r>
  <r>
    <s v="APENs"/>
    <s v="08"/>
    <x v="1"/>
    <s v="31000301"/>
    <x v="15"/>
    <n v="0"/>
    <n v="1.326533"/>
    <n v="0"/>
    <n v="0"/>
    <n v="0"/>
  </r>
  <r>
    <s v="APENs"/>
    <s v="08"/>
    <x v="1"/>
    <s v="31000301"/>
    <x v="15"/>
    <n v="0"/>
    <n v="2.684396"/>
    <n v="0"/>
    <n v="0"/>
    <n v="0"/>
  </r>
  <r>
    <s v="APENs"/>
    <s v="08"/>
    <x v="1"/>
    <s v="31000304"/>
    <x v="15"/>
    <n v="0"/>
    <n v="1.85"/>
    <n v="0"/>
    <n v="0"/>
    <n v="0"/>
  </r>
  <r>
    <s v="APENs"/>
    <s v="08"/>
    <x v="1"/>
    <s v="31000301"/>
    <x v="15"/>
    <n v="0"/>
    <n v="2.8862700000000001"/>
    <n v="0"/>
    <n v="0"/>
    <n v="0"/>
  </r>
  <r>
    <s v="APENs"/>
    <s v="08"/>
    <x v="1"/>
    <s v="31000301"/>
    <x v="15"/>
    <n v="0"/>
    <n v="4.9610880000000002"/>
    <n v="0"/>
    <n v="0"/>
    <n v="0"/>
  </r>
  <r>
    <s v="APENs"/>
    <s v="08"/>
    <x v="1"/>
    <s v="31000302"/>
    <x v="15"/>
    <n v="0"/>
    <n v="6.7584600000000004"/>
    <n v="0"/>
    <n v="0"/>
    <n v="0"/>
  </r>
  <r>
    <s v="APENs"/>
    <s v="08"/>
    <x v="1"/>
    <s v="31000301"/>
    <x v="15"/>
    <n v="0"/>
    <n v="2.975352"/>
    <n v="0"/>
    <n v="0"/>
    <n v="0"/>
  </r>
  <r>
    <s v="APENs"/>
    <s v="08"/>
    <x v="1"/>
    <s v="31000301"/>
    <x v="15"/>
    <n v="0"/>
    <n v="5.9839919999999998"/>
    <n v="0"/>
    <n v="0"/>
    <n v="0"/>
  </r>
  <r>
    <s v="APENs"/>
    <s v="08"/>
    <x v="1"/>
    <s v="31000301"/>
    <x v="15"/>
    <n v="0"/>
    <n v="4.2547680000000003"/>
    <n v="0"/>
    <n v="0"/>
    <n v="0"/>
  </r>
  <r>
    <s v="APENs"/>
    <s v="08"/>
    <x v="1"/>
    <s v="31000301"/>
    <x v="15"/>
    <n v="0"/>
    <n v="4.4531039999999997"/>
    <n v="0"/>
    <n v="0"/>
    <n v="0"/>
  </r>
  <r>
    <s v="APENs"/>
    <s v="08"/>
    <x v="1"/>
    <s v="31000301"/>
    <x v="15"/>
    <n v="0"/>
    <n v="4.1020849999999998"/>
    <n v="0"/>
    <n v="0"/>
    <n v="0"/>
  </r>
  <r>
    <s v="APENs"/>
    <s v="08"/>
    <x v="1"/>
    <s v="31000301"/>
    <x v="15"/>
    <n v="0"/>
    <n v="3.7853889999999999"/>
    <n v="0"/>
    <n v="0"/>
    <n v="0"/>
  </r>
  <r>
    <s v="APENs"/>
    <s v="08"/>
    <x v="1"/>
    <s v="31000301"/>
    <x v="15"/>
    <n v="0"/>
    <n v="1.962955"/>
    <n v="0"/>
    <n v="0"/>
    <n v="0"/>
  </r>
  <r>
    <s v="APENs"/>
    <s v="08"/>
    <x v="1"/>
    <s v="20200202"/>
    <x v="16"/>
    <n v="0"/>
    <n v="0"/>
    <n v="4.3649959999999997"/>
    <n v="0"/>
    <n v="0"/>
  </r>
  <r>
    <s v="APENs"/>
    <s v="08"/>
    <x v="1"/>
    <s v="20200202"/>
    <x v="16"/>
    <n v="9.6029999999999998"/>
    <n v="0"/>
    <n v="0"/>
    <n v="0"/>
    <n v="0"/>
  </r>
  <r>
    <s v="APENs"/>
    <s v="08"/>
    <x v="1"/>
    <s v="20200202"/>
    <x v="16"/>
    <n v="0"/>
    <n v="0"/>
    <n v="0"/>
    <n v="0"/>
    <n v="0.16005"/>
  </r>
  <r>
    <s v="APENs"/>
    <s v="08"/>
    <x v="1"/>
    <s v="20200202"/>
    <x v="16"/>
    <n v="0"/>
    <n v="0"/>
    <n v="0"/>
    <n v="0"/>
    <n v="0"/>
  </r>
  <r>
    <s v="APENs"/>
    <s v="08"/>
    <x v="1"/>
    <s v="20200202"/>
    <x v="16"/>
    <n v="0"/>
    <n v="0"/>
    <n v="0"/>
    <n v="9.6030000000000004E-3"/>
    <n v="0"/>
  </r>
  <r>
    <s v="APENs"/>
    <s v="08"/>
    <x v="1"/>
    <s v="20200202"/>
    <x v="16"/>
    <n v="0"/>
    <n v="2.3280069999999999"/>
    <n v="0"/>
    <n v="0"/>
    <n v="0"/>
  </r>
  <r>
    <s v="APENs"/>
    <s v="08"/>
    <x v="1"/>
    <s v="31000225"/>
    <x v="28"/>
    <n v="0"/>
    <n v="2.8"/>
    <n v="0"/>
    <n v="0"/>
    <n v="0"/>
  </r>
  <r>
    <s v="APENs"/>
    <s v="08"/>
    <x v="1"/>
    <s v="31000225"/>
    <x v="28"/>
    <n v="0"/>
    <n v="2.9"/>
    <n v="0"/>
    <n v="0"/>
    <n v="0"/>
  </r>
  <r>
    <s v="APENs"/>
    <s v="08"/>
    <x v="1"/>
    <s v="31000225"/>
    <x v="28"/>
    <n v="0"/>
    <n v="2.1"/>
    <n v="0"/>
    <n v="0"/>
    <n v="0"/>
  </r>
  <r>
    <s v="APENs"/>
    <s v="08"/>
    <x v="1"/>
    <s v="31000225"/>
    <x v="28"/>
    <n v="0"/>
    <n v="2.7"/>
    <n v="0"/>
    <n v="0"/>
    <n v="0"/>
  </r>
  <r>
    <s v="APENs"/>
    <s v="08"/>
    <x v="1"/>
    <s v="31000225"/>
    <x v="28"/>
    <n v="0"/>
    <n v="1.6"/>
    <n v="0"/>
    <n v="0"/>
    <n v="0"/>
  </r>
  <r>
    <s v="APENs"/>
    <s v="08"/>
    <x v="1"/>
    <s v="31000225"/>
    <x v="28"/>
    <n v="0"/>
    <n v="1.8"/>
    <n v="0"/>
    <n v="0"/>
    <n v="0"/>
  </r>
  <r>
    <s v="APENs"/>
    <s v="08"/>
    <x v="1"/>
    <s v="31000225"/>
    <x v="28"/>
    <n v="0"/>
    <n v="2.7"/>
    <n v="0"/>
    <n v="0"/>
    <n v="0"/>
  </r>
  <r>
    <s v="APENs"/>
    <s v="08"/>
    <x v="1"/>
    <s v="31000225"/>
    <x v="28"/>
    <n v="0"/>
    <n v="0.22850000000000001"/>
    <n v="0"/>
    <n v="0"/>
    <n v="0"/>
  </r>
  <r>
    <s v="APENs"/>
    <s v="08"/>
    <x v="1"/>
    <s v="31000225"/>
    <x v="28"/>
    <n v="0"/>
    <n v="2.7"/>
    <n v="0"/>
    <n v="0"/>
    <n v="0"/>
  </r>
  <r>
    <s v="APENs"/>
    <s v="08"/>
    <x v="1"/>
    <s v="31000225"/>
    <x v="28"/>
    <n v="0"/>
    <n v="2.4"/>
    <n v="0"/>
    <n v="0"/>
    <n v="0"/>
  </r>
  <r>
    <s v="APENs"/>
    <s v="08"/>
    <x v="1"/>
    <s v="31000225"/>
    <x v="28"/>
    <n v="0"/>
    <n v="5.4"/>
    <n v="0"/>
    <n v="0"/>
    <n v="0"/>
  </r>
  <r>
    <s v="APENs"/>
    <s v="08"/>
    <x v="1"/>
    <s v="31000225"/>
    <x v="28"/>
    <n v="0"/>
    <n v="2.9"/>
    <n v="0"/>
    <n v="0"/>
    <n v="0"/>
  </r>
  <r>
    <s v="APENs"/>
    <s v="08"/>
    <x v="1"/>
    <s v="31000225"/>
    <x v="28"/>
    <n v="0"/>
    <n v="2.4"/>
    <n v="0"/>
    <n v="0"/>
    <n v="0"/>
  </r>
  <r>
    <s v="APENs"/>
    <s v="08"/>
    <x v="1"/>
    <s v="31000225"/>
    <x v="28"/>
    <n v="0"/>
    <n v="2.63"/>
    <n v="0"/>
    <n v="0"/>
    <n v="0"/>
  </r>
  <r>
    <s v="APENs"/>
    <s v="08"/>
    <x v="1"/>
    <s v="31000225"/>
    <x v="28"/>
    <n v="0"/>
    <n v="2.29"/>
    <n v="0"/>
    <n v="0"/>
    <n v="0"/>
  </r>
  <r>
    <s v="APENs"/>
    <s v="08"/>
    <x v="1"/>
    <s v="31000225"/>
    <x v="28"/>
    <n v="0"/>
    <n v="2.86"/>
    <n v="0"/>
    <n v="0"/>
    <n v="0"/>
  </r>
  <r>
    <s v="APENs"/>
    <s v="08"/>
    <x v="1"/>
    <s v="31000227"/>
    <x v="15"/>
    <n v="0"/>
    <n v="6.1000800000000002"/>
    <n v="0"/>
    <n v="0"/>
    <n v="0"/>
  </r>
  <r>
    <s v="APENs"/>
    <s v="08"/>
    <x v="1"/>
    <s v="31000225"/>
    <x v="28"/>
    <n v="0"/>
    <n v="3.37"/>
    <n v="0"/>
    <n v="0"/>
    <n v="0"/>
  </r>
  <r>
    <s v="APENs"/>
    <s v="08"/>
    <x v="1"/>
    <s v="31000225"/>
    <x v="28"/>
    <n v="0"/>
    <n v="2.34"/>
    <n v="0"/>
    <n v="0"/>
    <n v="0"/>
  </r>
  <r>
    <s v="APENs"/>
    <s v="08"/>
    <x v="1"/>
    <s v="31000225"/>
    <x v="28"/>
    <n v="0"/>
    <n v="2.48"/>
    <n v="0"/>
    <n v="0"/>
    <n v="0"/>
  </r>
  <r>
    <s v="APENs"/>
    <s v="08"/>
    <x v="1"/>
    <s v="31000225"/>
    <x v="28"/>
    <n v="0"/>
    <n v="2.9"/>
    <n v="0"/>
    <n v="0"/>
    <n v="0"/>
  </r>
  <r>
    <s v="APENs"/>
    <s v="08"/>
    <x v="1"/>
    <s v="31000225"/>
    <x v="28"/>
    <n v="0"/>
    <n v="1.4"/>
    <n v="0"/>
    <n v="0"/>
    <n v="0"/>
  </r>
  <r>
    <s v="APENs"/>
    <s v="08"/>
    <x v="1"/>
    <s v="31000225"/>
    <x v="28"/>
    <n v="0"/>
    <n v="2"/>
    <n v="0"/>
    <n v="0"/>
    <n v="0"/>
  </r>
  <r>
    <s v="APENs"/>
    <s v="08"/>
    <x v="1"/>
    <s v="31000225"/>
    <x v="28"/>
    <n v="0"/>
    <n v="3"/>
    <n v="0"/>
    <n v="0"/>
    <n v="0"/>
  </r>
  <r>
    <s v="APENs"/>
    <s v="08"/>
    <x v="1"/>
    <s v="31000225"/>
    <x v="28"/>
    <n v="0"/>
    <n v="2.7"/>
    <n v="0"/>
    <n v="0"/>
    <n v="0"/>
  </r>
  <r>
    <s v="APENs"/>
    <s v="08"/>
    <x v="1"/>
    <s v="31000225"/>
    <x v="28"/>
    <n v="0"/>
    <n v="3"/>
    <n v="0"/>
    <n v="0"/>
    <n v="0"/>
  </r>
  <r>
    <s v="APENs"/>
    <s v="08"/>
    <x v="1"/>
    <s v="31000225"/>
    <x v="28"/>
    <n v="0"/>
    <n v="2.2999999999999998"/>
    <n v="0"/>
    <n v="0"/>
    <n v="0"/>
  </r>
  <r>
    <s v="APENs"/>
    <s v="08"/>
    <x v="1"/>
    <s v="31000225"/>
    <x v="28"/>
    <n v="0"/>
    <n v="5.89"/>
    <n v="0"/>
    <n v="0"/>
    <n v="0"/>
  </r>
  <r>
    <s v="APENs"/>
    <s v="08"/>
    <x v="1"/>
    <s v="31000225"/>
    <x v="28"/>
    <n v="0"/>
    <n v="2.17"/>
    <n v="0"/>
    <n v="0"/>
    <n v="0"/>
  </r>
  <r>
    <s v="APENs"/>
    <s v="08"/>
    <x v="1"/>
    <s v="31000225"/>
    <x v="28"/>
    <n v="0"/>
    <n v="1.8433330000000001"/>
    <n v="0"/>
    <n v="0"/>
    <n v="0"/>
  </r>
  <r>
    <s v="APENs"/>
    <s v="08"/>
    <x v="1"/>
    <s v="31000301"/>
    <x v="15"/>
    <n v="0"/>
    <n v="1.6"/>
    <n v="0"/>
    <n v="0"/>
    <n v="0"/>
  </r>
  <r>
    <s v="APENs"/>
    <s v="08"/>
    <x v="1"/>
    <s v="31000301"/>
    <x v="15"/>
    <n v="0"/>
    <n v="1.8"/>
    <n v="0"/>
    <n v="0"/>
    <n v="0"/>
  </r>
  <r>
    <s v="APENs"/>
    <s v="08"/>
    <x v="1"/>
    <s v="20200202"/>
    <x v="16"/>
    <n v="0"/>
    <n v="0"/>
    <n v="6.1"/>
    <n v="0"/>
    <n v="0"/>
  </r>
  <r>
    <s v="APENs"/>
    <s v="08"/>
    <x v="1"/>
    <s v="20200202"/>
    <x v="16"/>
    <n v="9"/>
    <n v="0"/>
    <n v="0"/>
    <n v="0"/>
    <n v="0"/>
  </r>
  <r>
    <s v="APENs"/>
    <s v="08"/>
    <x v="1"/>
    <s v="20200202"/>
    <x v="16"/>
    <n v="0"/>
    <n v="0"/>
    <n v="0"/>
    <n v="0"/>
    <n v="0.12"/>
  </r>
  <r>
    <s v="APENs"/>
    <s v="08"/>
    <x v="1"/>
    <s v="20200202"/>
    <x v="16"/>
    <n v="0"/>
    <n v="0"/>
    <n v="0"/>
    <n v="0"/>
    <n v="0"/>
  </r>
  <r>
    <s v="APENs"/>
    <s v="08"/>
    <x v="1"/>
    <s v="20200202"/>
    <x v="16"/>
    <n v="0"/>
    <n v="0"/>
    <n v="0"/>
    <n v="7.1999999999999998E-3"/>
    <n v="0"/>
  </r>
  <r>
    <s v="APENs"/>
    <s v="08"/>
    <x v="1"/>
    <s v="20200202"/>
    <x v="16"/>
    <n v="0"/>
    <n v="2.6000040000000002"/>
    <n v="0"/>
    <n v="0"/>
    <n v="0"/>
  </r>
  <r>
    <s v="APENs"/>
    <s v="08"/>
    <x v="1"/>
    <s v="20200253"/>
    <x v="16"/>
    <n v="0"/>
    <n v="0"/>
    <n v="23.10005"/>
    <n v="0"/>
    <n v="0"/>
  </r>
  <r>
    <s v="APENs"/>
    <s v="08"/>
    <x v="1"/>
    <s v="20200253"/>
    <x v="16"/>
    <n v="23.10005"/>
    <n v="0"/>
    <n v="0"/>
    <n v="0"/>
    <n v="0"/>
  </r>
  <r>
    <s v="APENs"/>
    <s v="08"/>
    <x v="1"/>
    <s v="20200253"/>
    <x v="16"/>
    <n v="0"/>
    <n v="0"/>
    <n v="0"/>
    <n v="0"/>
    <n v="5.7500000000000002E-2"/>
  </r>
  <r>
    <s v="APENs"/>
    <s v="08"/>
    <x v="1"/>
    <s v="20200253"/>
    <x v="16"/>
    <n v="0"/>
    <n v="0"/>
    <n v="0"/>
    <n v="0"/>
    <n v="0"/>
  </r>
  <r>
    <s v="APENs"/>
    <s v="08"/>
    <x v="1"/>
    <s v="20200253"/>
    <x v="16"/>
    <n v="0"/>
    <n v="0"/>
    <n v="0"/>
    <n v="3.4499999999999999E-3"/>
    <n v="0"/>
  </r>
  <r>
    <s v="APENs"/>
    <s v="08"/>
    <x v="1"/>
    <s v="20200253"/>
    <x v="16"/>
    <n v="0"/>
    <n v="0.20000200000000001"/>
    <n v="0"/>
    <n v="0"/>
    <n v="0"/>
  </r>
  <r>
    <s v="APENs"/>
    <s v="08"/>
    <x v="1"/>
    <s v="40400311"/>
    <x v="18"/>
    <n v="0"/>
    <n v="1.118115958362208"/>
    <n v="0"/>
    <n v="0"/>
    <n v="0"/>
  </r>
  <r>
    <s v="APENs"/>
    <s v="08"/>
    <x v="1"/>
    <s v="20200254"/>
    <x v="16"/>
    <n v="0"/>
    <n v="0"/>
    <n v="0.2"/>
    <n v="0"/>
    <n v="0"/>
  </r>
  <r>
    <s v="APENs"/>
    <s v="08"/>
    <x v="1"/>
    <s v="20200254"/>
    <x v="16"/>
    <n v="13"/>
    <n v="0"/>
    <n v="0"/>
    <n v="0"/>
    <n v="0"/>
  </r>
  <r>
    <s v="APENs"/>
    <s v="08"/>
    <x v="1"/>
    <s v="20200254"/>
    <x v="16"/>
    <n v="0"/>
    <n v="0.9"/>
    <n v="0"/>
    <n v="0"/>
    <n v="0"/>
  </r>
  <r>
    <s v="APENs"/>
    <s v="08"/>
    <x v="1"/>
    <s v="31000199"/>
    <x v="22"/>
    <n v="0"/>
    <n v="1.075807"/>
    <n v="0"/>
    <n v="0"/>
    <n v="0"/>
  </r>
  <r>
    <s v="APENs"/>
    <s v="08"/>
    <x v="1"/>
    <s v="40400311"/>
    <x v="18"/>
    <n v="0"/>
    <n v="6.2985024947336692"/>
    <n v="0"/>
    <n v="0"/>
    <n v="0"/>
  </r>
  <r>
    <s v="APENs"/>
    <s v="08"/>
    <x v="1"/>
    <s v="31000201"/>
    <x v="20"/>
    <n v="0"/>
    <n v="3.7500040000000001"/>
    <n v="0"/>
    <n v="0"/>
    <n v="0"/>
  </r>
  <r>
    <s v="APENs"/>
    <s v="08"/>
    <x v="1"/>
    <s v="31000301"/>
    <x v="15"/>
    <n v="0"/>
    <n v="1.9800009999999999"/>
    <n v="0"/>
    <n v="0"/>
    <n v="0"/>
  </r>
  <r>
    <s v="APENs"/>
    <s v="08"/>
    <x v="1"/>
    <s v="31000301"/>
    <x v="15"/>
    <n v="0"/>
    <n v="2.080003"/>
    <n v="0"/>
    <n v="0"/>
    <n v="0"/>
  </r>
  <r>
    <s v="APENs"/>
    <s v="08"/>
    <x v="1"/>
    <s v="31000301"/>
    <x v="15"/>
    <n v="0"/>
    <n v="2.1200019999999999"/>
    <n v="0"/>
    <n v="0"/>
    <n v="0"/>
  </r>
  <r>
    <s v="APENs"/>
    <s v="08"/>
    <x v="1"/>
    <s v="31000301"/>
    <x v="15"/>
    <n v="0"/>
    <n v="2.1900050000000002"/>
    <n v="0"/>
    <n v="0"/>
    <n v="0"/>
  </r>
  <r>
    <s v="APENs"/>
    <s v="08"/>
    <x v="1"/>
    <s v="31000301"/>
    <x v="15"/>
    <n v="0"/>
    <n v="2.3400289999999999"/>
    <n v="0"/>
    <n v="0"/>
    <n v="0"/>
  </r>
  <r>
    <s v="APENs"/>
    <s v="08"/>
    <x v="1"/>
    <s v="31000301"/>
    <x v="15"/>
    <n v="0"/>
    <n v="2.3400210000000001"/>
    <n v="0"/>
    <n v="0"/>
    <n v="0"/>
  </r>
  <r>
    <s v="APENs"/>
    <s v="08"/>
    <x v="1"/>
    <s v="31000301"/>
    <x v="15"/>
    <n v="0"/>
    <n v="2.3700079999999999"/>
    <n v="0"/>
    <n v="0"/>
    <n v="0"/>
  </r>
  <r>
    <s v="APENs"/>
    <s v="08"/>
    <x v="1"/>
    <s v="31000301"/>
    <x v="15"/>
    <n v="0"/>
    <n v="2.5200079999999998"/>
    <n v="0"/>
    <n v="0"/>
    <n v="0"/>
  </r>
  <r>
    <s v="APENs"/>
    <s v="08"/>
    <x v="1"/>
    <s v="31000301"/>
    <x v="15"/>
    <n v="0"/>
    <n v="2.6800109999999999"/>
    <n v="0"/>
    <n v="0"/>
    <n v="0"/>
  </r>
  <r>
    <s v="APENs"/>
    <s v="08"/>
    <x v="1"/>
    <s v="31000301"/>
    <x v="15"/>
    <n v="0"/>
    <n v="2.71"/>
    <n v="0"/>
    <n v="0"/>
    <n v="0"/>
  </r>
  <r>
    <s v="APENs"/>
    <s v="08"/>
    <x v="1"/>
    <s v="31000301"/>
    <x v="15"/>
    <n v="0"/>
    <n v="2.9300169999999999"/>
    <n v="0"/>
    <n v="0"/>
    <n v="0"/>
  </r>
  <r>
    <s v="APENs"/>
    <s v="08"/>
    <x v="1"/>
    <s v="31000301"/>
    <x v="15"/>
    <n v="0"/>
    <n v="2.0400109999999998"/>
    <n v="0"/>
    <n v="0"/>
    <n v="0"/>
  </r>
  <r>
    <s v="APENs"/>
    <s v="08"/>
    <x v="1"/>
    <s v="31000301"/>
    <x v="15"/>
    <n v="0"/>
    <n v="3.1600109999999999"/>
    <n v="0"/>
    <n v="0"/>
    <n v="0"/>
  </r>
  <r>
    <s v="APENs"/>
    <s v="08"/>
    <x v="1"/>
    <s v="31000301"/>
    <x v="15"/>
    <n v="0"/>
    <n v="3.19001"/>
    <n v="0"/>
    <n v="0"/>
    <n v="0"/>
  </r>
  <r>
    <s v="APENs"/>
    <s v="08"/>
    <x v="1"/>
    <s v="31000301"/>
    <x v="15"/>
    <n v="0"/>
    <n v="2.1600009999999998"/>
    <n v="0"/>
    <n v="0"/>
    <n v="0"/>
  </r>
  <r>
    <s v="APENs"/>
    <s v="08"/>
    <x v="1"/>
    <s v="31000301"/>
    <x v="15"/>
    <n v="0"/>
    <n v="2.4300099999999998"/>
    <n v="0"/>
    <n v="0"/>
    <n v="0"/>
  </r>
  <r>
    <s v="APENs"/>
    <s v="08"/>
    <x v="1"/>
    <s v="31000301"/>
    <x v="15"/>
    <n v="0"/>
    <n v="2.1"/>
    <n v="0"/>
    <n v="0"/>
    <n v="0"/>
  </r>
  <r>
    <s v="APENs"/>
    <s v="08"/>
    <x v="1"/>
    <s v="31000301"/>
    <x v="15"/>
    <n v="0"/>
    <n v="2.1001210000000001"/>
    <n v="0"/>
    <n v="0"/>
    <n v="0"/>
  </r>
  <r>
    <s v="APENs"/>
    <s v="08"/>
    <x v="1"/>
    <s v="31000301"/>
    <x v="15"/>
    <n v="0"/>
    <n v="2.2001010000000001"/>
    <n v="0"/>
    <n v="0"/>
    <n v="0"/>
  </r>
  <r>
    <s v="APENs"/>
    <s v="08"/>
    <x v="1"/>
    <s v="31000301"/>
    <x v="15"/>
    <n v="0"/>
    <n v="2.5000599999999999"/>
    <n v="0"/>
    <n v="0"/>
    <n v="0"/>
  </r>
  <r>
    <s v="APENs"/>
    <s v="08"/>
    <x v="1"/>
    <s v="31000301"/>
    <x v="15"/>
    <n v="0"/>
    <n v="2.8000729999999998"/>
    <n v="0"/>
    <n v="0"/>
    <n v="0"/>
  </r>
  <r>
    <s v="APENs"/>
    <s v="08"/>
    <x v="1"/>
    <s v="31000301"/>
    <x v="15"/>
    <n v="0"/>
    <n v="2.9000590000000002"/>
    <n v="0"/>
    <n v="0"/>
    <n v="0"/>
  </r>
  <r>
    <s v="APENs"/>
    <s v="08"/>
    <x v="1"/>
    <s v="31000301"/>
    <x v="15"/>
    <n v="0"/>
    <n v="3.9001640000000002"/>
    <n v="0"/>
    <n v="0"/>
    <n v="0"/>
  </r>
  <r>
    <s v="APENs"/>
    <s v="08"/>
    <x v="1"/>
    <s v="31000301"/>
    <x v="15"/>
    <n v="0"/>
    <n v="2.200116"/>
    <n v="0"/>
    <n v="0"/>
    <n v="0"/>
  </r>
  <r>
    <s v="APENs"/>
    <s v="08"/>
    <x v="1"/>
    <s v="31000301"/>
    <x v="15"/>
    <n v="0"/>
    <n v="2.6200060000000001"/>
    <n v="0"/>
    <n v="0"/>
    <n v="0"/>
  </r>
  <r>
    <s v="APENs"/>
    <s v="08"/>
    <x v="1"/>
    <s v="31000301"/>
    <x v="15"/>
    <n v="0"/>
    <n v="2.3800080000000001"/>
    <n v="0"/>
    <n v="0"/>
    <n v="0"/>
  </r>
  <r>
    <s v="APENs"/>
    <s v="08"/>
    <x v="1"/>
    <s v="31000301"/>
    <x v="15"/>
    <n v="0"/>
    <n v="2.3500070000000002"/>
    <n v="0"/>
    <n v="0"/>
    <n v="0"/>
  </r>
  <r>
    <s v="APENs"/>
    <s v="08"/>
    <x v="1"/>
    <s v="31000301"/>
    <x v="15"/>
    <n v="0"/>
    <n v="2.5400019999999999"/>
    <n v="0"/>
    <n v="0"/>
    <n v="0"/>
  </r>
  <r>
    <s v="APENs"/>
    <s v="08"/>
    <x v="1"/>
    <s v="31000301"/>
    <x v="15"/>
    <n v="0"/>
    <n v="3.0101140000000002"/>
    <n v="0"/>
    <n v="0"/>
    <n v="0"/>
  </r>
  <r>
    <s v="APENs"/>
    <s v="08"/>
    <x v="1"/>
    <s v="31000301"/>
    <x v="15"/>
    <n v="0"/>
    <n v="3.120012"/>
    <n v="0"/>
    <n v="0"/>
    <n v="0"/>
  </r>
  <r>
    <s v="APENs"/>
    <s v="08"/>
    <x v="1"/>
    <s v="31000301"/>
    <x v="15"/>
    <n v="0"/>
    <n v="1.53"/>
    <n v="0"/>
    <n v="0"/>
    <n v="0"/>
  </r>
  <r>
    <s v="APENs"/>
    <s v="08"/>
    <x v="1"/>
    <s v="31000301"/>
    <x v="15"/>
    <n v="0"/>
    <n v="2.2001010000000001"/>
    <n v="0"/>
    <n v="0"/>
    <n v="0"/>
  </r>
  <r>
    <s v="APENs"/>
    <s v="08"/>
    <x v="1"/>
    <s v="31000301"/>
    <x v="15"/>
    <n v="0"/>
    <n v="1.9400040000000001"/>
    <n v="0"/>
    <n v="0"/>
    <n v="0"/>
  </r>
  <r>
    <s v="APENs"/>
    <s v="08"/>
    <x v="1"/>
    <s v="31000301"/>
    <x v="15"/>
    <n v="0"/>
    <n v="1.340001"/>
    <n v="0"/>
    <n v="0"/>
    <n v="0"/>
  </r>
  <r>
    <s v="APENs"/>
    <s v="08"/>
    <x v="1"/>
    <s v="31000301"/>
    <x v="15"/>
    <n v="0"/>
    <n v="2.0600160000000001"/>
    <n v="0"/>
    <n v="0"/>
    <n v="0"/>
  </r>
  <r>
    <s v="APENs"/>
    <s v="08"/>
    <x v="1"/>
    <s v="31000301"/>
    <x v="15"/>
    <n v="0"/>
    <n v="2.2100110000000002"/>
    <n v="0"/>
    <n v="0"/>
    <n v="0"/>
  </r>
  <r>
    <s v="APENs"/>
    <s v="08"/>
    <x v="1"/>
    <s v="31000301"/>
    <x v="15"/>
    <n v="0"/>
    <n v="2.9000110000000001"/>
    <n v="0"/>
    <n v="0"/>
    <n v="0"/>
  </r>
  <r>
    <s v="APENs"/>
    <s v="08"/>
    <x v="1"/>
    <s v="31000301"/>
    <x v="15"/>
    <n v="0"/>
    <n v="2.6000930000000002"/>
    <n v="0"/>
    <n v="0"/>
    <n v="0"/>
  </r>
  <r>
    <s v="APENs"/>
    <s v="08"/>
    <x v="1"/>
    <s v="31000302"/>
    <x v="15"/>
    <n v="0"/>
    <n v="2.5900020000000001"/>
    <n v="0"/>
    <n v="0"/>
    <n v="0"/>
  </r>
  <r>
    <s v="APENs"/>
    <s v="08"/>
    <x v="1"/>
    <s v="20200202"/>
    <x v="16"/>
    <n v="0"/>
    <n v="0"/>
    <n v="22.1"/>
    <n v="0"/>
    <n v="0"/>
  </r>
  <r>
    <s v="APENs"/>
    <s v="08"/>
    <x v="1"/>
    <s v="20200202"/>
    <x v="16"/>
    <n v="16.600000000000001"/>
    <n v="0"/>
    <n v="0"/>
    <n v="0"/>
    <n v="0"/>
  </r>
  <r>
    <s v="APENs"/>
    <s v="08"/>
    <x v="1"/>
    <s v="20200202"/>
    <x v="16"/>
    <n v="0"/>
    <n v="0"/>
    <n v="0"/>
    <n v="0"/>
    <n v="0.378"/>
  </r>
  <r>
    <s v="APENs"/>
    <s v="08"/>
    <x v="1"/>
    <s v="20200202"/>
    <x v="16"/>
    <n v="0"/>
    <n v="0"/>
    <n v="0"/>
    <n v="0"/>
    <n v="0"/>
  </r>
  <r>
    <s v="APENs"/>
    <s v="08"/>
    <x v="1"/>
    <s v="20200202"/>
    <x v="16"/>
    <n v="0"/>
    <n v="0"/>
    <n v="0"/>
    <n v="2.2679999999999999E-2"/>
    <n v="0"/>
  </r>
  <r>
    <s v="APENs"/>
    <s v="08"/>
    <x v="1"/>
    <s v="20200202"/>
    <x v="16"/>
    <n v="0"/>
    <n v="11"/>
    <n v="0"/>
    <n v="0"/>
    <n v="0"/>
  </r>
  <r>
    <s v="APENs"/>
    <s v="08"/>
    <x v="1"/>
    <s v="20200202"/>
    <x v="16"/>
    <n v="0"/>
    <n v="0"/>
    <n v="5.8"/>
    <n v="0"/>
    <n v="0"/>
  </r>
  <r>
    <s v="APENs"/>
    <s v="08"/>
    <x v="1"/>
    <s v="20200202"/>
    <x v="16"/>
    <n v="17.5"/>
    <n v="0"/>
    <n v="0"/>
    <n v="0"/>
    <n v="0"/>
  </r>
  <r>
    <s v="APENs"/>
    <s v="08"/>
    <x v="1"/>
    <s v="20200202"/>
    <x v="16"/>
    <n v="0"/>
    <n v="0"/>
    <n v="0"/>
    <n v="0"/>
    <n v="0.4"/>
  </r>
  <r>
    <s v="APENs"/>
    <s v="08"/>
    <x v="1"/>
    <s v="20200202"/>
    <x v="16"/>
    <n v="0"/>
    <n v="0"/>
    <n v="0"/>
    <n v="0"/>
    <n v="0"/>
  </r>
  <r>
    <s v="APENs"/>
    <s v="08"/>
    <x v="1"/>
    <s v="20200202"/>
    <x v="16"/>
    <n v="0"/>
    <n v="0"/>
    <n v="0"/>
    <n v="2.4E-2"/>
    <n v="0"/>
  </r>
  <r>
    <s v="APENs"/>
    <s v="08"/>
    <x v="1"/>
    <s v="20200202"/>
    <x v="16"/>
    <n v="0"/>
    <n v="5.8"/>
    <n v="0"/>
    <n v="0"/>
    <n v="0"/>
  </r>
  <r>
    <s v="APENs"/>
    <s v="08"/>
    <x v="1"/>
    <s v="20200252"/>
    <x v="16"/>
    <n v="0"/>
    <n v="0"/>
    <n v="5.8"/>
    <n v="0"/>
    <n v="0"/>
  </r>
  <r>
    <s v="APENs"/>
    <s v="08"/>
    <x v="1"/>
    <s v="20200252"/>
    <x v="16"/>
    <n v="17.5"/>
    <n v="0"/>
    <n v="0"/>
    <n v="0"/>
    <n v="0"/>
  </r>
  <r>
    <s v="APENs"/>
    <s v="08"/>
    <x v="1"/>
    <s v="20200252"/>
    <x v="16"/>
    <n v="0"/>
    <n v="0"/>
    <n v="0"/>
    <n v="0"/>
    <n v="0.4"/>
  </r>
  <r>
    <s v="APENs"/>
    <s v="08"/>
    <x v="1"/>
    <s v="20200252"/>
    <x v="16"/>
    <n v="0"/>
    <n v="0"/>
    <n v="0"/>
    <n v="0"/>
    <n v="0"/>
  </r>
  <r>
    <s v="APENs"/>
    <s v="08"/>
    <x v="1"/>
    <s v="20200252"/>
    <x v="16"/>
    <n v="0"/>
    <n v="0"/>
    <n v="0"/>
    <n v="2.4E-2"/>
    <n v="0"/>
  </r>
  <r>
    <s v="APENs"/>
    <s v="08"/>
    <x v="1"/>
    <s v="20200252"/>
    <x v="16"/>
    <n v="0"/>
    <n v="5.8"/>
    <n v="0"/>
    <n v="0"/>
    <n v="0"/>
  </r>
  <r>
    <s v="APENs"/>
    <s v="08"/>
    <x v="1"/>
    <s v="20200254"/>
    <x v="16"/>
    <n v="0"/>
    <n v="0"/>
    <n v="5.8"/>
    <n v="0"/>
    <n v="0"/>
  </r>
  <r>
    <s v="APENs"/>
    <s v="08"/>
    <x v="1"/>
    <s v="20200254"/>
    <x v="16"/>
    <n v="15.2"/>
    <n v="0"/>
    <n v="0"/>
    <n v="0"/>
    <n v="0"/>
  </r>
  <r>
    <s v="APENs"/>
    <s v="08"/>
    <x v="1"/>
    <s v="20200254"/>
    <x v="16"/>
    <n v="0"/>
    <n v="0"/>
    <n v="0"/>
    <n v="0"/>
    <n v="0.4"/>
  </r>
  <r>
    <s v="APENs"/>
    <s v="08"/>
    <x v="1"/>
    <s v="20200254"/>
    <x v="16"/>
    <n v="0"/>
    <n v="0"/>
    <n v="0"/>
    <n v="0"/>
    <n v="0"/>
  </r>
  <r>
    <s v="APENs"/>
    <s v="08"/>
    <x v="1"/>
    <s v="20200254"/>
    <x v="16"/>
    <n v="0"/>
    <n v="0"/>
    <n v="0"/>
    <n v="2.4E-2"/>
    <n v="0"/>
  </r>
  <r>
    <s v="APENs"/>
    <s v="08"/>
    <x v="1"/>
    <s v="20200254"/>
    <x v="16"/>
    <n v="0"/>
    <n v="5.8"/>
    <n v="0"/>
    <n v="0"/>
    <n v="0"/>
  </r>
  <r>
    <s v="APENs"/>
    <s v="08"/>
    <x v="1"/>
    <s v="20200254"/>
    <x v="16"/>
    <n v="0"/>
    <n v="0"/>
    <n v="5.8"/>
    <n v="0"/>
    <n v="0"/>
  </r>
  <r>
    <s v="APENs"/>
    <s v="08"/>
    <x v="1"/>
    <s v="20200254"/>
    <x v="16"/>
    <n v="0"/>
    <n v="0"/>
    <n v="5.8"/>
    <n v="0"/>
    <n v="0"/>
  </r>
  <r>
    <s v="APENs"/>
    <s v="08"/>
    <x v="1"/>
    <s v="20200254"/>
    <x v="16"/>
    <n v="15.2"/>
    <n v="0"/>
    <n v="0"/>
    <n v="0"/>
    <n v="0"/>
  </r>
  <r>
    <s v="APENs"/>
    <s v="08"/>
    <x v="1"/>
    <s v="20200254"/>
    <x v="16"/>
    <n v="15.2"/>
    <n v="0"/>
    <n v="0"/>
    <n v="0"/>
    <n v="0"/>
  </r>
  <r>
    <s v="APENs"/>
    <s v="08"/>
    <x v="1"/>
    <s v="20200254"/>
    <x v="16"/>
    <n v="0"/>
    <n v="0"/>
    <n v="0"/>
    <n v="0"/>
    <n v="0.4"/>
  </r>
  <r>
    <s v="APENs"/>
    <s v="08"/>
    <x v="1"/>
    <s v="20200254"/>
    <x v="16"/>
    <n v="0"/>
    <n v="0"/>
    <n v="0"/>
    <n v="0"/>
    <n v="0.4"/>
  </r>
  <r>
    <s v="APENs"/>
    <s v="08"/>
    <x v="1"/>
    <s v="20200254"/>
    <x v="16"/>
    <n v="0"/>
    <n v="0"/>
    <n v="0"/>
    <n v="0"/>
    <n v="0"/>
  </r>
  <r>
    <s v="APENs"/>
    <s v="08"/>
    <x v="1"/>
    <s v="20200254"/>
    <x v="16"/>
    <n v="0"/>
    <n v="0"/>
    <n v="0"/>
    <n v="0"/>
    <n v="0"/>
  </r>
  <r>
    <s v="APENs"/>
    <s v="08"/>
    <x v="1"/>
    <s v="20200254"/>
    <x v="16"/>
    <n v="0"/>
    <n v="0"/>
    <n v="0"/>
    <n v="2.4E-2"/>
    <n v="0"/>
  </r>
  <r>
    <s v="APENs"/>
    <s v="08"/>
    <x v="1"/>
    <s v="20200254"/>
    <x v="16"/>
    <n v="0"/>
    <n v="0"/>
    <n v="0"/>
    <n v="2.4E-2"/>
    <n v="0"/>
  </r>
  <r>
    <s v="APENs"/>
    <s v="08"/>
    <x v="1"/>
    <s v="20200254"/>
    <x v="16"/>
    <n v="0"/>
    <n v="5.8"/>
    <n v="0"/>
    <n v="0"/>
    <n v="0"/>
  </r>
  <r>
    <s v="APENs"/>
    <s v="08"/>
    <x v="1"/>
    <s v="20200254"/>
    <x v="16"/>
    <n v="0"/>
    <n v="5.8"/>
    <n v="0"/>
    <n v="0"/>
    <n v="0"/>
  </r>
  <r>
    <s v="APENs"/>
    <s v="08"/>
    <x v="1"/>
    <s v="31000207"/>
    <x v="17"/>
    <n v="0"/>
    <n v="22.6"/>
    <n v="0"/>
    <n v="0"/>
    <n v="0"/>
  </r>
  <r>
    <s v="APENs"/>
    <s v="08"/>
    <x v="1"/>
    <s v="31088801"/>
    <x v="17"/>
    <n v="0"/>
    <n v="4.0999999999999996"/>
    <n v="0"/>
    <n v="0"/>
    <n v="0"/>
  </r>
  <r>
    <s v="APENs"/>
    <s v="08"/>
    <x v="1"/>
    <s v="31000304"/>
    <x v="15"/>
    <n v="0"/>
    <n v="3"/>
    <n v="0"/>
    <n v="0"/>
    <n v="0"/>
  </r>
  <r>
    <s v="APENs"/>
    <s v="08"/>
    <x v="1"/>
    <s v="20200254"/>
    <x v="16"/>
    <n v="0"/>
    <n v="0"/>
    <n v="11.4"/>
    <n v="0"/>
    <n v="0"/>
  </r>
  <r>
    <s v="APENs"/>
    <s v="08"/>
    <x v="1"/>
    <s v="20200254"/>
    <x v="16"/>
    <n v="38.6"/>
    <n v="0"/>
    <n v="0"/>
    <n v="0"/>
    <n v="0"/>
  </r>
  <r>
    <s v="APENs"/>
    <s v="08"/>
    <x v="1"/>
    <s v="20200254"/>
    <x v="16"/>
    <n v="0"/>
    <n v="0"/>
    <n v="0"/>
    <n v="0"/>
    <n v="0.78400000000000003"/>
  </r>
  <r>
    <s v="APENs"/>
    <s v="08"/>
    <x v="1"/>
    <s v="20200254"/>
    <x v="16"/>
    <n v="0"/>
    <n v="0"/>
    <n v="0"/>
    <n v="0"/>
    <n v="0"/>
  </r>
  <r>
    <s v="APENs"/>
    <s v="08"/>
    <x v="1"/>
    <s v="20200254"/>
    <x v="16"/>
    <n v="0"/>
    <n v="0"/>
    <n v="0"/>
    <n v="4.7039999999999998E-2"/>
    <n v="0"/>
  </r>
  <r>
    <s v="APENs"/>
    <s v="08"/>
    <x v="1"/>
    <s v="20200254"/>
    <x v="16"/>
    <n v="0"/>
    <n v="11.4"/>
    <n v="0"/>
    <n v="0"/>
    <n v="0"/>
  </r>
  <r>
    <s v="APENs"/>
    <s v="08"/>
    <x v="1"/>
    <s v="20200254"/>
    <x v="16"/>
    <n v="0"/>
    <n v="0"/>
    <n v="5.7"/>
    <n v="0"/>
    <n v="0"/>
  </r>
  <r>
    <s v="APENs"/>
    <s v="08"/>
    <x v="1"/>
    <s v="20200254"/>
    <x v="16"/>
    <n v="19.3"/>
    <n v="0"/>
    <n v="0"/>
    <n v="0"/>
    <n v="0"/>
  </r>
  <r>
    <s v="APENs"/>
    <s v="08"/>
    <x v="1"/>
    <s v="20200254"/>
    <x v="16"/>
    <n v="0"/>
    <n v="0"/>
    <n v="0"/>
    <n v="0"/>
    <n v="0.39200000000000002"/>
  </r>
  <r>
    <s v="APENs"/>
    <s v="08"/>
    <x v="1"/>
    <s v="20200254"/>
    <x v="16"/>
    <n v="0"/>
    <n v="0"/>
    <n v="0"/>
    <n v="0"/>
    <n v="0"/>
  </r>
  <r>
    <s v="APENs"/>
    <s v="08"/>
    <x v="1"/>
    <s v="20200254"/>
    <x v="16"/>
    <n v="0"/>
    <n v="0"/>
    <n v="0"/>
    <n v="2.3519999999999999E-2"/>
    <n v="0"/>
  </r>
  <r>
    <s v="APENs"/>
    <s v="08"/>
    <x v="1"/>
    <s v="20200254"/>
    <x v="16"/>
    <n v="0"/>
    <n v="5.7"/>
    <n v="0"/>
    <n v="0"/>
    <n v="0"/>
  </r>
  <r>
    <s v="APENs"/>
    <s v="08"/>
    <x v="1"/>
    <s v="20200254"/>
    <x v="16"/>
    <n v="0"/>
    <n v="0"/>
    <n v="5.7"/>
    <n v="0"/>
    <n v="0"/>
  </r>
  <r>
    <s v="APENs"/>
    <s v="08"/>
    <x v="1"/>
    <s v="20200254"/>
    <x v="16"/>
    <n v="19.3"/>
    <n v="0"/>
    <n v="0"/>
    <n v="0"/>
    <n v="0"/>
  </r>
  <r>
    <s v="APENs"/>
    <s v="08"/>
    <x v="1"/>
    <s v="20200254"/>
    <x v="16"/>
    <n v="0"/>
    <n v="0"/>
    <n v="0"/>
    <n v="0"/>
    <n v="0.39200000000000002"/>
  </r>
  <r>
    <s v="APENs"/>
    <s v="08"/>
    <x v="1"/>
    <s v="20200254"/>
    <x v="16"/>
    <n v="0"/>
    <n v="0"/>
    <n v="0"/>
    <n v="0"/>
    <n v="0"/>
  </r>
  <r>
    <s v="APENs"/>
    <s v="08"/>
    <x v="1"/>
    <s v="20200254"/>
    <x v="16"/>
    <n v="0"/>
    <n v="0"/>
    <n v="0"/>
    <n v="2.3519999999999999E-2"/>
    <n v="0"/>
  </r>
  <r>
    <s v="APENs"/>
    <s v="08"/>
    <x v="1"/>
    <s v="20200254"/>
    <x v="16"/>
    <n v="0"/>
    <n v="5.7"/>
    <n v="0"/>
    <n v="0"/>
    <n v="0"/>
  </r>
  <r>
    <s v="APENs"/>
    <s v="08"/>
    <x v="1"/>
    <s v="20200254"/>
    <x v="16"/>
    <n v="0"/>
    <n v="0"/>
    <n v="5.7"/>
    <n v="0"/>
    <n v="0"/>
  </r>
  <r>
    <s v="APENs"/>
    <s v="08"/>
    <x v="1"/>
    <s v="20200254"/>
    <x v="16"/>
    <n v="19.3"/>
    <n v="0"/>
    <n v="0"/>
    <n v="0"/>
    <n v="0"/>
  </r>
  <r>
    <s v="APENs"/>
    <s v="08"/>
    <x v="1"/>
    <s v="20200254"/>
    <x v="16"/>
    <n v="0"/>
    <n v="0"/>
    <n v="0"/>
    <n v="0"/>
    <n v="0.39200000000000002"/>
  </r>
  <r>
    <s v="APENs"/>
    <s v="08"/>
    <x v="1"/>
    <s v="20200254"/>
    <x v="16"/>
    <n v="0"/>
    <n v="0"/>
    <n v="0"/>
    <n v="0"/>
    <n v="0"/>
  </r>
  <r>
    <s v="APENs"/>
    <s v="08"/>
    <x v="1"/>
    <s v="20200254"/>
    <x v="16"/>
    <n v="0"/>
    <n v="0"/>
    <n v="0"/>
    <n v="2.3519999999999999E-2"/>
    <n v="0"/>
  </r>
  <r>
    <s v="APENs"/>
    <s v="08"/>
    <x v="1"/>
    <s v="20200254"/>
    <x v="16"/>
    <n v="0"/>
    <n v="5.7"/>
    <n v="0"/>
    <n v="0"/>
    <n v="0"/>
  </r>
  <r>
    <s v="APENs"/>
    <s v="08"/>
    <x v="1"/>
    <s v="20200254"/>
    <x v="16"/>
    <n v="0"/>
    <n v="0"/>
    <n v="5.7"/>
    <n v="0"/>
    <n v="0"/>
  </r>
  <r>
    <s v="APENs"/>
    <s v="08"/>
    <x v="1"/>
    <s v="20200254"/>
    <x v="16"/>
    <n v="19.3"/>
    <n v="0"/>
    <n v="0"/>
    <n v="0"/>
    <n v="0"/>
  </r>
  <r>
    <s v="APENs"/>
    <s v="08"/>
    <x v="1"/>
    <s v="20200254"/>
    <x v="16"/>
    <n v="0"/>
    <n v="0"/>
    <n v="0"/>
    <n v="0"/>
    <n v="0.39200000000000002"/>
  </r>
  <r>
    <s v="APENs"/>
    <s v="08"/>
    <x v="1"/>
    <s v="20200254"/>
    <x v="16"/>
    <n v="0"/>
    <n v="0"/>
    <n v="0"/>
    <n v="0"/>
    <n v="0"/>
  </r>
  <r>
    <s v="APENs"/>
    <s v="08"/>
    <x v="1"/>
    <s v="20200254"/>
    <x v="16"/>
    <n v="0"/>
    <n v="0"/>
    <n v="0"/>
    <n v="2.3519999999999999E-2"/>
    <n v="0"/>
  </r>
  <r>
    <s v="APENs"/>
    <s v="08"/>
    <x v="1"/>
    <s v="20200254"/>
    <x v="16"/>
    <n v="0"/>
    <n v="5.7"/>
    <n v="0"/>
    <n v="0"/>
    <n v="0"/>
  </r>
  <r>
    <s v="APENs"/>
    <s v="08"/>
    <x v="1"/>
    <s v="31000302"/>
    <x v="15"/>
    <n v="0"/>
    <n v="9.25"/>
    <n v="0"/>
    <n v="0"/>
    <n v="0"/>
  </r>
  <r>
    <s v="APENs"/>
    <s v="08"/>
    <x v="1"/>
    <s v="31088801"/>
    <x v="17"/>
    <n v="0"/>
    <n v="6.05"/>
    <n v="0"/>
    <n v="0"/>
    <n v="0"/>
  </r>
  <r>
    <s v="APENs"/>
    <s v="08"/>
    <x v="1"/>
    <s v="40400311"/>
    <x v="18"/>
    <n v="0"/>
    <n v="9.732061146376676"/>
    <n v="0"/>
    <n v="0"/>
    <n v="0"/>
  </r>
  <r>
    <s v="APENs"/>
    <s v="08"/>
    <x v="1"/>
    <s v="20200202"/>
    <x v="16"/>
    <n v="0"/>
    <n v="0"/>
    <n v="1.8"/>
    <n v="0"/>
    <n v="0"/>
  </r>
  <r>
    <s v="APENs"/>
    <s v="08"/>
    <x v="1"/>
    <s v="20200202"/>
    <x v="16"/>
    <n v="1.8"/>
    <n v="0"/>
    <n v="0"/>
    <n v="0"/>
    <n v="0"/>
  </r>
  <r>
    <s v="APENs"/>
    <s v="08"/>
    <x v="1"/>
    <s v="20200202"/>
    <x v="16"/>
    <n v="0"/>
    <n v="0"/>
    <n v="0"/>
    <n v="0"/>
    <n v="4.4999999999999997E-3"/>
  </r>
  <r>
    <s v="APENs"/>
    <s v="08"/>
    <x v="1"/>
    <s v="20200202"/>
    <x v="16"/>
    <n v="0"/>
    <n v="0"/>
    <n v="0"/>
    <n v="0"/>
    <n v="0"/>
  </r>
  <r>
    <s v="APENs"/>
    <s v="08"/>
    <x v="1"/>
    <s v="20200202"/>
    <x v="16"/>
    <n v="0"/>
    <n v="0"/>
    <n v="0"/>
    <n v="2.7E-4"/>
    <n v="0"/>
  </r>
  <r>
    <s v="APENs"/>
    <s v="08"/>
    <x v="1"/>
    <s v="20200202"/>
    <x v="16"/>
    <n v="0"/>
    <n v="0.1"/>
    <n v="0"/>
    <n v="0"/>
    <n v="0"/>
  </r>
  <r>
    <s v="APENs"/>
    <s v="08"/>
    <x v="1"/>
    <s v="20200202"/>
    <x v="16"/>
    <n v="0"/>
    <n v="0"/>
    <n v="5.52"/>
    <n v="0"/>
    <n v="0"/>
  </r>
  <r>
    <s v="APENs"/>
    <s v="08"/>
    <x v="1"/>
    <s v="20200202"/>
    <x v="16"/>
    <n v="14.4"/>
    <n v="0"/>
    <n v="0"/>
    <n v="0"/>
    <n v="0"/>
  </r>
  <r>
    <s v="APENs"/>
    <s v="08"/>
    <x v="1"/>
    <s v="20200202"/>
    <x v="16"/>
    <n v="0"/>
    <n v="0"/>
    <n v="0"/>
    <n v="0"/>
    <n v="0.41649999999999998"/>
  </r>
  <r>
    <s v="APENs"/>
    <s v="08"/>
    <x v="1"/>
    <s v="20200202"/>
    <x v="16"/>
    <n v="0"/>
    <n v="0"/>
    <n v="0"/>
    <n v="0"/>
    <n v="0"/>
  </r>
  <r>
    <s v="APENs"/>
    <s v="08"/>
    <x v="1"/>
    <s v="20200202"/>
    <x v="16"/>
    <n v="0"/>
    <n v="0"/>
    <n v="0"/>
    <n v="2.4989999999999998E-2"/>
    <n v="0"/>
  </r>
  <r>
    <s v="APENs"/>
    <s v="08"/>
    <x v="1"/>
    <s v="20200202"/>
    <x v="16"/>
    <n v="0"/>
    <n v="2.8"/>
    <n v="0"/>
    <n v="0"/>
    <n v="0"/>
  </r>
  <r>
    <s v="APENs"/>
    <s v="08"/>
    <x v="1"/>
    <s v="20200202"/>
    <x v="16"/>
    <n v="0"/>
    <n v="0"/>
    <n v="17.399999999999999"/>
    <n v="0"/>
    <n v="0"/>
  </r>
  <r>
    <s v="APENs"/>
    <s v="08"/>
    <x v="1"/>
    <s v="20200202"/>
    <x v="16"/>
    <n v="11.6"/>
    <n v="0"/>
    <n v="0"/>
    <n v="0"/>
    <n v="0"/>
  </r>
  <r>
    <s v="APENs"/>
    <s v="08"/>
    <x v="1"/>
    <s v="20200202"/>
    <x v="16"/>
    <n v="0"/>
    <n v="0"/>
    <n v="0"/>
    <n v="0"/>
    <n v="0.87292800000000004"/>
  </r>
  <r>
    <s v="APENs"/>
    <s v="08"/>
    <x v="1"/>
    <s v="20200202"/>
    <x v="16"/>
    <n v="0"/>
    <n v="0"/>
    <n v="0"/>
    <n v="0"/>
    <n v="0"/>
  </r>
  <r>
    <s v="APENs"/>
    <s v="08"/>
    <x v="1"/>
    <s v="20200202"/>
    <x v="16"/>
    <n v="0"/>
    <n v="0"/>
    <n v="0"/>
    <n v="1.3185000000000001E-2"/>
    <n v="0"/>
  </r>
  <r>
    <s v="APENs"/>
    <s v="08"/>
    <x v="1"/>
    <s v="20200202"/>
    <x v="16"/>
    <n v="0"/>
    <n v="3"/>
    <n v="0"/>
    <n v="0"/>
    <n v="0"/>
  </r>
  <r>
    <s v="APENs"/>
    <s v="08"/>
    <x v="1"/>
    <s v="20200202"/>
    <x v="16"/>
    <n v="0"/>
    <n v="0"/>
    <n v="11"/>
    <n v="0"/>
    <n v="0"/>
  </r>
  <r>
    <s v="APENs"/>
    <s v="08"/>
    <x v="1"/>
    <s v="20200202"/>
    <x v="16"/>
    <n v="28.8"/>
    <n v="0"/>
    <n v="0"/>
    <n v="0"/>
    <n v="0"/>
  </r>
  <r>
    <s v="APENs"/>
    <s v="08"/>
    <x v="1"/>
    <s v="20200202"/>
    <x v="16"/>
    <n v="0"/>
    <n v="0"/>
    <n v="0"/>
    <n v="0"/>
    <n v="0.83299999999999996"/>
  </r>
  <r>
    <s v="APENs"/>
    <s v="08"/>
    <x v="1"/>
    <s v="20200202"/>
    <x v="16"/>
    <n v="0"/>
    <n v="0"/>
    <n v="0"/>
    <n v="0"/>
    <n v="0"/>
  </r>
  <r>
    <s v="APENs"/>
    <s v="08"/>
    <x v="1"/>
    <s v="20200202"/>
    <x v="16"/>
    <n v="0"/>
    <n v="0"/>
    <n v="0"/>
    <n v="4.9979999999999997E-2"/>
    <n v="0"/>
  </r>
  <r>
    <s v="APENs"/>
    <s v="08"/>
    <x v="1"/>
    <s v="20200202"/>
    <x v="16"/>
    <n v="0"/>
    <n v="5.6"/>
    <n v="0"/>
    <n v="0"/>
    <n v="0"/>
  </r>
  <r>
    <s v="APENs"/>
    <s v="08"/>
    <x v="1"/>
    <s v="20200202"/>
    <x v="16"/>
    <n v="0"/>
    <n v="0"/>
    <n v="10"/>
    <n v="0"/>
    <n v="0"/>
  </r>
  <r>
    <s v="APENs"/>
    <s v="08"/>
    <x v="1"/>
    <s v="20200202"/>
    <x v="16"/>
    <n v="10"/>
    <n v="0"/>
    <n v="0"/>
    <n v="0"/>
    <n v="0"/>
  </r>
  <r>
    <s v="APENs"/>
    <s v="08"/>
    <x v="1"/>
    <s v="20200202"/>
    <x v="16"/>
    <n v="0"/>
    <n v="0"/>
    <n v="0"/>
    <n v="0"/>
    <n v="0.156"/>
  </r>
  <r>
    <s v="APENs"/>
    <s v="08"/>
    <x v="1"/>
    <s v="20200202"/>
    <x v="16"/>
    <n v="0"/>
    <n v="0"/>
    <n v="0"/>
    <n v="0"/>
    <n v="0"/>
  </r>
  <r>
    <s v="APENs"/>
    <s v="08"/>
    <x v="1"/>
    <s v="20200202"/>
    <x v="16"/>
    <n v="0"/>
    <n v="0"/>
    <n v="0"/>
    <n v="9.3600000000000003E-3"/>
    <n v="0"/>
  </r>
  <r>
    <s v="APENs"/>
    <s v="08"/>
    <x v="1"/>
    <s v="20200202"/>
    <x v="16"/>
    <n v="0"/>
    <n v="2.5"/>
    <n v="0"/>
    <n v="0"/>
    <n v="0"/>
  </r>
  <r>
    <s v="APENs"/>
    <s v="08"/>
    <x v="1"/>
    <s v="31000220"/>
    <x v="29"/>
    <n v="0"/>
    <n v="2.1"/>
    <n v="0"/>
    <n v="0"/>
    <n v="0"/>
  </r>
  <r>
    <s v="APENs"/>
    <s v="08"/>
    <x v="1"/>
    <s v="31000405"/>
    <x v="30"/>
    <n v="0"/>
    <n v="7.6"/>
    <n v="0"/>
    <n v="0"/>
    <n v="0"/>
  </r>
  <r>
    <s v="APENs"/>
    <s v="08"/>
    <x v="1"/>
    <s v="40400311"/>
    <x v="18"/>
    <n v="0"/>
    <n v="3.7178660559191794"/>
    <n v="0"/>
    <n v="0"/>
    <n v="0"/>
  </r>
  <r>
    <s v="APENs"/>
    <s v="08"/>
    <x v="1"/>
    <s v="20200252"/>
    <x v="16"/>
    <n v="0"/>
    <n v="0"/>
    <n v="3.7"/>
    <n v="0"/>
    <n v="0"/>
  </r>
  <r>
    <s v="APENs"/>
    <s v="08"/>
    <x v="1"/>
    <s v="20200252"/>
    <x v="16"/>
    <n v="33.1"/>
    <n v="0"/>
    <n v="0"/>
    <n v="0"/>
    <n v="0"/>
  </r>
  <r>
    <s v="APENs"/>
    <s v="08"/>
    <x v="1"/>
    <s v="20200252"/>
    <x v="16"/>
    <n v="0"/>
    <n v="0"/>
    <n v="0"/>
    <n v="0"/>
    <n v="9.4500000000000001E-2"/>
  </r>
  <r>
    <s v="APENs"/>
    <s v="08"/>
    <x v="1"/>
    <s v="20200252"/>
    <x v="16"/>
    <n v="0"/>
    <n v="0"/>
    <n v="0"/>
    <n v="0"/>
    <n v="0"/>
  </r>
  <r>
    <s v="APENs"/>
    <s v="08"/>
    <x v="1"/>
    <s v="20200252"/>
    <x v="16"/>
    <n v="0"/>
    <n v="0"/>
    <n v="0"/>
    <n v="5.6699999999999997E-3"/>
    <n v="0"/>
  </r>
  <r>
    <s v="APENs"/>
    <s v="08"/>
    <x v="1"/>
    <s v="20200252"/>
    <x v="16"/>
    <n v="0"/>
    <n v="12.9"/>
    <n v="0"/>
    <n v="0"/>
    <n v="0"/>
  </r>
  <r>
    <s v="APENs"/>
    <s v="08"/>
    <x v="1"/>
    <s v="20200254"/>
    <x v="16"/>
    <n v="0"/>
    <n v="0"/>
    <n v="22.100148000000001"/>
    <n v="0"/>
    <n v="0"/>
  </r>
  <r>
    <s v="APENs"/>
    <s v="08"/>
    <x v="1"/>
    <s v="20200254"/>
    <x v="16"/>
    <n v="22.100148000000001"/>
    <n v="0"/>
    <n v="0"/>
    <n v="0"/>
    <n v="0"/>
  </r>
  <r>
    <s v="APENs"/>
    <s v="08"/>
    <x v="1"/>
    <s v="20200254"/>
    <x v="16"/>
    <n v="0"/>
    <n v="11.000178"/>
    <n v="0"/>
    <n v="0"/>
    <n v="0"/>
  </r>
  <r>
    <s v="APENs"/>
    <s v="08"/>
    <x v="1"/>
    <s v="20200254"/>
    <x v="16"/>
    <n v="0"/>
    <n v="0"/>
    <n v="10.457984"/>
    <n v="0"/>
    <n v="0"/>
  </r>
  <r>
    <s v="APENs"/>
    <s v="08"/>
    <x v="1"/>
    <s v="20200254"/>
    <x v="16"/>
    <n v="10.457984"/>
    <n v="0"/>
    <n v="0"/>
    <n v="0"/>
    <n v="0"/>
  </r>
  <r>
    <s v="APENs"/>
    <s v="08"/>
    <x v="1"/>
    <s v="20200254"/>
    <x v="16"/>
    <n v="0"/>
    <n v="2.100263"/>
    <n v="0"/>
    <n v="0"/>
    <n v="0"/>
  </r>
  <r>
    <s v="APENs"/>
    <s v="08"/>
    <x v="1"/>
    <s v="20200202"/>
    <x v="16"/>
    <n v="0"/>
    <n v="0"/>
    <n v="22.32"/>
    <n v="0"/>
    <n v="0"/>
  </r>
  <r>
    <s v="APENs"/>
    <s v="08"/>
    <x v="1"/>
    <s v="20200202"/>
    <x v="16"/>
    <n v="10.42"/>
    <n v="0"/>
    <n v="0"/>
    <n v="0"/>
    <n v="0"/>
  </r>
  <r>
    <s v="APENs"/>
    <s v="08"/>
    <x v="1"/>
    <s v="20200202"/>
    <x v="16"/>
    <n v="0"/>
    <n v="0"/>
    <n v="0"/>
    <n v="0"/>
    <n v="0.37740000000000001"/>
  </r>
  <r>
    <s v="APENs"/>
    <s v="08"/>
    <x v="1"/>
    <s v="20200202"/>
    <x v="16"/>
    <n v="0"/>
    <n v="0"/>
    <n v="0"/>
    <n v="0"/>
    <n v="0"/>
  </r>
  <r>
    <s v="APENs"/>
    <s v="08"/>
    <x v="1"/>
    <s v="20200202"/>
    <x v="16"/>
    <n v="0"/>
    <n v="0"/>
    <n v="0"/>
    <n v="2.2644000000000001E-2"/>
    <n v="0"/>
  </r>
  <r>
    <s v="APENs"/>
    <s v="08"/>
    <x v="1"/>
    <s v="20200202"/>
    <x v="16"/>
    <n v="0"/>
    <n v="14.88"/>
    <n v="0"/>
    <n v="0"/>
    <n v="0"/>
  </r>
  <r>
    <s v="APENs"/>
    <s v="08"/>
    <x v="1"/>
    <s v="20200202"/>
    <x v="16"/>
    <n v="0"/>
    <n v="0"/>
    <n v="7.42"/>
    <n v="0"/>
    <n v="0"/>
  </r>
  <r>
    <s v="APENs"/>
    <s v="08"/>
    <x v="1"/>
    <s v="20200202"/>
    <x v="16"/>
    <n v="30.55"/>
    <n v="0"/>
    <n v="0"/>
    <n v="0"/>
    <n v="0"/>
  </r>
  <r>
    <s v="APENs"/>
    <s v="08"/>
    <x v="1"/>
    <s v="20200202"/>
    <x v="16"/>
    <n v="0"/>
    <n v="0"/>
    <n v="0"/>
    <n v="0"/>
    <n v="1.3665"/>
  </r>
  <r>
    <s v="APENs"/>
    <s v="08"/>
    <x v="1"/>
    <s v="20200202"/>
    <x v="16"/>
    <n v="0"/>
    <n v="0"/>
    <n v="0"/>
    <n v="0"/>
    <n v="0"/>
  </r>
  <r>
    <s v="APENs"/>
    <s v="08"/>
    <x v="1"/>
    <s v="20200202"/>
    <x v="16"/>
    <n v="0"/>
    <n v="0"/>
    <n v="0"/>
    <n v="8.1989999999999993E-2"/>
    <n v="0"/>
  </r>
  <r>
    <s v="APENs"/>
    <s v="08"/>
    <x v="1"/>
    <s v="20200202"/>
    <x v="16"/>
    <n v="0"/>
    <n v="8.73"/>
    <n v="0"/>
    <n v="0"/>
    <n v="0"/>
  </r>
  <r>
    <s v="APENs"/>
    <s v="08"/>
    <x v="1"/>
    <s v="20200202"/>
    <x v="16"/>
    <n v="0"/>
    <n v="0"/>
    <n v="7.41"/>
    <n v="0"/>
    <n v="0"/>
  </r>
  <r>
    <s v="APENs"/>
    <s v="08"/>
    <x v="1"/>
    <s v="20200202"/>
    <x v="16"/>
    <n v="30.53"/>
    <n v="0"/>
    <n v="0"/>
    <n v="0"/>
    <n v="0"/>
  </r>
  <r>
    <s v="APENs"/>
    <s v="08"/>
    <x v="1"/>
    <s v="20200202"/>
    <x v="16"/>
    <n v="0"/>
    <n v="0"/>
    <n v="0"/>
    <n v="0"/>
    <n v="1.3665"/>
  </r>
  <r>
    <s v="APENs"/>
    <s v="08"/>
    <x v="1"/>
    <s v="20200202"/>
    <x v="16"/>
    <n v="0"/>
    <n v="0"/>
    <n v="0"/>
    <n v="0"/>
    <n v="0"/>
  </r>
  <r>
    <s v="APENs"/>
    <s v="08"/>
    <x v="1"/>
    <s v="20200202"/>
    <x v="16"/>
    <n v="0"/>
    <n v="0"/>
    <n v="0"/>
    <n v="8.1989999999999993E-2"/>
    <n v="0"/>
  </r>
  <r>
    <s v="APENs"/>
    <s v="08"/>
    <x v="1"/>
    <s v="20200202"/>
    <x v="16"/>
    <n v="0"/>
    <n v="8.7200000000000006"/>
    <n v="0"/>
    <n v="0"/>
    <n v="0"/>
  </r>
  <r>
    <s v="APENs"/>
    <s v="08"/>
    <x v="1"/>
    <s v="20200202"/>
    <x v="16"/>
    <n v="0"/>
    <n v="0"/>
    <n v="29.2"/>
    <n v="0"/>
    <n v="0"/>
  </r>
  <r>
    <s v="APENs"/>
    <s v="08"/>
    <x v="1"/>
    <s v="20200202"/>
    <x v="16"/>
    <n v="20.48"/>
    <n v="0"/>
    <n v="0"/>
    <n v="0"/>
    <n v="0"/>
  </r>
  <r>
    <s v="APENs"/>
    <s v="08"/>
    <x v="1"/>
    <s v="20200202"/>
    <x v="16"/>
    <n v="0"/>
    <n v="0"/>
    <n v="0"/>
    <n v="0"/>
    <n v="0.9425"/>
  </r>
  <r>
    <s v="APENs"/>
    <s v="08"/>
    <x v="1"/>
    <s v="20200202"/>
    <x v="16"/>
    <n v="0"/>
    <n v="0"/>
    <n v="0"/>
    <n v="0"/>
    <n v="0"/>
  </r>
  <r>
    <s v="APENs"/>
    <s v="08"/>
    <x v="1"/>
    <s v="20200202"/>
    <x v="16"/>
    <n v="0"/>
    <n v="0"/>
    <n v="0"/>
    <n v="5.6550000000000003E-2"/>
    <n v="0"/>
  </r>
  <r>
    <s v="APENs"/>
    <s v="08"/>
    <x v="1"/>
    <s v="20200202"/>
    <x v="16"/>
    <n v="0"/>
    <n v="25.14"/>
    <n v="0"/>
    <n v="0"/>
    <n v="0"/>
  </r>
  <r>
    <s v="APENs"/>
    <s v="08"/>
    <x v="1"/>
    <s v="31000228"/>
    <x v="15"/>
    <n v="0"/>
    <n v="34.799999999999997"/>
    <n v="0"/>
    <n v="0"/>
    <n v="0"/>
  </r>
  <r>
    <s v="APENs"/>
    <s v="08"/>
    <x v="1"/>
    <s v="31088801"/>
    <x v="17"/>
    <n v="0"/>
    <n v="8.39"/>
    <n v="0"/>
    <n v="0"/>
    <n v="0"/>
  </r>
  <r>
    <s v="APENs"/>
    <s v="08"/>
    <x v="1"/>
    <s v="20200202"/>
    <x v="16"/>
    <n v="0"/>
    <n v="0"/>
    <n v="4.8"/>
    <n v="0"/>
    <n v="0"/>
  </r>
  <r>
    <s v="APENs"/>
    <s v="08"/>
    <x v="1"/>
    <s v="20200202"/>
    <x v="16"/>
    <n v="10.1"/>
    <n v="0"/>
    <n v="0"/>
    <n v="0"/>
    <n v="0"/>
  </r>
  <r>
    <s v="APENs"/>
    <s v="08"/>
    <x v="1"/>
    <s v="20200202"/>
    <x v="16"/>
    <n v="0"/>
    <n v="0"/>
    <n v="0"/>
    <n v="0"/>
    <n v="0.23"/>
  </r>
  <r>
    <s v="APENs"/>
    <s v="08"/>
    <x v="1"/>
    <s v="20200202"/>
    <x v="16"/>
    <n v="0"/>
    <n v="0"/>
    <n v="0"/>
    <n v="0"/>
    <n v="0"/>
  </r>
  <r>
    <s v="APENs"/>
    <s v="08"/>
    <x v="1"/>
    <s v="20200202"/>
    <x v="16"/>
    <n v="0"/>
    <n v="0"/>
    <n v="0"/>
    <n v="1.38E-2"/>
    <n v="0"/>
  </r>
  <r>
    <s v="APENs"/>
    <s v="08"/>
    <x v="1"/>
    <s v="20200202"/>
    <x v="16"/>
    <n v="0"/>
    <n v="8.4"/>
    <n v="0"/>
    <n v="0"/>
    <n v="0"/>
  </r>
  <r>
    <s v="APENs"/>
    <s v="08"/>
    <x v="1"/>
    <s v="20200202"/>
    <x v="16"/>
    <n v="0"/>
    <n v="0"/>
    <n v="4.8"/>
    <n v="0"/>
    <n v="0"/>
  </r>
  <r>
    <s v="APENs"/>
    <s v="08"/>
    <x v="1"/>
    <s v="20200202"/>
    <x v="16"/>
    <n v="10.1"/>
    <n v="0"/>
    <n v="0"/>
    <n v="0"/>
    <n v="0"/>
  </r>
  <r>
    <s v="APENs"/>
    <s v="08"/>
    <x v="1"/>
    <s v="20200202"/>
    <x v="16"/>
    <n v="0"/>
    <n v="0"/>
    <n v="0"/>
    <n v="0"/>
    <n v="0.23"/>
  </r>
  <r>
    <s v="APENs"/>
    <s v="08"/>
    <x v="1"/>
    <s v="20200202"/>
    <x v="16"/>
    <n v="0"/>
    <n v="0"/>
    <n v="0"/>
    <n v="0"/>
    <n v="0"/>
  </r>
  <r>
    <s v="APENs"/>
    <s v="08"/>
    <x v="1"/>
    <s v="20200202"/>
    <x v="16"/>
    <n v="0"/>
    <n v="0"/>
    <n v="0"/>
    <n v="1.38E-2"/>
    <n v="0"/>
  </r>
  <r>
    <s v="APENs"/>
    <s v="08"/>
    <x v="1"/>
    <s v="20200202"/>
    <x v="16"/>
    <n v="0"/>
    <n v="8.4"/>
    <n v="0"/>
    <n v="0"/>
    <n v="0"/>
  </r>
  <r>
    <s v="APENs"/>
    <s v="08"/>
    <x v="1"/>
    <s v="20200202"/>
    <x v="16"/>
    <n v="0"/>
    <n v="0"/>
    <n v="8.8000000000000007"/>
    <n v="0"/>
    <n v="0"/>
  </r>
  <r>
    <s v="APENs"/>
    <s v="08"/>
    <x v="1"/>
    <s v="20200202"/>
    <x v="16"/>
    <n v="10.1"/>
    <n v="0"/>
    <n v="0"/>
    <n v="0"/>
    <n v="0"/>
  </r>
  <r>
    <s v="APENs"/>
    <s v="08"/>
    <x v="1"/>
    <s v="20200202"/>
    <x v="16"/>
    <n v="0"/>
    <n v="0"/>
    <n v="0"/>
    <n v="0"/>
    <n v="1.160005"/>
  </r>
  <r>
    <s v="APENs"/>
    <s v="08"/>
    <x v="1"/>
    <s v="20200202"/>
    <x v="16"/>
    <n v="0"/>
    <n v="0"/>
    <n v="0"/>
    <n v="0"/>
    <n v="0"/>
  </r>
  <r>
    <s v="APENs"/>
    <s v="08"/>
    <x v="1"/>
    <s v="20200202"/>
    <x v="16"/>
    <n v="0"/>
    <n v="0"/>
    <n v="0"/>
    <n v="1.38E-2"/>
    <n v="0"/>
  </r>
  <r>
    <s v="APENs"/>
    <s v="08"/>
    <x v="1"/>
    <s v="20200202"/>
    <x v="16"/>
    <n v="0"/>
    <n v="8.4"/>
    <n v="0"/>
    <n v="0"/>
    <n v="0"/>
  </r>
  <r>
    <s v="APENs"/>
    <s v="08"/>
    <x v="1"/>
    <s v="20200202"/>
    <x v="16"/>
    <n v="0"/>
    <n v="0"/>
    <n v="8.8000000000000007"/>
    <n v="0"/>
    <n v="0"/>
  </r>
  <r>
    <s v="APENs"/>
    <s v="08"/>
    <x v="1"/>
    <s v="20200202"/>
    <x v="16"/>
    <n v="0"/>
    <n v="0"/>
    <n v="8.8000000000000007"/>
    <n v="0"/>
    <n v="0"/>
  </r>
  <r>
    <s v="APENs"/>
    <s v="08"/>
    <x v="1"/>
    <s v="20200202"/>
    <x v="16"/>
    <n v="10.1"/>
    <n v="0"/>
    <n v="0"/>
    <n v="0"/>
    <n v="0"/>
  </r>
  <r>
    <s v="APENs"/>
    <s v="08"/>
    <x v="1"/>
    <s v="20200202"/>
    <x v="16"/>
    <n v="10.1"/>
    <n v="0"/>
    <n v="0"/>
    <n v="0"/>
    <n v="0"/>
  </r>
  <r>
    <s v="APENs"/>
    <s v="08"/>
    <x v="1"/>
    <s v="20200202"/>
    <x v="16"/>
    <n v="0"/>
    <n v="0"/>
    <n v="0"/>
    <n v="0"/>
    <n v="1.160005"/>
  </r>
  <r>
    <s v="APENs"/>
    <s v="08"/>
    <x v="1"/>
    <s v="20200202"/>
    <x v="16"/>
    <n v="0"/>
    <n v="0"/>
    <n v="0"/>
    <n v="0"/>
    <n v="1.6000019999999999"/>
  </r>
  <r>
    <s v="APENs"/>
    <s v="08"/>
    <x v="1"/>
    <s v="20200202"/>
    <x v="16"/>
    <n v="0"/>
    <n v="0"/>
    <n v="0"/>
    <n v="0"/>
    <n v="0"/>
  </r>
  <r>
    <s v="APENs"/>
    <s v="08"/>
    <x v="1"/>
    <s v="20200202"/>
    <x v="16"/>
    <n v="0"/>
    <n v="0"/>
    <n v="0"/>
    <n v="0"/>
    <n v="0"/>
  </r>
  <r>
    <s v="APENs"/>
    <s v="08"/>
    <x v="1"/>
    <s v="20200202"/>
    <x v="16"/>
    <n v="0"/>
    <n v="0"/>
    <n v="0"/>
    <n v="1.38E-2"/>
    <n v="0"/>
  </r>
  <r>
    <s v="APENs"/>
    <s v="08"/>
    <x v="1"/>
    <s v="20200202"/>
    <x v="16"/>
    <n v="0"/>
    <n v="0"/>
    <n v="0"/>
    <n v="1.38E-2"/>
    <n v="0"/>
  </r>
  <r>
    <s v="APENs"/>
    <s v="08"/>
    <x v="1"/>
    <s v="20200202"/>
    <x v="16"/>
    <n v="0"/>
    <n v="8.4"/>
    <n v="0"/>
    <n v="0"/>
    <n v="0"/>
  </r>
  <r>
    <s v="APENs"/>
    <s v="08"/>
    <x v="1"/>
    <s v="20200202"/>
    <x v="16"/>
    <n v="0"/>
    <n v="8.4"/>
    <n v="0"/>
    <n v="0"/>
    <n v="0"/>
  </r>
  <r>
    <s v="APENs"/>
    <s v="08"/>
    <x v="1"/>
    <s v="20200202"/>
    <x v="16"/>
    <n v="0"/>
    <n v="0"/>
    <n v="5.4"/>
    <n v="0"/>
    <n v="0"/>
  </r>
  <r>
    <s v="APENs"/>
    <s v="08"/>
    <x v="1"/>
    <s v="20200202"/>
    <x v="16"/>
    <n v="21.7"/>
    <n v="0"/>
    <n v="0"/>
    <n v="0"/>
    <n v="0"/>
  </r>
  <r>
    <s v="APENs"/>
    <s v="08"/>
    <x v="1"/>
    <s v="20200202"/>
    <x v="16"/>
    <n v="0"/>
    <n v="0"/>
    <n v="0"/>
    <n v="0"/>
    <n v="0.91500000000000004"/>
  </r>
  <r>
    <s v="APENs"/>
    <s v="08"/>
    <x v="1"/>
    <s v="20200202"/>
    <x v="16"/>
    <n v="0"/>
    <n v="0"/>
    <n v="0"/>
    <n v="0"/>
    <n v="0"/>
  </r>
  <r>
    <s v="APENs"/>
    <s v="08"/>
    <x v="1"/>
    <s v="20200202"/>
    <x v="16"/>
    <n v="0"/>
    <n v="0"/>
    <n v="0"/>
    <n v="5.4899999999999997E-2"/>
    <n v="0"/>
  </r>
  <r>
    <s v="APENs"/>
    <s v="08"/>
    <x v="1"/>
    <s v="20200202"/>
    <x v="16"/>
    <n v="0"/>
    <n v="3"/>
    <n v="0"/>
    <n v="0"/>
    <n v="0"/>
  </r>
  <r>
    <s v="APENs"/>
    <s v="08"/>
    <x v="1"/>
    <s v="20200202"/>
    <x v="16"/>
    <n v="0"/>
    <n v="0"/>
    <n v="1.5"/>
    <n v="0"/>
    <n v="0"/>
  </r>
  <r>
    <s v="APENs"/>
    <s v="08"/>
    <x v="1"/>
    <s v="20200202"/>
    <x v="16"/>
    <n v="16.600000000000001"/>
    <n v="0"/>
    <n v="0"/>
    <n v="0"/>
    <n v="0"/>
  </r>
  <r>
    <s v="APENs"/>
    <s v="08"/>
    <x v="1"/>
    <s v="20200202"/>
    <x v="16"/>
    <n v="0"/>
    <n v="0"/>
    <n v="0"/>
    <n v="0"/>
    <n v="0.38600000000000001"/>
  </r>
  <r>
    <s v="APENs"/>
    <s v="08"/>
    <x v="1"/>
    <s v="20200202"/>
    <x v="16"/>
    <n v="0"/>
    <n v="0"/>
    <n v="0"/>
    <n v="0"/>
    <n v="0"/>
  </r>
  <r>
    <s v="APENs"/>
    <s v="08"/>
    <x v="1"/>
    <s v="20200202"/>
    <x v="16"/>
    <n v="0"/>
    <n v="0"/>
    <n v="0"/>
    <n v="2.316E-2"/>
    <n v="0"/>
  </r>
  <r>
    <s v="APENs"/>
    <s v="08"/>
    <x v="1"/>
    <s v="20200202"/>
    <x v="16"/>
    <n v="0"/>
    <n v="1.1000000000000001"/>
    <n v="0"/>
    <n v="0"/>
    <n v="0"/>
  </r>
  <r>
    <s v="APENs"/>
    <s v="08"/>
    <x v="1"/>
    <s v="20200202"/>
    <x v="16"/>
    <n v="0"/>
    <n v="0"/>
    <n v="17.7"/>
    <n v="0"/>
    <n v="0"/>
  </r>
  <r>
    <s v="APENs"/>
    <s v="08"/>
    <x v="1"/>
    <s v="20200202"/>
    <x v="16"/>
    <n v="19.5"/>
    <n v="0"/>
    <n v="0"/>
    <n v="0"/>
    <n v="0"/>
  </r>
  <r>
    <s v="APENs"/>
    <s v="08"/>
    <x v="1"/>
    <s v="20200202"/>
    <x v="16"/>
    <n v="0"/>
    <n v="0"/>
    <n v="0"/>
    <n v="0"/>
    <n v="1.2305060000000001"/>
  </r>
  <r>
    <s v="APENs"/>
    <s v="08"/>
    <x v="1"/>
    <s v="20200202"/>
    <x v="16"/>
    <n v="0"/>
    <n v="0"/>
    <n v="0"/>
    <n v="0"/>
    <n v="0"/>
  </r>
  <r>
    <s v="APENs"/>
    <s v="08"/>
    <x v="1"/>
    <s v="20200202"/>
    <x v="16"/>
    <n v="0"/>
    <n v="0"/>
    <n v="0"/>
    <n v="1.9889999999999998E-2"/>
    <n v="0"/>
  </r>
  <r>
    <s v="APENs"/>
    <s v="08"/>
    <x v="1"/>
    <s v="20200202"/>
    <x v="16"/>
    <n v="0"/>
    <n v="15.600024000000001"/>
    <n v="0"/>
    <n v="0"/>
    <n v="0"/>
  </r>
  <r>
    <s v="APENs"/>
    <s v="08"/>
    <x v="1"/>
    <s v="20200253"/>
    <x v="16"/>
    <n v="0"/>
    <n v="0"/>
    <n v="1.5"/>
    <n v="0"/>
    <n v="0"/>
  </r>
  <r>
    <s v="APENs"/>
    <s v="08"/>
    <x v="1"/>
    <s v="20200253"/>
    <x v="16"/>
    <n v="16.600000000000001"/>
    <n v="0"/>
    <n v="0"/>
    <n v="0"/>
    <n v="0"/>
  </r>
  <r>
    <s v="APENs"/>
    <s v="08"/>
    <x v="1"/>
    <s v="20200253"/>
    <x v="16"/>
    <n v="0"/>
    <n v="0"/>
    <n v="0"/>
    <n v="0"/>
    <n v="0.38600000000000001"/>
  </r>
  <r>
    <s v="APENs"/>
    <s v="08"/>
    <x v="1"/>
    <s v="20200253"/>
    <x v="16"/>
    <n v="0"/>
    <n v="0"/>
    <n v="0"/>
    <n v="0"/>
    <n v="0"/>
  </r>
  <r>
    <s v="APENs"/>
    <s v="08"/>
    <x v="1"/>
    <s v="20200253"/>
    <x v="16"/>
    <n v="0"/>
    <n v="0"/>
    <n v="0"/>
    <n v="2.316E-2"/>
    <n v="0"/>
  </r>
  <r>
    <s v="APENs"/>
    <s v="08"/>
    <x v="1"/>
    <s v="20200253"/>
    <x v="16"/>
    <n v="0"/>
    <n v="1.1000000000000001"/>
    <n v="0"/>
    <n v="0"/>
    <n v="0"/>
  </r>
  <r>
    <s v="APENs"/>
    <s v="08"/>
    <x v="1"/>
    <s v="20200253"/>
    <x v="16"/>
    <n v="0"/>
    <n v="0"/>
    <n v="5.4"/>
    <n v="0"/>
    <n v="0"/>
  </r>
  <r>
    <s v="APENs"/>
    <s v="08"/>
    <x v="1"/>
    <s v="20200253"/>
    <x v="16"/>
    <n v="0"/>
    <n v="0"/>
    <n v="5.4"/>
    <n v="0"/>
    <n v="0"/>
  </r>
  <r>
    <s v="APENs"/>
    <s v="08"/>
    <x v="1"/>
    <s v="20200253"/>
    <x v="16"/>
    <n v="21.7"/>
    <n v="0"/>
    <n v="0"/>
    <n v="0"/>
    <n v="0"/>
  </r>
  <r>
    <s v="APENs"/>
    <s v="08"/>
    <x v="1"/>
    <s v="20200253"/>
    <x v="16"/>
    <n v="21.7"/>
    <n v="0"/>
    <n v="0"/>
    <n v="0"/>
    <n v="0"/>
  </r>
  <r>
    <s v="APENs"/>
    <s v="08"/>
    <x v="1"/>
    <s v="20200253"/>
    <x v="16"/>
    <n v="0"/>
    <n v="0"/>
    <n v="0"/>
    <n v="0"/>
    <n v="0.91500000000000004"/>
  </r>
  <r>
    <s v="APENs"/>
    <s v="08"/>
    <x v="1"/>
    <s v="20200253"/>
    <x v="16"/>
    <n v="0"/>
    <n v="0"/>
    <n v="0"/>
    <n v="0"/>
    <n v="0.91500000000000004"/>
  </r>
  <r>
    <s v="APENs"/>
    <s v="08"/>
    <x v="1"/>
    <s v="20200253"/>
    <x v="16"/>
    <n v="0"/>
    <n v="0"/>
    <n v="0"/>
    <n v="0"/>
    <n v="0"/>
  </r>
  <r>
    <s v="APENs"/>
    <s v="08"/>
    <x v="1"/>
    <s v="20200253"/>
    <x v="16"/>
    <n v="0"/>
    <n v="0"/>
    <n v="0"/>
    <n v="0"/>
    <n v="0"/>
  </r>
  <r>
    <s v="APENs"/>
    <s v="08"/>
    <x v="1"/>
    <s v="20200253"/>
    <x v="16"/>
    <n v="0"/>
    <n v="0"/>
    <n v="0"/>
    <n v="5.4899999999999997E-2"/>
    <n v="0"/>
  </r>
  <r>
    <s v="APENs"/>
    <s v="08"/>
    <x v="1"/>
    <s v="20200253"/>
    <x v="16"/>
    <n v="0"/>
    <n v="0"/>
    <n v="0"/>
    <n v="5.4899999999999997E-2"/>
    <n v="0"/>
  </r>
  <r>
    <s v="APENs"/>
    <s v="08"/>
    <x v="1"/>
    <s v="20200253"/>
    <x v="16"/>
    <n v="0"/>
    <n v="3"/>
    <n v="0"/>
    <n v="0"/>
    <n v="0"/>
  </r>
  <r>
    <s v="APENs"/>
    <s v="08"/>
    <x v="1"/>
    <s v="20200253"/>
    <x v="16"/>
    <n v="0"/>
    <n v="3"/>
    <n v="0"/>
    <n v="0"/>
    <n v="0"/>
  </r>
  <r>
    <s v="APENs"/>
    <s v="08"/>
    <x v="1"/>
    <s v="20200254"/>
    <x v="16"/>
    <n v="0"/>
    <n v="0"/>
    <n v="5.4"/>
    <n v="0"/>
    <n v="0"/>
  </r>
  <r>
    <s v="APENs"/>
    <s v="08"/>
    <x v="1"/>
    <s v="20200254"/>
    <x v="16"/>
    <n v="21.7"/>
    <n v="0"/>
    <n v="0"/>
    <n v="0"/>
    <n v="0"/>
  </r>
  <r>
    <s v="APENs"/>
    <s v="08"/>
    <x v="1"/>
    <s v="20200254"/>
    <x v="16"/>
    <n v="0"/>
    <n v="3"/>
    <n v="0"/>
    <n v="0"/>
    <n v="0"/>
  </r>
  <r>
    <s v="APENs"/>
    <s v="08"/>
    <x v="1"/>
    <s v="20200254"/>
    <x v="16"/>
    <n v="0"/>
    <n v="0"/>
    <n v="5.4"/>
    <n v="0"/>
    <n v="0"/>
  </r>
  <r>
    <s v="APENs"/>
    <s v="08"/>
    <x v="1"/>
    <s v="20200254"/>
    <x v="16"/>
    <n v="21.7"/>
    <n v="0"/>
    <n v="0"/>
    <n v="0"/>
    <n v="0"/>
  </r>
  <r>
    <s v="APENs"/>
    <s v="08"/>
    <x v="1"/>
    <s v="20200254"/>
    <x v="16"/>
    <n v="0"/>
    <n v="3"/>
    <n v="0"/>
    <n v="0"/>
    <n v="0"/>
  </r>
  <r>
    <s v="APENs"/>
    <s v="08"/>
    <x v="1"/>
    <s v="20200254"/>
    <x v="16"/>
    <n v="0"/>
    <n v="0"/>
    <n v="5.4"/>
    <n v="0"/>
    <n v="0"/>
  </r>
  <r>
    <s v="APENs"/>
    <s v="08"/>
    <x v="1"/>
    <s v="20200254"/>
    <x v="16"/>
    <n v="21.7"/>
    <n v="0"/>
    <n v="0"/>
    <n v="0"/>
    <n v="0"/>
  </r>
  <r>
    <s v="APENs"/>
    <s v="08"/>
    <x v="1"/>
    <s v="20200254"/>
    <x v="16"/>
    <n v="0"/>
    <n v="3"/>
    <n v="0"/>
    <n v="0"/>
    <n v="0"/>
  </r>
  <r>
    <s v="APENs"/>
    <s v="08"/>
    <x v="1"/>
    <s v="20200254"/>
    <x v="16"/>
    <n v="0"/>
    <n v="0"/>
    <n v="5.4"/>
    <n v="0"/>
    <n v="0"/>
  </r>
  <r>
    <s v="APENs"/>
    <s v="08"/>
    <x v="1"/>
    <s v="20200254"/>
    <x v="16"/>
    <n v="21.7"/>
    <n v="0"/>
    <n v="0"/>
    <n v="0"/>
    <n v="0"/>
  </r>
  <r>
    <s v="APENs"/>
    <s v="08"/>
    <x v="1"/>
    <s v="20200254"/>
    <x v="16"/>
    <n v="0"/>
    <n v="3"/>
    <n v="0"/>
    <n v="0"/>
    <n v="0"/>
  </r>
  <r>
    <s v="APENs"/>
    <s v="08"/>
    <x v="1"/>
    <s v="31000199"/>
    <x v="22"/>
    <n v="0"/>
    <n v="9.8000000000000007"/>
    <n v="0"/>
    <n v="0"/>
    <n v="0"/>
  </r>
  <r>
    <s v="APENs"/>
    <s v="08"/>
    <x v="1"/>
    <s v="31000201"/>
    <x v="20"/>
    <n v="0"/>
    <n v="13.1"/>
    <n v="0"/>
    <n v="0"/>
    <n v="0"/>
  </r>
  <r>
    <s v="APENs"/>
    <s v="08"/>
    <x v="1"/>
    <s v="31000201"/>
    <x v="20"/>
    <n v="0"/>
    <n v="14.7"/>
    <n v="0"/>
    <n v="0"/>
    <n v="0"/>
  </r>
  <r>
    <s v="APENs"/>
    <s v="08"/>
    <x v="1"/>
    <s v="31000205"/>
    <x v="26"/>
    <n v="0"/>
    <n v="0"/>
    <n v="8.1"/>
    <n v="0"/>
    <n v="0"/>
  </r>
  <r>
    <s v="APENs"/>
    <s v="08"/>
    <x v="1"/>
    <s v="31000205"/>
    <x v="26"/>
    <n v="1.5"/>
    <n v="0"/>
    <n v="0"/>
    <n v="0"/>
    <n v="0"/>
  </r>
  <r>
    <s v="APENs"/>
    <s v="08"/>
    <x v="1"/>
    <s v="31000209"/>
    <x v="31"/>
    <n v="0"/>
    <n v="0"/>
    <n v="8.5"/>
    <n v="0"/>
    <n v="0"/>
  </r>
  <r>
    <s v="APENs"/>
    <s v="08"/>
    <x v="1"/>
    <s v="31000209"/>
    <x v="31"/>
    <n v="10.1"/>
    <n v="0"/>
    <n v="0"/>
    <n v="0"/>
    <n v="0"/>
  </r>
  <r>
    <s v="APENs"/>
    <s v="08"/>
    <x v="1"/>
    <s v="31000209"/>
    <x v="31"/>
    <n v="0"/>
    <n v="0.6"/>
    <n v="0"/>
    <n v="0"/>
    <n v="0"/>
  </r>
  <r>
    <s v="APENs"/>
    <s v="08"/>
    <x v="1"/>
    <s v="31000209"/>
    <x v="31"/>
    <n v="0"/>
    <n v="0"/>
    <n v="9.9"/>
    <n v="0"/>
    <n v="0"/>
  </r>
  <r>
    <s v="APENs"/>
    <s v="08"/>
    <x v="1"/>
    <s v="31000209"/>
    <x v="31"/>
    <n v="11.8"/>
    <n v="0"/>
    <n v="0"/>
    <n v="0"/>
    <n v="0"/>
  </r>
  <r>
    <s v="APENs"/>
    <s v="08"/>
    <x v="1"/>
    <s v="31000215"/>
    <x v="27"/>
    <n v="0"/>
    <n v="0"/>
    <n v="3.6"/>
    <n v="0"/>
    <n v="0"/>
  </r>
  <r>
    <s v="APENs"/>
    <s v="08"/>
    <x v="1"/>
    <s v="31000215"/>
    <x v="27"/>
    <n v="0.7"/>
    <n v="0"/>
    <n v="0"/>
    <n v="0"/>
    <n v="0"/>
  </r>
  <r>
    <s v="APENs"/>
    <s v="08"/>
    <x v="1"/>
    <s v="31000215"/>
    <x v="27"/>
    <n v="0"/>
    <n v="1.5"/>
    <n v="0"/>
    <n v="0"/>
    <n v="0"/>
  </r>
  <r>
    <s v="APENs"/>
    <s v="08"/>
    <x v="1"/>
    <s v="31000215"/>
    <x v="27"/>
    <n v="0"/>
    <n v="0"/>
    <n v="8"/>
    <n v="0"/>
    <n v="0"/>
  </r>
  <r>
    <s v="APENs"/>
    <s v="08"/>
    <x v="1"/>
    <s v="31000215"/>
    <x v="27"/>
    <n v="1.5"/>
    <n v="0"/>
    <n v="0"/>
    <n v="0"/>
    <n v="0"/>
  </r>
  <r>
    <s v="APENs"/>
    <s v="08"/>
    <x v="1"/>
    <s v="31000215"/>
    <x v="27"/>
    <n v="0"/>
    <n v="5.2"/>
    <n v="0"/>
    <n v="0"/>
    <n v="0"/>
  </r>
  <r>
    <s v="APENs"/>
    <s v="08"/>
    <x v="1"/>
    <s v="31000301"/>
    <x v="15"/>
    <n v="0"/>
    <n v="0.7"/>
    <n v="0"/>
    <n v="0"/>
    <n v="0"/>
  </r>
  <r>
    <s v="APENs"/>
    <s v="08"/>
    <x v="1"/>
    <s v="31000301"/>
    <x v="15"/>
    <n v="0"/>
    <n v="0"/>
    <n v="1.1000000000000001"/>
    <n v="0"/>
    <n v="0"/>
  </r>
  <r>
    <s v="APENs"/>
    <s v="08"/>
    <x v="1"/>
    <s v="31000301"/>
    <x v="15"/>
    <n v="0.2"/>
    <n v="0"/>
    <n v="0"/>
    <n v="0"/>
    <n v="0"/>
  </r>
  <r>
    <s v="APENs"/>
    <s v="08"/>
    <x v="1"/>
    <s v="31000301"/>
    <x v="15"/>
    <n v="0"/>
    <n v="0.7"/>
    <n v="0"/>
    <n v="0"/>
    <n v="0"/>
  </r>
  <r>
    <s v="APENs"/>
    <s v="08"/>
    <x v="1"/>
    <s v="31000301"/>
    <x v="15"/>
    <n v="0"/>
    <n v="4.9000000000000004"/>
    <n v="0"/>
    <n v="0"/>
    <n v="0"/>
  </r>
  <r>
    <s v="APENs"/>
    <s v="08"/>
    <x v="1"/>
    <s v="31000301"/>
    <x v="15"/>
    <n v="0"/>
    <n v="0.1"/>
    <n v="0"/>
    <n v="0"/>
    <n v="0"/>
  </r>
  <r>
    <s v="APENs"/>
    <s v="08"/>
    <x v="1"/>
    <s v="31000303"/>
    <x v="15"/>
    <n v="0"/>
    <n v="0.4"/>
    <n v="0"/>
    <n v="0"/>
    <n v="0"/>
  </r>
  <r>
    <s v="APENs"/>
    <s v="08"/>
    <x v="1"/>
    <s v="31000304"/>
    <x v="15"/>
    <n v="0"/>
    <n v="0.4"/>
    <n v="0"/>
    <n v="0"/>
    <n v="0"/>
  </r>
  <r>
    <s v="APENs"/>
    <s v="08"/>
    <x v="1"/>
    <s v="31000305"/>
    <x v="24"/>
    <n v="0"/>
    <n v="1.7"/>
    <n v="0"/>
    <n v="0"/>
    <n v="0"/>
  </r>
  <r>
    <s v="APENs"/>
    <s v="08"/>
    <x v="1"/>
    <s v="31000305"/>
    <x v="24"/>
    <n v="0"/>
    <n v="2.9399999999999999E-2"/>
    <n v="0"/>
    <n v="0"/>
    <n v="0"/>
  </r>
  <r>
    <s v="APENs"/>
    <s v="08"/>
    <x v="1"/>
    <s v="31000311"/>
    <x v="32"/>
    <n v="0"/>
    <n v="3"/>
    <n v="0"/>
    <n v="0"/>
    <n v="0"/>
  </r>
  <r>
    <s v="APENs"/>
    <s v="08"/>
    <x v="1"/>
    <s v="31000404"/>
    <x v="30"/>
    <n v="0"/>
    <n v="0"/>
    <n v="21.2"/>
    <n v="0"/>
    <n v="0"/>
  </r>
  <r>
    <s v="APENs"/>
    <s v="08"/>
    <x v="1"/>
    <s v="31000404"/>
    <x v="30"/>
    <n v="25.3"/>
    <n v="0"/>
    <n v="0"/>
    <n v="0"/>
    <n v="0"/>
  </r>
  <r>
    <s v="APENs"/>
    <s v="08"/>
    <x v="1"/>
    <s v="31000404"/>
    <x v="30"/>
    <n v="0"/>
    <n v="1.4"/>
    <n v="0"/>
    <n v="0"/>
    <n v="0"/>
  </r>
  <r>
    <s v="APENs"/>
    <s v="08"/>
    <x v="1"/>
    <s v="31000404"/>
    <x v="30"/>
    <n v="0"/>
    <n v="0"/>
    <n v="19.100000000000001"/>
    <n v="0"/>
    <n v="0"/>
  </r>
  <r>
    <s v="APENs"/>
    <s v="08"/>
    <x v="1"/>
    <s v="31000404"/>
    <x v="30"/>
    <n v="22.7"/>
    <n v="0"/>
    <n v="0"/>
    <n v="0"/>
    <n v="0"/>
  </r>
  <r>
    <s v="APENs"/>
    <s v="08"/>
    <x v="1"/>
    <s v="31000404"/>
    <x v="30"/>
    <n v="0"/>
    <n v="1.3"/>
    <n v="0"/>
    <n v="0"/>
    <n v="0"/>
  </r>
  <r>
    <s v="APENs"/>
    <s v="08"/>
    <x v="1"/>
    <s v="31000404"/>
    <x v="30"/>
    <n v="0"/>
    <n v="0"/>
    <n v="19.100000000000001"/>
    <n v="0"/>
    <n v="0"/>
  </r>
  <r>
    <s v="APENs"/>
    <s v="08"/>
    <x v="1"/>
    <s v="31000404"/>
    <x v="30"/>
    <n v="22.7"/>
    <n v="0"/>
    <n v="0"/>
    <n v="0"/>
    <n v="0"/>
  </r>
  <r>
    <s v="APENs"/>
    <s v="08"/>
    <x v="1"/>
    <s v="31000404"/>
    <x v="30"/>
    <n v="0"/>
    <n v="1.3"/>
    <n v="0"/>
    <n v="0"/>
    <n v="0"/>
  </r>
  <r>
    <s v="APENs"/>
    <s v="08"/>
    <x v="1"/>
    <s v="31088801"/>
    <x v="17"/>
    <n v="0"/>
    <n v="4.7"/>
    <n v="0"/>
    <n v="0"/>
    <n v="0"/>
  </r>
  <r>
    <s v="APENs"/>
    <s v="08"/>
    <x v="1"/>
    <s v="31088811"/>
    <x v="17"/>
    <n v="0"/>
    <n v="5.0999999999999996"/>
    <n v="0"/>
    <n v="0"/>
    <n v="0"/>
  </r>
  <r>
    <s v="APENs"/>
    <s v="08"/>
    <x v="1"/>
    <s v="20200254"/>
    <x v="16"/>
    <n v="0"/>
    <n v="0"/>
    <n v="19.399999999999999"/>
    <n v="0"/>
    <n v="0"/>
  </r>
  <r>
    <s v="APENs"/>
    <s v="08"/>
    <x v="1"/>
    <s v="20200254"/>
    <x v="16"/>
    <n v="19.399999999999999"/>
    <n v="0"/>
    <n v="0"/>
    <n v="0"/>
    <n v="0"/>
  </r>
  <r>
    <s v="APENs"/>
    <s v="08"/>
    <x v="1"/>
    <s v="20200254"/>
    <x v="16"/>
    <n v="0"/>
    <n v="9.6999999999999993"/>
    <n v="0"/>
    <n v="0"/>
    <n v="0"/>
  </r>
  <r>
    <s v="APENs"/>
    <s v="08"/>
    <x v="1"/>
    <s v="31000301"/>
    <x v="15"/>
    <n v="0"/>
    <n v="10.78"/>
    <n v="0"/>
    <n v="0"/>
    <n v="0"/>
  </r>
  <r>
    <s v="APENs"/>
    <s v="08"/>
    <x v="1"/>
    <s v="20200202"/>
    <x v="16"/>
    <n v="0"/>
    <n v="0"/>
    <n v="16.53"/>
    <n v="0"/>
    <n v="0"/>
  </r>
  <r>
    <s v="APENs"/>
    <s v="08"/>
    <x v="1"/>
    <s v="20200202"/>
    <x v="16"/>
    <n v="18.059999999999999"/>
    <n v="0"/>
    <n v="0"/>
    <n v="0"/>
    <n v="0"/>
  </r>
  <r>
    <s v="APENs"/>
    <s v="08"/>
    <x v="1"/>
    <s v="20200202"/>
    <x v="16"/>
    <n v="0"/>
    <n v="0"/>
    <n v="0"/>
    <n v="0"/>
    <n v="0.64505000000000001"/>
  </r>
  <r>
    <s v="APENs"/>
    <s v="08"/>
    <x v="1"/>
    <s v="20200202"/>
    <x v="16"/>
    <n v="0"/>
    <n v="0"/>
    <n v="0"/>
    <n v="0"/>
    <n v="0"/>
  </r>
  <r>
    <s v="APENs"/>
    <s v="08"/>
    <x v="1"/>
    <s v="20200202"/>
    <x v="16"/>
    <n v="0"/>
    <n v="0"/>
    <n v="0"/>
    <n v="3.8703000000000001E-2"/>
    <n v="0"/>
  </r>
  <r>
    <s v="APENs"/>
    <s v="08"/>
    <x v="1"/>
    <s v="20200202"/>
    <x v="16"/>
    <n v="0"/>
    <n v="18.82"/>
    <n v="0"/>
    <n v="0"/>
    <n v="0"/>
  </r>
  <r>
    <s v="APENs"/>
    <s v="08"/>
    <x v="1"/>
    <s v="20200202"/>
    <x v="16"/>
    <n v="0"/>
    <n v="0"/>
    <n v="21.999956000000001"/>
    <n v="0"/>
    <n v="0"/>
  </r>
  <r>
    <s v="APENs"/>
    <s v="08"/>
    <x v="1"/>
    <s v="20200202"/>
    <x v="16"/>
    <n v="23.7"/>
    <n v="0"/>
    <n v="0"/>
    <n v="0"/>
    <n v="0"/>
  </r>
  <r>
    <s v="APENs"/>
    <s v="08"/>
    <x v="1"/>
    <s v="20200202"/>
    <x v="16"/>
    <n v="0"/>
    <n v="0"/>
    <n v="0"/>
    <n v="0"/>
    <n v="0.10566399999999999"/>
  </r>
  <r>
    <s v="APENs"/>
    <s v="08"/>
    <x v="1"/>
    <s v="20200202"/>
    <x v="16"/>
    <n v="0"/>
    <n v="0"/>
    <n v="0"/>
    <n v="0"/>
    <n v="0"/>
  </r>
  <r>
    <s v="APENs"/>
    <s v="08"/>
    <x v="1"/>
    <s v="20200202"/>
    <x v="16"/>
    <n v="0"/>
    <n v="0"/>
    <n v="0"/>
    <n v="7.0104E-2"/>
    <n v="0"/>
  </r>
  <r>
    <s v="APENs"/>
    <s v="08"/>
    <x v="1"/>
    <s v="20200202"/>
    <x v="16"/>
    <n v="0"/>
    <n v="25.4"/>
    <n v="0"/>
    <n v="0"/>
    <n v="0"/>
  </r>
  <r>
    <s v="APENs"/>
    <s v="08"/>
    <x v="1"/>
    <s v="20200202"/>
    <x v="16"/>
    <n v="0"/>
    <n v="0"/>
    <n v="18.13"/>
    <n v="0"/>
    <n v="0"/>
  </r>
  <r>
    <s v="APENs"/>
    <s v="08"/>
    <x v="1"/>
    <s v="20200202"/>
    <x v="16"/>
    <n v="19.82"/>
    <n v="0"/>
    <n v="0"/>
    <n v="0"/>
    <n v="0"/>
  </r>
  <r>
    <s v="APENs"/>
    <s v="08"/>
    <x v="1"/>
    <s v="20200202"/>
    <x v="16"/>
    <n v="0"/>
    <n v="0"/>
    <n v="0"/>
    <n v="0"/>
    <n v="0.10566399999999999"/>
  </r>
  <r>
    <s v="APENs"/>
    <s v="08"/>
    <x v="1"/>
    <s v="20200202"/>
    <x v="16"/>
    <n v="0"/>
    <n v="0"/>
    <n v="0"/>
    <n v="0"/>
    <n v="0"/>
  </r>
  <r>
    <s v="APENs"/>
    <s v="08"/>
    <x v="1"/>
    <s v="20200202"/>
    <x v="16"/>
    <n v="0"/>
    <n v="0"/>
    <n v="0"/>
    <n v="7.0104E-2"/>
    <n v="0"/>
  </r>
  <r>
    <s v="APENs"/>
    <s v="08"/>
    <x v="1"/>
    <s v="20200202"/>
    <x v="16"/>
    <n v="0"/>
    <n v="20.67"/>
    <n v="0"/>
    <n v="0"/>
    <n v="0"/>
  </r>
  <r>
    <s v="APENs"/>
    <s v="08"/>
    <x v="1"/>
    <s v="20200253"/>
    <x v="16"/>
    <n v="0"/>
    <n v="0"/>
    <n v="22.1"/>
    <n v="0"/>
    <n v="0"/>
  </r>
  <r>
    <s v="APENs"/>
    <s v="08"/>
    <x v="1"/>
    <s v="20200253"/>
    <x v="16"/>
    <n v="21.2"/>
    <n v="0"/>
    <n v="0"/>
    <n v="0"/>
    <n v="0"/>
  </r>
  <r>
    <s v="APENs"/>
    <s v="08"/>
    <x v="1"/>
    <s v="20200253"/>
    <x v="16"/>
    <n v="0"/>
    <n v="0"/>
    <n v="0"/>
    <n v="0"/>
    <n v="0.103366"/>
  </r>
  <r>
    <s v="APENs"/>
    <s v="08"/>
    <x v="1"/>
    <s v="20200253"/>
    <x v="16"/>
    <n v="0"/>
    <n v="0"/>
    <n v="0"/>
    <n v="0"/>
    <n v="0"/>
  </r>
  <r>
    <s v="APENs"/>
    <s v="08"/>
    <x v="1"/>
    <s v="20200253"/>
    <x v="16"/>
    <n v="0"/>
    <n v="0"/>
    <n v="0"/>
    <n v="7.0104E-2"/>
    <n v="0"/>
  </r>
  <r>
    <s v="APENs"/>
    <s v="08"/>
    <x v="1"/>
    <s v="20200253"/>
    <x v="16"/>
    <n v="0"/>
    <n v="22.1"/>
    <n v="0"/>
    <n v="0"/>
    <n v="0"/>
  </r>
  <r>
    <s v="APENs"/>
    <s v="08"/>
    <x v="1"/>
    <s v="31000199"/>
    <x v="22"/>
    <n v="0"/>
    <n v="1.06"/>
    <n v="0"/>
    <n v="0"/>
    <n v="0"/>
  </r>
  <r>
    <s v="APENs"/>
    <s v="08"/>
    <x v="1"/>
    <s v="31000230"/>
    <x v="33"/>
    <n v="0"/>
    <n v="0.06"/>
    <n v="0"/>
    <n v="0"/>
    <n v="0"/>
  </r>
  <r>
    <s v="APENs"/>
    <s v="08"/>
    <x v="1"/>
    <s v="31000502"/>
    <x v="34"/>
    <n v="0"/>
    <n v="33.35"/>
    <n v="0"/>
    <n v="0"/>
    <n v="0"/>
  </r>
  <r>
    <s v="APENs"/>
    <s v="08"/>
    <x v="1"/>
    <s v="31088801"/>
    <x v="17"/>
    <n v="0"/>
    <n v="8.6999999999999993"/>
    <n v="0"/>
    <n v="0"/>
    <n v="0"/>
  </r>
  <r>
    <s v="APENs"/>
    <s v="08"/>
    <x v="1"/>
    <s v="40400311"/>
    <x v="18"/>
    <n v="0"/>
    <n v="2.1869800328936351"/>
    <n v="0"/>
    <n v="0"/>
    <n v="0"/>
  </r>
  <r>
    <s v="APENs"/>
    <s v="08"/>
    <x v="1"/>
    <s v="40400311"/>
    <x v="18"/>
    <n v="0"/>
    <n v="60.634472476607826"/>
    <n v="0"/>
    <n v="0"/>
    <n v="0"/>
  </r>
  <r>
    <s v="APENs"/>
    <s v="08"/>
    <x v="1"/>
    <s v="20200252"/>
    <x v="16"/>
    <n v="0"/>
    <n v="0"/>
    <n v="43.71"/>
    <n v="0"/>
    <n v="0"/>
  </r>
  <r>
    <s v="APENs"/>
    <s v="08"/>
    <x v="1"/>
    <s v="20200252"/>
    <x v="16"/>
    <n v="30.6"/>
    <n v="0"/>
    <n v="0"/>
    <n v="0"/>
    <n v="0"/>
  </r>
  <r>
    <s v="APENs"/>
    <s v="08"/>
    <x v="1"/>
    <s v="20200252"/>
    <x v="16"/>
    <n v="0"/>
    <n v="0"/>
    <n v="0"/>
    <n v="0"/>
    <n v="1.55"/>
  </r>
  <r>
    <s v="APENs"/>
    <s v="08"/>
    <x v="1"/>
    <s v="20200252"/>
    <x v="16"/>
    <n v="0"/>
    <n v="0"/>
    <n v="0"/>
    <n v="0"/>
    <n v="0"/>
  </r>
  <r>
    <s v="APENs"/>
    <s v="08"/>
    <x v="1"/>
    <s v="20200252"/>
    <x v="16"/>
    <n v="0"/>
    <n v="0"/>
    <n v="0"/>
    <n v="9.2999999999999999E-2"/>
    <n v="0"/>
  </r>
  <r>
    <s v="APENs"/>
    <s v="08"/>
    <x v="1"/>
    <s v="20200252"/>
    <x v="16"/>
    <n v="0"/>
    <n v="34.97"/>
    <n v="0"/>
    <n v="0"/>
    <n v="0"/>
  </r>
  <r>
    <s v="APENs"/>
    <s v="08"/>
    <x v="1"/>
    <s v="20200252"/>
    <x v="16"/>
    <n v="0"/>
    <n v="0"/>
    <n v="41.470999999999997"/>
    <n v="0"/>
    <n v="0"/>
  </r>
  <r>
    <s v="APENs"/>
    <s v="08"/>
    <x v="1"/>
    <s v="20200252"/>
    <x v="16"/>
    <n v="29.03"/>
    <n v="0"/>
    <n v="0"/>
    <n v="0"/>
    <n v="0"/>
  </r>
  <r>
    <s v="APENs"/>
    <s v="08"/>
    <x v="1"/>
    <s v="20200252"/>
    <x v="16"/>
    <n v="0"/>
    <n v="0"/>
    <n v="0"/>
    <n v="0"/>
    <n v="1.0109999999999999"/>
  </r>
  <r>
    <s v="APENs"/>
    <s v="08"/>
    <x v="1"/>
    <s v="20200252"/>
    <x v="16"/>
    <n v="0"/>
    <n v="0"/>
    <n v="0"/>
    <n v="0"/>
    <n v="0"/>
  </r>
  <r>
    <s v="APENs"/>
    <s v="08"/>
    <x v="1"/>
    <s v="20200252"/>
    <x v="16"/>
    <n v="0"/>
    <n v="0"/>
    <n v="0"/>
    <n v="6.0659999999999999E-2"/>
    <n v="0"/>
  </r>
  <r>
    <s v="APENs"/>
    <s v="08"/>
    <x v="1"/>
    <s v="20200252"/>
    <x v="16"/>
    <n v="0"/>
    <n v="33.18"/>
    <n v="0"/>
    <n v="0"/>
    <n v="0"/>
  </r>
  <r>
    <s v="APENs"/>
    <s v="08"/>
    <x v="1"/>
    <s v="20200253"/>
    <x v="16"/>
    <n v="0"/>
    <n v="0"/>
    <n v="11.51"/>
    <n v="0"/>
    <n v="0"/>
  </r>
  <r>
    <s v="APENs"/>
    <s v="08"/>
    <x v="1"/>
    <s v="20200253"/>
    <x v="16"/>
    <n v="8.06"/>
    <n v="0"/>
    <n v="0"/>
    <n v="0"/>
    <n v="0"/>
  </r>
  <r>
    <s v="APENs"/>
    <s v="08"/>
    <x v="1"/>
    <s v="20200253"/>
    <x v="16"/>
    <n v="0"/>
    <n v="0"/>
    <n v="0"/>
    <n v="0"/>
    <n v="0.27789999999999998"/>
  </r>
  <r>
    <s v="APENs"/>
    <s v="08"/>
    <x v="1"/>
    <s v="20200253"/>
    <x v="16"/>
    <n v="0"/>
    <n v="0"/>
    <n v="0"/>
    <n v="0"/>
    <n v="0"/>
  </r>
  <r>
    <s v="APENs"/>
    <s v="08"/>
    <x v="1"/>
    <s v="20200253"/>
    <x v="16"/>
    <n v="0"/>
    <n v="0"/>
    <n v="0"/>
    <n v="1.6674000000000001E-2"/>
    <n v="0"/>
  </r>
  <r>
    <s v="APENs"/>
    <s v="08"/>
    <x v="1"/>
    <s v="20200253"/>
    <x v="16"/>
    <n v="0"/>
    <n v="9.2100000000000009"/>
    <n v="0"/>
    <n v="0"/>
    <n v="0"/>
  </r>
  <r>
    <s v="APENs"/>
    <s v="08"/>
    <x v="1"/>
    <s v="20200254"/>
    <x v="16"/>
    <n v="0"/>
    <n v="0"/>
    <n v="43.8"/>
    <n v="0"/>
    <n v="0"/>
  </r>
  <r>
    <s v="APENs"/>
    <s v="08"/>
    <x v="1"/>
    <s v="20200254"/>
    <x v="16"/>
    <n v="30.66"/>
    <n v="0"/>
    <n v="0"/>
    <n v="0"/>
    <n v="0"/>
  </r>
  <r>
    <s v="APENs"/>
    <s v="08"/>
    <x v="1"/>
    <s v="20200254"/>
    <x v="16"/>
    <n v="0"/>
    <n v="0"/>
    <n v="0"/>
    <n v="0"/>
    <n v="1.3665"/>
  </r>
  <r>
    <s v="APENs"/>
    <s v="08"/>
    <x v="1"/>
    <s v="20200254"/>
    <x v="16"/>
    <n v="0"/>
    <n v="0"/>
    <n v="0"/>
    <n v="0"/>
    <n v="0"/>
  </r>
  <r>
    <s v="APENs"/>
    <s v="08"/>
    <x v="1"/>
    <s v="20200254"/>
    <x v="16"/>
    <n v="0"/>
    <n v="0"/>
    <n v="0"/>
    <n v="8.1989999999999993E-2"/>
    <n v="0"/>
  </r>
  <r>
    <s v="APENs"/>
    <s v="08"/>
    <x v="1"/>
    <s v="20200254"/>
    <x v="16"/>
    <n v="0"/>
    <n v="35.04"/>
    <n v="0"/>
    <n v="0"/>
    <n v="0"/>
  </r>
  <r>
    <s v="APENs"/>
    <s v="08"/>
    <x v="1"/>
    <s v="31000301"/>
    <x v="15"/>
    <n v="0"/>
    <n v="2.1800000000000002"/>
    <n v="0"/>
    <n v="0"/>
    <n v="0"/>
  </r>
  <r>
    <s v="APENs"/>
    <s v="08"/>
    <x v="1"/>
    <s v="31088801"/>
    <x v="17"/>
    <n v="0"/>
    <n v="5.32"/>
    <n v="0"/>
    <n v="0"/>
    <n v="0"/>
  </r>
  <r>
    <s v="APENs"/>
    <s v="08"/>
    <x v="1"/>
    <s v="40400311"/>
    <x v="18"/>
    <n v="0"/>
    <n v="19.213576392734971"/>
    <n v="0"/>
    <n v="0"/>
    <n v="0"/>
  </r>
  <r>
    <s v="APENs"/>
    <s v="08"/>
    <x v="1"/>
    <s v="20200202"/>
    <x v="16"/>
    <n v="0"/>
    <n v="0"/>
    <n v="29.81"/>
    <n v="0"/>
    <n v="0"/>
  </r>
  <r>
    <s v="APENs"/>
    <s v="08"/>
    <x v="1"/>
    <s v="20200202"/>
    <x v="16"/>
    <n v="20.86"/>
    <n v="0"/>
    <n v="0"/>
    <n v="0"/>
    <n v="0"/>
  </r>
  <r>
    <s v="APENs"/>
    <s v="08"/>
    <x v="1"/>
    <s v="20200202"/>
    <x v="16"/>
    <n v="0"/>
    <n v="26.83"/>
    <n v="0"/>
    <n v="0"/>
    <n v="0"/>
  </r>
  <r>
    <s v="APENs"/>
    <s v="08"/>
    <x v="1"/>
    <s v="20200202"/>
    <x v="16"/>
    <n v="0"/>
    <n v="0"/>
    <n v="14.49"/>
    <n v="0"/>
    <n v="0"/>
  </r>
  <r>
    <s v="APENs"/>
    <s v="08"/>
    <x v="1"/>
    <s v="20200202"/>
    <x v="16"/>
    <n v="7.25"/>
    <n v="0"/>
    <n v="0"/>
    <n v="0"/>
    <n v="0"/>
  </r>
  <r>
    <s v="APENs"/>
    <s v="08"/>
    <x v="1"/>
    <s v="20200202"/>
    <x v="16"/>
    <n v="0"/>
    <n v="7.25"/>
    <n v="0"/>
    <n v="0"/>
    <n v="0"/>
  </r>
  <r>
    <s v="APENs"/>
    <s v="08"/>
    <x v="1"/>
    <s v="20200254"/>
    <x v="16"/>
    <n v="0"/>
    <n v="0"/>
    <n v="5.43"/>
    <n v="0"/>
    <n v="0"/>
  </r>
  <r>
    <s v="APENs"/>
    <s v="08"/>
    <x v="1"/>
    <s v="20200254"/>
    <x v="16"/>
    <n v="2.72"/>
    <n v="0"/>
    <n v="0"/>
    <n v="0"/>
    <n v="0"/>
  </r>
  <r>
    <s v="APENs"/>
    <s v="08"/>
    <x v="1"/>
    <s v="20200254"/>
    <x v="16"/>
    <n v="0"/>
    <n v="0"/>
    <n v="0"/>
    <n v="0"/>
    <n v="0.66"/>
  </r>
  <r>
    <s v="APENs"/>
    <s v="08"/>
    <x v="1"/>
    <s v="20200254"/>
    <x v="16"/>
    <n v="0"/>
    <n v="0"/>
    <n v="0"/>
    <n v="0"/>
    <n v="0"/>
  </r>
  <r>
    <s v="APENs"/>
    <s v="08"/>
    <x v="1"/>
    <s v="20200254"/>
    <x v="16"/>
    <n v="0"/>
    <n v="2.72"/>
    <n v="0"/>
    <n v="0"/>
    <n v="0"/>
  </r>
  <r>
    <s v="APENs"/>
    <s v="08"/>
    <x v="1"/>
    <s v="20200254"/>
    <x v="16"/>
    <n v="0"/>
    <n v="0"/>
    <n v="5.38"/>
    <n v="0"/>
    <n v="0"/>
  </r>
  <r>
    <s v="APENs"/>
    <s v="08"/>
    <x v="1"/>
    <s v="20200254"/>
    <x v="16"/>
    <n v="2.7"/>
    <n v="0"/>
    <n v="0"/>
    <n v="0"/>
    <n v="0"/>
  </r>
  <r>
    <s v="APENs"/>
    <s v="08"/>
    <x v="1"/>
    <s v="20200254"/>
    <x v="16"/>
    <n v="0"/>
    <n v="0"/>
    <n v="0"/>
    <n v="0"/>
    <n v="0.66"/>
  </r>
  <r>
    <s v="APENs"/>
    <s v="08"/>
    <x v="1"/>
    <s v="20200254"/>
    <x v="16"/>
    <n v="0"/>
    <n v="0"/>
    <n v="0"/>
    <n v="0"/>
    <n v="0"/>
  </r>
  <r>
    <s v="APENs"/>
    <s v="08"/>
    <x v="1"/>
    <s v="20200254"/>
    <x v="16"/>
    <n v="0"/>
    <n v="2.7"/>
    <n v="0"/>
    <n v="0"/>
    <n v="0"/>
  </r>
  <r>
    <s v="APENs"/>
    <s v="08"/>
    <x v="1"/>
    <s v="20200254"/>
    <x v="16"/>
    <n v="0"/>
    <n v="0"/>
    <n v="15.3"/>
    <n v="0"/>
    <n v="0"/>
  </r>
  <r>
    <s v="APENs"/>
    <s v="08"/>
    <x v="1"/>
    <s v="20200254"/>
    <x v="16"/>
    <n v="7.7"/>
    <n v="0"/>
    <n v="0"/>
    <n v="0"/>
    <n v="0"/>
  </r>
  <r>
    <s v="APENs"/>
    <s v="08"/>
    <x v="1"/>
    <s v="20200254"/>
    <x v="16"/>
    <n v="0"/>
    <n v="7.7"/>
    <n v="0"/>
    <n v="0"/>
    <n v="0"/>
  </r>
  <r>
    <s v="APENs"/>
    <s v="08"/>
    <x v="1"/>
    <s v="31000199"/>
    <x v="22"/>
    <n v="0"/>
    <n v="1.25"/>
    <n v="0"/>
    <n v="0"/>
    <n v="0"/>
  </r>
  <r>
    <s v="APENs"/>
    <s v="08"/>
    <x v="1"/>
    <s v="31000215"/>
    <x v="27"/>
    <n v="0"/>
    <n v="0"/>
    <n v="0.2"/>
    <n v="0"/>
    <n v="0"/>
  </r>
  <r>
    <s v="APENs"/>
    <s v="08"/>
    <x v="1"/>
    <s v="31000215"/>
    <x v="27"/>
    <n v="0.1"/>
    <n v="0"/>
    <n v="0"/>
    <n v="0"/>
    <n v="0"/>
  </r>
  <r>
    <s v="APENs"/>
    <s v="08"/>
    <x v="1"/>
    <s v="31000215"/>
    <x v="27"/>
    <n v="0"/>
    <n v="0"/>
    <n v="0"/>
    <n v="0"/>
    <n v="9.6447000000000005E-2"/>
  </r>
  <r>
    <s v="APENs"/>
    <s v="08"/>
    <x v="1"/>
    <s v="31000215"/>
    <x v="27"/>
    <n v="0"/>
    <n v="0"/>
    <n v="0"/>
    <n v="1.9186000000000002E-2"/>
    <n v="0"/>
  </r>
  <r>
    <s v="APENs"/>
    <s v="08"/>
    <x v="1"/>
    <s v="31000215"/>
    <x v="27"/>
    <n v="0"/>
    <n v="0.2"/>
    <n v="0"/>
    <n v="0"/>
    <n v="0"/>
  </r>
  <r>
    <s v="APENs"/>
    <s v="08"/>
    <x v="1"/>
    <s v="31000404"/>
    <x v="30"/>
    <n v="0"/>
    <n v="0"/>
    <n v="2.9999750000000001"/>
    <n v="0"/>
    <n v="0"/>
  </r>
  <r>
    <s v="APENs"/>
    <s v="08"/>
    <x v="1"/>
    <s v="31000404"/>
    <x v="30"/>
    <n v="2.9999750000000001"/>
    <n v="0"/>
    <n v="0"/>
    <n v="0"/>
    <n v="0"/>
  </r>
  <r>
    <s v="APENs"/>
    <s v="08"/>
    <x v="1"/>
    <s v="31000404"/>
    <x v="30"/>
    <n v="0"/>
    <n v="0"/>
    <n v="0"/>
    <n v="0"/>
    <n v="0.20899999999999999"/>
  </r>
  <r>
    <s v="APENs"/>
    <s v="08"/>
    <x v="1"/>
    <s v="31000404"/>
    <x v="30"/>
    <n v="0"/>
    <n v="0"/>
    <n v="0"/>
    <n v="0"/>
    <n v="0"/>
  </r>
  <r>
    <s v="APENs"/>
    <s v="08"/>
    <x v="1"/>
    <s v="31000404"/>
    <x v="30"/>
    <n v="0"/>
    <n v="0"/>
    <n v="0"/>
    <n v="1.6500000000000001E-2"/>
    <n v="0"/>
  </r>
  <r>
    <s v="APENs"/>
    <s v="08"/>
    <x v="1"/>
    <s v="31000404"/>
    <x v="30"/>
    <n v="0"/>
    <n v="0.49995000000000001"/>
    <n v="0"/>
    <n v="0"/>
    <n v="0"/>
  </r>
  <r>
    <s v="APENs"/>
    <s v="08"/>
    <x v="1"/>
    <s v="31088801"/>
    <x v="17"/>
    <n v="0"/>
    <n v="0.28999999999999998"/>
    <n v="0"/>
    <n v="0"/>
    <n v="0"/>
  </r>
  <r>
    <s v="APENs"/>
    <s v="08"/>
    <x v="1"/>
    <s v="40400311"/>
    <x v="18"/>
    <n v="0"/>
    <n v="7.1896968581378253"/>
    <n v="0"/>
    <n v="0"/>
    <n v="0"/>
  </r>
  <r>
    <s v="APENs"/>
    <s v="08"/>
    <x v="1"/>
    <s v="31000301"/>
    <x v="15"/>
    <n v="0"/>
    <n v="3.6"/>
    <n v="0"/>
    <n v="0"/>
    <n v="0"/>
  </r>
  <r>
    <s v="APENs"/>
    <s v="08"/>
    <x v="1"/>
    <s v="31000301"/>
    <x v="15"/>
    <n v="0"/>
    <n v="3.6"/>
    <n v="0"/>
    <n v="0"/>
    <n v="0"/>
  </r>
  <r>
    <s v="APENs"/>
    <s v="08"/>
    <x v="1"/>
    <s v="31000301"/>
    <x v="15"/>
    <n v="0"/>
    <n v="3.5999850000000002"/>
    <n v="0"/>
    <n v="0"/>
    <n v="0"/>
  </r>
  <r>
    <s v="APENs"/>
    <s v="08"/>
    <x v="1"/>
    <s v="31000301"/>
    <x v="15"/>
    <n v="0"/>
    <n v="6.700024"/>
    <n v="0"/>
    <n v="0"/>
    <n v="0"/>
  </r>
  <r>
    <s v="APENs"/>
    <s v="08"/>
    <x v="1"/>
    <s v="31000301"/>
    <x v="15"/>
    <n v="0"/>
    <n v="2.2999999999999998"/>
    <n v="0"/>
    <n v="0"/>
    <n v="0"/>
  </r>
  <r>
    <s v="APENs"/>
    <s v="08"/>
    <x v="1"/>
    <s v="31000304"/>
    <x v="15"/>
    <n v="0"/>
    <n v="3.3"/>
    <n v="0"/>
    <n v="0"/>
    <n v="0"/>
  </r>
  <r>
    <s v="APENs"/>
    <s v="08"/>
    <x v="1"/>
    <s v="31000301"/>
    <x v="15"/>
    <n v="0"/>
    <n v="2.1"/>
    <n v="0"/>
    <n v="0"/>
    <n v="0"/>
  </r>
  <r>
    <s v="APENs"/>
    <s v="08"/>
    <x v="1"/>
    <s v="31000301"/>
    <x v="15"/>
    <n v="0"/>
    <n v="2"/>
    <n v="0"/>
    <n v="0"/>
    <n v="0"/>
  </r>
  <r>
    <s v="APENs"/>
    <s v="08"/>
    <x v="1"/>
    <s v="31000301"/>
    <x v="15"/>
    <n v="0"/>
    <n v="2.1"/>
    <n v="0"/>
    <n v="0"/>
    <n v="0"/>
  </r>
  <r>
    <s v="APENs"/>
    <s v="08"/>
    <x v="1"/>
    <s v="31000301"/>
    <x v="15"/>
    <n v="0"/>
    <n v="2.2000000000000002"/>
    <n v="0"/>
    <n v="0"/>
    <n v="0"/>
  </r>
  <r>
    <s v="APENs"/>
    <s v="08"/>
    <x v="1"/>
    <s v="31000301"/>
    <x v="15"/>
    <n v="0"/>
    <n v="2"/>
    <n v="0"/>
    <n v="0"/>
    <n v="0"/>
  </r>
  <r>
    <s v="APENs"/>
    <s v="08"/>
    <x v="1"/>
    <s v="31000301"/>
    <x v="15"/>
    <n v="0"/>
    <n v="2.2999999999999998"/>
    <n v="0"/>
    <n v="0"/>
    <n v="0"/>
  </r>
  <r>
    <s v="APENs"/>
    <s v="08"/>
    <x v="1"/>
    <s v="31000301"/>
    <x v="15"/>
    <n v="0"/>
    <n v="2.4"/>
    <n v="0"/>
    <n v="0"/>
    <n v="0"/>
  </r>
  <r>
    <s v="APENs"/>
    <s v="08"/>
    <x v="1"/>
    <s v="31000301"/>
    <x v="15"/>
    <n v="0"/>
    <n v="2.1"/>
    <n v="0"/>
    <n v="0"/>
    <n v="0"/>
  </r>
  <r>
    <s v="APENs"/>
    <s v="08"/>
    <x v="1"/>
    <s v="31000301"/>
    <x v="15"/>
    <n v="0"/>
    <n v="2.2000009999999999"/>
    <n v="0"/>
    <n v="0"/>
    <n v="0"/>
  </r>
  <r>
    <s v="APENs"/>
    <s v="08"/>
    <x v="1"/>
    <s v="31000301"/>
    <x v="15"/>
    <n v="0"/>
    <n v="2.5"/>
    <n v="0"/>
    <n v="0"/>
    <n v="0"/>
  </r>
  <r>
    <s v="APENs"/>
    <s v="08"/>
    <x v="1"/>
    <s v="31000301"/>
    <x v="15"/>
    <n v="0"/>
    <n v="2.1"/>
    <n v="0"/>
    <n v="0"/>
    <n v="0"/>
  </r>
  <r>
    <s v="APENs"/>
    <s v="08"/>
    <x v="1"/>
    <s v="31000301"/>
    <x v="15"/>
    <n v="0"/>
    <n v="4.99"/>
    <n v="0"/>
    <n v="0"/>
    <n v="0"/>
  </r>
  <r>
    <s v="APENs"/>
    <s v="08"/>
    <x v="1"/>
    <s v="31000301"/>
    <x v="15"/>
    <n v="0"/>
    <n v="2.1"/>
    <n v="0"/>
    <n v="0"/>
    <n v="0"/>
  </r>
  <r>
    <s v="APENs"/>
    <s v="08"/>
    <x v="1"/>
    <s v="31000301"/>
    <x v="15"/>
    <n v="0"/>
    <n v="2.2000000000000002"/>
    <n v="0"/>
    <n v="0"/>
    <n v="0"/>
  </r>
  <r>
    <s v="APENs"/>
    <s v="08"/>
    <x v="1"/>
    <s v="31000301"/>
    <x v="15"/>
    <n v="0"/>
    <n v="2.1"/>
    <n v="0"/>
    <n v="0"/>
    <n v="0"/>
  </r>
  <r>
    <s v="APENs"/>
    <s v="08"/>
    <x v="1"/>
    <s v="31000301"/>
    <x v="15"/>
    <n v="0"/>
    <n v="2.2000000000000002"/>
    <n v="0"/>
    <n v="0"/>
    <n v="0"/>
  </r>
  <r>
    <s v="APENs"/>
    <s v="08"/>
    <x v="1"/>
    <s v="31000301"/>
    <x v="15"/>
    <n v="0"/>
    <n v="2.4000010000000001"/>
    <n v="0"/>
    <n v="0"/>
    <n v="0"/>
  </r>
  <r>
    <s v="APENs"/>
    <s v="08"/>
    <x v="1"/>
    <s v="31000301"/>
    <x v="15"/>
    <n v="0"/>
    <n v="2"/>
    <n v="0"/>
    <n v="0"/>
    <n v="0"/>
  </r>
  <r>
    <s v="APENs"/>
    <s v="08"/>
    <x v="1"/>
    <s v="31000301"/>
    <x v="15"/>
    <n v="0"/>
    <n v="2.2000000000000002"/>
    <n v="0"/>
    <n v="0"/>
    <n v="0"/>
  </r>
  <r>
    <s v="APENs"/>
    <s v="08"/>
    <x v="1"/>
    <s v="31000301"/>
    <x v="15"/>
    <n v="0"/>
    <n v="2.2000000000000002"/>
    <n v="0"/>
    <n v="0"/>
    <n v="0"/>
  </r>
  <r>
    <s v="APENs"/>
    <s v="08"/>
    <x v="1"/>
    <s v="31000301"/>
    <x v="15"/>
    <n v="0"/>
    <n v="2.2999999999999998"/>
    <n v="0"/>
    <n v="0"/>
    <n v="0"/>
  </r>
  <r>
    <s v="APENs"/>
    <s v="08"/>
    <x v="1"/>
    <s v="31000301"/>
    <x v="15"/>
    <n v="0"/>
    <n v="2.1"/>
    <n v="0"/>
    <n v="0"/>
    <n v="0"/>
  </r>
  <r>
    <s v="APENs"/>
    <s v="08"/>
    <x v="1"/>
    <s v="31000301"/>
    <x v="15"/>
    <n v="0"/>
    <n v="2.2000000000000002"/>
    <n v="0"/>
    <n v="0"/>
    <n v="0"/>
  </r>
  <r>
    <s v="APENs"/>
    <s v="08"/>
    <x v="1"/>
    <s v="31000301"/>
    <x v="15"/>
    <n v="0"/>
    <n v="2.1"/>
    <n v="0"/>
    <n v="0"/>
    <n v="0"/>
  </r>
  <r>
    <s v="APENs"/>
    <s v="08"/>
    <x v="1"/>
    <s v="31000301"/>
    <x v="15"/>
    <n v="0"/>
    <n v="2.2000000000000002"/>
    <n v="0"/>
    <n v="0"/>
    <n v="0"/>
  </r>
  <r>
    <s v="APENs"/>
    <s v="08"/>
    <x v="1"/>
    <s v="31000301"/>
    <x v="15"/>
    <n v="0"/>
    <n v="2.1"/>
    <n v="0"/>
    <n v="0"/>
    <n v="0"/>
  </r>
  <r>
    <s v="APENs"/>
    <s v="08"/>
    <x v="1"/>
    <s v="31000301"/>
    <x v="15"/>
    <n v="0"/>
    <n v="2.2000000000000002"/>
    <n v="0"/>
    <n v="0"/>
    <n v="0"/>
  </r>
  <r>
    <s v="APENs"/>
    <s v="08"/>
    <x v="1"/>
    <s v="31000301"/>
    <x v="15"/>
    <n v="0"/>
    <n v="2.2999999999999998"/>
    <n v="0"/>
    <n v="0"/>
    <n v="0"/>
  </r>
  <r>
    <s v="APENs"/>
    <s v="08"/>
    <x v="1"/>
    <s v="31000301"/>
    <x v="15"/>
    <n v="0"/>
    <n v="2.300001"/>
    <n v="0"/>
    <n v="0"/>
    <n v="0"/>
  </r>
  <r>
    <s v="APENs"/>
    <s v="08"/>
    <x v="1"/>
    <s v="31000301"/>
    <x v="15"/>
    <n v="0"/>
    <n v="2.4000010000000001"/>
    <n v="0"/>
    <n v="0"/>
    <n v="0"/>
  </r>
  <r>
    <s v="APENs"/>
    <s v="08"/>
    <x v="1"/>
    <s v="31000301"/>
    <x v="15"/>
    <n v="0"/>
    <n v="2.100006"/>
    <n v="0"/>
    <n v="0"/>
    <n v="0"/>
  </r>
  <r>
    <s v="APENs"/>
    <s v="08"/>
    <x v="1"/>
    <s v="31000301"/>
    <x v="15"/>
    <n v="0"/>
    <n v="2.2999999999999998"/>
    <n v="0"/>
    <n v="0"/>
    <n v="0"/>
  </r>
  <r>
    <s v="APENs"/>
    <s v="08"/>
    <x v="1"/>
    <s v="31000301"/>
    <x v="15"/>
    <n v="0"/>
    <n v="2.2000000000000002"/>
    <n v="0"/>
    <n v="0"/>
    <n v="0"/>
  </r>
  <r>
    <s v="APENs"/>
    <s v="08"/>
    <x v="1"/>
    <s v="31000301"/>
    <x v="15"/>
    <n v="0"/>
    <n v="2.2000000000000002"/>
    <n v="0"/>
    <n v="0"/>
    <n v="0"/>
  </r>
  <r>
    <s v="APENs"/>
    <s v="08"/>
    <x v="1"/>
    <s v="31000301"/>
    <x v="15"/>
    <n v="0"/>
    <n v="2.2000769999999998"/>
    <n v="0"/>
    <n v="0"/>
    <n v="0"/>
  </r>
  <r>
    <s v="APENs"/>
    <s v="08"/>
    <x v="1"/>
    <s v="31000301"/>
    <x v="15"/>
    <n v="0"/>
    <n v="2.1"/>
    <n v="0"/>
    <n v="0"/>
    <n v="0"/>
  </r>
  <r>
    <s v="APENs"/>
    <s v="08"/>
    <x v="1"/>
    <s v="31000301"/>
    <x v="15"/>
    <n v="0"/>
    <n v="2.2999999999999998"/>
    <n v="0"/>
    <n v="0"/>
    <n v="0"/>
  </r>
  <r>
    <s v="APENs"/>
    <s v="08"/>
    <x v="1"/>
    <s v="31000301"/>
    <x v="15"/>
    <n v="0"/>
    <n v="2.1"/>
    <n v="0"/>
    <n v="0"/>
    <n v="0"/>
  </r>
  <r>
    <s v="APENs"/>
    <s v="08"/>
    <x v="1"/>
    <s v="31000301"/>
    <x v="15"/>
    <n v="0"/>
    <n v="3.1000019999999999"/>
    <n v="0"/>
    <n v="0"/>
    <n v="0"/>
  </r>
  <r>
    <s v="APENs"/>
    <s v="08"/>
    <x v="1"/>
    <s v="31000301"/>
    <x v="15"/>
    <n v="0"/>
    <n v="2.5000010000000001"/>
    <n v="0"/>
    <n v="0"/>
    <n v="0"/>
  </r>
  <r>
    <s v="APENs"/>
    <s v="08"/>
    <x v="1"/>
    <s v="31000301"/>
    <x v="15"/>
    <n v="0"/>
    <n v="2.2999999999999998"/>
    <n v="0"/>
    <n v="0"/>
    <n v="0"/>
  </r>
  <r>
    <s v="APENs"/>
    <s v="08"/>
    <x v="1"/>
    <s v="31000301"/>
    <x v="15"/>
    <n v="0"/>
    <n v="2.8000020000000001"/>
    <n v="0"/>
    <n v="0"/>
    <n v="0"/>
  </r>
  <r>
    <s v="APENs"/>
    <s v="08"/>
    <x v="1"/>
    <s v="31000301"/>
    <x v="15"/>
    <n v="0"/>
    <n v="2.4000010000000001"/>
    <n v="0"/>
    <n v="0"/>
    <n v="0"/>
  </r>
  <r>
    <s v="APENs"/>
    <s v="08"/>
    <x v="1"/>
    <s v="31000301"/>
    <x v="15"/>
    <n v="0"/>
    <n v="2.4"/>
    <n v="0"/>
    <n v="0"/>
    <n v="0"/>
  </r>
  <r>
    <s v="APENs"/>
    <s v="08"/>
    <x v="1"/>
    <s v="31000301"/>
    <x v="15"/>
    <n v="0"/>
    <n v="2.1"/>
    <n v="0"/>
    <n v="0"/>
    <n v="0"/>
  </r>
  <r>
    <s v="APENs"/>
    <s v="08"/>
    <x v="1"/>
    <s v="31000301"/>
    <x v="15"/>
    <n v="0"/>
    <n v="2.2000000000000002"/>
    <n v="0"/>
    <n v="0"/>
    <n v="0"/>
  </r>
  <r>
    <s v="APENs"/>
    <s v="08"/>
    <x v="1"/>
    <s v="31000301"/>
    <x v="15"/>
    <n v="0"/>
    <n v="2.300001"/>
    <n v="0"/>
    <n v="0"/>
    <n v="0"/>
  </r>
  <r>
    <s v="APENs"/>
    <s v="08"/>
    <x v="1"/>
    <s v="31000301"/>
    <x v="15"/>
    <n v="0"/>
    <n v="2.1"/>
    <n v="0"/>
    <n v="0"/>
    <n v="0"/>
  </r>
  <r>
    <s v="APENs"/>
    <s v="08"/>
    <x v="1"/>
    <s v="31000301"/>
    <x v="15"/>
    <n v="0"/>
    <n v="2.100006"/>
    <n v="0"/>
    <n v="0"/>
    <n v="0"/>
  </r>
  <r>
    <s v="APENs"/>
    <s v="08"/>
    <x v="1"/>
    <s v="31000301"/>
    <x v="15"/>
    <n v="0"/>
    <n v="2.2000009999999999"/>
    <n v="0"/>
    <n v="0"/>
    <n v="0"/>
  </r>
  <r>
    <s v="APENs"/>
    <s v="08"/>
    <x v="1"/>
    <s v="31000301"/>
    <x v="15"/>
    <n v="0"/>
    <n v="4.9000000000000004"/>
    <n v="0"/>
    <n v="0"/>
    <n v="0"/>
  </r>
  <r>
    <s v="APENs"/>
    <s v="08"/>
    <x v="1"/>
    <s v="31000301"/>
    <x v="15"/>
    <n v="0"/>
    <n v="2.6"/>
    <n v="0"/>
    <n v="0"/>
    <n v="0"/>
  </r>
  <r>
    <s v="APENs"/>
    <s v="08"/>
    <x v="1"/>
    <s v="31000301"/>
    <x v="15"/>
    <n v="0"/>
    <n v="2.4000010000000001"/>
    <n v="0"/>
    <n v="0"/>
    <n v="0"/>
  </r>
  <r>
    <s v="APENs"/>
    <s v="08"/>
    <x v="1"/>
    <s v="31000301"/>
    <x v="15"/>
    <n v="0"/>
    <n v="2.2000000000000002"/>
    <n v="0"/>
    <n v="0"/>
    <n v="0"/>
  </r>
  <r>
    <s v="APENs"/>
    <s v="08"/>
    <x v="1"/>
    <s v="31000301"/>
    <x v="15"/>
    <n v="0"/>
    <n v="2.2000000000000002"/>
    <n v="0"/>
    <n v="0"/>
    <n v="0"/>
  </r>
  <r>
    <s v="APENs"/>
    <s v="08"/>
    <x v="1"/>
    <s v="31000301"/>
    <x v="15"/>
    <n v="0"/>
    <n v="2.5"/>
    <n v="0"/>
    <n v="0"/>
    <n v="0"/>
  </r>
  <r>
    <s v="APENs"/>
    <s v="08"/>
    <x v="1"/>
    <s v="31000301"/>
    <x v="15"/>
    <n v="0"/>
    <n v="2.2000000000000002"/>
    <n v="0"/>
    <n v="0"/>
    <n v="0"/>
  </r>
  <r>
    <s v="APENs"/>
    <s v="08"/>
    <x v="1"/>
    <s v="31000304"/>
    <x v="15"/>
    <n v="0"/>
    <n v="2.2000000000000002"/>
    <n v="0"/>
    <n v="0"/>
    <n v="0"/>
  </r>
  <r>
    <s v="APENs"/>
    <s v="08"/>
    <x v="1"/>
    <s v="31000301"/>
    <x v="15"/>
    <n v="0"/>
    <n v="2.4"/>
    <n v="0"/>
    <n v="0"/>
    <n v="0"/>
  </r>
  <r>
    <s v="APENs"/>
    <s v="08"/>
    <x v="1"/>
    <s v="31000301"/>
    <x v="15"/>
    <n v="0"/>
    <n v="4"/>
    <n v="0"/>
    <n v="0"/>
    <n v="0"/>
  </r>
  <r>
    <s v="APENs"/>
    <s v="08"/>
    <x v="1"/>
    <s v="31000301"/>
    <x v="15"/>
    <n v="0"/>
    <n v="2.800001"/>
    <n v="0"/>
    <n v="0"/>
    <n v="0"/>
  </r>
  <r>
    <s v="APENs"/>
    <s v="08"/>
    <x v="1"/>
    <s v="31000301"/>
    <x v="15"/>
    <n v="0"/>
    <n v="2.8070379999999999"/>
    <n v="0"/>
    <n v="0"/>
    <n v="0"/>
  </r>
  <r>
    <s v="APENs"/>
    <s v="08"/>
    <x v="1"/>
    <s v="31000301"/>
    <x v="15"/>
    <n v="0"/>
    <n v="2.1000640000000002"/>
    <n v="0"/>
    <n v="0"/>
    <n v="0"/>
  </r>
  <r>
    <s v="APENs"/>
    <s v="08"/>
    <x v="1"/>
    <s v="31000301"/>
    <x v="15"/>
    <n v="0"/>
    <n v="3.2"/>
    <n v="0"/>
    <n v="0"/>
    <n v="0"/>
  </r>
  <r>
    <s v="APENs"/>
    <s v="08"/>
    <x v="1"/>
    <s v="31000301"/>
    <x v="15"/>
    <n v="0"/>
    <n v="4.8"/>
    <n v="0"/>
    <n v="0"/>
    <n v="0"/>
  </r>
  <r>
    <s v="APENs"/>
    <s v="08"/>
    <x v="1"/>
    <s v="31000301"/>
    <x v="15"/>
    <n v="0"/>
    <n v="12.600002999999999"/>
    <n v="0"/>
    <n v="0"/>
    <n v="0"/>
  </r>
  <r>
    <s v="APENs"/>
    <s v="08"/>
    <x v="1"/>
    <s v="31000301"/>
    <x v="15"/>
    <n v="0"/>
    <n v="2.4000010000000001"/>
    <n v="0"/>
    <n v="0"/>
    <n v="0"/>
  </r>
  <r>
    <s v="APENs"/>
    <s v="08"/>
    <x v="1"/>
    <s v="31000301"/>
    <x v="15"/>
    <n v="0"/>
    <n v="2.5000010000000001"/>
    <n v="0"/>
    <n v="0"/>
    <n v="0"/>
  </r>
  <r>
    <s v="APENs"/>
    <s v="08"/>
    <x v="1"/>
    <s v="31000301"/>
    <x v="15"/>
    <n v="0"/>
    <n v="3.0000010000000001"/>
    <n v="0"/>
    <n v="0"/>
    <n v="0"/>
  </r>
  <r>
    <s v="APENs"/>
    <s v="08"/>
    <x v="1"/>
    <s v="31000301"/>
    <x v="15"/>
    <n v="0"/>
    <n v="2.4"/>
    <n v="0"/>
    <n v="0"/>
    <n v="0"/>
  </r>
  <r>
    <s v="APENs"/>
    <s v="08"/>
    <x v="1"/>
    <s v="31000301"/>
    <x v="15"/>
    <n v="0"/>
    <n v="3.0000010000000001"/>
    <n v="0"/>
    <n v="0"/>
    <n v="0"/>
  </r>
  <r>
    <s v="APENs"/>
    <s v="08"/>
    <x v="1"/>
    <s v="31000301"/>
    <x v="15"/>
    <n v="0"/>
    <n v="2.6000679999999998"/>
    <n v="0"/>
    <n v="0"/>
    <n v="0"/>
  </r>
  <r>
    <s v="APENs"/>
    <s v="08"/>
    <x v="1"/>
    <s v="31000301"/>
    <x v="15"/>
    <n v="0"/>
    <n v="2.2999999999999998"/>
    <n v="0"/>
    <n v="0"/>
    <n v="0"/>
  </r>
  <r>
    <s v="APENs"/>
    <s v="08"/>
    <x v="1"/>
    <s v="31000301"/>
    <x v="15"/>
    <n v="0"/>
    <n v="2.300001"/>
    <n v="0"/>
    <n v="0"/>
    <n v="0"/>
  </r>
  <r>
    <s v="APENs"/>
    <s v="08"/>
    <x v="1"/>
    <s v="31000301"/>
    <x v="15"/>
    <n v="0"/>
    <n v="2.4"/>
    <n v="0"/>
    <n v="0"/>
    <n v="0"/>
  </r>
  <r>
    <s v="APENs"/>
    <s v="08"/>
    <x v="1"/>
    <s v="31000301"/>
    <x v="15"/>
    <n v="0"/>
    <n v="2.3972229999999999"/>
    <n v="0"/>
    <n v="0"/>
    <n v="0"/>
  </r>
  <r>
    <s v="APENs"/>
    <s v="08"/>
    <x v="1"/>
    <s v="31000301"/>
    <x v="15"/>
    <n v="0"/>
    <n v="2.2000009999999999"/>
    <n v="0"/>
    <n v="0"/>
    <n v="0"/>
  </r>
  <r>
    <s v="APENs"/>
    <s v="08"/>
    <x v="1"/>
    <s v="31000301"/>
    <x v="15"/>
    <n v="0"/>
    <n v="2.2000000000000002"/>
    <n v="0"/>
    <n v="0"/>
    <n v="0"/>
  </r>
  <r>
    <s v="APENs"/>
    <s v="08"/>
    <x v="1"/>
    <s v="31000301"/>
    <x v="15"/>
    <n v="0"/>
    <n v="2.800001"/>
    <n v="0"/>
    <n v="0"/>
    <n v="0"/>
  </r>
  <r>
    <s v="APENs"/>
    <s v="08"/>
    <x v="1"/>
    <s v="31000301"/>
    <x v="15"/>
    <n v="0"/>
    <n v="3"/>
    <n v="0"/>
    <n v="0"/>
    <n v="0"/>
  </r>
  <r>
    <s v="APENs"/>
    <s v="08"/>
    <x v="1"/>
    <s v="31000301"/>
    <x v="15"/>
    <n v="0"/>
    <n v="2.5000010000000001"/>
    <n v="0"/>
    <n v="0"/>
    <n v="0"/>
  </r>
  <r>
    <s v="APENs"/>
    <s v="08"/>
    <x v="1"/>
    <s v="31000301"/>
    <x v="15"/>
    <n v="0"/>
    <n v="2.9"/>
    <n v="0"/>
    <n v="0"/>
    <n v="0"/>
  </r>
  <r>
    <s v="APENs"/>
    <s v="08"/>
    <x v="1"/>
    <s v="31000301"/>
    <x v="15"/>
    <n v="0"/>
    <n v="3.8"/>
    <n v="0"/>
    <n v="0"/>
    <n v="0"/>
  </r>
  <r>
    <s v="APENs"/>
    <s v="08"/>
    <x v="1"/>
    <s v="31000301"/>
    <x v="15"/>
    <n v="0"/>
    <n v="2.2999999999999998"/>
    <n v="0"/>
    <n v="0"/>
    <n v="0"/>
  </r>
  <r>
    <s v="APENs"/>
    <s v="08"/>
    <x v="1"/>
    <s v="31000301"/>
    <x v="15"/>
    <n v="0"/>
    <n v="2.7"/>
    <n v="0"/>
    <n v="0"/>
    <n v="0"/>
  </r>
  <r>
    <s v="APENs"/>
    <s v="08"/>
    <x v="1"/>
    <s v="31000301"/>
    <x v="15"/>
    <n v="0"/>
    <n v="3.8"/>
    <n v="0"/>
    <n v="0"/>
    <n v="0"/>
  </r>
  <r>
    <s v="APENs"/>
    <s v="08"/>
    <x v="1"/>
    <s v="31000301"/>
    <x v="15"/>
    <n v="0"/>
    <n v="2.6"/>
    <n v="0"/>
    <n v="0"/>
    <n v="0"/>
  </r>
  <r>
    <s v="APENs"/>
    <s v="08"/>
    <x v="1"/>
    <s v="31000301"/>
    <x v="15"/>
    <n v="0"/>
    <n v="4.9000000000000004"/>
    <n v="0"/>
    <n v="0"/>
    <n v="0"/>
  </r>
  <r>
    <s v="APENs"/>
    <s v="08"/>
    <x v="1"/>
    <s v="31000301"/>
    <x v="15"/>
    <n v="0"/>
    <n v="2.6"/>
    <n v="0"/>
    <n v="0"/>
    <n v="0"/>
  </r>
  <r>
    <s v="APENs"/>
    <s v="08"/>
    <x v="1"/>
    <s v="31000301"/>
    <x v="15"/>
    <n v="0"/>
    <n v="2.2000000000000002"/>
    <n v="0"/>
    <n v="0"/>
    <n v="0"/>
  </r>
  <r>
    <s v="APENs"/>
    <s v="08"/>
    <x v="1"/>
    <s v="31000301"/>
    <x v="15"/>
    <n v="0"/>
    <n v="2.2000000000000002"/>
    <n v="0"/>
    <n v="0"/>
    <n v="0"/>
  </r>
  <r>
    <s v="APENs"/>
    <s v="08"/>
    <x v="1"/>
    <s v="31000301"/>
    <x v="15"/>
    <n v="0"/>
    <n v="2.4"/>
    <n v="0"/>
    <n v="0"/>
    <n v="0"/>
  </r>
  <r>
    <s v="APENs"/>
    <s v="08"/>
    <x v="1"/>
    <s v="31000301"/>
    <x v="15"/>
    <n v="0"/>
    <n v="4.5"/>
    <n v="0"/>
    <n v="0"/>
    <n v="0"/>
  </r>
  <r>
    <s v="APENs"/>
    <s v="08"/>
    <x v="1"/>
    <s v="31000301"/>
    <x v="15"/>
    <n v="0"/>
    <n v="2.7"/>
    <n v="0"/>
    <n v="0"/>
    <n v="0"/>
  </r>
  <r>
    <s v="APENs"/>
    <s v="08"/>
    <x v="1"/>
    <s v="31000301"/>
    <x v="15"/>
    <n v="0"/>
    <n v="2.699999"/>
    <n v="0"/>
    <n v="0"/>
    <n v="0"/>
  </r>
  <r>
    <s v="APENs"/>
    <s v="08"/>
    <x v="1"/>
    <s v="31000301"/>
    <x v="15"/>
    <n v="0"/>
    <n v="2.9000010000000001"/>
    <n v="0"/>
    <n v="0"/>
    <n v="0"/>
  </r>
  <r>
    <s v="APENs"/>
    <s v="08"/>
    <x v="1"/>
    <s v="31000301"/>
    <x v="15"/>
    <n v="0"/>
    <n v="3.1"/>
    <n v="0"/>
    <n v="0"/>
    <n v="0"/>
  </r>
  <r>
    <s v="APENs"/>
    <s v="08"/>
    <x v="1"/>
    <s v="31000301"/>
    <x v="15"/>
    <n v="0"/>
    <n v="2.800001"/>
    <n v="0"/>
    <n v="0"/>
    <n v="0"/>
  </r>
  <r>
    <s v="APENs"/>
    <s v="08"/>
    <x v="1"/>
    <s v="40400311"/>
    <x v="18"/>
    <n v="0"/>
    <n v="2.9360206941597053"/>
    <n v="0"/>
    <n v="0"/>
    <n v="0"/>
  </r>
  <r>
    <s v="APENs"/>
    <s v="08"/>
    <x v="1"/>
    <s v="31000301"/>
    <x v="15"/>
    <n v="0"/>
    <n v="2.7"/>
    <n v="0"/>
    <n v="0"/>
    <n v="0"/>
  </r>
  <r>
    <s v="APENs"/>
    <s v="08"/>
    <x v="1"/>
    <s v="31000301"/>
    <x v="15"/>
    <n v="0"/>
    <n v="2.6"/>
    <n v="0"/>
    <n v="0"/>
    <n v="0"/>
  </r>
  <r>
    <s v="APENs"/>
    <s v="08"/>
    <x v="1"/>
    <s v="31000301"/>
    <x v="15"/>
    <n v="0"/>
    <n v="4"/>
    <n v="0"/>
    <n v="0"/>
    <n v="0"/>
  </r>
  <r>
    <s v="APENs"/>
    <s v="08"/>
    <x v="1"/>
    <s v="31000301"/>
    <x v="15"/>
    <n v="0"/>
    <n v="2.1"/>
    <n v="0"/>
    <n v="0"/>
    <n v="0"/>
  </r>
  <r>
    <s v="APENs"/>
    <s v="08"/>
    <x v="1"/>
    <s v="31000301"/>
    <x v="15"/>
    <n v="0"/>
    <n v="3.6"/>
    <n v="0"/>
    <n v="0"/>
    <n v="0"/>
  </r>
  <r>
    <s v="APENs"/>
    <s v="08"/>
    <x v="1"/>
    <s v="31000301"/>
    <x v="15"/>
    <n v="0"/>
    <n v="3.2000009999999999"/>
    <n v="0"/>
    <n v="0"/>
    <n v="0"/>
  </r>
  <r>
    <s v="APENs"/>
    <s v="08"/>
    <x v="1"/>
    <s v="31000301"/>
    <x v="15"/>
    <n v="0"/>
    <n v="4.0999999999999996"/>
    <n v="0"/>
    <n v="0"/>
    <n v="0"/>
  </r>
  <r>
    <s v="APENs"/>
    <s v="08"/>
    <x v="1"/>
    <s v="31000301"/>
    <x v="15"/>
    <n v="0"/>
    <n v="2.701514"/>
    <n v="0"/>
    <n v="0"/>
    <n v="0"/>
  </r>
  <r>
    <s v="APENs"/>
    <s v="08"/>
    <x v="1"/>
    <s v="31000301"/>
    <x v="15"/>
    <n v="0"/>
    <n v="4.7"/>
    <n v="0"/>
    <n v="0"/>
    <n v="0"/>
  </r>
  <r>
    <s v="APENs"/>
    <s v="08"/>
    <x v="1"/>
    <s v="31000227"/>
    <x v="15"/>
    <n v="0"/>
    <n v="2.9"/>
    <n v="0"/>
    <n v="0"/>
    <n v="0"/>
  </r>
  <r>
    <s v="APENs"/>
    <s v="08"/>
    <x v="1"/>
    <s v="31000301"/>
    <x v="15"/>
    <n v="0"/>
    <n v="3.5"/>
    <n v="0"/>
    <n v="0"/>
    <n v="0"/>
  </r>
  <r>
    <s v="APENs"/>
    <s v="08"/>
    <x v="1"/>
    <s v="31000301"/>
    <x v="15"/>
    <n v="0"/>
    <n v="2.5"/>
    <n v="0"/>
    <n v="0"/>
    <n v="0"/>
  </r>
  <r>
    <s v="APENs"/>
    <s v="08"/>
    <x v="1"/>
    <s v="31000301"/>
    <x v="15"/>
    <n v="0"/>
    <n v="3.5"/>
    <n v="0"/>
    <n v="0"/>
    <n v="0"/>
  </r>
  <r>
    <s v="APENs"/>
    <s v="08"/>
    <x v="1"/>
    <s v="31000301"/>
    <x v="15"/>
    <n v="0"/>
    <n v="3.0000010000000001"/>
    <n v="0"/>
    <n v="0"/>
    <n v="0"/>
  </r>
  <r>
    <s v="APENs"/>
    <s v="08"/>
    <x v="1"/>
    <s v="31000301"/>
    <x v="15"/>
    <n v="0"/>
    <n v="3.6"/>
    <n v="0"/>
    <n v="0"/>
    <n v="0"/>
  </r>
  <r>
    <s v="APENs"/>
    <s v="08"/>
    <x v="1"/>
    <s v="31000301"/>
    <x v="15"/>
    <n v="0"/>
    <n v="4.3"/>
    <n v="0"/>
    <n v="0"/>
    <n v="0"/>
  </r>
  <r>
    <s v="APENs"/>
    <s v="08"/>
    <x v="1"/>
    <s v="31000301"/>
    <x v="15"/>
    <n v="0"/>
    <n v="3.1"/>
    <n v="0"/>
    <n v="0"/>
    <n v="0"/>
  </r>
  <r>
    <s v="APENs"/>
    <s v="08"/>
    <x v="1"/>
    <s v="31000301"/>
    <x v="15"/>
    <n v="0"/>
    <n v="2.2000000000000002"/>
    <n v="0"/>
    <n v="0"/>
    <n v="0"/>
  </r>
  <r>
    <s v="APENs"/>
    <s v="08"/>
    <x v="1"/>
    <s v="31000304"/>
    <x v="15"/>
    <n v="0"/>
    <n v="3.3"/>
    <n v="0"/>
    <n v="0"/>
    <n v="0"/>
  </r>
  <r>
    <s v="APENs"/>
    <s v="08"/>
    <x v="1"/>
    <s v="40400311"/>
    <x v="18"/>
    <n v="0"/>
    <n v="2.0858737589929293"/>
    <n v="0"/>
    <n v="0"/>
    <n v="0"/>
  </r>
  <r>
    <s v="APENs"/>
    <s v="08"/>
    <x v="1"/>
    <s v="40400311"/>
    <x v="18"/>
    <n v="0"/>
    <n v="4.0677828611821614"/>
    <n v="0"/>
    <n v="0"/>
    <n v="0"/>
  </r>
  <r>
    <s v="APENs"/>
    <s v="08"/>
    <x v="1"/>
    <s v="31000301"/>
    <x v="15"/>
    <n v="0"/>
    <n v="2.4"/>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0.82327940706079517"/>
    <n v="0"/>
    <n v="0"/>
    <n v="0"/>
  </r>
  <r>
    <s v="APENs"/>
    <s v="08"/>
    <x v="1"/>
    <s v="40400311"/>
    <x v="18"/>
    <n v="0"/>
    <n v="2.7044225841169403"/>
    <n v="0"/>
    <n v="0"/>
    <n v="0"/>
  </r>
  <r>
    <s v="APENs"/>
    <s v="08"/>
    <x v="1"/>
    <s v="40400311"/>
    <x v="18"/>
    <n v="0"/>
    <n v="2.6763168152535859"/>
    <n v="0"/>
    <n v="0"/>
    <n v="0"/>
  </r>
  <r>
    <s v="APENs"/>
    <s v="08"/>
    <x v="1"/>
    <s v="40400311"/>
    <x v="18"/>
    <n v="0"/>
    <n v="2.7966007170627361"/>
    <n v="0"/>
    <n v="0"/>
    <n v="0"/>
  </r>
  <r>
    <s v="APENs"/>
    <s v="08"/>
    <x v="1"/>
    <s v="40400311"/>
    <x v="18"/>
    <n v="0"/>
    <n v="1.1902146758516208"/>
    <n v="0"/>
    <n v="0"/>
    <n v="0"/>
  </r>
  <r>
    <s v="APENs"/>
    <s v="08"/>
    <x v="1"/>
    <s v="40400311"/>
    <x v="18"/>
    <n v="0"/>
    <n v="5.3198289300137676"/>
    <n v="0"/>
    <n v="0"/>
    <n v="0"/>
  </r>
  <r>
    <s v="APENs"/>
    <s v="08"/>
    <x v="1"/>
    <s v="40400311"/>
    <x v="18"/>
    <n v="0"/>
    <n v="0"/>
    <n v="0"/>
    <n v="0"/>
    <n v="0"/>
  </r>
  <r>
    <s v="APENs"/>
    <s v="08"/>
    <x v="1"/>
    <s v="40400311"/>
    <x v="18"/>
    <n v="0"/>
    <n v="0"/>
    <n v="0"/>
    <n v="0"/>
    <n v="0"/>
  </r>
  <r>
    <s v="APENs"/>
    <s v="08"/>
    <x v="1"/>
    <s v="40400311"/>
    <x v="18"/>
    <n v="0"/>
    <n v="4.5498195725354389"/>
    <n v="0"/>
    <n v="0"/>
    <n v="0"/>
  </r>
  <r>
    <s v="APENs"/>
    <s v="08"/>
    <x v="1"/>
    <s v="40400311"/>
    <x v="18"/>
    <n v="0"/>
    <n v="0"/>
    <n v="0"/>
    <n v="0"/>
    <n v="0"/>
  </r>
  <r>
    <s v="APENs"/>
    <s v="08"/>
    <x v="1"/>
    <s v="40400311"/>
    <x v="18"/>
    <n v="0"/>
    <n v="0"/>
    <n v="0"/>
    <n v="0"/>
    <n v="0"/>
  </r>
  <r>
    <s v="APENs"/>
    <s v="08"/>
    <x v="1"/>
    <s v="40400311"/>
    <x v="18"/>
    <n v="0"/>
    <n v="1.3337796635421835"/>
    <n v="0"/>
    <n v="0"/>
    <n v="0"/>
  </r>
  <r>
    <s v="APENs"/>
    <s v="08"/>
    <x v="1"/>
    <s v="40400311"/>
    <x v="18"/>
    <n v="0"/>
    <n v="2.9223520689541198"/>
    <n v="0"/>
    <n v="0"/>
    <n v="0"/>
  </r>
  <r>
    <s v="APENs"/>
    <s v="08"/>
    <x v="1"/>
    <s v="40400311"/>
    <x v="18"/>
    <n v="0"/>
    <n v="4.929687547750782"/>
    <n v="0"/>
    <n v="0"/>
    <n v="0"/>
  </r>
  <r>
    <s v="APENs"/>
    <s v="08"/>
    <x v="1"/>
    <s v="40400311"/>
    <x v="18"/>
    <n v="0"/>
    <n v="5.1640066026700957"/>
    <n v="0"/>
    <n v="0"/>
    <n v="0"/>
  </r>
  <r>
    <s v="APENs"/>
    <s v="08"/>
    <x v="1"/>
    <s v="40400311"/>
    <x v="18"/>
    <n v="0"/>
    <n v="9.2716676778895515E-2"/>
    <n v="0"/>
    <n v="0"/>
    <n v="0"/>
  </r>
  <r>
    <s v="APENs"/>
    <s v="08"/>
    <x v="1"/>
    <s v="40400311"/>
    <x v="18"/>
    <n v="0"/>
    <n v="0.12622872862668907"/>
    <n v="0"/>
    <n v="0"/>
    <n v="0"/>
  </r>
  <r>
    <s v="APENs"/>
    <s v="08"/>
    <x v="1"/>
    <s v="40400311"/>
    <x v="18"/>
    <n v="0"/>
    <n v="0.1343922644568116"/>
    <n v="0"/>
    <n v="0"/>
    <n v="0"/>
  </r>
  <r>
    <s v="APENs"/>
    <s v="08"/>
    <x v="1"/>
    <s v="40400311"/>
    <x v="18"/>
    <n v="0"/>
    <n v="3.2121269233125265"/>
    <n v="0"/>
    <n v="0"/>
    <n v="0"/>
  </r>
  <r>
    <s v="APENs"/>
    <s v="08"/>
    <x v="1"/>
    <s v="40400311"/>
    <x v="18"/>
    <n v="0"/>
    <n v="1.3586066709343484E-2"/>
    <n v="0"/>
    <n v="0"/>
    <n v="0"/>
  </r>
  <r>
    <s v="APENs"/>
    <s v="08"/>
    <x v="1"/>
    <s v="40400311"/>
    <x v="18"/>
    <n v="0"/>
    <n v="3.5712676585798673"/>
    <n v="0"/>
    <n v="0"/>
    <n v="0"/>
  </r>
  <r>
    <s v="APENs"/>
    <s v="08"/>
    <x v="1"/>
    <s v="40400311"/>
    <x v="18"/>
    <n v="0"/>
    <n v="6.1208103670610612"/>
    <n v="0"/>
    <n v="0"/>
    <n v="0"/>
  </r>
  <r>
    <s v="APENs"/>
    <s v="08"/>
    <x v="1"/>
    <s v="40400311"/>
    <x v="18"/>
    <n v="0"/>
    <n v="2.260790609003795"/>
    <n v="0"/>
    <n v="0"/>
    <n v="0"/>
  </r>
  <r>
    <s v="APENs"/>
    <s v="08"/>
    <x v="1"/>
    <s v="40400311"/>
    <x v="18"/>
    <n v="0"/>
    <n v="0"/>
    <n v="0"/>
    <n v="0"/>
    <n v="0"/>
  </r>
  <r>
    <s v="APENs"/>
    <s v="08"/>
    <x v="1"/>
    <s v="40400311"/>
    <x v="18"/>
    <n v="0"/>
    <n v="0"/>
    <n v="0"/>
    <n v="0"/>
    <n v="0"/>
  </r>
  <r>
    <s v="APENs"/>
    <s v="08"/>
    <x v="1"/>
    <s v="40400311"/>
    <x v="18"/>
    <n v="0"/>
    <n v="6.2493774557447956"/>
    <n v="0"/>
    <n v="0"/>
    <n v="0"/>
  </r>
  <r>
    <s v="APENs"/>
    <s v="08"/>
    <x v="1"/>
    <s v="40400311"/>
    <x v="18"/>
    <n v="0"/>
    <n v="1.9956591924010423"/>
    <n v="0"/>
    <n v="0"/>
    <n v="0"/>
  </r>
  <r>
    <s v="APENs"/>
    <s v="08"/>
    <x v="1"/>
    <s v="40400311"/>
    <x v="18"/>
    <n v="0"/>
    <n v="2.1924912225765274"/>
    <n v="0"/>
    <n v="0"/>
    <n v="0"/>
  </r>
  <r>
    <s v="APENs"/>
    <s v="08"/>
    <x v="1"/>
    <s v="40400311"/>
    <x v="18"/>
    <n v="0"/>
    <n v="1.9956591924010423"/>
    <n v="0"/>
    <n v="0"/>
    <n v="0"/>
  </r>
  <r>
    <s v="APENs"/>
    <s v="08"/>
    <x v="1"/>
    <s v="40400311"/>
    <x v="18"/>
    <n v="0"/>
    <n v="3.4801014139580415"/>
    <n v="0"/>
    <n v="0"/>
    <n v="0"/>
  </r>
  <r>
    <s v="APENs"/>
    <s v="08"/>
    <x v="1"/>
    <s v="40400311"/>
    <x v="18"/>
    <n v="0"/>
    <n v="4.3904504419802963"/>
    <n v="0"/>
    <n v="0"/>
    <n v="0"/>
  </r>
  <r>
    <s v="APENs"/>
    <s v="08"/>
    <x v="1"/>
    <s v="40400311"/>
    <x v="18"/>
    <n v="0"/>
    <n v="3.1930548171906694"/>
    <n v="0"/>
    <n v="0"/>
    <n v="0"/>
  </r>
  <r>
    <s v="APENs"/>
    <s v="08"/>
    <x v="1"/>
    <s v="40400311"/>
    <x v="18"/>
    <n v="0"/>
    <n v="3.5322160546518799"/>
    <n v="0"/>
    <n v="0"/>
    <n v="0"/>
  </r>
  <r>
    <s v="APENs"/>
    <s v="08"/>
    <x v="1"/>
    <s v="40400311"/>
    <x v="18"/>
    <n v="0"/>
    <n v="6.2863264834005337"/>
    <n v="0"/>
    <n v="0"/>
    <n v="0"/>
  </r>
  <r>
    <s v="APENs"/>
    <s v="08"/>
    <x v="1"/>
    <s v="40400311"/>
    <x v="18"/>
    <n v="0"/>
    <n v="1.9956591924010423"/>
    <n v="0"/>
    <n v="0"/>
    <n v="0"/>
  </r>
  <r>
    <s v="APENs"/>
    <s v="08"/>
    <x v="1"/>
    <s v="31000301"/>
    <x v="15"/>
    <n v="0"/>
    <n v="2.5500020000000001"/>
    <n v="0"/>
    <n v="0"/>
    <n v="0"/>
  </r>
  <r>
    <s v="APENs"/>
    <s v="08"/>
    <x v="1"/>
    <s v="31000304"/>
    <x v="15"/>
    <n v="0"/>
    <n v="2.5"/>
    <n v="0"/>
    <n v="0"/>
    <n v="0"/>
  </r>
  <r>
    <s v="APENs"/>
    <s v="08"/>
    <x v="1"/>
    <s v="40400311"/>
    <x v="18"/>
    <n v="0"/>
    <n v="5.5878455200249153"/>
    <n v="0"/>
    <n v="0"/>
    <n v="0"/>
  </r>
  <r>
    <s v="APENs"/>
    <s v="08"/>
    <x v="1"/>
    <s v="40400311"/>
    <x v="18"/>
    <n v="0"/>
    <n v="3.3926205724072709"/>
    <n v="0"/>
    <n v="0"/>
    <n v="0"/>
  </r>
  <r>
    <s v="APENs"/>
    <s v="08"/>
    <x v="1"/>
    <s v="40400311"/>
    <x v="18"/>
    <n v="0"/>
    <n v="5.1887140095917115"/>
    <n v="0"/>
    <n v="0"/>
    <n v="0"/>
  </r>
  <r>
    <s v="APENs"/>
    <s v="08"/>
    <x v="1"/>
    <s v="40400311"/>
    <x v="18"/>
    <n v="0"/>
    <n v="2.7939227600124577"/>
    <n v="0"/>
    <n v="0"/>
    <n v="0"/>
  </r>
  <r>
    <s v="APENs"/>
    <s v="08"/>
    <x v="1"/>
    <s v="40400311"/>
    <x v="18"/>
    <n v="0"/>
    <n v="9.4793813005912035"/>
    <n v="0"/>
    <n v="0"/>
    <n v="0"/>
  </r>
  <r>
    <s v="APENs"/>
    <s v="08"/>
    <x v="1"/>
    <s v="40400311"/>
    <x v="18"/>
    <n v="0"/>
    <n v="6.5856753895979407"/>
    <n v="0"/>
    <n v="0"/>
    <n v="0"/>
  </r>
  <r>
    <s v="APENs"/>
    <s v="08"/>
    <x v="1"/>
    <s v="40400311"/>
    <x v="18"/>
    <n v="0"/>
    <n v="3.1930548171906694"/>
    <n v="0"/>
    <n v="0"/>
    <n v="0"/>
  </r>
  <r>
    <s v="APENs"/>
    <s v="08"/>
    <x v="1"/>
    <s v="31000304"/>
    <x v="15"/>
    <n v="0"/>
    <n v="2.7"/>
    <n v="0"/>
    <n v="0"/>
    <n v="0"/>
  </r>
  <r>
    <s v="APENs"/>
    <s v="08"/>
    <x v="1"/>
    <s v="40400311"/>
    <x v="18"/>
    <n v="0"/>
    <n v="3.7917526295854831"/>
    <n v="0"/>
    <n v="0"/>
    <n v="0"/>
  </r>
  <r>
    <s v="APENs"/>
    <s v="08"/>
    <x v="1"/>
    <s v="31000304"/>
    <x v="15"/>
    <n v="0"/>
    <n v="3.6"/>
    <n v="0"/>
    <n v="0"/>
    <n v="0"/>
  </r>
  <r>
    <s v="APENs"/>
    <s v="08"/>
    <x v="1"/>
    <s v="40400311"/>
    <x v="18"/>
    <n v="0"/>
    <n v="5.4865861575219075"/>
    <n v="0"/>
    <n v="0"/>
    <n v="0"/>
  </r>
  <r>
    <s v="APENs"/>
    <s v="08"/>
    <x v="1"/>
    <s v="40400311"/>
    <x v="18"/>
    <n v="0"/>
    <n v="2.0393588806733147"/>
    <n v="0"/>
    <n v="0"/>
    <n v="0"/>
  </r>
  <r>
    <s v="APENs"/>
    <s v="08"/>
    <x v="1"/>
    <s v="40400311"/>
    <x v="18"/>
    <n v="0"/>
    <n v="3.1930548171906694"/>
    <n v="0"/>
    <n v="0"/>
    <n v="0"/>
  </r>
  <r>
    <s v="APENs"/>
    <s v="08"/>
    <x v="1"/>
    <s v="40400311"/>
    <x v="18"/>
    <n v="0"/>
    <n v="4.2920341535200501"/>
    <n v="0"/>
    <n v="0"/>
    <n v="0"/>
  </r>
  <r>
    <s v="APENs"/>
    <s v="08"/>
    <x v="1"/>
    <s v="40400311"/>
    <x v="18"/>
    <n v="0"/>
    <n v="2.5943570047958557"/>
    <n v="0"/>
    <n v="0"/>
    <n v="0"/>
  </r>
  <r>
    <s v="APENs"/>
    <s v="08"/>
    <x v="1"/>
    <s v="31000227"/>
    <x v="15"/>
    <n v="0"/>
    <n v="5.62"/>
    <n v="0"/>
    <n v="0"/>
    <n v="0"/>
  </r>
  <r>
    <s v="APENs"/>
    <s v="08"/>
    <x v="1"/>
    <s v="31000304"/>
    <x v="15"/>
    <n v="0"/>
    <n v="3.6"/>
    <n v="0"/>
    <n v="0"/>
    <n v="0"/>
  </r>
  <r>
    <s v="APENs"/>
    <s v="08"/>
    <x v="1"/>
    <s v="40400311"/>
    <x v="18"/>
    <n v="0"/>
    <n v="4.190884140018686"/>
    <n v="0"/>
    <n v="0"/>
    <n v="0"/>
  </r>
  <r>
    <s v="APENs"/>
    <s v="08"/>
    <x v="1"/>
    <s v="31000227"/>
    <x v="15"/>
    <n v="0"/>
    <n v="2.81"/>
    <n v="0"/>
    <n v="0"/>
    <n v="0"/>
  </r>
  <r>
    <s v="APENs"/>
    <s v="08"/>
    <x v="1"/>
    <s v="40400311"/>
    <x v="18"/>
    <n v="0"/>
    <n v="10.377428019183423"/>
    <n v="0"/>
    <n v="0"/>
    <n v="0"/>
  </r>
  <r>
    <s v="APENs"/>
    <s v="08"/>
    <x v="1"/>
    <s v="40400311"/>
    <x v="18"/>
    <n v="0"/>
    <n v="2.8075356172272041"/>
    <n v="0"/>
    <n v="0"/>
    <n v="0"/>
  </r>
  <r>
    <s v="APENs"/>
    <s v="08"/>
    <x v="1"/>
    <s v="40400311"/>
    <x v="18"/>
    <n v="0"/>
    <n v="2.7939227600124577"/>
    <n v="0"/>
    <n v="0"/>
    <n v="0"/>
  </r>
  <r>
    <s v="APENs"/>
    <s v="08"/>
    <x v="1"/>
    <s v="40400311"/>
    <x v="18"/>
    <n v="0"/>
    <n v="4.5790812970324302"/>
    <n v="0"/>
    <n v="0"/>
    <n v="0"/>
  </r>
  <r>
    <s v="APENs"/>
    <s v="08"/>
    <x v="1"/>
    <s v="40400311"/>
    <x v="18"/>
    <n v="0"/>
    <n v="2.3947912495792538"/>
    <n v="0"/>
    <n v="0"/>
    <n v="0"/>
  </r>
  <r>
    <s v="APENs"/>
    <s v="08"/>
    <x v="1"/>
    <s v="40400311"/>
    <x v="18"/>
    <n v="0"/>
    <n v="2.0954423433818472"/>
    <n v="0"/>
    <n v="0"/>
    <n v="0"/>
  </r>
  <r>
    <s v="APENs"/>
    <s v="08"/>
    <x v="1"/>
    <s v="40400311"/>
    <x v="18"/>
    <n v="0"/>
    <n v="2.494573853815051"/>
    <n v="0"/>
    <n v="0"/>
    <n v="0"/>
  </r>
  <r>
    <s v="APENs"/>
    <s v="08"/>
    <x v="1"/>
    <s v="40400311"/>
    <x v="18"/>
    <n v="0"/>
    <n v="2.7939227600124577"/>
    <n v="0"/>
    <n v="0"/>
    <n v="0"/>
  </r>
  <r>
    <s v="APENs"/>
    <s v="08"/>
    <x v="1"/>
    <s v="40400311"/>
    <x v="18"/>
    <n v="0"/>
    <n v="5.1887140095917115"/>
    <n v="0"/>
    <n v="0"/>
    <n v="0"/>
  </r>
  <r>
    <s v="APENs"/>
    <s v="08"/>
    <x v="1"/>
    <s v="40400311"/>
    <x v="18"/>
    <n v="0"/>
    <n v="11.175691586794837"/>
    <n v="0"/>
    <n v="0"/>
    <n v="0"/>
  </r>
  <r>
    <s v="APENs"/>
    <s v="08"/>
    <x v="1"/>
    <s v="40400311"/>
    <x v="18"/>
    <n v="0"/>
    <n v="11.175691586794837"/>
    <n v="0"/>
    <n v="0"/>
    <n v="0"/>
  </r>
  <r>
    <s v="APENs"/>
    <s v="08"/>
    <x v="1"/>
    <s v="40400311"/>
    <x v="18"/>
    <n v="0"/>
    <n v="6.7495671265179817"/>
    <n v="0"/>
    <n v="0"/>
    <n v="0"/>
  </r>
  <r>
    <s v="APENs"/>
    <s v="08"/>
    <x v="1"/>
    <s v="31000304"/>
    <x v="15"/>
    <n v="0"/>
    <n v="2.5"/>
    <n v="0"/>
    <n v="0"/>
    <n v="0"/>
  </r>
  <r>
    <s v="APENs"/>
    <s v="08"/>
    <x v="1"/>
    <s v="40400311"/>
    <x v="18"/>
    <n v="0"/>
    <n v="2.8937059109932628"/>
    <n v="0"/>
    <n v="0"/>
    <n v="0"/>
  </r>
  <r>
    <s v="APENs"/>
    <s v="08"/>
    <x v="1"/>
    <s v="40400311"/>
    <x v="18"/>
    <n v="0"/>
    <n v="4.9946157044573436"/>
    <n v="0"/>
    <n v="0"/>
    <n v="0"/>
  </r>
  <r>
    <s v="APENs"/>
    <s v="08"/>
    <x v="1"/>
    <s v="40400311"/>
    <x v="18"/>
    <n v="0"/>
    <n v="3.1930548171906694"/>
    <n v="0"/>
    <n v="0"/>
    <n v="0"/>
  </r>
  <r>
    <s v="APENs"/>
    <s v="08"/>
    <x v="1"/>
    <s v="40400311"/>
    <x v="18"/>
    <n v="0"/>
    <n v="4.2906672909994912"/>
    <n v="0"/>
    <n v="0"/>
    <n v="0"/>
  </r>
  <r>
    <s v="APENs"/>
    <s v="08"/>
    <x v="1"/>
    <s v="40400311"/>
    <x v="18"/>
    <n v="0"/>
    <n v="2.2950080985984491"/>
    <n v="0"/>
    <n v="0"/>
    <n v="0"/>
  </r>
  <r>
    <s v="APENs"/>
    <s v="08"/>
    <x v="1"/>
    <s v="40400311"/>
    <x v="18"/>
    <n v="0"/>
    <n v="4.8893651033943053"/>
    <n v="0"/>
    <n v="0"/>
    <n v="0"/>
  </r>
  <r>
    <s v="APENs"/>
    <s v="08"/>
    <x v="1"/>
    <s v="40400311"/>
    <x v="18"/>
    <n v="0"/>
    <n v="5.3882797648083134"/>
    <n v="0"/>
    <n v="0"/>
    <n v="0"/>
  </r>
  <r>
    <s v="APENs"/>
    <s v="08"/>
    <x v="1"/>
    <s v="40400311"/>
    <x v="18"/>
    <n v="0"/>
    <n v="9.7787302067886106"/>
    <n v="0"/>
    <n v="0"/>
    <n v="0"/>
  </r>
  <r>
    <s v="APENs"/>
    <s v="08"/>
    <x v="1"/>
    <s v="31000304"/>
    <x v="15"/>
    <n v="0"/>
    <n v="3.6"/>
    <n v="0"/>
    <n v="0"/>
    <n v="0"/>
  </r>
  <r>
    <s v="APENs"/>
    <s v="08"/>
    <x v="1"/>
    <s v="40400311"/>
    <x v="18"/>
    <n v="0"/>
    <n v="17.761366976392779"/>
    <n v="0"/>
    <n v="0"/>
    <n v="0"/>
  </r>
  <r>
    <s v="APENs"/>
    <s v="08"/>
    <x v="1"/>
    <s v="40400311"/>
    <x v="18"/>
    <n v="0"/>
    <n v="11.175691586794837"/>
    <n v="0"/>
    <n v="0"/>
    <n v="0"/>
  </r>
  <r>
    <s v="APENs"/>
    <s v="08"/>
    <x v="1"/>
    <s v="31000302"/>
    <x v="15"/>
    <n v="0"/>
    <n v="1.4"/>
    <n v="0"/>
    <n v="0"/>
    <n v="0"/>
  </r>
  <r>
    <s v="APENs"/>
    <s v="08"/>
    <x v="1"/>
    <s v="40400311"/>
    <x v="18"/>
    <n v="0"/>
    <n v="7.6052230643876158"/>
    <n v="0"/>
    <n v="0"/>
    <n v="0"/>
  </r>
  <r>
    <s v="APENs"/>
    <s v="08"/>
    <x v="1"/>
    <s v="40400311"/>
    <x v="18"/>
    <n v="0"/>
    <n v="2.494573853815051"/>
    <n v="0"/>
    <n v="0"/>
    <n v="0"/>
  </r>
  <r>
    <s v="APENs"/>
    <s v="08"/>
    <x v="1"/>
    <s v="40400311"/>
    <x v="18"/>
    <n v="0"/>
    <n v="3.4924037233880765"/>
    <n v="0"/>
    <n v="0"/>
    <n v="0"/>
  </r>
  <r>
    <s v="APENs"/>
    <s v="08"/>
    <x v="1"/>
    <s v="40400311"/>
    <x v="18"/>
    <n v="0"/>
    <n v="4.4902330462160931"/>
    <n v="0"/>
    <n v="0"/>
    <n v="0"/>
  </r>
  <r>
    <s v="APENs"/>
    <s v="08"/>
    <x v="1"/>
    <s v="40400311"/>
    <x v="18"/>
    <n v="0"/>
    <n v="2.0954423433818472"/>
    <n v="0"/>
    <n v="0"/>
    <n v="0"/>
  </r>
  <r>
    <s v="APENs"/>
    <s v="08"/>
    <x v="1"/>
    <s v="40400311"/>
    <x v="18"/>
    <n v="0"/>
    <n v="6.3422420953915415"/>
    <n v="0"/>
    <n v="0"/>
    <n v="0"/>
  </r>
  <r>
    <s v="APENs"/>
    <s v="08"/>
    <x v="1"/>
    <s v="40400302"/>
    <x v="21"/>
    <n v="0"/>
    <n v="2.9"/>
    <n v="0"/>
    <n v="0"/>
    <n v="0"/>
  </r>
  <r>
    <s v="APENs"/>
    <s v="08"/>
    <x v="1"/>
    <s v="40400311"/>
    <x v="18"/>
    <n v="0"/>
    <n v="3.4444935518074753"/>
    <n v="0"/>
    <n v="0"/>
    <n v="0"/>
  </r>
  <r>
    <s v="APENs"/>
    <s v="08"/>
    <x v="1"/>
    <s v="40400315"/>
    <x v="21"/>
    <n v="0"/>
    <n v="5.8"/>
    <n v="0"/>
    <n v="0"/>
    <n v="0"/>
  </r>
  <r>
    <s v="APENs"/>
    <s v="08"/>
    <x v="1"/>
    <s v="40400311"/>
    <x v="18"/>
    <n v="0"/>
    <n v="0"/>
    <n v="0"/>
    <n v="0"/>
    <n v="0"/>
  </r>
  <r>
    <s v="APENs"/>
    <s v="08"/>
    <x v="1"/>
    <s v="40400311"/>
    <x v="18"/>
    <n v="0"/>
    <n v="0"/>
    <n v="0"/>
    <n v="0"/>
    <n v="0"/>
  </r>
  <r>
    <s v="APENs"/>
    <s v="08"/>
    <x v="1"/>
    <s v="40400311"/>
    <x v="18"/>
    <n v="0"/>
    <n v="6.8889871036149506"/>
    <n v="0"/>
    <n v="0"/>
    <n v="0"/>
  </r>
  <r>
    <s v="APENs"/>
    <s v="08"/>
    <x v="1"/>
    <s v="40400311"/>
    <x v="18"/>
    <n v="0"/>
    <n v="3.4924037233880765"/>
    <n v="0"/>
    <n v="0"/>
    <n v="0"/>
  </r>
  <r>
    <s v="APENs"/>
    <s v="08"/>
    <x v="1"/>
    <s v="40400311"/>
    <x v="18"/>
    <n v="0"/>
    <n v="2.3920094109774133"/>
    <n v="0"/>
    <n v="0"/>
    <n v="0"/>
  </r>
  <r>
    <s v="APENs"/>
    <s v="08"/>
    <x v="1"/>
    <s v="31000302"/>
    <x v="15"/>
    <n v="0"/>
    <n v="3.5"/>
    <n v="0"/>
    <n v="0"/>
    <n v="0"/>
  </r>
  <r>
    <s v="APENs"/>
    <s v="08"/>
    <x v="1"/>
    <s v="20200203"/>
    <x v="16"/>
    <n v="0"/>
    <n v="0"/>
    <n v="4.3"/>
    <n v="0"/>
    <n v="0"/>
  </r>
  <r>
    <s v="APENs"/>
    <s v="08"/>
    <x v="1"/>
    <s v="20200203"/>
    <x v="16"/>
    <n v="19.400058000000001"/>
    <n v="0"/>
    <n v="0"/>
    <n v="0"/>
    <n v="0"/>
  </r>
  <r>
    <s v="APENs"/>
    <s v="08"/>
    <x v="1"/>
    <s v="20200203"/>
    <x v="16"/>
    <n v="0"/>
    <n v="0"/>
    <n v="0"/>
    <n v="0"/>
    <n v="7.2499999999999995E-2"/>
  </r>
  <r>
    <s v="APENs"/>
    <s v="08"/>
    <x v="1"/>
    <s v="20200203"/>
    <x v="16"/>
    <n v="0"/>
    <n v="0"/>
    <n v="0"/>
    <n v="0"/>
    <n v="0"/>
  </r>
  <r>
    <s v="APENs"/>
    <s v="08"/>
    <x v="1"/>
    <s v="20200203"/>
    <x v="16"/>
    <n v="0"/>
    <n v="0"/>
    <n v="0"/>
    <n v="4.3499999999999997E-3"/>
    <n v="0"/>
  </r>
  <r>
    <s v="APENs"/>
    <s v="08"/>
    <x v="1"/>
    <s v="20200203"/>
    <x v="16"/>
    <n v="0"/>
    <n v="2.0000070000000001"/>
    <n v="0"/>
    <n v="0"/>
    <n v="0"/>
  </r>
  <r>
    <s v="APENs"/>
    <s v="08"/>
    <x v="1"/>
    <s v="20200252"/>
    <x v="16"/>
    <n v="0"/>
    <n v="0"/>
    <n v="5.68"/>
    <n v="0"/>
    <n v="0"/>
  </r>
  <r>
    <s v="APENs"/>
    <s v="08"/>
    <x v="1"/>
    <s v="20200252"/>
    <x v="16"/>
    <n v="9.4600000000000009"/>
    <n v="0"/>
    <n v="0"/>
    <n v="0"/>
    <n v="0"/>
  </r>
  <r>
    <s v="APENs"/>
    <s v="08"/>
    <x v="1"/>
    <s v="20200252"/>
    <x v="16"/>
    <n v="0"/>
    <n v="0"/>
    <n v="0"/>
    <n v="0"/>
    <n v="0.17265"/>
  </r>
  <r>
    <s v="APENs"/>
    <s v="08"/>
    <x v="1"/>
    <s v="20200252"/>
    <x v="16"/>
    <n v="0"/>
    <n v="0"/>
    <n v="0"/>
    <n v="0"/>
    <n v="0"/>
  </r>
  <r>
    <s v="APENs"/>
    <s v="08"/>
    <x v="1"/>
    <s v="20200252"/>
    <x v="16"/>
    <n v="0"/>
    <n v="0"/>
    <n v="0"/>
    <n v="1.0359E-2"/>
    <n v="0"/>
  </r>
  <r>
    <s v="APENs"/>
    <s v="08"/>
    <x v="1"/>
    <s v="20200252"/>
    <x v="16"/>
    <n v="0"/>
    <n v="5.68"/>
    <n v="0"/>
    <n v="0"/>
    <n v="0"/>
  </r>
  <r>
    <s v="APENs"/>
    <s v="08"/>
    <x v="1"/>
    <s v="20200253"/>
    <x v="16"/>
    <n v="0"/>
    <n v="0"/>
    <n v="16.3"/>
    <n v="0"/>
    <n v="0"/>
  </r>
  <r>
    <s v="APENs"/>
    <s v="08"/>
    <x v="1"/>
    <s v="20200253"/>
    <x v="16"/>
    <n v="8.1999999999999993"/>
    <n v="0"/>
    <n v="0"/>
    <n v="0"/>
    <n v="0"/>
  </r>
  <r>
    <s v="APENs"/>
    <s v="08"/>
    <x v="1"/>
    <s v="20200253"/>
    <x v="16"/>
    <n v="0"/>
    <n v="0"/>
    <n v="0"/>
    <n v="0"/>
    <n v="0.65700000000000003"/>
  </r>
  <r>
    <s v="APENs"/>
    <s v="08"/>
    <x v="1"/>
    <s v="20200253"/>
    <x v="16"/>
    <n v="0"/>
    <n v="0"/>
    <n v="0"/>
    <n v="0"/>
    <n v="0"/>
  </r>
  <r>
    <s v="APENs"/>
    <s v="08"/>
    <x v="1"/>
    <s v="20200253"/>
    <x v="16"/>
    <n v="0"/>
    <n v="0"/>
    <n v="0"/>
    <n v="3.9419999999999997E-2"/>
    <n v="0"/>
  </r>
  <r>
    <s v="APENs"/>
    <s v="08"/>
    <x v="1"/>
    <s v="20200253"/>
    <x v="16"/>
    <n v="0"/>
    <n v="4.4000000000000004"/>
    <n v="0"/>
    <n v="0"/>
    <n v="0"/>
  </r>
  <r>
    <s v="APENs"/>
    <s v="08"/>
    <x v="1"/>
    <s v="20200253"/>
    <x v="16"/>
    <n v="0"/>
    <n v="0"/>
    <n v="16.3"/>
    <n v="0"/>
    <n v="0"/>
  </r>
  <r>
    <s v="APENs"/>
    <s v="08"/>
    <x v="1"/>
    <s v="20200253"/>
    <x v="16"/>
    <n v="8.1999999999999993"/>
    <n v="0"/>
    <n v="0"/>
    <n v="0"/>
    <n v="0"/>
  </r>
  <r>
    <s v="APENs"/>
    <s v="08"/>
    <x v="1"/>
    <s v="20200253"/>
    <x v="16"/>
    <n v="0"/>
    <n v="0"/>
    <n v="0"/>
    <n v="0"/>
    <n v="0.65700000000000003"/>
  </r>
  <r>
    <s v="APENs"/>
    <s v="08"/>
    <x v="1"/>
    <s v="20200253"/>
    <x v="16"/>
    <n v="0"/>
    <n v="0"/>
    <n v="0"/>
    <n v="0"/>
    <n v="0"/>
  </r>
  <r>
    <s v="APENs"/>
    <s v="08"/>
    <x v="1"/>
    <s v="20200253"/>
    <x v="16"/>
    <n v="0"/>
    <n v="0"/>
    <n v="0"/>
    <n v="3.9419999999999997E-2"/>
    <n v="0"/>
  </r>
  <r>
    <s v="APENs"/>
    <s v="08"/>
    <x v="1"/>
    <s v="20200253"/>
    <x v="16"/>
    <n v="0"/>
    <n v="4.4000000000000004"/>
    <n v="0"/>
    <n v="0"/>
    <n v="0"/>
  </r>
  <r>
    <s v="APENs"/>
    <s v="08"/>
    <x v="1"/>
    <s v="20200253"/>
    <x v="16"/>
    <n v="0"/>
    <n v="0"/>
    <n v="16.3"/>
    <n v="0"/>
    <n v="0"/>
  </r>
  <r>
    <s v="APENs"/>
    <s v="08"/>
    <x v="1"/>
    <s v="20200253"/>
    <x v="16"/>
    <n v="8.1999999999999993"/>
    <n v="0"/>
    <n v="0"/>
    <n v="0"/>
    <n v="0"/>
  </r>
  <r>
    <s v="APENs"/>
    <s v="08"/>
    <x v="1"/>
    <s v="20200253"/>
    <x v="16"/>
    <n v="0"/>
    <n v="0"/>
    <n v="0"/>
    <n v="0"/>
    <n v="0.65700000000000003"/>
  </r>
  <r>
    <s v="APENs"/>
    <s v="08"/>
    <x v="1"/>
    <s v="20200253"/>
    <x v="16"/>
    <n v="0"/>
    <n v="0"/>
    <n v="0"/>
    <n v="0"/>
    <n v="0"/>
  </r>
  <r>
    <s v="APENs"/>
    <s v="08"/>
    <x v="1"/>
    <s v="20200253"/>
    <x v="16"/>
    <n v="0"/>
    <n v="0"/>
    <n v="0"/>
    <n v="3.9419999999999997E-2"/>
    <n v="0"/>
  </r>
  <r>
    <s v="APENs"/>
    <s v="08"/>
    <x v="1"/>
    <s v="20200253"/>
    <x v="16"/>
    <n v="0"/>
    <n v="4.4000000000000004"/>
    <n v="0"/>
    <n v="0"/>
    <n v="0"/>
  </r>
  <r>
    <s v="APENs"/>
    <s v="08"/>
    <x v="1"/>
    <s v="31000220"/>
    <x v="29"/>
    <n v="0"/>
    <n v="8.7899999999999991"/>
    <n v="0"/>
    <n v="0"/>
    <n v="0"/>
  </r>
  <r>
    <s v="APENs"/>
    <s v="08"/>
    <x v="1"/>
    <s v="31000301"/>
    <x v="15"/>
    <n v="0"/>
    <n v="14.2"/>
    <n v="0"/>
    <n v="0"/>
    <n v="0"/>
  </r>
  <r>
    <s v="APENs"/>
    <s v="08"/>
    <x v="1"/>
    <s v="40400311"/>
    <x v="18"/>
    <n v="0"/>
    <n v="0"/>
    <n v="0"/>
    <n v="0"/>
    <n v="0"/>
  </r>
  <r>
    <s v="APENs"/>
    <s v="08"/>
    <x v="1"/>
    <s v="40400311"/>
    <x v="18"/>
    <n v="0"/>
    <n v="0"/>
    <n v="0"/>
    <n v="0"/>
    <n v="0"/>
  </r>
  <r>
    <s v="APENs"/>
    <s v="08"/>
    <x v="1"/>
    <s v="40400311"/>
    <x v="18"/>
    <n v="0"/>
    <n v="20.386904820303506"/>
    <n v="0"/>
    <n v="0"/>
    <n v="0"/>
  </r>
  <r>
    <s v="APENs"/>
    <s v="08"/>
    <x v="1"/>
    <s v="40400311"/>
    <x v="18"/>
    <n v="0"/>
    <n v="0"/>
    <n v="0"/>
    <n v="0"/>
    <n v="0"/>
  </r>
  <r>
    <s v="APENs"/>
    <s v="08"/>
    <x v="1"/>
    <s v="40400311"/>
    <x v="18"/>
    <n v="0"/>
    <n v="0"/>
    <n v="0"/>
    <n v="0"/>
    <n v="0"/>
  </r>
  <r>
    <s v="APENs"/>
    <s v="08"/>
    <x v="1"/>
    <s v="40400311"/>
    <x v="18"/>
    <n v="0"/>
    <n v="1.4971531504369671"/>
    <n v="0"/>
    <n v="0"/>
    <n v="0"/>
  </r>
  <r>
    <s v="APENs"/>
    <s v="08"/>
    <x v="1"/>
    <s v="31000304"/>
    <x v="15"/>
    <n v="0"/>
    <n v="3.97"/>
    <n v="0"/>
    <n v="0"/>
    <n v="0"/>
  </r>
  <r>
    <s v="APENs"/>
    <s v="08"/>
    <x v="1"/>
    <s v="31088801"/>
    <x v="17"/>
    <n v="0"/>
    <n v="4.66"/>
    <n v="0"/>
    <n v="0"/>
    <n v="0"/>
  </r>
  <r>
    <s v="APENs"/>
    <s v="08"/>
    <x v="1"/>
    <s v="40400311"/>
    <x v="18"/>
    <n v="0"/>
    <n v="2.2197847333870393"/>
    <n v="0"/>
    <n v="0"/>
    <n v="0"/>
  </r>
  <r>
    <s v="APENs"/>
    <s v="08"/>
    <x v="1"/>
    <s v="40400311"/>
    <x v="18"/>
    <n v="0"/>
    <n v="2.1612759098220278"/>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10.825551162823494"/>
    <n v="0"/>
    <n v="0"/>
    <n v="0"/>
  </r>
  <r>
    <s v="APENs"/>
    <s v="08"/>
    <x v="1"/>
    <s v="40400311"/>
    <x v="18"/>
    <n v="0"/>
    <n v="6.6934738223993007"/>
    <n v="0"/>
    <n v="0"/>
    <n v="0"/>
  </r>
  <r>
    <s v="APENs"/>
    <s v="08"/>
    <x v="1"/>
    <s v="40400311"/>
    <x v="18"/>
    <n v="0"/>
    <n v="0"/>
    <n v="0"/>
    <n v="0"/>
    <n v="0"/>
  </r>
  <r>
    <s v="APENs"/>
    <s v="08"/>
    <x v="1"/>
    <s v="40400311"/>
    <x v="18"/>
    <n v="0"/>
    <n v="0"/>
    <n v="0"/>
    <n v="0"/>
    <n v="0"/>
  </r>
  <r>
    <s v="APENs"/>
    <s v="08"/>
    <x v="1"/>
    <s v="40400311"/>
    <x v="18"/>
    <n v="0"/>
    <n v="6.8878437231165046"/>
    <n v="0"/>
    <n v="0"/>
    <n v="0"/>
  </r>
  <r>
    <s v="APENs"/>
    <s v="08"/>
    <x v="1"/>
    <s v="40400311"/>
    <x v="18"/>
    <n v="0"/>
    <n v="3.2121269233125265"/>
    <n v="0"/>
    <n v="0"/>
    <n v="0"/>
  </r>
  <r>
    <s v="APENs"/>
    <s v="08"/>
    <x v="1"/>
    <s v="40400311"/>
    <x v="18"/>
    <n v="0"/>
    <n v="0"/>
    <n v="0"/>
    <n v="0"/>
    <n v="0"/>
  </r>
  <r>
    <s v="APENs"/>
    <s v="08"/>
    <x v="1"/>
    <s v="40400311"/>
    <x v="18"/>
    <n v="0"/>
    <n v="0"/>
    <n v="0"/>
    <n v="0"/>
    <n v="0"/>
  </r>
  <r>
    <s v="APENs"/>
    <s v="08"/>
    <x v="1"/>
    <s v="40400311"/>
    <x v="18"/>
    <n v="0"/>
    <n v="4.0974068725902262"/>
    <n v="0"/>
    <n v="0"/>
    <n v="0"/>
  </r>
  <r>
    <s v="APENs"/>
    <s v="08"/>
    <x v="1"/>
    <s v="40400311"/>
    <x v="18"/>
    <n v="0"/>
    <n v="0"/>
    <n v="0"/>
    <n v="0"/>
    <n v="0"/>
  </r>
  <r>
    <s v="APENs"/>
    <s v="08"/>
    <x v="1"/>
    <s v="40400311"/>
    <x v="18"/>
    <n v="0"/>
    <n v="0"/>
    <n v="0"/>
    <n v="0"/>
    <n v="0"/>
  </r>
  <r>
    <s v="APENs"/>
    <s v="08"/>
    <x v="1"/>
    <s v="40400311"/>
    <x v="18"/>
    <n v="0"/>
    <n v="1.1137171897416727"/>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0.41217589635996227"/>
    <n v="0"/>
    <n v="0"/>
    <n v="0"/>
  </r>
  <r>
    <s v="APENs"/>
    <s v="08"/>
    <x v="1"/>
    <s v="40400311"/>
    <x v="18"/>
    <n v="0"/>
    <n v="0.5140525339772547"/>
    <n v="0"/>
    <n v="0"/>
    <n v="0"/>
  </r>
  <r>
    <s v="APENs"/>
    <s v="08"/>
    <x v="1"/>
    <s v="31000304"/>
    <x v="15"/>
    <n v="0"/>
    <n v="6.8254999999999999"/>
    <n v="0"/>
    <n v="0"/>
    <n v="0"/>
  </r>
  <r>
    <s v="APENs"/>
    <s v="08"/>
    <x v="1"/>
    <s v="40400311"/>
    <x v="18"/>
    <n v="0"/>
    <n v="6.013885157114685"/>
    <n v="0"/>
    <n v="0"/>
    <n v="0"/>
  </r>
  <r>
    <s v="APENs"/>
    <s v="08"/>
    <x v="1"/>
    <s v="40400311"/>
    <x v="18"/>
    <n v="0"/>
    <n v="5.8665739382371767"/>
    <n v="0"/>
    <n v="0"/>
    <n v="0"/>
  </r>
  <r>
    <s v="APENs"/>
    <s v="08"/>
    <x v="1"/>
    <s v="40400311"/>
    <x v="18"/>
    <n v="0"/>
    <n v="4.1552620624979069"/>
    <n v="0"/>
    <n v="0"/>
    <n v="0"/>
  </r>
  <r>
    <s v="APENs"/>
    <s v="08"/>
    <x v="1"/>
    <s v="40400311"/>
    <x v="18"/>
    <n v="0"/>
    <n v="0.7573723717601345"/>
    <n v="0"/>
    <n v="0"/>
    <n v="0"/>
  </r>
  <r>
    <s v="APENs"/>
    <s v="08"/>
    <x v="1"/>
    <s v="20200253"/>
    <x v="16"/>
    <n v="0"/>
    <n v="0"/>
    <n v="4.4000000000000004"/>
    <n v="0"/>
    <n v="0"/>
  </r>
  <r>
    <s v="APENs"/>
    <s v="08"/>
    <x v="1"/>
    <s v="20200253"/>
    <x v="16"/>
    <n v="18.5"/>
    <n v="0"/>
    <n v="0"/>
    <n v="0"/>
    <n v="0"/>
  </r>
  <r>
    <s v="APENs"/>
    <s v="08"/>
    <x v="1"/>
    <s v="20200253"/>
    <x v="16"/>
    <n v="0"/>
    <n v="0"/>
    <n v="0"/>
    <n v="0"/>
    <n v="8.09E-2"/>
  </r>
  <r>
    <s v="APENs"/>
    <s v="08"/>
    <x v="1"/>
    <s v="20200253"/>
    <x v="16"/>
    <n v="0"/>
    <n v="0"/>
    <n v="0"/>
    <n v="0"/>
    <n v="0"/>
  </r>
  <r>
    <s v="APENs"/>
    <s v="08"/>
    <x v="1"/>
    <s v="20200253"/>
    <x v="16"/>
    <n v="0"/>
    <n v="0"/>
    <n v="0"/>
    <n v="4.8539999999999998E-3"/>
    <n v="0"/>
  </r>
  <r>
    <s v="APENs"/>
    <s v="08"/>
    <x v="1"/>
    <s v="20200253"/>
    <x v="16"/>
    <n v="0"/>
    <n v="2.9"/>
    <n v="0"/>
    <n v="0"/>
    <n v="0"/>
  </r>
  <r>
    <s v="APENs"/>
    <s v="08"/>
    <x v="1"/>
    <s v="40400311"/>
    <x v="18"/>
    <n v="0"/>
    <n v="0"/>
    <n v="0"/>
    <n v="0"/>
    <n v="0"/>
  </r>
  <r>
    <s v="APENs"/>
    <s v="08"/>
    <x v="1"/>
    <s v="40400311"/>
    <x v="18"/>
    <n v="0"/>
    <n v="0"/>
    <n v="0"/>
    <n v="0"/>
    <n v="0"/>
  </r>
  <r>
    <s v="APENs"/>
    <s v="08"/>
    <x v="1"/>
    <s v="40400311"/>
    <x v="18"/>
    <n v="0"/>
    <n v="1.1014294373974818"/>
    <n v="0"/>
    <n v="0"/>
    <n v="0"/>
  </r>
  <r>
    <s v="APENs"/>
    <s v="08"/>
    <x v="1"/>
    <s v="40400311"/>
    <x v="18"/>
    <n v="0"/>
    <n v="0"/>
    <n v="0"/>
    <n v="0"/>
    <n v="0"/>
  </r>
  <r>
    <s v="APENs"/>
    <s v="08"/>
    <x v="1"/>
    <s v="40400311"/>
    <x v="18"/>
    <n v="0"/>
    <n v="0"/>
    <n v="0"/>
    <n v="0"/>
    <n v="0"/>
  </r>
  <r>
    <s v="APENs"/>
    <s v="08"/>
    <x v="1"/>
    <s v="40400311"/>
    <x v="18"/>
    <n v="0"/>
    <n v="4.2247526696118411"/>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3.9097393822425826"/>
    <n v="0"/>
    <n v="0"/>
    <n v="0"/>
  </r>
  <r>
    <s v="APENs"/>
    <s v="08"/>
    <x v="1"/>
    <s v="40400311"/>
    <x v="18"/>
    <n v="0"/>
    <n v="4.3241717567602951"/>
    <n v="0"/>
    <n v="0"/>
    <n v="0"/>
  </r>
  <r>
    <s v="APENs"/>
    <s v="08"/>
    <x v="1"/>
    <s v="20200254"/>
    <x v="16"/>
    <n v="0"/>
    <n v="0"/>
    <n v="18.644698000000002"/>
    <n v="0"/>
    <n v="0"/>
  </r>
  <r>
    <s v="APENs"/>
    <s v="08"/>
    <x v="1"/>
    <s v="20200254"/>
    <x v="16"/>
    <n v="9.3223389999999995"/>
    <n v="0"/>
    <n v="0"/>
    <n v="0"/>
    <n v="0"/>
  </r>
  <r>
    <s v="APENs"/>
    <s v="08"/>
    <x v="1"/>
    <s v="20200254"/>
    <x v="16"/>
    <n v="0"/>
    <n v="4.350422"/>
    <n v="0"/>
    <n v="0"/>
    <n v="0"/>
  </r>
  <r>
    <s v="APENs"/>
    <s v="08"/>
    <x v="1"/>
    <s v="40400311"/>
    <x v="18"/>
    <n v="0"/>
    <n v="0"/>
    <n v="0"/>
    <n v="0"/>
    <n v="0"/>
  </r>
  <r>
    <s v="APENs"/>
    <s v="08"/>
    <x v="1"/>
    <s v="40400311"/>
    <x v="18"/>
    <n v="0"/>
    <n v="0"/>
    <n v="0"/>
    <n v="0"/>
    <n v="0"/>
  </r>
  <r>
    <s v="APENs"/>
    <s v="08"/>
    <x v="1"/>
    <s v="40400311"/>
    <x v="18"/>
    <n v="0"/>
    <n v="2.5647890347511342"/>
    <n v="0"/>
    <n v="0"/>
    <n v="0"/>
  </r>
  <r>
    <s v="APENs"/>
    <s v="08"/>
    <x v="1"/>
    <s v="20200253"/>
    <x v="16"/>
    <n v="0"/>
    <n v="0"/>
    <n v="5.6750040000000004"/>
    <n v="0"/>
    <n v="0"/>
  </r>
  <r>
    <s v="APENs"/>
    <s v="08"/>
    <x v="1"/>
    <s v="20200253"/>
    <x v="16"/>
    <n v="19.300001999999999"/>
    <n v="0"/>
    <n v="0"/>
    <n v="0"/>
    <n v="0"/>
  </r>
  <r>
    <s v="APENs"/>
    <s v="08"/>
    <x v="1"/>
    <s v="20200253"/>
    <x v="16"/>
    <n v="0"/>
    <n v="0"/>
    <n v="0"/>
    <n v="0"/>
    <n v="0.39200000000000002"/>
  </r>
  <r>
    <s v="APENs"/>
    <s v="08"/>
    <x v="1"/>
    <s v="20200253"/>
    <x v="16"/>
    <n v="0"/>
    <n v="0"/>
    <n v="0"/>
    <n v="0"/>
    <n v="0"/>
  </r>
  <r>
    <s v="APENs"/>
    <s v="08"/>
    <x v="1"/>
    <s v="20200253"/>
    <x v="16"/>
    <n v="0"/>
    <n v="0"/>
    <n v="0"/>
    <n v="2.3519999999999999E-2"/>
    <n v="0"/>
  </r>
  <r>
    <s v="APENs"/>
    <s v="08"/>
    <x v="1"/>
    <s v="20200253"/>
    <x v="16"/>
    <n v="0"/>
    <n v="5.6499940000000004"/>
    <n v="0"/>
    <n v="0"/>
    <n v="0"/>
  </r>
  <r>
    <s v="APENs"/>
    <s v="08"/>
    <x v="1"/>
    <s v="20200254"/>
    <x v="16"/>
    <n v="0"/>
    <n v="0"/>
    <n v="5.6750040000000004"/>
    <n v="0"/>
    <n v="0"/>
  </r>
  <r>
    <s v="APENs"/>
    <s v="08"/>
    <x v="1"/>
    <s v="20200254"/>
    <x v="16"/>
    <n v="19.300001999999999"/>
    <n v="0"/>
    <n v="0"/>
    <n v="0"/>
    <n v="0"/>
  </r>
  <r>
    <s v="APENs"/>
    <s v="08"/>
    <x v="1"/>
    <s v="20200254"/>
    <x v="16"/>
    <n v="0"/>
    <n v="0"/>
    <n v="0"/>
    <n v="0"/>
    <n v="0.39200000000000002"/>
  </r>
  <r>
    <s v="APENs"/>
    <s v="08"/>
    <x v="1"/>
    <s v="20200254"/>
    <x v="16"/>
    <n v="0"/>
    <n v="0"/>
    <n v="0"/>
    <n v="0"/>
    <n v="0"/>
  </r>
  <r>
    <s v="APENs"/>
    <s v="08"/>
    <x v="1"/>
    <s v="20200254"/>
    <x v="16"/>
    <n v="0"/>
    <n v="0"/>
    <n v="0"/>
    <n v="2.3519999999999999E-2"/>
    <n v="0"/>
  </r>
  <r>
    <s v="APENs"/>
    <s v="08"/>
    <x v="1"/>
    <s v="20200254"/>
    <x v="16"/>
    <n v="0"/>
    <n v="5.6499940000000004"/>
    <n v="0"/>
    <n v="0"/>
    <n v="0"/>
  </r>
  <r>
    <s v="APENs"/>
    <s v="08"/>
    <x v="1"/>
    <s v="20200254"/>
    <x v="16"/>
    <n v="0"/>
    <n v="0"/>
    <n v="5.6750040000000004"/>
    <n v="0"/>
    <n v="0"/>
  </r>
  <r>
    <s v="APENs"/>
    <s v="08"/>
    <x v="1"/>
    <s v="20200254"/>
    <x v="16"/>
    <n v="19.300001999999999"/>
    <n v="0"/>
    <n v="0"/>
    <n v="0"/>
    <n v="0"/>
  </r>
  <r>
    <s v="APENs"/>
    <s v="08"/>
    <x v="1"/>
    <s v="20200254"/>
    <x v="16"/>
    <n v="0"/>
    <n v="0"/>
    <n v="0"/>
    <n v="0"/>
    <n v="0.39200000000000002"/>
  </r>
  <r>
    <s v="APENs"/>
    <s v="08"/>
    <x v="1"/>
    <s v="20200254"/>
    <x v="16"/>
    <n v="0"/>
    <n v="0"/>
    <n v="0"/>
    <n v="0"/>
    <n v="0"/>
  </r>
  <r>
    <s v="APENs"/>
    <s v="08"/>
    <x v="1"/>
    <s v="20200254"/>
    <x v="16"/>
    <n v="0"/>
    <n v="0"/>
    <n v="0"/>
    <n v="2.3519999999999999E-2"/>
    <n v="0"/>
  </r>
  <r>
    <s v="APENs"/>
    <s v="08"/>
    <x v="1"/>
    <s v="20200254"/>
    <x v="16"/>
    <n v="0"/>
    <n v="5.6499940000000004"/>
    <n v="0"/>
    <n v="0"/>
    <n v="0"/>
  </r>
  <r>
    <s v="APENs"/>
    <s v="08"/>
    <x v="1"/>
    <s v="20200254"/>
    <x v="16"/>
    <n v="0"/>
    <n v="0"/>
    <n v="5.6750040000000004"/>
    <n v="0"/>
    <n v="0"/>
  </r>
  <r>
    <s v="APENs"/>
    <s v="08"/>
    <x v="1"/>
    <s v="20200254"/>
    <x v="16"/>
    <n v="19.300001999999999"/>
    <n v="0"/>
    <n v="0"/>
    <n v="0"/>
    <n v="0"/>
  </r>
  <r>
    <s v="APENs"/>
    <s v="08"/>
    <x v="1"/>
    <s v="20200254"/>
    <x v="16"/>
    <n v="0"/>
    <n v="0"/>
    <n v="0"/>
    <n v="0"/>
    <n v="0.39200000000000002"/>
  </r>
  <r>
    <s v="APENs"/>
    <s v="08"/>
    <x v="1"/>
    <s v="20200254"/>
    <x v="16"/>
    <n v="0"/>
    <n v="0"/>
    <n v="0"/>
    <n v="0"/>
    <n v="0"/>
  </r>
  <r>
    <s v="APENs"/>
    <s v="08"/>
    <x v="1"/>
    <s v="20200254"/>
    <x v="16"/>
    <n v="0"/>
    <n v="0"/>
    <n v="0"/>
    <n v="2.3519999999999999E-2"/>
    <n v="0"/>
  </r>
  <r>
    <s v="APENs"/>
    <s v="08"/>
    <x v="1"/>
    <s v="20200254"/>
    <x v="16"/>
    <n v="0"/>
    <n v="5.6499940000000004"/>
    <n v="0"/>
    <n v="0"/>
    <n v="0"/>
  </r>
  <r>
    <s v="APENs"/>
    <s v="08"/>
    <x v="1"/>
    <s v="20200254"/>
    <x v="16"/>
    <n v="0"/>
    <n v="0"/>
    <n v="5.6750040000000004"/>
    <n v="0"/>
    <n v="0"/>
  </r>
  <r>
    <s v="APENs"/>
    <s v="08"/>
    <x v="1"/>
    <s v="20200254"/>
    <x v="16"/>
    <n v="19.300001999999999"/>
    <n v="0"/>
    <n v="0"/>
    <n v="0"/>
    <n v="0"/>
  </r>
  <r>
    <s v="APENs"/>
    <s v="08"/>
    <x v="1"/>
    <s v="20200254"/>
    <x v="16"/>
    <n v="0"/>
    <n v="0"/>
    <n v="0"/>
    <n v="0"/>
    <n v="0.39200000000000002"/>
  </r>
  <r>
    <s v="APENs"/>
    <s v="08"/>
    <x v="1"/>
    <s v="20200254"/>
    <x v="16"/>
    <n v="0"/>
    <n v="0"/>
    <n v="0"/>
    <n v="0"/>
    <n v="0"/>
  </r>
  <r>
    <s v="APENs"/>
    <s v="08"/>
    <x v="1"/>
    <s v="20200254"/>
    <x v="16"/>
    <n v="0"/>
    <n v="0"/>
    <n v="0"/>
    <n v="2.3519999999999999E-2"/>
    <n v="0"/>
  </r>
  <r>
    <s v="APENs"/>
    <s v="08"/>
    <x v="1"/>
    <s v="20200254"/>
    <x v="16"/>
    <n v="0"/>
    <n v="5.6499940000000004"/>
    <n v="0"/>
    <n v="0"/>
    <n v="0"/>
  </r>
  <r>
    <s v="APENs"/>
    <s v="08"/>
    <x v="1"/>
    <s v="20200254"/>
    <x v="16"/>
    <n v="0"/>
    <n v="0"/>
    <n v="5.6750040000000004"/>
    <n v="0"/>
    <n v="0"/>
  </r>
  <r>
    <s v="APENs"/>
    <s v="08"/>
    <x v="1"/>
    <s v="20200254"/>
    <x v="16"/>
    <n v="19.300001999999999"/>
    <n v="0"/>
    <n v="0"/>
    <n v="0"/>
    <n v="0"/>
  </r>
  <r>
    <s v="APENs"/>
    <s v="08"/>
    <x v="1"/>
    <s v="20200254"/>
    <x v="16"/>
    <n v="0"/>
    <n v="0"/>
    <n v="0"/>
    <n v="0"/>
    <n v="0.39200000000000002"/>
  </r>
  <r>
    <s v="APENs"/>
    <s v="08"/>
    <x v="1"/>
    <s v="20200254"/>
    <x v="16"/>
    <n v="0"/>
    <n v="0"/>
    <n v="0"/>
    <n v="0"/>
    <n v="0"/>
  </r>
  <r>
    <s v="APENs"/>
    <s v="08"/>
    <x v="1"/>
    <s v="20200254"/>
    <x v="16"/>
    <n v="0"/>
    <n v="0"/>
    <n v="0"/>
    <n v="2.3519999999999999E-2"/>
    <n v="0"/>
  </r>
  <r>
    <s v="APENs"/>
    <s v="08"/>
    <x v="1"/>
    <s v="20200254"/>
    <x v="16"/>
    <n v="0"/>
    <n v="5.6499940000000004"/>
    <n v="0"/>
    <n v="0"/>
    <n v="0"/>
  </r>
  <r>
    <s v="APENs"/>
    <s v="08"/>
    <x v="1"/>
    <s v="31000302"/>
    <x v="15"/>
    <n v="0"/>
    <n v="2.99"/>
    <n v="0"/>
    <n v="0"/>
    <n v="0"/>
  </r>
  <r>
    <s v="APENs"/>
    <s v="08"/>
    <x v="1"/>
    <s v="31000302"/>
    <x v="15"/>
    <n v="0"/>
    <n v="4.9000000000000004"/>
    <n v="0"/>
    <n v="0"/>
    <n v="0"/>
  </r>
  <r>
    <s v="APENs"/>
    <s v="08"/>
    <x v="1"/>
    <s v="31000302"/>
    <x v="15"/>
    <n v="0"/>
    <n v="7.6"/>
    <n v="0"/>
    <n v="0"/>
    <n v="0"/>
  </r>
  <r>
    <s v="APENs"/>
    <s v="08"/>
    <x v="1"/>
    <s v="40400311"/>
    <x v="18"/>
    <n v="0"/>
    <n v="11.317621670224561"/>
    <n v="0"/>
    <n v="0"/>
    <n v="0"/>
  </r>
  <r>
    <s v="APENs"/>
    <s v="08"/>
    <x v="1"/>
    <s v="20200252"/>
    <x v="16"/>
    <n v="0"/>
    <n v="0"/>
    <n v="5.7"/>
    <n v="0"/>
    <n v="0"/>
  </r>
  <r>
    <s v="APENs"/>
    <s v="08"/>
    <x v="1"/>
    <s v="20200252"/>
    <x v="16"/>
    <n v="19.3"/>
    <n v="0"/>
    <n v="0"/>
    <n v="0"/>
    <n v="0"/>
  </r>
  <r>
    <s v="APENs"/>
    <s v="08"/>
    <x v="1"/>
    <s v="20200252"/>
    <x v="16"/>
    <n v="0"/>
    <n v="0"/>
    <n v="0"/>
    <n v="0"/>
    <n v="0.39200000000000002"/>
  </r>
  <r>
    <s v="APENs"/>
    <s v="08"/>
    <x v="1"/>
    <s v="20200252"/>
    <x v="16"/>
    <n v="0"/>
    <n v="0"/>
    <n v="0"/>
    <n v="0"/>
    <n v="0"/>
  </r>
  <r>
    <s v="APENs"/>
    <s v="08"/>
    <x v="1"/>
    <s v="20200252"/>
    <x v="16"/>
    <n v="0"/>
    <n v="0"/>
    <n v="0"/>
    <n v="2.3519999999999999E-2"/>
    <n v="0"/>
  </r>
  <r>
    <s v="APENs"/>
    <s v="08"/>
    <x v="1"/>
    <s v="20200252"/>
    <x v="16"/>
    <n v="0"/>
    <n v="5.7"/>
    <n v="0"/>
    <n v="0"/>
    <n v="0"/>
  </r>
  <r>
    <s v="APENs"/>
    <s v="08"/>
    <x v="1"/>
    <s v="20200253"/>
    <x v="16"/>
    <n v="0"/>
    <n v="0"/>
    <n v="5.8"/>
    <n v="0"/>
    <n v="0"/>
  </r>
  <r>
    <s v="APENs"/>
    <s v="08"/>
    <x v="1"/>
    <s v="20200253"/>
    <x v="16"/>
    <n v="0"/>
    <n v="0"/>
    <n v="5.7"/>
    <n v="0"/>
    <n v="0"/>
  </r>
  <r>
    <s v="APENs"/>
    <s v="08"/>
    <x v="1"/>
    <s v="20200253"/>
    <x v="16"/>
    <n v="15.2"/>
    <n v="0"/>
    <n v="0"/>
    <n v="0"/>
    <n v="0"/>
  </r>
  <r>
    <s v="APENs"/>
    <s v="08"/>
    <x v="1"/>
    <s v="20200253"/>
    <x v="16"/>
    <n v="19.3"/>
    <n v="0"/>
    <n v="0"/>
    <n v="0"/>
    <n v="0"/>
  </r>
  <r>
    <s v="APENs"/>
    <s v="08"/>
    <x v="1"/>
    <s v="20200253"/>
    <x v="16"/>
    <n v="0"/>
    <n v="0"/>
    <n v="0"/>
    <n v="0"/>
    <n v="0.4"/>
  </r>
  <r>
    <s v="APENs"/>
    <s v="08"/>
    <x v="1"/>
    <s v="20200253"/>
    <x v="16"/>
    <n v="0"/>
    <n v="0"/>
    <n v="0"/>
    <n v="0"/>
    <n v="0.39200000000000002"/>
  </r>
  <r>
    <s v="APENs"/>
    <s v="08"/>
    <x v="1"/>
    <s v="20200253"/>
    <x v="16"/>
    <n v="0"/>
    <n v="0"/>
    <n v="0"/>
    <n v="0"/>
    <n v="0"/>
  </r>
  <r>
    <s v="APENs"/>
    <s v="08"/>
    <x v="1"/>
    <s v="20200253"/>
    <x v="16"/>
    <n v="0"/>
    <n v="0"/>
    <n v="0"/>
    <n v="0"/>
    <n v="0"/>
  </r>
  <r>
    <s v="APENs"/>
    <s v="08"/>
    <x v="1"/>
    <s v="20200253"/>
    <x v="16"/>
    <n v="0"/>
    <n v="0"/>
    <n v="0"/>
    <n v="2.4E-2"/>
    <n v="0"/>
  </r>
  <r>
    <s v="APENs"/>
    <s v="08"/>
    <x v="1"/>
    <s v="20200253"/>
    <x v="16"/>
    <n v="0"/>
    <n v="0"/>
    <n v="0"/>
    <n v="2.3519999999999999E-2"/>
    <n v="0"/>
  </r>
  <r>
    <s v="APENs"/>
    <s v="08"/>
    <x v="1"/>
    <s v="20200253"/>
    <x v="16"/>
    <n v="0"/>
    <n v="5.8"/>
    <n v="0"/>
    <n v="0"/>
    <n v="0"/>
  </r>
  <r>
    <s v="APENs"/>
    <s v="08"/>
    <x v="1"/>
    <s v="20200253"/>
    <x v="16"/>
    <n v="0"/>
    <n v="5.7"/>
    <n v="0"/>
    <n v="0"/>
    <n v="0"/>
  </r>
  <r>
    <s v="APENs"/>
    <s v="08"/>
    <x v="1"/>
    <s v="20200254"/>
    <x v="16"/>
    <n v="0"/>
    <n v="0"/>
    <n v="5.7"/>
    <n v="0"/>
    <n v="0"/>
  </r>
  <r>
    <s v="APENs"/>
    <s v="08"/>
    <x v="1"/>
    <s v="20200254"/>
    <x v="16"/>
    <n v="19.3"/>
    <n v="0"/>
    <n v="0"/>
    <n v="0"/>
    <n v="0"/>
  </r>
  <r>
    <s v="APENs"/>
    <s v="08"/>
    <x v="1"/>
    <s v="20200254"/>
    <x v="16"/>
    <n v="0"/>
    <n v="0"/>
    <n v="0"/>
    <n v="0"/>
    <n v="0.39200000000000002"/>
  </r>
  <r>
    <s v="APENs"/>
    <s v="08"/>
    <x v="1"/>
    <s v="20200254"/>
    <x v="16"/>
    <n v="0"/>
    <n v="0"/>
    <n v="0"/>
    <n v="0"/>
    <n v="0"/>
  </r>
  <r>
    <s v="APENs"/>
    <s v="08"/>
    <x v="1"/>
    <s v="20200254"/>
    <x v="16"/>
    <n v="0"/>
    <n v="5.7"/>
    <n v="0"/>
    <n v="0"/>
    <n v="0"/>
  </r>
  <r>
    <s v="APENs"/>
    <s v="08"/>
    <x v="1"/>
    <s v="20200254"/>
    <x v="16"/>
    <n v="0"/>
    <n v="0"/>
    <n v="5.7"/>
    <n v="0"/>
    <n v="0"/>
  </r>
  <r>
    <s v="APENs"/>
    <s v="08"/>
    <x v="1"/>
    <s v="20200254"/>
    <x v="16"/>
    <n v="19.300001999999999"/>
    <n v="0"/>
    <n v="0"/>
    <n v="0"/>
    <n v="0"/>
  </r>
  <r>
    <s v="APENs"/>
    <s v="08"/>
    <x v="1"/>
    <s v="20200254"/>
    <x v="16"/>
    <n v="0"/>
    <n v="0"/>
    <n v="0"/>
    <n v="0"/>
    <n v="0.4"/>
  </r>
  <r>
    <s v="APENs"/>
    <s v="08"/>
    <x v="1"/>
    <s v="20200254"/>
    <x v="16"/>
    <n v="0"/>
    <n v="0"/>
    <n v="0"/>
    <n v="0"/>
    <n v="0"/>
  </r>
  <r>
    <s v="APENs"/>
    <s v="08"/>
    <x v="1"/>
    <s v="20200254"/>
    <x v="16"/>
    <n v="0"/>
    <n v="0"/>
    <n v="0"/>
    <n v="0.04"/>
    <n v="0"/>
  </r>
  <r>
    <s v="APENs"/>
    <s v="08"/>
    <x v="1"/>
    <s v="20200254"/>
    <x v="16"/>
    <n v="0"/>
    <n v="5.7"/>
    <n v="0"/>
    <n v="0"/>
    <n v="0"/>
  </r>
  <r>
    <s v="APENs"/>
    <s v="08"/>
    <x v="1"/>
    <s v="20200254"/>
    <x v="16"/>
    <n v="0"/>
    <n v="0"/>
    <n v="5.7000010000000003"/>
    <n v="0"/>
    <n v="0"/>
  </r>
  <r>
    <s v="APENs"/>
    <s v="08"/>
    <x v="1"/>
    <s v="20200254"/>
    <x v="16"/>
    <n v="19.300001999999999"/>
    <n v="0"/>
    <n v="0"/>
    <n v="0"/>
    <n v="0"/>
  </r>
  <r>
    <s v="APENs"/>
    <s v="08"/>
    <x v="1"/>
    <s v="20200254"/>
    <x v="16"/>
    <n v="0"/>
    <n v="0"/>
    <n v="0"/>
    <n v="0"/>
    <n v="0.4"/>
  </r>
  <r>
    <s v="APENs"/>
    <s v="08"/>
    <x v="1"/>
    <s v="20200254"/>
    <x v="16"/>
    <n v="0"/>
    <n v="0"/>
    <n v="0"/>
    <n v="0"/>
    <n v="0"/>
  </r>
  <r>
    <s v="APENs"/>
    <s v="08"/>
    <x v="1"/>
    <s v="20200254"/>
    <x v="16"/>
    <n v="0"/>
    <n v="0"/>
    <n v="0"/>
    <n v="3.9992E-2"/>
    <n v="0"/>
  </r>
  <r>
    <s v="APENs"/>
    <s v="08"/>
    <x v="1"/>
    <s v="20200254"/>
    <x v="16"/>
    <n v="0"/>
    <n v="5.7"/>
    <n v="0"/>
    <n v="0"/>
    <n v="0"/>
  </r>
  <r>
    <s v="APENs"/>
    <s v="08"/>
    <x v="1"/>
    <s v="20200254"/>
    <x v="16"/>
    <n v="0"/>
    <n v="0"/>
    <n v="5.7"/>
    <n v="0"/>
    <n v="0"/>
  </r>
  <r>
    <s v="APENs"/>
    <s v="08"/>
    <x v="1"/>
    <s v="20200254"/>
    <x v="16"/>
    <n v="19.3"/>
    <n v="0"/>
    <n v="0"/>
    <n v="0"/>
    <n v="0"/>
  </r>
  <r>
    <s v="APENs"/>
    <s v="08"/>
    <x v="1"/>
    <s v="20200254"/>
    <x v="16"/>
    <n v="0"/>
    <n v="0"/>
    <n v="0"/>
    <n v="0"/>
    <n v="0.39200000000000002"/>
  </r>
  <r>
    <s v="APENs"/>
    <s v="08"/>
    <x v="1"/>
    <s v="20200254"/>
    <x v="16"/>
    <n v="0"/>
    <n v="0"/>
    <n v="0"/>
    <n v="0"/>
    <n v="0"/>
  </r>
  <r>
    <s v="APENs"/>
    <s v="08"/>
    <x v="1"/>
    <s v="20200254"/>
    <x v="16"/>
    <n v="0"/>
    <n v="0"/>
    <n v="0"/>
    <n v="2.3519999999999999E-2"/>
    <n v="0"/>
  </r>
  <r>
    <s v="APENs"/>
    <s v="08"/>
    <x v="1"/>
    <s v="20200254"/>
    <x v="16"/>
    <n v="0"/>
    <n v="5.7"/>
    <n v="0"/>
    <n v="0"/>
    <n v="0"/>
  </r>
  <r>
    <s v="APENs"/>
    <s v="08"/>
    <x v="1"/>
    <s v="31000203"/>
    <x v="16"/>
    <n v="0"/>
    <n v="5.0999999999999996"/>
    <n v="0"/>
    <n v="0"/>
    <n v="0"/>
  </r>
  <r>
    <s v="APENs"/>
    <s v="08"/>
    <x v="1"/>
    <s v="31000301"/>
    <x v="15"/>
    <n v="0"/>
    <n v="8.1999999999999993"/>
    <n v="0"/>
    <n v="0"/>
    <n v="0"/>
  </r>
  <r>
    <s v="APENs"/>
    <s v="08"/>
    <x v="1"/>
    <s v="31088801"/>
    <x v="17"/>
    <n v="0"/>
    <n v="6"/>
    <n v="0"/>
    <n v="0"/>
    <n v="0"/>
  </r>
  <r>
    <s v="APENs"/>
    <s v="08"/>
    <x v="1"/>
    <s v="40400311"/>
    <x v="18"/>
    <n v="0"/>
    <n v="6.7024103695587121"/>
    <n v="0"/>
    <n v="0"/>
    <n v="0"/>
  </r>
  <r>
    <s v="APENs"/>
    <s v="08"/>
    <x v="1"/>
    <s v="20200254"/>
    <x v="16"/>
    <n v="0"/>
    <n v="0"/>
    <n v="22.1"/>
    <n v="0"/>
    <n v="0"/>
  </r>
  <r>
    <s v="APENs"/>
    <s v="08"/>
    <x v="1"/>
    <s v="20200254"/>
    <x v="16"/>
    <n v="22.1"/>
    <n v="0"/>
    <n v="0"/>
    <n v="0"/>
    <n v="0"/>
  </r>
  <r>
    <s v="APENs"/>
    <s v="08"/>
    <x v="1"/>
    <s v="20200254"/>
    <x v="16"/>
    <n v="0"/>
    <n v="0"/>
    <n v="0"/>
    <n v="0"/>
    <n v="0.378"/>
  </r>
  <r>
    <s v="APENs"/>
    <s v="08"/>
    <x v="1"/>
    <s v="20200254"/>
    <x v="16"/>
    <n v="0"/>
    <n v="0"/>
    <n v="0"/>
    <n v="0"/>
    <n v="0"/>
  </r>
  <r>
    <s v="APENs"/>
    <s v="08"/>
    <x v="1"/>
    <s v="20200254"/>
    <x v="16"/>
    <n v="0"/>
    <n v="0"/>
    <n v="0"/>
    <n v="2.2679999999999999E-2"/>
    <n v="0"/>
  </r>
  <r>
    <s v="APENs"/>
    <s v="08"/>
    <x v="1"/>
    <s v="20200254"/>
    <x v="16"/>
    <n v="0"/>
    <n v="11"/>
    <n v="0"/>
    <n v="0"/>
    <n v="0"/>
  </r>
  <r>
    <s v="APENs"/>
    <s v="08"/>
    <x v="1"/>
    <s v="20200254"/>
    <x v="16"/>
    <n v="0"/>
    <n v="0"/>
    <n v="22.1"/>
    <n v="0"/>
    <n v="0"/>
  </r>
  <r>
    <s v="APENs"/>
    <s v="08"/>
    <x v="1"/>
    <s v="20200254"/>
    <x v="16"/>
    <n v="22.1"/>
    <n v="0"/>
    <n v="0"/>
    <n v="0"/>
    <n v="0"/>
  </r>
  <r>
    <s v="APENs"/>
    <s v="08"/>
    <x v="1"/>
    <s v="20200254"/>
    <x v="16"/>
    <n v="0"/>
    <n v="0"/>
    <n v="0"/>
    <n v="0"/>
    <n v="0.378"/>
  </r>
  <r>
    <s v="APENs"/>
    <s v="08"/>
    <x v="1"/>
    <s v="20200254"/>
    <x v="16"/>
    <n v="0"/>
    <n v="0"/>
    <n v="0"/>
    <n v="0"/>
    <n v="0"/>
  </r>
  <r>
    <s v="APENs"/>
    <s v="08"/>
    <x v="1"/>
    <s v="20200254"/>
    <x v="16"/>
    <n v="0"/>
    <n v="0"/>
    <n v="0"/>
    <n v="2.2679999999999999E-2"/>
    <n v="0"/>
  </r>
  <r>
    <s v="APENs"/>
    <s v="08"/>
    <x v="1"/>
    <s v="20200254"/>
    <x v="16"/>
    <n v="0"/>
    <n v="11"/>
    <n v="0"/>
    <n v="0"/>
    <n v="0"/>
  </r>
  <r>
    <s v="APENs"/>
    <s v="08"/>
    <x v="1"/>
    <s v="20200254"/>
    <x v="16"/>
    <n v="0"/>
    <n v="0"/>
    <n v="22.1"/>
    <n v="0"/>
    <n v="0"/>
  </r>
  <r>
    <s v="APENs"/>
    <s v="08"/>
    <x v="1"/>
    <s v="20200254"/>
    <x v="16"/>
    <n v="0"/>
    <n v="0"/>
    <n v="22.1"/>
    <n v="0"/>
    <n v="0"/>
  </r>
  <r>
    <s v="APENs"/>
    <s v="08"/>
    <x v="1"/>
    <s v="20200254"/>
    <x v="16"/>
    <n v="22.1"/>
    <n v="0"/>
    <n v="0"/>
    <n v="0"/>
    <n v="0"/>
  </r>
  <r>
    <s v="APENs"/>
    <s v="08"/>
    <x v="1"/>
    <s v="20200254"/>
    <x v="16"/>
    <n v="22.1"/>
    <n v="0"/>
    <n v="0"/>
    <n v="0"/>
    <n v="0"/>
  </r>
  <r>
    <s v="APENs"/>
    <s v="08"/>
    <x v="1"/>
    <s v="20200254"/>
    <x v="16"/>
    <n v="0"/>
    <n v="0"/>
    <n v="0"/>
    <n v="0"/>
    <n v="0.378"/>
  </r>
  <r>
    <s v="APENs"/>
    <s v="08"/>
    <x v="1"/>
    <s v="20200254"/>
    <x v="16"/>
    <n v="0"/>
    <n v="0"/>
    <n v="0"/>
    <n v="0"/>
    <n v="0.378"/>
  </r>
  <r>
    <s v="APENs"/>
    <s v="08"/>
    <x v="1"/>
    <s v="20200254"/>
    <x v="16"/>
    <n v="0"/>
    <n v="0"/>
    <n v="0"/>
    <n v="0"/>
    <n v="0"/>
  </r>
  <r>
    <s v="APENs"/>
    <s v="08"/>
    <x v="1"/>
    <s v="20200254"/>
    <x v="16"/>
    <n v="0"/>
    <n v="0"/>
    <n v="0"/>
    <n v="0"/>
    <n v="0"/>
  </r>
  <r>
    <s v="APENs"/>
    <s v="08"/>
    <x v="1"/>
    <s v="20200254"/>
    <x v="16"/>
    <n v="0"/>
    <n v="0"/>
    <n v="0"/>
    <n v="2.2679999999999999E-2"/>
    <n v="0"/>
  </r>
  <r>
    <s v="APENs"/>
    <s v="08"/>
    <x v="1"/>
    <s v="20200254"/>
    <x v="16"/>
    <n v="0"/>
    <n v="0"/>
    <n v="0"/>
    <n v="2.2679999999999999E-2"/>
    <n v="0"/>
  </r>
  <r>
    <s v="APENs"/>
    <s v="08"/>
    <x v="1"/>
    <s v="20200254"/>
    <x v="16"/>
    <n v="0"/>
    <n v="11"/>
    <n v="0"/>
    <n v="0"/>
    <n v="0"/>
  </r>
  <r>
    <s v="APENs"/>
    <s v="08"/>
    <x v="1"/>
    <s v="20200254"/>
    <x v="16"/>
    <n v="0"/>
    <n v="11"/>
    <n v="0"/>
    <n v="0"/>
    <n v="0"/>
  </r>
  <r>
    <s v="APENs"/>
    <s v="08"/>
    <x v="1"/>
    <s v="20200254"/>
    <x v="16"/>
    <n v="0"/>
    <n v="0"/>
    <n v="22.1"/>
    <n v="0"/>
    <n v="0"/>
  </r>
  <r>
    <s v="APENs"/>
    <s v="08"/>
    <x v="1"/>
    <s v="20200254"/>
    <x v="16"/>
    <n v="22.1"/>
    <n v="0"/>
    <n v="0"/>
    <n v="0"/>
    <n v="0"/>
  </r>
  <r>
    <s v="APENs"/>
    <s v="08"/>
    <x v="1"/>
    <s v="20200254"/>
    <x v="16"/>
    <n v="0"/>
    <n v="0"/>
    <n v="0"/>
    <n v="0"/>
    <n v="0.378"/>
  </r>
  <r>
    <s v="APENs"/>
    <s v="08"/>
    <x v="1"/>
    <s v="20200254"/>
    <x v="16"/>
    <n v="0"/>
    <n v="0"/>
    <n v="0"/>
    <n v="0"/>
    <n v="0"/>
  </r>
  <r>
    <s v="APENs"/>
    <s v="08"/>
    <x v="1"/>
    <s v="20200254"/>
    <x v="16"/>
    <n v="0"/>
    <n v="0"/>
    <n v="0"/>
    <n v="2.2679999999999999E-2"/>
    <n v="0"/>
  </r>
  <r>
    <s v="APENs"/>
    <s v="08"/>
    <x v="1"/>
    <s v="20200254"/>
    <x v="16"/>
    <n v="0"/>
    <n v="11"/>
    <n v="0"/>
    <n v="0"/>
    <n v="0"/>
  </r>
  <r>
    <s v="APENs"/>
    <s v="08"/>
    <x v="1"/>
    <s v="20200254"/>
    <x v="16"/>
    <n v="0"/>
    <n v="0"/>
    <n v="22.1"/>
    <n v="0"/>
    <n v="0"/>
  </r>
  <r>
    <s v="APENs"/>
    <s v="08"/>
    <x v="1"/>
    <s v="20200254"/>
    <x v="16"/>
    <n v="22.1"/>
    <n v="0"/>
    <n v="0"/>
    <n v="0"/>
    <n v="0"/>
  </r>
  <r>
    <s v="APENs"/>
    <s v="08"/>
    <x v="1"/>
    <s v="20200254"/>
    <x v="16"/>
    <n v="0"/>
    <n v="0"/>
    <n v="0"/>
    <n v="0"/>
    <n v="0.378"/>
  </r>
  <r>
    <s v="APENs"/>
    <s v="08"/>
    <x v="1"/>
    <s v="20200254"/>
    <x v="16"/>
    <n v="0"/>
    <n v="0"/>
    <n v="0"/>
    <n v="0"/>
    <n v="0"/>
  </r>
  <r>
    <s v="APENs"/>
    <s v="08"/>
    <x v="1"/>
    <s v="20200254"/>
    <x v="16"/>
    <n v="0"/>
    <n v="0"/>
    <n v="0"/>
    <n v="2.2679999999999999E-2"/>
    <n v="0"/>
  </r>
  <r>
    <s v="APENs"/>
    <s v="08"/>
    <x v="1"/>
    <s v="20200254"/>
    <x v="16"/>
    <n v="0"/>
    <n v="11"/>
    <n v="0"/>
    <n v="0"/>
    <n v="0"/>
  </r>
  <r>
    <s v="APENs"/>
    <s v="08"/>
    <x v="1"/>
    <s v="31088801"/>
    <x v="17"/>
    <n v="0"/>
    <n v="3.1"/>
    <n v="0"/>
    <n v="0"/>
    <n v="0"/>
  </r>
  <r>
    <s v="APENs"/>
    <s v="08"/>
    <x v="1"/>
    <s v="40400311"/>
    <x v="18"/>
    <n v="0"/>
    <n v="9.4586886422649723"/>
    <n v="0"/>
    <n v="0"/>
    <n v="0"/>
  </r>
  <r>
    <s v="APENs"/>
    <s v="08"/>
    <x v="1"/>
    <s v="40400311"/>
    <x v="18"/>
    <n v="0"/>
    <n v="3.6720351556048523"/>
    <n v="0"/>
    <n v="0"/>
    <n v="0"/>
  </r>
  <r>
    <s v="APENs"/>
    <s v="08"/>
    <x v="1"/>
    <s v="20200254"/>
    <x v="16"/>
    <n v="0"/>
    <n v="0"/>
    <n v="7.0352569999999996"/>
    <n v="0"/>
    <n v="0"/>
  </r>
  <r>
    <s v="APENs"/>
    <s v="08"/>
    <x v="1"/>
    <s v="20200254"/>
    <x v="16"/>
    <n v="4.0432550000000003"/>
    <n v="0"/>
    <n v="0"/>
    <n v="0"/>
    <n v="0"/>
  </r>
  <r>
    <s v="APENs"/>
    <s v="08"/>
    <x v="1"/>
    <s v="20200254"/>
    <x v="16"/>
    <n v="0"/>
    <n v="1.310012"/>
    <n v="0"/>
    <n v="0"/>
    <n v="0"/>
  </r>
  <r>
    <s v="APENs"/>
    <s v="08"/>
    <x v="1"/>
    <s v="20200254"/>
    <x v="16"/>
    <n v="0"/>
    <n v="0"/>
    <n v="7.0352569999999996"/>
    <n v="0"/>
    <n v="0"/>
  </r>
  <r>
    <s v="APENs"/>
    <s v="08"/>
    <x v="1"/>
    <s v="20200254"/>
    <x v="16"/>
    <n v="4.0432550000000003"/>
    <n v="0"/>
    <n v="0"/>
    <n v="0"/>
    <n v="0"/>
  </r>
  <r>
    <s v="APENs"/>
    <s v="08"/>
    <x v="1"/>
    <s v="20200254"/>
    <x v="16"/>
    <n v="0"/>
    <n v="1.310012"/>
    <n v="0"/>
    <n v="0"/>
    <n v="0"/>
  </r>
  <r>
    <s v="APENs"/>
    <s v="08"/>
    <x v="1"/>
    <s v="40400311"/>
    <x v="18"/>
    <n v="0"/>
    <n v="2.2471219837982104"/>
    <n v="0"/>
    <n v="0"/>
    <n v="0"/>
  </r>
  <r>
    <s v="APENs"/>
    <s v="08"/>
    <x v="1"/>
    <s v="40400311"/>
    <x v="18"/>
    <n v="0"/>
    <n v="2.6599144650068838"/>
    <n v="0"/>
    <n v="0"/>
    <n v="0"/>
  </r>
  <r>
    <s v="APENs"/>
    <s v="08"/>
    <x v="1"/>
    <s v="40400311"/>
    <x v="18"/>
    <n v="0"/>
    <n v="0"/>
    <n v="0"/>
    <n v="0"/>
    <n v="0"/>
  </r>
  <r>
    <s v="APENs"/>
    <s v="08"/>
    <x v="1"/>
    <s v="40400311"/>
    <x v="18"/>
    <n v="0"/>
    <n v="0"/>
    <n v="0"/>
    <n v="0"/>
    <n v="0"/>
  </r>
  <r>
    <s v="APENs"/>
    <s v="08"/>
    <x v="1"/>
    <s v="40400311"/>
    <x v="18"/>
    <n v="0"/>
    <n v="1.9526355543314382"/>
    <n v="0"/>
    <n v="0"/>
    <n v="0"/>
  </r>
  <r>
    <s v="APENs"/>
    <s v="08"/>
    <x v="1"/>
    <s v="40400311"/>
    <x v="18"/>
    <n v="0"/>
    <n v="1.4825942234292038"/>
    <n v="0"/>
    <n v="0"/>
    <n v="0"/>
  </r>
  <r>
    <s v="APENs"/>
    <s v="08"/>
    <x v="1"/>
    <s v="40400311"/>
    <x v="18"/>
    <n v="0"/>
    <n v="2.2622340158255052"/>
    <n v="0"/>
    <n v="0"/>
    <n v="0"/>
  </r>
  <r>
    <s v="APENs"/>
    <s v="08"/>
    <x v="1"/>
    <s v="40400311"/>
    <x v="18"/>
    <n v="0"/>
    <n v="2.3991734108201648"/>
    <n v="0"/>
    <n v="0"/>
    <n v="0"/>
  </r>
  <r>
    <s v="APENs"/>
    <s v="08"/>
    <x v="1"/>
    <s v="40400311"/>
    <x v="18"/>
    <n v="0"/>
    <n v="0.10445036319920296"/>
    <n v="0"/>
    <n v="0"/>
    <n v="0"/>
  </r>
  <r>
    <s v="APENs"/>
    <s v="08"/>
    <x v="1"/>
    <s v="40400311"/>
    <x v="18"/>
    <n v="0"/>
    <n v="0.13877117256492327"/>
    <n v="0"/>
    <n v="0"/>
    <n v="0"/>
  </r>
  <r>
    <s v="APENs"/>
    <s v="08"/>
    <x v="1"/>
    <s v="40400311"/>
    <x v="18"/>
    <n v="0"/>
    <n v="0.16264962657487111"/>
    <n v="0"/>
    <n v="0"/>
    <n v="0"/>
  </r>
  <r>
    <s v="APENs"/>
    <s v="08"/>
    <x v="1"/>
    <s v="40400311"/>
    <x v="18"/>
    <n v="0"/>
    <n v="7.4111285864683056"/>
    <n v="0"/>
    <n v="0"/>
    <n v="0"/>
  </r>
  <r>
    <s v="APENs"/>
    <s v="08"/>
    <x v="1"/>
    <s v="40400311"/>
    <x v="18"/>
    <n v="0"/>
    <n v="0"/>
    <n v="0"/>
    <n v="0"/>
    <n v="0"/>
  </r>
  <r>
    <s v="APENs"/>
    <s v="08"/>
    <x v="1"/>
    <s v="40400311"/>
    <x v="18"/>
    <n v="0"/>
    <n v="0"/>
    <n v="0"/>
    <n v="0"/>
    <n v="0"/>
  </r>
  <r>
    <s v="APENs"/>
    <s v="08"/>
    <x v="1"/>
    <s v="40400311"/>
    <x v="18"/>
    <n v="0"/>
    <n v="2.6175143896191582"/>
    <n v="0"/>
    <n v="0"/>
    <n v="0"/>
  </r>
  <r>
    <s v="APENs"/>
    <s v="08"/>
    <x v="1"/>
    <s v="40400311"/>
    <x v="18"/>
    <n v="0"/>
    <n v="3.9775693880802905"/>
    <n v="0"/>
    <n v="0"/>
    <n v="0"/>
  </r>
  <r>
    <s v="APENs"/>
    <s v="08"/>
    <x v="1"/>
    <s v="31000302"/>
    <x v="15"/>
    <n v="0"/>
    <n v="16.799999"/>
    <n v="0"/>
    <n v="0"/>
    <n v="0"/>
  </r>
  <r>
    <s v="APENs"/>
    <s v="08"/>
    <x v="1"/>
    <s v="40400311"/>
    <x v="18"/>
    <n v="0"/>
    <n v="9.4716229205813853"/>
    <n v="0"/>
    <n v="0"/>
    <n v="0"/>
  </r>
  <r>
    <s v="APENs"/>
    <s v="08"/>
    <x v="1"/>
    <s v="40400311"/>
    <x v="18"/>
    <n v="0"/>
    <n v="10.073776776516308"/>
    <n v="0"/>
    <n v="0"/>
    <n v="0"/>
  </r>
  <r>
    <s v="APENs"/>
    <s v="08"/>
    <x v="1"/>
    <s v="40400311"/>
    <x v="18"/>
    <n v="0"/>
    <n v="3.8737660210540188"/>
    <n v="0"/>
    <n v="0"/>
    <n v="0"/>
  </r>
  <r>
    <s v="APENs"/>
    <s v="08"/>
    <x v="1"/>
    <s v="40400311"/>
    <x v="18"/>
    <n v="0"/>
    <n v="5.2023826347972975"/>
    <n v="0"/>
    <n v="0"/>
    <n v="0"/>
  </r>
  <r>
    <s v="APENs"/>
    <s v="08"/>
    <x v="1"/>
    <s v="40400311"/>
    <x v="18"/>
    <n v="0"/>
    <n v="4.1963521368459284"/>
    <n v="0"/>
    <n v="0"/>
    <n v="0"/>
  </r>
  <r>
    <s v="APENs"/>
    <s v="08"/>
    <x v="1"/>
    <s v="40400311"/>
    <x v="18"/>
    <n v="0"/>
    <n v="2.6817842653358199"/>
    <n v="0"/>
    <n v="0"/>
    <n v="0"/>
  </r>
  <r>
    <s v="APENs"/>
    <s v="08"/>
    <x v="1"/>
    <s v="40400311"/>
    <x v="18"/>
    <n v="0"/>
    <n v="2.2799720641272971"/>
    <n v="0"/>
    <n v="0"/>
    <n v="0"/>
  </r>
  <r>
    <s v="APENs"/>
    <s v="08"/>
    <x v="1"/>
    <s v="40400311"/>
    <x v="18"/>
    <n v="0"/>
    <n v="2.2663034389217116"/>
    <n v="0"/>
    <n v="0"/>
    <n v="0"/>
  </r>
  <r>
    <s v="APENs"/>
    <s v="08"/>
    <x v="1"/>
    <s v="31000304"/>
    <x v="15"/>
    <n v="0"/>
    <n v="3.6"/>
    <n v="0"/>
    <n v="0"/>
    <n v="0"/>
  </r>
  <r>
    <s v="APENs"/>
    <s v="08"/>
    <x v="1"/>
    <s v="40400311"/>
    <x v="18"/>
    <n v="0"/>
    <n v="2.2581022637983605"/>
    <n v="0"/>
    <n v="0"/>
    <n v="0"/>
  </r>
  <r>
    <s v="APENs"/>
    <s v="08"/>
    <x v="1"/>
    <s v="40400311"/>
    <x v="18"/>
    <n v="0"/>
    <n v="2.1870237724942929"/>
    <n v="0"/>
    <n v="0"/>
    <n v="0"/>
  </r>
  <r>
    <s v="APENs"/>
    <s v="08"/>
    <x v="1"/>
    <s v="40400311"/>
    <x v="18"/>
    <n v="0"/>
    <n v="2.3810745108129456"/>
    <n v="0"/>
    <n v="0"/>
    <n v="0"/>
  </r>
  <r>
    <s v="APENs"/>
    <s v="08"/>
    <x v="1"/>
    <s v="40400311"/>
    <x v="18"/>
    <n v="0"/>
    <n v="2.017529539474987"/>
    <n v="0"/>
    <n v="0"/>
    <n v="0"/>
  </r>
  <r>
    <s v="APENs"/>
    <s v="08"/>
    <x v="1"/>
    <s v="40400311"/>
    <x v="18"/>
    <n v="0"/>
    <n v="6.7934428666829021"/>
    <n v="0"/>
    <n v="0"/>
    <n v="0"/>
  </r>
  <r>
    <s v="APENs"/>
    <s v="08"/>
    <x v="1"/>
    <s v="31000227"/>
    <x v="15"/>
    <n v="0"/>
    <n v="2.8012570000000001"/>
    <n v="0"/>
    <n v="0"/>
    <n v="0"/>
  </r>
  <r>
    <s v="APENs"/>
    <s v="08"/>
    <x v="1"/>
    <s v="40400311"/>
    <x v="18"/>
    <n v="0"/>
    <n v="4.354823990499451"/>
    <n v="0"/>
    <n v="0"/>
    <n v="0"/>
  </r>
  <r>
    <s v="APENs"/>
    <s v="08"/>
    <x v="1"/>
    <s v="31000227"/>
    <x v="15"/>
    <n v="0"/>
    <n v="2.4624299999999999"/>
    <n v="0"/>
    <n v="0"/>
    <n v="0"/>
  </r>
  <r>
    <s v="APENs"/>
    <s v="08"/>
    <x v="1"/>
    <s v="31000227"/>
    <x v="15"/>
    <n v="0"/>
    <n v="2.5"/>
    <n v="0"/>
    <n v="0"/>
    <n v="0"/>
  </r>
  <r>
    <s v="APENs"/>
    <s v="08"/>
    <x v="1"/>
    <s v="31000228"/>
    <x v="15"/>
    <n v="0"/>
    <n v="2.2999999999999998"/>
    <n v="0"/>
    <n v="0"/>
    <n v="0"/>
  </r>
  <r>
    <s v="APENs"/>
    <s v="08"/>
    <x v="1"/>
    <s v="40400311"/>
    <x v="18"/>
    <n v="0"/>
    <n v="11.708544351104297"/>
    <n v="0"/>
    <n v="0"/>
    <n v="0"/>
  </r>
  <r>
    <s v="APENs"/>
    <s v="08"/>
    <x v="1"/>
    <s v="40400311"/>
    <x v="18"/>
    <n v="0"/>
    <n v="3.556576278493274"/>
    <n v="0"/>
    <n v="0"/>
    <n v="0"/>
  </r>
  <r>
    <s v="APENs"/>
    <s v="08"/>
    <x v="1"/>
    <s v="31000301"/>
    <x v="15"/>
    <n v="0"/>
    <n v="2.2000000000000002"/>
    <n v="0"/>
    <n v="0"/>
    <n v="0"/>
  </r>
  <r>
    <s v="APENs"/>
    <s v="08"/>
    <x v="1"/>
    <s v="31000304"/>
    <x v="15"/>
    <n v="0"/>
    <n v="3.5"/>
    <n v="0"/>
    <n v="0"/>
    <n v="0"/>
  </r>
  <r>
    <s v="APENs"/>
    <s v="08"/>
    <x v="1"/>
    <s v="31000301"/>
    <x v="15"/>
    <n v="0"/>
    <n v="2.1999819999999999"/>
    <n v="0"/>
    <n v="0"/>
    <n v="0"/>
  </r>
  <r>
    <s v="APENs"/>
    <s v="08"/>
    <x v="1"/>
    <s v="31000304"/>
    <x v="15"/>
    <n v="0"/>
    <n v="2.12"/>
    <n v="0"/>
    <n v="0"/>
    <n v="0"/>
  </r>
  <r>
    <s v="APENs"/>
    <s v="08"/>
    <x v="1"/>
    <s v="31000302"/>
    <x v="15"/>
    <n v="0"/>
    <n v="2.0331830000000002"/>
    <n v="0"/>
    <n v="0"/>
    <n v="0"/>
  </r>
  <r>
    <s v="APENs"/>
    <s v="08"/>
    <x v="1"/>
    <s v="31000304"/>
    <x v="15"/>
    <n v="0"/>
    <n v="1.85182"/>
    <n v="0"/>
    <n v="0"/>
    <n v="0"/>
  </r>
  <r>
    <s v="APENs"/>
    <s v="08"/>
    <x v="1"/>
    <s v="31000304"/>
    <x v="15"/>
    <n v="0"/>
    <n v="3.5"/>
    <n v="0"/>
    <n v="0"/>
    <n v="0"/>
  </r>
  <r>
    <s v="APENs"/>
    <s v="08"/>
    <x v="1"/>
    <s v="31000301"/>
    <x v="15"/>
    <n v="0"/>
    <n v="2.1000019999999999"/>
    <n v="0"/>
    <n v="0"/>
    <n v="0"/>
  </r>
  <r>
    <s v="APENs"/>
    <s v="08"/>
    <x v="1"/>
    <s v="31000302"/>
    <x v="15"/>
    <n v="0"/>
    <n v="2.1"/>
    <n v="0"/>
    <n v="0"/>
    <n v="0"/>
  </r>
  <r>
    <s v="APENs"/>
    <s v="08"/>
    <x v="1"/>
    <s v="31000304"/>
    <x v="15"/>
    <n v="0"/>
    <n v="3.5"/>
    <n v="0"/>
    <n v="0"/>
    <n v="0"/>
  </r>
  <r>
    <s v="APENs"/>
    <s v="08"/>
    <x v="1"/>
    <s v="31000302"/>
    <x v="15"/>
    <n v="0"/>
    <n v="2.1"/>
    <n v="0"/>
    <n v="0"/>
    <n v="0"/>
  </r>
  <r>
    <s v="APENs"/>
    <s v="08"/>
    <x v="1"/>
    <s v="40400311"/>
    <x v="18"/>
    <n v="0"/>
    <n v="2.4604017440560795"/>
    <n v="0"/>
    <n v="0"/>
    <n v="0"/>
  </r>
  <r>
    <s v="APENs"/>
    <s v="08"/>
    <x v="1"/>
    <s v="31000302"/>
    <x v="15"/>
    <n v="0"/>
    <n v="4.699986"/>
    <n v="0"/>
    <n v="0"/>
    <n v="0"/>
  </r>
  <r>
    <s v="APENs"/>
    <s v="08"/>
    <x v="1"/>
    <s v="40400311"/>
    <x v="18"/>
    <n v="0"/>
    <n v="3.4034876761907196"/>
    <n v="0"/>
    <n v="0"/>
    <n v="0"/>
  </r>
  <r>
    <s v="APENs"/>
    <s v="08"/>
    <x v="1"/>
    <s v="31000304"/>
    <x v="15"/>
    <n v="0"/>
    <n v="2.5152909999999999"/>
    <n v="0"/>
    <n v="0"/>
    <n v="0"/>
  </r>
  <r>
    <s v="APENs"/>
    <s v="08"/>
    <x v="1"/>
    <s v="31000304"/>
    <x v="15"/>
    <n v="0"/>
    <n v="2.8"/>
    <n v="0"/>
    <n v="0"/>
    <n v="0"/>
  </r>
  <r>
    <s v="APENs"/>
    <s v="08"/>
    <x v="1"/>
    <s v="31000302"/>
    <x v="15"/>
    <n v="0"/>
    <n v="2.5595650000000001"/>
    <n v="0"/>
    <n v="0"/>
    <n v="0"/>
  </r>
  <r>
    <s v="APENs"/>
    <s v="08"/>
    <x v="1"/>
    <s v="31000302"/>
    <x v="15"/>
    <n v="0"/>
    <n v="2.5998510000000001"/>
    <n v="0"/>
    <n v="0"/>
    <n v="0"/>
  </r>
  <r>
    <s v="APENs"/>
    <s v="08"/>
    <x v="1"/>
    <s v="40400311"/>
    <x v="18"/>
    <n v="0"/>
    <n v="2.3728733356895941"/>
    <n v="0"/>
    <n v="0"/>
    <n v="0"/>
  </r>
  <r>
    <s v="APENs"/>
    <s v="08"/>
    <x v="1"/>
    <s v="40400311"/>
    <x v="18"/>
    <n v="0"/>
    <n v="2.3728733356895941"/>
    <n v="0"/>
    <n v="0"/>
    <n v="0"/>
  </r>
  <r>
    <s v="APENs"/>
    <s v="08"/>
    <x v="1"/>
    <s v="31000302"/>
    <x v="15"/>
    <n v="0"/>
    <n v="2.8"/>
    <n v="0"/>
    <n v="0"/>
    <n v="0"/>
  </r>
  <r>
    <s v="APENs"/>
    <s v="08"/>
    <x v="1"/>
    <s v="31000304"/>
    <x v="15"/>
    <n v="0"/>
    <n v="2.312649"/>
    <n v="0"/>
    <n v="0"/>
    <n v="0"/>
  </r>
  <r>
    <s v="APENs"/>
    <s v="08"/>
    <x v="1"/>
    <s v="40400311"/>
    <x v="18"/>
    <n v="0"/>
    <n v="2.3920575245381368"/>
    <n v="0"/>
    <n v="0"/>
    <n v="0"/>
  </r>
  <r>
    <s v="APENs"/>
    <s v="08"/>
    <x v="1"/>
    <s v="31000304"/>
    <x v="15"/>
    <n v="0"/>
    <n v="2.300001"/>
    <n v="0"/>
    <n v="0"/>
    <n v="0"/>
  </r>
  <r>
    <s v="APENs"/>
    <s v="08"/>
    <x v="1"/>
    <s v="40400311"/>
    <x v="18"/>
    <n v="0"/>
    <n v="2.3920575245381368"/>
    <n v="0"/>
    <n v="0"/>
    <n v="0"/>
  </r>
  <r>
    <s v="APENs"/>
    <s v="08"/>
    <x v="1"/>
    <s v="31000304"/>
    <x v="15"/>
    <n v="0"/>
    <n v="2.5999850000000002"/>
    <n v="0"/>
    <n v="0"/>
    <n v="0"/>
  </r>
  <r>
    <s v="APENs"/>
    <s v="08"/>
    <x v="1"/>
    <s v="31000304"/>
    <x v="15"/>
    <n v="0"/>
    <n v="2.5"/>
    <n v="0"/>
    <n v="0"/>
    <n v="0"/>
  </r>
  <r>
    <s v="APENs"/>
    <s v="08"/>
    <x v="1"/>
    <s v="31000304"/>
    <x v="15"/>
    <n v="0"/>
    <n v="2.2115659999999999"/>
    <n v="0"/>
    <n v="0"/>
    <n v="0"/>
  </r>
  <r>
    <s v="APENs"/>
    <s v="08"/>
    <x v="1"/>
    <s v="31000304"/>
    <x v="15"/>
    <n v="0"/>
    <n v="2.2032989999999999"/>
    <n v="0"/>
    <n v="0"/>
    <n v="0"/>
  </r>
  <r>
    <s v="APENs"/>
    <s v="08"/>
    <x v="1"/>
    <s v="40400311"/>
    <x v="18"/>
    <n v="0"/>
    <n v="2.0311981646805721"/>
    <n v="0"/>
    <n v="0"/>
    <n v="0"/>
  </r>
  <r>
    <s v="APENs"/>
    <s v="08"/>
    <x v="1"/>
    <s v="40400311"/>
    <x v="18"/>
    <n v="0"/>
    <n v="10.571314733999609"/>
    <n v="0"/>
    <n v="0"/>
    <n v="0"/>
  </r>
  <r>
    <s v="APENs"/>
    <s v="08"/>
    <x v="1"/>
    <s v="31000301"/>
    <x v="15"/>
    <n v="0"/>
    <n v="2.4000029999999999"/>
    <n v="0"/>
    <n v="0"/>
    <n v="0"/>
  </r>
  <r>
    <s v="APENs"/>
    <s v="08"/>
    <x v="1"/>
    <s v="31000304"/>
    <x v="15"/>
    <n v="0"/>
    <n v="2.1781130000000002"/>
    <n v="0"/>
    <n v="0"/>
    <n v="0"/>
  </r>
  <r>
    <s v="APENs"/>
    <s v="08"/>
    <x v="1"/>
    <s v="31000301"/>
    <x v="15"/>
    <n v="0"/>
    <n v="2.0492309999999998"/>
    <n v="0"/>
    <n v="0"/>
    <n v="0"/>
  </r>
  <r>
    <s v="APENs"/>
    <s v="08"/>
    <x v="1"/>
    <s v="31000304"/>
    <x v="15"/>
    <n v="0"/>
    <n v="2.1743999999999999"/>
    <n v="0"/>
    <n v="0"/>
    <n v="0"/>
  </r>
  <r>
    <s v="APENs"/>
    <s v="08"/>
    <x v="1"/>
    <s v="31000304"/>
    <x v="15"/>
    <n v="0"/>
    <n v="1.8528"/>
    <n v="0"/>
    <n v="0"/>
    <n v="0"/>
  </r>
  <r>
    <s v="APENs"/>
    <s v="08"/>
    <x v="1"/>
    <s v="31000304"/>
    <x v="15"/>
    <n v="0"/>
    <n v="1.9579489999999999"/>
    <n v="0"/>
    <n v="0"/>
    <n v="0"/>
  </r>
  <r>
    <s v="APENs"/>
    <s v="08"/>
    <x v="1"/>
    <s v="31000304"/>
    <x v="15"/>
    <n v="0"/>
    <n v="2.0639470000000002"/>
    <n v="0"/>
    <n v="0"/>
    <n v="0"/>
  </r>
  <r>
    <s v="APENs"/>
    <s v="08"/>
    <x v="1"/>
    <s v="31000304"/>
    <x v="15"/>
    <n v="0"/>
    <n v="1.7652049999999999"/>
    <n v="0"/>
    <n v="0"/>
    <n v="0"/>
  </r>
  <r>
    <s v="APENs"/>
    <s v="08"/>
    <x v="1"/>
    <s v="31000302"/>
    <x v="15"/>
    <n v="0"/>
    <n v="2.2000000000000002"/>
    <n v="0"/>
    <n v="0"/>
    <n v="0"/>
  </r>
  <r>
    <s v="APENs"/>
    <s v="08"/>
    <x v="1"/>
    <s v="31000301"/>
    <x v="15"/>
    <n v="0"/>
    <n v="2.2000000000000002"/>
    <n v="0"/>
    <n v="0"/>
    <n v="0"/>
  </r>
  <r>
    <s v="APENs"/>
    <s v="08"/>
    <x v="1"/>
    <s v="31000304"/>
    <x v="15"/>
    <n v="0"/>
    <n v="2.1"/>
    <n v="0"/>
    <n v="0"/>
    <n v="0"/>
  </r>
  <r>
    <s v="APENs"/>
    <s v="08"/>
    <x v="1"/>
    <s v="31000302"/>
    <x v="15"/>
    <n v="0"/>
    <n v="2.04"/>
    <n v="0"/>
    <n v="0"/>
    <n v="0"/>
  </r>
  <r>
    <s v="APENs"/>
    <s v="08"/>
    <x v="1"/>
    <s v="31000302"/>
    <x v="15"/>
    <n v="0"/>
    <n v="2.1"/>
    <n v="0"/>
    <n v="0"/>
    <n v="0"/>
  </r>
  <r>
    <s v="APENs"/>
    <s v="08"/>
    <x v="1"/>
    <s v="40400311"/>
    <x v="18"/>
    <n v="0"/>
    <n v="12.269203473041985"/>
    <n v="0"/>
    <n v="0"/>
    <n v="0"/>
  </r>
  <r>
    <s v="APENs"/>
    <s v="08"/>
    <x v="1"/>
    <s v="20200202"/>
    <x v="16"/>
    <n v="0"/>
    <n v="0"/>
    <n v="7.62"/>
    <n v="0"/>
    <n v="0"/>
  </r>
  <r>
    <s v="APENs"/>
    <s v="08"/>
    <x v="1"/>
    <s v="20200202"/>
    <x v="16"/>
    <n v="4.3"/>
    <n v="0"/>
    <n v="0"/>
    <n v="0"/>
    <n v="0"/>
  </r>
  <r>
    <s v="APENs"/>
    <s v="08"/>
    <x v="1"/>
    <s v="20200202"/>
    <x v="16"/>
    <n v="0"/>
    <n v="0"/>
    <n v="0"/>
    <n v="0"/>
    <n v="0.01"/>
  </r>
  <r>
    <s v="APENs"/>
    <s v="08"/>
    <x v="1"/>
    <s v="20200202"/>
    <x v="16"/>
    <n v="0"/>
    <n v="0"/>
    <n v="0"/>
    <n v="0"/>
    <n v="0"/>
  </r>
  <r>
    <s v="APENs"/>
    <s v="08"/>
    <x v="1"/>
    <s v="20200202"/>
    <x v="16"/>
    <n v="0"/>
    <n v="0"/>
    <n v="0"/>
    <n v="5.9999999999999995E-4"/>
    <n v="0"/>
  </r>
  <r>
    <s v="APENs"/>
    <s v="08"/>
    <x v="1"/>
    <s v="20200202"/>
    <x v="16"/>
    <n v="0"/>
    <n v="7.62"/>
    <n v="0"/>
    <n v="0"/>
    <n v="0"/>
  </r>
  <r>
    <s v="APENs"/>
    <s v="08"/>
    <x v="1"/>
    <s v="20200202"/>
    <x v="16"/>
    <n v="0"/>
    <n v="0"/>
    <n v="26.1"/>
    <n v="0"/>
    <n v="0"/>
  </r>
  <r>
    <s v="APENs"/>
    <s v="08"/>
    <x v="1"/>
    <s v="20200202"/>
    <x v="16"/>
    <n v="26.1"/>
    <n v="0"/>
    <n v="0"/>
    <n v="0"/>
    <n v="0"/>
  </r>
  <r>
    <s v="APENs"/>
    <s v="08"/>
    <x v="1"/>
    <s v="20200202"/>
    <x v="16"/>
    <n v="0"/>
    <n v="0"/>
    <n v="0"/>
    <n v="0"/>
    <n v="0.44350000000000001"/>
  </r>
  <r>
    <s v="APENs"/>
    <s v="08"/>
    <x v="1"/>
    <s v="20200202"/>
    <x v="16"/>
    <n v="0"/>
    <n v="0"/>
    <n v="0"/>
    <n v="0"/>
    <n v="0"/>
  </r>
  <r>
    <s v="APENs"/>
    <s v="08"/>
    <x v="1"/>
    <s v="20200202"/>
    <x v="16"/>
    <n v="0"/>
    <n v="0"/>
    <n v="0"/>
    <n v="2.6610000000000002E-2"/>
    <n v="0"/>
  </r>
  <r>
    <s v="APENs"/>
    <s v="08"/>
    <x v="1"/>
    <s v="20200202"/>
    <x v="16"/>
    <n v="0"/>
    <n v="24.8"/>
    <n v="0"/>
    <n v="0"/>
    <n v="0"/>
  </r>
  <r>
    <s v="APENs"/>
    <s v="08"/>
    <x v="1"/>
    <s v="20200252"/>
    <x v="16"/>
    <n v="0"/>
    <n v="0"/>
    <n v="2.4"/>
    <n v="0"/>
    <n v="0"/>
  </r>
  <r>
    <s v="APENs"/>
    <s v="08"/>
    <x v="1"/>
    <s v="20200252"/>
    <x v="16"/>
    <n v="6.3"/>
    <n v="0"/>
    <n v="0"/>
    <n v="0"/>
    <n v="0"/>
  </r>
  <r>
    <s v="APENs"/>
    <s v="08"/>
    <x v="1"/>
    <s v="20200252"/>
    <x v="16"/>
    <n v="0"/>
    <n v="0"/>
    <n v="0"/>
    <n v="0"/>
    <n v="5.2299999999999999E-2"/>
  </r>
  <r>
    <s v="APENs"/>
    <s v="08"/>
    <x v="1"/>
    <s v="20200252"/>
    <x v="16"/>
    <n v="0"/>
    <n v="0"/>
    <n v="0"/>
    <n v="0"/>
    <n v="0"/>
  </r>
  <r>
    <s v="APENs"/>
    <s v="08"/>
    <x v="1"/>
    <s v="20200252"/>
    <x v="16"/>
    <n v="0"/>
    <n v="0"/>
    <n v="0"/>
    <n v="3.1380000000000002E-3"/>
    <n v="0"/>
  </r>
  <r>
    <s v="APENs"/>
    <s v="08"/>
    <x v="1"/>
    <s v="20200252"/>
    <x v="16"/>
    <n v="0"/>
    <n v="1.4"/>
    <n v="0"/>
    <n v="0"/>
    <n v="0"/>
  </r>
  <r>
    <s v="APENs"/>
    <s v="08"/>
    <x v="1"/>
    <s v="20200252"/>
    <x v="16"/>
    <n v="0"/>
    <n v="0"/>
    <n v="6.5"/>
    <n v="0"/>
    <n v="0"/>
  </r>
  <r>
    <s v="APENs"/>
    <s v="08"/>
    <x v="1"/>
    <s v="20200252"/>
    <x v="16"/>
    <n v="22"/>
    <n v="0"/>
    <n v="0"/>
    <n v="0"/>
    <n v="0"/>
  </r>
  <r>
    <s v="APENs"/>
    <s v="08"/>
    <x v="1"/>
    <s v="20200252"/>
    <x v="16"/>
    <n v="0"/>
    <n v="0"/>
    <n v="0"/>
    <n v="0"/>
    <n v="0.39200000000000002"/>
  </r>
  <r>
    <s v="APENs"/>
    <s v="08"/>
    <x v="1"/>
    <s v="20200252"/>
    <x v="16"/>
    <n v="0"/>
    <n v="0"/>
    <n v="0"/>
    <n v="0"/>
    <n v="0"/>
  </r>
  <r>
    <s v="APENs"/>
    <s v="08"/>
    <x v="1"/>
    <s v="20200252"/>
    <x v="16"/>
    <n v="0"/>
    <n v="0"/>
    <n v="0"/>
    <n v="2.3519999999999999E-2"/>
    <n v="0"/>
  </r>
  <r>
    <s v="APENs"/>
    <s v="08"/>
    <x v="1"/>
    <s v="20200252"/>
    <x v="16"/>
    <n v="0"/>
    <n v="6.5"/>
    <n v="0"/>
    <n v="0"/>
    <n v="0"/>
  </r>
  <r>
    <s v="APENs"/>
    <s v="08"/>
    <x v="1"/>
    <s v="20200252"/>
    <x v="16"/>
    <n v="0"/>
    <n v="0"/>
    <n v="6.5"/>
    <n v="0"/>
    <n v="0"/>
  </r>
  <r>
    <s v="APENs"/>
    <s v="08"/>
    <x v="1"/>
    <s v="20200252"/>
    <x v="16"/>
    <n v="22"/>
    <n v="0"/>
    <n v="0"/>
    <n v="0"/>
    <n v="0"/>
  </r>
  <r>
    <s v="APENs"/>
    <s v="08"/>
    <x v="1"/>
    <s v="20200252"/>
    <x v="16"/>
    <n v="0"/>
    <n v="0"/>
    <n v="0"/>
    <n v="0"/>
    <n v="0.39200000000000002"/>
  </r>
  <r>
    <s v="APENs"/>
    <s v="08"/>
    <x v="1"/>
    <s v="20200252"/>
    <x v="16"/>
    <n v="0"/>
    <n v="0"/>
    <n v="0"/>
    <n v="0"/>
    <n v="0"/>
  </r>
  <r>
    <s v="APENs"/>
    <s v="08"/>
    <x v="1"/>
    <s v="20200252"/>
    <x v="16"/>
    <n v="0"/>
    <n v="0"/>
    <n v="0"/>
    <n v="2.3519999999999999E-2"/>
    <n v="0"/>
  </r>
  <r>
    <s v="APENs"/>
    <s v="08"/>
    <x v="1"/>
    <s v="20200252"/>
    <x v="16"/>
    <n v="0"/>
    <n v="6.5"/>
    <n v="0"/>
    <n v="0"/>
    <n v="0"/>
  </r>
  <r>
    <s v="APENs"/>
    <s v="08"/>
    <x v="1"/>
    <s v="20200252"/>
    <x v="16"/>
    <n v="0"/>
    <n v="0"/>
    <n v="6.5"/>
    <n v="0"/>
    <n v="0"/>
  </r>
  <r>
    <s v="APENs"/>
    <s v="08"/>
    <x v="1"/>
    <s v="20200252"/>
    <x v="16"/>
    <n v="22"/>
    <n v="0"/>
    <n v="0"/>
    <n v="0"/>
    <n v="0"/>
  </r>
  <r>
    <s v="APENs"/>
    <s v="08"/>
    <x v="1"/>
    <s v="20200252"/>
    <x v="16"/>
    <n v="0"/>
    <n v="0"/>
    <n v="0"/>
    <n v="0"/>
    <n v="0.39200000000000002"/>
  </r>
  <r>
    <s v="APENs"/>
    <s v="08"/>
    <x v="1"/>
    <s v="20200252"/>
    <x v="16"/>
    <n v="0"/>
    <n v="0"/>
    <n v="0"/>
    <n v="0"/>
    <n v="0"/>
  </r>
  <r>
    <s v="APENs"/>
    <s v="08"/>
    <x v="1"/>
    <s v="20200252"/>
    <x v="16"/>
    <n v="0"/>
    <n v="0"/>
    <n v="0"/>
    <n v="2.3519999999999999E-2"/>
    <n v="0"/>
  </r>
  <r>
    <s v="APENs"/>
    <s v="08"/>
    <x v="1"/>
    <s v="20200252"/>
    <x v="16"/>
    <n v="0"/>
    <n v="6.5"/>
    <n v="0"/>
    <n v="0"/>
    <n v="0"/>
  </r>
  <r>
    <s v="APENs"/>
    <s v="08"/>
    <x v="1"/>
    <s v="20200252"/>
    <x v="16"/>
    <n v="0"/>
    <n v="0"/>
    <n v="6.5"/>
    <n v="0"/>
    <n v="0"/>
  </r>
  <r>
    <s v="APENs"/>
    <s v="08"/>
    <x v="1"/>
    <s v="20200252"/>
    <x v="16"/>
    <n v="22"/>
    <n v="0"/>
    <n v="0"/>
    <n v="0"/>
    <n v="0"/>
  </r>
  <r>
    <s v="APENs"/>
    <s v="08"/>
    <x v="1"/>
    <s v="20200252"/>
    <x v="16"/>
    <n v="0"/>
    <n v="0"/>
    <n v="0"/>
    <n v="0"/>
    <n v="0.39200000000000002"/>
  </r>
  <r>
    <s v="APENs"/>
    <s v="08"/>
    <x v="1"/>
    <s v="20200252"/>
    <x v="16"/>
    <n v="0"/>
    <n v="0"/>
    <n v="0"/>
    <n v="0"/>
    <n v="0"/>
  </r>
  <r>
    <s v="APENs"/>
    <s v="08"/>
    <x v="1"/>
    <s v="20200252"/>
    <x v="16"/>
    <n v="0"/>
    <n v="0"/>
    <n v="0"/>
    <n v="2.3519999999999999E-2"/>
    <n v="0"/>
  </r>
  <r>
    <s v="APENs"/>
    <s v="08"/>
    <x v="1"/>
    <s v="20200252"/>
    <x v="16"/>
    <n v="0"/>
    <n v="6.5"/>
    <n v="0"/>
    <n v="0"/>
    <n v="0"/>
  </r>
  <r>
    <s v="APENs"/>
    <s v="08"/>
    <x v="1"/>
    <s v="20200252"/>
    <x v="16"/>
    <n v="0"/>
    <n v="0"/>
    <n v="6.5"/>
    <n v="0"/>
    <n v="0"/>
  </r>
  <r>
    <s v="APENs"/>
    <s v="08"/>
    <x v="1"/>
    <s v="20200252"/>
    <x v="16"/>
    <n v="22"/>
    <n v="0"/>
    <n v="0"/>
    <n v="0"/>
    <n v="0"/>
  </r>
  <r>
    <s v="APENs"/>
    <s v="08"/>
    <x v="1"/>
    <s v="20200252"/>
    <x v="16"/>
    <n v="0"/>
    <n v="0"/>
    <n v="0"/>
    <n v="0"/>
    <n v="0.39200000000000002"/>
  </r>
  <r>
    <s v="APENs"/>
    <s v="08"/>
    <x v="1"/>
    <s v="20200252"/>
    <x v="16"/>
    <n v="0"/>
    <n v="0"/>
    <n v="0"/>
    <n v="0"/>
    <n v="0"/>
  </r>
  <r>
    <s v="APENs"/>
    <s v="08"/>
    <x v="1"/>
    <s v="20200252"/>
    <x v="16"/>
    <n v="0"/>
    <n v="0"/>
    <n v="0"/>
    <n v="2.3519999999999999E-2"/>
    <n v="0"/>
  </r>
  <r>
    <s v="APENs"/>
    <s v="08"/>
    <x v="1"/>
    <s v="20200252"/>
    <x v="16"/>
    <n v="0"/>
    <n v="6.5"/>
    <n v="0"/>
    <n v="0"/>
    <n v="0"/>
  </r>
  <r>
    <s v="APENs"/>
    <s v="08"/>
    <x v="1"/>
    <s v="31000299"/>
    <x v="25"/>
    <n v="0"/>
    <n v="3"/>
    <n v="0"/>
    <n v="0"/>
    <n v="0"/>
  </r>
  <r>
    <s v="APENs"/>
    <s v="08"/>
    <x v="1"/>
    <s v="31088801"/>
    <x v="17"/>
    <n v="0"/>
    <n v="6"/>
    <n v="0"/>
    <n v="0"/>
    <n v="0"/>
  </r>
  <r>
    <s v="APENs"/>
    <s v="08"/>
    <x v="1"/>
    <s v="40400311"/>
    <x v="18"/>
    <n v="0"/>
    <n v="1.6949095254925672"/>
    <n v="0"/>
    <n v="0"/>
    <n v="0"/>
  </r>
  <r>
    <s v="APENs"/>
    <s v="08"/>
    <x v="1"/>
    <s v="40400311"/>
    <x v="18"/>
    <n v="0"/>
    <n v="9.6773866455543356"/>
    <n v="0"/>
    <n v="0"/>
    <n v="0"/>
  </r>
  <r>
    <s v="APENs"/>
    <s v="08"/>
    <x v="1"/>
    <s v="40400311"/>
    <x v="18"/>
    <n v="0"/>
    <n v="1.0411077440714533"/>
    <n v="0"/>
    <n v="0"/>
    <n v="0"/>
  </r>
  <r>
    <s v="APENs"/>
    <s v="08"/>
    <x v="1"/>
    <s v="40400311"/>
    <x v="18"/>
    <n v="0"/>
    <n v="2.3482698103195405"/>
    <n v="0"/>
    <n v="0"/>
    <n v="0"/>
  </r>
  <r>
    <s v="APENs"/>
    <s v="08"/>
    <x v="1"/>
    <s v="31000130"/>
    <x v="35"/>
    <n v="0"/>
    <n v="2.8"/>
    <n v="0"/>
    <n v="0"/>
    <n v="0"/>
  </r>
  <r>
    <s v="APENs"/>
    <s v="08"/>
    <x v="1"/>
    <s v="31000227"/>
    <x v="15"/>
    <n v="0"/>
    <n v="3.4009999999999998"/>
    <n v="0"/>
    <n v="0"/>
    <n v="0"/>
  </r>
  <r>
    <s v="APENs"/>
    <s v="08"/>
    <x v="1"/>
    <s v="31000227"/>
    <x v="15"/>
    <n v="0"/>
    <n v="20.414400000000001"/>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1.4249324445681822E-2"/>
    <n v="0"/>
    <n v="0"/>
    <n v="0"/>
  </r>
  <r>
    <s v="APENs"/>
    <s v="08"/>
    <x v="1"/>
    <s v="40400311"/>
    <x v="18"/>
    <n v="0"/>
    <n v="5.4019489367589069"/>
    <n v="0"/>
    <n v="0"/>
    <n v="0"/>
  </r>
  <r>
    <s v="APENs"/>
    <s v="08"/>
    <x v="1"/>
    <s v="40400311"/>
    <x v="18"/>
    <n v="0"/>
    <n v="2.1323481781819358"/>
    <n v="0"/>
    <n v="0"/>
    <n v="0"/>
  </r>
  <r>
    <s v="APENs"/>
    <s v="08"/>
    <x v="1"/>
    <s v="40400311"/>
    <x v="18"/>
    <n v="0"/>
    <n v="61.662175399940153"/>
    <n v="0"/>
    <n v="0"/>
    <n v="0"/>
  </r>
  <r>
    <s v="APENs"/>
    <s v="08"/>
    <x v="1"/>
    <s v="40400311"/>
    <x v="18"/>
    <n v="0"/>
    <n v="7.5478148385241575"/>
    <n v="0"/>
    <n v="0"/>
    <n v="0"/>
  </r>
  <r>
    <s v="APENs"/>
    <s v="08"/>
    <x v="1"/>
    <s v="40400311"/>
    <x v="18"/>
    <n v="0"/>
    <n v="2.2170510083459223"/>
    <n v="0"/>
    <n v="0"/>
    <n v="0"/>
  </r>
  <r>
    <s v="APENs"/>
    <s v="08"/>
    <x v="1"/>
    <s v="40400311"/>
    <x v="18"/>
    <n v="0"/>
    <n v="3.480031977341997"/>
    <n v="0"/>
    <n v="0"/>
    <n v="0"/>
  </r>
  <r>
    <s v="APENs"/>
    <s v="08"/>
    <x v="1"/>
    <s v="40400311"/>
    <x v="18"/>
    <n v="0"/>
    <n v="2.3154651098261363"/>
    <n v="0"/>
    <n v="0"/>
    <n v="0"/>
  </r>
  <r>
    <s v="APENs"/>
    <s v="08"/>
    <x v="1"/>
    <s v="40400311"/>
    <x v="18"/>
    <n v="0"/>
    <n v="4.3111707755528776"/>
    <n v="0"/>
    <n v="0"/>
    <n v="0"/>
  </r>
  <r>
    <s v="APENs"/>
    <s v="08"/>
    <x v="1"/>
    <s v="40400311"/>
    <x v="18"/>
    <n v="0"/>
    <n v="0"/>
    <n v="0"/>
    <n v="0"/>
    <n v="0"/>
  </r>
  <r>
    <s v="APENs"/>
    <s v="08"/>
    <x v="1"/>
    <s v="40400311"/>
    <x v="18"/>
    <n v="0"/>
    <n v="0"/>
    <n v="0"/>
    <n v="0"/>
    <n v="0"/>
  </r>
  <r>
    <s v="APENs"/>
    <s v="08"/>
    <x v="1"/>
    <s v="40400311"/>
    <x v="18"/>
    <n v="0"/>
    <n v="11.274571309992679"/>
    <n v="0"/>
    <n v="0"/>
    <n v="0"/>
  </r>
  <r>
    <s v="APENs"/>
    <s v="08"/>
    <x v="1"/>
    <s v="40400311"/>
    <x v="18"/>
    <n v="0"/>
    <n v="6.1338225565411468"/>
    <n v="0"/>
    <n v="0"/>
    <n v="0"/>
  </r>
  <r>
    <s v="APENs"/>
    <s v="08"/>
    <x v="1"/>
    <s v="40400311"/>
    <x v="18"/>
    <n v="0"/>
    <n v="16.518421008022344"/>
    <n v="0"/>
    <n v="0"/>
    <n v="0"/>
  </r>
  <r>
    <s v="APENs"/>
    <s v="08"/>
    <x v="1"/>
    <s v="40400311"/>
    <x v="18"/>
    <n v="0"/>
    <n v="0"/>
    <n v="0"/>
    <n v="0"/>
    <n v="0"/>
  </r>
  <r>
    <s v="APENs"/>
    <s v="08"/>
    <x v="1"/>
    <s v="40400311"/>
    <x v="18"/>
    <n v="0"/>
    <n v="0"/>
    <n v="0"/>
    <n v="0"/>
    <n v="0"/>
  </r>
  <r>
    <s v="APENs"/>
    <s v="08"/>
    <x v="1"/>
    <s v="40400311"/>
    <x v="18"/>
    <n v="0"/>
    <n v="3.5723847269747937"/>
    <n v="0"/>
    <n v="0"/>
    <n v="0"/>
  </r>
  <r>
    <s v="APENs"/>
    <s v="08"/>
    <x v="1"/>
    <s v="20200253"/>
    <x v="16"/>
    <n v="0"/>
    <n v="0"/>
    <n v="3"/>
    <n v="0"/>
    <n v="0"/>
  </r>
  <r>
    <s v="APENs"/>
    <s v="08"/>
    <x v="1"/>
    <s v="20200253"/>
    <x v="16"/>
    <n v="3"/>
    <n v="0"/>
    <n v="0"/>
    <n v="0"/>
    <n v="0"/>
  </r>
  <r>
    <s v="APENs"/>
    <s v="08"/>
    <x v="1"/>
    <s v="20200253"/>
    <x v="16"/>
    <n v="0"/>
    <n v="0"/>
    <n v="0"/>
    <n v="0"/>
    <n v="2.5000000000000001E-2"/>
  </r>
  <r>
    <s v="APENs"/>
    <s v="08"/>
    <x v="1"/>
    <s v="20200253"/>
    <x v="16"/>
    <n v="0"/>
    <n v="0"/>
    <n v="0"/>
    <n v="0"/>
    <n v="0"/>
  </r>
  <r>
    <s v="APENs"/>
    <s v="08"/>
    <x v="1"/>
    <s v="20200253"/>
    <x v="16"/>
    <n v="0"/>
    <n v="0"/>
    <n v="0"/>
    <n v="1.5E-3"/>
    <n v="0"/>
  </r>
  <r>
    <s v="APENs"/>
    <s v="08"/>
    <x v="1"/>
    <s v="20200253"/>
    <x v="16"/>
    <n v="0"/>
    <n v="1"/>
    <n v="0"/>
    <n v="0"/>
    <n v="0"/>
  </r>
  <r>
    <s v="APENs"/>
    <s v="08"/>
    <x v="1"/>
    <s v="40400311"/>
    <x v="18"/>
    <n v="0"/>
    <n v="2.2006929444448864"/>
    <n v="0"/>
    <n v="0"/>
    <n v="0"/>
  </r>
  <r>
    <s v="APENs"/>
    <s v="08"/>
    <x v="1"/>
    <s v="40400311"/>
    <x v="18"/>
    <n v="0"/>
    <n v="4.436924314424294"/>
    <n v="0"/>
    <n v="0"/>
    <n v="0"/>
  </r>
  <r>
    <s v="APENs"/>
    <s v="08"/>
    <x v="1"/>
    <s v="31000304"/>
    <x v="15"/>
    <n v="0"/>
    <n v="2.7"/>
    <n v="0"/>
    <n v="0"/>
    <n v="0"/>
  </r>
  <r>
    <s v="APENs"/>
    <s v="08"/>
    <x v="1"/>
    <s v="40400311"/>
    <x v="18"/>
    <n v="0"/>
    <n v="4.0159224569171466"/>
    <n v="0"/>
    <n v="0"/>
    <n v="0"/>
  </r>
  <r>
    <s v="APENs"/>
    <s v="08"/>
    <x v="1"/>
    <s v="40400311"/>
    <x v="18"/>
    <n v="0"/>
    <n v="2.8485983543248152"/>
    <n v="0"/>
    <n v="0"/>
    <n v="0"/>
  </r>
  <r>
    <s v="APENs"/>
    <s v="08"/>
    <x v="1"/>
    <s v="40400311"/>
    <x v="18"/>
    <n v="0"/>
    <n v="2.3350385811205343"/>
    <n v="0"/>
    <n v="0"/>
    <n v="0"/>
  </r>
  <r>
    <s v="APENs"/>
    <s v="08"/>
    <x v="1"/>
    <s v="40400311"/>
    <x v="18"/>
    <n v="0"/>
    <n v="2.1624197003792314"/>
    <n v="0"/>
    <n v="0"/>
    <n v="0"/>
  </r>
  <r>
    <s v="APENs"/>
    <s v="08"/>
    <x v="1"/>
    <s v="40400311"/>
    <x v="18"/>
    <n v="0"/>
    <n v="3.228529273559229"/>
    <n v="0"/>
    <n v="0"/>
    <n v="0"/>
  </r>
  <r>
    <s v="APENs"/>
    <s v="08"/>
    <x v="1"/>
    <s v="40400311"/>
    <x v="18"/>
    <n v="0"/>
    <n v="2.5615003635266698"/>
    <n v="0"/>
    <n v="0"/>
    <n v="0"/>
  </r>
  <r>
    <s v="APENs"/>
    <s v="08"/>
    <x v="1"/>
    <s v="40400311"/>
    <x v="18"/>
    <n v="0"/>
    <n v="7.3291168352347942"/>
    <n v="0"/>
    <n v="0"/>
    <n v="0"/>
  </r>
  <r>
    <s v="APENs"/>
    <s v="08"/>
    <x v="1"/>
    <s v="40400311"/>
    <x v="18"/>
    <n v="0"/>
    <n v="2.0830984813311875"/>
    <n v="0"/>
    <n v="0"/>
    <n v="0"/>
  </r>
  <r>
    <s v="APENs"/>
    <s v="08"/>
    <x v="1"/>
    <s v="40400311"/>
    <x v="18"/>
    <n v="0"/>
    <n v="1.2924481329299051"/>
    <n v="0"/>
    <n v="0"/>
    <n v="0"/>
  </r>
  <r>
    <s v="APENs"/>
    <s v="08"/>
    <x v="1"/>
    <s v="40400311"/>
    <x v="18"/>
    <n v="0"/>
    <n v="6.3628215775010704"/>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0.86461093767307395"/>
    <n v="0"/>
    <n v="0"/>
    <n v="0"/>
  </r>
  <r>
    <s v="APENs"/>
    <s v="08"/>
    <x v="1"/>
    <s v="40400311"/>
    <x v="18"/>
    <n v="0"/>
    <n v="1.0612149751801294"/>
    <n v="0"/>
    <n v="0"/>
    <n v="0"/>
  </r>
  <r>
    <s v="APENs"/>
    <s v="08"/>
    <x v="1"/>
    <s v="40400311"/>
    <x v="18"/>
    <n v="0"/>
    <n v="1.2589360810821115"/>
    <n v="0"/>
    <n v="0"/>
    <n v="0"/>
  </r>
  <r>
    <s v="APENs"/>
    <s v="08"/>
    <x v="1"/>
    <s v="40400311"/>
    <x v="18"/>
    <n v="0"/>
    <n v="1.4242622035312262"/>
    <n v="0"/>
    <n v="0"/>
    <n v="0"/>
  </r>
  <r>
    <s v="APENs"/>
    <s v="08"/>
    <x v="1"/>
    <s v="40400311"/>
    <x v="18"/>
    <n v="0"/>
    <n v="2.4117506646462097"/>
    <n v="0"/>
    <n v="0"/>
    <n v="0"/>
  </r>
  <r>
    <s v="APENs"/>
    <s v="08"/>
    <x v="1"/>
    <s v="40400311"/>
    <x v="18"/>
    <n v="0"/>
    <n v="9.3958129663192782"/>
    <n v="0"/>
    <n v="0"/>
    <n v="0"/>
  </r>
  <r>
    <s v="APENs"/>
    <s v="08"/>
    <x v="1"/>
    <s v="40400311"/>
    <x v="18"/>
    <n v="0"/>
    <n v="5.2837335080021184"/>
    <n v="0"/>
    <n v="0"/>
    <n v="0"/>
  </r>
  <r>
    <s v="APENs"/>
    <s v="08"/>
    <x v="1"/>
    <s v="40400311"/>
    <x v="18"/>
    <n v="0"/>
    <n v="0"/>
    <n v="0"/>
    <n v="0"/>
    <n v="0"/>
  </r>
  <r>
    <s v="APENs"/>
    <s v="08"/>
    <x v="1"/>
    <s v="40400311"/>
    <x v="18"/>
    <n v="0"/>
    <n v="0"/>
    <n v="0"/>
    <n v="0"/>
    <n v="0"/>
  </r>
  <r>
    <s v="APENs"/>
    <s v="08"/>
    <x v="1"/>
    <s v="40400311"/>
    <x v="18"/>
    <n v="0"/>
    <n v="0.15142085506907044"/>
    <n v="0"/>
    <n v="0"/>
    <n v="0"/>
  </r>
  <r>
    <s v="APENs"/>
    <s v="08"/>
    <x v="1"/>
    <s v="20200202"/>
    <x v="16"/>
    <n v="0"/>
    <n v="0"/>
    <n v="2.2000000000000002"/>
    <n v="0"/>
    <n v="0"/>
  </r>
  <r>
    <s v="APENs"/>
    <s v="08"/>
    <x v="1"/>
    <s v="20200202"/>
    <x v="16"/>
    <n v="58.2"/>
    <n v="0"/>
    <n v="0"/>
    <n v="0"/>
    <n v="0"/>
  </r>
  <r>
    <s v="APENs"/>
    <s v="08"/>
    <x v="1"/>
    <s v="20200202"/>
    <x v="16"/>
    <n v="0"/>
    <n v="0"/>
    <n v="0"/>
    <n v="0"/>
    <n v="0.74"/>
  </r>
  <r>
    <s v="APENs"/>
    <s v="08"/>
    <x v="1"/>
    <s v="20200202"/>
    <x v="16"/>
    <n v="0"/>
    <n v="0"/>
    <n v="0"/>
    <n v="0"/>
    <n v="0"/>
  </r>
  <r>
    <s v="APENs"/>
    <s v="08"/>
    <x v="1"/>
    <s v="20200202"/>
    <x v="16"/>
    <n v="0"/>
    <n v="0"/>
    <n v="0"/>
    <n v="1.08"/>
    <n v="0"/>
  </r>
  <r>
    <s v="APENs"/>
    <s v="08"/>
    <x v="1"/>
    <s v="20200202"/>
    <x v="16"/>
    <n v="0"/>
    <n v="4.3"/>
    <n v="0"/>
    <n v="0"/>
    <n v="0"/>
  </r>
  <r>
    <s v="APENs"/>
    <s v="08"/>
    <x v="1"/>
    <s v="20200253"/>
    <x v="16"/>
    <n v="0"/>
    <n v="0"/>
    <n v="1.48"/>
    <n v="0"/>
    <n v="0"/>
  </r>
  <r>
    <s v="APENs"/>
    <s v="08"/>
    <x v="1"/>
    <s v="20200253"/>
    <x v="16"/>
    <n v="14.81"/>
    <n v="0"/>
    <n v="0"/>
    <n v="0"/>
    <n v="0"/>
  </r>
  <r>
    <s v="APENs"/>
    <s v="08"/>
    <x v="1"/>
    <s v="20200253"/>
    <x v="16"/>
    <n v="0"/>
    <n v="0"/>
    <n v="0"/>
    <n v="2.5440000000000001E-2"/>
    <n v="0"/>
  </r>
  <r>
    <s v="APENs"/>
    <s v="08"/>
    <x v="1"/>
    <s v="20200253"/>
    <x v="16"/>
    <n v="0"/>
    <n v="0.79"/>
    <n v="0"/>
    <n v="0"/>
    <n v="0"/>
  </r>
  <r>
    <s v="APENs"/>
    <s v="08"/>
    <x v="1"/>
    <s v="20200253"/>
    <x v="16"/>
    <n v="0"/>
    <n v="0"/>
    <n v="1.56"/>
    <n v="0"/>
    <n v="0"/>
  </r>
  <r>
    <s v="APENs"/>
    <s v="08"/>
    <x v="1"/>
    <s v="20200253"/>
    <x v="16"/>
    <n v="15.58"/>
    <n v="0"/>
    <n v="0"/>
    <n v="0"/>
    <n v="0"/>
  </r>
  <r>
    <s v="APENs"/>
    <s v="08"/>
    <x v="1"/>
    <s v="20200253"/>
    <x v="16"/>
    <n v="0"/>
    <n v="0.83"/>
    <n v="0"/>
    <n v="0"/>
    <n v="0"/>
  </r>
  <r>
    <s v="APENs"/>
    <s v="08"/>
    <x v="1"/>
    <s v="20200253"/>
    <x v="16"/>
    <n v="0"/>
    <n v="0"/>
    <n v="1.62"/>
    <n v="0"/>
    <n v="0"/>
  </r>
  <r>
    <s v="APENs"/>
    <s v="08"/>
    <x v="1"/>
    <s v="20200253"/>
    <x v="16"/>
    <n v="16.239999999999998"/>
    <n v="0"/>
    <n v="0"/>
    <n v="0"/>
    <n v="0"/>
  </r>
  <r>
    <s v="APENs"/>
    <s v="08"/>
    <x v="1"/>
    <s v="20200253"/>
    <x v="16"/>
    <n v="0"/>
    <n v="0.87"/>
    <n v="0"/>
    <n v="0"/>
    <n v="0"/>
  </r>
  <r>
    <s v="APENs"/>
    <s v="08"/>
    <x v="1"/>
    <s v="20200253"/>
    <x v="16"/>
    <n v="0"/>
    <n v="0"/>
    <n v="1.67"/>
    <n v="0"/>
    <n v="0"/>
  </r>
  <r>
    <s v="APENs"/>
    <s v="08"/>
    <x v="1"/>
    <s v="20200253"/>
    <x v="16"/>
    <n v="16.73"/>
    <n v="0"/>
    <n v="0"/>
    <n v="0"/>
    <n v="0"/>
  </r>
  <r>
    <s v="APENs"/>
    <s v="08"/>
    <x v="1"/>
    <s v="20200253"/>
    <x v="16"/>
    <n v="0"/>
    <n v="0.89"/>
    <n v="0"/>
    <n v="0"/>
    <n v="0"/>
  </r>
  <r>
    <s v="APENs"/>
    <s v="08"/>
    <x v="1"/>
    <s v="31000203"/>
    <x v="16"/>
    <n v="0"/>
    <n v="0"/>
    <n v="3.4"/>
    <n v="0"/>
    <n v="0"/>
  </r>
  <r>
    <s v="APENs"/>
    <s v="08"/>
    <x v="1"/>
    <s v="31000203"/>
    <x v="16"/>
    <n v="38.799999999999997"/>
    <n v="0"/>
    <n v="0"/>
    <n v="0"/>
    <n v="0"/>
  </r>
  <r>
    <s v="APENs"/>
    <s v="08"/>
    <x v="1"/>
    <s v="31000203"/>
    <x v="16"/>
    <n v="0"/>
    <n v="0"/>
    <n v="0"/>
    <n v="0"/>
    <n v="0.82"/>
  </r>
  <r>
    <s v="APENs"/>
    <s v="08"/>
    <x v="1"/>
    <s v="31000203"/>
    <x v="16"/>
    <n v="0"/>
    <n v="0"/>
    <n v="0"/>
    <n v="0"/>
    <n v="0"/>
  </r>
  <r>
    <s v="APENs"/>
    <s v="08"/>
    <x v="1"/>
    <s v="31000203"/>
    <x v="16"/>
    <n v="0"/>
    <n v="0"/>
    <n v="0"/>
    <n v="1.3"/>
    <n v="0"/>
  </r>
  <r>
    <s v="APENs"/>
    <s v="08"/>
    <x v="1"/>
    <s v="31000203"/>
    <x v="16"/>
    <n v="0"/>
    <n v="4.53"/>
    <n v="0"/>
    <n v="0"/>
    <n v="0"/>
  </r>
  <r>
    <s v="APENs"/>
    <s v="08"/>
    <x v="1"/>
    <s v="31000203"/>
    <x v="16"/>
    <n v="0"/>
    <n v="0"/>
    <n v="25"/>
    <n v="0"/>
    <n v="0"/>
  </r>
  <r>
    <s v="APENs"/>
    <s v="08"/>
    <x v="1"/>
    <s v="31000203"/>
    <x v="16"/>
    <n v="99"/>
    <n v="0"/>
    <n v="0"/>
    <n v="0"/>
    <n v="0"/>
  </r>
  <r>
    <s v="APENs"/>
    <s v="08"/>
    <x v="1"/>
    <s v="31000203"/>
    <x v="16"/>
    <n v="0"/>
    <n v="0"/>
    <n v="0"/>
    <n v="0"/>
    <n v="4.04"/>
  </r>
  <r>
    <s v="APENs"/>
    <s v="08"/>
    <x v="1"/>
    <s v="31000203"/>
    <x v="16"/>
    <n v="0"/>
    <n v="0"/>
    <n v="0"/>
    <n v="0"/>
    <n v="0"/>
  </r>
  <r>
    <s v="APENs"/>
    <s v="08"/>
    <x v="1"/>
    <s v="31000203"/>
    <x v="16"/>
    <n v="0"/>
    <n v="0"/>
    <n v="0"/>
    <n v="6"/>
    <n v="0"/>
  </r>
  <r>
    <s v="APENs"/>
    <s v="08"/>
    <x v="1"/>
    <s v="31000203"/>
    <x v="16"/>
    <n v="0"/>
    <n v="55.4"/>
    <n v="0"/>
    <n v="0"/>
    <n v="0"/>
  </r>
  <r>
    <s v="APENs"/>
    <s v="08"/>
    <x v="1"/>
    <s v="31000205"/>
    <x v="26"/>
    <n v="0"/>
    <n v="0"/>
    <n v="2.0699999999999998"/>
    <n v="0"/>
    <n v="0"/>
  </r>
  <r>
    <s v="APENs"/>
    <s v="08"/>
    <x v="1"/>
    <s v="31000205"/>
    <x v="26"/>
    <n v="0.4"/>
    <n v="0"/>
    <n v="0"/>
    <n v="0"/>
    <n v="0"/>
  </r>
  <r>
    <s v="APENs"/>
    <s v="08"/>
    <x v="1"/>
    <s v="31000205"/>
    <x v="26"/>
    <n v="0"/>
    <n v="0"/>
    <n v="0"/>
    <n v="0"/>
    <n v="0.11"/>
  </r>
  <r>
    <s v="APENs"/>
    <s v="08"/>
    <x v="1"/>
    <s v="31000205"/>
    <x v="26"/>
    <n v="0"/>
    <n v="0"/>
    <n v="0"/>
    <n v="0"/>
    <n v="0"/>
  </r>
  <r>
    <s v="APENs"/>
    <s v="08"/>
    <x v="1"/>
    <s v="31000205"/>
    <x v="26"/>
    <n v="0"/>
    <n v="0"/>
    <n v="0"/>
    <n v="0.02"/>
    <n v="0"/>
  </r>
  <r>
    <s v="APENs"/>
    <s v="08"/>
    <x v="1"/>
    <s v="31000205"/>
    <x v="26"/>
    <n v="0"/>
    <n v="0.78"/>
    <n v="0"/>
    <n v="0"/>
    <n v="0"/>
  </r>
  <r>
    <s v="APENs"/>
    <s v="08"/>
    <x v="1"/>
    <s v="31000220"/>
    <x v="29"/>
    <n v="0"/>
    <n v="27.3"/>
    <n v="0"/>
    <n v="0"/>
    <n v="0"/>
  </r>
  <r>
    <s v="APENs"/>
    <s v="08"/>
    <x v="1"/>
    <s v="31000304"/>
    <x v="15"/>
    <n v="0"/>
    <n v="0"/>
    <n v="10.7"/>
    <n v="0"/>
    <n v="0"/>
  </r>
  <r>
    <s v="APENs"/>
    <s v="08"/>
    <x v="1"/>
    <s v="31000304"/>
    <x v="15"/>
    <n v="12.7"/>
    <n v="0"/>
    <n v="0"/>
    <n v="0"/>
    <n v="0"/>
  </r>
  <r>
    <s v="APENs"/>
    <s v="08"/>
    <x v="1"/>
    <s v="31000304"/>
    <x v="15"/>
    <n v="0"/>
    <n v="0"/>
    <n v="0"/>
    <n v="0"/>
    <n v="0.96"/>
  </r>
  <r>
    <s v="APENs"/>
    <s v="08"/>
    <x v="1"/>
    <s v="31000304"/>
    <x v="15"/>
    <n v="0"/>
    <n v="0"/>
    <n v="0"/>
    <n v="1.8"/>
    <n v="0"/>
  </r>
  <r>
    <s v="APENs"/>
    <s v="08"/>
    <x v="1"/>
    <s v="31000304"/>
    <x v="15"/>
    <n v="0"/>
    <n v="0.7"/>
    <n v="0"/>
    <n v="0"/>
    <n v="0"/>
  </r>
  <r>
    <s v="APENs"/>
    <s v="08"/>
    <x v="1"/>
    <s v="31000304"/>
    <x v="15"/>
    <n v="0"/>
    <n v="0"/>
    <n v="4.9000000000000004"/>
    <n v="0"/>
    <n v="0"/>
  </r>
  <r>
    <s v="APENs"/>
    <s v="08"/>
    <x v="1"/>
    <s v="31000304"/>
    <x v="15"/>
    <n v="0.9"/>
    <n v="0"/>
    <n v="0"/>
    <n v="0"/>
    <n v="0"/>
  </r>
  <r>
    <s v="APENs"/>
    <s v="08"/>
    <x v="1"/>
    <s v="31000304"/>
    <x v="15"/>
    <n v="0"/>
    <n v="12.8"/>
    <n v="0"/>
    <n v="0"/>
    <n v="0"/>
  </r>
  <r>
    <s v="APENs"/>
    <s v="08"/>
    <x v="1"/>
    <s v="31000304"/>
    <x v="15"/>
    <n v="0"/>
    <n v="0"/>
    <n v="4.9000000000000004"/>
    <n v="0"/>
    <n v="0"/>
  </r>
  <r>
    <s v="APENs"/>
    <s v="08"/>
    <x v="1"/>
    <s v="31000304"/>
    <x v="15"/>
    <n v="0.9"/>
    <n v="0"/>
    <n v="0"/>
    <n v="0"/>
    <n v="0"/>
  </r>
  <r>
    <s v="APENs"/>
    <s v="08"/>
    <x v="1"/>
    <s v="31000304"/>
    <x v="15"/>
    <n v="0"/>
    <n v="18.2"/>
    <n v="0"/>
    <n v="0"/>
    <n v="0"/>
  </r>
  <r>
    <s v="APENs"/>
    <s v="08"/>
    <x v="1"/>
    <s v="31000404"/>
    <x v="30"/>
    <n v="0"/>
    <n v="0"/>
    <n v="6.55"/>
    <n v="0"/>
    <n v="0"/>
  </r>
  <r>
    <s v="APENs"/>
    <s v="08"/>
    <x v="1"/>
    <s v="31000404"/>
    <x v="30"/>
    <n v="3.9"/>
    <n v="0"/>
    <n v="0"/>
    <n v="0"/>
    <n v="0"/>
  </r>
  <r>
    <s v="APENs"/>
    <s v="08"/>
    <x v="1"/>
    <s v="31000404"/>
    <x v="30"/>
    <n v="0"/>
    <n v="0.43"/>
    <n v="0"/>
    <n v="0"/>
    <n v="0"/>
  </r>
  <r>
    <s v="APENs"/>
    <s v="08"/>
    <x v="1"/>
    <s v="40400311"/>
    <x v="18"/>
    <n v="0"/>
    <n v="15.035487726143741"/>
    <n v="0"/>
    <n v="0"/>
    <n v="0"/>
  </r>
  <r>
    <s v="APENs"/>
    <s v="08"/>
    <x v="1"/>
    <s v="20200253"/>
    <x v="16"/>
    <n v="0"/>
    <n v="0"/>
    <n v="5.7"/>
    <n v="0"/>
    <n v="0"/>
  </r>
  <r>
    <s v="APENs"/>
    <s v="08"/>
    <x v="1"/>
    <s v="20200253"/>
    <x v="16"/>
    <n v="17"/>
    <n v="0"/>
    <n v="0"/>
    <n v="0"/>
    <n v="0"/>
  </r>
  <r>
    <s v="APENs"/>
    <s v="08"/>
    <x v="1"/>
    <s v="20200253"/>
    <x v="16"/>
    <n v="0"/>
    <n v="0"/>
    <n v="0"/>
    <n v="0"/>
    <n v="0.38750000000000001"/>
  </r>
  <r>
    <s v="APENs"/>
    <s v="08"/>
    <x v="1"/>
    <s v="20200253"/>
    <x v="16"/>
    <n v="0"/>
    <n v="0"/>
    <n v="0"/>
    <n v="0"/>
    <n v="0"/>
  </r>
  <r>
    <s v="APENs"/>
    <s v="08"/>
    <x v="1"/>
    <s v="20200253"/>
    <x v="16"/>
    <n v="0"/>
    <n v="0"/>
    <n v="0"/>
    <n v="2.325E-2"/>
    <n v="0"/>
  </r>
  <r>
    <s v="APENs"/>
    <s v="08"/>
    <x v="1"/>
    <s v="20200253"/>
    <x v="16"/>
    <n v="0"/>
    <n v="5.8"/>
    <n v="0"/>
    <n v="0"/>
    <n v="0"/>
  </r>
  <r>
    <s v="APENs"/>
    <s v="08"/>
    <x v="1"/>
    <s v="20200253"/>
    <x v="16"/>
    <n v="0"/>
    <n v="0"/>
    <n v="5.7"/>
    <n v="0"/>
    <n v="0"/>
  </r>
  <r>
    <s v="APENs"/>
    <s v="08"/>
    <x v="1"/>
    <s v="20200253"/>
    <x v="16"/>
    <n v="17"/>
    <n v="0"/>
    <n v="0"/>
    <n v="0"/>
    <n v="0"/>
  </r>
  <r>
    <s v="APENs"/>
    <s v="08"/>
    <x v="1"/>
    <s v="20200253"/>
    <x v="16"/>
    <n v="0"/>
    <n v="0"/>
    <n v="0"/>
    <n v="0"/>
    <n v="0.38750000000000001"/>
  </r>
  <r>
    <s v="APENs"/>
    <s v="08"/>
    <x v="1"/>
    <s v="20200253"/>
    <x v="16"/>
    <n v="0"/>
    <n v="0"/>
    <n v="0"/>
    <n v="0"/>
    <n v="0"/>
  </r>
  <r>
    <s v="APENs"/>
    <s v="08"/>
    <x v="1"/>
    <s v="20200253"/>
    <x v="16"/>
    <n v="0"/>
    <n v="0"/>
    <n v="0"/>
    <n v="2.325E-2"/>
    <n v="0"/>
  </r>
  <r>
    <s v="APENs"/>
    <s v="08"/>
    <x v="1"/>
    <s v="20200253"/>
    <x v="16"/>
    <n v="0"/>
    <n v="5.7"/>
    <n v="0"/>
    <n v="0"/>
    <n v="0"/>
  </r>
  <r>
    <s v="APENs"/>
    <s v="08"/>
    <x v="1"/>
    <s v="20200253"/>
    <x v="16"/>
    <n v="0"/>
    <n v="0"/>
    <n v="5.7"/>
    <n v="0"/>
    <n v="0"/>
  </r>
  <r>
    <s v="APENs"/>
    <s v="08"/>
    <x v="1"/>
    <s v="20200253"/>
    <x v="16"/>
    <n v="17"/>
    <n v="0"/>
    <n v="0"/>
    <n v="0"/>
    <n v="0"/>
  </r>
  <r>
    <s v="APENs"/>
    <s v="08"/>
    <x v="1"/>
    <s v="20200253"/>
    <x v="16"/>
    <n v="0"/>
    <n v="0"/>
    <n v="0"/>
    <n v="0"/>
    <n v="0.38750000000000001"/>
  </r>
  <r>
    <s v="APENs"/>
    <s v="08"/>
    <x v="1"/>
    <s v="20200253"/>
    <x v="16"/>
    <n v="0"/>
    <n v="0"/>
    <n v="0"/>
    <n v="0"/>
    <n v="0"/>
  </r>
  <r>
    <s v="APENs"/>
    <s v="08"/>
    <x v="1"/>
    <s v="20200253"/>
    <x v="16"/>
    <n v="0"/>
    <n v="0"/>
    <n v="0"/>
    <n v="2.325E-2"/>
    <n v="0"/>
  </r>
  <r>
    <s v="APENs"/>
    <s v="08"/>
    <x v="1"/>
    <s v="20200253"/>
    <x v="16"/>
    <n v="0"/>
    <n v="5.7"/>
    <n v="0"/>
    <n v="0"/>
    <n v="0"/>
  </r>
  <r>
    <s v="APENs"/>
    <s v="08"/>
    <x v="1"/>
    <s v="20200253"/>
    <x v="16"/>
    <n v="0"/>
    <n v="0"/>
    <n v="5.7"/>
    <n v="0"/>
    <n v="0"/>
  </r>
  <r>
    <s v="APENs"/>
    <s v="08"/>
    <x v="1"/>
    <s v="20200253"/>
    <x v="16"/>
    <n v="17"/>
    <n v="0"/>
    <n v="0"/>
    <n v="0"/>
    <n v="0"/>
  </r>
  <r>
    <s v="APENs"/>
    <s v="08"/>
    <x v="1"/>
    <s v="20200253"/>
    <x v="16"/>
    <n v="0"/>
    <n v="0"/>
    <n v="0"/>
    <n v="0"/>
    <n v="0.38750000000000001"/>
  </r>
  <r>
    <s v="APENs"/>
    <s v="08"/>
    <x v="1"/>
    <s v="20200253"/>
    <x v="16"/>
    <n v="0"/>
    <n v="0"/>
    <n v="0"/>
    <n v="0"/>
    <n v="0"/>
  </r>
  <r>
    <s v="APENs"/>
    <s v="08"/>
    <x v="1"/>
    <s v="20200253"/>
    <x v="16"/>
    <n v="0"/>
    <n v="0"/>
    <n v="0"/>
    <n v="2.325E-2"/>
    <n v="0"/>
  </r>
  <r>
    <s v="APENs"/>
    <s v="08"/>
    <x v="1"/>
    <s v="20200253"/>
    <x v="16"/>
    <n v="0"/>
    <n v="5.7"/>
    <n v="0"/>
    <n v="0"/>
    <n v="0"/>
  </r>
  <r>
    <s v="APENs"/>
    <s v="08"/>
    <x v="1"/>
    <s v="20200253"/>
    <x v="16"/>
    <n v="0"/>
    <n v="0"/>
    <n v="5.7"/>
    <n v="0"/>
    <n v="0"/>
  </r>
  <r>
    <s v="APENs"/>
    <s v="08"/>
    <x v="1"/>
    <s v="20200253"/>
    <x v="16"/>
    <n v="17"/>
    <n v="0"/>
    <n v="0"/>
    <n v="0"/>
    <n v="0"/>
  </r>
  <r>
    <s v="APENs"/>
    <s v="08"/>
    <x v="1"/>
    <s v="20200253"/>
    <x v="16"/>
    <n v="0"/>
    <n v="0"/>
    <n v="0"/>
    <n v="0"/>
    <n v="0.4"/>
  </r>
  <r>
    <s v="APENs"/>
    <s v="08"/>
    <x v="1"/>
    <s v="20200253"/>
    <x v="16"/>
    <n v="0"/>
    <n v="0"/>
    <n v="0"/>
    <n v="0"/>
    <n v="0"/>
  </r>
  <r>
    <s v="APENs"/>
    <s v="08"/>
    <x v="1"/>
    <s v="20200253"/>
    <x v="16"/>
    <n v="0"/>
    <n v="0"/>
    <n v="0"/>
    <n v="2.4E-2"/>
    <n v="0"/>
  </r>
  <r>
    <s v="APENs"/>
    <s v="08"/>
    <x v="1"/>
    <s v="20200253"/>
    <x v="16"/>
    <n v="0"/>
    <n v="5.7"/>
    <n v="0"/>
    <n v="0"/>
    <n v="0"/>
  </r>
  <r>
    <s v="APENs"/>
    <s v="08"/>
    <x v="1"/>
    <s v="20200253"/>
    <x v="16"/>
    <n v="0"/>
    <n v="0"/>
    <n v="5.7"/>
    <n v="0"/>
    <n v="0"/>
  </r>
  <r>
    <s v="APENs"/>
    <s v="08"/>
    <x v="1"/>
    <s v="20200253"/>
    <x v="16"/>
    <n v="17"/>
    <n v="0"/>
    <n v="0"/>
    <n v="0"/>
    <n v="0"/>
  </r>
  <r>
    <s v="APENs"/>
    <s v="08"/>
    <x v="1"/>
    <s v="20200253"/>
    <x v="16"/>
    <n v="0"/>
    <n v="0"/>
    <n v="0"/>
    <n v="0"/>
    <n v="0.4"/>
  </r>
  <r>
    <s v="APENs"/>
    <s v="08"/>
    <x v="1"/>
    <s v="20200253"/>
    <x v="16"/>
    <n v="0"/>
    <n v="0"/>
    <n v="0"/>
    <n v="0"/>
    <n v="0"/>
  </r>
  <r>
    <s v="APENs"/>
    <s v="08"/>
    <x v="1"/>
    <s v="20200253"/>
    <x v="16"/>
    <n v="0"/>
    <n v="0"/>
    <n v="0"/>
    <n v="2.4E-2"/>
    <n v="0"/>
  </r>
  <r>
    <s v="APENs"/>
    <s v="08"/>
    <x v="1"/>
    <s v="20200253"/>
    <x v="16"/>
    <n v="0"/>
    <n v="5.7"/>
    <n v="0"/>
    <n v="0"/>
    <n v="0"/>
  </r>
  <r>
    <s v="APENs"/>
    <s v="08"/>
    <x v="1"/>
    <s v="31000207"/>
    <x v="17"/>
    <n v="0"/>
    <n v="3.2"/>
    <n v="0"/>
    <n v="0"/>
    <n v="0"/>
  </r>
  <r>
    <s v="APENs"/>
    <s v="08"/>
    <x v="1"/>
    <s v="31000304"/>
    <x v="15"/>
    <n v="0"/>
    <n v="6.2"/>
    <n v="0"/>
    <n v="0"/>
    <n v="0"/>
  </r>
  <r>
    <s v="APENs"/>
    <s v="08"/>
    <x v="1"/>
    <s v="20200254"/>
    <x v="16"/>
    <n v="0"/>
    <n v="0"/>
    <n v="5.7"/>
    <n v="0"/>
    <n v="0"/>
  </r>
  <r>
    <s v="APENs"/>
    <s v="08"/>
    <x v="1"/>
    <s v="20200254"/>
    <x v="16"/>
    <n v="17"/>
    <n v="0"/>
    <n v="0"/>
    <n v="0"/>
    <n v="0"/>
  </r>
  <r>
    <s v="APENs"/>
    <s v="08"/>
    <x v="1"/>
    <s v="20200254"/>
    <x v="16"/>
    <n v="0"/>
    <n v="0"/>
    <n v="0"/>
    <n v="0"/>
    <n v="0.38750000000000001"/>
  </r>
  <r>
    <s v="APENs"/>
    <s v="08"/>
    <x v="1"/>
    <s v="20200254"/>
    <x v="16"/>
    <n v="0"/>
    <n v="0"/>
    <n v="0"/>
    <n v="0"/>
    <n v="0"/>
  </r>
  <r>
    <s v="APENs"/>
    <s v="08"/>
    <x v="1"/>
    <s v="20200254"/>
    <x v="16"/>
    <n v="0"/>
    <n v="5.7"/>
    <n v="0"/>
    <n v="0"/>
    <n v="0"/>
  </r>
  <r>
    <s v="APENs"/>
    <s v="08"/>
    <x v="1"/>
    <s v="20200254"/>
    <x v="16"/>
    <n v="0"/>
    <n v="0"/>
    <n v="5.7"/>
    <n v="0"/>
    <n v="0"/>
  </r>
  <r>
    <s v="APENs"/>
    <s v="08"/>
    <x v="1"/>
    <s v="20200254"/>
    <x v="16"/>
    <n v="17"/>
    <n v="0"/>
    <n v="0"/>
    <n v="0"/>
    <n v="0"/>
  </r>
  <r>
    <s v="APENs"/>
    <s v="08"/>
    <x v="1"/>
    <s v="20200254"/>
    <x v="16"/>
    <n v="0"/>
    <n v="0"/>
    <n v="0"/>
    <n v="2.325E-2"/>
    <n v="0"/>
  </r>
  <r>
    <s v="APENs"/>
    <s v="08"/>
    <x v="1"/>
    <s v="20200254"/>
    <x v="16"/>
    <n v="0"/>
    <n v="5.7"/>
    <n v="0"/>
    <n v="0"/>
    <n v="0"/>
  </r>
  <r>
    <s v="APENs"/>
    <s v="08"/>
    <x v="1"/>
    <s v="20200254"/>
    <x v="16"/>
    <n v="0"/>
    <n v="0"/>
    <n v="5.7"/>
    <n v="0"/>
    <n v="0"/>
  </r>
  <r>
    <s v="APENs"/>
    <s v="08"/>
    <x v="1"/>
    <s v="20200254"/>
    <x v="16"/>
    <n v="17"/>
    <n v="0"/>
    <n v="0"/>
    <n v="0"/>
    <n v="0"/>
  </r>
  <r>
    <s v="APENs"/>
    <s v="08"/>
    <x v="1"/>
    <s v="20200254"/>
    <x v="16"/>
    <n v="0"/>
    <n v="0"/>
    <n v="0"/>
    <n v="0"/>
    <n v="0.38750000000000001"/>
  </r>
  <r>
    <s v="APENs"/>
    <s v="08"/>
    <x v="1"/>
    <s v="20200254"/>
    <x v="16"/>
    <n v="0"/>
    <n v="0"/>
    <n v="0"/>
    <n v="0"/>
    <n v="0"/>
  </r>
  <r>
    <s v="APENs"/>
    <s v="08"/>
    <x v="1"/>
    <s v="20200254"/>
    <x v="16"/>
    <n v="0"/>
    <n v="0"/>
    <n v="0"/>
    <n v="2.325E-2"/>
    <n v="0"/>
  </r>
  <r>
    <s v="APENs"/>
    <s v="08"/>
    <x v="1"/>
    <s v="20200254"/>
    <x v="16"/>
    <n v="0"/>
    <n v="5.7"/>
    <n v="0"/>
    <n v="0"/>
    <n v="0"/>
  </r>
  <r>
    <s v="APENs"/>
    <s v="08"/>
    <x v="1"/>
    <s v="20200254"/>
    <x v="16"/>
    <n v="0"/>
    <n v="0"/>
    <n v="5.7"/>
    <n v="0"/>
    <n v="0"/>
  </r>
  <r>
    <s v="APENs"/>
    <s v="08"/>
    <x v="1"/>
    <s v="20200254"/>
    <x v="16"/>
    <n v="17"/>
    <n v="0"/>
    <n v="0"/>
    <n v="0"/>
    <n v="0"/>
  </r>
  <r>
    <s v="APENs"/>
    <s v="08"/>
    <x v="1"/>
    <s v="20200254"/>
    <x v="16"/>
    <n v="0"/>
    <n v="0"/>
    <n v="0"/>
    <n v="0"/>
    <n v="0.38750000000000001"/>
  </r>
  <r>
    <s v="APENs"/>
    <s v="08"/>
    <x v="1"/>
    <s v="20200254"/>
    <x v="16"/>
    <n v="0"/>
    <n v="0"/>
    <n v="0"/>
    <n v="0"/>
    <n v="0"/>
  </r>
  <r>
    <s v="APENs"/>
    <s v="08"/>
    <x v="1"/>
    <s v="20200254"/>
    <x v="16"/>
    <n v="0"/>
    <n v="0"/>
    <n v="0"/>
    <n v="2.325E-2"/>
    <n v="0"/>
  </r>
  <r>
    <s v="APENs"/>
    <s v="08"/>
    <x v="1"/>
    <s v="20200254"/>
    <x v="16"/>
    <n v="0"/>
    <n v="5.7"/>
    <n v="0"/>
    <n v="0"/>
    <n v="0"/>
  </r>
  <r>
    <s v="APENs"/>
    <s v="08"/>
    <x v="1"/>
    <s v="31000304"/>
    <x v="15"/>
    <n v="0"/>
    <n v="6.2"/>
    <n v="0"/>
    <n v="0"/>
    <n v="0"/>
  </r>
  <r>
    <s v="APENs"/>
    <s v="08"/>
    <x v="1"/>
    <s v="20200254"/>
    <x v="16"/>
    <n v="0"/>
    <n v="0"/>
    <n v="5.7"/>
    <n v="0"/>
    <n v="0"/>
  </r>
  <r>
    <s v="APENs"/>
    <s v="08"/>
    <x v="1"/>
    <s v="20200254"/>
    <x v="16"/>
    <n v="17"/>
    <n v="0"/>
    <n v="0"/>
    <n v="0"/>
    <n v="0"/>
  </r>
  <r>
    <s v="APENs"/>
    <s v="08"/>
    <x v="1"/>
    <s v="20200254"/>
    <x v="16"/>
    <n v="0"/>
    <n v="0"/>
    <n v="0"/>
    <n v="0"/>
    <n v="0.38750000000000001"/>
  </r>
  <r>
    <s v="APENs"/>
    <s v="08"/>
    <x v="1"/>
    <s v="20200254"/>
    <x v="16"/>
    <n v="0"/>
    <n v="0"/>
    <n v="0"/>
    <n v="0"/>
    <n v="0"/>
  </r>
  <r>
    <s v="APENs"/>
    <s v="08"/>
    <x v="1"/>
    <s v="20200254"/>
    <x v="16"/>
    <n v="0"/>
    <n v="0"/>
    <n v="0"/>
    <n v="2.325E-2"/>
    <n v="0"/>
  </r>
  <r>
    <s v="APENs"/>
    <s v="08"/>
    <x v="1"/>
    <s v="20200254"/>
    <x v="16"/>
    <n v="0"/>
    <n v="5.7"/>
    <n v="0"/>
    <n v="0"/>
    <n v="0"/>
  </r>
  <r>
    <s v="APENs"/>
    <s v="08"/>
    <x v="1"/>
    <s v="20200254"/>
    <x v="16"/>
    <n v="0"/>
    <n v="0"/>
    <n v="5.7"/>
    <n v="0"/>
    <n v="0"/>
  </r>
  <r>
    <s v="APENs"/>
    <s v="08"/>
    <x v="1"/>
    <s v="20200254"/>
    <x v="16"/>
    <n v="17"/>
    <n v="0"/>
    <n v="0"/>
    <n v="0"/>
    <n v="0"/>
  </r>
  <r>
    <s v="APENs"/>
    <s v="08"/>
    <x v="1"/>
    <s v="20200254"/>
    <x v="16"/>
    <n v="0"/>
    <n v="0"/>
    <n v="0"/>
    <n v="0"/>
    <n v="0.38750000000000001"/>
  </r>
  <r>
    <s v="APENs"/>
    <s v="08"/>
    <x v="1"/>
    <s v="20200254"/>
    <x v="16"/>
    <n v="0"/>
    <n v="0"/>
    <n v="0"/>
    <n v="0"/>
    <n v="0"/>
  </r>
  <r>
    <s v="APENs"/>
    <s v="08"/>
    <x v="1"/>
    <s v="20200254"/>
    <x v="16"/>
    <n v="0"/>
    <n v="0"/>
    <n v="0"/>
    <n v="2.325E-2"/>
    <n v="0"/>
  </r>
  <r>
    <s v="APENs"/>
    <s v="08"/>
    <x v="1"/>
    <s v="20200254"/>
    <x v="16"/>
    <n v="0"/>
    <n v="5.7"/>
    <n v="0"/>
    <n v="0"/>
    <n v="0"/>
  </r>
  <r>
    <s v="APENs"/>
    <s v="08"/>
    <x v="1"/>
    <s v="20200254"/>
    <x v="16"/>
    <n v="0"/>
    <n v="0"/>
    <n v="5.7"/>
    <n v="0"/>
    <n v="0"/>
  </r>
  <r>
    <s v="APENs"/>
    <s v="08"/>
    <x v="1"/>
    <s v="20200254"/>
    <x v="16"/>
    <n v="17"/>
    <n v="0"/>
    <n v="0"/>
    <n v="0"/>
    <n v="0"/>
  </r>
  <r>
    <s v="APENs"/>
    <s v="08"/>
    <x v="1"/>
    <s v="20200254"/>
    <x v="16"/>
    <n v="0"/>
    <n v="0"/>
    <n v="0"/>
    <n v="0"/>
    <n v="0.38750000000000001"/>
  </r>
  <r>
    <s v="APENs"/>
    <s v="08"/>
    <x v="1"/>
    <s v="20200254"/>
    <x v="16"/>
    <n v="0"/>
    <n v="0"/>
    <n v="0"/>
    <n v="0"/>
    <n v="0"/>
  </r>
  <r>
    <s v="APENs"/>
    <s v="08"/>
    <x v="1"/>
    <s v="20200254"/>
    <x v="16"/>
    <n v="0"/>
    <n v="0"/>
    <n v="0"/>
    <n v="2.325E-2"/>
    <n v="0"/>
  </r>
  <r>
    <s v="APENs"/>
    <s v="08"/>
    <x v="1"/>
    <s v="20200254"/>
    <x v="16"/>
    <n v="0"/>
    <n v="5.7"/>
    <n v="0"/>
    <n v="0"/>
    <n v="0"/>
  </r>
  <r>
    <s v="APENs"/>
    <s v="08"/>
    <x v="1"/>
    <s v="20200254"/>
    <x v="16"/>
    <n v="0"/>
    <n v="0"/>
    <n v="5.7"/>
    <n v="0"/>
    <n v="0"/>
  </r>
  <r>
    <s v="APENs"/>
    <s v="08"/>
    <x v="1"/>
    <s v="20200254"/>
    <x v="16"/>
    <n v="17"/>
    <n v="0"/>
    <n v="0"/>
    <n v="0"/>
    <n v="0"/>
  </r>
  <r>
    <s v="APENs"/>
    <s v="08"/>
    <x v="1"/>
    <s v="20200254"/>
    <x v="16"/>
    <n v="0"/>
    <n v="0"/>
    <n v="0"/>
    <n v="0"/>
    <n v="0.38750000000000001"/>
  </r>
  <r>
    <s v="APENs"/>
    <s v="08"/>
    <x v="1"/>
    <s v="20200254"/>
    <x v="16"/>
    <n v="0"/>
    <n v="0"/>
    <n v="0"/>
    <n v="0"/>
    <n v="0"/>
  </r>
  <r>
    <s v="APENs"/>
    <s v="08"/>
    <x v="1"/>
    <s v="20200254"/>
    <x v="16"/>
    <n v="0"/>
    <n v="0"/>
    <n v="0"/>
    <n v="2.325E-2"/>
    <n v="0"/>
  </r>
  <r>
    <s v="APENs"/>
    <s v="08"/>
    <x v="1"/>
    <s v="20200254"/>
    <x v="16"/>
    <n v="0"/>
    <n v="5.7"/>
    <n v="0"/>
    <n v="0"/>
    <n v="0"/>
  </r>
  <r>
    <s v="APENs"/>
    <s v="08"/>
    <x v="1"/>
    <s v="31000304"/>
    <x v="15"/>
    <n v="0"/>
    <n v="18.3"/>
    <n v="0"/>
    <n v="0"/>
    <n v="0"/>
  </r>
  <r>
    <s v="APENs"/>
    <s v="08"/>
    <x v="1"/>
    <s v="31088801"/>
    <x v="17"/>
    <n v="0"/>
    <n v="2.5"/>
    <n v="0"/>
    <n v="0"/>
    <n v="0"/>
  </r>
  <r>
    <s v="APENs"/>
    <s v="08"/>
    <x v="1"/>
    <s v="40400311"/>
    <x v="18"/>
    <n v="0"/>
    <n v="3.2804700493404528"/>
    <n v="0"/>
    <n v="0"/>
    <n v="0"/>
  </r>
  <r>
    <s v="APENs"/>
    <s v="08"/>
    <x v="1"/>
    <s v="40400311"/>
    <x v="18"/>
    <n v="0"/>
    <n v="0"/>
    <n v="0"/>
    <n v="0"/>
    <n v="0"/>
  </r>
  <r>
    <s v="APENs"/>
    <s v="08"/>
    <x v="1"/>
    <s v="40400311"/>
    <x v="18"/>
    <n v="0"/>
    <n v="0"/>
    <n v="0"/>
    <n v="0"/>
    <n v="0"/>
  </r>
  <r>
    <s v="APENs"/>
    <s v="08"/>
    <x v="1"/>
    <s v="40400311"/>
    <x v="18"/>
    <n v="0"/>
    <n v="0.26251107280771618"/>
    <n v="0"/>
    <n v="0"/>
    <n v="0"/>
  </r>
  <r>
    <s v="APENs"/>
    <s v="08"/>
    <x v="1"/>
    <s v="40400311"/>
    <x v="18"/>
    <n v="0"/>
    <n v="2.0147553553032616"/>
    <n v="0"/>
    <n v="0"/>
    <n v="0"/>
  </r>
  <r>
    <s v="APENs"/>
    <s v="08"/>
    <x v="1"/>
    <s v="40400311"/>
    <x v="18"/>
    <n v="0"/>
    <n v="2.4220803864297005"/>
    <n v="0"/>
    <n v="0"/>
    <n v="0"/>
  </r>
  <r>
    <s v="APENs"/>
    <s v="08"/>
    <x v="1"/>
    <s v="40400311"/>
    <x v="18"/>
    <n v="0"/>
    <n v="7.0858153065753777"/>
    <n v="0"/>
    <n v="0"/>
    <n v="0"/>
  </r>
  <r>
    <s v="APENs"/>
    <s v="08"/>
    <x v="1"/>
    <s v="40400311"/>
    <x v="18"/>
    <n v="0"/>
    <n v="2.7719971916926824"/>
    <n v="0"/>
    <n v="0"/>
    <n v="0"/>
  </r>
  <r>
    <s v="APENs"/>
    <s v="08"/>
    <x v="1"/>
    <s v="40400311"/>
    <x v="18"/>
    <n v="0"/>
    <n v="7.0639455062464416"/>
    <n v="0"/>
    <n v="0"/>
    <n v="0"/>
  </r>
  <r>
    <s v="APENs"/>
    <s v="08"/>
    <x v="1"/>
    <s v="40400311"/>
    <x v="18"/>
    <n v="0"/>
    <n v="0.10835563430786584"/>
    <n v="0"/>
    <n v="0"/>
    <n v="0"/>
  </r>
  <r>
    <s v="APENs"/>
    <s v="08"/>
    <x v="1"/>
    <s v="40400311"/>
    <x v="18"/>
    <n v="0"/>
    <n v="0.24352091009396654"/>
    <n v="0"/>
    <n v="0"/>
    <n v="0"/>
  </r>
  <r>
    <s v="APENs"/>
    <s v="08"/>
    <x v="1"/>
    <s v="40400311"/>
    <x v="18"/>
    <n v="0"/>
    <n v="2.1104357317423577"/>
    <n v="0"/>
    <n v="0"/>
    <n v="0"/>
  </r>
  <r>
    <s v="APENs"/>
    <s v="08"/>
    <x v="1"/>
    <s v="40400311"/>
    <x v="18"/>
    <n v="0"/>
    <n v="0"/>
    <n v="0"/>
    <n v="0"/>
    <n v="0"/>
  </r>
  <r>
    <s v="APENs"/>
    <s v="08"/>
    <x v="1"/>
    <s v="40400311"/>
    <x v="18"/>
    <n v="0"/>
    <n v="0"/>
    <n v="0"/>
    <n v="0"/>
    <n v="0"/>
  </r>
  <r>
    <s v="APENs"/>
    <s v="08"/>
    <x v="1"/>
    <s v="40400311"/>
    <x v="18"/>
    <n v="0"/>
    <n v="4.2348062851661794"/>
    <n v="0"/>
    <n v="0"/>
    <n v="0"/>
  </r>
  <r>
    <s v="APENs"/>
    <s v="08"/>
    <x v="1"/>
    <s v="40400311"/>
    <x v="18"/>
    <n v="0"/>
    <n v="2.9937432984028916"/>
    <n v="0"/>
    <n v="0"/>
    <n v="0"/>
  </r>
  <r>
    <s v="APENs"/>
    <s v="08"/>
    <x v="1"/>
    <s v="40400311"/>
    <x v="18"/>
    <n v="0"/>
    <n v="75.776022720151815"/>
    <n v="0"/>
    <n v="0"/>
    <n v="0"/>
  </r>
  <r>
    <s v="APENs"/>
    <s v="08"/>
    <x v="1"/>
    <s v="40400311"/>
    <x v="18"/>
    <n v="0"/>
    <n v="13.254016505802355"/>
    <n v="0"/>
    <n v="0"/>
    <n v="0"/>
  </r>
  <r>
    <s v="APENs"/>
    <s v="08"/>
    <x v="1"/>
    <s v="40400311"/>
    <x v="18"/>
    <n v="0"/>
    <n v="3.8272145108188531"/>
    <n v="0"/>
    <n v="0"/>
    <n v="0"/>
  </r>
  <r>
    <s v="APENs"/>
    <s v="08"/>
    <x v="1"/>
    <s v="40400311"/>
    <x v="18"/>
    <n v="0"/>
    <n v="4.7922199970781785"/>
    <n v="0"/>
    <n v="0"/>
    <n v="0"/>
  </r>
  <r>
    <s v="APENs"/>
    <s v="08"/>
    <x v="1"/>
    <s v="40400311"/>
    <x v="18"/>
    <n v="0"/>
    <n v="0.59874865968057833"/>
    <n v="0"/>
    <n v="0"/>
    <n v="0"/>
  </r>
  <r>
    <s v="APENs"/>
    <s v="08"/>
    <x v="1"/>
    <s v="40400311"/>
    <x v="18"/>
    <n v="0"/>
    <n v="0"/>
    <n v="0"/>
    <n v="0"/>
    <n v="0"/>
  </r>
  <r>
    <s v="APENs"/>
    <s v="08"/>
    <x v="1"/>
    <s v="40400311"/>
    <x v="18"/>
    <n v="0"/>
    <n v="0"/>
    <n v="0"/>
    <n v="0"/>
    <n v="0"/>
  </r>
  <r>
    <s v="APENs"/>
    <s v="08"/>
    <x v="1"/>
    <s v="40400311"/>
    <x v="18"/>
    <n v="0"/>
    <n v="3.0455752719274788E-2"/>
    <n v="0"/>
    <n v="0"/>
    <n v="0"/>
  </r>
  <r>
    <s v="APENs"/>
    <s v="08"/>
    <x v="1"/>
    <s v="40400311"/>
    <x v="18"/>
    <n v="0"/>
    <n v="3.8545523079750317"/>
    <n v="0"/>
    <n v="0"/>
    <n v="0"/>
  </r>
  <r>
    <s v="APENs"/>
    <s v="08"/>
    <x v="1"/>
    <s v="31000304"/>
    <x v="15"/>
    <n v="0"/>
    <n v="4.5"/>
    <n v="0"/>
    <n v="0"/>
    <n v="0"/>
  </r>
  <r>
    <s v="APENs"/>
    <s v="08"/>
    <x v="1"/>
    <s v="40400311"/>
    <x v="18"/>
    <n v="0"/>
    <n v="6.6622213309842424"/>
    <n v="0"/>
    <n v="0"/>
    <n v="0"/>
  </r>
  <r>
    <s v="APENs"/>
    <s v="08"/>
    <x v="1"/>
    <s v="31000304"/>
    <x v="15"/>
    <n v="0"/>
    <n v="3.0601020000000001"/>
    <n v="0"/>
    <n v="0"/>
    <n v="0"/>
  </r>
  <r>
    <s v="APENs"/>
    <s v="08"/>
    <x v="1"/>
    <s v="40400311"/>
    <x v="18"/>
    <n v="0"/>
    <n v="7.7555779416490536"/>
    <n v="0"/>
    <n v="0"/>
    <n v="0"/>
  </r>
  <r>
    <s v="APENs"/>
    <s v="08"/>
    <x v="1"/>
    <s v="31000301"/>
    <x v="15"/>
    <n v="0"/>
    <n v="5.3"/>
    <n v="0"/>
    <n v="0"/>
    <n v="0"/>
  </r>
  <r>
    <s v="APENs"/>
    <s v="08"/>
    <x v="1"/>
    <s v="31000304"/>
    <x v="15"/>
    <n v="0"/>
    <n v="3.4"/>
    <n v="0"/>
    <n v="0"/>
    <n v="0"/>
  </r>
  <r>
    <s v="APENs"/>
    <s v="08"/>
    <x v="1"/>
    <s v="40400311"/>
    <x v="18"/>
    <n v="0"/>
    <n v="2.8868136434195986"/>
    <n v="0"/>
    <n v="0"/>
    <n v="0"/>
  </r>
  <r>
    <s v="APENs"/>
    <s v="08"/>
    <x v="1"/>
    <s v="31000304"/>
    <x v="15"/>
    <n v="0"/>
    <n v="3.1"/>
    <n v="0"/>
    <n v="0"/>
    <n v="0"/>
  </r>
  <r>
    <s v="APENs"/>
    <s v="08"/>
    <x v="1"/>
    <s v="31000304"/>
    <x v="15"/>
    <n v="0"/>
    <n v="2.5"/>
    <n v="0"/>
    <n v="0"/>
    <n v="0"/>
  </r>
  <r>
    <s v="APENs"/>
    <s v="08"/>
    <x v="1"/>
    <s v="40400311"/>
    <x v="18"/>
    <n v="0"/>
    <n v="4.8523619479827529"/>
    <n v="0"/>
    <n v="0"/>
    <n v="0"/>
  </r>
  <r>
    <s v="APENs"/>
    <s v="08"/>
    <x v="1"/>
    <s v="31000304"/>
    <x v="15"/>
    <n v="0"/>
    <n v="2.5"/>
    <n v="0"/>
    <n v="0"/>
    <n v="0"/>
  </r>
  <r>
    <s v="APENs"/>
    <s v="08"/>
    <x v="1"/>
    <s v="31000304"/>
    <x v="15"/>
    <n v="0"/>
    <n v="2.4"/>
    <n v="0"/>
    <n v="0"/>
    <n v="0"/>
  </r>
  <r>
    <s v="APENs"/>
    <s v="08"/>
    <x v="1"/>
    <s v="31000304"/>
    <x v="15"/>
    <n v="0"/>
    <n v="2.7992949999999999"/>
    <n v="0"/>
    <n v="0"/>
    <n v="0"/>
  </r>
  <r>
    <s v="APENs"/>
    <s v="08"/>
    <x v="1"/>
    <s v="40400311"/>
    <x v="18"/>
    <n v="0"/>
    <n v="3.3460794503272617"/>
    <n v="0"/>
    <n v="0"/>
    <n v="0"/>
  </r>
  <r>
    <s v="APENs"/>
    <s v="08"/>
    <x v="1"/>
    <s v="31000304"/>
    <x v="15"/>
    <n v="0"/>
    <n v="2.3001130000000001"/>
    <n v="0"/>
    <n v="0"/>
    <n v="0"/>
  </r>
  <r>
    <s v="APENs"/>
    <s v="08"/>
    <x v="1"/>
    <s v="31000304"/>
    <x v="15"/>
    <n v="0"/>
    <n v="2.7992219999999999"/>
    <n v="0"/>
    <n v="0"/>
    <n v="0"/>
  </r>
  <r>
    <s v="APENs"/>
    <s v="08"/>
    <x v="1"/>
    <s v="31000304"/>
    <x v="15"/>
    <n v="0"/>
    <n v="2.7001930000000001"/>
    <n v="0"/>
    <n v="0"/>
    <n v="0"/>
  </r>
  <r>
    <s v="APENs"/>
    <s v="08"/>
    <x v="1"/>
    <s v="40400311"/>
    <x v="18"/>
    <n v="0"/>
    <n v="2.2826604093327316"/>
    <n v="0"/>
    <n v="0"/>
    <n v="0"/>
  </r>
  <r>
    <s v="APENs"/>
    <s v="08"/>
    <x v="1"/>
    <s v="31000304"/>
    <x v="15"/>
    <n v="0"/>
    <n v="2.3249529999999998"/>
    <n v="0"/>
    <n v="0"/>
    <n v="0"/>
  </r>
  <r>
    <s v="APENs"/>
    <s v="08"/>
    <x v="1"/>
    <s v="31000304"/>
    <x v="15"/>
    <n v="0"/>
    <n v="2.6000649999999998"/>
    <n v="0"/>
    <n v="0"/>
    <n v="0"/>
  </r>
  <r>
    <s v="APENs"/>
    <s v="08"/>
    <x v="1"/>
    <s v="31000304"/>
    <x v="15"/>
    <n v="0"/>
    <n v="2.6994280000000002"/>
    <n v="0"/>
    <n v="0"/>
    <n v="0"/>
  </r>
  <r>
    <s v="APENs"/>
    <s v="08"/>
    <x v="1"/>
    <s v="31000304"/>
    <x v="15"/>
    <n v="0"/>
    <n v="2.7000220000000001"/>
    <n v="0"/>
    <n v="0"/>
    <n v="0"/>
  </r>
  <r>
    <s v="APENs"/>
    <s v="08"/>
    <x v="1"/>
    <s v="31000304"/>
    <x v="15"/>
    <n v="0"/>
    <n v="2.5003549999999999"/>
    <n v="0"/>
    <n v="0"/>
    <n v="0"/>
  </r>
  <r>
    <s v="APENs"/>
    <s v="08"/>
    <x v="1"/>
    <s v="31000304"/>
    <x v="15"/>
    <n v="0"/>
    <n v="2.499622"/>
    <n v="0"/>
    <n v="0"/>
    <n v="0"/>
  </r>
  <r>
    <s v="APENs"/>
    <s v="08"/>
    <x v="1"/>
    <s v="31000304"/>
    <x v="15"/>
    <n v="0"/>
    <n v="2.30023"/>
    <n v="0"/>
    <n v="0"/>
    <n v="0"/>
  </r>
  <r>
    <s v="APENs"/>
    <s v="08"/>
    <x v="1"/>
    <s v="31000304"/>
    <x v="15"/>
    <n v="0"/>
    <n v="2.1000570000000001"/>
    <n v="0"/>
    <n v="0"/>
    <n v="0"/>
  </r>
  <r>
    <s v="APENs"/>
    <s v="08"/>
    <x v="1"/>
    <s v="31000304"/>
    <x v="15"/>
    <n v="0"/>
    <n v="2.0998380000000001"/>
    <n v="0"/>
    <n v="0"/>
    <n v="0"/>
  </r>
  <r>
    <s v="APENs"/>
    <s v="08"/>
    <x v="1"/>
    <s v="31000304"/>
    <x v="15"/>
    <n v="0"/>
    <n v="2.1032649999999999"/>
    <n v="0"/>
    <n v="0"/>
    <n v="0"/>
  </r>
  <r>
    <s v="APENs"/>
    <s v="08"/>
    <x v="1"/>
    <s v="31000304"/>
    <x v="15"/>
    <n v="0"/>
    <n v="2.1001249999999998"/>
    <n v="0"/>
    <n v="0"/>
    <n v="0"/>
  </r>
  <r>
    <s v="APENs"/>
    <s v="08"/>
    <x v="1"/>
    <s v="31000304"/>
    <x v="15"/>
    <n v="0"/>
    <n v="2.1"/>
    <n v="0"/>
    <n v="0"/>
    <n v="0"/>
  </r>
  <r>
    <s v="APENs"/>
    <s v="08"/>
    <x v="1"/>
    <s v="31000304"/>
    <x v="15"/>
    <n v="0"/>
    <n v="2.355674"/>
    <n v="0"/>
    <n v="0"/>
    <n v="0"/>
  </r>
  <r>
    <s v="APENs"/>
    <s v="08"/>
    <x v="1"/>
    <s v="31000304"/>
    <x v="15"/>
    <n v="0"/>
    <n v="2.1989920000000001"/>
    <n v="0"/>
    <n v="0"/>
    <n v="0"/>
  </r>
  <r>
    <s v="APENs"/>
    <s v="08"/>
    <x v="1"/>
    <s v="31000304"/>
    <x v="15"/>
    <n v="0"/>
    <n v="2.0996410000000001"/>
    <n v="0"/>
    <n v="0"/>
    <n v="0"/>
  </r>
  <r>
    <s v="APENs"/>
    <s v="08"/>
    <x v="1"/>
    <s v="31000304"/>
    <x v="15"/>
    <n v="0"/>
    <n v="1.999952"/>
    <n v="0"/>
    <n v="0"/>
    <n v="0"/>
  </r>
  <r>
    <s v="APENs"/>
    <s v="08"/>
    <x v="1"/>
    <s v="31000304"/>
    <x v="15"/>
    <n v="0"/>
    <n v="0.105952"/>
    <n v="0"/>
    <n v="0"/>
    <n v="0"/>
  </r>
  <r>
    <s v="APENs"/>
    <s v="08"/>
    <x v="1"/>
    <s v="31000304"/>
    <x v="15"/>
    <n v="0"/>
    <n v="2.7001580000000001"/>
    <n v="0"/>
    <n v="0"/>
    <n v="0"/>
  </r>
  <r>
    <s v="APENs"/>
    <s v="08"/>
    <x v="1"/>
    <s v="31000301"/>
    <x v="15"/>
    <n v="0"/>
    <n v="3.7"/>
    <n v="0"/>
    <n v="0"/>
    <n v="0"/>
  </r>
  <r>
    <s v="APENs"/>
    <s v="08"/>
    <x v="1"/>
    <s v="31000299"/>
    <x v="25"/>
    <n v="0"/>
    <n v="3.3"/>
    <n v="0"/>
    <n v="0"/>
    <n v="0"/>
  </r>
  <r>
    <s v="APENs"/>
    <s v="08"/>
    <x v="1"/>
    <s v="31000299"/>
    <x v="25"/>
    <n v="0"/>
    <n v="3.3"/>
    <n v="0"/>
    <n v="0"/>
    <n v="0"/>
  </r>
  <r>
    <s v="APENs"/>
    <s v="08"/>
    <x v="1"/>
    <s v="40400311"/>
    <x v="18"/>
    <n v="0"/>
    <n v="2.4056780361829988"/>
    <n v="0"/>
    <n v="0"/>
    <n v="0"/>
  </r>
  <r>
    <s v="APENs"/>
    <s v="08"/>
    <x v="1"/>
    <s v="20200254"/>
    <x v="16"/>
    <n v="0"/>
    <n v="0"/>
    <n v="7.1"/>
    <n v="0"/>
    <n v="0"/>
  </r>
  <r>
    <s v="APENs"/>
    <s v="08"/>
    <x v="1"/>
    <s v="20200254"/>
    <x v="16"/>
    <n v="19.399999999999999"/>
    <n v="0"/>
    <n v="0"/>
    <n v="0"/>
    <n v="0"/>
  </r>
  <r>
    <s v="APENs"/>
    <s v="08"/>
    <x v="1"/>
    <s v="20200254"/>
    <x v="16"/>
    <n v="0"/>
    <n v="0"/>
    <n v="0"/>
    <n v="0"/>
    <n v="0.4"/>
  </r>
  <r>
    <s v="APENs"/>
    <s v="08"/>
    <x v="1"/>
    <s v="20200254"/>
    <x v="16"/>
    <n v="0"/>
    <n v="0"/>
    <n v="0"/>
    <n v="0"/>
    <n v="0"/>
  </r>
  <r>
    <s v="APENs"/>
    <s v="08"/>
    <x v="1"/>
    <s v="20200254"/>
    <x v="16"/>
    <n v="0"/>
    <n v="0"/>
    <n v="0"/>
    <n v="1.3395000000000001E-2"/>
    <n v="0"/>
  </r>
  <r>
    <s v="APENs"/>
    <s v="08"/>
    <x v="1"/>
    <s v="20200254"/>
    <x v="16"/>
    <n v="0"/>
    <n v="2.6"/>
    <n v="0"/>
    <n v="0"/>
    <n v="0"/>
  </r>
  <r>
    <s v="APENs"/>
    <s v="08"/>
    <x v="1"/>
    <s v="20200254"/>
    <x v="16"/>
    <n v="0"/>
    <n v="0"/>
    <n v="7.1"/>
    <n v="0"/>
    <n v="0"/>
  </r>
  <r>
    <s v="APENs"/>
    <s v="08"/>
    <x v="1"/>
    <s v="20200254"/>
    <x v="16"/>
    <n v="19.399999999999999"/>
    <n v="0"/>
    <n v="0"/>
    <n v="0"/>
    <n v="0"/>
  </r>
  <r>
    <s v="APENs"/>
    <s v="08"/>
    <x v="1"/>
    <s v="20200254"/>
    <x v="16"/>
    <n v="0"/>
    <n v="0"/>
    <n v="0"/>
    <n v="0"/>
    <n v="0.4"/>
  </r>
  <r>
    <s v="APENs"/>
    <s v="08"/>
    <x v="1"/>
    <s v="20200254"/>
    <x v="16"/>
    <n v="0"/>
    <n v="0"/>
    <n v="0"/>
    <n v="0"/>
    <n v="0"/>
  </r>
  <r>
    <s v="APENs"/>
    <s v="08"/>
    <x v="1"/>
    <s v="20200254"/>
    <x v="16"/>
    <n v="0"/>
    <n v="0"/>
    <n v="0"/>
    <n v="2.6790000000000001E-2"/>
    <n v="0"/>
  </r>
  <r>
    <s v="APENs"/>
    <s v="08"/>
    <x v="1"/>
    <s v="20200254"/>
    <x v="16"/>
    <n v="0"/>
    <n v="2.6"/>
    <n v="0"/>
    <n v="0"/>
    <n v="0"/>
  </r>
  <r>
    <s v="APENs"/>
    <s v="08"/>
    <x v="1"/>
    <s v="20200254"/>
    <x v="16"/>
    <n v="0"/>
    <n v="0"/>
    <n v="6.7"/>
    <n v="0"/>
    <n v="0"/>
  </r>
  <r>
    <s v="APENs"/>
    <s v="08"/>
    <x v="1"/>
    <s v="20200254"/>
    <x v="16"/>
    <n v="24.4"/>
    <n v="0"/>
    <n v="0"/>
    <n v="0"/>
    <n v="0"/>
  </r>
  <r>
    <s v="APENs"/>
    <s v="08"/>
    <x v="1"/>
    <s v="20200254"/>
    <x v="16"/>
    <n v="0"/>
    <n v="0"/>
    <n v="0"/>
    <n v="0"/>
    <n v="0.26500000000000001"/>
  </r>
  <r>
    <s v="APENs"/>
    <s v="08"/>
    <x v="1"/>
    <s v="20200254"/>
    <x v="16"/>
    <n v="0"/>
    <n v="0"/>
    <n v="0"/>
    <n v="0"/>
    <n v="0"/>
  </r>
  <r>
    <s v="APENs"/>
    <s v="08"/>
    <x v="1"/>
    <s v="20200254"/>
    <x v="16"/>
    <n v="0"/>
    <n v="0"/>
    <n v="0"/>
    <n v="1.5900000000000001E-2"/>
    <n v="0"/>
  </r>
  <r>
    <s v="APENs"/>
    <s v="08"/>
    <x v="1"/>
    <s v="20200254"/>
    <x v="16"/>
    <n v="0"/>
    <n v="2.4"/>
    <n v="0"/>
    <n v="0"/>
    <n v="0"/>
  </r>
  <r>
    <s v="APENs"/>
    <s v="08"/>
    <x v="1"/>
    <s v="31000301"/>
    <x v="15"/>
    <n v="0"/>
    <n v="0.42"/>
    <n v="0"/>
    <n v="0"/>
    <n v="0"/>
  </r>
  <r>
    <s v="APENs"/>
    <s v="08"/>
    <x v="1"/>
    <s v="31088801"/>
    <x v="17"/>
    <n v="0"/>
    <n v="4.66"/>
    <n v="0"/>
    <n v="0"/>
    <n v="0"/>
  </r>
  <r>
    <s v="APENs"/>
    <s v="08"/>
    <x v="1"/>
    <s v="40400311"/>
    <x v="18"/>
    <n v="0"/>
    <n v="0.21869800328936351"/>
    <n v="0"/>
    <n v="0"/>
    <n v="0"/>
  </r>
  <r>
    <s v="APENs"/>
    <s v="08"/>
    <x v="1"/>
    <s v="20200202"/>
    <x v="16"/>
    <n v="0"/>
    <n v="0"/>
    <n v="3.48"/>
    <n v="0"/>
    <n v="0"/>
  </r>
  <r>
    <s v="APENs"/>
    <s v="08"/>
    <x v="1"/>
    <s v="20200202"/>
    <x v="16"/>
    <n v="6.95"/>
    <n v="0"/>
    <n v="0"/>
    <n v="0"/>
    <n v="0"/>
  </r>
  <r>
    <s v="APENs"/>
    <s v="08"/>
    <x v="1"/>
    <s v="20200202"/>
    <x v="16"/>
    <n v="0"/>
    <n v="0"/>
    <n v="0"/>
    <n v="0"/>
    <n v="0.59"/>
  </r>
  <r>
    <s v="APENs"/>
    <s v="08"/>
    <x v="1"/>
    <s v="20200202"/>
    <x v="16"/>
    <n v="0"/>
    <n v="0"/>
    <n v="0"/>
    <n v="0"/>
    <n v="0"/>
  </r>
  <r>
    <s v="APENs"/>
    <s v="08"/>
    <x v="1"/>
    <s v="20200202"/>
    <x v="16"/>
    <n v="0"/>
    <n v="0"/>
    <n v="0"/>
    <n v="0.01"/>
    <n v="0"/>
  </r>
  <r>
    <s v="APENs"/>
    <s v="08"/>
    <x v="1"/>
    <s v="20200202"/>
    <x v="16"/>
    <n v="0"/>
    <n v="2.5299999999999998"/>
    <n v="0"/>
    <n v="0"/>
    <n v="0"/>
  </r>
  <r>
    <s v="APENs"/>
    <s v="08"/>
    <x v="1"/>
    <s v="20200202"/>
    <x v="16"/>
    <n v="0"/>
    <n v="0"/>
    <n v="20.95"/>
    <n v="0"/>
    <n v="0"/>
  </r>
  <r>
    <s v="APENs"/>
    <s v="08"/>
    <x v="1"/>
    <s v="20200202"/>
    <x v="16"/>
    <n v="20.95"/>
    <n v="0"/>
    <n v="0"/>
    <n v="0"/>
    <n v="0"/>
  </r>
  <r>
    <s v="APENs"/>
    <s v="08"/>
    <x v="1"/>
    <s v="20200202"/>
    <x v="16"/>
    <n v="0"/>
    <n v="0"/>
    <n v="0"/>
    <n v="0"/>
    <n v="0.36"/>
  </r>
  <r>
    <s v="APENs"/>
    <s v="08"/>
    <x v="1"/>
    <s v="20200202"/>
    <x v="16"/>
    <n v="0"/>
    <n v="0"/>
    <n v="0"/>
    <n v="0"/>
    <n v="0"/>
  </r>
  <r>
    <s v="APENs"/>
    <s v="08"/>
    <x v="1"/>
    <s v="20200202"/>
    <x v="16"/>
    <n v="0"/>
    <n v="0"/>
    <n v="0"/>
    <n v="0.02"/>
    <n v="0"/>
  </r>
  <r>
    <s v="APENs"/>
    <s v="08"/>
    <x v="1"/>
    <s v="20200202"/>
    <x v="16"/>
    <n v="0"/>
    <n v="5.24"/>
    <n v="0"/>
    <n v="0"/>
    <n v="0"/>
  </r>
  <r>
    <s v="APENs"/>
    <s v="08"/>
    <x v="1"/>
    <s v="20200202"/>
    <x v="16"/>
    <n v="0"/>
    <n v="0"/>
    <n v="20.95"/>
    <n v="0"/>
    <n v="0"/>
  </r>
  <r>
    <s v="APENs"/>
    <s v="08"/>
    <x v="1"/>
    <s v="20200202"/>
    <x v="16"/>
    <n v="20.95"/>
    <n v="0"/>
    <n v="0"/>
    <n v="0"/>
    <n v="0"/>
  </r>
  <r>
    <s v="APENs"/>
    <s v="08"/>
    <x v="1"/>
    <s v="20200202"/>
    <x v="16"/>
    <n v="0"/>
    <n v="0"/>
    <n v="0"/>
    <n v="0"/>
    <n v="0.36"/>
  </r>
  <r>
    <s v="APENs"/>
    <s v="08"/>
    <x v="1"/>
    <s v="20200202"/>
    <x v="16"/>
    <n v="0"/>
    <n v="0"/>
    <n v="0"/>
    <n v="0"/>
    <n v="0"/>
  </r>
  <r>
    <s v="APENs"/>
    <s v="08"/>
    <x v="1"/>
    <s v="20200202"/>
    <x v="16"/>
    <n v="0"/>
    <n v="0"/>
    <n v="0"/>
    <n v="0.02"/>
    <n v="0"/>
  </r>
  <r>
    <s v="APENs"/>
    <s v="08"/>
    <x v="1"/>
    <s v="20200202"/>
    <x v="16"/>
    <n v="0"/>
    <n v="5.24"/>
    <n v="0"/>
    <n v="0"/>
    <n v="0"/>
  </r>
  <r>
    <s v="APENs"/>
    <s v="08"/>
    <x v="1"/>
    <s v="20200202"/>
    <x v="16"/>
    <n v="0"/>
    <n v="0"/>
    <n v="20.95"/>
    <n v="0"/>
    <n v="0"/>
  </r>
  <r>
    <s v="APENs"/>
    <s v="08"/>
    <x v="1"/>
    <s v="20200202"/>
    <x v="16"/>
    <n v="20.95"/>
    <n v="0"/>
    <n v="0"/>
    <n v="0"/>
    <n v="0"/>
  </r>
  <r>
    <s v="APENs"/>
    <s v="08"/>
    <x v="1"/>
    <s v="20200202"/>
    <x v="16"/>
    <n v="0"/>
    <n v="0"/>
    <n v="0"/>
    <n v="0"/>
    <n v="0.36"/>
  </r>
  <r>
    <s v="APENs"/>
    <s v="08"/>
    <x v="1"/>
    <s v="20200202"/>
    <x v="16"/>
    <n v="0"/>
    <n v="0"/>
    <n v="0"/>
    <n v="0"/>
    <n v="0"/>
  </r>
  <r>
    <s v="APENs"/>
    <s v="08"/>
    <x v="1"/>
    <s v="20200202"/>
    <x v="16"/>
    <n v="0"/>
    <n v="0"/>
    <n v="0"/>
    <n v="0.02"/>
    <n v="0"/>
  </r>
  <r>
    <s v="APENs"/>
    <s v="08"/>
    <x v="1"/>
    <s v="20200202"/>
    <x v="16"/>
    <n v="0"/>
    <n v="5.24"/>
    <n v="0"/>
    <n v="0"/>
    <n v="0"/>
  </r>
  <r>
    <s v="APENs"/>
    <s v="08"/>
    <x v="1"/>
    <s v="31000207"/>
    <x v="17"/>
    <n v="0"/>
    <n v="2.93"/>
    <n v="0"/>
    <n v="0"/>
    <n v="0"/>
  </r>
  <r>
    <s v="APENs"/>
    <s v="08"/>
    <x v="1"/>
    <s v="31000301"/>
    <x v="15"/>
    <n v="0"/>
    <n v="0"/>
    <n v="0.17799999999999999"/>
    <n v="0"/>
    <n v="0"/>
  </r>
  <r>
    <s v="APENs"/>
    <s v="08"/>
    <x v="1"/>
    <s v="31000301"/>
    <x v="15"/>
    <n v="0.21199999999999999"/>
    <n v="0"/>
    <n v="0"/>
    <n v="0"/>
    <n v="0"/>
  </r>
  <r>
    <s v="APENs"/>
    <s v="08"/>
    <x v="1"/>
    <s v="31000301"/>
    <x v="15"/>
    <n v="0"/>
    <n v="0"/>
    <n v="0"/>
    <n v="0"/>
    <n v="1.6E-2"/>
  </r>
  <r>
    <s v="APENs"/>
    <s v="08"/>
    <x v="1"/>
    <s v="31000301"/>
    <x v="15"/>
    <n v="0"/>
    <n v="7.31"/>
    <n v="0"/>
    <n v="0"/>
    <n v="0"/>
  </r>
  <r>
    <s v="APENs"/>
    <s v="08"/>
    <x v="1"/>
    <s v="31000305"/>
    <x v="24"/>
    <n v="0"/>
    <n v="0"/>
    <n v="3.87"/>
    <n v="0"/>
    <n v="0"/>
  </r>
  <r>
    <s v="APENs"/>
    <s v="08"/>
    <x v="1"/>
    <s v="31000305"/>
    <x v="24"/>
    <n v="4.6100000000000003"/>
    <n v="0"/>
    <n v="0"/>
    <n v="0"/>
    <n v="0"/>
  </r>
  <r>
    <s v="APENs"/>
    <s v="08"/>
    <x v="1"/>
    <s v="31000305"/>
    <x v="24"/>
    <n v="0"/>
    <n v="0"/>
    <n v="0"/>
    <n v="0"/>
    <n v="0.35"/>
  </r>
  <r>
    <s v="APENs"/>
    <s v="08"/>
    <x v="1"/>
    <s v="31000305"/>
    <x v="24"/>
    <n v="0"/>
    <n v="0"/>
    <n v="0"/>
    <n v="0"/>
    <n v="0"/>
  </r>
  <r>
    <s v="APENs"/>
    <s v="08"/>
    <x v="1"/>
    <s v="31000305"/>
    <x v="24"/>
    <n v="0"/>
    <n v="0"/>
    <n v="0"/>
    <n v="0.03"/>
    <n v="0"/>
  </r>
  <r>
    <s v="APENs"/>
    <s v="08"/>
    <x v="1"/>
    <s v="31000305"/>
    <x v="24"/>
    <n v="0"/>
    <n v="0.25"/>
    <n v="0"/>
    <n v="0"/>
    <n v="0"/>
  </r>
  <r>
    <s v="APENs"/>
    <s v="08"/>
    <x v="1"/>
    <s v="31000305"/>
    <x v="24"/>
    <n v="0"/>
    <n v="10.1"/>
    <n v="0"/>
    <n v="0"/>
    <n v="0"/>
  </r>
  <r>
    <s v="APENs"/>
    <s v="08"/>
    <x v="1"/>
    <s v="40400311"/>
    <x v="18"/>
    <n v="0"/>
    <n v="3.9913183848020846"/>
    <n v="0"/>
    <n v="0"/>
    <n v="0"/>
  </r>
  <r>
    <s v="APENs"/>
    <s v="08"/>
    <x v="1"/>
    <s v="40400311"/>
    <x v="18"/>
    <n v="0"/>
    <n v="2.7036540656647565"/>
    <n v="0"/>
    <n v="0"/>
    <n v="0"/>
  </r>
  <r>
    <s v="APENs"/>
    <s v="08"/>
    <x v="1"/>
    <s v="40400311"/>
    <x v="18"/>
    <n v="0"/>
    <n v="2.2689917841271465"/>
    <n v="0"/>
    <n v="0"/>
    <n v="0"/>
  </r>
  <r>
    <s v="APENs"/>
    <s v="08"/>
    <x v="1"/>
    <s v="40400311"/>
    <x v="18"/>
    <n v="0"/>
    <n v="2.5068258627043294"/>
    <n v="0"/>
    <n v="0"/>
    <n v="0"/>
  </r>
  <r>
    <s v="APENs"/>
    <s v="08"/>
    <x v="1"/>
    <s v="40400311"/>
    <x v="18"/>
    <n v="0"/>
    <n v="1.4461405467509163"/>
    <n v="0"/>
    <n v="0"/>
    <n v="0"/>
  </r>
  <r>
    <s v="APENs"/>
    <s v="08"/>
    <x v="1"/>
    <s v="40400311"/>
    <x v="18"/>
    <n v="0"/>
    <n v="3.4964343275886987"/>
    <n v="0"/>
    <n v="0"/>
    <n v="0"/>
  </r>
  <r>
    <s v="APENs"/>
    <s v="08"/>
    <x v="1"/>
    <s v="40400311"/>
    <x v="18"/>
    <n v="0"/>
    <n v="3.7069311557547118"/>
    <n v="0"/>
    <n v="0"/>
    <n v="0"/>
  </r>
  <r>
    <s v="APENs"/>
    <s v="08"/>
    <x v="1"/>
    <s v="40400311"/>
    <x v="18"/>
    <n v="0"/>
    <n v="4.2974157646359927"/>
    <n v="0"/>
    <n v="0"/>
    <n v="0"/>
  </r>
  <r>
    <s v="APENs"/>
    <s v="08"/>
    <x v="1"/>
    <s v="40400311"/>
    <x v="18"/>
    <n v="0"/>
    <n v="4.5461847433776432"/>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0.28038416712653946"/>
    <n v="0"/>
    <n v="0"/>
    <n v="0"/>
  </r>
  <r>
    <s v="APENs"/>
    <s v="08"/>
    <x v="1"/>
    <s v="40400311"/>
    <x v="18"/>
    <n v="0"/>
    <n v="0.56076833425307893"/>
    <n v="0"/>
    <n v="0"/>
    <n v="0"/>
  </r>
  <r>
    <s v="APENs"/>
    <s v="08"/>
    <x v="1"/>
    <s v="40400311"/>
    <x v="18"/>
    <n v="0"/>
    <n v="0.68364585769498853"/>
    <n v="0"/>
    <n v="0"/>
    <n v="0"/>
  </r>
  <r>
    <s v="APENs"/>
    <s v="08"/>
    <x v="1"/>
    <s v="40400311"/>
    <x v="18"/>
    <n v="0"/>
    <n v="0.82327940706079517"/>
    <n v="0"/>
    <n v="0"/>
    <n v="0"/>
  </r>
  <r>
    <s v="APENs"/>
    <s v="08"/>
    <x v="1"/>
    <s v="40400311"/>
    <x v="18"/>
    <n v="0"/>
    <n v="2.7044225841169403"/>
    <n v="0"/>
    <n v="0"/>
    <n v="0"/>
  </r>
  <r>
    <s v="APENs"/>
    <s v="08"/>
    <x v="1"/>
    <s v="40400311"/>
    <x v="18"/>
    <n v="0"/>
    <n v="0"/>
    <n v="0"/>
    <n v="0"/>
    <n v="0"/>
  </r>
  <r>
    <s v="APENs"/>
    <s v="08"/>
    <x v="1"/>
    <s v="40400311"/>
    <x v="18"/>
    <n v="0"/>
    <n v="0"/>
    <n v="0"/>
    <n v="0"/>
    <n v="0"/>
  </r>
  <r>
    <s v="APENs"/>
    <s v="08"/>
    <x v="1"/>
    <s v="40400311"/>
    <x v="18"/>
    <n v="0"/>
    <n v="0.99642500827439529"/>
    <n v="0"/>
    <n v="0"/>
    <n v="0"/>
  </r>
  <r>
    <s v="APENs"/>
    <s v="08"/>
    <x v="1"/>
    <s v="40400311"/>
    <x v="18"/>
    <n v="0"/>
    <n v="0"/>
    <n v="0"/>
    <n v="0"/>
    <n v="0"/>
  </r>
  <r>
    <s v="APENs"/>
    <s v="08"/>
    <x v="1"/>
    <s v="40400311"/>
    <x v="18"/>
    <n v="0"/>
    <n v="0"/>
    <n v="0"/>
    <n v="0"/>
    <n v="0"/>
  </r>
  <r>
    <s v="APENs"/>
    <s v="08"/>
    <x v="1"/>
    <s v="40400311"/>
    <x v="18"/>
    <n v="0"/>
    <n v="8.318120222886014"/>
    <n v="0"/>
    <n v="0"/>
    <n v="0"/>
  </r>
  <r>
    <s v="APENs"/>
    <s v="08"/>
    <x v="1"/>
    <s v="20200252"/>
    <x v="16"/>
    <n v="0"/>
    <n v="0"/>
    <n v="23.615694000000001"/>
    <n v="0"/>
    <n v="0"/>
  </r>
  <r>
    <s v="APENs"/>
    <s v="08"/>
    <x v="1"/>
    <s v="20200252"/>
    <x v="16"/>
    <n v="9.4837140000000009"/>
    <n v="0"/>
    <n v="0"/>
    <n v="0"/>
    <n v="0"/>
  </r>
  <r>
    <s v="APENs"/>
    <s v="08"/>
    <x v="1"/>
    <s v="20200252"/>
    <x v="16"/>
    <n v="0"/>
    <n v="0"/>
    <n v="0"/>
    <n v="0"/>
    <n v="2.92E-2"/>
  </r>
  <r>
    <s v="APENs"/>
    <s v="08"/>
    <x v="1"/>
    <s v="20200252"/>
    <x v="16"/>
    <n v="0"/>
    <n v="0"/>
    <n v="0"/>
    <n v="0"/>
    <n v="0"/>
  </r>
  <r>
    <s v="APENs"/>
    <s v="08"/>
    <x v="1"/>
    <s v="20200252"/>
    <x v="16"/>
    <n v="0"/>
    <n v="0"/>
    <n v="0"/>
    <n v="1.7520000000000001E-3"/>
    <n v="0"/>
  </r>
  <r>
    <s v="APENs"/>
    <s v="08"/>
    <x v="1"/>
    <s v="20200252"/>
    <x v="16"/>
    <n v="0"/>
    <n v="0.79671400000000003"/>
    <n v="0"/>
    <n v="0"/>
    <n v="0"/>
  </r>
  <r>
    <s v="APENs"/>
    <s v="08"/>
    <x v="1"/>
    <s v="20200254"/>
    <x v="16"/>
    <n v="0"/>
    <n v="0"/>
    <n v="2.3346879999999999"/>
    <n v="0"/>
    <n v="0"/>
  </r>
  <r>
    <s v="APENs"/>
    <s v="08"/>
    <x v="1"/>
    <s v="20200254"/>
    <x v="16"/>
    <n v="34.383718000000002"/>
    <n v="0"/>
    <n v="0"/>
    <n v="0"/>
    <n v="0"/>
  </r>
  <r>
    <s v="APENs"/>
    <s v="08"/>
    <x v="1"/>
    <s v="20200254"/>
    <x v="16"/>
    <n v="0"/>
    <n v="0"/>
    <n v="0"/>
    <n v="0"/>
    <n v="1.65E-4"/>
  </r>
  <r>
    <s v="APENs"/>
    <s v="08"/>
    <x v="1"/>
    <s v="20200254"/>
    <x v="16"/>
    <n v="0"/>
    <n v="0"/>
    <n v="0"/>
    <n v="0"/>
    <n v="0"/>
  </r>
  <r>
    <s v="APENs"/>
    <s v="08"/>
    <x v="1"/>
    <s v="20200254"/>
    <x v="16"/>
    <n v="0"/>
    <n v="0"/>
    <n v="0"/>
    <n v="2.4870000000000001E-3"/>
    <n v="0"/>
  </r>
  <r>
    <s v="APENs"/>
    <s v="08"/>
    <x v="1"/>
    <s v="20200254"/>
    <x v="16"/>
    <n v="0"/>
    <n v="1.124898"/>
    <n v="0"/>
    <n v="0"/>
    <n v="0"/>
  </r>
  <r>
    <s v="APENs"/>
    <s v="08"/>
    <x v="1"/>
    <s v="20200254"/>
    <x v="16"/>
    <n v="0"/>
    <n v="0"/>
    <n v="25.17417"/>
    <n v="0"/>
    <n v="0"/>
  </r>
  <r>
    <s v="APENs"/>
    <s v="08"/>
    <x v="1"/>
    <s v="20200254"/>
    <x v="16"/>
    <n v="14.955622999999999"/>
    <n v="0"/>
    <n v="0"/>
    <n v="0"/>
    <n v="0"/>
  </r>
  <r>
    <s v="APENs"/>
    <s v="08"/>
    <x v="1"/>
    <s v="20200254"/>
    <x v="16"/>
    <n v="0"/>
    <n v="0"/>
    <n v="0"/>
    <n v="0"/>
    <n v="1.55E-4"/>
  </r>
  <r>
    <s v="APENs"/>
    <s v="08"/>
    <x v="1"/>
    <s v="20200254"/>
    <x v="16"/>
    <n v="0"/>
    <n v="0"/>
    <n v="0"/>
    <n v="0"/>
    <n v="0"/>
  </r>
  <r>
    <s v="APENs"/>
    <s v="08"/>
    <x v="1"/>
    <s v="20200254"/>
    <x v="16"/>
    <n v="0"/>
    <n v="0"/>
    <n v="0"/>
    <n v="3.9769999999999996E-3"/>
    <n v="0"/>
  </r>
  <r>
    <s v="APENs"/>
    <s v="08"/>
    <x v="1"/>
    <s v="20200254"/>
    <x v="16"/>
    <n v="0"/>
    <n v="0.20031099999999999"/>
    <n v="0"/>
    <n v="0"/>
    <n v="0"/>
  </r>
  <r>
    <s v="APENs"/>
    <s v="08"/>
    <x v="1"/>
    <s v="20200254"/>
    <x v="16"/>
    <n v="0"/>
    <n v="0"/>
    <n v="18.3"/>
    <n v="0"/>
    <n v="0"/>
  </r>
  <r>
    <s v="APENs"/>
    <s v="08"/>
    <x v="1"/>
    <s v="20200254"/>
    <x v="16"/>
    <n v="18.3"/>
    <n v="0"/>
    <n v="0"/>
    <n v="0"/>
    <n v="0"/>
  </r>
  <r>
    <s v="APENs"/>
    <s v="08"/>
    <x v="1"/>
    <s v="20200254"/>
    <x v="16"/>
    <n v="0"/>
    <n v="0"/>
    <n v="0"/>
    <n v="0"/>
    <n v="0.25"/>
  </r>
  <r>
    <s v="APENs"/>
    <s v="08"/>
    <x v="1"/>
    <s v="20200254"/>
    <x v="16"/>
    <n v="0"/>
    <n v="0"/>
    <n v="0"/>
    <n v="0"/>
    <n v="0"/>
  </r>
  <r>
    <s v="APENs"/>
    <s v="08"/>
    <x v="1"/>
    <s v="20200254"/>
    <x v="16"/>
    <n v="0"/>
    <n v="0"/>
    <n v="0"/>
    <n v="1.4999999999999999E-2"/>
    <n v="0"/>
  </r>
  <r>
    <s v="APENs"/>
    <s v="08"/>
    <x v="1"/>
    <s v="20200254"/>
    <x v="16"/>
    <n v="0"/>
    <n v="6.11"/>
    <n v="0"/>
    <n v="0"/>
    <n v="0"/>
  </r>
  <r>
    <s v="APENs"/>
    <s v="08"/>
    <x v="1"/>
    <s v="31000304"/>
    <x v="15"/>
    <n v="0"/>
    <n v="2.8"/>
    <n v="0"/>
    <n v="0"/>
    <n v="0"/>
  </r>
  <r>
    <s v="APENs"/>
    <s v="08"/>
    <x v="1"/>
    <s v="40400311"/>
    <x v="18"/>
    <n v="0"/>
    <n v="2.733779715617866"/>
    <n v="0"/>
    <n v="0"/>
    <n v="0"/>
  </r>
  <r>
    <s v="APENs"/>
    <s v="08"/>
    <x v="1"/>
    <s v="40400311"/>
    <x v="18"/>
    <n v="0"/>
    <n v="2.2990627595794337"/>
    <n v="0"/>
    <n v="0"/>
    <n v="0"/>
  </r>
  <r>
    <s v="APENs"/>
    <s v="08"/>
    <x v="1"/>
    <s v="40400311"/>
    <x v="18"/>
    <n v="0"/>
    <n v="3.9365640592085431"/>
    <n v="0"/>
    <n v="0"/>
    <n v="0"/>
  </r>
  <r>
    <s v="APENs"/>
    <s v="08"/>
    <x v="1"/>
    <s v="40400311"/>
    <x v="18"/>
    <n v="0"/>
    <n v="3.4116888513140706"/>
    <n v="0"/>
    <n v="0"/>
    <n v="0"/>
  </r>
  <r>
    <s v="APENs"/>
    <s v="08"/>
    <x v="1"/>
    <s v="40400311"/>
    <x v="18"/>
    <n v="0"/>
    <n v="0"/>
    <n v="0"/>
    <n v="0"/>
    <n v="0"/>
  </r>
  <r>
    <s v="APENs"/>
    <s v="08"/>
    <x v="1"/>
    <s v="40400311"/>
    <x v="18"/>
    <n v="0"/>
    <n v="0"/>
    <n v="0"/>
    <n v="0"/>
    <n v="0"/>
  </r>
  <r>
    <s v="APENs"/>
    <s v="08"/>
    <x v="1"/>
    <s v="40400311"/>
    <x v="18"/>
    <n v="0"/>
    <n v="0"/>
    <n v="0"/>
    <n v="0"/>
    <n v="0"/>
  </r>
  <r>
    <s v="APENs"/>
    <s v="08"/>
    <x v="1"/>
    <s v="40400311"/>
    <x v="18"/>
    <n v="0"/>
    <n v="0"/>
    <n v="0"/>
    <n v="0"/>
    <n v="0"/>
  </r>
  <r>
    <s v="APENs"/>
    <s v="08"/>
    <x v="1"/>
    <s v="40400311"/>
    <x v="18"/>
    <n v="0"/>
    <n v="2.2173807639290075"/>
    <n v="0"/>
    <n v="0"/>
    <n v="0"/>
  </r>
  <r>
    <s v="APENs"/>
    <s v="08"/>
    <x v="1"/>
    <s v="40400311"/>
    <x v="18"/>
    <n v="0"/>
    <n v="4.0471387948185358"/>
    <n v="0"/>
    <n v="0"/>
    <n v="0"/>
  </r>
  <r>
    <s v="APENs"/>
    <s v="08"/>
    <x v="1"/>
    <s v="40400311"/>
    <x v="18"/>
    <n v="0"/>
    <n v="1.5746573348938941"/>
    <n v="0"/>
    <n v="0"/>
    <n v="0"/>
  </r>
  <r>
    <s v="APENs"/>
    <s v="08"/>
    <x v="1"/>
    <s v="20200254"/>
    <x v="16"/>
    <n v="0"/>
    <n v="0"/>
    <n v="2.4900000000000002"/>
    <n v="0"/>
    <n v="0"/>
  </r>
  <r>
    <s v="APENs"/>
    <s v="08"/>
    <x v="1"/>
    <s v="20200254"/>
    <x v="16"/>
    <n v="2.4900000000000002"/>
    <n v="0"/>
    <n v="0"/>
    <n v="0"/>
    <n v="0"/>
  </r>
  <r>
    <s v="APENs"/>
    <s v="08"/>
    <x v="1"/>
    <s v="20200254"/>
    <x v="16"/>
    <n v="0"/>
    <n v="0"/>
    <n v="0"/>
    <n v="0"/>
    <n v="0.18"/>
  </r>
  <r>
    <s v="APENs"/>
    <s v="08"/>
    <x v="1"/>
    <s v="20200254"/>
    <x v="16"/>
    <n v="0"/>
    <n v="0"/>
    <n v="0"/>
    <n v="0"/>
    <n v="0"/>
  </r>
  <r>
    <s v="APENs"/>
    <s v="08"/>
    <x v="1"/>
    <s v="20200254"/>
    <x v="16"/>
    <n v="0"/>
    <n v="1.25"/>
    <n v="0"/>
    <n v="0"/>
    <n v="0"/>
  </r>
  <r>
    <s v="APENs"/>
    <s v="08"/>
    <x v="1"/>
    <s v="40400311"/>
    <x v="18"/>
    <n v="0"/>
    <n v="4.5407172932954101"/>
    <n v="0"/>
    <n v="0"/>
    <n v="0"/>
  </r>
  <r>
    <s v="APENs"/>
    <s v="08"/>
    <x v="1"/>
    <s v="40400311"/>
    <x v="18"/>
    <n v="0"/>
    <n v="0.83380308663595326"/>
    <n v="0"/>
    <n v="0"/>
    <n v="0"/>
  </r>
  <r>
    <s v="APENs"/>
    <s v="08"/>
    <x v="1"/>
    <s v="40400311"/>
    <x v="18"/>
    <n v="0"/>
    <n v="1.5281495642593865"/>
    <n v="0"/>
    <n v="0"/>
    <n v="0"/>
  </r>
  <r>
    <s v="APENs"/>
    <s v="08"/>
    <x v="1"/>
    <s v="40400311"/>
    <x v="18"/>
    <n v="0"/>
    <n v="1.0278806154600084"/>
    <n v="0"/>
    <n v="0"/>
    <n v="0"/>
  </r>
  <r>
    <s v="APENs"/>
    <s v="08"/>
    <x v="1"/>
    <s v="31000301"/>
    <x v="15"/>
    <n v="0"/>
    <n v="24.4"/>
    <n v="0"/>
    <n v="0"/>
    <n v="0"/>
  </r>
  <r>
    <s v="APENs"/>
    <s v="08"/>
    <x v="1"/>
    <s v="40400311"/>
    <x v="18"/>
    <n v="0"/>
    <n v="2.6298959770753854"/>
    <n v="0"/>
    <n v="0"/>
    <n v="0"/>
  </r>
  <r>
    <s v="APENs"/>
    <s v="08"/>
    <x v="1"/>
    <s v="40400311"/>
    <x v="18"/>
    <n v="0"/>
    <n v="15.046422626308209"/>
    <n v="0"/>
    <n v="0"/>
    <n v="0"/>
  </r>
  <r>
    <s v="APENs"/>
    <s v="08"/>
    <x v="1"/>
    <s v="40400311"/>
    <x v="18"/>
    <n v="0"/>
    <n v="1.0299370601221889"/>
    <n v="0"/>
    <n v="0"/>
    <n v="0"/>
  </r>
  <r>
    <s v="APENs"/>
    <s v="08"/>
    <x v="1"/>
    <s v="40400311"/>
    <x v="18"/>
    <n v="0"/>
    <n v="2.2389208086748589"/>
    <n v="0"/>
    <n v="0"/>
    <n v="0"/>
  </r>
  <r>
    <s v="APENs"/>
    <s v="08"/>
    <x v="1"/>
    <s v="40400311"/>
    <x v="18"/>
    <n v="0"/>
    <n v="5.7216865110579729"/>
    <n v="0"/>
    <n v="0"/>
    <n v="0"/>
  </r>
  <r>
    <s v="APENs"/>
    <s v="08"/>
    <x v="1"/>
    <s v="40400311"/>
    <x v="18"/>
    <n v="0"/>
    <n v="2.9004822686251832"/>
    <n v="0"/>
    <n v="0"/>
    <n v="0"/>
  </r>
  <r>
    <s v="APENs"/>
    <s v="08"/>
    <x v="1"/>
    <s v="40400311"/>
    <x v="18"/>
    <n v="0"/>
    <n v="4.9890482000386047"/>
    <n v="0"/>
    <n v="0"/>
    <n v="0"/>
  </r>
  <r>
    <s v="APENs"/>
    <s v="08"/>
    <x v="1"/>
    <s v="40400311"/>
    <x v="18"/>
    <n v="0"/>
    <n v="1.7495840263149081"/>
    <n v="0"/>
    <n v="0"/>
    <n v="0"/>
  </r>
  <r>
    <s v="APENs"/>
    <s v="08"/>
    <x v="1"/>
    <s v="20200256"/>
    <x v="16"/>
    <n v="0"/>
    <n v="0"/>
    <n v="4.2779999999999996"/>
    <n v="0"/>
    <n v="0"/>
  </r>
  <r>
    <s v="APENs"/>
    <s v="08"/>
    <x v="1"/>
    <s v="20200256"/>
    <x v="16"/>
    <n v="2.5415000000000001"/>
    <n v="0"/>
    <n v="0"/>
    <n v="0"/>
    <n v="0"/>
  </r>
  <r>
    <s v="APENs"/>
    <s v="08"/>
    <x v="1"/>
    <s v="20200256"/>
    <x v="16"/>
    <n v="0"/>
    <n v="0"/>
    <n v="0"/>
    <n v="0"/>
    <n v="1.15E-2"/>
  </r>
  <r>
    <s v="APENs"/>
    <s v="08"/>
    <x v="1"/>
    <s v="20200256"/>
    <x v="16"/>
    <n v="0"/>
    <n v="0"/>
    <n v="0"/>
    <n v="6.8999999999999997E-4"/>
    <n v="0"/>
  </r>
  <r>
    <s v="APENs"/>
    <s v="08"/>
    <x v="1"/>
    <s v="40400311"/>
    <x v="18"/>
    <n v="0"/>
    <n v="1.3395520606527545"/>
    <n v="0"/>
    <n v="0"/>
    <n v="0"/>
  </r>
  <r>
    <s v="APENs"/>
    <s v="08"/>
    <x v="1"/>
    <s v="31000304"/>
    <x v="15"/>
    <n v="0"/>
    <n v="8.2344000000000008"/>
    <n v="0"/>
    <n v="0"/>
    <n v="0"/>
  </r>
  <r>
    <s v="APENs"/>
    <s v="08"/>
    <x v="1"/>
    <s v="31000304"/>
    <x v="15"/>
    <n v="0"/>
    <n v="17.499834"/>
    <n v="0"/>
    <n v="0"/>
    <n v="0"/>
  </r>
  <r>
    <s v="APENs"/>
    <s v="08"/>
    <x v="1"/>
    <s v="31088801"/>
    <x v="17"/>
    <n v="0"/>
    <n v="9.65"/>
    <n v="0"/>
    <n v="0"/>
    <n v="0"/>
  </r>
  <r>
    <s v="APENs"/>
    <s v="08"/>
    <x v="1"/>
    <s v="40400311"/>
    <x v="18"/>
    <n v="0"/>
    <n v="15.37086111418798"/>
    <n v="0"/>
    <n v="0"/>
    <n v="0"/>
  </r>
  <r>
    <s v="APENs"/>
    <s v="08"/>
    <x v="1"/>
    <s v="40400311"/>
    <x v="18"/>
    <n v="0"/>
    <n v="2.2279859085103908"/>
    <n v="0"/>
    <n v="0"/>
    <n v="0"/>
  </r>
  <r>
    <s v="APENs"/>
    <s v="08"/>
    <x v="1"/>
    <s v="31000301"/>
    <x v="15"/>
    <n v="0"/>
    <n v="4.9000000000000004"/>
    <n v="0"/>
    <n v="0"/>
    <n v="0"/>
  </r>
  <r>
    <s v="APENs"/>
    <s v="08"/>
    <x v="1"/>
    <s v="40400311"/>
    <x v="18"/>
    <n v="0"/>
    <n v="13.149217447772982"/>
    <n v="0"/>
    <n v="0"/>
    <n v="0"/>
  </r>
  <r>
    <s v="APENs"/>
    <s v="08"/>
    <x v="1"/>
    <s v="31000304"/>
    <x v="15"/>
    <n v="0"/>
    <n v="7.3"/>
    <n v="0"/>
    <n v="0"/>
    <n v="0"/>
  </r>
  <r>
    <s v="APENs"/>
    <s v="08"/>
    <x v="1"/>
    <s v="40400311"/>
    <x v="18"/>
    <n v="0"/>
    <n v="7.5915544391820307"/>
    <n v="0"/>
    <n v="0"/>
    <n v="0"/>
  </r>
  <r>
    <s v="APENs"/>
    <s v="08"/>
    <x v="1"/>
    <s v="40400311"/>
    <x v="18"/>
    <n v="0"/>
    <n v="5.1782219728839049E-2"/>
    <n v="0"/>
    <n v="0"/>
    <n v="0"/>
  </r>
  <r>
    <s v="APENs"/>
    <s v="08"/>
    <x v="1"/>
    <s v="40400311"/>
    <x v="18"/>
    <n v="0"/>
    <n v="4.2958537141474986"/>
    <n v="0"/>
    <n v="0"/>
    <n v="0"/>
  </r>
  <r>
    <s v="APENs"/>
    <s v="08"/>
    <x v="1"/>
    <s v="40400311"/>
    <x v="18"/>
    <n v="0"/>
    <n v="0"/>
    <n v="0"/>
    <n v="0"/>
    <n v="0"/>
  </r>
  <r>
    <s v="APENs"/>
    <s v="08"/>
    <x v="1"/>
    <s v="40400311"/>
    <x v="18"/>
    <n v="0"/>
    <n v="0"/>
    <n v="0"/>
    <n v="0"/>
    <n v="0"/>
  </r>
  <r>
    <s v="APENs"/>
    <s v="08"/>
    <x v="1"/>
    <s v="40400311"/>
    <x v="18"/>
    <n v="0"/>
    <n v="2.5435647352475312"/>
    <n v="0"/>
    <n v="0"/>
    <n v="0"/>
  </r>
  <r>
    <s v="APENs"/>
    <s v="08"/>
    <x v="1"/>
    <s v="40400311"/>
    <x v="18"/>
    <n v="0"/>
    <n v="2.8923390484727038"/>
    <n v="0"/>
    <n v="0"/>
    <n v="0"/>
  </r>
  <r>
    <s v="APENs"/>
    <s v="08"/>
    <x v="1"/>
    <s v="40400311"/>
    <x v="18"/>
    <n v="0"/>
    <n v="5.1476042524233927"/>
    <n v="0"/>
    <n v="0"/>
    <n v="0"/>
  </r>
  <r>
    <s v="APENs"/>
    <s v="08"/>
    <x v="1"/>
    <s v="40400311"/>
    <x v="18"/>
    <n v="0"/>
    <n v="9.504017904034253"/>
    <n v="0"/>
    <n v="0"/>
    <n v="0"/>
  </r>
  <r>
    <s v="APENs"/>
    <s v="08"/>
    <x v="1"/>
    <s v="31000304"/>
    <x v="15"/>
    <n v="0"/>
    <n v="5.9"/>
    <n v="0"/>
    <n v="0"/>
    <n v="0"/>
  </r>
  <r>
    <s v="APENs"/>
    <s v="08"/>
    <x v="1"/>
    <s v="40400311"/>
    <x v="18"/>
    <n v="0"/>
    <n v="6.9846674800540471"/>
    <n v="0"/>
    <n v="0"/>
    <n v="0"/>
  </r>
  <r>
    <s v="APENs"/>
    <s v="08"/>
    <x v="1"/>
    <s v="31000304"/>
    <x v="15"/>
    <n v="0"/>
    <n v="5.9"/>
    <n v="0"/>
    <n v="0"/>
    <n v="0"/>
  </r>
  <r>
    <s v="APENs"/>
    <s v="08"/>
    <x v="1"/>
    <s v="40400311"/>
    <x v="18"/>
    <n v="0"/>
    <n v="6.9846674800540471"/>
    <n v="0"/>
    <n v="0"/>
    <n v="0"/>
  </r>
  <r>
    <s v="APENs"/>
    <s v="08"/>
    <x v="1"/>
    <s v="40400311"/>
    <x v="18"/>
    <n v="0"/>
    <n v="6.984807446776153"/>
    <n v="0"/>
    <n v="0"/>
    <n v="0"/>
  </r>
  <r>
    <s v="APENs"/>
    <s v="08"/>
    <x v="1"/>
    <s v="31000304"/>
    <x v="15"/>
    <n v="0"/>
    <n v="10.5"/>
    <n v="0"/>
    <n v="0"/>
    <n v="0"/>
  </r>
  <r>
    <s v="APENs"/>
    <s v="08"/>
    <x v="1"/>
    <s v="40400311"/>
    <x v="18"/>
    <n v="0"/>
    <n v="4.6309302196522726"/>
    <n v="0"/>
    <n v="0"/>
    <n v="0"/>
  </r>
  <r>
    <s v="APENs"/>
    <s v="08"/>
    <x v="1"/>
    <s v="40400311"/>
    <x v="18"/>
    <n v="0"/>
    <n v="3.3870853259440175"/>
    <n v="0"/>
    <n v="0"/>
    <n v="0"/>
  </r>
  <r>
    <s v="APENs"/>
    <s v="08"/>
    <x v="1"/>
    <s v="40400311"/>
    <x v="18"/>
    <n v="0"/>
    <n v="2.3099976597439018"/>
    <n v="0"/>
    <n v="0"/>
    <n v="0"/>
  </r>
  <r>
    <s v="APENs"/>
    <s v="08"/>
    <x v="1"/>
    <s v="40400311"/>
    <x v="18"/>
    <n v="0"/>
    <n v="2.8512752178850764"/>
    <n v="0"/>
    <n v="0"/>
    <n v="0"/>
  </r>
  <r>
    <s v="APENs"/>
    <s v="08"/>
    <x v="1"/>
    <s v="40400311"/>
    <x v="18"/>
    <n v="0"/>
    <n v="2.1979149330581031"/>
    <n v="0"/>
    <n v="0"/>
    <n v="0"/>
  </r>
  <r>
    <s v="APENs"/>
    <s v="08"/>
    <x v="1"/>
    <s v="40400311"/>
    <x v="18"/>
    <n v="0"/>
    <n v="3.6549903799734875"/>
    <n v="0"/>
    <n v="0"/>
    <n v="0"/>
  </r>
  <r>
    <s v="APENs"/>
    <s v="08"/>
    <x v="1"/>
    <s v="40400311"/>
    <x v="18"/>
    <n v="0"/>
    <n v="2.8212042424327892"/>
    <n v="0"/>
    <n v="0"/>
    <n v="0"/>
  </r>
  <r>
    <s v="APENs"/>
    <s v="08"/>
    <x v="1"/>
    <s v="40400311"/>
    <x v="18"/>
    <n v="0"/>
    <n v="2.3127313847850193"/>
    <n v="0"/>
    <n v="0"/>
    <n v="0"/>
  </r>
  <r>
    <s v="APENs"/>
    <s v="08"/>
    <x v="1"/>
    <s v="40400311"/>
    <x v="18"/>
    <n v="0"/>
    <n v="2.6380446646779472"/>
    <n v="0"/>
    <n v="0"/>
    <n v="0"/>
  </r>
  <r>
    <s v="APENs"/>
    <s v="08"/>
    <x v="1"/>
    <s v="40400311"/>
    <x v="18"/>
    <n v="0"/>
    <n v="2.3701871774641923"/>
    <n v="0"/>
    <n v="0"/>
    <n v="0"/>
  </r>
  <r>
    <s v="APENs"/>
    <s v="08"/>
    <x v="1"/>
    <s v="40400311"/>
    <x v="18"/>
    <n v="0"/>
    <n v="0"/>
    <n v="0"/>
    <n v="0"/>
    <n v="0"/>
  </r>
  <r>
    <s v="APENs"/>
    <s v="08"/>
    <x v="1"/>
    <s v="40400311"/>
    <x v="18"/>
    <n v="0"/>
    <n v="0"/>
    <n v="0"/>
    <n v="0"/>
    <n v="0"/>
  </r>
  <r>
    <s v="APENs"/>
    <s v="08"/>
    <x v="1"/>
    <s v="40400311"/>
    <x v="18"/>
    <n v="0"/>
    <n v="3.8728761252100092"/>
    <n v="0"/>
    <n v="0"/>
    <n v="0"/>
  </r>
  <r>
    <s v="APENs"/>
    <s v="08"/>
    <x v="1"/>
    <s v="40400311"/>
    <x v="18"/>
    <n v="0"/>
    <n v="6.6921578071645067"/>
    <n v="0"/>
    <n v="0"/>
    <n v="0"/>
  </r>
  <r>
    <s v="APENs"/>
    <s v="08"/>
    <x v="1"/>
    <s v="40400311"/>
    <x v="18"/>
    <n v="0"/>
    <n v="0"/>
    <n v="0"/>
    <n v="0"/>
    <n v="0"/>
  </r>
  <r>
    <s v="APENs"/>
    <s v="08"/>
    <x v="1"/>
    <s v="40400311"/>
    <x v="18"/>
    <n v="0"/>
    <n v="0"/>
    <n v="0"/>
    <n v="0"/>
    <n v="0"/>
  </r>
  <r>
    <s v="APENs"/>
    <s v="08"/>
    <x v="1"/>
    <s v="40400311"/>
    <x v="18"/>
    <n v="0"/>
    <n v="2.2777024572550357"/>
    <n v="0"/>
    <n v="0"/>
    <n v="0"/>
  </r>
  <r>
    <s v="APENs"/>
    <s v="08"/>
    <x v="1"/>
    <s v="40400311"/>
    <x v="18"/>
    <n v="0"/>
    <n v="2.2279859085103908"/>
    <n v="0"/>
    <n v="0"/>
    <n v="0"/>
  </r>
  <r>
    <s v="APENs"/>
    <s v="08"/>
    <x v="1"/>
    <s v="31000302"/>
    <x v="15"/>
    <n v="0"/>
    <n v="3.2"/>
    <n v="0"/>
    <n v="0"/>
    <n v="0"/>
  </r>
  <r>
    <s v="APENs"/>
    <s v="08"/>
    <x v="1"/>
    <s v="40400311"/>
    <x v="18"/>
    <n v="0"/>
    <n v="13.969334960108094"/>
    <n v="0"/>
    <n v="0"/>
    <n v="0"/>
  </r>
  <r>
    <s v="APENs"/>
    <s v="08"/>
    <x v="1"/>
    <s v="40400311"/>
    <x v="18"/>
    <n v="0"/>
    <n v="0"/>
    <n v="0"/>
    <n v="0"/>
    <n v="0"/>
  </r>
  <r>
    <s v="APENs"/>
    <s v="08"/>
    <x v="1"/>
    <s v="40400311"/>
    <x v="18"/>
    <n v="0"/>
    <n v="0"/>
    <n v="0"/>
    <n v="0"/>
    <n v="0"/>
  </r>
  <r>
    <s v="APENs"/>
    <s v="08"/>
    <x v="1"/>
    <s v="40400311"/>
    <x v="18"/>
    <n v="0"/>
    <n v="6.7292200110369462"/>
    <n v="0"/>
    <n v="0"/>
    <n v="0"/>
  </r>
  <r>
    <s v="APENs"/>
    <s v="08"/>
    <x v="1"/>
    <s v="40400311"/>
    <x v="18"/>
    <n v="0"/>
    <n v="0"/>
    <n v="0"/>
    <n v="0"/>
    <n v="0"/>
  </r>
  <r>
    <s v="APENs"/>
    <s v="08"/>
    <x v="1"/>
    <s v="40400311"/>
    <x v="18"/>
    <n v="0"/>
    <n v="0"/>
    <n v="0"/>
    <n v="0"/>
    <n v="0"/>
  </r>
  <r>
    <s v="APENs"/>
    <s v="08"/>
    <x v="1"/>
    <s v="40400311"/>
    <x v="18"/>
    <n v="0"/>
    <n v="11.911300295100759"/>
    <n v="0"/>
    <n v="0"/>
    <n v="0"/>
  </r>
  <r>
    <s v="APENs"/>
    <s v="08"/>
    <x v="1"/>
    <s v="40400311"/>
    <x v="18"/>
    <n v="0"/>
    <n v="7.4193286681016408"/>
    <n v="0"/>
    <n v="0"/>
    <n v="0"/>
  </r>
  <r>
    <s v="APENs"/>
    <s v="08"/>
    <x v="1"/>
    <s v="40400311"/>
    <x v="18"/>
    <n v="0"/>
    <n v="2.1295718070301772"/>
    <n v="0"/>
    <n v="0"/>
    <n v="0"/>
  </r>
  <r>
    <s v="APENs"/>
    <s v="08"/>
    <x v="1"/>
    <s v="40400311"/>
    <x v="18"/>
    <n v="0"/>
    <n v="2.2963290345383167"/>
    <n v="0"/>
    <n v="0"/>
    <n v="0"/>
  </r>
  <r>
    <s v="APENs"/>
    <s v="08"/>
    <x v="1"/>
    <s v="40400311"/>
    <x v="18"/>
    <n v="0"/>
    <n v="7.2771760594535708"/>
    <n v="0"/>
    <n v="0"/>
    <n v="0"/>
  </r>
  <r>
    <s v="APENs"/>
    <s v="08"/>
    <x v="1"/>
    <s v="40400311"/>
    <x v="18"/>
    <n v="0"/>
    <n v="0.15974078047448262"/>
    <n v="0"/>
    <n v="0"/>
    <n v="0"/>
  </r>
  <r>
    <s v="APENs"/>
    <s v="08"/>
    <x v="1"/>
    <s v="40400311"/>
    <x v="18"/>
    <n v="0"/>
    <n v="0"/>
    <n v="0"/>
    <n v="0"/>
    <n v="0"/>
  </r>
  <r>
    <s v="APENs"/>
    <s v="08"/>
    <x v="1"/>
    <s v="40400311"/>
    <x v="18"/>
    <n v="0"/>
    <n v="0"/>
    <n v="0"/>
    <n v="0"/>
    <n v="0"/>
  </r>
  <r>
    <s v="APENs"/>
    <s v="08"/>
    <x v="1"/>
    <s v="40400311"/>
    <x v="18"/>
    <n v="0"/>
    <n v="4.3331083039197074"/>
    <n v="0"/>
    <n v="0"/>
    <n v="0"/>
  </r>
  <r>
    <s v="APENs"/>
    <s v="08"/>
    <x v="1"/>
    <s v="40400311"/>
    <x v="18"/>
    <n v="0"/>
    <n v="0"/>
    <n v="0"/>
    <n v="0"/>
    <n v="0"/>
  </r>
  <r>
    <s v="APENs"/>
    <s v="08"/>
    <x v="1"/>
    <s v="40400311"/>
    <x v="18"/>
    <n v="0"/>
    <n v="0"/>
    <n v="0"/>
    <n v="0"/>
    <n v="0"/>
  </r>
  <r>
    <s v="APENs"/>
    <s v="08"/>
    <x v="1"/>
    <s v="40400311"/>
    <x v="18"/>
    <n v="0"/>
    <n v="3.5221166492031033"/>
    <n v="0"/>
    <n v="0"/>
    <n v="0"/>
  </r>
  <r>
    <s v="APENs"/>
    <s v="08"/>
    <x v="1"/>
    <s v="40400311"/>
    <x v="18"/>
    <n v="0"/>
    <n v="0"/>
    <n v="0"/>
    <n v="0"/>
    <n v="0"/>
  </r>
  <r>
    <s v="APENs"/>
    <s v="08"/>
    <x v="1"/>
    <s v="40400311"/>
    <x v="18"/>
    <n v="0"/>
    <n v="0"/>
    <n v="0"/>
    <n v="0"/>
    <n v="0"/>
  </r>
  <r>
    <s v="APENs"/>
    <s v="08"/>
    <x v="1"/>
    <s v="40400311"/>
    <x v="18"/>
    <n v="0"/>
    <n v="7.9133125096589856"/>
    <n v="0"/>
    <n v="0"/>
    <n v="0"/>
  </r>
  <r>
    <s v="APENs"/>
    <s v="08"/>
    <x v="1"/>
    <s v="20200254"/>
    <x v="16"/>
    <n v="0"/>
    <n v="0"/>
    <n v="22.1"/>
    <n v="0"/>
    <n v="0"/>
  </r>
  <r>
    <s v="APENs"/>
    <s v="08"/>
    <x v="1"/>
    <s v="20200254"/>
    <x v="16"/>
    <n v="22.1"/>
    <n v="0"/>
    <n v="0"/>
    <n v="0"/>
    <n v="0"/>
  </r>
  <r>
    <s v="APENs"/>
    <s v="08"/>
    <x v="1"/>
    <s v="20200254"/>
    <x v="16"/>
    <n v="0"/>
    <n v="0"/>
    <n v="0"/>
    <n v="0"/>
    <n v="0.378"/>
  </r>
  <r>
    <s v="APENs"/>
    <s v="08"/>
    <x v="1"/>
    <s v="20200254"/>
    <x v="16"/>
    <n v="0"/>
    <n v="0"/>
    <n v="0"/>
    <n v="0"/>
    <n v="0"/>
  </r>
  <r>
    <s v="APENs"/>
    <s v="08"/>
    <x v="1"/>
    <s v="20200254"/>
    <x v="16"/>
    <n v="0"/>
    <n v="0"/>
    <n v="0"/>
    <n v="2.2679999999999999E-2"/>
    <n v="0"/>
  </r>
  <r>
    <s v="APENs"/>
    <s v="08"/>
    <x v="1"/>
    <s v="20200254"/>
    <x v="16"/>
    <n v="0"/>
    <n v="11"/>
    <n v="0"/>
    <n v="0"/>
    <n v="0"/>
  </r>
  <r>
    <s v="APENs"/>
    <s v="08"/>
    <x v="1"/>
    <s v="20200254"/>
    <x v="16"/>
    <n v="0"/>
    <n v="0"/>
    <n v="22.1"/>
    <n v="0"/>
    <n v="0"/>
  </r>
  <r>
    <s v="APENs"/>
    <s v="08"/>
    <x v="1"/>
    <s v="20200254"/>
    <x v="16"/>
    <n v="22.1"/>
    <n v="0"/>
    <n v="0"/>
    <n v="0"/>
    <n v="0"/>
  </r>
  <r>
    <s v="APENs"/>
    <s v="08"/>
    <x v="1"/>
    <s v="20200254"/>
    <x v="16"/>
    <n v="0"/>
    <n v="0"/>
    <n v="0"/>
    <n v="0"/>
    <n v="0.378"/>
  </r>
  <r>
    <s v="APENs"/>
    <s v="08"/>
    <x v="1"/>
    <s v="20200254"/>
    <x v="16"/>
    <n v="0"/>
    <n v="0"/>
    <n v="0"/>
    <n v="0"/>
    <n v="0"/>
  </r>
  <r>
    <s v="APENs"/>
    <s v="08"/>
    <x v="1"/>
    <s v="20200254"/>
    <x v="16"/>
    <n v="0"/>
    <n v="0"/>
    <n v="0"/>
    <n v="2.2679999999999999E-2"/>
    <n v="0"/>
  </r>
  <r>
    <s v="APENs"/>
    <s v="08"/>
    <x v="1"/>
    <s v="20200254"/>
    <x v="16"/>
    <n v="0"/>
    <n v="11"/>
    <n v="0"/>
    <n v="0"/>
    <n v="0"/>
  </r>
  <r>
    <s v="APENs"/>
    <s v="08"/>
    <x v="1"/>
    <s v="31000227"/>
    <x v="15"/>
    <n v="0"/>
    <n v="6.2"/>
    <n v="0"/>
    <n v="0"/>
    <n v="0"/>
  </r>
  <r>
    <s v="APENs"/>
    <s v="08"/>
    <x v="1"/>
    <s v="40400311"/>
    <x v="18"/>
    <n v="0"/>
    <n v="4.7566815715436555"/>
    <n v="0"/>
    <n v="0"/>
    <n v="0"/>
  </r>
  <r>
    <s v="APENs"/>
    <s v="08"/>
    <x v="1"/>
    <s v="20200254"/>
    <x v="16"/>
    <n v="0"/>
    <n v="0"/>
    <n v="5.7"/>
    <n v="0"/>
    <n v="0"/>
  </r>
  <r>
    <s v="APENs"/>
    <s v="08"/>
    <x v="1"/>
    <s v="20200254"/>
    <x v="16"/>
    <n v="19.3"/>
    <n v="0"/>
    <n v="0"/>
    <n v="0"/>
    <n v="0"/>
  </r>
  <r>
    <s v="APENs"/>
    <s v="08"/>
    <x v="1"/>
    <s v="20200254"/>
    <x v="16"/>
    <n v="0"/>
    <n v="0"/>
    <n v="5.7"/>
    <n v="0"/>
    <n v="0"/>
  </r>
  <r>
    <s v="APENs"/>
    <s v="08"/>
    <x v="1"/>
    <s v="20200254"/>
    <x v="16"/>
    <n v="19.3"/>
    <n v="0"/>
    <n v="0"/>
    <n v="0"/>
    <n v="0"/>
  </r>
  <r>
    <s v="APENs"/>
    <s v="08"/>
    <x v="1"/>
    <s v="20200254"/>
    <x v="16"/>
    <n v="0"/>
    <n v="0"/>
    <n v="0"/>
    <n v="0"/>
    <n v="0.39950000000000002"/>
  </r>
  <r>
    <s v="APENs"/>
    <s v="08"/>
    <x v="1"/>
    <s v="20200254"/>
    <x v="16"/>
    <n v="0"/>
    <n v="0"/>
    <n v="0"/>
    <n v="0"/>
    <n v="0"/>
  </r>
  <r>
    <s v="APENs"/>
    <s v="08"/>
    <x v="1"/>
    <s v="20200254"/>
    <x v="16"/>
    <n v="0"/>
    <n v="0"/>
    <n v="0"/>
    <n v="2.3970000000000002E-2"/>
    <n v="0"/>
  </r>
  <r>
    <s v="APENs"/>
    <s v="08"/>
    <x v="1"/>
    <s v="20200254"/>
    <x v="16"/>
    <n v="0"/>
    <n v="5.7"/>
    <n v="0"/>
    <n v="0"/>
    <n v="0"/>
  </r>
  <r>
    <s v="APENs"/>
    <s v="08"/>
    <x v="1"/>
    <s v="20200254"/>
    <x v="16"/>
    <n v="0"/>
    <n v="0"/>
    <n v="5.7"/>
    <n v="0"/>
    <n v="0"/>
  </r>
  <r>
    <s v="APENs"/>
    <s v="08"/>
    <x v="1"/>
    <s v="20200254"/>
    <x v="16"/>
    <n v="19.3"/>
    <n v="0"/>
    <n v="0"/>
    <n v="0"/>
    <n v="0"/>
  </r>
  <r>
    <s v="APENs"/>
    <s v="08"/>
    <x v="1"/>
    <s v="20200254"/>
    <x v="16"/>
    <n v="0"/>
    <n v="0"/>
    <n v="0"/>
    <n v="0"/>
    <n v="0.39950000000000002"/>
  </r>
  <r>
    <s v="APENs"/>
    <s v="08"/>
    <x v="1"/>
    <s v="20200254"/>
    <x v="16"/>
    <n v="0"/>
    <n v="0"/>
    <n v="0"/>
    <n v="0"/>
    <n v="0"/>
  </r>
  <r>
    <s v="APENs"/>
    <s v="08"/>
    <x v="1"/>
    <s v="20200254"/>
    <x v="16"/>
    <n v="0"/>
    <n v="0"/>
    <n v="0"/>
    <n v="2.3970000000000002E-2"/>
    <n v="0"/>
  </r>
  <r>
    <s v="APENs"/>
    <s v="08"/>
    <x v="1"/>
    <s v="20200254"/>
    <x v="16"/>
    <n v="0"/>
    <n v="5.7"/>
    <n v="0"/>
    <n v="0"/>
    <n v="0"/>
  </r>
  <r>
    <s v="APENs"/>
    <s v="08"/>
    <x v="1"/>
    <s v="20200254"/>
    <x v="16"/>
    <n v="0"/>
    <n v="0"/>
    <n v="5.7"/>
    <n v="0"/>
    <n v="0"/>
  </r>
  <r>
    <s v="APENs"/>
    <s v="08"/>
    <x v="1"/>
    <s v="20200254"/>
    <x v="16"/>
    <n v="19.3"/>
    <n v="0"/>
    <n v="0"/>
    <n v="0"/>
    <n v="0"/>
  </r>
  <r>
    <s v="APENs"/>
    <s v="08"/>
    <x v="1"/>
    <s v="20200254"/>
    <x v="16"/>
    <n v="0"/>
    <n v="0"/>
    <n v="0"/>
    <n v="0"/>
    <n v="0.3"/>
  </r>
  <r>
    <s v="APENs"/>
    <s v="08"/>
    <x v="1"/>
    <s v="20200254"/>
    <x v="16"/>
    <n v="0"/>
    <n v="0"/>
    <n v="0"/>
    <n v="0"/>
    <n v="0"/>
  </r>
  <r>
    <s v="APENs"/>
    <s v="08"/>
    <x v="1"/>
    <s v="20200254"/>
    <x v="16"/>
    <n v="0"/>
    <n v="5.7"/>
    <n v="0"/>
    <n v="0"/>
    <n v="0"/>
  </r>
  <r>
    <s v="APENs"/>
    <s v="08"/>
    <x v="1"/>
    <s v="20200254"/>
    <x v="16"/>
    <n v="0"/>
    <n v="0"/>
    <n v="5.7"/>
    <n v="0"/>
    <n v="0"/>
  </r>
  <r>
    <s v="APENs"/>
    <s v="08"/>
    <x v="1"/>
    <s v="20200254"/>
    <x v="16"/>
    <n v="19.3"/>
    <n v="0"/>
    <n v="0"/>
    <n v="0"/>
    <n v="0"/>
  </r>
  <r>
    <s v="APENs"/>
    <s v="08"/>
    <x v="1"/>
    <s v="20200254"/>
    <x v="16"/>
    <n v="0"/>
    <n v="0"/>
    <n v="0"/>
    <n v="0"/>
    <n v="0.4"/>
  </r>
  <r>
    <s v="APENs"/>
    <s v="08"/>
    <x v="1"/>
    <s v="20200254"/>
    <x v="16"/>
    <n v="0"/>
    <n v="0"/>
    <n v="0"/>
    <n v="0"/>
    <n v="0"/>
  </r>
  <r>
    <s v="APENs"/>
    <s v="08"/>
    <x v="1"/>
    <s v="20200254"/>
    <x v="16"/>
    <n v="0"/>
    <n v="5.7"/>
    <n v="0"/>
    <n v="0"/>
    <n v="0"/>
  </r>
  <r>
    <s v="APENs"/>
    <s v="08"/>
    <x v="1"/>
    <s v="20200254"/>
    <x v="16"/>
    <n v="0"/>
    <n v="0"/>
    <n v="5.7"/>
    <n v="0"/>
    <n v="0"/>
  </r>
  <r>
    <s v="APENs"/>
    <s v="08"/>
    <x v="1"/>
    <s v="20200254"/>
    <x v="16"/>
    <n v="19.3"/>
    <n v="0"/>
    <n v="0"/>
    <n v="0"/>
    <n v="0"/>
  </r>
  <r>
    <s v="APENs"/>
    <s v="08"/>
    <x v="1"/>
    <s v="20200254"/>
    <x v="16"/>
    <n v="0"/>
    <n v="0"/>
    <n v="0"/>
    <n v="0"/>
    <n v="0.39950000000000002"/>
  </r>
  <r>
    <s v="APENs"/>
    <s v="08"/>
    <x v="1"/>
    <s v="20200254"/>
    <x v="16"/>
    <n v="0"/>
    <n v="0"/>
    <n v="0"/>
    <n v="0"/>
    <n v="0"/>
  </r>
  <r>
    <s v="APENs"/>
    <s v="08"/>
    <x v="1"/>
    <s v="20200254"/>
    <x v="16"/>
    <n v="0"/>
    <n v="0"/>
    <n v="0"/>
    <n v="2.3970000000000002E-2"/>
    <n v="0"/>
  </r>
  <r>
    <s v="APENs"/>
    <s v="08"/>
    <x v="1"/>
    <s v="20200254"/>
    <x v="16"/>
    <n v="0"/>
    <n v="5.7"/>
    <n v="0"/>
    <n v="0"/>
    <n v="0"/>
  </r>
  <r>
    <s v="APENs"/>
    <s v="08"/>
    <x v="1"/>
    <s v="31000203"/>
    <x v="16"/>
    <n v="0"/>
    <n v="3.9"/>
    <n v="0"/>
    <n v="0"/>
    <n v="0"/>
  </r>
  <r>
    <s v="APENs"/>
    <s v="08"/>
    <x v="1"/>
    <s v="31000302"/>
    <x v="15"/>
    <n v="0"/>
    <n v="7.6"/>
    <n v="0"/>
    <n v="0"/>
    <n v="0"/>
  </r>
  <r>
    <s v="APENs"/>
    <s v="08"/>
    <x v="1"/>
    <s v="31088801"/>
    <x v="17"/>
    <n v="0"/>
    <n v="3.8"/>
    <n v="0"/>
    <n v="0"/>
    <n v="0"/>
  </r>
  <r>
    <s v="APENs"/>
    <s v="08"/>
    <x v="1"/>
    <s v="40400311"/>
    <x v="18"/>
    <n v="0"/>
    <n v="7.1076851069043139"/>
    <n v="0"/>
    <n v="0"/>
    <n v="0"/>
  </r>
  <r>
    <s v="APENs"/>
    <s v="08"/>
    <x v="1"/>
    <s v="31000304"/>
    <x v="15"/>
    <n v="0"/>
    <n v="0.3"/>
    <n v="0"/>
    <n v="0"/>
    <n v="0"/>
  </r>
  <r>
    <s v="APENs"/>
    <s v="08"/>
    <x v="1"/>
    <s v="20200202"/>
    <x v="16"/>
    <n v="0"/>
    <n v="0"/>
    <n v="16.2"/>
    <n v="0"/>
    <n v="0"/>
  </r>
  <r>
    <s v="APENs"/>
    <s v="08"/>
    <x v="1"/>
    <s v="20200202"/>
    <x v="16"/>
    <n v="12.8"/>
    <n v="0"/>
    <n v="0"/>
    <n v="0"/>
    <n v="0"/>
  </r>
  <r>
    <s v="APENs"/>
    <s v="08"/>
    <x v="1"/>
    <s v="20200202"/>
    <x v="16"/>
    <n v="0"/>
    <n v="4.3"/>
    <n v="0"/>
    <n v="0"/>
    <n v="0"/>
  </r>
  <r>
    <s v="APENs"/>
    <s v="08"/>
    <x v="1"/>
    <s v="40400311"/>
    <x v="18"/>
    <n v="0"/>
    <n v="4.9890482000386047"/>
    <n v="0"/>
    <n v="0"/>
    <n v="0"/>
  </r>
  <r>
    <s v="APENs"/>
    <s v="08"/>
    <x v="1"/>
    <s v="40400311"/>
    <x v="18"/>
    <n v="0"/>
    <n v="2.3892756859362962"/>
    <n v="0"/>
    <n v="0"/>
    <n v="0"/>
  </r>
  <r>
    <s v="APENs"/>
    <s v="08"/>
    <x v="1"/>
    <s v="40400311"/>
    <x v="18"/>
    <n v="0"/>
    <n v="0"/>
    <n v="0"/>
    <n v="0"/>
    <n v="0"/>
  </r>
  <r>
    <s v="APENs"/>
    <s v="08"/>
    <x v="1"/>
    <s v="40400311"/>
    <x v="18"/>
    <n v="0"/>
    <n v="0"/>
    <n v="0"/>
    <n v="0"/>
    <n v="0"/>
  </r>
  <r>
    <s v="APENs"/>
    <s v="08"/>
    <x v="1"/>
    <s v="40400311"/>
    <x v="18"/>
    <n v="0"/>
    <n v="1.9403478019872473"/>
    <n v="0"/>
    <n v="0"/>
    <n v="0"/>
  </r>
  <r>
    <s v="APENs"/>
    <s v="08"/>
    <x v="1"/>
    <s v="40400311"/>
    <x v="18"/>
    <n v="0"/>
    <n v="6.7024103695587121"/>
    <n v="0"/>
    <n v="0"/>
    <n v="0"/>
  </r>
  <r>
    <s v="APENs"/>
    <s v="08"/>
    <x v="1"/>
    <s v="40400311"/>
    <x v="18"/>
    <n v="0"/>
    <n v="1.7304823959626068"/>
    <n v="0"/>
    <n v="0"/>
    <n v="0"/>
  </r>
  <r>
    <s v="APENs"/>
    <s v="08"/>
    <x v="1"/>
    <s v="40400311"/>
    <x v="18"/>
    <n v="0"/>
    <n v="2.2990627595794337"/>
    <n v="0"/>
    <n v="0"/>
    <n v="0"/>
  </r>
  <r>
    <s v="APENs"/>
    <s v="08"/>
    <x v="1"/>
    <s v="40400311"/>
    <x v="18"/>
    <n v="0"/>
    <n v="3.8600197580572657"/>
    <n v="0"/>
    <n v="0"/>
    <n v="0"/>
  </r>
  <r>
    <s v="APENs"/>
    <s v="08"/>
    <x v="1"/>
    <s v="40400311"/>
    <x v="18"/>
    <n v="0"/>
    <n v="8.523754678202943"/>
    <n v="0"/>
    <n v="0"/>
    <n v="0"/>
  </r>
  <r>
    <s v="APENs"/>
    <s v="08"/>
    <x v="1"/>
    <s v="40400311"/>
    <x v="18"/>
    <n v="0"/>
    <n v="0.14745302813029168"/>
    <n v="0"/>
    <n v="0"/>
    <n v="0"/>
  </r>
  <r>
    <s v="APENs"/>
    <s v="08"/>
    <x v="1"/>
    <s v="40400311"/>
    <x v="18"/>
    <n v="0"/>
    <n v="0"/>
    <n v="0"/>
    <n v="0"/>
    <n v="0"/>
  </r>
  <r>
    <s v="APENs"/>
    <s v="08"/>
    <x v="1"/>
    <s v="40400311"/>
    <x v="18"/>
    <n v="0"/>
    <n v="0"/>
    <n v="0"/>
    <n v="0"/>
    <n v="0"/>
  </r>
  <r>
    <s v="APENs"/>
    <s v="08"/>
    <x v="1"/>
    <s v="40400311"/>
    <x v="18"/>
    <n v="0"/>
    <n v="4.8045111665786706"/>
    <n v="0"/>
    <n v="0"/>
    <n v="0"/>
  </r>
  <r>
    <s v="APENs"/>
    <s v="08"/>
    <x v="1"/>
    <s v="40400311"/>
    <x v="18"/>
    <n v="0"/>
    <n v="3.8381499577283291"/>
    <n v="0"/>
    <n v="0"/>
    <n v="0"/>
  </r>
  <r>
    <s v="APENs"/>
    <s v="08"/>
    <x v="1"/>
    <s v="31000301"/>
    <x v="15"/>
    <n v="0"/>
    <n v="3.8667189999999998"/>
    <n v="0"/>
    <n v="0"/>
    <n v="0"/>
  </r>
  <r>
    <s v="APENs"/>
    <s v="08"/>
    <x v="1"/>
    <s v="31000301"/>
    <x v="15"/>
    <n v="0"/>
    <n v="3.7905250000000001"/>
    <n v="0"/>
    <n v="0"/>
    <n v="0"/>
  </r>
  <r>
    <s v="APENs"/>
    <s v="08"/>
    <x v="1"/>
    <s v="31088801"/>
    <x v="17"/>
    <n v="0"/>
    <n v="9.9"/>
    <n v="0"/>
    <n v="0"/>
    <n v="0"/>
  </r>
  <r>
    <s v="APENs"/>
    <s v="08"/>
    <x v="1"/>
    <s v="40400311"/>
    <x v="18"/>
    <n v="0"/>
    <n v="1.361395070476288"/>
    <n v="0"/>
    <n v="0"/>
    <n v="0"/>
  </r>
  <r>
    <s v="APENs"/>
    <s v="08"/>
    <x v="1"/>
    <s v="40400311"/>
    <x v="18"/>
    <n v="0"/>
    <n v="2.6175417268695691"/>
    <n v="0"/>
    <n v="0"/>
    <n v="0"/>
  </r>
  <r>
    <s v="APENs"/>
    <s v="08"/>
    <x v="1"/>
    <s v="40400311"/>
    <x v="21"/>
    <n v="0"/>
    <n v="19.813419779442579"/>
    <n v="0"/>
    <n v="0"/>
    <n v="0"/>
  </r>
  <r>
    <s v="APENs"/>
    <s v="08"/>
    <x v="1"/>
    <s v="31000301"/>
    <x v="15"/>
    <n v="0"/>
    <n v="3.5"/>
    <n v="0"/>
    <n v="0"/>
    <n v="0"/>
  </r>
  <r>
    <s v="APENs"/>
    <s v="08"/>
    <x v="1"/>
    <s v="40400311"/>
    <x v="18"/>
    <n v="0"/>
    <n v="4.9890482000386047"/>
    <n v="0"/>
    <n v="0"/>
    <n v="0"/>
  </r>
  <r>
    <s v="APENs"/>
    <s v="08"/>
    <x v="1"/>
    <s v="31000301"/>
    <x v="15"/>
    <n v="0"/>
    <n v="13.61"/>
    <n v="0"/>
    <n v="0"/>
    <n v="0"/>
  </r>
  <r>
    <s v="APENs"/>
    <s v="08"/>
    <x v="1"/>
    <s v="40400311"/>
    <x v="18"/>
    <n v="0"/>
    <n v="4.9890482000386047"/>
    <n v="0"/>
    <n v="0"/>
    <n v="0"/>
  </r>
  <r>
    <s v="APENs"/>
    <s v="08"/>
    <x v="1"/>
    <s v="40400311"/>
    <x v="18"/>
    <n v="0"/>
    <n v="6.1037823532647861"/>
    <n v="0"/>
    <n v="0"/>
    <n v="0"/>
  </r>
  <r>
    <s v="APENs"/>
    <s v="08"/>
    <x v="1"/>
    <s v="40400311"/>
    <x v="18"/>
    <n v="0"/>
    <n v="0"/>
    <n v="0"/>
    <n v="0"/>
    <n v="0"/>
  </r>
  <r>
    <s v="APENs"/>
    <s v="08"/>
    <x v="1"/>
    <s v="40400311"/>
    <x v="18"/>
    <n v="0"/>
    <n v="0"/>
    <n v="0"/>
    <n v="0"/>
    <n v="0"/>
  </r>
  <r>
    <s v="APENs"/>
    <s v="08"/>
    <x v="1"/>
    <s v="40400311"/>
    <x v="18"/>
    <n v="0"/>
    <n v="5.3071919442955737"/>
    <n v="0"/>
    <n v="0"/>
    <n v="0"/>
  </r>
  <r>
    <s v="APENs"/>
    <s v="08"/>
    <x v="1"/>
    <s v="40400311"/>
    <x v="18"/>
    <n v="0"/>
    <n v="1.6621048249991626"/>
    <n v="0"/>
    <n v="0"/>
    <n v="0"/>
  </r>
  <r>
    <s v="APENs"/>
    <s v="08"/>
    <x v="1"/>
    <s v="40400311"/>
    <x v="18"/>
    <n v="0"/>
    <n v="23.104785844442514"/>
    <n v="0"/>
    <n v="0"/>
    <n v="0"/>
  </r>
  <r>
    <s v="APENs"/>
    <s v="08"/>
    <x v="1"/>
    <s v="31000301"/>
    <x v="15"/>
    <n v="0"/>
    <n v="14.79"/>
    <n v="0"/>
    <n v="0"/>
    <n v="0"/>
  </r>
  <r>
    <s v="APENs"/>
    <s v="08"/>
    <x v="1"/>
    <s v="40400311"/>
    <x v="18"/>
    <n v="0"/>
    <n v="4.9890482000386047"/>
    <n v="0"/>
    <n v="0"/>
    <n v="0"/>
  </r>
  <r>
    <s v="APENs"/>
    <s v="08"/>
    <x v="1"/>
    <s v="40400311"/>
    <x v="18"/>
    <n v="0"/>
    <n v="3.0262336205165674"/>
    <n v="0"/>
    <n v="0"/>
    <n v="0"/>
  </r>
  <r>
    <s v="APENs"/>
    <s v="08"/>
    <x v="1"/>
    <s v="40400311"/>
    <x v="18"/>
    <n v="0"/>
    <n v="3.4034876761907196"/>
    <n v="0"/>
    <n v="0"/>
    <n v="0"/>
  </r>
  <r>
    <s v="APENs"/>
    <s v="08"/>
    <x v="1"/>
    <s v="40400311"/>
    <x v="18"/>
    <n v="0"/>
    <n v="1.3149217447772981"/>
    <n v="0"/>
    <n v="0"/>
    <n v="0"/>
  </r>
  <r>
    <s v="APENs"/>
    <s v="08"/>
    <x v="1"/>
    <s v="40400311"/>
    <x v="18"/>
    <n v="0"/>
    <n v="2.0830984813311875"/>
    <n v="0"/>
    <n v="0"/>
    <n v="0"/>
  </r>
  <r>
    <s v="APENs"/>
    <s v="08"/>
    <x v="1"/>
    <s v="40400311"/>
    <x v="18"/>
    <n v="0"/>
    <n v="8.6303699548065076"/>
    <n v="0"/>
    <n v="0"/>
    <n v="0"/>
  </r>
  <r>
    <s v="APENs"/>
    <s v="08"/>
    <x v="1"/>
    <s v="40400311"/>
    <x v="18"/>
    <n v="0"/>
    <n v="11.358627545841316"/>
    <n v="0"/>
    <n v="0"/>
    <n v="0"/>
  </r>
  <r>
    <s v="APENs"/>
    <s v="08"/>
    <x v="1"/>
    <s v="40400311"/>
    <x v="18"/>
    <n v="0"/>
    <n v="2.3810745108129456"/>
    <n v="0"/>
    <n v="0"/>
    <n v="0"/>
  </r>
  <r>
    <s v="APENs"/>
    <s v="08"/>
    <x v="1"/>
    <s v="40400311"/>
    <x v="18"/>
    <n v="0"/>
    <n v="2.7446599412815118"/>
    <n v="0"/>
    <n v="0"/>
    <n v="0"/>
  </r>
  <r>
    <s v="APENs"/>
    <s v="08"/>
    <x v="1"/>
    <s v="40400311"/>
    <x v="18"/>
    <n v="0"/>
    <n v="2.2225184584281568"/>
    <n v="0"/>
    <n v="0"/>
    <n v="0"/>
  </r>
  <r>
    <s v="APENs"/>
    <s v="08"/>
    <x v="1"/>
    <s v="40400311"/>
    <x v="18"/>
    <n v="0"/>
    <n v="4.5707882687476973"/>
    <n v="0"/>
    <n v="0"/>
    <n v="0"/>
  </r>
  <r>
    <s v="APENs"/>
    <s v="08"/>
    <x v="1"/>
    <s v="40400311"/>
    <x v="18"/>
    <n v="0"/>
    <n v="3.8162801573993934"/>
    <n v="0"/>
    <n v="0"/>
    <n v="0"/>
  </r>
  <r>
    <s v="APENs"/>
    <s v="08"/>
    <x v="1"/>
    <s v="40400311"/>
    <x v="18"/>
    <n v="0"/>
    <n v="5.4100418563706292"/>
    <n v="0"/>
    <n v="0"/>
    <n v="0"/>
  </r>
  <r>
    <s v="APENs"/>
    <s v="08"/>
    <x v="1"/>
    <s v="40400311"/>
    <x v="18"/>
    <n v="0"/>
    <n v="2.0912996564545385"/>
    <n v="0"/>
    <n v="0"/>
    <n v="0"/>
  </r>
  <r>
    <s v="APENs"/>
    <s v="08"/>
    <x v="1"/>
    <s v="40400311"/>
    <x v="18"/>
    <n v="0"/>
    <n v="4.3028832147182268"/>
    <n v="0"/>
    <n v="0"/>
    <n v="0"/>
  </r>
  <r>
    <s v="APENs"/>
    <s v="08"/>
    <x v="1"/>
    <s v="40400311"/>
    <x v="18"/>
    <n v="0"/>
    <n v="11.227408743867699"/>
    <n v="0"/>
    <n v="0"/>
    <n v="0"/>
  </r>
  <r>
    <s v="APENs"/>
    <s v="08"/>
    <x v="1"/>
    <s v="40400311"/>
    <x v="18"/>
    <n v="0"/>
    <n v="1.8944714534941114"/>
    <n v="0"/>
    <n v="0"/>
    <n v="0"/>
  </r>
  <r>
    <s v="APENs"/>
    <s v="08"/>
    <x v="1"/>
    <s v="40400311"/>
    <x v="18"/>
    <n v="0"/>
    <n v="2.2115835582636882"/>
    <n v="0"/>
    <n v="0"/>
    <n v="0"/>
  </r>
  <r>
    <s v="APENs"/>
    <s v="08"/>
    <x v="1"/>
    <s v="40400311"/>
    <x v="18"/>
    <n v="0"/>
    <n v="4.9890482000386047"/>
    <n v="0"/>
    <n v="0"/>
    <n v="0"/>
  </r>
  <r>
    <s v="APENs"/>
    <s v="08"/>
    <x v="1"/>
    <s v="40400311"/>
    <x v="18"/>
    <n v="0"/>
    <n v="0"/>
    <n v="0"/>
    <n v="0"/>
    <n v="0"/>
  </r>
  <r>
    <s v="APENs"/>
    <s v="08"/>
    <x v="1"/>
    <s v="40400311"/>
    <x v="18"/>
    <n v="0"/>
    <n v="0"/>
    <n v="0"/>
    <n v="0"/>
    <n v="0"/>
  </r>
  <r>
    <s v="APENs"/>
    <s v="08"/>
    <x v="1"/>
    <s v="40400311"/>
    <x v="18"/>
    <n v="0"/>
    <n v="4.0817679150612554"/>
    <n v="0"/>
    <n v="0"/>
    <n v="0"/>
  </r>
  <r>
    <s v="APENs"/>
    <s v="08"/>
    <x v="1"/>
    <s v="40400311"/>
    <x v="18"/>
    <n v="0"/>
    <n v="4.3110843898415778"/>
    <n v="0"/>
    <n v="0"/>
    <n v="0"/>
  </r>
  <r>
    <s v="APENs"/>
    <s v="08"/>
    <x v="1"/>
    <s v="40400311"/>
    <x v="18"/>
    <n v="0"/>
    <n v="3.2367304486825801"/>
    <n v="0"/>
    <n v="0"/>
    <n v="0"/>
  </r>
  <r>
    <s v="APENs"/>
    <s v="08"/>
    <x v="1"/>
    <s v="20200253"/>
    <x v="16"/>
    <n v="0"/>
    <n v="0"/>
    <n v="17.100000000000001"/>
    <n v="0"/>
    <n v="0"/>
  </r>
  <r>
    <s v="APENs"/>
    <s v="08"/>
    <x v="1"/>
    <s v="20200253"/>
    <x v="16"/>
    <n v="10.199999999999999"/>
    <n v="0"/>
    <n v="0"/>
    <n v="0"/>
    <n v="0"/>
  </r>
  <r>
    <s v="APENs"/>
    <s v="08"/>
    <x v="1"/>
    <s v="20200253"/>
    <x v="16"/>
    <n v="0"/>
    <n v="0"/>
    <n v="0"/>
    <n v="0"/>
    <n v="4.3799999999999999E-2"/>
  </r>
  <r>
    <s v="APENs"/>
    <s v="08"/>
    <x v="1"/>
    <s v="20200253"/>
    <x v="16"/>
    <n v="0"/>
    <n v="0"/>
    <n v="0"/>
    <n v="0"/>
    <n v="0"/>
  </r>
  <r>
    <s v="APENs"/>
    <s v="08"/>
    <x v="1"/>
    <s v="20200253"/>
    <x v="16"/>
    <n v="0"/>
    <n v="0"/>
    <n v="0"/>
    <n v="2.6280000000000001E-3"/>
    <n v="0"/>
  </r>
  <r>
    <s v="APENs"/>
    <s v="08"/>
    <x v="1"/>
    <s v="20200253"/>
    <x v="16"/>
    <n v="0"/>
    <n v="0.2"/>
    <n v="0"/>
    <n v="0"/>
    <n v="0"/>
  </r>
  <r>
    <s v="APENs"/>
    <s v="08"/>
    <x v="1"/>
    <s v="40400311"/>
    <x v="18"/>
    <n v="0"/>
    <n v="0"/>
    <n v="0"/>
    <n v="0"/>
    <n v="0"/>
  </r>
  <r>
    <s v="APENs"/>
    <s v="08"/>
    <x v="1"/>
    <s v="40400311"/>
    <x v="18"/>
    <n v="0"/>
    <n v="0"/>
    <n v="0"/>
    <n v="0"/>
    <n v="0"/>
  </r>
  <r>
    <s v="APENs"/>
    <s v="08"/>
    <x v="1"/>
    <s v="40400311"/>
    <x v="18"/>
    <n v="0"/>
    <n v="3.820373910648466"/>
    <n v="0"/>
    <n v="0"/>
    <n v="0"/>
  </r>
  <r>
    <s v="APENs"/>
    <s v="08"/>
    <x v="1"/>
    <s v="40400311"/>
    <x v="18"/>
    <n v="0"/>
    <n v="5.3198289300137676"/>
    <n v="0"/>
    <n v="0"/>
    <n v="0"/>
  </r>
  <r>
    <s v="APENs"/>
    <s v="08"/>
    <x v="1"/>
    <s v="40400311"/>
    <x v="18"/>
    <n v="0"/>
    <n v="3.8982919086329044"/>
    <n v="0"/>
    <n v="0"/>
    <n v="0"/>
  </r>
  <r>
    <s v="APENs"/>
    <s v="08"/>
    <x v="1"/>
    <s v="40400311"/>
    <x v="18"/>
    <n v="0"/>
    <n v="3.231262998600346"/>
    <n v="0"/>
    <n v="0"/>
    <n v="0"/>
  </r>
  <r>
    <s v="APENs"/>
    <s v="08"/>
    <x v="1"/>
    <s v="40400311"/>
    <x v="18"/>
    <n v="0"/>
    <n v="2.4822223373342758"/>
    <n v="0"/>
    <n v="0"/>
    <n v="0"/>
  </r>
  <r>
    <s v="APENs"/>
    <s v="08"/>
    <x v="1"/>
    <s v="40400311"/>
    <x v="18"/>
    <n v="0"/>
    <n v="2.1159031818245921"/>
    <n v="0"/>
    <n v="0"/>
    <n v="0"/>
  </r>
  <r>
    <s v="APENs"/>
    <s v="08"/>
    <x v="1"/>
    <s v="40400311"/>
    <x v="18"/>
    <n v="0"/>
    <n v="2.0284239805088466"/>
    <n v="0"/>
    <n v="0"/>
    <n v="0"/>
  </r>
  <r>
    <s v="APENs"/>
    <s v="08"/>
    <x v="1"/>
    <s v="40400311"/>
    <x v="18"/>
    <n v="0"/>
    <n v="1.869867928124058"/>
    <n v="0"/>
    <n v="0"/>
    <n v="0"/>
  </r>
  <r>
    <s v="APENs"/>
    <s v="08"/>
    <x v="1"/>
    <s v="40400311"/>
    <x v="18"/>
    <n v="0"/>
    <n v="1.7003769755748013"/>
    <n v="0"/>
    <n v="0"/>
    <n v="0"/>
  </r>
  <r>
    <s v="APENs"/>
    <s v="08"/>
    <x v="1"/>
    <s v="40400311"/>
    <x v="18"/>
    <n v="0"/>
    <n v="3.2148606483536435"/>
    <n v="0"/>
    <n v="0"/>
    <n v="0"/>
  </r>
  <r>
    <s v="APENs"/>
    <s v="08"/>
    <x v="1"/>
    <s v="40400311"/>
    <x v="18"/>
    <n v="0"/>
    <n v="5.4619826321518534"/>
    <n v="0"/>
    <n v="0"/>
    <n v="0"/>
  </r>
  <r>
    <s v="APENs"/>
    <s v="08"/>
    <x v="1"/>
    <s v="40400311"/>
    <x v="18"/>
    <n v="0"/>
    <n v="8.5824364782199307"/>
    <n v="0"/>
    <n v="0"/>
    <n v="0"/>
  </r>
  <r>
    <s v="APENs"/>
    <s v="08"/>
    <x v="1"/>
    <s v="40400311"/>
    <x v="18"/>
    <n v="0"/>
    <n v="5.2815567794381284"/>
    <n v="0"/>
    <n v="0"/>
    <n v="0"/>
  </r>
  <r>
    <s v="APENs"/>
    <s v="08"/>
    <x v="1"/>
    <s v="40400311"/>
    <x v="18"/>
    <n v="0"/>
    <n v="19.723826171659471"/>
    <n v="0"/>
    <n v="0"/>
    <n v="0"/>
  </r>
  <r>
    <s v="APENs"/>
    <s v="08"/>
    <x v="1"/>
    <s v="40400311"/>
    <x v="18"/>
    <n v="0"/>
    <n v="12.080330956696216"/>
    <n v="0"/>
    <n v="0"/>
    <n v="0"/>
  </r>
  <r>
    <s v="APENs"/>
    <s v="08"/>
    <x v="1"/>
    <s v="40400311"/>
    <x v="18"/>
    <n v="0"/>
    <n v="11.992851755380471"/>
    <n v="0"/>
    <n v="0"/>
    <n v="0"/>
  </r>
  <r>
    <s v="APENs"/>
    <s v="08"/>
    <x v="1"/>
    <s v="40400311"/>
    <x v="18"/>
    <n v="0"/>
    <n v="11.755252777156825"/>
    <n v="0"/>
    <n v="0"/>
    <n v="0"/>
  </r>
  <r>
    <s v="APENs"/>
    <s v="08"/>
    <x v="1"/>
    <s v="40400311"/>
    <x v="18"/>
    <n v="0"/>
    <n v="15.841936613273269"/>
    <n v="0"/>
    <n v="0"/>
    <n v="0"/>
  </r>
  <r>
    <s v="APENs"/>
    <s v="08"/>
    <x v="1"/>
    <s v="40400311"/>
    <x v="18"/>
    <n v="0"/>
    <n v="11.730414151433234"/>
    <n v="0"/>
    <n v="0"/>
    <n v="0"/>
  </r>
  <r>
    <s v="APENs"/>
    <s v="08"/>
    <x v="1"/>
    <s v="40400311"/>
    <x v="18"/>
    <n v="0"/>
    <n v="11.128994642387486"/>
    <n v="0"/>
    <n v="0"/>
    <n v="0"/>
  </r>
  <r>
    <s v="APENs"/>
    <s v="08"/>
    <x v="1"/>
    <s v="40400311"/>
    <x v="18"/>
    <n v="0"/>
    <n v="10.882959388686952"/>
    <n v="0"/>
    <n v="0"/>
    <n v="0"/>
  </r>
  <r>
    <s v="APENs"/>
    <s v="08"/>
    <x v="1"/>
    <s v="40400311"/>
    <x v="18"/>
    <n v="0"/>
    <n v="9.5324992183751309"/>
    <n v="0"/>
    <n v="0"/>
    <n v="0"/>
  </r>
  <r>
    <s v="APENs"/>
    <s v="08"/>
    <x v="1"/>
    <s v="40400311"/>
    <x v="18"/>
    <n v="0"/>
    <n v="9.4832921676350246"/>
    <n v="0"/>
    <n v="0"/>
    <n v="0"/>
  </r>
  <r>
    <s v="APENs"/>
    <s v="08"/>
    <x v="1"/>
    <s v="40400311"/>
    <x v="18"/>
    <n v="0"/>
    <n v="8.9857542101517218"/>
    <n v="0"/>
    <n v="0"/>
    <n v="0"/>
  </r>
  <r>
    <s v="APENs"/>
    <s v="08"/>
    <x v="1"/>
    <s v="40400311"/>
    <x v="18"/>
    <n v="0"/>
    <n v="8.9720855849461376"/>
    <n v="0"/>
    <n v="0"/>
    <n v="0"/>
  </r>
  <r>
    <s v="APENs"/>
    <s v="08"/>
    <x v="1"/>
    <s v="40400311"/>
    <x v="18"/>
    <n v="0"/>
    <n v="8.6549734801765617"/>
    <n v="0"/>
    <n v="0"/>
    <n v="0"/>
  </r>
  <r>
    <s v="APENs"/>
    <s v="08"/>
    <x v="1"/>
    <s v="40400311"/>
    <x v="18"/>
    <n v="0"/>
    <n v="2.1405067071946453"/>
    <n v="0"/>
    <n v="0"/>
    <n v="0"/>
  </r>
  <r>
    <s v="APENs"/>
    <s v="08"/>
    <x v="1"/>
    <s v="40400311"/>
    <x v="18"/>
    <n v="0"/>
    <n v="8.6303699548065076"/>
    <n v="0"/>
    <n v="0"/>
    <n v="0"/>
  </r>
  <r>
    <s v="APENs"/>
    <s v="08"/>
    <x v="1"/>
    <s v="40400311"/>
    <x v="18"/>
    <n v="0"/>
    <n v="8.1656366978166108"/>
    <n v="0"/>
    <n v="0"/>
    <n v="0"/>
  </r>
  <r>
    <s v="APENs"/>
    <s v="08"/>
    <x v="1"/>
    <s v="40400311"/>
    <x v="18"/>
    <n v="0"/>
    <n v="7.476737987455115"/>
    <n v="0"/>
    <n v="0"/>
    <n v="0"/>
  </r>
  <r>
    <s v="APENs"/>
    <s v="08"/>
    <x v="1"/>
    <s v="40400311"/>
    <x v="18"/>
    <n v="0"/>
    <n v="7.4630693622495299"/>
    <n v="0"/>
    <n v="0"/>
    <n v="0"/>
  </r>
  <r>
    <s v="APENs"/>
    <s v="08"/>
    <x v="1"/>
    <s v="40400311"/>
    <x v="18"/>
    <n v="0"/>
    <n v="7.2908446846591568"/>
    <n v="0"/>
    <n v="0"/>
    <n v="0"/>
  </r>
  <r>
    <s v="APENs"/>
    <s v="08"/>
    <x v="1"/>
    <s v="40400311"/>
    <x v="18"/>
    <n v="0"/>
    <n v="7.1158862820276658"/>
    <n v="0"/>
    <n v="0"/>
    <n v="0"/>
  </r>
  <r>
    <s v="APENs"/>
    <s v="08"/>
    <x v="1"/>
    <s v="40400311"/>
    <x v="18"/>
    <n v="0"/>
    <n v="5.6150712344544083"/>
    <n v="0"/>
    <n v="0"/>
    <n v="0"/>
  </r>
  <r>
    <s v="APENs"/>
    <s v="08"/>
    <x v="1"/>
    <s v="40400311"/>
    <x v="18"/>
    <n v="0"/>
    <n v="6.5746087238864908"/>
    <n v="0"/>
    <n v="0"/>
    <n v="0"/>
  </r>
  <r>
    <s v="APENs"/>
    <s v="08"/>
    <x v="1"/>
    <s v="40400311"/>
    <x v="18"/>
    <n v="0"/>
    <n v="6.3203722950626053"/>
    <n v="0"/>
    <n v="0"/>
    <n v="0"/>
  </r>
  <r>
    <s v="APENs"/>
    <s v="08"/>
    <x v="1"/>
    <s v="40400311"/>
    <x v="18"/>
    <n v="0"/>
    <n v="6.1508813425133484"/>
    <n v="0"/>
    <n v="0"/>
    <n v="0"/>
  </r>
  <r>
    <s v="APENs"/>
    <s v="08"/>
    <x v="1"/>
    <s v="40400311"/>
    <x v="18"/>
    <n v="0"/>
    <n v="5.8583727631138247"/>
    <n v="0"/>
    <n v="0"/>
    <n v="0"/>
  </r>
  <r>
    <s v="APENs"/>
    <s v="08"/>
    <x v="1"/>
    <s v="40400311"/>
    <x v="18"/>
    <n v="0"/>
    <n v="5.8583727631138247"/>
    <n v="0"/>
    <n v="0"/>
    <n v="0"/>
  </r>
  <r>
    <s v="APENs"/>
    <s v="08"/>
    <x v="1"/>
    <s v="40400311"/>
    <x v="18"/>
    <n v="0"/>
    <n v="5.8365029627848886"/>
    <n v="0"/>
    <n v="0"/>
    <n v="0"/>
  </r>
  <r>
    <s v="APENs"/>
    <s v="08"/>
    <x v="1"/>
    <s v="40400311"/>
    <x v="18"/>
    <n v="0"/>
    <n v="5.4592489071107364"/>
    <n v="0"/>
    <n v="0"/>
    <n v="0"/>
  </r>
  <r>
    <s v="APENs"/>
    <s v="08"/>
    <x v="1"/>
    <s v="40400311"/>
    <x v="18"/>
    <n v="0"/>
    <n v="5.4127755814117471"/>
    <n v="0"/>
    <n v="0"/>
    <n v="0"/>
  </r>
  <r>
    <s v="APENs"/>
    <s v="08"/>
    <x v="1"/>
    <s v="40400311"/>
    <x v="18"/>
    <n v="0"/>
    <n v="5.385438331000576"/>
    <n v="0"/>
    <n v="0"/>
    <n v="0"/>
  </r>
  <r>
    <s v="APENs"/>
    <s v="08"/>
    <x v="1"/>
    <s v="40400311"/>
    <x v="18"/>
    <n v="0"/>
    <n v="5.224148553574671"/>
    <n v="0"/>
    <n v="0"/>
    <n v="0"/>
  </r>
  <r>
    <s v="APENs"/>
    <s v="08"/>
    <x v="1"/>
    <s v="40400311"/>
    <x v="18"/>
    <n v="0"/>
    <n v="4.8113560723659976"/>
    <n v="0"/>
    <n v="0"/>
    <n v="0"/>
  </r>
  <r>
    <s v="APENs"/>
    <s v="08"/>
    <x v="1"/>
    <s v="40400311"/>
    <x v="18"/>
    <n v="0"/>
    <n v="4.7129419708857831"/>
    <n v="0"/>
    <n v="0"/>
    <n v="0"/>
  </r>
  <r>
    <s v="APENs"/>
    <s v="08"/>
    <x v="1"/>
    <s v="40400311"/>
    <x v="18"/>
    <n v="0"/>
    <n v="4.710208245844667"/>
    <n v="0"/>
    <n v="0"/>
    <n v="0"/>
  </r>
  <r>
    <s v="APENs"/>
    <s v="08"/>
    <x v="1"/>
    <s v="40400311"/>
    <x v="18"/>
    <n v="0"/>
    <n v="4.7074745208035491"/>
    <n v="0"/>
    <n v="0"/>
    <n v="0"/>
  </r>
  <r>
    <s v="APENs"/>
    <s v="08"/>
    <x v="1"/>
    <s v="40400311"/>
    <x v="18"/>
    <n v="0"/>
    <n v="4.7074745208035491"/>
    <n v="0"/>
    <n v="0"/>
    <n v="0"/>
  </r>
  <r>
    <s v="APENs"/>
    <s v="08"/>
    <x v="1"/>
    <s v="40400311"/>
    <x v="18"/>
    <n v="0"/>
    <n v="4.5817231689121662"/>
    <n v="0"/>
    <n v="0"/>
    <n v="0"/>
  </r>
  <r>
    <s v="APENs"/>
    <s v="08"/>
    <x v="1"/>
    <s v="40400311"/>
    <x v="18"/>
    <n v="0"/>
    <n v="0"/>
    <n v="0"/>
    <n v="0"/>
    <n v="0"/>
  </r>
  <r>
    <s v="APENs"/>
    <s v="08"/>
    <x v="1"/>
    <s v="40400311"/>
    <x v="18"/>
    <n v="0"/>
    <n v="0"/>
    <n v="0"/>
    <n v="0"/>
    <n v="0"/>
  </r>
  <r>
    <s v="APENs"/>
    <s v="08"/>
    <x v="1"/>
    <s v="40400311"/>
    <x v="18"/>
    <n v="0"/>
    <n v="3.4707315030364865"/>
    <n v="0"/>
    <n v="0"/>
    <n v="0"/>
  </r>
  <r>
    <s v="APENs"/>
    <s v="08"/>
    <x v="1"/>
    <s v="40400311"/>
    <x v="18"/>
    <n v="0"/>
    <n v="4.2946820395948757"/>
    <n v="0"/>
    <n v="0"/>
    <n v="0"/>
  </r>
  <r>
    <s v="APENs"/>
    <s v="08"/>
    <x v="1"/>
    <s v="40400311"/>
    <x v="18"/>
    <n v="0"/>
    <n v="4.0568479610176933"/>
    <n v="0"/>
    <n v="0"/>
    <n v="0"/>
  </r>
  <r>
    <s v="APENs"/>
    <s v="08"/>
    <x v="1"/>
    <s v="40400311"/>
    <x v="18"/>
    <n v="0"/>
    <n v="4.0240432605242891"/>
    <n v="0"/>
    <n v="0"/>
    <n v="0"/>
  </r>
  <r>
    <s v="APENs"/>
    <s v="08"/>
    <x v="1"/>
    <s v="40400311"/>
    <x v="18"/>
    <n v="0"/>
    <n v="3.9994397351542355"/>
    <n v="0"/>
    <n v="0"/>
    <n v="0"/>
  </r>
  <r>
    <s v="APENs"/>
    <s v="08"/>
    <x v="1"/>
    <s v="40400311"/>
    <x v="18"/>
    <n v="0"/>
    <n v="4.7457466713791883"/>
    <n v="0"/>
    <n v="0"/>
    <n v="0"/>
  </r>
  <r>
    <s v="APENs"/>
    <s v="08"/>
    <x v="1"/>
    <s v="40400311"/>
    <x v="18"/>
    <n v="0"/>
    <n v="3.991238560030884"/>
    <n v="0"/>
    <n v="0"/>
    <n v="0"/>
  </r>
  <r>
    <s v="APENs"/>
    <s v="08"/>
    <x v="1"/>
    <s v="40400311"/>
    <x v="18"/>
    <n v="0"/>
    <n v="3.7807417318648717"/>
    <n v="0"/>
    <n v="0"/>
    <n v="0"/>
  </r>
  <r>
    <s v="APENs"/>
    <s v="08"/>
    <x v="1"/>
    <s v="40400311"/>
    <x v="18"/>
    <n v="0"/>
    <n v="3.5921147040277956"/>
    <n v="0"/>
    <n v="0"/>
    <n v="0"/>
  </r>
  <r>
    <s v="APENs"/>
    <s v="08"/>
    <x v="1"/>
    <s v="40400311"/>
    <x v="18"/>
    <n v="0"/>
    <n v="3.5702449036988595"/>
    <n v="0"/>
    <n v="0"/>
    <n v="0"/>
  </r>
  <r>
    <s v="APENs"/>
    <s v="08"/>
    <x v="1"/>
    <s v="40400311"/>
    <x v="18"/>
    <n v="0"/>
    <n v="3.3214759249572086"/>
    <n v="0"/>
    <n v="0"/>
    <n v="0"/>
  </r>
  <r>
    <s v="APENs"/>
    <s v="08"/>
    <x v="1"/>
    <s v="40400311"/>
    <x v="18"/>
    <n v="0"/>
    <n v="3.299606124628272"/>
    <n v="0"/>
    <n v="0"/>
    <n v="0"/>
  </r>
  <r>
    <s v="APENs"/>
    <s v="08"/>
    <x v="1"/>
    <s v="40400311"/>
    <x v="18"/>
    <n v="0"/>
    <n v="3.2668014241348673"/>
    <n v="0"/>
    <n v="0"/>
    <n v="0"/>
  </r>
  <r>
    <s v="APENs"/>
    <s v="08"/>
    <x v="1"/>
    <s v="40400311"/>
    <x v="18"/>
    <n v="0"/>
    <n v="3.1765884977780048"/>
    <n v="0"/>
    <n v="0"/>
    <n v="0"/>
  </r>
  <r>
    <s v="APENs"/>
    <s v="08"/>
    <x v="1"/>
    <s v="40400311"/>
    <x v="18"/>
    <n v="0"/>
    <n v="3.1765884977780048"/>
    <n v="0"/>
    <n v="0"/>
    <n v="0"/>
  </r>
  <r>
    <s v="APENs"/>
    <s v="08"/>
    <x v="1"/>
    <s v="40400311"/>
    <x v="18"/>
    <n v="0"/>
    <n v="3.0590383210099721"/>
    <n v="0"/>
    <n v="0"/>
    <n v="0"/>
  </r>
  <r>
    <s v="APENs"/>
    <s v="08"/>
    <x v="1"/>
    <s v="40400311"/>
    <x v="18"/>
    <n v="0"/>
    <n v="3.0070975452287483"/>
    <n v="0"/>
    <n v="0"/>
    <n v="0"/>
  </r>
  <r>
    <s v="APENs"/>
    <s v="08"/>
    <x v="1"/>
    <s v="40400311"/>
    <x v="18"/>
    <n v="0"/>
    <n v="2.8376065926794918"/>
    <n v="0"/>
    <n v="0"/>
    <n v="0"/>
  </r>
  <r>
    <s v="APENs"/>
    <s v="08"/>
    <x v="1"/>
    <s v="40400311"/>
    <x v="18"/>
    <n v="0"/>
    <n v="2.7856658168982675"/>
    <n v="0"/>
    <n v="0"/>
    <n v="0"/>
  </r>
  <r>
    <s v="APENs"/>
    <s v="08"/>
    <x v="1"/>
    <s v="40400311"/>
    <x v="18"/>
    <n v="0"/>
    <n v="2.7801983668160335"/>
    <n v="0"/>
    <n v="0"/>
    <n v="0"/>
  </r>
  <r>
    <s v="APENs"/>
    <s v="08"/>
    <x v="1"/>
    <s v="40400311"/>
    <x v="18"/>
    <n v="0"/>
    <n v="2.5806364388144893"/>
    <n v="0"/>
    <n v="0"/>
    <n v="0"/>
  </r>
  <r>
    <s v="APENs"/>
    <s v="08"/>
    <x v="1"/>
    <s v="40400311"/>
    <x v="18"/>
    <n v="0"/>
    <n v="2.4986246875809783"/>
    <n v="0"/>
    <n v="0"/>
    <n v="0"/>
  </r>
  <r>
    <s v="APENs"/>
    <s v="08"/>
    <x v="1"/>
    <s v="40400311"/>
    <x v="18"/>
    <n v="0"/>
    <n v="2.3564709854428916"/>
    <n v="0"/>
    <n v="0"/>
    <n v="0"/>
  </r>
  <r>
    <s v="APENs"/>
    <s v="08"/>
    <x v="1"/>
    <s v="40400311"/>
    <x v="18"/>
    <n v="0"/>
    <n v="2.3756070607307112"/>
    <n v="0"/>
    <n v="0"/>
    <n v="0"/>
  </r>
  <r>
    <s v="APENs"/>
    <s v="08"/>
    <x v="1"/>
    <s v="40400311"/>
    <x v="18"/>
    <n v="0"/>
    <n v="2.0912996564545385"/>
    <n v="0"/>
    <n v="0"/>
    <n v="0"/>
  </r>
  <r>
    <s v="APENs"/>
    <s v="08"/>
    <x v="1"/>
    <s v="40400311"/>
    <x v="18"/>
    <n v="0"/>
    <n v="2.0803647562900704"/>
    <n v="0"/>
    <n v="0"/>
    <n v="0"/>
  </r>
  <r>
    <s v="APENs"/>
    <s v="08"/>
    <x v="1"/>
    <s v="40400311"/>
    <x v="18"/>
    <n v="0"/>
    <n v="2.0584949559611343"/>
    <n v="0"/>
    <n v="0"/>
    <n v="0"/>
  </r>
  <r>
    <s v="APENs"/>
    <s v="08"/>
    <x v="1"/>
    <s v="40400311"/>
    <x v="18"/>
    <n v="0"/>
    <n v="1.9081400786996967"/>
    <n v="0"/>
    <n v="0"/>
    <n v="0"/>
  </r>
  <r>
    <s v="APENs"/>
    <s v="08"/>
    <x v="1"/>
    <s v="40400311"/>
    <x v="18"/>
    <n v="0"/>
    <n v="1.8972051785352286"/>
    <n v="0"/>
    <n v="0"/>
    <n v="0"/>
  </r>
  <r>
    <s v="APENs"/>
    <s v="08"/>
    <x v="1"/>
    <s v="40400311"/>
    <x v="18"/>
    <n v="0"/>
    <n v="1.8507318528362386"/>
    <n v="0"/>
    <n v="0"/>
    <n v="0"/>
  </r>
  <r>
    <s v="APENs"/>
    <s v="08"/>
    <x v="1"/>
    <s v="40400311"/>
    <x v="18"/>
    <n v="0"/>
    <n v="1.8069922521783661"/>
    <n v="0"/>
    <n v="0"/>
    <n v="0"/>
  </r>
  <r>
    <s v="APENs"/>
    <s v="08"/>
    <x v="1"/>
    <s v="40400311"/>
    <x v="18"/>
    <n v="0"/>
    <n v="1.7905899019316636"/>
    <n v="0"/>
    <n v="0"/>
    <n v="0"/>
  </r>
  <r>
    <s v="APENs"/>
    <s v="08"/>
    <x v="1"/>
    <s v="40400311"/>
    <x v="18"/>
    <n v="0"/>
    <n v="0"/>
    <n v="0"/>
    <n v="0"/>
    <n v="0"/>
  </r>
  <r>
    <s v="APENs"/>
    <s v="08"/>
    <x v="1"/>
    <s v="40400311"/>
    <x v="18"/>
    <n v="0"/>
    <n v="0"/>
    <n v="0"/>
    <n v="0"/>
    <n v="0"/>
  </r>
  <r>
    <s v="APENs"/>
    <s v="08"/>
    <x v="1"/>
    <s v="40400311"/>
    <x v="18"/>
    <n v="0"/>
    <n v="4.0527241367931683"/>
    <n v="0"/>
    <n v="0"/>
    <n v="0"/>
  </r>
  <r>
    <s v="APENs"/>
    <s v="08"/>
    <x v="1"/>
    <s v="31000301"/>
    <x v="15"/>
    <n v="0"/>
    <n v="4.199325"/>
    <n v="0"/>
    <n v="0"/>
    <n v="0"/>
  </r>
  <r>
    <s v="APENs"/>
    <s v="08"/>
    <x v="1"/>
    <s v="40400311"/>
    <x v="18"/>
    <n v="0"/>
    <n v="4.9890482000386047"/>
    <n v="0"/>
    <n v="0"/>
    <n v="0"/>
  </r>
  <r>
    <s v="APENs"/>
    <s v="08"/>
    <x v="1"/>
    <s v="40400311"/>
    <x v="18"/>
    <n v="0"/>
    <n v="17.687201016027274"/>
    <n v="0"/>
    <n v="0"/>
    <n v="0"/>
  </r>
  <r>
    <s v="APENs"/>
    <s v="08"/>
    <x v="1"/>
    <s v="40400311"/>
    <x v="18"/>
    <n v="0"/>
    <n v="12.638010865084093"/>
    <n v="0"/>
    <n v="0"/>
    <n v="0"/>
  </r>
  <r>
    <s v="APENs"/>
    <s v="08"/>
    <x v="1"/>
    <s v="40400311"/>
    <x v="18"/>
    <n v="0"/>
    <n v="6.5527389235575537"/>
    <n v="0"/>
    <n v="0"/>
    <n v="0"/>
  </r>
  <r>
    <s v="APENs"/>
    <s v="08"/>
    <x v="1"/>
    <s v="40400311"/>
    <x v="18"/>
    <n v="0"/>
    <n v="0"/>
    <n v="0"/>
    <n v="0"/>
    <n v="0"/>
  </r>
  <r>
    <s v="APENs"/>
    <s v="08"/>
    <x v="1"/>
    <s v="40400311"/>
    <x v="18"/>
    <n v="0"/>
    <n v="0"/>
    <n v="0"/>
    <n v="0"/>
    <n v="0"/>
  </r>
  <r>
    <s v="APENs"/>
    <s v="08"/>
    <x v="1"/>
    <s v="40400311"/>
    <x v="18"/>
    <n v="0"/>
    <n v="1.497988717596372"/>
    <n v="0"/>
    <n v="0"/>
    <n v="0"/>
  </r>
  <r>
    <s v="APENs"/>
    <s v="08"/>
    <x v="1"/>
    <s v="40400311"/>
    <x v="18"/>
    <n v="0"/>
    <n v="4.6582674700634428"/>
    <n v="0"/>
    <n v="0"/>
    <n v="0"/>
  </r>
  <r>
    <s v="APENs"/>
    <s v="08"/>
    <x v="1"/>
    <s v="40400311"/>
    <x v="18"/>
    <n v="0"/>
    <n v="11.228771505800696"/>
    <n v="0"/>
    <n v="0"/>
    <n v="0"/>
  </r>
  <r>
    <s v="APENs"/>
    <s v="08"/>
    <x v="1"/>
    <s v="40400311"/>
    <x v="18"/>
    <n v="0"/>
    <n v="3.9775699348252989"/>
    <n v="0"/>
    <n v="0"/>
    <n v="0"/>
  </r>
  <r>
    <s v="APENs"/>
    <s v="08"/>
    <x v="1"/>
    <s v="40400311"/>
    <x v="18"/>
    <n v="0"/>
    <n v="1.5806830567359873"/>
    <n v="0"/>
    <n v="0"/>
    <n v="0"/>
  </r>
  <r>
    <s v="APENs"/>
    <s v="08"/>
    <x v="1"/>
    <s v="40400311"/>
    <x v="18"/>
    <n v="0"/>
    <n v="6.3457412634441717"/>
    <n v="0"/>
    <n v="0"/>
    <n v="0"/>
  </r>
  <r>
    <s v="APENs"/>
    <s v="08"/>
    <x v="1"/>
    <s v="40400311"/>
    <x v="18"/>
    <n v="0"/>
    <n v="3.0617720460510891"/>
    <n v="0"/>
    <n v="0"/>
    <n v="0"/>
  </r>
  <r>
    <s v="APENs"/>
    <s v="08"/>
    <x v="1"/>
    <s v="40400311"/>
    <x v="18"/>
    <n v="0"/>
    <n v="3.060665434154445"/>
    <n v="0"/>
    <n v="0"/>
    <n v="0"/>
  </r>
  <r>
    <s v="APENs"/>
    <s v="08"/>
    <x v="1"/>
    <s v="40400311"/>
    <x v="18"/>
    <n v="0"/>
    <n v="0.24575504688381944"/>
    <n v="0"/>
    <n v="0"/>
    <n v="0"/>
  </r>
  <r>
    <s v="APENs"/>
    <s v="08"/>
    <x v="1"/>
    <s v="31000304"/>
    <x v="15"/>
    <n v="0"/>
    <n v="13.89255"/>
    <n v="0"/>
    <n v="0"/>
    <n v="0"/>
  </r>
  <r>
    <s v="APENs"/>
    <s v="08"/>
    <x v="1"/>
    <s v="40400311"/>
    <x v="18"/>
    <n v="0"/>
    <n v="0"/>
    <n v="0"/>
    <n v="0"/>
    <n v="0"/>
  </r>
  <r>
    <s v="APENs"/>
    <s v="08"/>
    <x v="1"/>
    <s v="40400311"/>
    <x v="18"/>
    <n v="0"/>
    <n v="0"/>
    <n v="0"/>
    <n v="0"/>
    <n v="0"/>
  </r>
  <r>
    <s v="APENs"/>
    <s v="08"/>
    <x v="1"/>
    <s v="40400311"/>
    <x v="18"/>
    <n v="0"/>
    <n v="12.779262437958611"/>
    <n v="0"/>
    <n v="0"/>
    <n v="0"/>
  </r>
  <r>
    <s v="APENs"/>
    <s v="08"/>
    <x v="1"/>
    <s v="40400311"/>
    <x v="18"/>
    <n v="0"/>
    <n v="12.479990878410655"/>
    <n v="0"/>
    <n v="0"/>
    <n v="0"/>
  </r>
  <r>
    <s v="APENs"/>
    <s v="08"/>
    <x v="1"/>
    <s v="40400311"/>
    <x v="18"/>
    <n v="0"/>
    <n v="0"/>
    <n v="0"/>
    <n v="0"/>
    <n v="0"/>
  </r>
  <r>
    <s v="APENs"/>
    <s v="08"/>
    <x v="1"/>
    <s v="40400311"/>
    <x v="18"/>
    <n v="0"/>
    <n v="0"/>
    <n v="0"/>
    <n v="0"/>
    <n v="0"/>
  </r>
  <r>
    <s v="APENs"/>
    <s v="08"/>
    <x v="1"/>
    <s v="40400311"/>
    <x v="18"/>
    <n v="0"/>
    <n v="4.6213119498107309"/>
    <n v="0"/>
    <n v="0"/>
    <n v="0"/>
  </r>
  <r>
    <s v="APENs"/>
    <s v="08"/>
    <x v="1"/>
    <s v="40400311"/>
    <x v="18"/>
    <n v="0"/>
    <n v="0"/>
    <n v="0"/>
    <n v="0"/>
    <n v="0"/>
  </r>
  <r>
    <s v="APENs"/>
    <s v="08"/>
    <x v="1"/>
    <s v="40400311"/>
    <x v="18"/>
    <n v="0"/>
    <n v="0"/>
    <n v="0"/>
    <n v="0"/>
    <n v="0"/>
  </r>
  <r>
    <s v="APENs"/>
    <s v="08"/>
    <x v="1"/>
    <s v="40400311"/>
    <x v="18"/>
    <n v="0"/>
    <n v="1.0075956922236597"/>
    <n v="0"/>
    <n v="0"/>
    <n v="0"/>
  </r>
  <r>
    <s v="APENs"/>
    <s v="08"/>
    <x v="1"/>
    <s v="40400311"/>
    <x v="18"/>
    <n v="0"/>
    <n v="3.0070975452287483"/>
    <n v="0"/>
    <n v="0"/>
    <n v="0"/>
  </r>
  <r>
    <s v="APENs"/>
    <s v="08"/>
    <x v="1"/>
    <s v="40400311"/>
    <x v="18"/>
    <n v="0"/>
    <n v="3.8572860330161487"/>
    <n v="0"/>
    <n v="0"/>
    <n v="0"/>
  </r>
  <r>
    <s v="APENs"/>
    <s v="08"/>
    <x v="1"/>
    <s v="40400311"/>
    <x v="18"/>
    <n v="0"/>
    <n v="3.2339967236414631"/>
    <n v="0"/>
    <n v="0"/>
    <n v="0"/>
  </r>
  <r>
    <s v="APENs"/>
    <s v="08"/>
    <x v="1"/>
    <s v="40400311"/>
    <x v="18"/>
    <n v="0"/>
    <n v="3.0098312702698653"/>
    <n v="0"/>
    <n v="0"/>
    <n v="0"/>
  </r>
  <r>
    <s v="APENs"/>
    <s v="08"/>
    <x v="1"/>
    <s v="40400311"/>
    <x v="18"/>
    <n v="0"/>
    <n v="2.0557612309200168"/>
    <n v="0"/>
    <n v="0"/>
    <n v="0"/>
  </r>
  <r>
    <s v="APENs"/>
    <s v="08"/>
    <x v="1"/>
    <s v="40400311"/>
    <x v="18"/>
    <n v="0"/>
    <n v="2.1897137579347521"/>
    <n v="0"/>
    <n v="0"/>
    <n v="0"/>
  </r>
  <r>
    <s v="APENs"/>
    <s v="08"/>
    <x v="1"/>
    <s v="40400311"/>
    <x v="18"/>
    <n v="0"/>
    <n v="2.0612286810022509"/>
    <n v="0"/>
    <n v="0"/>
    <n v="0"/>
  </r>
  <r>
    <s v="APENs"/>
    <s v="08"/>
    <x v="1"/>
    <s v="40400311"/>
    <x v="18"/>
    <n v="0"/>
    <n v="2.7091215157469906"/>
    <n v="0"/>
    <n v="0"/>
    <n v="0"/>
  </r>
  <r>
    <s v="APENs"/>
    <s v="08"/>
    <x v="1"/>
    <s v="40400311"/>
    <x v="18"/>
    <n v="0"/>
    <n v="2.0065541801799101"/>
    <n v="0"/>
    <n v="0"/>
    <n v="0"/>
  </r>
  <r>
    <s v="APENs"/>
    <s v="08"/>
    <x v="1"/>
    <s v="40400311"/>
    <x v="18"/>
    <n v="0"/>
    <n v="4.3712263407461531"/>
    <n v="0"/>
    <n v="0"/>
    <n v="0"/>
  </r>
  <r>
    <s v="APENs"/>
    <s v="08"/>
    <x v="1"/>
    <s v="40400311"/>
    <x v="18"/>
    <n v="0"/>
    <n v="3.6167182293978493"/>
    <n v="0"/>
    <n v="0"/>
    <n v="0"/>
  </r>
  <r>
    <s v="APENs"/>
    <s v="08"/>
    <x v="1"/>
    <s v="40400311"/>
    <x v="18"/>
    <n v="0"/>
    <n v="3.0836418463800253"/>
    <n v="0"/>
    <n v="0"/>
    <n v="0"/>
  </r>
  <r>
    <s v="APENs"/>
    <s v="08"/>
    <x v="1"/>
    <s v="40400311"/>
    <x v="18"/>
    <n v="0"/>
    <n v="8.7014468058755501"/>
    <n v="0"/>
    <n v="0"/>
    <n v="0"/>
  </r>
  <r>
    <s v="APENs"/>
    <s v="08"/>
    <x v="1"/>
    <s v="40400311"/>
    <x v="18"/>
    <n v="0"/>
    <n v="2.1377729821535283"/>
    <n v="0"/>
    <n v="0"/>
    <n v="0"/>
  </r>
  <r>
    <s v="APENs"/>
    <s v="08"/>
    <x v="1"/>
    <s v="40400311"/>
    <x v="18"/>
    <n v="0"/>
    <n v="3.2175943733947605"/>
    <n v="0"/>
    <n v="0"/>
    <n v="0"/>
  </r>
  <r>
    <s v="APENs"/>
    <s v="08"/>
    <x v="1"/>
    <s v="40400311"/>
    <x v="18"/>
    <n v="0"/>
    <n v="6.4023840462961168"/>
    <n v="0"/>
    <n v="0"/>
    <n v="0"/>
  </r>
  <r>
    <s v="APENs"/>
    <s v="08"/>
    <x v="1"/>
    <s v="40400311"/>
    <x v="18"/>
    <n v="0"/>
    <n v="2.0393588806733147"/>
    <n v="0"/>
    <n v="0"/>
    <n v="0"/>
  </r>
  <r>
    <s v="APENs"/>
    <s v="08"/>
    <x v="1"/>
    <s v="40400311"/>
    <x v="18"/>
    <n v="0"/>
    <n v="3.2968723995871549"/>
    <n v="0"/>
    <n v="0"/>
    <n v="0"/>
  </r>
  <r>
    <s v="APENs"/>
    <s v="08"/>
    <x v="1"/>
    <s v="40400311"/>
    <x v="18"/>
    <n v="0"/>
    <n v="2.8348728676383743"/>
    <n v="0"/>
    <n v="0"/>
    <n v="0"/>
  </r>
  <r>
    <s v="APENs"/>
    <s v="08"/>
    <x v="1"/>
    <s v="40400311"/>
    <x v="18"/>
    <n v="0"/>
    <n v="1.998353005056559"/>
    <n v="0"/>
    <n v="0"/>
    <n v="0"/>
  </r>
  <r>
    <s v="APENs"/>
    <s v="08"/>
    <x v="1"/>
    <s v="40400311"/>
    <x v="18"/>
    <n v="0"/>
    <n v="4.4094984913217914"/>
    <n v="0"/>
    <n v="0"/>
    <n v="0"/>
  </r>
  <r>
    <s v="APENs"/>
    <s v="08"/>
    <x v="1"/>
    <s v="40400311"/>
    <x v="18"/>
    <n v="0"/>
    <n v="9.4969607928406106"/>
    <n v="0"/>
    <n v="0"/>
    <n v="0"/>
  </r>
  <r>
    <s v="APENs"/>
    <s v="08"/>
    <x v="1"/>
    <s v="40400311"/>
    <x v="18"/>
    <n v="0"/>
    <n v="7.7692465668546387"/>
    <n v="0"/>
    <n v="0"/>
    <n v="0"/>
  </r>
  <r>
    <s v="APENs"/>
    <s v="08"/>
    <x v="1"/>
    <s v="40400311"/>
    <x v="18"/>
    <n v="0"/>
    <n v="4.4805753423908348"/>
    <n v="0"/>
    <n v="0"/>
    <n v="0"/>
  </r>
  <r>
    <s v="APENs"/>
    <s v="08"/>
    <x v="1"/>
    <s v="40400311"/>
    <x v="18"/>
    <n v="0"/>
    <n v="3.7205997809602964"/>
    <n v="0"/>
    <n v="0"/>
    <n v="0"/>
  </r>
  <r>
    <s v="APENs"/>
    <s v="08"/>
    <x v="1"/>
    <s v="40400311"/>
    <x v="18"/>
    <n v="0"/>
    <n v="3.3433457252861447"/>
    <n v="0"/>
    <n v="0"/>
    <n v="0"/>
  </r>
  <r>
    <s v="APENs"/>
    <s v="08"/>
    <x v="1"/>
    <s v="40400311"/>
    <x v="18"/>
    <n v="0"/>
    <n v="3.5921147040277956"/>
    <n v="0"/>
    <n v="0"/>
    <n v="0"/>
  </r>
  <r>
    <s v="APENs"/>
    <s v="08"/>
    <x v="1"/>
    <s v="40400311"/>
    <x v="18"/>
    <n v="0"/>
    <n v="3.2503990738881652"/>
    <n v="0"/>
    <n v="0"/>
    <n v="0"/>
  </r>
  <r>
    <s v="APENs"/>
    <s v="08"/>
    <x v="1"/>
    <s v="40400311"/>
    <x v="18"/>
    <n v="0"/>
    <n v="3.1683873226546537"/>
    <n v="0"/>
    <n v="0"/>
    <n v="0"/>
  </r>
  <r>
    <s v="APENs"/>
    <s v="08"/>
    <x v="1"/>
    <s v="40400311"/>
    <x v="18"/>
    <n v="0"/>
    <n v="3.0727069462155572"/>
    <n v="0"/>
    <n v="0"/>
    <n v="0"/>
  </r>
  <r>
    <s v="APENs"/>
    <s v="08"/>
    <x v="1"/>
    <s v="40400311"/>
    <x v="18"/>
    <n v="0"/>
    <n v="2.946955594324173"/>
    <n v="0"/>
    <n v="0"/>
    <n v="0"/>
  </r>
  <r>
    <s v="APENs"/>
    <s v="08"/>
    <x v="1"/>
    <s v="40400311"/>
    <x v="18"/>
    <n v="0"/>
    <n v="2.8020681671449701"/>
    <n v="0"/>
    <n v="0"/>
    <n v="0"/>
  </r>
  <r>
    <s v="APENs"/>
    <s v="08"/>
    <x v="1"/>
    <s v="40400311"/>
    <x v="18"/>
    <n v="0"/>
    <n v="2.7555948414459803"/>
    <n v="0"/>
    <n v="0"/>
    <n v="0"/>
  </r>
  <r>
    <s v="APENs"/>
    <s v="08"/>
    <x v="1"/>
    <s v="40400311"/>
    <x v="18"/>
    <n v="0"/>
    <n v="2.5724352636911383"/>
    <n v="0"/>
    <n v="0"/>
    <n v="0"/>
  </r>
  <r>
    <s v="APENs"/>
    <s v="08"/>
    <x v="1"/>
    <s v="40400311"/>
    <x v="18"/>
    <n v="0"/>
    <n v="2.4904235124576268"/>
    <n v="0"/>
    <n v="0"/>
    <n v="0"/>
  </r>
  <r>
    <s v="APENs"/>
    <s v="08"/>
    <x v="1"/>
    <s v="40400311"/>
    <x v="18"/>
    <n v="0"/>
    <n v="2.3974768610596473"/>
    <n v="0"/>
    <n v="0"/>
    <n v="0"/>
  </r>
  <r>
    <s v="APENs"/>
    <s v="08"/>
    <x v="1"/>
    <s v="40400311"/>
    <x v="18"/>
    <n v="0"/>
    <n v="2.3428023602373065"/>
    <n v="0"/>
    <n v="0"/>
    <n v="0"/>
  </r>
  <r>
    <s v="APENs"/>
    <s v="08"/>
    <x v="1"/>
    <s v="40400311"/>
    <x v="18"/>
    <n v="0"/>
    <n v="2.2143172833048053"/>
    <n v="0"/>
    <n v="0"/>
    <n v="0"/>
  </r>
  <r>
    <s v="APENs"/>
    <s v="08"/>
    <x v="1"/>
    <s v="40400311"/>
    <x v="18"/>
    <n v="0"/>
    <n v="2.178778857770284"/>
    <n v="0"/>
    <n v="0"/>
    <n v="0"/>
  </r>
  <r>
    <s v="APENs"/>
    <s v="08"/>
    <x v="1"/>
    <s v="40400311"/>
    <x v="18"/>
    <n v="0"/>
    <n v="2.1951812080169861"/>
    <n v="0"/>
    <n v="0"/>
    <n v="0"/>
  </r>
  <r>
    <s v="APENs"/>
    <s v="08"/>
    <x v="1"/>
    <s v="40400311"/>
    <x v="18"/>
    <n v="0"/>
    <n v="2.0694298561256024"/>
    <n v="0"/>
    <n v="0"/>
    <n v="0"/>
  </r>
  <r>
    <s v="APENs"/>
    <s v="08"/>
    <x v="1"/>
    <s v="40400311"/>
    <x v="18"/>
    <n v="0"/>
    <n v="2.0530275058788998"/>
    <n v="0"/>
    <n v="0"/>
    <n v="0"/>
  </r>
  <r>
    <s v="APENs"/>
    <s v="08"/>
    <x v="1"/>
    <s v="40400311"/>
    <x v="18"/>
    <n v="0"/>
    <n v="2.0557612309200168"/>
    <n v="0"/>
    <n v="0"/>
    <n v="0"/>
  </r>
  <r>
    <s v="APENs"/>
    <s v="08"/>
    <x v="1"/>
    <s v="40400311"/>
    <x v="18"/>
    <n v="0"/>
    <n v="2.0393588806733147"/>
    <n v="0"/>
    <n v="0"/>
    <n v="0"/>
  </r>
  <r>
    <s v="APENs"/>
    <s v="08"/>
    <x v="1"/>
    <s v="40400311"/>
    <x v="18"/>
    <n v="0"/>
    <n v="2.0092879052210271"/>
    <n v="0"/>
    <n v="0"/>
    <n v="0"/>
  </r>
  <r>
    <s v="APENs"/>
    <s v="08"/>
    <x v="1"/>
    <s v="40400311"/>
    <x v="18"/>
    <n v="0"/>
    <n v="0"/>
    <n v="0"/>
    <n v="0"/>
    <n v="0"/>
  </r>
  <r>
    <s v="APENs"/>
    <s v="08"/>
    <x v="1"/>
    <s v="40400311"/>
    <x v="18"/>
    <n v="0"/>
    <n v="0"/>
    <n v="0"/>
    <n v="0"/>
    <n v="0"/>
  </r>
  <r>
    <s v="APENs"/>
    <s v="08"/>
    <x v="1"/>
    <s v="40400311"/>
    <x v="18"/>
    <n v="0"/>
    <n v="2.8217147655842174"/>
    <n v="0"/>
    <n v="0"/>
    <n v="0"/>
  </r>
  <r>
    <s v="APENs"/>
    <s v="08"/>
    <x v="1"/>
    <s v="40400311"/>
    <x v="18"/>
    <n v="0"/>
    <n v="2.5532991884033187"/>
    <n v="0"/>
    <n v="0"/>
    <n v="0"/>
  </r>
  <r>
    <s v="APENs"/>
    <s v="08"/>
    <x v="1"/>
    <s v="31088801"/>
    <x v="17"/>
    <n v="0"/>
    <n v="2.04"/>
    <n v="0"/>
    <n v="0"/>
    <n v="0"/>
  </r>
  <r>
    <s v="APENs"/>
    <s v="08"/>
    <x v="1"/>
    <s v="40400311"/>
    <x v="18"/>
    <n v="0"/>
    <n v="9.2256527978799578"/>
    <n v="0"/>
    <n v="0"/>
    <n v="0"/>
  </r>
  <r>
    <s v="APENs"/>
    <s v="08"/>
    <x v="1"/>
    <s v="40400311"/>
    <x v="18"/>
    <n v="0"/>
    <n v="31.27791505794066"/>
    <n v="0"/>
    <n v="0"/>
    <n v="0"/>
  </r>
  <r>
    <s v="APENs"/>
    <s v="08"/>
    <x v="1"/>
    <s v="40400311"/>
    <x v="18"/>
    <n v="0"/>
    <n v="1.16175113072351"/>
    <n v="0"/>
    <n v="0"/>
    <n v="0"/>
  </r>
  <r>
    <s v="APENs"/>
    <s v="08"/>
    <x v="1"/>
    <s v="40400311"/>
    <x v="18"/>
    <n v="0"/>
    <n v="0"/>
    <n v="0"/>
    <n v="0"/>
    <n v="0"/>
  </r>
  <r>
    <s v="APENs"/>
    <s v="08"/>
    <x v="1"/>
    <s v="40400311"/>
    <x v="18"/>
    <n v="0"/>
    <n v="0"/>
    <n v="0"/>
    <n v="0"/>
    <n v="0"/>
  </r>
  <r>
    <s v="APENs"/>
    <s v="08"/>
    <x v="1"/>
    <s v="40400311"/>
    <x v="18"/>
    <n v="0"/>
    <n v="12.596063221190674"/>
    <n v="0"/>
    <n v="0"/>
    <n v="0"/>
  </r>
  <r>
    <s v="APENs"/>
    <s v="08"/>
    <x v="1"/>
    <s v="40400311"/>
    <x v="18"/>
    <n v="0"/>
    <n v="7.8814867561028059"/>
    <n v="0"/>
    <n v="0"/>
    <n v="0"/>
  </r>
  <r>
    <s v="APENs"/>
    <s v="08"/>
    <x v="1"/>
    <s v="40400311"/>
    <x v="18"/>
    <n v="0"/>
    <n v="7.5370308399819592"/>
    <n v="0"/>
    <n v="0"/>
    <n v="0"/>
  </r>
  <r>
    <s v="APENs"/>
    <s v="08"/>
    <x v="1"/>
    <s v="40400311"/>
    <x v="18"/>
    <n v="0"/>
    <n v="3.9831172096787335"/>
    <n v="0"/>
    <n v="0"/>
    <n v="0"/>
  </r>
  <r>
    <s v="APENs"/>
    <s v="08"/>
    <x v="1"/>
    <s v="40400311"/>
    <x v="18"/>
    <n v="0"/>
    <n v="4.1553451677391564"/>
    <n v="0"/>
    <n v="0"/>
    <n v="0"/>
  </r>
  <r>
    <s v="APENs"/>
    <s v="08"/>
    <x v="1"/>
    <s v="40400311"/>
    <x v="18"/>
    <n v="0"/>
    <n v="2.7638512378151616"/>
    <n v="0"/>
    <n v="0"/>
    <n v="0"/>
  </r>
  <r>
    <s v="APENs"/>
    <s v="08"/>
    <x v="1"/>
    <s v="20200253"/>
    <x v="16"/>
    <n v="0"/>
    <n v="0"/>
    <n v="20.34"/>
    <n v="0"/>
    <n v="0"/>
  </r>
  <r>
    <s v="APENs"/>
    <s v="08"/>
    <x v="1"/>
    <s v="20200253"/>
    <x v="16"/>
    <n v="20.34"/>
    <n v="0"/>
    <n v="0"/>
    <n v="0"/>
    <n v="0"/>
  </r>
  <r>
    <s v="APENs"/>
    <s v="08"/>
    <x v="1"/>
    <s v="20200253"/>
    <x v="16"/>
    <n v="0"/>
    <n v="0"/>
    <n v="0"/>
    <n v="0"/>
    <n v="0.33324999999999999"/>
  </r>
  <r>
    <s v="APENs"/>
    <s v="08"/>
    <x v="1"/>
    <s v="20200253"/>
    <x v="16"/>
    <n v="0"/>
    <n v="0"/>
    <n v="0"/>
    <n v="0"/>
    <n v="0"/>
  </r>
  <r>
    <s v="APENs"/>
    <s v="08"/>
    <x v="1"/>
    <s v="20200253"/>
    <x v="16"/>
    <n v="0"/>
    <n v="0"/>
    <n v="0"/>
    <n v="1.9994999999999999E-2"/>
    <n v="0"/>
  </r>
  <r>
    <s v="APENs"/>
    <s v="08"/>
    <x v="1"/>
    <s v="20200253"/>
    <x v="16"/>
    <n v="0"/>
    <n v="2.54"/>
    <n v="0"/>
    <n v="0"/>
    <n v="0"/>
  </r>
  <r>
    <s v="APENs"/>
    <s v="08"/>
    <x v="1"/>
    <s v="20200254"/>
    <x v="16"/>
    <n v="0"/>
    <n v="0"/>
    <n v="6"/>
    <n v="0"/>
    <n v="0"/>
  </r>
  <r>
    <s v="APENs"/>
    <s v="08"/>
    <x v="1"/>
    <s v="20200254"/>
    <x v="16"/>
    <n v="0"/>
    <n v="0"/>
    <n v="6"/>
    <n v="0"/>
    <n v="0"/>
  </r>
  <r>
    <s v="APENs"/>
    <s v="08"/>
    <x v="1"/>
    <s v="20200254"/>
    <x v="16"/>
    <n v="24"/>
    <n v="0"/>
    <n v="0"/>
    <n v="0"/>
    <n v="0"/>
  </r>
  <r>
    <s v="APENs"/>
    <s v="08"/>
    <x v="1"/>
    <s v="20200254"/>
    <x v="16"/>
    <n v="24"/>
    <n v="0"/>
    <n v="0"/>
    <n v="0"/>
    <n v="0"/>
  </r>
  <r>
    <s v="APENs"/>
    <s v="08"/>
    <x v="1"/>
    <s v="20200254"/>
    <x v="16"/>
    <n v="0"/>
    <n v="0"/>
    <n v="0"/>
    <n v="0"/>
    <n v="1.0105"/>
  </r>
  <r>
    <s v="APENs"/>
    <s v="08"/>
    <x v="1"/>
    <s v="20200254"/>
    <x v="16"/>
    <n v="0"/>
    <n v="0"/>
    <n v="0"/>
    <n v="0"/>
    <n v="1.0105"/>
  </r>
  <r>
    <s v="APENs"/>
    <s v="08"/>
    <x v="1"/>
    <s v="20200254"/>
    <x v="16"/>
    <n v="0"/>
    <n v="0"/>
    <n v="0"/>
    <n v="0"/>
    <n v="0"/>
  </r>
  <r>
    <s v="APENs"/>
    <s v="08"/>
    <x v="1"/>
    <s v="20200254"/>
    <x v="16"/>
    <n v="0"/>
    <n v="0"/>
    <n v="0"/>
    <n v="0"/>
    <n v="0"/>
  </r>
  <r>
    <s v="APENs"/>
    <s v="08"/>
    <x v="1"/>
    <s v="20200254"/>
    <x v="16"/>
    <n v="0"/>
    <n v="0"/>
    <n v="0"/>
    <n v="6.0630000000000003E-2"/>
    <n v="0"/>
  </r>
  <r>
    <s v="APENs"/>
    <s v="08"/>
    <x v="1"/>
    <s v="20200254"/>
    <x v="16"/>
    <n v="0"/>
    <n v="0"/>
    <n v="0"/>
    <n v="6.0630000000000003E-2"/>
    <n v="0"/>
  </r>
  <r>
    <s v="APENs"/>
    <s v="08"/>
    <x v="1"/>
    <s v="20200254"/>
    <x v="16"/>
    <n v="0"/>
    <n v="3.4"/>
    <n v="0"/>
    <n v="0"/>
    <n v="0"/>
  </r>
  <r>
    <s v="APENs"/>
    <s v="08"/>
    <x v="1"/>
    <s v="20200254"/>
    <x v="16"/>
    <n v="0"/>
    <n v="3.4"/>
    <n v="0"/>
    <n v="0"/>
    <n v="0"/>
  </r>
  <r>
    <s v="APENs"/>
    <s v="08"/>
    <x v="1"/>
    <s v="20200254"/>
    <x v="16"/>
    <n v="0"/>
    <n v="0"/>
    <n v="6"/>
    <n v="0"/>
    <n v="0"/>
  </r>
  <r>
    <s v="APENs"/>
    <s v="08"/>
    <x v="1"/>
    <s v="20200254"/>
    <x v="16"/>
    <n v="24"/>
    <n v="0"/>
    <n v="0"/>
    <n v="0"/>
    <n v="0"/>
  </r>
  <r>
    <s v="APENs"/>
    <s v="08"/>
    <x v="1"/>
    <s v="20200254"/>
    <x v="16"/>
    <n v="0"/>
    <n v="0"/>
    <n v="0"/>
    <n v="0"/>
    <n v="1.0105"/>
  </r>
  <r>
    <s v="APENs"/>
    <s v="08"/>
    <x v="1"/>
    <s v="20200254"/>
    <x v="16"/>
    <n v="0"/>
    <n v="0"/>
    <n v="0"/>
    <n v="0"/>
    <n v="0"/>
  </r>
  <r>
    <s v="APENs"/>
    <s v="08"/>
    <x v="1"/>
    <s v="20200254"/>
    <x v="16"/>
    <n v="0"/>
    <n v="0"/>
    <n v="0"/>
    <n v="6.0630000000000003E-2"/>
    <n v="0"/>
  </r>
  <r>
    <s v="APENs"/>
    <s v="08"/>
    <x v="1"/>
    <s v="20200254"/>
    <x v="16"/>
    <n v="0"/>
    <n v="3.4"/>
    <n v="0"/>
    <n v="0"/>
    <n v="0"/>
  </r>
  <r>
    <s v="APENs"/>
    <s v="08"/>
    <x v="1"/>
    <s v="20200254"/>
    <x v="16"/>
    <n v="0"/>
    <n v="0"/>
    <n v="6"/>
    <n v="0"/>
    <n v="0"/>
  </r>
  <r>
    <s v="APENs"/>
    <s v="08"/>
    <x v="1"/>
    <s v="20200254"/>
    <x v="16"/>
    <n v="24"/>
    <n v="0"/>
    <n v="0"/>
    <n v="0"/>
    <n v="0"/>
  </r>
  <r>
    <s v="APENs"/>
    <s v="08"/>
    <x v="1"/>
    <s v="20200254"/>
    <x v="16"/>
    <n v="0"/>
    <n v="0"/>
    <n v="0"/>
    <n v="0"/>
    <n v="1.0105"/>
  </r>
  <r>
    <s v="APENs"/>
    <s v="08"/>
    <x v="1"/>
    <s v="20200254"/>
    <x v="16"/>
    <n v="0"/>
    <n v="0"/>
    <n v="0"/>
    <n v="0"/>
    <n v="0"/>
  </r>
  <r>
    <s v="APENs"/>
    <s v="08"/>
    <x v="1"/>
    <s v="20200254"/>
    <x v="16"/>
    <n v="0"/>
    <n v="0"/>
    <n v="0"/>
    <n v="6.0630000000000003E-2"/>
    <n v="0"/>
  </r>
  <r>
    <s v="APENs"/>
    <s v="08"/>
    <x v="1"/>
    <s v="20200254"/>
    <x v="16"/>
    <n v="0"/>
    <n v="3.4"/>
    <n v="0"/>
    <n v="0"/>
    <n v="0"/>
  </r>
  <r>
    <s v="APENs"/>
    <s v="08"/>
    <x v="1"/>
    <s v="31000203"/>
    <x v="16"/>
    <n v="0"/>
    <n v="8.6300000000000008"/>
    <n v="0"/>
    <n v="0"/>
    <n v="0"/>
  </r>
  <r>
    <s v="APENs"/>
    <s v="08"/>
    <x v="1"/>
    <s v="31000302"/>
    <x v="15"/>
    <n v="0"/>
    <n v="8.3699999999999992"/>
    <n v="0"/>
    <n v="0"/>
    <n v="0"/>
  </r>
  <r>
    <s v="APENs"/>
    <s v="08"/>
    <x v="1"/>
    <s v="31000302"/>
    <x v="15"/>
    <n v="0"/>
    <n v="8.3699999999999992"/>
    <n v="0"/>
    <n v="0"/>
    <n v="0"/>
  </r>
  <r>
    <s v="APENs"/>
    <s v="08"/>
    <x v="1"/>
    <s v="31088801"/>
    <x v="17"/>
    <n v="0"/>
    <n v="7.49"/>
    <n v="0"/>
    <n v="0"/>
    <n v="0"/>
  </r>
  <r>
    <s v="APENs"/>
    <s v="08"/>
    <x v="1"/>
    <s v="40400311"/>
    <x v="18"/>
    <n v="0"/>
    <n v="9.5680376439096531"/>
    <n v="0"/>
    <n v="0"/>
    <n v="0"/>
  </r>
  <r>
    <s v="APENs"/>
    <s v="08"/>
    <x v="1"/>
    <s v="20200254"/>
    <x v="16"/>
    <n v="0"/>
    <n v="0"/>
    <n v="6"/>
    <n v="0"/>
    <n v="0"/>
  </r>
  <r>
    <s v="APENs"/>
    <s v="08"/>
    <x v="1"/>
    <s v="20200254"/>
    <x v="16"/>
    <n v="0"/>
    <n v="0"/>
    <n v="6"/>
    <n v="0"/>
    <n v="0"/>
  </r>
  <r>
    <s v="APENs"/>
    <s v="08"/>
    <x v="1"/>
    <s v="20200254"/>
    <x v="16"/>
    <n v="34.299999999999997"/>
    <n v="0"/>
    <n v="0"/>
    <n v="0"/>
    <n v="0"/>
  </r>
  <r>
    <s v="APENs"/>
    <s v="08"/>
    <x v="1"/>
    <s v="20200254"/>
    <x v="16"/>
    <n v="34.299999999999997"/>
    <n v="0"/>
    <n v="0"/>
    <n v="0"/>
    <n v="0"/>
  </r>
  <r>
    <s v="APENs"/>
    <s v="08"/>
    <x v="1"/>
    <s v="20200254"/>
    <x v="16"/>
    <n v="0"/>
    <n v="0"/>
    <n v="0"/>
    <n v="0"/>
    <n v="1.0105500000000001"/>
  </r>
  <r>
    <s v="APENs"/>
    <s v="08"/>
    <x v="1"/>
    <s v="20200254"/>
    <x v="16"/>
    <n v="0"/>
    <n v="0"/>
    <n v="0"/>
    <n v="0"/>
    <n v="1.0105"/>
  </r>
  <r>
    <s v="APENs"/>
    <s v="08"/>
    <x v="1"/>
    <s v="20200254"/>
    <x v="16"/>
    <n v="0"/>
    <n v="0"/>
    <n v="0"/>
    <n v="0"/>
    <n v="0"/>
  </r>
  <r>
    <s v="APENs"/>
    <s v="08"/>
    <x v="1"/>
    <s v="20200254"/>
    <x v="16"/>
    <n v="0"/>
    <n v="0"/>
    <n v="0"/>
    <n v="0"/>
    <n v="0"/>
  </r>
  <r>
    <s v="APENs"/>
    <s v="08"/>
    <x v="1"/>
    <s v="20200254"/>
    <x v="16"/>
    <n v="0"/>
    <n v="0"/>
    <n v="0"/>
    <n v="6.0632999999999999E-2"/>
    <n v="0"/>
  </r>
  <r>
    <s v="APENs"/>
    <s v="08"/>
    <x v="1"/>
    <s v="20200254"/>
    <x v="16"/>
    <n v="0"/>
    <n v="0"/>
    <n v="0"/>
    <n v="6.0630000000000003E-2"/>
    <n v="0"/>
  </r>
  <r>
    <s v="APENs"/>
    <s v="08"/>
    <x v="1"/>
    <s v="20200254"/>
    <x v="16"/>
    <n v="0"/>
    <n v="3.4"/>
    <n v="0"/>
    <n v="0"/>
    <n v="0"/>
  </r>
  <r>
    <s v="APENs"/>
    <s v="08"/>
    <x v="1"/>
    <s v="20200254"/>
    <x v="16"/>
    <n v="0"/>
    <n v="3.4"/>
    <n v="0"/>
    <n v="0"/>
    <n v="0"/>
  </r>
  <r>
    <s v="APENs"/>
    <s v="08"/>
    <x v="1"/>
    <s v="20200254"/>
    <x v="16"/>
    <n v="0"/>
    <n v="0"/>
    <n v="6"/>
    <n v="0"/>
    <n v="0"/>
  </r>
  <r>
    <s v="APENs"/>
    <s v="08"/>
    <x v="1"/>
    <s v="20200254"/>
    <x v="16"/>
    <n v="34.299999999999997"/>
    <n v="0"/>
    <n v="0"/>
    <n v="0"/>
    <n v="0"/>
  </r>
  <r>
    <s v="APENs"/>
    <s v="08"/>
    <x v="1"/>
    <s v="20200254"/>
    <x v="16"/>
    <n v="0"/>
    <n v="0"/>
    <n v="0"/>
    <n v="0"/>
    <n v="1.0105"/>
  </r>
  <r>
    <s v="APENs"/>
    <s v="08"/>
    <x v="1"/>
    <s v="20200254"/>
    <x v="16"/>
    <n v="0"/>
    <n v="0"/>
    <n v="0"/>
    <n v="0"/>
    <n v="0"/>
  </r>
  <r>
    <s v="APENs"/>
    <s v="08"/>
    <x v="1"/>
    <s v="20200254"/>
    <x v="16"/>
    <n v="0"/>
    <n v="0"/>
    <n v="0"/>
    <n v="6.0630000000000003E-2"/>
    <n v="0"/>
  </r>
  <r>
    <s v="APENs"/>
    <s v="08"/>
    <x v="1"/>
    <s v="20200254"/>
    <x v="16"/>
    <n v="0"/>
    <n v="3.4"/>
    <n v="0"/>
    <n v="0"/>
    <n v="0"/>
  </r>
  <r>
    <s v="APENs"/>
    <s v="08"/>
    <x v="1"/>
    <s v="20200254"/>
    <x v="16"/>
    <n v="0"/>
    <n v="0"/>
    <n v="6"/>
    <n v="0"/>
    <n v="0"/>
  </r>
  <r>
    <s v="APENs"/>
    <s v="08"/>
    <x v="1"/>
    <s v="20200254"/>
    <x v="16"/>
    <n v="34.299999999999997"/>
    <n v="0"/>
    <n v="0"/>
    <n v="0"/>
    <n v="0"/>
  </r>
  <r>
    <s v="APENs"/>
    <s v="08"/>
    <x v="1"/>
    <s v="20200254"/>
    <x v="16"/>
    <n v="0"/>
    <n v="0"/>
    <n v="0"/>
    <n v="0"/>
    <n v="1.0105"/>
  </r>
  <r>
    <s v="APENs"/>
    <s v="08"/>
    <x v="1"/>
    <s v="20200254"/>
    <x v="16"/>
    <n v="0"/>
    <n v="0"/>
    <n v="0"/>
    <n v="0"/>
    <n v="0"/>
  </r>
  <r>
    <s v="APENs"/>
    <s v="08"/>
    <x v="1"/>
    <s v="20200254"/>
    <x v="16"/>
    <n v="0"/>
    <n v="0"/>
    <n v="0"/>
    <n v="6.0630000000000003E-2"/>
    <n v="0"/>
  </r>
  <r>
    <s v="APENs"/>
    <s v="08"/>
    <x v="1"/>
    <s v="20200254"/>
    <x v="16"/>
    <n v="0"/>
    <n v="0"/>
    <n v="6"/>
    <n v="0"/>
    <n v="0"/>
  </r>
  <r>
    <s v="APENs"/>
    <s v="08"/>
    <x v="1"/>
    <s v="20200254"/>
    <x v="16"/>
    <n v="34.299999999999997"/>
    <n v="0"/>
    <n v="0"/>
    <n v="0"/>
    <n v="0"/>
  </r>
  <r>
    <s v="APENs"/>
    <s v="08"/>
    <x v="1"/>
    <s v="20200254"/>
    <x v="16"/>
    <n v="0"/>
    <n v="0"/>
    <n v="0"/>
    <n v="0"/>
    <n v="1.0105500000000001"/>
  </r>
  <r>
    <s v="APENs"/>
    <s v="08"/>
    <x v="1"/>
    <s v="20200254"/>
    <x v="16"/>
    <n v="0"/>
    <n v="0"/>
    <n v="0"/>
    <n v="0"/>
    <n v="0"/>
  </r>
  <r>
    <s v="APENs"/>
    <s v="08"/>
    <x v="1"/>
    <s v="20200254"/>
    <x v="16"/>
    <n v="0"/>
    <n v="0"/>
    <n v="0"/>
    <n v="6.0632999999999999E-2"/>
    <n v="0"/>
  </r>
  <r>
    <s v="APENs"/>
    <s v="08"/>
    <x v="1"/>
    <s v="20200254"/>
    <x v="16"/>
    <n v="0"/>
    <n v="3.4"/>
    <n v="0"/>
    <n v="0"/>
    <n v="0"/>
  </r>
  <r>
    <s v="APENs"/>
    <s v="08"/>
    <x v="1"/>
    <s v="31000203"/>
    <x v="16"/>
    <n v="0"/>
    <n v="8.6300000000000008"/>
    <n v="0"/>
    <n v="0"/>
    <n v="0"/>
  </r>
  <r>
    <s v="APENs"/>
    <s v="08"/>
    <x v="1"/>
    <s v="31000227"/>
    <x v="15"/>
    <n v="0"/>
    <n v="8.3699999999999992"/>
    <n v="0"/>
    <n v="0"/>
    <n v="0"/>
  </r>
  <r>
    <s v="APENs"/>
    <s v="08"/>
    <x v="1"/>
    <s v="31000227"/>
    <x v="15"/>
    <n v="0"/>
    <n v="8.3699999999999992"/>
    <n v="0"/>
    <n v="0"/>
    <n v="0"/>
  </r>
  <r>
    <s v="APENs"/>
    <s v="08"/>
    <x v="1"/>
    <s v="31088801"/>
    <x v="17"/>
    <n v="0"/>
    <n v="7.5"/>
    <n v="0"/>
    <n v="0"/>
    <n v="0"/>
  </r>
  <r>
    <s v="APENs"/>
    <s v="08"/>
    <x v="1"/>
    <s v="40400311"/>
    <x v="18"/>
    <n v="0"/>
    <n v="2.0284239805088466"/>
    <n v="0"/>
    <n v="0"/>
    <n v="0"/>
  </r>
  <r>
    <s v="APENs"/>
    <s v="08"/>
    <x v="1"/>
    <s v="20200254"/>
    <x v="16"/>
    <n v="0"/>
    <n v="0"/>
    <n v="0.02"/>
    <n v="0"/>
    <n v="0"/>
  </r>
  <r>
    <s v="APENs"/>
    <s v="08"/>
    <x v="1"/>
    <s v="20200254"/>
    <x v="16"/>
    <n v="0.01"/>
    <n v="0"/>
    <n v="0"/>
    <n v="0"/>
    <n v="0"/>
  </r>
  <r>
    <s v="APENs"/>
    <s v="08"/>
    <x v="1"/>
    <s v="20200254"/>
    <x v="16"/>
    <n v="0"/>
    <n v="0"/>
    <n v="0"/>
    <n v="0"/>
    <n v="2.0000000000000001E-4"/>
  </r>
  <r>
    <s v="APENs"/>
    <s v="08"/>
    <x v="1"/>
    <s v="20200254"/>
    <x v="16"/>
    <n v="0"/>
    <n v="0"/>
    <n v="0"/>
    <n v="0"/>
    <n v="0"/>
  </r>
  <r>
    <s v="APENs"/>
    <s v="08"/>
    <x v="1"/>
    <s v="20200254"/>
    <x v="16"/>
    <n v="0"/>
    <n v="0"/>
    <n v="0"/>
    <n v="1.2E-5"/>
    <n v="0"/>
  </r>
  <r>
    <s v="APENs"/>
    <s v="08"/>
    <x v="1"/>
    <s v="20200254"/>
    <x v="16"/>
    <n v="0.01"/>
    <n v="0"/>
    <n v="0"/>
    <n v="0"/>
    <n v="0"/>
  </r>
  <r>
    <s v="APENs"/>
    <s v="08"/>
    <x v="1"/>
    <s v="20200254"/>
    <x v="16"/>
    <n v="0"/>
    <n v="0"/>
    <n v="0"/>
    <n v="0"/>
    <n v="5.0000000000000001E-4"/>
  </r>
  <r>
    <s v="APENs"/>
    <s v="08"/>
    <x v="1"/>
    <s v="20200254"/>
    <x v="16"/>
    <n v="0"/>
    <n v="0"/>
    <n v="0"/>
    <n v="0"/>
    <n v="0"/>
  </r>
  <r>
    <s v="APENs"/>
    <s v="08"/>
    <x v="1"/>
    <s v="20200254"/>
    <x v="16"/>
    <n v="0"/>
    <n v="0"/>
    <n v="0"/>
    <n v="3.0000000000000001E-5"/>
    <n v="0"/>
  </r>
  <r>
    <s v="APENs"/>
    <s v="08"/>
    <x v="1"/>
    <s v="20200254"/>
    <x v="16"/>
    <n v="0"/>
    <n v="0.01"/>
    <n v="0"/>
    <n v="0"/>
    <n v="0"/>
  </r>
  <r>
    <s v="APENs"/>
    <s v="08"/>
    <x v="1"/>
    <s v="20200254"/>
    <x v="16"/>
    <n v="0"/>
    <n v="0"/>
    <n v="0.02"/>
    <n v="0"/>
    <n v="0"/>
  </r>
  <r>
    <s v="APENs"/>
    <s v="08"/>
    <x v="1"/>
    <s v="20200254"/>
    <x v="16"/>
    <n v="0.15"/>
    <n v="0"/>
    <n v="0"/>
    <n v="0"/>
    <n v="0"/>
  </r>
  <r>
    <s v="APENs"/>
    <s v="08"/>
    <x v="1"/>
    <s v="20200254"/>
    <x v="16"/>
    <n v="0"/>
    <n v="0"/>
    <n v="0"/>
    <n v="0"/>
    <n v="0.54"/>
  </r>
  <r>
    <s v="APENs"/>
    <s v="08"/>
    <x v="1"/>
    <s v="20200254"/>
    <x v="16"/>
    <n v="0"/>
    <n v="0"/>
    <n v="0"/>
    <n v="0"/>
    <n v="0"/>
  </r>
  <r>
    <s v="APENs"/>
    <s v="08"/>
    <x v="1"/>
    <s v="20200254"/>
    <x v="16"/>
    <n v="0"/>
    <n v="7.0000000000000007E-2"/>
    <n v="0"/>
    <n v="0"/>
    <n v="0"/>
  </r>
  <r>
    <s v="APENs"/>
    <s v="08"/>
    <x v="1"/>
    <s v="20200254"/>
    <x v="16"/>
    <n v="0"/>
    <n v="0"/>
    <n v="0.02"/>
    <n v="0"/>
    <n v="0"/>
  </r>
  <r>
    <s v="APENs"/>
    <s v="08"/>
    <x v="1"/>
    <s v="20200254"/>
    <x v="16"/>
    <n v="0.15"/>
    <n v="0"/>
    <n v="0"/>
    <n v="0"/>
    <n v="0"/>
  </r>
  <r>
    <s v="APENs"/>
    <s v="08"/>
    <x v="1"/>
    <s v="20200254"/>
    <x v="16"/>
    <n v="0"/>
    <n v="0"/>
    <n v="0"/>
    <n v="0"/>
    <n v="5.0000000000000002E-5"/>
  </r>
  <r>
    <s v="APENs"/>
    <s v="08"/>
    <x v="1"/>
    <s v="20200254"/>
    <x v="16"/>
    <n v="0"/>
    <n v="0"/>
    <n v="0"/>
    <n v="0"/>
    <n v="0"/>
  </r>
  <r>
    <s v="APENs"/>
    <s v="08"/>
    <x v="1"/>
    <s v="20200254"/>
    <x v="16"/>
    <n v="0"/>
    <n v="0"/>
    <n v="0"/>
    <n v="3.0000000000000001E-6"/>
    <n v="0"/>
  </r>
  <r>
    <s v="APENs"/>
    <s v="08"/>
    <x v="1"/>
    <s v="20200254"/>
    <x v="16"/>
    <n v="0"/>
    <n v="0.02"/>
    <n v="0"/>
    <n v="0"/>
    <n v="0"/>
  </r>
  <r>
    <s v="APENs"/>
    <s v="08"/>
    <x v="1"/>
    <s v="40400311"/>
    <x v="18"/>
    <n v="0"/>
    <n v="6.1754848678834016"/>
    <n v="0"/>
    <n v="0"/>
    <n v="0"/>
  </r>
  <r>
    <s v="APENs"/>
    <s v="08"/>
    <x v="1"/>
    <s v="40400311"/>
    <x v="18"/>
    <n v="0"/>
    <n v="12.18694623329978"/>
    <n v="0"/>
    <n v="0"/>
    <n v="0"/>
  </r>
  <r>
    <s v="APENs"/>
    <s v="08"/>
    <x v="1"/>
    <s v="40400311"/>
    <x v="18"/>
    <n v="0"/>
    <n v="9.5844399941563569"/>
    <n v="0"/>
    <n v="0"/>
    <n v="0"/>
  </r>
  <r>
    <s v="APENs"/>
    <s v="08"/>
    <x v="1"/>
    <s v="40400311"/>
    <x v="18"/>
    <n v="0"/>
    <n v="2.5806364388144893"/>
    <n v="0"/>
    <n v="0"/>
    <n v="0"/>
  </r>
  <r>
    <s v="APENs"/>
    <s v="08"/>
    <x v="1"/>
    <s v="40400311"/>
    <x v="18"/>
    <n v="0"/>
    <n v="2.5368968381566166"/>
    <n v="0"/>
    <n v="0"/>
    <n v="0"/>
  </r>
  <r>
    <s v="APENs"/>
    <s v="08"/>
    <x v="1"/>
    <s v="40400311"/>
    <x v="18"/>
    <n v="0"/>
    <n v="5.5029885077686087"/>
    <n v="0"/>
    <n v="0"/>
    <n v="0"/>
  </r>
  <r>
    <s v="APENs"/>
    <s v="08"/>
    <x v="1"/>
    <s v="40400311"/>
    <x v="18"/>
    <n v="0"/>
    <n v="2.2197847333870393"/>
    <n v="0"/>
    <n v="0"/>
    <n v="0"/>
  </r>
  <r>
    <s v="APENs"/>
    <s v="08"/>
    <x v="1"/>
    <s v="40400311"/>
    <x v="18"/>
    <n v="0"/>
    <n v="2.5861038888967238"/>
    <n v="0"/>
    <n v="0"/>
    <n v="0"/>
  </r>
  <r>
    <s v="APENs"/>
    <s v="08"/>
    <x v="1"/>
    <s v="40400311"/>
    <x v="18"/>
    <n v="0"/>
    <n v="2.6817842653358199"/>
    <n v="0"/>
    <n v="0"/>
    <n v="0"/>
  </r>
  <r>
    <s v="APENs"/>
    <s v="08"/>
    <x v="1"/>
    <s v="40400311"/>
    <x v="18"/>
    <n v="0"/>
    <n v="2.8294054175561403"/>
    <n v="0"/>
    <n v="0"/>
    <n v="0"/>
  </r>
  <r>
    <s v="APENs"/>
    <s v="08"/>
    <x v="1"/>
    <s v="40400311"/>
    <x v="18"/>
    <n v="0"/>
    <n v="2.4630862620464566"/>
    <n v="0"/>
    <n v="0"/>
    <n v="0"/>
  </r>
  <r>
    <s v="APENs"/>
    <s v="08"/>
    <x v="1"/>
    <s v="40400311"/>
    <x v="18"/>
    <n v="0"/>
    <n v="2.252589433880444"/>
    <n v="0"/>
    <n v="0"/>
    <n v="0"/>
  </r>
  <r>
    <s v="APENs"/>
    <s v="08"/>
    <x v="1"/>
    <s v="40400311"/>
    <x v="18"/>
    <n v="0"/>
    <n v="2.2389208086748589"/>
    <n v="0"/>
    <n v="0"/>
    <n v="0"/>
  </r>
  <r>
    <s v="APENs"/>
    <s v="08"/>
    <x v="1"/>
    <s v="40400311"/>
    <x v="18"/>
    <n v="0"/>
    <n v="2.2361870836337419"/>
    <n v="0"/>
    <n v="0"/>
    <n v="0"/>
  </r>
  <r>
    <s v="APENs"/>
    <s v="08"/>
    <x v="1"/>
    <s v="40400311"/>
    <x v="18"/>
    <n v="0"/>
    <n v="2.1623765075235819"/>
    <n v="0"/>
    <n v="0"/>
    <n v="0"/>
  </r>
  <r>
    <s v="APENs"/>
    <s v="08"/>
    <x v="1"/>
    <s v="40400311"/>
    <x v="18"/>
    <n v="0"/>
    <n v="4.1388597122512047"/>
    <n v="0"/>
    <n v="0"/>
    <n v="0"/>
  </r>
  <r>
    <s v="APENs"/>
    <s v="08"/>
    <x v="1"/>
    <s v="40400311"/>
    <x v="18"/>
    <n v="0"/>
    <n v="6.1160701056089763"/>
    <n v="0"/>
    <n v="0"/>
    <n v="0"/>
  </r>
  <r>
    <s v="APENs"/>
    <s v="08"/>
    <x v="1"/>
    <s v="20200253"/>
    <x v="16"/>
    <n v="0"/>
    <n v="0"/>
    <n v="20.34"/>
    <n v="0"/>
    <n v="0"/>
  </r>
  <r>
    <s v="APENs"/>
    <s v="08"/>
    <x v="1"/>
    <s v="20200253"/>
    <x v="16"/>
    <n v="20.34"/>
    <n v="0"/>
    <n v="0"/>
    <n v="0"/>
    <n v="0"/>
  </r>
  <r>
    <s v="APENs"/>
    <s v="08"/>
    <x v="1"/>
    <s v="20200253"/>
    <x v="16"/>
    <n v="0"/>
    <n v="0"/>
    <n v="0"/>
    <n v="0"/>
    <n v="0.67"/>
  </r>
  <r>
    <s v="APENs"/>
    <s v="08"/>
    <x v="1"/>
    <s v="20200253"/>
    <x v="16"/>
    <n v="0"/>
    <n v="0"/>
    <n v="0"/>
    <n v="0"/>
    <n v="0"/>
  </r>
  <r>
    <s v="APENs"/>
    <s v="08"/>
    <x v="1"/>
    <s v="20200253"/>
    <x v="16"/>
    <n v="0"/>
    <n v="2.54"/>
    <n v="0"/>
    <n v="0"/>
    <n v="0"/>
  </r>
  <r>
    <s v="APENs"/>
    <s v="08"/>
    <x v="1"/>
    <s v="20200253"/>
    <x v="16"/>
    <n v="0"/>
    <n v="0"/>
    <n v="20.34"/>
    <n v="0"/>
    <n v="0"/>
  </r>
  <r>
    <s v="APENs"/>
    <s v="08"/>
    <x v="1"/>
    <s v="20200253"/>
    <x v="16"/>
    <n v="20.34"/>
    <n v="0"/>
    <n v="0"/>
    <n v="0"/>
    <n v="0"/>
  </r>
  <r>
    <s v="APENs"/>
    <s v="08"/>
    <x v="1"/>
    <s v="20200253"/>
    <x v="16"/>
    <n v="0"/>
    <n v="0"/>
    <n v="0"/>
    <n v="0"/>
    <n v="0.67"/>
  </r>
  <r>
    <s v="APENs"/>
    <s v="08"/>
    <x v="1"/>
    <s v="20200253"/>
    <x v="16"/>
    <n v="0"/>
    <n v="0"/>
    <n v="0"/>
    <n v="0"/>
    <n v="0"/>
  </r>
  <r>
    <s v="APENs"/>
    <s v="08"/>
    <x v="1"/>
    <s v="20200253"/>
    <x v="16"/>
    <n v="0"/>
    <n v="2.54"/>
    <n v="0"/>
    <n v="0"/>
    <n v="0"/>
  </r>
  <r>
    <s v="APENs"/>
    <s v="08"/>
    <x v="1"/>
    <s v="20200254"/>
    <x v="16"/>
    <n v="0"/>
    <n v="0"/>
    <n v="6"/>
    <n v="0"/>
    <n v="0"/>
  </r>
  <r>
    <s v="APENs"/>
    <s v="08"/>
    <x v="1"/>
    <s v="20200254"/>
    <x v="16"/>
    <n v="0"/>
    <n v="0"/>
    <n v="6"/>
    <n v="0"/>
    <n v="0"/>
  </r>
  <r>
    <s v="APENs"/>
    <s v="08"/>
    <x v="1"/>
    <s v="20200254"/>
    <x v="16"/>
    <n v="0"/>
    <n v="0"/>
    <n v="6"/>
    <n v="0"/>
    <n v="0"/>
  </r>
  <r>
    <s v="APENs"/>
    <s v="08"/>
    <x v="1"/>
    <s v="20200254"/>
    <x v="16"/>
    <n v="34.299999999999997"/>
    <n v="0"/>
    <n v="0"/>
    <n v="0"/>
    <n v="0"/>
  </r>
  <r>
    <s v="APENs"/>
    <s v="08"/>
    <x v="1"/>
    <s v="20200254"/>
    <x v="16"/>
    <n v="34.299999999999997"/>
    <n v="0"/>
    <n v="0"/>
    <n v="0"/>
    <n v="0"/>
  </r>
  <r>
    <s v="APENs"/>
    <s v="08"/>
    <x v="1"/>
    <s v="20200254"/>
    <x v="16"/>
    <n v="34.299999999999997"/>
    <n v="0"/>
    <n v="0"/>
    <n v="0"/>
    <n v="0"/>
  </r>
  <r>
    <s v="APENs"/>
    <s v="08"/>
    <x v="1"/>
    <s v="20200254"/>
    <x v="16"/>
    <n v="0"/>
    <n v="0"/>
    <n v="0"/>
    <n v="0"/>
    <n v="1.0105"/>
  </r>
  <r>
    <s v="APENs"/>
    <s v="08"/>
    <x v="1"/>
    <s v="20200254"/>
    <x v="16"/>
    <n v="0"/>
    <n v="0"/>
    <n v="0"/>
    <n v="0"/>
    <n v="1.0105"/>
  </r>
  <r>
    <s v="APENs"/>
    <s v="08"/>
    <x v="1"/>
    <s v="20200254"/>
    <x v="16"/>
    <n v="0"/>
    <n v="0"/>
    <n v="0"/>
    <n v="0"/>
    <n v="1.0105"/>
  </r>
  <r>
    <s v="APENs"/>
    <s v="08"/>
    <x v="1"/>
    <s v="20200254"/>
    <x v="16"/>
    <n v="0"/>
    <n v="0"/>
    <n v="0"/>
    <n v="0"/>
    <n v="0"/>
  </r>
  <r>
    <s v="APENs"/>
    <s v="08"/>
    <x v="1"/>
    <s v="20200254"/>
    <x v="16"/>
    <n v="0"/>
    <n v="0"/>
    <n v="0"/>
    <n v="0"/>
    <n v="0"/>
  </r>
  <r>
    <s v="APENs"/>
    <s v="08"/>
    <x v="1"/>
    <s v="20200254"/>
    <x v="16"/>
    <n v="0"/>
    <n v="0"/>
    <n v="0"/>
    <n v="0"/>
    <n v="0"/>
  </r>
  <r>
    <s v="APENs"/>
    <s v="08"/>
    <x v="1"/>
    <s v="20200254"/>
    <x v="16"/>
    <n v="0"/>
    <n v="0"/>
    <n v="0"/>
    <n v="0.1"/>
    <n v="0"/>
  </r>
  <r>
    <s v="APENs"/>
    <s v="08"/>
    <x v="1"/>
    <s v="20200254"/>
    <x v="16"/>
    <n v="0"/>
    <n v="0"/>
    <n v="0"/>
    <n v="0.1"/>
    <n v="0"/>
  </r>
  <r>
    <s v="APENs"/>
    <s v="08"/>
    <x v="1"/>
    <s v="20200254"/>
    <x v="16"/>
    <n v="0"/>
    <n v="0"/>
    <n v="0"/>
    <n v="0.1"/>
    <n v="0"/>
  </r>
  <r>
    <s v="APENs"/>
    <s v="08"/>
    <x v="1"/>
    <s v="20200254"/>
    <x v="16"/>
    <n v="0"/>
    <n v="3.4"/>
    <n v="0"/>
    <n v="0"/>
    <n v="0"/>
  </r>
  <r>
    <s v="APENs"/>
    <s v="08"/>
    <x v="1"/>
    <s v="20200254"/>
    <x v="16"/>
    <n v="0"/>
    <n v="3.4"/>
    <n v="0"/>
    <n v="0"/>
    <n v="0"/>
  </r>
  <r>
    <s v="APENs"/>
    <s v="08"/>
    <x v="1"/>
    <s v="20200254"/>
    <x v="16"/>
    <n v="0"/>
    <n v="3.4"/>
    <n v="0"/>
    <n v="0"/>
    <n v="0"/>
  </r>
  <r>
    <s v="APENs"/>
    <s v="08"/>
    <x v="1"/>
    <s v="20200254"/>
    <x v="16"/>
    <n v="0"/>
    <n v="0"/>
    <n v="6"/>
    <n v="0"/>
    <n v="0"/>
  </r>
  <r>
    <s v="APENs"/>
    <s v="08"/>
    <x v="1"/>
    <s v="20200254"/>
    <x v="16"/>
    <n v="34.299999999999997"/>
    <n v="0"/>
    <n v="0"/>
    <n v="0"/>
    <n v="0"/>
  </r>
  <r>
    <s v="APENs"/>
    <s v="08"/>
    <x v="1"/>
    <s v="20200254"/>
    <x v="16"/>
    <n v="0"/>
    <n v="0"/>
    <n v="0"/>
    <n v="0"/>
    <n v="1.0105"/>
  </r>
  <r>
    <s v="APENs"/>
    <s v="08"/>
    <x v="1"/>
    <s v="20200254"/>
    <x v="16"/>
    <n v="0"/>
    <n v="0"/>
    <n v="0"/>
    <n v="0"/>
    <n v="0"/>
  </r>
  <r>
    <s v="APENs"/>
    <s v="08"/>
    <x v="1"/>
    <s v="20200254"/>
    <x v="16"/>
    <n v="0"/>
    <n v="0"/>
    <n v="0"/>
    <n v="0.1"/>
    <n v="0"/>
  </r>
  <r>
    <s v="APENs"/>
    <s v="08"/>
    <x v="1"/>
    <s v="20200254"/>
    <x v="16"/>
    <n v="0"/>
    <n v="3.4"/>
    <n v="0"/>
    <n v="0"/>
    <n v="0"/>
  </r>
  <r>
    <s v="APENs"/>
    <s v="08"/>
    <x v="1"/>
    <s v="31000203"/>
    <x v="16"/>
    <n v="0"/>
    <n v="8.6300000000000008"/>
    <n v="0"/>
    <n v="0"/>
    <n v="0"/>
  </r>
  <r>
    <s v="APENs"/>
    <s v="08"/>
    <x v="1"/>
    <s v="31000228"/>
    <x v="15"/>
    <n v="0"/>
    <n v="8.3699999999999992"/>
    <n v="0"/>
    <n v="0"/>
    <n v="0"/>
  </r>
  <r>
    <s v="APENs"/>
    <s v="08"/>
    <x v="1"/>
    <s v="31000404"/>
    <x v="30"/>
    <n v="0"/>
    <n v="8.3699999999999992"/>
    <n v="0"/>
    <n v="0"/>
    <n v="0"/>
  </r>
  <r>
    <s v="APENs"/>
    <s v="08"/>
    <x v="1"/>
    <s v="31088801"/>
    <x v="17"/>
    <n v="0"/>
    <n v="7.49"/>
    <n v="0"/>
    <n v="0"/>
    <n v="0"/>
  </r>
  <r>
    <s v="APENs"/>
    <s v="08"/>
    <x v="1"/>
    <s v="40400311"/>
    <x v="18"/>
    <n v="0"/>
    <n v="2.0284239805088466"/>
    <n v="0"/>
    <n v="0"/>
    <n v="0"/>
  </r>
  <r>
    <s v="APENs"/>
    <s v="08"/>
    <x v="1"/>
    <s v="40400311"/>
    <x v="18"/>
    <n v="0"/>
    <n v="9.5680376439096531"/>
    <n v="0"/>
    <n v="0"/>
    <n v="0"/>
  </r>
  <r>
    <s v="APENs"/>
    <s v="08"/>
    <x v="1"/>
    <s v="40400311"/>
    <x v="18"/>
    <n v="0"/>
    <n v="9.1853161381532669"/>
    <n v="0"/>
    <n v="0"/>
    <n v="0"/>
  </r>
  <r>
    <s v="APENs"/>
    <s v="08"/>
    <x v="1"/>
    <s v="40400311"/>
    <x v="18"/>
    <n v="0"/>
    <n v="2.6407783897190642"/>
    <n v="0"/>
    <n v="0"/>
    <n v="0"/>
  </r>
  <r>
    <s v="APENs"/>
    <s v="08"/>
    <x v="1"/>
    <s v="40400311"/>
    <x v="18"/>
    <n v="0"/>
    <n v="75.249301701109573"/>
    <n v="0"/>
    <n v="0"/>
    <n v="0"/>
  </r>
  <r>
    <s v="APENs"/>
    <s v="08"/>
    <x v="1"/>
    <s v="40400311"/>
    <x v="18"/>
    <n v="0"/>
    <n v="2.1979149330581031"/>
    <n v="0"/>
    <n v="0"/>
    <n v="0"/>
  </r>
  <r>
    <s v="APENs"/>
    <s v="08"/>
    <x v="1"/>
    <s v="40400311"/>
    <x v="18"/>
    <n v="0"/>
    <n v="3.0891092964622597"/>
    <n v="0"/>
    <n v="0"/>
    <n v="0"/>
  </r>
  <r>
    <s v="APENs"/>
    <s v="08"/>
    <x v="1"/>
    <s v="40400311"/>
    <x v="18"/>
    <n v="0"/>
    <n v="1.3723573078911673"/>
    <n v="0"/>
    <n v="0"/>
    <n v="0"/>
  </r>
  <r>
    <s v="APENs"/>
    <s v="08"/>
    <x v="1"/>
    <s v="40400311"/>
    <x v="18"/>
    <n v="0"/>
    <n v="0.13203748428030662"/>
    <n v="0"/>
    <n v="0"/>
    <n v="0"/>
  </r>
  <r>
    <s v="APENs"/>
    <s v="08"/>
    <x v="1"/>
    <s v="40400311"/>
    <x v="18"/>
    <n v="0"/>
    <n v="41.408206186906483"/>
    <n v="0"/>
    <n v="0"/>
    <n v="0"/>
  </r>
  <r>
    <s v="APENs"/>
    <s v="08"/>
    <x v="1"/>
    <s v="40400311"/>
    <x v="21"/>
    <n v="0"/>
    <n v="0.51667541056854205"/>
    <n v="0"/>
    <n v="0"/>
    <n v="0"/>
  </r>
  <r>
    <s v="APENs"/>
    <s v="08"/>
    <x v="1"/>
    <s v="40400311"/>
    <x v="18"/>
    <n v="0"/>
    <n v="3.0070975452287483"/>
    <n v="0"/>
    <n v="0"/>
    <n v="0"/>
  </r>
  <r>
    <s v="APENs"/>
    <s v="08"/>
    <x v="1"/>
    <s v="40400311"/>
    <x v="18"/>
    <n v="0"/>
    <n v="0"/>
    <n v="0"/>
    <n v="0"/>
    <n v="0"/>
  </r>
  <r>
    <s v="APENs"/>
    <s v="08"/>
    <x v="1"/>
    <s v="40400311"/>
    <x v="18"/>
    <n v="0"/>
    <n v="0"/>
    <n v="0"/>
    <n v="0"/>
    <n v="0"/>
  </r>
  <r>
    <s v="APENs"/>
    <s v="08"/>
    <x v="1"/>
    <s v="40400311"/>
    <x v="18"/>
    <n v="0"/>
    <n v="1.1320639210599448"/>
    <n v="0"/>
    <n v="0"/>
    <n v="0"/>
  </r>
  <r>
    <s v="APENs"/>
    <s v="08"/>
    <x v="1"/>
    <s v="40400311"/>
    <x v="18"/>
    <n v="0"/>
    <n v="2.7704252997940402"/>
    <n v="0"/>
    <n v="0"/>
    <n v="0"/>
  </r>
  <r>
    <s v="APENs"/>
    <s v="08"/>
    <x v="1"/>
    <s v="40400311"/>
    <x v="18"/>
    <n v="0"/>
    <n v="2.036415683950922"/>
    <n v="0"/>
    <n v="0"/>
    <n v="0"/>
  </r>
  <r>
    <s v="APENs"/>
    <s v="08"/>
    <x v="1"/>
    <s v="40400311"/>
    <x v="18"/>
    <n v="0"/>
    <n v="2.6271097645134791"/>
    <n v="0"/>
    <n v="0"/>
    <n v="0"/>
  </r>
  <r>
    <s v="APENs"/>
    <s v="08"/>
    <x v="1"/>
    <s v="40400311"/>
    <x v="18"/>
    <n v="0"/>
    <n v="7.465803087290646"/>
    <n v="0"/>
    <n v="0"/>
    <n v="0"/>
  </r>
  <r>
    <s v="APENs"/>
    <s v="08"/>
    <x v="1"/>
    <s v="40400311"/>
    <x v="18"/>
    <n v="0"/>
    <n v="2.7337250411170437"/>
    <n v="0"/>
    <n v="0"/>
    <n v="0"/>
  </r>
  <r>
    <s v="APENs"/>
    <s v="08"/>
    <x v="1"/>
    <s v="40400311"/>
    <x v="18"/>
    <n v="0"/>
    <n v="3.2805356587414392"/>
    <n v="0"/>
    <n v="0"/>
    <n v="0"/>
  </r>
  <r>
    <s v="APENs"/>
    <s v="08"/>
    <x v="1"/>
    <s v="40400311"/>
    <x v="18"/>
    <n v="0"/>
    <n v="0"/>
    <n v="0"/>
    <n v="0"/>
    <n v="0"/>
  </r>
  <r>
    <s v="APENs"/>
    <s v="08"/>
    <x v="1"/>
    <s v="40400311"/>
    <x v="18"/>
    <n v="0"/>
    <n v="0"/>
    <n v="0"/>
    <n v="0"/>
    <n v="0"/>
  </r>
  <r>
    <s v="APENs"/>
    <s v="08"/>
    <x v="1"/>
    <s v="40400311"/>
    <x v="18"/>
    <n v="0"/>
    <n v="5.5126565683111854"/>
    <n v="0"/>
    <n v="0"/>
    <n v="0"/>
  </r>
  <r>
    <s v="APENs"/>
    <s v="08"/>
    <x v="1"/>
    <s v="40400311"/>
    <x v="18"/>
    <n v="0"/>
    <n v="1.6047288570911897"/>
    <n v="0"/>
    <n v="0"/>
    <n v="0"/>
  </r>
  <r>
    <s v="APENs"/>
    <s v="08"/>
    <x v="1"/>
    <s v="40400311"/>
    <x v="18"/>
    <n v="0"/>
    <n v="0"/>
    <n v="0"/>
    <n v="0"/>
    <n v="0"/>
  </r>
  <r>
    <s v="APENs"/>
    <s v="08"/>
    <x v="1"/>
    <s v="40400311"/>
    <x v="18"/>
    <n v="0"/>
    <n v="0"/>
    <n v="0"/>
    <n v="0"/>
    <n v="0"/>
  </r>
  <r>
    <s v="APENs"/>
    <s v="08"/>
    <x v="1"/>
    <s v="40400311"/>
    <x v="18"/>
    <n v="0"/>
    <n v="40.415534528439032"/>
    <n v="0"/>
    <n v="0"/>
    <n v="0"/>
  </r>
  <r>
    <s v="APENs"/>
    <s v="08"/>
    <x v="1"/>
    <s v="40400311"/>
    <x v="18"/>
    <n v="0"/>
    <n v="0"/>
    <n v="0"/>
    <n v="0"/>
    <n v="0"/>
  </r>
  <r>
    <s v="APENs"/>
    <s v="08"/>
    <x v="1"/>
    <s v="40400311"/>
    <x v="18"/>
    <n v="0"/>
    <n v="0"/>
    <n v="0"/>
    <n v="0"/>
    <n v="0"/>
  </r>
  <r>
    <s v="APENs"/>
    <s v="08"/>
    <x v="1"/>
    <s v="40400311"/>
    <x v="18"/>
    <n v="0"/>
    <n v="37.768618625292902"/>
    <n v="0"/>
    <n v="0"/>
    <n v="0"/>
  </r>
  <r>
    <s v="APENs"/>
    <s v="08"/>
    <x v="1"/>
    <s v="40400311"/>
    <x v="18"/>
    <n v="0"/>
    <n v="3.9803036598664159"/>
    <n v="0"/>
    <n v="0"/>
    <n v="0"/>
  </r>
  <r>
    <s v="APENs"/>
    <s v="08"/>
    <x v="1"/>
    <s v="40400311"/>
    <x v="18"/>
    <n v="0"/>
    <n v="6.0511594953165897"/>
    <n v="0"/>
    <n v="0"/>
    <n v="0"/>
  </r>
  <r>
    <s v="APENs"/>
    <s v="08"/>
    <x v="1"/>
    <s v="40400311"/>
    <x v="18"/>
    <n v="0"/>
    <n v="11.861632953406854"/>
    <n v="0"/>
    <n v="0"/>
    <n v="0"/>
  </r>
  <r>
    <s v="APENs"/>
    <s v="08"/>
    <x v="1"/>
    <s v="40400311"/>
    <x v="18"/>
    <n v="0"/>
    <n v="20.798180112818468"/>
    <n v="0"/>
    <n v="0"/>
    <n v="0"/>
  </r>
  <r>
    <s v="APENs"/>
    <s v="08"/>
    <x v="1"/>
    <s v="40400311"/>
    <x v="18"/>
    <n v="0"/>
    <n v="2.5268087093236344"/>
    <n v="0"/>
    <n v="0"/>
    <n v="0"/>
  </r>
  <r>
    <s v="APENs"/>
    <s v="08"/>
    <x v="1"/>
    <s v="20200254"/>
    <x v="16"/>
    <n v="0"/>
    <n v="0"/>
    <n v="12.2"/>
    <n v="0"/>
    <n v="0"/>
  </r>
  <r>
    <s v="APENs"/>
    <s v="08"/>
    <x v="1"/>
    <s v="20200254"/>
    <x v="16"/>
    <n v="15.3"/>
    <n v="0"/>
    <n v="0"/>
    <n v="0"/>
    <n v="0"/>
  </r>
  <r>
    <s v="APENs"/>
    <s v="08"/>
    <x v="1"/>
    <s v="20200254"/>
    <x v="16"/>
    <n v="0"/>
    <n v="0"/>
    <n v="0"/>
    <n v="0"/>
    <n v="0.28699999999999998"/>
  </r>
  <r>
    <s v="APENs"/>
    <s v="08"/>
    <x v="1"/>
    <s v="20200254"/>
    <x v="16"/>
    <n v="0"/>
    <n v="0"/>
    <n v="0"/>
    <n v="0"/>
    <n v="0"/>
  </r>
  <r>
    <s v="APENs"/>
    <s v="08"/>
    <x v="1"/>
    <s v="20200254"/>
    <x v="16"/>
    <n v="0"/>
    <n v="0"/>
    <n v="0"/>
    <n v="1.7219999999999999E-2"/>
    <n v="0"/>
  </r>
  <r>
    <s v="APENs"/>
    <s v="08"/>
    <x v="1"/>
    <s v="20200254"/>
    <x v="16"/>
    <n v="0"/>
    <n v="3.6"/>
    <n v="0"/>
    <n v="0"/>
    <n v="0"/>
  </r>
  <r>
    <s v="APENs"/>
    <s v="08"/>
    <x v="1"/>
    <s v="40400311"/>
    <x v="21"/>
    <n v="0"/>
    <n v="0"/>
    <n v="0.41562900000000003"/>
    <n v="0"/>
    <n v="0"/>
  </r>
  <r>
    <s v="APENs"/>
    <s v="08"/>
    <x v="1"/>
    <s v="40400311"/>
    <x v="21"/>
    <n v="0.16359899999999999"/>
    <n v="0"/>
    <n v="0"/>
    <n v="0"/>
    <n v="0"/>
  </r>
  <r>
    <s v="APENs"/>
    <s v="08"/>
    <x v="1"/>
    <s v="40400311"/>
    <x v="21"/>
    <n v="0"/>
    <n v="0.22341367898529041"/>
    <n v="0"/>
    <n v="0"/>
    <n v="0"/>
  </r>
  <r>
    <s v="APENs"/>
    <s v="08"/>
    <x v="1"/>
    <s v="40400311"/>
    <x v="18"/>
    <n v="0"/>
    <n v="49.994507721772848"/>
    <n v="0"/>
    <n v="0"/>
    <n v="0"/>
  </r>
  <r>
    <s v="APENs"/>
    <s v="08"/>
    <x v="1"/>
    <s v="40400311"/>
    <x v="18"/>
    <n v="0"/>
    <n v="0"/>
    <n v="0"/>
    <n v="0"/>
    <n v="0"/>
  </r>
  <r>
    <s v="APENs"/>
    <s v="08"/>
    <x v="1"/>
    <s v="40400311"/>
    <x v="18"/>
    <n v="0"/>
    <n v="0"/>
    <n v="0"/>
    <n v="0"/>
    <n v="0"/>
  </r>
  <r>
    <s v="APENs"/>
    <s v="08"/>
    <x v="1"/>
    <s v="40400311"/>
    <x v="18"/>
    <n v="0"/>
    <n v="1.1081318477670405"/>
    <n v="0"/>
    <n v="0"/>
    <n v="0"/>
  </r>
  <r>
    <s v="APENs"/>
    <s v="08"/>
    <x v="1"/>
    <s v="40400311"/>
    <x v="18"/>
    <n v="0"/>
    <n v="6.2000883932534556"/>
    <n v="0"/>
    <n v="0"/>
    <n v="0"/>
  </r>
  <r>
    <s v="APENs"/>
    <s v="08"/>
    <x v="1"/>
    <s v="40400311"/>
    <x v="18"/>
    <n v="0"/>
    <n v="3.6795939053435411"/>
    <n v="0"/>
    <n v="0"/>
    <n v="0"/>
  </r>
  <r>
    <s v="APENs"/>
    <s v="08"/>
    <x v="1"/>
    <s v="40400311"/>
    <x v="18"/>
    <n v="0"/>
    <n v="10.749006861672216"/>
    <n v="0"/>
    <n v="0"/>
    <n v="0"/>
  </r>
  <r>
    <s v="APENs"/>
    <s v="08"/>
    <x v="1"/>
    <s v="40400311"/>
    <x v="18"/>
    <n v="0"/>
    <n v="6.2684315192813811"/>
    <n v="0"/>
    <n v="0"/>
    <n v="0"/>
  </r>
  <r>
    <s v="APENs"/>
    <s v="08"/>
    <x v="1"/>
    <s v="40400311"/>
    <x v="18"/>
    <n v="0"/>
    <n v="10.891160563810304"/>
    <n v="0"/>
    <n v="0"/>
    <n v="0"/>
  </r>
  <r>
    <s v="APENs"/>
    <s v="08"/>
    <x v="1"/>
    <s v="40400311"/>
    <x v="18"/>
    <n v="0"/>
    <n v="3.0645057710922066"/>
    <n v="0"/>
    <n v="0"/>
    <n v="0"/>
  </r>
  <r>
    <s v="APENs"/>
    <s v="08"/>
    <x v="1"/>
    <s v="40400311"/>
    <x v="18"/>
    <n v="0"/>
    <n v="7.2389039088779326"/>
    <n v="0"/>
    <n v="0"/>
    <n v="0"/>
  </r>
  <r>
    <s v="APENs"/>
    <s v="08"/>
    <x v="1"/>
    <s v="40400311"/>
    <x v="18"/>
    <n v="0"/>
    <n v="4.9125038988873273"/>
    <n v="0"/>
    <n v="0"/>
    <n v="0"/>
  </r>
  <r>
    <s v="APENs"/>
    <s v="08"/>
    <x v="1"/>
    <s v="40400311"/>
    <x v="18"/>
    <n v="0"/>
    <n v="2.2853941343738486"/>
    <n v="0"/>
    <n v="0"/>
    <n v="0"/>
  </r>
  <r>
    <s v="APENs"/>
    <s v="08"/>
    <x v="1"/>
    <s v="40400311"/>
    <x v="18"/>
    <n v="0"/>
    <n v="2.6571807399657668"/>
    <n v="0"/>
    <n v="0"/>
    <n v="0"/>
  </r>
  <r>
    <s v="APENs"/>
    <s v="08"/>
    <x v="1"/>
    <s v="40400311"/>
    <x v="18"/>
    <n v="0"/>
    <n v="3.9557001344963627"/>
    <n v="0"/>
    <n v="0"/>
    <n v="0"/>
  </r>
  <r>
    <s v="APENs"/>
    <s v="08"/>
    <x v="1"/>
    <s v="40400311"/>
    <x v="18"/>
    <n v="0"/>
    <n v="8.0819898372928805"/>
    <n v="0"/>
    <n v="0"/>
    <n v="0"/>
  </r>
  <r>
    <s v="APENs"/>
    <s v="08"/>
    <x v="1"/>
    <s v="40400311"/>
    <x v="18"/>
    <n v="0"/>
    <n v="3.2832037743815694"/>
    <n v="0"/>
    <n v="0"/>
    <n v="0"/>
  </r>
  <r>
    <s v="APENs"/>
    <s v="08"/>
    <x v="1"/>
    <s v="40400311"/>
    <x v="18"/>
    <n v="0"/>
    <n v="3.8217476074816275"/>
    <n v="0"/>
    <n v="0"/>
    <n v="0"/>
  </r>
  <r>
    <s v="APENs"/>
    <s v="08"/>
    <x v="1"/>
    <s v="40400311"/>
    <x v="18"/>
    <n v="0"/>
    <n v="2.1569090574413474"/>
    <n v="0"/>
    <n v="0"/>
    <n v="0"/>
  </r>
  <r>
    <s v="APENs"/>
    <s v="08"/>
    <x v="1"/>
    <s v="40400311"/>
    <x v="18"/>
    <n v="0"/>
    <n v="6.3094373948981364"/>
    <n v="0"/>
    <n v="0"/>
    <n v="0"/>
  </r>
  <r>
    <s v="APENs"/>
    <s v="08"/>
    <x v="1"/>
    <s v="40400311"/>
    <x v="18"/>
    <n v="0"/>
    <n v="2.0885659314134215"/>
    <n v="0"/>
    <n v="0"/>
    <n v="0"/>
  </r>
  <r>
    <s v="APENs"/>
    <s v="08"/>
    <x v="1"/>
    <s v="40400311"/>
    <x v="18"/>
    <n v="0"/>
    <n v="2.3701396106484771"/>
    <n v="0"/>
    <n v="0"/>
    <n v="0"/>
  </r>
  <r>
    <s v="APENs"/>
    <s v="08"/>
    <x v="1"/>
    <s v="40400311"/>
    <x v="18"/>
    <n v="0"/>
    <n v="5.3581010805894067"/>
    <n v="0"/>
    <n v="0"/>
    <n v="0"/>
  </r>
  <r>
    <s v="APENs"/>
    <s v="08"/>
    <x v="1"/>
    <s v="40400311"/>
    <x v="18"/>
    <n v="0"/>
    <n v="2.430281561553052"/>
    <n v="0"/>
    <n v="0"/>
    <n v="0"/>
  </r>
  <r>
    <s v="APENs"/>
    <s v="08"/>
    <x v="1"/>
    <s v="40400311"/>
    <x v="18"/>
    <n v="0"/>
    <n v="2.0584949559611343"/>
    <n v="0"/>
    <n v="0"/>
    <n v="0"/>
  </r>
  <r>
    <s v="APENs"/>
    <s v="08"/>
    <x v="1"/>
    <s v="40400311"/>
    <x v="18"/>
    <n v="0"/>
    <n v="2.4084117612241158"/>
    <n v="0"/>
    <n v="0"/>
    <n v="0"/>
  </r>
  <r>
    <s v="APENs"/>
    <s v="08"/>
    <x v="1"/>
    <s v="40400311"/>
    <x v="18"/>
    <n v="0"/>
    <n v="3.0945767465444938"/>
    <n v="0"/>
    <n v="0"/>
    <n v="0"/>
  </r>
  <r>
    <s v="APENs"/>
    <s v="08"/>
    <x v="1"/>
    <s v="40400311"/>
    <x v="18"/>
    <n v="0"/>
    <n v="3.2886712244638034"/>
    <n v="0"/>
    <n v="0"/>
    <n v="0"/>
  </r>
  <r>
    <s v="APENs"/>
    <s v="08"/>
    <x v="1"/>
    <s v="40400311"/>
    <x v="18"/>
    <n v="0"/>
    <n v="3.050837145886621"/>
    <n v="0"/>
    <n v="0"/>
    <n v="0"/>
  </r>
  <r>
    <s v="APENs"/>
    <s v="08"/>
    <x v="1"/>
    <s v="40400311"/>
    <x v="18"/>
    <n v="0"/>
    <n v="5.2815567794381284"/>
    <n v="0"/>
    <n v="0"/>
    <n v="0"/>
  </r>
  <r>
    <s v="APENs"/>
    <s v="08"/>
    <x v="1"/>
    <s v="40400311"/>
    <x v="18"/>
    <n v="0"/>
    <n v="4.0349781606887563"/>
    <n v="0"/>
    <n v="0"/>
    <n v="0"/>
  </r>
  <r>
    <s v="APENs"/>
    <s v="08"/>
    <x v="1"/>
    <s v="40400311"/>
    <x v="18"/>
    <n v="0"/>
    <n v="2.3428023602373065"/>
    <n v="0"/>
    <n v="0"/>
    <n v="0"/>
  </r>
  <r>
    <s v="APENs"/>
    <s v="08"/>
    <x v="1"/>
    <s v="40400311"/>
    <x v="18"/>
    <n v="0"/>
    <n v="2.692719165500288"/>
    <n v="0"/>
    <n v="0"/>
    <n v="0"/>
  </r>
  <r>
    <s v="APENs"/>
    <s v="08"/>
    <x v="1"/>
    <s v="40400311"/>
    <x v="18"/>
    <n v="0"/>
    <n v="2.4193466613885839"/>
    <n v="0"/>
    <n v="0"/>
    <n v="0"/>
  </r>
  <r>
    <s v="APENs"/>
    <s v="08"/>
    <x v="1"/>
    <s v="40400311"/>
    <x v="18"/>
    <n v="0"/>
    <n v="3.3624818005739643"/>
    <n v="0"/>
    <n v="0"/>
    <n v="0"/>
  </r>
  <r>
    <s v="APENs"/>
    <s v="08"/>
    <x v="1"/>
    <s v="40400311"/>
    <x v="18"/>
    <n v="0"/>
    <n v="2.9387544192008219"/>
    <n v="0"/>
    <n v="0"/>
    <n v="0"/>
  </r>
  <r>
    <s v="APENs"/>
    <s v="08"/>
    <x v="1"/>
    <s v="40400311"/>
    <x v="18"/>
    <n v="0"/>
    <n v="2.8567426679673105"/>
    <n v="0"/>
    <n v="0"/>
    <n v="0"/>
  </r>
  <r>
    <s v="APENs"/>
    <s v="08"/>
    <x v="1"/>
    <s v="40400311"/>
    <x v="18"/>
    <n v="0"/>
    <n v="2.430281561553052"/>
    <n v="0"/>
    <n v="0"/>
    <n v="0"/>
  </r>
  <r>
    <s v="APENs"/>
    <s v="08"/>
    <x v="1"/>
    <s v="40400311"/>
    <x v="18"/>
    <n v="0"/>
    <n v="21.875267779018582"/>
    <n v="0"/>
    <n v="0"/>
    <n v="0"/>
  </r>
  <r>
    <s v="APENs"/>
    <s v="08"/>
    <x v="1"/>
    <s v="40400311"/>
    <x v="18"/>
    <n v="0"/>
    <n v="0"/>
    <n v="0"/>
    <n v="0"/>
    <n v="0"/>
  </r>
  <r>
    <s v="APENs"/>
    <s v="08"/>
    <x v="1"/>
    <s v="40400311"/>
    <x v="18"/>
    <n v="0"/>
    <n v="0"/>
    <n v="0"/>
    <n v="0"/>
    <n v="0"/>
  </r>
  <r>
    <s v="APENs"/>
    <s v="08"/>
    <x v="1"/>
    <s v="40400311"/>
    <x v="18"/>
    <n v="0"/>
    <n v="6.0991934362984273"/>
    <n v="0"/>
    <n v="0"/>
    <n v="0"/>
  </r>
  <r>
    <s v="APENs"/>
    <s v="08"/>
    <x v="1"/>
    <s v="40400311"/>
    <x v="18"/>
    <n v="0"/>
    <n v="0"/>
    <n v="0"/>
    <n v="0"/>
    <n v="0"/>
  </r>
  <r>
    <s v="APENs"/>
    <s v="08"/>
    <x v="1"/>
    <s v="40400311"/>
    <x v="18"/>
    <n v="0"/>
    <n v="0"/>
    <n v="0"/>
    <n v="0"/>
    <n v="0"/>
  </r>
  <r>
    <s v="APENs"/>
    <s v="08"/>
    <x v="1"/>
    <s v="40400311"/>
    <x v="18"/>
    <n v="0"/>
    <n v="1.8766749034764396"/>
    <n v="0"/>
    <n v="0"/>
    <n v="0"/>
  </r>
  <r>
    <s v="APENs"/>
    <s v="08"/>
    <x v="1"/>
    <s v="40400311"/>
    <x v="18"/>
    <n v="0"/>
    <n v="0"/>
    <n v="0"/>
    <n v="0"/>
    <n v="0"/>
  </r>
  <r>
    <s v="APENs"/>
    <s v="08"/>
    <x v="1"/>
    <s v="40400311"/>
    <x v="18"/>
    <n v="0"/>
    <n v="0"/>
    <n v="0"/>
    <n v="0"/>
    <n v="0"/>
  </r>
  <r>
    <s v="APENs"/>
    <s v="08"/>
    <x v="1"/>
    <s v="40400311"/>
    <x v="18"/>
    <n v="0"/>
    <n v="1.4477206398246818"/>
    <n v="0"/>
    <n v="0"/>
    <n v="0"/>
  </r>
  <r>
    <s v="APENs"/>
    <s v="08"/>
    <x v="1"/>
    <s v="40400311"/>
    <x v="18"/>
    <n v="0"/>
    <n v="0"/>
    <n v="0"/>
    <n v="0"/>
    <n v="0"/>
  </r>
  <r>
    <s v="APENs"/>
    <s v="08"/>
    <x v="1"/>
    <s v="40400311"/>
    <x v="18"/>
    <n v="0"/>
    <n v="0"/>
    <n v="0"/>
    <n v="0"/>
    <n v="0"/>
  </r>
  <r>
    <s v="APENs"/>
    <s v="08"/>
    <x v="1"/>
    <s v="40400311"/>
    <x v="18"/>
    <n v="0"/>
    <n v="0.69705067843410595"/>
    <n v="0"/>
    <n v="0"/>
    <n v="0"/>
  </r>
  <r>
    <s v="APENs"/>
    <s v="08"/>
    <x v="1"/>
    <s v="40400311"/>
    <x v="18"/>
    <n v="0"/>
    <n v="0"/>
    <n v="0"/>
    <n v="0"/>
    <n v="0"/>
  </r>
  <r>
    <s v="APENs"/>
    <s v="08"/>
    <x v="1"/>
    <s v="40400311"/>
    <x v="18"/>
    <n v="0"/>
    <n v="0"/>
    <n v="0"/>
    <n v="0"/>
    <n v="0"/>
  </r>
  <r>
    <s v="APENs"/>
    <s v="08"/>
    <x v="1"/>
    <s v="40400311"/>
    <x v="18"/>
    <n v="0"/>
    <n v="2.4795383660889074"/>
    <n v="0"/>
    <n v="0"/>
    <n v="0"/>
  </r>
  <r>
    <s v="APENs"/>
    <s v="08"/>
    <x v="1"/>
    <s v="40400311"/>
    <x v="18"/>
    <n v="0"/>
    <n v="0"/>
    <n v="0"/>
    <n v="0"/>
    <n v="0"/>
  </r>
  <r>
    <s v="APENs"/>
    <s v="08"/>
    <x v="1"/>
    <s v="40400311"/>
    <x v="18"/>
    <n v="0"/>
    <n v="0"/>
    <n v="0"/>
    <n v="0"/>
    <n v="0"/>
  </r>
  <r>
    <s v="APENs"/>
    <s v="08"/>
    <x v="1"/>
    <s v="40400311"/>
    <x v="18"/>
    <n v="0"/>
    <n v="1.3103480368902065"/>
    <n v="0"/>
    <n v="0"/>
    <n v="0"/>
  </r>
  <r>
    <s v="APENs"/>
    <s v="08"/>
    <x v="1"/>
    <s v="40400311"/>
    <x v="18"/>
    <n v="0"/>
    <n v="0"/>
    <n v="0"/>
    <n v="0"/>
    <n v="0"/>
  </r>
  <r>
    <s v="APENs"/>
    <s v="08"/>
    <x v="1"/>
    <s v="40400311"/>
    <x v="18"/>
    <n v="0"/>
    <n v="0"/>
    <n v="0"/>
    <n v="0"/>
    <n v="0"/>
  </r>
  <r>
    <s v="APENs"/>
    <s v="08"/>
    <x v="1"/>
    <s v="40400311"/>
    <x v="18"/>
    <n v="0"/>
    <n v="1.2600531494770377"/>
    <n v="0"/>
    <n v="0"/>
    <n v="0"/>
  </r>
  <r>
    <s v="APENs"/>
    <s v="08"/>
    <x v="1"/>
    <s v="40400311"/>
    <x v="18"/>
    <n v="0"/>
    <n v="0"/>
    <n v="0"/>
    <n v="0"/>
    <n v="0"/>
  </r>
  <r>
    <s v="APENs"/>
    <s v="08"/>
    <x v="1"/>
    <s v="40400311"/>
    <x v="18"/>
    <n v="0"/>
    <n v="0"/>
    <n v="0"/>
    <n v="0"/>
    <n v="0"/>
  </r>
  <r>
    <s v="APENs"/>
    <s v="08"/>
    <x v="1"/>
    <s v="40400311"/>
    <x v="18"/>
    <n v="0"/>
    <n v="9.5308275455124889"/>
    <n v="0"/>
    <n v="0"/>
    <n v="0"/>
  </r>
  <r>
    <s v="APENs"/>
    <s v="08"/>
    <x v="1"/>
    <s v="40400311"/>
    <x v="18"/>
    <n v="0"/>
    <n v="0"/>
    <n v="0"/>
    <n v="0"/>
    <n v="0"/>
  </r>
  <r>
    <s v="APENs"/>
    <s v="08"/>
    <x v="1"/>
    <s v="40400311"/>
    <x v="18"/>
    <n v="0"/>
    <n v="0"/>
    <n v="0"/>
    <n v="0"/>
    <n v="0"/>
  </r>
  <r>
    <s v="APENs"/>
    <s v="08"/>
    <x v="1"/>
    <s v="40400311"/>
    <x v="18"/>
    <n v="0"/>
    <n v="5.093831880864621"/>
    <n v="0"/>
    <n v="0"/>
    <n v="0"/>
  </r>
  <r>
    <s v="APENs"/>
    <s v="08"/>
    <x v="1"/>
    <s v="40400311"/>
    <x v="18"/>
    <n v="0"/>
    <n v="0"/>
    <n v="0"/>
    <n v="0"/>
    <n v="0"/>
  </r>
  <r>
    <s v="APENs"/>
    <s v="08"/>
    <x v="1"/>
    <s v="40400311"/>
    <x v="18"/>
    <n v="0"/>
    <n v="0"/>
    <n v="0"/>
    <n v="0"/>
    <n v="0"/>
  </r>
  <r>
    <s v="APENs"/>
    <s v="08"/>
    <x v="1"/>
    <s v="40400311"/>
    <x v="18"/>
    <n v="0"/>
    <n v="3.8739931936049357"/>
    <n v="0"/>
    <n v="0"/>
    <n v="0"/>
  </r>
  <r>
    <s v="APENs"/>
    <s v="08"/>
    <x v="1"/>
    <s v="40400311"/>
    <x v="18"/>
    <n v="0"/>
    <n v="0"/>
    <n v="0"/>
    <n v="0"/>
    <n v="0"/>
  </r>
  <r>
    <s v="APENs"/>
    <s v="08"/>
    <x v="1"/>
    <s v="40400311"/>
    <x v="18"/>
    <n v="0"/>
    <n v="0"/>
    <n v="0"/>
    <n v="0"/>
    <n v="0"/>
  </r>
  <r>
    <s v="APENs"/>
    <s v="08"/>
    <x v="1"/>
    <s v="40400311"/>
    <x v="18"/>
    <n v="0"/>
    <n v="3.351205184779356"/>
    <n v="0"/>
    <n v="0"/>
    <n v="0"/>
  </r>
  <r>
    <s v="APENs"/>
    <s v="08"/>
    <x v="1"/>
    <s v="40400311"/>
    <x v="18"/>
    <n v="0"/>
    <n v="2.3236662849494873"/>
    <n v="0"/>
    <n v="0"/>
    <n v="0"/>
  </r>
  <r>
    <s v="APENs"/>
    <s v="08"/>
    <x v="1"/>
    <s v="40400311"/>
    <x v="18"/>
    <n v="0"/>
    <n v="2.3318674600728384"/>
    <n v="0"/>
    <n v="0"/>
    <n v="0"/>
  </r>
  <r>
    <s v="APENs"/>
    <s v="08"/>
    <x v="1"/>
    <s v="40400311"/>
    <x v="18"/>
    <n v="0"/>
    <n v="4.3138181148826948"/>
    <n v="0"/>
    <n v="0"/>
    <n v="0"/>
  </r>
  <r>
    <s v="APENs"/>
    <s v="08"/>
    <x v="1"/>
    <s v="40400311"/>
    <x v="18"/>
    <n v="0"/>
    <n v="6.478996690573422"/>
    <n v="0"/>
    <n v="0"/>
    <n v="0"/>
  </r>
  <r>
    <s v="APENs"/>
    <s v="08"/>
    <x v="1"/>
    <s v="31000201"/>
    <x v="20"/>
    <n v="0"/>
    <n v="5.0020439999999997"/>
    <n v="0"/>
    <n v="0"/>
    <n v="0"/>
  </r>
  <r>
    <s v="APENs"/>
    <s v="08"/>
    <x v="1"/>
    <s v="31000304"/>
    <x v="15"/>
    <n v="0"/>
    <n v="4.9992770000000002"/>
    <n v="0"/>
    <n v="0"/>
    <n v="0"/>
  </r>
  <r>
    <s v="APENs"/>
    <s v="08"/>
    <x v="1"/>
    <s v="31088801"/>
    <x v="17"/>
    <n v="0"/>
    <n v="15.004325"/>
    <n v="0"/>
    <n v="0"/>
    <n v="0"/>
  </r>
  <r>
    <s v="APENs"/>
    <s v="08"/>
    <x v="1"/>
    <s v="20200254"/>
    <x v="16"/>
    <n v="0"/>
    <n v="0"/>
    <n v="7.23"/>
    <n v="0"/>
    <n v="0"/>
  </r>
  <r>
    <s v="APENs"/>
    <s v="08"/>
    <x v="1"/>
    <s v="20200254"/>
    <x v="16"/>
    <n v="20.149999999999999"/>
    <n v="0"/>
    <n v="0"/>
    <n v="0"/>
    <n v="0"/>
  </r>
  <r>
    <s v="APENs"/>
    <s v="08"/>
    <x v="1"/>
    <s v="20200254"/>
    <x v="16"/>
    <n v="0"/>
    <n v="0"/>
    <n v="0"/>
    <n v="0"/>
    <n v="0.8"/>
  </r>
  <r>
    <s v="APENs"/>
    <s v="08"/>
    <x v="1"/>
    <s v="20200254"/>
    <x v="16"/>
    <n v="0"/>
    <n v="0"/>
    <n v="0"/>
    <n v="0"/>
    <n v="0"/>
  </r>
  <r>
    <s v="APENs"/>
    <s v="08"/>
    <x v="1"/>
    <s v="20200254"/>
    <x v="16"/>
    <n v="0"/>
    <n v="0"/>
    <n v="0"/>
    <n v="0.05"/>
    <n v="0"/>
  </r>
  <r>
    <s v="APENs"/>
    <s v="08"/>
    <x v="1"/>
    <s v="20200254"/>
    <x v="16"/>
    <n v="0"/>
    <n v="14.11"/>
    <n v="0"/>
    <n v="0"/>
    <n v="0"/>
  </r>
  <r>
    <s v="APENs"/>
    <s v="08"/>
    <x v="1"/>
    <s v="20200254"/>
    <x v="16"/>
    <n v="0"/>
    <n v="0"/>
    <n v="11.8"/>
    <n v="0"/>
    <n v="0"/>
  </r>
  <r>
    <s v="APENs"/>
    <s v="08"/>
    <x v="1"/>
    <s v="20200254"/>
    <x v="16"/>
    <n v="33.049999999999997"/>
    <n v="0"/>
    <n v="0"/>
    <n v="0"/>
    <n v="0"/>
  </r>
  <r>
    <s v="APENs"/>
    <s v="08"/>
    <x v="1"/>
    <s v="20200254"/>
    <x v="16"/>
    <n v="0"/>
    <n v="0"/>
    <n v="0"/>
    <n v="0"/>
    <n v="1.44"/>
  </r>
  <r>
    <s v="APENs"/>
    <s v="08"/>
    <x v="1"/>
    <s v="20200254"/>
    <x v="16"/>
    <n v="0"/>
    <n v="0"/>
    <n v="0"/>
    <n v="0"/>
    <n v="0"/>
  </r>
  <r>
    <s v="APENs"/>
    <s v="08"/>
    <x v="1"/>
    <s v="20200254"/>
    <x v="16"/>
    <n v="0"/>
    <n v="0"/>
    <n v="0"/>
    <n v="0.08"/>
    <n v="0"/>
  </r>
  <r>
    <s v="APENs"/>
    <s v="08"/>
    <x v="1"/>
    <s v="20200254"/>
    <x v="16"/>
    <n v="0"/>
    <n v="22.9"/>
    <n v="0"/>
    <n v="0"/>
    <n v="0"/>
  </r>
  <r>
    <s v="APENs"/>
    <s v="08"/>
    <x v="1"/>
    <s v="31000304"/>
    <x v="15"/>
    <n v="0"/>
    <n v="4.4400000000000004"/>
    <n v="0"/>
    <n v="0"/>
    <n v="0"/>
  </r>
  <r>
    <s v="APENs"/>
    <s v="08"/>
    <x v="1"/>
    <s v="31000304"/>
    <x v="15"/>
    <n v="0"/>
    <n v="4.4400000000000004"/>
    <n v="0"/>
    <n v="0"/>
    <n v="0"/>
  </r>
  <r>
    <s v="APENs"/>
    <s v="08"/>
    <x v="1"/>
    <s v="31088801"/>
    <x v="17"/>
    <n v="0"/>
    <n v="19.75"/>
    <n v="0"/>
    <n v="0"/>
    <n v="0"/>
  </r>
  <r>
    <s v="APENs"/>
    <s v="08"/>
    <x v="1"/>
    <s v="40400311"/>
    <x v="18"/>
    <n v="0"/>
    <n v="47.363699944881567"/>
    <n v="0"/>
    <n v="0"/>
    <n v="0"/>
  </r>
  <r>
    <s v="APENs"/>
    <s v="08"/>
    <x v="1"/>
    <s v="40400311"/>
    <x v="18"/>
    <n v="0"/>
    <n v="0"/>
    <n v="0"/>
    <n v="0"/>
    <n v="0"/>
  </r>
  <r>
    <s v="APENs"/>
    <s v="08"/>
    <x v="1"/>
    <s v="40400311"/>
    <x v="18"/>
    <n v="0"/>
    <n v="0"/>
    <n v="0"/>
    <n v="0"/>
    <n v="0"/>
  </r>
  <r>
    <s v="APENs"/>
    <s v="08"/>
    <x v="1"/>
    <s v="40400311"/>
    <x v="18"/>
    <n v="0"/>
    <n v="8.6818555653683855"/>
    <n v="0"/>
    <n v="0"/>
    <n v="0"/>
  </r>
  <r>
    <s v="APENs"/>
    <s v="08"/>
    <x v="1"/>
    <s v="40400311"/>
    <x v="18"/>
    <n v="0"/>
    <n v="2.1049682816601236"/>
    <n v="0"/>
    <n v="0"/>
    <n v="0"/>
  </r>
  <r>
    <s v="APENs"/>
    <s v="08"/>
    <x v="1"/>
    <s v="40400311"/>
    <x v="18"/>
    <n v="0"/>
    <n v="3.1082453717500784"/>
    <n v="0"/>
    <n v="0"/>
    <n v="0"/>
  </r>
  <r>
    <s v="APENs"/>
    <s v="08"/>
    <x v="1"/>
    <s v="40400311"/>
    <x v="18"/>
    <n v="0"/>
    <n v="2.1268380819890602"/>
    <n v="0"/>
    <n v="0"/>
    <n v="0"/>
  </r>
  <r>
    <s v="APENs"/>
    <s v="08"/>
    <x v="1"/>
    <s v="40400311"/>
    <x v="18"/>
    <n v="0"/>
    <n v="2.0120216302621445"/>
    <n v="0"/>
    <n v="0"/>
    <n v="0"/>
  </r>
  <r>
    <s v="APENs"/>
    <s v="08"/>
    <x v="1"/>
    <s v="40400311"/>
    <x v="18"/>
    <n v="0"/>
    <n v="4.3876286909928552"/>
    <n v="0"/>
    <n v="0"/>
    <n v="0"/>
  </r>
  <r>
    <s v="APENs"/>
    <s v="08"/>
    <x v="1"/>
    <s v="40400311"/>
    <x v="18"/>
    <n v="0"/>
    <n v="2.1049682816601236"/>
    <n v="0"/>
    <n v="0"/>
    <n v="0"/>
  </r>
  <r>
    <s v="APENs"/>
    <s v="08"/>
    <x v="1"/>
    <s v="40400311"/>
    <x v="18"/>
    <n v="0"/>
    <n v="5.1886101280401498"/>
    <n v="0"/>
    <n v="0"/>
    <n v="0"/>
  </r>
  <r>
    <s v="APENs"/>
    <s v="08"/>
    <x v="1"/>
    <s v="40400311"/>
    <x v="18"/>
    <n v="0"/>
    <n v="2.8157367923505552"/>
    <n v="0"/>
    <n v="0"/>
    <n v="0"/>
  </r>
  <r>
    <s v="APENs"/>
    <s v="08"/>
    <x v="1"/>
    <s v="40400311"/>
    <x v="18"/>
    <n v="0"/>
    <n v="2.1268380819890602"/>
    <n v="0"/>
    <n v="0"/>
    <n v="0"/>
  </r>
  <r>
    <s v="APENs"/>
    <s v="08"/>
    <x v="1"/>
    <s v="40400311"/>
    <x v="18"/>
    <n v="0"/>
    <n v="3.6795939053435411"/>
    <n v="0"/>
    <n v="0"/>
    <n v="0"/>
  </r>
  <r>
    <s v="APENs"/>
    <s v="08"/>
    <x v="1"/>
    <s v="40400311"/>
    <x v="18"/>
    <n v="0"/>
    <n v="4.3712263407461531"/>
    <n v="0"/>
    <n v="0"/>
    <n v="0"/>
  </r>
  <r>
    <s v="APENs"/>
    <s v="08"/>
    <x v="1"/>
    <s v="40400311"/>
    <x v="18"/>
    <n v="0"/>
    <n v="3.2886712244638034"/>
    <n v="0"/>
    <n v="0"/>
    <n v="0"/>
  </r>
  <r>
    <s v="APENs"/>
    <s v="08"/>
    <x v="1"/>
    <s v="40400311"/>
    <x v="18"/>
    <n v="0"/>
    <n v="2.6407783897190642"/>
    <n v="0"/>
    <n v="0"/>
    <n v="0"/>
  </r>
  <r>
    <s v="APENs"/>
    <s v="08"/>
    <x v="1"/>
    <s v="40400311"/>
    <x v="18"/>
    <n v="0"/>
    <n v="2.6763168152535859"/>
    <n v="0"/>
    <n v="0"/>
    <n v="0"/>
  </r>
  <r>
    <s v="APENs"/>
    <s v="08"/>
    <x v="1"/>
    <s v="40400311"/>
    <x v="18"/>
    <n v="0"/>
    <n v="2.3756070607307112"/>
    <n v="0"/>
    <n v="0"/>
    <n v="0"/>
  </r>
  <r>
    <s v="APENs"/>
    <s v="08"/>
    <x v="1"/>
    <s v="40400311"/>
    <x v="18"/>
    <n v="0"/>
    <n v="2.3756070607307112"/>
    <n v="0"/>
    <n v="0"/>
    <n v="0"/>
  </r>
  <r>
    <s v="APENs"/>
    <s v="08"/>
    <x v="1"/>
    <s v="40400311"/>
    <x v="18"/>
    <n v="0"/>
    <n v="2.176045132729167"/>
    <n v="0"/>
    <n v="0"/>
    <n v="0"/>
  </r>
  <r>
    <s v="APENs"/>
    <s v="08"/>
    <x v="1"/>
    <s v="40400311"/>
    <x v="18"/>
    <n v="0"/>
    <n v="2.1459741572768793"/>
    <n v="0"/>
    <n v="0"/>
    <n v="0"/>
  </r>
  <r>
    <s v="APENs"/>
    <s v="08"/>
    <x v="1"/>
    <s v="40400311"/>
    <x v="18"/>
    <n v="0"/>
    <n v="5.0929297516010523"/>
    <n v="0"/>
    <n v="0"/>
    <n v="0"/>
  </r>
  <r>
    <s v="APENs"/>
    <s v="08"/>
    <x v="1"/>
    <s v="40400311"/>
    <x v="21"/>
    <n v="0"/>
    <n v="3.1668888996164917"/>
    <n v="0"/>
    <n v="0"/>
    <n v="0"/>
  </r>
  <r>
    <s v="APENs"/>
    <s v="08"/>
    <x v="1"/>
    <s v="40400311"/>
    <x v="21"/>
    <n v="0"/>
    <n v="7.31"/>
    <n v="0"/>
    <n v="0"/>
    <n v="0"/>
  </r>
  <r>
    <s v="APENs"/>
    <s v="08"/>
    <x v="1"/>
    <s v="40400311"/>
    <x v="21"/>
    <n v="0"/>
    <n v="6.22"/>
    <n v="0"/>
    <n v="0"/>
    <n v="0"/>
  </r>
  <r>
    <s v="APENs"/>
    <s v="08"/>
    <x v="1"/>
    <s v="40400311"/>
    <x v="21"/>
    <n v="0"/>
    <n v="10.845000000000001"/>
    <n v="0"/>
    <n v="0"/>
    <n v="0"/>
  </r>
  <r>
    <s v="APENs"/>
    <s v="08"/>
    <x v="1"/>
    <s v="40400311"/>
    <x v="21"/>
    <n v="0"/>
    <n v="8.8450000000000006"/>
    <n v="0"/>
    <n v="0"/>
    <n v="0"/>
  </r>
  <r>
    <s v="APENs"/>
    <s v="08"/>
    <x v="1"/>
    <s v="20200256"/>
    <x v="16"/>
    <n v="0"/>
    <n v="0"/>
    <n v="3.7126000000000001"/>
    <n v="0"/>
    <n v="0"/>
  </r>
  <r>
    <s v="APENs"/>
    <s v="08"/>
    <x v="1"/>
    <s v="20200256"/>
    <x v="16"/>
    <n v="2.2040000000000002"/>
    <n v="0"/>
    <n v="0"/>
    <n v="0"/>
    <n v="0"/>
  </r>
  <r>
    <s v="APENs"/>
    <s v="08"/>
    <x v="1"/>
    <s v="20200256"/>
    <x v="16"/>
    <n v="0"/>
    <n v="0"/>
    <n v="0"/>
    <n v="0"/>
    <n v="9.4999999999999998E-3"/>
  </r>
  <r>
    <s v="APENs"/>
    <s v="08"/>
    <x v="1"/>
    <s v="20200256"/>
    <x v="16"/>
    <n v="0"/>
    <n v="0"/>
    <n v="0"/>
    <n v="0"/>
    <n v="0"/>
  </r>
  <r>
    <s v="APENs"/>
    <s v="08"/>
    <x v="1"/>
    <s v="20200256"/>
    <x v="16"/>
    <n v="0"/>
    <n v="0.03"/>
    <n v="0"/>
    <n v="0"/>
    <n v="0"/>
  </r>
  <r>
    <s v="APENs"/>
    <s v="08"/>
    <x v="1"/>
    <s v="40400311"/>
    <x v="18"/>
    <n v="0"/>
    <n v="0"/>
    <n v="0"/>
    <n v="0"/>
    <n v="0"/>
  </r>
  <r>
    <s v="APENs"/>
    <s v="08"/>
    <x v="1"/>
    <s v="40400311"/>
    <x v="18"/>
    <n v="0"/>
    <n v="0"/>
    <n v="0"/>
    <n v="0"/>
    <n v="0"/>
  </r>
  <r>
    <s v="APENs"/>
    <s v="08"/>
    <x v="1"/>
    <s v="40400311"/>
    <x v="18"/>
    <n v="0"/>
    <n v="50.865709362975991"/>
    <n v="0"/>
    <n v="0"/>
    <n v="0"/>
  </r>
  <r>
    <s v="APENs"/>
    <s v="08"/>
    <x v="1"/>
    <s v="31000301"/>
    <x v="15"/>
    <n v="0"/>
    <n v="2.7"/>
    <n v="0"/>
    <n v="0"/>
    <n v="0"/>
  </r>
  <r>
    <s v="APENs"/>
    <s v="08"/>
    <x v="1"/>
    <s v="40400311"/>
    <x v="21"/>
    <n v="0"/>
    <n v="22.34136789852904"/>
    <n v="0"/>
    <n v="0"/>
    <n v="0"/>
  </r>
  <r>
    <s v="APENs"/>
    <s v="08"/>
    <x v="1"/>
    <s v="40400311"/>
    <x v="21"/>
    <n v="0"/>
    <n v="10.777475874250408"/>
    <n v="0"/>
    <n v="0"/>
    <n v="0"/>
  </r>
  <r>
    <s v="APENs"/>
    <s v="08"/>
    <x v="1"/>
    <s v="40400311"/>
    <x v="21"/>
    <n v="0"/>
    <n v="5.5786395642627005"/>
    <n v="0"/>
    <n v="0"/>
    <n v="0"/>
  </r>
  <r>
    <s v="APENs"/>
    <s v="08"/>
    <x v="1"/>
    <s v="40400311"/>
    <x v="21"/>
    <n v="0"/>
    <n v="3.1881131991200946"/>
    <n v="0"/>
    <n v="0"/>
    <n v="0"/>
  </r>
  <r>
    <s v="APENs"/>
    <s v="08"/>
    <x v="1"/>
    <s v="20200256"/>
    <x v="16"/>
    <n v="0"/>
    <n v="0"/>
    <n v="1.5"/>
    <n v="0"/>
    <n v="0"/>
  </r>
  <r>
    <s v="APENs"/>
    <s v="08"/>
    <x v="1"/>
    <s v="20200256"/>
    <x v="16"/>
    <n v="20.8"/>
    <n v="0"/>
    <n v="0"/>
    <n v="0"/>
    <n v="0"/>
  </r>
  <r>
    <s v="APENs"/>
    <s v="08"/>
    <x v="1"/>
    <s v="20200256"/>
    <x v="16"/>
    <n v="0"/>
    <n v="0"/>
    <n v="0"/>
    <n v="0"/>
    <n v="3.4380000000000001E-2"/>
  </r>
  <r>
    <s v="APENs"/>
    <s v="08"/>
    <x v="1"/>
    <s v="20200256"/>
    <x v="16"/>
    <n v="0"/>
    <n v="0"/>
    <n v="0"/>
    <n v="2.0630000000000002E-3"/>
    <n v="0"/>
  </r>
  <r>
    <s v="APENs"/>
    <s v="08"/>
    <x v="1"/>
    <s v="20200256"/>
    <x v="16"/>
    <n v="0"/>
    <n v="0.2"/>
    <n v="0"/>
    <n v="0"/>
    <n v="0"/>
  </r>
  <r>
    <s v="APENs"/>
    <s v="08"/>
    <x v="1"/>
    <s v="20200256"/>
    <x v="16"/>
    <n v="0"/>
    <n v="0"/>
    <n v="7.8"/>
    <n v="0"/>
    <n v="0"/>
  </r>
  <r>
    <s v="APENs"/>
    <s v="08"/>
    <x v="1"/>
    <s v="20200256"/>
    <x v="16"/>
    <n v="4.5999999999999996"/>
    <n v="0"/>
    <n v="0"/>
    <n v="0"/>
    <n v="0"/>
  </r>
  <r>
    <s v="APENs"/>
    <s v="08"/>
    <x v="1"/>
    <s v="20200256"/>
    <x v="16"/>
    <n v="0"/>
    <n v="0"/>
    <n v="0"/>
    <n v="0"/>
    <n v="2.3599999999999999E-2"/>
  </r>
  <r>
    <s v="APENs"/>
    <s v="08"/>
    <x v="1"/>
    <s v="20200256"/>
    <x v="16"/>
    <n v="0"/>
    <n v="0"/>
    <n v="0"/>
    <n v="1.4159999999999999E-3"/>
    <n v="0"/>
  </r>
  <r>
    <s v="APENs"/>
    <s v="08"/>
    <x v="1"/>
    <s v="20200256"/>
    <x v="16"/>
    <n v="0"/>
    <n v="0.1"/>
    <n v="0"/>
    <n v="0"/>
    <n v="0"/>
  </r>
  <r>
    <s v="APENs"/>
    <s v="08"/>
    <x v="1"/>
    <s v="40400311"/>
    <x v="18"/>
    <n v="0"/>
    <n v="6.5610713174828783"/>
    <n v="0"/>
    <n v="0"/>
    <n v="0"/>
  </r>
  <r>
    <s v="APENs"/>
    <s v="08"/>
    <x v="1"/>
    <s v="40400311"/>
    <x v="18"/>
    <n v="0"/>
    <n v="6.5610713174828783"/>
    <n v="0"/>
    <n v="0"/>
    <n v="0"/>
  </r>
  <r>
    <s v="APENs"/>
    <s v="08"/>
    <x v="1"/>
    <s v="40400311"/>
    <x v="18"/>
    <n v="0"/>
    <n v="6.5610713174828783"/>
    <n v="0"/>
    <n v="0"/>
    <n v="0"/>
  </r>
  <r>
    <s v="APENs"/>
    <s v="08"/>
    <x v="1"/>
    <s v="40400311"/>
    <x v="18"/>
    <n v="0"/>
    <n v="6.5610713174828783"/>
    <n v="0"/>
    <n v="0"/>
    <n v="0"/>
  </r>
  <r>
    <s v="APENs"/>
    <s v="08"/>
    <x v="1"/>
    <s v="40400311"/>
    <x v="18"/>
    <n v="0"/>
    <n v="8.2013391468535985"/>
    <n v="0"/>
    <n v="0"/>
    <n v="0"/>
  </r>
  <r>
    <s v="APENs"/>
    <s v="08"/>
    <x v="1"/>
    <s v="40400311"/>
    <x v="18"/>
    <n v="0"/>
    <n v="2.0229565304266126"/>
    <n v="0"/>
    <n v="0"/>
    <n v="0"/>
  </r>
  <r>
    <s v="APENs"/>
    <s v="08"/>
    <x v="1"/>
    <s v="40400311"/>
    <x v="18"/>
    <n v="0"/>
    <n v="2.0229565304266126"/>
    <n v="0"/>
    <n v="0"/>
    <n v="0"/>
  </r>
  <r>
    <s v="APENs"/>
    <s v="08"/>
    <x v="1"/>
    <s v="40400311"/>
    <x v="18"/>
    <n v="0"/>
    <n v="2.0721635811667194"/>
    <n v="0"/>
    <n v="0"/>
    <n v="0"/>
  </r>
  <r>
    <s v="APENs"/>
    <s v="08"/>
    <x v="1"/>
    <s v="40400311"/>
    <x v="18"/>
    <n v="0"/>
    <n v="3.9584338595374797"/>
    <n v="0"/>
    <n v="0"/>
    <n v="0"/>
  </r>
  <r>
    <s v="APENs"/>
    <s v="08"/>
    <x v="1"/>
    <s v="40400311"/>
    <x v="18"/>
    <n v="0"/>
    <n v="25.306092705620472"/>
    <n v="0"/>
    <n v="0"/>
    <n v="0"/>
  </r>
  <r>
    <s v="APENs"/>
    <s v="08"/>
    <x v="1"/>
    <s v="40400311"/>
    <x v="18"/>
    <n v="0"/>
    <n v="51.823363161399278"/>
    <n v="0"/>
    <n v="0"/>
    <n v="0"/>
  </r>
  <r>
    <s v="APENs"/>
    <s v="08"/>
    <x v="1"/>
    <s v="40400311"/>
    <x v="18"/>
    <n v="0"/>
    <n v="8.2011751233511312"/>
    <n v="0"/>
    <n v="0"/>
    <n v="0"/>
  </r>
  <r>
    <s v="APENs"/>
    <s v="08"/>
    <x v="1"/>
    <s v="40400311"/>
    <x v="18"/>
    <n v="0"/>
    <n v="7.9086665439516075"/>
    <n v="0"/>
    <n v="0"/>
    <n v="0"/>
  </r>
  <r>
    <s v="APENs"/>
    <s v="08"/>
    <x v="1"/>
    <s v="40400311"/>
    <x v="18"/>
    <n v="0"/>
    <n v="11.751559514626273"/>
    <n v="0"/>
    <n v="0"/>
    <n v="0"/>
  </r>
  <r>
    <s v="APENs"/>
    <s v="08"/>
    <x v="1"/>
    <s v="40400311"/>
    <x v="18"/>
    <n v="0"/>
    <n v="2.4959407163356091"/>
    <n v="0"/>
    <n v="0"/>
    <n v="0"/>
  </r>
  <r>
    <s v="APENs"/>
    <s v="08"/>
    <x v="1"/>
    <s v="31000302"/>
    <x v="15"/>
    <n v="0"/>
    <n v="2.600041"/>
    <n v="0"/>
    <n v="0"/>
    <n v="0"/>
  </r>
  <r>
    <s v="APENs"/>
    <s v="08"/>
    <x v="1"/>
    <s v="40400311"/>
    <x v="18"/>
    <n v="0"/>
    <n v="1.9136075287819307"/>
    <n v="0"/>
    <n v="0"/>
    <n v="0"/>
  </r>
  <r>
    <s v="APENs"/>
    <s v="08"/>
    <x v="1"/>
    <s v="31000302"/>
    <x v="15"/>
    <n v="0"/>
    <n v="2.600041"/>
    <n v="0"/>
    <n v="0"/>
    <n v="0"/>
  </r>
  <r>
    <s v="APENs"/>
    <s v="08"/>
    <x v="1"/>
    <s v="40400311"/>
    <x v="18"/>
    <n v="0"/>
    <n v="4.9890482000386047"/>
    <n v="0"/>
    <n v="0"/>
    <n v="0"/>
  </r>
  <r>
    <s v="APENs"/>
    <s v="08"/>
    <x v="1"/>
    <s v="31000302"/>
    <x v="15"/>
    <n v="0"/>
    <n v="2.600041"/>
    <n v="0"/>
    <n v="0"/>
    <n v="0"/>
  </r>
  <r>
    <s v="APENs"/>
    <s v="08"/>
    <x v="1"/>
    <s v="40400311"/>
    <x v="18"/>
    <n v="0"/>
    <n v="4.9890482000386047"/>
    <n v="0"/>
    <n v="0"/>
    <n v="0"/>
  </r>
  <r>
    <s v="APENs"/>
    <s v="08"/>
    <x v="1"/>
    <s v="31000302"/>
    <x v="15"/>
    <n v="0"/>
    <n v="2.600041"/>
    <n v="0"/>
    <n v="0"/>
    <n v="0"/>
  </r>
  <r>
    <s v="APENs"/>
    <s v="08"/>
    <x v="1"/>
    <s v="40400311"/>
    <x v="18"/>
    <n v="0"/>
    <n v="4.9890482000386047"/>
    <n v="0"/>
    <n v="0"/>
    <n v="0"/>
  </r>
  <r>
    <s v="APENs"/>
    <s v="08"/>
    <x v="1"/>
    <s v="31000223"/>
    <x v="19"/>
    <n v="0"/>
    <n v="0"/>
    <n v="0"/>
    <n v="0"/>
    <n v="0.14399999999999999"/>
  </r>
  <r>
    <s v="APENs"/>
    <s v="08"/>
    <x v="1"/>
    <s v="31000223"/>
    <x v="19"/>
    <n v="0"/>
    <n v="0"/>
    <n v="0"/>
    <n v="0"/>
    <n v="0.66"/>
  </r>
  <r>
    <s v="APENs"/>
    <s v="08"/>
    <x v="1"/>
    <s v="40400311"/>
    <x v="18"/>
    <n v="0"/>
    <n v="1.1180935418168709"/>
    <n v="0"/>
    <n v="0"/>
    <n v="0"/>
  </r>
  <r>
    <s v="APENs"/>
    <s v="08"/>
    <x v="1"/>
    <s v="40400311"/>
    <x v="18"/>
    <n v="0"/>
    <n v="0"/>
    <n v="0"/>
    <n v="0"/>
    <n v="0"/>
  </r>
  <r>
    <s v="APENs"/>
    <s v="08"/>
    <x v="1"/>
    <s v="40400311"/>
    <x v="18"/>
    <n v="0"/>
    <n v="0"/>
    <n v="0"/>
    <n v="0"/>
    <n v="0"/>
  </r>
  <r>
    <s v="APENs"/>
    <s v="08"/>
    <x v="1"/>
    <s v="40400311"/>
    <x v="18"/>
    <n v="0"/>
    <n v="1.7683192691685738"/>
    <n v="0"/>
    <n v="0"/>
    <n v="0"/>
  </r>
  <r>
    <s v="APENs"/>
    <s v="08"/>
    <x v="1"/>
    <s v="40400311"/>
    <x v="18"/>
    <n v="0"/>
    <n v="13.014963869288094"/>
    <n v="0"/>
    <n v="0"/>
    <n v="0"/>
  </r>
  <r>
    <s v="APENs"/>
    <s v="08"/>
    <x v="1"/>
    <s v="40400311"/>
    <x v="18"/>
    <n v="0"/>
    <n v="17.095614715954422"/>
    <n v="0"/>
    <n v="0"/>
    <n v="0"/>
  </r>
  <r>
    <s v="APENs"/>
    <s v="08"/>
    <x v="1"/>
    <s v="40400311"/>
    <x v="18"/>
    <n v="0"/>
    <n v="11.751559514626273"/>
    <n v="0"/>
    <n v="0"/>
    <n v="0"/>
  </r>
  <r>
    <s v="APENs"/>
    <s v="08"/>
    <x v="1"/>
    <s v="40400311"/>
    <x v="18"/>
    <n v="0"/>
    <n v="11.751559514626273"/>
    <n v="0"/>
    <n v="0"/>
    <n v="0"/>
  </r>
  <r>
    <s v="APENs"/>
    <s v="08"/>
    <x v="1"/>
    <s v="40400311"/>
    <x v="18"/>
    <n v="0"/>
    <n v="9.9782959620052107"/>
    <n v="0"/>
    <n v="0"/>
    <n v="0"/>
  </r>
  <r>
    <s v="APENs"/>
    <s v="08"/>
    <x v="1"/>
    <s v="40400311"/>
    <x v="18"/>
    <n v="0"/>
    <n v="9.9782959620052107"/>
    <n v="0"/>
    <n v="0"/>
    <n v="0"/>
  </r>
  <r>
    <s v="APENs"/>
    <s v="08"/>
    <x v="1"/>
    <s v="40400311"/>
    <x v="18"/>
    <n v="0"/>
    <n v="9.9782959620052107"/>
    <n v="0"/>
    <n v="0"/>
    <n v="0"/>
  </r>
  <r>
    <s v="APENs"/>
    <s v="08"/>
    <x v="1"/>
    <s v="40400311"/>
    <x v="18"/>
    <n v="0"/>
    <n v="9.9782959620052107"/>
    <n v="0"/>
    <n v="0"/>
    <n v="0"/>
  </r>
  <r>
    <s v="APENs"/>
    <s v="08"/>
    <x v="1"/>
    <s v="40400311"/>
    <x v="18"/>
    <n v="0"/>
    <n v="24.002372641133821"/>
    <n v="0"/>
    <n v="0"/>
    <n v="0"/>
  </r>
  <r>
    <s v="APENs"/>
    <s v="08"/>
    <x v="1"/>
    <s v="40400311"/>
    <x v="18"/>
    <n v="0"/>
    <n v="4.4423031918151965"/>
    <n v="0"/>
    <n v="0"/>
    <n v="0"/>
  </r>
  <r>
    <s v="APENs"/>
    <s v="08"/>
    <x v="1"/>
    <s v="40400311"/>
    <x v="18"/>
    <n v="0"/>
    <n v="10.661527660356471"/>
    <n v="0"/>
    <n v="0"/>
    <n v="0"/>
  </r>
  <r>
    <s v="APENs"/>
    <s v="08"/>
    <x v="1"/>
    <s v="40400311"/>
    <x v="18"/>
    <n v="0"/>
    <n v="10.661527660356471"/>
    <n v="0"/>
    <n v="0"/>
    <n v="0"/>
  </r>
  <r>
    <s v="APENs"/>
    <s v="08"/>
    <x v="1"/>
    <s v="40400311"/>
    <x v="18"/>
    <n v="0"/>
    <n v="10.661527660356471"/>
    <n v="0"/>
    <n v="0"/>
    <n v="0"/>
  </r>
  <r>
    <s v="APENs"/>
    <s v="08"/>
    <x v="1"/>
    <s v="40400311"/>
    <x v="18"/>
    <n v="0"/>
    <n v="87.131334804263247"/>
    <n v="0"/>
    <n v="0"/>
    <n v="0"/>
  </r>
  <r>
    <s v="APENs"/>
    <s v="08"/>
    <x v="1"/>
    <s v="40400311"/>
    <x v="18"/>
    <n v="0"/>
    <n v="87.131334804263247"/>
    <n v="0"/>
    <n v="0"/>
    <n v="0"/>
  </r>
  <r>
    <s v="APENs"/>
    <s v="08"/>
    <x v="1"/>
    <s v="40400311"/>
    <x v="18"/>
    <n v="0"/>
    <n v="0"/>
    <n v="0"/>
    <n v="0"/>
    <n v="0"/>
  </r>
  <r>
    <s v="APENs"/>
    <s v="08"/>
    <x v="1"/>
    <s v="40400311"/>
    <x v="18"/>
    <n v="0"/>
    <n v="0"/>
    <n v="0"/>
    <n v="0"/>
    <n v="0"/>
  </r>
  <r>
    <s v="APENs"/>
    <s v="08"/>
    <x v="1"/>
    <s v="40400311"/>
    <x v="18"/>
    <n v="0"/>
    <n v="20.107231108676135"/>
    <n v="0"/>
    <n v="0"/>
    <n v="0"/>
  </r>
  <r>
    <s v="APENs"/>
    <s v="08"/>
    <x v="1"/>
    <s v="40400311"/>
    <x v="18"/>
    <n v="0"/>
    <n v="7.9824771200617679"/>
    <n v="0"/>
    <n v="0"/>
    <n v="0"/>
  </r>
  <r>
    <s v="APENs"/>
    <s v="08"/>
    <x v="1"/>
    <s v="40400311"/>
    <x v="18"/>
    <n v="0"/>
    <n v="7.9824771200617679"/>
    <n v="0"/>
    <n v="0"/>
    <n v="0"/>
  </r>
  <r>
    <s v="APENs"/>
    <s v="08"/>
    <x v="1"/>
    <s v="40400311"/>
    <x v="18"/>
    <n v="0"/>
    <n v="7.9824771200617679"/>
    <n v="0"/>
    <n v="0"/>
    <n v="0"/>
  </r>
  <r>
    <s v="APENs"/>
    <s v="08"/>
    <x v="1"/>
    <s v="40400311"/>
    <x v="18"/>
    <n v="0"/>
    <n v="7.9824771200617679"/>
    <n v="0"/>
    <n v="0"/>
    <n v="0"/>
  </r>
  <r>
    <s v="APENs"/>
    <s v="08"/>
    <x v="1"/>
    <s v="40400311"/>
    <x v="18"/>
    <n v="0"/>
    <n v="7.9824771200617679"/>
    <n v="0"/>
    <n v="0"/>
    <n v="0"/>
  </r>
  <r>
    <s v="APENs"/>
    <s v="08"/>
    <x v="1"/>
    <s v="20200254"/>
    <x v="16"/>
    <n v="0"/>
    <n v="0"/>
    <n v="18.46"/>
    <n v="0"/>
    <n v="0"/>
  </r>
  <r>
    <s v="APENs"/>
    <s v="08"/>
    <x v="1"/>
    <s v="20200254"/>
    <x v="16"/>
    <n v="20.67"/>
    <n v="0"/>
    <n v="0"/>
    <n v="0"/>
    <n v="0"/>
  </r>
  <r>
    <s v="APENs"/>
    <s v="08"/>
    <x v="1"/>
    <s v="20200254"/>
    <x v="16"/>
    <n v="0"/>
    <n v="0"/>
    <n v="0"/>
    <n v="0"/>
    <n v="1.0009999999999999"/>
  </r>
  <r>
    <s v="APENs"/>
    <s v="08"/>
    <x v="1"/>
    <s v="20200254"/>
    <x v="16"/>
    <n v="0"/>
    <n v="0"/>
    <n v="0"/>
    <n v="0"/>
    <n v="0"/>
  </r>
  <r>
    <s v="APENs"/>
    <s v="08"/>
    <x v="1"/>
    <s v="20200254"/>
    <x v="16"/>
    <n v="0"/>
    <n v="0"/>
    <n v="0"/>
    <n v="6.0060000000000002E-2"/>
    <n v="0"/>
  </r>
  <r>
    <s v="APENs"/>
    <s v="08"/>
    <x v="1"/>
    <s v="20200254"/>
    <x v="16"/>
    <n v="0"/>
    <n v="10.98"/>
    <n v="0"/>
    <n v="0"/>
    <n v="0"/>
  </r>
  <r>
    <s v="APENs"/>
    <s v="08"/>
    <x v="1"/>
    <s v="20200254"/>
    <x v="16"/>
    <n v="0"/>
    <n v="0"/>
    <n v="8"/>
    <n v="0"/>
    <n v="0"/>
  </r>
  <r>
    <s v="APENs"/>
    <s v="08"/>
    <x v="1"/>
    <s v="20200254"/>
    <x v="16"/>
    <n v="32.1"/>
    <n v="0"/>
    <n v="0"/>
    <n v="0"/>
    <n v="0"/>
  </r>
  <r>
    <s v="APENs"/>
    <s v="08"/>
    <x v="1"/>
    <s v="20200254"/>
    <x v="16"/>
    <n v="0"/>
    <n v="0"/>
    <n v="0"/>
    <n v="0"/>
    <n v="1.5095000000000001"/>
  </r>
  <r>
    <s v="APENs"/>
    <s v="08"/>
    <x v="1"/>
    <s v="20200254"/>
    <x v="16"/>
    <n v="0"/>
    <n v="0"/>
    <n v="0"/>
    <n v="0"/>
    <n v="0"/>
  </r>
  <r>
    <s v="APENs"/>
    <s v="08"/>
    <x v="1"/>
    <s v="20200254"/>
    <x v="16"/>
    <n v="0"/>
    <n v="0"/>
    <n v="0"/>
    <n v="9.0569999999999998E-2"/>
    <n v="0"/>
  </r>
  <r>
    <s v="APENs"/>
    <s v="08"/>
    <x v="1"/>
    <s v="20200254"/>
    <x v="16"/>
    <n v="0"/>
    <n v="20"/>
    <n v="0"/>
    <n v="0"/>
    <n v="0"/>
  </r>
  <r>
    <s v="APENs"/>
    <s v="08"/>
    <x v="1"/>
    <s v="20200254"/>
    <x v="16"/>
    <n v="0"/>
    <n v="0"/>
    <n v="8"/>
    <n v="0"/>
    <n v="0"/>
  </r>
  <r>
    <s v="APENs"/>
    <s v="08"/>
    <x v="1"/>
    <s v="20200254"/>
    <x v="16"/>
    <n v="32.1"/>
    <n v="0"/>
    <n v="0"/>
    <n v="0"/>
    <n v="0"/>
  </r>
  <r>
    <s v="APENs"/>
    <s v="08"/>
    <x v="1"/>
    <s v="20200254"/>
    <x v="16"/>
    <n v="0"/>
    <n v="0"/>
    <n v="0"/>
    <n v="0"/>
    <n v="1.5095000000000001"/>
  </r>
  <r>
    <s v="APENs"/>
    <s v="08"/>
    <x v="1"/>
    <s v="20200254"/>
    <x v="16"/>
    <n v="0"/>
    <n v="0"/>
    <n v="0"/>
    <n v="0"/>
    <n v="0"/>
  </r>
  <r>
    <s v="APENs"/>
    <s v="08"/>
    <x v="1"/>
    <s v="20200254"/>
    <x v="16"/>
    <n v="0"/>
    <n v="0"/>
    <n v="0"/>
    <n v="9.0569999999999998E-2"/>
    <n v="0"/>
  </r>
  <r>
    <s v="APENs"/>
    <s v="08"/>
    <x v="1"/>
    <s v="20200254"/>
    <x v="16"/>
    <n v="0"/>
    <n v="20.085122999999999"/>
    <n v="0"/>
    <n v="0"/>
    <n v="0"/>
  </r>
  <r>
    <s v="APENs"/>
    <s v="08"/>
    <x v="1"/>
    <s v="31000304"/>
    <x v="15"/>
    <n v="0"/>
    <n v="13.404980999999999"/>
    <n v="0"/>
    <n v="0"/>
    <n v="0"/>
  </r>
  <r>
    <s v="APENs"/>
    <s v="08"/>
    <x v="1"/>
    <s v="31088801"/>
    <x v="17"/>
    <n v="0"/>
    <n v="4.51"/>
    <n v="0"/>
    <n v="0"/>
    <n v="0"/>
  </r>
  <r>
    <s v="APENs"/>
    <s v="08"/>
    <x v="1"/>
    <s v="40400311"/>
    <x v="18"/>
    <n v="0"/>
    <n v="5.1586424873944159"/>
    <n v="0"/>
    <n v="0"/>
    <n v="0"/>
  </r>
  <r>
    <s v="APENs"/>
    <s v="08"/>
    <x v="1"/>
    <s v="40400311"/>
    <x v="18"/>
    <n v="0"/>
    <n v="7.9824771200617679"/>
    <n v="0"/>
    <n v="0"/>
    <n v="0"/>
  </r>
  <r>
    <s v="APENs"/>
    <s v="08"/>
    <x v="1"/>
    <s v="40400311"/>
    <x v="18"/>
    <n v="0"/>
    <n v="7.9824771200617679"/>
    <n v="0"/>
    <n v="0"/>
    <n v="0"/>
  </r>
  <r>
    <s v="APENs"/>
    <s v="08"/>
    <x v="1"/>
    <s v="40400311"/>
    <x v="18"/>
    <n v="0"/>
    <n v="0"/>
    <n v="0"/>
    <n v="0"/>
    <n v="0"/>
  </r>
  <r>
    <s v="APENs"/>
    <s v="08"/>
    <x v="1"/>
    <s v="40400311"/>
    <x v="18"/>
    <n v="0"/>
    <n v="0"/>
    <n v="0"/>
    <n v="0"/>
    <n v="0"/>
  </r>
  <r>
    <s v="APENs"/>
    <s v="08"/>
    <x v="1"/>
    <s v="40400311"/>
    <x v="18"/>
    <n v="0"/>
    <n v="1.9760939906248933"/>
    <n v="0"/>
    <n v="0"/>
    <n v="0"/>
  </r>
  <r>
    <s v="APENs"/>
    <s v="08"/>
    <x v="1"/>
    <s v="40400311"/>
    <x v="18"/>
    <n v="0"/>
    <n v="2.2416545337159759"/>
    <n v="0"/>
    <n v="0"/>
    <n v="0"/>
  </r>
  <r>
    <s v="APENs"/>
    <s v="08"/>
    <x v="1"/>
    <s v="40400311"/>
    <x v="18"/>
    <n v="0"/>
    <n v="4.866030573188338"/>
    <n v="0"/>
    <n v="0"/>
    <n v="0"/>
  </r>
  <r>
    <s v="APENs"/>
    <s v="08"/>
    <x v="1"/>
    <s v="40400311"/>
    <x v="18"/>
    <n v="0"/>
    <n v="1.8616667530007067"/>
    <n v="0"/>
    <n v="0"/>
    <n v="0"/>
  </r>
  <r>
    <s v="APENs"/>
    <s v="08"/>
    <x v="1"/>
    <s v="40400311"/>
    <x v="18"/>
    <n v="0"/>
    <n v="3.5511088284110399"/>
    <n v="0"/>
    <n v="0"/>
    <n v="0"/>
  </r>
  <r>
    <s v="APENs"/>
    <s v="08"/>
    <x v="1"/>
    <s v="40400311"/>
    <x v="18"/>
    <n v="0"/>
    <n v="3.6850613554257752"/>
    <n v="0"/>
    <n v="0"/>
    <n v="0"/>
  </r>
  <r>
    <s v="APENs"/>
    <s v="08"/>
    <x v="1"/>
    <s v="40400311"/>
    <x v="18"/>
    <n v="0"/>
    <n v="0.21112592664109942"/>
    <n v="0"/>
    <n v="0"/>
    <n v="0"/>
  </r>
  <r>
    <s v="APENs"/>
    <s v="08"/>
    <x v="1"/>
    <s v="40400311"/>
    <x v="18"/>
    <n v="0"/>
    <n v="0.33176931329315623"/>
    <n v="0"/>
    <n v="0"/>
    <n v="0"/>
  </r>
  <r>
    <s v="APENs"/>
    <s v="08"/>
    <x v="1"/>
    <s v="40400311"/>
    <x v="18"/>
    <n v="0"/>
    <n v="0.35969602316631755"/>
    <n v="0"/>
    <n v="0"/>
    <n v="0"/>
  </r>
  <r>
    <s v="APENs"/>
    <s v="08"/>
    <x v="1"/>
    <s v="40400311"/>
    <x v="18"/>
    <n v="0"/>
    <n v="0"/>
    <n v="0"/>
    <n v="0"/>
    <n v="0"/>
  </r>
  <r>
    <s v="APENs"/>
    <s v="08"/>
    <x v="1"/>
    <s v="40400311"/>
    <x v="18"/>
    <n v="0"/>
    <n v="0"/>
    <n v="0"/>
    <n v="0"/>
    <n v="0"/>
  </r>
  <r>
    <s v="APENs"/>
    <s v="08"/>
    <x v="1"/>
    <s v="40400311"/>
    <x v="18"/>
    <n v="0"/>
    <n v="2.8675145697762026"/>
    <n v="0"/>
    <n v="0"/>
    <n v="0"/>
  </r>
  <r>
    <s v="APENs"/>
    <s v="08"/>
    <x v="1"/>
    <s v="40400311"/>
    <x v="18"/>
    <n v="0"/>
    <n v="3.1383163472023665"/>
    <n v="0"/>
    <n v="0"/>
    <n v="0"/>
  </r>
  <r>
    <s v="APENs"/>
    <s v="08"/>
    <x v="1"/>
    <s v="40400311"/>
    <x v="18"/>
    <n v="0"/>
    <n v="5.379970880918342"/>
    <n v="0"/>
    <n v="0"/>
    <n v="0"/>
  </r>
  <r>
    <s v="APENs"/>
    <s v="08"/>
    <x v="1"/>
    <s v="40400311"/>
    <x v="18"/>
    <n v="0"/>
    <n v="2.181512582811401"/>
    <n v="0"/>
    <n v="0"/>
    <n v="0"/>
  </r>
  <r>
    <s v="APENs"/>
    <s v="08"/>
    <x v="1"/>
    <s v="40400311"/>
    <x v="18"/>
    <n v="0"/>
    <n v="2.1569090574413474"/>
    <n v="0"/>
    <n v="0"/>
    <n v="0"/>
  </r>
  <r>
    <s v="APENs"/>
    <s v="08"/>
    <x v="1"/>
    <s v="40400311"/>
    <x v="18"/>
    <n v="0"/>
    <n v="4.5270486680898241"/>
    <n v="0"/>
    <n v="0"/>
    <n v="0"/>
  </r>
  <r>
    <s v="APENs"/>
    <s v="08"/>
    <x v="1"/>
    <s v="40400311"/>
    <x v="18"/>
    <n v="0"/>
    <n v="5.4455802819051522"/>
    <n v="0"/>
    <n v="0"/>
    <n v="0"/>
  </r>
  <r>
    <s v="APENs"/>
    <s v="08"/>
    <x v="1"/>
    <s v="40400311"/>
    <x v="18"/>
    <n v="0"/>
    <n v="4.6063266942822194"/>
    <n v="0"/>
    <n v="0"/>
    <n v="0"/>
  </r>
  <r>
    <s v="APENs"/>
    <s v="08"/>
    <x v="1"/>
    <s v="40400311"/>
    <x v="18"/>
    <n v="0"/>
    <n v="4.516113767925356"/>
    <n v="0"/>
    <n v="0"/>
    <n v="0"/>
  </r>
  <r>
    <s v="APENs"/>
    <s v="08"/>
    <x v="1"/>
    <s v="40400311"/>
    <x v="18"/>
    <n v="0"/>
    <n v="4.9507760494629665"/>
    <n v="0"/>
    <n v="0"/>
    <n v="0"/>
  </r>
  <r>
    <s v="APENs"/>
    <s v="08"/>
    <x v="1"/>
    <s v="40400311"/>
    <x v="18"/>
    <n v="0"/>
    <n v="2.1077020067012406"/>
    <n v="0"/>
    <n v="0"/>
    <n v="0"/>
  </r>
  <r>
    <s v="APENs"/>
    <s v="08"/>
    <x v="1"/>
    <s v="40400311"/>
    <x v="18"/>
    <n v="0"/>
    <n v="3.9502326844141282"/>
    <n v="0"/>
    <n v="0"/>
    <n v="0"/>
  </r>
  <r>
    <s v="APENs"/>
    <s v="08"/>
    <x v="1"/>
    <s v="40400311"/>
    <x v="18"/>
    <n v="0"/>
    <n v="3.9885048349897669"/>
    <n v="0"/>
    <n v="0"/>
    <n v="0"/>
  </r>
  <r>
    <s v="APENs"/>
    <s v="08"/>
    <x v="1"/>
    <s v="40400311"/>
    <x v="18"/>
    <n v="0"/>
    <n v="3.6112507793156152"/>
    <n v="0"/>
    <n v="0"/>
    <n v="0"/>
  </r>
  <r>
    <s v="APENs"/>
    <s v="08"/>
    <x v="1"/>
    <s v="40400311"/>
    <x v="18"/>
    <n v="0"/>
    <n v="3.3242096499983251"/>
    <n v="0"/>
    <n v="0"/>
    <n v="0"/>
  </r>
  <r>
    <s v="APENs"/>
    <s v="08"/>
    <x v="1"/>
    <s v="40400311"/>
    <x v="18"/>
    <n v="0"/>
    <n v="2.0420926057144317"/>
    <n v="0"/>
    <n v="0"/>
    <n v="0"/>
  </r>
  <r>
    <s v="APENs"/>
    <s v="08"/>
    <x v="1"/>
    <s v="40400311"/>
    <x v="18"/>
    <n v="0"/>
    <n v="2.1842463078525181"/>
    <n v="0"/>
    <n v="0"/>
    <n v="0"/>
  </r>
  <r>
    <s v="APENs"/>
    <s v="08"/>
    <x v="1"/>
    <s v="40400311"/>
    <x v="18"/>
    <n v="0"/>
    <n v="4.9371074242573805"/>
    <n v="0"/>
    <n v="0"/>
    <n v="0"/>
  </r>
  <r>
    <s v="APENs"/>
    <s v="08"/>
    <x v="1"/>
    <s v="40400311"/>
    <x v="18"/>
    <n v="0"/>
    <n v="5.3717697057949909"/>
    <n v="0"/>
    <n v="0"/>
    <n v="0"/>
  </r>
  <r>
    <s v="APENs"/>
    <s v="08"/>
    <x v="1"/>
    <s v="40400311"/>
    <x v="18"/>
    <n v="0"/>
    <n v="2.0229565304266126"/>
    <n v="0"/>
    <n v="0"/>
    <n v="0"/>
  </r>
  <r>
    <s v="APENs"/>
    <s v="08"/>
    <x v="1"/>
    <s v="40400311"/>
    <x v="18"/>
    <n v="0"/>
    <n v="3.7889429069882228"/>
    <n v="0"/>
    <n v="0"/>
    <n v="0"/>
  </r>
  <r>
    <s v="APENs"/>
    <s v="08"/>
    <x v="1"/>
    <s v="40400311"/>
    <x v="18"/>
    <n v="0"/>
    <n v="4.6254627695700385"/>
    <n v="0"/>
    <n v="0"/>
    <n v="0"/>
  </r>
  <r>
    <s v="APENs"/>
    <s v="08"/>
    <x v="1"/>
    <s v="40400311"/>
    <x v="18"/>
    <n v="0"/>
    <n v="7.4986077877840511"/>
    <n v="0"/>
    <n v="0"/>
    <n v="0"/>
  </r>
  <r>
    <s v="APENs"/>
    <s v="08"/>
    <x v="1"/>
    <s v="40400311"/>
    <x v="18"/>
    <n v="0"/>
    <n v="19.30109199906709"/>
    <n v="0"/>
    <n v="0"/>
    <n v="0"/>
  </r>
  <r>
    <s v="APENs"/>
    <s v="08"/>
    <x v="1"/>
    <s v="40400311"/>
    <x v="18"/>
    <n v="0"/>
    <n v="1.3340578200651174"/>
    <n v="0"/>
    <n v="0"/>
    <n v="0"/>
  </r>
  <r>
    <s v="APENs"/>
    <s v="08"/>
    <x v="1"/>
    <s v="40400311"/>
    <x v="18"/>
    <n v="0"/>
    <n v="3.2216252509678878"/>
    <n v="0"/>
    <n v="0"/>
    <n v="0"/>
  </r>
  <r>
    <s v="APENs"/>
    <s v="08"/>
    <x v="1"/>
    <s v="40400311"/>
    <x v="18"/>
    <n v="0"/>
    <n v="7.9824771200617679"/>
    <n v="0"/>
    <n v="0"/>
    <n v="0"/>
  </r>
  <r>
    <s v="APENs"/>
    <s v="08"/>
    <x v="1"/>
    <s v="20200253"/>
    <x v="16"/>
    <n v="0"/>
    <n v="0"/>
    <n v="3.870698"/>
    <n v="0"/>
    <n v="0"/>
  </r>
  <r>
    <s v="APENs"/>
    <s v="08"/>
    <x v="1"/>
    <s v="20200253"/>
    <x v="16"/>
    <n v="3.962027"/>
    <n v="0"/>
    <n v="0"/>
    <n v="0"/>
    <n v="0"/>
  </r>
  <r>
    <s v="APENs"/>
    <s v="08"/>
    <x v="1"/>
    <s v="20200253"/>
    <x v="16"/>
    <n v="0"/>
    <n v="0.38624000000000003"/>
    <n v="0"/>
    <n v="0"/>
    <n v="0"/>
  </r>
  <r>
    <s v="APENs"/>
    <s v="08"/>
    <x v="1"/>
    <s v="40400311"/>
    <x v="18"/>
    <n v="0"/>
    <n v="40.346276287953593"/>
    <n v="0"/>
    <n v="0"/>
    <n v="0"/>
  </r>
  <r>
    <s v="APENs"/>
    <s v="08"/>
    <x v="1"/>
    <s v="40400311"/>
    <x v="18"/>
    <n v="0"/>
    <n v="0"/>
    <n v="0"/>
    <n v="0"/>
    <n v="0"/>
  </r>
  <r>
    <s v="APENs"/>
    <s v="08"/>
    <x v="1"/>
    <s v="40400311"/>
    <x v="18"/>
    <n v="0"/>
    <n v="0"/>
    <n v="0"/>
    <n v="0"/>
    <n v="0"/>
  </r>
  <r>
    <s v="APENs"/>
    <s v="08"/>
    <x v="1"/>
    <s v="40400311"/>
    <x v="18"/>
    <n v="0"/>
    <n v="1.3404820739117425"/>
    <n v="0"/>
    <n v="0"/>
    <n v="0"/>
  </r>
  <r>
    <s v="APENs"/>
    <s v="08"/>
    <x v="1"/>
    <s v="40400311"/>
    <x v="18"/>
    <n v="0"/>
    <n v="40.080414009961103"/>
    <n v="0"/>
    <n v="0"/>
    <n v="0"/>
  </r>
  <r>
    <s v="APENs"/>
    <s v="08"/>
    <x v="1"/>
    <s v="40400311"/>
    <x v="18"/>
    <n v="0"/>
    <n v="12.117957948162152"/>
    <n v="0"/>
    <n v="0"/>
    <n v="0"/>
  </r>
  <r>
    <s v="APENs"/>
    <s v="08"/>
    <x v="1"/>
    <s v="20200254"/>
    <x v="16"/>
    <n v="0"/>
    <n v="0"/>
    <n v="6.1"/>
    <n v="0"/>
    <n v="0"/>
  </r>
  <r>
    <s v="APENs"/>
    <s v="08"/>
    <x v="1"/>
    <s v="20200254"/>
    <x v="16"/>
    <n v="19.5"/>
    <n v="0"/>
    <n v="0"/>
    <n v="0"/>
    <n v="0"/>
  </r>
  <r>
    <s v="APENs"/>
    <s v="08"/>
    <x v="1"/>
    <s v="20200254"/>
    <x v="16"/>
    <n v="0"/>
    <n v="0"/>
    <n v="0"/>
    <n v="0"/>
    <n v="0.44350000000000001"/>
  </r>
  <r>
    <s v="APENs"/>
    <s v="08"/>
    <x v="1"/>
    <s v="20200254"/>
    <x v="16"/>
    <n v="0"/>
    <n v="0"/>
    <n v="0"/>
    <n v="0"/>
    <n v="0"/>
  </r>
  <r>
    <s v="APENs"/>
    <s v="08"/>
    <x v="1"/>
    <s v="20200254"/>
    <x v="16"/>
    <n v="0"/>
    <n v="0"/>
    <n v="0"/>
    <n v="2.6610000000000002E-2"/>
    <n v="0"/>
  </r>
  <r>
    <s v="APENs"/>
    <s v="08"/>
    <x v="1"/>
    <s v="20200254"/>
    <x v="16"/>
    <n v="0"/>
    <n v="2.6"/>
    <n v="0"/>
    <n v="0"/>
    <n v="0"/>
  </r>
  <r>
    <s v="APENs"/>
    <s v="08"/>
    <x v="1"/>
    <s v="20200256"/>
    <x v="16"/>
    <n v="0"/>
    <n v="0"/>
    <n v="6.1"/>
    <n v="0"/>
    <n v="0"/>
  </r>
  <r>
    <s v="APENs"/>
    <s v="08"/>
    <x v="1"/>
    <s v="20200256"/>
    <x v="16"/>
    <n v="19.5"/>
    <n v="0"/>
    <n v="0"/>
    <n v="0"/>
    <n v="0"/>
  </r>
  <r>
    <s v="APENs"/>
    <s v="08"/>
    <x v="1"/>
    <s v="20200256"/>
    <x v="16"/>
    <n v="0"/>
    <n v="0"/>
    <n v="0"/>
    <n v="0"/>
    <n v="0.44350000000000001"/>
  </r>
  <r>
    <s v="APENs"/>
    <s v="08"/>
    <x v="1"/>
    <s v="20200256"/>
    <x v="16"/>
    <n v="0"/>
    <n v="0"/>
    <n v="0"/>
    <n v="2.6610000000000002E-2"/>
    <n v="0"/>
  </r>
  <r>
    <s v="APENs"/>
    <s v="08"/>
    <x v="1"/>
    <s v="20200256"/>
    <x v="16"/>
    <n v="0"/>
    <n v="2.6"/>
    <n v="0"/>
    <n v="0"/>
    <n v="0"/>
  </r>
  <r>
    <s v="APENs"/>
    <s v="08"/>
    <x v="1"/>
    <s v="20200256"/>
    <x v="16"/>
    <n v="0"/>
    <n v="0"/>
    <n v="6.1"/>
    <n v="0"/>
    <n v="0"/>
  </r>
  <r>
    <s v="APENs"/>
    <s v="08"/>
    <x v="1"/>
    <s v="20200256"/>
    <x v="16"/>
    <n v="19.5"/>
    <n v="0"/>
    <n v="0"/>
    <n v="0"/>
    <n v="0"/>
  </r>
  <r>
    <s v="APENs"/>
    <s v="08"/>
    <x v="1"/>
    <s v="20200256"/>
    <x v="16"/>
    <n v="0"/>
    <n v="0"/>
    <n v="0"/>
    <n v="0"/>
    <n v="0.44350000000000001"/>
  </r>
  <r>
    <s v="APENs"/>
    <s v="08"/>
    <x v="1"/>
    <s v="20200256"/>
    <x v="16"/>
    <n v="0"/>
    <n v="0"/>
    <n v="0"/>
    <n v="19.5"/>
    <n v="0"/>
  </r>
  <r>
    <s v="APENs"/>
    <s v="08"/>
    <x v="1"/>
    <s v="20200256"/>
    <x v="16"/>
    <n v="0"/>
    <n v="2.6"/>
    <n v="0"/>
    <n v="0"/>
    <n v="0"/>
  </r>
  <r>
    <s v="APENs"/>
    <s v="08"/>
    <x v="1"/>
    <s v="40400311"/>
    <x v="18"/>
    <n v="0"/>
    <n v="9.9782959620052107"/>
    <n v="0"/>
    <n v="0"/>
    <n v="0"/>
  </r>
  <r>
    <s v="APENs"/>
    <s v="08"/>
    <x v="1"/>
    <s v="40400311"/>
    <x v="18"/>
    <n v="0"/>
    <n v="9.9782959620052107"/>
    <n v="0"/>
    <n v="0"/>
    <n v="0"/>
  </r>
  <r>
    <s v="APENs"/>
    <s v="08"/>
    <x v="1"/>
    <s v="20200254"/>
    <x v="16"/>
    <n v="0"/>
    <n v="0"/>
    <n v="14.3"/>
    <n v="0"/>
    <n v="0"/>
  </r>
  <r>
    <s v="APENs"/>
    <s v="08"/>
    <x v="1"/>
    <s v="20200254"/>
    <x v="16"/>
    <n v="14.3"/>
    <n v="0"/>
    <n v="0"/>
    <n v="0"/>
    <n v="0"/>
  </r>
  <r>
    <s v="APENs"/>
    <s v="08"/>
    <x v="1"/>
    <s v="20200254"/>
    <x v="16"/>
    <n v="0"/>
    <n v="0"/>
    <n v="0"/>
    <n v="0"/>
    <n v="0.26"/>
  </r>
  <r>
    <s v="APENs"/>
    <s v="08"/>
    <x v="1"/>
    <s v="20200254"/>
    <x v="16"/>
    <n v="0"/>
    <n v="0"/>
    <n v="0"/>
    <n v="0"/>
    <n v="0"/>
  </r>
  <r>
    <s v="APENs"/>
    <s v="08"/>
    <x v="1"/>
    <s v="20200254"/>
    <x v="16"/>
    <n v="0"/>
    <n v="0"/>
    <n v="0"/>
    <n v="1.4999999999999999E-2"/>
    <n v="0"/>
  </r>
  <r>
    <s v="APENs"/>
    <s v="08"/>
    <x v="1"/>
    <s v="20200254"/>
    <x v="16"/>
    <n v="0"/>
    <n v="7.1"/>
    <n v="0"/>
    <n v="0"/>
    <n v="0"/>
  </r>
  <r>
    <s v="APENs"/>
    <s v="08"/>
    <x v="1"/>
    <s v="40400311"/>
    <x v="18"/>
    <n v="0"/>
    <n v="9.4592353872731945"/>
    <n v="0"/>
    <n v="0"/>
    <n v="0"/>
  </r>
  <r>
    <s v="APENs"/>
    <s v="08"/>
    <x v="1"/>
    <s v="40400311"/>
    <x v="18"/>
    <n v="0"/>
    <n v="8.0223895056620762"/>
    <n v="0"/>
    <n v="0"/>
    <n v="0"/>
  </r>
  <r>
    <s v="APENs"/>
    <s v="08"/>
    <x v="1"/>
    <s v="40400311"/>
    <x v="18"/>
    <n v="0"/>
    <n v="8.0223895056620762"/>
    <n v="0"/>
    <n v="0"/>
    <n v="0"/>
  </r>
  <r>
    <s v="APENs"/>
    <s v="08"/>
    <x v="1"/>
    <s v="40400311"/>
    <x v="18"/>
    <n v="0"/>
    <n v="9.4592353872731945"/>
    <n v="0"/>
    <n v="0"/>
    <n v="0"/>
  </r>
  <r>
    <s v="APENs"/>
    <s v="08"/>
    <x v="1"/>
    <s v="40400311"/>
    <x v="18"/>
    <n v="0"/>
    <n v="15.609913750702242"/>
    <n v="0"/>
    <n v="0"/>
    <n v="0"/>
  </r>
  <r>
    <s v="APENs"/>
    <s v="08"/>
    <x v="1"/>
    <s v="31000199"/>
    <x v="22"/>
    <n v="0"/>
    <n v="9.42"/>
    <n v="0"/>
    <n v="0"/>
    <n v="0"/>
  </r>
  <r>
    <s v="APENs"/>
    <s v="08"/>
    <x v="1"/>
    <s v="31000199"/>
    <x v="22"/>
    <n v="0"/>
    <n v="62.37"/>
    <n v="0"/>
    <n v="0"/>
    <n v="0"/>
  </r>
  <r>
    <s v="APENs"/>
    <s v="08"/>
    <x v="1"/>
    <s v="31000199"/>
    <x v="22"/>
    <n v="0"/>
    <n v="2.56"/>
    <n v="0"/>
    <n v="0"/>
    <n v="0"/>
  </r>
  <r>
    <s v="APENs"/>
    <s v="08"/>
    <x v="1"/>
    <s v="40400311"/>
    <x v="18"/>
    <n v="0"/>
    <n v="1.995619280015442"/>
    <n v="0"/>
    <n v="0"/>
    <n v="0"/>
  </r>
  <r>
    <s v="APENs"/>
    <s v="08"/>
    <x v="1"/>
    <s v="40400311"/>
    <x v="18"/>
    <n v="0"/>
    <n v="7.7077719249925192"/>
    <n v="0"/>
    <n v="0"/>
    <n v="0"/>
  </r>
  <r>
    <s v="APENs"/>
    <s v="08"/>
    <x v="1"/>
    <s v="40400311"/>
    <x v="18"/>
    <n v="0"/>
    <n v="10.19132695328434"/>
    <n v="0"/>
    <n v="0"/>
    <n v="0"/>
  </r>
  <r>
    <s v="APENs"/>
    <s v="08"/>
    <x v="1"/>
    <s v="40400311"/>
    <x v="18"/>
    <n v="0"/>
    <n v="0.97408364037586614"/>
    <n v="0"/>
    <n v="0"/>
    <n v="0"/>
  </r>
  <r>
    <s v="APENs"/>
    <s v="08"/>
    <x v="1"/>
    <s v="40400311"/>
    <x v="18"/>
    <n v="0"/>
    <n v="7.7993175423069268"/>
    <n v="0"/>
    <n v="0"/>
    <n v="0"/>
  </r>
  <r>
    <s v="APENs"/>
    <s v="08"/>
    <x v="1"/>
    <s v="40400311"/>
    <x v="18"/>
    <n v="0"/>
    <n v="22.522559194254278"/>
    <n v="0"/>
    <n v="0"/>
    <n v="0"/>
  </r>
  <r>
    <s v="APENs"/>
    <s v="08"/>
    <x v="1"/>
    <s v="40400311"/>
    <x v="18"/>
    <n v="0"/>
    <n v="2.7337250411170437"/>
    <n v="0"/>
    <n v="0"/>
    <n v="0"/>
  </r>
  <r>
    <s v="APENs"/>
    <s v="08"/>
    <x v="1"/>
    <s v="40400311"/>
    <x v="18"/>
    <n v="0"/>
    <n v="2.9852277448998117"/>
    <n v="0"/>
    <n v="0"/>
    <n v="0"/>
  </r>
  <r>
    <s v="APENs"/>
    <s v="08"/>
    <x v="1"/>
    <s v="40400311"/>
    <x v="18"/>
    <n v="0"/>
    <n v="2.7337250411170437"/>
    <n v="0"/>
    <n v="0"/>
    <n v="0"/>
  </r>
  <r>
    <s v="APENs"/>
    <s v="08"/>
    <x v="1"/>
    <s v="40400311"/>
    <x v="18"/>
    <n v="0"/>
    <n v="6.8409268505295913"/>
    <n v="0"/>
    <n v="0"/>
    <n v="0"/>
  </r>
  <r>
    <s v="APENs"/>
    <s v="08"/>
    <x v="1"/>
    <s v="40400311"/>
    <x v="18"/>
    <n v="0"/>
    <n v="2.5547354191967955"/>
    <n v="0"/>
    <n v="0"/>
    <n v="0"/>
  </r>
  <r>
    <s v="APENs"/>
    <s v="08"/>
    <x v="1"/>
    <s v="40400311"/>
    <x v="18"/>
    <n v="0"/>
    <n v="8.1101967539827573"/>
    <n v="0"/>
    <n v="0"/>
    <n v="0"/>
  </r>
  <r>
    <s v="APENs"/>
    <s v="08"/>
    <x v="1"/>
    <s v="40400311"/>
    <x v="18"/>
    <n v="0"/>
    <n v="2.1651102325646989"/>
    <n v="0"/>
    <n v="0"/>
    <n v="0"/>
  </r>
  <r>
    <s v="APENs"/>
    <s v="08"/>
    <x v="1"/>
    <s v="40400311"/>
    <x v="18"/>
    <n v="0"/>
    <n v="2.7091215157469906"/>
    <n v="0"/>
    <n v="0"/>
    <n v="0"/>
  </r>
  <r>
    <s v="APENs"/>
    <s v="08"/>
    <x v="1"/>
    <s v="40400311"/>
    <x v="18"/>
    <n v="0"/>
    <n v="2.0776310312489534"/>
    <n v="0"/>
    <n v="0"/>
    <n v="0"/>
  </r>
  <r>
    <s v="APENs"/>
    <s v="08"/>
    <x v="1"/>
    <s v="40400311"/>
    <x v="18"/>
    <n v="0"/>
    <n v="2.3537372604017746"/>
    <n v="0"/>
    <n v="0"/>
    <n v="0"/>
  </r>
  <r>
    <s v="APENs"/>
    <s v="08"/>
    <x v="1"/>
    <s v="40400311"/>
    <x v="18"/>
    <n v="0"/>
    <n v="2.9715591196942266"/>
    <n v="0"/>
    <n v="0"/>
    <n v="0"/>
  </r>
  <r>
    <s v="APENs"/>
    <s v="08"/>
    <x v="1"/>
    <s v="40400311"/>
    <x v="18"/>
    <n v="0"/>
    <n v="2.7118552407881076"/>
    <n v="0"/>
    <n v="0"/>
    <n v="0"/>
  </r>
  <r>
    <s v="APENs"/>
    <s v="08"/>
    <x v="1"/>
    <s v="40400311"/>
    <x v="18"/>
    <n v="0"/>
    <n v="2.8430740427617258"/>
    <n v="0"/>
    <n v="0"/>
    <n v="0"/>
  </r>
  <r>
    <s v="APENs"/>
    <s v="08"/>
    <x v="1"/>
    <s v="40400311"/>
    <x v="18"/>
    <n v="0"/>
    <n v="1.995619280015442"/>
    <n v="0"/>
    <n v="0"/>
    <n v="0"/>
  </r>
  <r>
    <s v="APENs"/>
    <s v="08"/>
    <x v="1"/>
    <s v="40400311"/>
    <x v="18"/>
    <n v="0"/>
    <n v="27.324610008295942"/>
    <n v="0"/>
    <n v="0"/>
    <n v="0"/>
  </r>
  <r>
    <s v="APENs"/>
    <s v="08"/>
    <x v="1"/>
    <s v="40400311"/>
    <x v="18"/>
    <n v="0"/>
    <n v="2.2866390044144476"/>
    <n v="0"/>
    <n v="0"/>
    <n v="0"/>
  </r>
  <r>
    <s v="APENs"/>
    <s v="08"/>
    <x v="1"/>
    <s v="40400311"/>
    <x v="18"/>
    <n v="0"/>
    <n v="14.967144600115814"/>
    <n v="0"/>
    <n v="0"/>
    <n v="0"/>
  </r>
  <r>
    <s v="APENs"/>
    <s v="08"/>
    <x v="1"/>
    <s v="40400311"/>
    <x v="18"/>
    <n v="0"/>
    <n v="4.9890482000386047"/>
    <n v="0"/>
    <n v="0"/>
    <n v="0"/>
  </r>
  <r>
    <s v="APENs"/>
    <s v="08"/>
    <x v="1"/>
    <s v="40400311"/>
    <x v="18"/>
    <n v="0"/>
    <n v="4.9890482000386047"/>
    <n v="0"/>
    <n v="0"/>
    <n v="0"/>
  </r>
  <r>
    <s v="APENs"/>
    <s v="08"/>
    <x v="1"/>
    <s v="40400311"/>
    <x v="18"/>
    <n v="0"/>
    <n v="14.967144600115814"/>
    <n v="0"/>
    <n v="0"/>
    <n v="0"/>
  </r>
  <r>
    <s v="APENs"/>
    <s v="08"/>
    <x v="1"/>
    <s v="40400311"/>
    <x v="18"/>
    <n v="0"/>
    <n v="1.3395252701473517"/>
    <n v="0"/>
    <n v="0"/>
    <n v="0"/>
  </r>
  <r>
    <s v="APENs"/>
    <s v="08"/>
    <x v="1"/>
    <s v="40400311"/>
    <x v="18"/>
    <n v="0"/>
    <n v="0.87801575841219137"/>
    <n v="0"/>
    <n v="0"/>
    <n v="0"/>
  </r>
  <r>
    <s v="APENs"/>
    <s v="08"/>
    <x v="1"/>
    <s v="40400311"/>
    <x v="18"/>
    <n v="0"/>
    <n v="2.7337250411170437"/>
    <n v="0"/>
    <n v="0"/>
    <n v="0"/>
  </r>
  <r>
    <s v="APENs"/>
    <s v="08"/>
    <x v="1"/>
    <s v="40400311"/>
    <x v="18"/>
    <n v="0"/>
    <n v="0.47587113623866861"/>
    <n v="0"/>
    <n v="0"/>
    <n v="0"/>
  </r>
  <r>
    <s v="APENs"/>
    <s v="08"/>
    <x v="1"/>
    <s v="40400311"/>
    <x v="18"/>
    <n v="0"/>
    <n v="2.7966007170627361"/>
    <n v="0"/>
    <n v="0"/>
    <n v="0"/>
  </r>
  <r>
    <s v="APENs"/>
    <s v="08"/>
    <x v="1"/>
    <s v="40400311"/>
    <x v="18"/>
    <n v="0"/>
    <n v="2.6052399641845425"/>
    <n v="0"/>
    <n v="0"/>
    <n v="0"/>
  </r>
  <r>
    <s v="APENs"/>
    <s v="08"/>
    <x v="1"/>
    <s v="40400311"/>
    <x v="18"/>
    <n v="0"/>
    <n v="1.8917754538585616"/>
    <n v="0"/>
    <n v="0"/>
    <n v="0"/>
  </r>
  <r>
    <s v="APENs"/>
    <s v="08"/>
    <x v="1"/>
    <s v="40400311"/>
    <x v="18"/>
    <n v="0"/>
    <n v="15.272862938037871"/>
    <n v="0"/>
    <n v="0"/>
    <n v="0"/>
  </r>
  <r>
    <s v="APENs"/>
    <s v="08"/>
    <x v="1"/>
    <s v="40400311"/>
    <x v="18"/>
    <n v="0"/>
    <n v="18.556740176518218"/>
    <n v="0"/>
    <n v="0"/>
    <n v="0"/>
  </r>
  <r>
    <s v="APENs"/>
    <s v="08"/>
    <x v="1"/>
    <s v="40400311"/>
    <x v="18"/>
    <n v="0"/>
    <n v="10.460228450091298"/>
    <n v="0"/>
    <n v="0"/>
    <n v="0"/>
  </r>
  <r>
    <s v="APENs"/>
    <s v="08"/>
    <x v="1"/>
    <s v="40400311"/>
    <x v="18"/>
    <n v="0"/>
    <n v="10.611032683406368"/>
    <n v="0"/>
    <n v="0"/>
    <n v="0"/>
  </r>
  <r>
    <s v="APENs"/>
    <s v="08"/>
    <x v="1"/>
    <s v="40400311"/>
    <x v="18"/>
    <n v="0"/>
    <n v="12.835115857704935"/>
    <n v="0"/>
    <n v="0"/>
    <n v="0"/>
  </r>
  <r>
    <s v="APENs"/>
    <s v="08"/>
    <x v="1"/>
    <s v="40400311"/>
    <x v="18"/>
    <n v="0"/>
    <n v="15.393202482086508"/>
    <n v="0"/>
    <n v="0"/>
    <n v="0"/>
  </r>
  <r>
    <s v="APENs"/>
    <s v="08"/>
    <x v="1"/>
    <s v="40400311"/>
    <x v="18"/>
    <n v="0"/>
    <n v="2.4220803864297005"/>
    <n v="0"/>
    <n v="0"/>
    <n v="0"/>
  </r>
  <r>
    <s v="APENs"/>
    <s v="08"/>
    <x v="1"/>
    <s v="40400311"/>
    <x v="18"/>
    <n v="0"/>
    <n v="20.748973062078363"/>
    <n v="0"/>
    <n v="0"/>
    <n v="0"/>
  </r>
  <r>
    <s v="APENs"/>
    <s v="08"/>
    <x v="1"/>
    <s v="40400311"/>
    <x v="18"/>
    <n v="0"/>
    <n v="6.2000517613379049"/>
    <n v="0"/>
    <n v="0"/>
    <n v="0"/>
  </r>
  <r>
    <s v="APENs"/>
    <s v="08"/>
    <x v="1"/>
    <s v="40400311"/>
    <x v="18"/>
    <n v="0"/>
    <n v="0.48298015950398054"/>
    <n v="0"/>
    <n v="0"/>
    <n v="0"/>
  </r>
  <r>
    <s v="APENs"/>
    <s v="08"/>
    <x v="1"/>
    <s v="40400311"/>
    <x v="18"/>
    <n v="0"/>
    <n v="23.281287119114474"/>
    <n v="0"/>
    <n v="0"/>
    <n v="0"/>
  </r>
  <r>
    <s v="APENs"/>
    <s v="08"/>
    <x v="1"/>
    <s v="40400311"/>
    <x v="18"/>
    <n v="0"/>
    <n v="5.6642782851945146"/>
    <n v="0"/>
    <n v="0"/>
    <n v="0"/>
  </r>
  <r>
    <s v="APENs"/>
    <s v="08"/>
    <x v="1"/>
    <s v="40400311"/>
    <x v="18"/>
    <n v="0"/>
    <n v="1.1645668675158607"/>
    <n v="0"/>
    <n v="0"/>
    <n v="0"/>
  </r>
  <r>
    <s v="APENs"/>
    <s v="08"/>
    <x v="1"/>
    <s v="40400311"/>
    <x v="18"/>
    <n v="0"/>
    <n v="6.3012362197747862"/>
    <n v="0"/>
    <n v="0"/>
    <n v="0"/>
  </r>
  <r>
    <s v="APENs"/>
    <s v="08"/>
    <x v="1"/>
    <s v="40400311"/>
    <x v="18"/>
    <n v="0"/>
    <n v="1.560956998477832"/>
    <n v="0"/>
    <n v="0"/>
    <n v="0"/>
  </r>
  <r>
    <s v="APENs"/>
    <s v="08"/>
    <x v="1"/>
    <s v="40400311"/>
    <x v="18"/>
    <n v="0"/>
    <n v="1.6429687497113432"/>
    <n v="0"/>
    <n v="0"/>
    <n v="0"/>
  </r>
  <r>
    <s v="APENs"/>
    <s v="08"/>
    <x v="1"/>
    <s v="40400311"/>
    <x v="18"/>
    <n v="0"/>
    <n v="1.744116576232674"/>
    <n v="0"/>
    <n v="0"/>
    <n v="0"/>
  </r>
  <r>
    <s v="APENs"/>
    <s v="08"/>
    <x v="1"/>
    <s v="40400311"/>
    <x v="18"/>
    <n v="0"/>
    <n v="2.3892756859362962"/>
    <n v="0"/>
    <n v="0"/>
    <n v="0"/>
  </r>
  <r>
    <s v="APENs"/>
    <s v="08"/>
    <x v="1"/>
    <s v="40400311"/>
    <x v="18"/>
    <n v="0"/>
    <n v="3.2066594732302924"/>
    <n v="0"/>
    <n v="0"/>
    <n v="0"/>
  </r>
  <r>
    <s v="APENs"/>
    <s v="08"/>
    <x v="1"/>
    <s v="40400311"/>
    <x v="18"/>
    <n v="0"/>
    <n v="8.0617551462541623"/>
    <n v="0"/>
    <n v="0"/>
    <n v="0"/>
  </r>
  <r>
    <s v="APENs"/>
    <s v="08"/>
    <x v="1"/>
    <s v="40400311"/>
    <x v="18"/>
    <n v="0"/>
    <n v="1.6621048249991626"/>
    <n v="0"/>
    <n v="0"/>
    <n v="0"/>
  </r>
  <r>
    <s v="APENs"/>
    <s v="08"/>
    <x v="1"/>
    <s v="40400311"/>
    <x v="18"/>
    <n v="0"/>
    <n v="1.9108738037408137"/>
    <n v="0"/>
    <n v="0"/>
    <n v="0"/>
  </r>
  <r>
    <s v="APENs"/>
    <s v="08"/>
    <x v="1"/>
    <s v="40400311"/>
    <x v="18"/>
    <n v="0"/>
    <n v="2.6517132898835323"/>
    <n v="0"/>
    <n v="0"/>
    <n v="0"/>
  </r>
  <r>
    <s v="APENs"/>
    <s v="08"/>
    <x v="1"/>
    <s v="40400311"/>
    <x v="18"/>
    <n v="0"/>
    <n v="3.9584338595374797"/>
    <n v="0"/>
    <n v="0"/>
    <n v="0"/>
  </r>
  <r>
    <s v="APENs"/>
    <s v="08"/>
    <x v="1"/>
    <s v="40400311"/>
    <x v="18"/>
    <n v="0"/>
    <n v="1.6812409002869821"/>
    <n v="0"/>
    <n v="0"/>
    <n v="0"/>
  </r>
  <r>
    <s v="APENs"/>
    <s v="08"/>
    <x v="1"/>
    <s v="40400311"/>
    <x v="18"/>
    <n v="0"/>
    <n v="3.5675111786577425"/>
    <n v="0"/>
    <n v="0"/>
    <n v="0"/>
  </r>
  <r>
    <s v="APENs"/>
    <s v="08"/>
    <x v="1"/>
    <s v="40400311"/>
    <x v="18"/>
    <n v="0"/>
    <n v="4.2044691132380132"/>
    <n v="0"/>
    <n v="0"/>
    <n v="0"/>
  </r>
  <r>
    <s v="APENs"/>
    <s v="08"/>
    <x v="1"/>
    <s v="40400311"/>
    <x v="18"/>
    <n v="0"/>
    <n v="5.89937863873058"/>
    <n v="0"/>
    <n v="0"/>
    <n v="0"/>
  </r>
  <r>
    <s v="APENs"/>
    <s v="08"/>
    <x v="1"/>
    <s v="40400311"/>
    <x v="18"/>
    <n v="0"/>
    <n v="3.228529273559229"/>
    <n v="0"/>
    <n v="0"/>
    <n v="0"/>
  </r>
  <r>
    <s v="APENs"/>
    <s v="08"/>
    <x v="1"/>
    <s v="40400311"/>
    <x v="18"/>
    <n v="0"/>
    <n v="5.3334975552193526"/>
    <n v="0"/>
    <n v="0"/>
    <n v="0"/>
  </r>
  <r>
    <s v="APENs"/>
    <s v="08"/>
    <x v="1"/>
    <s v="40400301"/>
    <x v="18"/>
    <n v="0"/>
    <n v="11.930290457814507"/>
    <n v="0"/>
    <n v="0"/>
    <n v="0"/>
  </r>
  <r>
    <s v="APENs"/>
    <s v="08"/>
    <x v="1"/>
    <s v="40400301"/>
    <x v="18"/>
    <n v="0"/>
    <n v="9.7805027541052691E-2"/>
    <n v="0"/>
    <n v="0"/>
    <n v="0"/>
  </r>
  <r>
    <s v="APENs"/>
    <s v="08"/>
    <x v="1"/>
    <s v="40400311"/>
    <x v="18"/>
    <n v="0"/>
    <n v="1.2064338665205685"/>
    <n v="0"/>
    <n v="0"/>
    <n v="0"/>
  </r>
  <r>
    <s v="APENs"/>
    <s v="08"/>
    <x v="1"/>
    <s v="40400311"/>
    <x v="18"/>
    <n v="0"/>
    <n v="15.026804048550632"/>
    <n v="0"/>
    <n v="0"/>
    <n v="0"/>
  </r>
  <r>
    <s v="APENs"/>
    <s v="08"/>
    <x v="1"/>
    <s v="40400311"/>
    <x v="18"/>
    <n v="0"/>
    <n v="3.9678269387787579"/>
    <n v="0"/>
    <n v="0"/>
    <n v="0"/>
  </r>
  <r>
    <s v="APENs"/>
    <s v="08"/>
    <x v="1"/>
    <s v="40400311"/>
    <x v="18"/>
    <n v="0"/>
    <n v="7.9222490568183979"/>
    <n v="0"/>
    <n v="0"/>
    <n v="0"/>
  </r>
  <r>
    <s v="APENs"/>
    <s v="08"/>
    <x v="1"/>
    <s v="40400311"/>
    <x v="18"/>
    <n v="0"/>
    <n v="2.3860580915629015"/>
    <n v="0"/>
    <n v="0"/>
    <n v="0"/>
  </r>
  <r>
    <s v="APENs"/>
    <s v="08"/>
    <x v="1"/>
    <s v="40400311"/>
    <x v="18"/>
    <n v="0"/>
    <n v="6.3002657473851889"/>
    <n v="0"/>
    <n v="0"/>
    <n v="0"/>
  </r>
  <r>
    <s v="APENs"/>
    <s v="08"/>
    <x v="1"/>
    <s v="40400311"/>
    <x v="18"/>
    <n v="0"/>
    <n v="3.2037521566490641"/>
    <n v="0"/>
    <n v="0"/>
    <n v="0"/>
  </r>
  <r>
    <s v="APENs"/>
    <s v="08"/>
    <x v="1"/>
    <s v="40400311"/>
    <x v="18"/>
    <n v="0"/>
    <n v="13.900799106464769"/>
    <n v="0"/>
    <n v="0"/>
    <n v="0"/>
  </r>
  <r>
    <s v="APENs"/>
    <s v="08"/>
    <x v="1"/>
    <s v="40400311"/>
    <x v="18"/>
    <n v="0"/>
    <n v="3.4048244677358261"/>
    <n v="0"/>
    <n v="0"/>
    <n v="0"/>
  </r>
  <r>
    <s v="APENs"/>
    <s v="08"/>
    <x v="1"/>
    <s v="40400311"/>
    <x v="18"/>
    <n v="0"/>
    <n v="2.2520098841717275"/>
    <n v="0"/>
    <n v="0"/>
    <n v="0"/>
  </r>
  <r>
    <s v="APENs"/>
    <s v="08"/>
    <x v="1"/>
    <s v="40400311"/>
    <x v="18"/>
    <n v="0"/>
    <n v="10.72385659129394"/>
    <n v="0"/>
    <n v="0"/>
    <n v="0"/>
  </r>
  <r>
    <s v="APENs"/>
    <s v="08"/>
    <x v="1"/>
    <s v="40400311"/>
    <x v="18"/>
    <n v="0"/>
    <n v="5.7104536348640238"/>
    <n v="0"/>
    <n v="0"/>
    <n v="0"/>
  </r>
  <r>
    <s v="APENs"/>
    <s v="08"/>
    <x v="1"/>
    <s v="40400311"/>
    <x v="18"/>
    <n v="0"/>
    <n v="1.7694363375635001"/>
    <n v="0"/>
    <n v="0"/>
    <n v="0"/>
  </r>
  <r>
    <s v="APENs"/>
    <s v="08"/>
    <x v="1"/>
    <s v="40400311"/>
    <x v="18"/>
    <n v="0"/>
    <n v="6.8900778599063566"/>
    <n v="0"/>
    <n v="0"/>
    <n v="0"/>
  </r>
  <r>
    <s v="APENs"/>
    <s v="08"/>
    <x v="1"/>
    <s v="40400311"/>
    <x v="18"/>
    <n v="0"/>
    <n v="2.9490605626058333"/>
    <n v="0"/>
    <n v="0"/>
    <n v="0"/>
  </r>
  <r>
    <s v="APENs"/>
    <s v="08"/>
    <x v="1"/>
    <s v="40400311"/>
    <x v="18"/>
    <n v="0"/>
    <n v="1.3270772531726249"/>
    <n v="0"/>
    <n v="0"/>
    <n v="0"/>
  </r>
  <r>
    <s v="APENs"/>
    <s v="08"/>
    <x v="1"/>
    <s v="40400311"/>
    <x v="18"/>
    <n v="0"/>
    <n v="10.415545714294238"/>
    <n v="0"/>
    <n v="0"/>
    <n v="0"/>
  </r>
  <r>
    <s v="APENs"/>
    <s v="08"/>
    <x v="1"/>
    <s v="40400311"/>
    <x v="18"/>
    <n v="0"/>
    <n v="6.3970445345458069"/>
    <n v="0"/>
    <n v="0"/>
    <n v="0"/>
  </r>
  <r>
    <s v="APENs"/>
    <s v="08"/>
    <x v="2"/>
    <s v="20200254"/>
    <x v="16"/>
    <n v="0"/>
    <n v="0"/>
    <n v="43.399977999999997"/>
    <n v="0"/>
    <n v="0"/>
  </r>
  <r>
    <s v="APENs"/>
    <s v="08"/>
    <x v="2"/>
    <s v="20200254"/>
    <x v="16"/>
    <n v="28.899985999999998"/>
    <n v="0"/>
    <n v="0"/>
    <n v="0"/>
    <n v="0"/>
  </r>
  <r>
    <s v="APENs"/>
    <s v="08"/>
    <x v="2"/>
    <s v="20200254"/>
    <x v="16"/>
    <n v="0"/>
    <n v="10.599995"/>
    <n v="0"/>
    <n v="0"/>
    <n v="0"/>
  </r>
  <r>
    <s v="APENs"/>
    <s v="08"/>
    <x v="2"/>
    <s v="31000304"/>
    <x v="15"/>
    <n v="0"/>
    <n v="30.379863"/>
    <n v="0"/>
    <n v="0"/>
    <n v="0"/>
  </r>
  <r>
    <s v="APENs"/>
    <s v="08"/>
    <x v="2"/>
    <s v="31000311"/>
    <x v="32"/>
    <n v="0"/>
    <n v="4.91"/>
    <n v="0"/>
    <n v="0"/>
    <n v="0"/>
  </r>
  <r>
    <s v="APENs"/>
    <s v="08"/>
    <x v="2"/>
    <s v="20200253"/>
    <x v="16"/>
    <n v="0"/>
    <n v="0"/>
    <n v="3.5"/>
    <n v="0"/>
    <n v="0"/>
  </r>
  <r>
    <s v="APENs"/>
    <s v="08"/>
    <x v="2"/>
    <s v="20200253"/>
    <x v="16"/>
    <n v="22.5"/>
    <n v="0"/>
    <n v="0"/>
    <n v="0"/>
    <n v="0"/>
  </r>
  <r>
    <s v="APENs"/>
    <s v="08"/>
    <x v="2"/>
    <s v="20200253"/>
    <x v="16"/>
    <n v="0"/>
    <n v="0"/>
    <n v="0"/>
    <n v="0"/>
    <n v="0.107"/>
  </r>
  <r>
    <s v="APENs"/>
    <s v="08"/>
    <x v="2"/>
    <s v="20200253"/>
    <x v="16"/>
    <n v="0"/>
    <n v="0"/>
    <n v="0"/>
    <n v="0"/>
    <n v="0"/>
  </r>
  <r>
    <s v="APENs"/>
    <s v="08"/>
    <x v="2"/>
    <s v="20200253"/>
    <x v="16"/>
    <n v="0"/>
    <n v="0"/>
    <n v="0"/>
    <n v="6.4200000000000004E-3"/>
    <n v="0"/>
  </r>
  <r>
    <s v="APENs"/>
    <s v="08"/>
    <x v="2"/>
    <s v="20200253"/>
    <x v="16"/>
    <n v="0"/>
    <n v="1.2"/>
    <n v="0"/>
    <n v="0"/>
    <n v="0"/>
  </r>
  <r>
    <s v="APENs"/>
    <s v="08"/>
    <x v="2"/>
    <s v="20200254"/>
    <x v="16"/>
    <n v="0"/>
    <n v="0"/>
    <n v="10"/>
    <n v="0"/>
    <n v="0"/>
  </r>
  <r>
    <s v="APENs"/>
    <s v="08"/>
    <x v="2"/>
    <s v="20200254"/>
    <x v="16"/>
    <n v="38"/>
    <n v="0"/>
    <n v="0"/>
    <n v="0"/>
    <n v="0"/>
  </r>
  <r>
    <s v="APENs"/>
    <s v="08"/>
    <x v="2"/>
    <s v="20200254"/>
    <x v="16"/>
    <n v="0"/>
    <n v="6"/>
    <n v="0"/>
    <n v="0"/>
    <n v="0"/>
  </r>
  <r>
    <s v="APENs"/>
    <s v="08"/>
    <x v="2"/>
    <s v="20200254"/>
    <x v="16"/>
    <n v="0"/>
    <n v="0"/>
    <n v="1.52"/>
    <n v="0"/>
    <n v="0"/>
  </r>
  <r>
    <s v="APENs"/>
    <s v="08"/>
    <x v="2"/>
    <s v="20200254"/>
    <x v="16"/>
    <n v="15.2"/>
    <n v="0"/>
    <n v="0"/>
    <n v="0"/>
    <n v="0"/>
  </r>
  <r>
    <s v="APENs"/>
    <s v="08"/>
    <x v="2"/>
    <s v="20200254"/>
    <x v="16"/>
    <n v="0"/>
    <n v="0.86"/>
    <n v="0"/>
    <n v="0"/>
    <n v="0"/>
  </r>
  <r>
    <s v="APENs"/>
    <s v="08"/>
    <x v="2"/>
    <s v="31000209"/>
    <x v="31"/>
    <n v="0"/>
    <n v="0"/>
    <n v="1.3557999999999999"/>
    <n v="0"/>
    <n v="0"/>
  </r>
  <r>
    <s v="APENs"/>
    <s v="08"/>
    <x v="2"/>
    <s v="31000209"/>
    <x v="31"/>
    <n v="3.1861299999999999"/>
    <n v="0"/>
    <n v="0"/>
    <n v="0"/>
    <n v="0"/>
  </r>
  <r>
    <s v="APENs"/>
    <s v="08"/>
    <x v="2"/>
    <s v="31000209"/>
    <x v="31"/>
    <n v="0"/>
    <n v="0"/>
    <n v="0"/>
    <n v="0"/>
    <n v="0.257602"/>
  </r>
  <r>
    <s v="APENs"/>
    <s v="08"/>
    <x v="2"/>
    <s v="31000209"/>
    <x v="31"/>
    <n v="0"/>
    <n v="0"/>
    <n v="0"/>
    <n v="2.0337000000000001E-2"/>
    <n v="0"/>
  </r>
  <r>
    <s v="APENs"/>
    <s v="08"/>
    <x v="2"/>
    <s v="31000304"/>
    <x v="15"/>
    <n v="0"/>
    <n v="7.3546E-2"/>
    <n v="0"/>
    <n v="0"/>
    <n v="0"/>
  </r>
  <r>
    <s v="APENs"/>
    <s v="08"/>
    <x v="2"/>
    <s v="31000305"/>
    <x v="24"/>
    <n v="0"/>
    <n v="1.706"/>
    <n v="0"/>
    <n v="0"/>
    <n v="0"/>
  </r>
  <r>
    <s v="APENs"/>
    <s v="08"/>
    <x v="2"/>
    <s v="20200252"/>
    <x v="16"/>
    <n v="0"/>
    <n v="0"/>
    <n v="3.4"/>
    <n v="0"/>
    <n v="0"/>
  </r>
  <r>
    <s v="APENs"/>
    <s v="08"/>
    <x v="2"/>
    <s v="20200252"/>
    <x v="16"/>
    <n v="3.8"/>
    <n v="0"/>
    <n v="0"/>
    <n v="0"/>
    <n v="0"/>
  </r>
  <r>
    <s v="APENs"/>
    <s v="08"/>
    <x v="2"/>
    <s v="20200252"/>
    <x v="16"/>
    <n v="0"/>
    <n v="0"/>
    <n v="0"/>
    <n v="0"/>
    <n v="4.4749999999999998E-2"/>
  </r>
  <r>
    <s v="APENs"/>
    <s v="08"/>
    <x v="2"/>
    <s v="20200252"/>
    <x v="16"/>
    <n v="0"/>
    <n v="0"/>
    <n v="0"/>
    <n v="0"/>
    <n v="0"/>
  </r>
  <r>
    <s v="APENs"/>
    <s v="08"/>
    <x v="2"/>
    <s v="20200252"/>
    <x v="16"/>
    <n v="0"/>
    <n v="0"/>
    <n v="0"/>
    <n v="2.6849999999999999E-3"/>
    <n v="0"/>
  </r>
  <r>
    <s v="APENs"/>
    <s v="08"/>
    <x v="2"/>
    <s v="20200252"/>
    <x v="16"/>
    <n v="0"/>
    <n v="0.8"/>
    <n v="0"/>
    <n v="0"/>
    <n v="0"/>
  </r>
  <r>
    <s v="APENs"/>
    <s v="08"/>
    <x v="2"/>
    <s v="20200256"/>
    <x v="16"/>
    <n v="0"/>
    <n v="0"/>
    <n v="4.6603490000000001"/>
    <n v="0"/>
    <n v="0"/>
  </r>
  <r>
    <s v="APENs"/>
    <s v="08"/>
    <x v="2"/>
    <s v="20200256"/>
    <x v="16"/>
    <n v="2.3841139999999998"/>
    <n v="0"/>
    <n v="0"/>
    <n v="0"/>
    <n v="0"/>
  </r>
  <r>
    <s v="APENs"/>
    <s v="08"/>
    <x v="2"/>
    <s v="20200256"/>
    <x v="16"/>
    <n v="0"/>
    <n v="0"/>
    <n v="0"/>
    <n v="0"/>
    <n v="3.95E-2"/>
  </r>
  <r>
    <s v="APENs"/>
    <s v="08"/>
    <x v="2"/>
    <s v="20200256"/>
    <x v="16"/>
    <n v="0"/>
    <n v="0"/>
    <n v="0"/>
    <n v="0"/>
    <n v="0"/>
  </r>
  <r>
    <s v="APENs"/>
    <s v="08"/>
    <x v="2"/>
    <s v="20200256"/>
    <x v="16"/>
    <n v="0"/>
    <n v="0"/>
    <n v="0"/>
    <n v="2.3700000000000001E-3"/>
    <n v="0"/>
  </r>
  <r>
    <s v="APENs"/>
    <s v="08"/>
    <x v="2"/>
    <s v="20200256"/>
    <x v="16"/>
    <n v="0"/>
    <n v="0.103007"/>
    <n v="0"/>
    <n v="0"/>
    <n v="0"/>
  </r>
  <r>
    <s v="APENs"/>
    <s v="08"/>
    <x v="2"/>
    <s v="20200256"/>
    <x v="16"/>
    <n v="0"/>
    <n v="0"/>
    <n v="10.029999999999999"/>
    <n v="0"/>
    <n v="0"/>
  </r>
  <r>
    <s v="APENs"/>
    <s v="08"/>
    <x v="2"/>
    <s v="20200256"/>
    <x v="16"/>
    <n v="5.0199999999999996"/>
    <n v="0"/>
    <n v="0"/>
    <n v="0"/>
    <n v="0"/>
  </r>
  <r>
    <s v="APENs"/>
    <s v="08"/>
    <x v="2"/>
    <s v="20200256"/>
    <x v="16"/>
    <n v="0"/>
    <n v="0"/>
    <n v="0"/>
    <n v="0"/>
    <n v="0.08"/>
  </r>
  <r>
    <s v="APENs"/>
    <s v="08"/>
    <x v="2"/>
    <s v="20200256"/>
    <x v="16"/>
    <n v="0"/>
    <n v="0"/>
    <n v="0"/>
    <n v="0"/>
    <n v="0"/>
  </r>
  <r>
    <s v="APENs"/>
    <s v="08"/>
    <x v="2"/>
    <s v="20200256"/>
    <x v="16"/>
    <n v="0"/>
    <n v="0"/>
    <n v="0"/>
    <n v="0.01"/>
    <n v="0"/>
  </r>
  <r>
    <s v="APENs"/>
    <s v="08"/>
    <x v="2"/>
    <s v="20200256"/>
    <x v="16"/>
    <n v="0"/>
    <n v="2.5099999999999998"/>
    <n v="0"/>
    <n v="0"/>
    <n v="0"/>
  </r>
  <r>
    <s v="APENs"/>
    <s v="08"/>
    <x v="2"/>
    <s v="20200256"/>
    <x v="16"/>
    <n v="0"/>
    <n v="0"/>
    <n v="53.25"/>
    <n v="0"/>
    <n v="0"/>
  </r>
  <r>
    <s v="APENs"/>
    <s v="08"/>
    <x v="2"/>
    <s v="20200256"/>
    <x v="16"/>
    <n v="27.718959000000002"/>
    <n v="0"/>
    <n v="0"/>
    <n v="0"/>
    <n v="0"/>
  </r>
  <r>
    <s v="APENs"/>
    <s v="08"/>
    <x v="2"/>
    <s v="20200256"/>
    <x v="16"/>
    <n v="0"/>
    <n v="0"/>
    <n v="0"/>
    <n v="0"/>
    <n v="0.43"/>
  </r>
  <r>
    <s v="APENs"/>
    <s v="08"/>
    <x v="2"/>
    <s v="20200256"/>
    <x v="16"/>
    <n v="0"/>
    <n v="0"/>
    <n v="0"/>
    <n v="0.03"/>
    <n v="0"/>
  </r>
  <r>
    <s v="APENs"/>
    <s v="08"/>
    <x v="2"/>
    <s v="20200256"/>
    <x v="16"/>
    <n v="0"/>
    <n v="13.31"/>
    <n v="0"/>
    <n v="0"/>
    <n v="0"/>
  </r>
  <r>
    <s v="APENs"/>
    <s v="08"/>
    <x v="2"/>
    <s v="31000301"/>
    <x v="15"/>
    <n v="0"/>
    <n v="0"/>
    <n v="0.26800000000000002"/>
    <n v="0"/>
    <n v="0"/>
  </r>
  <r>
    <s v="APENs"/>
    <s v="08"/>
    <x v="2"/>
    <s v="31000301"/>
    <x v="15"/>
    <n v="0.31900000000000001"/>
    <n v="0"/>
    <n v="0"/>
    <n v="0"/>
    <n v="0"/>
  </r>
  <r>
    <s v="APENs"/>
    <s v="08"/>
    <x v="2"/>
    <s v="31000301"/>
    <x v="15"/>
    <n v="0"/>
    <n v="10.162000000000001"/>
    <n v="0"/>
    <n v="0"/>
    <n v="0"/>
  </r>
  <r>
    <s v="APENs"/>
    <s v="08"/>
    <x v="2"/>
    <s v="40400311"/>
    <x v="18"/>
    <n v="0"/>
    <n v="1.177415375209111"/>
    <n v="0"/>
    <n v="0"/>
    <n v="0"/>
  </r>
  <r>
    <s v="APENs"/>
    <s v="08"/>
    <x v="3"/>
    <s v="20200202"/>
    <x v="16"/>
    <n v="0"/>
    <n v="0"/>
    <n v="7.9"/>
    <n v="0"/>
    <n v="0"/>
  </r>
  <r>
    <s v="APENs"/>
    <s v="08"/>
    <x v="3"/>
    <s v="20200202"/>
    <x v="16"/>
    <n v="7.9"/>
    <n v="0"/>
    <n v="0"/>
    <n v="0"/>
    <n v="0"/>
  </r>
  <r>
    <s v="APENs"/>
    <s v="08"/>
    <x v="3"/>
    <s v="20200202"/>
    <x v="16"/>
    <n v="0"/>
    <n v="0"/>
    <n v="0"/>
    <n v="0"/>
    <n v="0.17499999999999999"/>
  </r>
  <r>
    <s v="APENs"/>
    <s v="08"/>
    <x v="3"/>
    <s v="20200202"/>
    <x v="16"/>
    <n v="0"/>
    <n v="0"/>
    <n v="0"/>
    <n v="0"/>
    <n v="0"/>
  </r>
  <r>
    <s v="APENs"/>
    <s v="08"/>
    <x v="3"/>
    <s v="20200202"/>
    <x v="16"/>
    <n v="0"/>
    <n v="0"/>
    <n v="0"/>
    <n v="1.0500000000000001E-2"/>
    <n v="0"/>
  </r>
  <r>
    <s v="APENs"/>
    <s v="08"/>
    <x v="3"/>
    <s v="20200202"/>
    <x v="16"/>
    <n v="0"/>
    <n v="2"/>
    <n v="0"/>
    <n v="0"/>
    <n v="0"/>
  </r>
  <r>
    <s v="APENs"/>
    <s v="08"/>
    <x v="3"/>
    <s v="20200253"/>
    <x v="16"/>
    <n v="0"/>
    <n v="0"/>
    <n v="5.9"/>
    <n v="0"/>
    <n v="0"/>
  </r>
  <r>
    <s v="APENs"/>
    <s v="08"/>
    <x v="3"/>
    <s v="20200253"/>
    <x v="16"/>
    <n v="3.9"/>
    <n v="0"/>
    <n v="0"/>
    <n v="0"/>
    <n v="0"/>
  </r>
  <r>
    <s v="APENs"/>
    <s v="08"/>
    <x v="3"/>
    <s v="20200253"/>
    <x v="16"/>
    <n v="0"/>
    <n v="0"/>
    <n v="0"/>
    <n v="0"/>
    <n v="0.20100000000000001"/>
  </r>
  <r>
    <s v="APENs"/>
    <s v="08"/>
    <x v="3"/>
    <s v="20200253"/>
    <x v="16"/>
    <n v="0"/>
    <n v="0"/>
    <n v="0"/>
    <n v="0"/>
    <n v="0"/>
  </r>
  <r>
    <s v="APENs"/>
    <s v="08"/>
    <x v="3"/>
    <s v="20200253"/>
    <x v="16"/>
    <n v="0"/>
    <n v="0"/>
    <n v="0"/>
    <n v="1.206E-2"/>
    <n v="0"/>
  </r>
  <r>
    <s v="APENs"/>
    <s v="08"/>
    <x v="3"/>
    <s v="20200253"/>
    <x v="16"/>
    <n v="0"/>
    <n v="0.4"/>
    <n v="0"/>
    <n v="0"/>
    <n v="0"/>
  </r>
  <r>
    <s v="APENs"/>
    <s v="08"/>
    <x v="3"/>
    <s v="31000203"/>
    <x v="16"/>
    <n v="0"/>
    <n v="0"/>
    <n v="16.8"/>
    <n v="0"/>
    <n v="0"/>
  </r>
  <r>
    <s v="APENs"/>
    <s v="08"/>
    <x v="3"/>
    <s v="31000203"/>
    <x v="16"/>
    <n v="48.3"/>
    <n v="0"/>
    <n v="0"/>
    <n v="0"/>
    <n v="0"/>
  </r>
  <r>
    <s v="APENs"/>
    <s v="08"/>
    <x v="3"/>
    <s v="31000203"/>
    <x v="16"/>
    <n v="0"/>
    <n v="2.1"/>
    <n v="0"/>
    <n v="0"/>
    <n v="0"/>
  </r>
  <r>
    <s v="APENs"/>
    <s v="08"/>
    <x v="3"/>
    <s v="31000301"/>
    <x v="15"/>
    <n v="0"/>
    <n v="0"/>
    <n v="5"/>
    <n v="0"/>
    <n v="0"/>
  </r>
  <r>
    <s v="APENs"/>
    <s v="08"/>
    <x v="3"/>
    <s v="31000301"/>
    <x v="15"/>
    <n v="5"/>
    <n v="0"/>
    <n v="0"/>
    <n v="0"/>
    <n v="0"/>
  </r>
  <r>
    <s v="APENs"/>
    <s v="08"/>
    <x v="3"/>
    <s v="31000301"/>
    <x v="15"/>
    <n v="0"/>
    <n v="4.8"/>
    <n v="0"/>
    <n v="0"/>
    <n v="0"/>
  </r>
  <r>
    <s v="APENs"/>
    <s v="08"/>
    <x v="3"/>
    <s v="40400311"/>
    <x v="18"/>
    <n v="0"/>
    <n v="8.2013391468535985"/>
    <n v="0"/>
    <n v="0"/>
    <n v="0"/>
  </r>
  <r>
    <s v="APENs"/>
    <s v="08"/>
    <x v="3"/>
    <s v="31000299"/>
    <x v="25"/>
    <n v="0"/>
    <n v="0"/>
    <n v="0"/>
    <n v="0"/>
    <n v="0.94499999999999995"/>
  </r>
  <r>
    <s v="APENs"/>
    <s v="08"/>
    <x v="3"/>
    <s v="31000299"/>
    <x v="25"/>
    <n v="0"/>
    <n v="0"/>
    <n v="0"/>
    <n v="0"/>
    <n v="0"/>
  </r>
  <r>
    <s v="APENs"/>
    <s v="08"/>
    <x v="3"/>
    <s v="31000405"/>
    <x v="30"/>
    <n v="0"/>
    <n v="0"/>
    <n v="4.8499999999999996"/>
    <n v="0"/>
    <n v="0"/>
  </r>
  <r>
    <s v="APENs"/>
    <s v="08"/>
    <x v="3"/>
    <s v="31000405"/>
    <x v="30"/>
    <n v="5.74"/>
    <n v="0"/>
    <n v="0"/>
    <n v="0"/>
    <n v="0"/>
  </r>
  <r>
    <s v="APENs"/>
    <s v="08"/>
    <x v="3"/>
    <s v="31000405"/>
    <x v="30"/>
    <n v="0"/>
    <n v="0"/>
    <n v="0"/>
    <n v="0"/>
    <n v="0.44"/>
  </r>
  <r>
    <s v="APENs"/>
    <s v="08"/>
    <x v="3"/>
    <s v="31000405"/>
    <x v="30"/>
    <n v="0"/>
    <n v="0"/>
    <n v="0"/>
    <n v="0"/>
    <n v="0"/>
  </r>
  <r>
    <s v="APENs"/>
    <s v="08"/>
    <x v="3"/>
    <s v="31000405"/>
    <x v="30"/>
    <n v="0"/>
    <n v="0.32"/>
    <n v="0"/>
    <n v="0"/>
    <n v="0"/>
  </r>
  <r>
    <s v="APENs"/>
    <s v="08"/>
    <x v="3"/>
    <s v="20200202"/>
    <x v="16"/>
    <n v="0"/>
    <n v="0"/>
    <n v="5.4"/>
    <n v="0"/>
    <n v="0"/>
  </r>
  <r>
    <s v="APENs"/>
    <s v="08"/>
    <x v="3"/>
    <s v="20200202"/>
    <x v="16"/>
    <n v="5.4"/>
    <n v="0"/>
    <n v="0"/>
    <n v="0"/>
    <n v="0"/>
  </r>
  <r>
    <s v="APENs"/>
    <s v="08"/>
    <x v="3"/>
    <s v="20200202"/>
    <x v="16"/>
    <n v="0"/>
    <n v="2.64"/>
    <n v="0"/>
    <n v="0"/>
    <n v="0"/>
  </r>
  <r>
    <s v="APENs"/>
    <s v="08"/>
    <x v="3"/>
    <s v="20200254"/>
    <x v="16"/>
    <n v="0"/>
    <n v="0"/>
    <n v="1.4750000000000001"/>
    <n v="0"/>
    <n v="0"/>
  </r>
  <r>
    <s v="APENs"/>
    <s v="08"/>
    <x v="3"/>
    <s v="20200254"/>
    <x v="16"/>
    <n v="4.577"/>
    <n v="0"/>
    <n v="0"/>
    <n v="0"/>
    <n v="0"/>
  </r>
  <r>
    <s v="APENs"/>
    <s v="08"/>
    <x v="3"/>
    <s v="20200254"/>
    <x v="16"/>
    <n v="0"/>
    <n v="0"/>
    <n v="0"/>
    <n v="0"/>
    <n v="0.26"/>
  </r>
  <r>
    <s v="APENs"/>
    <s v="08"/>
    <x v="3"/>
    <s v="20200254"/>
    <x v="16"/>
    <n v="0"/>
    <n v="0"/>
    <n v="0"/>
    <n v="0"/>
    <n v="0"/>
  </r>
  <r>
    <s v="APENs"/>
    <s v="08"/>
    <x v="3"/>
    <s v="20200254"/>
    <x v="16"/>
    <n v="0"/>
    <n v="0"/>
    <n v="0"/>
    <n v="0.01"/>
    <n v="0"/>
  </r>
  <r>
    <s v="APENs"/>
    <s v="08"/>
    <x v="3"/>
    <s v="20200254"/>
    <x v="16"/>
    <n v="0"/>
    <n v="1.274"/>
    <n v="0"/>
    <n v="0"/>
    <n v="0"/>
  </r>
  <r>
    <s v="APENs"/>
    <s v="08"/>
    <x v="3"/>
    <s v="20200256"/>
    <x v="16"/>
    <n v="0"/>
    <n v="0"/>
    <n v="12.84"/>
    <n v="0"/>
    <n v="0"/>
  </r>
  <r>
    <s v="APENs"/>
    <s v="08"/>
    <x v="3"/>
    <s v="20200256"/>
    <x v="16"/>
    <n v="12.84"/>
    <n v="0"/>
    <n v="0"/>
    <n v="0"/>
    <n v="0"/>
  </r>
  <r>
    <s v="APENs"/>
    <s v="08"/>
    <x v="3"/>
    <s v="20200256"/>
    <x v="16"/>
    <n v="0"/>
    <n v="0"/>
    <n v="0"/>
    <n v="0"/>
    <n v="0.2"/>
  </r>
  <r>
    <s v="APENs"/>
    <s v="08"/>
    <x v="3"/>
    <s v="20200256"/>
    <x v="16"/>
    <n v="0"/>
    <n v="3.79"/>
    <n v="0"/>
    <n v="0"/>
    <n v="0"/>
  </r>
  <r>
    <s v="APENs"/>
    <s v="08"/>
    <x v="3"/>
    <s v="31000306"/>
    <x v="36"/>
    <n v="0"/>
    <n v="4.8"/>
    <n v="0"/>
    <n v="0"/>
    <n v="0"/>
  </r>
  <r>
    <s v="APENs"/>
    <s v="08"/>
    <x v="3"/>
    <s v="20200252"/>
    <x v="16"/>
    <n v="0"/>
    <n v="0"/>
    <n v="5.2"/>
    <n v="0"/>
    <n v="0"/>
  </r>
  <r>
    <s v="APENs"/>
    <s v="08"/>
    <x v="3"/>
    <s v="20200252"/>
    <x v="16"/>
    <n v="11.6"/>
    <n v="0"/>
    <n v="0"/>
    <n v="0"/>
    <n v="0"/>
  </r>
  <r>
    <s v="APENs"/>
    <s v="08"/>
    <x v="3"/>
    <s v="20200252"/>
    <x v="16"/>
    <n v="0"/>
    <n v="0"/>
    <n v="0"/>
    <n v="0"/>
    <n v="0.19"/>
  </r>
  <r>
    <s v="APENs"/>
    <s v="08"/>
    <x v="3"/>
    <s v="20200252"/>
    <x v="16"/>
    <n v="0"/>
    <n v="0"/>
    <n v="0"/>
    <n v="0"/>
    <n v="0"/>
  </r>
  <r>
    <s v="APENs"/>
    <s v="08"/>
    <x v="3"/>
    <s v="20200252"/>
    <x v="16"/>
    <n v="0"/>
    <n v="0"/>
    <n v="0"/>
    <n v="1.14E-2"/>
    <n v="0"/>
  </r>
  <r>
    <s v="APENs"/>
    <s v="08"/>
    <x v="3"/>
    <s v="20200252"/>
    <x v="16"/>
    <n v="0"/>
    <n v="3.9"/>
    <n v="0"/>
    <n v="0"/>
    <n v="0"/>
  </r>
  <r>
    <s v="APENs"/>
    <s v="08"/>
    <x v="3"/>
    <s v="20200252"/>
    <x v="16"/>
    <n v="0"/>
    <n v="0"/>
    <n v="14.8"/>
    <n v="0"/>
    <n v="0"/>
  </r>
  <r>
    <s v="APENs"/>
    <s v="08"/>
    <x v="3"/>
    <s v="20200252"/>
    <x v="16"/>
    <n v="42.3"/>
    <n v="0"/>
    <n v="0"/>
    <n v="0"/>
    <n v="0"/>
  </r>
  <r>
    <s v="APENs"/>
    <s v="08"/>
    <x v="3"/>
    <s v="20200252"/>
    <x v="16"/>
    <n v="0"/>
    <n v="0"/>
    <n v="0"/>
    <n v="0"/>
    <n v="0.19"/>
  </r>
  <r>
    <s v="APENs"/>
    <s v="08"/>
    <x v="3"/>
    <s v="20200252"/>
    <x v="16"/>
    <n v="0"/>
    <n v="0"/>
    <n v="0"/>
    <n v="0"/>
    <n v="0"/>
  </r>
  <r>
    <s v="APENs"/>
    <s v="08"/>
    <x v="3"/>
    <s v="20200252"/>
    <x v="16"/>
    <n v="0"/>
    <n v="0"/>
    <n v="0"/>
    <n v="1.14E-2"/>
    <n v="0"/>
  </r>
  <r>
    <s v="APENs"/>
    <s v="08"/>
    <x v="3"/>
    <s v="20200252"/>
    <x v="16"/>
    <n v="0"/>
    <n v="4.9000000000000004"/>
    <n v="0"/>
    <n v="0"/>
    <n v="0"/>
  </r>
  <r>
    <s v="APENs"/>
    <s v="08"/>
    <x v="3"/>
    <s v="20200253"/>
    <x v="16"/>
    <n v="0"/>
    <n v="0"/>
    <n v="24.5"/>
    <n v="0"/>
    <n v="0"/>
  </r>
  <r>
    <s v="APENs"/>
    <s v="08"/>
    <x v="3"/>
    <s v="20200253"/>
    <x v="16"/>
    <n v="19.5"/>
    <n v="0"/>
    <n v="0"/>
    <n v="0"/>
    <n v="0"/>
  </r>
  <r>
    <s v="APENs"/>
    <s v="08"/>
    <x v="3"/>
    <s v="20200253"/>
    <x v="16"/>
    <n v="0"/>
    <n v="0"/>
    <n v="0"/>
    <n v="0"/>
    <n v="0.42399999999999999"/>
  </r>
  <r>
    <s v="APENs"/>
    <s v="08"/>
    <x v="3"/>
    <s v="20200253"/>
    <x v="16"/>
    <n v="0"/>
    <n v="0"/>
    <n v="0"/>
    <n v="0"/>
    <n v="0"/>
  </r>
  <r>
    <s v="APENs"/>
    <s v="08"/>
    <x v="3"/>
    <s v="20200253"/>
    <x v="16"/>
    <n v="0"/>
    <n v="0"/>
    <n v="0"/>
    <n v="2.5440000000000001E-2"/>
    <n v="0"/>
  </r>
  <r>
    <s v="APENs"/>
    <s v="08"/>
    <x v="3"/>
    <s v="20200253"/>
    <x v="16"/>
    <n v="0"/>
    <n v="5.2"/>
    <n v="0"/>
    <n v="0"/>
    <n v="0"/>
  </r>
  <r>
    <s v="APENs"/>
    <s v="08"/>
    <x v="3"/>
    <s v="20200253"/>
    <x v="16"/>
    <n v="0"/>
    <n v="0"/>
    <n v="14.5"/>
    <n v="0"/>
    <n v="0"/>
  </r>
  <r>
    <s v="APENs"/>
    <s v="08"/>
    <x v="3"/>
    <s v="20200253"/>
    <x v="16"/>
    <n v="9.6999999999999993"/>
    <n v="0"/>
    <n v="0"/>
    <n v="0"/>
    <n v="0"/>
  </r>
  <r>
    <s v="APENs"/>
    <s v="08"/>
    <x v="3"/>
    <s v="20200253"/>
    <x v="16"/>
    <n v="0"/>
    <n v="0"/>
    <n v="0"/>
    <n v="0"/>
    <n v="0.182"/>
  </r>
  <r>
    <s v="APENs"/>
    <s v="08"/>
    <x v="3"/>
    <s v="20200253"/>
    <x v="16"/>
    <n v="0"/>
    <n v="0"/>
    <n v="0"/>
    <n v="0"/>
    <n v="0"/>
  </r>
  <r>
    <s v="APENs"/>
    <s v="08"/>
    <x v="3"/>
    <s v="20200253"/>
    <x v="16"/>
    <n v="0"/>
    <n v="0"/>
    <n v="0"/>
    <n v="1.0919999999999999E-2"/>
    <n v="0"/>
  </r>
  <r>
    <s v="APENs"/>
    <s v="08"/>
    <x v="3"/>
    <s v="20200253"/>
    <x v="16"/>
    <n v="0"/>
    <n v="4.9000000000000004"/>
    <n v="0"/>
    <n v="0"/>
    <n v="0"/>
  </r>
  <r>
    <s v="APENs"/>
    <s v="08"/>
    <x v="3"/>
    <s v="20200253"/>
    <x v="16"/>
    <n v="0"/>
    <n v="0"/>
    <n v="15.3"/>
    <n v="0"/>
    <n v="0"/>
  </r>
  <r>
    <s v="APENs"/>
    <s v="08"/>
    <x v="3"/>
    <s v="20200253"/>
    <x v="16"/>
    <n v="20.3"/>
    <n v="0"/>
    <n v="0"/>
    <n v="0"/>
    <n v="0"/>
  </r>
  <r>
    <s v="APENs"/>
    <s v="08"/>
    <x v="3"/>
    <s v="20200253"/>
    <x v="16"/>
    <n v="0"/>
    <n v="0"/>
    <n v="0"/>
    <n v="0"/>
    <n v="0.33100000000000002"/>
  </r>
  <r>
    <s v="APENs"/>
    <s v="08"/>
    <x v="3"/>
    <s v="20200253"/>
    <x v="16"/>
    <n v="0"/>
    <n v="0"/>
    <n v="0"/>
    <n v="0"/>
    <n v="0"/>
  </r>
  <r>
    <s v="APENs"/>
    <s v="08"/>
    <x v="3"/>
    <s v="20200253"/>
    <x v="16"/>
    <n v="0"/>
    <n v="0"/>
    <n v="0"/>
    <n v="1.42"/>
    <n v="0"/>
  </r>
  <r>
    <s v="APENs"/>
    <s v="08"/>
    <x v="3"/>
    <s v="20200253"/>
    <x v="16"/>
    <n v="0"/>
    <n v="15.3"/>
    <n v="0"/>
    <n v="0"/>
    <n v="0"/>
  </r>
  <r>
    <s v="APENs"/>
    <s v="08"/>
    <x v="3"/>
    <s v="20200253"/>
    <x v="16"/>
    <n v="0"/>
    <n v="0"/>
    <n v="12.7"/>
    <n v="0"/>
    <n v="0"/>
  </r>
  <r>
    <s v="APENs"/>
    <s v="08"/>
    <x v="3"/>
    <s v="20200253"/>
    <x v="16"/>
    <n v="16.899999999999999"/>
    <n v="0"/>
    <n v="0"/>
    <n v="0"/>
    <n v="0"/>
  </r>
  <r>
    <s v="APENs"/>
    <s v="08"/>
    <x v="3"/>
    <s v="20200253"/>
    <x v="16"/>
    <n v="0"/>
    <n v="0"/>
    <n v="0"/>
    <n v="0"/>
    <n v="0.27600000000000002"/>
  </r>
  <r>
    <s v="APENs"/>
    <s v="08"/>
    <x v="3"/>
    <s v="20200253"/>
    <x v="16"/>
    <n v="0"/>
    <n v="0"/>
    <n v="0"/>
    <n v="0"/>
    <n v="0"/>
  </r>
  <r>
    <s v="APENs"/>
    <s v="08"/>
    <x v="3"/>
    <s v="20200253"/>
    <x v="16"/>
    <n v="0"/>
    <n v="0"/>
    <n v="0"/>
    <n v="0.01"/>
    <n v="0"/>
  </r>
  <r>
    <s v="APENs"/>
    <s v="08"/>
    <x v="3"/>
    <s v="20200253"/>
    <x v="16"/>
    <n v="0"/>
    <n v="12.7"/>
    <n v="0"/>
    <n v="0"/>
    <n v="0"/>
  </r>
  <r>
    <s v="APENs"/>
    <s v="08"/>
    <x v="3"/>
    <s v="31000201"/>
    <x v="20"/>
    <n v="0"/>
    <n v="28.5"/>
    <n v="0"/>
    <n v="0"/>
    <n v="0"/>
  </r>
  <r>
    <s v="APENs"/>
    <s v="08"/>
    <x v="3"/>
    <s v="31000304"/>
    <x v="15"/>
    <n v="0"/>
    <n v="7.2"/>
    <n v="0"/>
    <n v="0"/>
    <n v="0"/>
  </r>
  <r>
    <s v="APENs"/>
    <s v="08"/>
    <x v="3"/>
    <s v="31088801"/>
    <x v="17"/>
    <n v="0"/>
    <n v="5.33"/>
    <n v="0"/>
    <n v="0"/>
    <n v="0"/>
  </r>
  <r>
    <s v="APENs"/>
    <s v="08"/>
    <x v="3"/>
    <s v="20200202"/>
    <x v="16"/>
    <n v="0"/>
    <n v="0"/>
    <n v="1.0666679999999999"/>
    <n v="0"/>
    <n v="0"/>
  </r>
  <r>
    <s v="APENs"/>
    <s v="08"/>
    <x v="3"/>
    <s v="20200202"/>
    <x v="16"/>
    <n v="16.711120000000001"/>
    <n v="0"/>
    <n v="0"/>
    <n v="0"/>
    <n v="0"/>
  </r>
  <r>
    <s v="APENs"/>
    <s v="08"/>
    <x v="3"/>
    <s v="20200202"/>
    <x v="16"/>
    <n v="0"/>
    <n v="0"/>
    <n v="0"/>
    <n v="0"/>
    <n v="0.04"/>
  </r>
  <r>
    <s v="APENs"/>
    <s v="08"/>
    <x v="3"/>
    <s v="20200202"/>
    <x v="16"/>
    <n v="0"/>
    <n v="0"/>
    <n v="0"/>
    <n v="0"/>
    <n v="0"/>
  </r>
  <r>
    <s v="APENs"/>
    <s v="08"/>
    <x v="3"/>
    <s v="20200202"/>
    <x v="16"/>
    <n v="0"/>
    <n v="0"/>
    <n v="0"/>
    <n v="2.3999999999999998E-3"/>
    <n v="0"/>
  </r>
  <r>
    <s v="APENs"/>
    <s v="08"/>
    <x v="3"/>
    <s v="20200202"/>
    <x v="16"/>
    <n v="0"/>
    <n v="0.26666800000000002"/>
    <n v="0"/>
    <n v="0"/>
    <n v="0"/>
  </r>
  <r>
    <s v="APENs"/>
    <s v="08"/>
    <x v="3"/>
    <s v="20200201"/>
    <x v="16"/>
    <n v="0"/>
    <n v="0"/>
    <n v="3.1540050000000002"/>
    <n v="0"/>
    <n v="0"/>
  </r>
  <r>
    <s v="APENs"/>
    <s v="08"/>
    <x v="3"/>
    <s v="20200201"/>
    <x v="16"/>
    <n v="15.768000000000001"/>
    <n v="0"/>
    <n v="0"/>
    <n v="0"/>
    <n v="0"/>
  </r>
  <r>
    <s v="APENs"/>
    <s v="08"/>
    <x v="3"/>
    <s v="20200201"/>
    <x v="16"/>
    <n v="0"/>
    <n v="0"/>
    <n v="0"/>
    <n v="0"/>
    <n v="0.189"/>
  </r>
  <r>
    <s v="APENs"/>
    <s v="08"/>
    <x v="3"/>
    <s v="20200201"/>
    <x v="16"/>
    <n v="0"/>
    <n v="0"/>
    <n v="0"/>
    <n v="0"/>
    <n v="0"/>
  </r>
  <r>
    <s v="APENs"/>
    <s v="08"/>
    <x v="3"/>
    <s v="20200201"/>
    <x v="16"/>
    <n v="0"/>
    <n v="0"/>
    <n v="0"/>
    <n v="8.0999999999999996E-3"/>
    <n v="0"/>
  </r>
  <r>
    <s v="APENs"/>
    <s v="08"/>
    <x v="3"/>
    <s v="20200201"/>
    <x v="16"/>
    <n v="0"/>
    <n v="3.1540050000000002"/>
    <n v="0"/>
    <n v="0"/>
    <n v="0"/>
  </r>
  <r>
    <s v="APENs"/>
    <s v="08"/>
    <x v="3"/>
    <s v="20200253"/>
    <x v="16"/>
    <n v="0"/>
    <n v="0"/>
    <n v="5.7"/>
    <n v="0"/>
    <n v="0"/>
  </r>
  <r>
    <s v="APENs"/>
    <s v="08"/>
    <x v="3"/>
    <s v="20200253"/>
    <x v="16"/>
    <n v="6.3"/>
    <n v="0"/>
    <n v="0"/>
    <n v="0"/>
    <n v="0"/>
  </r>
  <r>
    <s v="APENs"/>
    <s v="08"/>
    <x v="3"/>
    <s v="20200253"/>
    <x v="16"/>
    <n v="0"/>
    <n v="0"/>
    <n v="0"/>
    <n v="0"/>
    <n v="0.1178"/>
  </r>
  <r>
    <s v="APENs"/>
    <s v="08"/>
    <x v="3"/>
    <s v="20200253"/>
    <x v="16"/>
    <n v="0"/>
    <n v="0"/>
    <n v="0"/>
    <n v="0"/>
    <n v="0"/>
  </r>
  <r>
    <s v="APENs"/>
    <s v="08"/>
    <x v="3"/>
    <s v="20200253"/>
    <x v="16"/>
    <n v="0"/>
    <n v="0"/>
    <n v="0"/>
    <n v="7.0679999999999996E-3"/>
    <n v="0"/>
  </r>
  <r>
    <s v="APENs"/>
    <s v="08"/>
    <x v="3"/>
    <s v="20200253"/>
    <x v="16"/>
    <n v="0"/>
    <n v="4.4000000000000004"/>
    <n v="0"/>
    <n v="0"/>
    <n v="0"/>
  </r>
  <r>
    <s v="APENs"/>
    <s v="08"/>
    <x v="3"/>
    <s v="20200202"/>
    <x v="16"/>
    <n v="0"/>
    <n v="0"/>
    <n v="1.99"/>
    <n v="0"/>
    <n v="0"/>
  </r>
  <r>
    <s v="APENs"/>
    <s v="08"/>
    <x v="3"/>
    <s v="20200202"/>
    <x v="16"/>
    <n v="16.37"/>
    <n v="0"/>
    <n v="0"/>
    <n v="0"/>
    <n v="0"/>
  </r>
  <r>
    <s v="APENs"/>
    <s v="08"/>
    <x v="3"/>
    <s v="20200202"/>
    <x v="16"/>
    <n v="0"/>
    <n v="0"/>
    <n v="0"/>
    <n v="0"/>
    <n v="0.2"/>
  </r>
  <r>
    <s v="APENs"/>
    <s v="08"/>
    <x v="3"/>
    <s v="20200202"/>
    <x v="16"/>
    <n v="0"/>
    <n v="0"/>
    <n v="0"/>
    <n v="0"/>
    <n v="0"/>
  </r>
  <r>
    <s v="APENs"/>
    <s v="08"/>
    <x v="3"/>
    <s v="20200202"/>
    <x v="16"/>
    <n v="0"/>
    <n v="0"/>
    <n v="0"/>
    <n v="3.0000000000000001E-3"/>
    <n v="0"/>
  </r>
  <r>
    <s v="APENs"/>
    <s v="08"/>
    <x v="3"/>
    <s v="20200202"/>
    <x v="16"/>
    <n v="0"/>
    <n v="0.62"/>
    <n v="0"/>
    <n v="0"/>
    <n v="0"/>
  </r>
  <r>
    <s v="APENs"/>
    <s v="08"/>
    <x v="3"/>
    <s v="20200202"/>
    <x v="16"/>
    <n v="0"/>
    <n v="0"/>
    <n v="25.4"/>
    <n v="0"/>
    <n v="0"/>
  </r>
  <r>
    <s v="APENs"/>
    <s v="08"/>
    <x v="3"/>
    <s v="20200202"/>
    <x v="16"/>
    <n v="19.3"/>
    <n v="0"/>
    <n v="0"/>
    <n v="0"/>
    <n v="0"/>
  </r>
  <r>
    <s v="APENs"/>
    <s v="08"/>
    <x v="3"/>
    <s v="20200202"/>
    <x v="16"/>
    <n v="0"/>
    <n v="0"/>
    <n v="0"/>
    <n v="0"/>
    <n v="0.1"/>
  </r>
  <r>
    <s v="APENs"/>
    <s v="08"/>
    <x v="3"/>
    <s v="20200202"/>
    <x v="16"/>
    <n v="0"/>
    <n v="0"/>
    <n v="0"/>
    <n v="0"/>
    <n v="0"/>
  </r>
  <r>
    <s v="APENs"/>
    <s v="08"/>
    <x v="3"/>
    <s v="20200202"/>
    <x v="16"/>
    <n v="0"/>
    <n v="0"/>
    <n v="0"/>
    <n v="4.0000000000000001E-3"/>
    <n v="0"/>
  </r>
  <r>
    <s v="APENs"/>
    <s v="08"/>
    <x v="3"/>
    <s v="20200202"/>
    <x v="16"/>
    <n v="0"/>
    <n v="0.2"/>
    <n v="0"/>
    <n v="0"/>
    <n v="0"/>
  </r>
  <r>
    <s v="APENs"/>
    <s v="08"/>
    <x v="3"/>
    <s v="31000301"/>
    <x v="15"/>
    <n v="0"/>
    <n v="5.54"/>
    <n v="0"/>
    <n v="0"/>
    <n v="0"/>
  </r>
  <r>
    <s v="APENs"/>
    <s v="08"/>
    <x v="3"/>
    <s v="31000301"/>
    <x v="15"/>
    <n v="0"/>
    <n v="14.9"/>
    <n v="0"/>
    <n v="0"/>
    <n v="0"/>
  </r>
  <r>
    <s v="APENs"/>
    <s v="08"/>
    <x v="3"/>
    <s v="31000301"/>
    <x v="15"/>
    <n v="0"/>
    <n v="2.8"/>
    <n v="0"/>
    <n v="0"/>
    <n v="0"/>
  </r>
  <r>
    <s v="APENs"/>
    <s v="08"/>
    <x v="3"/>
    <s v="20200253"/>
    <x v="16"/>
    <n v="0"/>
    <n v="0"/>
    <n v="22.32"/>
    <n v="0"/>
    <n v="0"/>
  </r>
  <r>
    <s v="APENs"/>
    <s v="08"/>
    <x v="3"/>
    <s v="20200253"/>
    <x v="16"/>
    <n v="5.05"/>
    <n v="0"/>
    <n v="0"/>
    <n v="0"/>
    <n v="0"/>
  </r>
  <r>
    <s v="APENs"/>
    <s v="08"/>
    <x v="3"/>
    <s v="20200253"/>
    <x v="16"/>
    <n v="0"/>
    <n v="0.05"/>
    <n v="0"/>
    <n v="0"/>
    <n v="0"/>
  </r>
  <r>
    <s v="APENs"/>
    <s v="08"/>
    <x v="3"/>
    <s v="20200254"/>
    <x v="16"/>
    <n v="0"/>
    <n v="0"/>
    <n v="19.68"/>
    <n v="0"/>
    <n v="0"/>
  </r>
  <r>
    <s v="APENs"/>
    <s v="08"/>
    <x v="3"/>
    <s v="20200254"/>
    <x v="16"/>
    <n v="17.489999999999998"/>
    <n v="0"/>
    <n v="0"/>
    <n v="0"/>
    <n v="0"/>
  </r>
  <r>
    <s v="APENs"/>
    <s v="08"/>
    <x v="3"/>
    <s v="20200254"/>
    <x v="16"/>
    <n v="0"/>
    <n v="0"/>
    <n v="0"/>
    <n v="0"/>
    <n v="0.443"/>
  </r>
  <r>
    <s v="APENs"/>
    <s v="08"/>
    <x v="3"/>
    <s v="20200254"/>
    <x v="16"/>
    <n v="0"/>
    <n v="0"/>
    <n v="0"/>
    <n v="0"/>
    <n v="0"/>
  </r>
  <r>
    <s v="APENs"/>
    <s v="08"/>
    <x v="3"/>
    <s v="20200254"/>
    <x v="16"/>
    <n v="0"/>
    <n v="0"/>
    <n v="0"/>
    <n v="2.35E-2"/>
    <n v="0"/>
  </r>
  <r>
    <s v="APENs"/>
    <s v="08"/>
    <x v="3"/>
    <s v="20200254"/>
    <x v="16"/>
    <n v="0"/>
    <n v="3.3"/>
    <n v="0"/>
    <n v="0"/>
    <n v="0"/>
  </r>
  <r>
    <s v="APENs"/>
    <s v="08"/>
    <x v="3"/>
    <s v="20200254"/>
    <x v="16"/>
    <n v="0"/>
    <n v="0"/>
    <n v="1.7"/>
    <n v="0"/>
    <n v="0"/>
  </r>
  <r>
    <s v="APENs"/>
    <s v="08"/>
    <x v="3"/>
    <s v="20200254"/>
    <x v="16"/>
    <n v="19.399999999999999"/>
    <n v="0"/>
    <n v="0"/>
    <n v="0"/>
    <n v="0"/>
  </r>
  <r>
    <s v="APENs"/>
    <s v="08"/>
    <x v="3"/>
    <s v="20200254"/>
    <x v="16"/>
    <n v="0"/>
    <n v="0"/>
    <n v="0"/>
    <n v="0"/>
    <n v="0.443"/>
  </r>
  <r>
    <s v="APENs"/>
    <s v="08"/>
    <x v="3"/>
    <s v="20200254"/>
    <x v="16"/>
    <n v="0"/>
    <n v="0"/>
    <n v="0"/>
    <n v="0"/>
    <n v="0"/>
  </r>
  <r>
    <s v="APENs"/>
    <s v="08"/>
    <x v="3"/>
    <s v="20200254"/>
    <x v="16"/>
    <n v="0"/>
    <n v="0"/>
    <n v="0"/>
    <n v="2.4199999999999999E-2"/>
    <n v="0"/>
  </r>
  <r>
    <s v="APENs"/>
    <s v="08"/>
    <x v="3"/>
    <s v="20200254"/>
    <x v="16"/>
    <n v="0"/>
    <n v="1"/>
    <n v="0"/>
    <n v="0"/>
    <n v="0"/>
  </r>
  <r>
    <s v="APENs"/>
    <s v="08"/>
    <x v="3"/>
    <s v="20200254"/>
    <x v="16"/>
    <n v="0"/>
    <n v="0"/>
    <n v="1.7"/>
    <n v="0"/>
    <n v="0"/>
  </r>
  <r>
    <s v="APENs"/>
    <s v="08"/>
    <x v="3"/>
    <s v="20200254"/>
    <x v="16"/>
    <n v="19.399999999999999"/>
    <n v="0"/>
    <n v="0"/>
    <n v="0"/>
    <n v="0"/>
  </r>
  <r>
    <s v="APENs"/>
    <s v="08"/>
    <x v="3"/>
    <s v="20200254"/>
    <x v="16"/>
    <n v="0"/>
    <n v="0"/>
    <n v="0"/>
    <n v="0"/>
    <n v="0.443"/>
  </r>
  <r>
    <s v="APENs"/>
    <s v="08"/>
    <x v="3"/>
    <s v="20200254"/>
    <x v="16"/>
    <n v="0"/>
    <n v="0"/>
    <n v="0"/>
    <n v="0"/>
    <n v="0"/>
  </r>
  <r>
    <s v="APENs"/>
    <s v="08"/>
    <x v="3"/>
    <s v="20200254"/>
    <x v="16"/>
    <n v="0"/>
    <n v="0"/>
    <n v="0"/>
    <n v="2.5399999999999999E-2"/>
    <n v="0"/>
  </r>
  <r>
    <s v="APENs"/>
    <s v="08"/>
    <x v="3"/>
    <s v="20200254"/>
    <x v="16"/>
    <n v="0"/>
    <n v="1"/>
    <n v="0"/>
    <n v="0"/>
    <n v="0"/>
  </r>
  <r>
    <s v="APENs"/>
    <s v="08"/>
    <x v="3"/>
    <s v="20200254"/>
    <x v="16"/>
    <n v="0"/>
    <n v="0"/>
    <n v="1.7"/>
    <n v="0"/>
    <n v="0"/>
  </r>
  <r>
    <s v="APENs"/>
    <s v="08"/>
    <x v="3"/>
    <s v="20200254"/>
    <x v="16"/>
    <n v="19.399999999999999"/>
    <n v="0"/>
    <n v="0"/>
    <n v="0"/>
    <n v="0"/>
  </r>
  <r>
    <s v="APENs"/>
    <s v="08"/>
    <x v="3"/>
    <s v="20200254"/>
    <x v="16"/>
    <n v="0"/>
    <n v="0"/>
    <n v="0"/>
    <n v="0"/>
    <n v="0.443"/>
  </r>
  <r>
    <s v="APENs"/>
    <s v="08"/>
    <x v="3"/>
    <s v="20200254"/>
    <x v="16"/>
    <n v="0"/>
    <n v="0"/>
    <n v="0"/>
    <n v="0"/>
    <n v="0"/>
  </r>
  <r>
    <s v="APENs"/>
    <s v="08"/>
    <x v="3"/>
    <s v="20200254"/>
    <x v="16"/>
    <n v="0"/>
    <n v="0"/>
    <n v="0"/>
    <n v="2.53E-2"/>
    <n v="0"/>
  </r>
  <r>
    <s v="APENs"/>
    <s v="08"/>
    <x v="3"/>
    <s v="20200254"/>
    <x v="16"/>
    <n v="0"/>
    <n v="1"/>
    <n v="0"/>
    <n v="0"/>
    <n v="0"/>
  </r>
  <r>
    <s v="APENs"/>
    <s v="08"/>
    <x v="3"/>
    <s v="20200256"/>
    <x v="16"/>
    <n v="0"/>
    <n v="0"/>
    <n v="4.3"/>
    <n v="0"/>
    <n v="0"/>
  </r>
  <r>
    <s v="APENs"/>
    <s v="08"/>
    <x v="3"/>
    <s v="20200256"/>
    <x v="16"/>
    <n v="11.9"/>
    <n v="0"/>
    <n v="0"/>
    <n v="0"/>
    <n v="0"/>
  </r>
  <r>
    <s v="APENs"/>
    <s v="08"/>
    <x v="3"/>
    <s v="20200256"/>
    <x v="16"/>
    <n v="0"/>
    <n v="0"/>
    <n v="0"/>
    <n v="0"/>
    <n v="0.57950000000000002"/>
  </r>
  <r>
    <s v="APENs"/>
    <s v="08"/>
    <x v="3"/>
    <s v="20200256"/>
    <x v="16"/>
    <n v="0"/>
    <n v="0"/>
    <n v="0"/>
    <n v="3.4770000000000002E-2"/>
    <n v="0"/>
  </r>
  <r>
    <s v="APENs"/>
    <s v="08"/>
    <x v="3"/>
    <s v="20200256"/>
    <x v="16"/>
    <n v="0"/>
    <n v="10.199999999999999"/>
    <n v="0"/>
    <n v="0"/>
    <n v="0"/>
  </r>
  <r>
    <s v="APENs"/>
    <s v="08"/>
    <x v="3"/>
    <s v="31000301"/>
    <x v="15"/>
    <n v="0"/>
    <n v="1.28"/>
    <n v="0"/>
    <n v="0"/>
    <n v="0"/>
  </r>
  <r>
    <s v="APENs"/>
    <s v="08"/>
    <x v="3"/>
    <s v="31000301"/>
    <x v="15"/>
    <n v="0"/>
    <n v="1.29"/>
    <n v="0"/>
    <n v="0"/>
    <n v="0"/>
  </r>
  <r>
    <s v="APENs"/>
    <s v="08"/>
    <x v="3"/>
    <s v="40400311"/>
    <x v="18"/>
    <n v="0"/>
    <n v="9.1853161381532669"/>
    <n v="0"/>
    <n v="0"/>
    <n v="0"/>
  </r>
  <r>
    <s v="APENs"/>
    <s v="08"/>
    <x v="3"/>
    <s v="20200202"/>
    <x v="16"/>
    <n v="0"/>
    <n v="0"/>
    <n v="4.5"/>
    <n v="0"/>
    <n v="0"/>
  </r>
  <r>
    <s v="APENs"/>
    <s v="08"/>
    <x v="3"/>
    <s v="20200202"/>
    <x v="16"/>
    <n v="24.3"/>
    <n v="0"/>
    <n v="0"/>
    <n v="0"/>
    <n v="0"/>
  </r>
  <r>
    <s v="APENs"/>
    <s v="08"/>
    <x v="3"/>
    <s v="20200202"/>
    <x v="16"/>
    <n v="0"/>
    <n v="0"/>
    <n v="0"/>
    <n v="0"/>
    <n v="5.5E-2"/>
  </r>
  <r>
    <s v="APENs"/>
    <s v="08"/>
    <x v="3"/>
    <s v="20200202"/>
    <x v="16"/>
    <n v="0"/>
    <n v="0"/>
    <n v="0"/>
    <n v="0"/>
    <n v="0"/>
  </r>
  <r>
    <s v="APENs"/>
    <s v="08"/>
    <x v="3"/>
    <s v="20200202"/>
    <x v="16"/>
    <n v="0"/>
    <n v="0"/>
    <n v="0"/>
    <n v="3.3E-3"/>
    <n v="0"/>
  </r>
  <r>
    <s v="APENs"/>
    <s v="08"/>
    <x v="3"/>
    <s v="20200202"/>
    <x v="16"/>
    <n v="0"/>
    <n v="0.8"/>
    <n v="0"/>
    <n v="0"/>
    <n v="0"/>
  </r>
  <r>
    <s v="APENs"/>
    <s v="08"/>
    <x v="3"/>
    <s v="20200254"/>
    <x v="16"/>
    <n v="0"/>
    <n v="0"/>
    <n v="12.949998000000001"/>
    <n v="0"/>
    <n v="0"/>
  </r>
  <r>
    <s v="APENs"/>
    <s v="08"/>
    <x v="3"/>
    <s v="20200254"/>
    <x v="16"/>
    <n v="19.400022"/>
    <n v="0"/>
    <n v="0"/>
    <n v="0"/>
    <n v="0"/>
  </r>
  <r>
    <s v="APENs"/>
    <s v="08"/>
    <x v="3"/>
    <s v="20200254"/>
    <x v="16"/>
    <n v="0"/>
    <n v="0"/>
    <n v="0"/>
    <n v="0"/>
    <n v="0.499"/>
  </r>
  <r>
    <s v="APENs"/>
    <s v="08"/>
    <x v="3"/>
    <s v="20200254"/>
    <x v="16"/>
    <n v="0"/>
    <n v="0"/>
    <n v="0"/>
    <n v="0"/>
    <n v="0"/>
  </r>
  <r>
    <s v="APENs"/>
    <s v="08"/>
    <x v="3"/>
    <s v="20200254"/>
    <x v="16"/>
    <n v="0"/>
    <n v="0"/>
    <n v="0"/>
    <n v="2.9940000000000001E-2"/>
    <n v="0"/>
  </r>
  <r>
    <s v="APENs"/>
    <s v="08"/>
    <x v="3"/>
    <s v="20200254"/>
    <x v="16"/>
    <n v="0"/>
    <n v="6.5000239999999998"/>
    <n v="0"/>
    <n v="0"/>
    <n v="0"/>
  </r>
  <r>
    <s v="APENs"/>
    <s v="08"/>
    <x v="3"/>
    <s v="20200254"/>
    <x v="16"/>
    <n v="0"/>
    <n v="0"/>
    <n v="12.949998000000001"/>
    <n v="0"/>
    <n v="0"/>
  </r>
  <r>
    <s v="APENs"/>
    <s v="08"/>
    <x v="3"/>
    <s v="20200254"/>
    <x v="16"/>
    <n v="19.400022"/>
    <n v="0"/>
    <n v="0"/>
    <n v="0"/>
    <n v="0"/>
  </r>
  <r>
    <s v="APENs"/>
    <s v="08"/>
    <x v="3"/>
    <s v="20200254"/>
    <x v="16"/>
    <n v="0"/>
    <n v="0"/>
    <n v="0"/>
    <n v="0"/>
    <n v="0.499"/>
  </r>
  <r>
    <s v="APENs"/>
    <s v="08"/>
    <x v="3"/>
    <s v="20200254"/>
    <x v="16"/>
    <n v="0"/>
    <n v="0"/>
    <n v="0"/>
    <n v="0"/>
    <n v="0"/>
  </r>
  <r>
    <s v="APENs"/>
    <s v="08"/>
    <x v="3"/>
    <s v="20200254"/>
    <x v="16"/>
    <n v="0"/>
    <n v="0"/>
    <n v="0"/>
    <n v="2.9940000000000001E-2"/>
    <n v="0"/>
  </r>
  <r>
    <s v="APENs"/>
    <s v="08"/>
    <x v="3"/>
    <s v="20200254"/>
    <x v="16"/>
    <n v="0"/>
    <n v="6.5000239999999998"/>
    <n v="0"/>
    <n v="0"/>
    <n v="0"/>
  </r>
  <r>
    <s v="APENs"/>
    <s v="08"/>
    <x v="3"/>
    <s v="20200256"/>
    <x v="16"/>
    <n v="0"/>
    <n v="0"/>
    <n v="11.6"/>
    <n v="0"/>
    <n v="0"/>
  </r>
  <r>
    <s v="APENs"/>
    <s v="08"/>
    <x v="3"/>
    <s v="20200256"/>
    <x v="16"/>
    <n v="11.6"/>
    <n v="0"/>
    <n v="0"/>
    <n v="0"/>
    <n v="0"/>
  </r>
  <r>
    <s v="APENs"/>
    <s v="08"/>
    <x v="3"/>
    <s v="20200256"/>
    <x v="16"/>
    <n v="0"/>
    <n v="0"/>
    <n v="0"/>
    <n v="0"/>
    <n v="0.23499999999999999"/>
  </r>
  <r>
    <s v="APENs"/>
    <s v="08"/>
    <x v="3"/>
    <s v="20200256"/>
    <x v="16"/>
    <n v="0"/>
    <n v="0"/>
    <n v="0"/>
    <n v="1.41E-2"/>
    <n v="0"/>
  </r>
  <r>
    <s v="APENs"/>
    <s v="08"/>
    <x v="3"/>
    <s v="20200256"/>
    <x v="16"/>
    <n v="0"/>
    <n v="2.7000090000000001"/>
    <n v="0"/>
    <n v="0"/>
    <n v="0"/>
  </r>
  <r>
    <s v="APENs"/>
    <s v="08"/>
    <x v="3"/>
    <s v="31000301"/>
    <x v="15"/>
    <n v="0"/>
    <n v="0"/>
    <n v="0.7"/>
    <n v="0"/>
    <n v="0"/>
  </r>
  <r>
    <s v="APENs"/>
    <s v="08"/>
    <x v="3"/>
    <s v="31000301"/>
    <x v="15"/>
    <n v="0.1"/>
    <n v="0"/>
    <n v="0"/>
    <n v="0"/>
    <n v="0"/>
  </r>
  <r>
    <s v="APENs"/>
    <s v="08"/>
    <x v="3"/>
    <s v="31000301"/>
    <x v="15"/>
    <n v="0"/>
    <n v="0.4"/>
    <n v="0"/>
    <n v="0"/>
    <n v="0"/>
  </r>
  <r>
    <s v="APENs"/>
    <s v="08"/>
    <x v="3"/>
    <s v="20200256"/>
    <x v="16"/>
    <n v="0"/>
    <n v="0"/>
    <n v="3.0083829999999998"/>
    <n v="0"/>
    <n v="0"/>
  </r>
  <r>
    <s v="APENs"/>
    <s v="08"/>
    <x v="3"/>
    <s v="20200256"/>
    <x v="16"/>
    <n v="3.2534559999999999"/>
    <n v="0"/>
    <n v="0"/>
    <n v="0"/>
    <n v="0"/>
  </r>
  <r>
    <s v="APENs"/>
    <s v="08"/>
    <x v="3"/>
    <s v="20200256"/>
    <x v="16"/>
    <n v="0"/>
    <n v="5.5056000000000001E-2"/>
    <n v="0"/>
    <n v="0"/>
    <n v="0"/>
  </r>
  <r>
    <s v="APENs"/>
    <s v="08"/>
    <x v="3"/>
    <s v="20200253"/>
    <x v="16"/>
    <n v="0"/>
    <n v="0"/>
    <n v="1.0000009999999999"/>
    <n v="0"/>
    <n v="0"/>
  </r>
  <r>
    <s v="APENs"/>
    <s v="08"/>
    <x v="3"/>
    <s v="20200253"/>
    <x v="16"/>
    <n v="6.4000009999999996"/>
    <n v="0"/>
    <n v="0"/>
    <n v="0"/>
    <n v="0"/>
  </r>
  <r>
    <s v="APENs"/>
    <s v="08"/>
    <x v="3"/>
    <s v="20200253"/>
    <x v="16"/>
    <n v="0"/>
    <n v="0"/>
    <n v="0"/>
    <n v="0"/>
    <n v="1.4999999999999999E-2"/>
  </r>
  <r>
    <s v="APENs"/>
    <s v="08"/>
    <x v="3"/>
    <s v="20200253"/>
    <x v="16"/>
    <n v="0"/>
    <n v="0"/>
    <n v="0"/>
    <n v="0"/>
    <n v="0"/>
  </r>
  <r>
    <s v="APENs"/>
    <s v="08"/>
    <x v="3"/>
    <s v="20200253"/>
    <x v="16"/>
    <n v="0"/>
    <n v="0"/>
    <n v="0"/>
    <n v="8.9999999999999998E-4"/>
    <n v="0"/>
  </r>
  <r>
    <s v="APENs"/>
    <s v="08"/>
    <x v="3"/>
    <s v="20200253"/>
    <x v="16"/>
    <n v="0"/>
    <n v="0.10000100000000001"/>
    <n v="0"/>
    <n v="0"/>
    <n v="0"/>
  </r>
  <r>
    <s v="APENs"/>
    <s v="08"/>
    <x v="3"/>
    <s v="20200253"/>
    <x v="16"/>
    <n v="0"/>
    <n v="0"/>
    <n v="26.7"/>
    <n v="0"/>
    <n v="0"/>
  </r>
  <r>
    <s v="APENs"/>
    <s v="08"/>
    <x v="3"/>
    <s v="20200253"/>
    <x v="16"/>
    <n v="14.7"/>
    <n v="0"/>
    <n v="0"/>
    <n v="0"/>
    <n v="0"/>
  </r>
  <r>
    <s v="APENs"/>
    <s v="08"/>
    <x v="3"/>
    <s v="20200253"/>
    <x v="16"/>
    <n v="0"/>
    <n v="0"/>
    <n v="0"/>
    <n v="0"/>
    <n v="0.21199999999999999"/>
  </r>
  <r>
    <s v="APENs"/>
    <s v="08"/>
    <x v="3"/>
    <s v="20200253"/>
    <x v="16"/>
    <n v="0"/>
    <n v="0"/>
    <n v="0"/>
    <n v="0"/>
    <n v="0"/>
  </r>
  <r>
    <s v="APENs"/>
    <s v="08"/>
    <x v="3"/>
    <s v="20200253"/>
    <x v="16"/>
    <n v="0"/>
    <n v="0"/>
    <n v="0"/>
    <n v="1.272E-2"/>
    <n v="0"/>
  </r>
  <r>
    <s v="APENs"/>
    <s v="08"/>
    <x v="3"/>
    <s v="20200253"/>
    <x v="16"/>
    <n v="0"/>
    <n v="2.7"/>
    <n v="0"/>
    <n v="0"/>
    <n v="0"/>
  </r>
  <r>
    <s v="APENs"/>
    <s v="08"/>
    <x v="3"/>
    <s v="20200254"/>
    <x v="16"/>
    <n v="0"/>
    <n v="0"/>
    <n v="8.51"/>
    <n v="0"/>
    <n v="0"/>
  </r>
  <r>
    <s v="APENs"/>
    <s v="08"/>
    <x v="3"/>
    <s v="20200254"/>
    <x v="16"/>
    <n v="6.7354799999999999"/>
    <n v="0"/>
    <n v="0"/>
    <n v="0"/>
    <n v="0"/>
  </r>
  <r>
    <s v="APENs"/>
    <s v="08"/>
    <x v="3"/>
    <s v="20200254"/>
    <x v="16"/>
    <n v="0"/>
    <n v="0"/>
    <n v="0"/>
    <n v="0"/>
    <n v="0.14799999999999999"/>
  </r>
  <r>
    <s v="APENs"/>
    <s v="08"/>
    <x v="3"/>
    <s v="20200254"/>
    <x v="16"/>
    <n v="0"/>
    <n v="0"/>
    <n v="0"/>
    <n v="0"/>
    <n v="0"/>
  </r>
  <r>
    <s v="APENs"/>
    <s v="08"/>
    <x v="3"/>
    <s v="20200254"/>
    <x v="16"/>
    <n v="0"/>
    <n v="0"/>
    <n v="0"/>
    <n v="8.8800000000000007E-3"/>
    <n v="0"/>
  </r>
  <r>
    <s v="APENs"/>
    <s v="08"/>
    <x v="3"/>
    <s v="20200254"/>
    <x v="16"/>
    <n v="0"/>
    <n v="2.1844800000000002"/>
    <n v="0"/>
    <n v="0"/>
    <n v="0"/>
  </r>
  <r>
    <s v="APENs"/>
    <s v="08"/>
    <x v="3"/>
    <s v="20200254"/>
    <x v="16"/>
    <n v="0"/>
    <n v="0"/>
    <n v="7.82"/>
    <n v="0"/>
    <n v="0"/>
  </r>
  <r>
    <s v="APENs"/>
    <s v="08"/>
    <x v="3"/>
    <s v="20200254"/>
    <x v="16"/>
    <n v="6.1893599999999998"/>
    <n v="0"/>
    <n v="0"/>
    <n v="0"/>
    <n v="0"/>
  </r>
  <r>
    <s v="APENs"/>
    <s v="08"/>
    <x v="3"/>
    <s v="20200254"/>
    <x v="16"/>
    <n v="0"/>
    <n v="0"/>
    <n v="0"/>
    <n v="0"/>
    <n v="0.13600000000000001"/>
  </r>
  <r>
    <s v="APENs"/>
    <s v="08"/>
    <x v="3"/>
    <s v="20200254"/>
    <x v="16"/>
    <n v="0"/>
    <n v="0"/>
    <n v="0"/>
    <n v="0"/>
    <n v="0"/>
  </r>
  <r>
    <s v="APENs"/>
    <s v="08"/>
    <x v="3"/>
    <s v="20200254"/>
    <x v="16"/>
    <n v="0"/>
    <n v="0"/>
    <n v="0"/>
    <n v="8.1600000000000006E-3"/>
    <n v="0"/>
  </r>
  <r>
    <s v="APENs"/>
    <s v="08"/>
    <x v="3"/>
    <s v="20200254"/>
    <x v="16"/>
    <n v="0"/>
    <n v="2.0073599999999998"/>
    <n v="0"/>
    <n v="0"/>
    <n v="0"/>
  </r>
  <r>
    <s v="APENs"/>
    <s v="08"/>
    <x v="3"/>
    <s v="31000201"/>
    <x v="20"/>
    <n v="0"/>
    <n v="9"/>
    <n v="0"/>
    <n v="0"/>
    <n v="0"/>
  </r>
  <r>
    <s v="APENs"/>
    <s v="08"/>
    <x v="3"/>
    <s v="31000305"/>
    <x v="24"/>
    <n v="0"/>
    <n v="2.2000000000000002"/>
    <n v="0"/>
    <n v="0"/>
    <n v="0"/>
  </r>
  <r>
    <s v="APENs"/>
    <s v="08"/>
    <x v="3"/>
    <s v="31088811"/>
    <x v="17"/>
    <n v="0"/>
    <n v="4.2"/>
    <n v="0"/>
    <n v="0"/>
    <n v="0"/>
  </r>
  <r>
    <s v="APENs"/>
    <s v="08"/>
    <x v="3"/>
    <s v="20200252"/>
    <x v="16"/>
    <n v="0"/>
    <n v="0"/>
    <n v="2.33"/>
    <n v="0"/>
    <n v="0"/>
  </r>
  <r>
    <s v="APENs"/>
    <s v="08"/>
    <x v="3"/>
    <s v="20200252"/>
    <x v="16"/>
    <n v="3.08"/>
    <n v="0"/>
    <n v="0"/>
    <n v="0"/>
    <n v="0"/>
  </r>
  <r>
    <s v="APENs"/>
    <s v="08"/>
    <x v="3"/>
    <s v="20200252"/>
    <x v="16"/>
    <n v="0"/>
    <n v="0"/>
    <n v="0"/>
    <n v="0"/>
    <n v="3.3140000000000001E-3"/>
  </r>
  <r>
    <s v="APENs"/>
    <s v="08"/>
    <x v="3"/>
    <s v="20200252"/>
    <x v="16"/>
    <n v="0"/>
    <n v="0"/>
    <n v="0"/>
    <n v="0"/>
    <n v="0"/>
  </r>
  <r>
    <s v="APENs"/>
    <s v="08"/>
    <x v="3"/>
    <s v="20200252"/>
    <x v="16"/>
    <n v="0"/>
    <n v="0"/>
    <n v="0"/>
    <n v="2.2239999999999998E-3"/>
    <n v="0"/>
  </r>
  <r>
    <s v="APENs"/>
    <s v="08"/>
    <x v="3"/>
    <s v="20200252"/>
    <x v="16"/>
    <n v="0"/>
    <n v="1.94"/>
    <n v="0"/>
    <n v="0"/>
    <n v="0"/>
  </r>
  <r>
    <s v="APENs"/>
    <s v="08"/>
    <x v="3"/>
    <s v="20200252"/>
    <x v="16"/>
    <n v="0"/>
    <n v="0"/>
    <n v="4.5"/>
    <n v="0"/>
    <n v="0"/>
  </r>
  <r>
    <s v="APENs"/>
    <s v="08"/>
    <x v="3"/>
    <s v="20200252"/>
    <x v="16"/>
    <n v="6.12"/>
    <n v="0"/>
    <n v="0"/>
    <n v="0"/>
    <n v="0"/>
  </r>
  <r>
    <s v="APENs"/>
    <s v="08"/>
    <x v="3"/>
    <s v="20200252"/>
    <x v="16"/>
    <n v="0"/>
    <n v="0"/>
    <n v="0"/>
    <n v="0"/>
    <n v="6.6160000000000004E-3"/>
  </r>
  <r>
    <s v="APENs"/>
    <s v="08"/>
    <x v="3"/>
    <s v="20200252"/>
    <x v="16"/>
    <n v="0"/>
    <n v="0"/>
    <n v="0"/>
    <n v="0"/>
    <n v="0"/>
  </r>
  <r>
    <s v="APENs"/>
    <s v="08"/>
    <x v="3"/>
    <s v="20200252"/>
    <x v="16"/>
    <n v="0"/>
    <n v="0"/>
    <n v="0"/>
    <n v="4.4400000000000004E-3"/>
    <n v="0"/>
  </r>
  <r>
    <s v="APENs"/>
    <s v="08"/>
    <x v="3"/>
    <s v="20200252"/>
    <x v="16"/>
    <n v="0"/>
    <n v="3.96"/>
    <n v="0"/>
    <n v="0"/>
    <n v="0"/>
  </r>
  <r>
    <s v="APENs"/>
    <s v="08"/>
    <x v="3"/>
    <s v="20200254"/>
    <x v="16"/>
    <n v="0"/>
    <n v="0"/>
    <n v="5.1103319999999997"/>
    <n v="0"/>
    <n v="0"/>
  </r>
  <r>
    <s v="APENs"/>
    <s v="08"/>
    <x v="3"/>
    <s v="20200254"/>
    <x v="16"/>
    <n v="5.6781470000000001"/>
    <n v="0"/>
    <n v="0"/>
    <n v="0"/>
    <n v="0"/>
  </r>
  <r>
    <s v="APENs"/>
    <s v="08"/>
    <x v="3"/>
    <s v="20200254"/>
    <x v="16"/>
    <n v="0"/>
    <n v="1.9873510000000001"/>
    <n v="0"/>
    <n v="0"/>
    <n v="0"/>
  </r>
  <r>
    <s v="APENs"/>
    <s v="08"/>
    <x v="3"/>
    <s v="31000302"/>
    <x v="15"/>
    <n v="0"/>
    <n v="0.73456299999999997"/>
    <n v="0"/>
    <n v="0"/>
    <n v="0"/>
  </r>
  <r>
    <s v="APENs"/>
    <s v="08"/>
    <x v="3"/>
    <s v="31088801"/>
    <x v="17"/>
    <n v="0"/>
    <n v="4.3"/>
    <n v="0"/>
    <n v="0"/>
    <n v="0"/>
  </r>
  <r>
    <s v="APENs"/>
    <s v="08"/>
    <x v="3"/>
    <s v="20200254"/>
    <x v="16"/>
    <n v="0"/>
    <n v="0"/>
    <n v="52"/>
    <n v="0"/>
    <n v="0"/>
  </r>
  <r>
    <s v="APENs"/>
    <s v="08"/>
    <x v="3"/>
    <s v="20200254"/>
    <x v="16"/>
    <n v="52"/>
    <n v="0"/>
    <n v="0"/>
    <n v="0"/>
    <n v="0"/>
  </r>
  <r>
    <s v="APENs"/>
    <s v="08"/>
    <x v="3"/>
    <s v="20200254"/>
    <x v="16"/>
    <n v="0"/>
    <n v="11.7"/>
    <n v="0"/>
    <n v="0"/>
    <n v="0"/>
  </r>
  <r>
    <s v="APENs"/>
    <s v="08"/>
    <x v="3"/>
    <s v="20200254"/>
    <x v="16"/>
    <n v="0"/>
    <n v="0"/>
    <n v="18.8"/>
    <n v="0"/>
    <n v="0"/>
  </r>
  <r>
    <s v="APENs"/>
    <s v="08"/>
    <x v="3"/>
    <s v="20200254"/>
    <x v="16"/>
    <n v="25.8"/>
    <n v="0"/>
    <n v="0"/>
    <n v="0"/>
    <n v="0"/>
  </r>
  <r>
    <s v="APENs"/>
    <s v="08"/>
    <x v="3"/>
    <s v="20200254"/>
    <x v="16"/>
    <n v="0"/>
    <n v="0"/>
    <n v="0"/>
    <n v="0"/>
    <n v="0.152"/>
  </r>
  <r>
    <s v="APENs"/>
    <s v="08"/>
    <x v="3"/>
    <s v="20200254"/>
    <x v="16"/>
    <n v="0"/>
    <n v="0"/>
    <n v="0"/>
    <n v="0"/>
    <n v="0"/>
  </r>
  <r>
    <s v="APENs"/>
    <s v="08"/>
    <x v="3"/>
    <s v="20200254"/>
    <x v="16"/>
    <n v="0"/>
    <n v="0"/>
    <n v="0"/>
    <n v="9.1199999999999996E-3"/>
    <n v="0"/>
  </r>
  <r>
    <s v="APENs"/>
    <s v="08"/>
    <x v="3"/>
    <s v="20200254"/>
    <x v="16"/>
    <n v="0"/>
    <n v="1.6"/>
    <n v="0"/>
    <n v="0"/>
    <n v="0"/>
  </r>
  <r>
    <s v="APENs"/>
    <s v="08"/>
    <x v="3"/>
    <s v="31000302"/>
    <x v="15"/>
    <n v="0"/>
    <n v="7.04"/>
    <n v="0"/>
    <n v="0"/>
    <n v="0"/>
  </r>
  <r>
    <s v="APENs"/>
    <s v="08"/>
    <x v="3"/>
    <s v="31088801"/>
    <x v="17"/>
    <n v="0"/>
    <n v="3"/>
    <n v="0"/>
    <n v="0"/>
    <n v="0"/>
  </r>
  <r>
    <s v="APENs"/>
    <s v="08"/>
    <x v="3"/>
    <s v="40400311"/>
    <x v="18"/>
    <n v="0"/>
    <n v="3.2804700493404528"/>
    <n v="0"/>
    <n v="0"/>
    <n v="0"/>
  </r>
  <r>
    <s v="APENs"/>
    <s v="08"/>
    <x v="3"/>
    <s v="20200256"/>
    <x v="16"/>
    <n v="0"/>
    <n v="0"/>
    <n v="2.72"/>
    <n v="0"/>
    <n v="0"/>
  </r>
  <r>
    <s v="APENs"/>
    <s v="08"/>
    <x v="3"/>
    <s v="20200256"/>
    <x v="16"/>
    <n v="49.15"/>
    <n v="0"/>
    <n v="0"/>
    <n v="0"/>
    <n v="0"/>
  </r>
  <r>
    <s v="APENs"/>
    <s v="08"/>
    <x v="3"/>
    <s v="20200256"/>
    <x v="16"/>
    <n v="0"/>
    <n v="0"/>
    <n v="0"/>
    <n v="0"/>
    <n v="5.2449999999999997E-2"/>
  </r>
  <r>
    <s v="APENs"/>
    <s v="08"/>
    <x v="3"/>
    <s v="20200256"/>
    <x v="16"/>
    <n v="0"/>
    <n v="0"/>
    <n v="0"/>
    <n v="3.1470000000000001E-3"/>
    <n v="0"/>
  </r>
  <r>
    <s v="APENs"/>
    <s v="08"/>
    <x v="3"/>
    <s v="20200256"/>
    <x v="16"/>
    <n v="0"/>
    <n v="0.38"/>
    <n v="0"/>
    <n v="0"/>
    <n v="0"/>
  </r>
  <r>
    <s v="APENs"/>
    <s v="08"/>
    <x v="3"/>
    <s v="31000304"/>
    <x v="15"/>
    <n v="0"/>
    <n v="2.4308999999999998"/>
    <n v="0"/>
    <n v="0"/>
    <n v="0"/>
  </r>
  <r>
    <s v="APENs"/>
    <s v="08"/>
    <x v="3"/>
    <s v="20200202"/>
    <x v="16"/>
    <n v="0"/>
    <n v="0"/>
    <n v="7.13"/>
    <n v="0"/>
    <n v="0"/>
  </r>
  <r>
    <s v="APENs"/>
    <s v="08"/>
    <x v="3"/>
    <s v="20200202"/>
    <x v="16"/>
    <n v="28.37"/>
    <n v="0"/>
    <n v="0"/>
    <n v="0"/>
    <n v="0"/>
  </r>
  <r>
    <s v="APENs"/>
    <s v="08"/>
    <x v="3"/>
    <s v="20200202"/>
    <x v="16"/>
    <n v="0"/>
    <n v="0"/>
    <n v="0"/>
    <n v="0"/>
    <n v="0.88"/>
  </r>
  <r>
    <s v="APENs"/>
    <s v="08"/>
    <x v="3"/>
    <s v="20200202"/>
    <x v="16"/>
    <n v="0"/>
    <n v="0"/>
    <n v="0"/>
    <n v="0"/>
    <n v="0"/>
  </r>
  <r>
    <s v="APENs"/>
    <s v="08"/>
    <x v="3"/>
    <s v="20200202"/>
    <x v="16"/>
    <n v="0"/>
    <n v="0"/>
    <n v="0"/>
    <n v="0.05"/>
    <n v="0"/>
  </r>
  <r>
    <s v="APENs"/>
    <s v="08"/>
    <x v="3"/>
    <s v="20200202"/>
    <x v="16"/>
    <n v="0"/>
    <n v="20.260000000000002"/>
    <n v="0"/>
    <n v="0"/>
    <n v="0"/>
  </r>
  <r>
    <s v="APENs"/>
    <s v="08"/>
    <x v="3"/>
    <s v="20200253"/>
    <x v="16"/>
    <n v="0"/>
    <n v="0"/>
    <n v="1.54"/>
    <n v="0"/>
    <n v="0"/>
  </r>
  <r>
    <s v="APENs"/>
    <s v="08"/>
    <x v="3"/>
    <s v="20200253"/>
    <x v="16"/>
    <n v="2.63"/>
    <n v="0"/>
    <n v="0"/>
    <n v="0"/>
    <n v="0"/>
  </r>
  <r>
    <s v="APENs"/>
    <s v="08"/>
    <x v="3"/>
    <s v="20200253"/>
    <x v="16"/>
    <n v="0"/>
    <n v="0"/>
    <n v="0"/>
    <n v="0"/>
    <n v="0.04"/>
  </r>
  <r>
    <s v="APENs"/>
    <s v="08"/>
    <x v="3"/>
    <s v="20200253"/>
    <x v="16"/>
    <n v="0"/>
    <n v="0"/>
    <n v="0"/>
    <n v="0"/>
    <n v="0"/>
  </r>
  <r>
    <s v="APENs"/>
    <s v="08"/>
    <x v="3"/>
    <s v="20200253"/>
    <x v="16"/>
    <n v="0"/>
    <n v="0.08"/>
    <n v="0"/>
    <n v="0"/>
    <n v="0"/>
  </r>
  <r>
    <s v="APENs"/>
    <s v="08"/>
    <x v="3"/>
    <s v="20200253"/>
    <x v="16"/>
    <n v="0"/>
    <n v="0"/>
    <n v="1.18"/>
    <n v="0"/>
    <n v="0"/>
  </r>
  <r>
    <s v="APENs"/>
    <s v="08"/>
    <x v="3"/>
    <s v="20200253"/>
    <x v="16"/>
    <n v="2.0299999999999998"/>
    <n v="0"/>
    <n v="0"/>
    <n v="0"/>
    <n v="0"/>
  </r>
  <r>
    <s v="APENs"/>
    <s v="08"/>
    <x v="3"/>
    <s v="20200253"/>
    <x v="16"/>
    <n v="0"/>
    <n v="0"/>
    <n v="0"/>
    <n v="0"/>
    <n v="0.06"/>
  </r>
  <r>
    <s v="APENs"/>
    <s v="08"/>
    <x v="3"/>
    <s v="20200253"/>
    <x v="16"/>
    <n v="0"/>
    <n v="0"/>
    <n v="0"/>
    <n v="0"/>
    <n v="0"/>
  </r>
  <r>
    <s v="APENs"/>
    <s v="08"/>
    <x v="3"/>
    <s v="20200253"/>
    <x v="16"/>
    <n v="0"/>
    <n v="0.06"/>
    <n v="0"/>
    <n v="0"/>
    <n v="0"/>
  </r>
  <r>
    <s v="APENs"/>
    <s v="08"/>
    <x v="3"/>
    <s v="31000302"/>
    <x v="15"/>
    <n v="0"/>
    <n v="4.7999510000000001"/>
    <n v="0"/>
    <n v="0"/>
    <n v="0"/>
  </r>
  <r>
    <s v="APENs"/>
    <s v="08"/>
    <x v="3"/>
    <s v="20200202"/>
    <x v="16"/>
    <n v="0"/>
    <n v="0"/>
    <n v="5.7"/>
    <n v="0"/>
    <n v="0"/>
  </r>
  <r>
    <s v="APENs"/>
    <s v="08"/>
    <x v="3"/>
    <s v="20200202"/>
    <x v="16"/>
    <n v="3.4"/>
    <n v="0"/>
    <n v="0"/>
    <n v="0"/>
    <n v="0"/>
  </r>
  <r>
    <s v="APENs"/>
    <s v="08"/>
    <x v="3"/>
    <s v="20200202"/>
    <x v="16"/>
    <n v="0"/>
    <n v="0"/>
    <n v="0"/>
    <n v="0"/>
    <n v="1.5350000000000001E-2"/>
  </r>
  <r>
    <s v="APENs"/>
    <s v="08"/>
    <x v="3"/>
    <s v="20200202"/>
    <x v="16"/>
    <n v="0"/>
    <n v="0"/>
    <n v="0"/>
    <n v="0"/>
    <n v="0"/>
  </r>
  <r>
    <s v="APENs"/>
    <s v="08"/>
    <x v="3"/>
    <s v="20200202"/>
    <x v="16"/>
    <n v="0"/>
    <n v="0"/>
    <n v="0"/>
    <n v="9.2100000000000005E-4"/>
    <n v="0"/>
  </r>
  <r>
    <s v="APENs"/>
    <s v="08"/>
    <x v="3"/>
    <s v="20200202"/>
    <x v="16"/>
    <n v="0"/>
    <n v="0.1"/>
    <n v="0"/>
    <n v="0"/>
    <n v="0"/>
  </r>
  <r>
    <s v="APENs"/>
    <s v="08"/>
    <x v="3"/>
    <s v="31000301"/>
    <x v="15"/>
    <n v="0"/>
    <n v="1.6"/>
    <n v="0"/>
    <n v="0"/>
    <n v="0"/>
  </r>
  <r>
    <s v="APENs"/>
    <s v="08"/>
    <x v="3"/>
    <s v="31000301"/>
    <x v="15"/>
    <n v="0"/>
    <n v="1.3"/>
    <n v="0"/>
    <n v="0"/>
    <n v="0"/>
  </r>
  <r>
    <s v="APENs"/>
    <s v="08"/>
    <x v="3"/>
    <s v="31000301"/>
    <x v="15"/>
    <n v="0"/>
    <n v="1.2"/>
    <n v="0"/>
    <n v="0"/>
    <n v="0"/>
  </r>
  <r>
    <s v="APENs"/>
    <s v="08"/>
    <x v="3"/>
    <s v="31000301"/>
    <x v="15"/>
    <n v="0"/>
    <n v="1.7"/>
    <n v="0"/>
    <n v="0"/>
    <n v="0"/>
  </r>
  <r>
    <s v="APENs"/>
    <s v="08"/>
    <x v="3"/>
    <s v="31000301"/>
    <x v="15"/>
    <n v="0"/>
    <n v="1.3"/>
    <n v="0"/>
    <n v="0"/>
    <n v="0"/>
  </r>
  <r>
    <s v="APENs"/>
    <s v="08"/>
    <x v="3"/>
    <s v="31000301"/>
    <x v="15"/>
    <n v="0"/>
    <n v="1.6"/>
    <n v="0"/>
    <n v="0"/>
    <n v="0"/>
  </r>
  <r>
    <s v="APENs"/>
    <s v="08"/>
    <x v="3"/>
    <s v="31000301"/>
    <x v="15"/>
    <n v="0"/>
    <n v="1.4"/>
    <n v="0"/>
    <n v="0"/>
    <n v="0"/>
  </r>
  <r>
    <s v="APENs"/>
    <s v="08"/>
    <x v="3"/>
    <s v="31000301"/>
    <x v="15"/>
    <n v="0"/>
    <n v="1.3"/>
    <n v="0"/>
    <n v="0"/>
    <n v="0"/>
  </r>
  <r>
    <s v="APENs"/>
    <s v="08"/>
    <x v="3"/>
    <s v="31000301"/>
    <x v="15"/>
    <n v="0"/>
    <n v="15.50009"/>
    <n v="0"/>
    <n v="0"/>
    <n v="0"/>
  </r>
  <r>
    <s v="APENs"/>
    <s v="08"/>
    <x v="3"/>
    <s v="20200202"/>
    <x v="16"/>
    <n v="0"/>
    <n v="0"/>
    <n v="2.16"/>
    <n v="0"/>
    <n v="0"/>
  </r>
  <r>
    <s v="APENs"/>
    <s v="08"/>
    <x v="3"/>
    <s v="20200202"/>
    <x v="16"/>
    <n v="15.4"/>
    <n v="0"/>
    <n v="0"/>
    <n v="0"/>
    <n v="0"/>
  </r>
  <r>
    <s v="APENs"/>
    <s v="08"/>
    <x v="3"/>
    <s v="20200202"/>
    <x v="16"/>
    <n v="0"/>
    <n v="0"/>
    <n v="0"/>
    <n v="0"/>
    <n v="0.35"/>
  </r>
  <r>
    <s v="APENs"/>
    <s v="08"/>
    <x v="3"/>
    <s v="20200202"/>
    <x v="16"/>
    <n v="0"/>
    <n v="0"/>
    <n v="0"/>
    <n v="0"/>
    <n v="0"/>
  </r>
  <r>
    <s v="APENs"/>
    <s v="08"/>
    <x v="3"/>
    <s v="20200202"/>
    <x v="16"/>
    <n v="0"/>
    <n v="0"/>
    <n v="0"/>
    <n v="0.02"/>
    <n v="0"/>
  </r>
  <r>
    <s v="APENs"/>
    <s v="08"/>
    <x v="3"/>
    <s v="20200202"/>
    <x v="16"/>
    <n v="0"/>
    <n v="1.37"/>
    <n v="0"/>
    <n v="0"/>
    <n v="0"/>
  </r>
  <r>
    <s v="APENs"/>
    <s v="08"/>
    <x v="3"/>
    <s v="20200254"/>
    <x v="16"/>
    <n v="0"/>
    <n v="0"/>
    <n v="2.16"/>
    <n v="0"/>
    <n v="0"/>
  </r>
  <r>
    <s v="APENs"/>
    <s v="08"/>
    <x v="3"/>
    <s v="20200254"/>
    <x v="16"/>
    <n v="15.54"/>
    <n v="0"/>
    <n v="0"/>
    <n v="0"/>
    <n v="0"/>
  </r>
  <r>
    <s v="APENs"/>
    <s v="08"/>
    <x v="3"/>
    <s v="20200254"/>
    <x v="16"/>
    <n v="0"/>
    <n v="0"/>
    <n v="0"/>
    <n v="0"/>
    <n v="0.35"/>
  </r>
  <r>
    <s v="APENs"/>
    <s v="08"/>
    <x v="3"/>
    <s v="20200254"/>
    <x v="16"/>
    <n v="0"/>
    <n v="0"/>
    <n v="0"/>
    <n v="0"/>
    <n v="0"/>
  </r>
  <r>
    <s v="APENs"/>
    <s v="08"/>
    <x v="3"/>
    <s v="20200254"/>
    <x v="16"/>
    <n v="0"/>
    <n v="0"/>
    <n v="0"/>
    <n v="0.02"/>
    <n v="0"/>
  </r>
  <r>
    <s v="APENs"/>
    <s v="08"/>
    <x v="3"/>
    <s v="20200254"/>
    <x v="16"/>
    <n v="0"/>
    <n v="1.37"/>
    <n v="0"/>
    <n v="0"/>
    <n v="0"/>
  </r>
  <r>
    <s v="APENs"/>
    <s v="08"/>
    <x v="3"/>
    <s v="20200254"/>
    <x v="16"/>
    <n v="0"/>
    <n v="0"/>
    <n v="2.16"/>
    <n v="0"/>
    <n v="0"/>
  </r>
  <r>
    <s v="APENs"/>
    <s v="08"/>
    <x v="3"/>
    <s v="20200254"/>
    <x v="16"/>
    <n v="15.54"/>
    <n v="0"/>
    <n v="0"/>
    <n v="0"/>
    <n v="0"/>
  </r>
  <r>
    <s v="APENs"/>
    <s v="08"/>
    <x v="3"/>
    <s v="20200254"/>
    <x v="16"/>
    <n v="0"/>
    <n v="0"/>
    <n v="0"/>
    <n v="0"/>
    <n v="0.35"/>
  </r>
  <r>
    <s v="APENs"/>
    <s v="08"/>
    <x v="3"/>
    <s v="20200254"/>
    <x v="16"/>
    <n v="0"/>
    <n v="0"/>
    <n v="0"/>
    <n v="0"/>
    <n v="0"/>
  </r>
  <r>
    <s v="APENs"/>
    <s v="08"/>
    <x v="3"/>
    <s v="20200254"/>
    <x v="16"/>
    <n v="0"/>
    <n v="0"/>
    <n v="0"/>
    <n v="0.02"/>
    <n v="0"/>
  </r>
  <r>
    <s v="APENs"/>
    <s v="08"/>
    <x v="3"/>
    <s v="20200254"/>
    <x v="16"/>
    <n v="0"/>
    <n v="1.37"/>
    <n v="0"/>
    <n v="0"/>
    <n v="0"/>
  </r>
  <r>
    <s v="APENs"/>
    <s v="08"/>
    <x v="3"/>
    <s v="31000203"/>
    <x v="16"/>
    <n v="0"/>
    <n v="0"/>
    <n v="15.600000000000001"/>
    <n v="0"/>
    <n v="0"/>
  </r>
  <r>
    <s v="APENs"/>
    <s v="08"/>
    <x v="3"/>
    <s v="31000203"/>
    <x v="16"/>
    <n v="33.599999999999994"/>
    <n v="0"/>
    <n v="0"/>
    <n v="0"/>
    <n v="0"/>
  </r>
  <r>
    <s v="APENs"/>
    <s v="08"/>
    <x v="3"/>
    <s v="31000203"/>
    <x v="16"/>
    <n v="0"/>
    <n v="11.7"/>
    <n v="0"/>
    <n v="0"/>
    <n v="0"/>
  </r>
  <r>
    <s v="APENs"/>
    <s v="08"/>
    <x v="3"/>
    <s v="31000228"/>
    <x v="15"/>
    <n v="0"/>
    <n v="1.7"/>
    <n v="0"/>
    <n v="0"/>
    <n v="0"/>
  </r>
  <r>
    <s v="APENs"/>
    <s v="08"/>
    <x v="3"/>
    <s v="31000228"/>
    <x v="15"/>
    <n v="0"/>
    <n v="1.6"/>
    <n v="0"/>
    <n v="0"/>
    <n v="0"/>
  </r>
  <r>
    <s v="APENs"/>
    <s v="08"/>
    <x v="3"/>
    <s v="31000228"/>
    <x v="15"/>
    <n v="0"/>
    <n v="1.6"/>
    <n v="0"/>
    <n v="0"/>
    <n v="0"/>
  </r>
  <r>
    <s v="APENs"/>
    <s v="08"/>
    <x v="3"/>
    <s v="31000301"/>
    <x v="15"/>
    <n v="0"/>
    <n v="1.58"/>
    <n v="0"/>
    <n v="0"/>
    <n v="0"/>
  </r>
  <r>
    <s v="APENs"/>
    <s v="08"/>
    <x v="3"/>
    <s v="31000302"/>
    <x v="15"/>
    <n v="0"/>
    <n v="0"/>
    <n v="1.2"/>
    <n v="0"/>
    <n v="0"/>
  </r>
  <r>
    <s v="APENs"/>
    <s v="08"/>
    <x v="3"/>
    <s v="31000302"/>
    <x v="15"/>
    <n v="1.4"/>
    <n v="0"/>
    <n v="0"/>
    <n v="0"/>
    <n v="0"/>
  </r>
  <r>
    <s v="APENs"/>
    <s v="08"/>
    <x v="3"/>
    <s v="31000302"/>
    <x v="15"/>
    <n v="0"/>
    <n v="1.6"/>
    <n v="0"/>
    <n v="0"/>
    <n v="0"/>
  </r>
  <r>
    <s v="APENs"/>
    <s v="08"/>
    <x v="3"/>
    <s v="31000302"/>
    <x v="15"/>
    <n v="0"/>
    <n v="0"/>
    <n v="0.6"/>
    <n v="0"/>
    <n v="0"/>
  </r>
  <r>
    <s v="APENs"/>
    <s v="08"/>
    <x v="3"/>
    <s v="31000302"/>
    <x v="15"/>
    <n v="0.8"/>
    <n v="0"/>
    <n v="0"/>
    <n v="0"/>
    <n v="0"/>
  </r>
  <r>
    <s v="APENs"/>
    <s v="08"/>
    <x v="3"/>
    <s v="31000302"/>
    <x v="15"/>
    <n v="0"/>
    <n v="1.6"/>
    <n v="0"/>
    <n v="0"/>
    <n v="0"/>
  </r>
  <r>
    <s v="APENs"/>
    <s v="08"/>
    <x v="3"/>
    <s v="31000302"/>
    <x v="15"/>
    <n v="0"/>
    <n v="0"/>
    <n v="0.6"/>
    <n v="0"/>
    <n v="0"/>
  </r>
  <r>
    <s v="APENs"/>
    <s v="08"/>
    <x v="3"/>
    <s v="31000302"/>
    <x v="15"/>
    <n v="0.8"/>
    <n v="0"/>
    <n v="0"/>
    <n v="0"/>
    <n v="0"/>
  </r>
  <r>
    <s v="APENs"/>
    <s v="08"/>
    <x v="3"/>
    <s v="31000302"/>
    <x v="15"/>
    <n v="0"/>
    <n v="1.6"/>
    <n v="0"/>
    <n v="0"/>
    <n v="0"/>
  </r>
  <r>
    <s v="APENs"/>
    <s v="08"/>
    <x v="3"/>
    <s v="31000302"/>
    <x v="15"/>
    <n v="0"/>
    <n v="0"/>
    <n v="0.6"/>
    <n v="0"/>
    <n v="0"/>
  </r>
  <r>
    <s v="APENs"/>
    <s v="08"/>
    <x v="3"/>
    <s v="31000302"/>
    <x v="15"/>
    <n v="0.8"/>
    <n v="0"/>
    <n v="0"/>
    <n v="0"/>
    <n v="0"/>
  </r>
  <r>
    <s v="APENs"/>
    <s v="08"/>
    <x v="3"/>
    <s v="31000302"/>
    <x v="15"/>
    <n v="0"/>
    <n v="1.6"/>
    <n v="0"/>
    <n v="0"/>
    <n v="0"/>
  </r>
  <r>
    <s v="APENs"/>
    <s v="08"/>
    <x v="3"/>
    <s v="31000305"/>
    <x v="24"/>
    <n v="0"/>
    <n v="0"/>
    <n v="25.95"/>
    <n v="0"/>
    <n v="0"/>
  </r>
  <r>
    <s v="APENs"/>
    <s v="08"/>
    <x v="3"/>
    <s v="31000305"/>
    <x v="24"/>
    <n v="30.89"/>
    <n v="0"/>
    <n v="0"/>
    <n v="0"/>
    <n v="0"/>
  </r>
  <r>
    <s v="APENs"/>
    <s v="08"/>
    <x v="3"/>
    <s v="31000305"/>
    <x v="24"/>
    <n v="0"/>
    <n v="0"/>
    <n v="0"/>
    <n v="0"/>
    <n v="2.35"/>
  </r>
  <r>
    <s v="APENs"/>
    <s v="08"/>
    <x v="3"/>
    <s v="31000305"/>
    <x v="24"/>
    <n v="0"/>
    <n v="0"/>
    <n v="0"/>
    <n v="0"/>
    <n v="0"/>
  </r>
  <r>
    <s v="APENs"/>
    <s v="08"/>
    <x v="3"/>
    <s v="31000305"/>
    <x v="24"/>
    <n v="0"/>
    <n v="1.7"/>
    <n v="0"/>
    <n v="0"/>
    <n v="0"/>
  </r>
  <r>
    <s v="APENs"/>
    <s v="08"/>
    <x v="3"/>
    <s v="31000305"/>
    <x v="24"/>
    <n v="0"/>
    <n v="0"/>
    <n v="10.61"/>
    <n v="0"/>
    <n v="0"/>
  </r>
  <r>
    <s v="APENs"/>
    <s v="08"/>
    <x v="3"/>
    <s v="31000305"/>
    <x v="24"/>
    <n v="12.63"/>
    <n v="0"/>
    <n v="0"/>
    <n v="0"/>
    <n v="0"/>
  </r>
  <r>
    <s v="APENs"/>
    <s v="08"/>
    <x v="3"/>
    <s v="31000305"/>
    <x v="24"/>
    <n v="0"/>
    <n v="0"/>
    <n v="0"/>
    <n v="0"/>
    <n v="0.96"/>
  </r>
  <r>
    <s v="APENs"/>
    <s v="08"/>
    <x v="3"/>
    <s v="31000305"/>
    <x v="24"/>
    <n v="0"/>
    <n v="0"/>
    <n v="0"/>
    <n v="0"/>
    <n v="0"/>
  </r>
  <r>
    <s v="APENs"/>
    <s v="08"/>
    <x v="3"/>
    <s v="31000305"/>
    <x v="24"/>
    <n v="0"/>
    <n v="0"/>
    <n v="0"/>
    <n v="0.06"/>
    <n v="0"/>
  </r>
  <r>
    <s v="APENs"/>
    <s v="08"/>
    <x v="3"/>
    <s v="31000305"/>
    <x v="24"/>
    <n v="0"/>
    <n v="0.69"/>
    <n v="0"/>
    <n v="0"/>
    <n v="0"/>
  </r>
  <r>
    <s v="APENs"/>
    <s v="08"/>
    <x v="3"/>
    <s v="31000305"/>
    <x v="24"/>
    <n v="0"/>
    <n v="0"/>
    <n v="10.88"/>
    <n v="0"/>
    <n v="0"/>
  </r>
  <r>
    <s v="APENs"/>
    <s v="08"/>
    <x v="3"/>
    <s v="31000305"/>
    <x v="24"/>
    <n v="2"/>
    <n v="0"/>
    <n v="0"/>
    <n v="0"/>
    <n v="0"/>
  </r>
  <r>
    <s v="APENs"/>
    <s v="08"/>
    <x v="3"/>
    <s v="31000305"/>
    <x v="24"/>
    <n v="0"/>
    <n v="0"/>
    <n v="0"/>
    <n v="3.26"/>
    <n v="0"/>
  </r>
  <r>
    <s v="APENs"/>
    <s v="08"/>
    <x v="3"/>
    <s v="31000305"/>
    <x v="24"/>
    <n v="0"/>
    <n v="2.2999999999999998"/>
    <n v="0"/>
    <n v="0"/>
    <n v="0"/>
  </r>
  <r>
    <s v="APENs"/>
    <s v="08"/>
    <x v="3"/>
    <s v="31088811"/>
    <x v="17"/>
    <n v="0"/>
    <n v="37.049999999999997"/>
    <n v="0"/>
    <n v="0"/>
    <n v="0"/>
  </r>
  <r>
    <s v="APENs"/>
    <s v="08"/>
    <x v="3"/>
    <s v="20200254"/>
    <x v="16"/>
    <n v="0"/>
    <n v="0"/>
    <n v="1.7"/>
    <n v="0"/>
    <n v="0"/>
  </r>
  <r>
    <s v="APENs"/>
    <s v="08"/>
    <x v="3"/>
    <s v="20200254"/>
    <x v="16"/>
    <n v="19.399999999999999"/>
    <n v="0"/>
    <n v="0"/>
    <n v="0"/>
    <n v="0"/>
  </r>
  <r>
    <s v="APENs"/>
    <s v="08"/>
    <x v="3"/>
    <s v="20200254"/>
    <x v="16"/>
    <n v="0"/>
    <n v="0"/>
    <n v="0"/>
    <n v="0"/>
    <n v="0.443"/>
  </r>
  <r>
    <s v="APENs"/>
    <s v="08"/>
    <x v="3"/>
    <s v="20200254"/>
    <x v="16"/>
    <n v="0"/>
    <n v="0"/>
    <n v="0"/>
    <n v="0"/>
    <n v="0"/>
  </r>
  <r>
    <s v="APENs"/>
    <s v="08"/>
    <x v="3"/>
    <s v="20200254"/>
    <x v="16"/>
    <n v="0"/>
    <n v="0"/>
    <n v="0"/>
    <n v="1.89E-2"/>
    <n v="0"/>
  </r>
  <r>
    <s v="APENs"/>
    <s v="08"/>
    <x v="3"/>
    <s v="20200254"/>
    <x v="16"/>
    <n v="0"/>
    <n v="1"/>
    <n v="0"/>
    <n v="0"/>
    <n v="0"/>
  </r>
  <r>
    <s v="APENs"/>
    <s v="08"/>
    <x v="3"/>
    <s v="20200254"/>
    <x v="16"/>
    <n v="0"/>
    <n v="0"/>
    <n v="24.5"/>
    <n v="0"/>
    <n v="0"/>
  </r>
  <r>
    <s v="APENs"/>
    <s v="08"/>
    <x v="3"/>
    <s v="20200254"/>
    <x v="16"/>
    <n v="19.399999999999999"/>
    <n v="0"/>
    <n v="0"/>
    <n v="0"/>
    <n v="0"/>
  </r>
  <r>
    <s v="APENs"/>
    <s v="08"/>
    <x v="3"/>
    <s v="20200254"/>
    <x v="16"/>
    <n v="0"/>
    <n v="0"/>
    <n v="0"/>
    <n v="0"/>
    <n v="0.443"/>
  </r>
  <r>
    <s v="APENs"/>
    <s v="08"/>
    <x v="3"/>
    <s v="20200254"/>
    <x v="16"/>
    <n v="0"/>
    <n v="0"/>
    <n v="0"/>
    <n v="0"/>
    <n v="0"/>
  </r>
  <r>
    <s v="APENs"/>
    <s v="08"/>
    <x v="3"/>
    <s v="20200254"/>
    <x v="16"/>
    <n v="0"/>
    <n v="0"/>
    <n v="0"/>
    <n v="1.9199999999999998E-2"/>
    <n v="0"/>
  </r>
  <r>
    <s v="APENs"/>
    <s v="08"/>
    <x v="3"/>
    <s v="20200254"/>
    <x v="16"/>
    <n v="0"/>
    <n v="4"/>
    <n v="0"/>
    <n v="0"/>
    <n v="0"/>
  </r>
  <r>
    <s v="APENs"/>
    <s v="08"/>
    <x v="3"/>
    <s v="20200254"/>
    <x v="16"/>
    <n v="0"/>
    <n v="0"/>
    <n v="1.7"/>
    <n v="0"/>
    <n v="0"/>
  </r>
  <r>
    <s v="APENs"/>
    <s v="08"/>
    <x v="3"/>
    <s v="20200254"/>
    <x v="16"/>
    <n v="19.399999999999999"/>
    <n v="0"/>
    <n v="0"/>
    <n v="0"/>
    <n v="0"/>
  </r>
  <r>
    <s v="APENs"/>
    <s v="08"/>
    <x v="3"/>
    <s v="20200254"/>
    <x v="16"/>
    <n v="0"/>
    <n v="0"/>
    <n v="0"/>
    <n v="0"/>
    <n v="0.443"/>
  </r>
  <r>
    <s v="APENs"/>
    <s v="08"/>
    <x v="3"/>
    <s v="20200254"/>
    <x v="16"/>
    <n v="0"/>
    <n v="0"/>
    <n v="0"/>
    <n v="0"/>
    <n v="0"/>
  </r>
  <r>
    <s v="APENs"/>
    <s v="08"/>
    <x v="3"/>
    <s v="20200254"/>
    <x v="16"/>
    <n v="0"/>
    <n v="0"/>
    <n v="0"/>
    <n v="1.7999999999999999E-2"/>
    <n v="0"/>
  </r>
  <r>
    <s v="APENs"/>
    <s v="08"/>
    <x v="3"/>
    <s v="20200254"/>
    <x v="16"/>
    <n v="0"/>
    <n v="1"/>
    <n v="0"/>
    <n v="0"/>
    <n v="0"/>
  </r>
  <r>
    <s v="APENs"/>
    <s v="08"/>
    <x v="3"/>
    <s v="20200254"/>
    <x v="16"/>
    <n v="0"/>
    <n v="0"/>
    <n v="1.7"/>
    <n v="0"/>
    <n v="0"/>
  </r>
  <r>
    <s v="APENs"/>
    <s v="08"/>
    <x v="3"/>
    <s v="20200254"/>
    <x v="16"/>
    <n v="19.399999999999999"/>
    <n v="0"/>
    <n v="0"/>
    <n v="0"/>
    <n v="0"/>
  </r>
  <r>
    <s v="APENs"/>
    <s v="08"/>
    <x v="3"/>
    <s v="20200254"/>
    <x v="16"/>
    <n v="0"/>
    <n v="0"/>
    <n v="0"/>
    <n v="0"/>
    <n v="0.443"/>
  </r>
  <r>
    <s v="APENs"/>
    <s v="08"/>
    <x v="3"/>
    <s v="20200254"/>
    <x v="16"/>
    <n v="0"/>
    <n v="0"/>
    <n v="0"/>
    <n v="0"/>
    <n v="0"/>
  </r>
  <r>
    <s v="APENs"/>
    <s v="08"/>
    <x v="3"/>
    <s v="20200254"/>
    <x v="16"/>
    <n v="0"/>
    <n v="0"/>
    <n v="0"/>
    <n v="2.12E-2"/>
    <n v="0"/>
  </r>
  <r>
    <s v="APENs"/>
    <s v="08"/>
    <x v="3"/>
    <s v="20200254"/>
    <x v="16"/>
    <n v="0"/>
    <n v="1"/>
    <n v="0"/>
    <n v="0"/>
    <n v="0"/>
  </r>
  <r>
    <s v="APENs"/>
    <s v="08"/>
    <x v="3"/>
    <s v="31000301"/>
    <x v="15"/>
    <n v="0"/>
    <n v="9.8000000000000007"/>
    <n v="0"/>
    <n v="0"/>
    <n v="0"/>
  </r>
  <r>
    <s v="APENs"/>
    <s v="08"/>
    <x v="3"/>
    <s v="31000301"/>
    <x v="15"/>
    <n v="0"/>
    <n v="9.8000000000000007"/>
    <n v="0"/>
    <n v="0"/>
    <n v="0"/>
  </r>
  <r>
    <s v="APENs"/>
    <s v="08"/>
    <x v="3"/>
    <s v="31088811"/>
    <x v="17"/>
    <n v="0"/>
    <n v="4.8"/>
    <n v="0"/>
    <n v="0"/>
    <n v="0"/>
  </r>
  <r>
    <s v="APENs"/>
    <s v="08"/>
    <x v="3"/>
    <s v="40400311"/>
    <x v="18"/>
    <n v="0"/>
    <n v="1.3668625205585219"/>
    <n v="0"/>
    <n v="0"/>
    <n v="0"/>
  </r>
  <r>
    <s v="APENs"/>
    <s v="08"/>
    <x v="3"/>
    <s v="40400311"/>
    <x v="18"/>
    <n v="0"/>
    <n v="12.511166023176262"/>
    <n v="0"/>
    <n v="0"/>
    <n v="0"/>
  </r>
  <r>
    <s v="APENs"/>
    <s v="08"/>
    <x v="3"/>
    <s v="20200253"/>
    <x v="16"/>
    <n v="0"/>
    <n v="0"/>
    <n v="16.22"/>
    <n v="0"/>
    <n v="0"/>
  </r>
  <r>
    <s v="APENs"/>
    <s v="08"/>
    <x v="3"/>
    <s v="20200253"/>
    <x v="16"/>
    <n v="8.11"/>
    <n v="0"/>
    <n v="0"/>
    <n v="0"/>
    <n v="0"/>
  </r>
  <r>
    <s v="APENs"/>
    <s v="08"/>
    <x v="3"/>
    <s v="20200253"/>
    <x v="16"/>
    <n v="0"/>
    <n v="0"/>
    <n v="0"/>
    <n v="0"/>
    <n v="0.5665"/>
  </r>
  <r>
    <s v="APENs"/>
    <s v="08"/>
    <x v="3"/>
    <s v="20200253"/>
    <x v="16"/>
    <n v="0"/>
    <n v="0"/>
    <n v="0"/>
    <n v="0"/>
    <n v="0"/>
  </r>
  <r>
    <s v="APENs"/>
    <s v="08"/>
    <x v="3"/>
    <s v="20200253"/>
    <x v="16"/>
    <n v="0"/>
    <n v="0"/>
    <n v="0"/>
    <n v="3.3989999999999999E-2"/>
    <n v="0"/>
  </r>
  <r>
    <s v="APENs"/>
    <s v="08"/>
    <x v="3"/>
    <s v="20200253"/>
    <x v="16"/>
    <n v="0"/>
    <n v="4.0599999999999996"/>
    <n v="0"/>
    <n v="0"/>
    <n v="0"/>
  </r>
  <r>
    <s v="APENs"/>
    <s v="08"/>
    <x v="3"/>
    <s v="20200254"/>
    <x v="16"/>
    <n v="0"/>
    <n v="0"/>
    <n v="16.835999999999999"/>
    <n v="0"/>
    <n v="0"/>
  </r>
  <r>
    <s v="APENs"/>
    <s v="08"/>
    <x v="3"/>
    <s v="20200254"/>
    <x v="16"/>
    <n v="9.7129999999999992"/>
    <n v="0"/>
    <n v="0"/>
    <n v="0"/>
    <n v="0"/>
  </r>
  <r>
    <s v="APENs"/>
    <s v="08"/>
    <x v="3"/>
    <s v="20200254"/>
    <x v="16"/>
    <n v="0"/>
    <n v="0"/>
    <n v="0"/>
    <n v="0"/>
    <n v="0.6"/>
  </r>
  <r>
    <s v="APENs"/>
    <s v="08"/>
    <x v="3"/>
    <s v="20200254"/>
    <x v="16"/>
    <n v="0"/>
    <n v="0"/>
    <n v="0"/>
    <n v="0"/>
    <n v="0"/>
  </r>
  <r>
    <s v="APENs"/>
    <s v="08"/>
    <x v="3"/>
    <s v="20200254"/>
    <x v="16"/>
    <n v="0"/>
    <n v="0"/>
    <n v="0"/>
    <n v="1.13E-4"/>
    <n v="0"/>
  </r>
  <r>
    <s v="APENs"/>
    <s v="08"/>
    <x v="3"/>
    <s v="20200254"/>
    <x v="16"/>
    <n v="0"/>
    <n v="4.0469999999999997"/>
    <n v="0"/>
    <n v="0"/>
    <n v="0"/>
  </r>
  <r>
    <s v="APENs"/>
    <s v="08"/>
    <x v="3"/>
    <s v="20200254"/>
    <x v="16"/>
    <n v="0"/>
    <n v="0"/>
    <n v="16.835999999999999"/>
    <n v="0"/>
    <n v="0"/>
  </r>
  <r>
    <s v="APENs"/>
    <s v="08"/>
    <x v="3"/>
    <s v="20200254"/>
    <x v="16"/>
    <n v="9.7129999999999992"/>
    <n v="0"/>
    <n v="0"/>
    <n v="0"/>
    <n v="0"/>
  </r>
  <r>
    <s v="APENs"/>
    <s v="08"/>
    <x v="3"/>
    <s v="20200254"/>
    <x v="16"/>
    <n v="0"/>
    <n v="0"/>
    <n v="0"/>
    <n v="0"/>
    <n v="0.6"/>
  </r>
  <r>
    <s v="APENs"/>
    <s v="08"/>
    <x v="3"/>
    <s v="20200254"/>
    <x v="16"/>
    <n v="0"/>
    <n v="0"/>
    <n v="0"/>
    <n v="0"/>
    <n v="0"/>
  </r>
  <r>
    <s v="APENs"/>
    <s v="08"/>
    <x v="3"/>
    <s v="20200254"/>
    <x v="16"/>
    <n v="0"/>
    <n v="0"/>
    <n v="0"/>
    <n v="1.13E-4"/>
    <n v="0"/>
  </r>
  <r>
    <s v="APENs"/>
    <s v="08"/>
    <x v="3"/>
    <s v="20200254"/>
    <x v="16"/>
    <n v="0"/>
    <n v="4.0469999999999997"/>
    <n v="0"/>
    <n v="0"/>
    <n v="0"/>
  </r>
  <r>
    <s v="APENs"/>
    <s v="08"/>
    <x v="3"/>
    <s v="31000301"/>
    <x v="15"/>
    <n v="0"/>
    <n v="1"/>
    <n v="0"/>
    <n v="0"/>
    <n v="0"/>
  </r>
  <r>
    <s v="APENs"/>
    <s v="08"/>
    <x v="3"/>
    <s v="31088801"/>
    <x v="17"/>
    <n v="0"/>
    <n v="9.1"/>
    <n v="0"/>
    <n v="0"/>
    <n v="0"/>
  </r>
  <r>
    <s v="APENs"/>
    <s v="08"/>
    <x v="3"/>
    <s v="40400311"/>
    <x v="18"/>
    <n v="0"/>
    <n v="16.00724604223042"/>
    <n v="0"/>
    <n v="0"/>
    <n v="0"/>
  </r>
  <r>
    <s v="APENs"/>
    <s v="08"/>
    <x v="3"/>
    <s v="20200202"/>
    <x v="16"/>
    <n v="0"/>
    <n v="0"/>
    <n v="0.04"/>
    <n v="0"/>
    <n v="0"/>
  </r>
  <r>
    <s v="APENs"/>
    <s v="08"/>
    <x v="3"/>
    <s v="20200202"/>
    <x v="16"/>
    <n v="0.21"/>
    <n v="0"/>
    <n v="0"/>
    <n v="0"/>
    <n v="0"/>
  </r>
  <r>
    <s v="APENs"/>
    <s v="08"/>
    <x v="3"/>
    <s v="20200202"/>
    <x v="16"/>
    <n v="0"/>
    <n v="1E-3"/>
    <n v="0"/>
    <n v="0"/>
    <n v="0"/>
  </r>
  <r>
    <s v="APENs"/>
    <s v="08"/>
    <x v="3"/>
    <s v="40400311"/>
    <x v="21"/>
    <n v="0"/>
    <n v="1.7"/>
    <n v="0"/>
    <n v="0"/>
    <n v="0"/>
  </r>
  <r>
    <s v="APENs"/>
    <s v="08"/>
    <x v="3"/>
    <s v="31000199"/>
    <x v="22"/>
    <n v="0"/>
    <n v="0.08"/>
    <n v="0"/>
    <n v="0"/>
    <n v="0"/>
  </r>
  <r>
    <s v="APENs"/>
    <s v="08"/>
    <x v="3"/>
    <s v="31000102"/>
    <x v="37"/>
    <n v="0"/>
    <n v="0"/>
    <n v="0"/>
    <n v="0"/>
    <n v="0.83"/>
  </r>
  <r>
    <s v="APENs"/>
    <s v="08"/>
    <x v="3"/>
    <s v="40400311"/>
    <x v="18"/>
    <n v="0"/>
    <n v="2.7227901409525761"/>
    <n v="0"/>
    <n v="0"/>
    <n v="0"/>
  </r>
  <r>
    <s v="APENs"/>
    <s v="08"/>
    <x v="3"/>
    <s v="40400311"/>
    <x v="18"/>
    <n v="0"/>
    <n v="2.427547836511935"/>
    <n v="0"/>
    <n v="0"/>
    <n v="0"/>
  </r>
  <r>
    <s v="APENs"/>
    <s v="08"/>
    <x v="3"/>
    <s v="40400311"/>
    <x v="18"/>
    <n v="0"/>
    <n v="2.5587666384855527"/>
    <n v="0"/>
    <n v="0"/>
    <n v="0"/>
  </r>
  <r>
    <s v="APENs"/>
    <s v="08"/>
    <x v="3"/>
    <s v="40400311"/>
    <x v="18"/>
    <n v="0"/>
    <n v="2.4849560623753928"/>
    <n v="0"/>
    <n v="0"/>
    <n v="0"/>
  </r>
  <r>
    <s v="APENs"/>
    <s v="08"/>
    <x v="3"/>
    <s v="40400311"/>
    <x v="18"/>
    <n v="0"/>
    <n v="2.0995008315778896"/>
    <n v="0"/>
    <n v="0"/>
    <n v="0"/>
  </r>
  <r>
    <s v="APENs"/>
    <s v="08"/>
    <x v="3"/>
    <s v="40400311"/>
    <x v="18"/>
    <n v="0"/>
    <n v="2.0338914305910807"/>
    <n v="0"/>
    <n v="0"/>
    <n v="0"/>
  </r>
  <r>
    <s v="APENs"/>
    <s v="08"/>
    <x v="3"/>
    <s v="40400311"/>
    <x v="18"/>
    <n v="0"/>
    <n v="2.7227901409525761"/>
    <n v="0"/>
    <n v="0"/>
    <n v="0"/>
  </r>
  <r>
    <s v="APENs"/>
    <s v="08"/>
    <x v="3"/>
    <s v="40400311"/>
    <x v="18"/>
    <n v="0"/>
    <n v="2.7555948414459803"/>
    <n v="0"/>
    <n v="0"/>
    <n v="0"/>
  </r>
  <r>
    <s v="APENs"/>
    <s v="08"/>
    <x v="3"/>
    <s v="40400311"/>
    <x v="18"/>
    <n v="0"/>
    <n v="2.0338914305910807"/>
    <n v="0"/>
    <n v="0"/>
    <n v="0"/>
  </r>
  <r>
    <s v="APENs"/>
    <s v="08"/>
    <x v="3"/>
    <s v="40400311"/>
    <x v="18"/>
    <n v="0"/>
    <n v="3.8381499577283291"/>
    <n v="0"/>
    <n v="0"/>
    <n v="0"/>
  </r>
  <r>
    <s v="APENs"/>
    <s v="08"/>
    <x v="3"/>
    <s v="40400311"/>
    <x v="18"/>
    <n v="0"/>
    <n v="2.9196183439130028"/>
    <n v="0"/>
    <n v="0"/>
    <n v="0"/>
  </r>
  <r>
    <s v="APENs"/>
    <s v="08"/>
    <x v="3"/>
    <s v="40400311"/>
    <x v="18"/>
    <n v="0"/>
    <n v="3.2804700493404528"/>
    <n v="0"/>
    <n v="0"/>
    <n v="0"/>
  </r>
  <r>
    <s v="APENs"/>
    <s v="08"/>
    <x v="3"/>
    <s v="40400311"/>
    <x v="18"/>
    <n v="0"/>
    <n v="2.6243760394723621"/>
    <n v="0"/>
    <n v="0"/>
    <n v="0"/>
  </r>
  <r>
    <s v="APENs"/>
    <s v="08"/>
    <x v="3"/>
    <s v="40400311"/>
    <x v="18"/>
    <n v="0"/>
    <n v="2.689985440459171"/>
    <n v="0"/>
    <n v="0"/>
    <n v="0"/>
  </r>
  <r>
    <s v="APENs"/>
    <s v="08"/>
    <x v="3"/>
    <s v="40400311"/>
    <x v="18"/>
    <n v="0"/>
    <n v="2.3947431360185303"/>
    <n v="0"/>
    <n v="0"/>
    <n v="0"/>
  </r>
  <r>
    <s v="APENs"/>
    <s v="08"/>
    <x v="3"/>
    <s v="40400311"/>
    <x v="18"/>
    <n v="0"/>
    <n v="3.5101029527942842"/>
    <n v="0"/>
    <n v="0"/>
    <n v="0"/>
  </r>
  <r>
    <s v="APENs"/>
    <s v="08"/>
    <x v="3"/>
    <s v="40400311"/>
    <x v="18"/>
    <n v="0"/>
    <n v="4.6254627695700385"/>
    <n v="0"/>
    <n v="0"/>
    <n v="0"/>
  </r>
  <r>
    <s v="APENs"/>
    <s v="08"/>
    <x v="3"/>
    <s v="40400311"/>
    <x v="18"/>
    <n v="0"/>
    <n v="3.9365640592085431"/>
    <n v="0"/>
    <n v="0"/>
    <n v="0"/>
  </r>
  <r>
    <s v="APENs"/>
    <s v="08"/>
    <x v="3"/>
    <s v="40400311"/>
    <x v="18"/>
    <n v="0"/>
    <n v="7.0858153065753777"/>
    <n v="0"/>
    <n v="0"/>
    <n v="0"/>
  </r>
  <r>
    <s v="APENs"/>
    <s v="08"/>
    <x v="3"/>
    <s v="40400311"/>
    <x v="18"/>
    <n v="0"/>
    <n v="0.97408364037586614"/>
    <n v="0"/>
    <n v="0"/>
    <n v="0"/>
  </r>
  <r>
    <s v="APENs"/>
    <s v="08"/>
    <x v="3"/>
    <s v="40400311"/>
    <x v="18"/>
    <n v="0"/>
    <n v="3.3460794503272617"/>
    <n v="0"/>
    <n v="0"/>
    <n v="0"/>
  </r>
  <r>
    <s v="APENs"/>
    <s v="08"/>
    <x v="3"/>
    <s v="20200252"/>
    <x v="16"/>
    <n v="0"/>
    <n v="0"/>
    <n v="24.6"/>
    <n v="0"/>
    <n v="0"/>
  </r>
  <r>
    <s v="APENs"/>
    <s v="08"/>
    <x v="3"/>
    <s v="20200252"/>
    <x v="16"/>
    <n v="19.399999999999999"/>
    <n v="0"/>
    <n v="0"/>
    <n v="0"/>
    <n v="0"/>
  </r>
  <r>
    <s v="APENs"/>
    <s v="08"/>
    <x v="3"/>
    <s v="20200252"/>
    <x v="16"/>
    <n v="0"/>
    <n v="0"/>
    <n v="0"/>
    <n v="0"/>
    <n v="0.46150000000000002"/>
  </r>
  <r>
    <s v="APENs"/>
    <s v="08"/>
    <x v="3"/>
    <s v="20200252"/>
    <x v="16"/>
    <n v="0"/>
    <n v="0"/>
    <n v="0"/>
    <n v="0"/>
    <n v="0"/>
  </r>
  <r>
    <s v="APENs"/>
    <s v="08"/>
    <x v="3"/>
    <s v="20200252"/>
    <x v="16"/>
    <n v="0"/>
    <n v="0"/>
    <n v="0"/>
    <n v="2.7689999999999999E-2"/>
    <n v="0"/>
  </r>
  <r>
    <s v="APENs"/>
    <s v="08"/>
    <x v="3"/>
    <s v="20200252"/>
    <x v="16"/>
    <n v="0"/>
    <n v="4.03"/>
    <n v="0"/>
    <n v="0"/>
    <n v="0"/>
  </r>
  <r>
    <s v="APENs"/>
    <s v="08"/>
    <x v="3"/>
    <s v="31000301"/>
    <x v="15"/>
    <n v="0"/>
    <n v="5.1285420000000004"/>
    <n v="0"/>
    <n v="0"/>
    <n v="0"/>
  </r>
  <r>
    <s v="APENs"/>
    <s v="08"/>
    <x v="3"/>
    <s v="20200254"/>
    <x v="16"/>
    <n v="0"/>
    <n v="0"/>
    <n v="3"/>
    <n v="0"/>
    <n v="0"/>
  </r>
  <r>
    <s v="APENs"/>
    <s v="08"/>
    <x v="3"/>
    <s v="20200254"/>
    <x v="16"/>
    <n v="5.03"/>
    <n v="0"/>
    <n v="0"/>
    <n v="0"/>
    <n v="0"/>
  </r>
  <r>
    <s v="APENs"/>
    <s v="08"/>
    <x v="3"/>
    <s v="20200254"/>
    <x v="16"/>
    <n v="0"/>
    <n v="0"/>
    <n v="0"/>
    <n v="0"/>
    <n v="0.443"/>
  </r>
  <r>
    <s v="APENs"/>
    <s v="08"/>
    <x v="3"/>
    <s v="20200254"/>
    <x v="16"/>
    <n v="0"/>
    <n v="0"/>
    <n v="0"/>
    <n v="0"/>
    <n v="0"/>
  </r>
  <r>
    <s v="APENs"/>
    <s v="08"/>
    <x v="3"/>
    <s v="20200254"/>
    <x v="16"/>
    <n v="0"/>
    <n v="0"/>
    <n v="0"/>
    <n v="6.7000000000000002E-3"/>
    <n v="0"/>
  </r>
  <r>
    <s v="APENs"/>
    <s v="08"/>
    <x v="3"/>
    <s v="20200254"/>
    <x v="16"/>
    <n v="0"/>
    <n v="0.6"/>
    <n v="0"/>
    <n v="0"/>
    <n v="0"/>
  </r>
  <r>
    <s v="APENs"/>
    <s v="08"/>
    <x v="3"/>
    <s v="20200254"/>
    <x v="16"/>
    <n v="0"/>
    <n v="0"/>
    <n v="1"/>
    <n v="0"/>
    <n v="0"/>
  </r>
  <r>
    <s v="APENs"/>
    <s v="08"/>
    <x v="3"/>
    <s v="20200254"/>
    <x v="16"/>
    <n v="19.399999999999999"/>
    <n v="0"/>
    <n v="0"/>
    <n v="0"/>
    <n v="0"/>
  </r>
  <r>
    <s v="APENs"/>
    <s v="08"/>
    <x v="3"/>
    <s v="20200254"/>
    <x v="16"/>
    <n v="0"/>
    <n v="0"/>
    <n v="0"/>
    <n v="0"/>
    <n v="0.443"/>
  </r>
  <r>
    <s v="APENs"/>
    <s v="08"/>
    <x v="3"/>
    <s v="20200254"/>
    <x v="16"/>
    <n v="0"/>
    <n v="0"/>
    <n v="0"/>
    <n v="0"/>
    <n v="0"/>
  </r>
  <r>
    <s v="APENs"/>
    <s v="08"/>
    <x v="3"/>
    <s v="20200254"/>
    <x v="16"/>
    <n v="0"/>
    <n v="0"/>
    <n v="0"/>
    <n v="1.38E-2"/>
    <n v="0"/>
  </r>
  <r>
    <s v="APENs"/>
    <s v="08"/>
    <x v="3"/>
    <s v="20200254"/>
    <x v="16"/>
    <n v="0"/>
    <n v="1"/>
    <n v="0"/>
    <n v="0"/>
    <n v="0"/>
  </r>
  <r>
    <s v="APENs"/>
    <s v="08"/>
    <x v="3"/>
    <s v="20200254"/>
    <x v="16"/>
    <n v="0"/>
    <n v="0"/>
    <n v="1.7"/>
    <n v="0"/>
    <n v="0"/>
  </r>
  <r>
    <s v="APENs"/>
    <s v="08"/>
    <x v="3"/>
    <s v="20200254"/>
    <x v="16"/>
    <n v="19.399999999999999"/>
    <n v="0"/>
    <n v="0"/>
    <n v="0"/>
    <n v="0"/>
  </r>
  <r>
    <s v="APENs"/>
    <s v="08"/>
    <x v="3"/>
    <s v="20200254"/>
    <x v="16"/>
    <n v="0"/>
    <n v="0"/>
    <n v="0"/>
    <n v="0"/>
    <n v="0.443"/>
  </r>
  <r>
    <s v="APENs"/>
    <s v="08"/>
    <x v="3"/>
    <s v="20200254"/>
    <x v="16"/>
    <n v="0"/>
    <n v="0"/>
    <n v="0"/>
    <n v="0"/>
    <n v="0"/>
  </r>
  <r>
    <s v="APENs"/>
    <s v="08"/>
    <x v="3"/>
    <s v="20200254"/>
    <x v="16"/>
    <n v="0"/>
    <n v="0"/>
    <n v="0"/>
    <n v="1.8200000000000001E-2"/>
    <n v="0"/>
  </r>
  <r>
    <s v="APENs"/>
    <s v="08"/>
    <x v="3"/>
    <s v="20200254"/>
    <x v="16"/>
    <n v="0"/>
    <n v="1"/>
    <n v="0"/>
    <n v="0"/>
    <n v="0"/>
  </r>
  <r>
    <s v="APENs"/>
    <s v="08"/>
    <x v="3"/>
    <s v="20200254"/>
    <x v="16"/>
    <n v="0"/>
    <n v="0"/>
    <n v="1.7"/>
    <n v="0"/>
    <n v="0"/>
  </r>
  <r>
    <s v="APENs"/>
    <s v="08"/>
    <x v="3"/>
    <s v="20200254"/>
    <x v="16"/>
    <n v="19.399999999999999"/>
    <n v="0"/>
    <n v="0"/>
    <n v="0"/>
    <n v="0"/>
  </r>
  <r>
    <s v="APENs"/>
    <s v="08"/>
    <x v="3"/>
    <s v="20200254"/>
    <x v="16"/>
    <n v="0"/>
    <n v="0"/>
    <n v="0"/>
    <n v="0"/>
    <n v="0.443"/>
  </r>
  <r>
    <s v="APENs"/>
    <s v="08"/>
    <x v="3"/>
    <s v="20200254"/>
    <x v="16"/>
    <n v="0"/>
    <n v="0"/>
    <n v="0"/>
    <n v="0"/>
    <n v="0"/>
  </r>
  <r>
    <s v="APENs"/>
    <s v="08"/>
    <x v="3"/>
    <s v="20200254"/>
    <x v="16"/>
    <n v="0"/>
    <n v="0"/>
    <n v="0"/>
    <n v="1.7500000000000002E-2"/>
    <n v="0"/>
  </r>
  <r>
    <s v="APENs"/>
    <s v="08"/>
    <x v="3"/>
    <s v="20200254"/>
    <x v="16"/>
    <n v="0"/>
    <n v="4"/>
    <n v="0"/>
    <n v="0"/>
    <n v="0"/>
  </r>
  <r>
    <s v="APENs"/>
    <s v="08"/>
    <x v="3"/>
    <s v="20200256"/>
    <x v="16"/>
    <n v="0"/>
    <n v="0"/>
    <n v="22.57"/>
    <n v="0"/>
    <n v="0"/>
  </r>
  <r>
    <s v="APENs"/>
    <s v="08"/>
    <x v="3"/>
    <s v="20200256"/>
    <x v="16"/>
    <n v="5.1059999999999999"/>
    <n v="0"/>
    <n v="0"/>
    <n v="0"/>
    <n v="0"/>
  </r>
  <r>
    <s v="APENs"/>
    <s v="08"/>
    <x v="3"/>
    <s v="20200256"/>
    <x v="16"/>
    <n v="0"/>
    <n v="5.5500000000000001E-2"/>
    <n v="0"/>
    <n v="0"/>
    <n v="0"/>
  </r>
  <r>
    <s v="APENs"/>
    <s v="08"/>
    <x v="3"/>
    <s v="31000301"/>
    <x v="15"/>
    <n v="0"/>
    <n v="8.4"/>
    <n v="0"/>
    <n v="0"/>
    <n v="0"/>
  </r>
  <r>
    <s v="APENs"/>
    <s v="08"/>
    <x v="3"/>
    <s v="31000302"/>
    <x v="15"/>
    <n v="0"/>
    <n v="8.4"/>
    <n v="0"/>
    <n v="0"/>
    <n v="0"/>
  </r>
  <r>
    <s v="APENs"/>
    <s v="08"/>
    <x v="3"/>
    <s v="31088801"/>
    <x v="17"/>
    <n v="0"/>
    <n v="4.5999999999999996"/>
    <n v="0"/>
    <n v="0"/>
    <n v="0"/>
  </r>
  <r>
    <s v="APENs"/>
    <s v="08"/>
    <x v="3"/>
    <s v="40400311"/>
    <x v="18"/>
    <n v="0"/>
    <n v="12.064338665205682"/>
    <n v="0"/>
    <n v="0"/>
    <n v="0"/>
  </r>
  <r>
    <s v="APENs"/>
    <s v="08"/>
    <x v="3"/>
    <s v="40400311"/>
    <x v="18"/>
    <n v="0"/>
    <n v="54.06611031444028"/>
    <n v="0"/>
    <n v="0"/>
    <n v="0"/>
  </r>
  <r>
    <s v="APENs"/>
    <s v="08"/>
    <x v="3"/>
    <s v="40400311"/>
    <x v="18"/>
    <n v="0"/>
    <n v="17.873094318823231"/>
    <n v="0"/>
    <n v="0"/>
    <n v="0"/>
  </r>
  <r>
    <s v="APENs"/>
    <s v="08"/>
    <x v="3"/>
    <s v="20200254"/>
    <x v="16"/>
    <n v="0"/>
    <n v="0"/>
    <n v="10.18"/>
    <n v="0"/>
    <n v="0"/>
  </r>
  <r>
    <s v="APENs"/>
    <s v="08"/>
    <x v="3"/>
    <s v="20200254"/>
    <x v="16"/>
    <n v="12.19"/>
    <n v="0"/>
    <n v="0"/>
    <n v="0"/>
    <n v="0"/>
  </r>
  <r>
    <s v="APENs"/>
    <s v="08"/>
    <x v="3"/>
    <s v="20200254"/>
    <x v="16"/>
    <n v="0"/>
    <n v="0"/>
    <n v="0"/>
    <n v="0"/>
    <n v="0.22005"/>
  </r>
  <r>
    <s v="APENs"/>
    <s v="08"/>
    <x v="3"/>
    <s v="20200254"/>
    <x v="16"/>
    <n v="0"/>
    <n v="0"/>
    <n v="0"/>
    <n v="0"/>
    <n v="0"/>
  </r>
  <r>
    <s v="APENs"/>
    <s v="08"/>
    <x v="3"/>
    <s v="20200254"/>
    <x v="16"/>
    <n v="0"/>
    <n v="0"/>
    <n v="0"/>
    <n v="1.3202999999999999E-2"/>
    <n v="0"/>
  </r>
  <r>
    <s v="APENs"/>
    <s v="08"/>
    <x v="3"/>
    <s v="20200254"/>
    <x v="16"/>
    <n v="0"/>
    <n v="1.6"/>
    <n v="0"/>
    <n v="0"/>
    <n v="0"/>
  </r>
  <r>
    <s v="APENs"/>
    <s v="08"/>
    <x v="3"/>
    <s v="31000205"/>
    <x v="26"/>
    <n v="0"/>
    <n v="0"/>
    <n v="21.4"/>
    <n v="0"/>
    <n v="0"/>
  </r>
  <r>
    <s v="APENs"/>
    <s v="08"/>
    <x v="3"/>
    <s v="31000205"/>
    <x v="26"/>
    <n v="3.9"/>
    <n v="0"/>
    <n v="0"/>
    <n v="0"/>
    <n v="0"/>
  </r>
  <r>
    <s v="APENs"/>
    <s v="08"/>
    <x v="3"/>
    <s v="31000304"/>
    <x v="15"/>
    <n v="0"/>
    <n v="0"/>
    <n v="0.7"/>
    <n v="0"/>
    <n v="0"/>
  </r>
  <r>
    <s v="APENs"/>
    <s v="08"/>
    <x v="3"/>
    <s v="31000304"/>
    <x v="15"/>
    <n v="0.8"/>
    <n v="0"/>
    <n v="0"/>
    <n v="0"/>
    <n v="0"/>
  </r>
  <r>
    <s v="APENs"/>
    <s v="08"/>
    <x v="3"/>
    <s v="31000304"/>
    <x v="15"/>
    <n v="0"/>
    <n v="2.9"/>
    <n v="0"/>
    <n v="0"/>
    <n v="0"/>
  </r>
  <r>
    <s v="APENs"/>
    <s v="08"/>
    <x v="3"/>
    <s v="31088805"/>
    <x v="17"/>
    <n v="0"/>
    <n v="6.9"/>
    <n v="0"/>
    <n v="0"/>
    <n v="0"/>
  </r>
  <r>
    <s v="APENs"/>
    <s v="08"/>
    <x v="3"/>
    <s v="31088805"/>
    <x v="17"/>
    <n v="0"/>
    <n v="15.6"/>
    <n v="0"/>
    <n v="0"/>
    <n v="0"/>
  </r>
  <r>
    <s v="APENs"/>
    <s v="08"/>
    <x v="3"/>
    <s v="40400311"/>
    <x v="18"/>
    <n v="0"/>
    <n v="62.868609266460716"/>
    <n v="0"/>
    <n v="0"/>
    <n v="0"/>
  </r>
  <r>
    <s v="APENs"/>
    <s v="08"/>
    <x v="3"/>
    <s v="20200256"/>
    <x v="16"/>
    <n v="0"/>
    <n v="0"/>
    <n v="5.6729159999999998"/>
    <n v="0"/>
    <n v="0"/>
  </r>
  <r>
    <s v="APENs"/>
    <s v="08"/>
    <x v="3"/>
    <s v="20200256"/>
    <x v="16"/>
    <n v="30.328320000000001"/>
    <n v="0"/>
    <n v="0"/>
    <n v="0"/>
    <n v="0"/>
  </r>
  <r>
    <s v="APENs"/>
    <s v="08"/>
    <x v="3"/>
    <s v="20200256"/>
    <x v="16"/>
    <n v="0"/>
    <n v="0"/>
    <n v="0"/>
    <n v="0"/>
    <n v="0.06"/>
  </r>
  <r>
    <s v="APENs"/>
    <s v="08"/>
    <x v="3"/>
    <s v="20200256"/>
    <x v="16"/>
    <n v="0"/>
    <n v="0"/>
    <n v="0"/>
    <n v="3.5999999999999999E-3"/>
    <n v="0"/>
  </r>
  <r>
    <s v="APENs"/>
    <s v="08"/>
    <x v="3"/>
    <s v="20200256"/>
    <x v="16"/>
    <n v="0"/>
    <n v="5.382E-2"/>
    <n v="0"/>
    <n v="0"/>
    <n v="0"/>
  </r>
  <r>
    <s v="APENs"/>
    <s v="08"/>
    <x v="3"/>
    <s v="40400311"/>
    <x v="18"/>
    <n v="0"/>
    <n v="1.7905899019316636"/>
    <n v="0"/>
    <n v="0"/>
    <n v="0"/>
  </r>
  <r>
    <s v="APENs"/>
    <s v="08"/>
    <x v="3"/>
    <s v="40400311"/>
    <x v="18"/>
    <n v="0"/>
    <n v="5.7736272868391971"/>
    <n v="0"/>
    <n v="0"/>
    <n v="0"/>
  </r>
  <r>
    <s v="APENs"/>
    <s v="08"/>
    <x v="3"/>
    <s v="40400311"/>
    <x v="18"/>
    <n v="0"/>
    <n v="0.94057158852807254"/>
    <n v="0"/>
    <n v="0"/>
    <n v="0"/>
  </r>
  <r>
    <s v="APENs"/>
    <s v="08"/>
    <x v="3"/>
    <s v="40400311"/>
    <x v="18"/>
    <n v="0"/>
    <n v="1.9354773291108671"/>
    <n v="0"/>
    <n v="0"/>
    <n v="0"/>
  </r>
  <r>
    <s v="APENs"/>
    <s v="08"/>
    <x v="3"/>
    <s v="40400311"/>
    <x v="18"/>
    <n v="0"/>
    <n v="5.6861480855234516"/>
    <n v="0"/>
    <n v="0"/>
    <n v="0"/>
  </r>
  <r>
    <s v="APENs"/>
    <s v="08"/>
    <x v="3"/>
    <s v="40400311"/>
    <x v="18"/>
    <n v="0"/>
    <n v="1.9190749788641646"/>
    <n v="0"/>
    <n v="0"/>
    <n v="0"/>
  </r>
  <r>
    <s v="APENs"/>
    <s v="08"/>
    <x v="3"/>
    <s v="40400311"/>
    <x v="18"/>
    <n v="0"/>
    <n v="0.81545992829630987"/>
    <n v="0"/>
    <n v="0"/>
    <n v="0"/>
  </r>
  <r>
    <s v="APENs"/>
    <s v="08"/>
    <x v="3"/>
    <s v="40400311"/>
    <x v="18"/>
    <n v="0"/>
    <n v="6.4652597222418082"/>
    <n v="0"/>
    <n v="0"/>
    <n v="0"/>
  </r>
  <r>
    <s v="APENs"/>
    <s v="08"/>
    <x v="3"/>
    <s v="40400311"/>
    <x v="18"/>
    <n v="0"/>
    <n v="0.73167979867682609"/>
    <n v="0"/>
    <n v="0"/>
    <n v="0"/>
  </r>
  <r>
    <s v="APENs"/>
    <s v="08"/>
    <x v="3"/>
    <s v="20200256"/>
    <x v="16"/>
    <n v="0"/>
    <n v="0"/>
    <n v="3.0083829999999998"/>
    <n v="0"/>
    <n v="0"/>
  </r>
  <r>
    <s v="APENs"/>
    <s v="08"/>
    <x v="3"/>
    <s v="20200256"/>
    <x v="16"/>
    <n v="3.2534559999999999"/>
    <n v="0"/>
    <n v="0"/>
    <n v="0"/>
    <n v="0"/>
  </r>
  <r>
    <s v="APENs"/>
    <s v="08"/>
    <x v="3"/>
    <s v="20200256"/>
    <x v="16"/>
    <n v="0"/>
    <n v="5.5056000000000001E-2"/>
    <n v="0"/>
    <n v="0"/>
    <n v="0"/>
  </r>
  <r>
    <s v="APENs"/>
    <s v="08"/>
    <x v="3"/>
    <s v="40400311"/>
    <x v="18"/>
    <n v="0"/>
    <n v="1.2739158691605426"/>
    <n v="0"/>
    <n v="0"/>
    <n v="0"/>
  </r>
  <r>
    <s v="APENs"/>
    <s v="08"/>
    <x v="3"/>
    <s v="40400311"/>
    <x v="18"/>
    <n v="0"/>
    <n v="2.0284239805088466"/>
    <n v="0"/>
    <n v="0"/>
    <n v="0"/>
  </r>
  <r>
    <s v="APENs"/>
    <s v="08"/>
    <x v="3"/>
    <s v="40400311"/>
    <x v="18"/>
    <n v="0"/>
    <n v="1.1755017676803288"/>
    <n v="0"/>
    <n v="0"/>
    <n v="0"/>
  </r>
  <r>
    <s v="APENs"/>
    <s v="08"/>
    <x v="3"/>
    <s v="40400311"/>
    <x v="18"/>
    <n v="0"/>
    <n v="1.1344958920635733"/>
    <n v="0"/>
    <n v="0"/>
    <n v="0"/>
  </r>
  <r>
    <s v="APENs"/>
    <s v="08"/>
    <x v="3"/>
    <s v="40400311"/>
    <x v="18"/>
    <n v="0"/>
    <n v="1.2821170442838936"/>
    <n v="0"/>
    <n v="0"/>
    <n v="0"/>
  </r>
  <r>
    <s v="APENs"/>
    <s v="08"/>
    <x v="3"/>
    <s v="40400311"/>
    <x v="18"/>
    <n v="0"/>
    <n v="2.7036540656647565"/>
    <n v="0"/>
    <n v="0"/>
    <n v="0"/>
  </r>
  <r>
    <s v="APENs"/>
    <s v="08"/>
    <x v="3"/>
    <s v="40400311"/>
    <x v="18"/>
    <n v="0"/>
    <n v="3.482765702383114"/>
    <n v="0"/>
    <n v="0"/>
    <n v="0"/>
  </r>
  <r>
    <s v="APENs"/>
    <s v="08"/>
    <x v="3"/>
    <s v="40400311"/>
    <x v="18"/>
    <n v="0"/>
    <n v="2.613441139307894"/>
    <n v="0"/>
    <n v="0"/>
    <n v="0"/>
  </r>
  <r>
    <s v="APENs"/>
    <s v="08"/>
    <x v="3"/>
    <s v="40400311"/>
    <x v="18"/>
    <n v="0"/>
    <n v="1.126294716940222"/>
    <n v="0"/>
    <n v="0"/>
    <n v="0"/>
  </r>
  <r>
    <s v="APENs"/>
    <s v="08"/>
    <x v="3"/>
    <s v="40400311"/>
    <x v="18"/>
    <n v="0"/>
    <n v="1.3586613454351708"/>
    <n v="0"/>
    <n v="0"/>
    <n v="0"/>
  </r>
  <r>
    <s v="APENs"/>
    <s v="08"/>
    <x v="3"/>
    <s v="40400311"/>
    <x v="18"/>
    <n v="0"/>
    <n v="1.2274425434615528"/>
    <n v="0"/>
    <n v="0"/>
    <n v="0"/>
  </r>
  <r>
    <s v="APENs"/>
    <s v="08"/>
    <x v="3"/>
    <s v="40400311"/>
    <x v="18"/>
    <n v="0"/>
    <n v="1.1180935418168709"/>
    <n v="0"/>
    <n v="0"/>
    <n v="0"/>
  </r>
  <r>
    <s v="APENs"/>
    <s v="08"/>
    <x v="3"/>
    <s v="40400311"/>
    <x v="18"/>
    <n v="0"/>
    <n v="1.25751351891384"/>
    <n v="0"/>
    <n v="0"/>
    <n v="0"/>
  </r>
  <r>
    <s v="APENs"/>
    <s v="08"/>
    <x v="3"/>
    <s v="40400311"/>
    <x v="18"/>
    <n v="0"/>
    <n v="1.3477264452707025"/>
    <n v="0"/>
    <n v="0"/>
    <n v="0"/>
  </r>
  <r>
    <s v="APENs"/>
    <s v="08"/>
    <x v="3"/>
    <s v="40400311"/>
    <x v="18"/>
    <n v="0"/>
    <n v="1.6347675745879924"/>
    <n v="0"/>
    <n v="0"/>
    <n v="0"/>
  </r>
  <r>
    <s v="APENs"/>
    <s v="08"/>
    <x v="3"/>
    <s v="40400311"/>
    <x v="18"/>
    <n v="0"/>
    <n v="2.0366251556321977"/>
    <n v="0"/>
    <n v="0"/>
    <n v="0"/>
  </r>
  <r>
    <s v="APENs"/>
    <s v="08"/>
    <x v="3"/>
    <s v="40400311"/>
    <x v="18"/>
    <n v="0"/>
    <n v="12.545064213686114"/>
    <n v="0"/>
    <n v="0"/>
    <n v="0"/>
  </r>
  <r>
    <s v="APENs"/>
    <s v="08"/>
    <x v="3"/>
    <s v="40400311"/>
    <x v="18"/>
    <n v="0"/>
    <n v="7.5232113131541043"/>
    <n v="0"/>
    <n v="0"/>
    <n v="0"/>
  </r>
  <r>
    <s v="APENs"/>
    <s v="08"/>
    <x v="3"/>
    <s v="40400311"/>
    <x v="18"/>
    <n v="0"/>
    <n v="0.37198377551050854"/>
    <n v="0"/>
    <n v="0"/>
    <n v="0"/>
  </r>
  <r>
    <s v="APENs"/>
    <s v="08"/>
    <x v="3"/>
    <s v="40400311"/>
    <x v="18"/>
    <n v="0"/>
    <n v="1.1481645172691584"/>
    <n v="0"/>
    <n v="0"/>
    <n v="0"/>
  </r>
  <r>
    <s v="APENs"/>
    <s v="08"/>
    <x v="3"/>
    <s v="40400311"/>
    <x v="18"/>
    <n v="0"/>
    <n v="1.6265663994646411"/>
    <n v="0"/>
    <n v="0"/>
    <n v="0"/>
  </r>
  <r>
    <s v="APENs"/>
    <s v="08"/>
    <x v="3"/>
    <s v="40400311"/>
    <x v="18"/>
    <n v="0"/>
    <n v="1.7359154011093227"/>
    <n v="0"/>
    <n v="0"/>
    <n v="0"/>
  </r>
  <r>
    <s v="APENs"/>
    <s v="08"/>
    <x v="3"/>
    <s v="40400311"/>
    <x v="18"/>
    <n v="0"/>
    <n v="1.8069922521783661"/>
    <n v="0"/>
    <n v="0"/>
    <n v="0"/>
  </r>
  <r>
    <s v="APENs"/>
    <s v="08"/>
    <x v="4"/>
    <s v="31000301"/>
    <x v="15"/>
    <n v="0"/>
    <n v="11.387088"/>
    <n v="0"/>
    <n v="0"/>
    <n v="0"/>
  </r>
  <r>
    <s v="APENs"/>
    <s v="08"/>
    <x v="4"/>
    <s v="31000304"/>
    <x v="15"/>
    <n v="0"/>
    <n v="11.799994"/>
    <n v="0"/>
    <n v="0"/>
    <n v="0"/>
  </r>
  <r>
    <s v="APENs"/>
    <s v="08"/>
    <x v="4"/>
    <s v="31000301"/>
    <x v="15"/>
    <n v="0"/>
    <n v="11.426216"/>
    <n v="0"/>
    <n v="0"/>
    <n v="0"/>
  </r>
  <r>
    <s v="APENs"/>
    <s v="08"/>
    <x v="4"/>
    <s v="31000301"/>
    <x v="15"/>
    <n v="0"/>
    <n v="10.917588"/>
    <n v="0"/>
    <n v="0"/>
    <n v="0"/>
  </r>
  <r>
    <s v="APENs"/>
    <s v="08"/>
    <x v="4"/>
    <s v="31000304"/>
    <x v="15"/>
    <n v="0"/>
    <n v="11.4"/>
    <n v="0"/>
    <n v="0"/>
    <n v="0"/>
  </r>
  <r>
    <s v="APENs"/>
    <s v="08"/>
    <x v="4"/>
    <s v="31000301"/>
    <x v="15"/>
    <n v="0"/>
    <n v="11.238204"/>
    <n v="0"/>
    <n v="0"/>
    <n v="0"/>
  </r>
  <r>
    <s v="APENs"/>
    <s v="08"/>
    <x v="4"/>
    <s v="20200202"/>
    <x v="16"/>
    <n v="0"/>
    <n v="0"/>
    <n v="13.3"/>
    <n v="0"/>
    <n v="0"/>
  </r>
  <r>
    <s v="APENs"/>
    <s v="08"/>
    <x v="4"/>
    <s v="20200202"/>
    <x v="16"/>
    <n v="13.3"/>
    <n v="0"/>
    <n v="0"/>
    <n v="0"/>
    <n v="0"/>
  </r>
  <r>
    <s v="APENs"/>
    <s v="08"/>
    <x v="4"/>
    <s v="20200202"/>
    <x v="16"/>
    <n v="0"/>
    <n v="6.6"/>
    <n v="0"/>
    <n v="0"/>
    <n v="0"/>
  </r>
  <r>
    <s v="APENs"/>
    <s v="08"/>
    <x v="4"/>
    <s v="20200202"/>
    <x v="16"/>
    <n v="0"/>
    <n v="0"/>
    <n v="3.38"/>
    <n v="0"/>
    <n v="0"/>
  </r>
  <r>
    <s v="APENs"/>
    <s v="08"/>
    <x v="4"/>
    <s v="20200202"/>
    <x v="16"/>
    <n v="24.45"/>
    <n v="0"/>
    <n v="0"/>
    <n v="0"/>
    <n v="0"/>
  </r>
  <r>
    <s v="APENs"/>
    <s v="08"/>
    <x v="4"/>
    <s v="20200202"/>
    <x v="16"/>
    <n v="0"/>
    <n v="0"/>
    <n v="0"/>
    <n v="0"/>
    <n v="0.06"/>
  </r>
  <r>
    <s v="APENs"/>
    <s v="08"/>
    <x v="4"/>
    <s v="20200202"/>
    <x v="16"/>
    <n v="0"/>
    <n v="0"/>
    <n v="0"/>
    <n v="0"/>
    <n v="0"/>
  </r>
  <r>
    <s v="APENs"/>
    <s v="08"/>
    <x v="4"/>
    <s v="20200202"/>
    <x v="16"/>
    <n v="0"/>
    <n v="0"/>
    <n v="0"/>
    <n v="4.0000000000000001E-3"/>
    <n v="0"/>
  </r>
  <r>
    <s v="APENs"/>
    <s v="08"/>
    <x v="4"/>
    <s v="20200202"/>
    <x v="16"/>
    <n v="0"/>
    <n v="0.71"/>
    <n v="0"/>
    <n v="0"/>
    <n v="0"/>
  </r>
  <r>
    <s v="APENs"/>
    <s v="08"/>
    <x v="4"/>
    <s v="31000199"/>
    <x v="18"/>
    <n v="0"/>
    <n v="18.615599737006008"/>
    <n v="0"/>
    <n v="0"/>
    <n v="0"/>
  </r>
  <r>
    <s v="APENs"/>
    <s v="08"/>
    <x v="4"/>
    <s v="31000203"/>
    <x v="16"/>
    <n v="0"/>
    <n v="0"/>
    <n v="4.8"/>
    <n v="0"/>
    <n v="0"/>
  </r>
  <r>
    <s v="APENs"/>
    <s v="08"/>
    <x v="4"/>
    <s v="31000203"/>
    <x v="16"/>
    <n v="19.399999999999999"/>
    <n v="0"/>
    <n v="0"/>
    <n v="0"/>
    <n v="0"/>
  </r>
  <r>
    <s v="APENs"/>
    <s v="08"/>
    <x v="4"/>
    <s v="31000203"/>
    <x v="16"/>
    <n v="0"/>
    <n v="2.9"/>
    <n v="0"/>
    <n v="0"/>
    <n v="0"/>
  </r>
  <r>
    <s v="APENs"/>
    <s v="08"/>
    <x v="4"/>
    <s v="31000227"/>
    <x v="15"/>
    <n v="0"/>
    <n v="0.6"/>
    <n v="0"/>
    <n v="0"/>
    <n v="0"/>
  </r>
  <r>
    <s v="APENs"/>
    <s v="08"/>
    <x v="4"/>
    <s v="31000228"/>
    <x v="15"/>
    <n v="0"/>
    <n v="0"/>
    <n v="0.123"/>
    <n v="0"/>
    <n v="0"/>
  </r>
  <r>
    <s v="APENs"/>
    <s v="08"/>
    <x v="4"/>
    <s v="31000228"/>
    <x v="15"/>
    <n v="0.61399999999999999"/>
    <n v="0"/>
    <n v="0"/>
    <n v="0"/>
    <n v="0"/>
  </r>
  <r>
    <s v="APENs"/>
    <s v="08"/>
    <x v="4"/>
    <s v="31000228"/>
    <x v="15"/>
    <n v="0"/>
    <n v="0"/>
    <n v="0"/>
    <n v="0"/>
    <n v="3.1E-2"/>
  </r>
  <r>
    <s v="APENs"/>
    <s v="08"/>
    <x v="4"/>
    <s v="31000228"/>
    <x v="15"/>
    <n v="0"/>
    <n v="0"/>
    <n v="0"/>
    <n v="0"/>
    <n v="0"/>
  </r>
  <r>
    <s v="APENs"/>
    <s v="08"/>
    <x v="4"/>
    <s v="31000228"/>
    <x v="15"/>
    <n v="0"/>
    <n v="0"/>
    <n v="0"/>
    <n v="4.0000000000000001E-3"/>
    <n v="0"/>
  </r>
  <r>
    <s v="APENs"/>
    <s v="08"/>
    <x v="4"/>
    <s v="31000228"/>
    <x v="15"/>
    <n v="0"/>
    <n v="23.28"/>
    <n v="0"/>
    <n v="0"/>
    <n v="0"/>
  </r>
  <r>
    <s v="APENs"/>
    <s v="08"/>
    <x v="4"/>
    <s v="31088801"/>
    <x v="17"/>
    <n v="0"/>
    <n v="7.76"/>
    <n v="0"/>
    <n v="0"/>
    <n v="0"/>
  </r>
  <r>
    <s v="APENs"/>
    <s v="08"/>
    <x v="4"/>
    <s v="31000302"/>
    <x v="15"/>
    <n v="0"/>
    <n v="5.22"/>
    <n v="0"/>
    <n v="0"/>
    <n v="0"/>
  </r>
  <r>
    <s v="APENs"/>
    <s v="08"/>
    <x v="4"/>
    <s v="20200201"/>
    <x v="16"/>
    <n v="0"/>
    <n v="0"/>
    <n v="1.0900000000000001"/>
    <n v="0"/>
    <n v="0"/>
  </r>
  <r>
    <s v="APENs"/>
    <s v="08"/>
    <x v="4"/>
    <s v="20200201"/>
    <x v="16"/>
    <n v="0.67"/>
    <n v="0"/>
    <n v="0"/>
    <n v="0"/>
    <n v="0"/>
  </r>
  <r>
    <s v="APENs"/>
    <s v="08"/>
    <x v="4"/>
    <s v="20200201"/>
    <x v="16"/>
    <n v="0"/>
    <n v="0"/>
    <n v="0"/>
    <n v="0"/>
    <n v="7.0000000000000001E-3"/>
  </r>
  <r>
    <s v="APENs"/>
    <s v="08"/>
    <x v="4"/>
    <s v="20200201"/>
    <x v="16"/>
    <n v="0"/>
    <n v="0"/>
    <n v="0"/>
    <n v="0"/>
    <n v="0"/>
  </r>
  <r>
    <s v="APENs"/>
    <s v="08"/>
    <x v="4"/>
    <s v="20200201"/>
    <x v="16"/>
    <n v="0"/>
    <n v="0"/>
    <n v="0"/>
    <n v="2E-3"/>
    <n v="0"/>
  </r>
  <r>
    <s v="APENs"/>
    <s v="08"/>
    <x v="4"/>
    <s v="20200201"/>
    <x v="16"/>
    <n v="0"/>
    <n v="2E-3"/>
    <n v="0"/>
    <n v="0"/>
    <n v="0"/>
  </r>
  <r>
    <s v="APENs"/>
    <s v="08"/>
    <x v="4"/>
    <s v="20200253"/>
    <x v="16"/>
    <n v="0"/>
    <n v="0"/>
    <n v="0.68"/>
    <n v="0"/>
    <n v="0"/>
  </r>
  <r>
    <s v="APENs"/>
    <s v="08"/>
    <x v="4"/>
    <s v="20200253"/>
    <x v="16"/>
    <n v="12.35"/>
    <n v="0"/>
    <n v="0"/>
    <n v="0"/>
    <n v="0"/>
  </r>
  <r>
    <s v="APENs"/>
    <s v="08"/>
    <x v="4"/>
    <s v="20200253"/>
    <x v="16"/>
    <n v="0"/>
    <n v="0"/>
    <n v="0"/>
    <n v="0"/>
    <n v="0.3"/>
  </r>
  <r>
    <s v="APENs"/>
    <s v="08"/>
    <x v="4"/>
    <s v="20200253"/>
    <x v="16"/>
    <n v="0"/>
    <n v="0"/>
    <n v="0"/>
    <n v="0"/>
    <n v="0"/>
  </r>
  <r>
    <s v="APENs"/>
    <s v="08"/>
    <x v="4"/>
    <s v="20200253"/>
    <x v="16"/>
    <n v="0"/>
    <n v="0"/>
    <n v="0"/>
    <n v="2E-3"/>
    <n v="0"/>
  </r>
  <r>
    <s v="APENs"/>
    <s v="08"/>
    <x v="4"/>
    <s v="20200253"/>
    <x v="16"/>
    <n v="0"/>
    <n v="0.09"/>
    <n v="0"/>
    <n v="0"/>
    <n v="0"/>
  </r>
  <r>
    <s v="APENs"/>
    <s v="08"/>
    <x v="4"/>
    <s v="20200202"/>
    <x v="16"/>
    <n v="0"/>
    <n v="0"/>
    <n v="10.11"/>
    <n v="0"/>
    <n v="0"/>
  </r>
  <r>
    <s v="APENs"/>
    <s v="08"/>
    <x v="4"/>
    <s v="20200202"/>
    <x v="16"/>
    <n v="12.4"/>
    <n v="0"/>
    <n v="0"/>
    <n v="0"/>
    <n v="0"/>
  </r>
  <r>
    <s v="APENs"/>
    <s v="08"/>
    <x v="4"/>
    <s v="20200202"/>
    <x v="16"/>
    <n v="0"/>
    <n v="0"/>
    <n v="0"/>
    <n v="0"/>
    <n v="2.5399999999999999E-2"/>
  </r>
  <r>
    <s v="APENs"/>
    <s v="08"/>
    <x v="4"/>
    <s v="20200202"/>
    <x v="16"/>
    <n v="0"/>
    <n v="0"/>
    <n v="0"/>
    <n v="0"/>
    <n v="0"/>
  </r>
  <r>
    <s v="APENs"/>
    <s v="08"/>
    <x v="4"/>
    <s v="20200202"/>
    <x v="16"/>
    <n v="0"/>
    <n v="0.08"/>
    <n v="0"/>
    <n v="0"/>
    <n v="0"/>
  </r>
  <r>
    <s v="APENs"/>
    <s v="08"/>
    <x v="4"/>
    <s v="20200202"/>
    <x v="16"/>
    <n v="0"/>
    <n v="0"/>
    <n v="18.399999999999999"/>
    <n v="0"/>
    <n v="0"/>
  </r>
  <r>
    <s v="APENs"/>
    <s v="08"/>
    <x v="4"/>
    <s v="20200202"/>
    <x v="16"/>
    <n v="21.1"/>
    <n v="0"/>
    <n v="0"/>
    <n v="0"/>
    <n v="0"/>
  </r>
  <r>
    <s v="APENs"/>
    <s v="08"/>
    <x v="4"/>
    <s v="20200202"/>
    <x v="16"/>
    <n v="0"/>
    <n v="0"/>
    <n v="0"/>
    <n v="0"/>
    <n v="8.6999999999999994E-2"/>
  </r>
  <r>
    <s v="APENs"/>
    <s v="08"/>
    <x v="4"/>
    <s v="20200202"/>
    <x v="16"/>
    <n v="0"/>
    <n v="0"/>
    <n v="0"/>
    <n v="0"/>
    <n v="0"/>
  </r>
  <r>
    <s v="APENs"/>
    <s v="08"/>
    <x v="4"/>
    <s v="20200202"/>
    <x v="16"/>
    <n v="0"/>
    <n v="0"/>
    <n v="0"/>
    <n v="5.2199999999999998E-3"/>
    <n v="0"/>
  </r>
  <r>
    <s v="APENs"/>
    <s v="08"/>
    <x v="4"/>
    <s v="20200202"/>
    <x v="16"/>
    <n v="0"/>
    <n v="0.1"/>
    <n v="0"/>
    <n v="0"/>
    <n v="0"/>
  </r>
  <r>
    <s v="APENs"/>
    <s v="08"/>
    <x v="4"/>
    <s v="20200202"/>
    <x v="16"/>
    <n v="0"/>
    <n v="0"/>
    <n v="85.7"/>
    <n v="0"/>
    <n v="0"/>
  </r>
  <r>
    <s v="APENs"/>
    <s v="08"/>
    <x v="4"/>
    <s v="20200202"/>
    <x v="16"/>
    <n v="97.9"/>
    <n v="0"/>
    <n v="0"/>
    <n v="0"/>
    <n v="0"/>
  </r>
  <r>
    <s v="APENs"/>
    <s v="08"/>
    <x v="4"/>
    <s v="20200202"/>
    <x v="16"/>
    <n v="0"/>
    <n v="0"/>
    <n v="0"/>
    <n v="0"/>
    <n v="0.22925000000000001"/>
  </r>
  <r>
    <s v="APENs"/>
    <s v="08"/>
    <x v="4"/>
    <s v="20200202"/>
    <x v="16"/>
    <n v="0"/>
    <n v="0"/>
    <n v="0"/>
    <n v="0"/>
    <n v="0"/>
  </r>
  <r>
    <s v="APENs"/>
    <s v="08"/>
    <x v="4"/>
    <s v="20200202"/>
    <x v="16"/>
    <n v="0"/>
    <n v="0"/>
    <n v="0"/>
    <n v="1.3755E-2"/>
    <n v="0"/>
  </r>
  <r>
    <s v="APENs"/>
    <s v="08"/>
    <x v="4"/>
    <s v="20200202"/>
    <x v="16"/>
    <n v="0"/>
    <n v="0.6"/>
    <n v="0"/>
    <n v="0"/>
    <n v="0"/>
  </r>
  <r>
    <s v="APENs"/>
    <s v="08"/>
    <x v="4"/>
    <s v="20200202"/>
    <x v="16"/>
    <n v="0"/>
    <n v="0"/>
    <n v="10.11"/>
    <n v="0"/>
    <n v="0"/>
  </r>
  <r>
    <s v="APENs"/>
    <s v="08"/>
    <x v="4"/>
    <s v="20200202"/>
    <x v="16"/>
    <n v="12.4"/>
    <n v="0"/>
    <n v="0"/>
    <n v="0"/>
    <n v="0"/>
  </r>
  <r>
    <s v="APENs"/>
    <s v="08"/>
    <x v="4"/>
    <s v="20200202"/>
    <x v="16"/>
    <n v="0"/>
    <n v="0"/>
    <n v="0"/>
    <n v="0"/>
    <n v="2.5399999999999999E-2"/>
  </r>
  <r>
    <s v="APENs"/>
    <s v="08"/>
    <x v="4"/>
    <s v="20200202"/>
    <x v="16"/>
    <n v="0"/>
    <n v="0"/>
    <n v="0"/>
    <n v="0"/>
    <n v="0"/>
  </r>
  <r>
    <s v="APENs"/>
    <s v="08"/>
    <x v="4"/>
    <s v="20200202"/>
    <x v="16"/>
    <n v="0"/>
    <n v="0"/>
    <n v="0"/>
    <n v="1.524E-3"/>
    <n v="0"/>
  </r>
  <r>
    <s v="APENs"/>
    <s v="08"/>
    <x v="4"/>
    <s v="20200202"/>
    <x v="16"/>
    <n v="0"/>
    <n v="0.08"/>
    <n v="0"/>
    <n v="0"/>
    <n v="0"/>
  </r>
  <r>
    <s v="APENs"/>
    <s v="08"/>
    <x v="4"/>
    <s v="20200253"/>
    <x v="16"/>
    <n v="0"/>
    <n v="0"/>
    <n v="8.1999999999999993"/>
    <n v="0"/>
    <n v="0"/>
  </r>
  <r>
    <s v="APENs"/>
    <s v="08"/>
    <x v="4"/>
    <s v="20200253"/>
    <x v="16"/>
    <n v="8.1999999999999993"/>
    <n v="0"/>
    <n v="0"/>
    <n v="0"/>
    <n v="0"/>
  </r>
  <r>
    <s v="APENs"/>
    <s v="08"/>
    <x v="4"/>
    <s v="20200253"/>
    <x v="16"/>
    <n v="0"/>
    <n v="0"/>
    <n v="0"/>
    <n v="0"/>
    <n v="0.29749999999999999"/>
  </r>
  <r>
    <s v="APENs"/>
    <s v="08"/>
    <x v="4"/>
    <s v="20200253"/>
    <x v="16"/>
    <n v="0"/>
    <n v="0"/>
    <n v="0"/>
    <n v="0"/>
    <n v="0"/>
  </r>
  <r>
    <s v="APENs"/>
    <s v="08"/>
    <x v="4"/>
    <s v="20200253"/>
    <x v="16"/>
    <n v="0"/>
    <n v="0"/>
    <n v="0"/>
    <n v="1.7850000000000001E-2"/>
    <n v="0"/>
  </r>
  <r>
    <s v="APENs"/>
    <s v="08"/>
    <x v="4"/>
    <s v="20200253"/>
    <x v="16"/>
    <n v="0"/>
    <n v="4.0999999999999996"/>
    <n v="0"/>
    <n v="0"/>
    <n v="0"/>
  </r>
  <r>
    <s v="APENs"/>
    <s v="08"/>
    <x v="4"/>
    <s v="31000199"/>
    <x v="18"/>
    <n v="0"/>
    <n v="5.9048460888128149"/>
    <n v="0"/>
    <n v="0"/>
    <n v="0"/>
  </r>
  <r>
    <s v="APENs"/>
    <s v="08"/>
    <x v="4"/>
    <s v="31000301"/>
    <x v="15"/>
    <n v="0"/>
    <n v="49.800077999999999"/>
    <n v="0"/>
    <n v="0"/>
    <n v="0"/>
  </r>
  <r>
    <s v="APENs"/>
    <s v="08"/>
    <x v="4"/>
    <s v="31000301"/>
    <x v="15"/>
    <n v="0"/>
    <n v="0"/>
    <n v="0.14000000000000001"/>
    <n v="0"/>
    <n v="0"/>
  </r>
  <r>
    <s v="APENs"/>
    <s v="08"/>
    <x v="4"/>
    <s v="31000301"/>
    <x v="15"/>
    <n v="0.16"/>
    <n v="0"/>
    <n v="0"/>
    <n v="0"/>
    <n v="0"/>
  </r>
  <r>
    <s v="APENs"/>
    <s v="08"/>
    <x v="4"/>
    <s v="31000301"/>
    <x v="15"/>
    <n v="0"/>
    <n v="0"/>
    <n v="0"/>
    <n v="0"/>
    <n v="0.01"/>
  </r>
  <r>
    <s v="APENs"/>
    <s v="08"/>
    <x v="4"/>
    <s v="31000301"/>
    <x v="15"/>
    <n v="0"/>
    <n v="0.501"/>
    <n v="0"/>
    <n v="0"/>
    <n v="0"/>
  </r>
  <r>
    <s v="APENs"/>
    <s v="08"/>
    <x v="4"/>
    <s v="20200202"/>
    <x v="16"/>
    <n v="0"/>
    <n v="0"/>
    <n v="0.81"/>
    <n v="0"/>
    <n v="0"/>
  </r>
  <r>
    <s v="APENs"/>
    <s v="08"/>
    <x v="4"/>
    <s v="20200202"/>
    <x v="16"/>
    <n v="6.367"/>
    <n v="0"/>
    <n v="0"/>
    <n v="0"/>
    <n v="0"/>
  </r>
  <r>
    <s v="APENs"/>
    <s v="08"/>
    <x v="4"/>
    <s v="20200202"/>
    <x v="16"/>
    <n v="0"/>
    <n v="0"/>
    <n v="0"/>
    <n v="0"/>
    <n v="0.03"/>
  </r>
  <r>
    <s v="APENs"/>
    <s v="08"/>
    <x v="4"/>
    <s v="20200202"/>
    <x v="16"/>
    <n v="0"/>
    <n v="0"/>
    <n v="0"/>
    <n v="0"/>
    <n v="0"/>
  </r>
  <r>
    <s v="APENs"/>
    <s v="08"/>
    <x v="4"/>
    <s v="20200202"/>
    <x v="16"/>
    <n v="0"/>
    <n v="0"/>
    <n v="0"/>
    <n v="1E-3"/>
    <n v="0"/>
  </r>
  <r>
    <s v="APENs"/>
    <s v="08"/>
    <x v="4"/>
    <s v="20200202"/>
    <x v="16"/>
    <n v="0"/>
    <n v="0.255"/>
    <n v="0"/>
    <n v="0"/>
    <n v="0"/>
  </r>
  <r>
    <s v="APENs"/>
    <s v="08"/>
    <x v="4"/>
    <s v="20200202"/>
    <x v="16"/>
    <n v="0"/>
    <n v="0"/>
    <n v="2.163036"/>
    <n v="0"/>
    <n v="0"/>
  </r>
  <r>
    <s v="APENs"/>
    <s v="08"/>
    <x v="4"/>
    <s v="20200202"/>
    <x v="16"/>
    <n v="16.994819"/>
    <n v="0"/>
    <n v="0"/>
    <n v="0"/>
    <n v="0"/>
  </r>
  <r>
    <s v="APENs"/>
    <s v="08"/>
    <x v="4"/>
    <s v="20200202"/>
    <x v="16"/>
    <n v="0"/>
    <n v="0"/>
    <n v="0"/>
    <n v="0"/>
    <n v="8.0589999999999995E-2"/>
  </r>
  <r>
    <s v="APENs"/>
    <s v="08"/>
    <x v="4"/>
    <s v="20200202"/>
    <x v="16"/>
    <n v="0"/>
    <n v="0"/>
    <n v="0"/>
    <n v="0"/>
    <n v="0"/>
  </r>
  <r>
    <s v="APENs"/>
    <s v="08"/>
    <x v="4"/>
    <s v="20200202"/>
    <x v="16"/>
    <n v="0"/>
    <n v="0"/>
    <n v="0"/>
    <n v="3.0000000000000001E-3"/>
    <n v="0"/>
  </r>
  <r>
    <s v="APENs"/>
    <s v="08"/>
    <x v="4"/>
    <s v="20200202"/>
    <x v="16"/>
    <n v="0"/>
    <n v="0.68018000000000001"/>
    <n v="0"/>
    <n v="0"/>
    <n v="0"/>
  </r>
  <r>
    <s v="APENs"/>
    <s v="08"/>
    <x v="4"/>
    <s v="20200202"/>
    <x v="16"/>
    <n v="0"/>
    <n v="0"/>
    <n v="0.23"/>
    <n v="0"/>
    <n v="0"/>
  </r>
  <r>
    <s v="APENs"/>
    <s v="08"/>
    <x v="4"/>
    <s v="20200202"/>
    <x v="16"/>
    <n v="4.1399999999999997"/>
    <n v="0"/>
    <n v="0"/>
    <n v="0"/>
    <n v="0"/>
  </r>
  <r>
    <s v="APENs"/>
    <s v="08"/>
    <x v="4"/>
    <s v="20200202"/>
    <x v="16"/>
    <n v="0"/>
    <n v="0.23"/>
    <n v="0"/>
    <n v="0"/>
    <n v="0"/>
  </r>
  <r>
    <s v="APENs"/>
    <s v="08"/>
    <x v="4"/>
    <s v="31000199"/>
    <x v="18"/>
    <n v="0"/>
    <n v="4.012958552227567"/>
    <n v="0"/>
    <n v="0"/>
    <n v="0"/>
  </r>
  <r>
    <s v="APENs"/>
    <s v="08"/>
    <x v="4"/>
    <s v="20200202"/>
    <x v="16"/>
    <n v="0"/>
    <n v="0"/>
    <n v="1.91"/>
    <n v="0"/>
    <n v="0"/>
  </r>
  <r>
    <s v="APENs"/>
    <s v="08"/>
    <x v="4"/>
    <s v="20200202"/>
    <x v="16"/>
    <n v="38.54"/>
    <n v="0"/>
    <n v="0"/>
    <n v="0"/>
    <n v="0"/>
  </r>
  <r>
    <s v="APENs"/>
    <s v="08"/>
    <x v="4"/>
    <s v="20200202"/>
    <x v="16"/>
    <n v="0"/>
    <n v="0"/>
    <n v="0"/>
    <n v="0"/>
    <n v="7.0000000000000007E-2"/>
  </r>
  <r>
    <s v="APENs"/>
    <s v="08"/>
    <x v="4"/>
    <s v="20200202"/>
    <x v="16"/>
    <n v="0"/>
    <n v="0"/>
    <n v="0"/>
    <n v="0"/>
    <n v="0"/>
  </r>
  <r>
    <s v="APENs"/>
    <s v="08"/>
    <x v="4"/>
    <s v="20200202"/>
    <x v="16"/>
    <n v="0"/>
    <n v="0"/>
    <n v="0"/>
    <n v="4.1999999999999997E-3"/>
    <n v="0"/>
  </r>
  <r>
    <s v="APENs"/>
    <s v="08"/>
    <x v="4"/>
    <s v="20200202"/>
    <x v="16"/>
    <n v="0"/>
    <n v="1.92"/>
    <n v="0"/>
    <n v="0"/>
    <n v="0"/>
  </r>
  <r>
    <s v="APENs"/>
    <s v="08"/>
    <x v="4"/>
    <s v="31000199"/>
    <x v="18"/>
    <n v="0"/>
    <n v="3.3351445501627932"/>
    <n v="0"/>
    <n v="0"/>
    <n v="0"/>
  </r>
  <r>
    <s v="APENs"/>
    <s v="08"/>
    <x v="4"/>
    <s v="20200202"/>
    <x v="16"/>
    <n v="0"/>
    <n v="0"/>
    <n v="10.199999999999999"/>
    <n v="0"/>
    <n v="0"/>
  </r>
  <r>
    <s v="APENs"/>
    <s v="08"/>
    <x v="4"/>
    <s v="20200202"/>
    <x v="16"/>
    <n v="5.8"/>
    <n v="0"/>
    <n v="0"/>
    <n v="0"/>
    <n v="0"/>
  </r>
  <r>
    <s v="APENs"/>
    <s v="08"/>
    <x v="4"/>
    <s v="20200202"/>
    <x v="16"/>
    <n v="0"/>
    <n v="0"/>
    <n v="0"/>
    <n v="0"/>
    <n v="0.16575000000000001"/>
  </r>
  <r>
    <s v="APENs"/>
    <s v="08"/>
    <x v="4"/>
    <s v="20200202"/>
    <x v="16"/>
    <n v="0"/>
    <n v="0"/>
    <n v="0"/>
    <n v="0"/>
    <n v="0"/>
  </r>
  <r>
    <s v="APENs"/>
    <s v="08"/>
    <x v="4"/>
    <s v="20200202"/>
    <x v="16"/>
    <n v="0"/>
    <n v="0"/>
    <n v="0"/>
    <n v="9.9450000000000007E-3"/>
    <n v="0"/>
  </r>
  <r>
    <s v="APENs"/>
    <s v="08"/>
    <x v="4"/>
    <s v="20200202"/>
    <x v="16"/>
    <n v="0"/>
    <n v="5.6"/>
    <n v="0"/>
    <n v="0"/>
    <n v="0"/>
  </r>
  <r>
    <s v="APENs"/>
    <s v="08"/>
    <x v="4"/>
    <s v="31000304"/>
    <x v="15"/>
    <n v="0"/>
    <n v="12.324999999999999"/>
    <n v="0"/>
    <n v="0"/>
    <n v="0"/>
  </r>
  <r>
    <s v="APENs"/>
    <s v="08"/>
    <x v="4"/>
    <s v="20200202"/>
    <x v="16"/>
    <n v="0"/>
    <n v="0"/>
    <n v="0.42436800000000002"/>
    <n v="0"/>
    <n v="0"/>
  </r>
  <r>
    <s v="APENs"/>
    <s v="08"/>
    <x v="4"/>
    <s v="20200202"/>
    <x v="16"/>
    <n v="3.2332800000000002"/>
    <n v="0"/>
    <n v="0"/>
    <n v="0"/>
    <n v="0"/>
  </r>
  <r>
    <s v="APENs"/>
    <s v="08"/>
    <x v="4"/>
    <s v="20200202"/>
    <x v="16"/>
    <n v="0"/>
    <n v="0"/>
    <n v="0"/>
    <n v="0"/>
    <n v="8.4200000000000004E-3"/>
  </r>
  <r>
    <s v="APENs"/>
    <s v="08"/>
    <x v="4"/>
    <s v="20200202"/>
    <x v="16"/>
    <n v="0"/>
    <n v="0"/>
    <n v="0"/>
    <n v="0"/>
    <n v="0"/>
  </r>
  <r>
    <s v="APENs"/>
    <s v="08"/>
    <x v="4"/>
    <s v="20200202"/>
    <x v="16"/>
    <n v="0"/>
    <n v="0"/>
    <n v="0"/>
    <n v="5.0500000000000002E-4"/>
    <n v="0"/>
  </r>
  <r>
    <s v="APENs"/>
    <s v="08"/>
    <x v="4"/>
    <s v="20200202"/>
    <x v="16"/>
    <n v="0"/>
    <n v="0.18187200000000001"/>
    <n v="0"/>
    <n v="0"/>
    <n v="0"/>
  </r>
  <r>
    <s v="APENs"/>
    <s v="08"/>
    <x v="4"/>
    <s v="20200254"/>
    <x v="16"/>
    <n v="0"/>
    <n v="0"/>
    <n v="1.5"/>
    <n v="0"/>
    <n v="0"/>
  </r>
  <r>
    <s v="APENs"/>
    <s v="08"/>
    <x v="4"/>
    <s v="20200254"/>
    <x v="16"/>
    <n v="1.5"/>
    <n v="0"/>
    <n v="0"/>
    <n v="0"/>
    <n v="0"/>
  </r>
  <r>
    <s v="APENs"/>
    <s v="08"/>
    <x v="4"/>
    <s v="20200254"/>
    <x v="16"/>
    <n v="0"/>
    <n v="0.8"/>
    <n v="0"/>
    <n v="0"/>
    <n v="0"/>
  </r>
  <r>
    <s v="APENs"/>
    <s v="08"/>
    <x v="4"/>
    <s v="31000299"/>
    <x v="25"/>
    <n v="0"/>
    <n v="2.4929869999999998"/>
    <n v="0"/>
    <n v="0"/>
    <n v="0"/>
  </r>
  <r>
    <s v="APENs"/>
    <s v="08"/>
    <x v="4"/>
    <s v="31000299"/>
    <x v="25"/>
    <n v="0"/>
    <n v="21.651800000000001"/>
    <n v="0"/>
    <n v="0"/>
    <n v="0"/>
  </r>
  <r>
    <s v="APENs"/>
    <s v="08"/>
    <x v="4"/>
    <s v="20200202"/>
    <x v="16"/>
    <n v="0"/>
    <n v="0"/>
    <n v="1.4680629999999999"/>
    <n v="0"/>
    <n v="0"/>
  </r>
  <r>
    <s v="APENs"/>
    <s v="08"/>
    <x v="4"/>
    <s v="20200202"/>
    <x v="16"/>
    <n v="10.817747000000001"/>
    <n v="0"/>
    <n v="0"/>
    <n v="0"/>
    <n v="0"/>
  </r>
  <r>
    <s v="APENs"/>
    <s v="08"/>
    <x v="4"/>
    <s v="20200202"/>
    <x v="16"/>
    <n v="0"/>
    <n v="0"/>
    <n v="0"/>
    <n v="0"/>
    <n v="2.1499999999999998E-2"/>
  </r>
  <r>
    <s v="APENs"/>
    <s v="08"/>
    <x v="4"/>
    <s v="20200202"/>
    <x v="16"/>
    <n v="0"/>
    <n v="0"/>
    <n v="0"/>
    <n v="0"/>
    <n v="0"/>
  </r>
  <r>
    <s v="APENs"/>
    <s v="08"/>
    <x v="4"/>
    <s v="20200202"/>
    <x v="16"/>
    <n v="0"/>
    <n v="0"/>
    <n v="0"/>
    <n v="1.2899999999999999E-3"/>
    <n v="0"/>
  </r>
  <r>
    <s v="APENs"/>
    <s v="08"/>
    <x v="4"/>
    <s v="20200202"/>
    <x v="16"/>
    <n v="0"/>
    <n v="0.66063099999999997"/>
    <n v="0"/>
    <n v="0"/>
    <n v="0"/>
  </r>
  <r>
    <s v="APENs"/>
    <s v="08"/>
    <x v="4"/>
    <s v="20200202"/>
    <x v="16"/>
    <n v="0"/>
    <n v="0"/>
    <n v="1.4680629999999999"/>
    <n v="0"/>
    <n v="0"/>
  </r>
  <r>
    <s v="APENs"/>
    <s v="08"/>
    <x v="4"/>
    <s v="20200202"/>
    <x v="16"/>
    <n v="5.69"/>
    <n v="0"/>
    <n v="0"/>
    <n v="0"/>
    <n v="0"/>
  </r>
  <r>
    <s v="APENs"/>
    <s v="08"/>
    <x v="4"/>
    <s v="20200202"/>
    <x v="16"/>
    <n v="0"/>
    <n v="0"/>
    <n v="0"/>
    <n v="0"/>
    <n v="1.1299999999999999E-2"/>
  </r>
  <r>
    <s v="APENs"/>
    <s v="08"/>
    <x v="4"/>
    <s v="20200202"/>
    <x v="16"/>
    <n v="0"/>
    <n v="0"/>
    <n v="0"/>
    <n v="0"/>
    <n v="0"/>
  </r>
  <r>
    <s v="APENs"/>
    <s v="08"/>
    <x v="4"/>
    <s v="20200202"/>
    <x v="16"/>
    <n v="0"/>
    <n v="0"/>
    <n v="0"/>
    <n v="6.9999999999999999E-4"/>
    <n v="0"/>
  </r>
  <r>
    <s v="APENs"/>
    <s v="08"/>
    <x v="4"/>
    <s v="20200202"/>
    <x v="16"/>
    <n v="0"/>
    <n v="0.34760000000000002"/>
    <n v="0"/>
    <n v="0"/>
    <n v="0"/>
  </r>
  <r>
    <s v="APENs"/>
    <s v="08"/>
    <x v="4"/>
    <s v="31000302"/>
    <x v="15"/>
    <n v="0"/>
    <n v="6.266"/>
    <n v="0"/>
    <n v="0"/>
    <n v="0"/>
  </r>
  <r>
    <s v="APENs"/>
    <s v="08"/>
    <x v="4"/>
    <s v="20200254"/>
    <x v="16"/>
    <n v="0"/>
    <n v="0"/>
    <n v="6.787331"/>
    <n v="0"/>
    <n v="0"/>
  </r>
  <r>
    <s v="APENs"/>
    <s v="08"/>
    <x v="4"/>
    <s v="20200254"/>
    <x v="16"/>
    <n v="6.5359579999999999"/>
    <n v="0"/>
    <n v="0"/>
    <n v="0"/>
    <n v="0"/>
  </r>
  <r>
    <s v="APENs"/>
    <s v="08"/>
    <x v="4"/>
    <s v="20200254"/>
    <x v="16"/>
    <n v="0"/>
    <n v="0"/>
    <n v="0"/>
    <n v="0"/>
    <n v="0.16650000000000001"/>
  </r>
  <r>
    <s v="APENs"/>
    <s v="08"/>
    <x v="4"/>
    <s v="20200254"/>
    <x v="16"/>
    <n v="0"/>
    <n v="0"/>
    <n v="0"/>
    <n v="0"/>
    <n v="0"/>
  </r>
  <r>
    <s v="APENs"/>
    <s v="08"/>
    <x v="4"/>
    <s v="20200254"/>
    <x v="16"/>
    <n v="0"/>
    <n v="0"/>
    <n v="0"/>
    <n v="9.9900000000000006E-3"/>
    <n v="0"/>
  </r>
  <r>
    <s v="APENs"/>
    <s v="08"/>
    <x v="4"/>
    <s v="20200254"/>
    <x v="16"/>
    <n v="0"/>
    <n v="2.5138340000000001"/>
    <n v="0"/>
    <n v="0"/>
    <n v="0"/>
  </r>
  <r>
    <s v="APENs"/>
    <s v="08"/>
    <x v="4"/>
    <s v="31000301"/>
    <x v="15"/>
    <n v="0"/>
    <n v="1.5714999999999999"/>
    <n v="0"/>
    <n v="0"/>
    <n v="0"/>
  </r>
  <r>
    <s v="APENs"/>
    <s v="08"/>
    <x v="4"/>
    <s v="20200254"/>
    <x v="16"/>
    <n v="0"/>
    <n v="0"/>
    <n v="1.2614289999999999"/>
    <n v="0"/>
    <n v="0"/>
  </r>
  <r>
    <s v="APENs"/>
    <s v="08"/>
    <x v="4"/>
    <s v="20200254"/>
    <x v="16"/>
    <n v="43.641913000000002"/>
    <n v="0"/>
    <n v="0"/>
    <n v="0"/>
    <n v="0"/>
  </r>
  <r>
    <s v="APENs"/>
    <s v="08"/>
    <x v="4"/>
    <s v="31000301"/>
    <x v="15"/>
    <n v="0"/>
    <n v="4.097569"/>
    <n v="0"/>
    <n v="0"/>
    <n v="0"/>
  </r>
  <r>
    <s v="APENs"/>
    <s v="08"/>
    <x v="4"/>
    <s v="31000302"/>
    <x v="15"/>
    <n v="0"/>
    <n v="0"/>
    <n v="0.05"/>
    <n v="0"/>
    <n v="0"/>
  </r>
  <r>
    <s v="APENs"/>
    <s v="08"/>
    <x v="4"/>
    <s v="31000302"/>
    <x v="15"/>
    <n v="0.1"/>
    <n v="0"/>
    <n v="0"/>
    <n v="0"/>
    <n v="0"/>
  </r>
  <r>
    <s v="APENs"/>
    <s v="08"/>
    <x v="4"/>
    <s v="31000302"/>
    <x v="15"/>
    <n v="0"/>
    <n v="2.42"/>
    <n v="0"/>
    <n v="0"/>
    <n v="0"/>
  </r>
  <r>
    <s v="APENs"/>
    <s v="08"/>
    <x v="4"/>
    <s v="31000304"/>
    <x v="15"/>
    <n v="0"/>
    <n v="14.700010000000001"/>
    <n v="0"/>
    <n v="0"/>
    <n v="0"/>
  </r>
  <r>
    <s v="APENs"/>
    <s v="08"/>
    <x v="4"/>
    <s v="31000401"/>
    <x v="19"/>
    <n v="0"/>
    <n v="13.5999"/>
    <n v="0"/>
    <n v="0"/>
    <n v="0"/>
  </r>
  <r>
    <s v="APENs"/>
    <s v="08"/>
    <x v="4"/>
    <s v="40400311"/>
    <x v="18"/>
    <n v="0"/>
    <n v="3.007157687179653"/>
    <n v="0"/>
    <n v="0"/>
    <n v="0"/>
  </r>
  <r>
    <s v="APENs"/>
    <s v="08"/>
    <x v="4"/>
    <s v="31000227"/>
    <x v="15"/>
    <n v="0"/>
    <n v="10.802944"/>
    <n v="0"/>
    <n v="0"/>
    <n v="0"/>
  </r>
  <r>
    <s v="APENs"/>
    <s v="08"/>
    <x v="4"/>
    <s v="31000301"/>
    <x v="15"/>
    <n v="0"/>
    <n v="7.36"/>
    <n v="0"/>
    <n v="0"/>
    <n v="0"/>
  </r>
  <r>
    <s v="APENs"/>
    <s v="08"/>
    <x v="4"/>
    <s v="31000304"/>
    <x v="15"/>
    <n v="0"/>
    <n v="11.4"/>
    <n v="0"/>
    <n v="0"/>
    <n v="0"/>
  </r>
  <r>
    <s v="APENs"/>
    <s v="08"/>
    <x v="4"/>
    <s v="31000304"/>
    <x v="15"/>
    <n v="0"/>
    <n v="13.200043000000001"/>
    <n v="0"/>
    <n v="0"/>
    <n v="0"/>
  </r>
  <r>
    <s v="APENs"/>
    <s v="08"/>
    <x v="4"/>
    <s v="20200202"/>
    <x v="16"/>
    <n v="0"/>
    <n v="0"/>
    <n v="3.97"/>
    <n v="0"/>
    <n v="0"/>
  </r>
  <r>
    <s v="APENs"/>
    <s v="08"/>
    <x v="4"/>
    <s v="20200202"/>
    <x v="16"/>
    <n v="6.78"/>
    <n v="0"/>
    <n v="0"/>
    <n v="0"/>
    <n v="0"/>
  </r>
  <r>
    <s v="APENs"/>
    <s v="08"/>
    <x v="4"/>
    <s v="20200202"/>
    <x v="16"/>
    <n v="0"/>
    <n v="0"/>
    <n v="0"/>
    <n v="0"/>
    <n v="7.0000000000000007E-2"/>
  </r>
  <r>
    <s v="APENs"/>
    <s v="08"/>
    <x v="4"/>
    <s v="20200202"/>
    <x v="16"/>
    <n v="0"/>
    <n v="0"/>
    <n v="0"/>
    <n v="0"/>
    <n v="0"/>
  </r>
  <r>
    <s v="APENs"/>
    <s v="08"/>
    <x v="4"/>
    <s v="20200202"/>
    <x v="16"/>
    <n v="0"/>
    <n v="0.11"/>
    <n v="0"/>
    <n v="0"/>
    <n v="0"/>
  </r>
  <r>
    <s v="APENs"/>
    <s v="08"/>
    <x v="4"/>
    <s v="20200253"/>
    <x v="16"/>
    <n v="0"/>
    <n v="0"/>
    <n v="26.1"/>
    <n v="0"/>
    <n v="0"/>
  </r>
  <r>
    <s v="APENs"/>
    <s v="08"/>
    <x v="4"/>
    <s v="20200253"/>
    <x v="16"/>
    <n v="24.4"/>
    <n v="0"/>
    <n v="0"/>
    <n v="0"/>
    <n v="0"/>
  </r>
  <r>
    <s v="APENs"/>
    <s v="08"/>
    <x v="4"/>
    <s v="20200253"/>
    <x v="16"/>
    <n v="0"/>
    <n v="0"/>
    <n v="5.3"/>
    <n v="0"/>
    <n v="0"/>
  </r>
  <r>
    <s v="APENs"/>
    <s v="08"/>
    <x v="4"/>
    <s v="20200253"/>
    <x v="16"/>
    <n v="3.23"/>
    <n v="0"/>
    <n v="0"/>
    <n v="0"/>
    <n v="0"/>
  </r>
  <r>
    <s v="APENs"/>
    <s v="08"/>
    <x v="4"/>
    <s v="31000301"/>
    <x v="15"/>
    <n v="0"/>
    <n v="3.1635450000000001"/>
    <n v="0"/>
    <n v="0"/>
    <n v="0"/>
  </r>
  <r>
    <s v="APENs"/>
    <s v="08"/>
    <x v="4"/>
    <s v="20200252"/>
    <x v="16"/>
    <n v="0"/>
    <n v="0"/>
    <n v="1.570001"/>
    <n v="0"/>
    <n v="0"/>
  </r>
  <r>
    <s v="APENs"/>
    <s v="08"/>
    <x v="4"/>
    <s v="20200252"/>
    <x v="16"/>
    <n v="3.15"/>
    <n v="0"/>
    <n v="0"/>
    <n v="0"/>
    <n v="0"/>
  </r>
  <r>
    <s v="APENs"/>
    <s v="08"/>
    <x v="4"/>
    <s v="20200252"/>
    <x v="16"/>
    <n v="0"/>
    <n v="0"/>
    <n v="0"/>
    <n v="0"/>
    <n v="7.0000000000000007E-2"/>
  </r>
  <r>
    <s v="APENs"/>
    <s v="08"/>
    <x v="4"/>
    <s v="20200252"/>
    <x v="16"/>
    <n v="0"/>
    <n v="0"/>
    <n v="0"/>
    <n v="0"/>
    <n v="0"/>
  </r>
  <r>
    <s v="APENs"/>
    <s v="08"/>
    <x v="4"/>
    <s v="20200252"/>
    <x v="16"/>
    <n v="0"/>
    <n v="0"/>
    <n v="0"/>
    <n v="4.1999999999999997E-3"/>
    <n v="0"/>
  </r>
  <r>
    <s v="APENs"/>
    <s v="08"/>
    <x v="4"/>
    <s v="20200252"/>
    <x v="16"/>
    <n v="0"/>
    <n v="4.7200009999999999"/>
    <n v="0"/>
    <n v="0"/>
    <n v="0"/>
  </r>
  <r>
    <s v="APENs"/>
    <s v="08"/>
    <x v="4"/>
    <s v="31000302"/>
    <x v="15"/>
    <n v="0"/>
    <n v="6.6"/>
    <n v="0"/>
    <n v="0"/>
    <n v="0"/>
  </r>
  <r>
    <s v="APENs"/>
    <s v="08"/>
    <x v="4"/>
    <s v="20200253"/>
    <x v="16"/>
    <n v="0"/>
    <n v="0"/>
    <n v="1.97"/>
    <n v="0"/>
    <n v="0"/>
  </r>
  <r>
    <s v="APENs"/>
    <s v="08"/>
    <x v="4"/>
    <s v="20200253"/>
    <x v="16"/>
    <n v="2.19"/>
    <n v="0"/>
    <n v="0"/>
    <n v="0"/>
    <n v="0"/>
  </r>
  <r>
    <s v="APENs"/>
    <s v="08"/>
    <x v="4"/>
    <s v="20200253"/>
    <x v="16"/>
    <n v="0"/>
    <n v="0"/>
    <n v="0"/>
    <n v="0"/>
    <n v="4.7000000000000002E-3"/>
  </r>
  <r>
    <s v="APENs"/>
    <s v="08"/>
    <x v="4"/>
    <s v="20200253"/>
    <x v="16"/>
    <n v="0"/>
    <n v="0"/>
    <n v="0"/>
    <n v="0"/>
    <n v="0"/>
  </r>
  <r>
    <s v="APENs"/>
    <s v="08"/>
    <x v="4"/>
    <s v="20200253"/>
    <x v="16"/>
    <n v="0"/>
    <n v="0"/>
    <n v="0"/>
    <n v="2.8200000000000002E-4"/>
    <n v="0"/>
  </r>
  <r>
    <s v="APENs"/>
    <s v="08"/>
    <x v="4"/>
    <s v="20200253"/>
    <x v="16"/>
    <n v="0"/>
    <n v="0.11"/>
    <n v="0"/>
    <n v="0"/>
    <n v="0"/>
  </r>
  <r>
    <s v="APENs"/>
    <s v="08"/>
    <x v="4"/>
    <s v="20200254"/>
    <x v="16"/>
    <n v="0"/>
    <n v="0"/>
    <n v="1.3000050000000001"/>
    <n v="0"/>
    <n v="0"/>
  </r>
  <r>
    <s v="APENs"/>
    <s v="08"/>
    <x v="4"/>
    <s v="20200254"/>
    <x v="16"/>
    <n v="43.400002999999998"/>
    <n v="0"/>
    <n v="0"/>
    <n v="0"/>
    <n v="0"/>
  </r>
  <r>
    <s v="APENs"/>
    <s v="08"/>
    <x v="4"/>
    <s v="20200254"/>
    <x v="16"/>
    <n v="0"/>
    <n v="0"/>
    <n v="0"/>
    <n v="0"/>
    <n v="7.4999999999999997E-2"/>
  </r>
  <r>
    <s v="APENs"/>
    <s v="08"/>
    <x v="4"/>
    <s v="20200254"/>
    <x v="16"/>
    <n v="0"/>
    <n v="0"/>
    <n v="0"/>
    <n v="0"/>
    <n v="0"/>
  </r>
  <r>
    <s v="APENs"/>
    <s v="08"/>
    <x v="4"/>
    <s v="20200254"/>
    <x v="16"/>
    <n v="0"/>
    <n v="0"/>
    <n v="0"/>
    <n v="4.4999999999999997E-3"/>
    <n v="0"/>
  </r>
  <r>
    <s v="APENs"/>
    <s v="08"/>
    <x v="4"/>
    <s v="20200254"/>
    <x v="16"/>
    <n v="0"/>
    <n v="0.3"/>
    <n v="0"/>
    <n v="0"/>
    <n v="0"/>
  </r>
  <r>
    <s v="APENs"/>
    <s v="08"/>
    <x v="4"/>
    <s v="31000302"/>
    <x v="15"/>
    <n v="0"/>
    <n v="0.57208300000000001"/>
    <n v="0"/>
    <n v="0"/>
    <n v="0"/>
  </r>
  <r>
    <s v="APENs"/>
    <s v="08"/>
    <x v="4"/>
    <s v="31000302"/>
    <x v="15"/>
    <n v="0"/>
    <n v="1.6"/>
    <n v="0"/>
    <n v="0"/>
    <n v="0"/>
  </r>
  <r>
    <s v="APENs"/>
    <s v="08"/>
    <x v="4"/>
    <s v="31000302"/>
    <x v="15"/>
    <n v="0"/>
    <n v="0.8"/>
    <n v="0"/>
    <n v="0"/>
    <n v="0"/>
  </r>
  <r>
    <s v="APENs"/>
    <s v="08"/>
    <x v="4"/>
    <s v="31000302"/>
    <x v="15"/>
    <n v="0"/>
    <n v="0.7"/>
    <n v="0"/>
    <n v="0"/>
    <n v="0"/>
  </r>
  <r>
    <s v="APENs"/>
    <s v="08"/>
    <x v="4"/>
    <s v="31000302"/>
    <x v="15"/>
    <n v="0"/>
    <n v="1.4"/>
    <n v="0"/>
    <n v="0"/>
    <n v="0"/>
  </r>
  <r>
    <s v="APENs"/>
    <s v="08"/>
    <x v="4"/>
    <s v="31000302"/>
    <x v="15"/>
    <n v="0"/>
    <n v="1.7"/>
    <n v="0"/>
    <n v="0"/>
    <n v="0"/>
  </r>
  <r>
    <s v="APENs"/>
    <s v="08"/>
    <x v="4"/>
    <s v="31000302"/>
    <x v="15"/>
    <n v="0"/>
    <n v="1.5"/>
    <n v="0"/>
    <n v="0"/>
    <n v="0"/>
  </r>
  <r>
    <s v="APENs"/>
    <s v="08"/>
    <x v="4"/>
    <s v="31000302"/>
    <x v="15"/>
    <n v="0"/>
    <n v="2.7"/>
    <n v="0"/>
    <n v="0"/>
    <n v="0"/>
  </r>
  <r>
    <s v="APENs"/>
    <s v="08"/>
    <x v="4"/>
    <s v="31000302"/>
    <x v="15"/>
    <n v="0"/>
    <n v="3"/>
    <n v="0"/>
    <n v="0"/>
    <n v="0"/>
  </r>
  <r>
    <s v="APENs"/>
    <s v="08"/>
    <x v="4"/>
    <s v="31000302"/>
    <x v="15"/>
    <n v="0"/>
    <n v="1.6"/>
    <n v="0"/>
    <n v="0"/>
    <n v="0"/>
  </r>
  <r>
    <s v="APENs"/>
    <s v="08"/>
    <x v="4"/>
    <s v="31000302"/>
    <x v="15"/>
    <n v="0"/>
    <n v="1"/>
    <n v="0"/>
    <n v="0"/>
    <n v="0"/>
  </r>
  <r>
    <s v="APENs"/>
    <s v="08"/>
    <x v="4"/>
    <s v="31000302"/>
    <x v="15"/>
    <n v="0"/>
    <n v="1.2"/>
    <n v="0"/>
    <n v="0"/>
    <n v="0"/>
  </r>
  <r>
    <s v="APENs"/>
    <s v="08"/>
    <x v="4"/>
    <s v="31000302"/>
    <x v="15"/>
    <n v="0"/>
    <n v="1.3"/>
    <n v="0"/>
    <n v="0"/>
    <n v="0"/>
  </r>
  <r>
    <s v="APENs"/>
    <s v="08"/>
    <x v="4"/>
    <s v="31000302"/>
    <x v="15"/>
    <n v="0"/>
    <n v="4"/>
    <n v="0"/>
    <n v="0"/>
    <n v="0"/>
  </r>
  <r>
    <s v="APENs"/>
    <s v="08"/>
    <x v="4"/>
    <s v="31000302"/>
    <x v="15"/>
    <n v="0"/>
    <n v="4.2"/>
    <n v="0"/>
    <n v="0"/>
    <n v="0"/>
  </r>
  <r>
    <s v="APENs"/>
    <s v="08"/>
    <x v="4"/>
    <s v="31000302"/>
    <x v="15"/>
    <n v="0"/>
    <n v="4.2"/>
    <n v="0"/>
    <n v="0"/>
    <n v="0"/>
  </r>
  <r>
    <s v="APENs"/>
    <s v="08"/>
    <x v="4"/>
    <s v="31000302"/>
    <x v="15"/>
    <n v="0"/>
    <n v="6.5"/>
    <n v="0"/>
    <n v="0"/>
    <n v="0"/>
  </r>
  <r>
    <s v="APENs"/>
    <s v="08"/>
    <x v="4"/>
    <s v="31000302"/>
    <x v="15"/>
    <n v="0"/>
    <n v="3.9"/>
    <n v="0"/>
    <n v="0"/>
    <n v="0"/>
  </r>
  <r>
    <s v="APENs"/>
    <s v="08"/>
    <x v="4"/>
    <s v="31000302"/>
    <x v="15"/>
    <n v="0"/>
    <n v="4.9000000000000004"/>
    <n v="0"/>
    <n v="0"/>
    <n v="0"/>
  </r>
  <r>
    <s v="APENs"/>
    <s v="08"/>
    <x v="4"/>
    <s v="31000302"/>
    <x v="15"/>
    <n v="0"/>
    <n v="4.4000000000000004"/>
    <n v="0"/>
    <n v="0"/>
    <n v="0"/>
  </r>
  <r>
    <s v="APENs"/>
    <s v="08"/>
    <x v="4"/>
    <s v="31000302"/>
    <x v="15"/>
    <n v="0"/>
    <n v="4.9000000000000004"/>
    <n v="0"/>
    <n v="0"/>
    <n v="0"/>
  </r>
  <r>
    <s v="APENs"/>
    <s v="08"/>
    <x v="4"/>
    <s v="31000302"/>
    <x v="15"/>
    <n v="0"/>
    <n v="3.9"/>
    <n v="0"/>
    <n v="0"/>
    <n v="0"/>
  </r>
  <r>
    <s v="APENs"/>
    <s v="08"/>
    <x v="4"/>
    <s v="31000302"/>
    <x v="15"/>
    <n v="0"/>
    <n v="4.8"/>
    <n v="0"/>
    <n v="0"/>
    <n v="0"/>
  </r>
  <r>
    <s v="APENs"/>
    <s v="08"/>
    <x v="4"/>
    <s v="31000302"/>
    <x v="15"/>
    <n v="0"/>
    <n v="2.6"/>
    <n v="0"/>
    <n v="0"/>
    <n v="0"/>
  </r>
  <r>
    <s v="APENs"/>
    <s v="08"/>
    <x v="4"/>
    <s v="31000227"/>
    <x v="15"/>
    <n v="0"/>
    <n v="3.2"/>
    <n v="0"/>
    <n v="0"/>
    <n v="0"/>
  </r>
  <r>
    <s v="APENs"/>
    <s v="08"/>
    <x v="4"/>
    <s v="31000227"/>
    <x v="15"/>
    <n v="0"/>
    <n v="3.4"/>
    <n v="0"/>
    <n v="0"/>
    <n v="0"/>
  </r>
  <r>
    <s v="APENs"/>
    <s v="08"/>
    <x v="4"/>
    <s v="31000227"/>
    <x v="15"/>
    <n v="0"/>
    <n v="3.7"/>
    <n v="0"/>
    <n v="0"/>
    <n v="0"/>
  </r>
  <r>
    <s v="APENs"/>
    <s v="08"/>
    <x v="4"/>
    <s v="31000227"/>
    <x v="15"/>
    <n v="0"/>
    <n v="3.8"/>
    <n v="0"/>
    <n v="0"/>
    <n v="0"/>
  </r>
  <r>
    <s v="APENs"/>
    <s v="08"/>
    <x v="4"/>
    <s v="31000227"/>
    <x v="15"/>
    <n v="0"/>
    <n v="4.2"/>
    <n v="0"/>
    <n v="0"/>
    <n v="0"/>
  </r>
  <r>
    <s v="APENs"/>
    <s v="08"/>
    <x v="4"/>
    <s v="31000227"/>
    <x v="15"/>
    <n v="0"/>
    <n v="3.9"/>
    <n v="0"/>
    <n v="0"/>
    <n v="0"/>
  </r>
  <r>
    <s v="APENs"/>
    <s v="08"/>
    <x v="4"/>
    <s v="31000302"/>
    <x v="15"/>
    <n v="0"/>
    <n v="0.55900000000000005"/>
    <n v="0"/>
    <n v="0"/>
    <n v="0"/>
  </r>
  <r>
    <s v="APENs"/>
    <s v="08"/>
    <x v="4"/>
    <s v="31000302"/>
    <x v="15"/>
    <n v="0"/>
    <n v="5.5"/>
    <n v="0"/>
    <n v="0"/>
    <n v="0"/>
  </r>
  <r>
    <s v="APENs"/>
    <s v="08"/>
    <x v="4"/>
    <s v="31000302"/>
    <x v="15"/>
    <n v="0"/>
    <n v="2.8"/>
    <n v="0"/>
    <n v="0"/>
    <n v="0"/>
  </r>
  <r>
    <s v="APENs"/>
    <s v="08"/>
    <x v="4"/>
    <s v="31000302"/>
    <x v="15"/>
    <n v="0"/>
    <n v="3.3"/>
    <n v="0"/>
    <n v="0"/>
    <n v="0"/>
  </r>
  <r>
    <s v="APENs"/>
    <s v="08"/>
    <x v="4"/>
    <s v="31000302"/>
    <x v="15"/>
    <n v="0"/>
    <n v="3.3"/>
    <n v="0"/>
    <n v="0"/>
    <n v="0"/>
  </r>
  <r>
    <s v="APENs"/>
    <s v="08"/>
    <x v="4"/>
    <s v="31000302"/>
    <x v="15"/>
    <n v="0"/>
    <n v="2.8"/>
    <n v="0"/>
    <n v="0"/>
    <n v="0"/>
  </r>
  <r>
    <s v="APENs"/>
    <s v="08"/>
    <x v="4"/>
    <s v="31000302"/>
    <x v="15"/>
    <n v="0"/>
    <n v="2.8"/>
    <n v="0"/>
    <n v="0"/>
    <n v="0"/>
  </r>
  <r>
    <s v="APENs"/>
    <s v="08"/>
    <x v="4"/>
    <s v="31000302"/>
    <x v="15"/>
    <n v="0"/>
    <n v="1.7"/>
    <n v="0"/>
    <n v="0"/>
    <n v="0"/>
  </r>
  <r>
    <s v="APENs"/>
    <s v="08"/>
    <x v="4"/>
    <s v="31000302"/>
    <x v="15"/>
    <n v="0"/>
    <n v="2.5"/>
    <n v="0"/>
    <n v="0"/>
    <n v="0"/>
  </r>
  <r>
    <s v="APENs"/>
    <s v="08"/>
    <x v="4"/>
    <s v="31000302"/>
    <x v="15"/>
    <n v="0"/>
    <n v="3.3"/>
    <n v="0"/>
    <n v="0"/>
    <n v="0"/>
  </r>
  <r>
    <s v="APENs"/>
    <s v="08"/>
    <x v="4"/>
    <s v="31000302"/>
    <x v="15"/>
    <n v="0"/>
    <n v="3.1"/>
    <n v="0"/>
    <n v="0"/>
    <n v="0"/>
  </r>
  <r>
    <s v="APENs"/>
    <s v="08"/>
    <x v="4"/>
    <s v="31000302"/>
    <x v="15"/>
    <n v="0"/>
    <n v="3.2"/>
    <n v="0"/>
    <n v="0"/>
    <n v="0"/>
  </r>
  <r>
    <s v="APENs"/>
    <s v="08"/>
    <x v="4"/>
    <s v="31000302"/>
    <x v="15"/>
    <n v="0"/>
    <n v="2.8"/>
    <n v="0"/>
    <n v="0"/>
    <n v="0"/>
  </r>
  <r>
    <s v="APENs"/>
    <s v="08"/>
    <x v="4"/>
    <s v="31000302"/>
    <x v="15"/>
    <n v="0"/>
    <n v="3.7"/>
    <n v="0"/>
    <n v="0"/>
    <n v="0"/>
  </r>
  <r>
    <s v="APENs"/>
    <s v="08"/>
    <x v="4"/>
    <s v="31000302"/>
    <x v="15"/>
    <n v="0"/>
    <n v="3"/>
    <n v="0"/>
    <n v="0"/>
    <n v="0"/>
  </r>
  <r>
    <s v="APENs"/>
    <s v="08"/>
    <x v="4"/>
    <s v="31000302"/>
    <x v="15"/>
    <n v="0"/>
    <n v="2.2000000000000002"/>
    <n v="0"/>
    <n v="0"/>
    <n v="0"/>
  </r>
  <r>
    <s v="APENs"/>
    <s v="08"/>
    <x v="4"/>
    <s v="31000302"/>
    <x v="15"/>
    <n v="0"/>
    <n v="2.5"/>
    <n v="0"/>
    <n v="0"/>
    <n v="0"/>
  </r>
  <r>
    <s v="APENs"/>
    <s v="08"/>
    <x v="4"/>
    <s v="31000302"/>
    <x v="15"/>
    <n v="0"/>
    <n v="3.5"/>
    <n v="0"/>
    <n v="0"/>
    <n v="0"/>
  </r>
  <r>
    <s v="APENs"/>
    <s v="08"/>
    <x v="4"/>
    <s v="31000302"/>
    <x v="15"/>
    <n v="0"/>
    <n v="1.2390000000000001"/>
    <n v="0"/>
    <n v="0"/>
    <n v="0"/>
  </r>
  <r>
    <s v="APENs"/>
    <s v="08"/>
    <x v="4"/>
    <s v="31000302"/>
    <x v="15"/>
    <n v="0"/>
    <n v="2.9"/>
    <n v="0"/>
    <n v="0"/>
    <n v="0"/>
  </r>
  <r>
    <s v="APENs"/>
    <s v="08"/>
    <x v="4"/>
    <s v="31000302"/>
    <x v="15"/>
    <n v="0"/>
    <n v="1.9"/>
    <n v="0"/>
    <n v="0"/>
    <n v="0"/>
  </r>
  <r>
    <s v="APENs"/>
    <s v="08"/>
    <x v="4"/>
    <s v="31000302"/>
    <x v="15"/>
    <n v="0"/>
    <n v="3.1"/>
    <n v="0"/>
    <n v="0"/>
    <n v="0"/>
  </r>
  <r>
    <s v="APENs"/>
    <s v="08"/>
    <x v="4"/>
    <s v="31000302"/>
    <x v="15"/>
    <n v="0"/>
    <n v="3.6"/>
    <n v="0"/>
    <n v="0"/>
    <n v="0"/>
  </r>
  <r>
    <s v="APENs"/>
    <s v="08"/>
    <x v="4"/>
    <s v="31000302"/>
    <x v="15"/>
    <n v="0"/>
    <n v="3.5"/>
    <n v="0"/>
    <n v="0"/>
    <n v="0"/>
  </r>
  <r>
    <s v="APENs"/>
    <s v="08"/>
    <x v="4"/>
    <s v="31000302"/>
    <x v="15"/>
    <n v="0"/>
    <n v="2.6"/>
    <n v="0"/>
    <n v="0"/>
    <n v="0"/>
  </r>
  <r>
    <s v="APENs"/>
    <s v="08"/>
    <x v="4"/>
    <s v="31000302"/>
    <x v="15"/>
    <n v="0"/>
    <n v="3.1"/>
    <n v="0"/>
    <n v="0"/>
    <n v="0"/>
  </r>
  <r>
    <s v="APENs"/>
    <s v="08"/>
    <x v="4"/>
    <s v="31000302"/>
    <x v="15"/>
    <n v="0"/>
    <n v="2.6"/>
    <n v="0"/>
    <n v="0"/>
    <n v="0"/>
  </r>
  <r>
    <s v="APENs"/>
    <s v="08"/>
    <x v="4"/>
    <s v="31000302"/>
    <x v="15"/>
    <n v="0"/>
    <n v="2.2000000000000002"/>
    <n v="0"/>
    <n v="0"/>
    <n v="0"/>
  </r>
  <r>
    <s v="APENs"/>
    <s v="08"/>
    <x v="4"/>
    <s v="31000302"/>
    <x v="15"/>
    <n v="0"/>
    <n v="2.4"/>
    <n v="0"/>
    <n v="0"/>
    <n v="0"/>
  </r>
  <r>
    <s v="APENs"/>
    <s v="08"/>
    <x v="4"/>
    <s v="31000304"/>
    <x v="15"/>
    <n v="0"/>
    <n v="11.240905"/>
    <n v="0"/>
    <n v="0"/>
    <n v="0"/>
  </r>
  <r>
    <s v="APENs"/>
    <s v="08"/>
    <x v="4"/>
    <s v="31000304"/>
    <x v="15"/>
    <n v="0"/>
    <n v="14.700010000000001"/>
    <n v="0"/>
    <n v="0"/>
    <n v="0"/>
  </r>
  <r>
    <s v="APENs"/>
    <s v="08"/>
    <x v="4"/>
    <s v="31000301"/>
    <x v="15"/>
    <n v="0"/>
    <n v="31.999732999999999"/>
    <n v="0"/>
    <n v="0"/>
    <n v="0"/>
  </r>
  <r>
    <s v="APENs"/>
    <s v="08"/>
    <x v="4"/>
    <s v="40400301"/>
    <x v="18"/>
    <n v="0"/>
    <n v="1.6402350246702264"/>
    <n v="0"/>
    <n v="0"/>
    <n v="0"/>
  </r>
  <r>
    <s v="APENs"/>
    <s v="08"/>
    <x v="4"/>
    <s v="20200253"/>
    <x v="16"/>
    <n v="0"/>
    <n v="0"/>
    <n v="20.04"/>
    <n v="0"/>
    <n v="0"/>
  </r>
  <r>
    <s v="APENs"/>
    <s v="08"/>
    <x v="4"/>
    <s v="20200253"/>
    <x v="16"/>
    <n v="16.03"/>
    <n v="0"/>
    <n v="0"/>
    <n v="0"/>
    <n v="0"/>
  </r>
  <r>
    <s v="APENs"/>
    <s v="08"/>
    <x v="4"/>
    <s v="20200253"/>
    <x v="16"/>
    <n v="0"/>
    <n v="0"/>
    <n v="0"/>
    <n v="0"/>
    <n v="0.14000000000000001"/>
  </r>
  <r>
    <s v="APENs"/>
    <s v="08"/>
    <x v="4"/>
    <s v="20200253"/>
    <x v="16"/>
    <n v="0"/>
    <n v="0"/>
    <n v="0"/>
    <n v="0"/>
    <n v="0"/>
  </r>
  <r>
    <s v="APENs"/>
    <s v="08"/>
    <x v="4"/>
    <s v="20200253"/>
    <x v="16"/>
    <n v="0"/>
    <n v="0"/>
    <n v="0"/>
    <n v="8.3999999999999995E-3"/>
    <n v="0"/>
  </r>
  <r>
    <s v="APENs"/>
    <s v="08"/>
    <x v="4"/>
    <s v="20200253"/>
    <x v="16"/>
    <n v="0"/>
    <n v="4"/>
    <n v="0"/>
    <n v="0"/>
    <n v="0"/>
  </r>
  <r>
    <s v="APENs"/>
    <s v="08"/>
    <x v="4"/>
    <s v="31000201"/>
    <x v="20"/>
    <n v="0"/>
    <n v="6.7302479999999996"/>
    <n v="0"/>
    <n v="0"/>
    <n v="0"/>
  </r>
  <r>
    <s v="APENs"/>
    <s v="08"/>
    <x v="4"/>
    <s v="31000302"/>
    <x v="15"/>
    <n v="0"/>
    <n v="17.009920000000001"/>
    <n v="0"/>
    <n v="0"/>
    <n v="0"/>
  </r>
  <r>
    <s v="APENs"/>
    <s v="08"/>
    <x v="4"/>
    <s v="20200253"/>
    <x v="16"/>
    <n v="0"/>
    <n v="0"/>
    <n v="0.933334"/>
    <n v="0"/>
    <n v="0"/>
  </r>
  <r>
    <s v="APENs"/>
    <s v="08"/>
    <x v="4"/>
    <s v="20200253"/>
    <x v="16"/>
    <n v="7.1333399999999996"/>
    <n v="0"/>
    <n v="0"/>
    <n v="0"/>
    <n v="0"/>
  </r>
  <r>
    <s v="APENs"/>
    <s v="08"/>
    <x v="4"/>
    <s v="20200253"/>
    <x v="16"/>
    <n v="0"/>
    <n v="0"/>
    <n v="0"/>
    <n v="0"/>
    <n v="0.02"/>
  </r>
  <r>
    <s v="APENs"/>
    <s v="08"/>
    <x v="4"/>
    <s v="20200253"/>
    <x v="16"/>
    <n v="0"/>
    <n v="0"/>
    <n v="0"/>
    <n v="0"/>
    <n v="0"/>
  </r>
  <r>
    <s v="APENs"/>
    <s v="08"/>
    <x v="4"/>
    <s v="20200253"/>
    <x v="16"/>
    <n v="0"/>
    <n v="0"/>
    <n v="0"/>
    <n v="1.1999999999999999E-3"/>
    <n v="0"/>
  </r>
  <r>
    <s v="APENs"/>
    <s v="08"/>
    <x v="4"/>
    <s v="20200253"/>
    <x v="16"/>
    <n v="0"/>
    <n v="0.4"/>
    <n v="0"/>
    <n v="0"/>
    <n v="0"/>
  </r>
  <r>
    <s v="APENs"/>
    <s v="08"/>
    <x v="4"/>
    <s v="31000301"/>
    <x v="15"/>
    <n v="0"/>
    <n v="0"/>
    <n v="1.08"/>
    <n v="0"/>
    <n v="0"/>
  </r>
  <r>
    <s v="APENs"/>
    <s v="08"/>
    <x v="4"/>
    <s v="31000301"/>
    <x v="15"/>
    <n v="8.5"/>
    <n v="0"/>
    <n v="0"/>
    <n v="0"/>
    <n v="0"/>
  </r>
  <r>
    <s v="APENs"/>
    <s v="08"/>
    <x v="4"/>
    <s v="31000301"/>
    <x v="15"/>
    <n v="0"/>
    <n v="0.34"/>
    <n v="0"/>
    <n v="0"/>
    <n v="0"/>
  </r>
  <r>
    <s v="APENs"/>
    <s v="08"/>
    <x v="4"/>
    <s v="31000304"/>
    <x v="15"/>
    <n v="0"/>
    <n v="12.1"/>
    <n v="0"/>
    <n v="0"/>
    <n v="0"/>
  </r>
  <r>
    <s v="APENs"/>
    <s v="08"/>
    <x v="4"/>
    <s v="31000304"/>
    <x v="15"/>
    <n v="0"/>
    <n v="10.470827999999999"/>
    <n v="0"/>
    <n v="0"/>
    <n v="0"/>
  </r>
  <r>
    <s v="APENs"/>
    <s v="08"/>
    <x v="4"/>
    <s v="20200202"/>
    <x v="16"/>
    <n v="0"/>
    <n v="0"/>
    <n v="12.5"/>
    <n v="0"/>
    <n v="0"/>
  </r>
  <r>
    <s v="APENs"/>
    <s v="08"/>
    <x v="4"/>
    <s v="20200202"/>
    <x v="16"/>
    <n v="15.7"/>
    <n v="0"/>
    <n v="0"/>
    <n v="0"/>
    <n v="0"/>
  </r>
  <r>
    <s v="APENs"/>
    <s v="08"/>
    <x v="4"/>
    <s v="20200202"/>
    <x v="16"/>
    <n v="0"/>
    <n v="0"/>
    <n v="0"/>
    <n v="0"/>
    <n v="0.28050000000000003"/>
  </r>
  <r>
    <s v="APENs"/>
    <s v="08"/>
    <x v="4"/>
    <s v="20200202"/>
    <x v="16"/>
    <n v="0"/>
    <n v="0"/>
    <n v="0"/>
    <n v="0"/>
    <n v="0"/>
  </r>
  <r>
    <s v="APENs"/>
    <s v="08"/>
    <x v="4"/>
    <s v="20200202"/>
    <x v="16"/>
    <n v="0"/>
    <n v="0"/>
    <n v="0"/>
    <n v="1.6830000000000001E-2"/>
    <n v="0"/>
  </r>
  <r>
    <s v="APENs"/>
    <s v="08"/>
    <x v="4"/>
    <s v="20200202"/>
    <x v="16"/>
    <n v="0"/>
    <n v="3.1"/>
    <n v="0"/>
    <n v="0"/>
    <n v="0"/>
  </r>
  <r>
    <s v="APENs"/>
    <s v="08"/>
    <x v="4"/>
    <s v="20200254"/>
    <x v="16"/>
    <n v="0"/>
    <n v="0"/>
    <n v="14.3"/>
    <n v="0"/>
    <n v="0"/>
  </r>
  <r>
    <s v="APENs"/>
    <s v="08"/>
    <x v="4"/>
    <s v="20200254"/>
    <x v="16"/>
    <n v="14.3"/>
    <n v="0"/>
    <n v="0"/>
    <n v="0"/>
    <n v="0"/>
  </r>
  <r>
    <s v="APENs"/>
    <s v="08"/>
    <x v="4"/>
    <s v="20200254"/>
    <x v="16"/>
    <n v="0"/>
    <n v="0"/>
    <n v="0"/>
    <n v="0"/>
    <n v="0.47499999999999998"/>
  </r>
  <r>
    <s v="APENs"/>
    <s v="08"/>
    <x v="4"/>
    <s v="20200254"/>
    <x v="16"/>
    <n v="0"/>
    <n v="0"/>
    <n v="0"/>
    <n v="0"/>
    <n v="0"/>
  </r>
  <r>
    <s v="APENs"/>
    <s v="08"/>
    <x v="4"/>
    <s v="20200254"/>
    <x v="16"/>
    <n v="0"/>
    <n v="0"/>
    <n v="0"/>
    <n v="2.8500000000000001E-2"/>
    <n v="0"/>
  </r>
  <r>
    <s v="APENs"/>
    <s v="08"/>
    <x v="4"/>
    <s v="20200254"/>
    <x v="16"/>
    <n v="0"/>
    <n v="7.1"/>
    <n v="0"/>
    <n v="0"/>
    <n v="0"/>
  </r>
  <r>
    <s v="APENs"/>
    <s v="08"/>
    <x v="4"/>
    <s v="31000301"/>
    <x v="15"/>
    <n v="0"/>
    <n v="13.2"/>
    <n v="0"/>
    <n v="0"/>
    <n v="0"/>
  </r>
  <r>
    <s v="APENs"/>
    <s v="08"/>
    <x v="4"/>
    <s v="40400311"/>
    <x v="18"/>
    <n v="0"/>
    <n v="3.5539136303032262"/>
    <n v="0"/>
    <n v="0"/>
    <n v="0"/>
  </r>
  <r>
    <s v="APENs"/>
    <s v="08"/>
    <x v="4"/>
    <s v="31000301"/>
    <x v="15"/>
    <n v="0"/>
    <n v="11.2"/>
    <n v="0"/>
    <n v="0"/>
    <n v="0"/>
  </r>
  <r>
    <s v="APENs"/>
    <s v="08"/>
    <x v="4"/>
    <s v="31000304"/>
    <x v="15"/>
    <n v="0"/>
    <n v="10.081300000000001"/>
    <n v="0"/>
    <n v="0"/>
    <n v="0"/>
  </r>
  <r>
    <s v="APENs"/>
    <s v="08"/>
    <x v="4"/>
    <s v="31000304"/>
    <x v="15"/>
    <n v="0"/>
    <n v="10.656084"/>
    <n v="0"/>
    <n v="0"/>
    <n v="0"/>
  </r>
  <r>
    <s v="APENs"/>
    <s v="08"/>
    <x v="4"/>
    <s v="31000304"/>
    <x v="15"/>
    <n v="0"/>
    <n v="11.17338"/>
    <n v="0"/>
    <n v="0"/>
    <n v="0"/>
  </r>
  <r>
    <s v="APENs"/>
    <s v="08"/>
    <x v="4"/>
    <s v="40400311"/>
    <x v="18"/>
    <n v="0"/>
    <n v="1.0935118862471465"/>
    <n v="0"/>
    <n v="0"/>
    <n v="0"/>
  </r>
  <r>
    <s v="APENs"/>
    <s v="08"/>
    <x v="4"/>
    <s v="40400311"/>
    <x v="18"/>
    <n v="0"/>
    <n v="5.4675594312357321"/>
    <n v="0"/>
    <n v="0"/>
    <n v="0"/>
  </r>
  <r>
    <s v="APENs"/>
    <s v="08"/>
    <x v="4"/>
    <s v="31000301"/>
    <x v="15"/>
    <n v="0"/>
    <n v="12.9"/>
    <n v="0"/>
    <n v="0"/>
    <n v="0"/>
  </r>
  <r>
    <s v="APENs"/>
    <s v="08"/>
    <x v="4"/>
    <s v="40400311"/>
    <x v="18"/>
    <n v="0"/>
    <n v="2.4932069912944921"/>
    <n v="0"/>
    <n v="0"/>
    <n v="0"/>
  </r>
  <r>
    <s v="APENs"/>
    <s v="08"/>
    <x v="4"/>
    <s v="40400311"/>
    <x v="18"/>
    <n v="0"/>
    <n v="6.407979434710275"/>
    <n v="0"/>
    <n v="0"/>
    <n v="0"/>
  </r>
  <r>
    <s v="APENs"/>
    <s v="08"/>
    <x v="4"/>
    <s v="31000301"/>
    <x v="15"/>
    <n v="0"/>
    <n v="11.000005"/>
    <n v="0"/>
    <n v="0"/>
    <n v="0"/>
  </r>
  <r>
    <s v="APENs"/>
    <s v="08"/>
    <x v="4"/>
    <s v="31000301"/>
    <x v="15"/>
    <n v="0"/>
    <n v="10.999987000000001"/>
    <n v="0"/>
    <n v="0"/>
    <n v="0"/>
  </r>
  <r>
    <s v="APENs"/>
    <s v="08"/>
    <x v="4"/>
    <s v="31000301"/>
    <x v="15"/>
    <n v="0"/>
    <n v="10.654806000000001"/>
    <n v="0"/>
    <n v="0"/>
    <n v="0"/>
  </r>
  <r>
    <s v="APENs"/>
    <s v="08"/>
    <x v="4"/>
    <s v="31000301"/>
    <x v="15"/>
    <n v="0"/>
    <n v="10.000033"/>
    <n v="0"/>
    <n v="0"/>
    <n v="0"/>
  </r>
  <r>
    <s v="APENs"/>
    <s v="08"/>
    <x v="4"/>
    <s v="31000304"/>
    <x v="15"/>
    <n v="0"/>
    <n v="10.654806000000001"/>
    <n v="0"/>
    <n v="0"/>
    <n v="0"/>
  </r>
  <r>
    <s v="APENs"/>
    <s v="08"/>
    <x v="4"/>
    <s v="31000304"/>
    <x v="15"/>
    <n v="0"/>
    <n v="10.199999999999999"/>
    <n v="0"/>
    <n v="0"/>
    <n v="0"/>
  </r>
  <r>
    <s v="APENs"/>
    <s v="08"/>
    <x v="4"/>
    <s v="31000301"/>
    <x v="15"/>
    <n v="0"/>
    <n v="11.000005"/>
    <n v="0"/>
    <n v="0"/>
    <n v="0"/>
  </r>
  <r>
    <s v="APENs"/>
    <s v="08"/>
    <x v="4"/>
    <s v="31000301"/>
    <x v="15"/>
    <n v="0"/>
    <n v="12.000031999999999"/>
    <n v="0"/>
    <n v="0"/>
    <n v="0"/>
  </r>
  <r>
    <s v="APENs"/>
    <s v="08"/>
    <x v="4"/>
    <s v="40400311"/>
    <x v="18"/>
    <n v="0"/>
    <n v="4.0870009482212142"/>
    <n v="0"/>
    <n v="0"/>
    <n v="0"/>
  </r>
  <r>
    <s v="APENs"/>
    <s v="08"/>
    <x v="4"/>
    <s v="31000304"/>
    <x v="15"/>
    <n v="0"/>
    <n v="14.80002"/>
    <n v="0"/>
    <n v="0"/>
    <n v="0"/>
  </r>
  <r>
    <s v="APENs"/>
    <s v="08"/>
    <x v="4"/>
    <s v="31000301"/>
    <x v="15"/>
    <n v="0"/>
    <n v="11.238204"/>
    <n v="0"/>
    <n v="0"/>
    <n v="0"/>
  </r>
  <r>
    <s v="APENs"/>
    <s v="08"/>
    <x v="4"/>
    <s v="31000301"/>
    <x v="15"/>
    <n v="0"/>
    <n v="11.000005"/>
    <n v="0"/>
    <n v="0"/>
    <n v="0"/>
  </r>
  <r>
    <s v="APENs"/>
    <s v="08"/>
    <x v="4"/>
    <s v="20200202"/>
    <x v="16"/>
    <n v="0"/>
    <n v="0"/>
    <n v="4.75"/>
    <n v="0"/>
    <n v="0"/>
  </r>
  <r>
    <s v="APENs"/>
    <s v="08"/>
    <x v="4"/>
    <s v="20200202"/>
    <x v="16"/>
    <n v="2.9"/>
    <n v="0"/>
    <n v="0"/>
    <n v="0"/>
    <n v="0"/>
  </r>
  <r>
    <s v="APENs"/>
    <s v="08"/>
    <x v="4"/>
    <s v="20200202"/>
    <x v="16"/>
    <n v="0"/>
    <n v="0"/>
    <n v="0"/>
    <n v="0"/>
    <n v="0.02"/>
  </r>
  <r>
    <s v="APENs"/>
    <s v="08"/>
    <x v="4"/>
    <s v="20200202"/>
    <x v="16"/>
    <n v="0"/>
    <n v="0"/>
    <n v="0"/>
    <n v="0"/>
    <n v="0"/>
  </r>
  <r>
    <s v="APENs"/>
    <s v="08"/>
    <x v="4"/>
    <s v="20200202"/>
    <x v="16"/>
    <n v="0"/>
    <n v="0.04"/>
    <n v="0"/>
    <n v="0"/>
    <n v="0"/>
  </r>
  <r>
    <s v="APENs"/>
    <s v="08"/>
    <x v="4"/>
    <s v="20200256"/>
    <x v="16"/>
    <n v="0"/>
    <n v="0"/>
    <n v="1.0676270000000001"/>
    <n v="0"/>
    <n v="0"/>
  </r>
  <r>
    <s v="APENs"/>
    <s v="08"/>
    <x v="4"/>
    <s v="20200256"/>
    <x v="16"/>
    <n v="0.98630499999999999"/>
    <n v="0"/>
    <n v="0"/>
    <n v="0"/>
    <n v="0"/>
  </r>
  <r>
    <s v="APENs"/>
    <s v="08"/>
    <x v="4"/>
    <s v="20200256"/>
    <x v="16"/>
    <n v="0"/>
    <n v="0"/>
    <n v="0"/>
    <n v="0"/>
    <n v="4.3215000000000003E-2"/>
  </r>
  <r>
    <s v="APENs"/>
    <s v="08"/>
    <x v="4"/>
    <s v="20200256"/>
    <x v="16"/>
    <n v="0"/>
    <n v="0"/>
    <n v="0"/>
    <n v="2.5929999999999998E-3"/>
    <n v="0"/>
  </r>
  <r>
    <s v="APENs"/>
    <s v="08"/>
    <x v="4"/>
    <s v="20200256"/>
    <x v="16"/>
    <n v="0"/>
    <n v="0.4"/>
    <n v="0"/>
    <n v="0"/>
    <n v="0"/>
  </r>
  <r>
    <s v="APENs"/>
    <s v="08"/>
    <x v="4"/>
    <s v="31000304"/>
    <x v="15"/>
    <n v="0"/>
    <n v="10.654806000000001"/>
    <n v="0"/>
    <n v="0"/>
    <n v="0"/>
  </r>
  <r>
    <s v="APENs"/>
    <s v="08"/>
    <x v="4"/>
    <s v="40400311"/>
    <x v="18"/>
    <n v="0"/>
    <n v="4.4697301084077159"/>
    <n v="0"/>
    <n v="0"/>
    <n v="0"/>
  </r>
  <r>
    <s v="APENs"/>
    <s v="08"/>
    <x v="4"/>
    <s v="40400311"/>
    <x v="18"/>
    <n v="0"/>
    <n v="2.2963749611190076"/>
    <n v="0"/>
    <n v="0"/>
    <n v="0"/>
  </r>
  <r>
    <s v="APENs"/>
    <s v="08"/>
    <x v="4"/>
    <s v="40400311"/>
    <x v="18"/>
    <n v="0"/>
    <n v="43.616583031022437"/>
    <n v="0"/>
    <n v="0"/>
    <n v="0"/>
  </r>
  <r>
    <s v="APENs"/>
    <s v="08"/>
    <x v="4"/>
    <s v="40400311"/>
    <x v="18"/>
    <n v="0"/>
    <n v="8.8137055844539987"/>
    <n v="0"/>
    <n v="0"/>
    <n v="0"/>
  </r>
  <r>
    <s v="APENs"/>
    <s v="08"/>
    <x v="4"/>
    <s v="40400311"/>
    <x v="18"/>
    <n v="0"/>
    <n v="25.243721675317374"/>
    <n v="0"/>
    <n v="0"/>
    <n v="0"/>
  </r>
  <r>
    <s v="APENs"/>
    <s v="08"/>
    <x v="4"/>
    <s v="40400311"/>
    <x v="18"/>
    <n v="0"/>
    <n v="1.9737888453270978"/>
    <n v="0"/>
    <n v="0"/>
    <n v="0"/>
  </r>
  <r>
    <s v="APENs"/>
    <s v="08"/>
    <x v="4"/>
    <s v="40400311"/>
    <x v="18"/>
    <n v="0"/>
    <n v="4.2920341535200501"/>
    <n v="0"/>
    <n v="0"/>
    <n v="0"/>
  </r>
  <r>
    <s v="APENs"/>
    <s v="08"/>
    <x v="4"/>
    <s v="40400311"/>
    <x v="18"/>
    <n v="0"/>
    <n v="3.7726160075526556"/>
    <n v="0"/>
    <n v="0"/>
    <n v="0"/>
  </r>
  <r>
    <s v="APENs"/>
    <s v="08"/>
    <x v="4"/>
    <s v="40400311"/>
    <x v="18"/>
    <n v="0"/>
    <n v="15.883260147739803"/>
    <n v="0"/>
    <n v="0"/>
    <n v="0"/>
  </r>
  <r>
    <s v="APENs"/>
    <s v="08"/>
    <x v="4"/>
    <s v="40400311"/>
    <x v="18"/>
    <n v="0"/>
    <n v="25.538969993953106"/>
    <n v="0"/>
    <n v="0"/>
    <n v="0"/>
  </r>
  <r>
    <s v="APENs"/>
    <s v="08"/>
    <x v="4"/>
    <s v="40400311"/>
    <x v="18"/>
    <n v="0"/>
    <n v="14.15824520185943"/>
    <n v="0"/>
    <n v="0"/>
    <n v="0"/>
  </r>
  <r>
    <s v="APENs"/>
    <s v="08"/>
    <x v="4"/>
    <s v="40400311"/>
    <x v="18"/>
    <n v="0"/>
    <n v="45.979441091651395"/>
    <n v="0"/>
    <n v="0"/>
    <n v="0"/>
  </r>
  <r>
    <s v="APENs"/>
    <s v="08"/>
    <x v="4"/>
    <s v="40400311"/>
    <x v="18"/>
    <n v="0"/>
    <n v="7.9826367696041691"/>
    <n v="0"/>
    <n v="0"/>
    <n v="0"/>
  </r>
  <r>
    <s v="APENs"/>
    <s v="08"/>
    <x v="4"/>
    <s v="31000304"/>
    <x v="15"/>
    <n v="0"/>
    <n v="13.199966999999999"/>
    <n v="0"/>
    <n v="0"/>
    <n v="0"/>
  </r>
  <r>
    <s v="APENs"/>
    <s v="08"/>
    <x v="4"/>
    <s v="40400311"/>
    <x v="18"/>
    <n v="0"/>
    <n v="3.2686851083093491"/>
    <n v="0"/>
    <n v="0"/>
    <n v="0"/>
  </r>
  <r>
    <s v="APENs"/>
    <s v="08"/>
    <x v="4"/>
    <s v="31000304"/>
    <x v="15"/>
    <n v="0"/>
    <n v="5"/>
    <n v="0"/>
    <n v="0"/>
    <n v="0"/>
  </r>
  <r>
    <s v="APENs"/>
    <s v="08"/>
    <x v="4"/>
    <s v="40400311"/>
    <x v="18"/>
    <n v="0"/>
    <n v="0.82013391468535979"/>
    <n v="0"/>
    <n v="0"/>
    <n v="0"/>
  </r>
  <r>
    <s v="APENs"/>
    <s v="08"/>
    <x v="4"/>
    <s v="40400312"/>
    <x v="18"/>
    <n v="0"/>
    <n v="9.9778771553289118"/>
    <n v="0"/>
    <n v="0"/>
    <n v="0"/>
  </r>
  <r>
    <s v="APENs"/>
    <s v="08"/>
    <x v="4"/>
    <s v="20200253"/>
    <x v="16"/>
    <n v="0"/>
    <n v="0"/>
    <n v="49.2"/>
    <n v="0"/>
    <n v="0"/>
  </r>
  <r>
    <s v="APENs"/>
    <s v="08"/>
    <x v="4"/>
    <s v="20200253"/>
    <x v="16"/>
    <n v="36"/>
    <n v="0"/>
    <n v="0"/>
    <n v="0"/>
    <n v="0"/>
  </r>
  <r>
    <s v="APENs"/>
    <s v="08"/>
    <x v="4"/>
    <s v="20200253"/>
    <x v="16"/>
    <n v="0"/>
    <n v="0"/>
    <n v="0"/>
    <n v="0"/>
    <n v="0.13213"/>
  </r>
  <r>
    <s v="APENs"/>
    <s v="08"/>
    <x v="4"/>
    <s v="20200253"/>
    <x v="16"/>
    <n v="0"/>
    <n v="0"/>
    <n v="0"/>
    <n v="0"/>
    <n v="0"/>
  </r>
  <r>
    <s v="APENs"/>
    <s v="08"/>
    <x v="4"/>
    <s v="20200253"/>
    <x v="16"/>
    <n v="0"/>
    <n v="0"/>
    <n v="0"/>
    <n v="7.9279999999999993E-3"/>
    <n v="0"/>
  </r>
  <r>
    <s v="APENs"/>
    <s v="08"/>
    <x v="4"/>
    <s v="20200253"/>
    <x v="16"/>
    <n v="0"/>
    <n v="7"/>
    <n v="0"/>
    <n v="0"/>
    <n v="0"/>
  </r>
  <r>
    <s v="APENs"/>
    <s v="08"/>
    <x v="4"/>
    <s v="20200254"/>
    <x v="16"/>
    <n v="0"/>
    <n v="0"/>
    <n v="17.100000000000001"/>
    <n v="0"/>
    <n v="0"/>
  </r>
  <r>
    <s v="APENs"/>
    <s v="08"/>
    <x v="4"/>
    <s v="20200254"/>
    <x v="16"/>
    <n v="19.3"/>
    <n v="0"/>
    <n v="0"/>
    <n v="0"/>
    <n v="0"/>
  </r>
  <r>
    <s v="APENs"/>
    <s v="08"/>
    <x v="4"/>
    <s v="20200254"/>
    <x v="16"/>
    <n v="0"/>
    <n v="0"/>
    <n v="0"/>
    <n v="0"/>
    <n v="0.26"/>
  </r>
  <r>
    <s v="APENs"/>
    <s v="08"/>
    <x v="4"/>
    <s v="20200254"/>
    <x v="16"/>
    <n v="0"/>
    <n v="0"/>
    <n v="0"/>
    <n v="0"/>
    <n v="0"/>
  </r>
  <r>
    <s v="APENs"/>
    <s v="08"/>
    <x v="4"/>
    <s v="20200254"/>
    <x v="16"/>
    <n v="0"/>
    <n v="0"/>
    <n v="0"/>
    <n v="1.01"/>
    <n v="0"/>
  </r>
  <r>
    <s v="APENs"/>
    <s v="08"/>
    <x v="4"/>
    <s v="20200254"/>
    <x v="16"/>
    <n v="0"/>
    <n v="3.44"/>
    <n v="0"/>
    <n v="0"/>
    <n v="0"/>
  </r>
  <r>
    <s v="APENs"/>
    <s v="08"/>
    <x v="4"/>
    <s v="40400311"/>
    <x v="18"/>
    <n v="0"/>
    <n v="1.3449927202295855"/>
    <n v="0"/>
    <n v="0"/>
    <n v="0"/>
  </r>
  <r>
    <s v="APENs"/>
    <s v="08"/>
    <x v="4"/>
    <s v="31000301"/>
    <x v="15"/>
    <n v="0"/>
    <n v="13.899929999999999"/>
    <n v="0"/>
    <n v="0"/>
    <n v="0"/>
  </r>
  <r>
    <s v="APENs"/>
    <s v="08"/>
    <x v="4"/>
    <s v="20200253"/>
    <x v="16"/>
    <n v="0"/>
    <n v="0"/>
    <n v="1.9819979999999999"/>
    <n v="0"/>
    <n v="0"/>
  </r>
  <r>
    <s v="APENs"/>
    <s v="08"/>
    <x v="4"/>
    <s v="20200253"/>
    <x v="16"/>
    <n v="1.9819979999999999"/>
    <n v="0"/>
    <n v="0"/>
    <n v="0"/>
    <n v="0"/>
  </r>
  <r>
    <s v="APENs"/>
    <s v="08"/>
    <x v="4"/>
    <s v="20200253"/>
    <x v="16"/>
    <n v="0"/>
    <n v="0"/>
    <n v="0"/>
    <n v="0"/>
    <n v="7.0000000000000007E-2"/>
  </r>
  <r>
    <s v="APENs"/>
    <s v="08"/>
    <x v="4"/>
    <s v="20200253"/>
    <x v="16"/>
    <n v="0"/>
    <n v="0"/>
    <n v="0"/>
    <n v="0"/>
    <n v="0"/>
  </r>
  <r>
    <s v="APENs"/>
    <s v="08"/>
    <x v="4"/>
    <s v="20200253"/>
    <x v="16"/>
    <n v="0"/>
    <n v="0"/>
    <n v="0"/>
    <n v="4.1999999999999997E-3"/>
    <n v="0"/>
  </r>
  <r>
    <s v="APENs"/>
    <s v="08"/>
    <x v="4"/>
    <s v="20200253"/>
    <x v="16"/>
    <n v="0"/>
    <n v="0.59819800000000001"/>
    <n v="0"/>
    <n v="0"/>
    <n v="0"/>
  </r>
  <r>
    <s v="APENs"/>
    <s v="08"/>
    <x v="4"/>
    <s v="31000301"/>
    <x v="15"/>
    <n v="0"/>
    <n v="1.88"/>
    <n v="0"/>
    <n v="0"/>
    <n v="0"/>
  </r>
  <r>
    <s v="APENs"/>
    <s v="08"/>
    <x v="4"/>
    <s v="40400311"/>
    <x v="18"/>
    <n v="0"/>
    <n v="0.19181619147004317"/>
    <n v="0"/>
    <n v="0"/>
    <n v="0"/>
  </r>
  <r>
    <s v="APENs"/>
    <s v="08"/>
    <x v="4"/>
    <s v="31000301"/>
    <x v="15"/>
    <n v="0"/>
    <n v="2.2200000000000002"/>
    <n v="0"/>
    <n v="0"/>
    <n v="0"/>
  </r>
  <r>
    <s v="APENs"/>
    <s v="08"/>
    <x v="4"/>
    <s v="40400311"/>
    <x v="18"/>
    <n v="0"/>
    <n v="3.7917526295854831"/>
    <n v="0"/>
    <n v="0"/>
    <n v="0"/>
  </r>
  <r>
    <s v="APENs"/>
    <s v="08"/>
    <x v="4"/>
    <s v="31000301"/>
    <x v="15"/>
    <n v="0"/>
    <n v="9.0999979999999994"/>
    <n v="0"/>
    <n v="0"/>
    <n v="0"/>
  </r>
  <r>
    <s v="APENs"/>
    <s v="08"/>
    <x v="4"/>
    <s v="31000301"/>
    <x v="15"/>
    <n v="0"/>
    <n v="11.4"/>
    <n v="0"/>
    <n v="0"/>
    <n v="0"/>
  </r>
  <r>
    <s v="APENs"/>
    <s v="08"/>
    <x v="4"/>
    <s v="31000304"/>
    <x v="15"/>
    <n v="0"/>
    <n v="7.7"/>
    <n v="0"/>
    <n v="0"/>
    <n v="0"/>
  </r>
  <r>
    <s v="APENs"/>
    <s v="08"/>
    <x v="4"/>
    <s v="40400311"/>
    <x v="18"/>
    <n v="0"/>
    <n v="5.0055506046218117"/>
    <n v="0"/>
    <n v="0"/>
    <n v="0"/>
  </r>
  <r>
    <s v="APENs"/>
    <s v="08"/>
    <x v="4"/>
    <s v="31000301"/>
    <x v="15"/>
    <n v="0"/>
    <n v="4.9000000000000004"/>
    <n v="0"/>
    <n v="0"/>
    <n v="0"/>
  </r>
  <r>
    <s v="APENs"/>
    <s v="08"/>
    <x v="4"/>
    <s v="31000309"/>
    <x v="38"/>
    <n v="0"/>
    <n v="4.5999999999999996"/>
    <n v="0"/>
    <n v="0"/>
    <n v="0"/>
  </r>
  <r>
    <s v="APENs"/>
    <s v="08"/>
    <x v="4"/>
    <s v="40400311"/>
    <x v="18"/>
    <n v="0"/>
    <n v="7.5970218892642647"/>
    <n v="0"/>
    <n v="0"/>
    <n v="0"/>
  </r>
  <r>
    <s v="APENs"/>
    <s v="08"/>
    <x v="4"/>
    <s v="31000304"/>
    <x v="15"/>
    <n v="0"/>
    <n v="11.4"/>
    <n v="0"/>
    <n v="0"/>
    <n v="0"/>
  </r>
  <r>
    <s v="APENs"/>
    <s v="08"/>
    <x v="4"/>
    <s v="40400311"/>
    <x v="18"/>
    <n v="0"/>
    <n v="3.5921863276238728"/>
    <n v="0"/>
    <n v="0"/>
    <n v="0"/>
  </r>
  <r>
    <s v="APENs"/>
    <s v="08"/>
    <x v="4"/>
    <s v="31000304"/>
    <x v="15"/>
    <n v="0"/>
    <n v="10.640449"/>
    <n v="0"/>
    <n v="0"/>
    <n v="0"/>
  </r>
  <r>
    <s v="APENs"/>
    <s v="08"/>
    <x v="4"/>
    <s v="40400311"/>
    <x v="18"/>
    <n v="0"/>
    <n v="7.1843732019927531"/>
    <n v="0"/>
    <n v="0"/>
    <n v="0"/>
  </r>
  <r>
    <s v="APENs"/>
    <s v="08"/>
    <x v="4"/>
    <s v="31000227"/>
    <x v="15"/>
    <n v="0"/>
    <n v="15.580043"/>
    <n v="0"/>
    <n v="0"/>
    <n v="0"/>
  </r>
  <r>
    <s v="APENs"/>
    <s v="08"/>
    <x v="4"/>
    <s v="40400311"/>
    <x v="18"/>
    <n v="0"/>
    <n v="1.9956591924010423"/>
    <n v="0"/>
    <n v="0"/>
    <n v="0"/>
  </r>
  <r>
    <s v="APENs"/>
    <s v="08"/>
    <x v="4"/>
    <s v="31000301"/>
    <x v="15"/>
    <n v="0"/>
    <n v="10.73"/>
    <n v="0"/>
    <n v="0"/>
    <n v="0"/>
  </r>
  <r>
    <s v="APENs"/>
    <s v="08"/>
    <x v="4"/>
    <s v="31000304"/>
    <x v="15"/>
    <n v="0"/>
    <n v="14.49634"/>
    <n v="0"/>
    <n v="0"/>
    <n v="0"/>
  </r>
  <r>
    <s v="APENs"/>
    <s v="08"/>
    <x v="4"/>
    <s v="40400311"/>
    <x v="18"/>
    <n v="0"/>
    <n v="4.7184094209680181"/>
    <n v="0"/>
    <n v="0"/>
    <n v="0"/>
  </r>
  <r>
    <s v="APENs"/>
    <s v="08"/>
    <x v="4"/>
    <s v="40400311"/>
    <x v="18"/>
    <n v="0"/>
    <n v="1.9956591924010423"/>
    <n v="0"/>
    <n v="0"/>
    <n v="0"/>
  </r>
  <r>
    <s v="APENs"/>
    <s v="08"/>
    <x v="4"/>
    <s v="31000203"/>
    <x v="16"/>
    <n v="0"/>
    <n v="0"/>
    <n v="0.95"/>
    <n v="0"/>
    <n v="0"/>
  </r>
  <r>
    <s v="APENs"/>
    <s v="08"/>
    <x v="4"/>
    <s v="31000203"/>
    <x v="16"/>
    <n v="8.74"/>
    <n v="0"/>
    <n v="0"/>
    <n v="0"/>
    <n v="0"/>
  </r>
  <r>
    <s v="APENs"/>
    <s v="08"/>
    <x v="4"/>
    <s v="31000203"/>
    <x v="16"/>
    <n v="0"/>
    <n v="0.04"/>
    <n v="0"/>
    <n v="0"/>
    <n v="0"/>
  </r>
  <r>
    <s v="APENs"/>
    <s v="08"/>
    <x v="4"/>
    <s v="20200253"/>
    <x v="16"/>
    <n v="0"/>
    <n v="0"/>
    <n v="6.96"/>
    <n v="0"/>
    <n v="0"/>
  </r>
  <r>
    <s v="APENs"/>
    <s v="08"/>
    <x v="4"/>
    <s v="20200253"/>
    <x v="16"/>
    <n v="6.52"/>
    <n v="0"/>
    <n v="0"/>
    <n v="0"/>
    <n v="0"/>
  </r>
  <r>
    <s v="APENs"/>
    <s v="08"/>
    <x v="4"/>
    <s v="20200253"/>
    <x v="16"/>
    <n v="0"/>
    <n v="3.33"/>
    <n v="0"/>
    <n v="0"/>
    <n v="0"/>
  </r>
  <r>
    <s v="APENs"/>
    <s v="08"/>
    <x v="4"/>
    <s v="31000304"/>
    <x v="15"/>
    <n v="0"/>
    <n v="10.195779"/>
    <n v="0"/>
    <n v="0"/>
    <n v="0"/>
  </r>
  <r>
    <s v="APENs"/>
    <s v="08"/>
    <x v="4"/>
    <s v="31000304"/>
    <x v="15"/>
    <n v="0"/>
    <n v="1.9"/>
    <n v="0"/>
    <n v="0"/>
    <n v="0"/>
  </r>
  <r>
    <s v="APENs"/>
    <s v="08"/>
    <x v="4"/>
    <s v="40400311"/>
    <x v="18"/>
    <n v="0"/>
    <n v="1.2028630748718612"/>
    <n v="0"/>
    <n v="0"/>
    <n v="0"/>
  </r>
  <r>
    <s v="APENs"/>
    <s v="08"/>
    <x v="4"/>
    <s v="31000223"/>
    <x v="19"/>
    <n v="0"/>
    <n v="1.109999"/>
    <n v="0"/>
    <n v="0"/>
    <n v="0"/>
  </r>
  <r>
    <s v="APENs"/>
    <s v="08"/>
    <x v="4"/>
    <s v="31000223"/>
    <x v="19"/>
    <n v="0"/>
    <n v="13.318906"/>
    <n v="0"/>
    <n v="0"/>
    <n v="0"/>
  </r>
  <r>
    <s v="APENs"/>
    <s v="08"/>
    <x v="4"/>
    <s v="31000302"/>
    <x v="15"/>
    <n v="0"/>
    <n v="3.98"/>
    <n v="0"/>
    <n v="0"/>
    <n v="0"/>
  </r>
  <r>
    <s v="APENs"/>
    <s v="08"/>
    <x v="4"/>
    <s v="31088801"/>
    <x v="17"/>
    <n v="0"/>
    <n v="2.6"/>
    <n v="0"/>
    <n v="0"/>
    <n v="0"/>
  </r>
  <r>
    <s v="APENs"/>
    <s v="08"/>
    <x v="4"/>
    <s v="40400311"/>
    <x v="18"/>
    <n v="0"/>
    <n v="8.7262247429032271"/>
    <n v="0"/>
    <n v="0"/>
    <n v="0"/>
  </r>
  <r>
    <s v="APENs"/>
    <s v="08"/>
    <x v="4"/>
    <s v="31000304"/>
    <x v="15"/>
    <n v="0"/>
    <n v="11.4"/>
    <n v="0"/>
    <n v="0"/>
    <n v="0"/>
  </r>
  <r>
    <s v="APENs"/>
    <s v="08"/>
    <x v="4"/>
    <s v="20200253"/>
    <x v="16"/>
    <n v="0"/>
    <n v="0"/>
    <n v="0.5"/>
    <n v="0"/>
    <n v="0"/>
  </r>
  <r>
    <s v="APENs"/>
    <s v="08"/>
    <x v="4"/>
    <s v="20200253"/>
    <x v="16"/>
    <n v="10.36"/>
    <n v="0"/>
    <n v="0"/>
    <n v="0"/>
    <n v="0"/>
  </r>
  <r>
    <s v="APENs"/>
    <s v="08"/>
    <x v="4"/>
    <s v="20200253"/>
    <x v="16"/>
    <n v="0"/>
    <n v="0"/>
    <n v="0"/>
    <n v="0"/>
    <n v="2.6849999999999999E-2"/>
  </r>
  <r>
    <s v="APENs"/>
    <s v="08"/>
    <x v="4"/>
    <s v="20200253"/>
    <x v="16"/>
    <n v="0"/>
    <n v="0"/>
    <n v="0"/>
    <n v="0"/>
    <n v="0"/>
  </r>
  <r>
    <s v="APENs"/>
    <s v="08"/>
    <x v="4"/>
    <s v="20200253"/>
    <x v="16"/>
    <n v="0"/>
    <n v="0"/>
    <n v="0"/>
    <n v="1.611E-3"/>
    <n v="0"/>
  </r>
  <r>
    <s v="APENs"/>
    <s v="08"/>
    <x v="4"/>
    <s v="20200253"/>
    <x v="16"/>
    <n v="0"/>
    <n v="0.08"/>
    <n v="0"/>
    <n v="0"/>
    <n v="0"/>
  </r>
  <r>
    <s v="APENs"/>
    <s v="08"/>
    <x v="4"/>
    <s v="31000304"/>
    <x v="15"/>
    <n v="0"/>
    <n v="19.600000000000001"/>
    <n v="0"/>
    <n v="0"/>
    <n v="0"/>
  </r>
  <r>
    <s v="APENs"/>
    <s v="08"/>
    <x v="4"/>
    <s v="40400311"/>
    <x v="18"/>
    <n v="0"/>
    <n v="1.8370632276306533"/>
    <n v="0"/>
    <n v="0"/>
    <n v="0"/>
  </r>
  <r>
    <s v="APENs"/>
    <s v="08"/>
    <x v="4"/>
    <s v="40400311"/>
    <x v="18"/>
    <n v="0"/>
    <n v="2.4248141114708175"/>
    <n v="0"/>
    <n v="0"/>
    <n v="0"/>
  </r>
  <r>
    <s v="APENs"/>
    <s v="08"/>
    <x v="4"/>
    <s v="40400311"/>
    <x v="18"/>
    <n v="0"/>
    <n v="3.5538425534521569"/>
    <n v="0"/>
    <n v="0"/>
    <n v="0"/>
  </r>
  <r>
    <s v="APENs"/>
    <s v="08"/>
    <x v="4"/>
    <s v="31000301"/>
    <x v="15"/>
    <n v="0"/>
    <n v="9"/>
    <n v="0"/>
    <n v="0"/>
    <n v="0"/>
  </r>
  <r>
    <s v="APENs"/>
    <s v="08"/>
    <x v="4"/>
    <s v="31000220"/>
    <x v="29"/>
    <n v="0"/>
    <n v="2.8"/>
    <n v="0"/>
    <n v="0"/>
    <n v="0"/>
  </r>
  <r>
    <s v="APENs"/>
    <s v="08"/>
    <x v="4"/>
    <s v="31000227"/>
    <x v="15"/>
    <n v="0"/>
    <n v="5.5"/>
    <n v="0"/>
    <n v="0"/>
    <n v="0"/>
  </r>
  <r>
    <s v="APENs"/>
    <s v="08"/>
    <x v="4"/>
    <s v="31000299"/>
    <x v="25"/>
    <n v="0"/>
    <n v="4.3499999999999996"/>
    <n v="0"/>
    <n v="0"/>
    <n v="0"/>
  </r>
  <r>
    <s v="APENs"/>
    <s v="08"/>
    <x v="4"/>
    <s v="40400311"/>
    <x v="18"/>
    <n v="0"/>
    <n v="8.2831857810946268"/>
    <n v="0"/>
    <n v="0"/>
    <n v="0"/>
  </r>
  <r>
    <s v="APENs"/>
    <s v="08"/>
    <x v="4"/>
    <s v="31000304"/>
    <x v="15"/>
    <n v="0"/>
    <n v="11.4"/>
    <n v="0"/>
    <n v="0"/>
    <n v="0"/>
  </r>
  <r>
    <s v="APENs"/>
    <s v="08"/>
    <x v="4"/>
    <s v="31000224"/>
    <x v="19"/>
    <n v="0"/>
    <n v="9.0783570000000005"/>
    <n v="0"/>
    <n v="0"/>
    <n v="0"/>
  </r>
  <r>
    <s v="APENs"/>
    <s v="08"/>
    <x v="4"/>
    <s v="31000224"/>
    <x v="19"/>
    <n v="0"/>
    <n v="0.73974099999999998"/>
    <n v="0"/>
    <n v="0"/>
    <n v="0"/>
  </r>
  <r>
    <s v="APENs"/>
    <s v="08"/>
    <x v="4"/>
    <s v="31000304"/>
    <x v="15"/>
    <n v="0"/>
    <n v="6.38"/>
    <n v="0"/>
    <n v="0"/>
    <n v="0"/>
  </r>
  <r>
    <s v="APENs"/>
    <s v="08"/>
    <x v="4"/>
    <s v="40400311"/>
    <x v="18"/>
    <n v="0"/>
    <n v="4.6911662106982615"/>
    <n v="0"/>
    <n v="0"/>
    <n v="0"/>
  </r>
  <r>
    <s v="APENs"/>
    <s v="08"/>
    <x v="4"/>
    <s v="31000299"/>
    <x v="25"/>
    <n v="0"/>
    <n v="8.24"/>
    <n v="0"/>
    <n v="0"/>
    <n v="0"/>
  </r>
  <r>
    <s v="APENs"/>
    <s v="08"/>
    <x v="4"/>
    <s v="40400311"/>
    <x v="21"/>
    <n v="0"/>
    <n v="3.65"/>
    <n v="0"/>
    <n v="0"/>
    <n v="0"/>
  </r>
  <r>
    <s v="APENs"/>
    <s v="08"/>
    <x v="4"/>
    <s v="31000224"/>
    <x v="19"/>
    <n v="0"/>
    <n v="7.6100310000000002"/>
    <n v="0"/>
    <n v="0"/>
    <n v="0"/>
  </r>
  <r>
    <s v="APENs"/>
    <s v="08"/>
    <x v="4"/>
    <s v="31000224"/>
    <x v="19"/>
    <n v="0"/>
    <n v="0.62999700000000003"/>
    <n v="0"/>
    <n v="0"/>
    <n v="0"/>
  </r>
  <r>
    <s v="APENs"/>
    <s v="08"/>
    <x v="4"/>
    <s v="40400311"/>
    <x v="21"/>
    <n v="0"/>
    <n v="3.65"/>
    <n v="0"/>
    <n v="0"/>
    <n v="0"/>
  </r>
  <r>
    <s v="APENs"/>
    <s v="08"/>
    <x v="4"/>
    <s v="20200252"/>
    <x v="16"/>
    <n v="0"/>
    <n v="0"/>
    <n v="0.1"/>
    <n v="0"/>
    <n v="0"/>
  </r>
  <r>
    <s v="APENs"/>
    <s v="08"/>
    <x v="4"/>
    <s v="20200252"/>
    <x v="16"/>
    <n v="0.3"/>
    <n v="0"/>
    <n v="0"/>
    <n v="0"/>
    <n v="0"/>
  </r>
  <r>
    <s v="APENs"/>
    <s v="08"/>
    <x v="4"/>
    <s v="20200252"/>
    <x v="16"/>
    <n v="0"/>
    <n v="0"/>
    <n v="0"/>
    <n v="0"/>
    <n v="0.1"/>
  </r>
  <r>
    <s v="APENs"/>
    <s v="08"/>
    <x v="4"/>
    <s v="20200252"/>
    <x v="16"/>
    <n v="0"/>
    <n v="0"/>
    <n v="0"/>
    <n v="0"/>
    <n v="0"/>
  </r>
  <r>
    <s v="APENs"/>
    <s v="08"/>
    <x v="4"/>
    <s v="20200252"/>
    <x v="16"/>
    <n v="0"/>
    <n v="0"/>
    <n v="0"/>
    <n v="0.1"/>
    <n v="0"/>
  </r>
  <r>
    <s v="APENs"/>
    <s v="08"/>
    <x v="4"/>
    <s v="20200252"/>
    <x v="16"/>
    <n v="0"/>
    <n v="0.1"/>
    <n v="0"/>
    <n v="0"/>
    <n v="0"/>
  </r>
  <r>
    <s v="APENs"/>
    <s v="08"/>
    <x v="4"/>
    <s v="31000304"/>
    <x v="15"/>
    <n v="0"/>
    <n v="12.269292999999999"/>
    <n v="0"/>
    <n v="0"/>
    <n v="0"/>
  </r>
  <r>
    <s v="APENs"/>
    <s v="08"/>
    <x v="4"/>
    <s v="31000301"/>
    <x v="15"/>
    <n v="0"/>
    <n v="1.36"/>
    <n v="0"/>
    <n v="0"/>
    <n v="0"/>
  </r>
  <r>
    <s v="APENs"/>
    <s v="08"/>
    <x v="4"/>
    <s v="31000299"/>
    <x v="25"/>
    <n v="0"/>
    <n v="10.199999999999999"/>
    <n v="0"/>
    <n v="0"/>
    <n v="0"/>
  </r>
  <r>
    <s v="APENs"/>
    <s v="08"/>
    <x v="4"/>
    <s v="31000304"/>
    <x v="15"/>
    <n v="0"/>
    <n v="9.4"/>
    <n v="0"/>
    <n v="0"/>
    <n v="0"/>
  </r>
  <r>
    <s v="APENs"/>
    <s v="08"/>
    <x v="4"/>
    <s v="31088801"/>
    <x v="17"/>
    <n v="0"/>
    <n v="2.6879400000000002"/>
    <n v="0"/>
    <n v="0"/>
    <n v="0"/>
  </r>
  <r>
    <s v="APENs"/>
    <s v="08"/>
    <x v="4"/>
    <s v="40400311"/>
    <x v="18"/>
    <n v="0"/>
    <n v="15.765392312121993"/>
    <n v="0"/>
    <n v="0"/>
    <n v="0"/>
  </r>
  <r>
    <s v="APENs"/>
    <s v="08"/>
    <x v="4"/>
    <s v="31000304"/>
    <x v="15"/>
    <n v="0"/>
    <n v="9.41"/>
    <n v="0"/>
    <n v="0"/>
    <n v="0"/>
  </r>
  <r>
    <s v="APENs"/>
    <s v="08"/>
    <x v="4"/>
    <s v="31000223"/>
    <x v="19"/>
    <n v="0"/>
    <n v="18.899999999999999"/>
    <n v="0"/>
    <n v="0"/>
    <n v="0"/>
  </r>
  <r>
    <s v="APENs"/>
    <s v="08"/>
    <x v="4"/>
    <s v="31000304"/>
    <x v="15"/>
    <n v="0"/>
    <n v="14.49999"/>
    <n v="0"/>
    <n v="0"/>
    <n v="0"/>
  </r>
  <r>
    <s v="APENs"/>
    <s v="08"/>
    <x v="4"/>
    <s v="31088801"/>
    <x v="17"/>
    <n v="0"/>
    <n v="2.8"/>
    <n v="0"/>
    <n v="0"/>
    <n v="0"/>
  </r>
  <r>
    <s v="APENs"/>
    <s v="08"/>
    <x v="4"/>
    <s v="40400311"/>
    <x v="18"/>
    <n v="0"/>
    <n v="3.6905288055080092"/>
    <n v="0"/>
    <n v="0"/>
    <n v="0"/>
  </r>
  <r>
    <s v="APENs"/>
    <s v="08"/>
    <x v="4"/>
    <s v="20200254"/>
    <x v="16"/>
    <n v="0"/>
    <n v="0"/>
    <n v="0.28000000000000003"/>
    <n v="0"/>
    <n v="0"/>
  </r>
  <r>
    <s v="APENs"/>
    <s v="08"/>
    <x v="4"/>
    <s v="20200254"/>
    <x v="16"/>
    <n v="0.7"/>
    <n v="0"/>
    <n v="0"/>
    <n v="0"/>
    <n v="0"/>
  </r>
  <r>
    <s v="APENs"/>
    <s v="08"/>
    <x v="4"/>
    <s v="20200254"/>
    <x v="16"/>
    <n v="0"/>
    <n v="0.1"/>
    <n v="0"/>
    <n v="0"/>
    <n v="0"/>
  </r>
  <r>
    <s v="APENs"/>
    <s v="08"/>
    <x v="4"/>
    <s v="20200254"/>
    <x v="16"/>
    <n v="0"/>
    <n v="0"/>
    <n v="0.89"/>
    <n v="0"/>
    <n v="0"/>
  </r>
  <r>
    <s v="APENs"/>
    <s v="08"/>
    <x v="4"/>
    <s v="20200254"/>
    <x v="16"/>
    <n v="1.76"/>
    <n v="0"/>
    <n v="0"/>
    <n v="0"/>
    <n v="0"/>
  </r>
  <r>
    <s v="APENs"/>
    <s v="08"/>
    <x v="4"/>
    <s v="20200254"/>
    <x v="16"/>
    <n v="0"/>
    <n v="0"/>
    <n v="0"/>
    <n v="0"/>
    <n v="0.17899999999999999"/>
  </r>
  <r>
    <s v="APENs"/>
    <s v="08"/>
    <x v="4"/>
    <s v="20200254"/>
    <x v="16"/>
    <n v="0"/>
    <n v="0"/>
    <n v="0"/>
    <n v="0"/>
    <n v="0"/>
  </r>
  <r>
    <s v="APENs"/>
    <s v="08"/>
    <x v="4"/>
    <s v="20200254"/>
    <x v="16"/>
    <n v="0"/>
    <n v="0"/>
    <n v="0"/>
    <n v="1.119E-2"/>
    <n v="0"/>
  </r>
  <r>
    <s v="APENs"/>
    <s v="08"/>
    <x v="4"/>
    <s v="20200254"/>
    <x v="16"/>
    <n v="0"/>
    <n v="0.27"/>
    <n v="0"/>
    <n v="0"/>
    <n v="0"/>
  </r>
  <r>
    <s v="APENs"/>
    <s v="08"/>
    <x v="4"/>
    <s v="31000223"/>
    <x v="19"/>
    <n v="0"/>
    <n v="9.93"/>
    <n v="0"/>
    <n v="0"/>
    <n v="0"/>
  </r>
  <r>
    <s v="APENs"/>
    <s v="08"/>
    <x v="4"/>
    <s v="31000304"/>
    <x v="15"/>
    <n v="0"/>
    <n v="6.34"/>
    <n v="0"/>
    <n v="0"/>
    <n v="0"/>
  </r>
  <r>
    <s v="APENs"/>
    <s v="08"/>
    <x v="4"/>
    <s v="40400311"/>
    <x v="18"/>
    <n v="0"/>
    <n v="2.2252521834692738"/>
    <n v="0"/>
    <n v="0"/>
    <n v="0"/>
  </r>
  <r>
    <s v="APENs"/>
    <s v="08"/>
    <x v="4"/>
    <s v="31000207"/>
    <x v="17"/>
    <n v="0"/>
    <n v="17.2"/>
    <n v="0"/>
    <n v="0"/>
    <n v="0"/>
  </r>
  <r>
    <s v="APENs"/>
    <s v="08"/>
    <x v="4"/>
    <s v="31000304"/>
    <x v="15"/>
    <n v="0"/>
    <n v="11.999999000000001"/>
    <n v="0"/>
    <n v="0"/>
    <n v="0"/>
  </r>
  <r>
    <s v="APENs"/>
    <s v="08"/>
    <x v="4"/>
    <s v="40400311"/>
    <x v="18"/>
    <n v="0"/>
    <n v="3.991238560030884"/>
    <n v="0"/>
    <n v="0"/>
    <n v="0"/>
  </r>
  <r>
    <s v="APENs"/>
    <s v="08"/>
    <x v="4"/>
    <s v="31000224"/>
    <x v="19"/>
    <n v="0"/>
    <n v="29.000001000000001"/>
    <n v="0"/>
    <n v="0"/>
    <n v="0"/>
  </r>
  <r>
    <s v="APENs"/>
    <s v="08"/>
    <x v="4"/>
    <s v="31088801"/>
    <x v="17"/>
    <n v="0"/>
    <n v="2.2000000000000002"/>
    <n v="0"/>
    <n v="0"/>
    <n v="0"/>
  </r>
  <r>
    <s v="APENs"/>
    <s v="08"/>
    <x v="4"/>
    <s v="40400311"/>
    <x v="18"/>
    <n v="0"/>
    <n v="6.5855436240509588"/>
    <n v="0"/>
    <n v="0"/>
    <n v="0"/>
  </r>
  <r>
    <s v="APENs"/>
    <s v="08"/>
    <x v="4"/>
    <s v="20200256"/>
    <x v="16"/>
    <n v="0"/>
    <n v="0"/>
    <n v="6"/>
    <n v="0"/>
    <n v="0"/>
  </r>
  <r>
    <s v="APENs"/>
    <s v="08"/>
    <x v="4"/>
    <s v="20200256"/>
    <x v="16"/>
    <n v="3.5"/>
    <n v="0"/>
    <n v="0"/>
    <n v="0"/>
    <n v="0"/>
  </r>
  <r>
    <s v="APENs"/>
    <s v="08"/>
    <x v="4"/>
    <s v="20200256"/>
    <x v="16"/>
    <n v="0"/>
    <n v="0"/>
    <n v="0"/>
    <n v="0"/>
    <n v="1.6500000000000001E-2"/>
  </r>
  <r>
    <s v="APENs"/>
    <s v="08"/>
    <x v="4"/>
    <s v="20200256"/>
    <x v="16"/>
    <n v="0"/>
    <n v="0"/>
    <n v="0"/>
    <n v="9.8999999999999999E-4"/>
    <n v="0"/>
  </r>
  <r>
    <s v="APENs"/>
    <s v="08"/>
    <x v="4"/>
    <s v="20200256"/>
    <x v="16"/>
    <n v="0"/>
    <n v="0"/>
    <n v="1.8"/>
    <n v="0"/>
    <n v="0"/>
  </r>
  <r>
    <s v="APENs"/>
    <s v="08"/>
    <x v="4"/>
    <s v="20200256"/>
    <x v="16"/>
    <n v="21.6"/>
    <n v="0"/>
    <n v="0"/>
    <n v="0"/>
    <n v="0"/>
  </r>
  <r>
    <s v="APENs"/>
    <s v="08"/>
    <x v="4"/>
    <s v="20200256"/>
    <x v="16"/>
    <n v="0"/>
    <n v="0"/>
    <n v="0"/>
    <n v="0"/>
    <n v="0.04"/>
  </r>
  <r>
    <s v="APENs"/>
    <s v="08"/>
    <x v="4"/>
    <s v="20200256"/>
    <x v="16"/>
    <n v="0"/>
    <n v="0"/>
    <n v="0"/>
    <n v="2.3999999999999998E-3"/>
    <n v="0"/>
  </r>
  <r>
    <s v="APENs"/>
    <s v="08"/>
    <x v="4"/>
    <s v="20200256"/>
    <x v="16"/>
    <n v="0"/>
    <n v="0.3"/>
    <n v="0"/>
    <n v="0"/>
    <n v="0"/>
  </r>
  <r>
    <s v="APENs"/>
    <s v="08"/>
    <x v="4"/>
    <s v="20200256"/>
    <x v="16"/>
    <n v="0"/>
    <n v="0"/>
    <n v="1.5120119999999999"/>
    <n v="0"/>
    <n v="0"/>
  </r>
  <r>
    <s v="APENs"/>
    <s v="08"/>
    <x v="4"/>
    <s v="20200256"/>
    <x v="16"/>
    <n v="0"/>
    <n v="0"/>
    <n v="1.5120119999999999"/>
    <n v="0"/>
    <n v="0"/>
  </r>
  <r>
    <s v="APENs"/>
    <s v="08"/>
    <x v="4"/>
    <s v="20200256"/>
    <x v="16"/>
    <n v="14.585388"/>
    <n v="0"/>
    <n v="0"/>
    <n v="0"/>
    <n v="0"/>
  </r>
  <r>
    <s v="APENs"/>
    <s v="08"/>
    <x v="4"/>
    <s v="20200256"/>
    <x v="16"/>
    <n v="14.585388"/>
    <n v="0"/>
    <n v="0"/>
    <n v="0"/>
    <n v="0"/>
  </r>
  <r>
    <s v="APENs"/>
    <s v="08"/>
    <x v="4"/>
    <s v="20200256"/>
    <x v="16"/>
    <n v="0"/>
    <n v="0"/>
    <n v="0"/>
    <n v="0"/>
    <n v="3.5499999999999997E-2"/>
  </r>
  <r>
    <s v="APENs"/>
    <s v="08"/>
    <x v="4"/>
    <s v="20200256"/>
    <x v="16"/>
    <n v="0"/>
    <n v="0.33190500000000001"/>
    <n v="0"/>
    <n v="0"/>
    <n v="0"/>
  </r>
  <r>
    <s v="APENs"/>
    <s v="08"/>
    <x v="4"/>
    <s v="20200256"/>
    <x v="16"/>
    <n v="0"/>
    <n v="0.33190500000000001"/>
    <n v="0"/>
    <n v="0"/>
    <n v="0"/>
  </r>
  <r>
    <s v="APENs"/>
    <s v="08"/>
    <x v="4"/>
    <s v="31000301"/>
    <x v="15"/>
    <n v="0"/>
    <n v="10.67625"/>
    <n v="0"/>
    <n v="0"/>
    <n v="0"/>
  </r>
  <r>
    <s v="APENs"/>
    <s v="08"/>
    <x v="4"/>
    <s v="31000223"/>
    <x v="19"/>
    <n v="0"/>
    <n v="18.3"/>
    <n v="0"/>
    <n v="0"/>
    <n v="0"/>
  </r>
  <r>
    <s v="APENs"/>
    <s v="08"/>
    <x v="4"/>
    <s v="31088801"/>
    <x v="17"/>
    <n v="0"/>
    <n v="6.5"/>
    <n v="0"/>
    <n v="0"/>
    <n v="0"/>
  </r>
  <r>
    <s v="APENs"/>
    <s v="08"/>
    <x v="4"/>
    <s v="40400311"/>
    <x v="18"/>
    <n v="0"/>
    <n v="9.7785344720756662"/>
    <n v="0"/>
    <n v="0"/>
    <n v="0"/>
  </r>
  <r>
    <s v="APENs"/>
    <s v="08"/>
    <x v="4"/>
    <s v="20200256"/>
    <x v="16"/>
    <n v="0"/>
    <n v="0"/>
    <n v="4.75"/>
    <n v="0"/>
    <n v="0"/>
  </r>
  <r>
    <s v="APENs"/>
    <s v="08"/>
    <x v="4"/>
    <s v="20200256"/>
    <x v="16"/>
    <n v="2.9"/>
    <n v="0"/>
    <n v="0"/>
    <n v="0"/>
    <n v="0"/>
  </r>
  <r>
    <s v="APENs"/>
    <s v="08"/>
    <x v="4"/>
    <s v="20200256"/>
    <x v="16"/>
    <n v="0"/>
    <n v="0"/>
    <n v="0"/>
    <n v="0"/>
    <n v="0.02"/>
  </r>
  <r>
    <s v="APENs"/>
    <s v="08"/>
    <x v="4"/>
    <s v="20200256"/>
    <x v="16"/>
    <n v="0"/>
    <n v="0.04"/>
    <n v="0"/>
    <n v="0"/>
    <n v="0"/>
  </r>
  <r>
    <s v="APENs"/>
    <s v="08"/>
    <x v="4"/>
    <s v="31000223"/>
    <x v="19"/>
    <n v="0"/>
    <n v="14.4"/>
    <n v="0"/>
    <n v="0"/>
    <n v="0"/>
  </r>
  <r>
    <s v="APENs"/>
    <s v="08"/>
    <x v="4"/>
    <s v="40400311"/>
    <x v="18"/>
    <n v="0"/>
    <n v="9.9780964000772094"/>
    <n v="0"/>
    <n v="0"/>
    <n v="0"/>
  </r>
  <r>
    <s v="APENs"/>
    <s v="08"/>
    <x v="4"/>
    <s v="31000223"/>
    <x v="19"/>
    <n v="0"/>
    <n v="14.399984"/>
    <n v="0"/>
    <n v="0"/>
    <n v="0"/>
  </r>
  <r>
    <s v="APENs"/>
    <s v="08"/>
    <x v="4"/>
    <s v="40400311"/>
    <x v="18"/>
    <n v="0"/>
    <n v="5.4893198825630236"/>
    <n v="0"/>
    <n v="0"/>
    <n v="0"/>
  </r>
  <r>
    <s v="APENs"/>
    <s v="08"/>
    <x v="4"/>
    <s v="31000299"/>
    <x v="25"/>
    <n v="0"/>
    <n v="14.4"/>
    <n v="0"/>
    <n v="0"/>
    <n v="0"/>
  </r>
  <r>
    <s v="APENs"/>
    <s v="08"/>
    <x v="4"/>
    <s v="40400311"/>
    <x v="18"/>
    <n v="0"/>
    <n v="2.5943050640200749"/>
    <n v="0"/>
    <n v="0"/>
    <n v="0"/>
  </r>
  <r>
    <s v="APENs"/>
    <s v="08"/>
    <x v="4"/>
    <s v="31000299"/>
    <x v="25"/>
    <n v="0"/>
    <n v="14.4"/>
    <n v="0"/>
    <n v="0"/>
    <n v="0"/>
  </r>
  <r>
    <s v="APENs"/>
    <s v="08"/>
    <x v="4"/>
    <s v="40400311"/>
    <x v="18"/>
    <n v="0"/>
    <n v="5.4893198825630236"/>
    <n v="0"/>
    <n v="0"/>
    <n v="0"/>
  </r>
  <r>
    <s v="APENs"/>
    <s v="08"/>
    <x v="4"/>
    <s v="31000223"/>
    <x v="19"/>
    <n v="0"/>
    <n v="14.4"/>
    <n v="0"/>
    <n v="0"/>
    <n v="0"/>
  </r>
  <r>
    <s v="APENs"/>
    <s v="08"/>
    <x v="4"/>
    <s v="31000302"/>
    <x v="15"/>
    <n v="0"/>
    <n v="8.0999339999999993"/>
    <n v="0"/>
    <n v="0"/>
    <n v="0"/>
  </r>
  <r>
    <s v="APENs"/>
    <s v="08"/>
    <x v="4"/>
    <s v="31088801"/>
    <x v="17"/>
    <n v="0"/>
    <n v="3.07"/>
    <n v="0"/>
    <n v="0"/>
    <n v="0"/>
  </r>
  <r>
    <s v="APENs"/>
    <s v="08"/>
    <x v="4"/>
    <s v="40400311"/>
    <x v="18"/>
    <n v="0"/>
    <n v="10.478368082601628"/>
    <n v="0"/>
    <n v="0"/>
    <n v="0"/>
  </r>
  <r>
    <s v="APENs"/>
    <s v="08"/>
    <x v="4"/>
    <s v="20200256"/>
    <x v="16"/>
    <n v="0"/>
    <n v="0"/>
    <n v="1.4559740000000001"/>
    <n v="0"/>
    <n v="0"/>
  </r>
  <r>
    <s v="APENs"/>
    <s v="08"/>
    <x v="4"/>
    <s v="20200256"/>
    <x v="16"/>
    <n v="14.377734"/>
    <n v="0"/>
    <n v="0"/>
    <n v="0"/>
    <n v="0"/>
  </r>
  <r>
    <s v="APENs"/>
    <s v="08"/>
    <x v="4"/>
    <s v="20200256"/>
    <x v="16"/>
    <n v="0"/>
    <n v="0"/>
    <n v="0"/>
    <n v="0"/>
    <n v="2.6499999999999999E-2"/>
  </r>
  <r>
    <s v="APENs"/>
    <s v="08"/>
    <x v="4"/>
    <s v="20200256"/>
    <x v="16"/>
    <n v="0"/>
    <n v="0"/>
    <n v="0"/>
    <n v="1.5900000000000001E-3"/>
    <n v="0"/>
  </r>
  <r>
    <s v="APENs"/>
    <s v="08"/>
    <x v="4"/>
    <s v="20200256"/>
    <x v="16"/>
    <n v="0"/>
    <n v="0.32595000000000002"/>
    <n v="0"/>
    <n v="0"/>
    <n v="0"/>
  </r>
  <r>
    <s v="APENs"/>
    <s v="08"/>
    <x v="4"/>
    <s v="20200256"/>
    <x v="16"/>
    <n v="0"/>
    <n v="0"/>
    <n v="0.72066200000000002"/>
    <n v="0"/>
    <n v="0"/>
  </r>
  <r>
    <s v="APENs"/>
    <s v="08"/>
    <x v="4"/>
    <s v="20200256"/>
    <x v="16"/>
    <n v="8.4540799999999994"/>
    <n v="0"/>
    <n v="0"/>
    <n v="0"/>
    <n v="0"/>
  </r>
  <r>
    <s v="APENs"/>
    <s v="08"/>
    <x v="4"/>
    <s v="20200256"/>
    <x v="16"/>
    <n v="0"/>
    <n v="0"/>
    <n v="0"/>
    <n v="0"/>
    <n v="0.02"/>
  </r>
  <r>
    <s v="APENs"/>
    <s v="08"/>
    <x v="4"/>
    <s v="20200256"/>
    <x v="16"/>
    <n v="0"/>
    <n v="0"/>
    <n v="0"/>
    <n v="1.1999999999999999E-3"/>
    <n v="0"/>
  </r>
  <r>
    <s v="APENs"/>
    <s v="08"/>
    <x v="4"/>
    <s v="20200256"/>
    <x v="16"/>
    <n v="0"/>
    <n v="3.6638999999999998E-2"/>
    <n v="0"/>
    <n v="0"/>
    <n v="0"/>
  </r>
  <r>
    <s v="APENs"/>
    <s v="08"/>
    <x v="4"/>
    <s v="20200256"/>
    <x v="16"/>
    <n v="0"/>
    <n v="0"/>
    <n v="0.72066200000000002"/>
    <n v="0"/>
    <n v="0"/>
  </r>
  <r>
    <s v="APENs"/>
    <s v="08"/>
    <x v="4"/>
    <s v="20200256"/>
    <x v="16"/>
    <n v="8.4540799999999994"/>
    <n v="0"/>
    <n v="0"/>
    <n v="0"/>
    <n v="0"/>
  </r>
  <r>
    <s v="APENs"/>
    <s v="08"/>
    <x v="4"/>
    <s v="20200256"/>
    <x v="16"/>
    <n v="0"/>
    <n v="0"/>
    <n v="0"/>
    <n v="0"/>
    <n v="0.02"/>
  </r>
  <r>
    <s v="APENs"/>
    <s v="08"/>
    <x v="4"/>
    <s v="20200256"/>
    <x v="16"/>
    <n v="0"/>
    <n v="0"/>
    <n v="0"/>
    <n v="1.1999999999999999E-3"/>
    <n v="0"/>
  </r>
  <r>
    <s v="APENs"/>
    <s v="08"/>
    <x v="4"/>
    <s v="20200256"/>
    <x v="16"/>
    <n v="0"/>
    <n v="3.2639000000000001E-2"/>
    <n v="0"/>
    <n v="0"/>
    <n v="0"/>
  </r>
  <r>
    <s v="APENs"/>
    <s v="08"/>
    <x v="4"/>
    <s v="40400311"/>
    <x v="18"/>
    <n v="0"/>
    <n v="2.0612286810022509"/>
    <n v="0"/>
    <n v="0"/>
    <n v="0"/>
  </r>
  <r>
    <s v="APENs"/>
    <s v="08"/>
    <x v="7"/>
    <s v="31000301"/>
    <x v="15"/>
    <n v="0"/>
    <n v="5.3019999999999996"/>
    <n v="0"/>
    <n v="0"/>
    <n v="0"/>
  </r>
  <r>
    <s v="APENs"/>
    <s v="08"/>
    <x v="7"/>
    <s v="31000302"/>
    <x v="15"/>
    <n v="0"/>
    <n v="3.6739999999999999"/>
    <n v="0"/>
    <n v="0"/>
    <n v="0"/>
  </r>
  <r>
    <s v="APENs"/>
    <s v="08"/>
    <x v="7"/>
    <s v="31000302"/>
    <x v="15"/>
    <n v="0"/>
    <n v="5.08"/>
    <n v="0"/>
    <n v="0"/>
    <n v="0"/>
  </r>
  <r>
    <s v="APENs"/>
    <s v="08"/>
    <x v="7"/>
    <s v="31000302"/>
    <x v="15"/>
    <n v="0"/>
    <n v="5.3019999999999996"/>
    <n v="0"/>
    <n v="0"/>
    <n v="0"/>
  </r>
  <r>
    <s v="APENs"/>
    <s v="08"/>
    <x v="7"/>
    <s v="31000228"/>
    <x v="15"/>
    <n v="0"/>
    <n v="5.1959999999999997"/>
    <n v="0"/>
    <n v="0"/>
    <n v="0"/>
  </r>
  <r>
    <s v="APENs"/>
    <s v="08"/>
    <x v="5"/>
    <s v="20200252"/>
    <x v="16"/>
    <n v="0"/>
    <n v="0"/>
    <n v="13.7"/>
    <n v="0"/>
    <n v="0"/>
  </r>
  <r>
    <s v="APENs"/>
    <s v="08"/>
    <x v="5"/>
    <s v="20200252"/>
    <x v="16"/>
    <n v="6.8"/>
    <n v="0"/>
    <n v="0"/>
    <n v="0"/>
    <n v="0"/>
  </r>
  <r>
    <s v="APENs"/>
    <s v="08"/>
    <x v="5"/>
    <s v="20200252"/>
    <x v="16"/>
    <n v="0"/>
    <n v="0"/>
    <n v="0"/>
    <n v="0"/>
    <n v="0.17599999999999999"/>
  </r>
  <r>
    <s v="APENs"/>
    <s v="08"/>
    <x v="5"/>
    <s v="20200252"/>
    <x v="16"/>
    <n v="0"/>
    <n v="0"/>
    <n v="0"/>
    <n v="0"/>
    <n v="0"/>
  </r>
  <r>
    <s v="APENs"/>
    <s v="08"/>
    <x v="5"/>
    <s v="20200252"/>
    <x v="16"/>
    <n v="0"/>
    <n v="0"/>
    <n v="0"/>
    <n v="1.056E-2"/>
    <n v="0"/>
  </r>
  <r>
    <s v="APENs"/>
    <s v="08"/>
    <x v="5"/>
    <s v="20200252"/>
    <x v="16"/>
    <n v="0"/>
    <n v="1.2"/>
    <n v="0"/>
    <n v="0"/>
    <n v="0"/>
  </r>
  <r>
    <s v="APENs"/>
    <s v="08"/>
    <x v="5"/>
    <s v="31000227"/>
    <x v="15"/>
    <n v="0"/>
    <n v="14.2"/>
    <n v="0"/>
    <n v="0"/>
    <n v="0"/>
  </r>
  <r>
    <s v="APENs"/>
    <s v="08"/>
    <x v="5"/>
    <s v="40400311"/>
    <x v="18"/>
    <n v="0"/>
    <n v="8.2013391468535985"/>
    <n v="0"/>
    <n v="0"/>
    <n v="0"/>
  </r>
  <r>
    <s v="APENs"/>
    <s v="08"/>
    <x v="5"/>
    <s v="20200202"/>
    <x v="16"/>
    <n v="0"/>
    <n v="0"/>
    <n v="10.19"/>
    <n v="0"/>
    <n v="0"/>
  </r>
  <r>
    <s v="APENs"/>
    <s v="08"/>
    <x v="5"/>
    <s v="20200202"/>
    <x v="16"/>
    <n v="6.76"/>
    <n v="0"/>
    <n v="0"/>
    <n v="0"/>
    <n v="0"/>
  </r>
  <r>
    <s v="APENs"/>
    <s v="08"/>
    <x v="5"/>
    <s v="20200202"/>
    <x v="16"/>
    <n v="0"/>
    <n v="0"/>
    <n v="0"/>
    <n v="0"/>
    <n v="0.10150000000000001"/>
  </r>
  <r>
    <s v="APENs"/>
    <s v="08"/>
    <x v="5"/>
    <s v="20200202"/>
    <x v="16"/>
    <n v="0"/>
    <n v="0"/>
    <n v="0"/>
    <n v="0"/>
    <n v="0"/>
  </r>
  <r>
    <s v="APENs"/>
    <s v="08"/>
    <x v="5"/>
    <s v="20200202"/>
    <x v="16"/>
    <n v="0"/>
    <n v="0"/>
    <n v="0"/>
    <n v="6.0899999999999999E-3"/>
    <n v="0"/>
  </r>
  <r>
    <s v="APENs"/>
    <s v="08"/>
    <x v="5"/>
    <s v="20200202"/>
    <x v="16"/>
    <n v="0"/>
    <n v="3.43"/>
    <n v="0"/>
    <n v="0"/>
    <n v="0"/>
  </r>
  <r>
    <s v="APENs"/>
    <s v="08"/>
    <x v="5"/>
    <s v="31000199"/>
    <x v="18"/>
    <n v="0"/>
    <n v="8.5018848778740068"/>
    <n v="0"/>
    <n v="0"/>
    <n v="0"/>
  </r>
  <r>
    <s v="APENs"/>
    <s v="08"/>
    <x v="5"/>
    <s v="31000207"/>
    <x v="17"/>
    <n v="0"/>
    <n v="10.3"/>
    <n v="0"/>
    <n v="0"/>
    <n v="0"/>
  </r>
  <r>
    <s v="APENs"/>
    <s v="08"/>
    <x v="5"/>
    <s v="31000301"/>
    <x v="15"/>
    <n v="0"/>
    <n v="18.601607000000001"/>
    <n v="0"/>
    <n v="0"/>
    <n v="0"/>
  </r>
  <r>
    <s v="APENs"/>
    <s v="08"/>
    <x v="5"/>
    <s v="31088811"/>
    <x v="17"/>
    <n v="0"/>
    <n v="22.6"/>
    <n v="0"/>
    <n v="0"/>
    <n v="0"/>
  </r>
  <r>
    <s v="APENs"/>
    <s v="08"/>
    <x v="5"/>
    <s v="40400311"/>
    <x v="18"/>
    <n v="0"/>
    <n v="4.5107365307694796"/>
    <n v="0"/>
    <n v="0"/>
    <n v="0"/>
  </r>
  <r>
    <s v="APENs"/>
    <s v="08"/>
    <x v="5"/>
    <s v="40400311"/>
    <x v="18"/>
    <n v="0"/>
    <n v="1.5666258680542329"/>
    <n v="0"/>
    <n v="0"/>
    <n v="0"/>
  </r>
  <r>
    <s v="APENs"/>
    <s v="08"/>
    <x v="5"/>
    <s v="40400315"/>
    <x v="18"/>
    <n v="0"/>
    <n v="21.000885824617299"/>
    <n v="0"/>
    <n v="0"/>
    <n v="0"/>
  </r>
  <r>
    <s v="APENs"/>
    <s v="08"/>
    <x v="5"/>
    <s v="20200202"/>
    <x v="16"/>
    <n v="0"/>
    <n v="0"/>
    <n v="19.760000000000002"/>
    <n v="0"/>
    <n v="0"/>
  </r>
  <r>
    <s v="APENs"/>
    <s v="08"/>
    <x v="5"/>
    <s v="20200202"/>
    <x v="16"/>
    <n v="0"/>
    <n v="0"/>
    <n v="20.329999999999998"/>
    <n v="0"/>
    <n v="0"/>
  </r>
  <r>
    <s v="APENs"/>
    <s v="08"/>
    <x v="5"/>
    <s v="20200202"/>
    <x v="16"/>
    <n v="19.760000000000002"/>
    <n v="0"/>
    <n v="0"/>
    <n v="0"/>
    <n v="0"/>
  </r>
  <r>
    <s v="APENs"/>
    <s v="08"/>
    <x v="5"/>
    <s v="20200202"/>
    <x v="16"/>
    <n v="20.329999999999998"/>
    <n v="0"/>
    <n v="0"/>
    <n v="0"/>
    <n v="0"/>
  </r>
  <r>
    <s v="APENs"/>
    <s v="08"/>
    <x v="5"/>
    <s v="20200202"/>
    <x v="16"/>
    <n v="0"/>
    <n v="0"/>
    <n v="0"/>
    <n v="0"/>
    <n v="0.39074999999999999"/>
  </r>
  <r>
    <s v="APENs"/>
    <s v="08"/>
    <x v="5"/>
    <s v="20200202"/>
    <x v="16"/>
    <n v="0"/>
    <n v="0"/>
    <n v="0"/>
    <n v="0"/>
    <n v="0.39100000000000001"/>
  </r>
  <r>
    <s v="APENs"/>
    <s v="08"/>
    <x v="5"/>
    <s v="20200202"/>
    <x v="16"/>
    <n v="0"/>
    <n v="0"/>
    <n v="0"/>
    <n v="0"/>
    <n v="0"/>
  </r>
  <r>
    <s v="APENs"/>
    <s v="08"/>
    <x v="5"/>
    <s v="20200202"/>
    <x v="16"/>
    <n v="0"/>
    <n v="0"/>
    <n v="0"/>
    <n v="0"/>
    <n v="0"/>
  </r>
  <r>
    <s v="APENs"/>
    <s v="08"/>
    <x v="5"/>
    <s v="20200202"/>
    <x v="16"/>
    <n v="0"/>
    <n v="0"/>
    <n v="0"/>
    <n v="2.3445000000000001E-2"/>
    <n v="0"/>
  </r>
  <r>
    <s v="APENs"/>
    <s v="08"/>
    <x v="5"/>
    <s v="20200202"/>
    <x v="16"/>
    <n v="0"/>
    <n v="0"/>
    <n v="0"/>
    <n v="2.3460000000000002E-2"/>
    <n v="0"/>
  </r>
  <r>
    <s v="APENs"/>
    <s v="08"/>
    <x v="5"/>
    <s v="20200202"/>
    <x v="16"/>
    <n v="0"/>
    <n v="12.4"/>
    <n v="0"/>
    <n v="0"/>
    <n v="0"/>
  </r>
  <r>
    <s v="APENs"/>
    <s v="08"/>
    <x v="5"/>
    <s v="20200202"/>
    <x v="16"/>
    <n v="0"/>
    <n v="12.75"/>
    <n v="0"/>
    <n v="0"/>
    <n v="0"/>
  </r>
  <r>
    <s v="APENs"/>
    <s v="08"/>
    <x v="5"/>
    <s v="20200202"/>
    <x v="16"/>
    <n v="0"/>
    <n v="0"/>
    <n v="1.63"/>
    <n v="0"/>
    <n v="0"/>
  </r>
  <r>
    <s v="APENs"/>
    <s v="08"/>
    <x v="5"/>
    <s v="20200202"/>
    <x v="16"/>
    <n v="1.08"/>
    <n v="0"/>
    <n v="0"/>
    <n v="0"/>
    <n v="0"/>
  </r>
  <r>
    <s v="APENs"/>
    <s v="08"/>
    <x v="5"/>
    <s v="20200202"/>
    <x v="16"/>
    <n v="0"/>
    <n v="0"/>
    <n v="0"/>
    <n v="0"/>
    <n v="0.28799999999999998"/>
  </r>
  <r>
    <s v="APENs"/>
    <s v="08"/>
    <x v="5"/>
    <s v="20200202"/>
    <x v="16"/>
    <n v="0"/>
    <n v="0"/>
    <n v="0"/>
    <n v="0"/>
    <n v="0"/>
  </r>
  <r>
    <s v="APENs"/>
    <s v="08"/>
    <x v="5"/>
    <s v="20200202"/>
    <x v="16"/>
    <n v="0"/>
    <n v="0"/>
    <n v="0"/>
    <n v="1.728E-2"/>
    <n v="0"/>
  </r>
  <r>
    <s v="APENs"/>
    <s v="08"/>
    <x v="5"/>
    <s v="20200202"/>
    <x v="16"/>
    <n v="0"/>
    <n v="0.54"/>
    <n v="0"/>
    <n v="0"/>
    <n v="0"/>
  </r>
  <r>
    <s v="APENs"/>
    <s v="08"/>
    <x v="5"/>
    <s v="20200253"/>
    <x v="16"/>
    <n v="0"/>
    <n v="0"/>
    <n v="8.3000000000000007"/>
    <n v="0"/>
    <n v="0"/>
  </r>
  <r>
    <s v="APENs"/>
    <s v="08"/>
    <x v="5"/>
    <s v="20200253"/>
    <x v="16"/>
    <n v="5.51"/>
    <n v="0"/>
    <n v="0"/>
    <n v="0"/>
    <n v="0"/>
  </r>
  <r>
    <s v="APENs"/>
    <s v="08"/>
    <x v="5"/>
    <s v="20200253"/>
    <x v="16"/>
    <n v="0"/>
    <n v="0"/>
    <n v="0"/>
    <n v="0"/>
    <n v="0.28799999999999998"/>
  </r>
  <r>
    <s v="APENs"/>
    <s v="08"/>
    <x v="5"/>
    <s v="20200253"/>
    <x v="16"/>
    <n v="0"/>
    <n v="0"/>
    <n v="0"/>
    <n v="0"/>
    <n v="0"/>
  </r>
  <r>
    <s v="APENs"/>
    <s v="08"/>
    <x v="5"/>
    <s v="20200253"/>
    <x v="16"/>
    <n v="0"/>
    <n v="0"/>
    <n v="0"/>
    <n v="1.728E-2"/>
    <n v="0"/>
  </r>
  <r>
    <s v="APENs"/>
    <s v="08"/>
    <x v="5"/>
    <s v="20200253"/>
    <x v="16"/>
    <n v="0"/>
    <n v="2.75"/>
    <n v="0"/>
    <n v="0"/>
    <n v="0"/>
  </r>
  <r>
    <s v="APENs"/>
    <s v="08"/>
    <x v="5"/>
    <s v="31000207"/>
    <x v="17"/>
    <n v="0"/>
    <n v="1.27"/>
    <n v="0"/>
    <n v="0"/>
    <n v="0"/>
  </r>
  <r>
    <s v="APENs"/>
    <s v="08"/>
    <x v="5"/>
    <s v="40400311"/>
    <x v="18"/>
    <n v="0"/>
    <n v="0.16949095254925672"/>
    <n v="0"/>
    <n v="0"/>
    <n v="0"/>
  </r>
  <r>
    <s v="APENs"/>
    <s v="08"/>
    <x v="5"/>
    <s v="20200202"/>
    <x v="16"/>
    <n v="0"/>
    <n v="0"/>
    <n v="22.3"/>
    <n v="0"/>
    <n v="0"/>
  </r>
  <r>
    <s v="APENs"/>
    <s v="08"/>
    <x v="5"/>
    <s v="20200202"/>
    <x v="16"/>
    <n v="28"/>
    <n v="0"/>
    <n v="0"/>
    <n v="0"/>
    <n v="0"/>
  </r>
  <r>
    <s v="APENs"/>
    <s v="08"/>
    <x v="5"/>
    <s v="20200202"/>
    <x v="16"/>
    <n v="0"/>
    <n v="0"/>
    <n v="0"/>
    <n v="0"/>
    <n v="0.48849999999999999"/>
  </r>
  <r>
    <s v="APENs"/>
    <s v="08"/>
    <x v="5"/>
    <s v="20200202"/>
    <x v="16"/>
    <n v="0"/>
    <n v="0"/>
    <n v="0"/>
    <n v="0"/>
    <n v="0"/>
  </r>
  <r>
    <s v="APENs"/>
    <s v="08"/>
    <x v="5"/>
    <s v="20200202"/>
    <x v="16"/>
    <n v="0"/>
    <n v="0"/>
    <n v="0"/>
    <n v="2.9309999999999999E-2"/>
    <n v="0"/>
  </r>
  <r>
    <s v="APENs"/>
    <s v="08"/>
    <x v="5"/>
    <s v="20200202"/>
    <x v="16"/>
    <n v="0"/>
    <n v="8.3000000000000007"/>
    <n v="0"/>
    <n v="0"/>
    <n v="0"/>
  </r>
  <r>
    <s v="APENs"/>
    <s v="08"/>
    <x v="5"/>
    <s v="20200202"/>
    <x v="16"/>
    <n v="0"/>
    <n v="0"/>
    <n v="22.3"/>
    <n v="0"/>
    <n v="0"/>
  </r>
  <r>
    <s v="APENs"/>
    <s v="08"/>
    <x v="5"/>
    <s v="20200202"/>
    <x v="16"/>
    <n v="28"/>
    <n v="0"/>
    <n v="0"/>
    <n v="0"/>
    <n v="0"/>
  </r>
  <r>
    <s v="APENs"/>
    <s v="08"/>
    <x v="5"/>
    <s v="20200202"/>
    <x v="16"/>
    <n v="0"/>
    <n v="0"/>
    <n v="0"/>
    <n v="0"/>
    <n v="0.48499999999999999"/>
  </r>
  <r>
    <s v="APENs"/>
    <s v="08"/>
    <x v="5"/>
    <s v="20200202"/>
    <x v="16"/>
    <n v="0"/>
    <n v="0"/>
    <n v="0"/>
    <n v="0"/>
    <n v="0"/>
  </r>
  <r>
    <s v="APENs"/>
    <s v="08"/>
    <x v="5"/>
    <s v="20200202"/>
    <x v="16"/>
    <n v="0"/>
    <n v="0"/>
    <n v="0"/>
    <n v="2.9100000000000001E-2"/>
    <n v="0"/>
  </r>
  <r>
    <s v="APENs"/>
    <s v="08"/>
    <x v="5"/>
    <s v="20200202"/>
    <x v="16"/>
    <n v="0"/>
    <n v="8.3000000000000007"/>
    <n v="0"/>
    <n v="0"/>
    <n v="0"/>
  </r>
  <r>
    <s v="APENs"/>
    <s v="08"/>
    <x v="5"/>
    <s v="20200256"/>
    <x v="16"/>
    <n v="0"/>
    <n v="0"/>
    <n v="12.5"/>
    <n v="0"/>
    <n v="0"/>
  </r>
  <r>
    <s v="APENs"/>
    <s v="08"/>
    <x v="5"/>
    <s v="20200256"/>
    <x v="16"/>
    <n v="12.5"/>
    <n v="0"/>
    <n v="0"/>
    <n v="0"/>
    <n v="0"/>
  </r>
  <r>
    <s v="APENs"/>
    <s v="08"/>
    <x v="5"/>
    <s v="20200256"/>
    <x v="16"/>
    <n v="0"/>
    <n v="0"/>
    <n v="0"/>
    <n v="0"/>
    <n v="0.27050000000000002"/>
  </r>
  <r>
    <s v="APENs"/>
    <s v="08"/>
    <x v="5"/>
    <s v="20200256"/>
    <x v="16"/>
    <n v="0"/>
    <n v="0"/>
    <n v="0"/>
    <n v="1.6230000000000001E-2"/>
    <n v="0"/>
  </r>
  <r>
    <s v="APENs"/>
    <s v="08"/>
    <x v="5"/>
    <s v="20200256"/>
    <x v="16"/>
    <n v="0"/>
    <n v="3.2"/>
    <n v="0"/>
    <n v="0"/>
    <n v="0"/>
  </r>
  <r>
    <s v="APENs"/>
    <s v="08"/>
    <x v="5"/>
    <s v="31000207"/>
    <x v="17"/>
    <n v="0"/>
    <n v="21"/>
    <n v="0"/>
    <n v="0"/>
    <n v="0"/>
  </r>
  <r>
    <s v="APENs"/>
    <s v="08"/>
    <x v="5"/>
    <s v="31000502"/>
    <x v="18"/>
    <n v="0"/>
    <n v="21.213706319068258"/>
    <n v="0"/>
    <n v="0"/>
    <n v="0"/>
  </r>
  <r>
    <s v="APENs"/>
    <s v="08"/>
    <x v="5"/>
    <s v="20200202"/>
    <x v="16"/>
    <n v="0"/>
    <n v="0"/>
    <n v="11.6"/>
    <n v="0"/>
    <n v="0"/>
  </r>
  <r>
    <s v="APENs"/>
    <s v="08"/>
    <x v="5"/>
    <s v="20200202"/>
    <x v="16"/>
    <n v="11.6"/>
    <n v="0"/>
    <n v="0"/>
    <n v="0"/>
    <n v="0"/>
  </r>
  <r>
    <s v="APENs"/>
    <s v="08"/>
    <x v="5"/>
    <s v="20200202"/>
    <x v="16"/>
    <n v="0"/>
    <n v="0"/>
    <n v="0"/>
    <n v="0"/>
    <n v="0.18"/>
  </r>
  <r>
    <s v="APENs"/>
    <s v="08"/>
    <x v="5"/>
    <s v="20200202"/>
    <x v="16"/>
    <n v="0"/>
    <n v="0"/>
    <n v="0"/>
    <n v="0"/>
    <n v="0"/>
  </r>
  <r>
    <s v="APENs"/>
    <s v="08"/>
    <x v="5"/>
    <s v="20200202"/>
    <x v="16"/>
    <n v="0"/>
    <n v="0"/>
    <n v="0"/>
    <n v="1.0800000000000001E-2"/>
    <n v="0"/>
  </r>
  <r>
    <s v="APENs"/>
    <s v="08"/>
    <x v="5"/>
    <s v="20200202"/>
    <x v="16"/>
    <n v="0"/>
    <n v="2.2999999999999998"/>
    <n v="0"/>
    <n v="0"/>
    <n v="0"/>
  </r>
  <r>
    <s v="APENs"/>
    <s v="08"/>
    <x v="5"/>
    <s v="20200254"/>
    <x v="16"/>
    <n v="0"/>
    <n v="0"/>
    <n v="5.7"/>
    <n v="0"/>
    <n v="0"/>
  </r>
  <r>
    <s v="APENs"/>
    <s v="08"/>
    <x v="5"/>
    <s v="20200254"/>
    <x v="16"/>
    <n v="17.7"/>
    <n v="0"/>
    <n v="0"/>
    <n v="0"/>
    <n v="0"/>
  </r>
  <r>
    <s v="APENs"/>
    <s v="08"/>
    <x v="5"/>
    <s v="20200254"/>
    <x v="16"/>
    <n v="0"/>
    <n v="0"/>
    <n v="0"/>
    <n v="0"/>
    <n v="0.495"/>
  </r>
  <r>
    <s v="APENs"/>
    <s v="08"/>
    <x v="5"/>
    <s v="20200254"/>
    <x v="16"/>
    <n v="0"/>
    <n v="0"/>
    <n v="0"/>
    <n v="0"/>
    <n v="0"/>
  </r>
  <r>
    <s v="APENs"/>
    <s v="08"/>
    <x v="5"/>
    <s v="20200254"/>
    <x v="16"/>
    <n v="0"/>
    <n v="0"/>
    <n v="0"/>
    <n v="2.9700000000000001E-2"/>
    <n v="0"/>
  </r>
  <r>
    <s v="APENs"/>
    <s v="08"/>
    <x v="5"/>
    <s v="20200254"/>
    <x v="16"/>
    <n v="0"/>
    <n v="1.1000000000000001"/>
    <n v="0"/>
    <n v="0"/>
    <n v="0"/>
  </r>
  <r>
    <s v="APENs"/>
    <s v="08"/>
    <x v="5"/>
    <s v="20200254"/>
    <x v="16"/>
    <n v="0"/>
    <n v="0"/>
    <n v="7.3325839999999998"/>
    <n v="0"/>
    <n v="0"/>
  </r>
  <r>
    <s v="APENs"/>
    <s v="08"/>
    <x v="5"/>
    <s v="20200254"/>
    <x v="16"/>
    <n v="24.442011000000001"/>
    <n v="0"/>
    <n v="0"/>
    <n v="0"/>
    <n v="0"/>
  </r>
  <r>
    <s v="APENs"/>
    <s v="08"/>
    <x v="5"/>
    <s v="20200254"/>
    <x v="16"/>
    <n v="0"/>
    <n v="0"/>
    <n v="0"/>
    <n v="0"/>
    <n v="0.495"/>
  </r>
  <r>
    <s v="APENs"/>
    <s v="08"/>
    <x v="5"/>
    <s v="20200254"/>
    <x v="16"/>
    <n v="0"/>
    <n v="0"/>
    <n v="0"/>
    <n v="0"/>
    <n v="0"/>
  </r>
  <r>
    <s v="APENs"/>
    <s v="08"/>
    <x v="5"/>
    <s v="20200254"/>
    <x v="16"/>
    <n v="0"/>
    <n v="0"/>
    <n v="0"/>
    <n v="2.9700000000000001E-2"/>
    <n v="0"/>
  </r>
  <r>
    <s v="APENs"/>
    <s v="08"/>
    <x v="5"/>
    <s v="20200254"/>
    <x v="16"/>
    <n v="0"/>
    <n v="1.833134"/>
    <n v="0"/>
    <n v="0"/>
    <n v="0"/>
  </r>
  <r>
    <s v="APENs"/>
    <s v="08"/>
    <x v="5"/>
    <s v="31000215"/>
    <x v="27"/>
    <n v="0"/>
    <n v="0"/>
    <n v="5"/>
    <n v="0"/>
    <n v="0"/>
  </r>
  <r>
    <s v="APENs"/>
    <s v="08"/>
    <x v="5"/>
    <s v="31000215"/>
    <x v="27"/>
    <n v="5"/>
    <n v="0"/>
    <n v="0"/>
    <n v="0"/>
    <n v="0"/>
  </r>
  <r>
    <s v="APENs"/>
    <s v="08"/>
    <x v="5"/>
    <s v="31000215"/>
    <x v="27"/>
    <n v="0"/>
    <n v="10"/>
    <n v="0"/>
    <n v="0"/>
    <n v="0"/>
  </r>
  <r>
    <s v="APENs"/>
    <s v="08"/>
    <x v="5"/>
    <s v="31000304"/>
    <x v="15"/>
    <n v="0"/>
    <n v="6.1987949999999996"/>
    <n v="0"/>
    <n v="0"/>
    <n v="0"/>
  </r>
  <r>
    <s v="APENs"/>
    <s v="08"/>
    <x v="5"/>
    <s v="31088801"/>
    <x v="17"/>
    <n v="0"/>
    <n v="16.899999999999999"/>
    <n v="0"/>
    <n v="0"/>
    <n v="0"/>
  </r>
  <r>
    <s v="APENs"/>
    <s v="08"/>
    <x v="5"/>
    <s v="40400311"/>
    <x v="18"/>
    <n v="0"/>
    <n v="7.654430115127723"/>
    <n v="0"/>
    <n v="0"/>
    <n v="0"/>
  </r>
  <r>
    <s v="APENs"/>
    <s v="08"/>
    <x v="5"/>
    <s v="20200202"/>
    <x v="16"/>
    <n v="0"/>
    <n v="0"/>
    <n v="1.29"/>
    <n v="0"/>
    <n v="0"/>
  </r>
  <r>
    <s v="APENs"/>
    <s v="08"/>
    <x v="5"/>
    <s v="20200202"/>
    <x v="16"/>
    <n v="10.199999999999999"/>
    <n v="0"/>
    <n v="0"/>
    <n v="0"/>
    <n v="0"/>
  </r>
  <r>
    <s v="APENs"/>
    <s v="08"/>
    <x v="5"/>
    <s v="20200202"/>
    <x v="16"/>
    <n v="0"/>
    <n v="0"/>
    <n v="0"/>
    <n v="0"/>
    <n v="0.03"/>
  </r>
  <r>
    <s v="APENs"/>
    <s v="08"/>
    <x v="5"/>
    <s v="20200202"/>
    <x v="16"/>
    <n v="0"/>
    <n v="0"/>
    <n v="0"/>
    <n v="0"/>
    <n v="0"/>
  </r>
  <r>
    <s v="APENs"/>
    <s v="08"/>
    <x v="5"/>
    <s v="20200202"/>
    <x v="16"/>
    <n v="0"/>
    <n v="0"/>
    <n v="0"/>
    <n v="1.8E-3"/>
    <n v="0"/>
  </r>
  <r>
    <s v="APENs"/>
    <s v="08"/>
    <x v="5"/>
    <s v="20200202"/>
    <x v="16"/>
    <n v="0"/>
    <n v="0.2487"/>
    <n v="0"/>
    <n v="0"/>
    <n v="0"/>
  </r>
  <r>
    <s v="APENs"/>
    <s v="08"/>
    <x v="5"/>
    <s v="20200202"/>
    <x v="16"/>
    <n v="0"/>
    <n v="0"/>
    <n v="46.69"/>
    <n v="0"/>
    <n v="0"/>
  </r>
  <r>
    <s v="APENs"/>
    <s v="08"/>
    <x v="5"/>
    <s v="20200202"/>
    <x v="16"/>
    <n v="383.44"/>
    <n v="0"/>
    <n v="0"/>
    <n v="0"/>
    <n v="0"/>
  </r>
  <r>
    <s v="APENs"/>
    <s v="08"/>
    <x v="5"/>
    <s v="20200202"/>
    <x v="16"/>
    <n v="0"/>
    <n v="0"/>
    <n v="0"/>
    <n v="0"/>
    <n v="4.6399999999999997"/>
  </r>
  <r>
    <s v="APENs"/>
    <s v="08"/>
    <x v="5"/>
    <s v="20200202"/>
    <x v="16"/>
    <n v="0"/>
    <n v="0"/>
    <n v="0"/>
    <n v="0"/>
    <n v="0"/>
  </r>
  <r>
    <s v="APENs"/>
    <s v="08"/>
    <x v="5"/>
    <s v="20200202"/>
    <x v="16"/>
    <n v="0"/>
    <n v="0"/>
    <n v="0"/>
    <n v="7.0000000000000007E-2"/>
    <n v="0"/>
  </r>
  <r>
    <s v="APENs"/>
    <s v="08"/>
    <x v="5"/>
    <s v="20200202"/>
    <x v="16"/>
    <n v="0"/>
    <n v="14.52"/>
    <n v="0"/>
    <n v="0"/>
    <n v="0"/>
  </r>
  <r>
    <s v="APENs"/>
    <s v="08"/>
    <x v="5"/>
    <s v="20200202"/>
    <x v="16"/>
    <n v="0"/>
    <n v="0"/>
    <n v="8.6999999999999993"/>
    <n v="0"/>
    <n v="0"/>
  </r>
  <r>
    <s v="APENs"/>
    <s v="08"/>
    <x v="5"/>
    <s v="20200202"/>
    <x v="16"/>
    <n v="8.6999999999999993"/>
    <n v="0"/>
    <n v="0"/>
    <n v="0"/>
    <n v="0"/>
  </r>
  <r>
    <s v="APENs"/>
    <s v="08"/>
    <x v="5"/>
    <s v="20200202"/>
    <x v="16"/>
    <n v="0"/>
    <n v="0"/>
    <n v="0"/>
    <n v="0"/>
    <n v="1.1200000000000001"/>
  </r>
  <r>
    <s v="APENs"/>
    <s v="08"/>
    <x v="5"/>
    <s v="20200202"/>
    <x v="16"/>
    <n v="0"/>
    <n v="0"/>
    <n v="0"/>
    <n v="0"/>
    <n v="0"/>
  </r>
  <r>
    <s v="APENs"/>
    <s v="08"/>
    <x v="5"/>
    <s v="20200202"/>
    <x v="16"/>
    <n v="0"/>
    <n v="0"/>
    <n v="0"/>
    <n v="0.02"/>
    <n v="0"/>
  </r>
  <r>
    <s v="APENs"/>
    <s v="08"/>
    <x v="5"/>
    <s v="20200202"/>
    <x v="16"/>
    <n v="0"/>
    <n v="4.3499999999999996"/>
    <n v="0"/>
    <n v="0"/>
    <n v="0"/>
  </r>
  <r>
    <s v="APENs"/>
    <s v="08"/>
    <x v="5"/>
    <s v="20200202"/>
    <x v="16"/>
    <n v="0"/>
    <n v="0"/>
    <n v="11.32"/>
    <n v="0"/>
    <n v="0"/>
  </r>
  <r>
    <s v="APENs"/>
    <s v="08"/>
    <x v="5"/>
    <s v="20200202"/>
    <x v="16"/>
    <n v="11.32"/>
    <n v="0"/>
    <n v="0"/>
    <n v="0"/>
    <n v="0"/>
  </r>
  <r>
    <s v="APENs"/>
    <s v="08"/>
    <x v="5"/>
    <s v="20200202"/>
    <x v="16"/>
    <n v="0"/>
    <n v="0"/>
    <n v="0"/>
    <n v="0"/>
    <n v="1.1499999999999999"/>
  </r>
  <r>
    <s v="APENs"/>
    <s v="08"/>
    <x v="5"/>
    <s v="20200202"/>
    <x v="16"/>
    <n v="0"/>
    <n v="0"/>
    <n v="0"/>
    <n v="0"/>
    <n v="0"/>
  </r>
  <r>
    <s v="APENs"/>
    <s v="08"/>
    <x v="5"/>
    <s v="20200202"/>
    <x v="16"/>
    <n v="0"/>
    <n v="0"/>
    <n v="0"/>
    <n v="3.2000000000000001E-2"/>
    <n v="0"/>
  </r>
  <r>
    <s v="APENs"/>
    <s v="08"/>
    <x v="5"/>
    <s v="20200202"/>
    <x v="16"/>
    <n v="0"/>
    <n v="5.66"/>
    <n v="0"/>
    <n v="0"/>
    <n v="0"/>
  </r>
  <r>
    <s v="APENs"/>
    <s v="08"/>
    <x v="5"/>
    <s v="20200202"/>
    <x v="16"/>
    <n v="0"/>
    <n v="0"/>
    <n v="12.18"/>
    <n v="0"/>
    <n v="0"/>
  </r>
  <r>
    <s v="APENs"/>
    <s v="08"/>
    <x v="5"/>
    <s v="20200202"/>
    <x v="16"/>
    <n v="12.18"/>
    <n v="0"/>
    <n v="0"/>
    <n v="0"/>
    <n v="0"/>
  </r>
  <r>
    <s v="APENs"/>
    <s v="08"/>
    <x v="5"/>
    <s v="20200202"/>
    <x v="16"/>
    <n v="0"/>
    <n v="0"/>
    <n v="0"/>
    <n v="0"/>
    <n v="1.07"/>
  </r>
  <r>
    <s v="APENs"/>
    <s v="08"/>
    <x v="5"/>
    <s v="20200202"/>
    <x v="16"/>
    <n v="0"/>
    <n v="0"/>
    <n v="0"/>
    <n v="0"/>
    <n v="0"/>
  </r>
  <r>
    <s v="APENs"/>
    <s v="08"/>
    <x v="5"/>
    <s v="20200202"/>
    <x v="16"/>
    <n v="0"/>
    <n v="0"/>
    <n v="0"/>
    <n v="0.02"/>
    <n v="0"/>
  </r>
  <r>
    <s v="APENs"/>
    <s v="08"/>
    <x v="5"/>
    <s v="20200202"/>
    <x v="16"/>
    <n v="0"/>
    <n v="6.09"/>
    <n v="0"/>
    <n v="0"/>
    <n v="0"/>
  </r>
  <r>
    <s v="APENs"/>
    <s v="08"/>
    <x v="5"/>
    <s v="31000199"/>
    <x v="22"/>
    <n v="0"/>
    <n v="2.0699999999999998"/>
    <n v="0"/>
    <n v="0"/>
    <n v="0"/>
  </r>
  <r>
    <s v="APENs"/>
    <s v="08"/>
    <x v="5"/>
    <s v="31000301"/>
    <x v="15"/>
    <n v="0"/>
    <n v="68.41"/>
    <n v="0"/>
    <n v="0"/>
    <n v="0"/>
  </r>
  <r>
    <s v="APENs"/>
    <s v="08"/>
    <x v="5"/>
    <s v="31088801"/>
    <x v="17"/>
    <n v="0"/>
    <n v="6.23"/>
    <n v="0"/>
    <n v="0"/>
    <n v="0"/>
  </r>
  <r>
    <s v="APENs"/>
    <s v="08"/>
    <x v="5"/>
    <s v="40400311"/>
    <x v="18"/>
    <n v="0"/>
    <n v="2.3510035353606575"/>
    <n v="0"/>
    <n v="0"/>
    <n v="0"/>
  </r>
  <r>
    <s v="APENs"/>
    <s v="08"/>
    <x v="5"/>
    <s v="31000132"/>
    <x v="39"/>
    <n v="0"/>
    <n v="3.1"/>
    <n v="0"/>
    <n v="0"/>
    <n v="0"/>
  </r>
  <r>
    <s v="APENs"/>
    <s v="08"/>
    <x v="5"/>
    <s v="31000199"/>
    <x v="22"/>
    <n v="0"/>
    <n v="59.9"/>
    <n v="0"/>
    <n v="0"/>
    <n v="0"/>
  </r>
  <r>
    <s v="APENs"/>
    <s v="08"/>
    <x v="5"/>
    <s v="31000205"/>
    <x v="26"/>
    <n v="0"/>
    <n v="0"/>
    <n v="8.1"/>
    <n v="0"/>
    <n v="0"/>
  </r>
  <r>
    <s v="APENs"/>
    <s v="08"/>
    <x v="5"/>
    <s v="31000205"/>
    <x v="26"/>
    <n v="1.5"/>
    <n v="0"/>
    <n v="0"/>
    <n v="0"/>
    <n v="0"/>
  </r>
  <r>
    <s v="APENs"/>
    <s v="08"/>
    <x v="5"/>
    <s v="31000205"/>
    <x v="26"/>
    <n v="0"/>
    <n v="0"/>
    <n v="0"/>
    <n v="0"/>
    <n v="0.23499999999999999"/>
  </r>
  <r>
    <s v="APENs"/>
    <s v="08"/>
    <x v="5"/>
    <s v="31000205"/>
    <x v="26"/>
    <n v="0"/>
    <n v="0"/>
    <n v="0"/>
    <n v="0"/>
    <n v="0"/>
  </r>
  <r>
    <s v="APENs"/>
    <s v="08"/>
    <x v="5"/>
    <s v="31000205"/>
    <x v="26"/>
    <n v="0"/>
    <n v="0"/>
    <n v="0"/>
    <n v="1.5"/>
    <n v="0"/>
  </r>
  <r>
    <s v="APENs"/>
    <s v="08"/>
    <x v="5"/>
    <s v="31000205"/>
    <x v="26"/>
    <n v="0"/>
    <n v="0.1"/>
    <n v="0"/>
    <n v="0"/>
    <n v="0"/>
  </r>
  <r>
    <s v="APENs"/>
    <s v="08"/>
    <x v="5"/>
    <s v="31000404"/>
    <x v="30"/>
    <n v="0"/>
    <n v="0"/>
    <n v="0.81"/>
    <n v="0"/>
    <n v="0"/>
  </r>
  <r>
    <s v="APENs"/>
    <s v="08"/>
    <x v="5"/>
    <s v="31000404"/>
    <x v="30"/>
    <n v="4.0999999999999996"/>
    <n v="0"/>
    <n v="0"/>
    <n v="0"/>
    <n v="0"/>
  </r>
  <r>
    <s v="APENs"/>
    <s v="08"/>
    <x v="5"/>
    <s v="31000404"/>
    <x v="30"/>
    <n v="0"/>
    <n v="0"/>
    <n v="0"/>
    <n v="0"/>
    <n v="0.17"/>
  </r>
  <r>
    <s v="APENs"/>
    <s v="08"/>
    <x v="5"/>
    <s v="31000404"/>
    <x v="30"/>
    <n v="0"/>
    <n v="0"/>
    <n v="0"/>
    <n v="0"/>
    <n v="0"/>
  </r>
  <r>
    <s v="APENs"/>
    <s v="08"/>
    <x v="5"/>
    <s v="31000404"/>
    <x v="30"/>
    <n v="0"/>
    <n v="0"/>
    <n v="0"/>
    <n v="2.3189999999999999E-2"/>
    <n v="0"/>
  </r>
  <r>
    <s v="APENs"/>
    <s v="08"/>
    <x v="5"/>
    <s v="31000404"/>
    <x v="30"/>
    <n v="0"/>
    <n v="0.22"/>
    <n v="0"/>
    <n v="0"/>
    <n v="0"/>
  </r>
  <r>
    <s v="APENs"/>
    <s v="08"/>
    <x v="5"/>
    <s v="31088811"/>
    <x v="17"/>
    <n v="0"/>
    <n v="80"/>
    <n v="0"/>
    <n v="0"/>
    <n v="0"/>
  </r>
  <r>
    <s v="APENs"/>
    <s v="08"/>
    <x v="5"/>
    <s v="20200202"/>
    <x v="16"/>
    <n v="0"/>
    <n v="0"/>
    <n v="39.799999999999997"/>
    <n v="0"/>
    <n v="0"/>
  </r>
  <r>
    <s v="APENs"/>
    <s v="08"/>
    <x v="5"/>
    <s v="20200202"/>
    <x v="16"/>
    <n v="131.30000000000001"/>
    <n v="0"/>
    <n v="0"/>
    <n v="0"/>
    <n v="0"/>
  </r>
  <r>
    <s v="APENs"/>
    <s v="08"/>
    <x v="5"/>
    <s v="20200202"/>
    <x v="16"/>
    <n v="0"/>
    <n v="0.8"/>
    <n v="0"/>
    <n v="0"/>
    <n v="0"/>
  </r>
  <r>
    <s v="APENs"/>
    <s v="08"/>
    <x v="5"/>
    <s v="20200202"/>
    <x v="16"/>
    <n v="0"/>
    <n v="0"/>
    <n v="15.25"/>
    <n v="0"/>
    <n v="0"/>
  </r>
  <r>
    <s v="APENs"/>
    <s v="08"/>
    <x v="5"/>
    <s v="20200202"/>
    <x v="16"/>
    <n v="20.329999999999998"/>
    <n v="0"/>
    <n v="0"/>
    <n v="0"/>
    <n v="0"/>
  </r>
  <r>
    <s v="APENs"/>
    <s v="08"/>
    <x v="5"/>
    <s v="20200202"/>
    <x v="16"/>
    <n v="0"/>
    <n v="0"/>
    <n v="0"/>
    <n v="0"/>
    <n v="4.8"/>
  </r>
  <r>
    <s v="APENs"/>
    <s v="08"/>
    <x v="5"/>
    <s v="20200202"/>
    <x v="16"/>
    <n v="0"/>
    <n v="0"/>
    <n v="0"/>
    <n v="0"/>
    <n v="0"/>
  </r>
  <r>
    <s v="APENs"/>
    <s v="08"/>
    <x v="5"/>
    <s v="20200202"/>
    <x v="16"/>
    <n v="0"/>
    <n v="0"/>
    <n v="0"/>
    <n v="0.06"/>
    <n v="0"/>
  </r>
  <r>
    <s v="APENs"/>
    <s v="08"/>
    <x v="5"/>
    <s v="20200202"/>
    <x v="16"/>
    <n v="0"/>
    <n v="5.08"/>
    <n v="0"/>
    <n v="0"/>
    <n v="0"/>
  </r>
  <r>
    <s v="APENs"/>
    <s v="08"/>
    <x v="5"/>
    <s v="20200202"/>
    <x v="16"/>
    <n v="0"/>
    <n v="0"/>
    <n v="17.420000000000002"/>
    <n v="0"/>
    <n v="0"/>
  </r>
  <r>
    <s v="APENs"/>
    <s v="08"/>
    <x v="5"/>
    <s v="20200202"/>
    <x v="16"/>
    <n v="23.23"/>
    <n v="0"/>
    <n v="0"/>
    <n v="0"/>
    <n v="0"/>
  </r>
  <r>
    <s v="APENs"/>
    <s v="08"/>
    <x v="5"/>
    <s v="20200202"/>
    <x v="16"/>
    <n v="0"/>
    <n v="0"/>
    <n v="0"/>
    <n v="0"/>
    <n v="4.8"/>
  </r>
  <r>
    <s v="APENs"/>
    <s v="08"/>
    <x v="5"/>
    <s v="20200202"/>
    <x v="16"/>
    <n v="0"/>
    <n v="0"/>
    <n v="0"/>
    <n v="0"/>
    <n v="0"/>
  </r>
  <r>
    <s v="APENs"/>
    <s v="08"/>
    <x v="5"/>
    <s v="20200202"/>
    <x v="16"/>
    <n v="0"/>
    <n v="0"/>
    <n v="0"/>
    <n v="0.06"/>
    <n v="0"/>
  </r>
  <r>
    <s v="APENs"/>
    <s v="08"/>
    <x v="5"/>
    <s v="20200202"/>
    <x v="16"/>
    <n v="0"/>
    <n v="5.81"/>
    <n v="0"/>
    <n v="0"/>
    <n v="0"/>
  </r>
  <r>
    <s v="APENs"/>
    <s v="08"/>
    <x v="5"/>
    <s v="20200202"/>
    <x v="16"/>
    <n v="0"/>
    <n v="0"/>
    <n v="3.96"/>
    <n v="0"/>
    <n v="0"/>
  </r>
  <r>
    <s v="APENs"/>
    <s v="08"/>
    <x v="5"/>
    <s v="20200202"/>
    <x v="16"/>
    <n v="41.57"/>
    <n v="0"/>
    <n v="0"/>
    <n v="0"/>
    <n v="0"/>
  </r>
  <r>
    <s v="APENs"/>
    <s v="08"/>
    <x v="5"/>
    <s v="20200202"/>
    <x v="16"/>
    <n v="0"/>
    <n v="0"/>
    <n v="0"/>
    <n v="0"/>
    <n v="1.29"/>
  </r>
  <r>
    <s v="APENs"/>
    <s v="08"/>
    <x v="5"/>
    <s v="20200202"/>
    <x v="16"/>
    <n v="0"/>
    <n v="0"/>
    <n v="0"/>
    <n v="0"/>
    <n v="0"/>
  </r>
  <r>
    <s v="APENs"/>
    <s v="08"/>
    <x v="5"/>
    <s v="20200202"/>
    <x v="16"/>
    <n v="0"/>
    <n v="0"/>
    <n v="0"/>
    <n v="0.02"/>
    <n v="0"/>
  </r>
  <r>
    <s v="APENs"/>
    <s v="08"/>
    <x v="5"/>
    <s v="20200202"/>
    <x v="16"/>
    <n v="0"/>
    <n v="2.46"/>
    <n v="0"/>
    <n v="0"/>
    <n v="0"/>
  </r>
  <r>
    <s v="APENs"/>
    <s v="08"/>
    <x v="5"/>
    <s v="20200202"/>
    <x v="16"/>
    <n v="0"/>
    <n v="0"/>
    <n v="3.14"/>
    <n v="0"/>
    <n v="0"/>
  </r>
  <r>
    <s v="APENs"/>
    <s v="08"/>
    <x v="5"/>
    <s v="20200202"/>
    <x v="16"/>
    <n v="26.18"/>
    <n v="0"/>
    <n v="0"/>
    <n v="0"/>
    <n v="0"/>
  </r>
  <r>
    <s v="APENs"/>
    <s v="08"/>
    <x v="5"/>
    <s v="20200202"/>
    <x v="16"/>
    <n v="0"/>
    <n v="0"/>
    <n v="0"/>
    <n v="0"/>
    <n v="0.5"/>
  </r>
  <r>
    <s v="APENs"/>
    <s v="08"/>
    <x v="5"/>
    <s v="20200202"/>
    <x v="16"/>
    <n v="0"/>
    <n v="0"/>
    <n v="0"/>
    <n v="0"/>
    <n v="0"/>
  </r>
  <r>
    <s v="APENs"/>
    <s v="08"/>
    <x v="5"/>
    <s v="20200202"/>
    <x v="16"/>
    <n v="0"/>
    <n v="0"/>
    <n v="0"/>
    <n v="0.01"/>
    <n v="0"/>
  </r>
  <r>
    <s v="APENs"/>
    <s v="08"/>
    <x v="5"/>
    <s v="20200202"/>
    <x v="16"/>
    <n v="0"/>
    <n v="0.35"/>
    <n v="0"/>
    <n v="0"/>
    <n v="0"/>
  </r>
  <r>
    <s v="APENs"/>
    <s v="08"/>
    <x v="5"/>
    <s v="31000220"/>
    <x v="29"/>
    <n v="0"/>
    <n v="55.03"/>
    <n v="0"/>
    <n v="0"/>
    <n v="0"/>
  </r>
  <r>
    <s v="APENs"/>
    <s v="08"/>
    <x v="5"/>
    <s v="31000404"/>
    <x v="30"/>
    <n v="0"/>
    <n v="0"/>
    <n v="2.76"/>
    <n v="0"/>
    <n v="0"/>
  </r>
  <r>
    <s v="APENs"/>
    <s v="08"/>
    <x v="5"/>
    <s v="31000404"/>
    <x v="30"/>
    <n v="7.62"/>
    <n v="0"/>
    <n v="0"/>
    <n v="0"/>
    <n v="0"/>
  </r>
  <r>
    <s v="APENs"/>
    <s v="08"/>
    <x v="5"/>
    <s v="31000404"/>
    <x v="30"/>
    <n v="0"/>
    <n v="0"/>
    <n v="0"/>
    <n v="0"/>
    <n v="0.3"/>
  </r>
  <r>
    <s v="APENs"/>
    <s v="08"/>
    <x v="5"/>
    <s v="31000404"/>
    <x v="30"/>
    <n v="0"/>
    <n v="0"/>
    <n v="0"/>
    <n v="0"/>
    <n v="0"/>
  </r>
  <r>
    <s v="APENs"/>
    <s v="08"/>
    <x v="5"/>
    <s v="31000404"/>
    <x v="30"/>
    <n v="0"/>
    <n v="0"/>
    <n v="0"/>
    <n v="0.02"/>
    <n v="0"/>
  </r>
  <r>
    <s v="APENs"/>
    <s v="08"/>
    <x v="5"/>
    <s v="20200253"/>
    <x v="16"/>
    <n v="0"/>
    <n v="0"/>
    <n v="23.805"/>
    <n v="0"/>
    <n v="0"/>
  </r>
  <r>
    <s v="APENs"/>
    <s v="08"/>
    <x v="5"/>
    <s v="20200253"/>
    <x v="16"/>
    <n v="15.851000000000001"/>
    <n v="0"/>
    <n v="0"/>
    <n v="0"/>
    <n v="0"/>
  </r>
  <r>
    <s v="APENs"/>
    <s v="08"/>
    <x v="5"/>
    <s v="20200253"/>
    <x v="16"/>
    <n v="0"/>
    <n v="0"/>
    <n v="0"/>
    <n v="0"/>
    <n v="0.11"/>
  </r>
  <r>
    <s v="APENs"/>
    <s v="08"/>
    <x v="5"/>
    <s v="20200253"/>
    <x v="16"/>
    <n v="0"/>
    <n v="0"/>
    <n v="0"/>
    <n v="0"/>
    <n v="0"/>
  </r>
  <r>
    <s v="APENs"/>
    <s v="08"/>
    <x v="5"/>
    <s v="20200253"/>
    <x v="16"/>
    <n v="0"/>
    <n v="1.585"/>
    <n v="0"/>
    <n v="0"/>
    <n v="0"/>
  </r>
  <r>
    <s v="APENs"/>
    <s v="08"/>
    <x v="5"/>
    <s v="20200254"/>
    <x v="16"/>
    <n v="0"/>
    <n v="0"/>
    <n v="0.02"/>
    <n v="0"/>
    <n v="0"/>
  </r>
  <r>
    <s v="APENs"/>
    <s v="08"/>
    <x v="5"/>
    <s v="20200254"/>
    <x v="16"/>
    <n v="0.02"/>
    <n v="0"/>
    <n v="0"/>
    <n v="0"/>
    <n v="0"/>
  </r>
  <r>
    <s v="APENs"/>
    <s v="08"/>
    <x v="5"/>
    <s v="20200254"/>
    <x v="16"/>
    <n v="0"/>
    <n v="0"/>
    <n v="0"/>
    <n v="0"/>
    <n v="0.13"/>
  </r>
  <r>
    <s v="APENs"/>
    <s v="08"/>
    <x v="5"/>
    <s v="20200254"/>
    <x v="16"/>
    <n v="0"/>
    <n v="0"/>
    <n v="0"/>
    <n v="0"/>
    <n v="0"/>
  </r>
  <r>
    <s v="APENs"/>
    <s v="08"/>
    <x v="5"/>
    <s v="20200254"/>
    <x v="16"/>
    <n v="0"/>
    <n v="0"/>
    <n v="0"/>
    <n v="2.5000000000000001E-5"/>
    <n v="0"/>
  </r>
  <r>
    <s v="APENs"/>
    <s v="08"/>
    <x v="5"/>
    <s v="20200254"/>
    <x v="16"/>
    <n v="0"/>
    <n v="0.01"/>
    <n v="0"/>
    <n v="0"/>
    <n v="0"/>
  </r>
  <r>
    <s v="APENs"/>
    <s v="08"/>
    <x v="5"/>
    <s v="20200254"/>
    <x v="16"/>
    <n v="0"/>
    <n v="0"/>
    <n v="5.5640000000000001"/>
    <n v="0"/>
    <n v="0"/>
  </r>
  <r>
    <s v="APENs"/>
    <s v="08"/>
    <x v="5"/>
    <s v="20200254"/>
    <x v="16"/>
    <n v="5.5640000000000001"/>
    <n v="0"/>
    <n v="0"/>
    <n v="0"/>
    <n v="0"/>
  </r>
  <r>
    <s v="APENs"/>
    <s v="08"/>
    <x v="5"/>
    <s v="20200254"/>
    <x v="16"/>
    <n v="0"/>
    <n v="0"/>
    <n v="0"/>
    <n v="0"/>
    <n v="0.13"/>
  </r>
  <r>
    <s v="APENs"/>
    <s v="08"/>
    <x v="5"/>
    <s v="20200254"/>
    <x v="16"/>
    <n v="0"/>
    <n v="0"/>
    <n v="0"/>
    <n v="0"/>
    <n v="0"/>
  </r>
  <r>
    <s v="APENs"/>
    <s v="08"/>
    <x v="5"/>
    <s v="20200254"/>
    <x v="16"/>
    <n v="0"/>
    <n v="0"/>
    <n v="0"/>
    <n v="6.4409999999999997E-3"/>
    <n v="0"/>
  </r>
  <r>
    <s v="APENs"/>
    <s v="08"/>
    <x v="5"/>
    <s v="20200254"/>
    <x v="16"/>
    <n v="0"/>
    <n v="2.7829999999999999"/>
    <n v="0"/>
    <n v="0"/>
    <n v="0"/>
  </r>
  <r>
    <s v="APENs"/>
    <s v="08"/>
    <x v="5"/>
    <s v="20200254"/>
    <x v="16"/>
    <n v="0"/>
    <n v="0"/>
    <n v="25.513000000000002"/>
    <n v="0"/>
    <n v="0"/>
  </r>
  <r>
    <s v="APENs"/>
    <s v="08"/>
    <x v="5"/>
    <s v="20200254"/>
    <x v="16"/>
    <n v="16.988"/>
    <n v="0"/>
    <n v="0"/>
    <n v="0"/>
    <n v="0"/>
  </r>
  <r>
    <s v="APENs"/>
    <s v="08"/>
    <x v="5"/>
    <s v="20200254"/>
    <x v="16"/>
    <n v="0"/>
    <n v="0"/>
    <n v="0"/>
    <n v="0"/>
    <n v="0.06"/>
  </r>
  <r>
    <s v="APENs"/>
    <s v="08"/>
    <x v="5"/>
    <s v="20200254"/>
    <x v="16"/>
    <n v="0"/>
    <n v="0"/>
    <n v="0"/>
    <n v="0"/>
    <n v="0"/>
  </r>
  <r>
    <s v="APENs"/>
    <s v="08"/>
    <x v="5"/>
    <s v="20200254"/>
    <x v="16"/>
    <n v="0"/>
    <n v="9.0999999999999998E-2"/>
    <n v="0"/>
    <n v="0"/>
    <n v="0"/>
  </r>
  <r>
    <s v="APENs"/>
    <s v="08"/>
    <x v="5"/>
    <s v="31000199"/>
    <x v="22"/>
    <n v="0"/>
    <n v="8.199999"/>
    <n v="0"/>
    <n v="0"/>
    <n v="0"/>
  </r>
  <r>
    <s v="APENs"/>
    <s v="08"/>
    <x v="5"/>
    <s v="31000227"/>
    <x v="15"/>
    <n v="0"/>
    <n v="0.47799999999999998"/>
    <n v="0"/>
    <n v="0"/>
    <n v="0"/>
  </r>
  <r>
    <s v="APENs"/>
    <s v="08"/>
    <x v="5"/>
    <s v="31088801"/>
    <x v="17"/>
    <n v="0"/>
    <n v="1.5"/>
    <n v="0"/>
    <n v="0"/>
    <n v="0"/>
  </r>
  <r>
    <s v="APENs"/>
    <s v="08"/>
    <x v="5"/>
    <s v="20200201"/>
    <x v="16"/>
    <n v="0"/>
    <n v="0"/>
    <n v="5.55105"/>
    <n v="0"/>
    <n v="0"/>
  </r>
  <r>
    <s v="APENs"/>
    <s v="08"/>
    <x v="5"/>
    <s v="20200201"/>
    <x v="16"/>
    <n v="38.903651000000004"/>
    <n v="0"/>
    <n v="0"/>
    <n v="0"/>
    <n v="0"/>
  </r>
  <r>
    <s v="APENs"/>
    <s v="08"/>
    <x v="5"/>
    <s v="20200201"/>
    <x v="16"/>
    <n v="0"/>
    <n v="0"/>
    <n v="0"/>
    <n v="0"/>
    <n v="1.0213000000000001"/>
  </r>
  <r>
    <s v="APENs"/>
    <s v="08"/>
    <x v="5"/>
    <s v="20200201"/>
    <x v="16"/>
    <n v="0"/>
    <n v="0"/>
    <n v="0"/>
    <n v="0"/>
    <n v="0"/>
  </r>
  <r>
    <s v="APENs"/>
    <s v="08"/>
    <x v="5"/>
    <s v="20200201"/>
    <x v="16"/>
    <n v="0"/>
    <n v="0"/>
    <n v="0"/>
    <n v="4.3770000000000003E-2"/>
    <n v="0"/>
  </r>
  <r>
    <s v="APENs"/>
    <s v="08"/>
    <x v="5"/>
    <s v="20200201"/>
    <x v="16"/>
    <n v="0"/>
    <n v="0.41639900000000002"/>
    <n v="0"/>
    <n v="0"/>
    <n v="0"/>
  </r>
  <r>
    <s v="APENs"/>
    <s v="08"/>
    <x v="5"/>
    <s v="20200201"/>
    <x v="16"/>
    <n v="0"/>
    <n v="0"/>
    <n v="3.0439999999999998E-3"/>
    <n v="0"/>
    <n v="0"/>
  </r>
  <r>
    <s v="APENs"/>
    <s v="08"/>
    <x v="5"/>
    <s v="20200201"/>
    <x v="16"/>
    <n v="0.1"/>
    <n v="0"/>
    <n v="0"/>
    <n v="0"/>
    <n v="0"/>
  </r>
  <r>
    <s v="APENs"/>
    <s v="08"/>
    <x v="5"/>
    <s v="20200201"/>
    <x v="16"/>
    <n v="0"/>
    <n v="0"/>
    <n v="0"/>
    <n v="0"/>
    <n v="6.9999999999999999E-4"/>
  </r>
  <r>
    <s v="APENs"/>
    <s v="08"/>
    <x v="5"/>
    <s v="20200201"/>
    <x v="16"/>
    <n v="0"/>
    <n v="0"/>
    <n v="0"/>
    <n v="0"/>
    <n v="0"/>
  </r>
  <r>
    <s v="APENs"/>
    <s v="08"/>
    <x v="5"/>
    <s v="20200201"/>
    <x v="16"/>
    <n v="0"/>
    <n v="0"/>
    <n v="0"/>
    <n v="3.0000000000000001E-5"/>
    <n v="0"/>
  </r>
  <r>
    <s v="APENs"/>
    <s v="08"/>
    <x v="5"/>
    <s v="20200201"/>
    <x v="16"/>
    <n v="0"/>
    <n v="2.8499999999999999E-4"/>
    <n v="0"/>
    <n v="0"/>
    <n v="0"/>
  </r>
  <r>
    <s v="APENs"/>
    <s v="08"/>
    <x v="5"/>
    <s v="20200201"/>
    <x v="16"/>
    <n v="0"/>
    <n v="0"/>
    <n v="18.8"/>
    <n v="0"/>
    <n v="0"/>
  </r>
  <r>
    <s v="APENs"/>
    <s v="08"/>
    <x v="5"/>
    <s v="20200201"/>
    <x v="16"/>
    <n v="0"/>
    <n v="0"/>
    <n v="0"/>
    <n v="0"/>
    <n v="1"/>
  </r>
  <r>
    <s v="APENs"/>
    <s v="08"/>
    <x v="5"/>
    <s v="20200201"/>
    <x v="16"/>
    <n v="0"/>
    <n v="0"/>
    <n v="0"/>
    <n v="0"/>
    <n v="0"/>
  </r>
  <r>
    <s v="APENs"/>
    <s v="08"/>
    <x v="5"/>
    <s v="20200201"/>
    <x v="16"/>
    <n v="0"/>
    <n v="0"/>
    <n v="0"/>
    <n v="0.5"/>
    <n v="0"/>
  </r>
  <r>
    <s v="APENs"/>
    <s v="08"/>
    <x v="5"/>
    <s v="20200201"/>
    <x v="16"/>
    <n v="0"/>
    <n v="0.5"/>
    <n v="0"/>
    <n v="0"/>
    <n v="0"/>
  </r>
  <r>
    <s v="APENs"/>
    <s v="08"/>
    <x v="5"/>
    <s v="20200202"/>
    <x v="16"/>
    <n v="0"/>
    <n v="0"/>
    <n v="8.1460000000000005E-2"/>
    <n v="0"/>
    <n v="0"/>
  </r>
  <r>
    <s v="APENs"/>
    <s v="08"/>
    <x v="5"/>
    <s v="20200202"/>
    <x v="16"/>
    <n v="4.6170000000000003E-2"/>
    <n v="0"/>
    <n v="0"/>
    <n v="0"/>
    <n v="0"/>
  </r>
  <r>
    <s v="APENs"/>
    <s v="08"/>
    <x v="5"/>
    <s v="20200202"/>
    <x v="16"/>
    <n v="0"/>
    <n v="0"/>
    <n v="0"/>
    <n v="0"/>
    <n v="5.0000000000000001E-4"/>
  </r>
  <r>
    <s v="APENs"/>
    <s v="08"/>
    <x v="5"/>
    <s v="20200202"/>
    <x v="16"/>
    <n v="0"/>
    <n v="0"/>
    <n v="0"/>
    <n v="0"/>
    <n v="0"/>
  </r>
  <r>
    <s v="APENs"/>
    <s v="08"/>
    <x v="5"/>
    <s v="20200202"/>
    <x v="16"/>
    <n v="0"/>
    <n v="0"/>
    <n v="0"/>
    <n v="3.0000000000000001E-5"/>
    <n v="0"/>
  </r>
  <r>
    <s v="APENs"/>
    <s v="08"/>
    <x v="5"/>
    <s v="20200202"/>
    <x v="16"/>
    <n v="0"/>
    <n v="3.066E-2"/>
    <n v="0"/>
    <n v="0"/>
    <n v="0"/>
  </r>
  <r>
    <s v="APENs"/>
    <s v="08"/>
    <x v="5"/>
    <s v="20200202"/>
    <x v="16"/>
    <n v="0"/>
    <n v="0"/>
    <n v="8.1460000000000005E-2"/>
    <n v="0"/>
    <n v="0"/>
  </r>
  <r>
    <s v="APENs"/>
    <s v="08"/>
    <x v="5"/>
    <s v="20200202"/>
    <x v="16"/>
    <n v="4.6170000000000003E-2"/>
    <n v="0"/>
    <n v="0"/>
    <n v="0"/>
    <n v="0"/>
  </r>
  <r>
    <s v="APENs"/>
    <s v="08"/>
    <x v="5"/>
    <s v="20200202"/>
    <x v="16"/>
    <n v="0"/>
    <n v="0"/>
    <n v="0"/>
    <n v="0"/>
    <n v="5.0000000000000001E-4"/>
  </r>
  <r>
    <s v="APENs"/>
    <s v="08"/>
    <x v="5"/>
    <s v="20200202"/>
    <x v="16"/>
    <n v="0"/>
    <n v="0"/>
    <n v="0"/>
    <n v="0"/>
    <n v="0"/>
  </r>
  <r>
    <s v="APENs"/>
    <s v="08"/>
    <x v="5"/>
    <s v="20200202"/>
    <x v="16"/>
    <n v="0"/>
    <n v="0"/>
    <n v="0"/>
    <n v="3.0000000000000001E-5"/>
    <n v="0"/>
  </r>
  <r>
    <s v="APENs"/>
    <s v="08"/>
    <x v="5"/>
    <s v="20200202"/>
    <x v="16"/>
    <n v="0"/>
    <n v="3.066E-2"/>
    <n v="0"/>
    <n v="0"/>
    <n v="0"/>
  </r>
  <r>
    <s v="APENs"/>
    <s v="08"/>
    <x v="5"/>
    <s v="20200202"/>
    <x v="16"/>
    <n v="0"/>
    <n v="0"/>
    <n v="0.347113"/>
    <n v="0"/>
    <n v="0"/>
  </r>
  <r>
    <s v="APENs"/>
    <s v="08"/>
    <x v="5"/>
    <s v="20200202"/>
    <x v="16"/>
    <n v="1.877958"/>
    <n v="0"/>
    <n v="0"/>
    <n v="0"/>
    <n v="0"/>
  </r>
  <r>
    <s v="APENs"/>
    <s v="08"/>
    <x v="5"/>
    <s v="20200202"/>
    <x v="16"/>
    <n v="0"/>
    <n v="0"/>
    <n v="0"/>
    <n v="0"/>
    <n v="0.46"/>
  </r>
  <r>
    <s v="APENs"/>
    <s v="08"/>
    <x v="5"/>
    <s v="20200202"/>
    <x v="16"/>
    <n v="0"/>
    <n v="0"/>
    <n v="0"/>
    <n v="0"/>
    <n v="0"/>
  </r>
  <r>
    <s v="APENs"/>
    <s v="08"/>
    <x v="5"/>
    <s v="20200202"/>
    <x v="16"/>
    <n v="0"/>
    <n v="0"/>
    <n v="0"/>
    <n v="0.24"/>
    <n v="0"/>
  </r>
  <r>
    <s v="APENs"/>
    <s v="08"/>
    <x v="5"/>
    <s v="20200202"/>
    <x v="16"/>
    <n v="0"/>
    <n v="0.2"/>
    <n v="0"/>
    <n v="0"/>
    <n v="0"/>
  </r>
  <r>
    <s v="APENs"/>
    <s v="08"/>
    <x v="5"/>
    <s v="20200202"/>
    <x v="16"/>
    <n v="0"/>
    <n v="0"/>
    <n v="2.2999999999999998"/>
    <n v="0"/>
    <n v="0"/>
  </r>
  <r>
    <s v="APENs"/>
    <s v="08"/>
    <x v="5"/>
    <s v="20200202"/>
    <x v="16"/>
    <n v="10.199999999999999"/>
    <n v="0"/>
    <n v="0"/>
    <n v="0"/>
    <n v="0"/>
  </r>
  <r>
    <s v="APENs"/>
    <s v="08"/>
    <x v="5"/>
    <s v="20200202"/>
    <x v="16"/>
    <n v="0"/>
    <n v="0"/>
    <n v="0"/>
    <n v="0"/>
    <n v="3.7999999999999999E-2"/>
  </r>
  <r>
    <s v="APENs"/>
    <s v="08"/>
    <x v="5"/>
    <s v="20200202"/>
    <x v="16"/>
    <n v="0"/>
    <n v="0"/>
    <n v="0"/>
    <n v="0"/>
    <n v="0"/>
  </r>
  <r>
    <s v="APENs"/>
    <s v="08"/>
    <x v="5"/>
    <s v="20200202"/>
    <x v="16"/>
    <n v="0"/>
    <n v="0"/>
    <n v="0"/>
    <n v="5.0000000000000001E-3"/>
    <n v="0"/>
  </r>
  <r>
    <s v="APENs"/>
    <s v="08"/>
    <x v="5"/>
    <s v="20200202"/>
    <x v="16"/>
    <n v="0"/>
    <n v="2.09"/>
    <n v="0"/>
    <n v="0"/>
    <n v="0"/>
  </r>
  <r>
    <s v="APENs"/>
    <s v="08"/>
    <x v="5"/>
    <s v="20200252"/>
    <x v="16"/>
    <n v="0"/>
    <n v="0"/>
    <n v="4.45"/>
    <n v="0"/>
    <n v="0"/>
  </r>
  <r>
    <s v="APENs"/>
    <s v="08"/>
    <x v="5"/>
    <s v="20200252"/>
    <x v="16"/>
    <n v="7.42"/>
    <n v="0"/>
    <n v="0"/>
    <n v="0"/>
    <n v="0"/>
  </r>
  <r>
    <s v="APENs"/>
    <s v="08"/>
    <x v="5"/>
    <s v="20200252"/>
    <x v="16"/>
    <n v="0"/>
    <n v="0"/>
    <n v="0"/>
    <n v="0"/>
    <n v="0.12634999999999999"/>
  </r>
  <r>
    <s v="APENs"/>
    <s v="08"/>
    <x v="5"/>
    <s v="20200252"/>
    <x v="16"/>
    <n v="0"/>
    <n v="0"/>
    <n v="0"/>
    <n v="0"/>
    <n v="0"/>
  </r>
  <r>
    <s v="APENs"/>
    <s v="08"/>
    <x v="5"/>
    <s v="20200252"/>
    <x v="16"/>
    <n v="0"/>
    <n v="0"/>
    <n v="0"/>
    <n v="7.5810000000000001E-3"/>
    <n v="0"/>
  </r>
  <r>
    <s v="APENs"/>
    <s v="08"/>
    <x v="5"/>
    <s v="20200252"/>
    <x v="16"/>
    <n v="0"/>
    <n v="4.45"/>
    <n v="0"/>
    <n v="0"/>
    <n v="0"/>
  </r>
  <r>
    <s v="APENs"/>
    <s v="08"/>
    <x v="5"/>
    <s v="20200252"/>
    <x v="16"/>
    <n v="0"/>
    <n v="0"/>
    <n v="4.45"/>
    <n v="0"/>
    <n v="0"/>
  </r>
  <r>
    <s v="APENs"/>
    <s v="08"/>
    <x v="5"/>
    <s v="20200252"/>
    <x v="16"/>
    <n v="7.42"/>
    <n v="0"/>
    <n v="0"/>
    <n v="0"/>
    <n v="0"/>
  </r>
  <r>
    <s v="APENs"/>
    <s v="08"/>
    <x v="5"/>
    <s v="20200252"/>
    <x v="16"/>
    <n v="0"/>
    <n v="0"/>
    <n v="0"/>
    <n v="0"/>
    <n v="0.5"/>
  </r>
  <r>
    <s v="APENs"/>
    <s v="08"/>
    <x v="5"/>
    <s v="20200252"/>
    <x v="16"/>
    <n v="0"/>
    <n v="0"/>
    <n v="0"/>
    <n v="0"/>
    <n v="0"/>
  </r>
  <r>
    <s v="APENs"/>
    <s v="08"/>
    <x v="5"/>
    <s v="20200252"/>
    <x v="16"/>
    <n v="0"/>
    <n v="0"/>
    <n v="0"/>
    <n v="0.01"/>
    <n v="0"/>
  </r>
  <r>
    <s v="APENs"/>
    <s v="08"/>
    <x v="5"/>
    <s v="20200252"/>
    <x v="16"/>
    <n v="0"/>
    <n v="4.45"/>
    <n v="0"/>
    <n v="0"/>
    <n v="0"/>
  </r>
  <r>
    <s v="APENs"/>
    <s v="08"/>
    <x v="5"/>
    <s v="31000301"/>
    <x v="15"/>
    <n v="0"/>
    <n v="2.7"/>
    <n v="0"/>
    <n v="0"/>
    <n v="0"/>
  </r>
  <r>
    <s v="APENs"/>
    <s v="08"/>
    <x v="5"/>
    <s v="20200252"/>
    <x v="16"/>
    <n v="0"/>
    <n v="0"/>
    <n v="21.2"/>
    <n v="0"/>
    <n v="0"/>
  </r>
  <r>
    <s v="APENs"/>
    <s v="08"/>
    <x v="5"/>
    <s v="20200252"/>
    <x v="16"/>
    <n v="14.16"/>
    <n v="0"/>
    <n v="0"/>
    <n v="0"/>
    <n v="0"/>
  </r>
  <r>
    <s v="APENs"/>
    <s v="08"/>
    <x v="5"/>
    <s v="20200252"/>
    <x v="16"/>
    <n v="0"/>
    <n v="0"/>
    <n v="0"/>
    <n v="0"/>
    <n v="0.26350000000000001"/>
  </r>
  <r>
    <s v="APENs"/>
    <s v="08"/>
    <x v="5"/>
    <s v="20200252"/>
    <x v="16"/>
    <n v="0"/>
    <n v="0"/>
    <n v="0"/>
    <n v="0"/>
    <n v="0"/>
  </r>
  <r>
    <s v="APENs"/>
    <s v="08"/>
    <x v="5"/>
    <s v="20200252"/>
    <x v="16"/>
    <n v="0"/>
    <n v="0"/>
    <n v="0"/>
    <n v="1.5810000000000001E-2"/>
    <n v="0"/>
  </r>
  <r>
    <s v="APENs"/>
    <s v="08"/>
    <x v="5"/>
    <s v="20200252"/>
    <x v="16"/>
    <n v="0"/>
    <n v="2.66"/>
    <n v="0"/>
    <n v="0"/>
    <n v="0"/>
  </r>
  <r>
    <s v="APENs"/>
    <s v="08"/>
    <x v="5"/>
    <s v="20200252"/>
    <x v="16"/>
    <n v="0"/>
    <n v="0"/>
    <n v="17.89"/>
    <n v="0"/>
    <n v="0"/>
  </r>
  <r>
    <s v="APENs"/>
    <s v="08"/>
    <x v="5"/>
    <s v="20200252"/>
    <x v="16"/>
    <n v="12.54"/>
    <n v="0"/>
    <n v="0"/>
    <n v="0"/>
    <n v="0"/>
  </r>
  <r>
    <s v="APENs"/>
    <s v="08"/>
    <x v="5"/>
    <s v="20200252"/>
    <x v="16"/>
    <n v="0"/>
    <n v="0"/>
    <n v="0"/>
    <n v="0"/>
    <n v="0.44700000000000001"/>
  </r>
  <r>
    <s v="APENs"/>
    <s v="08"/>
    <x v="5"/>
    <s v="20200252"/>
    <x v="16"/>
    <n v="0"/>
    <n v="0"/>
    <n v="0"/>
    <n v="0"/>
    <n v="0"/>
  </r>
  <r>
    <s v="APENs"/>
    <s v="08"/>
    <x v="5"/>
    <s v="20200252"/>
    <x v="16"/>
    <n v="0"/>
    <n v="0"/>
    <n v="0"/>
    <n v="2.682E-2"/>
    <n v="0"/>
  </r>
  <r>
    <s v="APENs"/>
    <s v="08"/>
    <x v="5"/>
    <s v="20200252"/>
    <x v="16"/>
    <n v="0"/>
    <n v="2.36"/>
    <n v="0"/>
    <n v="0"/>
    <n v="0"/>
  </r>
  <r>
    <s v="APENs"/>
    <s v="08"/>
    <x v="5"/>
    <s v="20200252"/>
    <x v="16"/>
    <n v="0"/>
    <n v="0"/>
    <n v="17.989999999999998"/>
    <n v="0"/>
    <n v="0"/>
  </r>
  <r>
    <s v="APENs"/>
    <s v="08"/>
    <x v="5"/>
    <s v="20200252"/>
    <x v="16"/>
    <n v="12.61"/>
    <n v="0"/>
    <n v="0"/>
    <n v="0"/>
    <n v="0"/>
  </r>
  <r>
    <s v="APENs"/>
    <s v="08"/>
    <x v="5"/>
    <s v="20200252"/>
    <x v="16"/>
    <n v="0"/>
    <n v="0"/>
    <n v="0"/>
    <n v="0"/>
    <n v="0.44700000000000001"/>
  </r>
  <r>
    <s v="APENs"/>
    <s v="08"/>
    <x v="5"/>
    <s v="20200252"/>
    <x v="16"/>
    <n v="0"/>
    <n v="0"/>
    <n v="0"/>
    <n v="0"/>
    <n v="0"/>
  </r>
  <r>
    <s v="APENs"/>
    <s v="08"/>
    <x v="5"/>
    <s v="20200252"/>
    <x v="16"/>
    <n v="0"/>
    <n v="0"/>
    <n v="0"/>
    <n v="2.682E-2"/>
    <n v="0"/>
  </r>
  <r>
    <s v="APENs"/>
    <s v="08"/>
    <x v="5"/>
    <s v="20200252"/>
    <x v="16"/>
    <n v="0"/>
    <n v="2.37"/>
    <n v="0"/>
    <n v="0"/>
    <n v="0"/>
  </r>
  <r>
    <s v="APENs"/>
    <s v="08"/>
    <x v="5"/>
    <s v="20200253"/>
    <x v="16"/>
    <n v="0"/>
    <n v="0"/>
    <n v="1.5"/>
    <n v="0"/>
    <n v="0"/>
  </r>
  <r>
    <s v="APENs"/>
    <s v="08"/>
    <x v="5"/>
    <s v="20200253"/>
    <x v="16"/>
    <n v="28.03"/>
    <n v="0"/>
    <n v="0"/>
    <n v="0"/>
    <n v="0"/>
  </r>
  <r>
    <s v="APENs"/>
    <s v="08"/>
    <x v="5"/>
    <s v="20200253"/>
    <x v="16"/>
    <n v="0"/>
    <n v="0"/>
    <n v="0"/>
    <n v="0"/>
    <n v="6.8199999999999997E-2"/>
  </r>
  <r>
    <s v="APENs"/>
    <s v="08"/>
    <x v="5"/>
    <s v="20200253"/>
    <x v="16"/>
    <n v="0"/>
    <n v="0"/>
    <n v="0"/>
    <n v="0"/>
    <n v="0"/>
  </r>
  <r>
    <s v="APENs"/>
    <s v="08"/>
    <x v="5"/>
    <s v="20200253"/>
    <x v="16"/>
    <n v="0"/>
    <n v="0"/>
    <n v="0"/>
    <n v="4.0920000000000002E-3"/>
    <n v="0"/>
  </r>
  <r>
    <s v="APENs"/>
    <s v="08"/>
    <x v="5"/>
    <s v="20200253"/>
    <x v="16"/>
    <n v="0"/>
    <n v="0.60176300000000005"/>
    <n v="0"/>
    <n v="0"/>
    <n v="0"/>
  </r>
  <r>
    <s v="APENs"/>
    <s v="08"/>
    <x v="5"/>
    <s v="31000301"/>
    <x v="15"/>
    <n v="0"/>
    <n v="14.36"/>
    <n v="0"/>
    <n v="0"/>
    <n v="0"/>
  </r>
  <r>
    <s v="APENs"/>
    <s v="08"/>
    <x v="5"/>
    <s v="31088801"/>
    <x v="17"/>
    <n v="0"/>
    <n v="4.51"/>
    <n v="0"/>
    <n v="0"/>
    <n v="0"/>
  </r>
  <r>
    <s v="APENs"/>
    <s v="08"/>
    <x v="5"/>
    <s v="40400311"/>
    <x v="18"/>
    <n v="0"/>
    <n v="10.278806154600085"/>
    <n v="0"/>
    <n v="0"/>
    <n v="0"/>
  </r>
  <r>
    <s v="APENs"/>
    <s v="08"/>
    <x v="5"/>
    <s v="20200253"/>
    <x v="16"/>
    <n v="0"/>
    <n v="0"/>
    <n v="19.2"/>
    <n v="0"/>
    <n v="0"/>
  </r>
  <r>
    <s v="APENs"/>
    <s v="08"/>
    <x v="5"/>
    <s v="20200253"/>
    <x v="16"/>
    <n v="12.8"/>
    <n v="0"/>
    <n v="0"/>
    <n v="0"/>
    <n v="0"/>
  </r>
  <r>
    <s v="APENs"/>
    <s v="08"/>
    <x v="5"/>
    <s v="20200253"/>
    <x v="16"/>
    <n v="0"/>
    <n v="0"/>
    <n v="0"/>
    <n v="0"/>
    <n v="0.18701699999999999"/>
  </r>
  <r>
    <s v="APENs"/>
    <s v="08"/>
    <x v="5"/>
    <s v="20200253"/>
    <x v="16"/>
    <n v="0"/>
    <n v="0"/>
    <n v="0"/>
    <n v="0"/>
    <n v="0"/>
  </r>
  <r>
    <s v="APENs"/>
    <s v="08"/>
    <x v="5"/>
    <s v="20200253"/>
    <x v="16"/>
    <n v="0"/>
    <n v="0"/>
    <n v="0"/>
    <n v="1.158E-2"/>
    <n v="0"/>
  </r>
  <r>
    <s v="APENs"/>
    <s v="08"/>
    <x v="5"/>
    <s v="20200253"/>
    <x v="16"/>
    <n v="0"/>
    <n v="1.3"/>
    <n v="0"/>
    <n v="0"/>
    <n v="0"/>
  </r>
  <r>
    <s v="APENs"/>
    <s v="08"/>
    <x v="5"/>
    <s v="31000199"/>
    <x v="18"/>
    <n v="0"/>
    <n v="4.3466228153761"/>
    <n v="0"/>
    <n v="0"/>
    <n v="0"/>
  </r>
  <r>
    <s v="APENs"/>
    <s v="08"/>
    <x v="5"/>
    <s v="31000301"/>
    <x v="15"/>
    <n v="0"/>
    <n v="26.642002999999999"/>
    <n v="0"/>
    <n v="0"/>
    <n v="0"/>
  </r>
  <r>
    <s v="APENs"/>
    <s v="08"/>
    <x v="5"/>
    <s v="20200202"/>
    <x v="16"/>
    <n v="0"/>
    <n v="0"/>
    <n v="6.21"/>
    <n v="0"/>
    <n v="0"/>
  </r>
  <r>
    <s v="APENs"/>
    <s v="08"/>
    <x v="5"/>
    <s v="20200202"/>
    <x v="16"/>
    <n v="62.14"/>
    <n v="0"/>
    <n v="0"/>
    <n v="0"/>
    <n v="0"/>
  </r>
  <r>
    <s v="APENs"/>
    <s v="08"/>
    <x v="5"/>
    <s v="20200202"/>
    <x v="16"/>
    <n v="0"/>
    <n v="0"/>
    <n v="0"/>
    <n v="7.0000000000000001E-3"/>
    <n v="0"/>
  </r>
  <r>
    <s v="APENs"/>
    <s v="08"/>
    <x v="5"/>
    <s v="20200202"/>
    <x v="16"/>
    <n v="0"/>
    <n v="0.55000000000000004"/>
    <n v="0"/>
    <n v="0"/>
    <n v="0"/>
  </r>
  <r>
    <s v="APENs"/>
    <s v="08"/>
    <x v="5"/>
    <s v="20200202"/>
    <x v="16"/>
    <n v="0"/>
    <n v="0"/>
    <n v="0.81"/>
    <n v="0"/>
    <n v="0"/>
  </r>
  <r>
    <s v="APENs"/>
    <s v="08"/>
    <x v="5"/>
    <s v="20200202"/>
    <x v="16"/>
    <n v="6.367"/>
    <n v="0"/>
    <n v="0"/>
    <n v="0"/>
    <n v="0"/>
  </r>
  <r>
    <s v="APENs"/>
    <s v="08"/>
    <x v="5"/>
    <s v="20200202"/>
    <x v="16"/>
    <n v="0"/>
    <n v="0"/>
    <n v="0"/>
    <n v="0"/>
    <n v="0.03"/>
  </r>
  <r>
    <s v="APENs"/>
    <s v="08"/>
    <x v="5"/>
    <s v="20200202"/>
    <x v="16"/>
    <n v="0"/>
    <n v="0"/>
    <n v="0"/>
    <n v="0"/>
    <n v="0"/>
  </r>
  <r>
    <s v="APENs"/>
    <s v="08"/>
    <x v="5"/>
    <s v="20200202"/>
    <x v="16"/>
    <n v="0"/>
    <n v="0"/>
    <n v="0"/>
    <n v="1E-3"/>
    <n v="0"/>
  </r>
  <r>
    <s v="APENs"/>
    <s v="08"/>
    <x v="5"/>
    <s v="20200202"/>
    <x v="16"/>
    <n v="0"/>
    <n v="0.255"/>
    <n v="0"/>
    <n v="0"/>
    <n v="0"/>
  </r>
  <r>
    <s v="APENs"/>
    <s v="08"/>
    <x v="5"/>
    <s v="20200202"/>
    <x v="16"/>
    <n v="0"/>
    <n v="0"/>
    <n v="25.9"/>
    <n v="0"/>
    <n v="0"/>
  </r>
  <r>
    <s v="APENs"/>
    <s v="08"/>
    <x v="5"/>
    <s v="20200202"/>
    <x v="16"/>
    <n v="30.6"/>
    <n v="0"/>
    <n v="0"/>
    <n v="0"/>
    <n v="0"/>
  </r>
  <r>
    <s v="APENs"/>
    <s v="08"/>
    <x v="5"/>
    <s v="20200202"/>
    <x v="16"/>
    <n v="0"/>
    <n v="0"/>
    <n v="0"/>
    <n v="0"/>
    <n v="0.1"/>
  </r>
  <r>
    <s v="APENs"/>
    <s v="08"/>
    <x v="5"/>
    <s v="20200202"/>
    <x v="16"/>
    <n v="0"/>
    <n v="0"/>
    <n v="0"/>
    <n v="0"/>
    <n v="0"/>
  </r>
  <r>
    <s v="APENs"/>
    <s v="08"/>
    <x v="5"/>
    <s v="20200202"/>
    <x v="16"/>
    <n v="0"/>
    <n v="0"/>
    <n v="0"/>
    <n v="4.0000000000000001E-3"/>
    <n v="0"/>
  </r>
  <r>
    <s v="APENs"/>
    <s v="08"/>
    <x v="5"/>
    <s v="20200202"/>
    <x v="16"/>
    <n v="0"/>
    <n v="0.2"/>
    <n v="0"/>
    <n v="0"/>
    <n v="0"/>
  </r>
  <r>
    <s v="APENs"/>
    <s v="08"/>
    <x v="5"/>
    <s v="20200202"/>
    <x v="16"/>
    <n v="0"/>
    <n v="0"/>
    <n v="5.5"/>
    <n v="0"/>
    <n v="0"/>
  </r>
  <r>
    <s v="APENs"/>
    <s v="08"/>
    <x v="5"/>
    <s v="20200202"/>
    <x v="16"/>
    <n v="6.3"/>
    <n v="0"/>
    <n v="0"/>
    <n v="0"/>
    <n v="0"/>
  </r>
  <r>
    <s v="APENs"/>
    <s v="08"/>
    <x v="5"/>
    <s v="20200202"/>
    <x v="16"/>
    <n v="0"/>
    <n v="0"/>
    <n v="0"/>
    <n v="0"/>
    <n v="0.01"/>
  </r>
  <r>
    <s v="APENs"/>
    <s v="08"/>
    <x v="5"/>
    <s v="20200202"/>
    <x v="16"/>
    <n v="0"/>
    <n v="0"/>
    <n v="0"/>
    <n v="0"/>
    <n v="0"/>
  </r>
  <r>
    <s v="APENs"/>
    <s v="08"/>
    <x v="5"/>
    <s v="20200202"/>
    <x v="16"/>
    <n v="0"/>
    <n v="0"/>
    <n v="0"/>
    <n v="1E-3"/>
    <n v="0"/>
  </r>
  <r>
    <s v="APENs"/>
    <s v="08"/>
    <x v="5"/>
    <s v="20200202"/>
    <x v="16"/>
    <n v="0"/>
    <n v="0.04"/>
    <n v="0"/>
    <n v="0"/>
    <n v="0"/>
  </r>
  <r>
    <s v="APENs"/>
    <s v="08"/>
    <x v="5"/>
    <s v="20200202"/>
    <x v="16"/>
    <n v="0"/>
    <n v="0"/>
    <n v="1.5"/>
    <n v="0"/>
    <n v="0"/>
  </r>
  <r>
    <s v="APENs"/>
    <s v="08"/>
    <x v="5"/>
    <s v="20200202"/>
    <x v="16"/>
    <n v="2.13"/>
    <n v="0"/>
    <n v="0"/>
    <n v="0"/>
    <n v="0"/>
  </r>
  <r>
    <s v="APENs"/>
    <s v="08"/>
    <x v="5"/>
    <s v="20200202"/>
    <x v="16"/>
    <n v="0"/>
    <n v="0"/>
    <n v="0"/>
    <n v="0"/>
    <n v="4.0000000000000001E-3"/>
  </r>
  <r>
    <s v="APENs"/>
    <s v="08"/>
    <x v="5"/>
    <s v="20200202"/>
    <x v="16"/>
    <n v="0"/>
    <n v="0"/>
    <n v="0"/>
    <n v="0"/>
    <n v="0"/>
  </r>
  <r>
    <s v="APENs"/>
    <s v="08"/>
    <x v="5"/>
    <s v="20200202"/>
    <x v="16"/>
    <n v="0"/>
    <n v="0"/>
    <n v="0"/>
    <n v="5.9999999999999995E-4"/>
    <n v="0"/>
  </r>
  <r>
    <s v="APENs"/>
    <s v="08"/>
    <x v="5"/>
    <s v="20200202"/>
    <x v="16"/>
    <n v="0"/>
    <n v="2.8000000000000001E-2"/>
    <n v="0"/>
    <n v="0"/>
    <n v="0"/>
  </r>
  <r>
    <s v="APENs"/>
    <s v="08"/>
    <x v="5"/>
    <s v="31000302"/>
    <x v="15"/>
    <n v="0"/>
    <n v="4.3490000000000002"/>
    <n v="0"/>
    <n v="0"/>
    <n v="0"/>
  </r>
  <r>
    <s v="APENs"/>
    <s v="08"/>
    <x v="5"/>
    <s v="20200252"/>
    <x v="16"/>
    <n v="0"/>
    <n v="0"/>
    <n v="0.42"/>
    <n v="0"/>
    <n v="0"/>
  </r>
  <r>
    <s v="APENs"/>
    <s v="08"/>
    <x v="5"/>
    <s v="20200252"/>
    <x v="16"/>
    <n v="2.1"/>
    <n v="0"/>
    <n v="0"/>
    <n v="0"/>
    <n v="0"/>
  </r>
  <r>
    <s v="APENs"/>
    <s v="08"/>
    <x v="5"/>
    <s v="20200252"/>
    <x v="16"/>
    <n v="0"/>
    <n v="0"/>
    <n v="0"/>
    <n v="0"/>
    <n v="1.4999999999999999E-2"/>
  </r>
  <r>
    <s v="APENs"/>
    <s v="08"/>
    <x v="5"/>
    <s v="20200252"/>
    <x v="16"/>
    <n v="0"/>
    <n v="0"/>
    <n v="0"/>
    <n v="0"/>
    <n v="0"/>
  </r>
  <r>
    <s v="APENs"/>
    <s v="08"/>
    <x v="5"/>
    <s v="20200252"/>
    <x v="16"/>
    <n v="0"/>
    <n v="0"/>
    <n v="0"/>
    <n v="8.9999999999999998E-4"/>
    <n v="0"/>
  </r>
  <r>
    <s v="APENs"/>
    <s v="08"/>
    <x v="5"/>
    <s v="20200252"/>
    <x v="16"/>
    <n v="0"/>
    <n v="0.4"/>
    <n v="0"/>
    <n v="0"/>
    <n v="0"/>
  </r>
  <r>
    <s v="APENs"/>
    <s v="08"/>
    <x v="5"/>
    <s v="20200254"/>
    <x v="16"/>
    <n v="0"/>
    <n v="0"/>
    <n v="12.31"/>
    <n v="0"/>
    <n v="0"/>
  </r>
  <r>
    <s v="APENs"/>
    <s v="08"/>
    <x v="5"/>
    <s v="20200254"/>
    <x v="16"/>
    <n v="8.2400009999999995"/>
    <n v="0"/>
    <n v="0"/>
    <n v="0"/>
    <n v="0"/>
  </r>
  <r>
    <s v="APENs"/>
    <s v="08"/>
    <x v="5"/>
    <s v="20200254"/>
    <x v="16"/>
    <n v="0"/>
    <n v="0"/>
    <n v="0"/>
    <n v="0"/>
    <n v="0.2147"/>
  </r>
  <r>
    <s v="APENs"/>
    <s v="08"/>
    <x v="5"/>
    <s v="20200254"/>
    <x v="16"/>
    <n v="0"/>
    <n v="0"/>
    <n v="0"/>
    <n v="0"/>
    <n v="0"/>
  </r>
  <r>
    <s v="APENs"/>
    <s v="08"/>
    <x v="5"/>
    <s v="20200254"/>
    <x v="16"/>
    <n v="0"/>
    <n v="0"/>
    <n v="0"/>
    <n v="1.2881999999999999E-2"/>
    <n v="0"/>
  </r>
  <r>
    <s v="APENs"/>
    <s v="08"/>
    <x v="5"/>
    <s v="20200254"/>
    <x v="16"/>
    <n v="0"/>
    <n v="2.8"/>
    <n v="0"/>
    <n v="0"/>
    <n v="0"/>
  </r>
  <r>
    <s v="APENs"/>
    <s v="08"/>
    <x v="5"/>
    <s v="31000301"/>
    <x v="15"/>
    <n v="0"/>
    <n v="1.672156"/>
    <n v="0"/>
    <n v="0"/>
    <n v="0"/>
  </r>
  <r>
    <s v="APENs"/>
    <s v="08"/>
    <x v="5"/>
    <s v="31000302"/>
    <x v="15"/>
    <n v="0"/>
    <n v="6.72"/>
    <n v="0"/>
    <n v="0"/>
    <n v="0"/>
  </r>
  <r>
    <s v="APENs"/>
    <s v="08"/>
    <x v="5"/>
    <s v="31088801"/>
    <x v="17"/>
    <n v="0"/>
    <n v="2.6"/>
    <n v="0"/>
    <n v="0"/>
    <n v="0"/>
  </r>
  <r>
    <s v="APENs"/>
    <s v="08"/>
    <x v="5"/>
    <s v="40400311"/>
    <x v="18"/>
    <n v="0"/>
    <n v="2.9609440653595693"/>
    <n v="0"/>
    <n v="0"/>
    <n v="0"/>
  </r>
  <r>
    <s v="APENs"/>
    <s v="08"/>
    <x v="5"/>
    <s v="20200254"/>
    <x v="16"/>
    <n v="0"/>
    <n v="0"/>
    <n v="19.41"/>
    <n v="0"/>
    <n v="0"/>
  </r>
  <r>
    <s v="APENs"/>
    <s v="08"/>
    <x v="5"/>
    <s v="20200254"/>
    <x v="16"/>
    <n v="0"/>
    <n v="0"/>
    <n v="19.41"/>
    <n v="0"/>
    <n v="0"/>
  </r>
  <r>
    <s v="APENs"/>
    <s v="08"/>
    <x v="5"/>
    <s v="20200254"/>
    <x v="16"/>
    <n v="25.88"/>
    <n v="0"/>
    <n v="0"/>
    <n v="0"/>
    <n v="0"/>
  </r>
  <r>
    <s v="APENs"/>
    <s v="08"/>
    <x v="5"/>
    <s v="20200254"/>
    <x v="16"/>
    <n v="25.88"/>
    <n v="0"/>
    <n v="0"/>
    <n v="0"/>
    <n v="0"/>
  </r>
  <r>
    <s v="APENs"/>
    <s v="08"/>
    <x v="5"/>
    <s v="20200254"/>
    <x v="16"/>
    <n v="0"/>
    <n v="0"/>
    <n v="0"/>
    <n v="0"/>
    <n v="3.248E-3"/>
  </r>
  <r>
    <s v="APENs"/>
    <s v="08"/>
    <x v="5"/>
    <s v="20200254"/>
    <x v="16"/>
    <n v="0"/>
    <n v="0"/>
    <n v="0"/>
    <n v="0"/>
    <n v="3.248E-3"/>
  </r>
  <r>
    <s v="APENs"/>
    <s v="08"/>
    <x v="5"/>
    <s v="20200254"/>
    <x v="16"/>
    <n v="0"/>
    <n v="0"/>
    <n v="0"/>
    <n v="0"/>
    <n v="0"/>
  </r>
  <r>
    <s v="APENs"/>
    <s v="08"/>
    <x v="5"/>
    <s v="20200254"/>
    <x v="16"/>
    <n v="0"/>
    <n v="0"/>
    <n v="0"/>
    <n v="0"/>
    <n v="0"/>
  </r>
  <r>
    <s v="APENs"/>
    <s v="08"/>
    <x v="5"/>
    <s v="20200254"/>
    <x v="16"/>
    <n v="0"/>
    <n v="0"/>
    <n v="0"/>
    <n v="2.4781999999999998E-2"/>
    <n v="0"/>
  </r>
  <r>
    <s v="APENs"/>
    <s v="08"/>
    <x v="5"/>
    <s v="20200254"/>
    <x v="16"/>
    <n v="0"/>
    <n v="0"/>
    <n v="0"/>
    <n v="2.4781999999999998E-2"/>
    <n v="0"/>
  </r>
  <r>
    <s v="APENs"/>
    <s v="08"/>
    <x v="5"/>
    <s v="20200254"/>
    <x v="16"/>
    <n v="0"/>
    <n v="3.36"/>
    <n v="0"/>
    <n v="0"/>
    <n v="0"/>
  </r>
  <r>
    <s v="APENs"/>
    <s v="08"/>
    <x v="5"/>
    <s v="20200254"/>
    <x v="16"/>
    <n v="0"/>
    <n v="3.36"/>
    <n v="0"/>
    <n v="0"/>
    <n v="0"/>
  </r>
  <r>
    <s v="APENs"/>
    <s v="08"/>
    <x v="5"/>
    <s v="20200254"/>
    <x v="16"/>
    <n v="0"/>
    <n v="0"/>
    <n v="15.52"/>
    <n v="0"/>
    <n v="0"/>
  </r>
  <r>
    <s v="APENs"/>
    <s v="08"/>
    <x v="5"/>
    <s v="20200254"/>
    <x v="16"/>
    <n v="17.25"/>
    <n v="0"/>
    <n v="0"/>
    <n v="0"/>
    <n v="0"/>
  </r>
  <r>
    <s v="APENs"/>
    <s v="08"/>
    <x v="5"/>
    <s v="20200254"/>
    <x v="16"/>
    <n v="0"/>
    <n v="0"/>
    <n v="0"/>
    <n v="0"/>
    <n v="0.28999999999999998"/>
  </r>
  <r>
    <s v="APENs"/>
    <s v="08"/>
    <x v="5"/>
    <s v="20200254"/>
    <x v="16"/>
    <n v="0"/>
    <n v="0"/>
    <n v="0"/>
    <n v="0"/>
    <n v="0"/>
  </r>
  <r>
    <s v="APENs"/>
    <s v="08"/>
    <x v="5"/>
    <s v="20200254"/>
    <x v="16"/>
    <n v="0"/>
    <n v="0"/>
    <n v="0"/>
    <n v="1.704E-2"/>
    <n v="0"/>
  </r>
  <r>
    <s v="APENs"/>
    <s v="08"/>
    <x v="5"/>
    <s v="20200254"/>
    <x v="16"/>
    <n v="0"/>
    <n v="4.1399999999999997"/>
    <n v="0"/>
    <n v="0"/>
    <n v="0"/>
  </r>
  <r>
    <s v="APENs"/>
    <s v="08"/>
    <x v="5"/>
    <s v="20200254"/>
    <x v="16"/>
    <n v="0"/>
    <n v="0"/>
    <n v="15.52"/>
    <n v="0"/>
    <n v="0"/>
  </r>
  <r>
    <s v="APENs"/>
    <s v="08"/>
    <x v="5"/>
    <s v="20200254"/>
    <x v="16"/>
    <n v="17.25"/>
    <n v="0"/>
    <n v="0"/>
    <n v="0"/>
    <n v="0"/>
  </r>
  <r>
    <s v="APENs"/>
    <s v="08"/>
    <x v="5"/>
    <s v="20200254"/>
    <x v="16"/>
    <n v="0"/>
    <n v="0"/>
    <n v="0"/>
    <n v="0"/>
    <n v="0.28999999999999998"/>
  </r>
  <r>
    <s v="APENs"/>
    <s v="08"/>
    <x v="5"/>
    <s v="20200254"/>
    <x v="16"/>
    <n v="0"/>
    <n v="0"/>
    <n v="0"/>
    <n v="0"/>
    <n v="0"/>
  </r>
  <r>
    <s v="APENs"/>
    <s v="08"/>
    <x v="5"/>
    <s v="20200254"/>
    <x v="16"/>
    <n v="0"/>
    <n v="0"/>
    <n v="0"/>
    <n v="1.704E-2"/>
    <n v="0"/>
  </r>
  <r>
    <s v="APENs"/>
    <s v="08"/>
    <x v="5"/>
    <s v="20200254"/>
    <x v="16"/>
    <n v="0"/>
    <n v="4.1399999999999997"/>
    <n v="0"/>
    <n v="0"/>
    <n v="0"/>
  </r>
  <r>
    <s v="APENs"/>
    <s v="08"/>
    <x v="5"/>
    <s v="20200254"/>
    <x v="16"/>
    <n v="0"/>
    <n v="0"/>
    <n v="32.85"/>
    <n v="0"/>
    <n v="0"/>
  </r>
  <r>
    <s v="APENs"/>
    <s v="08"/>
    <x v="5"/>
    <s v="20200254"/>
    <x v="16"/>
    <n v="26.28"/>
    <n v="0"/>
    <n v="0"/>
    <n v="0"/>
    <n v="0"/>
  </r>
  <r>
    <s v="APENs"/>
    <s v="08"/>
    <x v="5"/>
    <s v="20200254"/>
    <x v="16"/>
    <n v="0"/>
    <n v="0"/>
    <n v="0"/>
    <n v="0"/>
    <n v="0.44"/>
  </r>
  <r>
    <s v="APENs"/>
    <s v="08"/>
    <x v="5"/>
    <s v="20200254"/>
    <x v="16"/>
    <n v="0"/>
    <n v="0"/>
    <n v="0"/>
    <n v="0"/>
    <n v="0"/>
  </r>
  <r>
    <s v="APENs"/>
    <s v="08"/>
    <x v="5"/>
    <s v="20200254"/>
    <x v="16"/>
    <n v="0"/>
    <n v="13.14"/>
    <n v="0"/>
    <n v="0"/>
    <n v="0"/>
  </r>
  <r>
    <s v="APENs"/>
    <s v="08"/>
    <x v="5"/>
    <s v="31000304"/>
    <x v="15"/>
    <n v="0"/>
    <n v="0.253"/>
    <n v="0"/>
    <n v="0"/>
    <n v="0"/>
  </r>
  <r>
    <s v="APENs"/>
    <s v="08"/>
    <x v="5"/>
    <s v="40400311"/>
    <x v="21"/>
    <n v="0"/>
    <n v="0.56000000000000005"/>
    <n v="0"/>
    <n v="0"/>
    <n v="0"/>
  </r>
  <r>
    <s v="APENs"/>
    <s v="08"/>
    <x v="5"/>
    <s v="20200253"/>
    <x v="16"/>
    <n v="0"/>
    <n v="0"/>
    <n v="33.6"/>
    <n v="0"/>
    <n v="0"/>
  </r>
  <r>
    <s v="APENs"/>
    <s v="08"/>
    <x v="5"/>
    <s v="20200253"/>
    <x v="16"/>
    <n v="1"/>
    <n v="0"/>
    <n v="0"/>
    <n v="0"/>
    <n v="0"/>
  </r>
  <r>
    <s v="APENs"/>
    <s v="08"/>
    <x v="5"/>
    <s v="20200253"/>
    <x v="16"/>
    <n v="0"/>
    <n v="0"/>
    <n v="0"/>
    <n v="0"/>
    <n v="1E-3"/>
  </r>
  <r>
    <s v="APENs"/>
    <s v="08"/>
    <x v="5"/>
    <s v="20200253"/>
    <x v="16"/>
    <n v="0"/>
    <n v="0"/>
    <n v="0"/>
    <n v="0"/>
    <n v="0"/>
  </r>
  <r>
    <s v="APENs"/>
    <s v="08"/>
    <x v="5"/>
    <s v="20200253"/>
    <x v="16"/>
    <n v="0"/>
    <n v="0"/>
    <n v="0"/>
    <n v="6.0000000000000002E-5"/>
    <n v="0"/>
  </r>
  <r>
    <s v="APENs"/>
    <s v="08"/>
    <x v="5"/>
    <s v="20200253"/>
    <x v="16"/>
    <n v="0"/>
    <n v="0.1"/>
    <n v="0"/>
    <n v="0"/>
    <n v="0"/>
  </r>
  <r>
    <s v="APENs"/>
    <s v="08"/>
    <x v="5"/>
    <s v="20200253"/>
    <x v="16"/>
    <n v="0"/>
    <n v="0"/>
    <n v="33.6"/>
    <n v="0"/>
    <n v="0"/>
  </r>
  <r>
    <s v="APENs"/>
    <s v="08"/>
    <x v="5"/>
    <s v="20200253"/>
    <x v="16"/>
    <n v="1"/>
    <n v="0"/>
    <n v="0"/>
    <n v="0"/>
    <n v="0"/>
  </r>
  <r>
    <s v="APENs"/>
    <s v="08"/>
    <x v="5"/>
    <s v="20200253"/>
    <x v="16"/>
    <n v="0"/>
    <n v="0"/>
    <n v="0"/>
    <n v="0"/>
    <n v="9.7400000000000004E-4"/>
  </r>
  <r>
    <s v="APENs"/>
    <s v="08"/>
    <x v="5"/>
    <s v="20200253"/>
    <x v="16"/>
    <n v="0"/>
    <n v="0"/>
    <n v="0"/>
    <n v="0"/>
    <n v="0"/>
  </r>
  <r>
    <s v="APENs"/>
    <s v="08"/>
    <x v="5"/>
    <s v="20200253"/>
    <x v="16"/>
    <n v="0"/>
    <n v="0"/>
    <n v="0"/>
    <n v="6.0000000000000002E-5"/>
    <n v="0"/>
  </r>
  <r>
    <s v="APENs"/>
    <s v="08"/>
    <x v="5"/>
    <s v="20200253"/>
    <x v="16"/>
    <n v="0"/>
    <n v="0.1"/>
    <n v="0"/>
    <n v="0"/>
    <n v="0"/>
  </r>
  <r>
    <s v="APENs"/>
    <s v="08"/>
    <x v="5"/>
    <s v="20200253"/>
    <x v="16"/>
    <n v="0"/>
    <n v="0"/>
    <n v="33.6"/>
    <n v="0"/>
    <n v="0"/>
  </r>
  <r>
    <s v="APENs"/>
    <s v="08"/>
    <x v="5"/>
    <s v="20200253"/>
    <x v="16"/>
    <n v="1"/>
    <n v="0"/>
    <n v="0"/>
    <n v="0"/>
    <n v="0"/>
  </r>
  <r>
    <s v="APENs"/>
    <s v="08"/>
    <x v="5"/>
    <s v="20200253"/>
    <x v="16"/>
    <n v="0"/>
    <n v="0"/>
    <n v="0"/>
    <n v="0"/>
    <n v="9.7400000000000004E-4"/>
  </r>
  <r>
    <s v="APENs"/>
    <s v="08"/>
    <x v="5"/>
    <s v="20200253"/>
    <x v="16"/>
    <n v="0"/>
    <n v="0"/>
    <n v="0"/>
    <n v="0"/>
    <n v="0"/>
  </r>
  <r>
    <s v="APENs"/>
    <s v="08"/>
    <x v="5"/>
    <s v="20200253"/>
    <x v="16"/>
    <n v="0"/>
    <n v="0"/>
    <n v="0"/>
    <n v="6.0000000000000002E-5"/>
    <n v="0"/>
  </r>
  <r>
    <s v="APENs"/>
    <s v="08"/>
    <x v="5"/>
    <s v="20200253"/>
    <x v="16"/>
    <n v="0"/>
    <n v="0.1"/>
    <n v="0"/>
    <n v="0"/>
    <n v="0"/>
  </r>
  <r>
    <s v="APENs"/>
    <s v="08"/>
    <x v="5"/>
    <s v="20200253"/>
    <x v="16"/>
    <n v="0"/>
    <n v="0"/>
    <n v="33.6"/>
    <n v="0"/>
    <n v="0"/>
  </r>
  <r>
    <s v="APENs"/>
    <s v="08"/>
    <x v="5"/>
    <s v="20200253"/>
    <x v="16"/>
    <n v="1"/>
    <n v="0"/>
    <n v="0"/>
    <n v="0"/>
    <n v="0"/>
  </r>
  <r>
    <s v="APENs"/>
    <s v="08"/>
    <x v="5"/>
    <s v="20200253"/>
    <x v="16"/>
    <n v="0"/>
    <n v="0"/>
    <n v="0"/>
    <n v="0"/>
    <n v="1.407E-3"/>
  </r>
  <r>
    <s v="APENs"/>
    <s v="08"/>
    <x v="5"/>
    <s v="20200253"/>
    <x v="16"/>
    <n v="0"/>
    <n v="0"/>
    <n v="0"/>
    <n v="0"/>
    <n v="0"/>
  </r>
  <r>
    <s v="APENs"/>
    <s v="08"/>
    <x v="5"/>
    <s v="20200253"/>
    <x v="16"/>
    <n v="0"/>
    <n v="0"/>
    <n v="0"/>
    <n v="6.0000000000000002E-5"/>
    <n v="0"/>
  </r>
  <r>
    <s v="APENs"/>
    <s v="08"/>
    <x v="5"/>
    <s v="20200253"/>
    <x v="16"/>
    <n v="0"/>
    <n v="0.1"/>
    <n v="0"/>
    <n v="0"/>
    <n v="0"/>
  </r>
  <r>
    <s v="APENs"/>
    <s v="08"/>
    <x v="5"/>
    <s v="20200253"/>
    <x v="16"/>
    <n v="0"/>
    <n v="0"/>
    <n v="0.15"/>
    <n v="0"/>
    <n v="0"/>
  </r>
  <r>
    <s v="APENs"/>
    <s v="08"/>
    <x v="5"/>
    <s v="20200253"/>
    <x v="16"/>
    <n v="1"/>
    <n v="0"/>
    <n v="0"/>
    <n v="0"/>
    <n v="0"/>
  </r>
  <r>
    <s v="APENs"/>
    <s v="08"/>
    <x v="5"/>
    <s v="20200253"/>
    <x v="16"/>
    <n v="0"/>
    <n v="0"/>
    <n v="0"/>
    <n v="2.0100000000000001E-4"/>
    <n v="0"/>
  </r>
  <r>
    <s v="APENs"/>
    <s v="08"/>
    <x v="5"/>
    <s v="20200253"/>
    <x v="16"/>
    <n v="0"/>
    <n v="0.1"/>
    <n v="0"/>
    <n v="0"/>
    <n v="0"/>
  </r>
  <r>
    <s v="APENs"/>
    <s v="08"/>
    <x v="5"/>
    <s v="20200253"/>
    <x v="16"/>
    <n v="0"/>
    <n v="0"/>
    <n v="0.4"/>
    <n v="0"/>
    <n v="0"/>
  </r>
  <r>
    <s v="APENs"/>
    <s v="08"/>
    <x v="5"/>
    <s v="20200253"/>
    <x v="16"/>
    <n v="3"/>
    <n v="0"/>
    <n v="0"/>
    <n v="0"/>
    <n v="0"/>
  </r>
  <r>
    <s v="APENs"/>
    <s v="08"/>
    <x v="5"/>
    <s v="20200253"/>
    <x v="16"/>
    <n v="0"/>
    <n v="0"/>
    <n v="0"/>
    <n v="0"/>
    <n v="2.81E-3"/>
  </r>
  <r>
    <s v="APENs"/>
    <s v="08"/>
    <x v="5"/>
    <s v="20200253"/>
    <x v="16"/>
    <n v="0"/>
    <n v="0"/>
    <n v="0"/>
    <n v="0"/>
    <n v="0"/>
  </r>
  <r>
    <s v="APENs"/>
    <s v="08"/>
    <x v="5"/>
    <s v="20200253"/>
    <x v="16"/>
    <n v="0"/>
    <n v="0"/>
    <n v="0"/>
    <n v="1.74E-4"/>
    <n v="0"/>
  </r>
  <r>
    <s v="APENs"/>
    <s v="08"/>
    <x v="5"/>
    <s v="20200253"/>
    <x v="16"/>
    <n v="0"/>
    <n v="0.2"/>
    <n v="0"/>
    <n v="0"/>
    <n v="0"/>
  </r>
  <r>
    <s v="APENs"/>
    <s v="08"/>
    <x v="5"/>
    <s v="20200253"/>
    <x v="16"/>
    <n v="0"/>
    <n v="0"/>
    <n v="0.4"/>
    <n v="0"/>
    <n v="0"/>
  </r>
  <r>
    <s v="APENs"/>
    <s v="08"/>
    <x v="5"/>
    <s v="20200253"/>
    <x v="16"/>
    <n v="3"/>
    <n v="0"/>
    <n v="0"/>
    <n v="0"/>
    <n v="0"/>
  </r>
  <r>
    <s v="APENs"/>
    <s v="08"/>
    <x v="5"/>
    <s v="20200253"/>
    <x v="16"/>
    <n v="0"/>
    <n v="0"/>
    <n v="0"/>
    <n v="0"/>
    <n v="2.81E-3"/>
  </r>
  <r>
    <s v="APENs"/>
    <s v="08"/>
    <x v="5"/>
    <s v="20200253"/>
    <x v="16"/>
    <n v="0"/>
    <n v="0"/>
    <n v="0"/>
    <n v="0"/>
    <n v="0"/>
  </r>
  <r>
    <s v="APENs"/>
    <s v="08"/>
    <x v="5"/>
    <s v="20200253"/>
    <x v="16"/>
    <n v="0"/>
    <n v="0"/>
    <n v="0"/>
    <n v="1.74E-4"/>
    <n v="0"/>
  </r>
  <r>
    <s v="APENs"/>
    <s v="08"/>
    <x v="5"/>
    <s v="20200253"/>
    <x v="16"/>
    <n v="0"/>
    <n v="0.2"/>
    <n v="0"/>
    <n v="0"/>
    <n v="0"/>
  </r>
  <r>
    <s v="APENs"/>
    <s v="08"/>
    <x v="5"/>
    <s v="20200253"/>
    <x v="16"/>
    <n v="0"/>
    <n v="0"/>
    <n v="0.4"/>
    <n v="0"/>
    <n v="0"/>
  </r>
  <r>
    <s v="APENs"/>
    <s v="08"/>
    <x v="5"/>
    <s v="20200253"/>
    <x v="16"/>
    <n v="3"/>
    <n v="0"/>
    <n v="0"/>
    <n v="0"/>
    <n v="0"/>
  </r>
  <r>
    <s v="APENs"/>
    <s v="08"/>
    <x v="5"/>
    <s v="20200253"/>
    <x v="16"/>
    <n v="0"/>
    <n v="0"/>
    <n v="0"/>
    <n v="0"/>
    <n v="2.81E-3"/>
  </r>
  <r>
    <s v="APENs"/>
    <s v="08"/>
    <x v="5"/>
    <s v="20200253"/>
    <x v="16"/>
    <n v="0"/>
    <n v="0"/>
    <n v="0"/>
    <n v="0"/>
    <n v="0"/>
  </r>
  <r>
    <s v="APENs"/>
    <s v="08"/>
    <x v="5"/>
    <s v="20200253"/>
    <x v="16"/>
    <n v="0"/>
    <n v="0"/>
    <n v="0"/>
    <n v="1.74E-4"/>
    <n v="0"/>
  </r>
  <r>
    <s v="APENs"/>
    <s v="08"/>
    <x v="5"/>
    <s v="20200253"/>
    <x v="16"/>
    <n v="0"/>
    <n v="0.2"/>
    <n v="0"/>
    <n v="0"/>
    <n v="0"/>
  </r>
  <r>
    <s v="APENs"/>
    <s v="08"/>
    <x v="5"/>
    <s v="20200253"/>
    <x v="16"/>
    <n v="0"/>
    <n v="0"/>
    <n v="0.4"/>
    <n v="0"/>
    <n v="0"/>
  </r>
  <r>
    <s v="APENs"/>
    <s v="08"/>
    <x v="5"/>
    <s v="20200253"/>
    <x v="16"/>
    <n v="3"/>
    <n v="0"/>
    <n v="0"/>
    <n v="0"/>
    <n v="0"/>
  </r>
  <r>
    <s v="APENs"/>
    <s v="08"/>
    <x v="5"/>
    <s v="20200253"/>
    <x v="16"/>
    <n v="0"/>
    <n v="0"/>
    <n v="0"/>
    <n v="0"/>
    <n v="2.81E-3"/>
  </r>
  <r>
    <s v="APENs"/>
    <s v="08"/>
    <x v="5"/>
    <s v="20200253"/>
    <x v="16"/>
    <n v="0"/>
    <n v="0"/>
    <n v="0"/>
    <n v="0"/>
    <n v="0"/>
  </r>
  <r>
    <s v="APENs"/>
    <s v="08"/>
    <x v="5"/>
    <s v="20200253"/>
    <x v="16"/>
    <n v="0"/>
    <n v="0"/>
    <n v="0"/>
    <n v="1.74E-4"/>
    <n v="0"/>
  </r>
  <r>
    <s v="APENs"/>
    <s v="08"/>
    <x v="5"/>
    <s v="20200253"/>
    <x v="16"/>
    <n v="0"/>
    <n v="0.2"/>
    <n v="0"/>
    <n v="0"/>
    <n v="0"/>
  </r>
  <r>
    <s v="APENs"/>
    <s v="08"/>
    <x v="5"/>
    <s v="20200253"/>
    <x v="16"/>
    <n v="0"/>
    <n v="0"/>
    <n v="0.6"/>
    <n v="0"/>
    <n v="0"/>
  </r>
  <r>
    <s v="APENs"/>
    <s v="08"/>
    <x v="5"/>
    <s v="20200253"/>
    <x v="16"/>
    <n v="4.5999999999999996"/>
    <n v="0"/>
    <n v="0"/>
    <n v="0"/>
    <n v="0"/>
  </r>
  <r>
    <s v="APENs"/>
    <s v="08"/>
    <x v="5"/>
    <s v="20200253"/>
    <x v="16"/>
    <n v="0"/>
    <n v="0"/>
    <n v="0"/>
    <n v="0"/>
    <n v="4.3220000000000003E-3"/>
  </r>
  <r>
    <s v="APENs"/>
    <s v="08"/>
    <x v="5"/>
    <s v="20200253"/>
    <x v="16"/>
    <n v="0"/>
    <n v="0"/>
    <n v="0"/>
    <n v="0"/>
    <n v="0"/>
  </r>
  <r>
    <s v="APENs"/>
    <s v="08"/>
    <x v="5"/>
    <s v="20200253"/>
    <x v="16"/>
    <n v="0"/>
    <n v="0"/>
    <n v="0"/>
    <n v="2.6800000000000001E-4"/>
    <n v="0"/>
  </r>
  <r>
    <s v="APENs"/>
    <s v="08"/>
    <x v="5"/>
    <s v="20200253"/>
    <x v="16"/>
    <n v="0"/>
    <n v="0.3"/>
    <n v="0"/>
    <n v="0"/>
    <n v="0"/>
  </r>
  <r>
    <s v="APENs"/>
    <s v="08"/>
    <x v="5"/>
    <s v="20200253"/>
    <x v="16"/>
    <n v="0"/>
    <n v="0"/>
    <n v="0.6"/>
    <n v="0"/>
    <n v="0"/>
  </r>
  <r>
    <s v="APENs"/>
    <s v="08"/>
    <x v="5"/>
    <s v="20200253"/>
    <x v="16"/>
    <n v="4.5999999999999996"/>
    <n v="0"/>
    <n v="0"/>
    <n v="0"/>
    <n v="0"/>
  </r>
  <r>
    <s v="APENs"/>
    <s v="08"/>
    <x v="5"/>
    <s v="20200253"/>
    <x v="16"/>
    <n v="0"/>
    <n v="0"/>
    <n v="0"/>
    <n v="0"/>
    <n v="4.3220000000000003E-3"/>
  </r>
  <r>
    <s v="APENs"/>
    <s v="08"/>
    <x v="5"/>
    <s v="20200253"/>
    <x v="16"/>
    <n v="0"/>
    <n v="0"/>
    <n v="0"/>
    <n v="0"/>
    <n v="0"/>
  </r>
  <r>
    <s v="APENs"/>
    <s v="08"/>
    <x v="5"/>
    <s v="20200253"/>
    <x v="16"/>
    <n v="0"/>
    <n v="0"/>
    <n v="0"/>
    <n v="2.6800000000000001E-4"/>
    <n v="0"/>
  </r>
  <r>
    <s v="APENs"/>
    <s v="08"/>
    <x v="5"/>
    <s v="20200253"/>
    <x v="16"/>
    <n v="0"/>
    <n v="0.3"/>
    <n v="0"/>
    <n v="0"/>
    <n v="0"/>
  </r>
  <r>
    <s v="APENs"/>
    <s v="08"/>
    <x v="5"/>
    <s v="20200253"/>
    <x v="16"/>
    <n v="0"/>
    <n v="0"/>
    <n v="33.6"/>
    <n v="0"/>
    <n v="0"/>
  </r>
  <r>
    <s v="APENs"/>
    <s v="08"/>
    <x v="5"/>
    <s v="20200253"/>
    <x v="16"/>
    <n v="1"/>
    <n v="0"/>
    <n v="0"/>
    <n v="0"/>
    <n v="0"/>
  </r>
  <r>
    <s v="APENs"/>
    <s v="08"/>
    <x v="5"/>
    <s v="20200253"/>
    <x v="16"/>
    <n v="0"/>
    <n v="0"/>
    <n v="0"/>
    <n v="0"/>
    <n v="9.7400000000000004E-4"/>
  </r>
  <r>
    <s v="APENs"/>
    <s v="08"/>
    <x v="5"/>
    <s v="20200253"/>
    <x v="16"/>
    <n v="0"/>
    <n v="0"/>
    <n v="0"/>
    <n v="0"/>
    <n v="0"/>
  </r>
  <r>
    <s v="APENs"/>
    <s v="08"/>
    <x v="5"/>
    <s v="20200253"/>
    <x v="16"/>
    <n v="0"/>
    <n v="0"/>
    <n v="0"/>
    <n v="6.0000000000000002E-5"/>
    <n v="0"/>
  </r>
  <r>
    <s v="APENs"/>
    <s v="08"/>
    <x v="5"/>
    <s v="20200253"/>
    <x v="16"/>
    <n v="0"/>
    <n v="0.1"/>
    <n v="0"/>
    <n v="0"/>
    <n v="0"/>
  </r>
  <r>
    <s v="APENs"/>
    <s v="08"/>
    <x v="5"/>
    <s v="20200253"/>
    <x v="16"/>
    <n v="0"/>
    <n v="0"/>
    <n v="0.83146600000000004"/>
    <n v="0"/>
    <n v="0"/>
  </r>
  <r>
    <s v="APENs"/>
    <s v="08"/>
    <x v="5"/>
    <s v="20200253"/>
    <x v="16"/>
    <n v="18.224277000000001"/>
    <n v="0"/>
    <n v="0"/>
    <n v="0"/>
    <n v="0"/>
  </r>
  <r>
    <s v="APENs"/>
    <s v="08"/>
    <x v="5"/>
    <s v="20200253"/>
    <x v="16"/>
    <n v="0"/>
    <n v="0"/>
    <n v="0"/>
    <n v="0"/>
    <n v="3.4280000000000001E-3"/>
  </r>
  <r>
    <s v="APENs"/>
    <s v="08"/>
    <x v="5"/>
    <s v="20200253"/>
    <x v="16"/>
    <n v="0"/>
    <n v="0"/>
    <n v="0"/>
    <n v="0"/>
    <n v="0"/>
  </r>
  <r>
    <s v="APENs"/>
    <s v="08"/>
    <x v="5"/>
    <s v="20200253"/>
    <x v="16"/>
    <n v="0"/>
    <n v="0"/>
    <n v="0"/>
    <n v="2.2590000000000002E-3"/>
    <n v="0"/>
  </r>
  <r>
    <s v="APENs"/>
    <s v="08"/>
    <x v="5"/>
    <s v="20200253"/>
    <x v="16"/>
    <n v="0"/>
    <n v="0.30754900000000002"/>
    <n v="0"/>
    <n v="0"/>
    <n v="0"/>
  </r>
  <r>
    <s v="APENs"/>
    <s v="08"/>
    <x v="5"/>
    <s v="20200254"/>
    <x v="16"/>
    <n v="0"/>
    <n v="0"/>
    <n v="25.759999999999998"/>
    <n v="0"/>
    <n v="0"/>
  </r>
  <r>
    <s v="APENs"/>
    <s v="08"/>
    <x v="5"/>
    <s v="20200254"/>
    <x v="16"/>
    <n v="25.759999999999998"/>
    <n v="0"/>
    <n v="0"/>
    <n v="0"/>
    <n v="0"/>
  </r>
  <r>
    <s v="APENs"/>
    <s v="08"/>
    <x v="5"/>
    <s v="20200254"/>
    <x v="16"/>
    <n v="0"/>
    <n v="5.17"/>
    <n v="0"/>
    <n v="0"/>
    <n v="0"/>
  </r>
  <r>
    <s v="APENs"/>
    <s v="08"/>
    <x v="5"/>
    <s v="31000227"/>
    <x v="15"/>
    <n v="0"/>
    <n v="2.5"/>
    <n v="0"/>
    <n v="0"/>
    <n v="0"/>
  </r>
  <r>
    <s v="APENs"/>
    <s v="08"/>
    <x v="5"/>
    <s v="31088801"/>
    <x v="17"/>
    <n v="0"/>
    <n v="2.3999959999999998"/>
    <n v="0"/>
    <n v="0"/>
    <n v="0"/>
  </r>
  <r>
    <s v="APENs"/>
    <s v="08"/>
    <x v="5"/>
    <s v="40400311"/>
    <x v="18"/>
    <n v="0"/>
    <n v="2.1049682816601236"/>
    <n v="0"/>
    <n v="0"/>
    <n v="0"/>
  </r>
  <r>
    <s v="APENs"/>
    <s v="08"/>
    <x v="5"/>
    <s v="20200252"/>
    <x v="16"/>
    <n v="0"/>
    <n v="0"/>
    <n v="2.8"/>
    <n v="0"/>
    <n v="0"/>
  </r>
  <r>
    <s v="APENs"/>
    <s v="08"/>
    <x v="5"/>
    <s v="20200252"/>
    <x v="16"/>
    <n v="7.5"/>
    <n v="0"/>
    <n v="0"/>
    <n v="0"/>
    <n v="0"/>
  </r>
  <r>
    <s v="APENs"/>
    <s v="08"/>
    <x v="5"/>
    <s v="20200252"/>
    <x v="16"/>
    <n v="0"/>
    <n v="0"/>
    <n v="0"/>
    <n v="0"/>
    <n v="0.10249999999999999"/>
  </r>
  <r>
    <s v="APENs"/>
    <s v="08"/>
    <x v="5"/>
    <s v="20200252"/>
    <x v="16"/>
    <n v="0"/>
    <n v="0"/>
    <n v="0"/>
    <n v="0"/>
    <n v="0"/>
  </r>
  <r>
    <s v="APENs"/>
    <s v="08"/>
    <x v="5"/>
    <s v="20200252"/>
    <x v="16"/>
    <n v="0"/>
    <n v="0"/>
    <n v="0"/>
    <n v="6.1500000000000001E-3"/>
    <n v="0"/>
  </r>
  <r>
    <s v="APENs"/>
    <s v="08"/>
    <x v="5"/>
    <s v="20200252"/>
    <x v="16"/>
    <n v="0"/>
    <n v="7.3"/>
    <n v="0"/>
    <n v="0"/>
    <n v="0"/>
  </r>
  <r>
    <s v="APENs"/>
    <s v="08"/>
    <x v="5"/>
    <s v="20200252"/>
    <x v="16"/>
    <n v="0"/>
    <n v="0"/>
    <n v="2.8846129999999999"/>
    <n v="0"/>
    <n v="0"/>
  </r>
  <r>
    <s v="APENs"/>
    <s v="08"/>
    <x v="5"/>
    <s v="20200252"/>
    <x v="16"/>
    <n v="5.7692249999999996"/>
    <n v="0"/>
    <n v="0"/>
    <n v="0"/>
    <n v="0"/>
  </r>
  <r>
    <s v="APENs"/>
    <s v="08"/>
    <x v="5"/>
    <s v="20200252"/>
    <x v="16"/>
    <n v="0"/>
    <n v="0"/>
    <n v="0"/>
    <n v="0"/>
    <n v="0.125"/>
  </r>
  <r>
    <s v="APENs"/>
    <s v="08"/>
    <x v="5"/>
    <s v="20200252"/>
    <x v="16"/>
    <n v="0"/>
    <n v="0"/>
    <n v="0"/>
    <n v="0"/>
    <n v="0"/>
  </r>
  <r>
    <s v="APENs"/>
    <s v="08"/>
    <x v="5"/>
    <s v="20200252"/>
    <x v="16"/>
    <n v="0"/>
    <n v="0"/>
    <n v="0"/>
    <n v="7.4999999999999997E-3"/>
    <n v="0"/>
  </r>
  <r>
    <s v="APENs"/>
    <s v="08"/>
    <x v="5"/>
    <s v="20200252"/>
    <x v="16"/>
    <n v="0"/>
    <n v="3.461538"/>
    <n v="0"/>
    <n v="0"/>
    <n v="0"/>
  </r>
  <r>
    <s v="APENs"/>
    <s v="08"/>
    <x v="5"/>
    <s v="20200202"/>
    <x v="16"/>
    <n v="0"/>
    <n v="0"/>
    <n v="2.85"/>
    <n v="0"/>
    <n v="0"/>
  </r>
  <r>
    <s v="APENs"/>
    <s v="08"/>
    <x v="5"/>
    <s v="20200202"/>
    <x v="16"/>
    <n v="4.4649999999999999"/>
    <n v="0"/>
    <n v="0"/>
    <n v="0"/>
    <n v="0"/>
  </r>
  <r>
    <s v="APENs"/>
    <s v="08"/>
    <x v="5"/>
    <s v="20200202"/>
    <x v="16"/>
    <n v="0"/>
    <n v="0"/>
    <n v="0"/>
    <n v="0"/>
    <n v="9.5000000000000001E-2"/>
  </r>
  <r>
    <s v="APENs"/>
    <s v="08"/>
    <x v="5"/>
    <s v="20200202"/>
    <x v="16"/>
    <n v="0"/>
    <n v="0"/>
    <n v="0"/>
    <n v="0"/>
    <n v="0"/>
  </r>
  <r>
    <s v="APENs"/>
    <s v="08"/>
    <x v="5"/>
    <s v="20200202"/>
    <x v="16"/>
    <n v="0"/>
    <n v="0"/>
    <n v="0"/>
    <n v="5.7000000000000002E-3"/>
    <n v="0"/>
  </r>
  <r>
    <s v="APENs"/>
    <s v="08"/>
    <x v="5"/>
    <s v="20200202"/>
    <x v="16"/>
    <n v="0"/>
    <n v="2.4700000000000002"/>
    <n v="0"/>
    <n v="0"/>
    <n v="0"/>
  </r>
  <r>
    <s v="APENs"/>
    <s v="08"/>
    <x v="5"/>
    <s v="20200252"/>
    <x v="16"/>
    <n v="0"/>
    <n v="0"/>
    <n v="2.5299999999999998"/>
    <n v="0"/>
    <n v="0"/>
  </r>
  <r>
    <s v="APENs"/>
    <s v="08"/>
    <x v="5"/>
    <s v="20200252"/>
    <x v="16"/>
    <n v="2.81"/>
    <n v="0"/>
    <n v="0"/>
    <n v="0"/>
    <n v="0"/>
  </r>
  <r>
    <s v="APENs"/>
    <s v="08"/>
    <x v="5"/>
    <s v="20200252"/>
    <x v="16"/>
    <n v="0"/>
    <n v="0"/>
    <n v="0"/>
    <n v="0"/>
    <n v="0.04"/>
  </r>
  <r>
    <s v="APENs"/>
    <s v="08"/>
    <x v="5"/>
    <s v="20200252"/>
    <x v="16"/>
    <n v="0"/>
    <n v="0"/>
    <n v="0"/>
    <n v="0"/>
    <n v="0"/>
  </r>
  <r>
    <s v="APENs"/>
    <s v="08"/>
    <x v="5"/>
    <s v="20200252"/>
    <x v="16"/>
    <n v="0"/>
    <n v="0"/>
    <n v="0"/>
    <n v="2.3999999999999998E-3"/>
    <n v="0"/>
  </r>
  <r>
    <s v="APENs"/>
    <s v="08"/>
    <x v="5"/>
    <s v="20200252"/>
    <x v="16"/>
    <n v="0"/>
    <n v="1.03"/>
    <n v="0"/>
    <n v="0"/>
    <n v="0"/>
  </r>
  <r>
    <s v="APENs"/>
    <s v="08"/>
    <x v="5"/>
    <s v="20200252"/>
    <x v="16"/>
    <n v="0"/>
    <n v="0"/>
    <n v="1.899999"/>
    <n v="0"/>
    <n v="0"/>
  </r>
  <r>
    <s v="APENs"/>
    <s v="08"/>
    <x v="5"/>
    <s v="20200252"/>
    <x v="16"/>
    <n v="2.6000009999999998"/>
    <n v="0"/>
    <n v="0"/>
    <n v="0"/>
    <n v="0"/>
  </r>
  <r>
    <s v="APENs"/>
    <s v="08"/>
    <x v="5"/>
    <s v="20200252"/>
    <x v="16"/>
    <n v="0"/>
    <n v="0"/>
    <n v="0"/>
    <n v="0"/>
    <n v="4.4999999999999998E-2"/>
  </r>
  <r>
    <s v="APENs"/>
    <s v="08"/>
    <x v="5"/>
    <s v="20200252"/>
    <x v="16"/>
    <n v="0"/>
    <n v="0"/>
    <n v="0"/>
    <n v="0"/>
    <n v="0"/>
  </r>
  <r>
    <s v="APENs"/>
    <s v="08"/>
    <x v="5"/>
    <s v="20200252"/>
    <x v="16"/>
    <n v="0"/>
    <n v="0"/>
    <n v="0"/>
    <n v="2.7000000000000001E-3"/>
    <n v="0"/>
  </r>
  <r>
    <s v="APENs"/>
    <s v="08"/>
    <x v="5"/>
    <s v="20200252"/>
    <x v="16"/>
    <n v="0"/>
    <n v="1.7000010000000001"/>
    <n v="0"/>
    <n v="0"/>
    <n v="0"/>
  </r>
  <r>
    <s v="APENs"/>
    <s v="08"/>
    <x v="5"/>
    <s v="20200253"/>
    <x v="16"/>
    <n v="0"/>
    <n v="0"/>
    <n v="1"/>
    <n v="0"/>
    <n v="0"/>
  </r>
  <r>
    <s v="APENs"/>
    <s v="08"/>
    <x v="5"/>
    <s v="20200253"/>
    <x v="16"/>
    <n v="1.4"/>
    <n v="0"/>
    <n v="0"/>
    <n v="0"/>
    <n v="0"/>
  </r>
  <r>
    <s v="APENs"/>
    <s v="08"/>
    <x v="5"/>
    <s v="20200253"/>
    <x v="16"/>
    <n v="0"/>
    <n v="0"/>
    <n v="0"/>
    <n v="0"/>
    <n v="3.3500000000000002E-2"/>
  </r>
  <r>
    <s v="APENs"/>
    <s v="08"/>
    <x v="5"/>
    <s v="20200253"/>
    <x v="16"/>
    <n v="0"/>
    <n v="0"/>
    <n v="0"/>
    <n v="0"/>
    <n v="0"/>
  </r>
  <r>
    <s v="APENs"/>
    <s v="08"/>
    <x v="5"/>
    <s v="20200253"/>
    <x v="16"/>
    <n v="0"/>
    <n v="0"/>
    <n v="0"/>
    <n v="2.0100000000000001E-3"/>
    <n v="0"/>
  </r>
  <r>
    <s v="APENs"/>
    <s v="08"/>
    <x v="5"/>
    <s v="20200253"/>
    <x v="16"/>
    <n v="0"/>
    <n v="0.48"/>
    <n v="0"/>
    <n v="0"/>
    <n v="0"/>
  </r>
  <r>
    <s v="APENs"/>
    <s v="08"/>
    <x v="5"/>
    <s v="31000301"/>
    <x v="15"/>
    <n v="0"/>
    <n v="0.92"/>
    <n v="0"/>
    <n v="0"/>
    <n v="0"/>
  </r>
  <r>
    <s v="APENs"/>
    <s v="08"/>
    <x v="5"/>
    <s v="20200202"/>
    <x v="16"/>
    <n v="0"/>
    <n v="0"/>
    <n v="6.29"/>
    <n v="0"/>
    <n v="0"/>
  </r>
  <r>
    <s v="APENs"/>
    <s v="08"/>
    <x v="5"/>
    <s v="20200202"/>
    <x v="16"/>
    <n v="15.72"/>
    <n v="0"/>
    <n v="0"/>
    <n v="0"/>
    <n v="0"/>
  </r>
  <r>
    <s v="APENs"/>
    <s v="08"/>
    <x v="5"/>
    <s v="20200202"/>
    <x v="16"/>
    <n v="0"/>
    <n v="0"/>
    <n v="0"/>
    <n v="0"/>
    <n v="0.4"/>
  </r>
  <r>
    <s v="APENs"/>
    <s v="08"/>
    <x v="5"/>
    <s v="20200202"/>
    <x v="16"/>
    <n v="0"/>
    <n v="0"/>
    <n v="0"/>
    <n v="0"/>
    <n v="0"/>
  </r>
  <r>
    <s v="APENs"/>
    <s v="08"/>
    <x v="5"/>
    <s v="20200202"/>
    <x v="16"/>
    <n v="0"/>
    <n v="0"/>
    <n v="0"/>
    <n v="2.3099999999999999E-2"/>
    <n v="0"/>
  </r>
  <r>
    <s v="APENs"/>
    <s v="08"/>
    <x v="5"/>
    <s v="20200202"/>
    <x v="16"/>
    <n v="0"/>
    <n v="6.29"/>
    <n v="0"/>
    <n v="0"/>
    <n v="0"/>
  </r>
  <r>
    <s v="APENs"/>
    <s v="08"/>
    <x v="5"/>
    <s v="20200202"/>
    <x v="16"/>
    <n v="0"/>
    <n v="0"/>
    <n v="16.059999999999999"/>
    <n v="0"/>
    <n v="0"/>
  </r>
  <r>
    <s v="APENs"/>
    <s v="08"/>
    <x v="5"/>
    <s v="20200202"/>
    <x v="16"/>
    <n v="11.36"/>
    <n v="0"/>
    <n v="0"/>
    <n v="0"/>
    <n v="0"/>
  </r>
  <r>
    <s v="APENs"/>
    <s v="08"/>
    <x v="5"/>
    <s v="20200202"/>
    <x v="16"/>
    <n v="0"/>
    <n v="0"/>
    <n v="0"/>
    <n v="0"/>
    <n v="1.34"/>
  </r>
  <r>
    <s v="APENs"/>
    <s v="08"/>
    <x v="5"/>
    <s v="20200202"/>
    <x v="16"/>
    <n v="0"/>
    <n v="0"/>
    <n v="0"/>
    <n v="0"/>
    <n v="0"/>
  </r>
  <r>
    <s v="APENs"/>
    <s v="08"/>
    <x v="5"/>
    <s v="20200202"/>
    <x v="16"/>
    <n v="0"/>
    <n v="0"/>
    <n v="0"/>
    <n v="0.03"/>
    <n v="0"/>
  </r>
  <r>
    <s v="APENs"/>
    <s v="08"/>
    <x v="5"/>
    <s v="20200202"/>
    <x v="16"/>
    <n v="0"/>
    <n v="2.4300000000000002"/>
    <n v="0"/>
    <n v="0"/>
    <n v="0"/>
  </r>
  <r>
    <s v="APENs"/>
    <s v="08"/>
    <x v="5"/>
    <s v="20200253"/>
    <x v="16"/>
    <n v="0"/>
    <n v="0"/>
    <n v="16.059999999999999"/>
    <n v="0"/>
    <n v="0"/>
  </r>
  <r>
    <s v="APENs"/>
    <s v="08"/>
    <x v="5"/>
    <s v="20200253"/>
    <x v="16"/>
    <n v="11.36"/>
    <n v="0"/>
    <n v="0"/>
    <n v="0"/>
    <n v="0"/>
  </r>
  <r>
    <s v="APENs"/>
    <s v="08"/>
    <x v="5"/>
    <s v="20200253"/>
    <x v="16"/>
    <n v="0"/>
    <n v="0"/>
    <n v="0"/>
    <n v="0"/>
    <n v="1.34"/>
  </r>
  <r>
    <s v="APENs"/>
    <s v="08"/>
    <x v="5"/>
    <s v="20200253"/>
    <x v="16"/>
    <n v="0"/>
    <n v="0"/>
    <n v="0"/>
    <n v="0"/>
    <n v="0"/>
  </r>
  <r>
    <s v="APENs"/>
    <s v="08"/>
    <x v="5"/>
    <s v="20200253"/>
    <x v="16"/>
    <n v="0"/>
    <n v="0"/>
    <n v="0"/>
    <n v="0.03"/>
    <n v="0"/>
  </r>
  <r>
    <s v="APENs"/>
    <s v="08"/>
    <x v="5"/>
    <s v="20200253"/>
    <x v="16"/>
    <n v="0"/>
    <n v="2.4300000000000002"/>
    <n v="0"/>
    <n v="0"/>
    <n v="0"/>
  </r>
  <r>
    <s v="APENs"/>
    <s v="08"/>
    <x v="5"/>
    <s v="20200253"/>
    <x v="16"/>
    <n v="0"/>
    <n v="0"/>
    <n v="16.059999999999999"/>
    <n v="0"/>
    <n v="0"/>
  </r>
  <r>
    <s v="APENs"/>
    <s v="08"/>
    <x v="5"/>
    <s v="20200253"/>
    <x v="16"/>
    <n v="11.36"/>
    <n v="0"/>
    <n v="0"/>
    <n v="0"/>
    <n v="0"/>
  </r>
  <r>
    <s v="APENs"/>
    <s v="08"/>
    <x v="5"/>
    <s v="20200253"/>
    <x v="16"/>
    <n v="0"/>
    <n v="0"/>
    <n v="0"/>
    <n v="0"/>
    <n v="1.34"/>
  </r>
  <r>
    <s v="APENs"/>
    <s v="08"/>
    <x v="5"/>
    <s v="20200253"/>
    <x v="16"/>
    <n v="0"/>
    <n v="0"/>
    <n v="0"/>
    <n v="0"/>
    <n v="0"/>
  </r>
  <r>
    <s v="APENs"/>
    <s v="08"/>
    <x v="5"/>
    <s v="20200253"/>
    <x v="16"/>
    <n v="0"/>
    <n v="0"/>
    <n v="0"/>
    <n v="3.9584000000000001E-2"/>
    <n v="0"/>
  </r>
  <r>
    <s v="APENs"/>
    <s v="08"/>
    <x v="5"/>
    <s v="20200253"/>
    <x v="16"/>
    <n v="0"/>
    <n v="2.4300000000000002"/>
    <n v="0"/>
    <n v="0"/>
    <n v="0"/>
  </r>
  <r>
    <s v="APENs"/>
    <s v="08"/>
    <x v="5"/>
    <s v="20200254"/>
    <x v="16"/>
    <n v="0"/>
    <n v="0"/>
    <n v="6.29"/>
    <n v="0"/>
    <n v="0"/>
  </r>
  <r>
    <s v="APENs"/>
    <s v="08"/>
    <x v="5"/>
    <s v="20200254"/>
    <x v="16"/>
    <n v="15.72"/>
    <n v="0"/>
    <n v="0"/>
    <n v="0"/>
    <n v="0"/>
  </r>
  <r>
    <s v="APENs"/>
    <s v="08"/>
    <x v="5"/>
    <s v="20200254"/>
    <x v="16"/>
    <n v="0"/>
    <n v="0"/>
    <n v="0"/>
    <n v="0"/>
    <n v="0.4"/>
  </r>
  <r>
    <s v="APENs"/>
    <s v="08"/>
    <x v="5"/>
    <s v="20200254"/>
    <x v="16"/>
    <n v="0"/>
    <n v="0"/>
    <n v="0"/>
    <n v="0"/>
    <n v="0"/>
  </r>
  <r>
    <s v="APENs"/>
    <s v="08"/>
    <x v="5"/>
    <s v="20200254"/>
    <x v="16"/>
    <n v="0"/>
    <n v="0"/>
    <n v="0"/>
    <n v="2.3099999999999999E-2"/>
    <n v="0"/>
  </r>
  <r>
    <s v="APENs"/>
    <s v="08"/>
    <x v="5"/>
    <s v="20200254"/>
    <x v="16"/>
    <n v="0"/>
    <n v="6.29"/>
    <n v="0"/>
    <n v="0"/>
    <n v="0"/>
  </r>
  <r>
    <s v="APENs"/>
    <s v="08"/>
    <x v="5"/>
    <s v="20200254"/>
    <x v="16"/>
    <n v="0"/>
    <n v="0"/>
    <n v="6.29"/>
    <n v="0"/>
    <n v="0"/>
  </r>
  <r>
    <s v="APENs"/>
    <s v="08"/>
    <x v="5"/>
    <s v="20200254"/>
    <x v="16"/>
    <n v="15.72"/>
    <n v="0"/>
    <n v="0"/>
    <n v="0"/>
    <n v="0"/>
  </r>
  <r>
    <s v="APENs"/>
    <s v="08"/>
    <x v="5"/>
    <s v="20200254"/>
    <x v="16"/>
    <n v="0"/>
    <n v="0"/>
    <n v="0"/>
    <n v="0"/>
    <n v="0.38545000000000001"/>
  </r>
  <r>
    <s v="APENs"/>
    <s v="08"/>
    <x v="5"/>
    <s v="20200254"/>
    <x v="16"/>
    <n v="0"/>
    <n v="0"/>
    <n v="0"/>
    <n v="0"/>
    <n v="0"/>
  </r>
  <r>
    <s v="APENs"/>
    <s v="08"/>
    <x v="5"/>
    <s v="20200254"/>
    <x v="16"/>
    <n v="0"/>
    <n v="0"/>
    <n v="0"/>
    <n v="2.3127000000000002E-2"/>
    <n v="0"/>
  </r>
  <r>
    <s v="APENs"/>
    <s v="08"/>
    <x v="5"/>
    <s v="20200254"/>
    <x v="16"/>
    <n v="0"/>
    <n v="6.29"/>
    <n v="0"/>
    <n v="0"/>
    <n v="0"/>
  </r>
  <r>
    <s v="APENs"/>
    <s v="08"/>
    <x v="5"/>
    <s v="31000199"/>
    <x v="22"/>
    <n v="0"/>
    <n v="26.92"/>
    <n v="0"/>
    <n v="0"/>
    <n v="0"/>
  </r>
  <r>
    <s v="APENs"/>
    <s v="08"/>
    <x v="5"/>
    <s v="31000199"/>
    <x v="22"/>
    <n v="0"/>
    <n v="24.9"/>
    <n v="0"/>
    <n v="0"/>
    <n v="0"/>
  </r>
  <r>
    <s v="APENs"/>
    <s v="08"/>
    <x v="5"/>
    <s v="31000201"/>
    <x v="20"/>
    <n v="0"/>
    <n v="0"/>
    <n v="5.4000380000000003"/>
    <n v="0"/>
    <n v="0"/>
  </r>
  <r>
    <s v="APENs"/>
    <s v="08"/>
    <x v="5"/>
    <s v="31000201"/>
    <x v="20"/>
    <n v="6.4000079999999997"/>
    <n v="0"/>
    <n v="0"/>
    <n v="0"/>
    <n v="0"/>
  </r>
  <r>
    <s v="APENs"/>
    <s v="08"/>
    <x v="5"/>
    <s v="31000201"/>
    <x v="20"/>
    <n v="0"/>
    <n v="0"/>
    <n v="0"/>
    <n v="0"/>
    <n v="0.500004"/>
  </r>
  <r>
    <s v="APENs"/>
    <s v="08"/>
    <x v="5"/>
    <s v="31000201"/>
    <x v="20"/>
    <n v="0"/>
    <n v="0"/>
    <n v="0"/>
    <n v="0"/>
    <n v="0"/>
  </r>
  <r>
    <s v="APENs"/>
    <s v="08"/>
    <x v="5"/>
    <s v="31000201"/>
    <x v="20"/>
    <n v="0"/>
    <n v="0.80004299999999995"/>
    <n v="0"/>
    <n v="0"/>
    <n v="0"/>
  </r>
  <r>
    <s v="APENs"/>
    <s v="08"/>
    <x v="5"/>
    <s v="31000201"/>
    <x v="20"/>
    <n v="0"/>
    <n v="0"/>
    <n v="17.57"/>
    <n v="0"/>
    <n v="0"/>
  </r>
  <r>
    <s v="APENs"/>
    <s v="08"/>
    <x v="5"/>
    <s v="31000201"/>
    <x v="20"/>
    <n v="8.4"/>
    <n v="0"/>
    <n v="0"/>
    <n v="0"/>
    <n v="0"/>
  </r>
  <r>
    <s v="APENs"/>
    <s v="08"/>
    <x v="5"/>
    <s v="31000201"/>
    <x v="20"/>
    <n v="0"/>
    <n v="0"/>
    <n v="0"/>
    <n v="0"/>
    <n v="1.41"/>
  </r>
  <r>
    <s v="APENs"/>
    <s v="08"/>
    <x v="5"/>
    <s v="31000201"/>
    <x v="20"/>
    <n v="0"/>
    <n v="0"/>
    <n v="0"/>
    <n v="0"/>
    <n v="0"/>
  </r>
  <r>
    <s v="APENs"/>
    <s v="08"/>
    <x v="5"/>
    <s v="31000201"/>
    <x v="20"/>
    <n v="0"/>
    <n v="0"/>
    <n v="0"/>
    <n v="7.68"/>
    <n v="0"/>
  </r>
  <r>
    <s v="APENs"/>
    <s v="08"/>
    <x v="5"/>
    <s v="31000201"/>
    <x v="20"/>
    <n v="0"/>
    <n v="19.12"/>
    <n v="0"/>
    <n v="0"/>
    <n v="0"/>
  </r>
  <r>
    <s v="APENs"/>
    <s v="08"/>
    <x v="5"/>
    <s v="31000304"/>
    <x v="15"/>
    <n v="0"/>
    <n v="1.0037499999999999"/>
    <n v="0"/>
    <n v="0"/>
    <n v="0"/>
  </r>
  <r>
    <s v="APENs"/>
    <s v="08"/>
    <x v="5"/>
    <s v="31000311"/>
    <x v="32"/>
    <n v="0"/>
    <n v="4.9000000000000004"/>
    <n v="0"/>
    <n v="0"/>
    <n v="0"/>
  </r>
  <r>
    <s v="APENs"/>
    <s v="08"/>
    <x v="5"/>
    <s v="20200253"/>
    <x v="16"/>
    <n v="0"/>
    <n v="0"/>
    <n v="9.42"/>
    <n v="0"/>
    <n v="0"/>
  </r>
  <r>
    <s v="APENs"/>
    <s v="08"/>
    <x v="5"/>
    <s v="20200253"/>
    <x v="16"/>
    <n v="9.42"/>
    <n v="0"/>
    <n v="0"/>
    <n v="0"/>
    <n v="0"/>
  </r>
  <r>
    <s v="APENs"/>
    <s v="08"/>
    <x v="5"/>
    <s v="20200253"/>
    <x v="16"/>
    <n v="0"/>
    <n v="0"/>
    <n v="0"/>
    <n v="0"/>
    <n v="3.4445999999999997E-2"/>
  </r>
  <r>
    <s v="APENs"/>
    <s v="08"/>
    <x v="5"/>
    <s v="20200253"/>
    <x v="16"/>
    <n v="0"/>
    <n v="0"/>
    <n v="0"/>
    <n v="0"/>
    <n v="0"/>
  </r>
  <r>
    <s v="APENs"/>
    <s v="08"/>
    <x v="5"/>
    <s v="20200253"/>
    <x v="16"/>
    <n v="0"/>
    <n v="0"/>
    <n v="0"/>
    <n v="2.3099000000000001E-2"/>
    <n v="0"/>
  </r>
  <r>
    <s v="APENs"/>
    <s v="08"/>
    <x v="5"/>
    <s v="20200253"/>
    <x v="16"/>
    <n v="0"/>
    <n v="1.46"/>
    <n v="0"/>
    <n v="0"/>
    <n v="0"/>
  </r>
  <r>
    <s v="APENs"/>
    <s v="08"/>
    <x v="5"/>
    <s v="20200253"/>
    <x v="16"/>
    <n v="0"/>
    <n v="0"/>
    <n v="2.000003"/>
    <n v="0"/>
    <n v="0"/>
  </r>
  <r>
    <s v="APENs"/>
    <s v="08"/>
    <x v="5"/>
    <s v="20200253"/>
    <x v="16"/>
    <n v="1.200005"/>
    <n v="0"/>
    <n v="0"/>
    <n v="0"/>
    <n v="0"/>
  </r>
  <r>
    <s v="APENs"/>
    <s v="08"/>
    <x v="5"/>
    <s v="20200253"/>
    <x v="16"/>
    <n v="0"/>
    <n v="0"/>
    <n v="0"/>
    <n v="0"/>
    <n v="4.2900000000000002E-4"/>
  </r>
  <r>
    <s v="APENs"/>
    <s v="08"/>
    <x v="5"/>
    <s v="20200253"/>
    <x v="16"/>
    <n v="0"/>
    <n v="0"/>
    <n v="0"/>
    <n v="0"/>
    <n v="0"/>
  </r>
  <r>
    <s v="APENs"/>
    <s v="08"/>
    <x v="5"/>
    <s v="20200253"/>
    <x v="16"/>
    <n v="0"/>
    <n v="0"/>
    <n v="0"/>
    <n v="2.8600000000000001E-4"/>
    <n v="0"/>
  </r>
  <r>
    <s v="APENs"/>
    <s v="08"/>
    <x v="5"/>
    <s v="20200253"/>
    <x v="16"/>
    <n v="0"/>
    <n v="4.3163E-2"/>
    <n v="0"/>
    <n v="0"/>
    <n v="0"/>
  </r>
  <r>
    <s v="APENs"/>
    <s v="08"/>
    <x v="5"/>
    <s v="20200253"/>
    <x v="16"/>
    <n v="0"/>
    <n v="0"/>
    <n v="21.899988"/>
    <n v="0"/>
    <n v="0"/>
  </r>
  <r>
    <s v="APENs"/>
    <s v="08"/>
    <x v="5"/>
    <s v="20200253"/>
    <x v="16"/>
    <n v="21.899988"/>
    <n v="0"/>
    <n v="0"/>
    <n v="0"/>
    <n v="0"/>
  </r>
  <r>
    <s v="APENs"/>
    <s v="08"/>
    <x v="5"/>
    <s v="20200253"/>
    <x v="16"/>
    <n v="0"/>
    <n v="0"/>
    <n v="0"/>
    <n v="0"/>
    <n v="0.57999999999999996"/>
  </r>
  <r>
    <s v="APENs"/>
    <s v="08"/>
    <x v="5"/>
    <s v="20200253"/>
    <x v="16"/>
    <n v="0"/>
    <n v="0"/>
    <n v="0"/>
    <n v="0"/>
    <n v="0"/>
  </r>
  <r>
    <s v="APENs"/>
    <s v="08"/>
    <x v="5"/>
    <s v="20200253"/>
    <x v="16"/>
    <n v="0"/>
    <n v="0"/>
    <n v="0"/>
    <n v="3.4799999999999998E-2"/>
    <n v="0"/>
  </r>
  <r>
    <s v="APENs"/>
    <s v="08"/>
    <x v="5"/>
    <s v="20200253"/>
    <x v="16"/>
    <n v="0"/>
    <n v="1.599988"/>
    <n v="0"/>
    <n v="0"/>
    <n v="0"/>
  </r>
  <r>
    <s v="APENs"/>
    <s v="08"/>
    <x v="5"/>
    <s v="31000301"/>
    <x v="15"/>
    <n v="0"/>
    <n v="5.9"/>
    <n v="0"/>
    <n v="0"/>
    <n v="0"/>
  </r>
  <r>
    <s v="APENs"/>
    <s v="08"/>
    <x v="5"/>
    <s v="31000302"/>
    <x v="15"/>
    <n v="0"/>
    <n v="0"/>
    <n v="9.8576169999999994"/>
    <n v="0"/>
    <n v="0"/>
  </r>
  <r>
    <s v="APENs"/>
    <s v="08"/>
    <x v="5"/>
    <s v="31000302"/>
    <x v="15"/>
    <n v="11.735333000000001"/>
    <n v="0"/>
    <n v="0"/>
    <n v="0"/>
    <n v="0"/>
  </r>
  <r>
    <s v="APENs"/>
    <s v="08"/>
    <x v="5"/>
    <s v="31000302"/>
    <x v="15"/>
    <n v="0"/>
    <n v="0"/>
    <n v="0"/>
    <n v="0"/>
    <n v="0.89182600000000001"/>
  </r>
  <r>
    <s v="APENs"/>
    <s v="08"/>
    <x v="5"/>
    <s v="31000302"/>
    <x v="15"/>
    <n v="0"/>
    <n v="0"/>
    <n v="0"/>
    <n v="0"/>
    <n v="0"/>
  </r>
  <r>
    <s v="APENs"/>
    <s v="08"/>
    <x v="5"/>
    <s v="31000302"/>
    <x v="15"/>
    <n v="0"/>
    <n v="0"/>
    <n v="0"/>
    <n v="7.0370000000000002E-2"/>
    <n v="0"/>
  </r>
  <r>
    <s v="APENs"/>
    <s v="08"/>
    <x v="5"/>
    <s v="31000302"/>
    <x v="15"/>
    <n v="0"/>
    <n v="0.28417599999999998"/>
    <n v="0"/>
    <n v="0"/>
    <n v="0"/>
  </r>
  <r>
    <s v="APENs"/>
    <s v="08"/>
    <x v="5"/>
    <s v="31000302"/>
    <x v="15"/>
    <n v="0"/>
    <n v="4.7149999999999999"/>
    <n v="0"/>
    <n v="0"/>
    <n v="0"/>
  </r>
  <r>
    <s v="APENs"/>
    <s v="08"/>
    <x v="5"/>
    <s v="31000302"/>
    <x v="15"/>
    <n v="0"/>
    <n v="0"/>
    <n v="0.59371499999999999"/>
    <n v="0"/>
    <n v="0"/>
  </r>
  <r>
    <s v="APENs"/>
    <s v="08"/>
    <x v="5"/>
    <s v="31000302"/>
    <x v="15"/>
    <n v="0.70680799999999999"/>
    <n v="0"/>
    <n v="0"/>
    <n v="0"/>
    <n v="0"/>
  </r>
  <r>
    <s v="APENs"/>
    <s v="08"/>
    <x v="5"/>
    <s v="31000302"/>
    <x v="15"/>
    <n v="0"/>
    <n v="0"/>
    <n v="0"/>
    <n v="0"/>
    <n v="5.3713999999999998E-2"/>
  </r>
  <r>
    <s v="APENs"/>
    <s v="08"/>
    <x v="5"/>
    <s v="31000302"/>
    <x v="15"/>
    <n v="0"/>
    <n v="0"/>
    <n v="0"/>
    <n v="0"/>
    <n v="0"/>
  </r>
  <r>
    <s v="APENs"/>
    <s v="08"/>
    <x v="5"/>
    <s v="31000302"/>
    <x v="15"/>
    <n v="0"/>
    <n v="0"/>
    <n v="0"/>
    <n v="4.2379999999999996E-3"/>
    <n v="0"/>
  </r>
  <r>
    <s v="APENs"/>
    <s v="08"/>
    <x v="5"/>
    <s v="31000302"/>
    <x v="15"/>
    <n v="0"/>
    <n v="1.7080999999999999E-2"/>
    <n v="0"/>
    <n v="0"/>
    <n v="0"/>
  </r>
  <r>
    <s v="APENs"/>
    <s v="08"/>
    <x v="5"/>
    <s v="31088811"/>
    <x v="17"/>
    <n v="0"/>
    <n v="12.28"/>
    <n v="0"/>
    <n v="0"/>
    <n v="0"/>
  </r>
  <r>
    <s v="APENs"/>
    <s v="08"/>
    <x v="5"/>
    <s v="20200253"/>
    <x v="16"/>
    <n v="0"/>
    <n v="0"/>
    <n v="2"/>
    <n v="0"/>
    <n v="0"/>
  </r>
  <r>
    <s v="APENs"/>
    <s v="08"/>
    <x v="5"/>
    <s v="20200253"/>
    <x v="16"/>
    <n v="2.2999999999999998"/>
    <n v="0"/>
    <n v="0"/>
    <n v="0"/>
    <n v="0"/>
  </r>
  <r>
    <s v="APENs"/>
    <s v="08"/>
    <x v="5"/>
    <s v="20200253"/>
    <x v="16"/>
    <n v="0"/>
    <n v="0"/>
    <n v="0"/>
    <n v="0"/>
    <n v="0.01"/>
  </r>
  <r>
    <s v="APENs"/>
    <s v="08"/>
    <x v="5"/>
    <s v="20200253"/>
    <x v="16"/>
    <n v="0"/>
    <n v="0"/>
    <n v="0"/>
    <n v="0"/>
    <n v="0"/>
  </r>
  <r>
    <s v="APENs"/>
    <s v="08"/>
    <x v="5"/>
    <s v="20200253"/>
    <x v="16"/>
    <n v="0"/>
    <n v="0"/>
    <n v="0"/>
    <n v="5.9999999999999995E-4"/>
    <n v="0"/>
  </r>
  <r>
    <s v="APENs"/>
    <s v="08"/>
    <x v="5"/>
    <s v="20200253"/>
    <x v="16"/>
    <n v="0"/>
    <n v="0.2"/>
    <n v="0"/>
    <n v="0"/>
    <n v="0"/>
  </r>
  <r>
    <s v="APENs"/>
    <s v="08"/>
    <x v="5"/>
    <s v="31000301"/>
    <x v="15"/>
    <n v="0"/>
    <n v="7.9000139999999996"/>
    <n v="0"/>
    <n v="0"/>
    <n v="0"/>
  </r>
  <r>
    <s v="APENs"/>
    <s v="08"/>
    <x v="5"/>
    <s v="20200253"/>
    <x v="16"/>
    <n v="0"/>
    <n v="0"/>
    <n v="0.85000100000000001"/>
    <n v="0"/>
    <n v="0"/>
  </r>
  <r>
    <s v="APENs"/>
    <s v="08"/>
    <x v="5"/>
    <s v="20200253"/>
    <x v="16"/>
    <n v="18.66"/>
    <n v="0"/>
    <n v="0"/>
    <n v="0"/>
    <n v="0"/>
  </r>
  <r>
    <s v="APENs"/>
    <s v="08"/>
    <x v="5"/>
    <s v="20200253"/>
    <x v="16"/>
    <n v="0"/>
    <n v="0"/>
    <n v="0"/>
    <n v="0"/>
    <n v="3.7499999999999999E-2"/>
  </r>
  <r>
    <s v="APENs"/>
    <s v="08"/>
    <x v="5"/>
    <s v="20200253"/>
    <x v="16"/>
    <n v="0"/>
    <n v="0"/>
    <n v="0"/>
    <n v="0"/>
    <n v="0"/>
  </r>
  <r>
    <s v="APENs"/>
    <s v="08"/>
    <x v="5"/>
    <s v="20200253"/>
    <x v="16"/>
    <n v="0"/>
    <n v="0"/>
    <n v="0"/>
    <n v="2.2499999999999998E-3"/>
    <n v="0"/>
  </r>
  <r>
    <s v="APENs"/>
    <s v="08"/>
    <x v="5"/>
    <s v="20200253"/>
    <x v="16"/>
    <n v="0"/>
    <n v="0.32000299999999998"/>
    <n v="0"/>
    <n v="0"/>
    <n v="0"/>
  </r>
  <r>
    <s v="APENs"/>
    <s v="08"/>
    <x v="5"/>
    <s v="31000199"/>
    <x v="22"/>
    <n v="0"/>
    <n v="5.6"/>
    <n v="0"/>
    <n v="0"/>
    <n v="0"/>
  </r>
  <r>
    <s v="APENs"/>
    <s v="08"/>
    <x v="5"/>
    <s v="40400311"/>
    <x v="18"/>
    <n v="0"/>
    <n v="5.7665830241532463"/>
    <n v="0"/>
    <n v="0"/>
    <n v="0"/>
  </r>
  <r>
    <s v="APENs"/>
    <s v="08"/>
    <x v="5"/>
    <s v="20200254"/>
    <x v="16"/>
    <n v="0"/>
    <n v="0"/>
    <n v="5.8"/>
    <n v="0"/>
    <n v="0"/>
  </r>
  <r>
    <s v="APENs"/>
    <s v="08"/>
    <x v="5"/>
    <s v="20200254"/>
    <x v="16"/>
    <n v="19.399999999999999"/>
    <n v="0"/>
    <n v="0"/>
    <n v="0"/>
    <n v="0"/>
  </r>
  <r>
    <s v="APENs"/>
    <s v="08"/>
    <x v="5"/>
    <s v="20200254"/>
    <x v="16"/>
    <n v="0"/>
    <n v="3.1"/>
    <n v="0"/>
    <n v="0"/>
    <n v="0"/>
  </r>
  <r>
    <s v="APENs"/>
    <s v="08"/>
    <x v="5"/>
    <s v="20200254"/>
    <x v="16"/>
    <n v="0"/>
    <n v="0"/>
    <n v="6.2"/>
    <n v="0"/>
    <n v="0"/>
  </r>
  <r>
    <s v="APENs"/>
    <s v="08"/>
    <x v="5"/>
    <s v="20200254"/>
    <x v="16"/>
    <n v="19.2"/>
    <n v="0"/>
    <n v="0"/>
    <n v="0"/>
    <n v="0"/>
  </r>
  <r>
    <s v="APENs"/>
    <s v="08"/>
    <x v="5"/>
    <s v="20200254"/>
    <x v="16"/>
    <n v="0"/>
    <n v="2.2000000000000002"/>
    <n v="0"/>
    <n v="0"/>
    <n v="0"/>
  </r>
  <r>
    <s v="APENs"/>
    <s v="08"/>
    <x v="5"/>
    <s v="20200254"/>
    <x v="16"/>
    <n v="0"/>
    <n v="0"/>
    <n v="0.06"/>
    <n v="0"/>
    <n v="0"/>
  </r>
  <r>
    <s v="APENs"/>
    <s v="08"/>
    <x v="5"/>
    <s v="20200254"/>
    <x v="16"/>
    <n v="1.84"/>
    <n v="0"/>
    <n v="0"/>
    <n v="0"/>
    <n v="0"/>
  </r>
  <r>
    <s v="APENs"/>
    <s v="08"/>
    <x v="5"/>
    <s v="20200254"/>
    <x v="16"/>
    <n v="0"/>
    <n v="0"/>
    <n v="0"/>
    <n v="1.155E-3"/>
    <n v="0"/>
  </r>
  <r>
    <s v="APENs"/>
    <s v="08"/>
    <x v="5"/>
    <s v="20200254"/>
    <x v="16"/>
    <n v="0"/>
    <n v="0.24"/>
    <n v="0"/>
    <n v="0"/>
    <n v="0"/>
  </r>
  <r>
    <s v="APENs"/>
    <s v="08"/>
    <x v="5"/>
    <s v="31000301"/>
    <x v="15"/>
    <n v="0"/>
    <n v="4.0582529999999997"/>
    <n v="0"/>
    <n v="0"/>
    <n v="0"/>
  </r>
  <r>
    <s v="APENs"/>
    <s v="08"/>
    <x v="5"/>
    <s v="31000302"/>
    <x v="15"/>
    <n v="0"/>
    <n v="15.002594999999999"/>
    <n v="0"/>
    <n v="0"/>
    <n v="0"/>
  </r>
  <r>
    <s v="APENs"/>
    <s v="08"/>
    <x v="5"/>
    <s v="31088801"/>
    <x v="17"/>
    <n v="0"/>
    <n v="4.0999999999999996"/>
    <n v="0"/>
    <n v="0"/>
    <n v="0"/>
  </r>
  <r>
    <s v="APENs"/>
    <s v="08"/>
    <x v="5"/>
    <s v="40400311"/>
    <x v="18"/>
    <n v="0"/>
    <n v="10.880225663645835"/>
    <n v="0"/>
    <n v="0"/>
    <n v="0"/>
  </r>
  <r>
    <s v="APENs"/>
    <s v="08"/>
    <x v="5"/>
    <s v="40400311"/>
    <x v="18"/>
    <n v="0"/>
    <n v="3.0617720460510891"/>
    <n v="0"/>
    <n v="0"/>
    <n v="0"/>
  </r>
  <r>
    <s v="APENs"/>
    <s v="08"/>
    <x v="5"/>
    <s v="31000199"/>
    <x v="18"/>
    <n v="0"/>
    <n v="3.0617720460510891"/>
    <n v="0"/>
    <n v="0"/>
    <n v="0"/>
  </r>
  <r>
    <s v="APENs"/>
    <s v="08"/>
    <x v="5"/>
    <s v="40400311"/>
    <x v="18"/>
    <n v="0"/>
    <n v="4.1005875616755656"/>
    <n v="0"/>
    <n v="0"/>
    <n v="0"/>
  </r>
  <r>
    <s v="APENs"/>
    <s v="08"/>
    <x v="5"/>
    <s v="31000199"/>
    <x v="18"/>
    <n v="0"/>
    <n v="3.0617720460510891"/>
    <n v="0"/>
    <n v="0"/>
    <n v="0"/>
  </r>
  <r>
    <s v="APENs"/>
    <s v="08"/>
    <x v="5"/>
    <s v="40400311"/>
    <x v="18"/>
    <n v="0"/>
    <n v="2.0557612309200168"/>
    <n v="0"/>
    <n v="0"/>
    <n v="0"/>
  </r>
  <r>
    <s v="APENs"/>
    <s v="08"/>
    <x v="5"/>
    <s v="40400311"/>
    <x v="18"/>
    <n v="0"/>
    <n v="6.3067036698570202"/>
    <n v="0"/>
    <n v="0"/>
    <n v="0"/>
  </r>
  <r>
    <s v="APENs"/>
    <s v="08"/>
    <x v="5"/>
    <s v="40400311"/>
    <x v="18"/>
    <n v="0"/>
    <n v="2.2717255091682635"/>
    <n v="0"/>
    <n v="0"/>
    <n v="0"/>
  </r>
  <r>
    <s v="APENs"/>
    <s v="08"/>
    <x v="5"/>
    <s v="40400311"/>
    <x v="18"/>
    <n v="0"/>
    <n v="2.51502703782768"/>
    <n v="0"/>
    <n v="0"/>
    <n v="0"/>
  </r>
  <r>
    <s v="APENs"/>
    <s v="08"/>
    <x v="5"/>
    <s v="40400311"/>
    <x v="18"/>
    <n v="0"/>
    <n v="2.8474917424281707"/>
    <n v="0"/>
    <n v="0"/>
    <n v="0"/>
  </r>
  <r>
    <s v="APENs"/>
    <s v="08"/>
    <x v="5"/>
    <s v="40400311"/>
    <x v="18"/>
    <n v="0"/>
    <n v="2.1022345566190066"/>
    <n v="0"/>
    <n v="0"/>
    <n v="0"/>
  </r>
  <r>
    <s v="APENs"/>
    <s v="08"/>
    <x v="5"/>
    <s v="40400311"/>
    <x v="18"/>
    <n v="0"/>
    <n v="3.7616056565770521"/>
    <n v="0"/>
    <n v="0"/>
    <n v="0"/>
  </r>
  <r>
    <s v="APENs"/>
    <s v="08"/>
    <x v="5"/>
    <s v="40400311"/>
    <x v="18"/>
    <n v="0"/>
    <n v="1.4543417218742674"/>
    <n v="0"/>
    <n v="0"/>
    <n v="0"/>
  </r>
  <r>
    <s v="APENs"/>
    <s v="08"/>
    <x v="5"/>
    <s v="40400311"/>
    <x v="18"/>
    <n v="0"/>
    <n v="4.1871312822822411"/>
    <n v="0"/>
    <n v="0"/>
    <n v="0"/>
  </r>
  <r>
    <s v="APENs"/>
    <s v="08"/>
    <x v="5"/>
    <s v="40400311"/>
    <x v="18"/>
    <n v="0"/>
    <n v="2.4604017440560795"/>
    <n v="0"/>
    <n v="0"/>
    <n v="0"/>
  </r>
  <r>
    <s v="APENs"/>
    <s v="08"/>
    <x v="5"/>
    <s v="40400311"/>
    <x v="18"/>
    <n v="0"/>
    <n v="6.8889871036149506"/>
    <n v="0"/>
    <n v="0"/>
    <n v="0"/>
  </r>
  <r>
    <s v="APENs"/>
    <s v="08"/>
    <x v="5"/>
    <s v="40400311"/>
    <x v="18"/>
    <n v="0"/>
    <n v="4.2099365633202472"/>
    <n v="0"/>
    <n v="0"/>
    <n v="0"/>
  </r>
  <r>
    <s v="APENs"/>
    <s v="08"/>
    <x v="5"/>
    <s v="40400311"/>
    <x v="18"/>
    <n v="0"/>
    <n v="54.674500822340875"/>
    <n v="0"/>
    <n v="0"/>
    <n v="0"/>
  </r>
  <r>
    <s v="APENs"/>
    <s v="08"/>
    <x v="5"/>
    <s v="40400311"/>
    <x v="18"/>
    <n v="0"/>
    <n v="4.9207050740106792"/>
    <n v="0"/>
    <n v="0"/>
    <n v="0"/>
  </r>
  <r>
    <s v="APENs"/>
    <s v="08"/>
    <x v="5"/>
    <s v="40400311"/>
    <x v="18"/>
    <n v="0"/>
    <n v="0"/>
    <n v="0"/>
    <n v="0"/>
    <n v="0"/>
  </r>
  <r>
    <s v="APENs"/>
    <s v="08"/>
    <x v="5"/>
    <s v="40400311"/>
    <x v="18"/>
    <n v="0"/>
    <n v="0"/>
    <n v="0"/>
    <n v="0"/>
    <n v="0"/>
  </r>
  <r>
    <s v="APENs"/>
    <s v="08"/>
    <x v="5"/>
    <s v="40400311"/>
    <x v="18"/>
    <n v="0"/>
    <n v="6.5882773490920759"/>
    <n v="0"/>
    <n v="0"/>
    <n v="0"/>
  </r>
  <r>
    <s v="APENs"/>
    <s v="08"/>
    <x v="5"/>
    <s v="31000199"/>
    <x v="18"/>
    <n v="0"/>
    <n v="1.476224644083401"/>
    <n v="0"/>
    <n v="0"/>
    <n v="0"/>
  </r>
  <r>
    <s v="APENs"/>
    <s v="08"/>
    <x v="5"/>
    <s v="40400311"/>
    <x v="18"/>
    <n v="0"/>
    <n v="1.1098923666935196"/>
    <n v="0"/>
    <n v="0"/>
    <n v="0"/>
  </r>
  <r>
    <s v="APENs"/>
    <s v="08"/>
    <x v="5"/>
    <s v="40400311"/>
    <x v="18"/>
    <n v="0"/>
    <n v="1.2657146940371913"/>
    <n v="0"/>
    <n v="0"/>
    <n v="0"/>
  </r>
  <r>
    <s v="APENs"/>
    <s v="08"/>
    <x v="5"/>
    <s v="40400311"/>
    <x v="18"/>
    <n v="0"/>
    <n v="0.53855476800022206"/>
    <n v="0"/>
    <n v="0"/>
    <n v="0"/>
  </r>
  <r>
    <s v="APENs"/>
    <s v="08"/>
    <x v="5"/>
    <s v="20200202"/>
    <x v="16"/>
    <n v="0"/>
    <n v="0"/>
    <n v="5.663322"/>
    <n v="0"/>
    <n v="0"/>
  </r>
  <r>
    <s v="APENs"/>
    <s v="08"/>
    <x v="5"/>
    <s v="20200202"/>
    <x v="16"/>
    <n v="19.255275000000001"/>
    <n v="0"/>
    <n v="0"/>
    <n v="0"/>
    <n v="0"/>
  </r>
  <r>
    <s v="APENs"/>
    <s v="08"/>
    <x v="5"/>
    <s v="20200202"/>
    <x v="16"/>
    <n v="0"/>
    <n v="0"/>
    <n v="0"/>
    <n v="0"/>
    <n v="0.39200000000000002"/>
  </r>
  <r>
    <s v="APENs"/>
    <s v="08"/>
    <x v="5"/>
    <s v="20200202"/>
    <x v="16"/>
    <n v="0"/>
    <n v="0"/>
    <n v="0"/>
    <n v="0"/>
    <n v="0"/>
  </r>
  <r>
    <s v="APENs"/>
    <s v="08"/>
    <x v="5"/>
    <s v="20200202"/>
    <x v="16"/>
    <n v="0"/>
    <n v="0"/>
    <n v="0"/>
    <n v="2.3519999999999999E-2"/>
    <n v="0"/>
  </r>
  <r>
    <s v="APENs"/>
    <s v="08"/>
    <x v="5"/>
    <s v="20200202"/>
    <x v="16"/>
    <n v="0"/>
    <n v="5.663322"/>
    <n v="0"/>
    <n v="0"/>
    <n v="0"/>
  </r>
  <r>
    <s v="APENs"/>
    <s v="08"/>
    <x v="5"/>
    <s v="20200254"/>
    <x v="16"/>
    <n v="0"/>
    <n v="0"/>
    <n v="5.7"/>
    <n v="0"/>
    <n v="0"/>
  </r>
  <r>
    <s v="APENs"/>
    <s v="08"/>
    <x v="5"/>
    <s v="20200254"/>
    <x v="16"/>
    <n v="19.3"/>
    <n v="0"/>
    <n v="0"/>
    <n v="0"/>
    <n v="0"/>
  </r>
  <r>
    <s v="APENs"/>
    <s v="08"/>
    <x v="5"/>
    <s v="20200254"/>
    <x v="16"/>
    <n v="0"/>
    <n v="0"/>
    <n v="0"/>
    <n v="0"/>
    <n v="0.38750000000000001"/>
  </r>
  <r>
    <s v="APENs"/>
    <s v="08"/>
    <x v="5"/>
    <s v="20200254"/>
    <x v="16"/>
    <n v="0"/>
    <n v="0"/>
    <n v="0"/>
    <n v="0"/>
    <n v="0"/>
  </r>
  <r>
    <s v="APENs"/>
    <s v="08"/>
    <x v="5"/>
    <s v="20200254"/>
    <x v="16"/>
    <n v="0"/>
    <n v="0"/>
    <n v="0"/>
    <n v="2.325E-2"/>
    <n v="0"/>
  </r>
  <r>
    <s v="APENs"/>
    <s v="08"/>
    <x v="5"/>
    <s v="20200254"/>
    <x v="16"/>
    <n v="0"/>
    <n v="5.7"/>
    <n v="0"/>
    <n v="0"/>
    <n v="0"/>
  </r>
  <r>
    <s v="APENs"/>
    <s v="08"/>
    <x v="5"/>
    <s v="20200254"/>
    <x v="16"/>
    <n v="0"/>
    <n v="0"/>
    <n v="5.663322"/>
    <n v="0"/>
    <n v="0"/>
  </r>
  <r>
    <s v="APENs"/>
    <s v="08"/>
    <x v="5"/>
    <s v="20200254"/>
    <x v="16"/>
    <n v="19.255275000000001"/>
    <n v="0"/>
    <n v="0"/>
    <n v="0"/>
    <n v="0"/>
  </r>
  <r>
    <s v="APENs"/>
    <s v="08"/>
    <x v="5"/>
    <s v="20200254"/>
    <x v="16"/>
    <n v="0"/>
    <n v="0"/>
    <n v="0"/>
    <n v="0"/>
    <n v="0.39200000000000002"/>
  </r>
  <r>
    <s v="APENs"/>
    <s v="08"/>
    <x v="5"/>
    <s v="20200254"/>
    <x v="16"/>
    <n v="0"/>
    <n v="0"/>
    <n v="0"/>
    <n v="0"/>
    <n v="0"/>
  </r>
  <r>
    <s v="APENs"/>
    <s v="08"/>
    <x v="5"/>
    <s v="20200254"/>
    <x v="16"/>
    <n v="0"/>
    <n v="0"/>
    <n v="0"/>
    <n v="2.3519999999999999E-2"/>
    <n v="0"/>
  </r>
  <r>
    <s v="APENs"/>
    <s v="08"/>
    <x v="5"/>
    <s v="20200254"/>
    <x v="16"/>
    <n v="0"/>
    <n v="5.663322"/>
    <n v="0"/>
    <n v="0"/>
    <n v="0"/>
  </r>
  <r>
    <s v="APENs"/>
    <s v="08"/>
    <x v="5"/>
    <s v="20200254"/>
    <x v="16"/>
    <n v="0"/>
    <n v="0"/>
    <n v="5.663322"/>
    <n v="0"/>
    <n v="0"/>
  </r>
  <r>
    <s v="APENs"/>
    <s v="08"/>
    <x v="5"/>
    <s v="20200254"/>
    <x v="16"/>
    <n v="0"/>
    <n v="0"/>
    <n v="5.7296290000000001"/>
    <n v="0"/>
    <n v="0"/>
  </r>
  <r>
    <s v="APENs"/>
    <s v="08"/>
    <x v="5"/>
    <s v="20200254"/>
    <x v="16"/>
    <n v="19.255275000000001"/>
    <n v="0"/>
    <n v="0"/>
    <n v="0"/>
    <n v="0"/>
  </r>
  <r>
    <s v="APENs"/>
    <s v="08"/>
    <x v="5"/>
    <s v="20200254"/>
    <x v="16"/>
    <n v="19.255275000000001"/>
    <n v="0"/>
    <n v="0"/>
    <n v="0"/>
    <n v="0"/>
  </r>
  <r>
    <s v="APENs"/>
    <s v="08"/>
    <x v="5"/>
    <s v="20200254"/>
    <x v="16"/>
    <n v="0"/>
    <n v="0"/>
    <n v="0"/>
    <n v="0"/>
    <n v="0.39200000000000002"/>
  </r>
  <r>
    <s v="APENs"/>
    <s v="08"/>
    <x v="5"/>
    <s v="20200254"/>
    <x v="16"/>
    <n v="0"/>
    <n v="0"/>
    <n v="0"/>
    <n v="0"/>
    <n v="0.39200000000000002"/>
  </r>
  <r>
    <s v="APENs"/>
    <s v="08"/>
    <x v="5"/>
    <s v="20200254"/>
    <x v="16"/>
    <n v="0"/>
    <n v="0"/>
    <n v="0"/>
    <n v="0"/>
    <n v="0"/>
  </r>
  <r>
    <s v="APENs"/>
    <s v="08"/>
    <x v="5"/>
    <s v="20200254"/>
    <x v="16"/>
    <n v="0"/>
    <n v="0"/>
    <n v="0"/>
    <n v="0"/>
    <n v="0"/>
  </r>
  <r>
    <s v="APENs"/>
    <s v="08"/>
    <x v="5"/>
    <s v="20200254"/>
    <x v="16"/>
    <n v="0"/>
    <n v="0"/>
    <n v="0"/>
    <n v="2.3519999999999999E-2"/>
    <n v="0"/>
  </r>
  <r>
    <s v="APENs"/>
    <s v="08"/>
    <x v="5"/>
    <s v="20200254"/>
    <x v="16"/>
    <n v="0"/>
    <n v="0"/>
    <n v="0"/>
    <n v="2.3519999999999999E-2"/>
    <n v="0"/>
  </r>
  <r>
    <s v="APENs"/>
    <s v="08"/>
    <x v="5"/>
    <s v="20200254"/>
    <x v="16"/>
    <n v="0"/>
    <n v="5.663322"/>
    <n v="0"/>
    <n v="0"/>
    <n v="0"/>
  </r>
  <r>
    <s v="APENs"/>
    <s v="08"/>
    <x v="5"/>
    <s v="20200254"/>
    <x v="16"/>
    <n v="0"/>
    <n v="5.663322"/>
    <n v="0"/>
    <n v="0"/>
    <n v="0"/>
  </r>
  <r>
    <s v="APENs"/>
    <s v="08"/>
    <x v="5"/>
    <s v="20200254"/>
    <x v="16"/>
    <n v="0"/>
    <n v="0"/>
    <n v="5.663322"/>
    <n v="0"/>
    <n v="0"/>
  </r>
  <r>
    <s v="APENs"/>
    <s v="08"/>
    <x v="5"/>
    <s v="20200254"/>
    <x v="16"/>
    <n v="19.255275000000001"/>
    <n v="0"/>
    <n v="0"/>
    <n v="0"/>
    <n v="0"/>
  </r>
  <r>
    <s v="APENs"/>
    <s v="08"/>
    <x v="5"/>
    <s v="20200254"/>
    <x v="16"/>
    <n v="0"/>
    <n v="0"/>
    <n v="0"/>
    <n v="0"/>
    <n v="0.39200000000000002"/>
  </r>
  <r>
    <s v="APENs"/>
    <s v="08"/>
    <x v="5"/>
    <s v="20200254"/>
    <x v="16"/>
    <n v="0"/>
    <n v="0"/>
    <n v="0"/>
    <n v="0"/>
    <n v="0"/>
  </r>
  <r>
    <s v="APENs"/>
    <s v="08"/>
    <x v="5"/>
    <s v="20200254"/>
    <x v="16"/>
    <n v="0"/>
    <n v="0"/>
    <n v="0"/>
    <n v="2.3519999999999999E-2"/>
    <n v="0"/>
  </r>
  <r>
    <s v="APENs"/>
    <s v="08"/>
    <x v="5"/>
    <s v="20200254"/>
    <x v="16"/>
    <n v="0"/>
    <n v="5.663322"/>
    <n v="0"/>
    <n v="0"/>
    <n v="0"/>
  </r>
  <r>
    <s v="APENs"/>
    <s v="08"/>
    <x v="5"/>
    <s v="31088801"/>
    <x v="17"/>
    <n v="0"/>
    <n v="2.9"/>
    <n v="0"/>
    <n v="0"/>
    <n v="0"/>
  </r>
  <r>
    <s v="APENs"/>
    <s v="08"/>
    <x v="5"/>
    <s v="40400311"/>
    <x v="18"/>
    <n v="0"/>
    <n v="6.8343126027926093"/>
    <n v="0"/>
    <n v="0"/>
    <n v="0"/>
  </r>
  <r>
    <s v="APENs"/>
    <s v="08"/>
    <x v="5"/>
    <s v="40400311"/>
    <x v="18"/>
    <n v="0"/>
    <n v="0.7736594954963536"/>
    <n v="0"/>
    <n v="0"/>
    <n v="0"/>
  </r>
  <r>
    <s v="APENs"/>
    <s v="08"/>
    <x v="5"/>
    <s v="40400311"/>
    <x v="18"/>
    <n v="0"/>
    <n v="0"/>
    <n v="0"/>
    <n v="0"/>
    <n v="0"/>
  </r>
  <r>
    <s v="APENs"/>
    <s v="08"/>
    <x v="5"/>
    <s v="40400311"/>
    <x v="18"/>
    <n v="0"/>
    <n v="0"/>
    <n v="0"/>
    <n v="0"/>
    <n v="0"/>
  </r>
  <r>
    <s v="APENs"/>
    <s v="08"/>
    <x v="5"/>
    <s v="40400311"/>
    <x v="18"/>
    <n v="0"/>
    <n v="3.2071033618338434"/>
    <n v="0"/>
    <n v="0"/>
    <n v="0"/>
  </r>
  <r>
    <s v="APENs"/>
    <s v="08"/>
    <x v="5"/>
    <s v="40400311"/>
    <x v="18"/>
    <n v="0"/>
    <n v="11.45704164732153"/>
    <n v="0"/>
    <n v="0"/>
    <n v="0"/>
  </r>
  <r>
    <s v="APENs"/>
    <s v="08"/>
    <x v="5"/>
    <s v="40400311"/>
    <x v="18"/>
    <n v="0"/>
    <n v="0"/>
    <n v="0"/>
    <n v="0"/>
    <n v="0"/>
  </r>
  <r>
    <s v="APENs"/>
    <s v="08"/>
    <x v="5"/>
    <s v="40400311"/>
    <x v="18"/>
    <n v="0"/>
    <n v="0"/>
    <n v="0"/>
    <n v="0"/>
    <n v="0"/>
  </r>
  <r>
    <s v="APENs"/>
    <s v="08"/>
    <x v="5"/>
    <s v="40400311"/>
    <x v="18"/>
    <n v="0"/>
    <n v="0.83109888582528035"/>
    <n v="0"/>
    <n v="0"/>
    <n v="0"/>
  </r>
  <r>
    <s v="APENs"/>
    <s v="08"/>
    <x v="5"/>
    <s v="20200202"/>
    <x v="16"/>
    <n v="0"/>
    <n v="0"/>
    <n v="2.380004"/>
    <n v="0"/>
    <n v="0"/>
  </r>
  <r>
    <s v="APENs"/>
    <s v="08"/>
    <x v="5"/>
    <s v="20200202"/>
    <x v="16"/>
    <n v="3.2600039999999999"/>
    <n v="0"/>
    <n v="0"/>
    <n v="0"/>
    <n v="0"/>
  </r>
  <r>
    <s v="APENs"/>
    <s v="08"/>
    <x v="5"/>
    <s v="20200202"/>
    <x v="16"/>
    <n v="0"/>
    <n v="0"/>
    <n v="0"/>
    <n v="0"/>
    <n v="2.1999999999999999E-2"/>
  </r>
  <r>
    <s v="APENs"/>
    <s v="08"/>
    <x v="5"/>
    <s v="20200202"/>
    <x v="16"/>
    <n v="0"/>
    <n v="0"/>
    <n v="0"/>
    <n v="0"/>
    <n v="0"/>
  </r>
  <r>
    <s v="APENs"/>
    <s v="08"/>
    <x v="5"/>
    <s v="20200202"/>
    <x v="16"/>
    <n v="0"/>
    <n v="0"/>
    <n v="0"/>
    <n v="1.32E-3"/>
    <n v="0"/>
  </r>
  <r>
    <s v="APENs"/>
    <s v="08"/>
    <x v="5"/>
    <s v="20200202"/>
    <x v="16"/>
    <n v="0"/>
    <n v="0.42000199999999999"/>
    <n v="0"/>
    <n v="0"/>
    <n v="0"/>
  </r>
  <r>
    <s v="APENs"/>
    <s v="08"/>
    <x v="5"/>
    <s v="20200202"/>
    <x v="16"/>
    <n v="0"/>
    <n v="0"/>
    <n v="2.38"/>
    <n v="0"/>
    <n v="0"/>
  </r>
  <r>
    <s v="APENs"/>
    <s v="08"/>
    <x v="5"/>
    <s v="20200202"/>
    <x v="16"/>
    <n v="3.26"/>
    <n v="0"/>
    <n v="0"/>
    <n v="0"/>
    <n v="0"/>
  </r>
  <r>
    <s v="APENs"/>
    <s v="08"/>
    <x v="5"/>
    <s v="20200202"/>
    <x v="16"/>
    <n v="0"/>
    <n v="0"/>
    <n v="0"/>
    <n v="0"/>
    <n v="2.1999999999999999E-2"/>
  </r>
  <r>
    <s v="APENs"/>
    <s v="08"/>
    <x v="5"/>
    <s v="20200202"/>
    <x v="16"/>
    <n v="0"/>
    <n v="0"/>
    <n v="0"/>
    <n v="0"/>
    <n v="0"/>
  </r>
  <r>
    <s v="APENs"/>
    <s v="08"/>
    <x v="5"/>
    <s v="20200202"/>
    <x v="16"/>
    <n v="0"/>
    <n v="0"/>
    <n v="0"/>
    <n v="1.32E-3"/>
    <n v="0"/>
  </r>
  <r>
    <s v="APENs"/>
    <s v="08"/>
    <x v="5"/>
    <s v="20200202"/>
    <x v="16"/>
    <n v="0"/>
    <n v="0.42"/>
    <n v="0"/>
    <n v="0"/>
    <n v="0"/>
  </r>
  <r>
    <s v="APENs"/>
    <s v="08"/>
    <x v="5"/>
    <s v="20200253"/>
    <x v="16"/>
    <n v="0"/>
    <n v="0"/>
    <n v="2.38"/>
    <n v="0"/>
    <n v="0"/>
  </r>
  <r>
    <s v="APENs"/>
    <s v="08"/>
    <x v="5"/>
    <s v="20200253"/>
    <x v="16"/>
    <n v="3.26"/>
    <n v="0"/>
    <n v="0"/>
    <n v="0"/>
    <n v="0"/>
  </r>
  <r>
    <s v="APENs"/>
    <s v="08"/>
    <x v="5"/>
    <s v="20200253"/>
    <x v="16"/>
    <n v="0"/>
    <n v="0"/>
    <n v="0"/>
    <n v="0"/>
    <n v="2.1999999999999999E-2"/>
  </r>
  <r>
    <s v="APENs"/>
    <s v="08"/>
    <x v="5"/>
    <s v="20200253"/>
    <x v="16"/>
    <n v="0"/>
    <n v="0"/>
    <n v="0"/>
    <n v="0"/>
    <n v="0"/>
  </r>
  <r>
    <s v="APENs"/>
    <s v="08"/>
    <x v="5"/>
    <s v="20200253"/>
    <x v="16"/>
    <n v="0"/>
    <n v="0"/>
    <n v="0"/>
    <n v="1.32E-3"/>
    <n v="0"/>
  </r>
  <r>
    <s v="APENs"/>
    <s v="08"/>
    <x v="5"/>
    <s v="20200253"/>
    <x v="16"/>
    <n v="0"/>
    <n v="0.42"/>
    <n v="0"/>
    <n v="0"/>
    <n v="0"/>
  </r>
  <r>
    <s v="APENs"/>
    <s v="08"/>
    <x v="5"/>
    <s v="20200253"/>
    <x v="16"/>
    <n v="0"/>
    <n v="0"/>
    <n v="2.38"/>
    <n v="0"/>
    <n v="0"/>
  </r>
  <r>
    <s v="APENs"/>
    <s v="08"/>
    <x v="5"/>
    <s v="20200253"/>
    <x v="16"/>
    <n v="3.26"/>
    <n v="0"/>
    <n v="0"/>
    <n v="0"/>
    <n v="0"/>
  </r>
  <r>
    <s v="APENs"/>
    <s v="08"/>
    <x v="5"/>
    <s v="20200253"/>
    <x v="16"/>
    <n v="0"/>
    <n v="0"/>
    <n v="0"/>
    <n v="0"/>
    <n v="2.1999999999999999E-2"/>
  </r>
  <r>
    <s v="APENs"/>
    <s v="08"/>
    <x v="5"/>
    <s v="20200253"/>
    <x v="16"/>
    <n v="0"/>
    <n v="0"/>
    <n v="0"/>
    <n v="0"/>
    <n v="0"/>
  </r>
  <r>
    <s v="APENs"/>
    <s v="08"/>
    <x v="5"/>
    <s v="20200253"/>
    <x v="16"/>
    <n v="0"/>
    <n v="0.42"/>
    <n v="0"/>
    <n v="0"/>
    <n v="0"/>
  </r>
  <r>
    <s v="APENs"/>
    <s v="08"/>
    <x v="5"/>
    <s v="40400311"/>
    <x v="18"/>
    <n v="0"/>
    <n v="9.2237725417966772"/>
    <n v="0"/>
    <n v="0"/>
    <n v="0"/>
  </r>
  <r>
    <s v="APENs"/>
    <s v="08"/>
    <x v="5"/>
    <s v="40400311"/>
    <x v="18"/>
    <n v="0"/>
    <n v="0.22963290345383167"/>
    <n v="0"/>
    <n v="0"/>
    <n v="0"/>
  </r>
  <r>
    <s v="APENs"/>
    <s v="08"/>
    <x v="5"/>
    <s v="40400315"/>
    <x v="21"/>
    <n v="0"/>
    <n v="12.089843999999999"/>
    <n v="0"/>
    <n v="0"/>
    <n v="0"/>
  </r>
  <r>
    <s v="APENs"/>
    <s v="08"/>
    <x v="5"/>
    <s v="40400311"/>
    <x v="18"/>
    <n v="0"/>
    <n v="0"/>
    <n v="0"/>
    <n v="0"/>
    <n v="0"/>
  </r>
  <r>
    <s v="APENs"/>
    <s v="08"/>
    <x v="5"/>
    <s v="40400311"/>
    <x v="18"/>
    <n v="0"/>
    <n v="0"/>
    <n v="0"/>
    <n v="0"/>
    <n v="0"/>
  </r>
  <r>
    <s v="APENs"/>
    <s v="08"/>
    <x v="5"/>
    <s v="40400311"/>
    <x v="18"/>
    <n v="0"/>
    <n v="0"/>
    <n v="0"/>
    <n v="0"/>
    <n v="0.37"/>
  </r>
  <r>
    <s v="APENs"/>
    <s v="08"/>
    <x v="5"/>
    <s v="40400311"/>
    <x v="18"/>
    <n v="0"/>
    <n v="0"/>
    <n v="0"/>
    <n v="0.03"/>
    <n v="0"/>
  </r>
  <r>
    <s v="APENs"/>
    <s v="08"/>
    <x v="5"/>
    <s v="40400311"/>
    <x v="18"/>
    <n v="0"/>
    <n v="27.703296194176009"/>
    <n v="0"/>
    <n v="0"/>
    <n v="0"/>
  </r>
  <r>
    <s v="APENs"/>
    <s v="08"/>
    <x v="5"/>
    <s v="20200202"/>
    <x v="16"/>
    <n v="0"/>
    <n v="0"/>
    <n v="0.90000400000000003"/>
    <n v="0"/>
    <n v="0"/>
  </r>
  <r>
    <s v="APENs"/>
    <s v="08"/>
    <x v="5"/>
    <s v="20200202"/>
    <x v="16"/>
    <n v="18.298380999999999"/>
    <n v="0"/>
    <n v="0"/>
    <n v="0"/>
    <n v="0"/>
  </r>
  <r>
    <s v="APENs"/>
    <s v="08"/>
    <x v="5"/>
    <s v="20200202"/>
    <x v="16"/>
    <n v="0"/>
    <n v="0"/>
    <n v="0"/>
    <n v="0"/>
    <n v="3.1295000000000003E-2"/>
  </r>
  <r>
    <s v="APENs"/>
    <s v="08"/>
    <x v="5"/>
    <s v="20200202"/>
    <x v="16"/>
    <n v="0"/>
    <n v="0"/>
    <n v="0"/>
    <n v="0"/>
    <n v="0"/>
  </r>
  <r>
    <s v="APENs"/>
    <s v="08"/>
    <x v="5"/>
    <s v="20200202"/>
    <x v="16"/>
    <n v="0"/>
    <n v="0"/>
    <n v="0"/>
    <n v="1.8779999999999999E-3"/>
    <n v="0"/>
  </r>
  <r>
    <s v="APENs"/>
    <s v="08"/>
    <x v="5"/>
    <s v="20200202"/>
    <x v="16"/>
    <n v="0"/>
    <n v="0.50000299999999998"/>
    <n v="0"/>
    <n v="0"/>
    <n v="0"/>
  </r>
  <r>
    <s v="APENs"/>
    <s v="08"/>
    <x v="5"/>
    <s v="20200202"/>
    <x v="16"/>
    <n v="0"/>
    <n v="0"/>
    <n v="0.90000400000000003"/>
    <n v="0"/>
    <n v="0"/>
  </r>
  <r>
    <s v="APENs"/>
    <s v="08"/>
    <x v="5"/>
    <s v="20200202"/>
    <x v="16"/>
    <n v="18.300070000000002"/>
    <n v="0"/>
    <n v="0"/>
    <n v="0"/>
    <n v="0"/>
  </r>
  <r>
    <s v="APENs"/>
    <s v="08"/>
    <x v="5"/>
    <s v="20200202"/>
    <x v="16"/>
    <n v="0"/>
    <n v="0"/>
    <n v="0"/>
    <n v="0"/>
    <n v="3.1295000000000003E-2"/>
  </r>
  <r>
    <s v="APENs"/>
    <s v="08"/>
    <x v="5"/>
    <s v="20200202"/>
    <x v="16"/>
    <n v="0"/>
    <n v="0"/>
    <n v="0"/>
    <n v="0"/>
    <n v="0"/>
  </r>
  <r>
    <s v="APENs"/>
    <s v="08"/>
    <x v="5"/>
    <s v="20200202"/>
    <x v="16"/>
    <n v="0"/>
    <n v="0"/>
    <n v="0"/>
    <n v="1.8779999999999999E-3"/>
    <n v="0"/>
  </r>
  <r>
    <s v="APENs"/>
    <s v="08"/>
    <x v="5"/>
    <s v="20200202"/>
    <x v="16"/>
    <n v="0"/>
    <n v="0.50000299999999998"/>
    <n v="0"/>
    <n v="0"/>
    <n v="0"/>
  </r>
  <r>
    <s v="APENs"/>
    <s v="08"/>
    <x v="5"/>
    <s v="20200202"/>
    <x v="16"/>
    <n v="0"/>
    <n v="0"/>
    <n v="1.3"/>
    <n v="0"/>
    <n v="0"/>
  </r>
  <r>
    <s v="APENs"/>
    <s v="08"/>
    <x v="5"/>
    <s v="20200202"/>
    <x v="16"/>
    <n v="1.7"/>
    <n v="0"/>
    <n v="0"/>
    <n v="0"/>
    <n v="0"/>
  </r>
  <r>
    <s v="APENs"/>
    <s v="08"/>
    <x v="5"/>
    <s v="20200202"/>
    <x v="16"/>
    <n v="0"/>
    <n v="0"/>
    <n v="0"/>
    <n v="0"/>
    <n v="1.225E-2"/>
  </r>
  <r>
    <s v="APENs"/>
    <s v="08"/>
    <x v="5"/>
    <s v="20200202"/>
    <x v="16"/>
    <n v="0"/>
    <n v="0"/>
    <n v="0"/>
    <n v="0"/>
    <n v="0"/>
  </r>
  <r>
    <s v="APENs"/>
    <s v="08"/>
    <x v="5"/>
    <s v="20200202"/>
    <x v="16"/>
    <n v="0"/>
    <n v="0"/>
    <n v="0"/>
    <n v="7.3499999999999998E-4"/>
    <n v="0"/>
  </r>
  <r>
    <s v="APENs"/>
    <s v="08"/>
    <x v="5"/>
    <s v="20200202"/>
    <x v="16"/>
    <n v="0"/>
    <n v="0.5"/>
    <n v="0"/>
    <n v="0"/>
    <n v="0"/>
  </r>
  <r>
    <s v="APENs"/>
    <s v="08"/>
    <x v="5"/>
    <s v="20200202"/>
    <x v="16"/>
    <n v="0"/>
    <n v="0"/>
    <n v="5.2999869999999998"/>
    <n v="0"/>
    <n v="0"/>
  </r>
  <r>
    <s v="APENs"/>
    <s v="08"/>
    <x v="5"/>
    <s v="20200202"/>
    <x v="16"/>
    <n v="3.1"/>
    <n v="0"/>
    <n v="0"/>
    <n v="0"/>
    <n v="0"/>
  </r>
  <r>
    <s v="APENs"/>
    <s v="08"/>
    <x v="5"/>
    <s v="20200202"/>
    <x v="16"/>
    <n v="0"/>
    <n v="0"/>
    <n v="0"/>
    <n v="0"/>
    <n v="1.41E-2"/>
  </r>
  <r>
    <s v="APENs"/>
    <s v="08"/>
    <x v="5"/>
    <s v="20200202"/>
    <x v="16"/>
    <n v="0"/>
    <n v="0"/>
    <n v="0"/>
    <n v="0"/>
    <n v="0"/>
  </r>
  <r>
    <s v="APENs"/>
    <s v="08"/>
    <x v="5"/>
    <s v="20200202"/>
    <x v="16"/>
    <n v="0"/>
    <n v="0"/>
    <n v="0"/>
    <n v="8.4599999999999996E-4"/>
    <n v="0"/>
  </r>
  <r>
    <s v="APENs"/>
    <s v="08"/>
    <x v="5"/>
    <s v="20200202"/>
    <x v="16"/>
    <n v="0"/>
    <n v="0.1"/>
    <n v="0"/>
    <n v="0"/>
    <n v="0"/>
  </r>
  <r>
    <s v="APENs"/>
    <s v="08"/>
    <x v="5"/>
    <s v="20200202"/>
    <x v="16"/>
    <n v="0"/>
    <n v="0"/>
    <n v="3.7"/>
    <n v="0"/>
    <n v="0"/>
  </r>
  <r>
    <s v="APENs"/>
    <s v="08"/>
    <x v="5"/>
    <s v="20200202"/>
    <x v="16"/>
    <n v="2.2000000000000002"/>
    <n v="0"/>
    <n v="0"/>
    <n v="0"/>
    <n v="0"/>
  </r>
  <r>
    <s v="APENs"/>
    <s v="08"/>
    <x v="5"/>
    <s v="20200202"/>
    <x v="16"/>
    <n v="0"/>
    <n v="0"/>
    <n v="0"/>
    <n v="0"/>
    <n v="9.7999999999999997E-3"/>
  </r>
  <r>
    <s v="APENs"/>
    <s v="08"/>
    <x v="5"/>
    <s v="20200202"/>
    <x v="16"/>
    <n v="0"/>
    <n v="0"/>
    <n v="0"/>
    <n v="0"/>
    <n v="0"/>
  </r>
  <r>
    <s v="APENs"/>
    <s v="08"/>
    <x v="5"/>
    <s v="20200202"/>
    <x v="16"/>
    <n v="0"/>
    <n v="0"/>
    <n v="0"/>
    <n v="5.8799999999999998E-4"/>
    <n v="0"/>
  </r>
  <r>
    <s v="APENs"/>
    <s v="08"/>
    <x v="5"/>
    <s v="20200202"/>
    <x v="16"/>
    <n v="0"/>
    <n v="0.1"/>
    <n v="0"/>
    <n v="0"/>
    <n v="0"/>
  </r>
  <r>
    <s v="APENs"/>
    <s v="08"/>
    <x v="5"/>
    <s v="20200202"/>
    <x v="16"/>
    <n v="0"/>
    <n v="0"/>
    <n v="3.7"/>
    <n v="0"/>
    <n v="0"/>
  </r>
  <r>
    <s v="APENs"/>
    <s v="08"/>
    <x v="5"/>
    <s v="20200202"/>
    <x v="16"/>
    <n v="2.2000000000000002"/>
    <n v="0"/>
    <n v="0"/>
    <n v="0"/>
    <n v="0"/>
  </r>
  <r>
    <s v="APENs"/>
    <s v="08"/>
    <x v="5"/>
    <s v="20200202"/>
    <x v="16"/>
    <n v="0"/>
    <n v="0"/>
    <n v="0"/>
    <n v="0"/>
    <n v="9.7999999999999997E-3"/>
  </r>
  <r>
    <s v="APENs"/>
    <s v="08"/>
    <x v="5"/>
    <s v="20200202"/>
    <x v="16"/>
    <n v="0"/>
    <n v="0"/>
    <n v="0"/>
    <n v="0"/>
    <n v="0"/>
  </r>
  <r>
    <s v="APENs"/>
    <s v="08"/>
    <x v="5"/>
    <s v="20200202"/>
    <x v="16"/>
    <n v="0"/>
    <n v="0"/>
    <n v="0"/>
    <n v="5.8799999999999998E-4"/>
    <n v="0"/>
  </r>
  <r>
    <s v="APENs"/>
    <s v="08"/>
    <x v="5"/>
    <s v="20200202"/>
    <x v="16"/>
    <n v="0"/>
    <n v="0"/>
    <n v="3.7"/>
    <n v="0"/>
    <n v="0"/>
  </r>
  <r>
    <s v="APENs"/>
    <s v="08"/>
    <x v="5"/>
    <s v="20200202"/>
    <x v="16"/>
    <n v="2.2000000000000002"/>
    <n v="0"/>
    <n v="0"/>
    <n v="0"/>
    <n v="0"/>
  </r>
  <r>
    <s v="APENs"/>
    <s v="08"/>
    <x v="5"/>
    <s v="20200202"/>
    <x v="16"/>
    <n v="0"/>
    <n v="0"/>
    <n v="0"/>
    <n v="0"/>
    <n v="9.7999999999999997E-3"/>
  </r>
  <r>
    <s v="APENs"/>
    <s v="08"/>
    <x v="5"/>
    <s v="20200202"/>
    <x v="16"/>
    <n v="0"/>
    <n v="0"/>
    <n v="0"/>
    <n v="0"/>
    <n v="0"/>
  </r>
  <r>
    <s v="APENs"/>
    <s v="08"/>
    <x v="5"/>
    <s v="20200202"/>
    <x v="16"/>
    <n v="0"/>
    <n v="0"/>
    <n v="0"/>
    <n v="5.8799999999999998E-4"/>
    <n v="0"/>
  </r>
  <r>
    <s v="APENs"/>
    <s v="08"/>
    <x v="5"/>
    <s v="20200202"/>
    <x v="16"/>
    <n v="0"/>
    <n v="0"/>
    <n v="3.7"/>
    <n v="0"/>
    <n v="0"/>
  </r>
  <r>
    <s v="APENs"/>
    <s v="08"/>
    <x v="5"/>
    <s v="20200202"/>
    <x v="16"/>
    <n v="2.2999999999999998"/>
    <n v="0"/>
    <n v="0"/>
    <n v="0"/>
    <n v="0"/>
  </r>
  <r>
    <s v="APENs"/>
    <s v="08"/>
    <x v="5"/>
    <s v="20200202"/>
    <x v="16"/>
    <n v="0"/>
    <n v="0"/>
    <n v="0"/>
    <n v="0"/>
    <n v="9.7999999999999997E-3"/>
  </r>
  <r>
    <s v="APENs"/>
    <s v="08"/>
    <x v="5"/>
    <s v="20200202"/>
    <x v="16"/>
    <n v="0"/>
    <n v="0"/>
    <n v="0"/>
    <n v="0"/>
    <n v="0"/>
  </r>
  <r>
    <s v="APENs"/>
    <s v="08"/>
    <x v="5"/>
    <s v="20200202"/>
    <x v="16"/>
    <n v="0"/>
    <n v="0"/>
    <n v="0"/>
    <n v="5.8799999999999998E-4"/>
    <n v="0"/>
  </r>
  <r>
    <s v="APENs"/>
    <s v="08"/>
    <x v="5"/>
    <s v="20200202"/>
    <x v="16"/>
    <n v="0"/>
    <n v="0.1"/>
    <n v="0"/>
    <n v="0"/>
    <n v="0"/>
  </r>
  <r>
    <s v="APENs"/>
    <s v="08"/>
    <x v="5"/>
    <s v="20200202"/>
    <x v="16"/>
    <n v="0"/>
    <n v="0"/>
    <n v="3.7"/>
    <n v="0"/>
    <n v="0"/>
  </r>
  <r>
    <s v="APENs"/>
    <s v="08"/>
    <x v="5"/>
    <s v="20200202"/>
    <x v="16"/>
    <n v="2.2000000000000002"/>
    <n v="0"/>
    <n v="0"/>
    <n v="0"/>
    <n v="0"/>
  </r>
  <r>
    <s v="APENs"/>
    <s v="08"/>
    <x v="5"/>
    <s v="20200202"/>
    <x v="16"/>
    <n v="0"/>
    <n v="0"/>
    <n v="3.7"/>
    <n v="0"/>
    <n v="0"/>
  </r>
  <r>
    <s v="APENs"/>
    <s v="08"/>
    <x v="5"/>
    <s v="20200202"/>
    <x v="16"/>
    <n v="2.2000000000000002"/>
    <n v="0"/>
    <n v="0"/>
    <n v="0"/>
    <n v="0"/>
  </r>
  <r>
    <s v="APENs"/>
    <s v="08"/>
    <x v="5"/>
    <s v="20200202"/>
    <x v="16"/>
    <n v="0"/>
    <n v="0"/>
    <n v="0"/>
    <n v="0"/>
    <n v="9.7999999999999997E-3"/>
  </r>
  <r>
    <s v="APENs"/>
    <s v="08"/>
    <x v="5"/>
    <s v="20200202"/>
    <x v="16"/>
    <n v="0"/>
    <n v="0"/>
    <n v="0"/>
    <n v="0"/>
    <n v="0"/>
  </r>
  <r>
    <s v="APENs"/>
    <s v="08"/>
    <x v="5"/>
    <s v="20200202"/>
    <x v="16"/>
    <n v="0"/>
    <n v="0"/>
    <n v="0"/>
    <n v="5.8799999999999998E-4"/>
    <n v="0"/>
  </r>
  <r>
    <s v="APENs"/>
    <s v="08"/>
    <x v="5"/>
    <s v="20200202"/>
    <x v="16"/>
    <n v="0"/>
    <n v="0.1"/>
    <n v="0"/>
    <n v="0"/>
    <n v="0"/>
  </r>
  <r>
    <s v="APENs"/>
    <s v="08"/>
    <x v="5"/>
    <s v="20200253"/>
    <x v="16"/>
    <n v="0"/>
    <n v="0"/>
    <n v="3.7"/>
    <n v="0"/>
    <n v="0"/>
  </r>
  <r>
    <s v="APENs"/>
    <s v="08"/>
    <x v="5"/>
    <s v="20200253"/>
    <x v="16"/>
    <n v="2.2000000000000002"/>
    <n v="0"/>
    <n v="0"/>
    <n v="0"/>
    <n v="0"/>
  </r>
  <r>
    <s v="APENs"/>
    <s v="08"/>
    <x v="5"/>
    <s v="20200253"/>
    <x v="16"/>
    <n v="0"/>
    <n v="0"/>
    <n v="0"/>
    <n v="0"/>
    <n v="9.7999999999999997E-3"/>
  </r>
  <r>
    <s v="APENs"/>
    <s v="08"/>
    <x v="5"/>
    <s v="20200253"/>
    <x v="16"/>
    <n v="0"/>
    <n v="0"/>
    <n v="0"/>
    <n v="0"/>
    <n v="0"/>
  </r>
  <r>
    <s v="APENs"/>
    <s v="08"/>
    <x v="5"/>
    <s v="20200253"/>
    <x v="16"/>
    <n v="0"/>
    <n v="0"/>
    <n v="0"/>
    <n v="5.8799999999999998E-4"/>
    <n v="0"/>
  </r>
  <r>
    <s v="APENs"/>
    <s v="08"/>
    <x v="5"/>
    <s v="20200253"/>
    <x v="16"/>
    <n v="0"/>
    <n v="0.1"/>
    <n v="0"/>
    <n v="0"/>
    <n v="0"/>
  </r>
  <r>
    <s v="APENs"/>
    <s v="08"/>
    <x v="5"/>
    <s v="20200202"/>
    <x v="16"/>
    <n v="0"/>
    <n v="0"/>
    <n v="5.7"/>
    <n v="0"/>
    <n v="0"/>
  </r>
  <r>
    <s v="APENs"/>
    <s v="08"/>
    <x v="5"/>
    <s v="20200202"/>
    <x v="16"/>
    <n v="3.4"/>
    <n v="0"/>
    <n v="0"/>
    <n v="0"/>
    <n v="0"/>
  </r>
  <r>
    <s v="APENs"/>
    <s v="08"/>
    <x v="5"/>
    <s v="20200202"/>
    <x v="16"/>
    <n v="0"/>
    <n v="0"/>
    <n v="0"/>
    <n v="0"/>
    <n v="1.5350000000000001E-2"/>
  </r>
  <r>
    <s v="APENs"/>
    <s v="08"/>
    <x v="5"/>
    <s v="20200202"/>
    <x v="16"/>
    <n v="0"/>
    <n v="0"/>
    <n v="0"/>
    <n v="0"/>
    <n v="0"/>
  </r>
  <r>
    <s v="APENs"/>
    <s v="08"/>
    <x v="5"/>
    <s v="20200202"/>
    <x v="16"/>
    <n v="0"/>
    <n v="0"/>
    <n v="0"/>
    <n v="9.2100000000000005E-4"/>
    <n v="0"/>
  </r>
  <r>
    <s v="APENs"/>
    <s v="08"/>
    <x v="5"/>
    <s v="20200202"/>
    <x v="16"/>
    <n v="0"/>
    <n v="0.1"/>
    <n v="0"/>
    <n v="0"/>
    <n v="0"/>
  </r>
  <r>
    <s v="APENs"/>
    <s v="08"/>
    <x v="5"/>
    <s v="40400311"/>
    <x v="18"/>
    <n v="0"/>
    <n v="5.1831973524587376"/>
    <n v="0"/>
    <n v="0"/>
    <n v="0"/>
  </r>
  <r>
    <s v="APENs"/>
    <s v="08"/>
    <x v="5"/>
    <s v="20200202"/>
    <x v="16"/>
    <n v="0"/>
    <n v="0"/>
    <n v="1"/>
    <n v="0"/>
    <n v="0"/>
  </r>
  <r>
    <s v="APENs"/>
    <s v="08"/>
    <x v="5"/>
    <s v="20200202"/>
    <x v="16"/>
    <n v="1"/>
    <n v="0"/>
    <n v="0"/>
    <n v="0"/>
    <n v="0"/>
  </r>
  <r>
    <s v="APENs"/>
    <s v="08"/>
    <x v="5"/>
    <s v="20200202"/>
    <x v="16"/>
    <n v="0"/>
    <n v="0"/>
    <n v="0"/>
    <n v="0"/>
    <n v="0.13"/>
  </r>
  <r>
    <s v="APENs"/>
    <s v="08"/>
    <x v="5"/>
    <s v="20200202"/>
    <x v="16"/>
    <n v="0"/>
    <n v="0"/>
    <n v="0"/>
    <n v="0"/>
    <n v="0"/>
  </r>
  <r>
    <s v="APENs"/>
    <s v="08"/>
    <x v="5"/>
    <s v="20200202"/>
    <x v="16"/>
    <n v="0"/>
    <n v="0"/>
    <n v="0"/>
    <n v="0.01"/>
    <n v="0"/>
  </r>
  <r>
    <s v="APENs"/>
    <s v="08"/>
    <x v="5"/>
    <s v="20200202"/>
    <x v="16"/>
    <n v="0"/>
    <n v="0.5"/>
    <n v="0"/>
    <n v="0"/>
    <n v="0"/>
  </r>
  <r>
    <s v="APENs"/>
    <s v="08"/>
    <x v="5"/>
    <s v="20200202"/>
    <x v="16"/>
    <n v="0"/>
    <n v="0"/>
    <n v="1"/>
    <n v="0"/>
    <n v="0"/>
  </r>
  <r>
    <s v="APENs"/>
    <s v="08"/>
    <x v="5"/>
    <s v="20200202"/>
    <x v="16"/>
    <n v="1"/>
    <n v="0"/>
    <n v="0"/>
    <n v="0"/>
    <n v="0"/>
  </r>
  <r>
    <s v="APENs"/>
    <s v="08"/>
    <x v="5"/>
    <s v="20200202"/>
    <x v="16"/>
    <n v="0"/>
    <n v="0"/>
    <n v="0"/>
    <n v="0"/>
    <n v="0.13"/>
  </r>
  <r>
    <s v="APENs"/>
    <s v="08"/>
    <x v="5"/>
    <s v="20200202"/>
    <x v="16"/>
    <n v="0"/>
    <n v="0"/>
    <n v="0"/>
    <n v="0"/>
    <n v="0"/>
  </r>
  <r>
    <s v="APENs"/>
    <s v="08"/>
    <x v="5"/>
    <s v="20200202"/>
    <x v="16"/>
    <n v="0"/>
    <n v="0"/>
    <n v="0"/>
    <n v="0.01"/>
    <n v="0"/>
  </r>
  <r>
    <s v="APENs"/>
    <s v="08"/>
    <x v="5"/>
    <s v="20200202"/>
    <x v="16"/>
    <n v="0"/>
    <n v="0.5"/>
    <n v="0"/>
    <n v="0"/>
    <n v="0"/>
  </r>
  <r>
    <s v="APENs"/>
    <s v="08"/>
    <x v="5"/>
    <s v="31000304"/>
    <x v="15"/>
    <n v="0"/>
    <n v="0.05"/>
    <n v="0"/>
    <n v="0"/>
    <n v="0"/>
  </r>
  <r>
    <s v="APENs"/>
    <s v="08"/>
    <x v="5"/>
    <s v="40400311"/>
    <x v="18"/>
    <n v="0"/>
    <n v="0"/>
    <n v="0"/>
    <n v="0"/>
    <n v="0"/>
  </r>
  <r>
    <s v="APENs"/>
    <s v="08"/>
    <x v="5"/>
    <s v="40400311"/>
    <x v="18"/>
    <n v="0"/>
    <n v="0"/>
    <n v="0"/>
    <n v="0"/>
    <n v="0"/>
  </r>
  <r>
    <s v="APENs"/>
    <s v="08"/>
    <x v="5"/>
    <s v="40400311"/>
    <x v="18"/>
    <n v="0"/>
    <n v="22.34136789852904"/>
    <n v="0"/>
    <n v="0"/>
    <n v="0"/>
  </r>
  <r>
    <s v="APENs"/>
    <s v="08"/>
    <x v="5"/>
    <s v="20200254"/>
    <x v="16"/>
    <n v="0"/>
    <n v="0"/>
    <n v="0.49"/>
    <n v="0"/>
    <n v="0"/>
  </r>
  <r>
    <s v="APENs"/>
    <s v="08"/>
    <x v="5"/>
    <s v="20200254"/>
    <x v="16"/>
    <n v="5.04"/>
    <n v="0"/>
    <n v="0"/>
    <n v="0"/>
    <n v="0"/>
  </r>
  <r>
    <s v="APENs"/>
    <s v="08"/>
    <x v="5"/>
    <s v="20200254"/>
    <x v="16"/>
    <n v="0"/>
    <n v="0"/>
    <n v="0"/>
    <n v="0"/>
    <n v="0.41"/>
  </r>
  <r>
    <s v="APENs"/>
    <s v="08"/>
    <x v="5"/>
    <s v="20200254"/>
    <x v="16"/>
    <n v="0"/>
    <n v="0"/>
    <n v="0"/>
    <n v="0"/>
    <n v="0"/>
  </r>
  <r>
    <s v="APENs"/>
    <s v="08"/>
    <x v="5"/>
    <s v="20200254"/>
    <x v="16"/>
    <n v="0"/>
    <n v="0.34"/>
    <n v="0"/>
    <n v="0"/>
    <n v="0"/>
  </r>
  <r>
    <s v="APENs"/>
    <s v="08"/>
    <x v="5"/>
    <s v="20200253"/>
    <x v="16"/>
    <n v="0"/>
    <n v="0"/>
    <n v="24.6"/>
    <n v="0"/>
    <n v="0"/>
  </r>
  <r>
    <s v="APENs"/>
    <s v="08"/>
    <x v="5"/>
    <s v="20200253"/>
    <x v="16"/>
    <n v="12.3"/>
    <n v="0"/>
    <n v="0"/>
    <n v="0"/>
    <n v="0"/>
  </r>
  <r>
    <s v="APENs"/>
    <s v="08"/>
    <x v="5"/>
    <s v="20200253"/>
    <x v="16"/>
    <n v="0"/>
    <n v="0"/>
    <n v="0"/>
    <n v="0"/>
    <n v="3.3999999999999998E-3"/>
  </r>
  <r>
    <s v="APENs"/>
    <s v="08"/>
    <x v="5"/>
    <s v="20200253"/>
    <x v="16"/>
    <n v="0"/>
    <n v="0"/>
    <n v="0"/>
    <n v="0"/>
    <n v="0"/>
  </r>
  <r>
    <s v="APENs"/>
    <s v="08"/>
    <x v="5"/>
    <s v="20200253"/>
    <x v="16"/>
    <n v="0"/>
    <n v="0"/>
    <n v="0"/>
    <n v="2.58E-2"/>
    <n v="0"/>
  </r>
  <r>
    <s v="APENs"/>
    <s v="08"/>
    <x v="5"/>
    <s v="20200253"/>
    <x v="16"/>
    <n v="0"/>
    <n v="5.78"/>
    <n v="0"/>
    <n v="0"/>
    <n v="0"/>
  </r>
  <r>
    <s v="APENs"/>
    <s v="08"/>
    <x v="5"/>
    <s v="20200253"/>
    <x v="16"/>
    <n v="0"/>
    <n v="0"/>
    <n v="1.6"/>
    <n v="0"/>
    <n v="0"/>
  </r>
  <r>
    <s v="APENs"/>
    <s v="08"/>
    <x v="5"/>
    <s v="20200253"/>
    <x v="16"/>
    <n v="19.5"/>
    <n v="0"/>
    <n v="0"/>
    <n v="0"/>
    <n v="0"/>
  </r>
  <r>
    <s v="APENs"/>
    <s v="08"/>
    <x v="5"/>
    <s v="20200253"/>
    <x v="16"/>
    <n v="0"/>
    <n v="0"/>
    <n v="0"/>
    <n v="0"/>
    <n v="0.41649999999999998"/>
  </r>
  <r>
    <s v="APENs"/>
    <s v="08"/>
    <x v="5"/>
    <s v="20200253"/>
    <x v="16"/>
    <n v="0"/>
    <n v="0"/>
    <n v="0"/>
    <n v="0"/>
    <n v="0"/>
  </r>
  <r>
    <s v="APENs"/>
    <s v="08"/>
    <x v="5"/>
    <s v="20200253"/>
    <x v="16"/>
    <n v="0"/>
    <n v="0"/>
    <n v="0"/>
    <n v="2.4989999999999998E-2"/>
    <n v="0"/>
  </r>
  <r>
    <s v="APENs"/>
    <s v="08"/>
    <x v="5"/>
    <s v="20200253"/>
    <x v="16"/>
    <n v="0"/>
    <n v="1.6"/>
    <n v="0"/>
    <n v="0"/>
    <n v="0"/>
  </r>
  <r>
    <s v="APENs"/>
    <s v="08"/>
    <x v="5"/>
    <s v="20200253"/>
    <x v="16"/>
    <n v="0"/>
    <n v="0"/>
    <n v="29.8"/>
    <n v="0"/>
    <n v="0"/>
  </r>
  <r>
    <s v="APENs"/>
    <s v="08"/>
    <x v="5"/>
    <s v="20200253"/>
    <x v="16"/>
    <n v="29.7"/>
    <n v="0"/>
    <n v="0"/>
    <n v="0"/>
    <n v="0"/>
  </r>
  <r>
    <s v="APENs"/>
    <s v="08"/>
    <x v="5"/>
    <s v="20200253"/>
    <x v="16"/>
    <n v="0"/>
    <n v="0"/>
    <n v="0"/>
    <n v="0"/>
    <n v="0.83860000000000001"/>
  </r>
  <r>
    <s v="APENs"/>
    <s v="08"/>
    <x v="5"/>
    <s v="20200253"/>
    <x v="16"/>
    <n v="0"/>
    <n v="0"/>
    <n v="0"/>
    <n v="0"/>
    <n v="0"/>
  </r>
  <r>
    <s v="APENs"/>
    <s v="08"/>
    <x v="5"/>
    <s v="20200253"/>
    <x v="16"/>
    <n v="0"/>
    <n v="0"/>
    <n v="0"/>
    <n v="2.4570000000000002E-2"/>
    <n v="0"/>
  </r>
  <r>
    <s v="APENs"/>
    <s v="08"/>
    <x v="5"/>
    <s v="20200253"/>
    <x v="16"/>
    <n v="0"/>
    <n v="1.8"/>
    <n v="0"/>
    <n v="0"/>
    <n v="0"/>
  </r>
  <r>
    <s v="APENs"/>
    <s v="08"/>
    <x v="5"/>
    <s v="20200254"/>
    <x v="16"/>
    <n v="0"/>
    <n v="0"/>
    <n v="13.35"/>
    <n v="0"/>
    <n v="0"/>
  </r>
  <r>
    <s v="APENs"/>
    <s v="08"/>
    <x v="5"/>
    <s v="20200254"/>
    <x v="16"/>
    <n v="12.7"/>
    <n v="0"/>
    <n v="0"/>
    <n v="0"/>
    <n v="0"/>
  </r>
  <r>
    <s v="APENs"/>
    <s v="08"/>
    <x v="5"/>
    <s v="20200254"/>
    <x v="16"/>
    <n v="0"/>
    <n v="0"/>
    <n v="0"/>
    <n v="0"/>
    <n v="0.36599999999999999"/>
  </r>
  <r>
    <s v="APENs"/>
    <s v="08"/>
    <x v="5"/>
    <s v="20200254"/>
    <x v="16"/>
    <n v="0"/>
    <n v="0"/>
    <n v="0"/>
    <n v="0"/>
    <n v="0"/>
  </r>
  <r>
    <s v="APENs"/>
    <s v="08"/>
    <x v="5"/>
    <s v="20200254"/>
    <x v="16"/>
    <n v="0"/>
    <n v="0"/>
    <n v="0"/>
    <n v="2.196E-2"/>
    <n v="0"/>
  </r>
  <r>
    <s v="APENs"/>
    <s v="08"/>
    <x v="5"/>
    <s v="20200254"/>
    <x v="16"/>
    <n v="0"/>
    <n v="5.0999999999999996"/>
    <n v="0"/>
    <n v="0"/>
    <n v="0"/>
  </r>
  <r>
    <s v="APENs"/>
    <s v="08"/>
    <x v="5"/>
    <s v="20200254"/>
    <x v="16"/>
    <n v="0"/>
    <n v="0"/>
    <n v="1.6"/>
    <n v="0"/>
    <n v="0"/>
  </r>
  <r>
    <s v="APENs"/>
    <s v="08"/>
    <x v="5"/>
    <s v="20200254"/>
    <x v="16"/>
    <n v="19.5"/>
    <n v="0"/>
    <n v="0"/>
    <n v="0"/>
    <n v="0"/>
  </r>
  <r>
    <s v="APENs"/>
    <s v="08"/>
    <x v="5"/>
    <s v="20200254"/>
    <x v="16"/>
    <n v="0"/>
    <n v="0"/>
    <n v="0"/>
    <n v="0"/>
    <n v="0.4"/>
  </r>
  <r>
    <s v="APENs"/>
    <s v="08"/>
    <x v="5"/>
    <s v="20200254"/>
    <x v="16"/>
    <n v="0"/>
    <n v="0"/>
    <n v="0"/>
    <n v="0"/>
    <n v="0"/>
  </r>
  <r>
    <s v="APENs"/>
    <s v="08"/>
    <x v="5"/>
    <s v="20200254"/>
    <x v="16"/>
    <n v="0"/>
    <n v="1.2"/>
    <n v="0"/>
    <n v="0"/>
    <n v="0"/>
  </r>
  <r>
    <s v="APENs"/>
    <s v="08"/>
    <x v="5"/>
    <s v="20200254"/>
    <x v="16"/>
    <n v="0"/>
    <n v="0"/>
    <n v="29.6"/>
    <n v="0"/>
    <n v="0"/>
  </r>
  <r>
    <s v="APENs"/>
    <s v="08"/>
    <x v="5"/>
    <s v="20200254"/>
    <x v="16"/>
    <n v="15.9"/>
    <n v="0"/>
    <n v="0"/>
    <n v="0"/>
    <n v="0"/>
  </r>
  <r>
    <s v="APENs"/>
    <s v="08"/>
    <x v="5"/>
    <s v="20200254"/>
    <x v="16"/>
    <n v="0"/>
    <n v="0"/>
    <n v="0"/>
    <n v="0"/>
    <n v="0.40749999999999997"/>
  </r>
  <r>
    <s v="APENs"/>
    <s v="08"/>
    <x v="5"/>
    <s v="20200254"/>
    <x v="16"/>
    <n v="0"/>
    <n v="0"/>
    <n v="0"/>
    <n v="0"/>
    <n v="0"/>
  </r>
  <r>
    <s v="APENs"/>
    <s v="08"/>
    <x v="5"/>
    <s v="20200254"/>
    <x v="16"/>
    <n v="0"/>
    <n v="0"/>
    <n v="0"/>
    <n v="2.445E-2"/>
    <n v="0"/>
  </r>
  <r>
    <s v="APENs"/>
    <s v="08"/>
    <x v="5"/>
    <s v="20200254"/>
    <x v="16"/>
    <n v="0"/>
    <n v="1.5"/>
    <n v="0"/>
    <n v="0"/>
    <n v="0"/>
  </r>
  <r>
    <s v="APENs"/>
    <s v="08"/>
    <x v="5"/>
    <s v="20200256"/>
    <x v="16"/>
    <n v="0"/>
    <n v="0"/>
    <n v="1.6"/>
    <n v="0"/>
    <n v="0"/>
  </r>
  <r>
    <s v="APENs"/>
    <s v="08"/>
    <x v="5"/>
    <s v="20200256"/>
    <x v="16"/>
    <n v="19.41"/>
    <n v="0"/>
    <n v="0"/>
    <n v="0"/>
    <n v="0"/>
  </r>
  <r>
    <s v="APENs"/>
    <s v="08"/>
    <x v="5"/>
    <s v="20200256"/>
    <x v="16"/>
    <n v="0"/>
    <n v="0"/>
    <n v="0"/>
    <n v="0"/>
    <n v="0.41649999999999998"/>
  </r>
  <r>
    <s v="APENs"/>
    <s v="08"/>
    <x v="5"/>
    <s v="20200256"/>
    <x v="16"/>
    <n v="0"/>
    <n v="0"/>
    <n v="0"/>
    <n v="2.4989999999999998E-2"/>
    <n v="0"/>
  </r>
  <r>
    <s v="APENs"/>
    <s v="08"/>
    <x v="5"/>
    <s v="20200256"/>
    <x v="16"/>
    <n v="0"/>
    <n v="1.1599999999999999"/>
    <n v="0"/>
    <n v="0"/>
    <n v="0"/>
  </r>
  <r>
    <s v="APENs"/>
    <s v="08"/>
    <x v="5"/>
    <s v="31000302"/>
    <x v="15"/>
    <n v="0"/>
    <n v="1"/>
    <n v="0"/>
    <n v="0"/>
    <n v="0"/>
  </r>
  <r>
    <s v="APENs"/>
    <s v="08"/>
    <x v="5"/>
    <s v="31000302"/>
    <x v="15"/>
    <n v="0"/>
    <n v="1.6"/>
    <n v="0"/>
    <n v="0"/>
    <n v="0"/>
  </r>
  <r>
    <s v="APENs"/>
    <s v="08"/>
    <x v="5"/>
    <s v="31000304"/>
    <x v="15"/>
    <n v="0"/>
    <n v="0.9"/>
    <n v="0"/>
    <n v="0"/>
    <n v="0"/>
  </r>
  <r>
    <s v="APENs"/>
    <s v="08"/>
    <x v="5"/>
    <s v="31000305"/>
    <x v="24"/>
    <n v="0"/>
    <n v="2"/>
    <n v="0"/>
    <n v="0"/>
    <n v="0"/>
  </r>
  <r>
    <s v="APENs"/>
    <s v="08"/>
    <x v="5"/>
    <s v="31088801"/>
    <x v="17"/>
    <n v="0"/>
    <n v="2.72"/>
    <n v="0"/>
    <n v="0"/>
    <n v="0"/>
  </r>
  <r>
    <s v="APENs"/>
    <s v="08"/>
    <x v="5"/>
    <s v="40400311"/>
    <x v="18"/>
    <n v="0"/>
    <n v="3.2805356587414392"/>
    <n v="0"/>
    <n v="0"/>
    <n v="0"/>
  </r>
  <r>
    <s v="APENs"/>
    <s v="08"/>
    <x v="5"/>
    <s v="40400311"/>
    <x v="18"/>
    <n v="0"/>
    <n v="9.9782959620052107"/>
    <n v="0"/>
    <n v="0"/>
    <n v="0"/>
  </r>
  <r>
    <s v="APENs"/>
    <s v="08"/>
    <x v="5"/>
    <s v="40400311"/>
    <x v="18"/>
    <n v="0"/>
    <n v="4.9637628836432972"/>
    <n v="0"/>
    <n v="0"/>
    <n v="0"/>
  </r>
  <r>
    <s v="APENs"/>
    <s v="08"/>
    <x v="5"/>
    <s v="40400311"/>
    <x v="18"/>
    <n v="0"/>
    <n v="9.9782959620052107"/>
    <n v="0"/>
    <n v="0"/>
    <n v="0"/>
  </r>
  <r>
    <s v="APENs"/>
    <s v="08"/>
    <x v="5"/>
    <s v="40400311"/>
    <x v="18"/>
    <n v="0"/>
    <n v="5.7300025026330506"/>
    <n v="0"/>
    <n v="0"/>
    <n v="0"/>
  </r>
  <r>
    <s v="APENs"/>
    <s v="08"/>
    <x v="5"/>
    <s v="40400311"/>
    <x v="18"/>
    <n v="0"/>
    <n v="8.353602783382458"/>
    <n v="0"/>
    <n v="0"/>
    <n v="0"/>
  </r>
  <r>
    <s v="APENs"/>
    <s v="08"/>
    <x v="5"/>
    <s v="40400311"/>
    <x v="18"/>
    <n v="0"/>
    <n v="1.9737888453270978"/>
    <n v="0"/>
    <n v="0"/>
    <n v="0"/>
  </r>
  <r>
    <s v="APENs"/>
    <s v="08"/>
    <x v="5"/>
    <s v="40400311"/>
    <x v="18"/>
    <n v="0"/>
    <n v="0.89394613103054466"/>
    <n v="0"/>
    <n v="0"/>
    <n v="0"/>
  </r>
  <r>
    <s v="APENs"/>
    <s v="08"/>
    <x v="5"/>
    <s v="40400311"/>
    <x v="18"/>
    <n v="0"/>
    <n v="1.0525054638853826"/>
    <n v="0"/>
    <n v="0"/>
    <n v="0"/>
  </r>
  <r>
    <s v="APENs"/>
    <s v="08"/>
    <x v="5"/>
    <s v="31000205"/>
    <x v="26"/>
    <n v="0"/>
    <n v="0"/>
    <n v="16.47"/>
    <n v="0"/>
    <n v="0"/>
  </r>
  <r>
    <s v="APENs"/>
    <s v="08"/>
    <x v="5"/>
    <s v="31000205"/>
    <x v="26"/>
    <n v="8.25"/>
    <n v="0"/>
    <n v="0"/>
    <n v="0"/>
    <n v="0"/>
  </r>
  <r>
    <s v="APENs"/>
    <s v="08"/>
    <x v="5"/>
    <s v="31000205"/>
    <x v="26"/>
    <n v="0"/>
    <n v="0"/>
    <n v="0"/>
    <n v="1E-3"/>
    <n v="0"/>
  </r>
  <r>
    <s v="APENs"/>
    <s v="08"/>
    <x v="5"/>
    <s v="31000205"/>
    <x v="26"/>
    <n v="0"/>
    <n v="1.4"/>
    <n v="0"/>
    <n v="0"/>
    <n v="0"/>
  </r>
  <r>
    <s v="APENs"/>
    <s v="08"/>
    <x v="5"/>
    <s v="31000205"/>
    <x v="26"/>
    <n v="0"/>
    <n v="0"/>
    <n v="11.1"/>
    <n v="0"/>
    <n v="0"/>
  </r>
  <r>
    <s v="APENs"/>
    <s v="08"/>
    <x v="5"/>
    <s v="31000205"/>
    <x v="26"/>
    <n v="5.6"/>
    <n v="0"/>
    <n v="0"/>
    <n v="0"/>
    <n v="0"/>
  </r>
  <r>
    <s v="APENs"/>
    <s v="08"/>
    <x v="5"/>
    <s v="31000205"/>
    <x v="26"/>
    <n v="0"/>
    <n v="4.5999999999999996"/>
    <n v="0"/>
    <n v="0"/>
    <n v="0"/>
  </r>
  <r>
    <s v="APENs"/>
    <s v="08"/>
    <x v="5"/>
    <s v="31000299"/>
    <x v="25"/>
    <n v="0"/>
    <n v="12.4"/>
    <n v="0"/>
    <n v="0"/>
    <n v="0"/>
  </r>
  <r>
    <s v="APENs"/>
    <s v="08"/>
    <x v="5"/>
    <s v="31000305"/>
    <x v="24"/>
    <n v="0"/>
    <n v="0"/>
    <n v="3.3029999999999999"/>
    <n v="0"/>
    <n v="0"/>
  </r>
  <r>
    <s v="APENs"/>
    <s v="08"/>
    <x v="5"/>
    <s v="31000305"/>
    <x v="24"/>
    <n v="0.36170000000000002"/>
    <n v="0"/>
    <n v="0"/>
    <n v="0"/>
    <n v="0"/>
  </r>
  <r>
    <s v="APENs"/>
    <s v="08"/>
    <x v="5"/>
    <s v="31000305"/>
    <x v="24"/>
    <n v="0"/>
    <n v="0"/>
    <n v="0"/>
    <n v="12"/>
    <n v="0"/>
  </r>
  <r>
    <s v="APENs"/>
    <s v="08"/>
    <x v="5"/>
    <s v="31000305"/>
    <x v="24"/>
    <n v="0"/>
    <n v="3.53"/>
    <n v="0"/>
    <n v="0"/>
    <n v="0"/>
  </r>
  <r>
    <s v="APENs"/>
    <s v="08"/>
    <x v="5"/>
    <s v="31000305"/>
    <x v="24"/>
    <n v="0"/>
    <n v="0"/>
    <n v="3.714"/>
    <n v="0"/>
    <n v="0"/>
  </r>
  <r>
    <s v="APENs"/>
    <s v="08"/>
    <x v="5"/>
    <s v="31000305"/>
    <x v="24"/>
    <n v="0.40670000000000001"/>
    <n v="0"/>
    <n v="0"/>
    <n v="0"/>
    <n v="0"/>
  </r>
  <r>
    <s v="APENs"/>
    <s v="08"/>
    <x v="5"/>
    <s v="31000305"/>
    <x v="24"/>
    <n v="0"/>
    <n v="3.98"/>
    <n v="0"/>
    <n v="0"/>
    <n v="0"/>
  </r>
  <r>
    <s v="APENs"/>
    <s v="08"/>
    <x v="5"/>
    <s v="31000309"/>
    <x v="38"/>
    <n v="0"/>
    <n v="0.6"/>
    <n v="0"/>
    <n v="0"/>
    <n v="0"/>
  </r>
  <r>
    <s v="APENs"/>
    <s v="08"/>
    <x v="5"/>
    <s v="31000309"/>
    <x v="38"/>
    <n v="0"/>
    <n v="0.6"/>
    <n v="0"/>
    <n v="0"/>
    <n v="0"/>
  </r>
  <r>
    <s v="APENs"/>
    <s v="08"/>
    <x v="5"/>
    <s v="31000404"/>
    <x v="30"/>
    <n v="0"/>
    <n v="0.19"/>
    <n v="0"/>
    <n v="0"/>
    <n v="0"/>
  </r>
  <r>
    <s v="APENs"/>
    <s v="08"/>
    <x v="5"/>
    <s v="31000404"/>
    <x v="30"/>
    <n v="0"/>
    <n v="0.23"/>
    <n v="0"/>
    <n v="0"/>
    <n v="0"/>
  </r>
  <r>
    <s v="APENs"/>
    <s v="08"/>
    <x v="5"/>
    <s v="31000404"/>
    <x v="30"/>
    <n v="0"/>
    <n v="0"/>
    <n v="41.5"/>
    <n v="0"/>
    <n v="0"/>
  </r>
  <r>
    <s v="APENs"/>
    <s v="08"/>
    <x v="5"/>
    <s v="31000404"/>
    <x v="30"/>
    <n v="30.4"/>
    <n v="0"/>
    <n v="0"/>
    <n v="0"/>
    <n v="0"/>
  </r>
  <r>
    <s v="APENs"/>
    <s v="08"/>
    <x v="5"/>
    <s v="31000404"/>
    <x v="30"/>
    <n v="0"/>
    <n v="0"/>
    <n v="0"/>
    <n v="0"/>
    <n v="13.2"/>
  </r>
  <r>
    <s v="APENs"/>
    <s v="08"/>
    <x v="5"/>
    <s v="31000404"/>
    <x v="30"/>
    <n v="0"/>
    <n v="0"/>
    <n v="0"/>
    <n v="0"/>
    <n v="0"/>
  </r>
  <r>
    <s v="APENs"/>
    <s v="08"/>
    <x v="5"/>
    <s v="31000404"/>
    <x v="30"/>
    <n v="0"/>
    <n v="19.2"/>
    <n v="0"/>
    <n v="0"/>
    <n v="0"/>
  </r>
  <r>
    <s v="APENs"/>
    <s v="08"/>
    <x v="5"/>
    <s v="31000404"/>
    <x v="30"/>
    <n v="0"/>
    <n v="0"/>
    <n v="41.5"/>
    <n v="0"/>
    <n v="0"/>
  </r>
  <r>
    <s v="APENs"/>
    <s v="08"/>
    <x v="5"/>
    <s v="31000404"/>
    <x v="30"/>
    <n v="30.4"/>
    <n v="0"/>
    <n v="0"/>
    <n v="0"/>
    <n v="0"/>
  </r>
  <r>
    <s v="APENs"/>
    <s v="08"/>
    <x v="5"/>
    <s v="31000404"/>
    <x v="30"/>
    <n v="0"/>
    <n v="0"/>
    <n v="0"/>
    <n v="0"/>
    <n v="13.2"/>
  </r>
  <r>
    <s v="APENs"/>
    <s v="08"/>
    <x v="5"/>
    <s v="31000404"/>
    <x v="30"/>
    <n v="0"/>
    <n v="0"/>
    <n v="0"/>
    <n v="0"/>
    <n v="0"/>
  </r>
  <r>
    <s v="APENs"/>
    <s v="08"/>
    <x v="5"/>
    <s v="31000404"/>
    <x v="30"/>
    <n v="0"/>
    <n v="19.2"/>
    <n v="0"/>
    <n v="0"/>
    <n v="0"/>
  </r>
  <r>
    <s v="APENs"/>
    <s v="08"/>
    <x v="5"/>
    <s v="31000404"/>
    <x v="30"/>
    <n v="0"/>
    <n v="0.14000000000000001"/>
    <n v="0"/>
    <n v="0"/>
    <n v="0"/>
  </r>
  <r>
    <s v="APENs"/>
    <s v="08"/>
    <x v="5"/>
    <s v="31000404"/>
    <x v="30"/>
    <n v="0"/>
    <n v="0.14000000000000001"/>
    <n v="0"/>
    <n v="0"/>
    <n v="0"/>
  </r>
  <r>
    <s v="APENs"/>
    <s v="08"/>
    <x v="5"/>
    <s v="31088801"/>
    <x v="17"/>
    <n v="0"/>
    <n v="49.1"/>
    <n v="0"/>
    <n v="0"/>
    <n v="0"/>
  </r>
  <r>
    <s v="APENs"/>
    <s v="08"/>
    <x v="5"/>
    <s v="40400311"/>
    <x v="18"/>
    <n v="0"/>
    <n v="13.851648097088004"/>
    <n v="0"/>
    <n v="0"/>
    <n v="0"/>
  </r>
  <r>
    <s v="APENs"/>
    <s v="08"/>
    <x v="5"/>
    <s v="40400311"/>
    <x v="18"/>
    <n v="0"/>
    <n v="13.851648097088004"/>
    <n v="0"/>
    <n v="0"/>
    <n v="0"/>
  </r>
  <r>
    <s v="APENs"/>
    <s v="08"/>
    <x v="5"/>
    <s v="40400311"/>
    <x v="18"/>
    <n v="0"/>
    <n v="0"/>
    <n v="0"/>
    <n v="0"/>
    <n v="0"/>
  </r>
  <r>
    <s v="APENs"/>
    <s v="08"/>
    <x v="5"/>
    <s v="40400311"/>
    <x v="18"/>
    <n v="0"/>
    <n v="0"/>
    <n v="0"/>
    <n v="0"/>
    <n v="0"/>
  </r>
  <r>
    <s v="APENs"/>
    <s v="08"/>
    <x v="5"/>
    <s v="40400311"/>
    <x v="18"/>
    <n v="0"/>
    <n v="4.434761527858015"/>
    <n v="0"/>
    <n v="0"/>
    <n v="0"/>
  </r>
  <r>
    <s v="APENs"/>
    <s v="08"/>
    <x v="5"/>
    <s v="40400311"/>
    <x v="18"/>
    <n v="0"/>
    <n v="0"/>
    <n v="0"/>
    <n v="0"/>
    <n v="0"/>
  </r>
  <r>
    <s v="APENs"/>
    <s v="08"/>
    <x v="5"/>
    <s v="40400311"/>
    <x v="18"/>
    <n v="0"/>
    <n v="0"/>
    <n v="0"/>
    <n v="0"/>
    <n v="0"/>
  </r>
  <r>
    <s v="APENs"/>
    <s v="08"/>
    <x v="5"/>
    <s v="40400311"/>
    <x v="18"/>
    <n v="0"/>
    <n v="3.2294447297323732"/>
    <n v="0"/>
    <n v="0"/>
    <n v="0"/>
  </r>
  <r>
    <s v="APENs"/>
    <s v="08"/>
    <x v="5"/>
    <s v="40400311"/>
    <x v="18"/>
    <n v="0"/>
    <n v="2.0420926057144317"/>
    <n v="0"/>
    <n v="0"/>
    <n v="0"/>
  </r>
  <r>
    <s v="APENs"/>
    <s v="08"/>
    <x v="5"/>
    <s v="40400311"/>
    <x v="18"/>
    <n v="0"/>
    <n v="2.867677568131779"/>
    <n v="0"/>
    <n v="0"/>
    <n v="0"/>
  </r>
  <r>
    <s v="APENs"/>
    <s v="08"/>
    <x v="5"/>
    <s v="40400311"/>
    <x v="18"/>
    <n v="0"/>
    <n v="1.2274425434615528"/>
    <n v="0"/>
    <n v="0"/>
    <n v="0"/>
  </r>
  <r>
    <s v="APENs"/>
    <s v="08"/>
    <x v="5"/>
    <s v="40400311"/>
    <x v="18"/>
    <n v="0"/>
    <n v="4.4341020166918446"/>
    <n v="0"/>
    <n v="0"/>
    <n v="0"/>
  </r>
  <r>
    <s v="APENs"/>
    <s v="08"/>
    <x v="5"/>
    <s v="20200253"/>
    <x v="16"/>
    <n v="0"/>
    <n v="0"/>
    <n v="6.84"/>
    <n v="0"/>
    <n v="0"/>
  </r>
  <r>
    <s v="APENs"/>
    <s v="08"/>
    <x v="5"/>
    <s v="20200253"/>
    <x v="16"/>
    <n v="4.07"/>
    <n v="0"/>
    <n v="0"/>
    <n v="0"/>
    <n v="0"/>
  </r>
  <r>
    <s v="APENs"/>
    <s v="08"/>
    <x v="5"/>
    <s v="20200253"/>
    <x v="16"/>
    <n v="0"/>
    <n v="0"/>
    <n v="0"/>
    <n v="0"/>
    <n v="1.8499999999999999E-2"/>
  </r>
  <r>
    <s v="APENs"/>
    <s v="08"/>
    <x v="5"/>
    <s v="20200253"/>
    <x v="16"/>
    <n v="0"/>
    <n v="0"/>
    <n v="0"/>
    <n v="0"/>
    <n v="0"/>
  </r>
  <r>
    <s v="APENs"/>
    <s v="08"/>
    <x v="5"/>
    <s v="20200253"/>
    <x v="16"/>
    <n v="0"/>
    <n v="0"/>
    <n v="0"/>
    <n v="1.1100000000000001E-3"/>
    <n v="0"/>
  </r>
  <r>
    <s v="APENs"/>
    <s v="08"/>
    <x v="5"/>
    <s v="20200253"/>
    <x v="16"/>
    <n v="0"/>
    <n v="0.05"/>
    <n v="0"/>
    <n v="0"/>
    <n v="0"/>
  </r>
  <r>
    <s v="APENs"/>
    <s v="08"/>
    <x v="5"/>
    <s v="20200253"/>
    <x v="16"/>
    <n v="0"/>
    <n v="0"/>
    <n v="3.7"/>
    <n v="0"/>
    <n v="0"/>
  </r>
  <r>
    <s v="APENs"/>
    <s v="08"/>
    <x v="5"/>
    <s v="20200253"/>
    <x v="16"/>
    <n v="2.2000000000000002"/>
    <n v="0"/>
    <n v="0"/>
    <n v="0"/>
    <n v="0"/>
  </r>
  <r>
    <s v="APENs"/>
    <s v="08"/>
    <x v="5"/>
    <s v="20200253"/>
    <x v="16"/>
    <n v="0"/>
    <n v="0"/>
    <n v="0"/>
    <n v="0"/>
    <n v="1.2500000000000001E-2"/>
  </r>
  <r>
    <s v="APENs"/>
    <s v="08"/>
    <x v="5"/>
    <s v="20200253"/>
    <x v="16"/>
    <n v="0"/>
    <n v="0"/>
    <n v="0"/>
    <n v="0"/>
    <n v="0"/>
  </r>
  <r>
    <s v="APENs"/>
    <s v="08"/>
    <x v="5"/>
    <s v="20200253"/>
    <x v="16"/>
    <n v="0"/>
    <n v="0"/>
    <n v="0"/>
    <n v="7.5000000000000002E-4"/>
    <n v="0"/>
  </r>
  <r>
    <s v="APENs"/>
    <s v="08"/>
    <x v="5"/>
    <s v="20200253"/>
    <x v="16"/>
    <n v="0"/>
    <n v="0.01"/>
    <n v="0"/>
    <n v="0"/>
    <n v="0"/>
  </r>
  <r>
    <s v="APENs"/>
    <s v="08"/>
    <x v="5"/>
    <s v="20200253"/>
    <x v="16"/>
    <n v="0"/>
    <n v="0"/>
    <n v="0.8"/>
    <n v="0"/>
    <n v="0"/>
  </r>
  <r>
    <s v="APENs"/>
    <s v="08"/>
    <x v="5"/>
    <s v="20200253"/>
    <x v="16"/>
    <n v="2.1"/>
    <n v="0"/>
    <n v="0"/>
    <n v="0"/>
    <n v="0"/>
  </r>
  <r>
    <s v="APENs"/>
    <s v="08"/>
    <x v="5"/>
    <s v="20200253"/>
    <x v="16"/>
    <n v="0"/>
    <n v="0"/>
    <n v="0"/>
    <n v="0"/>
    <n v="1.95E-2"/>
  </r>
  <r>
    <s v="APENs"/>
    <s v="08"/>
    <x v="5"/>
    <s v="20200253"/>
    <x v="16"/>
    <n v="0"/>
    <n v="0"/>
    <n v="0"/>
    <n v="0"/>
    <n v="0"/>
  </r>
  <r>
    <s v="APENs"/>
    <s v="08"/>
    <x v="5"/>
    <s v="20200253"/>
    <x v="16"/>
    <n v="0"/>
    <n v="0"/>
    <n v="0"/>
    <n v="1.17E-3"/>
    <n v="0"/>
  </r>
  <r>
    <s v="APENs"/>
    <s v="08"/>
    <x v="5"/>
    <s v="20200253"/>
    <x v="16"/>
    <n v="0"/>
    <n v="0.5"/>
    <n v="0"/>
    <n v="0"/>
    <n v="0"/>
  </r>
  <r>
    <s v="APENs"/>
    <s v="08"/>
    <x v="5"/>
    <s v="40400311"/>
    <x v="21"/>
    <n v="0"/>
    <n v="9"/>
    <n v="0"/>
    <n v="0"/>
    <n v="0"/>
  </r>
  <r>
    <s v="APENs"/>
    <s v="08"/>
    <x v="5"/>
    <s v="31000209"/>
    <x v="31"/>
    <n v="0"/>
    <n v="0"/>
    <n v="0.7"/>
    <n v="0"/>
    <n v="0"/>
  </r>
  <r>
    <s v="APENs"/>
    <s v="08"/>
    <x v="5"/>
    <s v="31000209"/>
    <x v="31"/>
    <n v="0.9"/>
    <n v="0"/>
    <n v="0"/>
    <n v="0"/>
    <n v="0"/>
  </r>
  <r>
    <s v="APENs"/>
    <s v="08"/>
    <x v="5"/>
    <s v="31000209"/>
    <x v="31"/>
    <n v="0"/>
    <n v="0"/>
    <n v="0"/>
    <n v="0"/>
    <n v="0.1"/>
  </r>
  <r>
    <s v="APENs"/>
    <s v="08"/>
    <x v="5"/>
    <s v="31000220"/>
    <x v="29"/>
    <n v="0"/>
    <n v="13.8"/>
    <n v="0"/>
    <n v="0"/>
    <n v="0"/>
  </r>
  <r>
    <s v="APENs"/>
    <s v="08"/>
    <x v="5"/>
    <s v="31000299"/>
    <x v="25"/>
    <n v="0"/>
    <n v="47.7"/>
    <n v="0"/>
    <n v="0"/>
    <n v="0"/>
  </r>
  <r>
    <s v="APENs"/>
    <s v="08"/>
    <x v="5"/>
    <s v="40400311"/>
    <x v="18"/>
    <n v="0"/>
    <n v="0"/>
    <n v="0"/>
    <n v="0"/>
    <n v="0"/>
  </r>
  <r>
    <s v="APENs"/>
    <s v="08"/>
    <x v="5"/>
    <s v="40400311"/>
    <x v="18"/>
    <n v="0"/>
    <n v="0"/>
    <n v="0"/>
    <n v="0"/>
    <n v="0"/>
  </r>
  <r>
    <s v="APENs"/>
    <s v="08"/>
    <x v="5"/>
    <s v="40400311"/>
    <x v="18"/>
    <n v="0"/>
    <n v="23.235022614470207"/>
    <n v="0"/>
    <n v="0"/>
    <n v="0"/>
  </r>
  <r>
    <s v="APENs"/>
    <s v="08"/>
    <x v="5"/>
    <s v="40400311"/>
    <x v="18"/>
    <n v="0"/>
    <n v="0"/>
    <n v="0"/>
    <n v="0"/>
    <n v="0"/>
  </r>
  <r>
    <s v="APENs"/>
    <s v="08"/>
    <x v="5"/>
    <s v="40400311"/>
    <x v="18"/>
    <n v="0"/>
    <n v="0"/>
    <n v="0"/>
    <n v="0"/>
    <n v="0"/>
  </r>
  <r>
    <s v="APENs"/>
    <s v="08"/>
    <x v="5"/>
    <s v="40400311"/>
    <x v="18"/>
    <n v="0"/>
    <n v="99.64250082743952"/>
    <n v="0"/>
    <n v="0"/>
    <n v="0"/>
  </r>
  <r>
    <s v="APENs"/>
    <s v="08"/>
    <x v="5"/>
    <s v="31000304"/>
    <x v="15"/>
    <n v="0"/>
    <n v="0"/>
    <n v="13.1"/>
    <n v="0"/>
    <n v="0"/>
  </r>
  <r>
    <s v="APENs"/>
    <s v="08"/>
    <x v="5"/>
    <s v="31000304"/>
    <x v="15"/>
    <n v="5.4"/>
    <n v="0"/>
    <n v="0"/>
    <n v="0"/>
    <n v="0"/>
  </r>
  <r>
    <s v="APENs"/>
    <s v="08"/>
    <x v="5"/>
    <s v="31000304"/>
    <x v="15"/>
    <n v="0"/>
    <n v="4.5999999999999996"/>
    <n v="0"/>
    <n v="0"/>
    <n v="0"/>
  </r>
  <r>
    <s v="APENs"/>
    <s v="08"/>
    <x v="5"/>
    <s v="31000304"/>
    <x v="15"/>
    <n v="0"/>
    <n v="0"/>
    <n v="1"/>
    <n v="0"/>
    <n v="0"/>
  </r>
  <r>
    <s v="APENs"/>
    <s v="08"/>
    <x v="5"/>
    <s v="31000304"/>
    <x v="15"/>
    <n v="0.4"/>
    <n v="0"/>
    <n v="0"/>
    <n v="0"/>
    <n v="0"/>
  </r>
  <r>
    <s v="APENs"/>
    <s v="08"/>
    <x v="5"/>
    <s v="31000304"/>
    <x v="15"/>
    <n v="0"/>
    <n v="0"/>
    <n v="0"/>
    <n v="0"/>
    <n v="0.4"/>
  </r>
  <r>
    <s v="APENs"/>
    <s v="08"/>
    <x v="5"/>
    <s v="31000304"/>
    <x v="15"/>
    <n v="0"/>
    <n v="3.5"/>
    <n v="0"/>
    <n v="0"/>
    <n v="0"/>
  </r>
  <r>
    <s v="APENs"/>
    <s v="08"/>
    <x v="5"/>
    <s v="31088801"/>
    <x v="17"/>
    <n v="0"/>
    <n v="23.5"/>
    <n v="0"/>
    <n v="0"/>
    <n v="0"/>
  </r>
  <r>
    <s v="APENs"/>
    <s v="08"/>
    <x v="5"/>
    <s v="31088811"/>
    <x v="17"/>
    <n v="0"/>
    <n v="5.2"/>
    <n v="0"/>
    <n v="0"/>
    <n v="0"/>
  </r>
  <r>
    <s v="APENs"/>
    <s v="08"/>
    <x v="5"/>
    <s v="40400311"/>
    <x v="18"/>
    <n v="0"/>
    <n v="5.1940775781223829"/>
    <n v="0"/>
    <n v="0"/>
    <n v="0"/>
  </r>
  <r>
    <s v="APENs"/>
    <s v="08"/>
    <x v="5"/>
    <s v="31000216"/>
    <x v="23"/>
    <n v="0"/>
    <n v="0"/>
    <n v="0"/>
    <n v="0.2"/>
    <n v="0"/>
  </r>
  <r>
    <s v="APENs"/>
    <s v="08"/>
    <x v="5"/>
    <s v="31000216"/>
    <x v="23"/>
    <n v="0"/>
    <n v="0.6"/>
    <n v="0"/>
    <n v="0"/>
    <n v="0"/>
  </r>
  <r>
    <s v="APENs"/>
    <s v="08"/>
    <x v="5"/>
    <s v="31088811"/>
    <x v="17"/>
    <n v="0"/>
    <n v="29.4"/>
    <n v="0"/>
    <n v="0"/>
    <n v="0"/>
  </r>
  <r>
    <s v="APENs"/>
    <s v="08"/>
    <x v="5"/>
    <s v="40400311"/>
    <x v="18"/>
    <n v="0"/>
    <n v="5.0573913260665311"/>
    <n v="0"/>
    <n v="0"/>
    <n v="0"/>
  </r>
  <r>
    <s v="APENs"/>
    <s v="08"/>
    <x v="5"/>
    <s v="20200256"/>
    <x v="16"/>
    <n v="0"/>
    <n v="0"/>
    <n v="4.2779999999999996"/>
    <n v="0"/>
    <n v="0"/>
  </r>
  <r>
    <s v="APENs"/>
    <s v="08"/>
    <x v="5"/>
    <s v="20200256"/>
    <x v="16"/>
    <n v="2.5415000000000001"/>
    <n v="0"/>
    <n v="0"/>
    <n v="0"/>
    <n v="0"/>
  </r>
  <r>
    <s v="APENs"/>
    <s v="08"/>
    <x v="5"/>
    <s v="20200256"/>
    <x v="16"/>
    <n v="0"/>
    <n v="0"/>
    <n v="0"/>
    <n v="0"/>
    <n v="1.15E-2"/>
  </r>
  <r>
    <s v="APENs"/>
    <s v="08"/>
    <x v="5"/>
    <s v="20200256"/>
    <x v="16"/>
    <n v="0"/>
    <n v="0"/>
    <n v="0"/>
    <n v="6.8999999999999997E-4"/>
    <n v="0"/>
  </r>
  <r>
    <s v="APENs"/>
    <s v="08"/>
    <x v="5"/>
    <s v="20200256"/>
    <x v="16"/>
    <n v="0"/>
    <n v="3.4040000000000001E-2"/>
    <n v="0"/>
    <n v="0"/>
    <n v="0"/>
  </r>
  <r>
    <s v="APENs"/>
    <s v="08"/>
    <x v="5"/>
    <s v="40400311"/>
    <x v="18"/>
    <n v="0"/>
    <n v="4.7156756959269011"/>
    <n v="0"/>
    <n v="0"/>
    <n v="0"/>
  </r>
  <r>
    <s v="APENs"/>
    <s v="08"/>
    <x v="5"/>
    <s v="31000202"/>
    <x v="40"/>
    <n v="0"/>
    <n v="20.8"/>
    <n v="0"/>
    <n v="0"/>
    <n v="0"/>
  </r>
  <r>
    <s v="APENs"/>
    <s v="08"/>
    <x v="5"/>
    <s v="31000220"/>
    <x v="29"/>
    <n v="0"/>
    <n v="11.73"/>
    <n v="0"/>
    <n v="0"/>
    <n v="0"/>
  </r>
  <r>
    <s v="APENs"/>
    <s v="08"/>
    <x v="5"/>
    <s v="31000303"/>
    <x v="15"/>
    <n v="0"/>
    <n v="0"/>
    <n v="0.9"/>
    <n v="0"/>
    <n v="0"/>
  </r>
  <r>
    <s v="APENs"/>
    <s v="08"/>
    <x v="5"/>
    <s v="31000303"/>
    <x v="15"/>
    <n v="1.07"/>
    <n v="0"/>
    <n v="0"/>
    <n v="0"/>
    <n v="0"/>
  </r>
  <r>
    <s v="APENs"/>
    <s v="08"/>
    <x v="5"/>
    <s v="31000303"/>
    <x v="15"/>
    <n v="0"/>
    <n v="7.83"/>
    <n v="0"/>
    <n v="0"/>
    <n v="0"/>
  </r>
  <r>
    <s v="APENs"/>
    <s v="08"/>
    <x v="5"/>
    <s v="31000305"/>
    <x v="24"/>
    <n v="0"/>
    <n v="10.23"/>
    <n v="0"/>
    <n v="0"/>
    <n v="0"/>
  </r>
  <r>
    <s v="APENs"/>
    <s v="08"/>
    <x v="5"/>
    <s v="31000305"/>
    <x v="24"/>
    <n v="0"/>
    <n v="3.58"/>
    <n v="0"/>
    <n v="0"/>
    <n v="0"/>
  </r>
  <r>
    <s v="APENs"/>
    <s v="08"/>
    <x v="5"/>
    <s v="31000404"/>
    <x v="30"/>
    <n v="0"/>
    <n v="0"/>
    <n v="11.36"/>
    <n v="0"/>
    <n v="0"/>
  </r>
  <r>
    <s v="APENs"/>
    <s v="08"/>
    <x v="5"/>
    <s v="31000404"/>
    <x v="30"/>
    <n v="13.52"/>
    <n v="0"/>
    <n v="0"/>
    <n v="0"/>
    <n v="0"/>
  </r>
  <r>
    <s v="APENs"/>
    <s v="08"/>
    <x v="5"/>
    <s v="31000404"/>
    <x v="30"/>
    <n v="0"/>
    <n v="0.74"/>
    <n v="0"/>
    <n v="0"/>
    <n v="0"/>
  </r>
  <r>
    <s v="APENs"/>
    <s v="08"/>
    <x v="5"/>
    <s v="40400311"/>
    <x v="18"/>
    <n v="0"/>
    <n v="2.3373819302257797"/>
    <n v="0"/>
    <n v="0"/>
    <n v="0"/>
  </r>
  <r>
    <s v="APENs"/>
    <s v="08"/>
    <x v="5"/>
    <s v="40400311"/>
    <x v="18"/>
    <n v="0"/>
    <n v="7.6163105064093788"/>
    <n v="0"/>
    <n v="0"/>
    <n v="0"/>
  </r>
  <r>
    <s v="APENs"/>
    <s v="08"/>
    <x v="5"/>
    <s v="40400311"/>
    <x v="18"/>
    <n v="0"/>
    <n v="3.9913183848020846"/>
    <n v="0"/>
    <n v="0"/>
    <n v="0"/>
  </r>
  <r>
    <s v="APENs"/>
    <s v="08"/>
    <x v="5"/>
    <s v="40400311"/>
    <x v="18"/>
    <n v="0"/>
    <n v="4.9891482543751096"/>
    <n v="0"/>
    <n v="0"/>
    <n v="0"/>
  </r>
  <r>
    <s v="APENs"/>
    <s v="08"/>
    <x v="5"/>
    <s v="40400311"/>
    <x v="18"/>
    <n v="0"/>
    <n v="5.9704490696463637"/>
    <n v="0"/>
    <n v="0"/>
    <n v="0"/>
  </r>
  <r>
    <s v="APENs"/>
    <s v="08"/>
    <x v="5"/>
    <s v="40400311"/>
    <x v="18"/>
    <n v="0"/>
    <n v="19.956591924010421"/>
    <n v="0"/>
    <n v="0"/>
    <n v="0"/>
  </r>
  <r>
    <s v="APENs"/>
    <s v="08"/>
    <x v="5"/>
    <s v="20200201"/>
    <x v="16"/>
    <n v="0"/>
    <n v="0"/>
    <n v="5.6"/>
    <n v="0"/>
    <n v="0"/>
  </r>
  <r>
    <s v="APENs"/>
    <s v="08"/>
    <x v="5"/>
    <s v="20200201"/>
    <x v="16"/>
    <n v="5.51"/>
    <n v="0"/>
    <n v="0"/>
    <n v="0"/>
    <n v="0"/>
  </r>
  <r>
    <s v="APENs"/>
    <s v="08"/>
    <x v="5"/>
    <s v="20200201"/>
    <x v="16"/>
    <n v="0"/>
    <n v="0"/>
    <n v="0"/>
    <n v="0"/>
    <n v="0.52"/>
  </r>
  <r>
    <s v="APENs"/>
    <s v="08"/>
    <x v="5"/>
    <s v="20200201"/>
    <x v="16"/>
    <n v="0"/>
    <n v="0"/>
    <n v="0"/>
    <n v="0"/>
    <n v="0"/>
  </r>
  <r>
    <s v="APENs"/>
    <s v="08"/>
    <x v="5"/>
    <s v="20200201"/>
    <x v="16"/>
    <n v="0"/>
    <n v="0"/>
    <n v="0"/>
    <n v="1.38"/>
    <n v="0"/>
  </r>
  <r>
    <s v="APENs"/>
    <s v="08"/>
    <x v="5"/>
    <s v="20200201"/>
    <x v="16"/>
    <n v="0"/>
    <n v="3.2"/>
    <n v="0"/>
    <n v="0"/>
    <n v="0"/>
  </r>
  <r>
    <s v="APENs"/>
    <s v="08"/>
    <x v="5"/>
    <s v="20200201"/>
    <x v="16"/>
    <n v="0"/>
    <n v="0"/>
    <n v="2.94"/>
    <n v="0"/>
    <n v="0"/>
  </r>
  <r>
    <s v="APENs"/>
    <s v="08"/>
    <x v="5"/>
    <s v="20200201"/>
    <x v="16"/>
    <n v="2.89"/>
    <n v="0"/>
    <n v="0"/>
    <n v="0"/>
    <n v="0"/>
  </r>
  <r>
    <s v="APENs"/>
    <s v="08"/>
    <x v="5"/>
    <s v="20200201"/>
    <x v="16"/>
    <n v="0"/>
    <n v="0"/>
    <n v="0"/>
    <n v="0"/>
    <n v="0.26"/>
  </r>
  <r>
    <s v="APENs"/>
    <s v="08"/>
    <x v="5"/>
    <s v="20200201"/>
    <x v="16"/>
    <n v="0"/>
    <n v="0"/>
    <n v="0"/>
    <n v="0"/>
    <n v="0"/>
  </r>
  <r>
    <s v="APENs"/>
    <s v="08"/>
    <x v="5"/>
    <s v="20200201"/>
    <x v="16"/>
    <n v="0"/>
    <n v="0"/>
    <n v="0"/>
    <n v="0.72"/>
    <n v="0"/>
  </r>
  <r>
    <s v="APENs"/>
    <s v="08"/>
    <x v="5"/>
    <s v="20200201"/>
    <x v="16"/>
    <n v="0"/>
    <n v="1.68"/>
    <n v="0"/>
    <n v="0"/>
    <n v="0"/>
  </r>
  <r>
    <s v="APENs"/>
    <s v="08"/>
    <x v="5"/>
    <s v="20200254"/>
    <x v="16"/>
    <n v="0"/>
    <n v="0"/>
    <n v="1.39"/>
    <n v="0"/>
    <n v="0"/>
  </r>
  <r>
    <s v="APENs"/>
    <s v="08"/>
    <x v="5"/>
    <s v="20200254"/>
    <x v="16"/>
    <n v="5.55"/>
    <n v="0"/>
    <n v="0"/>
    <n v="0"/>
    <n v="0"/>
  </r>
  <r>
    <s v="APENs"/>
    <s v="08"/>
    <x v="5"/>
    <s v="20200254"/>
    <x v="16"/>
    <n v="0"/>
    <n v="0"/>
    <n v="0"/>
    <n v="0"/>
    <n v="1.19"/>
  </r>
  <r>
    <s v="APENs"/>
    <s v="08"/>
    <x v="5"/>
    <s v="20200254"/>
    <x v="16"/>
    <n v="0"/>
    <n v="0"/>
    <n v="0"/>
    <n v="0"/>
    <n v="0"/>
  </r>
  <r>
    <s v="APENs"/>
    <s v="08"/>
    <x v="5"/>
    <s v="20200254"/>
    <x v="16"/>
    <n v="0"/>
    <n v="0"/>
    <n v="0"/>
    <n v="0.89"/>
    <n v="0"/>
  </r>
  <r>
    <s v="APENs"/>
    <s v="08"/>
    <x v="5"/>
    <s v="20200254"/>
    <x v="16"/>
    <n v="0"/>
    <n v="2.19"/>
    <n v="0"/>
    <n v="0"/>
    <n v="0"/>
  </r>
  <r>
    <s v="APENs"/>
    <s v="08"/>
    <x v="5"/>
    <s v="20200254"/>
    <x v="16"/>
    <n v="0"/>
    <n v="0"/>
    <n v="0.44"/>
    <n v="0"/>
    <n v="0"/>
  </r>
  <r>
    <s v="APENs"/>
    <s v="08"/>
    <x v="5"/>
    <s v="20200254"/>
    <x v="16"/>
    <n v="1.77"/>
    <n v="0"/>
    <n v="0"/>
    <n v="0"/>
    <n v="0"/>
  </r>
  <r>
    <s v="APENs"/>
    <s v="08"/>
    <x v="5"/>
    <s v="20200254"/>
    <x v="16"/>
    <n v="0"/>
    <n v="0"/>
    <n v="0"/>
    <n v="0"/>
    <n v="1.59"/>
  </r>
  <r>
    <s v="APENs"/>
    <s v="08"/>
    <x v="5"/>
    <s v="20200254"/>
    <x v="16"/>
    <n v="0"/>
    <n v="0"/>
    <n v="0"/>
    <n v="0"/>
    <n v="0"/>
  </r>
  <r>
    <s v="APENs"/>
    <s v="08"/>
    <x v="5"/>
    <s v="20200254"/>
    <x v="16"/>
    <n v="0"/>
    <n v="0"/>
    <n v="0"/>
    <n v="1.2"/>
    <n v="0"/>
  </r>
  <r>
    <s v="APENs"/>
    <s v="08"/>
    <x v="5"/>
    <s v="20200254"/>
    <x v="16"/>
    <n v="0"/>
    <n v="0.69"/>
    <n v="0"/>
    <n v="0"/>
    <n v="0"/>
  </r>
  <r>
    <s v="APENs"/>
    <s v="08"/>
    <x v="5"/>
    <s v="20200254"/>
    <x v="16"/>
    <n v="0"/>
    <n v="0"/>
    <n v="1.37"/>
    <n v="0"/>
    <n v="0"/>
  </r>
  <r>
    <s v="APENs"/>
    <s v="08"/>
    <x v="5"/>
    <s v="20200254"/>
    <x v="16"/>
    <n v="1.79"/>
    <n v="0"/>
    <n v="0"/>
    <n v="0"/>
    <n v="0"/>
  </r>
  <r>
    <s v="APENs"/>
    <s v="08"/>
    <x v="5"/>
    <s v="20200254"/>
    <x v="16"/>
    <n v="0"/>
    <n v="0"/>
    <n v="0"/>
    <n v="0"/>
    <n v="0.01"/>
  </r>
  <r>
    <s v="APENs"/>
    <s v="08"/>
    <x v="5"/>
    <s v="20200254"/>
    <x v="16"/>
    <n v="0"/>
    <n v="0"/>
    <n v="0"/>
    <n v="0"/>
    <n v="0"/>
  </r>
  <r>
    <s v="APENs"/>
    <s v="08"/>
    <x v="5"/>
    <s v="20200254"/>
    <x v="16"/>
    <n v="0"/>
    <n v="0"/>
    <n v="0"/>
    <n v="8.0000000000000002E-3"/>
    <n v="0"/>
  </r>
  <r>
    <s v="APENs"/>
    <s v="08"/>
    <x v="5"/>
    <s v="20200254"/>
    <x v="16"/>
    <n v="0"/>
    <n v="0.41"/>
    <n v="0"/>
    <n v="0"/>
    <n v="0"/>
  </r>
  <r>
    <s v="APENs"/>
    <s v="08"/>
    <x v="5"/>
    <s v="20200254"/>
    <x v="16"/>
    <n v="0"/>
    <n v="0"/>
    <n v="0.15"/>
    <n v="0"/>
    <n v="0"/>
  </r>
  <r>
    <s v="APENs"/>
    <s v="08"/>
    <x v="5"/>
    <s v="20200254"/>
    <x v="16"/>
    <n v="0.2"/>
    <n v="0"/>
    <n v="0"/>
    <n v="0"/>
    <n v="0"/>
  </r>
  <r>
    <s v="APENs"/>
    <s v="08"/>
    <x v="5"/>
    <s v="20200254"/>
    <x v="16"/>
    <n v="0"/>
    <n v="0.05"/>
    <n v="0"/>
    <n v="0"/>
    <n v="0"/>
  </r>
  <r>
    <s v="APENs"/>
    <s v="08"/>
    <x v="5"/>
    <s v="40400311"/>
    <x v="18"/>
    <n v="0"/>
    <n v="1.5771133134708337"/>
    <n v="0"/>
    <n v="0"/>
    <n v="0"/>
  </r>
  <r>
    <s v="APENs"/>
    <s v="08"/>
    <x v="5"/>
    <s v="40400311"/>
    <x v="18"/>
    <n v="0"/>
    <n v="0.61782185929245181"/>
    <n v="0"/>
    <n v="0"/>
    <n v="0"/>
  </r>
  <r>
    <s v="APENs"/>
    <s v="08"/>
    <x v="5"/>
    <s v="20200253"/>
    <x v="16"/>
    <n v="0"/>
    <n v="0"/>
    <n v="14.675955"/>
    <n v="0"/>
    <n v="0"/>
  </r>
  <r>
    <s v="APENs"/>
    <s v="08"/>
    <x v="5"/>
    <s v="20200253"/>
    <x v="16"/>
    <n v="15.448793999999999"/>
    <n v="0"/>
    <n v="0"/>
    <n v="0"/>
    <n v="0"/>
  </r>
  <r>
    <s v="APENs"/>
    <s v="08"/>
    <x v="5"/>
    <s v="20200253"/>
    <x v="16"/>
    <n v="0"/>
    <n v="0"/>
    <n v="0"/>
    <n v="0"/>
    <n v="0.213646"/>
  </r>
  <r>
    <s v="APENs"/>
    <s v="08"/>
    <x v="5"/>
    <s v="20200253"/>
    <x v="16"/>
    <n v="0"/>
    <n v="0"/>
    <n v="0"/>
    <n v="0"/>
    <n v="0"/>
  </r>
  <r>
    <s v="APENs"/>
    <s v="08"/>
    <x v="5"/>
    <s v="20200253"/>
    <x v="16"/>
    <n v="0"/>
    <n v="0"/>
    <n v="0"/>
    <n v="1.2559000000000001E-2"/>
    <n v="0"/>
  </r>
  <r>
    <s v="APENs"/>
    <s v="08"/>
    <x v="5"/>
    <s v="20200253"/>
    <x v="16"/>
    <n v="0"/>
    <n v="6.256761"/>
    <n v="0"/>
    <n v="0"/>
    <n v="0"/>
  </r>
  <r>
    <s v="APENs"/>
    <s v="08"/>
    <x v="5"/>
    <s v="20200253"/>
    <x v="16"/>
    <n v="0"/>
    <n v="0"/>
    <n v="23.200434999999999"/>
    <n v="0"/>
    <n v="0"/>
  </r>
  <r>
    <s v="APENs"/>
    <s v="08"/>
    <x v="5"/>
    <s v="20200253"/>
    <x v="16"/>
    <n v="15.450158999999999"/>
    <n v="0"/>
    <n v="0"/>
    <n v="0"/>
    <n v="0"/>
  </r>
  <r>
    <s v="APENs"/>
    <s v="08"/>
    <x v="5"/>
    <s v="20200253"/>
    <x v="16"/>
    <n v="0"/>
    <n v="0"/>
    <n v="0"/>
    <n v="0"/>
    <n v="0.53051700000000002"/>
  </r>
  <r>
    <s v="APENs"/>
    <s v="08"/>
    <x v="5"/>
    <s v="20200253"/>
    <x v="16"/>
    <n v="0"/>
    <n v="0"/>
    <n v="0"/>
    <n v="0"/>
    <n v="0"/>
  </r>
  <r>
    <s v="APENs"/>
    <s v="08"/>
    <x v="5"/>
    <s v="20200253"/>
    <x v="16"/>
    <n v="0"/>
    <n v="0"/>
    <n v="0"/>
    <n v="1.6060999999999999E-2"/>
    <n v="0"/>
  </r>
  <r>
    <s v="APENs"/>
    <s v="08"/>
    <x v="5"/>
    <s v="20200253"/>
    <x v="16"/>
    <n v="0"/>
    <n v="6.2573259999999999"/>
    <n v="0"/>
    <n v="0"/>
    <n v="0"/>
  </r>
  <r>
    <s v="APENs"/>
    <s v="08"/>
    <x v="5"/>
    <s v="20200254"/>
    <x v="16"/>
    <n v="0"/>
    <n v="0"/>
    <n v="46.4"/>
    <n v="0"/>
    <n v="0"/>
  </r>
  <r>
    <s v="APENs"/>
    <s v="08"/>
    <x v="5"/>
    <s v="20200254"/>
    <x v="16"/>
    <n v="23.2"/>
    <n v="0"/>
    <n v="0"/>
    <n v="0"/>
    <n v="0"/>
  </r>
  <r>
    <s v="APENs"/>
    <s v="08"/>
    <x v="5"/>
    <s v="20200254"/>
    <x v="16"/>
    <n v="0"/>
    <n v="15.4"/>
    <n v="0"/>
    <n v="0"/>
    <n v="0"/>
  </r>
  <r>
    <s v="APENs"/>
    <s v="08"/>
    <x v="5"/>
    <s v="31000304"/>
    <x v="15"/>
    <n v="0"/>
    <n v="0"/>
    <n v="0.1"/>
    <n v="0"/>
    <n v="0"/>
  </r>
  <r>
    <s v="APENs"/>
    <s v="08"/>
    <x v="5"/>
    <s v="31000304"/>
    <x v="15"/>
    <n v="0.12"/>
    <n v="0"/>
    <n v="0"/>
    <n v="0"/>
    <n v="0"/>
  </r>
  <r>
    <s v="APENs"/>
    <s v="08"/>
    <x v="5"/>
    <s v="31000304"/>
    <x v="15"/>
    <n v="0"/>
    <n v="7.76"/>
    <n v="0"/>
    <n v="0"/>
    <n v="0"/>
  </r>
  <r>
    <s v="APENs"/>
    <s v="08"/>
    <x v="5"/>
    <s v="31000305"/>
    <x v="24"/>
    <n v="0"/>
    <n v="0"/>
    <n v="1.94"/>
    <n v="0"/>
    <n v="0"/>
  </r>
  <r>
    <s v="APENs"/>
    <s v="08"/>
    <x v="5"/>
    <s v="31000305"/>
    <x v="24"/>
    <n v="2.31"/>
    <n v="0"/>
    <n v="0"/>
    <n v="0"/>
    <n v="0"/>
  </r>
  <r>
    <s v="APENs"/>
    <s v="08"/>
    <x v="5"/>
    <s v="31000305"/>
    <x v="24"/>
    <n v="0"/>
    <n v="15.18"/>
    <n v="0"/>
    <n v="0"/>
    <n v="0"/>
  </r>
  <r>
    <s v="APENs"/>
    <s v="08"/>
    <x v="5"/>
    <s v="40400311"/>
    <x v="18"/>
    <n v="0"/>
    <n v="2.6271097645134791"/>
    <n v="0"/>
    <n v="0"/>
    <n v="0"/>
  </r>
  <r>
    <s v="APENs"/>
    <s v="08"/>
    <x v="5"/>
    <s v="40400311"/>
    <x v="18"/>
    <n v="0"/>
    <n v="3.6522566549323705"/>
    <n v="0"/>
    <n v="0"/>
    <n v="0"/>
  </r>
  <r>
    <s v="APENs"/>
    <s v="08"/>
    <x v="5"/>
    <s v="40400311"/>
    <x v="18"/>
    <n v="0"/>
    <n v="4.8605631231061039"/>
    <n v="0"/>
    <n v="0"/>
    <n v="0"/>
  </r>
  <r>
    <s v="APENs"/>
    <s v="08"/>
    <x v="5"/>
    <s v="40400311"/>
    <x v="18"/>
    <n v="0"/>
    <n v="4.1005875616755656"/>
    <n v="0"/>
    <n v="0"/>
    <n v="0"/>
  </r>
  <r>
    <s v="APENs"/>
    <s v="08"/>
    <x v="5"/>
    <s v="40400311"/>
    <x v="18"/>
    <n v="0"/>
    <n v="8.2394472739267695"/>
    <n v="0"/>
    <n v="0"/>
    <n v="0"/>
  </r>
  <r>
    <s v="APENs"/>
    <s v="08"/>
    <x v="5"/>
    <s v="40400311"/>
    <x v="18"/>
    <n v="0"/>
    <n v="5.0847285764777022"/>
    <n v="0"/>
    <n v="0"/>
    <n v="0"/>
  </r>
  <r>
    <s v="APENs"/>
    <s v="08"/>
    <x v="5"/>
    <s v="40400311"/>
    <x v="18"/>
    <n v="0"/>
    <n v="6.8343126027926093"/>
    <n v="0"/>
    <n v="0"/>
    <n v="0"/>
  </r>
  <r>
    <s v="APENs"/>
    <s v="08"/>
    <x v="5"/>
    <s v="40400311"/>
    <x v="18"/>
    <n v="0"/>
    <n v="1.2055727431326164"/>
    <n v="0"/>
    <n v="0"/>
    <n v="0"/>
  </r>
  <r>
    <s v="APENs"/>
    <s v="08"/>
    <x v="5"/>
    <s v="20200254"/>
    <x v="16"/>
    <n v="0"/>
    <n v="0"/>
    <n v="0.53200000000000003"/>
    <n v="0"/>
    <n v="0"/>
  </r>
  <r>
    <s v="APENs"/>
    <s v="08"/>
    <x v="5"/>
    <s v="20200254"/>
    <x v="16"/>
    <n v="6.23"/>
    <n v="0"/>
    <n v="0"/>
    <n v="0"/>
    <n v="0"/>
  </r>
  <r>
    <s v="APENs"/>
    <s v="08"/>
    <x v="5"/>
    <s v="20200254"/>
    <x v="16"/>
    <n v="0"/>
    <n v="0.02"/>
    <n v="0"/>
    <n v="0"/>
    <n v="0"/>
  </r>
  <r>
    <s v="APENs"/>
    <s v="08"/>
    <x v="5"/>
    <s v="20200254"/>
    <x v="16"/>
    <n v="0"/>
    <n v="0"/>
    <n v="0.53200000000000003"/>
    <n v="0"/>
    <n v="0"/>
  </r>
  <r>
    <s v="APENs"/>
    <s v="08"/>
    <x v="5"/>
    <s v="20200254"/>
    <x v="16"/>
    <n v="6.23"/>
    <n v="0"/>
    <n v="0"/>
    <n v="0"/>
    <n v="0"/>
  </r>
  <r>
    <s v="APENs"/>
    <s v="08"/>
    <x v="5"/>
    <s v="20200254"/>
    <x v="16"/>
    <n v="0"/>
    <n v="0.02"/>
    <n v="0"/>
    <n v="0"/>
    <n v="0"/>
  </r>
  <r>
    <s v="APENs"/>
    <s v="08"/>
    <x v="5"/>
    <s v="20200254"/>
    <x v="16"/>
    <n v="0"/>
    <n v="0"/>
    <n v="11.53"/>
    <n v="0"/>
    <n v="0"/>
  </r>
  <r>
    <s v="APENs"/>
    <s v="08"/>
    <x v="5"/>
    <s v="20200254"/>
    <x v="16"/>
    <n v="16.02"/>
    <n v="0"/>
    <n v="0"/>
    <n v="0"/>
    <n v="0"/>
  </r>
  <r>
    <s v="APENs"/>
    <s v="08"/>
    <x v="5"/>
    <s v="20200254"/>
    <x v="16"/>
    <n v="0"/>
    <n v="0"/>
    <n v="0"/>
    <n v="0"/>
    <n v="0.73250000000000004"/>
  </r>
  <r>
    <s v="APENs"/>
    <s v="08"/>
    <x v="5"/>
    <s v="20200254"/>
    <x v="16"/>
    <n v="0"/>
    <n v="0"/>
    <n v="0"/>
    <n v="0"/>
    <n v="0"/>
  </r>
  <r>
    <s v="APENs"/>
    <s v="08"/>
    <x v="5"/>
    <s v="20200254"/>
    <x v="16"/>
    <n v="0"/>
    <n v="0"/>
    <n v="0"/>
    <n v="4.3950000000000003E-2"/>
    <n v="0"/>
  </r>
  <r>
    <s v="APENs"/>
    <s v="08"/>
    <x v="5"/>
    <s v="20200254"/>
    <x v="16"/>
    <n v="0"/>
    <n v="2.75"/>
    <n v="0"/>
    <n v="0"/>
    <n v="0"/>
  </r>
  <r>
    <s v="APENs"/>
    <s v="08"/>
    <x v="5"/>
    <s v="31000304"/>
    <x v="15"/>
    <n v="0"/>
    <n v="12.82"/>
    <n v="0"/>
    <n v="0"/>
    <n v="0"/>
  </r>
  <r>
    <s v="APENs"/>
    <s v="08"/>
    <x v="5"/>
    <s v="31088801"/>
    <x v="17"/>
    <n v="0"/>
    <n v="5.9"/>
    <n v="0"/>
    <n v="0"/>
    <n v="0"/>
  </r>
  <r>
    <s v="APENs"/>
    <s v="08"/>
    <x v="5"/>
    <s v="40400311"/>
    <x v="18"/>
    <n v="0"/>
    <n v="2.6545000491904469"/>
    <n v="0"/>
    <n v="0"/>
    <n v="0"/>
  </r>
  <r>
    <s v="APENs"/>
    <s v="08"/>
    <x v="5"/>
    <s v="31000215"/>
    <x v="27"/>
    <n v="0"/>
    <n v="0"/>
    <n v="9.6129999999999995"/>
    <n v="0"/>
    <n v="0"/>
  </r>
  <r>
    <s v="APENs"/>
    <s v="08"/>
    <x v="5"/>
    <s v="31000215"/>
    <x v="27"/>
    <n v="1.8"/>
    <n v="0"/>
    <n v="0"/>
    <n v="0"/>
    <n v="0"/>
  </r>
  <r>
    <s v="APENs"/>
    <s v="08"/>
    <x v="5"/>
    <s v="31000215"/>
    <x v="27"/>
    <n v="0"/>
    <n v="0"/>
    <n v="0"/>
    <n v="0"/>
    <n v="3.0000000000000001E-3"/>
  </r>
  <r>
    <s v="APENs"/>
    <s v="08"/>
    <x v="5"/>
    <s v="31000215"/>
    <x v="27"/>
    <n v="0"/>
    <n v="1.56"/>
    <n v="0"/>
    <n v="0"/>
    <n v="0"/>
  </r>
  <r>
    <s v="APENs"/>
    <s v="08"/>
    <x v="5"/>
    <s v="31000227"/>
    <x v="15"/>
    <n v="0"/>
    <n v="1.05"/>
    <n v="0"/>
    <n v="0"/>
    <n v="0"/>
  </r>
  <r>
    <s v="APENs"/>
    <s v="08"/>
    <x v="5"/>
    <s v="31000302"/>
    <x v="15"/>
    <n v="0"/>
    <n v="5"/>
    <n v="0"/>
    <n v="0"/>
    <n v="0"/>
  </r>
  <r>
    <s v="APENs"/>
    <s v="08"/>
    <x v="5"/>
    <s v="31088801"/>
    <x v="17"/>
    <n v="0"/>
    <n v="4.99"/>
    <n v="0"/>
    <n v="0"/>
    <n v="0"/>
  </r>
  <r>
    <s v="APENs"/>
    <s v="08"/>
    <x v="5"/>
    <s v="40400311"/>
    <x v="18"/>
    <n v="0"/>
    <n v="5.1886101280401498"/>
    <n v="0"/>
    <n v="0"/>
    <n v="0"/>
  </r>
  <r>
    <s v="APENs"/>
    <s v="08"/>
    <x v="5"/>
    <s v="40400311"/>
    <x v="18"/>
    <n v="0"/>
    <n v="4.8414270478182848"/>
    <n v="0"/>
    <n v="0"/>
    <n v="0"/>
  </r>
  <r>
    <s v="APENs"/>
    <s v="08"/>
    <x v="5"/>
    <s v="40400311"/>
    <x v="18"/>
    <n v="0"/>
    <n v="3.9748362097841814"/>
    <n v="0"/>
    <n v="0"/>
    <n v="0"/>
  </r>
  <r>
    <s v="APENs"/>
    <s v="08"/>
    <x v="5"/>
    <s v="40400311"/>
    <x v="18"/>
    <n v="0"/>
    <n v="4.0404456107709903"/>
    <n v="0"/>
    <n v="0"/>
    <n v="0"/>
  </r>
  <r>
    <s v="APENs"/>
    <s v="08"/>
    <x v="5"/>
    <s v="40400311"/>
    <x v="18"/>
    <n v="0"/>
    <n v="3.7916766320293398"/>
    <n v="0"/>
    <n v="0"/>
    <n v="0"/>
  </r>
  <r>
    <s v="APENs"/>
    <s v="08"/>
    <x v="5"/>
    <s v="40400311"/>
    <x v="18"/>
    <n v="0"/>
    <n v="2.7966007170627361"/>
    <n v="0"/>
    <n v="0"/>
    <n v="0"/>
  </r>
  <r>
    <s v="APENs"/>
    <s v="08"/>
    <x v="5"/>
    <s v="40400311"/>
    <x v="18"/>
    <n v="0"/>
    <n v="2.3564709854428916"/>
    <n v="0"/>
    <n v="0"/>
    <n v="0"/>
  </r>
  <r>
    <s v="APENs"/>
    <s v="08"/>
    <x v="5"/>
    <s v="20200201"/>
    <x v="16"/>
    <n v="0"/>
    <n v="0"/>
    <n v="25.7"/>
    <n v="0"/>
    <n v="0"/>
  </r>
  <r>
    <s v="APENs"/>
    <s v="08"/>
    <x v="5"/>
    <s v="20200201"/>
    <x v="16"/>
    <n v="25.4"/>
    <n v="0"/>
    <n v="0"/>
    <n v="0"/>
    <n v="0"/>
  </r>
  <r>
    <s v="APENs"/>
    <s v="08"/>
    <x v="5"/>
    <s v="20200201"/>
    <x v="16"/>
    <n v="0"/>
    <n v="0"/>
    <n v="0"/>
    <n v="0"/>
    <n v="7.2"/>
  </r>
  <r>
    <s v="APENs"/>
    <s v="08"/>
    <x v="5"/>
    <s v="20200201"/>
    <x v="16"/>
    <n v="0"/>
    <n v="0"/>
    <n v="0"/>
    <n v="0"/>
    <n v="0"/>
  </r>
  <r>
    <s v="APENs"/>
    <s v="08"/>
    <x v="5"/>
    <s v="20200201"/>
    <x v="16"/>
    <n v="0"/>
    <n v="0"/>
    <n v="0"/>
    <n v="1.4"/>
    <n v="0"/>
  </r>
  <r>
    <s v="APENs"/>
    <s v="08"/>
    <x v="5"/>
    <s v="20200201"/>
    <x v="16"/>
    <n v="0"/>
    <n v="3"/>
    <n v="0"/>
    <n v="0"/>
    <n v="0"/>
  </r>
  <r>
    <s v="APENs"/>
    <s v="08"/>
    <x v="5"/>
    <s v="20200201"/>
    <x v="16"/>
    <n v="0"/>
    <n v="0"/>
    <n v="33.1"/>
    <n v="0"/>
    <n v="0"/>
  </r>
  <r>
    <s v="APENs"/>
    <s v="08"/>
    <x v="5"/>
    <s v="20200201"/>
    <x v="16"/>
    <n v="0"/>
    <n v="0"/>
    <n v="14.5"/>
    <n v="0"/>
    <n v="0"/>
  </r>
  <r>
    <s v="APENs"/>
    <s v="08"/>
    <x v="5"/>
    <s v="20200201"/>
    <x v="16"/>
    <n v="32.6"/>
    <n v="0"/>
    <n v="0"/>
    <n v="0"/>
    <n v="0"/>
  </r>
  <r>
    <s v="APENs"/>
    <s v="08"/>
    <x v="5"/>
    <s v="20200201"/>
    <x v="16"/>
    <n v="11.2"/>
    <n v="0"/>
    <n v="0"/>
    <n v="0"/>
    <n v="0"/>
  </r>
  <r>
    <s v="APENs"/>
    <s v="08"/>
    <x v="5"/>
    <s v="20200201"/>
    <x v="16"/>
    <n v="0"/>
    <n v="0"/>
    <n v="0"/>
    <n v="0"/>
    <n v="9.1999999999999993"/>
  </r>
  <r>
    <s v="APENs"/>
    <s v="08"/>
    <x v="5"/>
    <s v="20200201"/>
    <x v="16"/>
    <n v="0"/>
    <n v="0"/>
    <n v="0"/>
    <n v="0"/>
    <n v="0.7"/>
  </r>
  <r>
    <s v="APENs"/>
    <s v="08"/>
    <x v="5"/>
    <s v="20200201"/>
    <x v="16"/>
    <n v="0"/>
    <n v="0"/>
    <n v="0"/>
    <n v="0"/>
    <n v="0"/>
  </r>
  <r>
    <s v="APENs"/>
    <s v="08"/>
    <x v="5"/>
    <s v="20200201"/>
    <x v="16"/>
    <n v="0"/>
    <n v="0"/>
    <n v="0"/>
    <n v="0"/>
    <n v="0"/>
  </r>
  <r>
    <s v="APENs"/>
    <s v="08"/>
    <x v="5"/>
    <s v="20200201"/>
    <x v="16"/>
    <n v="0"/>
    <n v="0"/>
    <n v="0"/>
    <n v="1.8"/>
    <n v="0"/>
  </r>
  <r>
    <s v="APENs"/>
    <s v="08"/>
    <x v="5"/>
    <s v="20200201"/>
    <x v="16"/>
    <n v="0"/>
    <n v="0"/>
    <n v="0"/>
    <n v="0.06"/>
    <n v="0"/>
  </r>
  <r>
    <s v="APENs"/>
    <s v="08"/>
    <x v="5"/>
    <s v="20200201"/>
    <x v="16"/>
    <n v="0"/>
    <n v="3.8"/>
    <n v="0"/>
    <n v="0"/>
    <n v="0"/>
  </r>
  <r>
    <s v="APENs"/>
    <s v="08"/>
    <x v="5"/>
    <s v="20200201"/>
    <x v="16"/>
    <n v="0"/>
    <n v="0.03"/>
    <n v="0"/>
    <n v="0"/>
    <n v="0"/>
  </r>
  <r>
    <s v="APENs"/>
    <s v="08"/>
    <x v="5"/>
    <s v="20200201"/>
    <x v="16"/>
    <n v="0"/>
    <n v="0"/>
    <n v="14.5"/>
    <n v="0"/>
    <n v="0"/>
  </r>
  <r>
    <s v="APENs"/>
    <s v="08"/>
    <x v="5"/>
    <s v="20200201"/>
    <x v="16"/>
    <n v="0"/>
    <n v="0"/>
    <n v="33.1"/>
    <n v="0"/>
    <n v="0"/>
  </r>
  <r>
    <s v="APENs"/>
    <s v="08"/>
    <x v="5"/>
    <s v="20200201"/>
    <x v="16"/>
    <n v="11.2"/>
    <n v="0"/>
    <n v="0"/>
    <n v="0"/>
    <n v="0"/>
  </r>
  <r>
    <s v="APENs"/>
    <s v="08"/>
    <x v="5"/>
    <s v="20200201"/>
    <x v="16"/>
    <n v="32.6"/>
    <n v="0"/>
    <n v="0"/>
    <n v="0"/>
    <n v="0"/>
  </r>
  <r>
    <s v="APENs"/>
    <s v="08"/>
    <x v="5"/>
    <s v="20200201"/>
    <x v="16"/>
    <n v="0"/>
    <n v="0"/>
    <n v="0"/>
    <n v="0"/>
    <n v="0.7"/>
  </r>
  <r>
    <s v="APENs"/>
    <s v="08"/>
    <x v="5"/>
    <s v="20200201"/>
    <x v="16"/>
    <n v="0"/>
    <n v="0"/>
    <n v="0"/>
    <n v="0"/>
    <n v="9.1999999999999993"/>
  </r>
  <r>
    <s v="APENs"/>
    <s v="08"/>
    <x v="5"/>
    <s v="20200201"/>
    <x v="16"/>
    <n v="0"/>
    <n v="0"/>
    <n v="0"/>
    <n v="0"/>
    <n v="0"/>
  </r>
  <r>
    <s v="APENs"/>
    <s v="08"/>
    <x v="5"/>
    <s v="20200201"/>
    <x v="16"/>
    <n v="0"/>
    <n v="0"/>
    <n v="0"/>
    <n v="0"/>
    <n v="0"/>
  </r>
  <r>
    <s v="APENs"/>
    <s v="08"/>
    <x v="5"/>
    <s v="20200201"/>
    <x v="16"/>
    <n v="0"/>
    <n v="0"/>
    <n v="0"/>
    <n v="0.06"/>
    <n v="0"/>
  </r>
  <r>
    <s v="APENs"/>
    <s v="08"/>
    <x v="5"/>
    <s v="20200201"/>
    <x v="16"/>
    <n v="0"/>
    <n v="0"/>
    <n v="0"/>
    <n v="1.8"/>
    <n v="0"/>
  </r>
  <r>
    <s v="APENs"/>
    <s v="08"/>
    <x v="5"/>
    <s v="20200201"/>
    <x v="16"/>
    <n v="0"/>
    <n v="0.03"/>
    <n v="0"/>
    <n v="0"/>
    <n v="0"/>
  </r>
  <r>
    <s v="APENs"/>
    <s v="08"/>
    <x v="5"/>
    <s v="20200201"/>
    <x v="16"/>
    <n v="0"/>
    <n v="3.8"/>
    <n v="0"/>
    <n v="0"/>
    <n v="0"/>
  </r>
  <r>
    <s v="APENs"/>
    <s v="08"/>
    <x v="5"/>
    <s v="20200201"/>
    <x v="16"/>
    <n v="0"/>
    <n v="0"/>
    <n v="33.1"/>
    <n v="0"/>
    <n v="0"/>
  </r>
  <r>
    <s v="APENs"/>
    <s v="08"/>
    <x v="5"/>
    <s v="20200201"/>
    <x v="16"/>
    <n v="0"/>
    <n v="0"/>
    <n v="14.5"/>
    <n v="0"/>
    <n v="0"/>
  </r>
  <r>
    <s v="APENs"/>
    <s v="08"/>
    <x v="5"/>
    <s v="20200201"/>
    <x v="16"/>
    <n v="32.6"/>
    <n v="0"/>
    <n v="0"/>
    <n v="0"/>
    <n v="0"/>
  </r>
  <r>
    <s v="APENs"/>
    <s v="08"/>
    <x v="5"/>
    <s v="20200201"/>
    <x v="16"/>
    <n v="11.2"/>
    <n v="0"/>
    <n v="0"/>
    <n v="0"/>
    <n v="0"/>
  </r>
  <r>
    <s v="APENs"/>
    <s v="08"/>
    <x v="5"/>
    <s v="20200201"/>
    <x v="16"/>
    <n v="0"/>
    <n v="0"/>
    <n v="0"/>
    <n v="0"/>
    <n v="9.1999999999999993"/>
  </r>
  <r>
    <s v="APENs"/>
    <s v="08"/>
    <x v="5"/>
    <s v="20200201"/>
    <x v="16"/>
    <n v="0"/>
    <n v="0"/>
    <n v="0"/>
    <n v="0"/>
    <n v="0.7"/>
  </r>
  <r>
    <s v="APENs"/>
    <s v="08"/>
    <x v="5"/>
    <s v="20200201"/>
    <x v="16"/>
    <n v="0"/>
    <n v="0"/>
    <n v="0"/>
    <n v="0"/>
    <n v="0"/>
  </r>
  <r>
    <s v="APENs"/>
    <s v="08"/>
    <x v="5"/>
    <s v="20200201"/>
    <x v="16"/>
    <n v="0"/>
    <n v="0"/>
    <n v="0"/>
    <n v="0"/>
    <n v="0"/>
  </r>
  <r>
    <s v="APENs"/>
    <s v="08"/>
    <x v="5"/>
    <s v="20200201"/>
    <x v="16"/>
    <n v="0"/>
    <n v="0"/>
    <n v="0"/>
    <n v="1.8"/>
    <n v="0"/>
  </r>
  <r>
    <s v="APENs"/>
    <s v="08"/>
    <x v="5"/>
    <s v="20200201"/>
    <x v="16"/>
    <n v="0"/>
    <n v="0"/>
    <n v="0"/>
    <n v="0.06"/>
    <n v="0"/>
  </r>
  <r>
    <s v="APENs"/>
    <s v="08"/>
    <x v="5"/>
    <s v="20200201"/>
    <x v="16"/>
    <n v="0"/>
    <n v="3.8"/>
    <n v="0"/>
    <n v="0"/>
    <n v="0"/>
  </r>
  <r>
    <s v="APENs"/>
    <s v="08"/>
    <x v="5"/>
    <s v="20200201"/>
    <x v="16"/>
    <n v="0"/>
    <n v="0.03"/>
    <n v="0"/>
    <n v="0"/>
    <n v="0"/>
  </r>
  <r>
    <s v="APENs"/>
    <s v="08"/>
    <x v="5"/>
    <s v="31000201"/>
    <x v="20"/>
    <n v="0"/>
    <n v="0"/>
    <n v="16.399999999999999"/>
    <n v="0"/>
    <n v="0"/>
  </r>
  <r>
    <s v="APENs"/>
    <s v="08"/>
    <x v="5"/>
    <s v="31000201"/>
    <x v="20"/>
    <n v="36.4"/>
    <n v="0"/>
    <n v="0"/>
    <n v="0"/>
    <n v="0"/>
  </r>
  <r>
    <s v="APENs"/>
    <s v="08"/>
    <x v="5"/>
    <s v="31000201"/>
    <x v="20"/>
    <n v="0"/>
    <n v="0"/>
    <n v="0"/>
    <n v="0"/>
    <n v="1.3839999999999999"/>
  </r>
  <r>
    <s v="APENs"/>
    <s v="08"/>
    <x v="5"/>
    <s v="31000201"/>
    <x v="20"/>
    <n v="0"/>
    <n v="0"/>
    <n v="0"/>
    <n v="0"/>
    <n v="0"/>
  </r>
  <r>
    <s v="APENs"/>
    <s v="08"/>
    <x v="5"/>
    <s v="31000201"/>
    <x v="20"/>
    <n v="0"/>
    <n v="0"/>
    <n v="0"/>
    <n v="0.2"/>
    <n v="0"/>
  </r>
  <r>
    <s v="APENs"/>
    <s v="08"/>
    <x v="5"/>
    <s v="31000201"/>
    <x v="20"/>
    <n v="0"/>
    <n v="2.6350000000000002E-3"/>
    <n v="0"/>
    <n v="0"/>
    <n v="0"/>
  </r>
  <r>
    <s v="APENs"/>
    <s v="08"/>
    <x v="5"/>
    <s v="31000201"/>
    <x v="20"/>
    <n v="0"/>
    <n v="4.3"/>
    <n v="0"/>
    <n v="0"/>
    <n v="0"/>
  </r>
  <r>
    <s v="APENs"/>
    <s v="08"/>
    <x v="5"/>
    <s v="31000215"/>
    <x v="27"/>
    <n v="0"/>
    <n v="0"/>
    <n v="32.4"/>
    <n v="0"/>
    <n v="0"/>
  </r>
  <r>
    <s v="APENs"/>
    <s v="08"/>
    <x v="5"/>
    <s v="31000215"/>
    <x v="27"/>
    <n v="6"/>
    <n v="0"/>
    <n v="0"/>
    <n v="0"/>
    <n v="0"/>
  </r>
  <r>
    <s v="APENs"/>
    <s v="08"/>
    <x v="5"/>
    <s v="31000215"/>
    <x v="27"/>
    <n v="0"/>
    <n v="0"/>
    <n v="0"/>
    <n v="0"/>
    <n v="0.6"/>
  </r>
  <r>
    <s v="APENs"/>
    <s v="08"/>
    <x v="5"/>
    <s v="31000215"/>
    <x v="27"/>
    <n v="0"/>
    <n v="0"/>
    <n v="0"/>
    <n v="0.05"/>
    <n v="0"/>
  </r>
  <r>
    <s v="APENs"/>
    <s v="08"/>
    <x v="5"/>
    <s v="31000215"/>
    <x v="27"/>
    <n v="0"/>
    <n v="2.7"/>
    <n v="0"/>
    <n v="0"/>
    <n v="0"/>
  </r>
  <r>
    <s v="APENs"/>
    <s v="08"/>
    <x v="5"/>
    <s v="31088811"/>
    <x v="17"/>
    <n v="0"/>
    <n v="26.8"/>
    <n v="0"/>
    <n v="0"/>
    <n v="0"/>
  </r>
  <r>
    <s v="APENs"/>
    <s v="08"/>
    <x v="5"/>
    <s v="40400311"/>
    <x v="18"/>
    <n v="0"/>
    <n v="0"/>
    <n v="0"/>
    <n v="0"/>
    <n v="0"/>
  </r>
  <r>
    <s v="APENs"/>
    <s v="08"/>
    <x v="5"/>
    <s v="40400311"/>
    <x v="18"/>
    <n v="0"/>
    <n v="0"/>
    <n v="0"/>
    <n v="0"/>
    <n v="0"/>
  </r>
  <r>
    <s v="APENs"/>
    <s v="08"/>
    <x v="5"/>
    <s v="40400311"/>
    <x v="18"/>
    <n v="0"/>
    <n v="0"/>
    <n v="0"/>
    <n v="0"/>
    <n v="0.11"/>
  </r>
  <r>
    <s v="APENs"/>
    <s v="08"/>
    <x v="5"/>
    <s v="40400311"/>
    <x v="18"/>
    <n v="0"/>
    <n v="0"/>
    <n v="0"/>
    <n v="0.02"/>
    <n v="0"/>
  </r>
  <r>
    <s v="APENs"/>
    <s v="08"/>
    <x v="5"/>
    <s v="40400311"/>
    <x v="18"/>
    <n v="0"/>
    <n v="275.2456525098778"/>
    <n v="0"/>
    <n v="0"/>
    <n v="0"/>
  </r>
  <r>
    <s v="APENs"/>
    <s v="08"/>
    <x v="5"/>
    <s v="40400311"/>
    <x v="21"/>
    <n v="0"/>
    <n v="5"/>
    <n v="0"/>
    <n v="0"/>
    <n v="0"/>
  </r>
  <r>
    <s v="APENs"/>
    <s v="08"/>
    <x v="5"/>
    <s v="40400311"/>
    <x v="21"/>
    <n v="0"/>
    <n v="5"/>
    <n v="0"/>
    <n v="0"/>
    <n v="0"/>
  </r>
  <r>
    <s v="APENs"/>
    <s v="08"/>
    <x v="5"/>
    <s v="20200253"/>
    <x v="16"/>
    <n v="0"/>
    <n v="0"/>
    <n v="3.8"/>
    <n v="0"/>
    <n v="0"/>
  </r>
  <r>
    <s v="APENs"/>
    <s v="08"/>
    <x v="5"/>
    <s v="20200253"/>
    <x v="16"/>
    <n v="39.5"/>
    <n v="0"/>
    <n v="0"/>
    <n v="0"/>
    <n v="0"/>
  </r>
  <r>
    <s v="APENs"/>
    <s v="08"/>
    <x v="5"/>
    <s v="20200253"/>
    <x v="16"/>
    <n v="0"/>
    <n v="0"/>
    <n v="0"/>
    <n v="0"/>
    <n v="8.2000000000000003E-2"/>
  </r>
  <r>
    <s v="APENs"/>
    <s v="08"/>
    <x v="5"/>
    <s v="20200253"/>
    <x v="16"/>
    <n v="0"/>
    <n v="0"/>
    <n v="0"/>
    <n v="0"/>
    <n v="0"/>
  </r>
  <r>
    <s v="APENs"/>
    <s v="08"/>
    <x v="5"/>
    <s v="20200253"/>
    <x v="16"/>
    <n v="0"/>
    <n v="0"/>
    <n v="0"/>
    <n v="4.9199999999999999E-3"/>
    <n v="0"/>
  </r>
  <r>
    <s v="APENs"/>
    <s v="08"/>
    <x v="5"/>
    <s v="20200253"/>
    <x v="16"/>
    <n v="0"/>
    <n v="2.2999999999999998"/>
    <n v="0"/>
    <n v="0"/>
    <n v="0"/>
  </r>
  <r>
    <s v="APENs"/>
    <s v="08"/>
    <x v="5"/>
    <s v="40400311"/>
    <x v="18"/>
    <n v="0"/>
    <n v="1.4516369743185862"/>
    <n v="0"/>
    <n v="0"/>
    <n v="0"/>
  </r>
  <r>
    <s v="APENs"/>
    <s v="08"/>
    <x v="5"/>
    <s v="40400311"/>
    <x v="18"/>
    <n v="0"/>
    <n v="2.5533500356890837"/>
    <n v="0"/>
    <n v="0"/>
    <n v="0"/>
  </r>
  <r>
    <s v="APENs"/>
    <s v="08"/>
    <x v="5"/>
    <s v="40400311"/>
    <x v="18"/>
    <n v="0"/>
    <n v="5.5796443449015642"/>
    <n v="0"/>
    <n v="0"/>
    <n v="0"/>
  </r>
  <r>
    <s v="APENs"/>
    <s v="08"/>
    <x v="5"/>
    <s v="40400311"/>
    <x v="18"/>
    <n v="0"/>
    <n v="4.2100207620515144"/>
    <n v="0"/>
    <n v="0"/>
    <n v="0"/>
  </r>
  <r>
    <s v="APENs"/>
    <s v="08"/>
    <x v="5"/>
    <s v="31000130"/>
    <x v="35"/>
    <n v="0"/>
    <n v="5.38"/>
    <n v="0"/>
    <n v="0"/>
    <n v="0"/>
  </r>
  <r>
    <s v="APENs"/>
    <s v="08"/>
    <x v="5"/>
    <s v="40400311"/>
    <x v="18"/>
    <n v="0"/>
    <n v="97.039731467260907"/>
    <n v="0"/>
    <n v="0"/>
    <n v="0"/>
  </r>
  <r>
    <s v="APENs"/>
    <s v="08"/>
    <x v="5"/>
    <s v="40400311"/>
    <x v="18"/>
    <n v="0"/>
    <n v="9.9782959620052107"/>
    <n v="0"/>
    <n v="0"/>
    <n v="0"/>
  </r>
  <r>
    <s v="APENs"/>
    <s v="08"/>
    <x v="5"/>
    <s v="31000205"/>
    <x v="26"/>
    <n v="0"/>
    <n v="0"/>
    <n v="0.63149900000000003"/>
    <n v="0"/>
    <n v="0"/>
  </r>
  <r>
    <s v="APENs"/>
    <s v="08"/>
    <x v="5"/>
    <s v="31000205"/>
    <x v="26"/>
    <n v="0.12"/>
    <n v="0"/>
    <n v="0"/>
    <n v="0"/>
    <n v="0"/>
  </r>
  <r>
    <s v="APENs"/>
    <s v="08"/>
    <x v="5"/>
    <s v="31000205"/>
    <x v="26"/>
    <n v="0"/>
    <n v="0.09"/>
    <n v="0"/>
    <n v="0"/>
    <n v="0"/>
  </r>
  <r>
    <s v="APENs"/>
    <s v="08"/>
    <x v="5"/>
    <s v="40400311"/>
    <x v="18"/>
    <n v="0"/>
    <n v="5.1613762124355329"/>
    <n v="0"/>
    <n v="0"/>
    <n v="0"/>
  </r>
  <r>
    <s v="APENs"/>
    <s v="08"/>
    <x v="5"/>
    <s v="40400311"/>
    <x v="18"/>
    <n v="0"/>
    <n v="5.9869775772031275"/>
    <n v="0"/>
    <n v="0"/>
    <n v="0"/>
  </r>
  <r>
    <s v="APENs"/>
    <s v="08"/>
    <x v="5"/>
    <s v="40400311"/>
    <x v="21"/>
    <n v="0"/>
    <n v="0.76725200000000005"/>
    <n v="0"/>
    <n v="0"/>
    <n v="0"/>
  </r>
  <r>
    <s v="APENs"/>
    <s v="08"/>
    <x v="5"/>
    <s v="40400311"/>
    <x v="18"/>
    <n v="0"/>
    <n v="0.99780964000772099"/>
    <n v="0"/>
    <n v="0"/>
    <n v="0"/>
  </r>
  <r>
    <s v="APENs"/>
    <s v="08"/>
    <x v="5"/>
    <s v="20200254"/>
    <x v="16"/>
    <n v="0"/>
    <n v="0"/>
    <n v="4.6010580000000001"/>
    <n v="0"/>
    <n v="0"/>
  </r>
  <r>
    <s v="APENs"/>
    <s v="08"/>
    <x v="5"/>
    <s v="20200254"/>
    <x v="16"/>
    <n v="25.778600000000001"/>
    <n v="0"/>
    <n v="0"/>
    <n v="0"/>
    <n v="0"/>
  </r>
  <r>
    <s v="APENs"/>
    <s v="08"/>
    <x v="5"/>
    <s v="20200254"/>
    <x v="16"/>
    <n v="0"/>
    <n v="0"/>
    <n v="0"/>
    <n v="0"/>
    <n v="1.16215"/>
  </r>
  <r>
    <s v="APENs"/>
    <s v="08"/>
    <x v="5"/>
    <s v="20200254"/>
    <x v="16"/>
    <n v="0"/>
    <n v="0"/>
    <n v="0"/>
    <n v="0"/>
    <n v="0"/>
  </r>
  <r>
    <s v="APENs"/>
    <s v="08"/>
    <x v="5"/>
    <s v="20200254"/>
    <x v="16"/>
    <n v="0"/>
    <n v="0"/>
    <n v="0"/>
    <n v="6.6559999999999994E-2"/>
    <n v="0"/>
  </r>
  <r>
    <s v="APENs"/>
    <s v="08"/>
    <x v="5"/>
    <s v="20200254"/>
    <x v="16"/>
    <n v="0"/>
    <n v="11.251725"/>
    <n v="0"/>
    <n v="0"/>
    <n v="0"/>
  </r>
  <r>
    <s v="APENs"/>
    <s v="08"/>
    <x v="5"/>
    <s v="20200254"/>
    <x v="16"/>
    <n v="0"/>
    <n v="0"/>
    <n v="4.6010580000000001"/>
    <n v="0"/>
    <n v="0"/>
  </r>
  <r>
    <s v="APENs"/>
    <s v="08"/>
    <x v="5"/>
    <s v="20200254"/>
    <x v="16"/>
    <n v="25.778600000000001"/>
    <n v="0"/>
    <n v="0"/>
    <n v="0"/>
    <n v="0"/>
  </r>
  <r>
    <s v="APENs"/>
    <s v="08"/>
    <x v="5"/>
    <s v="20200254"/>
    <x v="16"/>
    <n v="0"/>
    <n v="0"/>
    <n v="0"/>
    <n v="0"/>
    <n v="1.16215"/>
  </r>
  <r>
    <s v="APENs"/>
    <s v="08"/>
    <x v="5"/>
    <s v="20200254"/>
    <x v="16"/>
    <n v="0"/>
    <n v="0"/>
    <n v="0"/>
    <n v="0"/>
    <n v="0"/>
  </r>
  <r>
    <s v="APENs"/>
    <s v="08"/>
    <x v="5"/>
    <s v="20200254"/>
    <x v="16"/>
    <n v="0"/>
    <n v="0"/>
    <n v="0"/>
    <n v="6.6559999999999994E-2"/>
    <n v="0"/>
  </r>
  <r>
    <s v="APENs"/>
    <s v="08"/>
    <x v="5"/>
    <s v="20200254"/>
    <x v="16"/>
    <n v="0"/>
    <n v="11.251725"/>
    <n v="0"/>
    <n v="0"/>
    <n v="0"/>
  </r>
  <r>
    <s v="APENs"/>
    <s v="08"/>
    <x v="5"/>
    <s v="40400311"/>
    <x v="18"/>
    <n v="0"/>
    <n v="10.218664203695511"/>
    <n v="0"/>
    <n v="0"/>
    <n v="0"/>
  </r>
  <r>
    <s v="APENs"/>
    <s v="08"/>
    <x v="5"/>
    <s v="40400311"/>
    <x v="18"/>
    <n v="0"/>
    <n v="6.4845253760965766"/>
    <n v="0"/>
    <n v="0"/>
    <n v="0"/>
  </r>
  <r>
    <s v="APENs"/>
    <s v="08"/>
    <x v="5"/>
    <s v="40400311"/>
    <x v="18"/>
    <n v="0"/>
    <n v="3.7917526295854831"/>
    <n v="0"/>
    <n v="0"/>
    <n v="0"/>
  </r>
  <r>
    <s v="APENs"/>
    <s v="08"/>
    <x v="5"/>
    <s v="40400311"/>
    <x v="18"/>
    <n v="0"/>
    <n v="9.9780964000772094"/>
    <n v="0"/>
    <n v="0"/>
    <n v="0"/>
  </r>
  <r>
    <s v="APENs"/>
    <s v="08"/>
    <x v="5"/>
    <s v="40400311"/>
    <x v="18"/>
    <n v="0"/>
    <n v="84.745476274628359"/>
    <n v="0"/>
    <n v="0"/>
    <n v="0"/>
  </r>
  <r>
    <s v="APENs"/>
    <s v="08"/>
    <x v="5"/>
    <s v="40400315"/>
    <x v="21"/>
    <n v="0"/>
    <n v="2.7589389999999998"/>
    <n v="0"/>
    <n v="0"/>
    <n v="0"/>
  </r>
  <r>
    <s v="APENs"/>
    <s v="08"/>
    <x v="5"/>
    <s v="40400311"/>
    <x v="18"/>
    <n v="0"/>
    <n v="9.9780964000772094"/>
    <n v="0"/>
    <n v="0"/>
    <n v="0"/>
  </r>
  <r>
    <s v="APENs"/>
    <s v="08"/>
    <x v="5"/>
    <s v="40400311"/>
    <x v="18"/>
    <n v="0"/>
    <n v="9.9780964000772094"/>
    <n v="0"/>
    <n v="0"/>
    <n v="0"/>
  </r>
  <r>
    <s v="APENs"/>
    <s v="08"/>
    <x v="5"/>
    <s v="40400311"/>
    <x v="18"/>
    <n v="0"/>
    <n v="8.9802867600694896"/>
    <n v="0"/>
    <n v="0"/>
    <n v="0"/>
  </r>
  <r>
    <s v="APENs"/>
    <s v="08"/>
    <x v="5"/>
    <s v="40400311"/>
    <x v="18"/>
    <n v="0"/>
    <n v="9.9780964000772094"/>
    <n v="0"/>
    <n v="0"/>
    <n v="0"/>
  </r>
  <r>
    <s v="APENs"/>
    <s v="08"/>
    <x v="5"/>
    <s v="40400311"/>
    <x v="18"/>
    <n v="0"/>
    <n v="9.9782959620052107"/>
    <n v="0"/>
    <n v="0"/>
    <n v="0"/>
  </r>
  <r>
    <s v="APENs"/>
    <s v="08"/>
    <x v="5"/>
    <s v="40400315"/>
    <x v="21"/>
    <n v="0"/>
    <n v="4.4499019999999998"/>
    <n v="0"/>
    <n v="0"/>
    <n v="0"/>
  </r>
  <r>
    <s v="APENs"/>
    <s v="08"/>
    <x v="5"/>
    <s v="40400311"/>
    <x v="18"/>
    <n v="0"/>
    <n v="19.116939212531488"/>
    <n v="0"/>
    <n v="0"/>
    <n v="0"/>
  </r>
  <r>
    <s v="APENs"/>
    <s v="08"/>
    <x v="5"/>
    <s v="40400311"/>
    <x v="18"/>
    <n v="0"/>
    <n v="0.50379784611182987"/>
    <n v="0"/>
    <n v="0"/>
    <n v="0"/>
  </r>
  <r>
    <s v="APENs"/>
    <s v="08"/>
    <x v="5"/>
    <s v="40400311"/>
    <x v="18"/>
    <n v="0"/>
    <n v="9.9782959620052107"/>
    <n v="0"/>
    <n v="0"/>
    <n v="0"/>
  </r>
  <r>
    <s v="APENs"/>
    <s v="08"/>
    <x v="5"/>
    <s v="40400311"/>
    <x v="18"/>
    <n v="0"/>
    <n v="2.9934890619740675"/>
    <n v="0"/>
    <n v="0"/>
    <n v="0"/>
  </r>
  <r>
    <s v="APENs"/>
    <s v="08"/>
    <x v="5"/>
    <s v="40400315"/>
    <x v="21"/>
    <n v="0"/>
    <n v="2.5791629999999999"/>
    <n v="0"/>
    <n v="0"/>
    <n v="0"/>
  </r>
  <r>
    <s v="APENs"/>
    <s v="08"/>
    <x v="5"/>
    <s v="40400311"/>
    <x v="18"/>
    <n v="0"/>
    <n v="4.0924683983034482"/>
    <n v="0"/>
    <n v="0"/>
    <n v="0"/>
  </r>
  <r>
    <s v="APENs"/>
    <s v="08"/>
    <x v="5"/>
    <s v="40400311"/>
    <x v="18"/>
    <n v="0"/>
    <n v="7.6573169287711425"/>
    <n v="0"/>
    <n v="0"/>
    <n v="0"/>
  </r>
  <r>
    <s v="APENs"/>
    <s v="08"/>
    <x v="5"/>
    <s v="40400311"/>
    <x v="18"/>
    <n v="0"/>
    <n v="0.20776310312489532"/>
    <n v="0"/>
    <n v="0"/>
    <n v="0"/>
  </r>
  <r>
    <s v="APENs"/>
    <s v="08"/>
    <x v="5"/>
    <s v="40400311"/>
    <x v="18"/>
    <n v="0"/>
    <n v="6.2438279939113279"/>
    <n v="0"/>
    <n v="0"/>
    <n v="0"/>
  </r>
  <r>
    <s v="APENs"/>
    <s v="08"/>
    <x v="5"/>
    <s v="40400311"/>
    <x v="18"/>
    <n v="0"/>
    <n v="2.9934890619740675"/>
    <n v="0"/>
    <n v="0"/>
    <n v="0"/>
  </r>
  <r>
    <s v="APENs"/>
    <s v="08"/>
    <x v="5"/>
    <s v="40400311"/>
    <x v="18"/>
    <n v="0"/>
    <n v="9.9782959620052107"/>
    <n v="0"/>
    <n v="0"/>
    <n v="0"/>
  </r>
  <r>
    <s v="APENs"/>
    <s v="08"/>
    <x v="5"/>
    <s v="40400311"/>
    <x v="18"/>
    <n v="0"/>
    <n v="1.9956591924010423"/>
    <n v="0"/>
    <n v="0"/>
    <n v="0"/>
  </r>
  <r>
    <s v="APENs"/>
    <s v="08"/>
    <x v="5"/>
    <s v="40400311"/>
    <x v="18"/>
    <n v="0"/>
    <n v="20.229565304266124"/>
    <n v="0"/>
    <n v="0"/>
    <n v="0"/>
  </r>
  <r>
    <s v="APENs"/>
    <s v="08"/>
    <x v="5"/>
    <s v="40400311"/>
    <x v="18"/>
    <n v="0"/>
    <n v="4.0841852114288635"/>
    <n v="0"/>
    <n v="0"/>
    <n v="0"/>
  </r>
  <r>
    <s v="APENs"/>
    <s v="08"/>
    <x v="5"/>
    <s v="40400311"/>
    <x v="18"/>
    <n v="0"/>
    <n v="10.388155156244766"/>
    <n v="0"/>
    <n v="0"/>
    <n v="0"/>
  </r>
  <r>
    <s v="APENs"/>
    <s v="08"/>
    <x v="5"/>
    <s v="40400311"/>
    <x v="18"/>
    <n v="0"/>
    <n v="6.2330177516087346"/>
    <n v="0"/>
    <n v="0"/>
    <n v="0"/>
  </r>
  <r>
    <s v="APENs"/>
    <s v="08"/>
    <x v="5"/>
    <s v="40400311"/>
    <x v="18"/>
    <n v="0"/>
    <n v="2.8075356172272041"/>
    <n v="0"/>
    <n v="0"/>
    <n v="0"/>
  </r>
  <r>
    <s v="APENs"/>
    <s v="08"/>
    <x v="5"/>
    <s v="20200256"/>
    <x v="16"/>
    <n v="0"/>
    <n v="0"/>
    <n v="4.2779999999999996"/>
    <n v="0"/>
    <n v="0"/>
  </r>
  <r>
    <s v="APENs"/>
    <s v="08"/>
    <x v="5"/>
    <s v="20200256"/>
    <x v="16"/>
    <n v="2.5415000000000001"/>
    <n v="0"/>
    <n v="0"/>
    <n v="0"/>
    <n v="0"/>
  </r>
  <r>
    <s v="APENs"/>
    <s v="08"/>
    <x v="5"/>
    <s v="20200256"/>
    <x v="16"/>
    <n v="0"/>
    <n v="0"/>
    <n v="0"/>
    <n v="0"/>
    <n v="1.15E-2"/>
  </r>
  <r>
    <s v="APENs"/>
    <s v="08"/>
    <x v="5"/>
    <s v="20200256"/>
    <x v="16"/>
    <n v="0"/>
    <n v="0"/>
    <n v="0"/>
    <n v="6.8999999999999997E-4"/>
    <n v="0"/>
  </r>
  <r>
    <s v="APENs"/>
    <s v="08"/>
    <x v="5"/>
    <s v="40400311"/>
    <x v="18"/>
    <n v="0"/>
    <n v="2.74744888756846"/>
    <n v="0"/>
    <n v="0"/>
    <n v="0"/>
  </r>
  <r>
    <s v="APENs"/>
    <s v="08"/>
    <x v="6"/>
    <s v="20200202"/>
    <x v="16"/>
    <n v="0"/>
    <n v="0"/>
    <n v="0.41"/>
    <n v="0"/>
    <n v="0"/>
  </r>
  <r>
    <s v="APENs"/>
    <s v="08"/>
    <x v="6"/>
    <s v="20200202"/>
    <x v="16"/>
    <n v="3.15"/>
    <n v="0"/>
    <n v="0"/>
    <n v="0"/>
    <n v="0"/>
  </r>
  <r>
    <s v="APENs"/>
    <s v="08"/>
    <x v="6"/>
    <s v="20200202"/>
    <x v="16"/>
    <n v="0"/>
    <n v="0.13"/>
    <n v="0"/>
    <n v="0"/>
    <n v="0"/>
  </r>
  <r>
    <s v="APENs"/>
    <s v="08"/>
    <x v="6"/>
    <s v="20200202"/>
    <x v="16"/>
    <n v="0"/>
    <n v="0"/>
    <n v="9.8000000000000007"/>
    <n v="0"/>
    <n v="0"/>
  </r>
  <r>
    <s v="APENs"/>
    <s v="08"/>
    <x v="6"/>
    <s v="20200202"/>
    <x v="16"/>
    <n v="9.8000000000000007"/>
    <n v="0"/>
    <n v="0"/>
    <n v="0"/>
    <n v="0"/>
  </r>
  <r>
    <s v="APENs"/>
    <s v="08"/>
    <x v="6"/>
    <s v="20200202"/>
    <x v="16"/>
    <n v="0"/>
    <n v="0"/>
    <n v="0"/>
    <n v="0"/>
    <n v="3.5049999999999998E-2"/>
  </r>
  <r>
    <s v="APENs"/>
    <s v="08"/>
    <x v="6"/>
    <s v="20200202"/>
    <x v="16"/>
    <n v="0"/>
    <n v="0"/>
    <n v="0"/>
    <n v="0"/>
    <n v="0"/>
  </r>
  <r>
    <s v="APENs"/>
    <s v="08"/>
    <x v="6"/>
    <s v="20200202"/>
    <x v="16"/>
    <n v="0"/>
    <n v="0"/>
    <n v="0"/>
    <n v="2.1029999999999998E-3"/>
    <n v="0"/>
  </r>
  <r>
    <s v="APENs"/>
    <s v="08"/>
    <x v="6"/>
    <s v="20200202"/>
    <x v="16"/>
    <n v="0"/>
    <n v="0.2"/>
    <n v="0"/>
    <n v="0"/>
    <n v="0"/>
  </r>
  <r>
    <s v="APENs"/>
    <s v="08"/>
    <x v="6"/>
    <s v="40400311"/>
    <x v="18"/>
    <n v="0"/>
    <n v="0"/>
    <n v="0"/>
    <n v="0"/>
    <n v="0"/>
  </r>
  <r>
    <s v="APENs"/>
    <s v="08"/>
    <x v="6"/>
    <s v="40400311"/>
    <x v="18"/>
    <n v="0"/>
    <n v="0"/>
    <n v="0"/>
    <n v="0"/>
    <n v="0"/>
  </r>
  <r>
    <s v="APENs"/>
    <s v="08"/>
    <x v="6"/>
    <s v="40400311"/>
    <x v="18"/>
    <n v="0"/>
    <n v="127.79262437958613"/>
    <n v="0"/>
    <n v="0"/>
    <n v="0"/>
  </r>
  <r>
    <s v="APENs"/>
    <s v="08"/>
    <x v="6"/>
    <s v="40400311"/>
    <x v="18"/>
    <n v="0"/>
    <n v="6.0386378727951318"/>
    <n v="0"/>
    <n v="0"/>
    <n v="0"/>
  </r>
  <r>
    <s v="APENs"/>
    <s v="08"/>
    <x v="6"/>
    <s v="40400311"/>
    <x v="18"/>
    <n v="0"/>
    <n v="10.645035097183412"/>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 applyNumberFormats="0" applyBorderFormats="0" applyFontFormats="0" applyPatternFormats="0" applyAlignmentFormats="0" applyWidthHeightFormats="1" dataCaption="Data" updatedVersion="4" minRefreshableVersion="3" showMemberPropertyTips="0" useAutoFormatting="1" itemPrintTitles="1" createdVersion="3" indent="0" compact="0" compactData="0" gridDropZones="1">
  <location ref="A18:F28" firstHeaderRow="1" firstDataRow="2" firstDataCol="1"/>
  <pivotFields count="10">
    <pivotField compact="0" outline="0" subtotalTop="0" showAll="0" includeNewItemsInFilter="1"/>
    <pivotField compact="0" outline="0" subtotalTop="0" showAll="0" includeNewItemsInFilter="1"/>
    <pivotField axis="axisRow" compact="0" outline="0" subtotalTop="0" showAll="0" includeNewItemsInFilter="1">
      <items count="19">
        <item m="1" x="8"/>
        <item m="1" x="11"/>
        <item m="1" x="17"/>
        <item m="1" x="12"/>
        <item m="1" x="9"/>
        <item m="1" x="13"/>
        <item m="1" x="15"/>
        <item m="1" x="10"/>
        <item m="1" x="16"/>
        <item m="1" x="14"/>
        <item x="0"/>
        <item x="1"/>
        <item x="2"/>
        <item x="3"/>
        <item x="4"/>
        <item x="5"/>
        <item x="6"/>
        <item x="7"/>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2"/>
  </rowFields>
  <rowItems count="9">
    <i>
      <x v="10"/>
    </i>
    <i>
      <x v="11"/>
    </i>
    <i>
      <x v="12"/>
    </i>
    <i>
      <x v="13"/>
    </i>
    <i>
      <x v="14"/>
    </i>
    <i>
      <x v="15"/>
    </i>
    <i>
      <x v="16"/>
    </i>
    <i>
      <x v="17"/>
    </i>
    <i t="grand">
      <x/>
    </i>
  </rowItems>
  <colFields count="1">
    <field x="-2"/>
  </colFields>
  <colItems count="5">
    <i>
      <x/>
    </i>
    <i i="1">
      <x v="1"/>
    </i>
    <i i="2">
      <x v="2"/>
    </i>
    <i i="3">
      <x v="3"/>
    </i>
    <i i="4">
      <x v="4"/>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6">
    <format dxfId="44">
      <pivotArea dataOnly="0" labelOnly="1" outline="0" fieldPosition="0">
        <references count="1">
          <reference field="2" count="0"/>
        </references>
      </pivotArea>
    </format>
    <format dxfId="43">
      <pivotArea outline="0" fieldPosition="0"/>
    </format>
    <format dxfId="42">
      <pivotArea outline="0" fieldPosition="0">
        <references count="1">
          <reference field="2" count="5" selected="0">
            <x v="0"/>
            <x v="1"/>
            <x v="2"/>
            <x v="3"/>
            <x v="4"/>
          </reference>
        </references>
      </pivotArea>
    </format>
    <format dxfId="41">
      <pivotArea dataOnly="0" labelOnly="1" outline="0" fieldPosition="0">
        <references count="1">
          <reference field="2" count="5">
            <x v="0"/>
            <x v="1"/>
            <x v="2"/>
            <x v="3"/>
            <x v="4"/>
          </reference>
        </references>
      </pivotArea>
    </format>
    <format dxfId="40">
      <pivotArea outline="0" fieldPosition="0">
        <references count="1">
          <reference field="2" count="5" selected="0">
            <x v="5"/>
            <x v="6"/>
            <x v="7"/>
            <x v="8"/>
            <x v="9"/>
          </reference>
        </references>
      </pivotArea>
    </format>
    <format dxfId="39">
      <pivotArea dataOnly="0" labelOnly="1" outline="0" fieldPosition="0">
        <references count="1">
          <reference field="2" count="5">
            <x v="5"/>
            <x v="6"/>
            <x v="7"/>
            <x v="8"/>
            <x v="9"/>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2" dataPosition="0" applyNumberFormats="0" applyBorderFormats="0" applyFontFormats="0" applyPatternFormats="0" applyAlignmentFormats="0" applyWidthHeightFormats="1" dataCaption="Data" updatedVersion="4" minRefreshableVersion="3" asteriskTotals="1" showMemberPropertyTips="0" useAutoFormatting="1" rowGrandTotals="0" colGrandTotals="0" itemPrintTitles="1" createdVersion="3" indent="0" compact="0" compactData="0" gridDropZones="1">
  <location ref="B75:AP118" firstHeaderRow="1" firstDataRow="3" firstDataCol="1"/>
  <pivotFields count="10">
    <pivotField compact="0" outline="0" subtotalTop="0" showAll="0" includeNewItemsInFilter="1" defaultSubtotal="0"/>
    <pivotField compact="0" outline="0" subtotalTop="0" showAll="0" includeNewItemsInFilter="1"/>
    <pivotField axis="axisCol" compact="0" outline="0" subtotalTop="0" showAll="0" includeNewItemsInFilter="1">
      <items count="19">
        <item h="1" m="1" x="8"/>
        <item h="1" m="1" x="11"/>
        <item h="1" m="1" x="17"/>
        <item h="1" m="1" x="12"/>
        <item h="1" m="1" x="9"/>
        <item h="1" m="1" x="13"/>
        <item h="1" m="1" x="15"/>
        <item h="1" m="1" x="10"/>
        <item h="1" m="1" x="16"/>
        <item h="1" m="1" x="14"/>
        <item x="0"/>
        <item x="1"/>
        <item x="2"/>
        <item x="3"/>
        <item x="4"/>
        <item x="5"/>
        <item x="6"/>
        <item x="7"/>
        <item t="default"/>
      </items>
    </pivotField>
    <pivotField compact="0" outline="0" subtotalTop="0" showAll="0" includeNewItemsInFilter="1" defaultSubtotal="0"/>
    <pivotField axis="axisRow" compact="0" outline="0" subtotalTop="0" showAll="0" includeNewItemsInFilter="1">
      <items count="42">
        <item x="16"/>
        <item x="13"/>
        <item x="3"/>
        <item x="4"/>
        <item x="6"/>
        <item x="7"/>
        <item x="8"/>
        <item x="0"/>
        <item x="1"/>
        <item x="2"/>
        <item x="9"/>
        <item x="26"/>
        <item x="25"/>
        <item x="22"/>
        <item x="36"/>
        <item x="24"/>
        <item x="23"/>
        <item x="20"/>
        <item x="15"/>
        <item x="30"/>
        <item x="21"/>
        <item x="5"/>
        <item x="17"/>
        <item x="12"/>
        <item x="14"/>
        <item x="10"/>
        <item x="11"/>
        <item x="28"/>
        <item x="32"/>
        <item x="27"/>
        <item x="37"/>
        <item x="38"/>
        <item x="40"/>
        <item x="29"/>
        <item x="39"/>
        <item x="33"/>
        <item x="34"/>
        <item x="35"/>
        <item x="31"/>
        <item x="18"/>
        <item x="19"/>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4"/>
  </rowFields>
  <rowItems count="4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rowItems>
  <colFields count="2">
    <field x="-2"/>
    <field x="2"/>
  </colFields>
  <colItems count="40">
    <i>
      <x/>
      <x v="10"/>
    </i>
    <i r="1">
      <x v="11"/>
    </i>
    <i r="1">
      <x v="12"/>
    </i>
    <i r="1">
      <x v="13"/>
    </i>
    <i r="1">
      <x v="14"/>
    </i>
    <i r="1">
      <x v="15"/>
    </i>
    <i r="1">
      <x v="16"/>
    </i>
    <i r="1">
      <x v="17"/>
    </i>
    <i i="1">
      <x v="1"/>
      <x v="10"/>
    </i>
    <i r="1" i="1">
      <x v="11"/>
    </i>
    <i r="1" i="1">
      <x v="12"/>
    </i>
    <i r="1" i="1">
      <x v="13"/>
    </i>
    <i r="1" i="1">
      <x v="14"/>
    </i>
    <i r="1" i="1">
      <x v="15"/>
    </i>
    <i r="1" i="1">
      <x v="16"/>
    </i>
    <i r="1" i="1">
      <x v="17"/>
    </i>
    <i i="2">
      <x v="2"/>
      <x v="10"/>
    </i>
    <i r="1" i="2">
      <x v="11"/>
    </i>
    <i r="1" i="2">
      <x v="12"/>
    </i>
    <i r="1" i="2">
      <x v="13"/>
    </i>
    <i r="1" i="2">
      <x v="14"/>
    </i>
    <i r="1" i="2">
      <x v="15"/>
    </i>
    <i r="1" i="2">
      <x v="16"/>
    </i>
    <i r="1" i="2">
      <x v="17"/>
    </i>
    <i i="3">
      <x v="3"/>
      <x v="10"/>
    </i>
    <i r="1" i="3">
      <x v="11"/>
    </i>
    <i r="1" i="3">
      <x v="12"/>
    </i>
    <i r="1" i="3">
      <x v="13"/>
    </i>
    <i r="1" i="3">
      <x v="14"/>
    </i>
    <i r="1" i="3">
      <x v="15"/>
    </i>
    <i r="1" i="3">
      <x v="16"/>
    </i>
    <i r="1" i="3">
      <x v="17"/>
    </i>
    <i i="4">
      <x v="4"/>
      <x v="10"/>
    </i>
    <i r="1" i="4">
      <x v="11"/>
    </i>
    <i r="1" i="4">
      <x v="12"/>
    </i>
    <i r="1" i="4">
      <x v="13"/>
    </i>
    <i r="1" i="4">
      <x v="14"/>
    </i>
    <i r="1" i="4">
      <x v="15"/>
    </i>
    <i r="1" i="4">
      <x v="16"/>
    </i>
    <i r="1" i="4">
      <x v="17"/>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1">
    <format dxfId="36">
      <pivotArea type="all" dataOnly="0" outline="0" fieldPosition="0"/>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2" cacheId="2" applyNumberFormats="0" applyBorderFormats="0" applyFontFormats="0" applyPatternFormats="0" applyAlignmentFormats="0" applyWidthHeightFormats="1" dataCaption="Data" updatedVersion="4" minRefreshableVersion="3" showMemberPropertyTips="0" useAutoFormatting="1" itemPrintTitles="1" createdVersion="3" indent="0" compact="0" compactData="0" gridDropZones="1">
  <location ref="A19:AQ29" firstHeaderRow="1" firstDataRow="2" firstDataCol="1"/>
  <pivotFields count="10">
    <pivotField compact="0" outline="0" subtotalTop="0" showAll="0" includeNewItemsInFilter="1"/>
    <pivotField compact="0" outline="0" subtotalTop="0" showAll="0" includeNewItemsInFilter="1"/>
    <pivotField axis="axisRow" compact="0" outline="0" subtotalTop="0" showAll="0" includeNewItemsInFilter="1">
      <items count="19">
        <item m="1" x="8"/>
        <item m="1" x="11"/>
        <item m="1" x="17"/>
        <item m="1" x="12"/>
        <item m="1" x="9"/>
        <item m="1" x="13"/>
        <item m="1" x="15"/>
        <item m="1" x="10"/>
        <item m="1" x="16"/>
        <item m="1" x="14"/>
        <item x="0"/>
        <item x="1"/>
        <item x="2"/>
        <item x="3"/>
        <item x="4"/>
        <item x="5"/>
        <item x="6"/>
        <item x="7"/>
        <item t="default"/>
      </items>
    </pivotField>
    <pivotField compact="0" outline="0" subtotalTop="0" showAll="0" includeNewItemsInFilter="1"/>
    <pivotField axis="axisCol" compact="0" outline="0" subtotalTop="0" showAll="0" includeNewItemsInFilter="1">
      <items count="42">
        <item x="16"/>
        <item x="3"/>
        <item x="4"/>
        <item x="6"/>
        <item x="7"/>
        <item x="8"/>
        <item x="0"/>
        <item x="1"/>
        <item x="2"/>
        <item x="9"/>
        <item x="26"/>
        <item x="25"/>
        <item x="22"/>
        <item x="36"/>
        <item x="24"/>
        <item x="23"/>
        <item x="20"/>
        <item x="15"/>
        <item x="30"/>
        <item x="21"/>
        <item x="5"/>
        <item x="17"/>
        <item x="12"/>
        <item x="14"/>
        <item x="10"/>
        <item x="11"/>
        <item x="28"/>
        <item x="32"/>
        <item x="27"/>
        <item x="37"/>
        <item x="38"/>
        <item x="40"/>
        <item x="29"/>
        <item x="39"/>
        <item x="33"/>
        <item x="34"/>
        <item x="35"/>
        <item x="31"/>
        <item x="13"/>
        <item x="18"/>
        <item x="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9">
    <i>
      <x v="10"/>
    </i>
    <i>
      <x v="11"/>
    </i>
    <i>
      <x v="12"/>
    </i>
    <i>
      <x v="13"/>
    </i>
    <i>
      <x v="14"/>
    </i>
    <i>
      <x v="15"/>
    </i>
    <i>
      <x v="16"/>
    </i>
    <i>
      <x v="17"/>
    </i>
    <i t="grand">
      <x/>
    </i>
  </rowItems>
  <colFields count="1">
    <field x="4"/>
  </colFields>
  <colItems count="4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t="grand">
      <x/>
    </i>
  </colItems>
  <dataFields count="1">
    <dataField name="Sum of VOC (tons/year)" fld="6" baseField="0" baseItem="0" numFmtId="2"/>
  </dataFields>
  <formats count="12">
    <format dxfId="35">
      <pivotArea field="2" type="button" dataOnly="0" labelOnly="1" outline="0" axis="axisRow" fieldPosition="0"/>
    </format>
    <format dxfId="34">
      <pivotArea dataOnly="0" labelOnly="1" outline="0" fieldPosition="0">
        <references count="1">
          <reference field="4" count="0"/>
        </references>
      </pivotArea>
    </format>
    <format dxfId="33">
      <pivotArea dataOnly="0" labelOnly="1" grandCol="1" outline="0" fieldPosition="0"/>
    </format>
    <format dxfId="32">
      <pivotArea dataOnly="0" labelOnly="1" outline="0" fieldPosition="0">
        <references count="1">
          <reference field="2" count="0"/>
        </references>
      </pivotArea>
    </format>
    <format dxfId="31">
      <pivotArea outline="0" fieldPosition="0">
        <references count="1">
          <reference field="2" count="5" selected="0">
            <x v="5"/>
            <x v="6"/>
            <x v="7"/>
            <x v="8"/>
            <x v="9"/>
          </reference>
        </references>
      </pivotArea>
    </format>
    <format dxfId="30">
      <pivotArea dataOnly="0" labelOnly="1" outline="0" fieldPosition="0">
        <references count="1">
          <reference field="2" count="5">
            <x v="5"/>
            <x v="6"/>
            <x v="7"/>
            <x v="8"/>
            <x v="9"/>
          </reference>
        </references>
      </pivotArea>
    </format>
    <format dxfId="29">
      <pivotArea outline="0" fieldPosition="0">
        <references count="1">
          <reference field="2" count="5" selected="0">
            <x v="0"/>
            <x v="1"/>
            <x v="2"/>
            <x v="3"/>
            <x v="4"/>
          </reference>
        </references>
      </pivotArea>
    </format>
    <format dxfId="28">
      <pivotArea dataOnly="0" labelOnly="1" outline="0" fieldPosition="0">
        <references count="1">
          <reference field="2" count="5">
            <x v="0"/>
            <x v="1"/>
            <x v="2"/>
            <x v="3"/>
            <x v="4"/>
          </reference>
        </references>
      </pivotArea>
    </format>
    <format dxfId="27">
      <pivotArea outline="0" fieldPosition="0"/>
    </format>
    <format dxfId="26">
      <pivotArea dataOnly="0" labelOnly="1" outline="0" fieldPosition="0">
        <references count="1">
          <reference field="2" count="0"/>
        </references>
      </pivotArea>
    </format>
    <format dxfId="25">
      <pivotArea dataOnly="0" labelOnly="1" grandRow="1" outline="0" fieldPosition="0"/>
    </format>
    <format dxfId="24">
      <pivotArea dataOnly="0" labelOnly="1" outline="0" fieldPosition="0">
        <references count="1">
          <reference field="2" count="10">
            <x v="0"/>
            <x v="1"/>
            <x v="2"/>
            <x v="3"/>
            <x v="4"/>
            <x v="5"/>
            <x v="6"/>
            <x v="7"/>
            <x v="8"/>
            <x v="9"/>
          </reference>
        </references>
      </pivotArea>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2" cacheId="2" applyNumberFormats="0" applyBorderFormats="0" applyFontFormats="0" applyPatternFormats="0" applyAlignmentFormats="0" applyWidthHeightFormats="1" dataCaption="Data" updatedVersion="4" minRefreshableVersion="3" showMemberPropertyTips="0" useAutoFormatting="1" itemPrintTitles="1" createdVersion="3" indent="0" compact="0" compactData="0" gridDropZones="1">
  <location ref="A19:AQ29" firstHeaderRow="1" firstDataRow="2" firstDataCol="1"/>
  <pivotFields count="10">
    <pivotField compact="0" outline="0" subtotalTop="0" showAll="0" includeNewItemsInFilter="1"/>
    <pivotField compact="0" outline="0" subtotalTop="0" showAll="0" includeNewItemsInFilter="1"/>
    <pivotField axis="axisRow" compact="0" outline="0" subtotalTop="0" showAll="0" includeNewItemsInFilter="1">
      <items count="19">
        <item m="1" x="8"/>
        <item m="1" x="11"/>
        <item m="1" x="17"/>
        <item m="1" x="12"/>
        <item m="1" x="9"/>
        <item m="1" x="13"/>
        <item m="1" x="15"/>
        <item m="1" x="10"/>
        <item m="1" x="16"/>
        <item m="1" x="14"/>
        <item x="0"/>
        <item x="1"/>
        <item x="2"/>
        <item x="3"/>
        <item x="4"/>
        <item x="5"/>
        <item x="6"/>
        <item x="7"/>
        <item t="default"/>
      </items>
    </pivotField>
    <pivotField compact="0" outline="0" subtotalTop="0" showAll="0" includeNewItemsInFilter="1"/>
    <pivotField axis="axisCol" compact="0" outline="0" subtotalTop="0" showAll="0" includeNewItemsInFilter="1">
      <items count="42">
        <item x="16"/>
        <item x="3"/>
        <item x="4"/>
        <item x="6"/>
        <item x="7"/>
        <item x="8"/>
        <item x="0"/>
        <item x="1"/>
        <item x="2"/>
        <item x="9"/>
        <item x="26"/>
        <item x="25"/>
        <item x="22"/>
        <item x="36"/>
        <item x="24"/>
        <item x="23"/>
        <item x="20"/>
        <item x="15"/>
        <item x="30"/>
        <item x="21"/>
        <item x="5"/>
        <item x="17"/>
        <item x="12"/>
        <item x="14"/>
        <item x="10"/>
        <item x="11"/>
        <item x="28"/>
        <item x="32"/>
        <item x="27"/>
        <item x="37"/>
        <item x="38"/>
        <item x="40"/>
        <item x="29"/>
        <item x="39"/>
        <item x="33"/>
        <item x="34"/>
        <item x="35"/>
        <item x="31"/>
        <item x="13"/>
        <item x="18"/>
        <item x="19"/>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9">
    <i>
      <x v="10"/>
    </i>
    <i>
      <x v="11"/>
    </i>
    <i>
      <x v="12"/>
    </i>
    <i>
      <x v="13"/>
    </i>
    <i>
      <x v="14"/>
    </i>
    <i>
      <x v="15"/>
    </i>
    <i>
      <x v="16"/>
    </i>
    <i>
      <x v="17"/>
    </i>
    <i t="grand">
      <x/>
    </i>
  </rowItems>
  <colFields count="1">
    <field x="4"/>
  </colFields>
  <colItems count="4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t="grand">
      <x/>
    </i>
  </colItems>
  <dataFields count="1">
    <dataField name="Sum of NOx (tons/year)" fld="5" baseField="0" baseItem="0" numFmtId="2"/>
  </dataFields>
  <formats count="9">
    <format dxfId="23">
      <pivotArea field="2" type="button" dataOnly="0" labelOnly="1" outline="0" axis="axisRow" fieldPosition="0"/>
    </format>
    <format dxfId="22">
      <pivotArea dataOnly="0" labelOnly="1" outline="0" fieldPosition="0">
        <references count="1">
          <reference field="4" count="0"/>
        </references>
      </pivotArea>
    </format>
    <format dxfId="21">
      <pivotArea dataOnly="0" labelOnly="1" grandCol="1" outline="0" fieldPosition="0"/>
    </format>
    <format dxfId="20">
      <pivotArea dataOnly="0" labelOnly="1" outline="0" fieldPosition="0">
        <references count="1">
          <reference field="2" count="0"/>
        </references>
      </pivotArea>
    </format>
    <format dxfId="19">
      <pivotArea outline="0" fieldPosition="0">
        <references count="1">
          <reference field="2" count="5" selected="0">
            <x v="5"/>
            <x v="6"/>
            <x v="7"/>
            <x v="8"/>
            <x v="9"/>
          </reference>
        </references>
      </pivotArea>
    </format>
    <format dxfId="18">
      <pivotArea dataOnly="0" labelOnly="1" outline="0" fieldPosition="0">
        <references count="1">
          <reference field="2" count="5">
            <x v="5"/>
            <x v="6"/>
            <x v="7"/>
            <x v="8"/>
            <x v="9"/>
          </reference>
        </references>
      </pivotArea>
    </format>
    <format dxfId="17">
      <pivotArea outline="0" fieldPosition="0">
        <references count="1">
          <reference field="2" count="5" selected="0">
            <x v="0"/>
            <x v="1"/>
            <x v="2"/>
            <x v="3"/>
            <x v="4"/>
          </reference>
        </references>
      </pivotArea>
    </format>
    <format dxfId="16">
      <pivotArea dataOnly="0" labelOnly="1" outline="0" fieldPosition="0">
        <references count="1">
          <reference field="2" count="5">
            <x v="0"/>
            <x v="1"/>
            <x v="2"/>
            <x v="3"/>
            <x v="4"/>
          </reference>
        </references>
      </pivotArea>
    </format>
    <format dxfId="15">
      <pivotArea outline="0" fieldPosition="0"/>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1" cacheId="2" applyNumberFormats="0" applyBorderFormats="0" applyFontFormats="0" applyPatternFormats="0" applyAlignmentFormats="0" applyWidthHeightFormats="1" dataCaption="Data" updatedVersion="4" minRefreshableVersion="3" showMemberPropertyTips="0" useAutoFormatting="1" itemPrintTitles="1" createdVersion="3" indent="0" compact="0" compactData="0" gridDropZones="1">
  <location ref="B81:K124" firstHeaderRow="1" firstDataRow="2" firstDataCol="1"/>
  <pivotFields count="10">
    <pivotField compact="0" outline="0" subtotalTop="0" showAll="0" includeNewItemsInFilter="1"/>
    <pivotField compact="0" outline="0" subtotalTop="0" showAll="0" includeNewItemsInFilter="1"/>
    <pivotField axis="axisCol" compact="0" outline="0" subtotalTop="0" showAll="0" includeNewItemsInFilter="1">
      <items count="19">
        <item m="1" x="8"/>
        <item m="1" x="11"/>
        <item m="1" x="17"/>
        <item m="1" x="12"/>
        <item m="1" x="9"/>
        <item m="1" x="13"/>
        <item m="1" x="15"/>
        <item m="1" x="10"/>
        <item m="1" x="16"/>
        <item m="1" x="14"/>
        <item x="0"/>
        <item x="1"/>
        <item x="2"/>
        <item x="3"/>
        <item x="4"/>
        <item x="5"/>
        <item x="6"/>
        <item x="7"/>
        <item t="default"/>
      </items>
    </pivotField>
    <pivotField compact="0" outline="0" subtotalTop="0" showAll="0" includeNewItemsInFilter="1"/>
    <pivotField axis="axisRow" compact="0" outline="0" subtotalTop="0" showAll="0" includeNewItemsInFilter="1">
      <items count="42">
        <item x="16"/>
        <item x="3"/>
        <item x="4"/>
        <item x="6"/>
        <item x="7"/>
        <item x="8"/>
        <item x="0"/>
        <item x="1"/>
        <item x="2"/>
        <item x="9"/>
        <item x="26"/>
        <item x="25"/>
        <item x="22"/>
        <item x="36"/>
        <item x="24"/>
        <item x="23"/>
        <item x="20"/>
        <item x="15"/>
        <item x="30"/>
        <item x="21"/>
        <item x="5"/>
        <item x="17"/>
        <item x="12"/>
        <item x="14"/>
        <item x="10"/>
        <item x="11"/>
        <item x="28"/>
        <item x="32"/>
        <item x="27"/>
        <item x="37"/>
        <item x="38"/>
        <item x="40"/>
        <item x="29"/>
        <item x="39"/>
        <item x="33"/>
        <item x="34"/>
        <item x="35"/>
        <item x="31"/>
        <item x="13"/>
        <item x="18"/>
        <item x="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4"/>
  </rowFields>
  <rowItems count="4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t="grand">
      <x/>
    </i>
  </rowItems>
  <colFields count="1">
    <field x="2"/>
  </colFields>
  <colItems count="9">
    <i>
      <x v="10"/>
    </i>
    <i>
      <x v="11"/>
    </i>
    <i>
      <x v="12"/>
    </i>
    <i>
      <x v="13"/>
    </i>
    <i>
      <x v="14"/>
    </i>
    <i>
      <x v="15"/>
    </i>
    <i>
      <x v="16"/>
    </i>
    <i>
      <x v="17"/>
    </i>
    <i t="grand">
      <x/>
    </i>
  </colItems>
  <dataFields count="1">
    <dataField name="Sum of VOC (tons/year)" fld="6" baseField="0" baseItem="0"/>
  </dataFields>
  <formats count="6">
    <format dxfId="14">
      <pivotArea outline="0" fieldPosition="0">
        <references count="1">
          <reference field="4" count="0" selected="0"/>
        </references>
      </pivotArea>
    </format>
    <format dxfId="13">
      <pivotArea outline="0" fieldPosition="0">
        <references count="1">
          <reference field="2" count="5" selected="0">
            <x v="0"/>
            <x v="1"/>
            <x v="2"/>
            <x v="3"/>
            <x v="4"/>
          </reference>
        </references>
      </pivotArea>
    </format>
    <format dxfId="12">
      <pivotArea outline="0" fieldPosition="0">
        <references count="1">
          <reference field="2" count="5" selected="0">
            <x v="5"/>
            <x v="6"/>
            <x v="7"/>
            <x v="8"/>
            <x v="9"/>
          </reference>
        </references>
      </pivotArea>
    </format>
    <format dxfId="11">
      <pivotArea outline="0" fieldPosition="0">
        <references count="1">
          <reference field="2" count="3" selected="0">
            <x v="15"/>
            <x v="16"/>
            <x v="17"/>
          </reference>
        </references>
      </pivotArea>
    </format>
    <format dxfId="10">
      <pivotArea grandCol="1" outline="0" fieldPosition="0"/>
    </format>
    <format dxfId="9">
      <pivotArea type="all" dataOnly="0" outline="0" fieldPosition="0"/>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1" cacheId="1" applyNumberFormats="0" applyBorderFormats="0" applyFontFormats="0" applyPatternFormats="0" applyAlignmentFormats="0" applyWidthHeightFormats="1" dataCaption="Data" updatedVersion="4" minRefreshableVersion="3" showMemberPropertyTips="0" useAutoFormatting="1" itemPrintTitles="1" createdVersion="3" indent="0" compact="0" compactData="0" gridDropZones="1">
  <location ref="B80:O127" firstHeaderRow="1" firstDataRow="2" firstDataCol="1"/>
  <pivotFields count="10">
    <pivotField compact="0" outline="0" subtotalTop="0" showAll="0" includeNewItemsInFilter="1"/>
    <pivotField compact="0" outline="0" subtotalTop="0" showAll="0" includeNewItemsInFilter="1"/>
    <pivotField axis="axisCol" compact="0" outline="0" subtotalTop="0" showAll="0" includeNewItemsInFilter="1">
      <items count="27">
        <item m="1" x="14"/>
        <item m="1" x="17"/>
        <item m="1" x="25"/>
        <item m="1" x="18"/>
        <item m="1" x="15"/>
        <item m="1" x="19"/>
        <item m="1" x="21"/>
        <item m="1" x="16"/>
        <item m="1" x="23"/>
        <item m="1" x="20"/>
        <item x="0"/>
        <item x="1"/>
        <item x="2"/>
        <item x="3"/>
        <item x="4"/>
        <item x="5"/>
        <item x="6"/>
        <item x="7"/>
        <item x="8"/>
        <item x="9"/>
        <item x="10"/>
        <item m="1" x="24"/>
        <item x="12"/>
        <item m="1" x="22"/>
        <item m="1" x="13"/>
        <item x="11"/>
        <item t="default"/>
      </items>
    </pivotField>
    <pivotField compact="0" outline="0" subtotalTop="0" showAll="0" includeNewItemsInFilter="1"/>
    <pivotField axis="axisRow" compact="0" outline="0" subtotalTop="0" showAll="0" includeNewItemsInFilter="1">
      <items count="47">
        <item x="16"/>
        <item x="3"/>
        <item x="4"/>
        <item x="6"/>
        <item x="7"/>
        <item x="8"/>
        <item x="0"/>
        <item x="1"/>
        <item x="2"/>
        <item x="9"/>
        <item x="26"/>
        <item x="25"/>
        <item x="22"/>
        <item x="36"/>
        <item x="24"/>
        <item x="23"/>
        <item x="20"/>
        <item x="15"/>
        <item x="30"/>
        <item x="21"/>
        <item x="5"/>
        <item x="17"/>
        <item x="12"/>
        <item h="1" x="41"/>
        <item x="14"/>
        <item x="10"/>
        <item x="11"/>
        <item x="28"/>
        <item x="32"/>
        <item x="27"/>
        <item x="37"/>
        <item x="38"/>
        <item x="40"/>
        <item x="29"/>
        <item x="39"/>
        <item x="33"/>
        <item x="34"/>
        <item x="35"/>
        <item x="31"/>
        <item x="13"/>
        <item x="18"/>
        <item x="19"/>
        <item x="42"/>
        <item x="43"/>
        <item x="44"/>
        <item x="45"/>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4"/>
  </rowFields>
  <rowItems count="46">
    <i>
      <x/>
    </i>
    <i>
      <x v="1"/>
    </i>
    <i>
      <x v="2"/>
    </i>
    <i>
      <x v="3"/>
    </i>
    <i>
      <x v="4"/>
    </i>
    <i>
      <x v="5"/>
    </i>
    <i>
      <x v="6"/>
    </i>
    <i>
      <x v="7"/>
    </i>
    <i>
      <x v="8"/>
    </i>
    <i>
      <x v="9"/>
    </i>
    <i>
      <x v="10"/>
    </i>
    <i>
      <x v="11"/>
    </i>
    <i>
      <x v="12"/>
    </i>
    <i>
      <x v="13"/>
    </i>
    <i>
      <x v="14"/>
    </i>
    <i>
      <x v="15"/>
    </i>
    <i>
      <x v="16"/>
    </i>
    <i>
      <x v="17"/>
    </i>
    <i>
      <x v="18"/>
    </i>
    <i>
      <x v="19"/>
    </i>
    <i>
      <x v="20"/>
    </i>
    <i>
      <x v="21"/>
    </i>
    <i>
      <x v="22"/>
    </i>
    <i>
      <x v="24"/>
    </i>
    <i>
      <x v="25"/>
    </i>
    <i>
      <x v="26"/>
    </i>
    <i>
      <x v="27"/>
    </i>
    <i>
      <x v="28"/>
    </i>
    <i>
      <x v="29"/>
    </i>
    <i>
      <x v="30"/>
    </i>
    <i>
      <x v="31"/>
    </i>
    <i>
      <x v="32"/>
    </i>
    <i>
      <x v="33"/>
    </i>
    <i>
      <x v="34"/>
    </i>
    <i>
      <x v="35"/>
    </i>
    <i>
      <x v="36"/>
    </i>
    <i>
      <x v="37"/>
    </i>
    <i>
      <x v="38"/>
    </i>
    <i>
      <x v="39"/>
    </i>
    <i>
      <x v="40"/>
    </i>
    <i>
      <x v="41"/>
    </i>
    <i>
      <x v="42"/>
    </i>
    <i>
      <x v="43"/>
    </i>
    <i>
      <x v="44"/>
    </i>
    <i>
      <x v="45"/>
    </i>
    <i t="grand">
      <x/>
    </i>
  </rowItems>
  <colFields count="1">
    <field x="2"/>
  </colFields>
  <colItems count="13">
    <i>
      <x v="10"/>
    </i>
    <i>
      <x v="11"/>
    </i>
    <i>
      <x v="12"/>
    </i>
    <i>
      <x v="13"/>
    </i>
    <i>
      <x v="14"/>
    </i>
    <i>
      <x v="15"/>
    </i>
    <i>
      <x v="16"/>
    </i>
    <i>
      <x v="17"/>
    </i>
    <i>
      <x v="19"/>
    </i>
    <i>
      <x v="20"/>
    </i>
    <i>
      <x v="22"/>
    </i>
    <i>
      <x v="25"/>
    </i>
    <i t="grand">
      <x/>
    </i>
  </colItems>
  <dataFields count="1">
    <dataField name="Sum of NOx (tons/year)" fld="5" baseField="0" baseItem="0"/>
  </dataFields>
  <formats count="9">
    <format dxfId="8">
      <pivotArea outline="0" fieldPosition="0">
        <references count="1">
          <reference field="4" count="0" selected="0"/>
        </references>
      </pivotArea>
    </format>
    <format dxfId="7">
      <pivotArea outline="0" fieldPosition="0">
        <references count="1">
          <reference field="2" count="5" selected="0">
            <x v="0"/>
            <x v="1"/>
            <x v="2"/>
            <x v="3"/>
            <x v="4"/>
          </reference>
        </references>
      </pivotArea>
    </format>
    <format dxfId="6">
      <pivotArea outline="0" fieldPosition="0">
        <references count="1">
          <reference field="2" count="5" selected="0">
            <x v="5"/>
            <x v="6"/>
            <x v="7"/>
            <x v="8"/>
            <x v="9"/>
          </reference>
        </references>
      </pivotArea>
    </format>
    <format dxfId="5">
      <pivotArea outline="0" fieldPosition="0"/>
    </format>
    <format dxfId="4">
      <pivotArea field="2" type="button" dataOnly="0" labelOnly="1" outline="0" axis="axisCol" fieldPosition="0"/>
    </format>
    <format dxfId="3">
      <pivotArea type="topRight" dataOnly="0" labelOnly="1" outline="0" fieldPosition="0"/>
    </format>
    <format dxfId="2">
      <pivotArea dataOnly="0" labelOnly="1" outline="0" fieldPosition="0">
        <references count="1">
          <reference field="2" count="0"/>
        </references>
      </pivotArea>
    </format>
    <format dxfId="1">
      <pivotArea dataOnly="0" labelOnly="1" grandCol="1" outline="0" fieldPosition="0"/>
    </format>
    <format dxfId="0">
      <pivotArea type="all" dataOnly="0" outline="0" fieldPosition="0"/>
    </format>
  </formats>
  <pivotTableStyleInfo showRowHeaders="1" showColHeaders="1" showRowStripes="0" showColStripes="0" showLastColumn="1"/>
</pivotTableDefinition>
</file>

<file path=xl/pivotTables/pivotTable7.xml><?xml version="1.0" encoding="utf-8"?>
<pivotTableDefinition xmlns="http://schemas.openxmlformats.org/spreadsheetml/2006/main" name="PivotTable1" cacheId="0" dataOnRows="1" dataPosition="0" applyNumberFormats="0" applyBorderFormats="0" applyFontFormats="0" applyPatternFormats="0" applyAlignmentFormats="0" applyWidthHeightFormats="1" dataCaption="Data" updatedVersion="4" minRefreshableVersion="3" asteriskTotals="1" showMemberPropertyTips="0" useAutoFormatting="1" rowGrandTotals="0" itemPrintTitles="1" createdVersion="3" indent="0" compact="0" compactData="0" gridDropZones="1">
  <location ref="R17:T137" firstHeaderRow="1" firstDataRow="1" firstDataCol="2"/>
  <pivotFields count="12">
    <pivotField compact="0" outline="0" subtotalTop="0" showAll="0" includeNewItemsInFilter="1"/>
    <pivotField axis="axisRow" compact="0" outline="0" subtotalTop="0" showAll="0" includeNewItemsInFilter="1">
      <items count="17">
        <item x="0"/>
        <item x="1"/>
        <item x="2"/>
        <item x="3"/>
        <item x="4"/>
        <item x="5"/>
        <item x="7"/>
        <item x="8"/>
        <item x="9"/>
        <item x="10"/>
        <item m="1" x="15"/>
        <item x="11"/>
        <item x="12"/>
        <item x="13"/>
        <item x="6"/>
        <item x="14"/>
        <item t="default"/>
      </items>
    </pivotField>
    <pivotField compact="0" outline="0" subtotalTop="0" showAll="0" includeNewItemsInFilter="1"/>
    <pivotField compact="0" outline="0" subtotalTop="0" showAll="0" includeNewItemsInFilter="1"/>
    <pivotField dataField="1" compact="0" numFmtId="168" outline="0" subtotalTop="0" showAll="0" includeNewItemsInFilter="1"/>
    <pivotField dataField="1" compact="0" numFmtId="168" outline="0" subtotalTop="0" showAll="0" includeNewItemsInFilter="1"/>
    <pivotField dataField="1" compact="0" numFmtId="168" outline="0" subtotalTop="0" showAll="0" includeNewItemsInFilter="1"/>
    <pivotField dataField="1" compact="0" numFmtId="168" outline="0" subtotalTop="0" showAll="0" includeNewItemsInFilter="1"/>
    <pivotField dataField="1" compact="0" numFmtId="168" outline="0" subtotalTop="0" showAll="0" includeNewItemsInFilter="1"/>
    <pivotField dataField="1" compact="0" numFmtId="168" outline="0" subtotalTop="0" showAll="0" includeNewItemsInFilter="1"/>
    <pivotField dataField="1" compact="0" numFmtId="168" outline="0" subtotalTop="0" showAll="0" includeNewItemsInFilter="1"/>
    <pivotField dataField="1" compact="0" numFmtId="168" outline="0" subtotalTop="0" showAll="0" includeNewItemsInFilter="1"/>
  </pivotFields>
  <rowFields count="2">
    <field x="-2"/>
    <field x="1"/>
  </rowFields>
  <rowItems count="120">
    <i>
      <x/>
      <x/>
    </i>
    <i r="1">
      <x v="1"/>
    </i>
    <i r="1">
      <x v="2"/>
    </i>
    <i r="1">
      <x v="3"/>
    </i>
    <i r="1">
      <x v="4"/>
    </i>
    <i r="1">
      <x v="5"/>
    </i>
    <i r="1">
      <x v="6"/>
    </i>
    <i r="1">
      <x v="7"/>
    </i>
    <i r="1">
      <x v="8"/>
    </i>
    <i r="1">
      <x v="9"/>
    </i>
    <i r="1">
      <x v="11"/>
    </i>
    <i r="1">
      <x v="12"/>
    </i>
    <i r="1">
      <x v="13"/>
    </i>
    <i r="1">
      <x v="14"/>
    </i>
    <i r="1">
      <x v="15"/>
    </i>
    <i i="1">
      <x v="1"/>
      <x/>
    </i>
    <i r="1" i="1">
      <x v="1"/>
    </i>
    <i r="1" i="1">
      <x v="2"/>
    </i>
    <i r="1" i="1">
      <x v="3"/>
    </i>
    <i r="1" i="1">
      <x v="4"/>
    </i>
    <i r="1" i="1">
      <x v="5"/>
    </i>
    <i r="1" i="1">
      <x v="6"/>
    </i>
    <i r="1" i="1">
      <x v="7"/>
    </i>
    <i r="1" i="1">
      <x v="8"/>
    </i>
    <i r="1" i="1">
      <x v="9"/>
    </i>
    <i r="1" i="1">
      <x v="11"/>
    </i>
    <i r="1" i="1">
      <x v="12"/>
    </i>
    <i r="1" i="1">
      <x v="13"/>
    </i>
    <i r="1" i="1">
      <x v="14"/>
    </i>
    <i r="1" i="1">
      <x v="15"/>
    </i>
    <i i="2">
      <x v="2"/>
      <x/>
    </i>
    <i r="1" i="2">
      <x v="1"/>
    </i>
    <i r="1" i="2">
      <x v="2"/>
    </i>
    <i r="1" i="2">
      <x v="3"/>
    </i>
    <i r="1" i="2">
      <x v="4"/>
    </i>
    <i r="1" i="2">
      <x v="5"/>
    </i>
    <i r="1" i="2">
      <x v="6"/>
    </i>
    <i r="1" i="2">
      <x v="7"/>
    </i>
    <i r="1" i="2">
      <x v="8"/>
    </i>
    <i r="1" i="2">
      <x v="9"/>
    </i>
    <i r="1" i="2">
      <x v="11"/>
    </i>
    <i r="1" i="2">
      <x v="12"/>
    </i>
    <i r="1" i="2">
      <x v="13"/>
    </i>
    <i r="1" i="2">
      <x v="14"/>
    </i>
    <i r="1" i="2">
      <x v="15"/>
    </i>
    <i i="3">
      <x v="3"/>
      <x/>
    </i>
    <i r="1" i="3">
      <x v="1"/>
    </i>
    <i r="1" i="3">
      <x v="2"/>
    </i>
    <i r="1" i="3">
      <x v="3"/>
    </i>
    <i r="1" i="3">
      <x v="4"/>
    </i>
    <i r="1" i="3">
      <x v="5"/>
    </i>
    <i r="1" i="3">
      <x v="6"/>
    </i>
    <i r="1" i="3">
      <x v="7"/>
    </i>
    <i r="1" i="3">
      <x v="8"/>
    </i>
    <i r="1" i="3">
      <x v="9"/>
    </i>
    <i r="1" i="3">
      <x v="11"/>
    </i>
    <i r="1" i="3">
      <x v="12"/>
    </i>
    <i r="1" i="3">
      <x v="13"/>
    </i>
    <i r="1" i="3">
      <x v="14"/>
    </i>
    <i r="1" i="3">
      <x v="15"/>
    </i>
    <i i="4">
      <x v="4"/>
      <x/>
    </i>
    <i r="1" i="4">
      <x v="1"/>
    </i>
    <i r="1" i="4">
      <x v="2"/>
    </i>
    <i r="1" i="4">
      <x v="3"/>
    </i>
    <i r="1" i="4">
      <x v="4"/>
    </i>
    <i r="1" i="4">
      <x v="5"/>
    </i>
    <i r="1" i="4">
      <x v="6"/>
    </i>
    <i r="1" i="4">
      <x v="7"/>
    </i>
    <i r="1" i="4">
      <x v="8"/>
    </i>
    <i r="1" i="4">
      <x v="9"/>
    </i>
    <i r="1" i="4">
      <x v="11"/>
    </i>
    <i r="1" i="4">
      <x v="12"/>
    </i>
    <i r="1" i="4">
      <x v="13"/>
    </i>
    <i r="1" i="4">
      <x v="14"/>
    </i>
    <i r="1" i="4">
      <x v="15"/>
    </i>
    <i i="5">
      <x v="5"/>
      <x/>
    </i>
    <i r="1" i="5">
      <x v="1"/>
    </i>
    <i r="1" i="5">
      <x v="2"/>
    </i>
    <i r="1" i="5">
      <x v="3"/>
    </i>
    <i r="1" i="5">
      <x v="4"/>
    </i>
    <i r="1" i="5">
      <x v="5"/>
    </i>
    <i r="1" i="5">
      <x v="6"/>
    </i>
    <i r="1" i="5">
      <x v="7"/>
    </i>
    <i r="1" i="5">
      <x v="8"/>
    </i>
    <i r="1" i="5">
      <x v="9"/>
    </i>
    <i r="1" i="5">
      <x v="11"/>
    </i>
    <i r="1" i="5">
      <x v="12"/>
    </i>
    <i r="1" i="5">
      <x v="13"/>
    </i>
    <i r="1" i="5">
      <x v="14"/>
    </i>
    <i r="1" i="5">
      <x v="15"/>
    </i>
    <i i="6">
      <x v="6"/>
      <x/>
    </i>
    <i r="1" i="6">
      <x v="1"/>
    </i>
    <i r="1" i="6">
      <x v="2"/>
    </i>
    <i r="1" i="6">
      <x v="3"/>
    </i>
    <i r="1" i="6">
      <x v="4"/>
    </i>
    <i r="1" i="6">
      <x v="5"/>
    </i>
    <i r="1" i="6">
      <x v="6"/>
    </i>
    <i r="1" i="6">
      <x v="7"/>
    </i>
    <i r="1" i="6">
      <x v="8"/>
    </i>
    <i r="1" i="6">
      <x v="9"/>
    </i>
    <i r="1" i="6">
      <x v="11"/>
    </i>
    <i r="1" i="6">
      <x v="12"/>
    </i>
    <i r="1" i="6">
      <x v="13"/>
    </i>
    <i r="1" i="6">
      <x v="14"/>
    </i>
    <i r="1" i="6">
      <x v="15"/>
    </i>
    <i i="7">
      <x v="7"/>
      <x/>
    </i>
    <i r="1" i="7">
      <x v="1"/>
    </i>
    <i r="1" i="7">
      <x v="2"/>
    </i>
    <i r="1" i="7">
      <x v="3"/>
    </i>
    <i r="1" i="7">
      <x v="4"/>
    </i>
    <i r="1" i="7">
      <x v="5"/>
    </i>
    <i r="1" i="7">
      <x v="6"/>
    </i>
    <i r="1" i="7">
      <x v="7"/>
    </i>
    <i r="1" i="7">
      <x v="8"/>
    </i>
    <i r="1" i="7">
      <x v="9"/>
    </i>
    <i r="1" i="7">
      <x v="11"/>
    </i>
    <i r="1" i="7">
      <x v="12"/>
    </i>
    <i r="1" i="7">
      <x v="13"/>
    </i>
    <i r="1" i="7">
      <x v="14"/>
    </i>
    <i r="1" i="7">
      <x v="15"/>
    </i>
  </rowItems>
  <colItems count="1">
    <i/>
  </colItems>
  <dataFields count="8">
    <dataField name="Sum of Delta" fld="4" baseField="0" baseItem="0"/>
    <dataField name="Sum of Garfield" fld="5" baseField="0" baseItem="0"/>
    <dataField name="Sum of Gunnison" fld="6" baseField="0" baseItem="0"/>
    <dataField name="Sum of Mesa" fld="7" baseField="0" baseItem="0"/>
    <dataField name="Sum of Moffat" fld="8" baseField="0" baseItem="0"/>
    <dataField name="Sum of Rio Blanco" fld="9" baseField="0" baseItem="0"/>
    <dataField name="Sum of Routt" fld="10" baseField="0" baseItem="0"/>
    <dataField name="Sum of Pitkin" fld="11"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0.bin"/><Relationship Id="rId1" Type="http://schemas.openxmlformats.org/officeDocument/2006/relationships/hyperlink" Target="http://www.epa.gov/ttn/atw/area/fr18ja08.pdf" TargetMode="External"/><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5:E32"/>
  <sheetViews>
    <sheetView tabSelected="1" zoomScale="85" workbookViewId="0">
      <selection activeCell="B11" sqref="B11"/>
    </sheetView>
  </sheetViews>
  <sheetFormatPr defaultRowHeight="12.75" x14ac:dyDescent="0.2"/>
  <cols>
    <col min="1" max="1" width="27.5703125" customWidth="1"/>
    <col min="2" max="2" width="81.85546875" customWidth="1"/>
  </cols>
  <sheetData>
    <row r="5" spans="1:5" x14ac:dyDescent="0.2">
      <c r="E5" s="58"/>
    </row>
    <row r="8" spans="1:5" s="275" customFormat="1" x14ac:dyDescent="0.2">
      <c r="A8"/>
      <c r="B8"/>
      <c r="C8"/>
      <c r="D8"/>
    </row>
    <row r="18" spans="1:4" s="297" customFormat="1" x14ac:dyDescent="0.2">
      <c r="A18"/>
      <c r="B18"/>
      <c r="C18"/>
      <c r="D18"/>
    </row>
    <row r="19" spans="1:4" s="297" customFormat="1" x14ac:dyDescent="0.2">
      <c r="A19"/>
      <c r="B19"/>
      <c r="C19"/>
      <c r="D19"/>
    </row>
    <row r="32" spans="1:4" x14ac:dyDescent="0.2">
      <c r="A32" s="35" t="s">
        <v>4094</v>
      </c>
    </row>
  </sheetData>
  <phoneticPr fontId="5" type="noConversion"/>
  <pageMargins left="0.75" right="0.75" top="1" bottom="1" header="0.5" footer="0.5"/>
  <pageSetup orientation="portrait" r:id="rId1"/>
  <headerFooter alignWithMargins="0">
    <oddFooter>&amp;L&amp;8Q:\IPAMS\Colorado\DJ_basin\baseline_emiss\DJ_basin_emission_summary_020608.xls:readme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O127"/>
  <sheetViews>
    <sheetView workbookViewId="0">
      <pane xSplit="2" ySplit="4" topLeftCell="C5" activePane="bottomRight" state="frozen"/>
      <selection pane="topRight" activeCell="C1" sqref="C1"/>
      <selection pane="bottomLeft" activeCell="A5" sqref="A5"/>
      <selection pane="bottomRight"/>
    </sheetView>
  </sheetViews>
  <sheetFormatPr defaultColWidth="9.140625" defaultRowHeight="12.75" x14ac:dyDescent="0.2"/>
  <cols>
    <col min="1" max="1" width="9.140625" style="10"/>
    <col min="2" max="2" width="72.140625" style="10" customWidth="1"/>
    <col min="3" max="10" width="14.5703125" style="97" customWidth="1"/>
    <col min="11" max="11" width="14.5703125" style="10" customWidth="1"/>
    <col min="12" max="14" width="14.5703125" style="10" bestFit="1" customWidth="1"/>
    <col min="15" max="15" width="12" style="10" bestFit="1" customWidth="1"/>
    <col min="16" max="16384" width="9.140625" style="10"/>
  </cols>
  <sheetData>
    <row r="1" spans="1:11" x14ac:dyDescent="0.2">
      <c r="A1" s="89" t="s">
        <v>330</v>
      </c>
      <c r="C1" s="10"/>
      <c r="D1" s="75"/>
      <c r="E1" s="46"/>
      <c r="F1" s="46"/>
      <c r="G1" s="46"/>
      <c r="H1" s="46"/>
      <c r="I1" s="46"/>
      <c r="J1" s="46"/>
    </row>
    <row r="2" spans="1:11" x14ac:dyDescent="0.2">
      <c r="A2" s="50"/>
      <c r="C2" s="46"/>
      <c r="D2" s="46"/>
      <c r="E2" s="46"/>
      <c r="F2" s="46"/>
      <c r="G2" s="46"/>
      <c r="H2" s="46"/>
      <c r="I2" s="46"/>
      <c r="J2" s="46"/>
    </row>
    <row r="3" spans="1:11" x14ac:dyDescent="0.2">
      <c r="A3" s="90" t="s">
        <v>328</v>
      </c>
      <c r="C3" s="46"/>
      <c r="D3" s="46"/>
      <c r="E3" s="46"/>
      <c r="F3" s="46"/>
      <c r="G3" s="46"/>
      <c r="H3" s="46"/>
      <c r="I3" s="46"/>
      <c r="J3" s="46"/>
    </row>
    <row r="4" spans="1:11" x14ac:dyDescent="0.2">
      <c r="B4" s="55" t="str">
        <f t="shared" ref="B4:K4" si="0">B25</f>
        <v>Description</v>
      </c>
      <c r="C4" s="91" t="str">
        <f t="shared" si="0"/>
        <v>Delta</v>
      </c>
      <c r="D4" s="91" t="str">
        <f t="shared" si="0"/>
        <v>Garfield</v>
      </c>
      <c r="E4" s="91" t="str">
        <f t="shared" si="0"/>
        <v>Gunnison</v>
      </c>
      <c r="F4" s="91" t="str">
        <f t="shared" si="0"/>
        <v>Mesa</v>
      </c>
      <c r="G4" s="91" t="str">
        <f t="shared" si="0"/>
        <v>Moffat</v>
      </c>
      <c r="H4" s="91" t="str">
        <f t="shared" si="0"/>
        <v>Rio Blanco</v>
      </c>
      <c r="I4" s="91" t="str">
        <f t="shared" si="0"/>
        <v>Routt</v>
      </c>
      <c r="J4" s="91" t="str">
        <f t="shared" si="0"/>
        <v>Pitkin</v>
      </c>
      <c r="K4" s="91" t="str">
        <f t="shared" si="0"/>
        <v>Total</v>
      </c>
    </row>
    <row r="5" spans="1:11" x14ac:dyDescent="0.2">
      <c r="B5" s="10" t="s">
        <v>333</v>
      </c>
      <c r="C5" s="92">
        <f t="shared" ref="C5:J19" si="1">VLOOKUP($B5,$B$26:$J$73,COLUMN(C$4)-1,FALSE)</f>
        <v>0</v>
      </c>
      <c r="D5" s="92">
        <f t="shared" si="1"/>
        <v>4267.4506870000023</v>
      </c>
      <c r="E5" s="92">
        <f t="shared" si="1"/>
        <v>143.52305899999999</v>
      </c>
      <c r="F5" s="92">
        <f t="shared" si="1"/>
        <v>979.47638399999948</v>
      </c>
      <c r="G5" s="92">
        <f t="shared" si="1"/>
        <v>840.80833099999984</v>
      </c>
      <c r="H5" s="92">
        <f t="shared" si="1"/>
        <v>2441.398451999999</v>
      </c>
      <c r="I5" s="92">
        <f t="shared" si="1"/>
        <v>12.950000000000001</v>
      </c>
      <c r="J5" s="92">
        <f t="shared" si="1"/>
        <v>0</v>
      </c>
      <c r="K5" s="92">
        <f>SUM(C5:J5)</f>
        <v>8685.6069130000014</v>
      </c>
    </row>
    <row r="6" spans="1:11" x14ac:dyDescent="0.2">
      <c r="B6" s="10" t="s">
        <v>183</v>
      </c>
      <c r="C6" s="92">
        <f t="shared" si="1"/>
        <v>0</v>
      </c>
      <c r="D6" s="92">
        <f t="shared" si="1"/>
        <v>7582.2362867411748</v>
      </c>
      <c r="E6" s="92">
        <f t="shared" si="1"/>
        <v>4.5375441572358914</v>
      </c>
      <c r="F6" s="92">
        <f t="shared" si="1"/>
        <v>1048.172700321491</v>
      </c>
      <c r="G6" s="92">
        <f t="shared" si="1"/>
        <v>99.825971459189631</v>
      </c>
      <c r="H6" s="92">
        <f t="shared" si="1"/>
        <v>889.35865481823475</v>
      </c>
      <c r="I6" s="92">
        <f t="shared" si="1"/>
        <v>0</v>
      </c>
      <c r="J6" s="92">
        <f t="shared" si="1"/>
        <v>0</v>
      </c>
      <c r="K6" s="92">
        <f t="shared" ref="K6:K19" si="2">SUM(C6:J6)</f>
        <v>9624.1311574973261</v>
      </c>
    </row>
    <row r="7" spans="1:11" x14ac:dyDescent="0.2">
      <c r="B7" s="10" t="s">
        <v>145</v>
      </c>
      <c r="C7" s="92">
        <f t="shared" si="1"/>
        <v>4.4941067130448403E-2</v>
      </c>
      <c r="D7" s="92">
        <f t="shared" si="1"/>
        <v>140.82283385326008</v>
      </c>
      <c r="E7" s="92">
        <f t="shared" si="1"/>
        <v>0.22470533565224204</v>
      </c>
      <c r="F7" s="92">
        <f t="shared" si="1"/>
        <v>16.132821711941652</v>
      </c>
      <c r="G7" s="92">
        <f t="shared" si="1"/>
        <v>8.0964880414486817</v>
      </c>
      <c r="H7" s="92">
        <f t="shared" si="1"/>
        <v>28.268514187007749</v>
      </c>
      <c r="I7" s="92">
        <f t="shared" si="1"/>
        <v>4.8536352500884283E-2</v>
      </c>
      <c r="J7" s="92">
        <f t="shared" si="1"/>
        <v>0</v>
      </c>
      <c r="K7" s="92">
        <f t="shared" si="2"/>
        <v>193.63884054894174</v>
      </c>
    </row>
    <row r="8" spans="1:11" x14ac:dyDescent="0.2">
      <c r="B8" s="10" t="s">
        <v>191</v>
      </c>
      <c r="C8" s="92">
        <f t="shared" si="1"/>
        <v>0.18656560280846904</v>
      </c>
      <c r="D8" s="92">
        <f t="shared" si="1"/>
        <v>584.60331640033769</v>
      </c>
      <c r="E8" s="92">
        <f t="shared" si="1"/>
        <v>0.93282801404234517</v>
      </c>
      <c r="F8" s="92">
        <f t="shared" si="1"/>
        <v>67.163617011048856</v>
      </c>
      <c r="G8" s="92">
        <f t="shared" si="1"/>
        <v>41.137715419267423</v>
      </c>
      <c r="H8" s="92">
        <f t="shared" si="1"/>
        <v>170.98737497396183</v>
      </c>
      <c r="I8" s="92">
        <f t="shared" si="1"/>
        <v>2.5186356379143318</v>
      </c>
      <c r="J8" s="92">
        <f t="shared" si="1"/>
        <v>0</v>
      </c>
      <c r="K8" s="92">
        <f t="shared" si="2"/>
        <v>867.53005305938098</v>
      </c>
    </row>
    <row r="9" spans="1:11" x14ac:dyDescent="0.2">
      <c r="B9" s="10" t="s">
        <v>187</v>
      </c>
      <c r="C9" s="92">
        <f t="shared" si="1"/>
        <v>0</v>
      </c>
      <c r="D9" s="92">
        <f t="shared" si="1"/>
        <v>0</v>
      </c>
      <c r="E9" s="92">
        <f t="shared" si="1"/>
        <v>0</v>
      </c>
      <c r="F9" s="92">
        <f t="shared" si="1"/>
        <v>0</v>
      </c>
      <c r="G9" s="92">
        <f t="shared" si="1"/>
        <v>0</v>
      </c>
      <c r="H9" s="92">
        <f t="shared" si="1"/>
        <v>0</v>
      </c>
      <c r="I9" s="92">
        <f t="shared" si="1"/>
        <v>0</v>
      </c>
      <c r="J9" s="92">
        <f t="shared" si="1"/>
        <v>0</v>
      </c>
      <c r="K9" s="92">
        <f t="shared" si="2"/>
        <v>0</v>
      </c>
    </row>
    <row r="10" spans="1:11" x14ac:dyDescent="0.2">
      <c r="B10" s="10" t="s">
        <v>186</v>
      </c>
      <c r="C10" s="92">
        <f t="shared" si="1"/>
        <v>0</v>
      </c>
      <c r="D10" s="92">
        <f t="shared" si="1"/>
        <v>0</v>
      </c>
      <c r="E10" s="92">
        <f t="shared" si="1"/>
        <v>0</v>
      </c>
      <c r="F10" s="92">
        <f t="shared" si="1"/>
        <v>0</v>
      </c>
      <c r="G10" s="92">
        <f t="shared" si="1"/>
        <v>0</v>
      </c>
      <c r="H10" s="92">
        <f t="shared" si="1"/>
        <v>0</v>
      </c>
      <c r="I10" s="92">
        <f t="shared" si="1"/>
        <v>0</v>
      </c>
      <c r="J10" s="92">
        <f t="shared" si="1"/>
        <v>0</v>
      </c>
      <c r="K10" s="92">
        <f t="shared" si="2"/>
        <v>0</v>
      </c>
    </row>
    <row r="11" spans="1:11" x14ac:dyDescent="0.2">
      <c r="B11" s="10" t="s">
        <v>190</v>
      </c>
      <c r="C11" s="92">
        <f t="shared" si="1"/>
        <v>0</v>
      </c>
      <c r="D11" s="92">
        <f t="shared" si="1"/>
        <v>0</v>
      </c>
      <c r="E11" s="92">
        <f t="shared" si="1"/>
        <v>0</v>
      </c>
      <c r="F11" s="92">
        <f t="shared" si="1"/>
        <v>0</v>
      </c>
      <c r="G11" s="92">
        <f t="shared" si="1"/>
        <v>0</v>
      </c>
      <c r="H11" s="92">
        <f t="shared" si="1"/>
        <v>0</v>
      </c>
      <c r="I11" s="92">
        <f t="shared" si="1"/>
        <v>0</v>
      </c>
      <c r="J11" s="92">
        <f t="shared" si="1"/>
        <v>0</v>
      </c>
      <c r="K11" s="92">
        <f t="shared" si="2"/>
        <v>0</v>
      </c>
    </row>
    <row r="12" spans="1:11" x14ac:dyDescent="0.2">
      <c r="B12" s="10" t="s">
        <v>188</v>
      </c>
      <c r="C12" s="92">
        <f t="shared" si="1"/>
        <v>0</v>
      </c>
      <c r="D12" s="92">
        <f t="shared" si="1"/>
        <v>0</v>
      </c>
      <c r="E12" s="92">
        <f t="shared" si="1"/>
        <v>0</v>
      </c>
      <c r="F12" s="92">
        <f t="shared" si="1"/>
        <v>0</v>
      </c>
      <c r="G12" s="92">
        <f t="shared" si="1"/>
        <v>0</v>
      </c>
      <c r="H12" s="92">
        <f t="shared" si="1"/>
        <v>0</v>
      </c>
      <c r="I12" s="92">
        <f t="shared" si="1"/>
        <v>0</v>
      </c>
      <c r="J12" s="92">
        <f t="shared" si="1"/>
        <v>0</v>
      </c>
      <c r="K12" s="92">
        <f t="shared" si="2"/>
        <v>0</v>
      </c>
    </row>
    <row r="13" spans="1:11" x14ac:dyDescent="0.2">
      <c r="B13" s="10" t="s">
        <v>189</v>
      </c>
      <c r="C13" s="92">
        <f t="shared" si="1"/>
        <v>0</v>
      </c>
      <c r="D13" s="92">
        <f t="shared" si="1"/>
        <v>0</v>
      </c>
      <c r="E13" s="92">
        <f t="shared" si="1"/>
        <v>0</v>
      </c>
      <c r="F13" s="92">
        <f t="shared" si="1"/>
        <v>0</v>
      </c>
      <c r="G13" s="92">
        <f t="shared" si="1"/>
        <v>0</v>
      </c>
      <c r="H13" s="92">
        <f t="shared" si="1"/>
        <v>0</v>
      </c>
      <c r="I13" s="92">
        <f t="shared" si="1"/>
        <v>0</v>
      </c>
      <c r="J13" s="92">
        <f t="shared" si="1"/>
        <v>0</v>
      </c>
      <c r="K13" s="92">
        <f t="shared" si="2"/>
        <v>0</v>
      </c>
    </row>
    <row r="14" spans="1:11" x14ac:dyDescent="0.2">
      <c r="B14" s="10" t="s">
        <v>417</v>
      </c>
      <c r="C14" s="92">
        <f t="shared" si="1"/>
        <v>2.3837572168239854E-2</v>
      </c>
      <c r="D14" s="92">
        <f t="shared" si="1"/>
        <v>74.695032389179588</v>
      </c>
      <c r="E14" s="92">
        <f t="shared" si="1"/>
        <v>0.11918786084119927</v>
      </c>
      <c r="F14" s="92">
        <f t="shared" si="1"/>
        <v>8.5815259805663473</v>
      </c>
      <c r="G14" s="92">
        <f t="shared" si="1"/>
        <v>5.2561846630968878</v>
      </c>
      <c r="H14" s="92">
        <f t="shared" si="1"/>
        <v>21.847134892191825</v>
      </c>
      <c r="I14" s="92">
        <f t="shared" si="1"/>
        <v>0.32180722427123803</v>
      </c>
      <c r="J14" s="92">
        <f t="shared" si="1"/>
        <v>0</v>
      </c>
      <c r="K14" s="92">
        <f t="shared" si="2"/>
        <v>110.84471058231533</v>
      </c>
    </row>
    <row r="15" spans="1:11" x14ac:dyDescent="0.2">
      <c r="B15" s="10" t="s">
        <v>319</v>
      </c>
      <c r="C15" s="92">
        <f t="shared" si="1"/>
        <v>0</v>
      </c>
      <c r="D15" s="92">
        <f t="shared" si="1"/>
        <v>19.917881999999995</v>
      </c>
      <c r="E15" s="92">
        <f t="shared" si="1"/>
        <v>0.31900000000000001</v>
      </c>
      <c r="F15" s="92">
        <f t="shared" si="1"/>
        <v>9.7000000000000011</v>
      </c>
      <c r="G15" s="92">
        <f t="shared" si="1"/>
        <v>9.3740000000000006</v>
      </c>
      <c r="H15" s="92">
        <f t="shared" si="1"/>
        <v>19.432141000000001</v>
      </c>
      <c r="I15" s="92">
        <f t="shared" si="1"/>
        <v>0</v>
      </c>
      <c r="J15" s="92">
        <f t="shared" si="1"/>
        <v>0</v>
      </c>
      <c r="K15" s="92">
        <f t="shared" si="2"/>
        <v>58.743023000000001</v>
      </c>
    </row>
    <row r="16" spans="1:11" x14ac:dyDescent="0.2">
      <c r="B16" s="10" t="s">
        <v>349</v>
      </c>
      <c r="C16" s="92">
        <f t="shared" si="1"/>
        <v>0</v>
      </c>
      <c r="D16" s="92">
        <f t="shared" si="1"/>
        <v>0</v>
      </c>
      <c r="E16" s="92">
        <f t="shared" si="1"/>
        <v>0</v>
      </c>
      <c r="F16" s="92">
        <f t="shared" si="1"/>
        <v>0</v>
      </c>
      <c r="G16" s="92">
        <f t="shared" si="1"/>
        <v>0</v>
      </c>
      <c r="H16" s="92">
        <f t="shared" si="1"/>
        <v>0</v>
      </c>
      <c r="I16" s="92">
        <f t="shared" si="1"/>
        <v>0</v>
      </c>
      <c r="J16" s="92">
        <f t="shared" si="1"/>
        <v>0</v>
      </c>
      <c r="K16" s="92">
        <f>SUM(C16:J16)</f>
        <v>0</v>
      </c>
    </row>
    <row r="17" spans="1:11" x14ac:dyDescent="0.2">
      <c r="B17" s="10" t="s">
        <v>350</v>
      </c>
      <c r="C17" s="92">
        <f t="shared" si="1"/>
        <v>0</v>
      </c>
      <c r="D17" s="92">
        <f t="shared" si="1"/>
        <v>0</v>
      </c>
      <c r="E17" s="92">
        <f t="shared" si="1"/>
        <v>0</v>
      </c>
      <c r="F17" s="92">
        <f t="shared" si="1"/>
        <v>0</v>
      </c>
      <c r="G17" s="92">
        <f t="shared" si="1"/>
        <v>0</v>
      </c>
      <c r="H17" s="92">
        <f t="shared" si="1"/>
        <v>0</v>
      </c>
      <c r="I17" s="92">
        <f t="shared" si="1"/>
        <v>0</v>
      </c>
      <c r="J17" s="92">
        <f t="shared" si="1"/>
        <v>0</v>
      </c>
      <c r="K17" s="92">
        <f t="shared" si="2"/>
        <v>0</v>
      </c>
    </row>
    <row r="18" spans="1:11" x14ac:dyDescent="0.2">
      <c r="B18" s="10" t="s">
        <v>496</v>
      </c>
      <c r="C18" s="92">
        <f t="shared" si="1"/>
        <v>0</v>
      </c>
      <c r="D18" s="92">
        <f t="shared" si="1"/>
        <v>0</v>
      </c>
      <c r="E18" s="92">
        <f t="shared" si="1"/>
        <v>0</v>
      </c>
      <c r="F18" s="92">
        <f t="shared" si="1"/>
        <v>0</v>
      </c>
      <c r="G18" s="92">
        <f t="shared" si="1"/>
        <v>0</v>
      </c>
      <c r="H18" s="92">
        <f t="shared" si="1"/>
        <v>0</v>
      </c>
      <c r="I18" s="92">
        <f t="shared" si="1"/>
        <v>0</v>
      </c>
      <c r="J18" s="92">
        <f t="shared" si="1"/>
        <v>0</v>
      </c>
      <c r="K18" s="92">
        <f t="shared" si="2"/>
        <v>0</v>
      </c>
    </row>
    <row r="19" spans="1:11" x14ac:dyDescent="0.2">
      <c r="B19" s="10" t="s">
        <v>157</v>
      </c>
      <c r="C19" s="92">
        <f t="shared" si="1"/>
        <v>3.5485956837711712E-2</v>
      </c>
      <c r="D19" s="92">
        <f t="shared" si="1"/>
        <v>162.91844757227483</v>
      </c>
      <c r="E19" s="92">
        <f t="shared" si="1"/>
        <v>1.9383811966869315</v>
      </c>
      <c r="F19" s="92">
        <f t="shared" si="1"/>
        <v>45.021305291534468</v>
      </c>
      <c r="G19" s="92">
        <f t="shared" si="1"/>
        <v>5.9065732881873103</v>
      </c>
      <c r="H19" s="92">
        <f t="shared" si="1"/>
        <v>11.746698153288785</v>
      </c>
      <c r="I19" s="92">
        <f t="shared" si="1"/>
        <v>0.76165793929320391</v>
      </c>
      <c r="J19" s="92">
        <f t="shared" si="1"/>
        <v>0</v>
      </c>
      <c r="K19" s="92">
        <f t="shared" si="2"/>
        <v>228.32854939810321</v>
      </c>
    </row>
    <row r="20" spans="1:11" x14ac:dyDescent="0.2">
      <c r="B20" s="93" t="s">
        <v>403</v>
      </c>
      <c r="C20" s="94">
        <f t="shared" ref="C20:J20" si="3">SUMIF($A$26:$A$66,"N",C$26:C$66)</f>
        <v>0</v>
      </c>
      <c r="D20" s="94">
        <f t="shared" si="3"/>
        <v>116.50357400000001</v>
      </c>
      <c r="E20" s="94">
        <f t="shared" si="3"/>
        <v>3.1861299999999999</v>
      </c>
      <c r="F20" s="94">
        <f t="shared" si="3"/>
        <v>55.160000000000004</v>
      </c>
      <c r="G20" s="94">
        <f t="shared" si="3"/>
        <v>0</v>
      </c>
      <c r="H20" s="94">
        <f t="shared" si="3"/>
        <v>169.48840800000002</v>
      </c>
      <c r="I20" s="94">
        <f t="shared" si="3"/>
        <v>0</v>
      </c>
      <c r="J20" s="94">
        <f t="shared" si="3"/>
        <v>0</v>
      </c>
      <c r="K20" s="92">
        <f>SUM(C20:J20)</f>
        <v>344.33811200000002</v>
      </c>
    </row>
    <row r="21" spans="1:11" s="55" customFormat="1" x14ac:dyDescent="0.2">
      <c r="A21" s="95"/>
      <c r="B21" s="95" t="s">
        <v>327</v>
      </c>
      <c r="C21" s="105">
        <f t="shared" ref="C21:K21" si="4">SUM(C5:C20)</f>
        <v>0.290830198944869</v>
      </c>
      <c r="D21" s="105">
        <f t="shared" si="4"/>
        <v>12949.148059956229</v>
      </c>
      <c r="E21" s="105">
        <f t="shared" si="4"/>
        <v>154.78083556445856</v>
      </c>
      <c r="F21" s="105">
        <f t="shared" si="4"/>
        <v>2229.4083543165816</v>
      </c>
      <c r="G21" s="105">
        <f t="shared" si="4"/>
        <v>1010.4052638711898</v>
      </c>
      <c r="H21" s="105">
        <f t="shared" si="4"/>
        <v>3752.5273780246844</v>
      </c>
      <c r="I21" s="105">
        <f t="shared" si="4"/>
        <v>16.600637153979658</v>
      </c>
      <c r="J21" s="105">
        <f t="shared" si="4"/>
        <v>0</v>
      </c>
      <c r="K21" s="105">
        <f t="shared" si="4"/>
        <v>20113.161359086065</v>
      </c>
    </row>
    <row r="23" spans="1:11" x14ac:dyDescent="0.2">
      <c r="C23" s="96"/>
      <c r="D23" s="96"/>
      <c r="E23" s="96"/>
      <c r="F23" s="96"/>
      <c r="G23" s="96"/>
      <c r="H23" s="96"/>
      <c r="I23" s="96"/>
      <c r="J23" s="96"/>
      <c r="K23" s="96"/>
    </row>
    <row r="24" spans="1:11" x14ac:dyDescent="0.2">
      <c r="A24" s="90" t="s">
        <v>329</v>
      </c>
      <c r="K24" s="97"/>
    </row>
    <row r="25" spans="1:11" x14ac:dyDescent="0.2">
      <c r="A25" s="55"/>
      <c r="B25" s="55" t="str">
        <f t="shared" ref="B25:B66" si="5">B81</f>
        <v>Description</v>
      </c>
      <c r="C25" s="91" t="str">
        <f>PROPER(VLOOKUP(C81,fips_xref!$A$5:$B$26,2,FALSE))</f>
        <v>Delta</v>
      </c>
      <c r="D25" s="91" t="str">
        <f>PROPER(VLOOKUP(D81,fips_xref!$A$5:$B$26,2,FALSE))</f>
        <v>Garfield</v>
      </c>
      <c r="E25" s="91" t="str">
        <f>PROPER(VLOOKUP(E81,fips_xref!$A$5:$B$26,2,FALSE))</f>
        <v>Gunnison</v>
      </c>
      <c r="F25" s="91" t="str">
        <f>PROPER(VLOOKUP(F81,fips_xref!$A$5:$B$26,2,FALSE))</f>
        <v>Mesa</v>
      </c>
      <c r="G25" s="91" t="str">
        <f>PROPER(VLOOKUP(G81,fips_xref!$A$5:$B$26,2,FALSE))</f>
        <v>Moffat</v>
      </c>
      <c r="H25" s="91" t="str">
        <f>PROPER(VLOOKUP(H81,fips_xref!$A$5:$B$26,2,FALSE))</f>
        <v>Rio Blanco</v>
      </c>
      <c r="I25" s="91" t="str">
        <f>PROPER(VLOOKUP(I81,fips_xref!$A$5:$B$26,2,FALSE))</f>
        <v>Routt</v>
      </c>
      <c r="J25" s="91" t="str">
        <f>PROPER(VLOOKUP(J81,fips_xref!$A$5:$B$26,2,FALSE))</f>
        <v>Pitkin</v>
      </c>
      <c r="K25" s="91" t="s">
        <v>125</v>
      </c>
    </row>
    <row r="26" spans="1:11" x14ac:dyDescent="0.2">
      <c r="A26" s="10" t="str">
        <f>VLOOKUP(B26,by_src_allpol!$I$26:$J$67,2,FALSE)</f>
        <v>Y</v>
      </c>
      <c r="B26" s="10" t="str">
        <f t="shared" si="5"/>
        <v>Compressor Engines</v>
      </c>
      <c r="C26" s="98">
        <f t="shared" ref="C26:C66" si="6">C82</f>
        <v>0</v>
      </c>
      <c r="D26" s="98">
        <f t="shared" ref="D26:J26" si="7">D82</f>
        <v>4267.4506870000023</v>
      </c>
      <c r="E26" s="98">
        <f t="shared" si="7"/>
        <v>143.52305899999999</v>
      </c>
      <c r="F26" s="98">
        <f t="shared" si="7"/>
        <v>979.47638399999948</v>
      </c>
      <c r="G26" s="98">
        <f t="shared" si="7"/>
        <v>840.80833099999984</v>
      </c>
      <c r="H26" s="98">
        <f t="shared" si="7"/>
        <v>2441.398451999999</v>
      </c>
      <c r="I26" s="98">
        <f t="shared" si="7"/>
        <v>12.950000000000001</v>
      </c>
      <c r="J26" s="98">
        <f t="shared" si="7"/>
        <v>0</v>
      </c>
      <c r="K26" s="98">
        <f t="shared" ref="K26:K66" si="8">SUM(C26:J26)</f>
        <v>8685.6069130000014</v>
      </c>
    </row>
    <row r="27" spans="1:11" x14ac:dyDescent="0.2">
      <c r="A27" s="10" t="str">
        <f>VLOOKUP(B27,by_src_allpol!$I$26:$J$67,2,FALSE)</f>
        <v>Y</v>
      </c>
      <c r="B27" s="10" t="str">
        <f t="shared" si="5"/>
        <v>Drill rigs</v>
      </c>
      <c r="C27" s="98">
        <f t="shared" si="6"/>
        <v>0</v>
      </c>
      <c r="D27" s="98">
        <f t="shared" ref="D27:J36" si="9">D83</f>
        <v>7582.2362867411748</v>
      </c>
      <c r="E27" s="98">
        <f t="shared" si="9"/>
        <v>4.5375441572358914</v>
      </c>
      <c r="F27" s="98">
        <f t="shared" si="9"/>
        <v>1048.172700321491</v>
      </c>
      <c r="G27" s="98">
        <f t="shared" si="9"/>
        <v>99.825971459189631</v>
      </c>
      <c r="H27" s="98">
        <f t="shared" si="9"/>
        <v>889.35865481823475</v>
      </c>
      <c r="I27" s="98">
        <f t="shared" si="9"/>
        <v>0</v>
      </c>
      <c r="J27" s="98">
        <f t="shared" si="9"/>
        <v>0</v>
      </c>
      <c r="K27" s="98">
        <f t="shared" si="8"/>
        <v>9624.1311574973261</v>
      </c>
    </row>
    <row r="28" spans="1:11" x14ac:dyDescent="0.2">
      <c r="A28" s="10" t="str">
        <f>VLOOKUP(B28,by_src_allpol!$I$26:$J$67,2,FALSE)</f>
        <v>Y</v>
      </c>
      <c r="B28" s="10" t="str">
        <f t="shared" si="5"/>
        <v>Exempt engines</v>
      </c>
      <c r="C28" s="98">
        <f t="shared" si="6"/>
        <v>4.4941067130448403E-2</v>
      </c>
      <c r="D28" s="98">
        <f t="shared" si="9"/>
        <v>140.82283385326008</v>
      </c>
      <c r="E28" s="98">
        <f t="shared" si="9"/>
        <v>0.22470533565224204</v>
      </c>
      <c r="F28" s="98">
        <f t="shared" si="9"/>
        <v>16.132821711941652</v>
      </c>
      <c r="G28" s="98">
        <f t="shared" si="9"/>
        <v>8.0964880414486817</v>
      </c>
      <c r="H28" s="98">
        <f t="shared" si="9"/>
        <v>28.268514187007749</v>
      </c>
      <c r="I28" s="98">
        <f t="shared" si="9"/>
        <v>4.8536352500884283E-2</v>
      </c>
      <c r="J28" s="98">
        <f t="shared" si="9"/>
        <v>0</v>
      </c>
      <c r="K28" s="98">
        <f t="shared" si="8"/>
        <v>193.63884054894174</v>
      </c>
    </row>
    <row r="29" spans="1:11" x14ac:dyDescent="0.2">
      <c r="A29" s="10" t="str">
        <f>VLOOKUP(B29,by_src_allpol!$I$26:$J$67,2,FALSE)</f>
        <v>Y</v>
      </c>
      <c r="B29" s="10" t="str">
        <f t="shared" si="5"/>
        <v>Heaters</v>
      </c>
      <c r="C29" s="98">
        <f t="shared" si="6"/>
        <v>0.18656560280846904</v>
      </c>
      <c r="D29" s="98">
        <f t="shared" si="9"/>
        <v>584.60331640033769</v>
      </c>
      <c r="E29" s="98">
        <f t="shared" si="9"/>
        <v>0.93282801404234517</v>
      </c>
      <c r="F29" s="98">
        <f t="shared" si="9"/>
        <v>67.163617011048856</v>
      </c>
      <c r="G29" s="98">
        <f t="shared" si="9"/>
        <v>41.137715419267423</v>
      </c>
      <c r="H29" s="98">
        <f t="shared" si="9"/>
        <v>170.98737497396183</v>
      </c>
      <c r="I29" s="98">
        <f t="shared" si="9"/>
        <v>2.5186356379143318</v>
      </c>
      <c r="J29" s="98">
        <f t="shared" si="9"/>
        <v>0</v>
      </c>
      <c r="K29" s="98">
        <f t="shared" si="8"/>
        <v>867.53005305938098</v>
      </c>
    </row>
    <row r="30" spans="1:11" x14ac:dyDescent="0.2">
      <c r="A30" s="10" t="str">
        <f>VLOOKUP(B30,by_src_allpol!$I$26:$J$67,2,FALSE)</f>
        <v>Y</v>
      </c>
      <c r="B30" s="10" t="str">
        <f t="shared" si="5"/>
        <v>Pneumatic devices</v>
      </c>
      <c r="C30" s="98">
        <f t="shared" si="6"/>
        <v>0</v>
      </c>
      <c r="D30" s="98">
        <f t="shared" si="9"/>
        <v>0</v>
      </c>
      <c r="E30" s="98">
        <f t="shared" si="9"/>
        <v>0</v>
      </c>
      <c r="F30" s="98">
        <f t="shared" si="9"/>
        <v>0</v>
      </c>
      <c r="G30" s="98">
        <f t="shared" si="9"/>
        <v>0</v>
      </c>
      <c r="H30" s="98">
        <f t="shared" si="9"/>
        <v>0</v>
      </c>
      <c r="I30" s="98">
        <f t="shared" si="9"/>
        <v>0</v>
      </c>
      <c r="J30" s="98">
        <f t="shared" si="9"/>
        <v>0</v>
      </c>
      <c r="K30" s="98">
        <f t="shared" si="8"/>
        <v>0</v>
      </c>
    </row>
    <row r="31" spans="1:11" x14ac:dyDescent="0.2">
      <c r="A31" s="10" t="str">
        <f>VLOOKUP(B31,by_src_allpol!$I$26:$J$67,2,FALSE)</f>
        <v>Y</v>
      </c>
      <c r="B31" s="10" t="str">
        <f t="shared" si="5"/>
        <v>Pneumatic pumps</v>
      </c>
      <c r="C31" s="98">
        <f t="shared" si="6"/>
        <v>0</v>
      </c>
      <c r="D31" s="98">
        <f t="shared" si="9"/>
        <v>0</v>
      </c>
      <c r="E31" s="98">
        <f t="shared" si="9"/>
        <v>0</v>
      </c>
      <c r="F31" s="98">
        <f t="shared" si="9"/>
        <v>0</v>
      </c>
      <c r="G31" s="98">
        <f t="shared" si="9"/>
        <v>0</v>
      </c>
      <c r="H31" s="98">
        <f t="shared" si="9"/>
        <v>0</v>
      </c>
      <c r="I31" s="98">
        <f t="shared" si="9"/>
        <v>0</v>
      </c>
      <c r="J31" s="98">
        <f t="shared" si="9"/>
        <v>0</v>
      </c>
      <c r="K31" s="98">
        <f t="shared" si="8"/>
        <v>0</v>
      </c>
    </row>
    <row r="32" spans="1:11" x14ac:dyDescent="0.2">
      <c r="A32" s="10" t="str">
        <f>VLOOKUP(B32,by_src_allpol!$I$26:$J$67,2,FALSE)</f>
        <v>Y</v>
      </c>
      <c r="B32" s="10" t="str">
        <f t="shared" si="5"/>
        <v>Venting - blowdowns</v>
      </c>
      <c r="C32" s="98">
        <f t="shared" si="6"/>
        <v>0</v>
      </c>
      <c r="D32" s="98">
        <f t="shared" si="9"/>
        <v>0</v>
      </c>
      <c r="E32" s="98">
        <f t="shared" si="9"/>
        <v>0</v>
      </c>
      <c r="F32" s="98">
        <f t="shared" si="9"/>
        <v>0</v>
      </c>
      <c r="G32" s="98">
        <f t="shared" si="9"/>
        <v>0</v>
      </c>
      <c r="H32" s="98">
        <f t="shared" si="9"/>
        <v>0</v>
      </c>
      <c r="I32" s="98">
        <f t="shared" si="9"/>
        <v>0</v>
      </c>
      <c r="J32" s="98">
        <f t="shared" si="9"/>
        <v>0</v>
      </c>
      <c r="K32" s="98">
        <f t="shared" si="8"/>
        <v>0</v>
      </c>
    </row>
    <row r="33" spans="1:11" x14ac:dyDescent="0.2">
      <c r="A33" s="10" t="str">
        <f>VLOOKUP(B33,by_src_allpol!$I$26:$J$67,2,FALSE)</f>
        <v>Y</v>
      </c>
      <c r="B33" s="10" t="str">
        <f t="shared" si="5"/>
        <v>Venting - initial completions</v>
      </c>
      <c r="C33" s="98">
        <f t="shared" si="6"/>
        <v>0</v>
      </c>
      <c r="D33" s="98">
        <f t="shared" si="9"/>
        <v>0</v>
      </c>
      <c r="E33" s="98">
        <f t="shared" si="9"/>
        <v>0</v>
      </c>
      <c r="F33" s="98">
        <f t="shared" si="9"/>
        <v>0</v>
      </c>
      <c r="G33" s="98">
        <f t="shared" si="9"/>
        <v>0</v>
      </c>
      <c r="H33" s="98">
        <f t="shared" si="9"/>
        <v>0</v>
      </c>
      <c r="I33" s="98">
        <f t="shared" si="9"/>
        <v>0</v>
      </c>
      <c r="J33" s="98">
        <f t="shared" si="9"/>
        <v>0</v>
      </c>
      <c r="K33" s="98">
        <f t="shared" si="8"/>
        <v>0</v>
      </c>
    </row>
    <row r="34" spans="1:11" x14ac:dyDescent="0.2">
      <c r="A34" s="10" t="str">
        <f>VLOOKUP(B34,by_src_allpol!$I$26:$J$67,2,FALSE)</f>
        <v>Y</v>
      </c>
      <c r="B34" s="10" t="str">
        <f t="shared" si="5"/>
        <v>Venting - recompletions</v>
      </c>
      <c r="C34" s="98">
        <f t="shared" si="6"/>
        <v>0</v>
      </c>
      <c r="D34" s="98">
        <f t="shared" si="9"/>
        <v>0</v>
      </c>
      <c r="E34" s="98">
        <f t="shared" si="9"/>
        <v>0</v>
      </c>
      <c r="F34" s="98">
        <f t="shared" si="9"/>
        <v>0</v>
      </c>
      <c r="G34" s="98">
        <f t="shared" si="9"/>
        <v>0</v>
      </c>
      <c r="H34" s="98">
        <f t="shared" si="9"/>
        <v>0</v>
      </c>
      <c r="I34" s="98">
        <f t="shared" si="9"/>
        <v>0</v>
      </c>
      <c r="J34" s="98">
        <f t="shared" si="9"/>
        <v>0</v>
      </c>
      <c r="K34" s="98">
        <f t="shared" si="8"/>
        <v>0</v>
      </c>
    </row>
    <row r="35" spans="1:11" x14ac:dyDescent="0.2">
      <c r="A35" s="10" t="str">
        <f>VLOOKUP(B35,by_src_allpol!$I$26:$J$67,2,FALSE)</f>
        <v>Y</v>
      </c>
      <c r="B35" s="10" t="str">
        <f t="shared" si="5"/>
        <v>Workover rigs</v>
      </c>
      <c r="C35" s="98">
        <f t="shared" si="6"/>
        <v>2.3837572168239854E-2</v>
      </c>
      <c r="D35" s="98">
        <f t="shared" si="9"/>
        <v>74.695032389179588</v>
      </c>
      <c r="E35" s="98">
        <f t="shared" si="9"/>
        <v>0.11918786084119927</v>
      </c>
      <c r="F35" s="98">
        <f t="shared" si="9"/>
        <v>8.5815259805663473</v>
      </c>
      <c r="G35" s="98">
        <f t="shared" si="9"/>
        <v>5.2561846630968878</v>
      </c>
      <c r="H35" s="98">
        <f t="shared" si="9"/>
        <v>21.847134892191825</v>
      </c>
      <c r="I35" s="98">
        <f t="shared" si="9"/>
        <v>0.32180722427123803</v>
      </c>
      <c r="J35" s="98">
        <f t="shared" si="9"/>
        <v>0</v>
      </c>
      <c r="K35" s="98">
        <f t="shared" si="8"/>
        <v>110.84471058231533</v>
      </c>
    </row>
    <row r="36" spans="1:11" x14ac:dyDescent="0.2">
      <c r="A36" s="10" t="str">
        <f>VLOOKUP(B36,by_src_allpol!$I$26:$J$67,2,FALSE)</f>
        <v>N</v>
      </c>
      <c r="B36" s="10" t="str">
        <f t="shared" si="5"/>
        <v>Natural Gas Production, Flares</v>
      </c>
      <c r="C36" s="98">
        <f t="shared" si="6"/>
        <v>0</v>
      </c>
      <c r="D36" s="98">
        <f t="shared" si="9"/>
        <v>6.83</v>
      </c>
      <c r="E36" s="98">
        <f t="shared" si="9"/>
        <v>0</v>
      </c>
      <c r="F36" s="98">
        <f t="shared" si="9"/>
        <v>3.9</v>
      </c>
      <c r="G36" s="98">
        <f t="shared" si="9"/>
        <v>0</v>
      </c>
      <c r="H36" s="98">
        <f t="shared" si="9"/>
        <v>15.469999999999999</v>
      </c>
      <c r="I36" s="98">
        <f t="shared" si="9"/>
        <v>0</v>
      </c>
      <c r="J36" s="98">
        <f t="shared" si="9"/>
        <v>0</v>
      </c>
      <c r="K36" s="98">
        <f t="shared" si="8"/>
        <v>26.2</v>
      </c>
    </row>
    <row r="37" spans="1:11" x14ac:dyDescent="0.2">
      <c r="A37" s="10" t="str">
        <f>VLOOKUP(B37,by_src_allpol!$I$26:$J$67,2,FALSE)</f>
        <v>N</v>
      </c>
      <c r="B37" s="10" t="str">
        <f t="shared" si="5"/>
        <v>Natural Gas Production, Other Not Classified</v>
      </c>
      <c r="C37" s="98">
        <f t="shared" si="6"/>
        <v>0</v>
      </c>
      <c r="D37" s="98">
        <f t="shared" ref="D37:J46" si="10">D93</f>
        <v>0</v>
      </c>
      <c r="E37" s="98">
        <f t="shared" si="10"/>
        <v>0</v>
      </c>
      <c r="F37" s="98">
        <f t="shared" si="10"/>
        <v>0</v>
      </c>
      <c r="G37" s="98">
        <f t="shared" si="10"/>
        <v>0</v>
      </c>
      <c r="H37" s="98">
        <f t="shared" si="10"/>
        <v>0</v>
      </c>
      <c r="I37" s="98">
        <f t="shared" si="10"/>
        <v>0</v>
      </c>
      <c r="J37" s="98">
        <f t="shared" si="10"/>
        <v>0</v>
      </c>
      <c r="K37" s="98">
        <f t="shared" si="8"/>
        <v>0</v>
      </c>
    </row>
    <row r="38" spans="1:11" x14ac:dyDescent="0.2">
      <c r="A38" s="10" t="str">
        <f>VLOOKUP(B38,by_src_allpol!$I$26:$J$67,2,FALSE)</f>
        <v>N</v>
      </c>
      <c r="B38" s="10" t="str">
        <f t="shared" si="5"/>
        <v>Oil Production, Processing Operations: Not Classified</v>
      </c>
      <c r="C38" s="98">
        <f t="shared" si="6"/>
        <v>0</v>
      </c>
      <c r="D38" s="98">
        <f t="shared" si="10"/>
        <v>0</v>
      </c>
      <c r="E38" s="98">
        <f t="shared" si="10"/>
        <v>0</v>
      </c>
      <c r="F38" s="98">
        <f t="shared" si="10"/>
        <v>0</v>
      </c>
      <c r="G38" s="98">
        <f t="shared" si="10"/>
        <v>0</v>
      </c>
      <c r="H38" s="98">
        <f t="shared" si="10"/>
        <v>0</v>
      </c>
      <c r="I38" s="98">
        <f t="shared" si="10"/>
        <v>0</v>
      </c>
      <c r="J38" s="98">
        <f t="shared" si="10"/>
        <v>0</v>
      </c>
      <c r="K38" s="98">
        <f t="shared" si="8"/>
        <v>0</v>
      </c>
    </row>
    <row r="39" spans="1:11" x14ac:dyDescent="0.2">
      <c r="A39" s="10" t="str">
        <f>VLOOKUP(B39,by_src_allpol!$I$26:$J$67,2,FALSE)</f>
        <v>N</v>
      </c>
      <c r="B39" s="10" t="str">
        <f t="shared" si="5"/>
        <v>Natural Gas Processing Facilities, Process Valves</v>
      </c>
      <c r="C39" s="98">
        <f t="shared" si="6"/>
        <v>0</v>
      </c>
      <c r="D39" s="98">
        <f t="shared" si="10"/>
        <v>0</v>
      </c>
      <c r="E39" s="98">
        <f t="shared" si="10"/>
        <v>0</v>
      </c>
      <c r="F39" s="98">
        <f t="shared" si="10"/>
        <v>0</v>
      </c>
      <c r="G39" s="98">
        <f t="shared" si="10"/>
        <v>0</v>
      </c>
      <c r="H39" s="98">
        <f t="shared" si="10"/>
        <v>0</v>
      </c>
      <c r="I39" s="98">
        <f t="shared" si="10"/>
        <v>0</v>
      </c>
      <c r="J39" s="98">
        <f t="shared" si="10"/>
        <v>0</v>
      </c>
      <c r="K39" s="98">
        <f t="shared" si="8"/>
        <v>0</v>
      </c>
    </row>
    <row r="40" spans="1:11" x14ac:dyDescent="0.2">
      <c r="A40" s="10" t="str">
        <f>VLOOKUP(B40,by_src_allpol!$I$26:$J$67,2,FALSE)</f>
        <v>N</v>
      </c>
      <c r="B40" s="10" t="str">
        <f t="shared" si="5"/>
        <v>Natural Gas Processing Facilities, Gas Sweeting: Amine Process</v>
      </c>
      <c r="C40" s="98">
        <f t="shared" si="6"/>
        <v>0</v>
      </c>
      <c r="D40" s="98">
        <f t="shared" si="10"/>
        <v>4.6100000000000003</v>
      </c>
      <c r="E40" s="98">
        <f t="shared" si="10"/>
        <v>0</v>
      </c>
      <c r="F40" s="98">
        <f t="shared" si="10"/>
        <v>45.52</v>
      </c>
      <c r="G40" s="98">
        <f t="shared" si="10"/>
        <v>0</v>
      </c>
      <c r="H40" s="98">
        <f t="shared" si="10"/>
        <v>3.0784000000000002</v>
      </c>
      <c r="I40" s="98">
        <f t="shared" si="10"/>
        <v>0</v>
      </c>
      <c r="J40" s="98">
        <f t="shared" si="10"/>
        <v>0</v>
      </c>
      <c r="K40" s="98">
        <f t="shared" si="8"/>
        <v>53.208400000000005</v>
      </c>
    </row>
    <row r="41" spans="1:11" x14ac:dyDescent="0.2">
      <c r="A41" s="10" t="str">
        <f>VLOOKUP(B41,by_src_allpol!$I$26:$J$67,2,FALSE)</f>
        <v>N</v>
      </c>
      <c r="B41" s="10" t="str">
        <f t="shared" si="5"/>
        <v>Natural Gas Production, Flares Combusting Gases &lt;1000 BTU/scf</v>
      </c>
      <c r="C41" s="98">
        <f t="shared" si="6"/>
        <v>0</v>
      </c>
      <c r="D41" s="98">
        <f t="shared" si="10"/>
        <v>0.2</v>
      </c>
      <c r="E41" s="98">
        <f t="shared" si="10"/>
        <v>0</v>
      </c>
      <c r="F41" s="98">
        <f t="shared" si="10"/>
        <v>0</v>
      </c>
      <c r="G41" s="98">
        <f t="shared" si="10"/>
        <v>0</v>
      </c>
      <c r="H41" s="98">
        <f t="shared" si="10"/>
        <v>0</v>
      </c>
      <c r="I41" s="98">
        <f t="shared" si="10"/>
        <v>0</v>
      </c>
      <c r="J41" s="98">
        <f t="shared" si="10"/>
        <v>0</v>
      </c>
      <c r="K41" s="98">
        <f t="shared" si="8"/>
        <v>0.2</v>
      </c>
    </row>
    <row r="42" spans="1:11" x14ac:dyDescent="0.2">
      <c r="A42" s="10" t="str">
        <f>VLOOKUP(B42,by_src_allpol!$I$26:$J$67,2,FALSE)</f>
        <v>N</v>
      </c>
      <c r="B42" s="10" t="str">
        <f t="shared" si="5"/>
        <v>Natural Gas Production, Gas Sweetening: Amine Process</v>
      </c>
      <c r="C42" s="98">
        <f t="shared" si="6"/>
        <v>0</v>
      </c>
      <c r="D42" s="98">
        <f t="shared" si="10"/>
        <v>2.8</v>
      </c>
      <c r="E42" s="98">
        <f t="shared" si="10"/>
        <v>0</v>
      </c>
      <c r="F42" s="98">
        <f t="shared" si="10"/>
        <v>0</v>
      </c>
      <c r="G42" s="98">
        <f t="shared" si="10"/>
        <v>0</v>
      </c>
      <c r="H42" s="98">
        <f t="shared" si="10"/>
        <v>51.200007999999997</v>
      </c>
      <c r="I42" s="98">
        <f t="shared" si="10"/>
        <v>0</v>
      </c>
      <c r="J42" s="98">
        <f t="shared" si="10"/>
        <v>0</v>
      </c>
      <c r="K42" s="98">
        <f t="shared" si="8"/>
        <v>54.000007999999994</v>
      </c>
    </row>
    <row r="43" spans="1:11" x14ac:dyDescent="0.2">
      <c r="A43" s="10" t="str">
        <f>VLOOKUP(B43,by_src_allpol!$I$26:$J$67,2,FALSE)</f>
        <v>Y</v>
      </c>
      <c r="B43" s="10" t="str">
        <f t="shared" si="5"/>
        <v>Glycol Dehydrator</v>
      </c>
      <c r="C43" s="98">
        <f t="shared" si="6"/>
        <v>0</v>
      </c>
      <c r="D43" s="98">
        <f t="shared" si="10"/>
        <v>19.917881999999995</v>
      </c>
      <c r="E43" s="98">
        <f t="shared" si="10"/>
        <v>0.31900000000000001</v>
      </c>
      <c r="F43" s="98">
        <f t="shared" si="10"/>
        <v>9.7000000000000011</v>
      </c>
      <c r="G43" s="98">
        <f t="shared" si="10"/>
        <v>9.3740000000000006</v>
      </c>
      <c r="H43" s="98">
        <f t="shared" si="10"/>
        <v>19.432141000000001</v>
      </c>
      <c r="I43" s="98">
        <f t="shared" si="10"/>
        <v>0</v>
      </c>
      <c r="J43" s="98">
        <f t="shared" si="10"/>
        <v>0</v>
      </c>
      <c r="K43" s="98">
        <f t="shared" si="8"/>
        <v>58.743023000000001</v>
      </c>
    </row>
    <row r="44" spans="1:11" x14ac:dyDescent="0.2">
      <c r="A44" s="10" t="str">
        <f>VLOOKUP(B44,by_src_allpol!$I$26:$J$67,2,FALSE)</f>
        <v>N</v>
      </c>
      <c r="B44" s="10" t="str">
        <f t="shared" si="5"/>
        <v>Process Heaters</v>
      </c>
      <c r="C44" s="98">
        <f t="shared" si="6"/>
        <v>0</v>
      </c>
      <c r="D44" s="98">
        <f t="shared" si="10"/>
        <v>77.599975000000015</v>
      </c>
      <c r="E44" s="98">
        <f t="shared" si="10"/>
        <v>0</v>
      </c>
      <c r="F44" s="98">
        <f t="shared" si="10"/>
        <v>5.74</v>
      </c>
      <c r="G44" s="98">
        <f t="shared" si="10"/>
        <v>0</v>
      </c>
      <c r="H44" s="98">
        <f t="shared" si="10"/>
        <v>86.039999999999992</v>
      </c>
      <c r="I44" s="98">
        <f t="shared" si="10"/>
        <v>0</v>
      </c>
      <c r="J44" s="98">
        <f t="shared" si="10"/>
        <v>0</v>
      </c>
      <c r="K44" s="98">
        <f t="shared" si="8"/>
        <v>169.379975</v>
      </c>
    </row>
    <row r="45" spans="1:11" x14ac:dyDescent="0.2">
      <c r="A45" s="10" t="str">
        <f>VLOOKUP(B45,by_src_allpol!$I$26:$J$67,2,FALSE)</f>
        <v>N</v>
      </c>
      <c r="B45" s="10" t="str">
        <f t="shared" si="5"/>
        <v>Tank Losses</v>
      </c>
      <c r="C45" s="98">
        <f t="shared" si="6"/>
        <v>0</v>
      </c>
      <c r="D45" s="98">
        <f t="shared" si="10"/>
        <v>0.16359899999999999</v>
      </c>
      <c r="E45" s="98">
        <f t="shared" si="10"/>
        <v>0</v>
      </c>
      <c r="F45" s="98">
        <f t="shared" si="10"/>
        <v>0</v>
      </c>
      <c r="G45" s="98">
        <f t="shared" si="10"/>
        <v>0</v>
      </c>
      <c r="H45" s="98">
        <f t="shared" si="10"/>
        <v>0</v>
      </c>
      <c r="I45" s="98">
        <f t="shared" si="10"/>
        <v>0</v>
      </c>
      <c r="J45" s="98">
        <f t="shared" si="10"/>
        <v>0</v>
      </c>
      <c r="K45" s="98">
        <f t="shared" si="8"/>
        <v>0.16359899999999999</v>
      </c>
    </row>
    <row r="46" spans="1:11" x14ac:dyDescent="0.2">
      <c r="A46" s="10" t="str">
        <f>VLOOKUP(B46,by_src_allpol!$I$26:$J$67,2,FALSE)</f>
        <v>Y</v>
      </c>
      <c r="B46" s="10" t="str">
        <f t="shared" si="5"/>
        <v>Unpermitted Fugitives</v>
      </c>
      <c r="C46" s="98">
        <f t="shared" si="6"/>
        <v>0</v>
      </c>
      <c r="D46" s="98">
        <f t="shared" si="10"/>
        <v>0</v>
      </c>
      <c r="E46" s="98">
        <f t="shared" si="10"/>
        <v>0</v>
      </c>
      <c r="F46" s="98">
        <f t="shared" si="10"/>
        <v>0</v>
      </c>
      <c r="G46" s="98">
        <f t="shared" si="10"/>
        <v>0</v>
      </c>
      <c r="H46" s="98">
        <f t="shared" si="10"/>
        <v>0</v>
      </c>
      <c r="I46" s="98">
        <f t="shared" si="10"/>
        <v>0</v>
      </c>
      <c r="J46" s="98">
        <f t="shared" si="10"/>
        <v>0</v>
      </c>
      <c r="K46" s="98">
        <f t="shared" si="8"/>
        <v>0</v>
      </c>
    </row>
    <row r="47" spans="1:11" x14ac:dyDescent="0.2">
      <c r="A47" s="10" t="str">
        <f>VLOOKUP(B47,by_src_allpol!$I$26:$J$67,2,FALSE)</f>
        <v>Y</v>
      </c>
      <c r="B47" s="10" t="str">
        <f t="shared" si="5"/>
        <v>Permitted Fugitives</v>
      </c>
      <c r="C47" s="98">
        <f t="shared" si="6"/>
        <v>0</v>
      </c>
      <c r="D47" s="98">
        <f t="shared" ref="D47:J56" si="11">D103</f>
        <v>0</v>
      </c>
      <c r="E47" s="98">
        <f t="shared" si="11"/>
        <v>0</v>
      </c>
      <c r="F47" s="98">
        <f t="shared" si="11"/>
        <v>0</v>
      </c>
      <c r="G47" s="98">
        <f t="shared" si="11"/>
        <v>0</v>
      </c>
      <c r="H47" s="98">
        <f t="shared" si="11"/>
        <v>0</v>
      </c>
      <c r="I47" s="98">
        <f t="shared" si="11"/>
        <v>0</v>
      </c>
      <c r="J47" s="98">
        <f t="shared" si="11"/>
        <v>0</v>
      </c>
      <c r="K47" s="98">
        <f t="shared" si="8"/>
        <v>0</v>
      </c>
    </row>
    <row r="48" spans="1:11" x14ac:dyDescent="0.2">
      <c r="A48" s="10" t="str">
        <f>VLOOKUP(B48,by_src_allpol!$I$26:$J$67,2,FALSE)</f>
        <v>N</v>
      </c>
      <c r="B48" s="10" t="str">
        <f t="shared" si="5"/>
        <v>Gas Plant Truck Loading</v>
      </c>
      <c r="C48" s="98">
        <f t="shared" si="6"/>
        <v>0</v>
      </c>
      <c r="D48" s="98">
        <f t="shared" si="11"/>
        <v>0</v>
      </c>
      <c r="E48" s="98">
        <f t="shared" si="11"/>
        <v>0</v>
      </c>
      <c r="F48" s="98">
        <f t="shared" si="11"/>
        <v>0</v>
      </c>
      <c r="G48" s="98">
        <f t="shared" si="11"/>
        <v>0</v>
      </c>
      <c r="H48" s="98">
        <f t="shared" si="11"/>
        <v>0</v>
      </c>
      <c r="I48" s="98">
        <f t="shared" si="11"/>
        <v>0</v>
      </c>
      <c r="J48" s="98">
        <f t="shared" si="11"/>
        <v>0</v>
      </c>
      <c r="K48" s="98">
        <f t="shared" si="8"/>
        <v>0</v>
      </c>
    </row>
    <row r="49" spans="1:11" x14ac:dyDescent="0.2">
      <c r="A49" s="10" t="str">
        <f>VLOOKUP(B49,by_src_allpol!$I$26:$J$67,2,FALSE)</f>
        <v>N</v>
      </c>
      <c r="B49" s="10" t="str">
        <f t="shared" si="5"/>
        <v>Oil Tank</v>
      </c>
      <c r="C49" s="98">
        <f t="shared" si="6"/>
        <v>0</v>
      </c>
      <c r="D49" s="98">
        <f t="shared" si="11"/>
        <v>0</v>
      </c>
      <c r="E49" s="98">
        <f t="shared" si="11"/>
        <v>0</v>
      </c>
      <c r="F49" s="98">
        <f t="shared" si="11"/>
        <v>0</v>
      </c>
      <c r="G49" s="98">
        <f t="shared" si="11"/>
        <v>0</v>
      </c>
      <c r="H49" s="98">
        <f t="shared" si="11"/>
        <v>0</v>
      </c>
      <c r="I49" s="98">
        <f t="shared" si="11"/>
        <v>0</v>
      </c>
      <c r="J49" s="98">
        <f t="shared" si="11"/>
        <v>0</v>
      </c>
      <c r="K49" s="98">
        <f t="shared" si="8"/>
        <v>0</v>
      </c>
    </row>
    <row r="50" spans="1:11" x14ac:dyDescent="0.2">
      <c r="A50" s="10" t="str">
        <f>VLOOKUP(B50,by_src_allpol!$I$26:$J$67,2,FALSE)</f>
        <v>N</v>
      </c>
      <c r="B50" s="10" t="str">
        <f t="shared" si="5"/>
        <v>Gas Well Truck Loading</v>
      </c>
      <c r="C50" s="98">
        <f t="shared" si="6"/>
        <v>0</v>
      </c>
      <c r="D50" s="98">
        <f t="shared" si="11"/>
        <v>0</v>
      </c>
      <c r="E50" s="98">
        <f t="shared" si="11"/>
        <v>0</v>
      </c>
      <c r="F50" s="98">
        <f t="shared" si="11"/>
        <v>0</v>
      </c>
      <c r="G50" s="98">
        <f t="shared" si="11"/>
        <v>0</v>
      </c>
      <c r="H50" s="98">
        <f t="shared" si="11"/>
        <v>0</v>
      </c>
      <c r="I50" s="98">
        <f t="shared" si="11"/>
        <v>0</v>
      </c>
      <c r="J50" s="98">
        <f t="shared" si="11"/>
        <v>0</v>
      </c>
      <c r="K50" s="98">
        <f t="shared" si="8"/>
        <v>0</v>
      </c>
    </row>
    <row r="51" spans="1:11" x14ac:dyDescent="0.2">
      <c r="A51" s="10" t="str">
        <f>VLOOKUP(B51,by_src_allpol!$I$26:$J$67,2,FALSE)</f>
        <v>N</v>
      </c>
      <c r="B51" s="10" t="str">
        <f t="shared" si="5"/>
        <v>Oil Well Truck Loading</v>
      </c>
      <c r="C51" s="98">
        <f t="shared" si="6"/>
        <v>0</v>
      </c>
      <c r="D51" s="98">
        <f t="shared" si="11"/>
        <v>0</v>
      </c>
      <c r="E51" s="98">
        <f t="shared" si="11"/>
        <v>0</v>
      </c>
      <c r="F51" s="98">
        <f t="shared" si="11"/>
        <v>0</v>
      </c>
      <c r="G51" s="98">
        <f t="shared" si="11"/>
        <v>0</v>
      </c>
      <c r="H51" s="98">
        <f t="shared" si="11"/>
        <v>0</v>
      </c>
      <c r="I51" s="98">
        <f t="shared" si="11"/>
        <v>0</v>
      </c>
      <c r="J51" s="98">
        <f t="shared" si="11"/>
        <v>0</v>
      </c>
      <c r="K51" s="98">
        <f t="shared" si="8"/>
        <v>0</v>
      </c>
    </row>
    <row r="52" spans="1:11" x14ac:dyDescent="0.2">
      <c r="A52" s="10" t="str">
        <f>VLOOKUP(B52,by_src_allpol!$I$26:$J$67,2,FALSE)</f>
        <v>N</v>
      </c>
      <c r="B52" s="10" t="str">
        <f t="shared" si="5"/>
        <v>Natural Gas Production, Compressor Seals</v>
      </c>
      <c r="C52" s="98">
        <f t="shared" si="6"/>
        <v>0</v>
      </c>
      <c r="D52" s="98">
        <f t="shared" si="11"/>
        <v>0</v>
      </c>
      <c r="E52" s="98">
        <f t="shared" si="11"/>
        <v>0</v>
      </c>
      <c r="F52" s="98">
        <f t="shared" si="11"/>
        <v>0</v>
      </c>
      <c r="G52" s="98">
        <f t="shared" si="11"/>
        <v>0</v>
      </c>
      <c r="H52" s="98">
        <f t="shared" si="11"/>
        <v>0</v>
      </c>
      <c r="I52" s="98">
        <f t="shared" si="11"/>
        <v>0</v>
      </c>
      <c r="J52" s="98">
        <f t="shared" si="11"/>
        <v>0</v>
      </c>
      <c r="K52" s="98">
        <f t="shared" si="8"/>
        <v>0</v>
      </c>
    </row>
    <row r="53" spans="1:11" x14ac:dyDescent="0.2">
      <c r="A53" s="10" t="str">
        <f>VLOOKUP(B53,by_src_allpol!$I$26:$J$67,2,FALSE)</f>
        <v>N</v>
      </c>
      <c r="B53" s="10" t="str">
        <f t="shared" si="5"/>
        <v>Natural Gas Processing Facilities, Flanges and Connections</v>
      </c>
      <c r="C53" s="98">
        <f t="shared" si="6"/>
        <v>0</v>
      </c>
      <c r="D53" s="98">
        <f t="shared" si="11"/>
        <v>0</v>
      </c>
      <c r="E53" s="98">
        <f t="shared" si="11"/>
        <v>0</v>
      </c>
      <c r="F53" s="98">
        <f t="shared" si="11"/>
        <v>0</v>
      </c>
      <c r="G53" s="98">
        <f t="shared" si="11"/>
        <v>0</v>
      </c>
      <c r="H53" s="98">
        <f t="shared" si="11"/>
        <v>0</v>
      </c>
      <c r="I53" s="98">
        <f t="shared" si="11"/>
        <v>0</v>
      </c>
      <c r="J53" s="98">
        <f t="shared" si="11"/>
        <v>0</v>
      </c>
      <c r="K53" s="98">
        <f t="shared" si="8"/>
        <v>0</v>
      </c>
    </row>
    <row r="54" spans="1:11" x14ac:dyDescent="0.2">
      <c r="A54" s="10" t="str">
        <f>VLOOKUP(B54,by_src_allpol!$I$26:$J$67,2,FALSE)</f>
        <v>N</v>
      </c>
      <c r="B54" s="10" t="str">
        <f t="shared" si="5"/>
        <v>Natural Gas Production, Flares Combusting Gases &gt;1000 BTU/scf</v>
      </c>
      <c r="C54" s="98">
        <f t="shared" si="6"/>
        <v>0</v>
      </c>
      <c r="D54" s="98">
        <f t="shared" si="11"/>
        <v>2.4</v>
      </c>
      <c r="E54" s="98">
        <f t="shared" si="11"/>
        <v>0</v>
      </c>
      <c r="F54" s="98">
        <f t="shared" si="11"/>
        <v>0</v>
      </c>
      <c r="G54" s="98">
        <f t="shared" si="11"/>
        <v>0</v>
      </c>
      <c r="H54" s="98">
        <f t="shared" si="11"/>
        <v>12.8</v>
      </c>
      <c r="I54" s="98">
        <f t="shared" si="11"/>
        <v>0</v>
      </c>
      <c r="J54" s="98">
        <f t="shared" si="11"/>
        <v>0</v>
      </c>
      <c r="K54" s="98">
        <f t="shared" si="8"/>
        <v>15.200000000000001</v>
      </c>
    </row>
    <row r="55" spans="1:11" x14ac:dyDescent="0.2">
      <c r="A55" s="10" t="str">
        <f>VLOOKUP(B55,by_src_allpol!$I$26:$J$67,2,FALSE)</f>
        <v>N</v>
      </c>
      <c r="B55" s="10" t="str">
        <f t="shared" si="5"/>
        <v>Oil Production, Miscellaneous Well: General</v>
      </c>
      <c r="C55" s="98">
        <f t="shared" si="6"/>
        <v>0</v>
      </c>
      <c r="D55" s="98">
        <f t="shared" si="11"/>
        <v>0</v>
      </c>
      <c r="E55" s="98">
        <f t="shared" si="11"/>
        <v>0</v>
      </c>
      <c r="F55" s="98">
        <f t="shared" si="11"/>
        <v>0</v>
      </c>
      <c r="G55" s="98">
        <f t="shared" si="11"/>
        <v>0</v>
      </c>
      <c r="H55" s="98">
        <f t="shared" si="11"/>
        <v>0</v>
      </c>
      <c r="I55" s="98">
        <f t="shared" si="11"/>
        <v>0</v>
      </c>
      <c r="J55" s="98">
        <f t="shared" si="11"/>
        <v>0</v>
      </c>
      <c r="K55" s="98">
        <f t="shared" si="8"/>
        <v>0</v>
      </c>
    </row>
    <row r="56" spans="1:11" x14ac:dyDescent="0.2">
      <c r="A56" s="10" t="str">
        <f>VLOOKUP(B56,by_src_allpol!$I$26:$J$67,2,FALSE)</f>
        <v>N</v>
      </c>
      <c r="B56" s="10" t="str">
        <f t="shared" si="5"/>
        <v>Natural Gas Processing Facilities, Compressor Seals</v>
      </c>
      <c r="C56" s="98">
        <f t="shared" si="6"/>
        <v>0</v>
      </c>
      <c r="D56" s="98">
        <f t="shared" si="11"/>
        <v>0</v>
      </c>
      <c r="E56" s="98">
        <f t="shared" si="11"/>
        <v>0</v>
      </c>
      <c r="F56" s="98">
        <f t="shared" si="11"/>
        <v>0</v>
      </c>
      <c r="G56" s="98">
        <f t="shared" si="11"/>
        <v>0</v>
      </c>
      <c r="H56" s="98">
        <f t="shared" si="11"/>
        <v>0</v>
      </c>
      <c r="I56" s="98">
        <f t="shared" si="11"/>
        <v>0</v>
      </c>
      <c r="J56" s="98">
        <f t="shared" si="11"/>
        <v>0</v>
      </c>
      <c r="K56" s="98">
        <f t="shared" si="8"/>
        <v>0</v>
      </c>
    </row>
    <row r="57" spans="1:11" x14ac:dyDescent="0.2">
      <c r="A57" s="10" t="str">
        <f>VLOOKUP(B57,by_src_allpol!$I$26:$J$67,2,FALSE)</f>
        <v>N</v>
      </c>
      <c r="B57" s="10" t="str">
        <f t="shared" si="5"/>
        <v>Natural Gas Production, Gas Stripping Operations</v>
      </c>
      <c r="C57" s="98">
        <f t="shared" si="6"/>
        <v>0</v>
      </c>
      <c r="D57" s="98">
        <f t="shared" ref="D57:J66" si="12">D113</f>
        <v>0</v>
      </c>
      <c r="E57" s="98">
        <f t="shared" si="12"/>
        <v>0</v>
      </c>
      <c r="F57" s="98">
        <f t="shared" si="12"/>
        <v>0</v>
      </c>
      <c r="G57" s="98">
        <f t="shared" si="12"/>
        <v>0</v>
      </c>
      <c r="H57" s="98">
        <f t="shared" si="12"/>
        <v>0</v>
      </c>
      <c r="I57" s="98">
        <f t="shared" si="12"/>
        <v>0</v>
      </c>
      <c r="J57" s="98">
        <f t="shared" si="12"/>
        <v>0</v>
      </c>
      <c r="K57" s="98">
        <f t="shared" si="8"/>
        <v>0</v>
      </c>
    </row>
    <row r="58" spans="1:11" x14ac:dyDescent="0.2">
      <c r="A58" s="10" t="str">
        <f>VLOOKUP(B58,by_src_allpol!$I$26:$J$67,2,FALSE)</f>
        <v>N</v>
      </c>
      <c r="B58" s="10" t="str">
        <f t="shared" si="5"/>
        <v>Natural Gas Production, All Equipt Leak Fugitives</v>
      </c>
      <c r="C58" s="98">
        <f t="shared" si="6"/>
        <v>0</v>
      </c>
      <c r="D58" s="98">
        <f t="shared" si="12"/>
        <v>0</v>
      </c>
      <c r="E58" s="98">
        <f t="shared" si="12"/>
        <v>0</v>
      </c>
      <c r="F58" s="98">
        <f t="shared" si="12"/>
        <v>0</v>
      </c>
      <c r="G58" s="98">
        <f t="shared" si="12"/>
        <v>0</v>
      </c>
      <c r="H58" s="98">
        <f t="shared" si="12"/>
        <v>0</v>
      </c>
      <c r="I58" s="98">
        <f t="shared" si="12"/>
        <v>0</v>
      </c>
      <c r="J58" s="98">
        <f t="shared" si="12"/>
        <v>0</v>
      </c>
      <c r="K58" s="98">
        <f t="shared" si="8"/>
        <v>0</v>
      </c>
    </row>
    <row r="59" spans="1:11" x14ac:dyDescent="0.2">
      <c r="A59" s="10" t="str">
        <f>VLOOKUP(B59,by_src_allpol!$I$26:$J$67,2,FALSE)</f>
        <v>N</v>
      </c>
      <c r="B59" s="10" t="str">
        <f t="shared" si="5"/>
        <v>Oil Production, Atmospheric Wash Tank: Flashing Loss</v>
      </c>
      <c r="C59" s="98">
        <f t="shared" si="6"/>
        <v>0</v>
      </c>
      <c r="D59" s="98">
        <f t="shared" si="12"/>
        <v>0</v>
      </c>
      <c r="E59" s="98">
        <f t="shared" si="12"/>
        <v>0</v>
      </c>
      <c r="F59" s="98">
        <f t="shared" si="12"/>
        <v>0</v>
      </c>
      <c r="G59" s="98">
        <f t="shared" si="12"/>
        <v>0</v>
      </c>
      <c r="H59" s="98">
        <f t="shared" si="12"/>
        <v>0</v>
      </c>
      <c r="I59" s="98">
        <f t="shared" si="12"/>
        <v>0</v>
      </c>
      <c r="J59" s="98">
        <f t="shared" si="12"/>
        <v>0</v>
      </c>
      <c r="K59" s="98">
        <f t="shared" si="8"/>
        <v>0</v>
      </c>
    </row>
    <row r="60" spans="1:11" x14ac:dyDescent="0.2">
      <c r="A60" s="10" t="str">
        <f>VLOOKUP(B60,by_src_allpol!$I$26:$J$67,2,FALSE)</f>
        <v>N</v>
      </c>
      <c r="B60" s="10" t="str">
        <f t="shared" si="5"/>
        <v>Natural Gas Production, Hydrocarbon Skimmer</v>
      </c>
      <c r="C60" s="98">
        <f t="shared" si="6"/>
        <v>0</v>
      </c>
      <c r="D60" s="98">
        <f t="shared" si="12"/>
        <v>0</v>
      </c>
      <c r="E60" s="98">
        <f t="shared" si="12"/>
        <v>0</v>
      </c>
      <c r="F60" s="98">
        <f t="shared" si="12"/>
        <v>0</v>
      </c>
      <c r="G60" s="98">
        <f t="shared" si="12"/>
        <v>0</v>
      </c>
      <c r="H60" s="98">
        <f t="shared" si="12"/>
        <v>0</v>
      </c>
      <c r="I60" s="98">
        <f t="shared" si="12"/>
        <v>0</v>
      </c>
      <c r="J60" s="98">
        <f t="shared" si="12"/>
        <v>0</v>
      </c>
      <c r="K60" s="98">
        <f t="shared" si="8"/>
        <v>0</v>
      </c>
    </row>
    <row r="61" spans="1:11" x14ac:dyDescent="0.2">
      <c r="A61" s="10" t="str">
        <f>VLOOKUP(B61,by_src_allpol!$I$26:$J$67,2,FALSE)</f>
        <v>N</v>
      </c>
      <c r="B61" s="10" t="str">
        <f t="shared" si="5"/>
        <v>Liquid Separator</v>
      </c>
      <c r="C61" s="98">
        <f t="shared" si="6"/>
        <v>0</v>
      </c>
      <c r="D61" s="98">
        <f t="shared" si="12"/>
        <v>0</v>
      </c>
      <c r="E61" s="98">
        <f t="shared" si="12"/>
        <v>0</v>
      </c>
      <c r="F61" s="98">
        <f t="shared" si="12"/>
        <v>0</v>
      </c>
      <c r="G61" s="98">
        <f t="shared" si="12"/>
        <v>0</v>
      </c>
      <c r="H61" s="98">
        <f t="shared" si="12"/>
        <v>0</v>
      </c>
      <c r="I61" s="98">
        <f t="shared" si="12"/>
        <v>0</v>
      </c>
      <c r="J61" s="98">
        <f t="shared" si="12"/>
        <v>0</v>
      </c>
      <c r="K61" s="98">
        <f t="shared" si="8"/>
        <v>0</v>
      </c>
    </row>
    <row r="62" spans="1:11" x14ac:dyDescent="0.2">
      <c r="A62" s="10" t="str">
        <f>VLOOKUP(B62,by_src_allpol!$I$26:$J$67,2,FALSE)</f>
        <v>N</v>
      </c>
      <c r="B62" s="10" t="str">
        <f t="shared" si="5"/>
        <v>Oil Production, Fugitives: Compressor Seals</v>
      </c>
      <c r="C62" s="98">
        <f t="shared" si="6"/>
        <v>0</v>
      </c>
      <c r="D62" s="98">
        <f t="shared" si="12"/>
        <v>0</v>
      </c>
      <c r="E62" s="98">
        <f t="shared" si="12"/>
        <v>0</v>
      </c>
      <c r="F62" s="98">
        <f t="shared" si="12"/>
        <v>0</v>
      </c>
      <c r="G62" s="98">
        <f t="shared" si="12"/>
        <v>0</v>
      </c>
      <c r="H62" s="98">
        <f t="shared" si="12"/>
        <v>0</v>
      </c>
      <c r="I62" s="98">
        <f t="shared" si="12"/>
        <v>0</v>
      </c>
      <c r="J62" s="98">
        <f t="shared" si="12"/>
        <v>0</v>
      </c>
      <c r="K62" s="98">
        <f t="shared" si="8"/>
        <v>0</v>
      </c>
    </row>
    <row r="63" spans="1:11" x14ac:dyDescent="0.2">
      <c r="A63" s="10" t="str">
        <f>VLOOKUP(B63,by_src_allpol!$I$26:$J$67,2,FALSE)</f>
        <v>N</v>
      </c>
      <c r="B63" s="10" t="str">
        <f t="shared" si="5"/>
        <v>Natural Gas Production, Incinerators Burning Waste Gas or Augmented Waste Gas</v>
      </c>
      <c r="C63" s="98">
        <f t="shared" si="6"/>
        <v>0</v>
      </c>
      <c r="D63" s="98">
        <f t="shared" si="12"/>
        <v>21.9</v>
      </c>
      <c r="E63" s="98">
        <f t="shared" si="12"/>
        <v>3.1861299999999999</v>
      </c>
      <c r="F63" s="98">
        <f t="shared" si="12"/>
        <v>0</v>
      </c>
      <c r="G63" s="98">
        <f t="shared" si="12"/>
        <v>0</v>
      </c>
      <c r="H63" s="98">
        <f t="shared" si="12"/>
        <v>0.9</v>
      </c>
      <c r="I63" s="98">
        <f t="shared" si="12"/>
        <v>0</v>
      </c>
      <c r="J63" s="98">
        <f t="shared" si="12"/>
        <v>0</v>
      </c>
      <c r="K63" s="98">
        <f t="shared" si="8"/>
        <v>25.986129999999996</v>
      </c>
    </row>
    <row r="64" spans="1:11" x14ac:dyDescent="0.2">
      <c r="A64" s="10" t="str">
        <f>VLOOKUP(B64,by_src_allpol!$I$26:$J$67,2,FALSE)</f>
        <v>Y</v>
      </c>
      <c r="B64" s="10" t="str">
        <f t="shared" si="5"/>
        <v>Flaring</v>
      </c>
      <c r="C64" s="98">
        <f t="shared" si="6"/>
        <v>3.5485956837711712E-2</v>
      </c>
      <c r="D64" s="98">
        <f t="shared" si="12"/>
        <v>162.91844757227483</v>
      </c>
      <c r="E64" s="98">
        <f t="shared" si="12"/>
        <v>1.9383811966869315</v>
      </c>
      <c r="F64" s="98">
        <f t="shared" si="12"/>
        <v>45.021305291534468</v>
      </c>
      <c r="G64" s="98">
        <f t="shared" si="12"/>
        <v>5.9065732881873103</v>
      </c>
      <c r="H64" s="98">
        <f t="shared" si="12"/>
        <v>11.746698153288785</v>
      </c>
      <c r="I64" s="98">
        <f t="shared" si="12"/>
        <v>0.76165793929320391</v>
      </c>
      <c r="J64" s="98">
        <f t="shared" si="12"/>
        <v>0</v>
      </c>
      <c r="K64" s="98">
        <f t="shared" si="8"/>
        <v>228.32854939810321</v>
      </c>
    </row>
    <row r="65" spans="1:15" x14ac:dyDescent="0.2">
      <c r="A65" s="10" t="str">
        <f>VLOOKUP(B65,by_src_allpol!$I$26:$J$67,2,FALSE)</f>
        <v>Y</v>
      </c>
      <c r="B65" s="10" t="str">
        <f t="shared" si="5"/>
        <v>Condensate Tanks</v>
      </c>
      <c r="C65" s="98">
        <f t="shared" si="6"/>
        <v>0</v>
      </c>
      <c r="D65" s="98">
        <f t="shared" si="12"/>
        <v>0</v>
      </c>
      <c r="E65" s="98">
        <f t="shared" si="12"/>
        <v>0</v>
      </c>
      <c r="F65" s="98">
        <f t="shared" si="12"/>
        <v>0</v>
      </c>
      <c r="G65" s="98">
        <f t="shared" si="12"/>
        <v>0</v>
      </c>
      <c r="H65" s="98">
        <f t="shared" si="12"/>
        <v>0</v>
      </c>
      <c r="I65" s="98">
        <f t="shared" si="12"/>
        <v>0</v>
      </c>
      <c r="J65" s="98">
        <f t="shared" si="12"/>
        <v>0</v>
      </c>
      <c r="K65" s="98">
        <f t="shared" si="8"/>
        <v>0</v>
      </c>
    </row>
    <row r="66" spans="1:15" x14ac:dyDescent="0.2">
      <c r="A66" s="10" t="str">
        <f>VLOOKUP(B66,by_src_allpol!$I$26:$J$67,2,FALSE)</f>
        <v>N</v>
      </c>
      <c r="B66" s="10" t="str">
        <f t="shared" si="5"/>
        <v>Oil and Gas Production</v>
      </c>
      <c r="C66" s="98">
        <f t="shared" si="6"/>
        <v>0</v>
      </c>
      <c r="D66" s="98">
        <f t="shared" si="12"/>
        <v>0</v>
      </c>
      <c r="E66" s="98">
        <f t="shared" si="12"/>
        <v>0</v>
      </c>
      <c r="F66" s="98">
        <f t="shared" si="12"/>
        <v>0</v>
      </c>
      <c r="G66" s="98">
        <f t="shared" si="12"/>
        <v>0</v>
      </c>
      <c r="H66" s="98">
        <f t="shared" si="12"/>
        <v>0</v>
      </c>
      <c r="I66" s="98">
        <f t="shared" si="12"/>
        <v>0</v>
      </c>
      <c r="J66" s="98">
        <f t="shared" si="12"/>
        <v>0</v>
      </c>
      <c r="K66" s="98">
        <f t="shared" si="8"/>
        <v>0</v>
      </c>
    </row>
    <row r="67" spans="1:15" x14ac:dyDescent="0.2">
      <c r="B67" s="10" t="s">
        <v>125</v>
      </c>
      <c r="C67" s="99">
        <f t="shared" ref="C67:K67" si="13">SUM(C26:C66)</f>
        <v>0.290830198944869</v>
      </c>
      <c r="D67" s="99">
        <f t="shared" si="13"/>
        <v>12949.148059956227</v>
      </c>
      <c r="E67" s="99">
        <f t="shared" si="13"/>
        <v>154.78083556445856</v>
      </c>
      <c r="F67" s="99">
        <f t="shared" si="13"/>
        <v>2229.4083543165816</v>
      </c>
      <c r="G67" s="99">
        <f t="shared" si="13"/>
        <v>1010.4052638711898</v>
      </c>
      <c r="H67" s="99">
        <f t="shared" si="13"/>
        <v>3752.5273780246839</v>
      </c>
      <c r="I67" s="99">
        <f t="shared" si="13"/>
        <v>16.600637153979658</v>
      </c>
      <c r="J67" s="99">
        <f t="shared" si="13"/>
        <v>0</v>
      </c>
      <c r="K67" s="99">
        <f t="shared" si="13"/>
        <v>20113.161359086065</v>
      </c>
    </row>
    <row r="68" spans="1:15" x14ac:dyDescent="0.2">
      <c r="C68" s="98"/>
      <c r="D68" s="98"/>
      <c r="E68" s="98"/>
      <c r="F68" s="98"/>
      <c r="G68" s="98"/>
      <c r="H68" s="98"/>
      <c r="I68" s="98"/>
      <c r="J68" s="98"/>
    </row>
    <row r="69" spans="1:15" x14ac:dyDescent="0.2">
      <c r="C69" s="98"/>
      <c r="D69" s="98"/>
      <c r="E69" s="98"/>
      <c r="F69" s="98"/>
      <c r="G69" s="98"/>
      <c r="H69" s="98"/>
      <c r="I69" s="98"/>
      <c r="J69" s="98"/>
    </row>
    <row r="70" spans="1:15" x14ac:dyDescent="0.2">
      <c r="C70" s="98"/>
      <c r="D70" s="98"/>
      <c r="E70" s="98"/>
      <c r="F70" s="98"/>
      <c r="G70" s="98"/>
      <c r="H70" s="98"/>
      <c r="I70" s="98"/>
      <c r="J70" s="98"/>
    </row>
    <row r="71" spans="1:15" x14ac:dyDescent="0.2">
      <c r="C71" s="98"/>
      <c r="D71" s="98"/>
      <c r="E71" s="98"/>
      <c r="F71" s="98"/>
      <c r="G71" s="98"/>
      <c r="H71" s="98"/>
      <c r="I71" s="98"/>
      <c r="J71" s="98"/>
    </row>
    <row r="72" spans="1:15" x14ac:dyDescent="0.2">
      <c r="C72" s="98"/>
      <c r="D72" s="98"/>
      <c r="E72" s="98"/>
      <c r="F72" s="98"/>
      <c r="G72" s="98"/>
      <c r="H72" s="98"/>
      <c r="I72" s="98"/>
      <c r="J72" s="98"/>
    </row>
    <row r="73" spans="1:15" x14ac:dyDescent="0.2">
      <c r="C73" s="98"/>
      <c r="D73" s="98"/>
      <c r="E73" s="98"/>
      <c r="F73" s="98"/>
      <c r="G73" s="98"/>
      <c r="H73" s="98"/>
      <c r="I73" s="98"/>
      <c r="J73" s="98"/>
    </row>
    <row r="80" spans="1:15" x14ac:dyDescent="0.2">
      <c r="B80" s="304" t="s">
        <v>373</v>
      </c>
      <c r="C80" s="305" t="s">
        <v>411</v>
      </c>
      <c r="D80" s="306"/>
      <c r="E80" s="306"/>
      <c r="F80" s="306"/>
      <c r="G80" s="306"/>
      <c r="H80" s="306"/>
      <c r="I80" s="306"/>
      <c r="J80" s="306"/>
      <c r="K80" s="306"/>
      <c r="L80" s="306"/>
      <c r="M80" s="306"/>
      <c r="N80" s="306"/>
      <c r="O80" s="307"/>
    </row>
    <row r="81" spans="2:15" x14ac:dyDescent="0.2">
      <c r="B81" s="304" t="s">
        <v>410</v>
      </c>
      <c r="C81" s="305" t="s">
        <v>138</v>
      </c>
      <c r="D81" s="308" t="s">
        <v>139</v>
      </c>
      <c r="E81" s="308" t="s">
        <v>140</v>
      </c>
      <c r="F81" s="308" t="s">
        <v>141</v>
      </c>
      <c r="G81" s="308" t="s">
        <v>142</v>
      </c>
      <c r="H81" s="308" t="s">
        <v>143</v>
      </c>
      <c r="I81" s="308" t="s">
        <v>144</v>
      </c>
      <c r="J81" s="308" t="s">
        <v>408</v>
      </c>
      <c r="K81" s="308" t="s">
        <v>209</v>
      </c>
      <c r="L81" s="308">
        <v>31339.557327558272</v>
      </c>
      <c r="M81" s="308" t="s">
        <v>502</v>
      </c>
      <c r="N81" s="308">
        <v>14374.819734110099</v>
      </c>
      <c r="O81" s="309" t="s">
        <v>375</v>
      </c>
    </row>
    <row r="82" spans="2:15" x14ac:dyDescent="0.2">
      <c r="B82" s="304" t="s">
        <v>333</v>
      </c>
      <c r="C82" s="310"/>
      <c r="D82" s="311">
        <v>4267.4506870000023</v>
      </c>
      <c r="E82" s="311">
        <v>143.52305899999999</v>
      </c>
      <c r="F82" s="311">
        <v>979.47638399999948</v>
      </c>
      <c r="G82" s="311">
        <v>840.80833099999984</v>
      </c>
      <c r="H82" s="311">
        <v>2441.398451999999</v>
      </c>
      <c r="I82" s="311">
        <v>12.950000000000001</v>
      </c>
      <c r="J82" s="311"/>
      <c r="K82" s="311"/>
      <c r="L82" s="311"/>
      <c r="M82" s="311"/>
      <c r="N82" s="311"/>
      <c r="O82" s="312">
        <v>8685.6069130000014</v>
      </c>
    </row>
    <row r="83" spans="2:15" x14ac:dyDescent="0.2">
      <c r="B83" s="87" t="s">
        <v>183</v>
      </c>
      <c r="C83" s="313">
        <v>0</v>
      </c>
      <c r="D83" s="314">
        <v>7582.2362867411748</v>
      </c>
      <c r="E83" s="314">
        <v>4.5375441572358914</v>
      </c>
      <c r="F83" s="314">
        <v>1048.172700321491</v>
      </c>
      <c r="G83" s="314">
        <v>99.825971459189631</v>
      </c>
      <c r="H83" s="314">
        <v>889.35865481823475</v>
      </c>
      <c r="I83" s="314">
        <v>0</v>
      </c>
      <c r="J83" s="314"/>
      <c r="K83" s="314"/>
      <c r="L83" s="314"/>
      <c r="M83" s="314"/>
      <c r="N83" s="314"/>
      <c r="O83" s="315">
        <v>9624.1311574973261</v>
      </c>
    </row>
    <row r="84" spans="2:15" x14ac:dyDescent="0.2">
      <c r="B84" s="87" t="s">
        <v>145</v>
      </c>
      <c r="C84" s="313">
        <v>4.4941067130448403E-2</v>
      </c>
      <c r="D84" s="314">
        <v>140.82283385326008</v>
      </c>
      <c r="E84" s="314">
        <v>0.22470533565224204</v>
      </c>
      <c r="F84" s="314">
        <v>16.132821711941652</v>
      </c>
      <c r="G84" s="314">
        <v>8.0964880414486817</v>
      </c>
      <c r="H84" s="314">
        <v>28.268514187007749</v>
      </c>
      <c r="I84" s="314">
        <v>4.8536352500884283E-2</v>
      </c>
      <c r="J84" s="314"/>
      <c r="K84" s="314"/>
      <c r="L84" s="314"/>
      <c r="M84" s="314"/>
      <c r="N84" s="314"/>
      <c r="O84" s="315">
        <v>193.63884054894174</v>
      </c>
    </row>
    <row r="85" spans="2:15" x14ac:dyDescent="0.2">
      <c r="B85" s="87" t="s">
        <v>191</v>
      </c>
      <c r="C85" s="313">
        <v>0.18656560280846904</v>
      </c>
      <c r="D85" s="314">
        <v>584.60331640033769</v>
      </c>
      <c r="E85" s="314">
        <v>0.93282801404234517</v>
      </c>
      <c r="F85" s="314">
        <v>67.163617011048856</v>
      </c>
      <c r="G85" s="314">
        <v>41.137715419267423</v>
      </c>
      <c r="H85" s="314">
        <v>170.98737497396183</v>
      </c>
      <c r="I85" s="314">
        <v>2.5186356379143318</v>
      </c>
      <c r="J85" s="314"/>
      <c r="K85" s="314"/>
      <c r="L85" s="314"/>
      <c r="M85" s="314"/>
      <c r="N85" s="314"/>
      <c r="O85" s="315">
        <v>867.53005305938098</v>
      </c>
    </row>
    <row r="86" spans="2:15" x14ac:dyDescent="0.2">
      <c r="B86" s="87" t="s">
        <v>187</v>
      </c>
      <c r="C86" s="313">
        <v>0</v>
      </c>
      <c r="D86" s="314">
        <v>0</v>
      </c>
      <c r="E86" s="314">
        <v>0</v>
      </c>
      <c r="F86" s="314">
        <v>0</v>
      </c>
      <c r="G86" s="314">
        <v>0</v>
      </c>
      <c r="H86" s="314">
        <v>0</v>
      </c>
      <c r="I86" s="314">
        <v>0</v>
      </c>
      <c r="J86" s="314"/>
      <c r="K86" s="314"/>
      <c r="L86" s="314"/>
      <c r="M86" s="314"/>
      <c r="N86" s="314"/>
      <c r="O86" s="315">
        <v>0</v>
      </c>
    </row>
    <row r="87" spans="2:15" x14ac:dyDescent="0.2">
      <c r="B87" s="87" t="s">
        <v>186</v>
      </c>
      <c r="C87" s="313">
        <v>0</v>
      </c>
      <c r="D87" s="314">
        <v>0</v>
      </c>
      <c r="E87" s="314">
        <v>0</v>
      </c>
      <c r="F87" s="314">
        <v>0</v>
      </c>
      <c r="G87" s="314">
        <v>0</v>
      </c>
      <c r="H87" s="314">
        <v>0</v>
      </c>
      <c r="I87" s="314">
        <v>0</v>
      </c>
      <c r="J87" s="314"/>
      <c r="K87" s="314"/>
      <c r="L87" s="314"/>
      <c r="M87" s="314"/>
      <c r="N87" s="314"/>
      <c r="O87" s="315">
        <v>0</v>
      </c>
    </row>
    <row r="88" spans="2:15" x14ac:dyDescent="0.2">
      <c r="B88" s="87" t="s">
        <v>190</v>
      </c>
      <c r="C88" s="313">
        <v>0</v>
      </c>
      <c r="D88" s="314">
        <v>0</v>
      </c>
      <c r="E88" s="314">
        <v>0</v>
      </c>
      <c r="F88" s="314">
        <v>0</v>
      </c>
      <c r="G88" s="314">
        <v>0</v>
      </c>
      <c r="H88" s="314">
        <v>0</v>
      </c>
      <c r="I88" s="314">
        <v>0</v>
      </c>
      <c r="J88" s="314"/>
      <c r="K88" s="314"/>
      <c r="L88" s="314"/>
      <c r="M88" s="314"/>
      <c r="N88" s="314"/>
      <c r="O88" s="315">
        <v>0</v>
      </c>
    </row>
    <row r="89" spans="2:15" x14ac:dyDescent="0.2">
      <c r="B89" s="87" t="s">
        <v>188</v>
      </c>
      <c r="C89" s="313">
        <v>0</v>
      </c>
      <c r="D89" s="314">
        <v>0</v>
      </c>
      <c r="E89" s="314">
        <v>0</v>
      </c>
      <c r="F89" s="314">
        <v>0</v>
      </c>
      <c r="G89" s="314">
        <v>0</v>
      </c>
      <c r="H89" s="314">
        <v>0</v>
      </c>
      <c r="I89" s="314">
        <v>0</v>
      </c>
      <c r="J89" s="314"/>
      <c r="K89" s="314"/>
      <c r="L89" s="314"/>
      <c r="M89" s="314"/>
      <c r="N89" s="314"/>
      <c r="O89" s="315">
        <v>0</v>
      </c>
    </row>
    <row r="90" spans="2:15" x14ac:dyDescent="0.2">
      <c r="B90" s="87" t="s">
        <v>189</v>
      </c>
      <c r="C90" s="313">
        <v>0</v>
      </c>
      <c r="D90" s="314">
        <v>0</v>
      </c>
      <c r="E90" s="314">
        <v>0</v>
      </c>
      <c r="F90" s="314">
        <v>0</v>
      </c>
      <c r="G90" s="314">
        <v>0</v>
      </c>
      <c r="H90" s="314">
        <v>0</v>
      </c>
      <c r="I90" s="314">
        <v>0</v>
      </c>
      <c r="J90" s="314"/>
      <c r="K90" s="314"/>
      <c r="L90" s="314"/>
      <c r="M90" s="314"/>
      <c r="N90" s="314"/>
      <c r="O90" s="315">
        <v>0</v>
      </c>
    </row>
    <row r="91" spans="2:15" x14ac:dyDescent="0.2">
      <c r="B91" s="87" t="s">
        <v>417</v>
      </c>
      <c r="C91" s="313">
        <v>2.3837572168239854E-2</v>
      </c>
      <c r="D91" s="314">
        <v>74.695032389179588</v>
      </c>
      <c r="E91" s="314">
        <v>0.11918786084119927</v>
      </c>
      <c r="F91" s="314">
        <v>8.5815259805663473</v>
      </c>
      <c r="G91" s="314">
        <v>5.2561846630968878</v>
      </c>
      <c r="H91" s="314">
        <v>21.847134892191825</v>
      </c>
      <c r="I91" s="314">
        <v>0.32180722427123803</v>
      </c>
      <c r="J91" s="314"/>
      <c r="K91" s="314"/>
      <c r="L91" s="314"/>
      <c r="M91" s="314"/>
      <c r="N91" s="314"/>
      <c r="O91" s="315">
        <v>110.84471058231533</v>
      </c>
    </row>
    <row r="92" spans="2:15" x14ac:dyDescent="0.2">
      <c r="B92" s="87" t="s">
        <v>384</v>
      </c>
      <c r="C92" s="313"/>
      <c r="D92" s="314">
        <v>6.83</v>
      </c>
      <c r="E92" s="314"/>
      <c r="F92" s="314">
        <v>3.9</v>
      </c>
      <c r="G92" s="314"/>
      <c r="H92" s="314">
        <v>15.469999999999999</v>
      </c>
      <c r="I92" s="314"/>
      <c r="J92" s="314"/>
      <c r="K92" s="314"/>
      <c r="L92" s="314"/>
      <c r="M92" s="314"/>
      <c r="N92" s="314"/>
      <c r="O92" s="315">
        <v>26.2</v>
      </c>
    </row>
    <row r="93" spans="2:15" x14ac:dyDescent="0.2">
      <c r="B93" s="87" t="s">
        <v>37</v>
      </c>
      <c r="C93" s="313"/>
      <c r="D93" s="314">
        <v>0</v>
      </c>
      <c r="E93" s="314"/>
      <c r="F93" s="314">
        <v>0</v>
      </c>
      <c r="G93" s="314">
        <v>0</v>
      </c>
      <c r="H93" s="314">
        <v>0</v>
      </c>
      <c r="I93" s="314"/>
      <c r="J93" s="314"/>
      <c r="K93" s="314"/>
      <c r="L93" s="314"/>
      <c r="M93" s="314"/>
      <c r="N93" s="314"/>
      <c r="O93" s="315">
        <v>0</v>
      </c>
    </row>
    <row r="94" spans="2:15" x14ac:dyDescent="0.2">
      <c r="B94" s="87" t="s">
        <v>381</v>
      </c>
      <c r="C94" s="313"/>
      <c r="D94" s="314">
        <v>0</v>
      </c>
      <c r="E94" s="314"/>
      <c r="F94" s="314">
        <v>0</v>
      </c>
      <c r="G94" s="314"/>
      <c r="H94" s="314">
        <v>0</v>
      </c>
      <c r="I94" s="314"/>
      <c r="J94" s="314"/>
      <c r="K94" s="314"/>
      <c r="L94" s="314"/>
      <c r="M94" s="314"/>
      <c r="N94" s="314"/>
      <c r="O94" s="315">
        <v>0</v>
      </c>
    </row>
    <row r="95" spans="2:15" x14ac:dyDescent="0.2">
      <c r="B95" s="87" t="s">
        <v>39</v>
      </c>
      <c r="C95" s="313"/>
      <c r="D95" s="314"/>
      <c r="E95" s="314"/>
      <c r="F95" s="314">
        <v>0</v>
      </c>
      <c r="G95" s="314"/>
      <c r="H95" s="314"/>
      <c r="I95" s="314"/>
      <c r="J95" s="314"/>
      <c r="K95" s="314"/>
      <c r="L95" s="314"/>
      <c r="M95" s="314"/>
      <c r="N95" s="314"/>
      <c r="O95" s="315">
        <v>0</v>
      </c>
    </row>
    <row r="96" spans="2:15" x14ac:dyDescent="0.2">
      <c r="B96" s="87" t="s">
        <v>38</v>
      </c>
      <c r="C96" s="313"/>
      <c r="D96" s="314">
        <v>4.6100000000000003</v>
      </c>
      <c r="E96" s="314">
        <v>0</v>
      </c>
      <c r="F96" s="314">
        <v>45.52</v>
      </c>
      <c r="G96" s="314"/>
      <c r="H96" s="314">
        <v>3.0784000000000002</v>
      </c>
      <c r="I96" s="314"/>
      <c r="J96" s="314"/>
      <c r="K96" s="314"/>
      <c r="L96" s="314"/>
      <c r="M96" s="314"/>
      <c r="N96" s="314"/>
      <c r="O96" s="315">
        <v>53.208400000000005</v>
      </c>
    </row>
    <row r="97" spans="2:15" x14ac:dyDescent="0.2">
      <c r="B97" s="87" t="s">
        <v>387</v>
      </c>
      <c r="C97" s="313"/>
      <c r="D97" s="314">
        <v>0.2</v>
      </c>
      <c r="E97" s="314"/>
      <c r="F97" s="314"/>
      <c r="G97" s="314"/>
      <c r="H97" s="314">
        <v>0</v>
      </c>
      <c r="I97" s="314"/>
      <c r="J97" s="314"/>
      <c r="K97" s="314"/>
      <c r="L97" s="314"/>
      <c r="M97" s="314"/>
      <c r="N97" s="314"/>
      <c r="O97" s="315">
        <v>0.2</v>
      </c>
    </row>
    <row r="98" spans="2:15" x14ac:dyDescent="0.2">
      <c r="B98" s="87" t="s">
        <v>382</v>
      </c>
      <c r="C98" s="313"/>
      <c r="D98" s="314">
        <v>2.8</v>
      </c>
      <c r="E98" s="314"/>
      <c r="F98" s="314">
        <v>0</v>
      </c>
      <c r="G98" s="314">
        <v>0</v>
      </c>
      <c r="H98" s="314">
        <v>51.200007999999997</v>
      </c>
      <c r="I98" s="314"/>
      <c r="J98" s="314"/>
      <c r="K98" s="314"/>
      <c r="L98" s="314"/>
      <c r="M98" s="314"/>
      <c r="N98" s="314"/>
      <c r="O98" s="315">
        <v>54.000007999999994</v>
      </c>
    </row>
    <row r="99" spans="2:15" x14ac:dyDescent="0.2">
      <c r="B99" s="87" t="s">
        <v>319</v>
      </c>
      <c r="C99" s="313"/>
      <c r="D99" s="314">
        <v>19.917881999999995</v>
      </c>
      <c r="E99" s="314">
        <v>0.31900000000000001</v>
      </c>
      <c r="F99" s="314">
        <v>9.7000000000000011</v>
      </c>
      <c r="G99" s="314">
        <v>9.3740000000000006</v>
      </c>
      <c r="H99" s="314">
        <v>19.432141000000001</v>
      </c>
      <c r="I99" s="314"/>
      <c r="J99" s="314">
        <v>0</v>
      </c>
      <c r="K99" s="314"/>
      <c r="L99" s="314"/>
      <c r="M99" s="314"/>
      <c r="N99" s="314"/>
      <c r="O99" s="315">
        <v>58.743023000000001</v>
      </c>
    </row>
    <row r="100" spans="2:15" x14ac:dyDescent="0.2">
      <c r="B100" s="87" t="s">
        <v>322</v>
      </c>
      <c r="C100" s="313"/>
      <c r="D100" s="314">
        <v>77.599975000000015</v>
      </c>
      <c r="E100" s="314"/>
      <c r="F100" s="314">
        <v>5.74</v>
      </c>
      <c r="G100" s="314"/>
      <c r="H100" s="314">
        <v>86.039999999999992</v>
      </c>
      <c r="I100" s="314"/>
      <c r="J100" s="314"/>
      <c r="K100" s="314"/>
      <c r="L100" s="314"/>
      <c r="M100" s="314"/>
      <c r="N100" s="314"/>
      <c r="O100" s="315">
        <v>169.379975</v>
      </c>
    </row>
    <row r="101" spans="2:15" x14ac:dyDescent="0.2">
      <c r="B101" s="87" t="s">
        <v>320</v>
      </c>
      <c r="C101" s="313"/>
      <c r="D101" s="314">
        <v>0.16359899999999999</v>
      </c>
      <c r="E101" s="314"/>
      <c r="F101" s="314">
        <v>0</v>
      </c>
      <c r="G101" s="314">
        <v>0</v>
      </c>
      <c r="H101" s="314">
        <v>0</v>
      </c>
      <c r="I101" s="314"/>
      <c r="J101" s="314"/>
      <c r="K101" s="314"/>
      <c r="L101" s="314"/>
      <c r="M101" s="314"/>
      <c r="N101" s="314"/>
      <c r="O101" s="315">
        <v>0.16359899999999999</v>
      </c>
    </row>
    <row r="102" spans="2:15" x14ac:dyDescent="0.2">
      <c r="B102" s="87" t="s">
        <v>349</v>
      </c>
      <c r="C102" s="313">
        <v>0</v>
      </c>
      <c r="D102" s="314">
        <v>0</v>
      </c>
      <c r="E102" s="314">
        <v>0</v>
      </c>
      <c r="F102" s="314">
        <v>0</v>
      </c>
      <c r="G102" s="314">
        <v>0</v>
      </c>
      <c r="H102" s="314">
        <v>0</v>
      </c>
      <c r="I102" s="314">
        <v>0</v>
      </c>
      <c r="J102" s="314"/>
      <c r="K102" s="314"/>
      <c r="L102" s="314"/>
      <c r="M102" s="314"/>
      <c r="N102" s="314"/>
      <c r="O102" s="315">
        <v>0</v>
      </c>
    </row>
    <row r="103" spans="2:15" x14ac:dyDescent="0.2">
      <c r="B103" s="87" t="s">
        <v>350</v>
      </c>
      <c r="C103" s="313"/>
      <c r="D103" s="314">
        <v>0</v>
      </c>
      <c r="E103" s="314"/>
      <c r="F103" s="314">
        <v>0</v>
      </c>
      <c r="G103" s="314">
        <v>0</v>
      </c>
      <c r="H103" s="314">
        <v>0</v>
      </c>
      <c r="I103" s="314"/>
      <c r="J103" s="314"/>
      <c r="K103" s="314"/>
      <c r="L103" s="314"/>
      <c r="M103" s="314"/>
      <c r="N103" s="314"/>
      <c r="O103" s="315">
        <v>0</v>
      </c>
    </row>
    <row r="104" spans="2:15" x14ac:dyDescent="0.2">
      <c r="B104" s="87" t="s">
        <v>355</v>
      </c>
      <c r="C104" s="313">
        <v>0</v>
      </c>
      <c r="D104" s="314">
        <v>0</v>
      </c>
      <c r="E104" s="314">
        <v>0</v>
      </c>
      <c r="F104" s="314">
        <v>0</v>
      </c>
      <c r="G104" s="314">
        <v>0</v>
      </c>
      <c r="H104" s="314">
        <v>0</v>
      </c>
      <c r="I104" s="314">
        <v>0</v>
      </c>
      <c r="J104" s="314"/>
      <c r="K104" s="314"/>
      <c r="L104" s="314"/>
      <c r="M104" s="314"/>
      <c r="N104" s="314"/>
      <c r="O104" s="315">
        <v>0</v>
      </c>
    </row>
    <row r="105" spans="2:15" x14ac:dyDescent="0.2">
      <c r="B105" s="87" t="s">
        <v>124</v>
      </c>
      <c r="C105" s="313">
        <v>0</v>
      </c>
      <c r="D105" s="314">
        <v>0</v>
      </c>
      <c r="E105" s="314">
        <v>0</v>
      </c>
      <c r="F105" s="314">
        <v>0</v>
      </c>
      <c r="G105" s="314">
        <v>0</v>
      </c>
      <c r="H105" s="314">
        <v>0</v>
      </c>
      <c r="I105" s="314">
        <v>0</v>
      </c>
      <c r="J105" s="314"/>
      <c r="K105" s="314"/>
      <c r="L105" s="314"/>
      <c r="M105" s="314"/>
      <c r="N105" s="314"/>
      <c r="O105" s="315">
        <v>0</v>
      </c>
    </row>
    <row r="106" spans="2:15" x14ac:dyDescent="0.2">
      <c r="B106" s="87" t="s">
        <v>405</v>
      </c>
      <c r="C106" s="313">
        <v>0</v>
      </c>
      <c r="D106" s="314">
        <v>0</v>
      </c>
      <c r="E106" s="314">
        <v>0</v>
      </c>
      <c r="F106" s="314">
        <v>0</v>
      </c>
      <c r="G106" s="314">
        <v>0</v>
      </c>
      <c r="H106" s="314">
        <v>0</v>
      </c>
      <c r="I106" s="314">
        <v>0</v>
      </c>
      <c r="J106" s="314"/>
      <c r="K106" s="314"/>
      <c r="L106" s="314"/>
      <c r="M106" s="314"/>
      <c r="N106" s="314"/>
      <c r="O106" s="315">
        <v>0</v>
      </c>
    </row>
    <row r="107" spans="2:15" x14ac:dyDescent="0.2">
      <c r="B107" s="87" t="s">
        <v>406</v>
      </c>
      <c r="C107" s="313">
        <v>0</v>
      </c>
      <c r="D107" s="314">
        <v>0</v>
      </c>
      <c r="E107" s="314">
        <v>0</v>
      </c>
      <c r="F107" s="314">
        <v>0</v>
      </c>
      <c r="G107" s="314">
        <v>0</v>
      </c>
      <c r="H107" s="314">
        <v>0</v>
      </c>
      <c r="I107" s="314">
        <v>0</v>
      </c>
      <c r="J107" s="314"/>
      <c r="K107" s="314"/>
      <c r="L107" s="314"/>
      <c r="M107" s="314"/>
      <c r="N107" s="314"/>
      <c r="O107" s="315">
        <v>0</v>
      </c>
    </row>
    <row r="108" spans="2:15" x14ac:dyDescent="0.2">
      <c r="B108" s="87" t="s">
        <v>389</v>
      </c>
      <c r="C108" s="313"/>
      <c r="D108" s="314">
        <v>0</v>
      </c>
      <c r="E108" s="314"/>
      <c r="F108" s="314"/>
      <c r="G108" s="314"/>
      <c r="H108" s="314"/>
      <c r="I108" s="314"/>
      <c r="J108" s="314"/>
      <c r="K108" s="314"/>
      <c r="L108" s="314"/>
      <c r="M108" s="314"/>
      <c r="N108" s="314"/>
      <c r="O108" s="315">
        <v>0</v>
      </c>
    </row>
    <row r="109" spans="2:15" x14ac:dyDescent="0.2">
      <c r="B109" s="87" t="s">
        <v>318</v>
      </c>
      <c r="C109" s="313"/>
      <c r="D109" s="314">
        <v>0</v>
      </c>
      <c r="E109" s="314">
        <v>0</v>
      </c>
      <c r="F109" s="314"/>
      <c r="G109" s="314"/>
      <c r="H109" s="314">
        <v>0</v>
      </c>
      <c r="I109" s="314"/>
      <c r="J109" s="314"/>
      <c r="K109" s="314"/>
      <c r="L109" s="314"/>
      <c r="M109" s="314"/>
      <c r="N109" s="314"/>
      <c r="O109" s="315">
        <v>0</v>
      </c>
    </row>
    <row r="110" spans="2:15" x14ac:dyDescent="0.2">
      <c r="B110" s="87" t="s">
        <v>386</v>
      </c>
      <c r="C110" s="313"/>
      <c r="D110" s="314">
        <v>2.4</v>
      </c>
      <c r="E110" s="314"/>
      <c r="F110" s="314"/>
      <c r="G110" s="314"/>
      <c r="H110" s="314">
        <v>12.8</v>
      </c>
      <c r="I110" s="314"/>
      <c r="J110" s="314"/>
      <c r="K110" s="314"/>
      <c r="L110" s="314"/>
      <c r="M110" s="314"/>
      <c r="N110" s="314"/>
      <c r="O110" s="315">
        <v>15.200000000000001</v>
      </c>
    </row>
    <row r="111" spans="2:15" x14ac:dyDescent="0.2">
      <c r="B111" s="87" t="s">
        <v>376</v>
      </c>
      <c r="C111" s="313"/>
      <c r="D111" s="314"/>
      <c r="E111" s="314"/>
      <c r="F111" s="314">
        <v>0</v>
      </c>
      <c r="G111" s="314"/>
      <c r="H111" s="314"/>
      <c r="I111" s="314"/>
      <c r="J111" s="314"/>
      <c r="K111" s="314"/>
      <c r="L111" s="314"/>
      <c r="M111" s="314"/>
      <c r="N111" s="314"/>
      <c r="O111" s="315">
        <v>0</v>
      </c>
    </row>
    <row r="112" spans="2:15" x14ac:dyDescent="0.2">
      <c r="B112" s="87" t="s">
        <v>41</v>
      </c>
      <c r="C112" s="313"/>
      <c r="D112" s="314"/>
      <c r="E112" s="314"/>
      <c r="F112" s="314"/>
      <c r="G112" s="314">
        <v>0</v>
      </c>
      <c r="H112" s="314">
        <v>0</v>
      </c>
      <c r="I112" s="314"/>
      <c r="J112" s="314"/>
      <c r="K112" s="314"/>
      <c r="L112" s="314"/>
      <c r="M112" s="314"/>
      <c r="N112" s="314"/>
      <c r="O112" s="315">
        <v>0</v>
      </c>
    </row>
    <row r="113" spans="2:15" x14ac:dyDescent="0.2">
      <c r="B113" s="87" t="s">
        <v>383</v>
      </c>
      <c r="C113" s="313"/>
      <c r="D113" s="314"/>
      <c r="E113" s="314"/>
      <c r="F113" s="314"/>
      <c r="G113" s="314"/>
      <c r="H113" s="314">
        <v>0</v>
      </c>
      <c r="I113" s="314"/>
      <c r="J113" s="314"/>
      <c r="K113" s="314"/>
      <c r="L113" s="314"/>
      <c r="M113" s="314"/>
      <c r="N113" s="314"/>
      <c r="O113" s="315">
        <v>0</v>
      </c>
    </row>
    <row r="114" spans="2:15" x14ac:dyDescent="0.2">
      <c r="B114" s="87" t="s">
        <v>388</v>
      </c>
      <c r="C114" s="313"/>
      <c r="D114" s="314">
        <v>0</v>
      </c>
      <c r="E114" s="314"/>
      <c r="F114" s="314"/>
      <c r="G114" s="314">
        <v>0</v>
      </c>
      <c r="H114" s="314">
        <v>0</v>
      </c>
      <c r="I114" s="314"/>
      <c r="J114" s="314"/>
      <c r="K114" s="314"/>
      <c r="L114" s="314"/>
      <c r="M114" s="314"/>
      <c r="N114" s="314"/>
      <c r="O114" s="315">
        <v>0</v>
      </c>
    </row>
    <row r="115" spans="2:15" x14ac:dyDescent="0.2">
      <c r="B115" s="87" t="s">
        <v>380</v>
      </c>
      <c r="C115" s="313"/>
      <c r="D115" s="314"/>
      <c r="E115" s="314"/>
      <c r="F115" s="314"/>
      <c r="G115" s="314"/>
      <c r="H115" s="314">
        <v>0</v>
      </c>
      <c r="I115" s="314"/>
      <c r="J115" s="314"/>
      <c r="K115" s="314"/>
      <c r="L115" s="314"/>
      <c r="M115" s="314"/>
      <c r="N115" s="314"/>
      <c r="O115" s="315">
        <v>0</v>
      </c>
    </row>
    <row r="116" spans="2:15" x14ac:dyDescent="0.2">
      <c r="B116" s="87" t="s">
        <v>36</v>
      </c>
      <c r="C116" s="313"/>
      <c r="D116" s="314">
        <v>0</v>
      </c>
      <c r="E116" s="314"/>
      <c r="F116" s="314"/>
      <c r="G116" s="314"/>
      <c r="H116" s="314"/>
      <c r="I116" s="314"/>
      <c r="J116" s="314"/>
      <c r="K116" s="314"/>
      <c r="L116" s="314"/>
      <c r="M116" s="314"/>
      <c r="N116" s="314"/>
      <c r="O116" s="315">
        <v>0</v>
      </c>
    </row>
    <row r="117" spans="2:15" x14ac:dyDescent="0.2">
      <c r="B117" s="87" t="s">
        <v>321</v>
      </c>
      <c r="C117" s="313"/>
      <c r="D117" s="314">
        <v>0</v>
      </c>
      <c r="E117" s="314"/>
      <c r="F117" s="314"/>
      <c r="G117" s="314"/>
      <c r="H117" s="314"/>
      <c r="I117" s="314"/>
      <c r="J117" s="314"/>
      <c r="K117" s="314"/>
      <c r="L117" s="314"/>
      <c r="M117" s="314"/>
      <c r="N117" s="314"/>
      <c r="O117" s="315">
        <v>0</v>
      </c>
    </row>
    <row r="118" spans="2:15" x14ac:dyDescent="0.2">
      <c r="B118" s="87" t="s">
        <v>379</v>
      </c>
      <c r="C118" s="313"/>
      <c r="D118" s="314">
        <v>0</v>
      </c>
      <c r="E118" s="314"/>
      <c r="F118" s="314"/>
      <c r="G118" s="314"/>
      <c r="H118" s="314">
        <v>0</v>
      </c>
      <c r="I118" s="314"/>
      <c r="J118" s="314"/>
      <c r="K118" s="314"/>
      <c r="L118" s="314"/>
      <c r="M118" s="314"/>
      <c r="N118" s="314"/>
      <c r="O118" s="315">
        <v>0</v>
      </c>
    </row>
    <row r="119" spans="2:15" x14ac:dyDescent="0.2">
      <c r="B119" s="87" t="s">
        <v>385</v>
      </c>
      <c r="C119" s="313"/>
      <c r="D119" s="314">
        <v>21.9</v>
      </c>
      <c r="E119" s="314">
        <v>3.1861299999999999</v>
      </c>
      <c r="F119" s="314"/>
      <c r="G119" s="314"/>
      <c r="H119" s="314">
        <v>0.9</v>
      </c>
      <c r="I119" s="314"/>
      <c r="J119" s="314"/>
      <c r="K119" s="314"/>
      <c r="L119" s="314"/>
      <c r="M119" s="314"/>
      <c r="N119" s="314"/>
      <c r="O119" s="315">
        <v>25.986129999999996</v>
      </c>
    </row>
    <row r="120" spans="2:15" x14ac:dyDescent="0.2">
      <c r="B120" s="87" t="s">
        <v>157</v>
      </c>
      <c r="C120" s="313">
        <v>3.5485956837711712E-2</v>
      </c>
      <c r="D120" s="314">
        <v>162.91844757227483</v>
      </c>
      <c r="E120" s="314">
        <v>1.9383811966869315</v>
      </c>
      <c r="F120" s="314">
        <v>45.021305291534468</v>
      </c>
      <c r="G120" s="314">
        <v>5.9065732881873103</v>
      </c>
      <c r="H120" s="314">
        <v>11.746698153288785</v>
      </c>
      <c r="I120" s="314">
        <v>0.76165793929320391</v>
      </c>
      <c r="J120" s="314"/>
      <c r="K120" s="314"/>
      <c r="L120" s="314"/>
      <c r="M120" s="314"/>
      <c r="N120" s="314"/>
      <c r="O120" s="315">
        <v>228.32854939810321</v>
      </c>
    </row>
    <row r="121" spans="2:15" x14ac:dyDescent="0.2">
      <c r="B121" s="87" t="s">
        <v>494</v>
      </c>
      <c r="C121" s="313"/>
      <c r="D121" s="314">
        <v>0</v>
      </c>
      <c r="E121" s="314">
        <v>0</v>
      </c>
      <c r="F121" s="314">
        <v>0</v>
      </c>
      <c r="G121" s="314">
        <v>0</v>
      </c>
      <c r="H121" s="314">
        <v>0</v>
      </c>
      <c r="I121" s="314">
        <v>0</v>
      </c>
      <c r="J121" s="314"/>
      <c r="K121" s="314"/>
      <c r="L121" s="314"/>
      <c r="M121" s="314"/>
      <c r="N121" s="314"/>
      <c r="O121" s="315">
        <v>0</v>
      </c>
    </row>
    <row r="122" spans="2:15" x14ac:dyDescent="0.2">
      <c r="B122" s="87" t="s">
        <v>495</v>
      </c>
      <c r="C122" s="313"/>
      <c r="D122" s="314">
        <v>0</v>
      </c>
      <c r="E122" s="314"/>
      <c r="F122" s="314"/>
      <c r="G122" s="314">
        <v>0</v>
      </c>
      <c r="H122" s="314"/>
      <c r="I122" s="314"/>
      <c r="J122" s="314"/>
      <c r="K122" s="314"/>
      <c r="L122" s="314"/>
      <c r="M122" s="314"/>
      <c r="N122" s="314"/>
      <c r="O122" s="315">
        <v>0</v>
      </c>
    </row>
    <row r="123" spans="2:15" x14ac:dyDescent="0.2">
      <c r="B123" s="87" t="s">
        <v>211</v>
      </c>
      <c r="C123" s="313"/>
      <c r="D123" s="314"/>
      <c r="E123" s="314"/>
      <c r="F123" s="314"/>
      <c r="G123" s="314"/>
      <c r="H123" s="314"/>
      <c r="I123" s="314"/>
      <c r="J123" s="314"/>
      <c r="K123" s="314">
        <v>0</v>
      </c>
      <c r="L123" s="314"/>
      <c r="M123" s="314"/>
      <c r="N123" s="314"/>
      <c r="O123" s="315">
        <v>0</v>
      </c>
    </row>
    <row r="124" spans="2:15" x14ac:dyDescent="0.2">
      <c r="B124" s="87">
        <v>441.0895152517212</v>
      </c>
      <c r="C124" s="313"/>
      <c r="D124" s="314"/>
      <c r="E124" s="314"/>
      <c r="F124" s="314"/>
      <c r="G124" s="314"/>
      <c r="H124" s="314"/>
      <c r="I124" s="314"/>
      <c r="J124" s="314"/>
      <c r="K124" s="314"/>
      <c r="L124" s="314">
        <v>1551.5450741337584</v>
      </c>
      <c r="M124" s="314"/>
      <c r="N124" s="314"/>
      <c r="O124" s="315">
        <v>1551.5450741337584</v>
      </c>
    </row>
    <row r="125" spans="2:15" x14ac:dyDescent="0.2">
      <c r="B125" s="87">
        <v>78.017866999999967</v>
      </c>
      <c r="C125" s="313"/>
      <c r="D125" s="314"/>
      <c r="E125" s="314"/>
      <c r="F125" s="314"/>
      <c r="G125" s="314"/>
      <c r="H125" s="314"/>
      <c r="I125" s="314"/>
      <c r="J125" s="314"/>
      <c r="K125" s="314"/>
      <c r="L125" s="314"/>
      <c r="M125" s="314"/>
      <c r="N125" s="314">
        <v>260.34305400000017</v>
      </c>
      <c r="O125" s="315">
        <v>260.34305400000017</v>
      </c>
    </row>
    <row r="126" spans="2:15" x14ac:dyDescent="0.2">
      <c r="B126" s="87" t="s">
        <v>502</v>
      </c>
      <c r="C126" s="313"/>
      <c r="D126" s="314"/>
      <c r="E126" s="314"/>
      <c r="F126" s="314"/>
      <c r="G126" s="314"/>
      <c r="H126" s="314"/>
      <c r="I126" s="314"/>
      <c r="J126" s="314"/>
      <c r="K126" s="314"/>
      <c r="L126" s="314"/>
      <c r="M126" s="314">
        <v>0</v>
      </c>
      <c r="N126" s="314"/>
      <c r="O126" s="315">
        <v>0</v>
      </c>
    </row>
    <row r="127" spans="2:15" x14ac:dyDescent="0.2">
      <c r="B127" s="316" t="s">
        <v>375</v>
      </c>
      <c r="C127" s="317">
        <v>0.290830198944869</v>
      </c>
      <c r="D127" s="318">
        <v>12949.148059956227</v>
      </c>
      <c r="E127" s="318">
        <v>154.78083556445856</v>
      </c>
      <c r="F127" s="318">
        <v>2229.4083543165816</v>
      </c>
      <c r="G127" s="318">
        <v>1010.4052638711898</v>
      </c>
      <c r="H127" s="318">
        <v>3752.5273780246839</v>
      </c>
      <c r="I127" s="318">
        <v>16.600637153979658</v>
      </c>
      <c r="J127" s="318">
        <v>0</v>
      </c>
      <c r="K127" s="318">
        <v>0</v>
      </c>
      <c r="L127" s="318">
        <v>1551.5450741337584</v>
      </c>
      <c r="M127" s="318">
        <v>0</v>
      </c>
      <c r="N127" s="318">
        <v>260.34305400000017</v>
      </c>
      <c r="O127" s="319">
        <v>21925.049487219825</v>
      </c>
    </row>
  </sheetData>
  <phoneticPr fontId="5"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6512"/>
  <sheetViews>
    <sheetView workbookViewId="0">
      <pane ySplit="5" topLeftCell="A6" activePane="bottomLeft" state="frozen"/>
      <selection pane="bottomLeft" activeCell="A2" sqref="A2"/>
    </sheetView>
  </sheetViews>
  <sheetFormatPr defaultRowHeight="12.75" x14ac:dyDescent="0.2"/>
  <cols>
    <col min="1" max="1" width="21.28515625" customWidth="1"/>
    <col min="2" max="2" width="7.140625" bestFit="1" customWidth="1"/>
    <col min="3" max="3" width="12.7109375" style="38" customWidth="1"/>
    <col min="4" max="4" width="13.5703125" customWidth="1"/>
    <col min="5" max="5" width="30.140625" customWidth="1"/>
    <col min="6" max="6" width="9.5703125" bestFit="1" customWidth="1"/>
    <col min="7" max="7" width="15.140625" bestFit="1" customWidth="1"/>
    <col min="8" max="8" width="13.85546875" bestFit="1" customWidth="1"/>
    <col min="9" max="9" width="15" bestFit="1" customWidth="1"/>
  </cols>
  <sheetData>
    <row r="1" spans="1:10" x14ac:dyDescent="0.2">
      <c r="A1" s="27" t="s">
        <v>482</v>
      </c>
      <c r="E1" s="10"/>
      <c r="F1" s="296"/>
      <c r="G1" s="296"/>
      <c r="H1" s="296"/>
      <c r="I1" s="296"/>
    </row>
    <row r="2" spans="1:10" x14ac:dyDescent="0.2">
      <c r="F2" s="267"/>
      <c r="G2" s="267"/>
      <c r="H2" s="267"/>
      <c r="I2" s="267"/>
      <c r="J2" s="267"/>
    </row>
    <row r="3" spans="1:10" x14ac:dyDescent="0.2">
      <c r="F3" s="76"/>
      <c r="G3" s="76"/>
      <c r="H3" s="76"/>
      <c r="I3" s="76"/>
      <c r="J3" s="76"/>
    </row>
    <row r="4" spans="1:10" x14ac:dyDescent="0.2">
      <c r="F4" s="373" t="s">
        <v>477</v>
      </c>
      <c r="G4" s="373"/>
      <c r="H4" s="373"/>
      <c r="I4" s="373"/>
      <c r="J4" s="373"/>
    </row>
    <row r="5" spans="1:10" x14ac:dyDescent="0.2">
      <c r="A5" s="5" t="s">
        <v>216</v>
      </c>
      <c r="B5" s="5" t="s">
        <v>412</v>
      </c>
      <c r="C5" s="39" t="s">
        <v>411</v>
      </c>
      <c r="D5" s="5" t="s">
        <v>409</v>
      </c>
      <c r="E5" s="5" t="s">
        <v>410</v>
      </c>
      <c r="F5" s="77" t="s">
        <v>208</v>
      </c>
      <c r="G5" s="77" t="s">
        <v>209</v>
      </c>
      <c r="H5" s="77" t="s">
        <v>210</v>
      </c>
      <c r="I5" s="77" t="s">
        <v>211</v>
      </c>
      <c r="J5" s="77" t="s">
        <v>212</v>
      </c>
    </row>
    <row r="6" spans="1:10" x14ac:dyDescent="0.2">
      <c r="A6" t="s">
        <v>217</v>
      </c>
      <c r="B6" t="s">
        <v>493</v>
      </c>
      <c r="C6" t="str">
        <f>unprmtd_src_summary!D6</f>
        <v>08029</v>
      </c>
      <c r="D6" s="290" t="str">
        <f>unprmtd_src_summary!F6</f>
        <v>2310001630</v>
      </c>
      <c r="E6" s="290" t="str">
        <f>unprmtd_src_summary!G6</f>
        <v>Venting - blowdowns</v>
      </c>
      <c r="F6" s="76">
        <f>unprmtd_src_summary!M6</f>
        <v>0</v>
      </c>
      <c r="G6" s="76">
        <f>unprmtd_src_summary!N6</f>
        <v>0.10534434679270288</v>
      </c>
      <c r="H6" s="76">
        <f>unprmtd_src_summary!O6</f>
        <v>0</v>
      </c>
      <c r="I6" s="76">
        <f>unprmtd_src_summary!P6</f>
        <v>0</v>
      </c>
      <c r="J6" s="76">
        <f>unprmtd_src_summary!Q6</f>
        <v>0</v>
      </c>
    </row>
    <row r="7" spans="1:10" x14ac:dyDescent="0.2">
      <c r="A7" t="s">
        <v>217</v>
      </c>
      <c r="B7" t="s">
        <v>493</v>
      </c>
      <c r="C7" s="290" t="str">
        <f>unprmtd_src_summary!D7</f>
        <v>08045</v>
      </c>
      <c r="D7" s="290" t="str">
        <f>unprmtd_src_summary!F7</f>
        <v>2310001630</v>
      </c>
      <c r="E7" s="290" t="str">
        <f>unprmtd_src_summary!G7</f>
        <v>Venting - blowdowns</v>
      </c>
      <c r="F7" s="76">
        <f>unprmtd_src_summary!M7</f>
        <v>0</v>
      </c>
      <c r="G7" s="76">
        <f>unprmtd_src_summary!N7</f>
        <v>2837.8359978003182</v>
      </c>
      <c r="H7" s="76">
        <f>unprmtd_src_summary!O7</f>
        <v>0</v>
      </c>
      <c r="I7" s="76">
        <f>unprmtd_src_summary!P7</f>
        <v>0</v>
      </c>
      <c r="J7" s="76">
        <f>unprmtd_src_summary!Q7</f>
        <v>0</v>
      </c>
    </row>
    <row r="8" spans="1:10" x14ac:dyDescent="0.2">
      <c r="A8" t="s">
        <v>217</v>
      </c>
      <c r="B8" t="s">
        <v>493</v>
      </c>
      <c r="C8" s="290" t="str">
        <f>unprmtd_src_summary!D8</f>
        <v>08051</v>
      </c>
      <c r="D8" s="290" t="str">
        <f>unprmtd_src_summary!F8</f>
        <v>2310001630</v>
      </c>
      <c r="E8" s="290" t="str">
        <f>unprmtd_src_summary!G8</f>
        <v>Venting - blowdowns</v>
      </c>
      <c r="F8" s="76">
        <f>unprmtd_src_summary!M8</f>
        <v>0</v>
      </c>
      <c r="G8" s="76">
        <f>unprmtd_src_summary!N8</f>
        <v>7.0279058504840037</v>
      </c>
      <c r="H8" s="76">
        <f>unprmtd_src_summary!O8</f>
        <v>0</v>
      </c>
      <c r="I8" s="76">
        <f>unprmtd_src_summary!P8</f>
        <v>0</v>
      </c>
      <c r="J8" s="76">
        <f>unprmtd_src_summary!Q8</f>
        <v>0</v>
      </c>
    </row>
    <row r="9" spans="1:10" x14ac:dyDescent="0.2">
      <c r="A9" t="s">
        <v>217</v>
      </c>
      <c r="B9" t="s">
        <v>493</v>
      </c>
      <c r="C9" s="290" t="str">
        <f>unprmtd_src_summary!D9</f>
        <v>08077</v>
      </c>
      <c r="D9" s="290" t="str">
        <f>unprmtd_src_summary!F9</f>
        <v>2310001630</v>
      </c>
      <c r="E9" s="290" t="str">
        <f>unprmtd_src_summary!G9</f>
        <v>Venting - blowdowns</v>
      </c>
      <c r="F9" s="76">
        <f>unprmtd_src_summary!M9</f>
        <v>0</v>
      </c>
      <c r="G9" s="76">
        <f>unprmtd_src_summary!N9</f>
        <v>205.59682510638356</v>
      </c>
      <c r="H9" s="76">
        <f>unprmtd_src_summary!O9</f>
        <v>0</v>
      </c>
      <c r="I9" s="76">
        <f>unprmtd_src_summary!P9</f>
        <v>0</v>
      </c>
      <c r="J9" s="76">
        <f>unprmtd_src_summary!Q9</f>
        <v>0</v>
      </c>
    </row>
    <row r="10" spans="1:10" x14ac:dyDescent="0.2">
      <c r="A10" t="s">
        <v>217</v>
      </c>
      <c r="B10" t="s">
        <v>493</v>
      </c>
      <c r="C10" s="290" t="str">
        <f>unprmtd_src_summary!D10</f>
        <v>08081</v>
      </c>
      <c r="D10" s="290" t="str">
        <f>unprmtd_src_summary!F10</f>
        <v>2310001630</v>
      </c>
      <c r="E10" s="290" t="str">
        <f>unprmtd_src_summary!G10</f>
        <v>Venting - blowdowns</v>
      </c>
      <c r="F10" s="76">
        <f>unprmtd_src_summary!M10</f>
        <v>0</v>
      </c>
      <c r="G10" s="76">
        <f>unprmtd_src_summary!N10</f>
        <v>103.01509257765517</v>
      </c>
      <c r="H10" s="76">
        <f>unprmtd_src_summary!O10</f>
        <v>0</v>
      </c>
      <c r="I10" s="76">
        <f>unprmtd_src_summary!P10</f>
        <v>0</v>
      </c>
      <c r="J10" s="76">
        <f>unprmtd_src_summary!Q10</f>
        <v>0</v>
      </c>
    </row>
    <row r="11" spans="1:10" x14ac:dyDescent="0.2">
      <c r="A11" t="s">
        <v>217</v>
      </c>
      <c r="B11" t="s">
        <v>493</v>
      </c>
      <c r="C11" s="290" t="str">
        <f>unprmtd_src_summary!D11</f>
        <v>08103</v>
      </c>
      <c r="D11" s="290" t="str">
        <f>unprmtd_src_summary!F11</f>
        <v>2310001630</v>
      </c>
      <c r="E11" s="290" t="str">
        <f>unprmtd_src_summary!G11</f>
        <v>Venting - blowdowns</v>
      </c>
      <c r="F11" s="76">
        <f>unprmtd_src_summary!M11</f>
        <v>0</v>
      </c>
      <c r="G11" s="76">
        <f>unprmtd_src_summary!N11</f>
        <v>242.68221493598875</v>
      </c>
      <c r="H11" s="76">
        <f>unprmtd_src_summary!O11</f>
        <v>0</v>
      </c>
      <c r="I11" s="76">
        <f>unprmtd_src_summary!P11</f>
        <v>0</v>
      </c>
      <c r="J11" s="76">
        <f>unprmtd_src_summary!Q11</f>
        <v>0</v>
      </c>
    </row>
    <row r="12" spans="1:10" x14ac:dyDescent="0.2">
      <c r="A12" t="s">
        <v>217</v>
      </c>
      <c r="B12" t="s">
        <v>493</v>
      </c>
      <c r="C12" s="290" t="str">
        <f>unprmtd_src_summary!D12</f>
        <v>08107</v>
      </c>
      <c r="D12" s="290" t="str">
        <f>unprmtd_src_summary!F12</f>
        <v>2310001630</v>
      </c>
      <c r="E12" s="290" t="str">
        <f>unprmtd_src_summary!G12</f>
        <v>Venting - blowdowns</v>
      </c>
      <c r="F12" s="76">
        <f>unprmtd_src_summary!M12</f>
        <v>0</v>
      </c>
      <c r="G12" s="76">
        <f>unprmtd_src_summary!N12</f>
        <v>0.44797631935266757</v>
      </c>
      <c r="H12" s="76">
        <f>unprmtd_src_summary!O12</f>
        <v>0</v>
      </c>
      <c r="I12" s="76">
        <f>unprmtd_src_summary!P12</f>
        <v>0</v>
      </c>
      <c r="J12" s="76">
        <f>unprmtd_src_summary!Q12</f>
        <v>0</v>
      </c>
    </row>
    <row r="13" spans="1:10" x14ac:dyDescent="0.2">
      <c r="A13" t="s">
        <v>217</v>
      </c>
      <c r="B13" t="s">
        <v>493</v>
      </c>
      <c r="C13" s="290" t="str">
        <f>unprmtd_src_summary!D13</f>
        <v>08029</v>
      </c>
      <c r="D13" s="290" t="str">
        <f>unprmtd_src_summary!F13</f>
        <v>2310001610</v>
      </c>
      <c r="E13" s="290" t="str">
        <f>unprmtd_src_summary!G13</f>
        <v>Venting - initial completions</v>
      </c>
      <c r="F13" s="76">
        <f>unprmtd_src_summary!M13</f>
        <v>0</v>
      </c>
      <c r="G13" s="76">
        <f>unprmtd_src_summary!N13</f>
        <v>0</v>
      </c>
      <c r="H13" s="76">
        <f>unprmtd_src_summary!O13</f>
        <v>0</v>
      </c>
      <c r="I13" s="76">
        <f>unprmtd_src_summary!P13</f>
        <v>0</v>
      </c>
      <c r="J13" s="76">
        <f>unprmtd_src_summary!Q13</f>
        <v>0</v>
      </c>
    </row>
    <row r="14" spans="1:10" x14ac:dyDescent="0.2">
      <c r="A14" t="s">
        <v>217</v>
      </c>
      <c r="B14" t="s">
        <v>493</v>
      </c>
      <c r="C14" s="290" t="str">
        <f>unprmtd_src_summary!D14</f>
        <v>08045</v>
      </c>
      <c r="D14" s="290" t="str">
        <f>unprmtd_src_summary!F14</f>
        <v>2310001610</v>
      </c>
      <c r="E14" s="290" t="str">
        <f>unprmtd_src_summary!G14</f>
        <v>Venting - initial completions</v>
      </c>
      <c r="F14" s="76">
        <f>unprmtd_src_summary!M14</f>
        <v>0</v>
      </c>
      <c r="G14" s="76">
        <f>unprmtd_src_summary!N14</f>
        <v>15280.619746300641</v>
      </c>
      <c r="H14" s="76">
        <f>unprmtd_src_summary!O14</f>
        <v>0</v>
      </c>
      <c r="I14" s="76">
        <f>unprmtd_src_summary!P14</f>
        <v>0</v>
      </c>
      <c r="J14" s="76">
        <f>unprmtd_src_summary!Q14</f>
        <v>0</v>
      </c>
    </row>
    <row r="15" spans="1:10" x14ac:dyDescent="0.2">
      <c r="A15" t="s">
        <v>217</v>
      </c>
      <c r="B15" t="s">
        <v>493</v>
      </c>
      <c r="C15" s="290" t="str">
        <f>unprmtd_src_summary!D15</f>
        <v>08051</v>
      </c>
      <c r="D15" s="290" t="str">
        <f>unprmtd_src_summary!F15</f>
        <v>2310001610</v>
      </c>
      <c r="E15" s="290" t="str">
        <f>unprmtd_src_summary!G15</f>
        <v>Venting - initial completions</v>
      </c>
      <c r="F15" s="76">
        <f>unprmtd_src_summary!M15</f>
        <v>0</v>
      </c>
      <c r="G15" s="76">
        <f>unprmtd_src_summary!N15</f>
        <v>9.1445958984444289</v>
      </c>
      <c r="H15" s="76">
        <f>unprmtd_src_summary!O15</f>
        <v>0</v>
      </c>
      <c r="I15" s="76">
        <f>unprmtd_src_summary!P15</f>
        <v>0</v>
      </c>
      <c r="J15" s="76">
        <f>unprmtd_src_summary!Q15</f>
        <v>0</v>
      </c>
    </row>
    <row r="16" spans="1:10" x14ac:dyDescent="0.2">
      <c r="A16" t="s">
        <v>217</v>
      </c>
      <c r="B16" t="s">
        <v>493</v>
      </c>
      <c r="C16" s="290" t="str">
        <f>unprmtd_src_summary!D16</f>
        <v>08077</v>
      </c>
      <c r="D16" s="290" t="str">
        <f>unprmtd_src_summary!F16</f>
        <v>2310001610</v>
      </c>
      <c r="E16" s="290" t="str">
        <f>unprmtd_src_summary!G16</f>
        <v>Venting - initial completions</v>
      </c>
      <c r="F16" s="76">
        <f>unprmtd_src_summary!M16</f>
        <v>0</v>
      </c>
      <c r="G16" s="76">
        <f>unprmtd_src_summary!N16</f>
        <v>2112.4016525406628</v>
      </c>
      <c r="H16" s="76">
        <f>unprmtd_src_summary!O16</f>
        <v>0</v>
      </c>
      <c r="I16" s="76">
        <f>unprmtd_src_summary!P16</f>
        <v>0</v>
      </c>
      <c r="J16" s="76">
        <f>unprmtd_src_summary!Q16</f>
        <v>0</v>
      </c>
    </row>
    <row r="17" spans="1:10" x14ac:dyDescent="0.2">
      <c r="A17" t="s">
        <v>217</v>
      </c>
      <c r="B17" t="s">
        <v>493</v>
      </c>
      <c r="C17" s="290" t="str">
        <f>unprmtd_src_summary!D17</f>
        <v>08081</v>
      </c>
      <c r="D17" s="290" t="str">
        <f>unprmtd_src_summary!F17</f>
        <v>2310001610</v>
      </c>
      <c r="E17" s="290" t="str">
        <f>unprmtd_src_summary!G17</f>
        <v>Venting - initial completions</v>
      </c>
      <c r="F17" s="76">
        <f>unprmtd_src_summary!M17</f>
        <v>0</v>
      </c>
      <c r="G17" s="76">
        <f>unprmtd_src_summary!N17</f>
        <v>201.18110976577748</v>
      </c>
      <c r="H17" s="76">
        <f>unprmtd_src_summary!O17</f>
        <v>0</v>
      </c>
      <c r="I17" s="76">
        <f>unprmtd_src_summary!P17</f>
        <v>0</v>
      </c>
      <c r="J17" s="76">
        <f>unprmtd_src_summary!Q17</f>
        <v>0</v>
      </c>
    </row>
    <row r="18" spans="1:10" x14ac:dyDescent="0.2">
      <c r="A18" t="s">
        <v>217</v>
      </c>
      <c r="B18" t="s">
        <v>493</v>
      </c>
      <c r="C18" s="290" t="str">
        <f>unprmtd_src_summary!D18</f>
        <v>08103</v>
      </c>
      <c r="D18" s="290" t="str">
        <f>unprmtd_src_summary!F18</f>
        <v>2310001610</v>
      </c>
      <c r="E18" s="290" t="str">
        <f>unprmtd_src_summary!G18</f>
        <v>Venting - initial completions</v>
      </c>
      <c r="F18" s="76">
        <f>unprmtd_src_summary!M18</f>
        <v>0</v>
      </c>
      <c r="G18" s="76">
        <f>unprmtd_src_summary!N18</f>
        <v>1792.3407960951079</v>
      </c>
      <c r="H18" s="76">
        <f>unprmtd_src_summary!O18</f>
        <v>0</v>
      </c>
      <c r="I18" s="76">
        <f>unprmtd_src_summary!P18</f>
        <v>0</v>
      </c>
      <c r="J18" s="76">
        <f>unprmtd_src_summary!Q18</f>
        <v>0</v>
      </c>
    </row>
    <row r="19" spans="1:10" x14ac:dyDescent="0.2">
      <c r="A19" t="s">
        <v>217</v>
      </c>
      <c r="B19" t="s">
        <v>493</v>
      </c>
      <c r="C19" s="290" t="str">
        <f>unprmtd_src_summary!D19</f>
        <v>08107</v>
      </c>
      <c r="D19" s="290" t="str">
        <f>unprmtd_src_summary!F19</f>
        <v>2310001610</v>
      </c>
      <c r="E19" s="290" t="str">
        <f>unprmtd_src_summary!G19</f>
        <v>Venting - initial completions</v>
      </c>
      <c r="F19" s="76">
        <f>unprmtd_src_summary!M19</f>
        <v>0</v>
      </c>
      <c r="G19" s="76">
        <f>unprmtd_src_summary!N19</f>
        <v>0</v>
      </c>
      <c r="H19" s="76">
        <f>unprmtd_src_summary!O19</f>
        <v>0</v>
      </c>
      <c r="I19" s="76">
        <f>unprmtd_src_summary!P19</f>
        <v>0</v>
      </c>
      <c r="J19" s="76">
        <f>unprmtd_src_summary!Q19</f>
        <v>0</v>
      </c>
    </row>
    <row r="20" spans="1:10" x14ac:dyDescent="0.2">
      <c r="A20" t="s">
        <v>217</v>
      </c>
      <c r="B20" t="s">
        <v>493</v>
      </c>
      <c r="C20" s="290" t="str">
        <f>unprmtd_src_summary!D20</f>
        <v>08029</v>
      </c>
      <c r="D20" s="290" t="str">
        <f>unprmtd_src_summary!F20</f>
        <v>2310001620</v>
      </c>
      <c r="E20" s="290" t="str">
        <f>unprmtd_src_summary!G20</f>
        <v>Venting - recompletions</v>
      </c>
      <c r="F20" s="76">
        <f>unprmtd_src_summary!M20</f>
        <v>0</v>
      </c>
      <c r="G20" s="76">
        <f>unprmtd_src_summary!N20</f>
        <v>0</v>
      </c>
      <c r="H20" s="76">
        <f>unprmtd_src_summary!O20</f>
        <v>0</v>
      </c>
      <c r="I20" s="76">
        <f>unprmtd_src_summary!P20</f>
        <v>0</v>
      </c>
      <c r="J20" s="76">
        <f>unprmtd_src_summary!Q20</f>
        <v>0</v>
      </c>
    </row>
    <row r="21" spans="1:10" x14ac:dyDescent="0.2">
      <c r="A21" t="s">
        <v>217</v>
      </c>
      <c r="B21" t="s">
        <v>493</v>
      </c>
      <c r="C21" s="290" t="str">
        <f>unprmtd_src_summary!D21</f>
        <v>08045</v>
      </c>
      <c r="D21" s="290" t="str">
        <f>unprmtd_src_summary!F21</f>
        <v>2310001620</v>
      </c>
      <c r="E21" s="290" t="str">
        <f>unprmtd_src_summary!G21</f>
        <v>Venting - recompletions</v>
      </c>
      <c r="F21" s="76">
        <f>unprmtd_src_summary!M21</f>
        <v>0</v>
      </c>
      <c r="G21" s="76">
        <f>unprmtd_src_summary!N21</f>
        <v>2019.9968083332381</v>
      </c>
      <c r="H21" s="76">
        <f>unprmtd_src_summary!O21</f>
        <v>0</v>
      </c>
      <c r="I21" s="76">
        <f>unprmtd_src_summary!P21</f>
        <v>0</v>
      </c>
      <c r="J21" s="76">
        <f>unprmtd_src_summary!Q21</f>
        <v>0</v>
      </c>
    </row>
    <row r="22" spans="1:10" x14ac:dyDescent="0.2">
      <c r="A22" t="s">
        <v>217</v>
      </c>
      <c r="B22" t="s">
        <v>493</v>
      </c>
      <c r="C22" s="290" t="str">
        <f>unprmtd_src_summary!D22</f>
        <v>08051</v>
      </c>
      <c r="D22" s="290" t="str">
        <f>unprmtd_src_summary!F22</f>
        <v>2310001620</v>
      </c>
      <c r="E22" s="290" t="str">
        <f>unprmtd_src_summary!G22</f>
        <v>Venting - recompletions</v>
      </c>
      <c r="F22" s="76">
        <f>unprmtd_src_summary!M22</f>
        <v>0</v>
      </c>
      <c r="G22" s="76">
        <f>unprmtd_src_summary!N22</f>
        <v>1.2088550618391609</v>
      </c>
      <c r="H22" s="76">
        <f>unprmtd_src_summary!O22</f>
        <v>0</v>
      </c>
      <c r="I22" s="76">
        <f>unprmtd_src_summary!P22</f>
        <v>0</v>
      </c>
      <c r="J22" s="76">
        <f>unprmtd_src_summary!Q22</f>
        <v>0</v>
      </c>
    </row>
    <row r="23" spans="1:10" x14ac:dyDescent="0.2">
      <c r="A23" t="s">
        <v>217</v>
      </c>
      <c r="B23" t="s">
        <v>493</v>
      </c>
      <c r="C23" s="290" t="str">
        <f>unprmtd_src_summary!D23</f>
        <v>08077</v>
      </c>
      <c r="D23" s="290" t="str">
        <f>unprmtd_src_summary!F23</f>
        <v>2310001620</v>
      </c>
      <c r="E23" s="290" t="str">
        <f>unprmtd_src_summary!G23</f>
        <v>Venting - recompletions</v>
      </c>
      <c r="F23" s="76">
        <f>unprmtd_src_summary!M23</f>
        <v>0</v>
      </c>
      <c r="G23" s="76">
        <f>unprmtd_src_summary!N23</f>
        <v>279.24551928484618</v>
      </c>
      <c r="H23" s="76">
        <f>unprmtd_src_summary!O23</f>
        <v>0</v>
      </c>
      <c r="I23" s="76">
        <f>unprmtd_src_summary!P23</f>
        <v>0</v>
      </c>
      <c r="J23" s="76">
        <f>unprmtd_src_summary!Q23</f>
        <v>0</v>
      </c>
    </row>
    <row r="24" spans="1:10" x14ac:dyDescent="0.2">
      <c r="A24" t="s">
        <v>217</v>
      </c>
      <c r="B24" t="s">
        <v>493</v>
      </c>
      <c r="C24" s="290" t="str">
        <f>unprmtd_src_summary!D24</f>
        <v>08081</v>
      </c>
      <c r="D24" s="290" t="str">
        <f>unprmtd_src_summary!F24</f>
        <v>2310001620</v>
      </c>
      <c r="E24" s="290" t="str">
        <f>unprmtd_src_summary!G24</f>
        <v>Venting - recompletions</v>
      </c>
      <c r="F24" s="76">
        <f>unprmtd_src_summary!M24</f>
        <v>0</v>
      </c>
      <c r="G24" s="76">
        <f>unprmtd_src_summary!N24</f>
        <v>26.594811360461545</v>
      </c>
      <c r="H24" s="76">
        <f>unprmtd_src_summary!O24</f>
        <v>0</v>
      </c>
      <c r="I24" s="76">
        <f>unprmtd_src_summary!P24</f>
        <v>0</v>
      </c>
      <c r="J24" s="76">
        <f>unprmtd_src_summary!Q24</f>
        <v>0</v>
      </c>
    </row>
    <row r="25" spans="1:10" x14ac:dyDescent="0.2">
      <c r="A25" t="s">
        <v>217</v>
      </c>
      <c r="B25" t="s">
        <v>493</v>
      </c>
      <c r="C25" s="290" t="str">
        <f>unprmtd_src_summary!D25</f>
        <v>08103</v>
      </c>
      <c r="D25" s="290" t="str">
        <f>unprmtd_src_summary!F25</f>
        <v>2310001620</v>
      </c>
      <c r="E25" s="290" t="str">
        <f>unprmtd_src_summary!G25</f>
        <v>Venting - recompletions</v>
      </c>
      <c r="F25" s="76">
        <f>unprmtd_src_summary!M25</f>
        <v>0</v>
      </c>
      <c r="G25" s="76">
        <f>unprmtd_src_summary!N25</f>
        <v>236.93559212047555</v>
      </c>
      <c r="H25" s="76">
        <f>unprmtd_src_summary!O25</f>
        <v>0</v>
      </c>
      <c r="I25" s="76">
        <f>unprmtd_src_summary!P25</f>
        <v>0</v>
      </c>
      <c r="J25" s="76">
        <f>unprmtd_src_summary!Q25</f>
        <v>0</v>
      </c>
    </row>
    <row r="26" spans="1:10" x14ac:dyDescent="0.2">
      <c r="A26" t="s">
        <v>217</v>
      </c>
      <c r="B26" t="s">
        <v>493</v>
      </c>
      <c r="C26" s="290" t="str">
        <f>unprmtd_src_summary!D26</f>
        <v>08107</v>
      </c>
      <c r="D26" s="290" t="str">
        <f>unprmtd_src_summary!F26</f>
        <v>2310001620</v>
      </c>
      <c r="E26" s="290" t="str">
        <f>unprmtd_src_summary!G26</f>
        <v>Venting - recompletions</v>
      </c>
      <c r="F26" s="76">
        <f>unprmtd_src_summary!M26</f>
        <v>0</v>
      </c>
      <c r="G26" s="76">
        <f>unprmtd_src_summary!N26</f>
        <v>0</v>
      </c>
      <c r="H26" s="76">
        <f>unprmtd_src_summary!O26</f>
        <v>0</v>
      </c>
      <c r="I26" s="76">
        <f>unprmtd_src_summary!P26</f>
        <v>0</v>
      </c>
      <c r="J26" s="76">
        <f>unprmtd_src_summary!Q26</f>
        <v>0</v>
      </c>
    </row>
    <row r="27" spans="1:10" x14ac:dyDescent="0.2">
      <c r="A27" t="s">
        <v>217</v>
      </c>
      <c r="B27" t="s">
        <v>493</v>
      </c>
      <c r="C27" s="290" t="str">
        <f>unprmtd_src_summary!D27</f>
        <v>08029</v>
      </c>
      <c r="D27" s="290" t="str">
        <f>unprmtd_src_summary!F27</f>
        <v>2310000220</v>
      </c>
      <c r="E27" s="290" t="str">
        <f>unprmtd_src_summary!G27</f>
        <v>Drill rigs</v>
      </c>
      <c r="F27" s="76">
        <f>unprmtd_src_summary!M27</f>
        <v>0</v>
      </c>
      <c r="G27" s="76">
        <f>unprmtd_src_summary!N27</f>
        <v>0</v>
      </c>
      <c r="H27" s="76">
        <f>unprmtd_src_summary!O27</f>
        <v>0</v>
      </c>
      <c r="I27" s="76">
        <f>unprmtd_src_summary!P27</f>
        <v>0</v>
      </c>
      <c r="J27" s="76">
        <f>unprmtd_src_summary!Q27</f>
        <v>0</v>
      </c>
    </row>
    <row r="28" spans="1:10" x14ac:dyDescent="0.2">
      <c r="A28" t="s">
        <v>217</v>
      </c>
      <c r="B28" t="s">
        <v>493</v>
      </c>
      <c r="C28" s="290" t="str">
        <f>unprmtd_src_summary!D28</f>
        <v>08045</v>
      </c>
      <c r="D28" s="290" t="str">
        <f>unprmtd_src_summary!F28</f>
        <v>2310000220</v>
      </c>
      <c r="E28" s="290" t="str">
        <f>unprmtd_src_summary!G28</f>
        <v>Drill rigs</v>
      </c>
      <c r="F28" s="76">
        <f>unprmtd_src_summary!M28</f>
        <v>7582.2362867411748</v>
      </c>
      <c r="G28" s="76">
        <f>unprmtd_src_summary!N28</f>
        <v>343.66305131912713</v>
      </c>
      <c r="H28" s="76">
        <f>unprmtd_src_summary!O28</f>
        <v>2778.5720569236314</v>
      </c>
      <c r="I28" s="76">
        <f>unprmtd_src_summary!P28</f>
        <v>341.0636782215438</v>
      </c>
      <c r="J28" s="76">
        <f>unprmtd_src_summary!Q28</f>
        <v>1163.1539124633889</v>
      </c>
    </row>
    <row r="29" spans="1:10" x14ac:dyDescent="0.2">
      <c r="A29" t="s">
        <v>217</v>
      </c>
      <c r="B29" t="s">
        <v>493</v>
      </c>
      <c r="C29" s="290" t="str">
        <f>unprmtd_src_summary!D29</f>
        <v>08051</v>
      </c>
      <c r="D29" s="290" t="str">
        <f>unprmtd_src_summary!F29</f>
        <v>2310000220</v>
      </c>
      <c r="E29" s="290" t="str">
        <f>unprmtd_src_summary!G29</f>
        <v>Drill rigs</v>
      </c>
      <c r="F29" s="76">
        <f>unprmtd_src_summary!M29</f>
        <v>4.5375441572358914</v>
      </c>
      <c r="G29" s="76">
        <f>unprmtd_src_summary!N29</f>
        <v>0.2056631067140198</v>
      </c>
      <c r="H29" s="76">
        <f>unprmtd_src_summary!O29</f>
        <v>1.662819902407918</v>
      </c>
      <c r="I29" s="76">
        <f>unprmtd_src_summary!P29</f>
        <v>0.20410752736178561</v>
      </c>
      <c r="J29" s="76">
        <f>unprmtd_src_summary!Q29</f>
        <v>0.69608253289251276</v>
      </c>
    </row>
    <row r="30" spans="1:10" x14ac:dyDescent="0.2">
      <c r="A30" t="s">
        <v>217</v>
      </c>
      <c r="B30" t="s">
        <v>493</v>
      </c>
      <c r="C30" s="290" t="str">
        <f>unprmtd_src_summary!D30</f>
        <v>08077</v>
      </c>
      <c r="D30" s="290" t="str">
        <f>unprmtd_src_summary!F30</f>
        <v>2310000220</v>
      </c>
      <c r="E30" s="290" t="str">
        <f>unprmtd_src_summary!G30</f>
        <v>Drill rigs</v>
      </c>
      <c r="F30" s="76">
        <f>unprmtd_src_summary!M30</f>
        <v>1048.172700321491</v>
      </c>
      <c r="G30" s="76">
        <f>unprmtd_src_summary!N30</f>
        <v>47.508177650938578</v>
      </c>
      <c r="H30" s="76">
        <f>unprmtd_src_summary!O30</f>
        <v>384.11139745622904</v>
      </c>
      <c r="I30" s="76">
        <f>unprmtd_src_summary!P30</f>
        <v>47.148838820572472</v>
      </c>
      <c r="J30" s="76">
        <f>unprmtd_src_summary!Q30</f>
        <v>160.79506509817045</v>
      </c>
    </row>
    <row r="31" spans="1:10" x14ac:dyDescent="0.2">
      <c r="A31" t="s">
        <v>217</v>
      </c>
      <c r="B31" t="s">
        <v>493</v>
      </c>
      <c r="C31" s="290" t="str">
        <f>unprmtd_src_summary!D31</f>
        <v>08081</v>
      </c>
      <c r="D31" s="290" t="str">
        <f>unprmtd_src_summary!F31</f>
        <v>2310000220</v>
      </c>
      <c r="E31" s="290" t="str">
        <f>unprmtd_src_summary!G31</f>
        <v>Drill rigs</v>
      </c>
      <c r="F31" s="76">
        <f>unprmtd_src_summary!M31</f>
        <v>99.825971459189631</v>
      </c>
      <c r="G31" s="76">
        <f>unprmtd_src_summary!N31</f>
        <v>4.5245883477084359</v>
      </c>
      <c r="H31" s="76">
        <f>unprmtd_src_summary!O31</f>
        <v>36.582037852974196</v>
      </c>
      <c r="I31" s="76">
        <f>unprmtd_src_summary!P31</f>
        <v>4.4903656019592839</v>
      </c>
      <c r="J31" s="76">
        <f>unprmtd_src_summary!Q31</f>
        <v>15.313815723635281</v>
      </c>
    </row>
    <row r="32" spans="1:10" x14ac:dyDescent="0.2">
      <c r="A32" t="s">
        <v>217</v>
      </c>
      <c r="B32" t="s">
        <v>493</v>
      </c>
      <c r="C32" s="290" t="str">
        <f>unprmtd_src_summary!D32</f>
        <v>08103</v>
      </c>
      <c r="D32" s="290" t="str">
        <f>unprmtd_src_summary!F32</f>
        <v>2310000220</v>
      </c>
      <c r="E32" s="290" t="str">
        <f>unprmtd_src_summary!G32</f>
        <v>Drill rigs</v>
      </c>
      <c r="F32" s="76">
        <f>unprmtd_src_summary!M32</f>
        <v>889.35865481823475</v>
      </c>
      <c r="G32" s="76">
        <f>unprmtd_src_summary!N32</f>
        <v>40.309968915947884</v>
      </c>
      <c r="H32" s="76">
        <f>unprmtd_src_summary!O32</f>
        <v>325.91270087195187</v>
      </c>
      <c r="I32" s="76">
        <f>unprmtd_src_summary!P32</f>
        <v>40.005075362909977</v>
      </c>
      <c r="J32" s="76">
        <f>unprmtd_src_summary!Q32</f>
        <v>136.43217644693249</v>
      </c>
    </row>
    <row r="33" spans="1:10" x14ac:dyDescent="0.2">
      <c r="A33" t="s">
        <v>217</v>
      </c>
      <c r="B33" t="s">
        <v>493</v>
      </c>
      <c r="C33" s="290" t="str">
        <f>unprmtd_src_summary!D33</f>
        <v>08107</v>
      </c>
      <c r="D33" s="290" t="str">
        <f>unprmtd_src_summary!F33</f>
        <v>2310000220</v>
      </c>
      <c r="E33" s="290" t="str">
        <f>unprmtd_src_summary!G33</f>
        <v>Drill rigs</v>
      </c>
      <c r="F33" s="76">
        <f>unprmtd_src_summary!M33</f>
        <v>0</v>
      </c>
      <c r="G33" s="76">
        <f>unprmtd_src_summary!N33</f>
        <v>0</v>
      </c>
      <c r="H33" s="76">
        <f>unprmtd_src_summary!O33</f>
        <v>0</v>
      </c>
      <c r="I33" s="76">
        <f>unprmtd_src_summary!P33</f>
        <v>0</v>
      </c>
      <c r="J33" s="76">
        <f>unprmtd_src_summary!Q33</f>
        <v>0</v>
      </c>
    </row>
    <row r="34" spans="1:10" x14ac:dyDescent="0.2">
      <c r="A34" t="s">
        <v>217</v>
      </c>
      <c r="B34" t="s">
        <v>493</v>
      </c>
      <c r="C34" s="290" t="str">
        <f>unprmtd_src_summary!D34</f>
        <v>08029</v>
      </c>
      <c r="D34" s="290" t="str">
        <f>unprmtd_src_summary!F34</f>
        <v>2310003100</v>
      </c>
      <c r="E34" s="290" t="str">
        <f>unprmtd_src_summary!G34</f>
        <v>Exempt engines</v>
      </c>
      <c r="F34" s="76">
        <f>unprmtd_src_summary!M34</f>
        <v>4.4941067130448403E-2</v>
      </c>
      <c r="G34" s="76">
        <f>unprmtd_src_summary!N34</f>
        <v>1.2032188540673472E-2</v>
      </c>
      <c r="H34" s="76">
        <f>unprmtd_src_summary!O34</f>
        <v>4.5804258555551286E-2</v>
      </c>
      <c r="I34" s="76">
        <f>unprmtd_src_summary!P34</f>
        <v>0</v>
      </c>
      <c r="J34" s="76">
        <f>unprmtd_src_summary!Q34</f>
        <v>2.7642457545762384E-5</v>
      </c>
    </row>
    <row r="35" spans="1:10" x14ac:dyDescent="0.2">
      <c r="A35" t="s">
        <v>217</v>
      </c>
      <c r="B35" t="s">
        <v>493</v>
      </c>
      <c r="C35" s="290" t="str">
        <f>unprmtd_src_summary!D35</f>
        <v>08045</v>
      </c>
      <c r="D35" s="290" t="str">
        <f>unprmtd_src_summary!F35</f>
        <v>2310003100</v>
      </c>
      <c r="E35" s="290" t="str">
        <f>unprmtd_src_summary!G35</f>
        <v>Exempt engines</v>
      </c>
      <c r="F35" s="76">
        <f>unprmtd_src_summary!M35</f>
        <v>140.82283385326008</v>
      </c>
      <c r="G35" s="76">
        <f>unprmtd_src_summary!N35</f>
        <v>37.702862792200328</v>
      </c>
      <c r="H35" s="76">
        <f>unprmtd_src_summary!O35</f>
        <v>143.52764418381997</v>
      </c>
      <c r="I35" s="76">
        <f>unprmtd_src_summary!P35</f>
        <v>0</v>
      </c>
      <c r="J35" s="76">
        <f>unprmtd_src_summary!Q35</f>
        <v>8.6617640719646435E-2</v>
      </c>
    </row>
    <row r="36" spans="1:10" x14ac:dyDescent="0.2">
      <c r="A36" t="s">
        <v>217</v>
      </c>
      <c r="B36" t="s">
        <v>493</v>
      </c>
      <c r="C36" s="290" t="str">
        <f>unprmtd_src_summary!D36</f>
        <v>08051</v>
      </c>
      <c r="D36" s="290" t="str">
        <f>unprmtd_src_summary!F36</f>
        <v>2310003100</v>
      </c>
      <c r="E36" s="290" t="str">
        <f>unprmtd_src_summary!G36</f>
        <v>Exempt engines</v>
      </c>
      <c r="F36" s="76">
        <f>unprmtd_src_summary!M36</f>
        <v>0.22470533565224204</v>
      </c>
      <c r="G36" s="76">
        <f>unprmtd_src_summary!N36</f>
        <v>6.0160942703367359E-2</v>
      </c>
      <c r="H36" s="76">
        <f>unprmtd_src_summary!O36</f>
        <v>0.22902129277775643</v>
      </c>
      <c r="I36" s="76">
        <f>unprmtd_src_summary!P36</f>
        <v>0</v>
      </c>
      <c r="J36" s="76">
        <f>unprmtd_src_summary!Q36</f>
        <v>1.3821228772881194E-4</v>
      </c>
    </row>
    <row r="37" spans="1:10" x14ac:dyDescent="0.2">
      <c r="A37" t="s">
        <v>217</v>
      </c>
      <c r="B37" t="s">
        <v>493</v>
      </c>
      <c r="C37" s="290" t="str">
        <f>unprmtd_src_summary!D37</f>
        <v>08077</v>
      </c>
      <c r="D37" s="290" t="str">
        <f>unprmtd_src_summary!F37</f>
        <v>2310003100</v>
      </c>
      <c r="E37" s="290" t="str">
        <f>unprmtd_src_summary!G37</f>
        <v>Exempt engines</v>
      </c>
      <c r="F37" s="76">
        <f>unprmtd_src_summary!M37</f>
        <v>16.132821711941652</v>
      </c>
      <c r="G37" s="76">
        <f>unprmtd_src_summary!N37</f>
        <v>4.319282227271307</v>
      </c>
      <c r="H37" s="76">
        <f>unprmtd_src_summary!O37</f>
        <v>16.442687815566654</v>
      </c>
      <c r="I37" s="76">
        <f>unprmtd_src_summary!P37</f>
        <v>0</v>
      </c>
      <c r="J37" s="76">
        <f>unprmtd_src_summary!Q37</f>
        <v>9.9230140212572017E-3</v>
      </c>
    </row>
    <row r="38" spans="1:10" x14ac:dyDescent="0.2">
      <c r="A38" t="s">
        <v>217</v>
      </c>
      <c r="B38" t="s">
        <v>493</v>
      </c>
      <c r="C38" s="290" t="str">
        <f>unprmtd_src_summary!D38</f>
        <v>08081</v>
      </c>
      <c r="D38" s="290" t="str">
        <f>unprmtd_src_summary!F38</f>
        <v>2310003100</v>
      </c>
      <c r="E38" s="290" t="str">
        <f>unprmtd_src_summary!G38</f>
        <v>Exempt engines</v>
      </c>
      <c r="F38" s="76">
        <f>unprmtd_src_summary!M38</f>
        <v>8.0964880414486817</v>
      </c>
      <c r="G38" s="76">
        <f>unprmtd_src_summary!N38</f>
        <v>2.1676937565644896</v>
      </c>
      <c r="H38" s="76">
        <f>unprmtd_src_summary!O38</f>
        <v>8.2519987913501094</v>
      </c>
      <c r="I38" s="76">
        <f>unprmtd_src_summary!P38</f>
        <v>0</v>
      </c>
      <c r="J38" s="76">
        <f>unprmtd_src_summary!Q38</f>
        <v>4.9800069567970864E-3</v>
      </c>
    </row>
    <row r="39" spans="1:10" x14ac:dyDescent="0.2">
      <c r="A39" t="s">
        <v>217</v>
      </c>
      <c r="B39" t="s">
        <v>493</v>
      </c>
      <c r="C39" s="290" t="str">
        <f>unprmtd_src_summary!D39</f>
        <v>08103</v>
      </c>
      <c r="D39" s="290" t="str">
        <f>unprmtd_src_summary!F39</f>
        <v>2310003100</v>
      </c>
      <c r="E39" s="290" t="str">
        <f>unprmtd_src_summary!G39</f>
        <v>Exempt engines</v>
      </c>
      <c r="F39" s="76">
        <f>unprmtd_src_summary!M39</f>
        <v>28.268514187007749</v>
      </c>
      <c r="G39" s="76">
        <f>unprmtd_src_summary!N39</f>
        <v>7.5684026700010048</v>
      </c>
      <c r="H39" s="76">
        <f>unprmtd_src_summary!O39</f>
        <v>28.811472790456044</v>
      </c>
      <c r="I39" s="76">
        <f>unprmtd_src_summary!P39</f>
        <v>0</v>
      </c>
      <c r="J39" s="76">
        <f>unprmtd_src_summary!Q39</f>
        <v>1.7387464365898931E-2</v>
      </c>
    </row>
    <row r="40" spans="1:10" x14ac:dyDescent="0.2">
      <c r="A40" t="s">
        <v>217</v>
      </c>
      <c r="B40" t="s">
        <v>493</v>
      </c>
      <c r="C40" s="290" t="str">
        <f>unprmtd_src_summary!D40</f>
        <v>08107</v>
      </c>
      <c r="D40" s="290" t="str">
        <f>unprmtd_src_summary!F40</f>
        <v>2310003100</v>
      </c>
      <c r="E40" s="290" t="str">
        <f>unprmtd_src_summary!G40</f>
        <v>Exempt engines</v>
      </c>
      <c r="F40" s="76">
        <f>unprmtd_src_summary!M40</f>
        <v>4.8536352500884283E-2</v>
      </c>
      <c r="G40" s="76">
        <f>unprmtd_src_summary!N40</f>
        <v>1.299476362392735E-2</v>
      </c>
      <c r="H40" s="76">
        <f>unprmtd_src_summary!O40</f>
        <v>4.9468599239995401E-2</v>
      </c>
      <c r="I40" s="76">
        <f>unprmtd_src_summary!P40</f>
        <v>0</v>
      </c>
      <c r="J40" s="76">
        <f>unprmtd_src_summary!Q40</f>
        <v>2.9853854149423378E-5</v>
      </c>
    </row>
    <row r="41" spans="1:10" x14ac:dyDescent="0.2">
      <c r="A41" t="s">
        <v>217</v>
      </c>
      <c r="B41" t="s">
        <v>493</v>
      </c>
      <c r="C41" s="290" t="str">
        <f>unprmtd_src_summary!D41</f>
        <v>08029</v>
      </c>
      <c r="D41" s="290" t="str">
        <f>unprmtd_src_summary!F41</f>
        <v>2310000700</v>
      </c>
      <c r="E41" s="290" t="str">
        <f>unprmtd_src_summary!G41</f>
        <v>Unpermitted Fugitives</v>
      </c>
      <c r="F41" s="76">
        <f>unprmtd_src_summary!M41</f>
        <v>0</v>
      </c>
      <c r="G41" s="76">
        <f>unprmtd_src_summary!N41</f>
        <v>0.31797375796632033</v>
      </c>
      <c r="H41" s="76">
        <f>unprmtd_src_summary!O41</f>
        <v>0</v>
      </c>
      <c r="I41" s="76">
        <f>unprmtd_src_summary!P41</f>
        <v>0</v>
      </c>
      <c r="J41" s="76">
        <f>unprmtd_src_summary!Q41</f>
        <v>0</v>
      </c>
    </row>
    <row r="42" spans="1:10" x14ac:dyDescent="0.2">
      <c r="A42" t="s">
        <v>217</v>
      </c>
      <c r="B42" t="s">
        <v>493</v>
      </c>
      <c r="C42" s="290" t="str">
        <f>unprmtd_src_summary!D42</f>
        <v>08045</v>
      </c>
      <c r="D42" s="290" t="str">
        <f>unprmtd_src_summary!F42</f>
        <v>2310000700</v>
      </c>
      <c r="E42" s="290" t="str">
        <f>unprmtd_src_summary!G42</f>
        <v>Unpermitted Fugitives</v>
      </c>
      <c r="F42" s="76">
        <f>unprmtd_src_summary!M42</f>
        <v>0</v>
      </c>
      <c r="G42" s="76">
        <f>unprmtd_src_summary!N42</f>
        <v>996.37077058746479</v>
      </c>
      <c r="H42" s="76">
        <f>unprmtd_src_summary!O42</f>
        <v>0</v>
      </c>
      <c r="I42" s="76">
        <f>unprmtd_src_summary!P42</f>
        <v>0</v>
      </c>
      <c r="J42" s="76">
        <f>unprmtd_src_summary!Q42</f>
        <v>0</v>
      </c>
    </row>
    <row r="43" spans="1:10" x14ac:dyDescent="0.2">
      <c r="A43" t="s">
        <v>217</v>
      </c>
      <c r="B43" t="s">
        <v>493</v>
      </c>
      <c r="C43" s="290" t="str">
        <f>unprmtd_src_summary!D43</f>
        <v>08051</v>
      </c>
      <c r="D43" s="290" t="str">
        <f>unprmtd_src_summary!F43</f>
        <v>2310000700</v>
      </c>
      <c r="E43" s="290" t="str">
        <f>unprmtd_src_summary!G43</f>
        <v>Unpermitted Fugitives</v>
      </c>
      <c r="F43" s="76">
        <f>unprmtd_src_summary!M43</f>
        <v>0</v>
      </c>
      <c r="G43" s="76">
        <f>unprmtd_src_summary!N43</f>
        <v>1.5898687898316015</v>
      </c>
      <c r="H43" s="76">
        <f>unprmtd_src_summary!O43</f>
        <v>0</v>
      </c>
      <c r="I43" s="76">
        <f>unprmtd_src_summary!P43</f>
        <v>0</v>
      </c>
      <c r="J43" s="76">
        <f>unprmtd_src_summary!Q43</f>
        <v>0</v>
      </c>
    </row>
    <row r="44" spans="1:10" x14ac:dyDescent="0.2">
      <c r="A44" t="s">
        <v>217</v>
      </c>
      <c r="B44" t="s">
        <v>493</v>
      </c>
      <c r="C44" s="290" t="str">
        <f>unprmtd_src_summary!D44</f>
        <v>08077</v>
      </c>
      <c r="D44" s="290" t="str">
        <f>unprmtd_src_summary!F44</f>
        <v>2310000700</v>
      </c>
      <c r="E44" s="290" t="str">
        <f>unprmtd_src_summary!G44</f>
        <v>Unpermitted Fugitives</v>
      </c>
      <c r="F44" s="76">
        <f>unprmtd_src_summary!M44</f>
        <v>0</v>
      </c>
      <c r="G44" s="76">
        <f>unprmtd_src_summary!N44</f>
        <v>114.34977589607811</v>
      </c>
      <c r="H44" s="76">
        <f>unprmtd_src_summary!O44</f>
        <v>0</v>
      </c>
      <c r="I44" s="76">
        <f>unprmtd_src_summary!P44</f>
        <v>0</v>
      </c>
      <c r="J44" s="76">
        <f>unprmtd_src_summary!Q44</f>
        <v>0</v>
      </c>
    </row>
    <row r="45" spans="1:10" x14ac:dyDescent="0.2">
      <c r="A45" t="s">
        <v>217</v>
      </c>
      <c r="B45" t="s">
        <v>493</v>
      </c>
      <c r="C45" s="290" t="str">
        <f>unprmtd_src_summary!D45</f>
        <v>08081</v>
      </c>
      <c r="D45" s="290" t="str">
        <f>unprmtd_src_summary!F45</f>
        <v>2310000700</v>
      </c>
      <c r="E45" s="290" t="str">
        <f>unprmtd_src_summary!G45</f>
        <v>Unpermitted Fugitives</v>
      </c>
      <c r="F45" s="76">
        <f>unprmtd_src_summary!M45</f>
        <v>0</v>
      </c>
      <c r="G45" s="76">
        <f>unprmtd_src_summary!N45</f>
        <v>65.349091817734916</v>
      </c>
      <c r="H45" s="76">
        <f>unprmtd_src_summary!O45</f>
        <v>0</v>
      </c>
      <c r="I45" s="76">
        <f>unprmtd_src_summary!P45</f>
        <v>0</v>
      </c>
      <c r="J45" s="76">
        <f>unprmtd_src_summary!Q45</f>
        <v>0</v>
      </c>
    </row>
    <row r="46" spans="1:10" x14ac:dyDescent="0.2">
      <c r="A46" t="s">
        <v>217</v>
      </c>
      <c r="B46" t="s">
        <v>493</v>
      </c>
      <c r="C46" s="290" t="str">
        <f>unprmtd_src_summary!D46</f>
        <v>08103</v>
      </c>
      <c r="D46" s="290" t="str">
        <f>unprmtd_src_summary!F46</f>
        <v>2310000700</v>
      </c>
      <c r="E46" s="290" t="str">
        <f>unprmtd_src_summary!G46</f>
        <v>Unpermitted Fugitives</v>
      </c>
      <c r="F46" s="76">
        <f>unprmtd_src_summary!M46</f>
        <v>0</v>
      </c>
      <c r="G46" s="76">
        <f>unprmtd_src_summary!N46</f>
        <v>257.47273230484086</v>
      </c>
      <c r="H46" s="76">
        <f>unprmtd_src_summary!O46</f>
        <v>0</v>
      </c>
      <c r="I46" s="76">
        <f>unprmtd_src_summary!P46</f>
        <v>0</v>
      </c>
      <c r="J46" s="76">
        <f>unprmtd_src_summary!Q46</f>
        <v>0</v>
      </c>
    </row>
    <row r="47" spans="1:10" x14ac:dyDescent="0.2">
      <c r="A47" t="s">
        <v>217</v>
      </c>
      <c r="B47" t="s">
        <v>493</v>
      </c>
      <c r="C47" s="290" t="str">
        <f>unprmtd_src_summary!D47</f>
        <v>08107</v>
      </c>
      <c r="D47" s="290" t="str">
        <f>unprmtd_src_summary!F47</f>
        <v>2310000700</v>
      </c>
      <c r="E47" s="290" t="str">
        <f>unprmtd_src_summary!G47</f>
        <v>Unpermitted Fugitives</v>
      </c>
      <c r="F47" s="76">
        <f>unprmtd_src_summary!M47</f>
        <v>0</v>
      </c>
      <c r="G47" s="76">
        <f>unprmtd_src_summary!N47</f>
        <v>2.8259301870402198</v>
      </c>
      <c r="H47" s="76">
        <f>unprmtd_src_summary!O47</f>
        <v>0</v>
      </c>
      <c r="I47" s="76">
        <f>unprmtd_src_summary!P47</f>
        <v>0</v>
      </c>
      <c r="J47" s="76">
        <f>unprmtd_src_summary!Q47</f>
        <v>0</v>
      </c>
    </row>
    <row r="48" spans="1:10" x14ac:dyDescent="0.2">
      <c r="A48" t="s">
        <v>217</v>
      </c>
      <c r="B48" t="s">
        <v>493</v>
      </c>
      <c r="C48" s="290" t="str">
        <f>unprmtd_src_summary!D48</f>
        <v>08029</v>
      </c>
      <c r="D48" s="290" t="str">
        <f>unprmtd_src_summary!F48</f>
        <v>2310000100</v>
      </c>
      <c r="E48" s="290" t="str">
        <f>unprmtd_src_summary!G48</f>
        <v>Heaters</v>
      </c>
      <c r="F48" s="76">
        <f>unprmtd_src_summary!M48</f>
        <v>0.18656560280846904</v>
      </c>
      <c r="G48" s="76">
        <f>unprmtd_src_summary!N48</f>
        <v>1.0261108154465797E-2</v>
      </c>
      <c r="H48" s="76">
        <f>unprmtd_src_summary!O48</f>
        <v>0.15671510635911398</v>
      </c>
      <c r="I48" s="76">
        <f>unprmtd_src_summary!P48</f>
        <v>1.1193936168508141E-3</v>
      </c>
      <c r="J48" s="76">
        <f>unprmtd_src_summary!Q48</f>
        <v>1.4178985813443646E-2</v>
      </c>
    </row>
    <row r="49" spans="1:10" x14ac:dyDescent="0.2">
      <c r="A49" t="s">
        <v>217</v>
      </c>
      <c r="B49" t="s">
        <v>493</v>
      </c>
      <c r="C49" s="290" t="str">
        <f>unprmtd_src_summary!D49</f>
        <v>08045</v>
      </c>
      <c r="D49" s="290" t="str">
        <f>unprmtd_src_summary!F49</f>
        <v>2310000100</v>
      </c>
      <c r="E49" s="290" t="str">
        <f>unprmtd_src_summary!G49</f>
        <v>Heaters</v>
      </c>
      <c r="F49" s="76">
        <f>unprmtd_src_summary!M49</f>
        <v>584.60331640033769</v>
      </c>
      <c r="G49" s="76">
        <f>unprmtd_src_summary!N49</f>
        <v>32.153182402018579</v>
      </c>
      <c r="H49" s="76">
        <f>unprmtd_src_summary!O49</f>
        <v>491.06678577628372</v>
      </c>
      <c r="I49" s="76">
        <f>unprmtd_src_summary!P49</f>
        <v>3.5076198984020266</v>
      </c>
      <c r="J49" s="76">
        <f>unprmtd_src_summary!Q49</f>
        <v>44.429852046425673</v>
      </c>
    </row>
    <row r="50" spans="1:10" x14ac:dyDescent="0.2">
      <c r="A50" t="s">
        <v>217</v>
      </c>
      <c r="B50" t="s">
        <v>493</v>
      </c>
      <c r="C50" s="290" t="str">
        <f>unprmtd_src_summary!D50</f>
        <v>08051</v>
      </c>
      <c r="D50" s="290" t="str">
        <f>unprmtd_src_summary!F50</f>
        <v>2310000100</v>
      </c>
      <c r="E50" s="290" t="str">
        <f>unprmtd_src_summary!G50</f>
        <v>Heaters</v>
      </c>
      <c r="F50" s="76">
        <f>unprmtd_src_summary!M50</f>
        <v>0.93282801404234517</v>
      </c>
      <c r="G50" s="76">
        <f>unprmtd_src_summary!N50</f>
        <v>5.1305540772328989E-2</v>
      </c>
      <c r="H50" s="76">
        <f>unprmtd_src_summary!O50</f>
        <v>0.78357553179556982</v>
      </c>
      <c r="I50" s="76">
        <f>unprmtd_src_summary!P50</f>
        <v>5.5969680842540706E-3</v>
      </c>
      <c r="J50" s="76">
        <f>unprmtd_src_summary!Q50</f>
        <v>7.0894929067218226E-2</v>
      </c>
    </row>
    <row r="51" spans="1:10" x14ac:dyDescent="0.2">
      <c r="A51" t="s">
        <v>217</v>
      </c>
      <c r="B51" t="s">
        <v>493</v>
      </c>
      <c r="C51" s="290" t="str">
        <f>unprmtd_src_summary!D51</f>
        <v>08077</v>
      </c>
      <c r="D51" s="290" t="str">
        <f>unprmtd_src_summary!F51</f>
        <v>2310000100</v>
      </c>
      <c r="E51" s="290" t="str">
        <f>unprmtd_src_summary!G51</f>
        <v>Heaters</v>
      </c>
      <c r="F51" s="76">
        <f>unprmtd_src_summary!M51</f>
        <v>67.163617011048856</v>
      </c>
      <c r="G51" s="76">
        <f>unprmtd_src_summary!N51</f>
        <v>3.6939989356076874</v>
      </c>
      <c r="H51" s="76">
        <f>unprmtd_src_summary!O51</f>
        <v>56.41743828928103</v>
      </c>
      <c r="I51" s="76">
        <f>unprmtd_src_summary!P51</f>
        <v>0.40298170206629308</v>
      </c>
      <c r="J51" s="76">
        <f>unprmtd_src_summary!Q51</f>
        <v>5.1044348928397127</v>
      </c>
    </row>
    <row r="52" spans="1:10" x14ac:dyDescent="0.2">
      <c r="A52" t="s">
        <v>217</v>
      </c>
      <c r="B52" t="s">
        <v>493</v>
      </c>
      <c r="C52" s="290" t="str">
        <f>unprmtd_src_summary!D52</f>
        <v>08081</v>
      </c>
      <c r="D52" s="290" t="str">
        <f>unprmtd_src_summary!F52</f>
        <v>2310000100</v>
      </c>
      <c r="E52" s="290" t="str">
        <f>unprmtd_src_summary!G52</f>
        <v>Heaters</v>
      </c>
      <c r="F52" s="76">
        <f>unprmtd_src_summary!M52</f>
        <v>41.137715419267423</v>
      </c>
      <c r="G52" s="76">
        <f>unprmtd_src_summary!N52</f>
        <v>2.2625743480597085</v>
      </c>
      <c r="H52" s="76">
        <f>unprmtd_src_summary!O52</f>
        <v>34.555680952184638</v>
      </c>
      <c r="I52" s="76">
        <f>unprmtd_src_summary!P52</f>
        <v>0.24682629251560453</v>
      </c>
      <c r="J52" s="76">
        <f>unprmtd_src_summary!Q52</f>
        <v>3.126466371864324</v>
      </c>
    </row>
    <row r="53" spans="1:10" x14ac:dyDescent="0.2">
      <c r="A53" t="s">
        <v>217</v>
      </c>
      <c r="B53" t="s">
        <v>493</v>
      </c>
      <c r="C53" s="290" t="str">
        <f>unprmtd_src_summary!D53</f>
        <v>08103</v>
      </c>
      <c r="D53" s="290" t="str">
        <f>unprmtd_src_summary!F53</f>
        <v>2310000100</v>
      </c>
      <c r="E53" s="290" t="str">
        <f>unprmtd_src_summary!G53</f>
        <v>Heaters</v>
      </c>
      <c r="F53" s="76">
        <f>unprmtd_src_summary!M53</f>
        <v>170.98737497396183</v>
      </c>
      <c r="G53" s="76">
        <f>unprmtd_src_summary!N53</f>
        <v>9.4043056235679021</v>
      </c>
      <c r="H53" s="76">
        <f>unprmtd_src_summary!O53</f>
        <v>143.62939497812798</v>
      </c>
      <c r="I53" s="76">
        <f>unprmtd_src_summary!P53</f>
        <v>1.0259242498437711</v>
      </c>
      <c r="J53" s="76">
        <f>unprmtd_src_summary!Q53</f>
        <v>12.995040498021103</v>
      </c>
    </row>
    <row r="54" spans="1:10" x14ac:dyDescent="0.2">
      <c r="A54" t="s">
        <v>217</v>
      </c>
      <c r="B54" t="s">
        <v>493</v>
      </c>
      <c r="C54" s="290" t="str">
        <f>unprmtd_src_summary!D54</f>
        <v>08107</v>
      </c>
      <c r="D54" s="290" t="str">
        <f>unprmtd_src_summary!F54</f>
        <v>2310000100</v>
      </c>
      <c r="E54" s="290" t="str">
        <f>unprmtd_src_summary!G54</f>
        <v>Heaters</v>
      </c>
      <c r="F54" s="76">
        <f>unprmtd_src_summary!M54</f>
        <v>2.5186356379143318</v>
      </c>
      <c r="G54" s="76">
        <f>unprmtd_src_summary!N54</f>
        <v>0.13852496008528825</v>
      </c>
      <c r="H54" s="76">
        <f>unprmtd_src_summary!O54</f>
        <v>2.1156539358480386</v>
      </c>
      <c r="I54" s="76">
        <f>unprmtd_src_summary!P54</f>
        <v>1.5111813827485991E-2</v>
      </c>
      <c r="J54" s="76">
        <f>unprmtd_src_summary!Q54</f>
        <v>0.19141630848148922</v>
      </c>
    </row>
    <row r="55" spans="1:10" x14ac:dyDescent="0.2">
      <c r="A55" t="s">
        <v>217</v>
      </c>
      <c r="B55" t="s">
        <v>493</v>
      </c>
      <c r="C55" s="290" t="str">
        <f>unprmtd_src_summary!D55</f>
        <v>08029</v>
      </c>
      <c r="D55" s="290" t="str">
        <f>unprmtd_src_summary!F55</f>
        <v>2310000300</v>
      </c>
      <c r="E55" s="290" t="str">
        <f>unprmtd_src_summary!G55</f>
        <v>Pneumatic devices</v>
      </c>
      <c r="F55" s="76">
        <f>unprmtd_src_summary!M55</f>
        <v>0</v>
      </c>
      <c r="G55" s="76">
        <f>unprmtd_src_summary!N55</f>
        <v>0.34796229521186284</v>
      </c>
      <c r="H55" s="76">
        <f>unprmtd_src_summary!O55</f>
        <v>0</v>
      </c>
      <c r="I55" s="76">
        <f>unprmtd_src_summary!P55</f>
        <v>0</v>
      </c>
      <c r="J55" s="76">
        <f>unprmtd_src_summary!Q55</f>
        <v>0</v>
      </c>
    </row>
    <row r="56" spans="1:10" x14ac:dyDescent="0.2">
      <c r="A56" t="s">
        <v>217</v>
      </c>
      <c r="B56" t="s">
        <v>493</v>
      </c>
      <c r="C56" s="290" t="str">
        <f>unprmtd_src_summary!D56</f>
        <v>08045</v>
      </c>
      <c r="D56" s="290" t="str">
        <f>unprmtd_src_summary!F56</f>
        <v>2310000300</v>
      </c>
      <c r="E56" s="290" t="str">
        <f>unprmtd_src_summary!G56</f>
        <v>Pneumatic devices</v>
      </c>
      <c r="F56" s="76">
        <f>unprmtd_src_summary!M56</f>
        <v>0</v>
      </c>
      <c r="G56" s="76">
        <f>unprmtd_src_summary!N56</f>
        <v>1875.980546730894</v>
      </c>
      <c r="H56" s="76">
        <f>unprmtd_src_summary!O56</f>
        <v>0</v>
      </c>
      <c r="I56" s="76">
        <f>unprmtd_src_summary!P56</f>
        <v>0</v>
      </c>
      <c r="J56" s="76">
        <f>unprmtd_src_summary!Q56</f>
        <v>0</v>
      </c>
    </row>
    <row r="57" spans="1:10" x14ac:dyDescent="0.2">
      <c r="A57" t="s">
        <v>217</v>
      </c>
      <c r="B57" t="s">
        <v>493</v>
      </c>
      <c r="C57" s="290" t="str">
        <f>unprmtd_src_summary!D57</f>
        <v>08051</v>
      </c>
      <c r="D57" s="290" t="str">
        <f>unprmtd_src_summary!F57</f>
        <v>2310000300</v>
      </c>
      <c r="E57" s="290" t="str">
        <f>unprmtd_src_summary!G57</f>
        <v>Pneumatic devices</v>
      </c>
      <c r="F57" s="76">
        <f>unprmtd_src_summary!M57</f>
        <v>0</v>
      </c>
      <c r="G57" s="76">
        <f>unprmtd_src_summary!N57</f>
        <v>2.3860271671670596</v>
      </c>
      <c r="H57" s="76">
        <f>unprmtd_src_summary!O57</f>
        <v>0</v>
      </c>
      <c r="I57" s="76">
        <f>unprmtd_src_summary!P57</f>
        <v>0</v>
      </c>
      <c r="J57" s="76">
        <f>unprmtd_src_summary!Q57</f>
        <v>0</v>
      </c>
    </row>
    <row r="58" spans="1:10" x14ac:dyDescent="0.2">
      <c r="A58" t="s">
        <v>217</v>
      </c>
      <c r="B58" t="s">
        <v>493</v>
      </c>
      <c r="C58" s="290" t="str">
        <f>unprmtd_src_summary!D58</f>
        <v>08077</v>
      </c>
      <c r="D58" s="290" t="str">
        <f>unprmtd_src_summary!F58</f>
        <v>2310000300</v>
      </c>
      <c r="E58" s="290" t="str">
        <f>unprmtd_src_summary!G58</f>
        <v>Pneumatic devices</v>
      </c>
      <c r="F58" s="76">
        <f>unprmtd_src_summary!M58</f>
        <v>0</v>
      </c>
      <c r="G58" s="76">
        <f>unprmtd_src_summary!N58</f>
        <v>222.02307174847564</v>
      </c>
      <c r="H58" s="76">
        <f>unprmtd_src_summary!O58</f>
        <v>0</v>
      </c>
      <c r="I58" s="76">
        <f>unprmtd_src_summary!P58</f>
        <v>0</v>
      </c>
      <c r="J58" s="76">
        <f>unprmtd_src_summary!Q58</f>
        <v>0</v>
      </c>
    </row>
    <row r="59" spans="1:10" x14ac:dyDescent="0.2">
      <c r="A59" t="s">
        <v>217</v>
      </c>
      <c r="B59" t="s">
        <v>493</v>
      </c>
      <c r="C59" s="290" t="str">
        <f>unprmtd_src_summary!D59</f>
        <v>08081</v>
      </c>
      <c r="D59" s="290" t="str">
        <f>unprmtd_src_summary!F59</f>
        <v>2310000300</v>
      </c>
      <c r="E59" s="290" t="str">
        <f>unprmtd_src_summary!G59</f>
        <v>Pneumatic devices</v>
      </c>
      <c r="F59" s="76">
        <f>unprmtd_src_summary!M59</f>
        <v>0</v>
      </c>
      <c r="G59" s="76">
        <f>unprmtd_src_summary!N59</f>
        <v>127.98447137471798</v>
      </c>
      <c r="H59" s="76">
        <f>unprmtd_src_summary!O59</f>
        <v>0</v>
      </c>
      <c r="I59" s="76">
        <f>unprmtd_src_summary!P59</f>
        <v>0</v>
      </c>
      <c r="J59" s="76">
        <f>unprmtd_src_summary!Q59</f>
        <v>0</v>
      </c>
    </row>
    <row r="60" spans="1:10" x14ac:dyDescent="0.2">
      <c r="A60" t="s">
        <v>217</v>
      </c>
      <c r="B60" t="s">
        <v>493</v>
      </c>
      <c r="C60" s="290" t="str">
        <f>unprmtd_src_summary!D60</f>
        <v>08103</v>
      </c>
      <c r="D60" s="290" t="str">
        <f>unprmtd_src_summary!F60</f>
        <v>2310000300</v>
      </c>
      <c r="E60" s="290" t="str">
        <f>unprmtd_src_summary!G60</f>
        <v>Pneumatic devices</v>
      </c>
      <c r="F60" s="76">
        <f>unprmtd_src_summary!M60</f>
        <v>0</v>
      </c>
      <c r="G60" s="76">
        <f>unprmtd_src_summary!N60</f>
        <v>551.9027765609593</v>
      </c>
      <c r="H60" s="76">
        <f>unprmtd_src_summary!O60</f>
        <v>0</v>
      </c>
      <c r="I60" s="76">
        <f>unprmtd_src_summary!P60</f>
        <v>0</v>
      </c>
      <c r="J60" s="76">
        <f>unprmtd_src_summary!Q60</f>
        <v>0</v>
      </c>
    </row>
    <row r="61" spans="1:10" x14ac:dyDescent="0.2">
      <c r="A61" t="s">
        <v>217</v>
      </c>
      <c r="B61" t="s">
        <v>493</v>
      </c>
      <c r="C61" s="290" t="str">
        <f>unprmtd_src_summary!D61</f>
        <v>08107</v>
      </c>
      <c r="D61" s="290" t="str">
        <f>unprmtd_src_summary!F61</f>
        <v>2310000300</v>
      </c>
      <c r="E61" s="290" t="str">
        <f>unprmtd_src_summary!G61</f>
        <v>Pneumatic devices</v>
      </c>
      <c r="F61" s="76">
        <f>unprmtd_src_summary!M61</f>
        <v>0</v>
      </c>
      <c r="G61" s="76">
        <f>unprmtd_src_summary!N61</f>
        <v>11.18450234609559</v>
      </c>
      <c r="H61" s="76">
        <f>unprmtd_src_summary!O61</f>
        <v>0</v>
      </c>
      <c r="I61" s="76">
        <f>unprmtd_src_summary!P61</f>
        <v>0</v>
      </c>
      <c r="J61" s="76">
        <f>unprmtd_src_summary!Q61</f>
        <v>0</v>
      </c>
    </row>
    <row r="62" spans="1:10" x14ac:dyDescent="0.2">
      <c r="A62" t="s">
        <v>217</v>
      </c>
      <c r="B62" t="s">
        <v>493</v>
      </c>
      <c r="C62" s="290" t="str">
        <f>unprmtd_src_summary!D62</f>
        <v>08029</v>
      </c>
      <c r="D62" s="290" t="str">
        <f>unprmtd_src_summary!F62</f>
        <v>2310003200</v>
      </c>
      <c r="E62" s="290" t="str">
        <f>unprmtd_src_summary!G62</f>
        <v>Pneumatic pumps</v>
      </c>
      <c r="F62" s="76">
        <f>unprmtd_src_summary!M62</f>
        <v>0</v>
      </c>
      <c r="G62" s="76">
        <f>unprmtd_src_summary!N62</f>
        <v>0.22809802187106096</v>
      </c>
      <c r="H62" s="76">
        <f>unprmtd_src_summary!O62</f>
        <v>0</v>
      </c>
      <c r="I62" s="76">
        <f>unprmtd_src_summary!P62</f>
        <v>0</v>
      </c>
      <c r="J62" s="76">
        <f>unprmtd_src_summary!Q62</f>
        <v>0</v>
      </c>
    </row>
    <row r="63" spans="1:10" x14ac:dyDescent="0.2">
      <c r="A63" t="s">
        <v>217</v>
      </c>
      <c r="B63" t="s">
        <v>493</v>
      </c>
      <c r="C63" s="290" t="str">
        <f>unprmtd_src_summary!D63</f>
        <v>08045</v>
      </c>
      <c r="D63" s="290" t="str">
        <f>unprmtd_src_summary!F63</f>
        <v>2310003200</v>
      </c>
      <c r="E63" s="290" t="str">
        <f>unprmtd_src_summary!G63</f>
        <v>Pneumatic pumps</v>
      </c>
      <c r="F63" s="76">
        <f>unprmtd_src_summary!M63</f>
        <v>0</v>
      </c>
      <c r="G63" s="76">
        <f>unprmtd_src_summary!N63</f>
        <v>714.74515153296966</v>
      </c>
      <c r="H63" s="76">
        <f>unprmtd_src_summary!O63</f>
        <v>0</v>
      </c>
      <c r="I63" s="76">
        <f>unprmtd_src_summary!P63</f>
        <v>0</v>
      </c>
      <c r="J63" s="76">
        <f>unprmtd_src_summary!Q63</f>
        <v>0</v>
      </c>
    </row>
    <row r="64" spans="1:10" x14ac:dyDescent="0.2">
      <c r="A64" t="s">
        <v>217</v>
      </c>
      <c r="B64" t="s">
        <v>493</v>
      </c>
      <c r="C64" s="290" t="str">
        <f>unprmtd_src_summary!D64</f>
        <v>08051</v>
      </c>
      <c r="D64" s="290" t="str">
        <f>unprmtd_src_summary!F64</f>
        <v>2310003200</v>
      </c>
      <c r="E64" s="290" t="str">
        <f>unprmtd_src_summary!G64</f>
        <v>Pneumatic pumps</v>
      </c>
      <c r="F64" s="76">
        <f>unprmtd_src_summary!M64</f>
        <v>0</v>
      </c>
      <c r="G64" s="76">
        <f>unprmtd_src_summary!N64</f>
        <v>1.1404901093553048</v>
      </c>
      <c r="H64" s="76">
        <f>unprmtd_src_summary!O64</f>
        <v>0</v>
      </c>
      <c r="I64" s="76">
        <f>unprmtd_src_summary!P64</f>
        <v>0</v>
      </c>
      <c r="J64" s="76">
        <f>unprmtd_src_summary!Q64</f>
        <v>0</v>
      </c>
    </row>
    <row r="65" spans="1:10" x14ac:dyDescent="0.2">
      <c r="A65" t="s">
        <v>217</v>
      </c>
      <c r="B65" t="s">
        <v>493</v>
      </c>
      <c r="C65" s="290" t="str">
        <f>unprmtd_src_summary!D65</f>
        <v>08077</v>
      </c>
      <c r="D65" s="290" t="str">
        <f>unprmtd_src_summary!F65</f>
        <v>2310003200</v>
      </c>
      <c r="E65" s="290" t="str">
        <f>unprmtd_src_summary!G65</f>
        <v>Pneumatic pumps</v>
      </c>
      <c r="F65" s="76">
        <f>unprmtd_src_summary!M65</f>
        <v>0</v>
      </c>
      <c r="G65" s="76">
        <f>unprmtd_src_summary!N65</f>
        <v>81.882005805759277</v>
      </c>
      <c r="H65" s="76">
        <f>unprmtd_src_summary!O65</f>
        <v>0</v>
      </c>
      <c r="I65" s="76">
        <f>unprmtd_src_summary!P65</f>
        <v>0</v>
      </c>
      <c r="J65" s="76">
        <f>unprmtd_src_summary!Q65</f>
        <v>0</v>
      </c>
    </row>
    <row r="66" spans="1:10" x14ac:dyDescent="0.2">
      <c r="A66" t="s">
        <v>217</v>
      </c>
      <c r="B66" t="s">
        <v>493</v>
      </c>
      <c r="C66" s="290" t="str">
        <f>unprmtd_src_summary!D66</f>
        <v>08081</v>
      </c>
      <c r="D66" s="290" t="str">
        <f>unprmtd_src_summary!F66</f>
        <v>2310003200</v>
      </c>
      <c r="E66" s="290" t="str">
        <f>unprmtd_src_summary!G66</f>
        <v>Pneumatic pumps</v>
      </c>
      <c r="F66" s="76">
        <f>unprmtd_src_summary!M66</f>
        <v>0</v>
      </c>
      <c r="G66" s="76">
        <f>unprmtd_src_summary!N66</f>
        <v>41.093659413928521</v>
      </c>
      <c r="H66" s="76">
        <f>unprmtd_src_summary!O66</f>
        <v>0</v>
      </c>
      <c r="I66" s="76">
        <f>unprmtd_src_summary!P66</f>
        <v>0</v>
      </c>
      <c r="J66" s="76">
        <f>unprmtd_src_summary!Q66</f>
        <v>0</v>
      </c>
    </row>
    <row r="67" spans="1:10" x14ac:dyDescent="0.2">
      <c r="A67" t="s">
        <v>217</v>
      </c>
      <c r="B67" t="s">
        <v>493</v>
      </c>
      <c r="C67" s="290" t="str">
        <f>unprmtd_src_summary!D67</f>
        <v>08103</v>
      </c>
      <c r="D67" s="290" t="str">
        <f>unprmtd_src_summary!F67</f>
        <v>2310003200</v>
      </c>
      <c r="E67" s="290" t="str">
        <f>unprmtd_src_summary!G67</f>
        <v>Pneumatic pumps</v>
      </c>
      <c r="F67" s="76">
        <f>unprmtd_src_summary!M67</f>
        <v>0</v>
      </c>
      <c r="G67" s="76">
        <f>unprmtd_src_summary!N67</f>
        <v>143.47661457557729</v>
      </c>
      <c r="H67" s="76">
        <f>unprmtd_src_summary!O67</f>
        <v>0</v>
      </c>
      <c r="I67" s="76">
        <f>unprmtd_src_summary!P67</f>
        <v>0</v>
      </c>
      <c r="J67" s="76">
        <f>unprmtd_src_summary!Q67</f>
        <v>0</v>
      </c>
    </row>
    <row r="68" spans="1:10" x14ac:dyDescent="0.2">
      <c r="A68" t="s">
        <v>217</v>
      </c>
      <c r="B68" t="s">
        <v>493</v>
      </c>
      <c r="C68" s="290" t="str">
        <f>unprmtd_src_summary!D68</f>
        <v>08107</v>
      </c>
      <c r="D68" s="290" t="str">
        <f>unprmtd_src_summary!F68</f>
        <v>2310003200</v>
      </c>
      <c r="E68" s="290" t="str">
        <f>unprmtd_src_summary!G68</f>
        <v>Pneumatic pumps</v>
      </c>
      <c r="F68" s="76">
        <f>unprmtd_src_summary!M68</f>
        <v>0</v>
      </c>
      <c r="G68" s="76">
        <f>unprmtd_src_summary!N68</f>
        <v>0.24634586362074584</v>
      </c>
      <c r="H68" s="76">
        <f>unprmtd_src_summary!O68</f>
        <v>0</v>
      </c>
      <c r="I68" s="76">
        <f>unprmtd_src_summary!P68</f>
        <v>0</v>
      </c>
      <c r="J68" s="76">
        <f>unprmtd_src_summary!Q68</f>
        <v>0</v>
      </c>
    </row>
    <row r="69" spans="1:10" x14ac:dyDescent="0.2">
      <c r="A69" t="s">
        <v>217</v>
      </c>
      <c r="B69" t="s">
        <v>493</v>
      </c>
      <c r="C69" s="290" t="str">
        <f>unprmtd_src_summary!D69</f>
        <v>08029</v>
      </c>
      <c r="D69" s="290" t="str">
        <f>unprmtd_src_summary!F69</f>
        <v>2310000230</v>
      </c>
      <c r="E69" s="290" t="str">
        <f>unprmtd_src_summary!G69</f>
        <v>Workover rigs</v>
      </c>
      <c r="F69" s="76">
        <f>unprmtd_src_summary!M69</f>
        <v>2.3837572168239854E-2</v>
      </c>
      <c r="G69" s="76">
        <f>unprmtd_src_summary!N69</f>
        <v>2.2643256233111225E-3</v>
      </c>
      <c r="H69" s="76">
        <f>unprmtd_src_summary!O69</f>
        <v>9.8081356739454541E-3</v>
      </c>
      <c r="I69" s="76">
        <f>unprmtd_src_summary!P69</f>
        <v>6.3919772021883952E-4</v>
      </c>
      <c r="J69" s="76">
        <f>unprmtd_src_summary!Q69</f>
        <v>1.9575556992609058E-3</v>
      </c>
    </row>
    <row r="70" spans="1:10" x14ac:dyDescent="0.2">
      <c r="A70" t="s">
        <v>217</v>
      </c>
      <c r="B70" t="s">
        <v>493</v>
      </c>
      <c r="C70" s="290" t="str">
        <f>unprmtd_src_summary!D70</f>
        <v>08045</v>
      </c>
      <c r="D70" s="290" t="str">
        <f>unprmtd_src_summary!F70</f>
        <v>2310000230</v>
      </c>
      <c r="E70" s="290" t="str">
        <f>unprmtd_src_summary!G70</f>
        <v>Workover rigs</v>
      </c>
      <c r="F70" s="76">
        <f>unprmtd_src_summary!M70</f>
        <v>74.695032389179588</v>
      </c>
      <c r="G70" s="76">
        <f>unprmtd_src_summary!N70</f>
        <v>7.0952643406454028</v>
      </c>
      <c r="H70" s="76">
        <f>unprmtd_src_summary!O70</f>
        <v>30.73379313430808</v>
      </c>
      <c r="I70" s="76">
        <f>unprmtd_src_summary!P70</f>
        <v>2.0029260563057334</v>
      </c>
      <c r="J70" s="76">
        <f>unprmtd_src_summary!Q70</f>
        <v>6.1340007836340487</v>
      </c>
    </row>
    <row r="71" spans="1:10" x14ac:dyDescent="0.2">
      <c r="A71" t="s">
        <v>217</v>
      </c>
      <c r="B71" t="s">
        <v>493</v>
      </c>
      <c r="C71" s="290" t="str">
        <f>unprmtd_src_summary!D71</f>
        <v>08051</v>
      </c>
      <c r="D71" s="290" t="str">
        <f>unprmtd_src_summary!F71</f>
        <v>2310000230</v>
      </c>
      <c r="E71" s="290" t="str">
        <f>unprmtd_src_summary!G71</f>
        <v>Workover rigs</v>
      </c>
      <c r="F71" s="76">
        <f>unprmtd_src_summary!M71</f>
        <v>0.11918786084119927</v>
      </c>
      <c r="G71" s="76">
        <f>unprmtd_src_summary!N71</f>
        <v>1.1321628116555613E-2</v>
      </c>
      <c r="H71" s="76">
        <f>unprmtd_src_summary!O71</f>
        <v>4.9040678369727267E-2</v>
      </c>
      <c r="I71" s="76">
        <f>unprmtd_src_summary!P71</f>
        <v>3.1959886010941973E-3</v>
      </c>
      <c r="J71" s="76">
        <f>unprmtd_src_summary!Q71</f>
        <v>9.7877784963045292E-3</v>
      </c>
    </row>
    <row r="72" spans="1:10" x14ac:dyDescent="0.2">
      <c r="A72" t="s">
        <v>217</v>
      </c>
      <c r="B72" t="s">
        <v>493</v>
      </c>
      <c r="C72" s="290" t="str">
        <f>unprmtd_src_summary!D72</f>
        <v>08077</v>
      </c>
      <c r="D72" s="290" t="str">
        <f>unprmtd_src_summary!F72</f>
        <v>2310000230</v>
      </c>
      <c r="E72" s="290" t="str">
        <f>unprmtd_src_summary!G72</f>
        <v>Workover rigs</v>
      </c>
      <c r="F72" s="76">
        <f>unprmtd_src_summary!M72</f>
        <v>8.5815259805663473</v>
      </c>
      <c r="G72" s="76">
        <f>unprmtd_src_summary!N72</f>
        <v>0.81515722439200411</v>
      </c>
      <c r="H72" s="76">
        <f>unprmtd_src_summary!O72</f>
        <v>3.5309288426203631</v>
      </c>
      <c r="I72" s="76">
        <f>unprmtd_src_summary!P72</f>
        <v>0.23011117927878222</v>
      </c>
      <c r="J72" s="76">
        <f>unprmtd_src_summary!Q72</f>
        <v>0.70472005173392605</v>
      </c>
    </row>
    <row r="73" spans="1:10" x14ac:dyDescent="0.2">
      <c r="A73" t="s">
        <v>217</v>
      </c>
      <c r="B73" t="s">
        <v>493</v>
      </c>
      <c r="C73" s="290" t="str">
        <f>unprmtd_src_summary!D73</f>
        <v>08081</v>
      </c>
      <c r="D73" s="290" t="str">
        <f>unprmtd_src_summary!F73</f>
        <v>2310000230</v>
      </c>
      <c r="E73" s="290" t="str">
        <f>unprmtd_src_summary!G73</f>
        <v>Workover rigs</v>
      </c>
      <c r="F73" s="76">
        <f>unprmtd_src_summary!M73</f>
        <v>5.2561846630968878</v>
      </c>
      <c r="G73" s="76">
        <f>unprmtd_src_summary!N73</f>
        <v>0.49928379994010247</v>
      </c>
      <c r="H73" s="76">
        <f>unprmtd_src_summary!O73</f>
        <v>2.1626939161049727</v>
      </c>
      <c r="I73" s="76">
        <f>unprmtd_src_summary!P73</f>
        <v>0.14094309730825411</v>
      </c>
      <c r="J73" s="76">
        <f>unprmtd_src_summary!Q73</f>
        <v>0.43164103168702972</v>
      </c>
    </row>
    <row r="74" spans="1:10" x14ac:dyDescent="0.2">
      <c r="A74" t="s">
        <v>217</v>
      </c>
      <c r="B74" t="s">
        <v>493</v>
      </c>
      <c r="C74" s="290" t="str">
        <f>unprmtd_src_summary!D74</f>
        <v>08103</v>
      </c>
      <c r="D74" s="290" t="str">
        <f>unprmtd_src_summary!F74</f>
        <v>2310000230</v>
      </c>
      <c r="E74" s="290" t="str">
        <f>unprmtd_src_summary!G74</f>
        <v>Workover rigs</v>
      </c>
      <c r="F74" s="76">
        <f>unprmtd_src_summary!M74</f>
        <v>21.847134892191825</v>
      </c>
      <c r="G74" s="76">
        <f>unprmtd_src_summary!N74</f>
        <v>2.0752544337646435</v>
      </c>
      <c r="H74" s="76">
        <f>unprmtd_src_summary!O74</f>
        <v>8.9891563451710077</v>
      </c>
      <c r="I74" s="76">
        <f>unprmtd_src_summary!P74</f>
        <v>0.5858247105805664</v>
      </c>
      <c r="J74" s="76">
        <f>unprmtd_src_summary!Q74</f>
        <v>1.7940997983726201</v>
      </c>
    </row>
    <row r="75" spans="1:10" x14ac:dyDescent="0.2">
      <c r="A75" t="s">
        <v>217</v>
      </c>
      <c r="B75" t="s">
        <v>493</v>
      </c>
      <c r="C75" s="290" t="str">
        <f>unprmtd_src_summary!D75</f>
        <v>08107</v>
      </c>
      <c r="D75" s="290" t="str">
        <f>unprmtd_src_summary!F75</f>
        <v>2310000230</v>
      </c>
      <c r="E75" s="290" t="str">
        <f>unprmtd_src_summary!G75</f>
        <v>Workover rigs</v>
      </c>
      <c r="F75" s="76">
        <f>unprmtd_src_summary!M75</f>
        <v>0.32180722427123803</v>
      </c>
      <c r="G75" s="76">
        <f>unprmtd_src_summary!N75</f>
        <v>3.0568395914700151E-2</v>
      </c>
      <c r="H75" s="76">
        <f>unprmtd_src_summary!O75</f>
        <v>0.13240983159826361</v>
      </c>
      <c r="I75" s="76">
        <f>unprmtd_src_summary!P75</f>
        <v>8.6291692229543328E-3</v>
      </c>
      <c r="J75" s="76">
        <f>unprmtd_src_summary!Q75</f>
        <v>2.6427001940022225E-2</v>
      </c>
    </row>
    <row r="76" spans="1:10" x14ac:dyDescent="0.2">
      <c r="A76" t="s">
        <v>217</v>
      </c>
      <c r="B76" t="s">
        <v>493</v>
      </c>
      <c r="C76" s="290" t="str">
        <f>unprmtd_src_summary!D76</f>
        <v>08029</v>
      </c>
      <c r="D76" s="290" t="str">
        <f>unprmtd_src_summary!F76</f>
        <v>2310000801</v>
      </c>
      <c r="E76" s="290" t="str">
        <f>unprmtd_src_summary!G76</f>
        <v>Gas Well Truck Loading</v>
      </c>
      <c r="F76" s="76">
        <f>unprmtd_src_summary!M76</f>
        <v>0</v>
      </c>
      <c r="G76" s="76">
        <f>unprmtd_src_summary!N76</f>
        <v>5.4846339709091788E-4</v>
      </c>
      <c r="H76" s="76">
        <f>unprmtd_src_summary!O76</f>
        <v>0</v>
      </c>
      <c r="I76" s="76">
        <f>unprmtd_src_summary!P76</f>
        <v>0</v>
      </c>
      <c r="J76" s="76">
        <f>unprmtd_src_summary!Q76</f>
        <v>0</v>
      </c>
    </row>
    <row r="77" spans="1:10" x14ac:dyDescent="0.2">
      <c r="A77" t="s">
        <v>217</v>
      </c>
      <c r="B77" t="s">
        <v>493</v>
      </c>
      <c r="C77" s="290" t="str">
        <f>unprmtd_src_summary!D77</f>
        <v>08045</v>
      </c>
      <c r="D77" s="290" t="str">
        <f>unprmtd_src_summary!F77</f>
        <v>2310000801</v>
      </c>
      <c r="E77" s="290" t="str">
        <f>unprmtd_src_summary!G77</f>
        <v>Gas Well Truck Loading</v>
      </c>
      <c r="F77" s="76">
        <f>unprmtd_src_summary!M77</f>
        <v>0</v>
      </c>
      <c r="G77" s="76">
        <f>unprmtd_src_summary!N77</f>
        <v>124.2688483330457</v>
      </c>
      <c r="H77" s="76">
        <f>unprmtd_src_summary!O77</f>
        <v>0</v>
      </c>
      <c r="I77" s="76">
        <f>unprmtd_src_summary!P77</f>
        <v>0</v>
      </c>
      <c r="J77" s="76">
        <f>unprmtd_src_summary!Q77</f>
        <v>0</v>
      </c>
    </row>
    <row r="78" spans="1:10" x14ac:dyDescent="0.2">
      <c r="A78" t="s">
        <v>217</v>
      </c>
      <c r="B78" t="s">
        <v>493</v>
      </c>
      <c r="C78" s="290" t="str">
        <f>unprmtd_src_summary!D78</f>
        <v>08051</v>
      </c>
      <c r="D78" s="290" t="str">
        <f>unprmtd_src_summary!F78</f>
        <v>2310000801</v>
      </c>
      <c r="E78" s="290" t="str">
        <f>unprmtd_src_summary!G78</f>
        <v>Gas Well Truck Loading</v>
      </c>
      <c r="F78" s="76">
        <f>unprmtd_src_summary!M78</f>
        <v>0</v>
      </c>
      <c r="G78" s="76">
        <f>unprmtd_src_summary!N78</f>
        <v>0.13265958417136575</v>
      </c>
      <c r="H78" s="76">
        <f>unprmtd_src_summary!O78</f>
        <v>0</v>
      </c>
      <c r="I78" s="76">
        <f>unprmtd_src_summary!P78</f>
        <v>0</v>
      </c>
      <c r="J78" s="76">
        <f>unprmtd_src_summary!Q78</f>
        <v>0</v>
      </c>
    </row>
    <row r="79" spans="1:10" x14ac:dyDescent="0.2">
      <c r="A79" t="s">
        <v>217</v>
      </c>
      <c r="B79" t="s">
        <v>493</v>
      </c>
      <c r="C79" s="290" t="str">
        <f>unprmtd_src_summary!D79</f>
        <v>08077</v>
      </c>
      <c r="D79" s="290" t="str">
        <f>unprmtd_src_summary!F79</f>
        <v>2310000801</v>
      </c>
      <c r="E79" s="290" t="str">
        <f>unprmtd_src_summary!G79</f>
        <v>Gas Well Truck Loading</v>
      </c>
      <c r="F79" s="76">
        <f>unprmtd_src_summary!M79</f>
        <v>0</v>
      </c>
      <c r="G79" s="76">
        <f>unprmtd_src_summary!N79</f>
        <v>8.4660124395707719</v>
      </c>
      <c r="H79" s="76">
        <f>unprmtd_src_summary!O79</f>
        <v>0</v>
      </c>
      <c r="I79" s="76">
        <f>unprmtd_src_summary!P79</f>
        <v>0</v>
      </c>
      <c r="J79" s="76">
        <f>unprmtd_src_summary!Q79</f>
        <v>0</v>
      </c>
    </row>
    <row r="80" spans="1:10" x14ac:dyDescent="0.2">
      <c r="A80" t="s">
        <v>217</v>
      </c>
      <c r="B80" t="s">
        <v>493</v>
      </c>
      <c r="C80" s="290" t="str">
        <f>unprmtd_src_summary!D80</f>
        <v>08081</v>
      </c>
      <c r="D80" s="290" t="str">
        <f>unprmtd_src_summary!F80</f>
        <v>2310000801</v>
      </c>
      <c r="E80" s="290" t="str">
        <f>unprmtd_src_summary!G80</f>
        <v>Gas Well Truck Loading</v>
      </c>
      <c r="F80" s="76">
        <f>unprmtd_src_summary!M80</f>
        <v>0</v>
      </c>
      <c r="G80" s="76">
        <f>unprmtd_src_summary!N80</f>
        <v>7.5122345920296656</v>
      </c>
      <c r="H80" s="76">
        <f>unprmtd_src_summary!O80</f>
        <v>0</v>
      </c>
      <c r="I80" s="76">
        <f>unprmtd_src_summary!P80</f>
        <v>0</v>
      </c>
      <c r="J80" s="76">
        <f>unprmtd_src_summary!Q80</f>
        <v>0</v>
      </c>
    </row>
    <row r="81" spans="1:10" x14ac:dyDescent="0.2">
      <c r="A81" t="s">
        <v>217</v>
      </c>
      <c r="B81" t="s">
        <v>493</v>
      </c>
      <c r="C81" s="290" t="str">
        <f>unprmtd_src_summary!D81</f>
        <v>08103</v>
      </c>
      <c r="D81" s="290" t="str">
        <f>unprmtd_src_summary!F81</f>
        <v>2310000801</v>
      </c>
      <c r="E81" s="290" t="str">
        <f>unprmtd_src_summary!G81</f>
        <v>Gas Well Truck Loading</v>
      </c>
      <c r="F81" s="76">
        <f>unprmtd_src_summary!M81</f>
        <v>0</v>
      </c>
      <c r="G81" s="76">
        <f>unprmtd_src_summary!N81</f>
        <v>21.38808430673134</v>
      </c>
      <c r="H81" s="76">
        <f>unprmtd_src_summary!O81</f>
        <v>0</v>
      </c>
      <c r="I81" s="76">
        <f>unprmtd_src_summary!P81</f>
        <v>0</v>
      </c>
      <c r="J81" s="76">
        <f>unprmtd_src_summary!Q81</f>
        <v>0</v>
      </c>
    </row>
    <row r="82" spans="1:10" x14ac:dyDescent="0.2">
      <c r="A82" t="s">
        <v>217</v>
      </c>
      <c r="B82" t="s">
        <v>493</v>
      </c>
      <c r="C82" s="290" t="str">
        <f>unprmtd_src_summary!D82</f>
        <v>08107</v>
      </c>
      <c r="D82" s="290" t="str">
        <f>unprmtd_src_summary!F82</f>
        <v>2310000801</v>
      </c>
      <c r="E82" s="290" t="str">
        <f>unprmtd_src_summary!G82</f>
        <v>Gas Well Truck Loading</v>
      </c>
      <c r="F82" s="76">
        <f>unprmtd_src_summary!M82</f>
        <v>0</v>
      </c>
      <c r="G82" s="76">
        <f>unprmtd_src_summary!N82</f>
        <v>5.5189129332273615E-2</v>
      </c>
      <c r="H82" s="76">
        <f>unprmtd_src_summary!O82</f>
        <v>0</v>
      </c>
      <c r="I82" s="76">
        <f>unprmtd_src_summary!P82</f>
        <v>0</v>
      </c>
      <c r="J82" s="76">
        <f>unprmtd_src_summary!Q82</f>
        <v>0</v>
      </c>
    </row>
    <row r="83" spans="1:10" x14ac:dyDescent="0.2">
      <c r="A83" t="s">
        <v>217</v>
      </c>
      <c r="B83" t="s">
        <v>493</v>
      </c>
      <c r="C83" s="290" t="str">
        <f>unprmtd_src_summary!D83</f>
        <v>08029</v>
      </c>
      <c r="D83" s="290" t="str">
        <f>unprmtd_src_summary!F83</f>
        <v>2310000802</v>
      </c>
      <c r="E83" s="290" t="str">
        <f>unprmtd_src_summary!G83</f>
        <v>Oil Well Truck Loading</v>
      </c>
      <c r="F83" s="76">
        <f>unprmtd_src_summary!M83</f>
        <v>0</v>
      </c>
      <c r="G83" s="76">
        <f>unprmtd_src_summary!N83</f>
        <v>0</v>
      </c>
      <c r="H83" s="76">
        <f>unprmtd_src_summary!O83</f>
        <v>0</v>
      </c>
      <c r="I83" s="76">
        <f>unprmtd_src_summary!P83</f>
        <v>0</v>
      </c>
      <c r="J83" s="76">
        <f>unprmtd_src_summary!Q83</f>
        <v>0</v>
      </c>
    </row>
    <row r="84" spans="1:10" x14ac:dyDescent="0.2">
      <c r="A84" t="s">
        <v>217</v>
      </c>
      <c r="B84" t="s">
        <v>493</v>
      </c>
      <c r="C84" s="290" t="str">
        <f>unprmtd_src_summary!D84</f>
        <v>08045</v>
      </c>
      <c r="D84" s="290" t="str">
        <f>unprmtd_src_summary!F84</f>
        <v>2310000802</v>
      </c>
      <c r="E84" s="290" t="str">
        <f>unprmtd_src_summary!G84</f>
        <v>Oil Well Truck Loading</v>
      </c>
      <c r="F84" s="76">
        <f>unprmtd_src_summary!M84</f>
        <v>0</v>
      </c>
      <c r="G84" s="76">
        <f>unprmtd_src_summary!N84</f>
        <v>0</v>
      </c>
      <c r="H84" s="76">
        <f>unprmtd_src_summary!O84</f>
        <v>0</v>
      </c>
      <c r="I84" s="76">
        <f>unprmtd_src_summary!P84</f>
        <v>0</v>
      </c>
      <c r="J84" s="76">
        <f>unprmtd_src_summary!Q84</f>
        <v>0</v>
      </c>
    </row>
    <row r="85" spans="1:10" x14ac:dyDescent="0.2">
      <c r="A85" t="s">
        <v>217</v>
      </c>
      <c r="B85" t="s">
        <v>493</v>
      </c>
      <c r="C85" s="290" t="str">
        <f>unprmtd_src_summary!D85</f>
        <v>08051</v>
      </c>
      <c r="D85" s="290" t="str">
        <f>unprmtd_src_summary!F85</f>
        <v>2310000802</v>
      </c>
      <c r="E85" s="290" t="str">
        <f>unprmtd_src_summary!G85</f>
        <v>Oil Well Truck Loading</v>
      </c>
      <c r="F85" s="76">
        <f>unprmtd_src_summary!M85</f>
        <v>0</v>
      </c>
      <c r="G85" s="76">
        <f>unprmtd_src_summary!N85</f>
        <v>0</v>
      </c>
      <c r="H85" s="76">
        <f>unprmtd_src_summary!O85</f>
        <v>0</v>
      </c>
      <c r="I85" s="76">
        <f>unprmtd_src_summary!P85</f>
        <v>0</v>
      </c>
      <c r="J85" s="76">
        <f>unprmtd_src_summary!Q85</f>
        <v>0</v>
      </c>
    </row>
    <row r="86" spans="1:10" x14ac:dyDescent="0.2">
      <c r="A86" t="s">
        <v>217</v>
      </c>
      <c r="B86" t="s">
        <v>493</v>
      </c>
      <c r="C86" s="290" t="str">
        <f>unprmtd_src_summary!D86</f>
        <v>08077</v>
      </c>
      <c r="D86" s="290" t="str">
        <f>unprmtd_src_summary!F86</f>
        <v>2310000802</v>
      </c>
      <c r="E86" s="290" t="str">
        <f>unprmtd_src_summary!G86</f>
        <v>Oil Well Truck Loading</v>
      </c>
      <c r="F86" s="76">
        <f>unprmtd_src_summary!M86</f>
        <v>0</v>
      </c>
      <c r="G86" s="76">
        <f>unprmtd_src_summary!N86</f>
        <v>0</v>
      </c>
      <c r="H86" s="76">
        <f>unprmtd_src_summary!O86</f>
        <v>0</v>
      </c>
      <c r="I86" s="76">
        <f>unprmtd_src_summary!P86</f>
        <v>0</v>
      </c>
      <c r="J86" s="76">
        <f>unprmtd_src_summary!Q86</f>
        <v>0</v>
      </c>
    </row>
    <row r="87" spans="1:10" x14ac:dyDescent="0.2">
      <c r="A87" t="s">
        <v>217</v>
      </c>
      <c r="B87" t="s">
        <v>493</v>
      </c>
      <c r="C87" s="290" t="str">
        <f>unprmtd_src_summary!D87</f>
        <v>08081</v>
      </c>
      <c r="D87" s="290" t="str">
        <f>unprmtd_src_summary!F87</f>
        <v>2310000802</v>
      </c>
      <c r="E87" s="290" t="str">
        <f>unprmtd_src_summary!G87</f>
        <v>Oil Well Truck Loading</v>
      </c>
      <c r="F87" s="76">
        <f>unprmtd_src_summary!M87</f>
        <v>0</v>
      </c>
      <c r="G87" s="76">
        <f>unprmtd_src_summary!N87</f>
        <v>0</v>
      </c>
      <c r="H87" s="76">
        <f>unprmtd_src_summary!O87</f>
        <v>0</v>
      </c>
      <c r="I87" s="76">
        <f>unprmtd_src_summary!P87</f>
        <v>0</v>
      </c>
      <c r="J87" s="76">
        <f>unprmtd_src_summary!Q87</f>
        <v>0</v>
      </c>
    </row>
    <row r="88" spans="1:10" x14ac:dyDescent="0.2">
      <c r="A88" t="s">
        <v>217</v>
      </c>
      <c r="B88" t="s">
        <v>493</v>
      </c>
      <c r="C88" s="290" t="str">
        <f>unprmtd_src_summary!D88</f>
        <v>08103</v>
      </c>
      <c r="D88" s="290" t="str">
        <f>unprmtd_src_summary!F88</f>
        <v>2310000802</v>
      </c>
      <c r="E88" s="290" t="str">
        <f>unprmtd_src_summary!G88</f>
        <v>Oil Well Truck Loading</v>
      </c>
      <c r="F88" s="76">
        <f>unprmtd_src_summary!M88</f>
        <v>0</v>
      </c>
      <c r="G88" s="76">
        <f>unprmtd_src_summary!N88</f>
        <v>0</v>
      </c>
      <c r="H88" s="76">
        <f>unprmtd_src_summary!O88</f>
        <v>0</v>
      </c>
      <c r="I88" s="76">
        <f>unprmtd_src_summary!P88</f>
        <v>0</v>
      </c>
      <c r="J88" s="76">
        <f>unprmtd_src_summary!Q88</f>
        <v>0</v>
      </c>
    </row>
    <row r="89" spans="1:10" x14ac:dyDescent="0.2">
      <c r="A89" t="s">
        <v>217</v>
      </c>
      <c r="B89" t="s">
        <v>493</v>
      </c>
      <c r="C89" s="290" t="str">
        <f>unprmtd_src_summary!D89</f>
        <v>08107</v>
      </c>
      <c r="D89" s="290" t="str">
        <f>unprmtd_src_summary!F89</f>
        <v>2310000802</v>
      </c>
      <c r="E89" s="290" t="str">
        <f>unprmtd_src_summary!G89</f>
        <v>Oil Well Truck Loading</v>
      </c>
      <c r="F89" s="76">
        <f>unprmtd_src_summary!M89</f>
        <v>0</v>
      </c>
      <c r="G89" s="76">
        <f>unprmtd_src_summary!N89</f>
        <v>0</v>
      </c>
      <c r="H89" s="76">
        <f>unprmtd_src_summary!O89</f>
        <v>0</v>
      </c>
      <c r="I89" s="76">
        <f>unprmtd_src_summary!P89</f>
        <v>0</v>
      </c>
      <c r="J89" s="76">
        <f>unprmtd_src_summary!Q89</f>
        <v>0</v>
      </c>
    </row>
    <row r="90" spans="1:10" x14ac:dyDescent="0.2">
      <c r="A90" t="s">
        <v>217</v>
      </c>
      <c r="B90" t="s">
        <v>493</v>
      </c>
      <c r="C90" s="290" t="str">
        <f>unprmtd_src_summary!D90</f>
        <v>08029</v>
      </c>
      <c r="D90" s="290" t="str">
        <f>unprmtd_src_summary!F90</f>
        <v>2310000820</v>
      </c>
      <c r="E90" s="290" t="str">
        <f>unprmtd_src_summary!G90</f>
        <v>Gas Plant Truck Loading</v>
      </c>
      <c r="F90" s="76">
        <f>unprmtd_src_summary!M90</f>
        <v>0</v>
      </c>
      <c r="G90" s="76">
        <f>unprmtd_src_summary!N90</f>
        <v>2.0894639044446577E-4</v>
      </c>
      <c r="H90" s="76">
        <f>unprmtd_src_summary!O90</f>
        <v>0</v>
      </c>
      <c r="I90" s="76">
        <f>unprmtd_src_summary!P90</f>
        <v>0</v>
      </c>
      <c r="J90" s="76">
        <f>unprmtd_src_summary!Q90</f>
        <v>0</v>
      </c>
    </row>
    <row r="91" spans="1:10" x14ac:dyDescent="0.2">
      <c r="A91" t="s">
        <v>217</v>
      </c>
      <c r="B91" t="s">
        <v>493</v>
      </c>
      <c r="C91" s="290" t="str">
        <f>unprmtd_src_summary!D91</f>
        <v>08045</v>
      </c>
      <c r="D91" s="290" t="str">
        <f>unprmtd_src_summary!F91</f>
        <v>2310000820</v>
      </c>
      <c r="E91" s="290" t="str">
        <f>unprmtd_src_summary!G91</f>
        <v>Gas Plant Truck Loading</v>
      </c>
      <c r="F91" s="76">
        <f>unprmtd_src_summary!M91</f>
        <v>0</v>
      </c>
      <c r="G91" s="76">
        <f>unprmtd_src_summary!N91</f>
        <v>47.342315716241686</v>
      </c>
      <c r="H91" s="76">
        <f>unprmtd_src_summary!O91</f>
        <v>0</v>
      </c>
      <c r="I91" s="76">
        <f>unprmtd_src_summary!P91</f>
        <v>0</v>
      </c>
      <c r="J91" s="76">
        <f>unprmtd_src_summary!Q91</f>
        <v>0</v>
      </c>
    </row>
    <row r="92" spans="1:10" x14ac:dyDescent="0.2">
      <c r="A92" t="s">
        <v>217</v>
      </c>
      <c r="B92" t="s">
        <v>493</v>
      </c>
      <c r="C92" s="290" t="str">
        <f>unprmtd_src_summary!D92</f>
        <v>08051</v>
      </c>
      <c r="D92" s="290" t="str">
        <f>unprmtd_src_summary!F92</f>
        <v>2310000820</v>
      </c>
      <c r="E92" s="290" t="str">
        <f>unprmtd_src_summary!G92</f>
        <v>Gas Plant Truck Loading</v>
      </c>
      <c r="F92" s="76">
        <f>unprmtd_src_summary!M92</f>
        <v>0</v>
      </c>
      <c r="G92" s="76">
        <f>unprmtd_src_summary!N92</f>
        <v>5.0538908188755158E-2</v>
      </c>
      <c r="H92" s="76">
        <f>unprmtd_src_summary!O92</f>
        <v>0</v>
      </c>
      <c r="I92" s="76">
        <f>unprmtd_src_summary!P92</f>
        <v>0</v>
      </c>
      <c r="J92" s="76">
        <f>unprmtd_src_summary!Q92</f>
        <v>0</v>
      </c>
    </row>
    <row r="93" spans="1:10" x14ac:dyDescent="0.2">
      <c r="A93" t="s">
        <v>217</v>
      </c>
      <c r="B93" t="s">
        <v>493</v>
      </c>
      <c r="C93" s="290" t="str">
        <f>unprmtd_src_summary!D93</f>
        <v>08077</v>
      </c>
      <c r="D93" s="290" t="str">
        <f>unprmtd_src_summary!F93</f>
        <v>2310000820</v>
      </c>
      <c r="E93" s="290" t="str">
        <f>unprmtd_src_summary!G93</f>
        <v>Gas Plant Truck Loading</v>
      </c>
      <c r="F93" s="76">
        <f>unprmtd_src_summary!M93</f>
        <v>0</v>
      </c>
      <c r="G93" s="76">
        <f>unprmtd_src_summary!N93</f>
        <v>3.2252703646019678</v>
      </c>
      <c r="H93" s="76">
        <f>unprmtd_src_summary!O93</f>
        <v>0</v>
      </c>
      <c r="I93" s="76">
        <f>unprmtd_src_summary!P93</f>
        <v>0</v>
      </c>
      <c r="J93" s="76">
        <f>unprmtd_src_summary!Q93</f>
        <v>0</v>
      </c>
    </row>
    <row r="94" spans="1:10" x14ac:dyDescent="0.2">
      <c r="A94" t="s">
        <v>217</v>
      </c>
      <c r="B94" t="s">
        <v>493</v>
      </c>
      <c r="C94" s="290" t="str">
        <f>unprmtd_src_summary!D94</f>
        <v>08081</v>
      </c>
      <c r="D94" s="290" t="str">
        <f>unprmtd_src_summary!F94</f>
        <v>2310000820</v>
      </c>
      <c r="E94" s="290" t="str">
        <f>unprmtd_src_summary!G94</f>
        <v>Gas Plant Truck Loading</v>
      </c>
      <c r="F94" s="76">
        <f>unprmtd_src_summary!M94</f>
        <v>0</v>
      </c>
      <c r="G94" s="76">
        <f>unprmtd_src_summary!N94</f>
        <v>2.8619125916190424</v>
      </c>
      <c r="H94" s="76">
        <f>unprmtd_src_summary!O94</f>
        <v>0</v>
      </c>
      <c r="I94" s="76">
        <f>unprmtd_src_summary!P94</f>
        <v>0</v>
      </c>
      <c r="J94" s="76">
        <f>unprmtd_src_summary!Q94</f>
        <v>0</v>
      </c>
    </row>
    <row r="95" spans="1:10" x14ac:dyDescent="0.2">
      <c r="A95" t="s">
        <v>217</v>
      </c>
      <c r="B95" t="s">
        <v>493</v>
      </c>
      <c r="C95" s="290" t="str">
        <f>unprmtd_src_summary!D95</f>
        <v>08103</v>
      </c>
      <c r="D95" s="290" t="str">
        <f>unprmtd_src_summary!F95</f>
        <v>2310000820</v>
      </c>
      <c r="E95" s="290" t="str">
        <f>unprmtd_src_summary!G95</f>
        <v>Gas Plant Truck Loading</v>
      </c>
      <c r="F95" s="76">
        <f>unprmtd_src_summary!M95</f>
        <v>0</v>
      </c>
      <c r="G95" s="76">
        <f>unprmtd_src_summary!N95</f>
        <v>8.1481517966688042</v>
      </c>
      <c r="H95" s="76">
        <f>unprmtd_src_summary!O95</f>
        <v>0</v>
      </c>
      <c r="I95" s="76">
        <f>unprmtd_src_summary!P95</f>
        <v>0</v>
      </c>
      <c r="J95" s="76">
        <f>unprmtd_src_summary!Q95</f>
        <v>0</v>
      </c>
    </row>
    <row r="96" spans="1:10" x14ac:dyDescent="0.2">
      <c r="A96" t="s">
        <v>217</v>
      </c>
      <c r="B96" t="s">
        <v>493</v>
      </c>
      <c r="C96" s="290" t="str">
        <f>unprmtd_src_summary!D96</f>
        <v>08107</v>
      </c>
      <c r="D96" s="290" t="str">
        <f>unprmtd_src_summary!F96</f>
        <v>2310000820</v>
      </c>
      <c r="E96" s="290" t="str">
        <f>unprmtd_src_summary!G96</f>
        <v>Gas Plant Truck Loading</v>
      </c>
      <c r="F96" s="76">
        <f>unprmtd_src_summary!M96</f>
        <v>0</v>
      </c>
      <c r="G96" s="76">
        <f>unprmtd_src_summary!N96</f>
        <v>2.1025230538474372E-2</v>
      </c>
      <c r="H96" s="76">
        <f>unprmtd_src_summary!O96</f>
        <v>0</v>
      </c>
      <c r="I96" s="76">
        <f>unprmtd_src_summary!P96</f>
        <v>0</v>
      </c>
      <c r="J96" s="76">
        <f>unprmtd_src_summary!Q96</f>
        <v>0</v>
      </c>
    </row>
    <row r="97" spans="1:10" s="10" customFormat="1" x14ac:dyDescent="0.2">
      <c r="A97" t="s">
        <v>217</v>
      </c>
      <c r="B97" t="s">
        <v>493</v>
      </c>
      <c r="C97" s="290" t="str">
        <f>unprmtd_src_summary!D97</f>
        <v>08029</v>
      </c>
      <c r="D97" s="290" t="str">
        <f>unprmtd_src_summary!F97</f>
        <v>2310003500</v>
      </c>
      <c r="E97" s="290" t="str">
        <f>unprmtd_src_summary!G97</f>
        <v>Flaring</v>
      </c>
      <c r="F97" s="76">
        <f>unprmtd_src_summary!M97</f>
        <v>3.5485956837711712E-2</v>
      </c>
      <c r="G97" s="76">
        <f>unprmtd_src_summary!N97</f>
        <v>0</v>
      </c>
      <c r="H97" s="76">
        <f>unprmtd_src_summary!O97</f>
        <v>0.19308535338166663</v>
      </c>
      <c r="I97" s="76">
        <f>unprmtd_src_summary!P97</f>
        <v>0</v>
      </c>
      <c r="J97" s="76">
        <f>unprmtd_src_summary!Q97</f>
        <v>0</v>
      </c>
    </row>
    <row r="98" spans="1:10" s="10" customFormat="1" x14ac:dyDescent="0.2">
      <c r="A98" t="s">
        <v>217</v>
      </c>
      <c r="B98" t="s">
        <v>493</v>
      </c>
      <c r="C98" s="290" t="str">
        <f>unprmtd_src_summary!D98</f>
        <v>08045</v>
      </c>
      <c r="D98" s="290" t="str">
        <f>unprmtd_src_summary!F98</f>
        <v>2310003500</v>
      </c>
      <c r="E98" s="290" t="str">
        <f>unprmtd_src_summary!G98</f>
        <v>Flaring</v>
      </c>
      <c r="F98" s="76">
        <f>unprmtd_src_summary!M98</f>
        <v>162.91844757227483</v>
      </c>
      <c r="G98" s="76">
        <f>unprmtd_src_summary!N98</f>
        <v>0</v>
      </c>
      <c r="H98" s="76">
        <f>unprmtd_src_summary!O98</f>
        <v>886.46802355502484</v>
      </c>
      <c r="I98" s="76">
        <f>unprmtd_src_summary!P98</f>
        <v>0</v>
      </c>
      <c r="J98" s="76">
        <f>unprmtd_src_summary!Q98</f>
        <v>0</v>
      </c>
    </row>
    <row r="99" spans="1:10" s="10" customFormat="1" x14ac:dyDescent="0.2">
      <c r="A99" t="s">
        <v>217</v>
      </c>
      <c r="B99" t="s">
        <v>493</v>
      </c>
      <c r="C99" s="290" t="str">
        <f>unprmtd_src_summary!D99</f>
        <v>08051</v>
      </c>
      <c r="D99" s="290" t="str">
        <f>unprmtd_src_summary!F99</f>
        <v>2310003500</v>
      </c>
      <c r="E99" s="290" t="str">
        <f>unprmtd_src_summary!G99</f>
        <v>Flaring</v>
      </c>
      <c r="F99" s="76">
        <f>unprmtd_src_summary!M99</f>
        <v>1.9383811966869315</v>
      </c>
      <c r="G99" s="76">
        <f>unprmtd_src_summary!N99</f>
        <v>0</v>
      </c>
      <c r="H99" s="76">
        <f>unprmtd_src_summary!O99</f>
        <v>10.547074158443595</v>
      </c>
      <c r="I99" s="76">
        <f>unprmtd_src_summary!P99</f>
        <v>0</v>
      </c>
      <c r="J99" s="76">
        <f>unprmtd_src_summary!Q99</f>
        <v>0</v>
      </c>
    </row>
    <row r="100" spans="1:10" s="10" customFormat="1" x14ac:dyDescent="0.2">
      <c r="A100" t="s">
        <v>217</v>
      </c>
      <c r="B100" t="s">
        <v>493</v>
      </c>
      <c r="C100" s="290" t="str">
        <f>unprmtd_src_summary!D100</f>
        <v>08077</v>
      </c>
      <c r="D100" s="290" t="str">
        <f>unprmtd_src_summary!F100</f>
        <v>2310003500</v>
      </c>
      <c r="E100" s="290" t="str">
        <f>unprmtd_src_summary!G100</f>
        <v>Flaring</v>
      </c>
      <c r="F100" s="76">
        <f>unprmtd_src_summary!M100</f>
        <v>45.021305291534468</v>
      </c>
      <c r="G100" s="76">
        <f>unprmtd_src_summary!N100</f>
        <v>0</v>
      </c>
      <c r="H100" s="76">
        <f>unprmtd_src_summary!O100</f>
        <v>244.96886702746693</v>
      </c>
      <c r="I100" s="76">
        <f>unprmtd_src_summary!P100</f>
        <v>0</v>
      </c>
      <c r="J100" s="76">
        <f>unprmtd_src_summary!Q100</f>
        <v>0</v>
      </c>
    </row>
    <row r="101" spans="1:10" s="10" customFormat="1" x14ac:dyDescent="0.2">
      <c r="A101" t="s">
        <v>217</v>
      </c>
      <c r="B101" t="s">
        <v>493</v>
      </c>
      <c r="C101" s="290" t="str">
        <f>unprmtd_src_summary!D101</f>
        <v>08081</v>
      </c>
      <c r="D101" s="290" t="str">
        <f>unprmtd_src_summary!F101</f>
        <v>2310003500</v>
      </c>
      <c r="E101" s="290" t="str">
        <f>unprmtd_src_summary!G101</f>
        <v>Flaring</v>
      </c>
      <c r="F101" s="76">
        <f>unprmtd_src_summary!M101</f>
        <v>5.9065732881873103</v>
      </c>
      <c r="G101" s="76">
        <f>unprmtd_src_summary!N101</f>
        <v>0</v>
      </c>
      <c r="H101" s="76">
        <f>unprmtd_src_summary!O101</f>
        <v>32.138707597489777</v>
      </c>
      <c r="I101" s="76">
        <f>unprmtd_src_summary!P101</f>
        <v>0</v>
      </c>
      <c r="J101" s="76">
        <f>unprmtd_src_summary!Q101</f>
        <v>0</v>
      </c>
    </row>
    <row r="102" spans="1:10" s="10" customFormat="1" x14ac:dyDescent="0.2">
      <c r="A102" t="s">
        <v>217</v>
      </c>
      <c r="B102" t="s">
        <v>493</v>
      </c>
      <c r="C102" s="290" t="str">
        <f>unprmtd_src_summary!D102</f>
        <v>08103</v>
      </c>
      <c r="D102" s="290" t="str">
        <f>unprmtd_src_summary!F102</f>
        <v>2310003500</v>
      </c>
      <c r="E102" s="290" t="str">
        <f>unprmtd_src_summary!G102</f>
        <v>Flaring</v>
      </c>
      <c r="F102" s="76">
        <f>unprmtd_src_summary!M102</f>
        <v>11.746698153288785</v>
      </c>
      <c r="G102" s="76">
        <f>unprmtd_src_summary!N102</f>
        <v>0.50747082171885161</v>
      </c>
      <c r="H102" s="76">
        <f>unprmtd_src_summary!O102</f>
        <v>63.915857598777208</v>
      </c>
      <c r="I102" s="76">
        <f>unprmtd_src_summary!P102</f>
        <v>0</v>
      </c>
      <c r="J102" s="76">
        <f>unprmtd_src_summary!Q102</f>
        <v>0</v>
      </c>
    </row>
    <row r="103" spans="1:10" s="10" customFormat="1" x14ac:dyDescent="0.2">
      <c r="A103" t="s">
        <v>217</v>
      </c>
      <c r="B103" t="s">
        <v>493</v>
      </c>
      <c r="C103" s="290" t="str">
        <f>unprmtd_src_summary!D103</f>
        <v>08107</v>
      </c>
      <c r="D103" s="290" t="str">
        <f>unprmtd_src_summary!F103</f>
        <v>2310003500</v>
      </c>
      <c r="E103" s="290" t="str">
        <f>unprmtd_src_summary!G103</f>
        <v>Flaring</v>
      </c>
      <c r="F103" s="76">
        <f>unprmtd_src_summary!M103</f>
        <v>0.76165793929320391</v>
      </c>
      <c r="G103" s="76">
        <f>unprmtd_src_summary!N103</f>
        <v>0</v>
      </c>
      <c r="H103" s="76">
        <f>unprmtd_src_summary!O103</f>
        <v>4.1443152579189029</v>
      </c>
      <c r="I103" s="76">
        <f>unprmtd_src_summary!P103</f>
        <v>0</v>
      </c>
      <c r="J103" s="76">
        <f>unprmtd_src_summary!Q103</f>
        <v>0</v>
      </c>
    </row>
    <row r="104" spans="1:10" s="10" customFormat="1" x14ac:dyDescent="0.2">
      <c r="A104" t="s">
        <v>217</v>
      </c>
      <c r="B104" t="s">
        <v>493</v>
      </c>
      <c r="C104" s="290" t="str">
        <f>unprmtd_src_summary!D104</f>
        <v>08029</v>
      </c>
      <c r="D104" s="290" t="str">
        <f>unprmtd_src_summary!F104</f>
        <v>2310002240</v>
      </c>
      <c r="E104" s="290" t="str">
        <f>unprmtd_src_summary!G104</f>
        <v>Oil Tank</v>
      </c>
      <c r="F104" s="76">
        <f>unprmtd_src_summary!M104</f>
        <v>0</v>
      </c>
      <c r="G104" s="76">
        <f>unprmtd_src_summary!N104</f>
        <v>0</v>
      </c>
      <c r="H104" s="76">
        <f>unprmtd_src_summary!O104</f>
        <v>0</v>
      </c>
      <c r="I104" s="76">
        <f>unprmtd_src_summary!P104</f>
        <v>0</v>
      </c>
      <c r="J104" s="76">
        <f>unprmtd_src_summary!Q104</f>
        <v>0</v>
      </c>
    </row>
    <row r="105" spans="1:10" s="10" customFormat="1" x14ac:dyDescent="0.2">
      <c r="A105" t="s">
        <v>217</v>
      </c>
      <c r="B105" t="s">
        <v>493</v>
      </c>
      <c r="C105" s="290" t="str">
        <f>unprmtd_src_summary!D105</f>
        <v>08045</v>
      </c>
      <c r="D105" s="290" t="str">
        <f>unprmtd_src_summary!F105</f>
        <v>2310002240</v>
      </c>
      <c r="E105" s="290" t="str">
        <f>unprmtd_src_summary!G105</f>
        <v>Oil Tank</v>
      </c>
      <c r="F105" s="76">
        <f>unprmtd_src_summary!M105</f>
        <v>0</v>
      </c>
      <c r="G105" s="76">
        <f>unprmtd_src_summary!N105</f>
        <v>0</v>
      </c>
      <c r="H105" s="76">
        <f>unprmtd_src_summary!O105</f>
        <v>0</v>
      </c>
      <c r="I105" s="76">
        <f>unprmtd_src_summary!P105</f>
        <v>0</v>
      </c>
      <c r="J105" s="76">
        <f>unprmtd_src_summary!Q105</f>
        <v>0</v>
      </c>
    </row>
    <row r="106" spans="1:10" s="10" customFormat="1" x14ac:dyDescent="0.2">
      <c r="A106" t="s">
        <v>217</v>
      </c>
      <c r="B106" t="s">
        <v>493</v>
      </c>
      <c r="C106" s="290" t="str">
        <f>unprmtd_src_summary!D106</f>
        <v>08051</v>
      </c>
      <c r="D106" s="290" t="str">
        <f>unprmtd_src_summary!F106</f>
        <v>2310002240</v>
      </c>
      <c r="E106" s="290" t="str">
        <f>unprmtd_src_summary!G106</f>
        <v>Oil Tank</v>
      </c>
      <c r="F106" s="76">
        <f>unprmtd_src_summary!M106</f>
        <v>0</v>
      </c>
      <c r="G106" s="76">
        <f>unprmtd_src_summary!N106</f>
        <v>0</v>
      </c>
      <c r="H106" s="76">
        <f>unprmtd_src_summary!O106</f>
        <v>0</v>
      </c>
      <c r="I106" s="76">
        <f>unprmtd_src_summary!P106</f>
        <v>0</v>
      </c>
      <c r="J106" s="76">
        <f>unprmtd_src_summary!Q106</f>
        <v>0</v>
      </c>
    </row>
    <row r="107" spans="1:10" s="10" customFormat="1" x14ac:dyDescent="0.2">
      <c r="A107" t="s">
        <v>217</v>
      </c>
      <c r="B107" t="s">
        <v>493</v>
      </c>
      <c r="C107" s="290" t="str">
        <f>unprmtd_src_summary!D107</f>
        <v>08077</v>
      </c>
      <c r="D107" s="290" t="str">
        <f>unprmtd_src_summary!F107</f>
        <v>2310002240</v>
      </c>
      <c r="E107" s="290" t="str">
        <f>unprmtd_src_summary!G107</f>
        <v>Oil Tank</v>
      </c>
      <c r="F107" s="76">
        <f>unprmtd_src_summary!M107</f>
        <v>0</v>
      </c>
      <c r="G107" s="76">
        <f>unprmtd_src_summary!N107</f>
        <v>0</v>
      </c>
      <c r="H107" s="76">
        <f>unprmtd_src_summary!O107</f>
        <v>0</v>
      </c>
      <c r="I107" s="76">
        <f>unprmtd_src_summary!P107</f>
        <v>0</v>
      </c>
      <c r="J107" s="76">
        <f>unprmtd_src_summary!Q107</f>
        <v>0</v>
      </c>
    </row>
    <row r="108" spans="1:10" s="10" customFormat="1" x14ac:dyDescent="0.2">
      <c r="A108" t="s">
        <v>217</v>
      </c>
      <c r="B108" t="s">
        <v>493</v>
      </c>
      <c r="C108" s="290" t="str">
        <f>unprmtd_src_summary!D108</f>
        <v>08081</v>
      </c>
      <c r="D108" s="290" t="str">
        <f>unprmtd_src_summary!F108</f>
        <v>2310002240</v>
      </c>
      <c r="E108" s="290" t="str">
        <f>unprmtd_src_summary!G108</f>
        <v>Oil Tank</v>
      </c>
      <c r="F108" s="76">
        <f>unprmtd_src_summary!M108</f>
        <v>0</v>
      </c>
      <c r="G108" s="76">
        <f>unprmtd_src_summary!N108</f>
        <v>0</v>
      </c>
      <c r="H108" s="76">
        <f>unprmtd_src_summary!O108</f>
        <v>0</v>
      </c>
      <c r="I108" s="76">
        <f>unprmtd_src_summary!P108</f>
        <v>0</v>
      </c>
      <c r="J108" s="76">
        <f>unprmtd_src_summary!Q108</f>
        <v>0</v>
      </c>
    </row>
    <row r="109" spans="1:10" s="10" customFormat="1" x14ac:dyDescent="0.2">
      <c r="A109" t="s">
        <v>217</v>
      </c>
      <c r="B109" t="s">
        <v>493</v>
      </c>
      <c r="C109" s="290" t="str">
        <f>unprmtd_src_summary!D109</f>
        <v>08103</v>
      </c>
      <c r="D109" s="290" t="str">
        <f>unprmtd_src_summary!F109</f>
        <v>2310002240</v>
      </c>
      <c r="E109" s="290" t="str">
        <f>unprmtd_src_summary!G109</f>
        <v>Oil Tank</v>
      </c>
      <c r="F109" s="76">
        <f>unprmtd_src_summary!M109</f>
        <v>0</v>
      </c>
      <c r="G109" s="76">
        <f>unprmtd_src_summary!N109</f>
        <v>0</v>
      </c>
      <c r="H109" s="76">
        <f>unprmtd_src_summary!O109</f>
        <v>0</v>
      </c>
      <c r="I109" s="76">
        <f>unprmtd_src_summary!P109</f>
        <v>0</v>
      </c>
      <c r="J109" s="76">
        <f>unprmtd_src_summary!Q109</f>
        <v>0</v>
      </c>
    </row>
    <row r="110" spans="1:10" s="10" customFormat="1" x14ac:dyDescent="0.2">
      <c r="A110" t="s">
        <v>217</v>
      </c>
      <c r="B110" t="s">
        <v>493</v>
      </c>
      <c r="C110" s="290" t="str">
        <f>unprmtd_src_summary!D110</f>
        <v>08107</v>
      </c>
      <c r="D110" s="290" t="str">
        <f>unprmtd_src_summary!F110</f>
        <v>2310002240</v>
      </c>
      <c r="E110" s="290" t="str">
        <f>unprmtd_src_summary!G110</f>
        <v>Oil Tank</v>
      </c>
      <c r="F110" s="76">
        <f>unprmtd_src_summary!M110</f>
        <v>0</v>
      </c>
      <c r="G110" s="76">
        <f>unprmtd_src_summary!N110</f>
        <v>0</v>
      </c>
      <c r="H110" s="76">
        <f>unprmtd_src_summary!O110</f>
        <v>0</v>
      </c>
      <c r="I110" s="76">
        <f>unprmtd_src_summary!P110</f>
        <v>0</v>
      </c>
      <c r="J110" s="76">
        <f>unprmtd_src_summary!Q110</f>
        <v>0</v>
      </c>
    </row>
    <row r="111" spans="1:10" s="10" customFormat="1" x14ac:dyDescent="0.2">
      <c r="A111" s="13" t="s">
        <v>147</v>
      </c>
      <c r="B111" t="s">
        <v>493</v>
      </c>
      <c r="C111" s="272" t="str">
        <f>APENs_summary!C6</f>
        <v>08045</v>
      </c>
      <c r="D111" s="272" t="str">
        <f>APENs_summary!J6</f>
        <v>31000302</v>
      </c>
      <c r="E111" s="272" t="str">
        <f>APENs_summary!K6</f>
        <v>Glycol Dehydrator</v>
      </c>
      <c r="F111" s="76">
        <f>APENs_summary!N6</f>
        <v>0</v>
      </c>
      <c r="G111" s="76">
        <f>APENs_summary!O6</f>
        <v>2.9226779999999999</v>
      </c>
      <c r="H111" s="76">
        <f>APENs_summary!P6</f>
        <v>0</v>
      </c>
      <c r="I111" s="76">
        <f>APENs_summary!Q6</f>
        <v>0</v>
      </c>
      <c r="J111" s="76">
        <f>APENs_summary!R6</f>
        <v>0</v>
      </c>
    </row>
    <row r="112" spans="1:10" s="10" customFormat="1" x14ac:dyDescent="0.2">
      <c r="A112" s="13" t="s">
        <v>147</v>
      </c>
      <c r="B112" s="272" t="s">
        <v>493</v>
      </c>
      <c r="C112" s="272" t="str">
        <f>APENs_summary!C7</f>
        <v>08045</v>
      </c>
      <c r="D112" s="272" t="str">
        <f>APENs_summary!J7</f>
        <v>31000301</v>
      </c>
      <c r="E112" s="272" t="str">
        <f>APENs_summary!K7</f>
        <v>Glycol Dehydrator</v>
      </c>
      <c r="F112" s="76">
        <f>APENs_summary!N7</f>
        <v>0</v>
      </c>
      <c r="G112" s="76">
        <f>APENs_summary!O7</f>
        <v>2.422936</v>
      </c>
      <c r="H112" s="76">
        <f>APENs_summary!P7</f>
        <v>0</v>
      </c>
      <c r="I112" s="76">
        <f>APENs_summary!Q7</f>
        <v>0</v>
      </c>
      <c r="J112" s="76">
        <f>APENs_summary!R7</f>
        <v>0</v>
      </c>
    </row>
    <row r="113" spans="1:10" s="10" customFormat="1" x14ac:dyDescent="0.2">
      <c r="A113" s="13" t="s">
        <v>147</v>
      </c>
      <c r="B113" s="272" t="s">
        <v>493</v>
      </c>
      <c r="C113" s="272" t="str">
        <f>APENs_summary!C8</f>
        <v>08045</v>
      </c>
      <c r="D113" s="272" t="str">
        <f>APENs_summary!J8</f>
        <v>31000302</v>
      </c>
      <c r="E113" s="272" t="str">
        <f>APENs_summary!K8</f>
        <v>Glycol Dehydrator</v>
      </c>
      <c r="F113" s="76">
        <f>APENs_summary!N8</f>
        <v>0</v>
      </c>
      <c r="G113" s="76">
        <f>APENs_summary!O8</f>
        <v>3.3620329999999998</v>
      </c>
      <c r="H113" s="76">
        <f>APENs_summary!P8</f>
        <v>0</v>
      </c>
      <c r="I113" s="76">
        <f>APENs_summary!Q8</f>
        <v>0</v>
      </c>
      <c r="J113" s="76">
        <f>APENs_summary!R8</f>
        <v>0</v>
      </c>
    </row>
    <row r="114" spans="1:10" s="10" customFormat="1" x14ac:dyDescent="0.2">
      <c r="A114" s="13" t="s">
        <v>147</v>
      </c>
      <c r="B114" s="272" t="s">
        <v>493</v>
      </c>
      <c r="C114" s="272" t="str">
        <f>APENs_summary!C9</f>
        <v>08045</v>
      </c>
      <c r="D114" s="272" t="str">
        <f>APENs_summary!J9</f>
        <v>20200253</v>
      </c>
      <c r="E114" s="272" t="str">
        <f>APENs_summary!K9</f>
        <v>Compressor Engines</v>
      </c>
      <c r="F114" s="76">
        <f>APENs_summary!N9</f>
        <v>0</v>
      </c>
      <c r="G114" s="76">
        <f>APENs_summary!O9</f>
        <v>0</v>
      </c>
      <c r="H114" s="76">
        <f>APENs_summary!P9</f>
        <v>5.7</v>
      </c>
      <c r="I114" s="76">
        <f>APENs_summary!Q9</f>
        <v>0</v>
      </c>
      <c r="J114" s="76">
        <f>APENs_summary!R9</f>
        <v>0</v>
      </c>
    </row>
    <row r="115" spans="1:10" s="10" customFormat="1" x14ac:dyDescent="0.2">
      <c r="A115" s="13" t="s">
        <v>147</v>
      </c>
      <c r="B115" s="272" t="s">
        <v>493</v>
      </c>
      <c r="C115" s="272" t="str">
        <f>APENs_summary!C10</f>
        <v>08045</v>
      </c>
      <c r="D115" s="272" t="str">
        <f>APENs_summary!J10</f>
        <v>20200253</v>
      </c>
      <c r="E115" s="272" t="str">
        <f>APENs_summary!K10</f>
        <v>Compressor Engines</v>
      </c>
      <c r="F115" s="76">
        <f>APENs_summary!N10</f>
        <v>19.3</v>
      </c>
      <c r="G115" s="76">
        <f>APENs_summary!O10</f>
        <v>0</v>
      </c>
      <c r="H115" s="76">
        <f>APENs_summary!P10</f>
        <v>0</v>
      </c>
      <c r="I115" s="76">
        <f>APENs_summary!Q10</f>
        <v>0</v>
      </c>
      <c r="J115" s="76">
        <f>APENs_summary!R10</f>
        <v>0</v>
      </c>
    </row>
    <row r="116" spans="1:10" s="10" customFormat="1" x14ac:dyDescent="0.2">
      <c r="A116" s="13" t="s">
        <v>147</v>
      </c>
      <c r="B116" s="272" t="s">
        <v>493</v>
      </c>
      <c r="C116" s="272" t="str">
        <f>APENs_summary!C11</f>
        <v>08045</v>
      </c>
      <c r="D116" s="272" t="str">
        <f>APENs_summary!J11</f>
        <v>20200253</v>
      </c>
      <c r="E116" s="272" t="str">
        <f>APENs_summary!K11</f>
        <v>Compressor Engines</v>
      </c>
      <c r="F116" s="76">
        <f>APENs_summary!N11</f>
        <v>0</v>
      </c>
      <c r="G116" s="76">
        <f>APENs_summary!O11</f>
        <v>0</v>
      </c>
      <c r="H116" s="76">
        <f>APENs_summary!P11</f>
        <v>0</v>
      </c>
      <c r="I116" s="76">
        <f>APENs_summary!Q11</f>
        <v>0</v>
      </c>
      <c r="J116" s="76">
        <f>APENs_summary!R11</f>
        <v>0.39950000000000002</v>
      </c>
    </row>
    <row r="117" spans="1:10" s="10" customFormat="1" x14ac:dyDescent="0.2">
      <c r="A117" s="13" t="s">
        <v>147</v>
      </c>
      <c r="B117" s="272" t="s">
        <v>493</v>
      </c>
      <c r="C117" s="272" t="str">
        <f>APENs_summary!C12</f>
        <v>08045</v>
      </c>
      <c r="D117" s="272" t="str">
        <f>APENs_summary!J12</f>
        <v>20200253</v>
      </c>
      <c r="E117" s="272" t="str">
        <f>APENs_summary!K12</f>
        <v>Compressor Engines</v>
      </c>
      <c r="F117" s="76">
        <f>APENs_summary!N12</f>
        <v>0</v>
      </c>
      <c r="G117" s="76">
        <f>APENs_summary!O12</f>
        <v>0</v>
      </c>
      <c r="H117" s="76">
        <f>APENs_summary!P12</f>
        <v>0</v>
      </c>
      <c r="I117" s="76">
        <f>APENs_summary!Q12</f>
        <v>0</v>
      </c>
      <c r="J117" s="76">
        <f>APENs_summary!R12</f>
        <v>0</v>
      </c>
    </row>
    <row r="118" spans="1:10" s="10" customFormat="1" x14ac:dyDescent="0.2">
      <c r="A118" s="13" t="s">
        <v>147</v>
      </c>
      <c r="B118" s="272" t="s">
        <v>493</v>
      </c>
      <c r="C118" s="272" t="str">
        <f>APENs_summary!C13</f>
        <v>08045</v>
      </c>
      <c r="D118" s="272" t="str">
        <f>APENs_summary!J13</f>
        <v>20200253</v>
      </c>
      <c r="E118" s="272" t="str">
        <f>APENs_summary!K13</f>
        <v>Compressor Engines</v>
      </c>
      <c r="F118" s="76">
        <f>APENs_summary!N13</f>
        <v>0</v>
      </c>
      <c r="G118" s="76">
        <f>APENs_summary!O13</f>
        <v>0</v>
      </c>
      <c r="H118" s="76">
        <f>APENs_summary!P13</f>
        <v>0</v>
      </c>
      <c r="I118" s="76">
        <f>APENs_summary!Q13</f>
        <v>2.3970000000000002E-2</v>
      </c>
      <c r="J118" s="76">
        <f>APENs_summary!R13</f>
        <v>0</v>
      </c>
    </row>
    <row r="119" spans="1:10" s="10" customFormat="1" x14ac:dyDescent="0.2">
      <c r="A119" s="13" t="s">
        <v>147</v>
      </c>
      <c r="B119" s="272" t="s">
        <v>493</v>
      </c>
      <c r="C119" s="272" t="str">
        <f>APENs_summary!C14</f>
        <v>08045</v>
      </c>
      <c r="D119" s="272" t="str">
        <f>APENs_summary!J14</f>
        <v>20200253</v>
      </c>
      <c r="E119" s="272" t="str">
        <f>APENs_summary!K14</f>
        <v>Compressor Engines</v>
      </c>
      <c r="F119" s="76">
        <f>APENs_summary!N14</f>
        <v>0</v>
      </c>
      <c r="G119" s="76">
        <f>APENs_summary!O14</f>
        <v>5.7</v>
      </c>
      <c r="H119" s="76">
        <f>APENs_summary!P14</f>
        <v>0</v>
      </c>
      <c r="I119" s="76">
        <f>APENs_summary!Q14</f>
        <v>0</v>
      </c>
      <c r="J119" s="76">
        <f>APENs_summary!R14</f>
        <v>0</v>
      </c>
    </row>
    <row r="120" spans="1:10" s="10" customFormat="1" x14ac:dyDescent="0.2">
      <c r="A120" s="13" t="s">
        <v>147</v>
      </c>
      <c r="B120" s="272" t="s">
        <v>493</v>
      </c>
      <c r="C120" s="272" t="str">
        <f>APENs_summary!C15</f>
        <v>08045</v>
      </c>
      <c r="D120" s="272" t="str">
        <f>APENs_summary!J15</f>
        <v>20200253</v>
      </c>
      <c r="E120" s="272" t="str">
        <f>APENs_summary!K15</f>
        <v>Compressor Engines</v>
      </c>
      <c r="F120" s="76">
        <f>APENs_summary!N15</f>
        <v>0</v>
      </c>
      <c r="G120" s="76">
        <f>APENs_summary!O15</f>
        <v>0</v>
      </c>
      <c r="H120" s="76">
        <f>APENs_summary!P15</f>
        <v>5.7</v>
      </c>
      <c r="I120" s="76">
        <f>APENs_summary!Q15</f>
        <v>0</v>
      </c>
      <c r="J120" s="76">
        <f>APENs_summary!R15</f>
        <v>0</v>
      </c>
    </row>
    <row r="121" spans="1:10" s="10" customFormat="1" x14ac:dyDescent="0.2">
      <c r="A121" s="13" t="s">
        <v>147</v>
      </c>
      <c r="B121" s="272" t="s">
        <v>493</v>
      </c>
      <c r="C121" s="272" t="str">
        <f>APENs_summary!C16</f>
        <v>08045</v>
      </c>
      <c r="D121" s="272" t="str">
        <f>APENs_summary!J16</f>
        <v>20200253</v>
      </c>
      <c r="E121" s="272" t="str">
        <f>APENs_summary!K16</f>
        <v>Compressor Engines</v>
      </c>
      <c r="F121" s="76">
        <f>APENs_summary!N16</f>
        <v>19.3</v>
      </c>
      <c r="G121" s="76">
        <f>APENs_summary!O16</f>
        <v>0</v>
      </c>
      <c r="H121" s="76">
        <f>APENs_summary!P16</f>
        <v>0</v>
      </c>
      <c r="I121" s="76">
        <f>APENs_summary!Q16</f>
        <v>0</v>
      </c>
      <c r="J121" s="76">
        <f>APENs_summary!R16</f>
        <v>0</v>
      </c>
    </row>
    <row r="122" spans="1:10" s="10" customFormat="1" x14ac:dyDescent="0.2">
      <c r="A122" s="13" t="s">
        <v>147</v>
      </c>
      <c r="B122" s="272" t="s">
        <v>493</v>
      </c>
      <c r="C122" s="272" t="str">
        <f>APENs_summary!C17</f>
        <v>08045</v>
      </c>
      <c r="D122" s="272" t="str">
        <f>APENs_summary!J17</f>
        <v>20200253</v>
      </c>
      <c r="E122" s="272" t="str">
        <f>APENs_summary!K17</f>
        <v>Compressor Engines</v>
      </c>
      <c r="F122" s="76">
        <f>APENs_summary!N17</f>
        <v>0</v>
      </c>
      <c r="G122" s="76">
        <f>APENs_summary!O17</f>
        <v>0</v>
      </c>
      <c r="H122" s="76">
        <f>APENs_summary!P17</f>
        <v>0</v>
      </c>
      <c r="I122" s="76">
        <f>APENs_summary!Q17</f>
        <v>0</v>
      </c>
      <c r="J122" s="76">
        <f>APENs_summary!R17</f>
        <v>0.4</v>
      </c>
    </row>
    <row r="123" spans="1:10" s="10" customFormat="1" x14ac:dyDescent="0.2">
      <c r="A123" s="13" t="s">
        <v>147</v>
      </c>
      <c r="B123" s="272" t="s">
        <v>493</v>
      </c>
      <c r="C123" s="272" t="str">
        <f>APENs_summary!C18</f>
        <v>08045</v>
      </c>
      <c r="D123" s="272" t="str">
        <f>APENs_summary!J18</f>
        <v>20200253</v>
      </c>
      <c r="E123" s="272" t="str">
        <f>APENs_summary!K18</f>
        <v>Compressor Engines</v>
      </c>
      <c r="F123" s="76">
        <f>APENs_summary!N18</f>
        <v>0</v>
      </c>
      <c r="G123" s="76">
        <f>APENs_summary!O18</f>
        <v>0</v>
      </c>
      <c r="H123" s="76">
        <f>APENs_summary!P18</f>
        <v>0</v>
      </c>
      <c r="I123" s="76">
        <f>APENs_summary!Q18</f>
        <v>0</v>
      </c>
      <c r="J123" s="76">
        <f>APENs_summary!R18</f>
        <v>0</v>
      </c>
    </row>
    <row r="124" spans="1:10" s="10" customFormat="1" x14ac:dyDescent="0.2">
      <c r="A124" s="13" t="s">
        <v>147</v>
      </c>
      <c r="B124" s="272" t="s">
        <v>493</v>
      </c>
      <c r="C124" s="272" t="str">
        <f>APENs_summary!C19</f>
        <v>08045</v>
      </c>
      <c r="D124" s="272" t="str">
        <f>APENs_summary!J19</f>
        <v>20200253</v>
      </c>
      <c r="E124" s="272" t="str">
        <f>APENs_summary!K19</f>
        <v>Compressor Engines</v>
      </c>
      <c r="F124" s="76">
        <f>APENs_summary!N19</f>
        <v>0</v>
      </c>
      <c r="G124" s="76">
        <f>APENs_summary!O19</f>
        <v>0</v>
      </c>
      <c r="H124" s="76">
        <f>APENs_summary!P19</f>
        <v>0</v>
      </c>
      <c r="I124" s="76">
        <f>APENs_summary!Q19</f>
        <v>2.4E-2</v>
      </c>
      <c r="J124" s="76">
        <f>APENs_summary!R19</f>
        <v>0</v>
      </c>
    </row>
    <row r="125" spans="1:10" s="10" customFormat="1" x14ac:dyDescent="0.2">
      <c r="A125" s="13" t="s">
        <v>147</v>
      </c>
      <c r="B125" s="272" t="s">
        <v>493</v>
      </c>
      <c r="C125" s="272" t="str">
        <f>APENs_summary!C20</f>
        <v>08045</v>
      </c>
      <c r="D125" s="272" t="str">
        <f>APENs_summary!J20</f>
        <v>20200253</v>
      </c>
      <c r="E125" s="272" t="str">
        <f>APENs_summary!K20</f>
        <v>Compressor Engines</v>
      </c>
      <c r="F125" s="76">
        <f>APENs_summary!N20</f>
        <v>0</v>
      </c>
      <c r="G125" s="76">
        <f>APENs_summary!O20</f>
        <v>5.7</v>
      </c>
      <c r="H125" s="76">
        <f>APENs_summary!P20</f>
        <v>0</v>
      </c>
      <c r="I125" s="76">
        <f>APENs_summary!Q20</f>
        <v>0</v>
      </c>
      <c r="J125" s="76">
        <f>APENs_summary!R20</f>
        <v>0</v>
      </c>
    </row>
    <row r="126" spans="1:10" s="10" customFormat="1" x14ac:dyDescent="0.2">
      <c r="A126" s="13" t="s">
        <v>147</v>
      </c>
      <c r="B126" s="272" t="s">
        <v>493</v>
      </c>
      <c r="C126" s="272" t="str">
        <f>APENs_summary!C21</f>
        <v>08045</v>
      </c>
      <c r="D126" s="272" t="str">
        <f>APENs_summary!J21</f>
        <v>20200254</v>
      </c>
      <c r="E126" s="272" t="str">
        <f>APENs_summary!K21</f>
        <v>Compressor Engines</v>
      </c>
      <c r="F126" s="76">
        <f>APENs_summary!N21</f>
        <v>0</v>
      </c>
      <c r="G126" s="76">
        <f>APENs_summary!O21</f>
        <v>0</v>
      </c>
      <c r="H126" s="76">
        <f>APENs_summary!P21</f>
        <v>5.7</v>
      </c>
      <c r="I126" s="76">
        <f>APENs_summary!Q21</f>
        <v>0</v>
      </c>
      <c r="J126" s="76">
        <f>APENs_summary!R21</f>
        <v>0</v>
      </c>
    </row>
    <row r="127" spans="1:10" s="10" customFormat="1" x14ac:dyDescent="0.2">
      <c r="A127" s="13" t="s">
        <v>147</v>
      </c>
      <c r="B127" s="272" t="s">
        <v>493</v>
      </c>
      <c r="C127" s="272" t="str">
        <f>APENs_summary!C22</f>
        <v>08045</v>
      </c>
      <c r="D127" s="272" t="str">
        <f>APENs_summary!J22</f>
        <v>20200254</v>
      </c>
      <c r="E127" s="272" t="str">
        <f>APENs_summary!K22</f>
        <v>Compressor Engines</v>
      </c>
      <c r="F127" s="76">
        <f>APENs_summary!N22</f>
        <v>19.3</v>
      </c>
      <c r="G127" s="76">
        <f>APENs_summary!O22</f>
        <v>0</v>
      </c>
      <c r="H127" s="76">
        <f>APENs_summary!P22</f>
        <v>0</v>
      </c>
      <c r="I127" s="76">
        <f>APENs_summary!Q22</f>
        <v>0</v>
      </c>
      <c r="J127" s="76">
        <f>APENs_summary!R22</f>
        <v>0</v>
      </c>
    </row>
    <row r="128" spans="1:10" s="10" customFormat="1" x14ac:dyDescent="0.2">
      <c r="A128" s="13" t="s">
        <v>147</v>
      </c>
      <c r="B128" s="272" t="s">
        <v>493</v>
      </c>
      <c r="C128" s="272" t="str">
        <f>APENs_summary!C23</f>
        <v>08045</v>
      </c>
      <c r="D128" s="272" t="str">
        <f>APENs_summary!J23</f>
        <v>20200254</v>
      </c>
      <c r="E128" s="272" t="str">
        <f>APENs_summary!K23</f>
        <v>Compressor Engines</v>
      </c>
      <c r="F128" s="76">
        <f>APENs_summary!N23</f>
        <v>0</v>
      </c>
      <c r="G128" s="76">
        <f>APENs_summary!O23</f>
        <v>0</v>
      </c>
      <c r="H128" s="76">
        <f>APENs_summary!P23</f>
        <v>0</v>
      </c>
      <c r="I128" s="76">
        <f>APENs_summary!Q23</f>
        <v>0</v>
      </c>
      <c r="J128" s="76">
        <f>APENs_summary!R23</f>
        <v>0.39950000000000002</v>
      </c>
    </row>
    <row r="129" spans="1:10" s="10" customFormat="1" x14ac:dyDescent="0.2">
      <c r="A129" s="13" t="s">
        <v>147</v>
      </c>
      <c r="B129" s="272" t="s">
        <v>493</v>
      </c>
      <c r="C129" s="272" t="str">
        <f>APENs_summary!C24</f>
        <v>08045</v>
      </c>
      <c r="D129" s="272" t="str">
        <f>APENs_summary!J24</f>
        <v>20200254</v>
      </c>
      <c r="E129" s="272" t="str">
        <f>APENs_summary!K24</f>
        <v>Compressor Engines</v>
      </c>
      <c r="F129" s="76">
        <f>APENs_summary!N24</f>
        <v>0</v>
      </c>
      <c r="G129" s="76">
        <f>APENs_summary!O24</f>
        <v>0</v>
      </c>
      <c r="H129" s="76">
        <f>APENs_summary!P24</f>
        <v>0</v>
      </c>
      <c r="I129" s="76">
        <f>APENs_summary!Q24</f>
        <v>0</v>
      </c>
      <c r="J129" s="76">
        <f>APENs_summary!R24</f>
        <v>0</v>
      </c>
    </row>
    <row r="130" spans="1:10" s="10" customFormat="1" x14ac:dyDescent="0.2">
      <c r="A130" s="13" t="s">
        <v>147</v>
      </c>
      <c r="B130" s="272" t="s">
        <v>493</v>
      </c>
      <c r="C130" s="272" t="str">
        <f>APENs_summary!C25</f>
        <v>08045</v>
      </c>
      <c r="D130" s="272" t="str">
        <f>APENs_summary!J25</f>
        <v>20200254</v>
      </c>
      <c r="E130" s="272" t="str">
        <f>APENs_summary!K25</f>
        <v>Compressor Engines</v>
      </c>
      <c r="F130" s="76">
        <f>APENs_summary!N25</f>
        <v>0</v>
      </c>
      <c r="G130" s="76">
        <f>APENs_summary!O25</f>
        <v>0</v>
      </c>
      <c r="H130" s="76">
        <f>APENs_summary!P25</f>
        <v>0</v>
      </c>
      <c r="I130" s="76">
        <f>APENs_summary!Q25</f>
        <v>2.3970000000000002E-2</v>
      </c>
      <c r="J130" s="76">
        <f>APENs_summary!R25</f>
        <v>0</v>
      </c>
    </row>
    <row r="131" spans="1:10" s="10" customFormat="1" x14ac:dyDescent="0.2">
      <c r="A131" s="13" t="s">
        <v>147</v>
      </c>
      <c r="B131" s="272" t="s">
        <v>493</v>
      </c>
      <c r="C131" s="272" t="str">
        <f>APENs_summary!C26</f>
        <v>08045</v>
      </c>
      <c r="D131" s="272" t="str">
        <f>APENs_summary!J26</f>
        <v>20200254</v>
      </c>
      <c r="E131" s="272" t="str">
        <f>APENs_summary!K26</f>
        <v>Compressor Engines</v>
      </c>
      <c r="F131" s="76">
        <f>APENs_summary!N26</f>
        <v>0</v>
      </c>
      <c r="G131" s="76">
        <f>APENs_summary!O26</f>
        <v>5.7</v>
      </c>
      <c r="H131" s="76">
        <f>APENs_summary!P26</f>
        <v>0</v>
      </c>
      <c r="I131" s="76">
        <f>APENs_summary!Q26</f>
        <v>0</v>
      </c>
      <c r="J131" s="76">
        <f>APENs_summary!R26</f>
        <v>0</v>
      </c>
    </row>
    <row r="132" spans="1:10" s="10" customFormat="1" x14ac:dyDescent="0.2">
      <c r="A132" s="13" t="s">
        <v>147</v>
      </c>
      <c r="B132" s="272" t="s">
        <v>493</v>
      </c>
      <c r="C132" s="272" t="str">
        <f>APENs_summary!C27</f>
        <v>08045</v>
      </c>
      <c r="D132" s="272" t="str">
        <f>APENs_summary!J27</f>
        <v>20200254</v>
      </c>
      <c r="E132" s="272" t="str">
        <f>APENs_summary!K27</f>
        <v>Compressor Engines</v>
      </c>
      <c r="F132" s="76">
        <f>APENs_summary!N27</f>
        <v>0</v>
      </c>
      <c r="G132" s="76">
        <f>APENs_summary!O27</f>
        <v>0</v>
      </c>
      <c r="H132" s="76">
        <f>APENs_summary!P27</f>
        <v>5.7</v>
      </c>
      <c r="I132" s="76">
        <f>APENs_summary!Q27</f>
        <v>0</v>
      </c>
      <c r="J132" s="76">
        <f>APENs_summary!R27</f>
        <v>0</v>
      </c>
    </row>
    <row r="133" spans="1:10" s="10" customFormat="1" x14ac:dyDescent="0.2">
      <c r="A133" s="13" t="s">
        <v>147</v>
      </c>
      <c r="B133" s="272" t="s">
        <v>493</v>
      </c>
      <c r="C133" s="272" t="str">
        <f>APENs_summary!C28</f>
        <v>08045</v>
      </c>
      <c r="D133" s="272" t="str">
        <f>APENs_summary!J28</f>
        <v>20200254</v>
      </c>
      <c r="E133" s="272" t="str">
        <f>APENs_summary!K28</f>
        <v>Compressor Engines</v>
      </c>
      <c r="F133" s="76">
        <f>APENs_summary!N28</f>
        <v>19.3</v>
      </c>
      <c r="G133" s="76">
        <f>APENs_summary!O28</f>
        <v>0</v>
      </c>
      <c r="H133" s="76">
        <f>APENs_summary!P28</f>
        <v>0</v>
      </c>
      <c r="I133" s="76">
        <f>APENs_summary!Q28</f>
        <v>0</v>
      </c>
      <c r="J133" s="76">
        <f>APENs_summary!R28</f>
        <v>0</v>
      </c>
    </row>
    <row r="134" spans="1:10" s="10" customFormat="1" x14ac:dyDescent="0.2">
      <c r="A134" s="13" t="s">
        <v>147</v>
      </c>
      <c r="B134" s="272" t="s">
        <v>493</v>
      </c>
      <c r="C134" s="272" t="str">
        <f>APENs_summary!C29</f>
        <v>08045</v>
      </c>
      <c r="D134" s="272" t="str">
        <f>APENs_summary!J29</f>
        <v>20200254</v>
      </c>
      <c r="E134" s="272" t="str">
        <f>APENs_summary!K29</f>
        <v>Compressor Engines</v>
      </c>
      <c r="F134" s="76">
        <f>APENs_summary!N29</f>
        <v>0</v>
      </c>
      <c r="G134" s="76">
        <f>APENs_summary!O29</f>
        <v>0</v>
      </c>
      <c r="H134" s="76">
        <f>APENs_summary!P29</f>
        <v>0</v>
      </c>
      <c r="I134" s="76">
        <f>APENs_summary!Q29</f>
        <v>0</v>
      </c>
      <c r="J134" s="76">
        <f>APENs_summary!R29</f>
        <v>0.39950000000000002</v>
      </c>
    </row>
    <row r="135" spans="1:10" s="10" customFormat="1" x14ac:dyDescent="0.2">
      <c r="A135" s="13" t="s">
        <v>147</v>
      </c>
      <c r="B135" s="272" t="s">
        <v>493</v>
      </c>
      <c r="C135" s="272" t="str">
        <f>APENs_summary!C30</f>
        <v>08045</v>
      </c>
      <c r="D135" s="272" t="str">
        <f>APENs_summary!J30</f>
        <v>20200254</v>
      </c>
      <c r="E135" s="272" t="str">
        <f>APENs_summary!K30</f>
        <v>Compressor Engines</v>
      </c>
      <c r="F135" s="76">
        <f>APENs_summary!N30</f>
        <v>0</v>
      </c>
      <c r="G135" s="76">
        <f>APENs_summary!O30</f>
        <v>0</v>
      </c>
      <c r="H135" s="76">
        <f>APENs_summary!P30</f>
        <v>0</v>
      </c>
      <c r="I135" s="76">
        <f>APENs_summary!Q30</f>
        <v>0</v>
      </c>
      <c r="J135" s="76">
        <f>APENs_summary!R30</f>
        <v>0</v>
      </c>
    </row>
    <row r="136" spans="1:10" s="10" customFormat="1" x14ac:dyDescent="0.2">
      <c r="A136" s="13" t="s">
        <v>147</v>
      </c>
      <c r="B136" s="272" t="s">
        <v>493</v>
      </c>
      <c r="C136" s="272" t="str">
        <f>APENs_summary!C31</f>
        <v>08045</v>
      </c>
      <c r="D136" s="272" t="str">
        <f>APENs_summary!J31</f>
        <v>20200254</v>
      </c>
      <c r="E136" s="272" t="str">
        <f>APENs_summary!K31</f>
        <v>Compressor Engines</v>
      </c>
      <c r="F136" s="76">
        <f>APENs_summary!N31</f>
        <v>0</v>
      </c>
      <c r="G136" s="76">
        <f>APENs_summary!O31</f>
        <v>0</v>
      </c>
      <c r="H136" s="76">
        <f>APENs_summary!P31</f>
        <v>0</v>
      </c>
      <c r="I136" s="76">
        <f>APENs_summary!Q31</f>
        <v>2.3970000000000002E-2</v>
      </c>
      <c r="J136" s="76">
        <f>APENs_summary!R31</f>
        <v>0</v>
      </c>
    </row>
    <row r="137" spans="1:10" s="10" customFormat="1" x14ac:dyDescent="0.2">
      <c r="A137" s="13" t="s">
        <v>147</v>
      </c>
      <c r="B137" s="272" t="s">
        <v>493</v>
      </c>
      <c r="C137" s="272" t="str">
        <f>APENs_summary!C32</f>
        <v>08045</v>
      </c>
      <c r="D137" s="272" t="str">
        <f>APENs_summary!J32</f>
        <v>20200254</v>
      </c>
      <c r="E137" s="272" t="str">
        <f>APENs_summary!K32</f>
        <v>Compressor Engines</v>
      </c>
      <c r="F137" s="76">
        <f>APENs_summary!N32</f>
        <v>0</v>
      </c>
      <c r="G137" s="76">
        <f>APENs_summary!O32</f>
        <v>5.7</v>
      </c>
      <c r="H137" s="76">
        <f>APENs_summary!P32</f>
        <v>0</v>
      </c>
      <c r="I137" s="76">
        <f>APENs_summary!Q32</f>
        <v>0</v>
      </c>
      <c r="J137" s="76">
        <f>APENs_summary!R32</f>
        <v>0</v>
      </c>
    </row>
    <row r="138" spans="1:10" s="10" customFormat="1" x14ac:dyDescent="0.2">
      <c r="A138" s="13" t="s">
        <v>147</v>
      </c>
      <c r="B138" s="272" t="s">
        <v>493</v>
      </c>
      <c r="C138" s="272" t="str">
        <f>APENs_summary!C33</f>
        <v>08045</v>
      </c>
      <c r="D138" s="272" t="str">
        <f>APENs_summary!J33</f>
        <v>20200254</v>
      </c>
      <c r="E138" s="272" t="str">
        <f>APENs_summary!K33</f>
        <v>Compressor Engines</v>
      </c>
      <c r="F138" s="76">
        <f>APENs_summary!N33</f>
        <v>0</v>
      </c>
      <c r="G138" s="76">
        <f>APENs_summary!O33</f>
        <v>0</v>
      </c>
      <c r="H138" s="76">
        <f>APENs_summary!P33</f>
        <v>5.7</v>
      </c>
      <c r="I138" s="76">
        <f>APENs_summary!Q33</f>
        <v>0</v>
      </c>
      <c r="J138" s="76">
        <f>APENs_summary!R33</f>
        <v>0</v>
      </c>
    </row>
    <row r="139" spans="1:10" s="10" customFormat="1" x14ac:dyDescent="0.2">
      <c r="A139" s="13" t="s">
        <v>147</v>
      </c>
      <c r="B139" s="272" t="s">
        <v>493</v>
      </c>
      <c r="C139" s="272" t="str">
        <f>APENs_summary!C34</f>
        <v>08045</v>
      </c>
      <c r="D139" s="272" t="str">
        <f>APENs_summary!J34</f>
        <v>20200254</v>
      </c>
      <c r="E139" s="272" t="str">
        <f>APENs_summary!K34</f>
        <v>Compressor Engines</v>
      </c>
      <c r="F139" s="76">
        <f>APENs_summary!N34</f>
        <v>19.3</v>
      </c>
      <c r="G139" s="76">
        <f>APENs_summary!O34</f>
        <v>0</v>
      </c>
      <c r="H139" s="76">
        <f>APENs_summary!P34</f>
        <v>0</v>
      </c>
      <c r="I139" s="76">
        <f>APENs_summary!Q34</f>
        <v>0</v>
      </c>
      <c r="J139" s="76">
        <f>APENs_summary!R34</f>
        <v>0</v>
      </c>
    </row>
    <row r="140" spans="1:10" s="10" customFormat="1" x14ac:dyDescent="0.2">
      <c r="A140" s="13" t="s">
        <v>147</v>
      </c>
      <c r="B140" s="272" t="s">
        <v>493</v>
      </c>
      <c r="C140" s="272" t="str">
        <f>APENs_summary!C35</f>
        <v>08045</v>
      </c>
      <c r="D140" s="272" t="str">
        <f>APENs_summary!J35</f>
        <v>20200254</v>
      </c>
      <c r="E140" s="272" t="str">
        <f>APENs_summary!K35</f>
        <v>Compressor Engines</v>
      </c>
      <c r="F140" s="76">
        <f>APENs_summary!N35</f>
        <v>0</v>
      </c>
      <c r="G140" s="76">
        <f>APENs_summary!O35</f>
        <v>0</v>
      </c>
      <c r="H140" s="76">
        <f>APENs_summary!P35</f>
        <v>0</v>
      </c>
      <c r="I140" s="76">
        <f>APENs_summary!Q35</f>
        <v>0</v>
      </c>
      <c r="J140" s="76">
        <f>APENs_summary!R35</f>
        <v>0.4</v>
      </c>
    </row>
    <row r="141" spans="1:10" s="10" customFormat="1" x14ac:dyDescent="0.2">
      <c r="A141" s="13" t="s">
        <v>147</v>
      </c>
      <c r="B141" s="272" t="s">
        <v>493</v>
      </c>
      <c r="C141" s="272" t="str">
        <f>APENs_summary!C36</f>
        <v>08045</v>
      </c>
      <c r="D141" s="272" t="str">
        <f>APENs_summary!J36</f>
        <v>20200254</v>
      </c>
      <c r="E141" s="272" t="str">
        <f>APENs_summary!K36</f>
        <v>Compressor Engines</v>
      </c>
      <c r="F141" s="76">
        <f>APENs_summary!N36</f>
        <v>0</v>
      </c>
      <c r="G141" s="76">
        <f>APENs_summary!O36</f>
        <v>0</v>
      </c>
      <c r="H141" s="76">
        <f>APENs_summary!P36</f>
        <v>0</v>
      </c>
      <c r="I141" s="76">
        <f>APENs_summary!Q36</f>
        <v>0</v>
      </c>
      <c r="J141" s="76">
        <f>APENs_summary!R36</f>
        <v>0</v>
      </c>
    </row>
    <row r="142" spans="1:10" s="10" customFormat="1" x14ac:dyDescent="0.2">
      <c r="A142" s="13" t="s">
        <v>147</v>
      </c>
      <c r="B142" s="272" t="s">
        <v>493</v>
      </c>
      <c r="C142" s="272" t="str">
        <f>APENs_summary!C37</f>
        <v>08045</v>
      </c>
      <c r="D142" s="272" t="str">
        <f>APENs_summary!J37</f>
        <v>20200254</v>
      </c>
      <c r="E142" s="272" t="str">
        <f>APENs_summary!K37</f>
        <v>Compressor Engines</v>
      </c>
      <c r="F142" s="76">
        <f>APENs_summary!N37</f>
        <v>0</v>
      </c>
      <c r="G142" s="76">
        <f>APENs_summary!O37</f>
        <v>0</v>
      </c>
      <c r="H142" s="76">
        <f>APENs_summary!P37</f>
        <v>0</v>
      </c>
      <c r="I142" s="76">
        <f>APENs_summary!Q37</f>
        <v>2.4E-2</v>
      </c>
      <c r="J142" s="76">
        <f>APENs_summary!R37</f>
        <v>0</v>
      </c>
    </row>
    <row r="143" spans="1:10" s="10" customFormat="1" x14ac:dyDescent="0.2">
      <c r="A143" s="13" t="s">
        <v>147</v>
      </c>
      <c r="B143" s="272" t="s">
        <v>493</v>
      </c>
      <c r="C143" s="272" t="str">
        <f>APENs_summary!C38</f>
        <v>08045</v>
      </c>
      <c r="D143" s="272" t="str">
        <f>APENs_summary!J38</f>
        <v>20200254</v>
      </c>
      <c r="E143" s="272" t="str">
        <f>APENs_summary!K38</f>
        <v>Compressor Engines</v>
      </c>
      <c r="F143" s="76">
        <f>APENs_summary!N38</f>
        <v>0</v>
      </c>
      <c r="G143" s="76">
        <f>APENs_summary!O38</f>
        <v>5.7</v>
      </c>
      <c r="H143" s="76">
        <f>APENs_summary!P38</f>
        <v>0</v>
      </c>
      <c r="I143" s="76">
        <f>APENs_summary!Q38</f>
        <v>0</v>
      </c>
      <c r="J143" s="76">
        <f>APENs_summary!R38</f>
        <v>0</v>
      </c>
    </row>
    <row r="144" spans="1:10" s="10" customFormat="1" x14ac:dyDescent="0.2">
      <c r="A144" s="13" t="s">
        <v>147</v>
      </c>
      <c r="B144" s="272" t="s">
        <v>493</v>
      </c>
      <c r="C144" s="272" t="str">
        <f>APENs_summary!C39</f>
        <v>08045</v>
      </c>
      <c r="D144" s="272" t="str">
        <f>APENs_summary!J39</f>
        <v>20200254</v>
      </c>
      <c r="E144" s="272" t="str">
        <f>APENs_summary!K39</f>
        <v>Compressor Engines</v>
      </c>
      <c r="F144" s="76">
        <f>APENs_summary!N39</f>
        <v>0</v>
      </c>
      <c r="G144" s="76">
        <f>APENs_summary!O39</f>
        <v>0</v>
      </c>
      <c r="H144" s="76">
        <f>APENs_summary!P39</f>
        <v>5.7</v>
      </c>
      <c r="I144" s="76">
        <f>APENs_summary!Q39</f>
        <v>0</v>
      </c>
      <c r="J144" s="76">
        <f>APENs_summary!R39</f>
        <v>0</v>
      </c>
    </row>
    <row r="145" spans="1:10" s="10" customFormat="1" x14ac:dyDescent="0.2">
      <c r="A145" s="13" t="s">
        <v>147</v>
      </c>
      <c r="B145" s="272" t="s">
        <v>493</v>
      </c>
      <c r="C145" s="272" t="str">
        <f>APENs_summary!C40</f>
        <v>08045</v>
      </c>
      <c r="D145" s="272" t="str">
        <f>APENs_summary!J40</f>
        <v>20200254</v>
      </c>
      <c r="E145" s="272" t="str">
        <f>APENs_summary!K40</f>
        <v>Compressor Engines</v>
      </c>
      <c r="F145" s="76">
        <f>APENs_summary!N40</f>
        <v>19.3</v>
      </c>
      <c r="G145" s="76">
        <f>APENs_summary!O40</f>
        <v>0</v>
      </c>
      <c r="H145" s="76">
        <f>APENs_summary!P40</f>
        <v>0</v>
      </c>
      <c r="I145" s="76">
        <f>APENs_summary!Q40</f>
        <v>0</v>
      </c>
      <c r="J145" s="76">
        <f>APENs_summary!R40</f>
        <v>0</v>
      </c>
    </row>
    <row r="146" spans="1:10" s="10" customFormat="1" x14ac:dyDescent="0.2">
      <c r="A146" s="13" t="s">
        <v>147</v>
      </c>
      <c r="B146" s="272" t="s">
        <v>493</v>
      </c>
      <c r="C146" s="272" t="str">
        <f>APENs_summary!C41</f>
        <v>08045</v>
      </c>
      <c r="D146" s="272" t="str">
        <f>APENs_summary!J41</f>
        <v>20200254</v>
      </c>
      <c r="E146" s="272" t="str">
        <f>APENs_summary!K41</f>
        <v>Compressor Engines</v>
      </c>
      <c r="F146" s="76">
        <f>APENs_summary!N41</f>
        <v>0</v>
      </c>
      <c r="G146" s="76">
        <f>APENs_summary!O41</f>
        <v>0</v>
      </c>
      <c r="H146" s="76">
        <f>APENs_summary!P41</f>
        <v>0</v>
      </c>
      <c r="I146" s="76">
        <f>APENs_summary!Q41</f>
        <v>0</v>
      </c>
      <c r="J146" s="76">
        <f>APENs_summary!R41</f>
        <v>0.39950000000000002</v>
      </c>
    </row>
    <row r="147" spans="1:10" s="10" customFormat="1" x14ac:dyDescent="0.2">
      <c r="A147" s="13" t="s">
        <v>147</v>
      </c>
      <c r="B147" s="272" t="s">
        <v>493</v>
      </c>
      <c r="C147" s="272" t="str">
        <f>APENs_summary!C42</f>
        <v>08045</v>
      </c>
      <c r="D147" s="272" t="str">
        <f>APENs_summary!J42</f>
        <v>20200254</v>
      </c>
      <c r="E147" s="272" t="str">
        <f>APENs_summary!K42</f>
        <v>Compressor Engines</v>
      </c>
      <c r="F147" s="76">
        <f>APENs_summary!N42</f>
        <v>0</v>
      </c>
      <c r="G147" s="76">
        <f>APENs_summary!O42</f>
        <v>0</v>
      </c>
      <c r="H147" s="76">
        <f>APENs_summary!P42</f>
        <v>0</v>
      </c>
      <c r="I147" s="76">
        <f>APENs_summary!Q42</f>
        <v>0</v>
      </c>
      <c r="J147" s="76">
        <f>APENs_summary!R42</f>
        <v>0</v>
      </c>
    </row>
    <row r="148" spans="1:10" s="10" customFormat="1" x14ac:dyDescent="0.2">
      <c r="A148" s="13" t="s">
        <v>147</v>
      </c>
      <c r="B148" s="272" t="s">
        <v>493</v>
      </c>
      <c r="C148" s="272" t="str">
        <f>APENs_summary!C43</f>
        <v>08045</v>
      </c>
      <c r="D148" s="272" t="str">
        <f>APENs_summary!J43</f>
        <v>20200254</v>
      </c>
      <c r="E148" s="272" t="str">
        <f>APENs_summary!K43</f>
        <v>Compressor Engines</v>
      </c>
      <c r="F148" s="76">
        <f>APENs_summary!N43</f>
        <v>0</v>
      </c>
      <c r="G148" s="76">
        <f>APENs_summary!O43</f>
        <v>0</v>
      </c>
      <c r="H148" s="76">
        <f>APENs_summary!P43</f>
        <v>0</v>
      </c>
      <c r="I148" s="76">
        <f>APENs_summary!Q43</f>
        <v>2.3970000000000002E-2</v>
      </c>
      <c r="J148" s="76">
        <f>APENs_summary!R43</f>
        <v>0</v>
      </c>
    </row>
    <row r="149" spans="1:10" s="10" customFormat="1" x14ac:dyDescent="0.2">
      <c r="A149" s="13" t="s">
        <v>147</v>
      </c>
      <c r="B149" s="272" t="s">
        <v>493</v>
      </c>
      <c r="C149" s="272" t="str">
        <f>APENs_summary!C44</f>
        <v>08045</v>
      </c>
      <c r="D149" s="272" t="str">
        <f>APENs_summary!J44</f>
        <v>20200254</v>
      </c>
      <c r="E149" s="272" t="str">
        <f>APENs_summary!K44</f>
        <v>Compressor Engines</v>
      </c>
      <c r="F149" s="76">
        <f>APENs_summary!N44</f>
        <v>0</v>
      </c>
      <c r="G149" s="76">
        <f>APENs_summary!O44</f>
        <v>5.7</v>
      </c>
      <c r="H149" s="76">
        <f>APENs_summary!P44</f>
        <v>0</v>
      </c>
      <c r="I149" s="76">
        <f>APENs_summary!Q44</f>
        <v>0</v>
      </c>
      <c r="J149" s="76">
        <f>APENs_summary!R44</f>
        <v>0</v>
      </c>
    </row>
    <row r="150" spans="1:10" s="10" customFormat="1" x14ac:dyDescent="0.2">
      <c r="A150" s="13" t="s">
        <v>147</v>
      </c>
      <c r="B150" s="272" t="s">
        <v>493</v>
      </c>
      <c r="C150" s="272" t="str">
        <f>APENs_summary!C45</f>
        <v>08045</v>
      </c>
      <c r="D150" s="272" t="str">
        <f>APENs_summary!J45</f>
        <v>31000203</v>
      </c>
      <c r="E150" s="272" t="str">
        <f>APENs_summary!K45</f>
        <v>Compressor Engines</v>
      </c>
      <c r="F150" s="76">
        <f>APENs_summary!N45</f>
        <v>0</v>
      </c>
      <c r="G150" s="76">
        <f>APENs_summary!O45</f>
        <v>3.9</v>
      </c>
      <c r="H150" s="76">
        <f>APENs_summary!P45</f>
        <v>0</v>
      </c>
      <c r="I150" s="76">
        <f>APENs_summary!Q45</f>
        <v>0</v>
      </c>
      <c r="J150" s="76">
        <f>APENs_summary!R45</f>
        <v>0</v>
      </c>
    </row>
    <row r="151" spans="1:10" s="10" customFormat="1" x14ac:dyDescent="0.2">
      <c r="A151" s="13" t="s">
        <v>147</v>
      </c>
      <c r="B151" s="272" t="s">
        <v>493</v>
      </c>
      <c r="C151" s="272" t="str">
        <f>APENs_summary!C46</f>
        <v>08045</v>
      </c>
      <c r="D151" s="272" t="str">
        <f>APENs_summary!J46</f>
        <v>31000302</v>
      </c>
      <c r="E151" s="272" t="str">
        <f>APENs_summary!K46</f>
        <v>Glycol Dehydrator</v>
      </c>
      <c r="F151" s="76">
        <f>APENs_summary!N46</f>
        <v>0</v>
      </c>
      <c r="G151" s="76">
        <f>APENs_summary!O46</f>
        <v>16.5</v>
      </c>
      <c r="H151" s="76">
        <f>APENs_summary!P46</f>
        <v>0</v>
      </c>
      <c r="I151" s="76">
        <f>APENs_summary!Q46</f>
        <v>0</v>
      </c>
      <c r="J151" s="76">
        <f>APENs_summary!R46</f>
        <v>0</v>
      </c>
    </row>
    <row r="152" spans="1:10" s="10" customFormat="1" x14ac:dyDescent="0.2">
      <c r="A152" s="13" t="s">
        <v>147</v>
      </c>
      <c r="B152" s="272" t="s">
        <v>493</v>
      </c>
      <c r="C152" s="272" t="str">
        <f>APENs_summary!C47</f>
        <v>08045</v>
      </c>
      <c r="D152" s="272" t="str">
        <f>APENs_summary!J47</f>
        <v>31088801</v>
      </c>
      <c r="E152" s="272" t="str">
        <f>APENs_summary!K47</f>
        <v>Permitted Fugitives</v>
      </c>
      <c r="F152" s="76">
        <f>APENs_summary!N47</f>
        <v>0</v>
      </c>
      <c r="G152" s="76">
        <f>APENs_summary!O47</f>
        <v>3.84</v>
      </c>
      <c r="H152" s="76">
        <f>APENs_summary!P47</f>
        <v>0</v>
      </c>
      <c r="I152" s="76">
        <f>APENs_summary!Q47</f>
        <v>0</v>
      </c>
      <c r="J152" s="76">
        <f>APENs_summary!R47</f>
        <v>0</v>
      </c>
    </row>
    <row r="153" spans="1:10" s="10" customFormat="1" x14ac:dyDescent="0.2">
      <c r="A153" s="13" t="s">
        <v>147</v>
      </c>
      <c r="B153" s="272" t="s">
        <v>493</v>
      </c>
      <c r="C153" s="272" t="str">
        <f>APENs_summary!C48</f>
        <v>08045</v>
      </c>
      <c r="D153" s="272" t="str">
        <f>APENs_summary!J48</f>
        <v>40400311</v>
      </c>
      <c r="E153" s="272" t="str">
        <f>APENs_summary!K48</f>
        <v>Condensate Tanks</v>
      </c>
      <c r="F153" s="76">
        <f>APENs_summary!N48</f>
        <v>0</v>
      </c>
      <c r="G153" s="76">
        <f>APENs_summary!O48</f>
        <v>9.2946651397979494</v>
      </c>
      <c r="H153" s="76">
        <f>APENs_summary!P48</f>
        <v>0</v>
      </c>
      <c r="I153" s="76">
        <f>APENs_summary!Q48</f>
        <v>0</v>
      </c>
      <c r="J153" s="76">
        <f>APENs_summary!R48</f>
        <v>0</v>
      </c>
    </row>
    <row r="154" spans="1:10" s="10" customFormat="1" x14ac:dyDescent="0.2">
      <c r="A154" s="13" t="s">
        <v>147</v>
      </c>
      <c r="B154" s="272" t="s">
        <v>493</v>
      </c>
      <c r="C154" s="272" t="str">
        <f>APENs_summary!C49</f>
        <v>08045</v>
      </c>
      <c r="D154" s="272" t="str">
        <f>APENs_summary!J49</f>
        <v>40400311</v>
      </c>
      <c r="E154" s="272" t="str">
        <f>APENs_summary!K49</f>
        <v>Condensate Tanks</v>
      </c>
      <c r="F154" s="76">
        <f>APENs_summary!N49</f>
        <v>0</v>
      </c>
      <c r="G154" s="76">
        <f>APENs_summary!O49</f>
        <v>9.9782959620052107</v>
      </c>
      <c r="H154" s="76">
        <f>APENs_summary!P49</f>
        <v>0</v>
      </c>
      <c r="I154" s="76">
        <f>APENs_summary!Q49</f>
        <v>0</v>
      </c>
      <c r="J154" s="76">
        <f>APENs_summary!R49</f>
        <v>0</v>
      </c>
    </row>
    <row r="155" spans="1:10" s="10" customFormat="1" x14ac:dyDescent="0.2">
      <c r="A155" s="13" t="s">
        <v>147</v>
      </c>
      <c r="B155" s="272" t="s">
        <v>493</v>
      </c>
      <c r="C155" s="272" t="str">
        <f>APENs_summary!C50</f>
        <v>08081</v>
      </c>
      <c r="D155" s="272" t="str">
        <f>APENs_summary!J50</f>
        <v>20200202</v>
      </c>
      <c r="E155" s="272" t="str">
        <f>APENs_summary!K50</f>
        <v>Compressor Engines</v>
      </c>
      <c r="F155" s="76">
        <f>APENs_summary!N50</f>
        <v>0</v>
      </c>
      <c r="G155" s="76">
        <f>APENs_summary!O50</f>
        <v>0</v>
      </c>
      <c r="H155" s="76">
        <f>APENs_summary!P50</f>
        <v>3.06</v>
      </c>
      <c r="I155" s="76">
        <f>APENs_summary!Q50</f>
        <v>0</v>
      </c>
      <c r="J155" s="76">
        <f>APENs_summary!R50</f>
        <v>0</v>
      </c>
    </row>
    <row r="156" spans="1:10" s="10" customFormat="1" x14ac:dyDescent="0.2">
      <c r="A156" s="13" t="s">
        <v>147</v>
      </c>
      <c r="B156" s="272" t="s">
        <v>493</v>
      </c>
      <c r="C156" s="272" t="str">
        <f>APENs_summary!C51</f>
        <v>08081</v>
      </c>
      <c r="D156" s="272" t="str">
        <f>APENs_summary!J51</f>
        <v>20200202</v>
      </c>
      <c r="E156" s="272" t="str">
        <f>APENs_summary!K51</f>
        <v>Compressor Engines</v>
      </c>
      <c r="F156" s="76">
        <f>APENs_summary!N51</f>
        <v>23.65</v>
      </c>
      <c r="G156" s="76">
        <f>APENs_summary!O51</f>
        <v>0</v>
      </c>
      <c r="H156" s="76">
        <f>APENs_summary!P51</f>
        <v>0</v>
      </c>
      <c r="I156" s="76">
        <f>APENs_summary!Q51</f>
        <v>0</v>
      </c>
      <c r="J156" s="76">
        <f>APENs_summary!R51</f>
        <v>0</v>
      </c>
    </row>
    <row r="157" spans="1:10" s="10" customFormat="1" x14ac:dyDescent="0.2">
      <c r="A157" s="13" t="s">
        <v>147</v>
      </c>
      <c r="B157" s="272" t="s">
        <v>493</v>
      </c>
      <c r="C157" s="272" t="str">
        <f>APENs_summary!C52</f>
        <v>08081</v>
      </c>
      <c r="D157" s="272" t="str">
        <f>APENs_summary!J52</f>
        <v>20200202</v>
      </c>
      <c r="E157" s="272" t="str">
        <f>APENs_summary!K52</f>
        <v>Compressor Engines</v>
      </c>
      <c r="F157" s="76">
        <f>APENs_summary!N52</f>
        <v>0</v>
      </c>
      <c r="G157" s="76">
        <f>APENs_summary!O52</f>
        <v>0</v>
      </c>
      <c r="H157" s="76">
        <f>APENs_summary!P52</f>
        <v>0</v>
      </c>
      <c r="I157" s="76">
        <f>APENs_summary!Q52</f>
        <v>0</v>
      </c>
      <c r="J157" s="76">
        <f>APENs_summary!R52</f>
        <v>2.65E-3</v>
      </c>
    </row>
    <row r="158" spans="1:10" s="10" customFormat="1" x14ac:dyDescent="0.2">
      <c r="A158" s="13" t="s">
        <v>147</v>
      </c>
      <c r="B158" s="272" t="s">
        <v>493</v>
      </c>
      <c r="C158" s="272" t="str">
        <f>APENs_summary!C53</f>
        <v>08081</v>
      </c>
      <c r="D158" s="272" t="str">
        <f>APENs_summary!J53</f>
        <v>20200202</v>
      </c>
      <c r="E158" s="272" t="str">
        <f>APENs_summary!K53</f>
        <v>Compressor Engines</v>
      </c>
      <c r="F158" s="76">
        <f>APENs_summary!N53</f>
        <v>0</v>
      </c>
      <c r="G158" s="76">
        <f>APENs_summary!O53</f>
        <v>0</v>
      </c>
      <c r="H158" s="76">
        <f>APENs_summary!P53</f>
        <v>0</v>
      </c>
      <c r="I158" s="76">
        <f>APENs_summary!Q53</f>
        <v>0</v>
      </c>
      <c r="J158" s="76">
        <f>APENs_summary!R53</f>
        <v>0</v>
      </c>
    </row>
    <row r="159" spans="1:10" s="10" customFormat="1" x14ac:dyDescent="0.2">
      <c r="A159" s="13" t="s">
        <v>147</v>
      </c>
      <c r="B159" s="272" t="s">
        <v>493</v>
      </c>
      <c r="C159" s="272" t="str">
        <f>APENs_summary!C54</f>
        <v>08081</v>
      </c>
      <c r="D159" s="272" t="str">
        <f>APENs_summary!J54</f>
        <v>20200202</v>
      </c>
      <c r="E159" s="272" t="str">
        <f>APENs_summary!K54</f>
        <v>Compressor Engines</v>
      </c>
      <c r="F159" s="76">
        <f>APENs_summary!N54</f>
        <v>0</v>
      </c>
      <c r="G159" s="76">
        <f>APENs_summary!O54</f>
        <v>0</v>
      </c>
      <c r="H159" s="76">
        <f>APENs_summary!P54</f>
        <v>0</v>
      </c>
      <c r="I159" s="76">
        <f>APENs_summary!Q54</f>
        <v>1.5899999999999999E-4</v>
      </c>
      <c r="J159" s="76">
        <f>APENs_summary!R54</f>
        <v>0</v>
      </c>
    </row>
    <row r="160" spans="1:10" s="10" customFormat="1" x14ac:dyDescent="0.2">
      <c r="A160" s="13" t="s">
        <v>147</v>
      </c>
      <c r="B160" s="272" t="s">
        <v>493</v>
      </c>
      <c r="C160" s="272" t="str">
        <f>APENs_summary!C55</f>
        <v>08081</v>
      </c>
      <c r="D160" s="272" t="str">
        <f>APENs_summary!J55</f>
        <v>20200202</v>
      </c>
      <c r="E160" s="272" t="str">
        <f>APENs_summary!K55</f>
        <v>Compressor Engines</v>
      </c>
      <c r="F160" s="76">
        <f>APENs_summary!N55</f>
        <v>0</v>
      </c>
      <c r="G160" s="76">
        <f>APENs_summary!O55</f>
        <v>0.96</v>
      </c>
      <c r="H160" s="76">
        <f>APENs_summary!P55</f>
        <v>0</v>
      </c>
      <c r="I160" s="76">
        <f>APENs_summary!Q55</f>
        <v>0</v>
      </c>
      <c r="J160" s="76">
        <f>APENs_summary!R55</f>
        <v>0</v>
      </c>
    </row>
    <row r="161" spans="1:10" s="10" customFormat="1" x14ac:dyDescent="0.2">
      <c r="A161" s="13" t="s">
        <v>147</v>
      </c>
      <c r="B161" s="272" t="s">
        <v>493</v>
      </c>
      <c r="C161" s="272" t="str">
        <f>APENs_summary!C56</f>
        <v>08081</v>
      </c>
      <c r="D161" s="272" t="str">
        <f>APENs_summary!J56</f>
        <v>20200202</v>
      </c>
      <c r="E161" s="272" t="str">
        <f>APENs_summary!K56</f>
        <v>Compressor Engines</v>
      </c>
      <c r="F161" s="76">
        <f>APENs_summary!N56</f>
        <v>0</v>
      </c>
      <c r="G161" s="76">
        <f>APENs_summary!O56</f>
        <v>0</v>
      </c>
      <c r="H161" s="76">
        <f>APENs_summary!P56</f>
        <v>2.7</v>
      </c>
      <c r="I161" s="76">
        <f>APENs_summary!Q56</f>
        <v>0</v>
      </c>
      <c r="J161" s="76">
        <f>APENs_summary!R56</f>
        <v>0</v>
      </c>
    </row>
    <row r="162" spans="1:10" s="10" customFormat="1" x14ac:dyDescent="0.2">
      <c r="A162" s="13" t="s">
        <v>147</v>
      </c>
      <c r="B162" s="272" t="s">
        <v>493</v>
      </c>
      <c r="C162" s="272" t="str">
        <f>APENs_summary!C57</f>
        <v>08081</v>
      </c>
      <c r="D162" s="272" t="str">
        <f>APENs_summary!J57</f>
        <v>20200202</v>
      </c>
      <c r="E162" s="272" t="str">
        <f>APENs_summary!K57</f>
        <v>Compressor Engines</v>
      </c>
      <c r="F162" s="76">
        <f>APENs_summary!N57</f>
        <v>2.7</v>
      </c>
      <c r="G162" s="76">
        <f>APENs_summary!O57</f>
        <v>0</v>
      </c>
      <c r="H162" s="76">
        <f>APENs_summary!P57</f>
        <v>0</v>
      </c>
      <c r="I162" s="76">
        <f>APENs_summary!Q57</f>
        <v>0</v>
      </c>
      <c r="J162" s="76">
        <f>APENs_summary!R57</f>
        <v>0</v>
      </c>
    </row>
    <row r="163" spans="1:10" s="10" customFormat="1" x14ac:dyDescent="0.2">
      <c r="A163" s="13" t="s">
        <v>147</v>
      </c>
      <c r="B163" s="272" t="s">
        <v>493</v>
      </c>
      <c r="C163" s="272" t="str">
        <f>APENs_summary!C58</f>
        <v>08081</v>
      </c>
      <c r="D163" s="272" t="str">
        <f>APENs_summary!J58</f>
        <v>20200202</v>
      </c>
      <c r="E163" s="272" t="str">
        <f>APENs_summary!K58</f>
        <v>Compressor Engines</v>
      </c>
      <c r="F163" s="76">
        <f>APENs_summary!N58</f>
        <v>0</v>
      </c>
      <c r="G163" s="76">
        <f>APENs_summary!O58</f>
        <v>0</v>
      </c>
      <c r="H163" s="76">
        <f>APENs_summary!P58</f>
        <v>0</v>
      </c>
      <c r="I163" s="76">
        <f>APENs_summary!Q58</f>
        <v>0</v>
      </c>
      <c r="J163" s="76">
        <f>APENs_summary!R58</f>
        <v>0.2</v>
      </c>
    </row>
    <row r="164" spans="1:10" s="10" customFormat="1" x14ac:dyDescent="0.2">
      <c r="A164" s="13" t="s">
        <v>147</v>
      </c>
      <c r="B164" s="272" t="s">
        <v>493</v>
      </c>
      <c r="C164" s="272" t="str">
        <f>APENs_summary!C59</f>
        <v>08081</v>
      </c>
      <c r="D164" s="272" t="str">
        <f>APENs_summary!J59</f>
        <v>20200202</v>
      </c>
      <c r="E164" s="272" t="str">
        <f>APENs_summary!K59</f>
        <v>Compressor Engines</v>
      </c>
      <c r="F164" s="76">
        <f>APENs_summary!N59</f>
        <v>0</v>
      </c>
      <c r="G164" s="76">
        <f>APENs_summary!O59</f>
        <v>0</v>
      </c>
      <c r="H164" s="76">
        <f>APENs_summary!P59</f>
        <v>0</v>
      </c>
      <c r="I164" s="76">
        <f>APENs_summary!Q59</f>
        <v>0</v>
      </c>
      <c r="J164" s="76">
        <f>APENs_summary!R59</f>
        <v>0</v>
      </c>
    </row>
    <row r="165" spans="1:10" s="10" customFormat="1" x14ac:dyDescent="0.2">
      <c r="A165" s="13" t="s">
        <v>147</v>
      </c>
      <c r="B165" s="272" t="s">
        <v>493</v>
      </c>
      <c r="C165" s="272" t="str">
        <f>APENs_summary!C60</f>
        <v>08081</v>
      </c>
      <c r="D165" s="272" t="str">
        <f>APENs_summary!J60</f>
        <v>20200202</v>
      </c>
      <c r="E165" s="272" t="str">
        <f>APENs_summary!K60</f>
        <v>Compressor Engines</v>
      </c>
      <c r="F165" s="76">
        <f>APENs_summary!N60</f>
        <v>0</v>
      </c>
      <c r="G165" s="76">
        <f>APENs_summary!O60</f>
        <v>0</v>
      </c>
      <c r="H165" s="76">
        <f>APENs_summary!P60</f>
        <v>0</v>
      </c>
      <c r="I165" s="76">
        <f>APENs_summary!Q60</f>
        <v>0.01</v>
      </c>
      <c r="J165" s="76">
        <f>APENs_summary!R60</f>
        <v>0</v>
      </c>
    </row>
    <row r="166" spans="1:10" s="10" customFormat="1" x14ac:dyDescent="0.2">
      <c r="A166" s="13" t="s">
        <v>147</v>
      </c>
      <c r="B166" s="272" t="s">
        <v>493</v>
      </c>
      <c r="C166" s="272" t="str">
        <f>APENs_summary!C61</f>
        <v>08081</v>
      </c>
      <c r="D166" s="272" t="str">
        <f>APENs_summary!J61</f>
        <v>20200202</v>
      </c>
      <c r="E166" s="272" t="str">
        <f>APENs_summary!K61</f>
        <v>Compressor Engines</v>
      </c>
      <c r="F166" s="76">
        <f>APENs_summary!N61</f>
        <v>0</v>
      </c>
      <c r="G166" s="76">
        <f>APENs_summary!O61</f>
        <v>1.7</v>
      </c>
      <c r="H166" s="76">
        <f>APENs_summary!P61</f>
        <v>0</v>
      </c>
      <c r="I166" s="76">
        <f>APENs_summary!Q61</f>
        <v>0</v>
      </c>
      <c r="J166" s="76">
        <f>APENs_summary!R61</f>
        <v>0</v>
      </c>
    </row>
    <row r="167" spans="1:10" s="10" customFormat="1" x14ac:dyDescent="0.2">
      <c r="A167" s="13" t="s">
        <v>147</v>
      </c>
      <c r="B167" s="272" t="s">
        <v>493</v>
      </c>
      <c r="C167" s="272" t="str">
        <f>APENs_summary!C62</f>
        <v>08081</v>
      </c>
      <c r="D167" s="272" t="str">
        <f>APENs_summary!J62</f>
        <v>20200202</v>
      </c>
      <c r="E167" s="272" t="str">
        <f>APENs_summary!K62</f>
        <v>Compressor Engines</v>
      </c>
      <c r="F167" s="76">
        <f>APENs_summary!N62</f>
        <v>0</v>
      </c>
      <c r="G167" s="76">
        <f>APENs_summary!O62</f>
        <v>0</v>
      </c>
      <c r="H167" s="76">
        <f>APENs_summary!P62</f>
        <v>1.5</v>
      </c>
      <c r="I167" s="76">
        <f>APENs_summary!Q62</f>
        <v>0</v>
      </c>
      <c r="J167" s="76">
        <f>APENs_summary!R62</f>
        <v>0</v>
      </c>
    </row>
    <row r="168" spans="1:10" s="10" customFormat="1" x14ac:dyDescent="0.2">
      <c r="A168" s="13" t="s">
        <v>147</v>
      </c>
      <c r="B168" s="272" t="s">
        <v>493</v>
      </c>
      <c r="C168" s="272" t="str">
        <f>APENs_summary!C63</f>
        <v>08081</v>
      </c>
      <c r="D168" s="272" t="str">
        <f>APENs_summary!J63</f>
        <v>20200202</v>
      </c>
      <c r="E168" s="272" t="str">
        <f>APENs_summary!K63</f>
        <v>Compressor Engines</v>
      </c>
      <c r="F168" s="76">
        <f>APENs_summary!N63</f>
        <v>26.9</v>
      </c>
      <c r="G168" s="76">
        <f>APENs_summary!O63</f>
        <v>0</v>
      </c>
      <c r="H168" s="76">
        <f>APENs_summary!P63</f>
        <v>0</v>
      </c>
      <c r="I168" s="76">
        <f>APENs_summary!Q63</f>
        <v>0</v>
      </c>
      <c r="J168" s="76">
        <f>APENs_summary!R63</f>
        <v>0</v>
      </c>
    </row>
    <row r="169" spans="1:10" s="10" customFormat="1" x14ac:dyDescent="0.2">
      <c r="A169" s="13" t="s">
        <v>147</v>
      </c>
      <c r="B169" s="272" t="s">
        <v>493</v>
      </c>
      <c r="C169" s="272" t="str">
        <f>APENs_summary!C64</f>
        <v>08081</v>
      </c>
      <c r="D169" s="272" t="str">
        <f>APENs_summary!J64</f>
        <v>20200202</v>
      </c>
      <c r="E169" s="272" t="str">
        <f>APENs_summary!K64</f>
        <v>Compressor Engines</v>
      </c>
      <c r="F169" s="76">
        <f>APENs_summary!N64</f>
        <v>0</v>
      </c>
      <c r="G169" s="76">
        <f>APENs_summary!O64</f>
        <v>0</v>
      </c>
      <c r="H169" s="76">
        <f>APENs_summary!P64</f>
        <v>0</v>
      </c>
      <c r="I169" s="76">
        <f>APENs_summary!Q64</f>
        <v>0</v>
      </c>
      <c r="J169" s="76">
        <f>APENs_summary!R64</f>
        <v>1.9125E-2</v>
      </c>
    </row>
    <row r="170" spans="1:10" s="10" customFormat="1" x14ac:dyDescent="0.2">
      <c r="A170" s="13" t="s">
        <v>147</v>
      </c>
      <c r="B170" s="272" t="s">
        <v>493</v>
      </c>
      <c r="C170" s="272" t="str">
        <f>APENs_summary!C65</f>
        <v>08081</v>
      </c>
      <c r="D170" s="272" t="str">
        <f>APENs_summary!J65</f>
        <v>20200202</v>
      </c>
      <c r="E170" s="272" t="str">
        <f>APENs_summary!K65</f>
        <v>Compressor Engines</v>
      </c>
      <c r="F170" s="76">
        <f>APENs_summary!N65</f>
        <v>0</v>
      </c>
      <c r="G170" s="76">
        <f>APENs_summary!O65</f>
        <v>0</v>
      </c>
      <c r="H170" s="76">
        <f>APENs_summary!P65</f>
        <v>0</v>
      </c>
      <c r="I170" s="76">
        <f>APENs_summary!Q65</f>
        <v>0</v>
      </c>
      <c r="J170" s="76">
        <f>APENs_summary!R65</f>
        <v>0</v>
      </c>
    </row>
    <row r="171" spans="1:10" s="10" customFormat="1" x14ac:dyDescent="0.2">
      <c r="A171" s="13" t="s">
        <v>147</v>
      </c>
      <c r="B171" s="272" t="s">
        <v>493</v>
      </c>
      <c r="C171" s="272" t="str">
        <f>APENs_summary!C66</f>
        <v>08081</v>
      </c>
      <c r="D171" s="272" t="str">
        <f>APENs_summary!J66</f>
        <v>20200202</v>
      </c>
      <c r="E171" s="272" t="str">
        <f>APENs_summary!K66</f>
        <v>Compressor Engines</v>
      </c>
      <c r="F171" s="76">
        <f>APENs_summary!N66</f>
        <v>0</v>
      </c>
      <c r="G171" s="76">
        <f>APENs_summary!O66</f>
        <v>0</v>
      </c>
      <c r="H171" s="76">
        <f>APENs_summary!P66</f>
        <v>0</v>
      </c>
      <c r="I171" s="76">
        <f>APENs_summary!Q66</f>
        <v>1.1479999999999999E-3</v>
      </c>
      <c r="J171" s="76">
        <f>APENs_summary!R66</f>
        <v>0</v>
      </c>
    </row>
    <row r="172" spans="1:10" s="10" customFormat="1" x14ac:dyDescent="0.2">
      <c r="A172" s="13" t="s">
        <v>147</v>
      </c>
      <c r="B172" s="272" t="s">
        <v>493</v>
      </c>
      <c r="C172" s="272" t="str">
        <f>APENs_summary!C67</f>
        <v>08081</v>
      </c>
      <c r="D172" s="272" t="str">
        <f>APENs_summary!J67</f>
        <v>20200202</v>
      </c>
      <c r="E172" s="272" t="str">
        <f>APENs_summary!K67</f>
        <v>Compressor Engines</v>
      </c>
      <c r="F172" s="76">
        <f>APENs_summary!N67</f>
        <v>0</v>
      </c>
      <c r="G172" s="76">
        <f>APENs_summary!O67</f>
        <v>1.5</v>
      </c>
      <c r="H172" s="76">
        <f>APENs_summary!P67</f>
        <v>0</v>
      </c>
      <c r="I172" s="76">
        <f>APENs_summary!Q67</f>
        <v>0</v>
      </c>
      <c r="J172" s="76">
        <f>APENs_summary!R67</f>
        <v>0</v>
      </c>
    </row>
    <row r="173" spans="1:10" s="10" customFormat="1" x14ac:dyDescent="0.2">
      <c r="A173" s="13" t="s">
        <v>147</v>
      </c>
      <c r="B173" s="272" t="s">
        <v>493</v>
      </c>
      <c r="C173" s="272" t="str">
        <f>APENs_summary!C68</f>
        <v>08081</v>
      </c>
      <c r="D173" s="272" t="str">
        <f>APENs_summary!J68</f>
        <v>20200202</v>
      </c>
      <c r="E173" s="272" t="str">
        <f>APENs_summary!K68</f>
        <v>Compressor Engines</v>
      </c>
      <c r="F173" s="76">
        <f>APENs_summary!N68</f>
        <v>0</v>
      </c>
      <c r="G173" s="76">
        <f>APENs_summary!O68</f>
        <v>0</v>
      </c>
      <c r="H173" s="76">
        <f>APENs_summary!P68</f>
        <v>23.9</v>
      </c>
      <c r="I173" s="76">
        <f>APENs_summary!Q68</f>
        <v>0</v>
      </c>
      <c r="J173" s="76">
        <f>APENs_summary!R68</f>
        <v>0</v>
      </c>
    </row>
    <row r="174" spans="1:10" s="10" customFormat="1" x14ac:dyDescent="0.2">
      <c r="A174" s="13" t="s">
        <v>147</v>
      </c>
      <c r="B174" s="272" t="s">
        <v>493</v>
      </c>
      <c r="C174" s="272" t="str">
        <f>APENs_summary!C69</f>
        <v>08081</v>
      </c>
      <c r="D174" s="272" t="str">
        <f>APENs_summary!J69</f>
        <v>20200202</v>
      </c>
      <c r="E174" s="272" t="str">
        <f>APENs_summary!K69</f>
        <v>Compressor Engines</v>
      </c>
      <c r="F174" s="76">
        <f>APENs_summary!N69</f>
        <v>19.2</v>
      </c>
      <c r="G174" s="76">
        <f>APENs_summary!O69</f>
        <v>0</v>
      </c>
      <c r="H174" s="76">
        <f>APENs_summary!P69</f>
        <v>0</v>
      </c>
      <c r="I174" s="76">
        <f>APENs_summary!Q69</f>
        <v>0</v>
      </c>
      <c r="J174" s="76">
        <f>APENs_summary!R69</f>
        <v>0</v>
      </c>
    </row>
    <row r="175" spans="1:10" s="10" customFormat="1" x14ac:dyDescent="0.2">
      <c r="A175" s="13" t="s">
        <v>147</v>
      </c>
      <c r="B175" s="272" t="s">
        <v>493</v>
      </c>
      <c r="C175" s="272" t="str">
        <f>APENs_summary!C70</f>
        <v>08081</v>
      </c>
      <c r="D175" s="272" t="str">
        <f>APENs_summary!J70</f>
        <v>20200202</v>
      </c>
      <c r="E175" s="272" t="str">
        <f>APENs_summary!K70</f>
        <v>Compressor Engines</v>
      </c>
      <c r="F175" s="76">
        <f>APENs_summary!N70</f>
        <v>0</v>
      </c>
      <c r="G175" s="76">
        <f>APENs_summary!O70</f>
        <v>0</v>
      </c>
      <c r="H175" s="76">
        <f>APENs_summary!P70</f>
        <v>0</v>
      </c>
      <c r="I175" s="76">
        <f>APENs_summary!Q70</f>
        <v>0</v>
      </c>
      <c r="J175" s="76">
        <f>APENs_summary!R70</f>
        <v>0.22425</v>
      </c>
    </row>
    <row r="176" spans="1:10" s="10" customFormat="1" x14ac:dyDescent="0.2">
      <c r="A176" s="13" t="s">
        <v>147</v>
      </c>
      <c r="B176" s="272" t="s">
        <v>493</v>
      </c>
      <c r="C176" s="272" t="str">
        <f>APENs_summary!C71</f>
        <v>08081</v>
      </c>
      <c r="D176" s="272" t="str">
        <f>APENs_summary!J71</f>
        <v>20200202</v>
      </c>
      <c r="E176" s="272" t="str">
        <f>APENs_summary!K71</f>
        <v>Compressor Engines</v>
      </c>
      <c r="F176" s="76">
        <f>APENs_summary!N71</f>
        <v>0</v>
      </c>
      <c r="G176" s="76">
        <f>APENs_summary!O71</f>
        <v>0</v>
      </c>
      <c r="H176" s="76">
        <f>APENs_summary!P71</f>
        <v>0</v>
      </c>
      <c r="I176" s="76">
        <f>APENs_summary!Q71</f>
        <v>0</v>
      </c>
      <c r="J176" s="76">
        <f>APENs_summary!R71</f>
        <v>0</v>
      </c>
    </row>
    <row r="177" spans="1:10" s="10" customFormat="1" x14ac:dyDescent="0.2">
      <c r="A177" s="13" t="s">
        <v>147</v>
      </c>
      <c r="B177" s="272" t="s">
        <v>493</v>
      </c>
      <c r="C177" s="272" t="str">
        <f>APENs_summary!C72</f>
        <v>08081</v>
      </c>
      <c r="D177" s="272" t="str">
        <f>APENs_summary!J72</f>
        <v>20200202</v>
      </c>
      <c r="E177" s="272" t="str">
        <f>APENs_summary!K72</f>
        <v>Compressor Engines</v>
      </c>
      <c r="F177" s="76">
        <f>APENs_summary!N72</f>
        <v>0</v>
      </c>
      <c r="G177" s="76">
        <f>APENs_summary!O72</f>
        <v>0</v>
      </c>
      <c r="H177" s="76">
        <f>APENs_summary!P72</f>
        <v>0</v>
      </c>
      <c r="I177" s="76">
        <f>APENs_summary!Q72</f>
        <v>1.7999999999999999E-2</v>
      </c>
      <c r="J177" s="76">
        <f>APENs_summary!R72</f>
        <v>0</v>
      </c>
    </row>
    <row r="178" spans="1:10" s="10" customFormat="1" x14ac:dyDescent="0.2">
      <c r="A178" s="13" t="s">
        <v>147</v>
      </c>
      <c r="B178" s="272" t="s">
        <v>493</v>
      </c>
      <c r="C178" s="272" t="str">
        <f>APENs_summary!C73</f>
        <v>08081</v>
      </c>
      <c r="D178" s="272" t="str">
        <f>APENs_summary!J73</f>
        <v>20200202</v>
      </c>
      <c r="E178" s="272" t="str">
        <f>APENs_summary!K73</f>
        <v>Compressor Engines</v>
      </c>
      <c r="F178" s="76">
        <f>APENs_summary!N73</f>
        <v>0</v>
      </c>
      <c r="G178" s="76">
        <f>APENs_summary!O73</f>
        <v>1</v>
      </c>
      <c r="H178" s="76">
        <f>APENs_summary!P73</f>
        <v>0</v>
      </c>
      <c r="I178" s="76">
        <f>APENs_summary!Q73</f>
        <v>0</v>
      </c>
      <c r="J178" s="76">
        <f>APENs_summary!R73</f>
        <v>0</v>
      </c>
    </row>
    <row r="179" spans="1:10" s="10" customFormat="1" x14ac:dyDescent="0.2">
      <c r="A179" s="13" t="s">
        <v>147</v>
      </c>
      <c r="B179" s="272" t="s">
        <v>493</v>
      </c>
      <c r="C179" s="272" t="str">
        <f>APENs_summary!C74</f>
        <v>08081</v>
      </c>
      <c r="D179" s="272" t="str">
        <f>APENs_summary!J74</f>
        <v>20200253</v>
      </c>
      <c r="E179" s="272" t="str">
        <f>APENs_summary!K74</f>
        <v>Compressor Engines</v>
      </c>
      <c r="F179" s="76">
        <f>APENs_summary!N74</f>
        <v>0</v>
      </c>
      <c r="G179" s="76">
        <f>APENs_summary!O74</f>
        <v>0</v>
      </c>
      <c r="H179" s="76">
        <f>APENs_summary!P74</f>
        <v>2.5</v>
      </c>
      <c r="I179" s="76">
        <f>APENs_summary!Q74</f>
        <v>0</v>
      </c>
      <c r="J179" s="76">
        <f>APENs_summary!R74</f>
        <v>0</v>
      </c>
    </row>
    <row r="180" spans="1:10" s="10" customFormat="1" x14ac:dyDescent="0.2">
      <c r="A180" s="13" t="s">
        <v>147</v>
      </c>
      <c r="B180" s="272" t="s">
        <v>493</v>
      </c>
      <c r="C180" s="272" t="str">
        <f>APENs_summary!C75</f>
        <v>08081</v>
      </c>
      <c r="D180" s="272" t="str">
        <f>APENs_summary!J75</f>
        <v>20200253</v>
      </c>
      <c r="E180" s="272" t="str">
        <f>APENs_summary!K75</f>
        <v>Compressor Engines</v>
      </c>
      <c r="F180" s="76">
        <f>APENs_summary!N75</f>
        <v>19.399999999999999</v>
      </c>
      <c r="G180" s="76">
        <f>APENs_summary!O75</f>
        <v>0</v>
      </c>
      <c r="H180" s="76">
        <f>APENs_summary!P75</f>
        <v>0</v>
      </c>
      <c r="I180" s="76">
        <f>APENs_summary!Q75</f>
        <v>0</v>
      </c>
      <c r="J180" s="76">
        <f>APENs_summary!R75</f>
        <v>0</v>
      </c>
    </row>
    <row r="181" spans="1:10" s="10" customFormat="1" x14ac:dyDescent="0.2">
      <c r="A181" s="13" t="s">
        <v>147</v>
      </c>
      <c r="B181" s="272" t="s">
        <v>493</v>
      </c>
      <c r="C181" s="272" t="str">
        <f>APENs_summary!C76</f>
        <v>08081</v>
      </c>
      <c r="D181" s="272" t="str">
        <f>APENs_summary!J76</f>
        <v>20200253</v>
      </c>
      <c r="E181" s="272" t="str">
        <f>APENs_summary!K76</f>
        <v>Compressor Engines</v>
      </c>
      <c r="F181" s="76">
        <f>APENs_summary!N76</f>
        <v>0</v>
      </c>
      <c r="G181" s="76">
        <f>APENs_summary!O76</f>
        <v>0</v>
      </c>
      <c r="H181" s="76">
        <f>APENs_summary!P76</f>
        <v>0</v>
      </c>
      <c r="I181" s="76">
        <f>APENs_summary!Q76</f>
        <v>0</v>
      </c>
      <c r="J181" s="76">
        <f>APENs_summary!R76</f>
        <v>0.40595999999999999</v>
      </c>
    </row>
    <row r="182" spans="1:10" s="10" customFormat="1" x14ac:dyDescent="0.2">
      <c r="A182" s="13" t="s">
        <v>147</v>
      </c>
      <c r="B182" s="272" t="s">
        <v>493</v>
      </c>
      <c r="C182" s="272" t="str">
        <f>APENs_summary!C77</f>
        <v>08081</v>
      </c>
      <c r="D182" s="272" t="str">
        <f>APENs_summary!J77</f>
        <v>20200253</v>
      </c>
      <c r="E182" s="272" t="str">
        <f>APENs_summary!K77</f>
        <v>Compressor Engines</v>
      </c>
      <c r="F182" s="76">
        <f>APENs_summary!N77</f>
        <v>0</v>
      </c>
      <c r="G182" s="76">
        <f>APENs_summary!O77</f>
        <v>0</v>
      </c>
      <c r="H182" s="76">
        <f>APENs_summary!P77</f>
        <v>0</v>
      </c>
      <c r="I182" s="76">
        <f>APENs_summary!Q77</f>
        <v>0</v>
      </c>
      <c r="J182" s="76">
        <f>APENs_summary!R77</f>
        <v>0</v>
      </c>
    </row>
    <row r="183" spans="1:10" s="10" customFormat="1" x14ac:dyDescent="0.2">
      <c r="A183" s="13" t="s">
        <v>147</v>
      </c>
      <c r="B183" s="272" t="s">
        <v>493</v>
      </c>
      <c r="C183" s="272" t="str">
        <f>APENs_summary!C78</f>
        <v>08081</v>
      </c>
      <c r="D183" s="272" t="str">
        <f>APENs_summary!J78</f>
        <v>20200253</v>
      </c>
      <c r="E183" s="272" t="str">
        <f>APENs_summary!K78</f>
        <v>Compressor Engines</v>
      </c>
      <c r="F183" s="76">
        <f>APENs_summary!N78</f>
        <v>0</v>
      </c>
      <c r="G183" s="76">
        <f>APENs_summary!O78</f>
        <v>0</v>
      </c>
      <c r="H183" s="76">
        <f>APENs_summary!P78</f>
        <v>0</v>
      </c>
      <c r="I183" s="76">
        <f>APENs_summary!Q78</f>
        <v>2.4358000000000001E-2</v>
      </c>
      <c r="J183" s="76">
        <f>APENs_summary!R78</f>
        <v>0</v>
      </c>
    </row>
    <row r="184" spans="1:10" s="10" customFormat="1" x14ac:dyDescent="0.2">
      <c r="A184" s="13" t="s">
        <v>147</v>
      </c>
      <c r="B184" s="272" t="s">
        <v>493</v>
      </c>
      <c r="C184" s="272" t="str">
        <f>APENs_summary!C79</f>
        <v>08081</v>
      </c>
      <c r="D184" s="272" t="str">
        <f>APENs_summary!J79</f>
        <v>20200253</v>
      </c>
      <c r="E184" s="272" t="str">
        <f>APENs_summary!K79</f>
        <v>Compressor Engines</v>
      </c>
      <c r="F184" s="76">
        <f>APENs_summary!N79</f>
        <v>0</v>
      </c>
      <c r="G184" s="76">
        <f>APENs_summary!O79</f>
        <v>1</v>
      </c>
      <c r="H184" s="76">
        <f>APENs_summary!P79</f>
        <v>0</v>
      </c>
      <c r="I184" s="76">
        <f>APENs_summary!Q79</f>
        <v>0</v>
      </c>
      <c r="J184" s="76">
        <f>APENs_summary!R79</f>
        <v>0</v>
      </c>
    </row>
    <row r="185" spans="1:10" s="10" customFormat="1" x14ac:dyDescent="0.2">
      <c r="A185" s="13" t="s">
        <v>147</v>
      </c>
      <c r="B185" s="272" t="s">
        <v>493</v>
      </c>
      <c r="C185" s="272" t="str">
        <f>APENs_summary!C80</f>
        <v>08081</v>
      </c>
      <c r="D185" s="272" t="str">
        <f>APENs_summary!J80</f>
        <v>20200253</v>
      </c>
      <c r="E185" s="272" t="str">
        <f>APENs_summary!K80</f>
        <v>Compressor Engines</v>
      </c>
      <c r="F185" s="76">
        <f>APENs_summary!N80</f>
        <v>0</v>
      </c>
      <c r="G185" s="76">
        <f>APENs_summary!O80</f>
        <v>0</v>
      </c>
      <c r="H185" s="76">
        <f>APENs_summary!P80</f>
        <v>12.391298000000001</v>
      </c>
      <c r="I185" s="76">
        <f>APENs_summary!Q80</f>
        <v>0</v>
      </c>
      <c r="J185" s="76">
        <f>APENs_summary!R80</f>
        <v>0</v>
      </c>
    </row>
    <row r="186" spans="1:10" s="10" customFormat="1" x14ac:dyDescent="0.2">
      <c r="A186" s="13" t="s">
        <v>147</v>
      </c>
      <c r="B186" s="272" t="s">
        <v>493</v>
      </c>
      <c r="C186" s="272" t="str">
        <f>APENs_summary!C81</f>
        <v>08081</v>
      </c>
      <c r="D186" s="272" t="str">
        <f>APENs_summary!J81</f>
        <v>20200253</v>
      </c>
      <c r="E186" s="272" t="str">
        <f>APENs_summary!K81</f>
        <v>Compressor Engines</v>
      </c>
      <c r="F186" s="76">
        <f>APENs_summary!N81</f>
        <v>12.391298000000001</v>
      </c>
      <c r="G186" s="76">
        <f>APENs_summary!O81</f>
        <v>0</v>
      </c>
      <c r="H186" s="76">
        <f>APENs_summary!P81</f>
        <v>0</v>
      </c>
      <c r="I186" s="76">
        <f>APENs_summary!Q81</f>
        <v>0</v>
      </c>
      <c r="J186" s="76">
        <f>APENs_summary!R81</f>
        <v>0</v>
      </c>
    </row>
    <row r="187" spans="1:10" s="10" customFormat="1" x14ac:dyDescent="0.2">
      <c r="A187" s="13" t="s">
        <v>147</v>
      </c>
      <c r="B187" s="272" t="s">
        <v>493</v>
      </c>
      <c r="C187" s="272" t="str">
        <f>APENs_summary!C82</f>
        <v>08081</v>
      </c>
      <c r="D187" s="272" t="str">
        <f>APENs_summary!J82</f>
        <v>20200253</v>
      </c>
      <c r="E187" s="272" t="str">
        <f>APENs_summary!K82</f>
        <v>Compressor Engines</v>
      </c>
      <c r="F187" s="76">
        <f>APENs_summary!N82</f>
        <v>0</v>
      </c>
      <c r="G187" s="76">
        <f>APENs_summary!O82</f>
        <v>0</v>
      </c>
      <c r="H187" s="76">
        <f>APENs_summary!P82</f>
        <v>0</v>
      </c>
      <c r="I187" s="76">
        <f>APENs_summary!Q82</f>
        <v>0</v>
      </c>
      <c r="J187" s="76">
        <f>APENs_summary!R82</f>
        <v>3.0000000000000001E-3</v>
      </c>
    </row>
    <row r="188" spans="1:10" s="10" customFormat="1" x14ac:dyDescent="0.2">
      <c r="A188" s="13" t="s">
        <v>147</v>
      </c>
      <c r="B188" s="272" t="s">
        <v>493</v>
      </c>
      <c r="C188" s="272" t="str">
        <f>APENs_summary!C83</f>
        <v>08081</v>
      </c>
      <c r="D188" s="272" t="str">
        <f>APENs_summary!J83</f>
        <v>20200253</v>
      </c>
      <c r="E188" s="272" t="str">
        <f>APENs_summary!K83</f>
        <v>Compressor Engines</v>
      </c>
      <c r="F188" s="76">
        <f>APENs_summary!N83</f>
        <v>0</v>
      </c>
      <c r="G188" s="76">
        <f>APENs_summary!O83</f>
        <v>0</v>
      </c>
      <c r="H188" s="76">
        <f>APENs_summary!P83</f>
        <v>0</v>
      </c>
      <c r="I188" s="76">
        <f>APENs_summary!Q83</f>
        <v>0</v>
      </c>
      <c r="J188" s="76">
        <f>APENs_summary!R83</f>
        <v>0</v>
      </c>
    </row>
    <row r="189" spans="1:10" s="10" customFormat="1" x14ac:dyDescent="0.2">
      <c r="A189" s="13" t="s">
        <v>147</v>
      </c>
      <c r="B189" s="272" t="s">
        <v>493</v>
      </c>
      <c r="C189" s="272" t="str">
        <f>APENs_summary!C84</f>
        <v>08081</v>
      </c>
      <c r="D189" s="272" t="str">
        <f>APENs_summary!J84</f>
        <v>20200253</v>
      </c>
      <c r="E189" s="272" t="str">
        <f>APENs_summary!K84</f>
        <v>Compressor Engines</v>
      </c>
      <c r="F189" s="76">
        <f>APENs_summary!N84</f>
        <v>0</v>
      </c>
      <c r="G189" s="76">
        <f>APENs_summary!O84</f>
        <v>0</v>
      </c>
      <c r="H189" s="76">
        <f>APENs_summary!P84</f>
        <v>0</v>
      </c>
      <c r="I189" s="76">
        <f>APENs_summary!Q84</f>
        <v>2E-3</v>
      </c>
      <c r="J189" s="76">
        <f>APENs_summary!R84</f>
        <v>0</v>
      </c>
    </row>
    <row r="190" spans="1:10" s="10" customFormat="1" x14ac:dyDescent="0.2">
      <c r="A190" s="13" t="s">
        <v>147</v>
      </c>
      <c r="B190" s="272" t="s">
        <v>493</v>
      </c>
      <c r="C190" s="272" t="str">
        <f>APENs_summary!C85</f>
        <v>08081</v>
      </c>
      <c r="D190" s="272" t="str">
        <f>APENs_summary!J85</f>
        <v>20200253</v>
      </c>
      <c r="E190" s="272" t="str">
        <f>APENs_summary!K85</f>
        <v>Compressor Engines</v>
      </c>
      <c r="F190" s="76">
        <f>APENs_summary!N85</f>
        <v>0</v>
      </c>
      <c r="G190" s="76">
        <f>APENs_summary!O85</f>
        <v>6.2452389999999998</v>
      </c>
      <c r="H190" s="76">
        <f>APENs_summary!P85</f>
        <v>0</v>
      </c>
      <c r="I190" s="76">
        <f>APENs_summary!Q85</f>
        <v>0</v>
      </c>
      <c r="J190" s="76">
        <f>APENs_summary!R85</f>
        <v>0</v>
      </c>
    </row>
    <row r="191" spans="1:10" s="10" customFormat="1" x14ac:dyDescent="0.2">
      <c r="A191" s="13" t="s">
        <v>147</v>
      </c>
      <c r="B191" s="272" t="s">
        <v>493</v>
      </c>
      <c r="C191" s="272" t="str">
        <f>APENs_summary!C86</f>
        <v>08081</v>
      </c>
      <c r="D191" s="272" t="str">
        <f>APENs_summary!J86</f>
        <v>20200254</v>
      </c>
      <c r="E191" s="272" t="str">
        <f>APENs_summary!K86</f>
        <v>Compressor Engines</v>
      </c>
      <c r="F191" s="76">
        <f>APENs_summary!N86</f>
        <v>0</v>
      </c>
      <c r="G191" s="76">
        <f>APENs_summary!O86</f>
        <v>0</v>
      </c>
      <c r="H191" s="76">
        <f>APENs_summary!P86</f>
        <v>3</v>
      </c>
      <c r="I191" s="76">
        <f>APENs_summary!Q86</f>
        <v>0</v>
      </c>
      <c r="J191" s="76">
        <f>APENs_summary!R86</f>
        <v>0</v>
      </c>
    </row>
    <row r="192" spans="1:10" s="10" customFormat="1" x14ac:dyDescent="0.2">
      <c r="A192" s="13" t="s">
        <v>147</v>
      </c>
      <c r="B192" s="272" t="s">
        <v>493</v>
      </c>
      <c r="C192" s="272" t="str">
        <f>APENs_summary!C87</f>
        <v>08081</v>
      </c>
      <c r="D192" s="272" t="str">
        <f>APENs_summary!J87</f>
        <v>20200254</v>
      </c>
      <c r="E192" s="272" t="str">
        <f>APENs_summary!K87</f>
        <v>Compressor Engines</v>
      </c>
      <c r="F192" s="76">
        <f>APENs_summary!N87</f>
        <v>17.899999999999999</v>
      </c>
      <c r="G192" s="76">
        <f>APENs_summary!O87</f>
        <v>0</v>
      </c>
      <c r="H192" s="76">
        <f>APENs_summary!P87</f>
        <v>0</v>
      </c>
      <c r="I192" s="76">
        <f>APENs_summary!Q87</f>
        <v>0</v>
      </c>
      <c r="J192" s="76">
        <f>APENs_summary!R87</f>
        <v>0</v>
      </c>
    </row>
    <row r="193" spans="1:10" x14ac:dyDescent="0.2">
      <c r="A193" s="13" t="s">
        <v>147</v>
      </c>
      <c r="B193" s="272" t="s">
        <v>493</v>
      </c>
      <c r="C193" s="272" t="str">
        <f>APENs_summary!C88</f>
        <v>08081</v>
      </c>
      <c r="D193" s="272" t="str">
        <f>APENs_summary!J88</f>
        <v>20200254</v>
      </c>
      <c r="E193" s="272" t="str">
        <f>APENs_summary!K88</f>
        <v>Compressor Engines</v>
      </c>
      <c r="F193" s="76">
        <f>APENs_summary!N88</f>
        <v>0</v>
      </c>
      <c r="G193" s="76">
        <f>APENs_summary!O88</f>
        <v>0.9</v>
      </c>
      <c r="H193" s="76">
        <f>APENs_summary!P88</f>
        <v>0</v>
      </c>
      <c r="I193" s="76">
        <f>APENs_summary!Q88</f>
        <v>0</v>
      </c>
      <c r="J193" s="76">
        <f>APENs_summary!R88</f>
        <v>0</v>
      </c>
    </row>
    <row r="194" spans="1:10" x14ac:dyDescent="0.2">
      <c r="A194" s="13" t="s">
        <v>147</v>
      </c>
      <c r="B194" s="272" t="s">
        <v>493</v>
      </c>
      <c r="C194" s="272" t="str">
        <f>APENs_summary!C89</f>
        <v>08081</v>
      </c>
      <c r="D194" s="272" t="str">
        <f>APENs_summary!J89</f>
        <v>31000227</v>
      </c>
      <c r="E194" s="272" t="str">
        <f>APENs_summary!K89</f>
        <v>Glycol Dehydrator</v>
      </c>
      <c r="F194" s="76">
        <f>APENs_summary!N89</f>
        <v>0</v>
      </c>
      <c r="G194" s="76">
        <f>APENs_summary!O89</f>
        <v>10.4</v>
      </c>
      <c r="H194" s="76">
        <f>APENs_summary!P89</f>
        <v>0</v>
      </c>
      <c r="I194" s="76">
        <f>APENs_summary!Q89</f>
        <v>0</v>
      </c>
      <c r="J194" s="76">
        <f>APENs_summary!R89</f>
        <v>0</v>
      </c>
    </row>
    <row r="195" spans="1:10" x14ac:dyDescent="0.2">
      <c r="A195" s="13" t="s">
        <v>147</v>
      </c>
      <c r="B195" s="272" t="s">
        <v>493</v>
      </c>
      <c r="C195" s="272" t="str">
        <f>APENs_summary!C90</f>
        <v>08081</v>
      </c>
      <c r="D195" s="272" t="str">
        <f>APENs_summary!J90</f>
        <v>40400311</v>
      </c>
      <c r="E195" s="272" t="str">
        <f>APENs_summary!K90</f>
        <v>Condensate Tanks</v>
      </c>
      <c r="F195" s="76">
        <f>APENs_summary!N90</f>
        <v>0</v>
      </c>
      <c r="G195" s="76">
        <f>APENs_summary!O90</f>
        <v>5.8721589384961774</v>
      </c>
      <c r="H195" s="76">
        <f>APENs_summary!P90</f>
        <v>0</v>
      </c>
      <c r="I195" s="76">
        <f>APENs_summary!Q90</f>
        <v>0</v>
      </c>
      <c r="J195" s="76">
        <f>APENs_summary!R90</f>
        <v>0</v>
      </c>
    </row>
    <row r="196" spans="1:10" x14ac:dyDescent="0.2">
      <c r="A196" s="13" t="s">
        <v>147</v>
      </c>
      <c r="B196" s="272" t="s">
        <v>493</v>
      </c>
      <c r="C196" s="272" t="str">
        <f>APENs_summary!C91</f>
        <v>08081</v>
      </c>
      <c r="D196" s="272" t="str">
        <f>APENs_summary!J91</f>
        <v>20200202</v>
      </c>
      <c r="E196" s="272" t="str">
        <f>APENs_summary!K91</f>
        <v>Compressor Engines</v>
      </c>
      <c r="F196" s="76">
        <f>APENs_summary!N91</f>
        <v>0</v>
      </c>
      <c r="G196" s="76">
        <f>APENs_summary!O91</f>
        <v>0</v>
      </c>
      <c r="H196" s="76">
        <f>APENs_summary!P91</f>
        <v>0.14499999999999999</v>
      </c>
      <c r="I196" s="76">
        <f>APENs_summary!Q91</f>
        <v>0</v>
      </c>
      <c r="J196" s="76">
        <f>APENs_summary!R91</f>
        <v>0</v>
      </c>
    </row>
    <row r="197" spans="1:10" x14ac:dyDescent="0.2">
      <c r="A197" s="13" t="s">
        <v>147</v>
      </c>
      <c r="B197" s="272" t="s">
        <v>493</v>
      </c>
      <c r="C197" s="272" t="str">
        <f>APENs_summary!C92</f>
        <v>08081</v>
      </c>
      <c r="D197" s="272" t="str">
        <f>APENs_summary!J92</f>
        <v>20200202</v>
      </c>
      <c r="E197" s="272" t="str">
        <f>APENs_summary!K92</f>
        <v>Compressor Engines</v>
      </c>
      <c r="F197" s="76">
        <f>APENs_summary!N92</f>
        <v>4.718</v>
      </c>
      <c r="G197" s="76">
        <f>APENs_summary!O92</f>
        <v>0</v>
      </c>
      <c r="H197" s="76">
        <f>APENs_summary!P92</f>
        <v>0</v>
      </c>
      <c r="I197" s="76">
        <f>APENs_summary!Q92</f>
        <v>0</v>
      </c>
      <c r="J197" s="76">
        <f>APENs_summary!R92</f>
        <v>0</v>
      </c>
    </row>
    <row r="198" spans="1:10" x14ac:dyDescent="0.2">
      <c r="A198" s="13" t="s">
        <v>147</v>
      </c>
      <c r="B198" s="272" t="s">
        <v>493</v>
      </c>
      <c r="C198" s="272" t="str">
        <f>APENs_summary!C93</f>
        <v>08081</v>
      </c>
      <c r="D198" s="272" t="str">
        <f>APENs_summary!J93</f>
        <v>20200202</v>
      </c>
      <c r="E198" s="272" t="str">
        <f>APENs_summary!K93</f>
        <v>Compressor Engines</v>
      </c>
      <c r="F198" s="76">
        <f>APENs_summary!N93</f>
        <v>0</v>
      </c>
      <c r="G198" s="76">
        <f>APENs_summary!O93</f>
        <v>0</v>
      </c>
      <c r="H198" s="76">
        <f>APENs_summary!P93</f>
        <v>0</v>
      </c>
      <c r="I198" s="76">
        <f>APENs_summary!Q93</f>
        <v>0</v>
      </c>
      <c r="J198" s="76">
        <f>APENs_summary!R93</f>
        <v>1.4999999999999999E-2</v>
      </c>
    </row>
    <row r="199" spans="1:10" x14ac:dyDescent="0.2">
      <c r="A199" s="13" t="s">
        <v>147</v>
      </c>
      <c r="B199" s="272" t="s">
        <v>493</v>
      </c>
      <c r="C199" s="272" t="str">
        <f>APENs_summary!C94</f>
        <v>08081</v>
      </c>
      <c r="D199" s="272" t="str">
        <f>APENs_summary!J94</f>
        <v>20200202</v>
      </c>
      <c r="E199" s="272" t="str">
        <f>APENs_summary!K94</f>
        <v>Compressor Engines</v>
      </c>
      <c r="F199" s="76">
        <f>APENs_summary!N94</f>
        <v>0</v>
      </c>
      <c r="G199" s="76">
        <f>APENs_summary!O94</f>
        <v>0</v>
      </c>
      <c r="H199" s="76">
        <f>APENs_summary!P94</f>
        <v>0</v>
      </c>
      <c r="I199" s="76">
        <f>APENs_summary!Q94</f>
        <v>0</v>
      </c>
      <c r="J199" s="76">
        <f>APENs_summary!R94</f>
        <v>0</v>
      </c>
    </row>
    <row r="200" spans="1:10" x14ac:dyDescent="0.2">
      <c r="A200" s="13" t="s">
        <v>147</v>
      </c>
      <c r="B200" s="272" t="s">
        <v>493</v>
      </c>
      <c r="C200" s="272" t="str">
        <f>APENs_summary!C95</f>
        <v>08081</v>
      </c>
      <c r="D200" s="272" t="str">
        <f>APENs_summary!J95</f>
        <v>20200202</v>
      </c>
      <c r="E200" s="272" t="str">
        <f>APENs_summary!K95</f>
        <v>Compressor Engines</v>
      </c>
      <c r="F200" s="76">
        <f>APENs_summary!N95</f>
        <v>0</v>
      </c>
      <c r="G200" s="76">
        <f>APENs_summary!O95</f>
        <v>0</v>
      </c>
      <c r="H200" s="76">
        <f>APENs_summary!P95</f>
        <v>0</v>
      </c>
      <c r="I200" s="76">
        <f>APENs_summary!Q95</f>
        <v>1E-3</v>
      </c>
      <c r="J200" s="76">
        <f>APENs_summary!R95</f>
        <v>0</v>
      </c>
    </row>
    <row r="201" spans="1:10" x14ac:dyDescent="0.2">
      <c r="A201" s="13" t="s">
        <v>147</v>
      </c>
      <c r="B201" s="272" t="s">
        <v>493</v>
      </c>
      <c r="C201" s="272" t="str">
        <f>APENs_summary!C96</f>
        <v>08081</v>
      </c>
      <c r="D201" s="272" t="str">
        <f>APENs_summary!J96</f>
        <v>20200202</v>
      </c>
      <c r="E201" s="272" t="str">
        <f>APENs_summary!K96</f>
        <v>Compressor Engines</v>
      </c>
      <c r="F201" s="76">
        <f>APENs_summary!N96</f>
        <v>0</v>
      </c>
      <c r="G201" s="76">
        <f>APENs_summary!O96</f>
        <v>0.376</v>
      </c>
      <c r="H201" s="76">
        <f>APENs_summary!P96</f>
        <v>0</v>
      </c>
      <c r="I201" s="76">
        <f>APENs_summary!Q96</f>
        <v>0</v>
      </c>
      <c r="J201" s="76">
        <f>APENs_summary!R96</f>
        <v>0</v>
      </c>
    </row>
    <row r="202" spans="1:10" x14ac:dyDescent="0.2">
      <c r="A202" s="13" t="s">
        <v>147</v>
      </c>
      <c r="B202" s="272" t="s">
        <v>493</v>
      </c>
      <c r="C202" s="272" t="str">
        <f>APENs_summary!C97</f>
        <v>08081</v>
      </c>
      <c r="D202" s="272" t="str">
        <f>APENs_summary!J97</f>
        <v>20200254</v>
      </c>
      <c r="E202" s="272" t="str">
        <f>APENs_summary!K97</f>
        <v>Compressor Engines</v>
      </c>
      <c r="F202" s="76">
        <f>APENs_summary!N97</f>
        <v>0</v>
      </c>
      <c r="G202" s="76">
        <f>APENs_summary!O97</f>
        <v>0</v>
      </c>
      <c r="H202" s="76">
        <f>APENs_summary!P97</f>
        <v>17</v>
      </c>
      <c r="I202" s="76">
        <f>APENs_summary!Q97</f>
        <v>0</v>
      </c>
      <c r="J202" s="76">
        <f>APENs_summary!R97</f>
        <v>0</v>
      </c>
    </row>
    <row r="203" spans="1:10" x14ac:dyDescent="0.2">
      <c r="A203" s="13" t="s">
        <v>147</v>
      </c>
      <c r="B203" s="272" t="s">
        <v>493</v>
      </c>
      <c r="C203" s="272" t="str">
        <f>APENs_summary!C98</f>
        <v>08081</v>
      </c>
      <c r="D203" s="272" t="str">
        <f>APENs_summary!J98</f>
        <v>20200254</v>
      </c>
      <c r="E203" s="272" t="str">
        <f>APENs_summary!K98</f>
        <v>Compressor Engines</v>
      </c>
      <c r="F203" s="76">
        <f>APENs_summary!N98</f>
        <v>17</v>
      </c>
      <c r="G203" s="76">
        <f>APENs_summary!O98</f>
        <v>0</v>
      </c>
      <c r="H203" s="76">
        <f>APENs_summary!P98</f>
        <v>0</v>
      </c>
      <c r="I203" s="76">
        <f>APENs_summary!Q98</f>
        <v>0</v>
      </c>
      <c r="J203" s="76">
        <f>APENs_summary!R98</f>
        <v>0</v>
      </c>
    </row>
    <row r="204" spans="1:10" x14ac:dyDescent="0.2">
      <c r="A204" s="13" t="s">
        <v>147</v>
      </c>
      <c r="B204" s="272" t="s">
        <v>493</v>
      </c>
      <c r="C204" s="272" t="str">
        <f>APENs_summary!C99</f>
        <v>08081</v>
      </c>
      <c r="D204" s="272" t="str">
        <f>APENs_summary!J99</f>
        <v>20200254</v>
      </c>
      <c r="E204" s="272" t="str">
        <f>APENs_summary!K99</f>
        <v>Compressor Engines</v>
      </c>
      <c r="F204" s="76">
        <f>APENs_summary!N99</f>
        <v>0</v>
      </c>
      <c r="G204" s="76">
        <f>APENs_summary!O99</f>
        <v>0</v>
      </c>
      <c r="H204" s="76">
        <f>APENs_summary!P99</f>
        <v>0</v>
      </c>
      <c r="I204" s="76">
        <f>APENs_summary!Q99</f>
        <v>0</v>
      </c>
      <c r="J204" s="76">
        <f>APENs_summary!R99</f>
        <v>4.1000000000000002E-2</v>
      </c>
    </row>
    <row r="205" spans="1:10" x14ac:dyDescent="0.2">
      <c r="A205" s="13" t="s">
        <v>147</v>
      </c>
      <c r="B205" s="272" t="s">
        <v>493</v>
      </c>
      <c r="C205" s="272" t="str">
        <f>APENs_summary!C100</f>
        <v>08081</v>
      </c>
      <c r="D205" s="272" t="str">
        <f>APENs_summary!J100</f>
        <v>20200254</v>
      </c>
      <c r="E205" s="272" t="str">
        <f>APENs_summary!K100</f>
        <v>Compressor Engines</v>
      </c>
      <c r="F205" s="76">
        <f>APENs_summary!N100</f>
        <v>0</v>
      </c>
      <c r="G205" s="76">
        <f>APENs_summary!O100</f>
        <v>0</v>
      </c>
      <c r="H205" s="76">
        <f>APENs_summary!P100</f>
        <v>0</v>
      </c>
      <c r="I205" s="76">
        <f>APENs_summary!Q100</f>
        <v>0</v>
      </c>
      <c r="J205" s="76">
        <f>APENs_summary!R100</f>
        <v>0</v>
      </c>
    </row>
    <row r="206" spans="1:10" x14ac:dyDescent="0.2">
      <c r="A206" s="13" t="s">
        <v>147</v>
      </c>
      <c r="B206" s="272" t="s">
        <v>493</v>
      </c>
      <c r="C206" s="272" t="str">
        <f>APENs_summary!C101</f>
        <v>08081</v>
      </c>
      <c r="D206" s="272" t="str">
        <f>APENs_summary!J101</f>
        <v>20200254</v>
      </c>
      <c r="E206" s="272" t="str">
        <f>APENs_summary!K101</f>
        <v>Compressor Engines</v>
      </c>
      <c r="F206" s="76">
        <f>APENs_summary!N101</f>
        <v>0</v>
      </c>
      <c r="G206" s="76">
        <f>APENs_summary!O101</f>
        <v>0</v>
      </c>
      <c r="H206" s="76">
        <f>APENs_summary!P101</f>
        <v>0</v>
      </c>
      <c r="I206" s="76">
        <f>APENs_summary!Q101</f>
        <v>2.4599999999999999E-3</v>
      </c>
      <c r="J206" s="76">
        <f>APENs_summary!R101</f>
        <v>0</v>
      </c>
    </row>
    <row r="207" spans="1:10" x14ac:dyDescent="0.2">
      <c r="A207" s="13" t="s">
        <v>147</v>
      </c>
      <c r="B207" s="272" t="s">
        <v>493</v>
      </c>
      <c r="C207" s="272" t="str">
        <f>APENs_summary!C102</f>
        <v>08081</v>
      </c>
      <c r="D207" s="272" t="str">
        <f>APENs_summary!J102</f>
        <v>20200254</v>
      </c>
      <c r="E207" s="272" t="str">
        <f>APENs_summary!K102</f>
        <v>Compressor Engines</v>
      </c>
      <c r="F207" s="76">
        <f>APENs_summary!N102</f>
        <v>0</v>
      </c>
      <c r="G207" s="76">
        <f>APENs_summary!O102</f>
        <v>0.19999800000000001</v>
      </c>
      <c r="H207" s="76">
        <f>APENs_summary!P102</f>
        <v>0</v>
      </c>
      <c r="I207" s="76">
        <f>APENs_summary!Q102</f>
        <v>0</v>
      </c>
      <c r="J207" s="76">
        <f>APENs_summary!R102</f>
        <v>0</v>
      </c>
    </row>
    <row r="208" spans="1:10" x14ac:dyDescent="0.2">
      <c r="A208" s="13" t="s">
        <v>147</v>
      </c>
      <c r="B208" s="272" t="s">
        <v>493</v>
      </c>
      <c r="C208" s="272" t="str">
        <f>APENs_summary!C103</f>
        <v>08081</v>
      </c>
      <c r="D208" s="272" t="str">
        <f>APENs_summary!J103</f>
        <v>31000302</v>
      </c>
      <c r="E208" s="272" t="str">
        <f>APENs_summary!K103</f>
        <v>Glycol Dehydrator</v>
      </c>
      <c r="F208" s="76">
        <f>APENs_summary!N103</f>
        <v>0</v>
      </c>
      <c r="G208" s="76">
        <f>APENs_summary!O103</f>
        <v>3.526526</v>
      </c>
      <c r="H208" s="76">
        <f>APENs_summary!P103</f>
        <v>0</v>
      </c>
      <c r="I208" s="76">
        <f>APENs_summary!Q103</f>
        <v>0</v>
      </c>
      <c r="J208" s="76">
        <f>APENs_summary!R103</f>
        <v>0</v>
      </c>
    </row>
    <row r="209" spans="1:10" x14ac:dyDescent="0.2">
      <c r="A209" s="13" t="s">
        <v>147</v>
      </c>
      <c r="B209" s="272" t="s">
        <v>493</v>
      </c>
      <c r="C209" s="272" t="str">
        <f>APENs_summary!C104</f>
        <v>08081</v>
      </c>
      <c r="D209" s="272" t="str">
        <f>APENs_summary!J104</f>
        <v>31000302</v>
      </c>
      <c r="E209" s="272" t="str">
        <f>APENs_summary!K104</f>
        <v>Glycol Dehydrator</v>
      </c>
      <c r="F209" s="76">
        <f>APENs_summary!N104</f>
        <v>0</v>
      </c>
      <c r="G209" s="76">
        <f>APENs_summary!O104</f>
        <v>3.526526</v>
      </c>
      <c r="H209" s="76">
        <f>APENs_summary!P104</f>
        <v>0</v>
      </c>
      <c r="I209" s="76">
        <f>APENs_summary!Q104</f>
        <v>0</v>
      </c>
      <c r="J209" s="76">
        <f>APENs_summary!R104</f>
        <v>0</v>
      </c>
    </row>
    <row r="210" spans="1:10" x14ac:dyDescent="0.2">
      <c r="A210" s="13" t="s">
        <v>147</v>
      </c>
      <c r="B210" s="272" t="s">
        <v>493</v>
      </c>
      <c r="C210" s="272" t="str">
        <f>APENs_summary!C105</f>
        <v>08081</v>
      </c>
      <c r="D210" s="272" t="str">
        <f>APENs_summary!J105</f>
        <v>20200252</v>
      </c>
      <c r="E210" s="272" t="str">
        <f>APENs_summary!K105</f>
        <v>Compressor Engines</v>
      </c>
      <c r="F210" s="76">
        <f>APENs_summary!N105</f>
        <v>0</v>
      </c>
      <c r="G210" s="76">
        <f>APENs_summary!O105</f>
        <v>0</v>
      </c>
      <c r="H210" s="76">
        <f>APENs_summary!P105</f>
        <v>14.9</v>
      </c>
      <c r="I210" s="76">
        <f>APENs_summary!Q105</f>
        <v>0</v>
      </c>
      <c r="J210" s="76">
        <f>APENs_summary!R105</f>
        <v>0</v>
      </c>
    </row>
    <row r="211" spans="1:10" x14ac:dyDescent="0.2">
      <c r="A211" s="13" t="s">
        <v>147</v>
      </c>
      <c r="B211" s="272" t="s">
        <v>493</v>
      </c>
      <c r="C211" s="272" t="str">
        <f>APENs_summary!C106</f>
        <v>08081</v>
      </c>
      <c r="D211" s="272" t="str">
        <f>APENs_summary!J106</f>
        <v>20200252</v>
      </c>
      <c r="E211" s="272" t="str">
        <f>APENs_summary!K106</f>
        <v>Compressor Engines</v>
      </c>
      <c r="F211" s="76">
        <f>APENs_summary!N106</f>
        <v>17.2</v>
      </c>
      <c r="G211" s="76">
        <f>APENs_summary!O106</f>
        <v>0</v>
      </c>
      <c r="H211" s="76">
        <f>APENs_summary!P106</f>
        <v>0</v>
      </c>
      <c r="I211" s="76">
        <f>APENs_summary!Q106</f>
        <v>0</v>
      </c>
      <c r="J211" s="76">
        <f>APENs_summary!R106</f>
        <v>0</v>
      </c>
    </row>
    <row r="212" spans="1:10" x14ac:dyDescent="0.2">
      <c r="A212" s="13" t="s">
        <v>147</v>
      </c>
      <c r="B212" s="272" t="s">
        <v>493</v>
      </c>
      <c r="C212" s="272" t="str">
        <f>APENs_summary!C107</f>
        <v>08081</v>
      </c>
      <c r="D212" s="272" t="str">
        <f>APENs_summary!J107</f>
        <v>20200252</v>
      </c>
      <c r="E212" s="272" t="str">
        <f>APENs_summary!K107</f>
        <v>Compressor Engines</v>
      </c>
      <c r="F212" s="76">
        <f>APENs_summary!N107</f>
        <v>0</v>
      </c>
      <c r="G212" s="76">
        <f>APENs_summary!O107</f>
        <v>0</v>
      </c>
      <c r="H212" s="76">
        <f>APENs_summary!P107</f>
        <v>0</v>
      </c>
      <c r="I212" s="76">
        <f>APENs_summary!Q107</f>
        <v>0</v>
      </c>
      <c r="J212" s="76">
        <f>APENs_summary!R107</f>
        <v>0.26600299999999999</v>
      </c>
    </row>
    <row r="213" spans="1:10" x14ac:dyDescent="0.2">
      <c r="A213" s="13" t="s">
        <v>147</v>
      </c>
      <c r="B213" s="272" t="s">
        <v>493</v>
      </c>
      <c r="C213" s="272" t="str">
        <f>APENs_summary!C108</f>
        <v>08081</v>
      </c>
      <c r="D213" s="272" t="str">
        <f>APENs_summary!J108</f>
        <v>20200252</v>
      </c>
      <c r="E213" s="272" t="str">
        <f>APENs_summary!K108</f>
        <v>Compressor Engines</v>
      </c>
      <c r="F213" s="76">
        <f>APENs_summary!N108</f>
        <v>0</v>
      </c>
      <c r="G213" s="76">
        <f>APENs_summary!O108</f>
        <v>0</v>
      </c>
      <c r="H213" s="76">
        <f>APENs_summary!P108</f>
        <v>0</v>
      </c>
      <c r="I213" s="76">
        <f>APENs_summary!Q108</f>
        <v>0</v>
      </c>
      <c r="J213" s="76">
        <f>APENs_summary!R108</f>
        <v>0</v>
      </c>
    </row>
    <row r="214" spans="1:10" x14ac:dyDescent="0.2">
      <c r="A214" s="13" t="s">
        <v>147</v>
      </c>
      <c r="B214" s="272" t="s">
        <v>493</v>
      </c>
      <c r="C214" s="272" t="str">
        <f>APENs_summary!C109</f>
        <v>08081</v>
      </c>
      <c r="D214" s="272" t="str">
        <f>APENs_summary!J109</f>
        <v>20200252</v>
      </c>
      <c r="E214" s="272" t="str">
        <f>APENs_summary!K109</f>
        <v>Compressor Engines</v>
      </c>
      <c r="F214" s="76">
        <f>APENs_summary!N109</f>
        <v>0</v>
      </c>
      <c r="G214" s="76">
        <f>APENs_summary!O109</f>
        <v>0</v>
      </c>
      <c r="H214" s="76">
        <f>APENs_summary!P109</f>
        <v>0</v>
      </c>
      <c r="I214" s="76">
        <f>APENs_summary!Q109</f>
        <v>1.7555999999999999E-2</v>
      </c>
      <c r="J214" s="76">
        <f>APENs_summary!R109</f>
        <v>0</v>
      </c>
    </row>
    <row r="215" spans="1:10" x14ac:dyDescent="0.2">
      <c r="A215" s="13" t="s">
        <v>147</v>
      </c>
      <c r="B215" s="272" t="s">
        <v>493</v>
      </c>
      <c r="C215" s="272" t="str">
        <f>APENs_summary!C110</f>
        <v>08081</v>
      </c>
      <c r="D215" s="272" t="str">
        <f>APENs_summary!J110</f>
        <v>20200252</v>
      </c>
      <c r="E215" s="272" t="str">
        <f>APENs_summary!K110</f>
        <v>Compressor Engines</v>
      </c>
      <c r="F215" s="76">
        <f>APENs_summary!N110</f>
        <v>0</v>
      </c>
      <c r="G215" s="76">
        <f>APENs_summary!O110</f>
        <v>2.9</v>
      </c>
      <c r="H215" s="76">
        <f>APENs_summary!P110</f>
        <v>0</v>
      </c>
      <c r="I215" s="76">
        <f>APENs_summary!Q110</f>
        <v>0</v>
      </c>
      <c r="J215" s="76">
        <f>APENs_summary!R110</f>
        <v>0</v>
      </c>
    </row>
    <row r="216" spans="1:10" x14ac:dyDescent="0.2">
      <c r="A216" s="13" t="s">
        <v>147</v>
      </c>
      <c r="B216" s="272" t="s">
        <v>493</v>
      </c>
      <c r="C216" s="272" t="str">
        <f>APENs_summary!C111</f>
        <v>08081</v>
      </c>
      <c r="D216" s="272" t="str">
        <f>APENs_summary!J111</f>
        <v>40400311</v>
      </c>
      <c r="E216" s="272" t="str">
        <f>APENs_summary!K111</f>
        <v>Condensate Tanks</v>
      </c>
      <c r="F216" s="76">
        <f>APENs_summary!N111</f>
        <v>0</v>
      </c>
      <c r="G216" s="76">
        <f>APENs_summary!O111</f>
        <v>4.9891482543751096</v>
      </c>
      <c r="H216" s="76">
        <f>APENs_summary!P111</f>
        <v>0</v>
      </c>
      <c r="I216" s="76">
        <f>APENs_summary!Q111</f>
        <v>0</v>
      </c>
      <c r="J216" s="76">
        <f>APENs_summary!R111</f>
        <v>0</v>
      </c>
    </row>
    <row r="217" spans="1:10" x14ac:dyDescent="0.2">
      <c r="A217" s="13" t="s">
        <v>147</v>
      </c>
      <c r="B217" s="272" t="s">
        <v>493</v>
      </c>
      <c r="C217" s="272" t="str">
        <f>APENs_summary!C112</f>
        <v>08081</v>
      </c>
      <c r="D217" s="272" t="str">
        <f>APENs_summary!J112</f>
        <v>40400311</v>
      </c>
      <c r="E217" s="272" t="str">
        <f>APENs_summary!K112</f>
        <v>Condensate Tanks</v>
      </c>
      <c r="F217" s="76">
        <f>APENs_summary!N112</f>
        <v>0</v>
      </c>
      <c r="G217" s="76">
        <f>APENs_summary!O112</f>
        <v>6.1646735320907924</v>
      </c>
      <c r="H217" s="76">
        <f>APENs_summary!P112</f>
        <v>0</v>
      </c>
      <c r="I217" s="76">
        <f>APENs_summary!Q112</f>
        <v>0</v>
      </c>
      <c r="J217" s="76">
        <f>APENs_summary!R112</f>
        <v>0</v>
      </c>
    </row>
    <row r="218" spans="1:10" x14ac:dyDescent="0.2">
      <c r="A218" s="13" t="s">
        <v>147</v>
      </c>
      <c r="B218" s="272" t="s">
        <v>493</v>
      </c>
      <c r="C218" s="272" t="str">
        <f>APENs_summary!C113</f>
        <v>08081</v>
      </c>
      <c r="D218" s="272" t="str">
        <f>APENs_summary!J113</f>
        <v>40400311</v>
      </c>
      <c r="E218" s="272" t="str">
        <f>APENs_summary!K113</f>
        <v>Condensate Tanks</v>
      </c>
      <c r="F218" s="76">
        <f>APENs_summary!N113</f>
        <v>0</v>
      </c>
      <c r="G218" s="76">
        <f>APENs_summary!O113</f>
        <v>3.9913183848020846</v>
      </c>
      <c r="H218" s="76">
        <f>APENs_summary!P113</f>
        <v>0</v>
      </c>
      <c r="I218" s="76">
        <f>APENs_summary!Q113</f>
        <v>0</v>
      </c>
      <c r="J218" s="76">
        <f>APENs_summary!R113</f>
        <v>0</v>
      </c>
    </row>
    <row r="219" spans="1:10" x14ac:dyDescent="0.2">
      <c r="A219" s="13" t="s">
        <v>147</v>
      </c>
      <c r="B219" s="272" t="s">
        <v>493</v>
      </c>
      <c r="C219" s="272" t="str">
        <f>APENs_summary!C114</f>
        <v>08081</v>
      </c>
      <c r="D219" s="272" t="str">
        <f>APENs_summary!J114</f>
        <v>40400311</v>
      </c>
      <c r="E219" s="272" t="str">
        <f>APENs_summary!K114</f>
        <v>Condensate Tanks</v>
      </c>
      <c r="F219" s="76">
        <f>APENs_summary!N114</f>
        <v>0</v>
      </c>
      <c r="G219" s="76">
        <f>APENs_summary!O114</f>
        <v>3.0618332814920102</v>
      </c>
      <c r="H219" s="76">
        <f>APENs_summary!P114</f>
        <v>0</v>
      </c>
      <c r="I219" s="76">
        <f>APENs_summary!Q114</f>
        <v>0</v>
      </c>
      <c r="J219" s="76">
        <f>APENs_summary!R114</f>
        <v>0</v>
      </c>
    </row>
    <row r="220" spans="1:10" x14ac:dyDescent="0.2">
      <c r="A220" s="13" t="s">
        <v>147</v>
      </c>
      <c r="B220" s="272" t="s">
        <v>493</v>
      </c>
      <c r="C220" s="272" t="str">
        <f>APENs_summary!C115</f>
        <v>08081</v>
      </c>
      <c r="D220" s="272" t="str">
        <f>APENs_summary!J115</f>
        <v>40400311</v>
      </c>
      <c r="E220" s="272" t="str">
        <f>APENs_summary!K115</f>
        <v>Condensate Tanks</v>
      </c>
      <c r="F220" s="76">
        <f>APENs_summary!N115</f>
        <v>0</v>
      </c>
      <c r="G220" s="76">
        <f>APENs_summary!O115</f>
        <v>3.4910368608675175</v>
      </c>
      <c r="H220" s="76">
        <f>APENs_summary!P115</f>
        <v>0</v>
      </c>
      <c r="I220" s="76">
        <f>APENs_summary!Q115</f>
        <v>0</v>
      </c>
      <c r="J220" s="76">
        <f>APENs_summary!R115</f>
        <v>0</v>
      </c>
    </row>
    <row r="221" spans="1:10" x14ac:dyDescent="0.2">
      <c r="A221" s="13" t="s">
        <v>147</v>
      </c>
      <c r="B221" s="272" t="s">
        <v>493</v>
      </c>
      <c r="C221" s="272" t="str">
        <f>APENs_summary!C116</f>
        <v>08081</v>
      </c>
      <c r="D221" s="272" t="str">
        <f>APENs_summary!J116</f>
        <v>31000223</v>
      </c>
      <c r="E221" s="272" t="str">
        <f>APENs_summary!K116</f>
        <v>Oil and Gas Production</v>
      </c>
      <c r="F221" s="76">
        <f>APENs_summary!N116</f>
        <v>0</v>
      </c>
      <c r="G221" s="76">
        <f>APENs_summary!O116</f>
        <v>14.335215</v>
      </c>
      <c r="H221" s="76">
        <f>APENs_summary!P116</f>
        <v>0</v>
      </c>
      <c r="I221" s="76">
        <f>APENs_summary!Q116</f>
        <v>0</v>
      </c>
      <c r="J221" s="76">
        <f>APENs_summary!R116</f>
        <v>0</v>
      </c>
    </row>
    <row r="222" spans="1:10" x14ac:dyDescent="0.2">
      <c r="A222" s="13" t="s">
        <v>147</v>
      </c>
      <c r="B222" s="272" t="s">
        <v>493</v>
      </c>
      <c r="C222" s="272" t="str">
        <f>APENs_summary!C117</f>
        <v>08081</v>
      </c>
      <c r="D222" s="272" t="str">
        <f>APENs_summary!J117</f>
        <v>31088801</v>
      </c>
      <c r="E222" s="272" t="str">
        <f>APENs_summary!K117</f>
        <v>Permitted Fugitives</v>
      </c>
      <c r="F222" s="76">
        <f>APENs_summary!N117</f>
        <v>0</v>
      </c>
      <c r="G222" s="76">
        <f>APENs_summary!O117</f>
        <v>3.67</v>
      </c>
      <c r="H222" s="76">
        <f>APENs_summary!P117</f>
        <v>0</v>
      </c>
      <c r="I222" s="76">
        <f>APENs_summary!Q117</f>
        <v>0</v>
      </c>
      <c r="J222" s="76">
        <f>APENs_summary!R117</f>
        <v>0</v>
      </c>
    </row>
    <row r="223" spans="1:10" x14ac:dyDescent="0.2">
      <c r="A223" s="13" t="s">
        <v>147</v>
      </c>
      <c r="B223" s="272" t="s">
        <v>493</v>
      </c>
      <c r="C223" s="272" t="str">
        <f>APENs_summary!C118</f>
        <v>08081</v>
      </c>
      <c r="D223" s="272" t="str">
        <f>APENs_summary!J118</f>
        <v>40400311</v>
      </c>
      <c r="E223" s="272" t="str">
        <f>APENs_summary!K118</f>
        <v>Condensate Tanks</v>
      </c>
      <c r="F223" s="76">
        <f>APENs_summary!N118</f>
        <v>0</v>
      </c>
      <c r="G223" s="76">
        <f>APENs_summary!O118</f>
        <v>1.7140800457159047</v>
      </c>
      <c r="H223" s="76">
        <f>APENs_summary!P118</f>
        <v>0</v>
      </c>
      <c r="I223" s="76">
        <f>APENs_summary!Q118</f>
        <v>0</v>
      </c>
      <c r="J223" s="76">
        <f>APENs_summary!R118</f>
        <v>0</v>
      </c>
    </row>
    <row r="224" spans="1:10" x14ac:dyDescent="0.2">
      <c r="A224" s="13" t="s">
        <v>147</v>
      </c>
      <c r="B224" s="272" t="s">
        <v>493</v>
      </c>
      <c r="C224" s="272" t="str">
        <f>APENs_summary!C119</f>
        <v>08081</v>
      </c>
      <c r="D224" s="272" t="str">
        <f>APENs_summary!J119</f>
        <v>40400311</v>
      </c>
      <c r="E224" s="272" t="str">
        <f>APENs_summary!K119</f>
        <v>Condensate Tanks</v>
      </c>
      <c r="F224" s="76">
        <f>APENs_summary!N119</f>
        <v>0</v>
      </c>
      <c r="G224" s="76">
        <f>APENs_summary!O119</f>
        <v>6.9846674800540471</v>
      </c>
      <c r="H224" s="76">
        <f>APENs_summary!P119</f>
        <v>0</v>
      </c>
      <c r="I224" s="76">
        <f>APENs_summary!Q119</f>
        <v>0</v>
      </c>
      <c r="J224" s="76">
        <f>APENs_summary!R119</f>
        <v>0</v>
      </c>
    </row>
    <row r="225" spans="1:10" x14ac:dyDescent="0.2">
      <c r="A225" s="13" t="s">
        <v>147</v>
      </c>
      <c r="B225" s="272" t="s">
        <v>493</v>
      </c>
      <c r="C225" s="272" t="str">
        <f>APENs_summary!C120</f>
        <v>08081</v>
      </c>
      <c r="D225" s="272" t="str">
        <f>APENs_summary!J120</f>
        <v>40400311</v>
      </c>
      <c r="E225" s="272" t="str">
        <f>APENs_summary!K120</f>
        <v>Condensate Tanks</v>
      </c>
      <c r="F225" s="76">
        <f>APENs_summary!N120</f>
        <v>0</v>
      </c>
      <c r="G225" s="76">
        <f>APENs_summary!O120</f>
        <v>2.97435243994124</v>
      </c>
      <c r="H225" s="76">
        <f>APENs_summary!P120</f>
        <v>0</v>
      </c>
      <c r="I225" s="76">
        <f>APENs_summary!Q120</f>
        <v>0</v>
      </c>
      <c r="J225" s="76">
        <f>APENs_summary!R120</f>
        <v>0</v>
      </c>
    </row>
    <row r="226" spans="1:10" x14ac:dyDescent="0.2">
      <c r="A226" s="13" t="s">
        <v>147</v>
      </c>
      <c r="B226" s="272" t="s">
        <v>493</v>
      </c>
      <c r="C226" s="272" t="str">
        <f>APENs_summary!C121</f>
        <v>08081</v>
      </c>
      <c r="D226" s="272" t="str">
        <f>APENs_summary!J121</f>
        <v>40400311</v>
      </c>
      <c r="E226" s="272" t="str">
        <f>APENs_summary!K121</f>
        <v>Condensate Tanks</v>
      </c>
      <c r="F226" s="76">
        <f>APENs_summary!N121</f>
        <v>0</v>
      </c>
      <c r="G226" s="76">
        <f>APENs_summary!O121</f>
        <v>3.4144909194812154</v>
      </c>
      <c r="H226" s="76">
        <f>APENs_summary!P121</f>
        <v>0</v>
      </c>
      <c r="I226" s="76">
        <f>APENs_summary!Q121</f>
        <v>0</v>
      </c>
      <c r="J226" s="76">
        <f>APENs_summary!R121</f>
        <v>0</v>
      </c>
    </row>
    <row r="227" spans="1:10" x14ac:dyDescent="0.2">
      <c r="A227" s="13" t="s">
        <v>147</v>
      </c>
      <c r="B227" s="272" t="s">
        <v>493</v>
      </c>
      <c r="C227" s="272" t="str">
        <f>APENs_summary!C122</f>
        <v>08081</v>
      </c>
      <c r="D227" s="272" t="str">
        <f>APENs_summary!J122</f>
        <v>31000301</v>
      </c>
      <c r="E227" s="272" t="str">
        <f>APENs_summary!K122</f>
        <v>Glycol Dehydrator</v>
      </c>
      <c r="F227" s="76">
        <f>APENs_summary!N122</f>
        <v>0</v>
      </c>
      <c r="G227" s="76">
        <f>APENs_summary!O122</f>
        <v>13</v>
      </c>
      <c r="H227" s="76">
        <f>APENs_summary!P122</f>
        <v>0</v>
      </c>
      <c r="I227" s="76">
        <f>APENs_summary!Q122</f>
        <v>0</v>
      </c>
      <c r="J227" s="76">
        <f>APENs_summary!R122</f>
        <v>0</v>
      </c>
    </row>
    <row r="228" spans="1:10" x14ac:dyDescent="0.2">
      <c r="A228" s="13" t="s">
        <v>147</v>
      </c>
      <c r="B228" s="272" t="s">
        <v>493</v>
      </c>
      <c r="C228" s="272" t="str">
        <f>APENs_summary!C123</f>
        <v>08081</v>
      </c>
      <c r="D228" s="272" t="str">
        <f>APENs_summary!J123</f>
        <v>40400311</v>
      </c>
      <c r="E228" s="272" t="str">
        <f>APENs_summary!K123</f>
        <v>Condensate Tanks</v>
      </c>
      <c r="F228" s="76">
        <f>APENs_summary!N123</f>
        <v>0</v>
      </c>
      <c r="G228" s="76">
        <f>APENs_summary!O123</f>
        <v>3.5539136303032262</v>
      </c>
      <c r="H228" s="76">
        <f>APENs_summary!P123</f>
        <v>0</v>
      </c>
      <c r="I228" s="76">
        <f>APENs_summary!Q123</f>
        <v>0</v>
      </c>
      <c r="J228" s="76">
        <f>APENs_summary!R123</f>
        <v>0</v>
      </c>
    </row>
    <row r="229" spans="1:10" x14ac:dyDescent="0.2">
      <c r="A229" s="13" t="s">
        <v>147</v>
      </c>
      <c r="B229" s="272" t="s">
        <v>493</v>
      </c>
      <c r="C229" s="272" t="str">
        <f>APENs_summary!C124</f>
        <v>08081</v>
      </c>
      <c r="D229" s="272" t="str">
        <f>APENs_summary!J124</f>
        <v>40400311</v>
      </c>
      <c r="E229" s="272" t="str">
        <f>APENs_summary!K124</f>
        <v>Condensate Tanks</v>
      </c>
      <c r="F229" s="76">
        <f>APENs_summary!N124</f>
        <v>0</v>
      </c>
      <c r="G229" s="76">
        <f>APENs_summary!O124</f>
        <v>2.1870237724942929</v>
      </c>
      <c r="H229" s="76">
        <f>APENs_summary!P124</f>
        <v>0</v>
      </c>
      <c r="I229" s="76">
        <f>APENs_summary!Q124</f>
        <v>0</v>
      </c>
      <c r="J229" s="76">
        <f>APENs_summary!R124</f>
        <v>0</v>
      </c>
    </row>
    <row r="230" spans="1:10" x14ac:dyDescent="0.2">
      <c r="A230" s="13" t="s">
        <v>147</v>
      </c>
      <c r="B230" s="272" t="s">
        <v>493</v>
      </c>
      <c r="C230" s="272" t="str">
        <f>APENs_summary!C125</f>
        <v>08081</v>
      </c>
      <c r="D230" s="272" t="str">
        <f>APENs_summary!J125</f>
        <v>40400311</v>
      </c>
      <c r="E230" s="272" t="str">
        <f>APENs_summary!K125</f>
        <v>Condensate Tanks</v>
      </c>
      <c r="F230" s="76">
        <f>APENs_summary!N125</f>
        <v>0</v>
      </c>
      <c r="G230" s="76">
        <f>APENs_summary!O125</f>
        <v>15.035788435898263</v>
      </c>
      <c r="H230" s="76">
        <f>APENs_summary!P125</f>
        <v>0</v>
      </c>
      <c r="I230" s="76">
        <f>APENs_summary!Q125</f>
        <v>0</v>
      </c>
      <c r="J230" s="76">
        <f>APENs_summary!R125</f>
        <v>0</v>
      </c>
    </row>
    <row r="231" spans="1:10" x14ac:dyDescent="0.2">
      <c r="A231" s="13" t="s">
        <v>147</v>
      </c>
      <c r="B231" s="272" t="s">
        <v>493</v>
      </c>
      <c r="C231" s="272" t="str">
        <f>APENs_summary!C126</f>
        <v>08081</v>
      </c>
      <c r="D231" s="272" t="str">
        <f>APENs_summary!J126</f>
        <v>40400311</v>
      </c>
      <c r="E231" s="272" t="str">
        <f>APENs_summary!K126</f>
        <v>Condensate Tanks</v>
      </c>
      <c r="F231" s="76">
        <f>APENs_summary!N126</f>
        <v>0</v>
      </c>
      <c r="G231" s="76">
        <f>APENs_summary!O126</f>
        <v>2.1870237724942929</v>
      </c>
      <c r="H231" s="76">
        <f>APENs_summary!P126</f>
        <v>0</v>
      </c>
      <c r="I231" s="76">
        <f>APENs_summary!Q126</f>
        <v>0</v>
      </c>
      <c r="J231" s="76">
        <f>APENs_summary!R126</f>
        <v>0</v>
      </c>
    </row>
    <row r="232" spans="1:10" x14ac:dyDescent="0.2">
      <c r="A232" s="13" t="s">
        <v>147</v>
      </c>
      <c r="B232" s="272" t="s">
        <v>493</v>
      </c>
      <c r="C232" s="272" t="str">
        <f>APENs_summary!C127</f>
        <v>08081</v>
      </c>
      <c r="D232" s="272" t="str">
        <f>APENs_summary!J127</f>
        <v>40400311</v>
      </c>
      <c r="E232" s="272" t="str">
        <f>APENs_summary!K127</f>
        <v>Condensate Tanks</v>
      </c>
      <c r="F232" s="76">
        <f>APENs_summary!N127</f>
        <v>0</v>
      </c>
      <c r="G232" s="76">
        <f>APENs_summary!O127</f>
        <v>0.82013391468535979</v>
      </c>
      <c r="H232" s="76">
        <f>APENs_summary!P127</f>
        <v>0</v>
      </c>
      <c r="I232" s="76">
        <f>APENs_summary!Q127</f>
        <v>0</v>
      </c>
      <c r="J232" s="76">
        <f>APENs_summary!R127</f>
        <v>0</v>
      </c>
    </row>
    <row r="233" spans="1:10" x14ac:dyDescent="0.2">
      <c r="A233" s="13" t="s">
        <v>147</v>
      </c>
      <c r="B233" s="272" t="s">
        <v>493</v>
      </c>
      <c r="C233" s="272" t="str">
        <f>APENs_summary!C128</f>
        <v>08081</v>
      </c>
      <c r="D233" s="272" t="str">
        <f>APENs_summary!J128</f>
        <v>40400311</v>
      </c>
      <c r="E233" s="272" t="str">
        <f>APENs_summary!K128</f>
        <v>Condensate Tanks</v>
      </c>
      <c r="F233" s="76">
        <f>APENs_summary!N128</f>
        <v>0</v>
      </c>
      <c r="G233" s="76">
        <f>APENs_summary!O128</f>
        <v>0.82013391468535979</v>
      </c>
      <c r="H233" s="76">
        <f>APENs_summary!P128</f>
        <v>0</v>
      </c>
      <c r="I233" s="76">
        <f>APENs_summary!Q128</f>
        <v>0</v>
      </c>
      <c r="J233" s="76">
        <f>APENs_summary!R128</f>
        <v>0</v>
      </c>
    </row>
    <row r="234" spans="1:10" x14ac:dyDescent="0.2">
      <c r="A234" s="13" t="s">
        <v>147</v>
      </c>
      <c r="B234" s="272" t="s">
        <v>493</v>
      </c>
      <c r="C234" s="272" t="str">
        <f>APENs_summary!C129</f>
        <v>08081</v>
      </c>
      <c r="D234" s="272" t="str">
        <f>APENs_summary!J129</f>
        <v>40400311</v>
      </c>
      <c r="E234" s="272" t="str">
        <f>APENs_summary!K129</f>
        <v>Condensate Tanks</v>
      </c>
      <c r="F234" s="76">
        <f>APENs_summary!N129</f>
        <v>0</v>
      </c>
      <c r="G234" s="76">
        <f>APENs_summary!O129</f>
        <v>4.7841145023312661</v>
      </c>
      <c r="H234" s="76">
        <f>APENs_summary!P129</f>
        <v>0</v>
      </c>
      <c r="I234" s="76">
        <f>APENs_summary!Q129</f>
        <v>0</v>
      </c>
      <c r="J234" s="76">
        <f>APENs_summary!R129</f>
        <v>0</v>
      </c>
    </row>
    <row r="235" spans="1:10" x14ac:dyDescent="0.2">
      <c r="A235" s="13" t="s">
        <v>147</v>
      </c>
      <c r="B235" s="272" t="s">
        <v>493</v>
      </c>
      <c r="C235" s="272" t="str">
        <f>APENs_summary!C130</f>
        <v>08081</v>
      </c>
      <c r="D235" s="272" t="str">
        <f>APENs_summary!J130</f>
        <v>40400311</v>
      </c>
      <c r="E235" s="272" t="str">
        <f>APENs_summary!K130</f>
        <v>Condensate Tanks</v>
      </c>
      <c r="F235" s="76">
        <f>APENs_summary!N130</f>
        <v>0</v>
      </c>
      <c r="G235" s="76">
        <f>APENs_summary!O130</f>
        <v>4.7841145023312661</v>
      </c>
      <c r="H235" s="76">
        <f>APENs_summary!P130</f>
        <v>0</v>
      </c>
      <c r="I235" s="76">
        <f>APENs_summary!Q130</f>
        <v>0</v>
      </c>
      <c r="J235" s="76">
        <f>APENs_summary!R130</f>
        <v>0</v>
      </c>
    </row>
    <row r="236" spans="1:10" x14ac:dyDescent="0.2">
      <c r="A236" s="13" t="s">
        <v>147</v>
      </c>
      <c r="B236" s="272" t="s">
        <v>493</v>
      </c>
      <c r="C236" s="272" t="str">
        <f>APENs_summary!C131</f>
        <v>08081</v>
      </c>
      <c r="D236" s="272" t="str">
        <f>APENs_summary!J131</f>
        <v>40400311</v>
      </c>
      <c r="E236" s="272" t="str">
        <f>APENs_summary!K131</f>
        <v>Condensate Tanks</v>
      </c>
      <c r="F236" s="76">
        <f>APENs_summary!N131</f>
        <v>0</v>
      </c>
      <c r="G236" s="76">
        <f>APENs_summary!O131</f>
        <v>1.1232493472444176</v>
      </c>
      <c r="H236" s="76">
        <f>APENs_summary!P131</f>
        <v>0</v>
      </c>
      <c r="I236" s="76">
        <f>APENs_summary!Q131</f>
        <v>0</v>
      </c>
      <c r="J236" s="76">
        <f>APENs_summary!R131</f>
        <v>0</v>
      </c>
    </row>
    <row r="237" spans="1:10" x14ac:dyDescent="0.2">
      <c r="A237" s="13" t="s">
        <v>147</v>
      </c>
      <c r="B237" s="272" t="s">
        <v>493</v>
      </c>
      <c r="C237" s="272" t="str">
        <f>APENs_summary!C132</f>
        <v>08081</v>
      </c>
      <c r="D237" s="272" t="str">
        <f>APENs_summary!J132</f>
        <v>31000223</v>
      </c>
      <c r="E237" s="272" t="str">
        <f>APENs_summary!K132</f>
        <v>Oil and Gas Production</v>
      </c>
      <c r="F237" s="76">
        <f>APENs_summary!N132</f>
        <v>0</v>
      </c>
      <c r="G237" s="76">
        <f>APENs_summary!O132</f>
        <v>14.183937</v>
      </c>
      <c r="H237" s="76">
        <f>APENs_summary!P132</f>
        <v>0</v>
      </c>
      <c r="I237" s="76">
        <f>APENs_summary!Q132</f>
        <v>0</v>
      </c>
      <c r="J237" s="76">
        <f>APENs_summary!R132</f>
        <v>0</v>
      </c>
    </row>
    <row r="238" spans="1:10" x14ac:dyDescent="0.2">
      <c r="A238" s="13" t="s">
        <v>147</v>
      </c>
      <c r="B238" s="272" t="s">
        <v>493</v>
      </c>
      <c r="C238" s="272" t="str">
        <f>APENs_summary!C133</f>
        <v>08081</v>
      </c>
      <c r="D238" s="272" t="str">
        <f>APENs_summary!J133</f>
        <v>31088801</v>
      </c>
      <c r="E238" s="272" t="str">
        <f>APENs_summary!K133</f>
        <v>Permitted Fugitives</v>
      </c>
      <c r="F238" s="76">
        <f>APENs_summary!N133</f>
        <v>0</v>
      </c>
      <c r="G238" s="76">
        <f>APENs_summary!O133</f>
        <v>3.69</v>
      </c>
      <c r="H238" s="76">
        <f>APENs_summary!P133</f>
        <v>0</v>
      </c>
      <c r="I238" s="76">
        <f>APENs_summary!Q133</f>
        <v>0</v>
      </c>
      <c r="J238" s="76">
        <f>APENs_summary!R133</f>
        <v>0</v>
      </c>
    </row>
    <row r="239" spans="1:10" x14ac:dyDescent="0.2">
      <c r="A239" s="13" t="s">
        <v>147</v>
      </c>
      <c r="B239" s="272" t="s">
        <v>493</v>
      </c>
      <c r="C239" s="272" t="str">
        <f>APENs_summary!C134</f>
        <v>08081</v>
      </c>
      <c r="D239" s="272" t="str">
        <f>APENs_summary!J134</f>
        <v>40400311</v>
      </c>
      <c r="E239" s="272" t="str">
        <f>APENs_summary!K134</f>
        <v>Condensate Tanks</v>
      </c>
      <c r="F239" s="76">
        <f>APENs_summary!N134</f>
        <v>0</v>
      </c>
      <c r="G239" s="76">
        <f>APENs_summary!O134</f>
        <v>6.2875675945692011</v>
      </c>
      <c r="H239" s="76">
        <f>APENs_summary!P134</f>
        <v>0</v>
      </c>
      <c r="I239" s="76">
        <f>APENs_summary!Q134</f>
        <v>0</v>
      </c>
      <c r="J239" s="76">
        <f>APENs_summary!R134</f>
        <v>0</v>
      </c>
    </row>
    <row r="240" spans="1:10" x14ac:dyDescent="0.2">
      <c r="A240" s="13" t="s">
        <v>147</v>
      </c>
      <c r="B240" s="272" t="s">
        <v>493</v>
      </c>
      <c r="C240" s="272" t="str">
        <f>APENs_summary!C135</f>
        <v>08081</v>
      </c>
      <c r="D240" s="272" t="str">
        <f>APENs_summary!J135</f>
        <v>40400315</v>
      </c>
      <c r="E240" s="272" t="str">
        <f>APENs_summary!K135</f>
        <v>Condensate Tanks</v>
      </c>
      <c r="F240" s="76">
        <f>APENs_summary!N135</f>
        <v>0</v>
      </c>
      <c r="G240" s="76">
        <f>APENs_summary!O135</f>
        <v>5.7900296370858984</v>
      </c>
      <c r="H240" s="76">
        <f>APENs_summary!P135</f>
        <v>0</v>
      </c>
      <c r="I240" s="76">
        <f>APENs_summary!Q135</f>
        <v>0</v>
      </c>
      <c r="J240" s="76">
        <f>APENs_summary!R135</f>
        <v>0</v>
      </c>
    </row>
    <row r="241" spans="1:10" x14ac:dyDescent="0.2">
      <c r="A241" s="13" t="s">
        <v>147</v>
      </c>
      <c r="B241" s="272" t="s">
        <v>493</v>
      </c>
      <c r="C241" s="272" t="str">
        <f>APENs_summary!C136</f>
        <v>08103</v>
      </c>
      <c r="D241" s="272" t="str">
        <f>APENs_summary!J136</f>
        <v>20200202</v>
      </c>
      <c r="E241" s="272" t="str">
        <f>APENs_summary!K136</f>
        <v>Compressor Engines</v>
      </c>
      <c r="F241" s="76">
        <f>APENs_summary!N136</f>
        <v>0</v>
      </c>
      <c r="G241" s="76">
        <f>APENs_summary!O136</f>
        <v>0</v>
      </c>
      <c r="H241" s="76">
        <f>APENs_summary!P136</f>
        <v>0.70001400000000003</v>
      </c>
      <c r="I241" s="76">
        <f>APENs_summary!Q136</f>
        <v>0</v>
      </c>
      <c r="J241" s="76">
        <f>APENs_summary!R136</f>
        <v>0</v>
      </c>
    </row>
    <row r="242" spans="1:10" x14ac:dyDescent="0.2">
      <c r="A242" s="13" t="s">
        <v>147</v>
      </c>
      <c r="B242" s="272" t="s">
        <v>493</v>
      </c>
      <c r="C242" s="272" t="str">
        <f>APENs_summary!C137</f>
        <v>08103</v>
      </c>
      <c r="D242" s="272" t="str">
        <f>APENs_summary!J137</f>
        <v>20200202</v>
      </c>
      <c r="E242" s="272" t="str">
        <f>APENs_summary!K137</f>
        <v>Compressor Engines</v>
      </c>
      <c r="F242" s="76">
        <f>APENs_summary!N137</f>
        <v>10.000012</v>
      </c>
      <c r="G242" s="76">
        <f>APENs_summary!O137</f>
        <v>0</v>
      </c>
      <c r="H242" s="76">
        <f>APENs_summary!P137</f>
        <v>0</v>
      </c>
      <c r="I242" s="76">
        <f>APENs_summary!Q137</f>
        <v>0</v>
      </c>
      <c r="J242" s="76">
        <f>APENs_summary!R137</f>
        <v>0</v>
      </c>
    </row>
    <row r="243" spans="1:10" x14ac:dyDescent="0.2">
      <c r="A243" s="13" t="s">
        <v>147</v>
      </c>
      <c r="B243" s="272" t="s">
        <v>493</v>
      </c>
      <c r="C243" s="272" t="str">
        <f>APENs_summary!C138</f>
        <v>08103</v>
      </c>
      <c r="D243" s="272" t="str">
        <f>APENs_summary!J138</f>
        <v>20200202</v>
      </c>
      <c r="E243" s="272" t="str">
        <f>APENs_summary!K138</f>
        <v>Compressor Engines</v>
      </c>
      <c r="F243" s="76">
        <f>APENs_summary!N138</f>
        <v>0</v>
      </c>
      <c r="G243" s="76">
        <f>APENs_summary!O138</f>
        <v>0</v>
      </c>
      <c r="H243" s="76">
        <f>APENs_summary!P138</f>
        <v>0</v>
      </c>
      <c r="I243" s="76">
        <f>APENs_summary!Q138</f>
        <v>0</v>
      </c>
      <c r="J243" s="76">
        <f>APENs_summary!R138</f>
        <v>0.14899999999999999</v>
      </c>
    </row>
    <row r="244" spans="1:10" x14ac:dyDescent="0.2">
      <c r="A244" s="13" t="s">
        <v>147</v>
      </c>
      <c r="B244" s="272" t="s">
        <v>493</v>
      </c>
      <c r="C244" s="272" t="str">
        <f>APENs_summary!C139</f>
        <v>08103</v>
      </c>
      <c r="D244" s="272" t="str">
        <f>APENs_summary!J139</f>
        <v>20200202</v>
      </c>
      <c r="E244" s="272" t="str">
        <f>APENs_summary!K139</f>
        <v>Compressor Engines</v>
      </c>
      <c r="F244" s="76">
        <f>APENs_summary!N139</f>
        <v>0</v>
      </c>
      <c r="G244" s="76">
        <f>APENs_summary!O139</f>
        <v>0</v>
      </c>
      <c r="H244" s="76">
        <f>APENs_summary!P139</f>
        <v>0</v>
      </c>
      <c r="I244" s="76">
        <f>APENs_summary!Q139</f>
        <v>0</v>
      </c>
      <c r="J244" s="76">
        <f>APENs_summary!R139</f>
        <v>0</v>
      </c>
    </row>
    <row r="245" spans="1:10" x14ac:dyDescent="0.2">
      <c r="A245" s="13" t="s">
        <v>147</v>
      </c>
      <c r="B245" s="272" t="s">
        <v>493</v>
      </c>
      <c r="C245" s="272" t="str">
        <f>APENs_summary!C140</f>
        <v>08103</v>
      </c>
      <c r="D245" s="272" t="str">
        <f>APENs_summary!J140</f>
        <v>20200202</v>
      </c>
      <c r="E245" s="272" t="str">
        <f>APENs_summary!K140</f>
        <v>Compressor Engines</v>
      </c>
      <c r="F245" s="76">
        <f>APENs_summary!N140</f>
        <v>0</v>
      </c>
      <c r="G245" s="76">
        <f>APENs_summary!O140</f>
        <v>0</v>
      </c>
      <c r="H245" s="76">
        <f>APENs_summary!P140</f>
        <v>0</v>
      </c>
      <c r="I245" s="76">
        <f>APENs_summary!Q140</f>
        <v>8.94E-3</v>
      </c>
      <c r="J245" s="76">
        <f>APENs_summary!R140</f>
        <v>0</v>
      </c>
    </row>
    <row r="246" spans="1:10" x14ac:dyDescent="0.2">
      <c r="A246" s="13" t="s">
        <v>147</v>
      </c>
      <c r="B246" s="272" t="s">
        <v>493</v>
      </c>
      <c r="C246" s="272" t="str">
        <f>APENs_summary!C141</f>
        <v>08103</v>
      </c>
      <c r="D246" s="272" t="str">
        <f>APENs_summary!J141</f>
        <v>20200202</v>
      </c>
      <c r="E246" s="272" t="str">
        <f>APENs_summary!K141</f>
        <v>Compressor Engines</v>
      </c>
      <c r="F246" s="76">
        <f>APENs_summary!N141</f>
        <v>0</v>
      </c>
      <c r="G246" s="76">
        <f>APENs_summary!O141</f>
        <v>1.2600020000000001</v>
      </c>
      <c r="H246" s="76">
        <f>APENs_summary!P141</f>
        <v>0</v>
      </c>
      <c r="I246" s="76">
        <f>APENs_summary!Q141</f>
        <v>0</v>
      </c>
      <c r="J246" s="76">
        <f>APENs_summary!R141</f>
        <v>0</v>
      </c>
    </row>
    <row r="247" spans="1:10" x14ac:dyDescent="0.2">
      <c r="A247" s="13" t="s">
        <v>147</v>
      </c>
      <c r="B247" s="272" t="s">
        <v>493</v>
      </c>
      <c r="C247" s="272" t="str">
        <f>APENs_summary!C142</f>
        <v>08103</v>
      </c>
      <c r="D247" s="272" t="str">
        <f>APENs_summary!J142</f>
        <v>20200254</v>
      </c>
      <c r="E247" s="272" t="str">
        <f>APENs_summary!K142</f>
        <v>Compressor Engines</v>
      </c>
      <c r="F247" s="76">
        <f>APENs_summary!N142</f>
        <v>0</v>
      </c>
      <c r="G247" s="76">
        <f>APENs_summary!O142</f>
        <v>0</v>
      </c>
      <c r="H247" s="76">
        <f>APENs_summary!P142</f>
        <v>1.72</v>
      </c>
      <c r="I247" s="76">
        <f>APENs_summary!Q142</f>
        <v>0</v>
      </c>
      <c r="J247" s="76">
        <f>APENs_summary!R142</f>
        <v>0</v>
      </c>
    </row>
    <row r="248" spans="1:10" x14ac:dyDescent="0.2">
      <c r="A248" s="13" t="s">
        <v>147</v>
      </c>
      <c r="B248" s="272" t="s">
        <v>493</v>
      </c>
      <c r="C248" s="272" t="str">
        <f>APENs_summary!C143</f>
        <v>08103</v>
      </c>
      <c r="D248" s="272" t="str">
        <f>APENs_summary!J143</f>
        <v>20200254</v>
      </c>
      <c r="E248" s="272" t="str">
        <f>APENs_summary!K143</f>
        <v>Compressor Engines</v>
      </c>
      <c r="F248" s="76">
        <f>APENs_summary!N143</f>
        <v>22</v>
      </c>
      <c r="G248" s="76">
        <f>APENs_summary!O143</f>
        <v>0</v>
      </c>
      <c r="H248" s="76">
        <f>APENs_summary!P143</f>
        <v>0</v>
      </c>
      <c r="I248" s="76">
        <f>APENs_summary!Q143</f>
        <v>0</v>
      </c>
      <c r="J248" s="76">
        <f>APENs_summary!R143</f>
        <v>0</v>
      </c>
    </row>
    <row r="249" spans="1:10" x14ac:dyDescent="0.2">
      <c r="A249" s="13" t="s">
        <v>147</v>
      </c>
      <c r="B249" s="272" t="s">
        <v>493</v>
      </c>
      <c r="C249" s="272" t="str">
        <f>APENs_summary!C144</f>
        <v>08103</v>
      </c>
      <c r="D249" s="272" t="str">
        <f>APENs_summary!J144</f>
        <v>20200254</v>
      </c>
      <c r="E249" s="272" t="str">
        <f>APENs_summary!K144</f>
        <v>Compressor Engines</v>
      </c>
      <c r="F249" s="76">
        <f>APENs_summary!N144</f>
        <v>0</v>
      </c>
      <c r="G249" s="76">
        <f>APENs_summary!O144</f>
        <v>0</v>
      </c>
      <c r="H249" s="76">
        <f>APENs_summary!P144</f>
        <v>0</v>
      </c>
      <c r="I249" s="76">
        <f>APENs_summary!Q144</f>
        <v>0</v>
      </c>
      <c r="J249" s="76">
        <f>APENs_summary!R144</f>
        <v>0.44800000000000001</v>
      </c>
    </row>
    <row r="250" spans="1:10" x14ac:dyDescent="0.2">
      <c r="A250" s="13" t="s">
        <v>147</v>
      </c>
      <c r="B250" s="272" t="s">
        <v>493</v>
      </c>
      <c r="C250" s="272" t="str">
        <f>APENs_summary!C145</f>
        <v>08103</v>
      </c>
      <c r="D250" s="272" t="str">
        <f>APENs_summary!J145</f>
        <v>20200254</v>
      </c>
      <c r="E250" s="272" t="str">
        <f>APENs_summary!K145</f>
        <v>Compressor Engines</v>
      </c>
      <c r="F250" s="76">
        <f>APENs_summary!N145</f>
        <v>0</v>
      </c>
      <c r="G250" s="76">
        <f>APENs_summary!O145</f>
        <v>0</v>
      </c>
      <c r="H250" s="76">
        <f>APENs_summary!P145</f>
        <v>0</v>
      </c>
      <c r="I250" s="76">
        <f>APENs_summary!Q145</f>
        <v>0</v>
      </c>
      <c r="J250" s="76">
        <f>APENs_summary!R145</f>
        <v>0</v>
      </c>
    </row>
    <row r="251" spans="1:10" x14ac:dyDescent="0.2">
      <c r="A251" s="13" t="s">
        <v>147</v>
      </c>
      <c r="B251" s="272" t="s">
        <v>493</v>
      </c>
      <c r="C251" s="272" t="str">
        <f>APENs_summary!C146</f>
        <v>08103</v>
      </c>
      <c r="D251" s="272" t="str">
        <f>APENs_summary!J146</f>
        <v>20200254</v>
      </c>
      <c r="E251" s="272" t="str">
        <f>APENs_summary!K146</f>
        <v>Compressor Engines</v>
      </c>
      <c r="F251" s="76">
        <f>APENs_summary!N146</f>
        <v>0</v>
      </c>
      <c r="G251" s="76">
        <f>APENs_summary!O146</f>
        <v>0</v>
      </c>
      <c r="H251" s="76">
        <f>APENs_summary!P146</f>
        <v>0</v>
      </c>
      <c r="I251" s="76">
        <f>APENs_summary!Q146</f>
        <v>2.6880000000000001E-2</v>
      </c>
      <c r="J251" s="76">
        <f>APENs_summary!R146</f>
        <v>0</v>
      </c>
    </row>
    <row r="252" spans="1:10" x14ac:dyDescent="0.2">
      <c r="A252" s="13" t="s">
        <v>147</v>
      </c>
      <c r="B252" s="272" t="s">
        <v>493</v>
      </c>
      <c r="C252" s="272" t="str">
        <f>APENs_summary!C147</f>
        <v>08103</v>
      </c>
      <c r="D252" s="272" t="str">
        <f>APENs_summary!J147</f>
        <v>20200254</v>
      </c>
      <c r="E252" s="272" t="str">
        <f>APENs_summary!K147</f>
        <v>Compressor Engines</v>
      </c>
      <c r="F252" s="76">
        <f>APENs_summary!N147</f>
        <v>0</v>
      </c>
      <c r="G252" s="76">
        <f>APENs_summary!O147</f>
        <v>3.23</v>
      </c>
      <c r="H252" s="76">
        <f>APENs_summary!P147</f>
        <v>0</v>
      </c>
      <c r="I252" s="76">
        <f>APENs_summary!Q147</f>
        <v>0</v>
      </c>
      <c r="J252" s="76">
        <f>APENs_summary!R147</f>
        <v>0</v>
      </c>
    </row>
    <row r="253" spans="1:10" x14ac:dyDescent="0.2">
      <c r="A253" s="13" t="s">
        <v>147</v>
      </c>
      <c r="B253" s="272" t="s">
        <v>493</v>
      </c>
      <c r="C253" s="272" t="str">
        <f>APENs_summary!C148</f>
        <v>08103</v>
      </c>
      <c r="D253" s="272" t="str">
        <f>APENs_summary!J148</f>
        <v>20200254</v>
      </c>
      <c r="E253" s="272" t="str">
        <f>APENs_summary!K148</f>
        <v>Compressor Engines</v>
      </c>
      <c r="F253" s="76">
        <f>APENs_summary!N148</f>
        <v>0</v>
      </c>
      <c r="G253" s="76">
        <f>APENs_summary!O148</f>
        <v>0</v>
      </c>
      <c r="H253" s="76">
        <f>APENs_summary!P148</f>
        <v>6</v>
      </c>
      <c r="I253" s="76">
        <f>APENs_summary!Q148</f>
        <v>0</v>
      </c>
      <c r="J253" s="76">
        <f>APENs_summary!R148</f>
        <v>0</v>
      </c>
    </row>
    <row r="254" spans="1:10" x14ac:dyDescent="0.2">
      <c r="A254" s="13" t="s">
        <v>147</v>
      </c>
      <c r="B254" s="272" t="s">
        <v>493</v>
      </c>
      <c r="C254" s="272" t="str">
        <f>APENs_summary!C149</f>
        <v>08103</v>
      </c>
      <c r="D254" s="272" t="str">
        <f>APENs_summary!J149</f>
        <v>20200254</v>
      </c>
      <c r="E254" s="272" t="str">
        <f>APENs_summary!K149</f>
        <v>Compressor Engines</v>
      </c>
      <c r="F254" s="76">
        <f>APENs_summary!N149</f>
        <v>24</v>
      </c>
      <c r="G254" s="76">
        <f>APENs_summary!O149</f>
        <v>0</v>
      </c>
      <c r="H254" s="76">
        <f>APENs_summary!P149</f>
        <v>0</v>
      </c>
      <c r="I254" s="76">
        <f>APENs_summary!Q149</f>
        <v>0</v>
      </c>
      <c r="J254" s="76">
        <f>APENs_summary!R149</f>
        <v>0</v>
      </c>
    </row>
    <row r="255" spans="1:10" x14ac:dyDescent="0.2">
      <c r="A255" s="13" t="s">
        <v>147</v>
      </c>
      <c r="B255" s="272" t="s">
        <v>493</v>
      </c>
      <c r="C255" s="272" t="str">
        <f>APENs_summary!C150</f>
        <v>08103</v>
      </c>
      <c r="D255" s="272" t="str">
        <f>APENs_summary!J150</f>
        <v>20200254</v>
      </c>
      <c r="E255" s="272" t="str">
        <f>APENs_summary!K150</f>
        <v>Compressor Engines</v>
      </c>
      <c r="F255" s="76">
        <f>APENs_summary!N150</f>
        <v>0</v>
      </c>
      <c r="G255" s="76">
        <f>APENs_summary!O150</f>
        <v>0</v>
      </c>
      <c r="H255" s="76">
        <f>APENs_summary!P150</f>
        <v>0</v>
      </c>
      <c r="I255" s="76">
        <f>APENs_summary!Q150</f>
        <v>0</v>
      </c>
      <c r="J255" s="76">
        <f>APENs_summary!R150</f>
        <v>1.0834999999999999</v>
      </c>
    </row>
    <row r="256" spans="1:10" x14ac:dyDescent="0.2">
      <c r="A256" s="13" t="s">
        <v>147</v>
      </c>
      <c r="B256" s="272" t="s">
        <v>493</v>
      </c>
      <c r="C256" s="272" t="str">
        <f>APENs_summary!C151</f>
        <v>08103</v>
      </c>
      <c r="D256" s="272" t="str">
        <f>APENs_summary!J151</f>
        <v>20200254</v>
      </c>
      <c r="E256" s="272" t="str">
        <f>APENs_summary!K151</f>
        <v>Compressor Engines</v>
      </c>
      <c r="F256" s="76">
        <f>APENs_summary!N151</f>
        <v>0</v>
      </c>
      <c r="G256" s="76">
        <f>APENs_summary!O151</f>
        <v>0</v>
      </c>
      <c r="H256" s="76">
        <f>APENs_summary!P151</f>
        <v>0</v>
      </c>
      <c r="I256" s="76">
        <f>APENs_summary!Q151</f>
        <v>0</v>
      </c>
      <c r="J256" s="76">
        <f>APENs_summary!R151</f>
        <v>0</v>
      </c>
    </row>
    <row r="257" spans="1:10" x14ac:dyDescent="0.2">
      <c r="A257" s="13" t="s">
        <v>147</v>
      </c>
      <c r="B257" s="272" t="s">
        <v>493</v>
      </c>
      <c r="C257" s="272" t="str">
        <f>APENs_summary!C152</f>
        <v>08103</v>
      </c>
      <c r="D257" s="272" t="str">
        <f>APENs_summary!J152</f>
        <v>20200254</v>
      </c>
      <c r="E257" s="272" t="str">
        <f>APENs_summary!K152</f>
        <v>Compressor Engines</v>
      </c>
      <c r="F257" s="76">
        <f>APENs_summary!N152</f>
        <v>0</v>
      </c>
      <c r="G257" s="76">
        <f>APENs_summary!O152</f>
        <v>0</v>
      </c>
      <c r="H257" s="76">
        <f>APENs_summary!P152</f>
        <v>0</v>
      </c>
      <c r="I257" s="76">
        <f>APENs_summary!Q152</f>
        <v>6.5009999999999998E-2</v>
      </c>
      <c r="J257" s="76">
        <f>APENs_summary!R152</f>
        <v>0</v>
      </c>
    </row>
    <row r="258" spans="1:10" x14ac:dyDescent="0.2">
      <c r="A258" s="13" t="s">
        <v>147</v>
      </c>
      <c r="B258" s="272" t="s">
        <v>493</v>
      </c>
      <c r="C258" s="272" t="str">
        <f>APENs_summary!C153</f>
        <v>08103</v>
      </c>
      <c r="D258" s="272" t="str">
        <f>APENs_summary!J153</f>
        <v>20200254</v>
      </c>
      <c r="E258" s="272" t="str">
        <f>APENs_summary!K153</f>
        <v>Compressor Engines</v>
      </c>
      <c r="F258" s="76">
        <f>APENs_summary!N153</f>
        <v>0</v>
      </c>
      <c r="G258" s="76">
        <f>APENs_summary!O153</f>
        <v>8.57</v>
      </c>
      <c r="H258" s="76">
        <f>APENs_summary!P153</f>
        <v>0</v>
      </c>
      <c r="I258" s="76">
        <f>APENs_summary!Q153</f>
        <v>0</v>
      </c>
      <c r="J258" s="76">
        <f>APENs_summary!R153</f>
        <v>0</v>
      </c>
    </row>
    <row r="259" spans="1:10" x14ac:dyDescent="0.2">
      <c r="A259" s="13" t="s">
        <v>147</v>
      </c>
      <c r="B259" s="272" t="s">
        <v>493</v>
      </c>
      <c r="C259" s="272" t="str">
        <f>APENs_summary!C154</f>
        <v>08103</v>
      </c>
      <c r="D259" s="272" t="str">
        <f>APENs_summary!J154</f>
        <v>20200254</v>
      </c>
      <c r="E259" s="272" t="str">
        <f>APENs_summary!K154</f>
        <v>Compressor Engines</v>
      </c>
      <c r="F259" s="76">
        <f>APENs_summary!N154</f>
        <v>0</v>
      </c>
      <c r="G259" s="76">
        <f>APENs_summary!O154</f>
        <v>0</v>
      </c>
      <c r="H259" s="76">
        <f>APENs_summary!P154</f>
        <v>1.72</v>
      </c>
      <c r="I259" s="76">
        <f>APENs_summary!Q154</f>
        <v>0</v>
      </c>
      <c r="J259" s="76">
        <f>APENs_summary!R154</f>
        <v>0</v>
      </c>
    </row>
    <row r="260" spans="1:10" x14ac:dyDescent="0.2">
      <c r="A260" s="13" t="s">
        <v>147</v>
      </c>
      <c r="B260" s="272" t="s">
        <v>493</v>
      </c>
      <c r="C260" s="272" t="str">
        <f>APENs_summary!C155</f>
        <v>08103</v>
      </c>
      <c r="D260" s="272" t="str">
        <f>APENs_summary!J155</f>
        <v>20200254</v>
      </c>
      <c r="E260" s="272" t="str">
        <f>APENs_summary!K155</f>
        <v>Compressor Engines</v>
      </c>
      <c r="F260" s="76">
        <f>APENs_summary!N155</f>
        <v>0</v>
      </c>
      <c r="G260" s="76">
        <f>APENs_summary!O155</f>
        <v>0</v>
      </c>
      <c r="H260" s="76">
        <f>APENs_summary!P155</f>
        <v>1.72</v>
      </c>
      <c r="I260" s="76">
        <f>APENs_summary!Q155</f>
        <v>0</v>
      </c>
      <c r="J260" s="76">
        <f>APENs_summary!R155</f>
        <v>0</v>
      </c>
    </row>
    <row r="261" spans="1:10" x14ac:dyDescent="0.2">
      <c r="A261" s="13" t="s">
        <v>147</v>
      </c>
      <c r="B261" s="272" t="s">
        <v>493</v>
      </c>
      <c r="C261" s="272" t="str">
        <f>APENs_summary!C156</f>
        <v>08103</v>
      </c>
      <c r="D261" s="272" t="str">
        <f>APENs_summary!J156</f>
        <v>20200254</v>
      </c>
      <c r="E261" s="272" t="str">
        <f>APENs_summary!K156</f>
        <v>Compressor Engines</v>
      </c>
      <c r="F261" s="76">
        <f>APENs_summary!N156</f>
        <v>22</v>
      </c>
      <c r="G261" s="76">
        <f>APENs_summary!O156</f>
        <v>0</v>
      </c>
      <c r="H261" s="76">
        <f>APENs_summary!P156</f>
        <v>0</v>
      </c>
      <c r="I261" s="76">
        <f>APENs_summary!Q156</f>
        <v>0</v>
      </c>
      <c r="J261" s="76">
        <f>APENs_summary!R156</f>
        <v>0</v>
      </c>
    </row>
    <row r="262" spans="1:10" x14ac:dyDescent="0.2">
      <c r="A262" s="13" t="s">
        <v>147</v>
      </c>
      <c r="B262" s="272" t="s">
        <v>493</v>
      </c>
      <c r="C262" s="272" t="str">
        <f>APENs_summary!C157</f>
        <v>08103</v>
      </c>
      <c r="D262" s="272" t="str">
        <f>APENs_summary!J157</f>
        <v>20200254</v>
      </c>
      <c r="E262" s="272" t="str">
        <f>APENs_summary!K157</f>
        <v>Compressor Engines</v>
      </c>
      <c r="F262" s="76">
        <f>APENs_summary!N157</f>
        <v>22</v>
      </c>
      <c r="G262" s="76">
        <f>APENs_summary!O157</f>
        <v>0</v>
      </c>
      <c r="H262" s="76">
        <f>APENs_summary!P157</f>
        <v>0</v>
      </c>
      <c r="I262" s="76">
        <f>APENs_summary!Q157</f>
        <v>0</v>
      </c>
      <c r="J262" s="76">
        <f>APENs_summary!R157</f>
        <v>0</v>
      </c>
    </row>
    <row r="263" spans="1:10" x14ac:dyDescent="0.2">
      <c r="A263" s="13" t="s">
        <v>147</v>
      </c>
      <c r="B263" s="272" t="s">
        <v>493</v>
      </c>
      <c r="C263" s="272" t="str">
        <f>APENs_summary!C158</f>
        <v>08103</v>
      </c>
      <c r="D263" s="272" t="str">
        <f>APENs_summary!J158</f>
        <v>20200254</v>
      </c>
      <c r="E263" s="272" t="str">
        <f>APENs_summary!K158</f>
        <v>Compressor Engines</v>
      </c>
      <c r="F263" s="76">
        <f>APENs_summary!N158</f>
        <v>0</v>
      </c>
      <c r="G263" s="76">
        <f>APENs_summary!O158</f>
        <v>0</v>
      </c>
      <c r="H263" s="76">
        <f>APENs_summary!P158</f>
        <v>0</v>
      </c>
      <c r="I263" s="76">
        <f>APENs_summary!Q158</f>
        <v>0</v>
      </c>
      <c r="J263" s="76">
        <f>APENs_summary!R158</f>
        <v>0.44800000000000001</v>
      </c>
    </row>
    <row r="264" spans="1:10" x14ac:dyDescent="0.2">
      <c r="A264" s="13" t="s">
        <v>147</v>
      </c>
      <c r="B264" s="272" t="s">
        <v>493</v>
      </c>
      <c r="C264" s="272" t="str">
        <f>APENs_summary!C159</f>
        <v>08103</v>
      </c>
      <c r="D264" s="272" t="str">
        <f>APENs_summary!J159</f>
        <v>20200254</v>
      </c>
      <c r="E264" s="272" t="str">
        <f>APENs_summary!K159</f>
        <v>Compressor Engines</v>
      </c>
      <c r="F264" s="76">
        <f>APENs_summary!N159</f>
        <v>0</v>
      </c>
      <c r="G264" s="76">
        <f>APENs_summary!O159</f>
        <v>0</v>
      </c>
      <c r="H264" s="76">
        <f>APENs_summary!P159</f>
        <v>0</v>
      </c>
      <c r="I264" s="76">
        <f>APENs_summary!Q159</f>
        <v>0</v>
      </c>
      <c r="J264" s="76">
        <f>APENs_summary!R159</f>
        <v>0.44800000000000001</v>
      </c>
    </row>
    <row r="265" spans="1:10" x14ac:dyDescent="0.2">
      <c r="A265" s="13" t="s">
        <v>147</v>
      </c>
      <c r="B265" s="272" t="s">
        <v>493</v>
      </c>
      <c r="C265" s="272" t="str">
        <f>APENs_summary!C160</f>
        <v>08103</v>
      </c>
      <c r="D265" s="272" t="str">
        <f>APENs_summary!J160</f>
        <v>20200254</v>
      </c>
      <c r="E265" s="272" t="str">
        <f>APENs_summary!K160</f>
        <v>Compressor Engines</v>
      </c>
      <c r="F265" s="76">
        <f>APENs_summary!N160</f>
        <v>0</v>
      </c>
      <c r="G265" s="76">
        <f>APENs_summary!O160</f>
        <v>0</v>
      </c>
      <c r="H265" s="76">
        <f>APENs_summary!P160</f>
        <v>0</v>
      </c>
      <c r="I265" s="76">
        <f>APENs_summary!Q160</f>
        <v>0</v>
      </c>
      <c r="J265" s="76">
        <f>APENs_summary!R160</f>
        <v>0</v>
      </c>
    </row>
    <row r="266" spans="1:10" x14ac:dyDescent="0.2">
      <c r="A266" s="13" t="s">
        <v>147</v>
      </c>
      <c r="B266" s="272" t="s">
        <v>493</v>
      </c>
      <c r="C266" s="272" t="str">
        <f>APENs_summary!C161</f>
        <v>08103</v>
      </c>
      <c r="D266" s="272" t="str">
        <f>APENs_summary!J161</f>
        <v>20200254</v>
      </c>
      <c r="E266" s="272" t="str">
        <f>APENs_summary!K161</f>
        <v>Compressor Engines</v>
      </c>
      <c r="F266" s="76">
        <f>APENs_summary!N161</f>
        <v>0</v>
      </c>
      <c r="G266" s="76">
        <f>APENs_summary!O161</f>
        <v>0</v>
      </c>
      <c r="H266" s="76">
        <f>APENs_summary!P161</f>
        <v>0</v>
      </c>
      <c r="I266" s="76">
        <f>APENs_summary!Q161</f>
        <v>0</v>
      </c>
      <c r="J266" s="76">
        <f>APENs_summary!R161</f>
        <v>0</v>
      </c>
    </row>
    <row r="267" spans="1:10" x14ac:dyDescent="0.2">
      <c r="A267" s="13" t="s">
        <v>147</v>
      </c>
      <c r="B267" s="272" t="s">
        <v>493</v>
      </c>
      <c r="C267" s="272" t="str">
        <f>APENs_summary!C162</f>
        <v>08103</v>
      </c>
      <c r="D267" s="272" t="str">
        <f>APENs_summary!J162</f>
        <v>20200254</v>
      </c>
      <c r="E267" s="272" t="str">
        <f>APENs_summary!K162</f>
        <v>Compressor Engines</v>
      </c>
      <c r="F267" s="76">
        <f>APENs_summary!N162</f>
        <v>0</v>
      </c>
      <c r="G267" s="76">
        <f>APENs_summary!O162</f>
        <v>0</v>
      </c>
      <c r="H267" s="76">
        <f>APENs_summary!P162</f>
        <v>0</v>
      </c>
      <c r="I267" s="76">
        <f>APENs_summary!Q162</f>
        <v>2.6880000000000001E-2</v>
      </c>
      <c r="J267" s="76">
        <f>APENs_summary!R162</f>
        <v>0</v>
      </c>
    </row>
    <row r="268" spans="1:10" x14ac:dyDescent="0.2">
      <c r="A268" s="13" t="s">
        <v>147</v>
      </c>
      <c r="B268" s="272" t="s">
        <v>493</v>
      </c>
      <c r="C268" s="272" t="str">
        <f>APENs_summary!C163</f>
        <v>08103</v>
      </c>
      <c r="D268" s="272" t="str">
        <f>APENs_summary!J163</f>
        <v>20200254</v>
      </c>
      <c r="E268" s="272" t="str">
        <f>APENs_summary!K163</f>
        <v>Compressor Engines</v>
      </c>
      <c r="F268" s="76">
        <f>APENs_summary!N163</f>
        <v>0</v>
      </c>
      <c r="G268" s="76">
        <f>APENs_summary!O163</f>
        <v>0</v>
      </c>
      <c r="H268" s="76">
        <f>APENs_summary!P163</f>
        <v>0</v>
      </c>
      <c r="I268" s="76">
        <f>APENs_summary!Q163</f>
        <v>2.6880000000000001E-2</v>
      </c>
      <c r="J268" s="76">
        <f>APENs_summary!R163</f>
        <v>0</v>
      </c>
    </row>
    <row r="269" spans="1:10" x14ac:dyDescent="0.2">
      <c r="A269" s="13" t="s">
        <v>147</v>
      </c>
      <c r="B269" s="272" t="s">
        <v>493</v>
      </c>
      <c r="C269" s="272" t="str">
        <f>APENs_summary!C164</f>
        <v>08103</v>
      </c>
      <c r="D269" s="272" t="str">
        <f>APENs_summary!J164</f>
        <v>20200254</v>
      </c>
      <c r="E269" s="272" t="str">
        <f>APENs_summary!K164</f>
        <v>Compressor Engines</v>
      </c>
      <c r="F269" s="76">
        <f>APENs_summary!N164</f>
        <v>0</v>
      </c>
      <c r="G269" s="76">
        <f>APENs_summary!O164</f>
        <v>3.23</v>
      </c>
      <c r="H269" s="76">
        <f>APENs_summary!P164</f>
        <v>0</v>
      </c>
      <c r="I269" s="76">
        <f>APENs_summary!Q164</f>
        <v>0</v>
      </c>
      <c r="J269" s="76">
        <f>APENs_summary!R164</f>
        <v>0</v>
      </c>
    </row>
    <row r="270" spans="1:10" x14ac:dyDescent="0.2">
      <c r="A270" s="13" t="s">
        <v>147</v>
      </c>
      <c r="B270" s="272" t="s">
        <v>493</v>
      </c>
      <c r="C270" s="272" t="str">
        <f>APENs_summary!C165</f>
        <v>08103</v>
      </c>
      <c r="D270" s="272" t="str">
        <f>APENs_summary!J165</f>
        <v>20200254</v>
      </c>
      <c r="E270" s="272" t="str">
        <f>APENs_summary!K165</f>
        <v>Compressor Engines</v>
      </c>
      <c r="F270" s="76">
        <f>APENs_summary!N165</f>
        <v>0</v>
      </c>
      <c r="G270" s="76">
        <f>APENs_summary!O165</f>
        <v>3.23</v>
      </c>
      <c r="H270" s="76">
        <f>APENs_summary!P165</f>
        <v>0</v>
      </c>
      <c r="I270" s="76">
        <f>APENs_summary!Q165</f>
        <v>0</v>
      </c>
      <c r="J270" s="76">
        <f>APENs_summary!R165</f>
        <v>0</v>
      </c>
    </row>
    <row r="271" spans="1:10" x14ac:dyDescent="0.2">
      <c r="A271" s="13" t="s">
        <v>147</v>
      </c>
      <c r="B271" s="272" t="s">
        <v>493</v>
      </c>
      <c r="C271" s="272" t="str">
        <f>APENs_summary!C166</f>
        <v>08103</v>
      </c>
      <c r="D271" s="272" t="str">
        <f>APENs_summary!J166</f>
        <v>20200254</v>
      </c>
      <c r="E271" s="272" t="str">
        <f>APENs_summary!K166</f>
        <v>Compressor Engines</v>
      </c>
      <c r="F271" s="76">
        <f>APENs_summary!N166</f>
        <v>0</v>
      </c>
      <c r="G271" s="76">
        <f>APENs_summary!O166</f>
        <v>0</v>
      </c>
      <c r="H271" s="76">
        <f>APENs_summary!P166</f>
        <v>6</v>
      </c>
      <c r="I271" s="76">
        <f>APENs_summary!Q166</f>
        <v>0</v>
      </c>
      <c r="J271" s="76">
        <f>APENs_summary!R166</f>
        <v>0</v>
      </c>
    </row>
    <row r="272" spans="1:10" x14ac:dyDescent="0.2">
      <c r="A272" s="13" t="s">
        <v>147</v>
      </c>
      <c r="B272" s="272" t="s">
        <v>493</v>
      </c>
      <c r="C272" s="272" t="str">
        <f>APENs_summary!C167</f>
        <v>08103</v>
      </c>
      <c r="D272" s="272" t="str">
        <f>APENs_summary!J167</f>
        <v>20200254</v>
      </c>
      <c r="E272" s="272" t="str">
        <f>APENs_summary!K167</f>
        <v>Compressor Engines</v>
      </c>
      <c r="F272" s="76">
        <f>APENs_summary!N167</f>
        <v>24</v>
      </c>
      <c r="G272" s="76">
        <f>APENs_summary!O167</f>
        <v>0</v>
      </c>
      <c r="H272" s="76">
        <f>APENs_summary!P167</f>
        <v>0</v>
      </c>
      <c r="I272" s="76">
        <f>APENs_summary!Q167</f>
        <v>0</v>
      </c>
      <c r="J272" s="76">
        <f>APENs_summary!R167</f>
        <v>0</v>
      </c>
    </row>
    <row r="273" spans="1:10" x14ac:dyDescent="0.2">
      <c r="A273" s="13" t="s">
        <v>147</v>
      </c>
      <c r="B273" s="272" t="s">
        <v>493</v>
      </c>
      <c r="C273" s="272" t="str">
        <f>APENs_summary!C168</f>
        <v>08103</v>
      </c>
      <c r="D273" s="272" t="str">
        <f>APENs_summary!J168</f>
        <v>20200254</v>
      </c>
      <c r="E273" s="272" t="str">
        <f>APENs_summary!K168</f>
        <v>Compressor Engines</v>
      </c>
      <c r="F273" s="76">
        <f>APENs_summary!N168</f>
        <v>0</v>
      </c>
      <c r="G273" s="76">
        <f>APENs_summary!O168</f>
        <v>0</v>
      </c>
      <c r="H273" s="76">
        <f>APENs_summary!P168</f>
        <v>0</v>
      </c>
      <c r="I273" s="76">
        <f>APENs_summary!Q168</f>
        <v>0</v>
      </c>
      <c r="J273" s="76">
        <f>APENs_summary!R168</f>
        <v>1.0834999999999999</v>
      </c>
    </row>
    <row r="274" spans="1:10" x14ac:dyDescent="0.2">
      <c r="A274" s="13" t="s">
        <v>147</v>
      </c>
      <c r="B274" s="272" t="s">
        <v>493</v>
      </c>
      <c r="C274" s="272" t="str">
        <f>APENs_summary!C169</f>
        <v>08103</v>
      </c>
      <c r="D274" s="272" t="str">
        <f>APENs_summary!J169</f>
        <v>20200254</v>
      </c>
      <c r="E274" s="272" t="str">
        <f>APENs_summary!K169</f>
        <v>Compressor Engines</v>
      </c>
      <c r="F274" s="76">
        <f>APENs_summary!N169</f>
        <v>0</v>
      </c>
      <c r="G274" s="76">
        <f>APENs_summary!O169</f>
        <v>0</v>
      </c>
      <c r="H274" s="76">
        <f>APENs_summary!P169</f>
        <v>0</v>
      </c>
      <c r="I274" s="76">
        <f>APENs_summary!Q169</f>
        <v>0</v>
      </c>
      <c r="J274" s="76">
        <f>APENs_summary!R169</f>
        <v>0</v>
      </c>
    </row>
    <row r="275" spans="1:10" x14ac:dyDescent="0.2">
      <c r="A275" s="13" t="s">
        <v>147</v>
      </c>
      <c r="B275" s="272" t="s">
        <v>493</v>
      </c>
      <c r="C275" s="272" t="str">
        <f>APENs_summary!C170</f>
        <v>08103</v>
      </c>
      <c r="D275" s="272" t="str">
        <f>APENs_summary!J170</f>
        <v>20200254</v>
      </c>
      <c r="E275" s="272" t="str">
        <f>APENs_summary!K170</f>
        <v>Compressor Engines</v>
      </c>
      <c r="F275" s="76">
        <f>APENs_summary!N170</f>
        <v>0</v>
      </c>
      <c r="G275" s="76">
        <f>APENs_summary!O170</f>
        <v>0</v>
      </c>
      <c r="H275" s="76">
        <f>APENs_summary!P170</f>
        <v>0</v>
      </c>
      <c r="I275" s="76">
        <f>APENs_summary!Q170</f>
        <v>6.5009999999999998E-2</v>
      </c>
      <c r="J275" s="76">
        <f>APENs_summary!R170</f>
        <v>0</v>
      </c>
    </row>
    <row r="276" spans="1:10" x14ac:dyDescent="0.2">
      <c r="A276" s="13" t="s">
        <v>147</v>
      </c>
      <c r="B276" s="272" t="s">
        <v>493</v>
      </c>
      <c r="C276" s="272" t="str">
        <f>APENs_summary!C171</f>
        <v>08103</v>
      </c>
      <c r="D276" s="272" t="str">
        <f>APENs_summary!J171</f>
        <v>20200254</v>
      </c>
      <c r="E276" s="272" t="str">
        <f>APENs_summary!K171</f>
        <v>Compressor Engines</v>
      </c>
      <c r="F276" s="76">
        <f>APENs_summary!N171</f>
        <v>0</v>
      </c>
      <c r="G276" s="76">
        <f>APENs_summary!O171</f>
        <v>8.57</v>
      </c>
      <c r="H276" s="76">
        <f>APENs_summary!P171</f>
        <v>0</v>
      </c>
      <c r="I276" s="76">
        <f>APENs_summary!Q171</f>
        <v>0</v>
      </c>
      <c r="J276" s="76">
        <f>APENs_summary!R171</f>
        <v>0</v>
      </c>
    </row>
    <row r="277" spans="1:10" x14ac:dyDescent="0.2">
      <c r="A277" s="13" t="s">
        <v>147</v>
      </c>
      <c r="B277" s="272" t="s">
        <v>493</v>
      </c>
      <c r="C277" s="272" t="str">
        <f>APENs_summary!C172</f>
        <v>08103</v>
      </c>
      <c r="D277" s="272" t="str">
        <f>APENs_summary!J172</f>
        <v>20200254</v>
      </c>
      <c r="E277" s="272" t="str">
        <f>APENs_summary!K172</f>
        <v>Compressor Engines</v>
      </c>
      <c r="F277" s="76">
        <f>APENs_summary!N172</f>
        <v>0</v>
      </c>
      <c r="G277" s="76">
        <f>APENs_summary!O172</f>
        <v>0</v>
      </c>
      <c r="H277" s="76">
        <f>APENs_summary!P172</f>
        <v>1.72</v>
      </c>
      <c r="I277" s="76">
        <f>APENs_summary!Q172</f>
        <v>0</v>
      </c>
      <c r="J277" s="76">
        <f>APENs_summary!R172</f>
        <v>0</v>
      </c>
    </row>
    <row r="278" spans="1:10" x14ac:dyDescent="0.2">
      <c r="A278" s="13" t="s">
        <v>147</v>
      </c>
      <c r="B278" s="272" t="s">
        <v>493</v>
      </c>
      <c r="C278" s="272" t="str">
        <f>APENs_summary!C173</f>
        <v>08103</v>
      </c>
      <c r="D278" s="272" t="str">
        <f>APENs_summary!J173</f>
        <v>20200254</v>
      </c>
      <c r="E278" s="272" t="str">
        <f>APENs_summary!K173</f>
        <v>Compressor Engines</v>
      </c>
      <c r="F278" s="76">
        <f>APENs_summary!N173</f>
        <v>22</v>
      </c>
      <c r="G278" s="76">
        <f>APENs_summary!O173</f>
        <v>0</v>
      </c>
      <c r="H278" s="76">
        <f>APENs_summary!P173</f>
        <v>0</v>
      </c>
      <c r="I278" s="76">
        <f>APENs_summary!Q173</f>
        <v>0</v>
      </c>
      <c r="J278" s="76">
        <f>APENs_summary!R173</f>
        <v>0</v>
      </c>
    </row>
    <row r="279" spans="1:10" x14ac:dyDescent="0.2">
      <c r="A279" s="13" t="s">
        <v>147</v>
      </c>
      <c r="B279" s="272" t="s">
        <v>493</v>
      </c>
      <c r="C279" s="272" t="str">
        <f>APENs_summary!C174</f>
        <v>08103</v>
      </c>
      <c r="D279" s="272" t="str">
        <f>APENs_summary!J174</f>
        <v>20200254</v>
      </c>
      <c r="E279" s="272" t="str">
        <f>APENs_summary!K174</f>
        <v>Compressor Engines</v>
      </c>
      <c r="F279" s="76">
        <f>APENs_summary!N174</f>
        <v>0</v>
      </c>
      <c r="G279" s="76">
        <f>APENs_summary!O174</f>
        <v>0</v>
      </c>
      <c r="H279" s="76">
        <f>APENs_summary!P174</f>
        <v>0</v>
      </c>
      <c r="I279" s="76">
        <f>APENs_summary!Q174</f>
        <v>0</v>
      </c>
      <c r="J279" s="76">
        <f>APENs_summary!R174</f>
        <v>0.44800000000000001</v>
      </c>
    </row>
    <row r="280" spans="1:10" x14ac:dyDescent="0.2">
      <c r="A280" s="13" t="s">
        <v>147</v>
      </c>
      <c r="B280" s="272" t="s">
        <v>493</v>
      </c>
      <c r="C280" s="272" t="str">
        <f>APENs_summary!C175</f>
        <v>08103</v>
      </c>
      <c r="D280" s="272" t="str">
        <f>APENs_summary!J175</f>
        <v>20200254</v>
      </c>
      <c r="E280" s="272" t="str">
        <f>APENs_summary!K175</f>
        <v>Compressor Engines</v>
      </c>
      <c r="F280" s="76">
        <f>APENs_summary!N175</f>
        <v>0</v>
      </c>
      <c r="G280" s="76">
        <f>APENs_summary!O175</f>
        <v>0</v>
      </c>
      <c r="H280" s="76">
        <f>APENs_summary!P175</f>
        <v>0</v>
      </c>
      <c r="I280" s="76">
        <f>APENs_summary!Q175</f>
        <v>0</v>
      </c>
      <c r="J280" s="76">
        <f>APENs_summary!R175</f>
        <v>0</v>
      </c>
    </row>
    <row r="281" spans="1:10" x14ac:dyDescent="0.2">
      <c r="A281" s="13" t="s">
        <v>147</v>
      </c>
      <c r="B281" s="272" t="s">
        <v>493</v>
      </c>
      <c r="C281" s="272" t="str">
        <f>APENs_summary!C176</f>
        <v>08103</v>
      </c>
      <c r="D281" s="272" t="str">
        <f>APENs_summary!J176</f>
        <v>20200254</v>
      </c>
      <c r="E281" s="272" t="str">
        <f>APENs_summary!K176</f>
        <v>Compressor Engines</v>
      </c>
      <c r="F281" s="76">
        <f>APENs_summary!N176</f>
        <v>0</v>
      </c>
      <c r="G281" s="76">
        <f>APENs_summary!O176</f>
        <v>0</v>
      </c>
      <c r="H281" s="76">
        <f>APENs_summary!P176</f>
        <v>0</v>
      </c>
      <c r="I281" s="76">
        <f>APENs_summary!Q176</f>
        <v>2.6880000000000001E-2</v>
      </c>
      <c r="J281" s="76">
        <f>APENs_summary!R176</f>
        <v>0</v>
      </c>
    </row>
    <row r="282" spans="1:10" x14ac:dyDescent="0.2">
      <c r="A282" s="13" t="s">
        <v>147</v>
      </c>
      <c r="B282" s="272" t="s">
        <v>493</v>
      </c>
      <c r="C282" s="272" t="str">
        <f>APENs_summary!C177</f>
        <v>08103</v>
      </c>
      <c r="D282" s="272" t="str">
        <f>APENs_summary!J177</f>
        <v>20200254</v>
      </c>
      <c r="E282" s="272" t="str">
        <f>APENs_summary!K177</f>
        <v>Compressor Engines</v>
      </c>
      <c r="F282" s="76">
        <f>APENs_summary!N177</f>
        <v>0</v>
      </c>
      <c r="G282" s="76">
        <f>APENs_summary!O177</f>
        <v>3.23</v>
      </c>
      <c r="H282" s="76">
        <f>APENs_summary!P177</f>
        <v>0</v>
      </c>
      <c r="I282" s="76">
        <f>APENs_summary!Q177</f>
        <v>0</v>
      </c>
      <c r="J282" s="76">
        <f>APENs_summary!R177</f>
        <v>0</v>
      </c>
    </row>
    <row r="283" spans="1:10" x14ac:dyDescent="0.2">
      <c r="A283" s="13" t="s">
        <v>147</v>
      </c>
      <c r="B283" s="272" t="s">
        <v>493</v>
      </c>
      <c r="C283" s="272" t="str">
        <f>APENs_summary!C178</f>
        <v>08103</v>
      </c>
      <c r="D283" s="272" t="str">
        <f>APENs_summary!J178</f>
        <v>20200254</v>
      </c>
      <c r="E283" s="272" t="str">
        <f>APENs_summary!K178</f>
        <v>Compressor Engines</v>
      </c>
      <c r="F283" s="76">
        <f>APENs_summary!N178</f>
        <v>0</v>
      </c>
      <c r="G283" s="76">
        <f>APENs_summary!O178</f>
        <v>0</v>
      </c>
      <c r="H283" s="76">
        <f>APENs_summary!P178</f>
        <v>1.72</v>
      </c>
      <c r="I283" s="76">
        <f>APENs_summary!Q178</f>
        <v>0</v>
      </c>
      <c r="J283" s="76">
        <f>APENs_summary!R178</f>
        <v>0</v>
      </c>
    </row>
    <row r="284" spans="1:10" x14ac:dyDescent="0.2">
      <c r="A284" s="13" t="s">
        <v>147</v>
      </c>
      <c r="B284" s="272" t="s">
        <v>493</v>
      </c>
      <c r="C284" s="272" t="str">
        <f>APENs_summary!C179</f>
        <v>08103</v>
      </c>
      <c r="D284" s="272" t="str">
        <f>APENs_summary!J179</f>
        <v>20200254</v>
      </c>
      <c r="E284" s="272" t="str">
        <f>APENs_summary!K179</f>
        <v>Compressor Engines</v>
      </c>
      <c r="F284" s="76">
        <f>APENs_summary!N179</f>
        <v>22</v>
      </c>
      <c r="G284" s="76">
        <f>APENs_summary!O179</f>
        <v>0</v>
      </c>
      <c r="H284" s="76">
        <f>APENs_summary!P179</f>
        <v>0</v>
      </c>
      <c r="I284" s="76">
        <f>APENs_summary!Q179</f>
        <v>0</v>
      </c>
      <c r="J284" s="76">
        <f>APENs_summary!R179</f>
        <v>0</v>
      </c>
    </row>
    <row r="285" spans="1:10" x14ac:dyDescent="0.2">
      <c r="A285" s="13" t="s">
        <v>147</v>
      </c>
      <c r="B285" s="272" t="s">
        <v>493</v>
      </c>
      <c r="C285" s="272" t="str">
        <f>APENs_summary!C180</f>
        <v>08103</v>
      </c>
      <c r="D285" s="272" t="str">
        <f>APENs_summary!J180</f>
        <v>20200254</v>
      </c>
      <c r="E285" s="272" t="str">
        <f>APENs_summary!K180</f>
        <v>Compressor Engines</v>
      </c>
      <c r="F285" s="76">
        <f>APENs_summary!N180</f>
        <v>0</v>
      </c>
      <c r="G285" s="76">
        <f>APENs_summary!O180</f>
        <v>0</v>
      </c>
      <c r="H285" s="76">
        <f>APENs_summary!P180</f>
        <v>0</v>
      </c>
      <c r="I285" s="76">
        <f>APENs_summary!Q180</f>
        <v>0</v>
      </c>
      <c r="J285" s="76">
        <f>APENs_summary!R180</f>
        <v>0.44800000000000001</v>
      </c>
    </row>
    <row r="286" spans="1:10" x14ac:dyDescent="0.2">
      <c r="A286" s="13" t="s">
        <v>147</v>
      </c>
      <c r="B286" s="272" t="s">
        <v>493</v>
      </c>
      <c r="C286" s="272" t="str">
        <f>APENs_summary!C181</f>
        <v>08103</v>
      </c>
      <c r="D286" s="272" t="str">
        <f>APENs_summary!J181</f>
        <v>20200254</v>
      </c>
      <c r="E286" s="272" t="str">
        <f>APENs_summary!K181</f>
        <v>Compressor Engines</v>
      </c>
      <c r="F286" s="76">
        <f>APENs_summary!N181</f>
        <v>0</v>
      </c>
      <c r="G286" s="76">
        <f>APENs_summary!O181</f>
        <v>0</v>
      </c>
      <c r="H286" s="76">
        <f>APENs_summary!P181</f>
        <v>0</v>
      </c>
      <c r="I286" s="76">
        <f>APENs_summary!Q181</f>
        <v>0</v>
      </c>
      <c r="J286" s="76">
        <f>APENs_summary!R181</f>
        <v>0</v>
      </c>
    </row>
    <row r="287" spans="1:10" x14ac:dyDescent="0.2">
      <c r="A287" s="13" t="s">
        <v>147</v>
      </c>
      <c r="B287" s="272" t="s">
        <v>493</v>
      </c>
      <c r="C287" s="272" t="str">
        <f>APENs_summary!C182</f>
        <v>08103</v>
      </c>
      <c r="D287" s="272" t="str">
        <f>APENs_summary!J182</f>
        <v>20200254</v>
      </c>
      <c r="E287" s="272" t="str">
        <f>APENs_summary!K182</f>
        <v>Compressor Engines</v>
      </c>
      <c r="F287" s="76">
        <f>APENs_summary!N182</f>
        <v>0</v>
      </c>
      <c r="G287" s="76">
        <f>APENs_summary!O182</f>
        <v>0</v>
      </c>
      <c r="H287" s="76">
        <f>APENs_summary!P182</f>
        <v>0</v>
      </c>
      <c r="I287" s="76">
        <f>APENs_summary!Q182</f>
        <v>2.6880000000000001E-2</v>
      </c>
      <c r="J287" s="76">
        <f>APENs_summary!R182</f>
        <v>0</v>
      </c>
    </row>
    <row r="288" spans="1:10" x14ac:dyDescent="0.2">
      <c r="A288" s="13" t="s">
        <v>147</v>
      </c>
      <c r="B288" s="272" t="s">
        <v>493</v>
      </c>
      <c r="C288" s="272" t="str">
        <f>APENs_summary!C183</f>
        <v>08103</v>
      </c>
      <c r="D288" s="272" t="str">
        <f>APENs_summary!J183</f>
        <v>20200254</v>
      </c>
      <c r="E288" s="272" t="str">
        <f>APENs_summary!K183</f>
        <v>Compressor Engines</v>
      </c>
      <c r="F288" s="76">
        <f>APENs_summary!N183</f>
        <v>0</v>
      </c>
      <c r="G288" s="76">
        <f>APENs_summary!O183</f>
        <v>3.23</v>
      </c>
      <c r="H288" s="76">
        <f>APENs_summary!P183</f>
        <v>0</v>
      </c>
      <c r="I288" s="76">
        <f>APENs_summary!Q183</f>
        <v>0</v>
      </c>
      <c r="J288" s="76">
        <f>APENs_summary!R183</f>
        <v>0</v>
      </c>
    </row>
    <row r="289" spans="1:10" x14ac:dyDescent="0.2">
      <c r="A289" s="13" t="s">
        <v>147</v>
      </c>
      <c r="B289" s="272" t="s">
        <v>493</v>
      </c>
      <c r="C289" s="272" t="str">
        <f>APENs_summary!C184</f>
        <v>08103</v>
      </c>
      <c r="D289" s="272" t="str">
        <f>APENs_summary!J184</f>
        <v>20200254</v>
      </c>
      <c r="E289" s="272" t="str">
        <f>APENs_summary!K184</f>
        <v>Compressor Engines</v>
      </c>
      <c r="F289" s="76">
        <f>APENs_summary!N184</f>
        <v>0</v>
      </c>
      <c r="G289" s="76">
        <f>APENs_summary!O184</f>
        <v>0</v>
      </c>
      <c r="H289" s="76">
        <f>APENs_summary!P184</f>
        <v>6</v>
      </c>
      <c r="I289" s="76">
        <f>APENs_summary!Q184</f>
        <v>0</v>
      </c>
      <c r="J289" s="76">
        <f>APENs_summary!R184</f>
        <v>0</v>
      </c>
    </row>
    <row r="290" spans="1:10" x14ac:dyDescent="0.2">
      <c r="A290" s="13" t="s">
        <v>147</v>
      </c>
      <c r="B290" s="272" t="s">
        <v>493</v>
      </c>
      <c r="C290" s="272" t="str">
        <f>APENs_summary!C185</f>
        <v>08103</v>
      </c>
      <c r="D290" s="272" t="str">
        <f>APENs_summary!J185</f>
        <v>20200254</v>
      </c>
      <c r="E290" s="272" t="str">
        <f>APENs_summary!K185</f>
        <v>Compressor Engines</v>
      </c>
      <c r="F290" s="76">
        <f>APENs_summary!N185</f>
        <v>24</v>
      </c>
      <c r="G290" s="76">
        <f>APENs_summary!O185</f>
        <v>0</v>
      </c>
      <c r="H290" s="76">
        <f>APENs_summary!P185</f>
        <v>0</v>
      </c>
      <c r="I290" s="76">
        <f>APENs_summary!Q185</f>
        <v>0</v>
      </c>
      <c r="J290" s="76">
        <f>APENs_summary!R185</f>
        <v>0</v>
      </c>
    </row>
    <row r="291" spans="1:10" x14ac:dyDescent="0.2">
      <c r="A291" s="13" t="s">
        <v>147</v>
      </c>
      <c r="B291" s="272" t="s">
        <v>493</v>
      </c>
      <c r="C291" s="272" t="str">
        <f>APENs_summary!C186</f>
        <v>08103</v>
      </c>
      <c r="D291" s="272" t="str">
        <f>APENs_summary!J186</f>
        <v>20200254</v>
      </c>
      <c r="E291" s="272" t="str">
        <f>APENs_summary!K186</f>
        <v>Compressor Engines</v>
      </c>
      <c r="F291" s="76">
        <f>APENs_summary!N186</f>
        <v>0</v>
      </c>
      <c r="G291" s="76">
        <f>APENs_summary!O186</f>
        <v>0</v>
      </c>
      <c r="H291" s="76">
        <f>APENs_summary!P186</f>
        <v>0</v>
      </c>
      <c r="I291" s="76">
        <f>APENs_summary!Q186</f>
        <v>0</v>
      </c>
      <c r="J291" s="76">
        <f>APENs_summary!R186</f>
        <v>1.0834999999999999</v>
      </c>
    </row>
    <row r="292" spans="1:10" x14ac:dyDescent="0.2">
      <c r="A292" s="13" t="s">
        <v>147</v>
      </c>
      <c r="B292" s="272" t="s">
        <v>493</v>
      </c>
      <c r="C292" s="272" t="str">
        <f>APENs_summary!C187</f>
        <v>08103</v>
      </c>
      <c r="D292" s="272" t="str">
        <f>APENs_summary!J187</f>
        <v>20200254</v>
      </c>
      <c r="E292" s="272" t="str">
        <f>APENs_summary!K187</f>
        <v>Compressor Engines</v>
      </c>
      <c r="F292" s="76">
        <f>APENs_summary!N187</f>
        <v>0</v>
      </c>
      <c r="G292" s="76">
        <f>APENs_summary!O187</f>
        <v>0</v>
      </c>
      <c r="H292" s="76">
        <f>APENs_summary!P187</f>
        <v>0</v>
      </c>
      <c r="I292" s="76">
        <f>APENs_summary!Q187</f>
        <v>0</v>
      </c>
      <c r="J292" s="76">
        <f>APENs_summary!R187</f>
        <v>0</v>
      </c>
    </row>
    <row r="293" spans="1:10" x14ac:dyDescent="0.2">
      <c r="A293" s="13" t="s">
        <v>147</v>
      </c>
      <c r="B293" s="272" t="s">
        <v>493</v>
      </c>
      <c r="C293" s="272" t="str">
        <f>APENs_summary!C188</f>
        <v>08103</v>
      </c>
      <c r="D293" s="272" t="str">
        <f>APENs_summary!J188</f>
        <v>20200254</v>
      </c>
      <c r="E293" s="272" t="str">
        <f>APENs_summary!K188</f>
        <v>Compressor Engines</v>
      </c>
      <c r="F293" s="76">
        <f>APENs_summary!N188</f>
        <v>0</v>
      </c>
      <c r="G293" s="76">
        <f>APENs_summary!O188</f>
        <v>0</v>
      </c>
      <c r="H293" s="76">
        <f>APENs_summary!P188</f>
        <v>0</v>
      </c>
      <c r="I293" s="76">
        <f>APENs_summary!Q188</f>
        <v>6.5009999999999998E-2</v>
      </c>
      <c r="J293" s="76">
        <f>APENs_summary!R188</f>
        <v>0</v>
      </c>
    </row>
    <row r="294" spans="1:10" x14ac:dyDescent="0.2">
      <c r="A294" s="13" t="s">
        <v>147</v>
      </c>
      <c r="B294" s="272" t="s">
        <v>493</v>
      </c>
      <c r="C294" s="272" t="str">
        <f>APENs_summary!C189</f>
        <v>08103</v>
      </c>
      <c r="D294" s="272" t="str">
        <f>APENs_summary!J189</f>
        <v>20200254</v>
      </c>
      <c r="E294" s="272" t="str">
        <f>APENs_summary!K189</f>
        <v>Compressor Engines</v>
      </c>
      <c r="F294" s="76">
        <f>APENs_summary!N189</f>
        <v>0</v>
      </c>
      <c r="G294" s="76">
        <f>APENs_summary!O189</f>
        <v>8.57</v>
      </c>
      <c r="H294" s="76">
        <f>APENs_summary!P189</f>
        <v>0</v>
      </c>
      <c r="I294" s="76">
        <f>APENs_summary!Q189</f>
        <v>0</v>
      </c>
      <c r="J294" s="76">
        <f>APENs_summary!R189</f>
        <v>0</v>
      </c>
    </row>
    <row r="295" spans="1:10" x14ac:dyDescent="0.2">
      <c r="A295" s="13" t="s">
        <v>147</v>
      </c>
      <c r="B295" s="272" t="s">
        <v>493</v>
      </c>
      <c r="C295" s="272" t="str">
        <f>APENs_summary!C190</f>
        <v>08103</v>
      </c>
      <c r="D295" s="272" t="str">
        <f>APENs_summary!J190</f>
        <v>31000201</v>
      </c>
      <c r="E295" s="272" t="str">
        <f>APENs_summary!K190</f>
        <v>Natural Gas Production, Gas Sweetening: Amine Process</v>
      </c>
      <c r="F295" s="76">
        <f>APENs_summary!N190</f>
        <v>0</v>
      </c>
      <c r="G295" s="76">
        <f>APENs_summary!O190</f>
        <v>2.6000779999999999</v>
      </c>
      <c r="H295" s="76">
        <f>APENs_summary!P190</f>
        <v>0</v>
      </c>
      <c r="I295" s="76">
        <f>APENs_summary!Q190</f>
        <v>0</v>
      </c>
      <c r="J295" s="76">
        <f>APENs_summary!R190</f>
        <v>0</v>
      </c>
    </row>
    <row r="296" spans="1:10" x14ac:dyDescent="0.2">
      <c r="A296" s="13" t="s">
        <v>147</v>
      </c>
      <c r="B296" s="272" t="s">
        <v>493</v>
      </c>
      <c r="C296" s="272" t="str">
        <f>APENs_summary!C191</f>
        <v>08103</v>
      </c>
      <c r="D296" s="272" t="str">
        <f>APENs_summary!J191</f>
        <v>31000227</v>
      </c>
      <c r="E296" s="272" t="str">
        <f>APENs_summary!K191</f>
        <v>Glycol Dehydrator</v>
      </c>
      <c r="F296" s="76">
        <f>APENs_summary!N191</f>
        <v>0</v>
      </c>
      <c r="G296" s="76">
        <f>APENs_summary!O191</f>
        <v>43.72</v>
      </c>
      <c r="H296" s="76">
        <f>APENs_summary!P191</f>
        <v>0</v>
      </c>
      <c r="I296" s="76">
        <f>APENs_summary!Q191</f>
        <v>0</v>
      </c>
      <c r="J296" s="76">
        <f>APENs_summary!R191</f>
        <v>0</v>
      </c>
    </row>
    <row r="297" spans="1:10" x14ac:dyDescent="0.2">
      <c r="A297" s="13" t="s">
        <v>147</v>
      </c>
      <c r="B297" s="272" t="s">
        <v>493</v>
      </c>
      <c r="C297" s="272" t="str">
        <f>APENs_summary!C192</f>
        <v>08103</v>
      </c>
      <c r="D297" s="272" t="str">
        <f>APENs_summary!J192</f>
        <v>31000302</v>
      </c>
      <c r="E297" s="272" t="str">
        <f>APENs_summary!K192</f>
        <v>Glycol Dehydrator</v>
      </c>
      <c r="F297" s="76">
        <f>APENs_summary!N192</f>
        <v>0</v>
      </c>
      <c r="G297" s="76">
        <f>APENs_summary!O192</f>
        <v>10.3</v>
      </c>
      <c r="H297" s="76">
        <f>APENs_summary!P192</f>
        <v>0</v>
      </c>
      <c r="I297" s="76">
        <f>APENs_summary!Q192</f>
        <v>0</v>
      </c>
      <c r="J297" s="76">
        <f>APENs_summary!R192</f>
        <v>0</v>
      </c>
    </row>
    <row r="298" spans="1:10" x14ac:dyDescent="0.2">
      <c r="A298" s="13" t="s">
        <v>147</v>
      </c>
      <c r="B298" s="272" t="s">
        <v>493</v>
      </c>
      <c r="C298" s="272" t="str">
        <f>APENs_summary!C193</f>
        <v>08103</v>
      </c>
      <c r="D298" s="272" t="str">
        <f>APENs_summary!J193</f>
        <v>31088801</v>
      </c>
      <c r="E298" s="272" t="str">
        <f>APENs_summary!K193</f>
        <v>Permitted Fugitives</v>
      </c>
      <c r="F298" s="76">
        <f>APENs_summary!N193</f>
        <v>0</v>
      </c>
      <c r="G298" s="76">
        <f>APENs_summary!O193</f>
        <v>5.86</v>
      </c>
      <c r="H298" s="76">
        <f>APENs_summary!P193</f>
        <v>0</v>
      </c>
      <c r="I298" s="76">
        <f>APENs_summary!Q193</f>
        <v>0</v>
      </c>
      <c r="J298" s="76">
        <f>APENs_summary!R193</f>
        <v>0</v>
      </c>
    </row>
    <row r="299" spans="1:10" x14ac:dyDescent="0.2">
      <c r="A299" s="13" t="s">
        <v>147</v>
      </c>
      <c r="B299" s="272" t="s">
        <v>493</v>
      </c>
      <c r="C299" s="272" t="str">
        <f>APENs_summary!C194</f>
        <v>08103</v>
      </c>
      <c r="D299" s="272" t="str">
        <f>APENs_summary!J194</f>
        <v>40400311</v>
      </c>
      <c r="E299" s="272" t="str">
        <f>APENs_summary!K194</f>
        <v>Condensate Tanks</v>
      </c>
      <c r="F299" s="76">
        <f>APENs_summary!N194</f>
        <v>0</v>
      </c>
      <c r="G299" s="76">
        <f>APENs_summary!O194</f>
        <v>79.626199086110404</v>
      </c>
      <c r="H299" s="76">
        <f>APENs_summary!P194</f>
        <v>0</v>
      </c>
      <c r="I299" s="76">
        <f>APENs_summary!Q194</f>
        <v>0</v>
      </c>
      <c r="J299" s="76">
        <f>APENs_summary!R194</f>
        <v>0</v>
      </c>
    </row>
    <row r="300" spans="1:10" x14ac:dyDescent="0.2">
      <c r="A300" s="13" t="s">
        <v>147</v>
      </c>
      <c r="B300" s="272" t="s">
        <v>493</v>
      </c>
      <c r="C300" s="272" t="str">
        <f>APENs_summary!C195</f>
        <v>08103</v>
      </c>
      <c r="D300" s="272" t="str">
        <f>APENs_summary!J195</f>
        <v>40400315</v>
      </c>
      <c r="E300" s="272" t="str">
        <f>APENs_summary!K195</f>
        <v>Tank Losses</v>
      </c>
      <c r="F300" s="76">
        <f>APENs_summary!N195</f>
        <v>0</v>
      </c>
      <c r="G300" s="76">
        <f>APENs_summary!O195</f>
        <v>3.73</v>
      </c>
      <c r="H300" s="76">
        <f>APENs_summary!P195</f>
        <v>0</v>
      </c>
      <c r="I300" s="76">
        <f>APENs_summary!Q195</f>
        <v>0</v>
      </c>
      <c r="J300" s="76">
        <f>APENs_summary!R195</f>
        <v>0</v>
      </c>
    </row>
    <row r="301" spans="1:10" x14ac:dyDescent="0.2">
      <c r="A301" s="13" t="s">
        <v>147</v>
      </c>
      <c r="B301" s="272" t="s">
        <v>493</v>
      </c>
      <c r="C301" s="272" t="str">
        <f>APENs_summary!C196</f>
        <v>08103</v>
      </c>
      <c r="D301" s="272" t="str">
        <f>APENs_summary!J196</f>
        <v>20200253</v>
      </c>
      <c r="E301" s="272" t="str">
        <f>APENs_summary!K196</f>
        <v>Compressor Engines</v>
      </c>
      <c r="F301" s="76">
        <f>APENs_summary!N196</f>
        <v>0</v>
      </c>
      <c r="G301" s="76">
        <f>APENs_summary!O196</f>
        <v>0</v>
      </c>
      <c r="H301" s="76">
        <f>APENs_summary!P196</f>
        <v>43.8</v>
      </c>
      <c r="I301" s="76">
        <f>APENs_summary!Q196</f>
        <v>0</v>
      </c>
      <c r="J301" s="76">
        <f>APENs_summary!R196</f>
        <v>0</v>
      </c>
    </row>
    <row r="302" spans="1:10" x14ac:dyDescent="0.2">
      <c r="A302" s="13" t="s">
        <v>147</v>
      </c>
      <c r="B302" s="272" t="s">
        <v>493</v>
      </c>
      <c r="C302" s="272" t="str">
        <f>APENs_summary!C197</f>
        <v>08103</v>
      </c>
      <c r="D302" s="272" t="str">
        <f>APENs_summary!J197</f>
        <v>20200253</v>
      </c>
      <c r="E302" s="272" t="str">
        <f>APENs_summary!K197</f>
        <v>Compressor Engines</v>
      </c>
      <c r="F302" s="76">
        <f>APENs_summary!N197</f>
        <v>26.02</v>
      </c>
      <c r="G302" s="76">
        <f>APENs_summary!O197</f>
        <v>0</v>
      </c>
      <c r="H302" s="76">
        <f>APENs_summary!P197</f>
        <v>0</v>
      </c>
      <c r="I302" s="76">
        <f>APENs_summary!Q197</f>
        <v>0</v>
      </c>
      <c r="J302" s="76">
        <f>APENs_summary!R197</f>
        <v>0</v>
      </c>
    </row>
    <row r="303" spans="1:10" x14ac:dyDescent="0.2">
      <c r="A303" s="13" t="s">
        <v>147</v>
      </c>
      <c r="B303" s="272" t="s">
        <v>493</v>
      </c>
      <c r="C303" s="272" t="str">
        <f>APENs_summary!C198</f>
        <v>08103</v>
      </c>
      <c r="D303" s="272" t="str">
        <f>APENs_summary!J198</f>
        <v>20200253</v>
      </c>
      <c r="E303" s="272" t="str">
        <f>APENs_summary!K198</f>
        <v>Compressor Engines</v>
      </c>
      <c r="F303" s="76">
        <f>APENs_summary!N198</f>
        <v>0</v>
      </c>
      <c r="G303" s="76">
        <f>APENs_summary!O198</f>
        <v>0</v>
      </c>
      <c r="H303" s="76">
        <f>APENs_summary!P198</f>
        <v>0</v>
      </c>
      <c r="I303" s="76">
        <f>APENs_summary!Q198</f>
        <v>0</v>
      </c>
      <c r="J303" s="76">
        <f>APENs_summary!R198</f>
        <v>0.12790799999999999</v>
      </c>
    </row>
    <row r="304" spans="1:10" x14ac:dyDescent="0.2">
      <c r="A304" s="13" t="s">
        <v>147</v>
      </c>
      <c r="B304" s="272" t="s">
        <v>493</v>
      </c>
      <c r="C304" s="272" t="str">
        <f>APENs_summary!C199</f>
        <v>08103</v>
      </c>
      <c r="D304" s="272" t="str">
        <f>APENs_summary!J199</f>
        <v>20200253</v>
      </c>
      <c r="E304" s="272" t="str">
        <f>APENs_summary!K199</f>
        <v>Compressor Engines</v>
      </c>
      <c r="F304" s="76">
        <f>APENs_summary!N199</f>
        <v>0</v>
      </c>
      <c r="G304" s="76">
        <f>APENs_summary!O199</f>
        <v>0</v>
      </c>
      <c r="H304" s="76">
        <f>APENs_summary!P199</f>
        <v>0</v>
      </c>
      <c r="I304" s="76">
        <f>APENs_summary!Q199</f>
        <v>0</v>
      </c>
      <c r="J304" s="76">
        <f>APENs_summary!R199</f>
        <v>0</v>
      </c>
    </row>
    <row r="305" spans="1:10" x14ac:dyDescent="0.2">
      <c r="A305" s="13" t="s">
        <v>147</v>
      </c>
      <c r="B305" s="272" t="s">
        <v>493</v>
      </c>
      <c r="C305" s="272" t="str">
        <f>APENs_summary!C200</f>
        <v>08103</v>
      </c>
      <c r="D305" s="272" t="str">
        <f>APENs_summary!J200</f>
        <v>20200253</v>
      </c>
      <c r="E305" s="272" t="str">
        <f>APENs_summary!K200</f>
        <v>Compressor Engines</v>
      </c>
      <c r="F305" s="76">
        <f>APENs_summary!N200</f>
        <v>0</v>
      </c>
      <c r="G305" s="76">
        <f>APENs_summary!O200</f>
        <v>0</v>
      </c>
      <c r="H305" s="76">
        <f>APENs_summary!P200</f>
        <v>0</v>
      </c>
      <c r="I305" s="76">
        <f>APENs_summary!Q200</f>
        <v>7.92E-3</v>
      </c>
      <c r="J305" s="76">
        <f>APENs_summary!R200</f>
        <v>0</v>
      </c>
    </row>
    <row r="306" spans="1:10" x14ac:dyDescent="0.2">
      <c r="A306" s="13" t="s">
        <v>147</v>
      </c>
      <c r="B306" s="272" t="s">
        <v>493</v>
      </c>
      <c r="C306" s="272" t="str">
        <f>APENs_summary!C201</f>
        <v>08103</v>
      </c>
      <c r="D306" s="272" t="str">
        <f>APENs_summary!J201</f>
        <v>20200253</v>
      </c>
      <c r="E306" s="272" t="str">
        <f>APENs_summary!K201</f>
        <v>Compressor Engines</v>
      </c>
      <c r="F306" s="76">
        <f>APENs_summary!N201</f>
        <v>0</v>
      </c>
      <c r="G306" s="76">
        <f>APENs_summary!O201</f>
        <v>0.35</v>
      </c>
      <c r="H306" s="76">
        <f>APENs_summary!P201</f>
        <v>0</v>
      </c>
      <c r="I306" s="76">
        <f>APENs_summary!Q201</f>
        <v>0</v>
      </c>
      <c r="J306" s="76">
        <f>APENs_summary!R201</f>
        <v>0</v>
      </c>
    </row>
    <row r="307" spans="1:10" x14ac:dyDescent="0.2">
      <c r="A307" s="13" t="s">
        <v>147</v>
      </c>
      <c r="B307" s="272" t="s">
        <v>493</v>
      </c>
      <c r="C307" s="272" t="str">
        <f>APENs_summary!C202</f>
        <v>08103</v>
      </c>
      <c r="D307" s="272" t="str">
        <f>APENs_summary!J202</f>
        <v>40400311</v>
      </c>
      <c r="E307" s="272" t="str">
        <f>APENs_summary!K202</f>
        <v>Condensate Tanks</v>
      </c>
      <c r="F307" s="76">
        <f>APENs_summary!N202</f>
        <v>0</v>
      </c>
      <c r="G307" s="76">
        <f>APENs_summary!O202</f>
        <v>5.9868578400463255</v>
      </c>
      <c r="H307" s="76">
        <f>APENs_summary!P202</f>
        <v>0</v>
      </c>
      <c r="I307" s="76">
        <f>APENs_summary!Q202</f>
        <v>0</v>
      </c>
      <c r="J307" s="76">
        <f>APENs_summary!R202</f>
        <v>0</v>
      </c>
    </row>
    <row r="308" spans="1:10" x14ac:dyDescent="0.2">
      <c r="A308" s="13" t="s">
        <v>147</v>
      </c>
      <c r="B308" s="272" t="s">
        <v>493</v>
      </c>
      <c r="C308" s="272" t="str">
        <f>APENs_summary!C203</f>
        <v>08045</v>
      </c>
      <c r="D308" s="272" t="str">
        <f>APENs_summary!J203</f>
        <v>20200254</v>
      </c>
      <c r="E308" s="272" t="str">
        <f>APENs_summary!K203</f>
        <v>Compressor Engines</v>
      </c>
      <c r="F308" s="76">
        <f>APENs_summary!N203</f>
        <v>0</v>
      </c>
      <c r="G308" s="76">
        <f>APENs_summary!O203</f>
        <v>0</v>
      </c>
      <c r="H308" s="76">
        <f>APENs_summary!P203</f>
        <v>23.8</v>
      </c>
      <c r="I308" s="76">
        <f>APENs_summary!Q203</f>
        <v>0</v>
      </c>
      <c r="J308" s="76">
        <f>APENs_summary!R203</f>
        <v>0</v>
      </c>
    </row>
    <row r="309" spans="1:10" x14ac:dyDescent="0.2">
      <c r="A309" s="13" t="s">
        <v>147</v>
      </c>
      <c r="B309" s="272" t="s">
        <v>493</v>
      </c>
      <c r="C309" s="272" t="str">
        <f>APENs_summary!C204</f>
        <v>08045</v>
      </c>
      <c r="D309" s="272" t="str">
        <f>APENs_summary!J204</f>
        <v>20200254</v>
      </c>
      <c r="E309" s="272" t="str">
        <f>APENs_summary!K204</f>
        <v>Compressor Engines</v>
      </c>
      <c r="F309" s="76">
        <f>APENs_summary!N204</f>
        <v>29.9</v>
      </c>
      <c r="G309" s="76">
        <f>APENs_summary!O204</f>
        <v>0</v>
      </c>
      <c r="H309" s="76">
        <f>APENs_summary!P204</f>
        <v>0</v>
      </c>
      <c r="I309" s="76">
        <f>APENs_summary!Q204</f>
        <v>0</v>
      </c>
      <c r="J309" s="76">
        <f>APENs_summary!R204</f>
        <v>0</v>
      </c>
    </row>
    <row r="310" spans="1:10" x14ac:dyDescent="0.2">
      <c r="A310" s="13" t="s">
        <v>147</v>
      </c>
      <c r="B310" s="272" t="s">
        <v>493</v>
      </c>
      <c r="C310" s="272" t="str">
        <f>APENs_summary!C205</f>
        <v>08045</v>
      </c>
      <c r="D310" s="272" t="str">
        <f>APENs_summary!J205</f>
        <v>20200254</v>
      </c>
      <c r="E310" s="272" t="str">
        <f>APENs_summary!K205</f>
        <v>Compressor Engines</v>
      </c>
      <c r="F310" s="76">
        <f>APENs_summary!N205</f>
        <v>0</v>
      </c>
      <c r="G310" s="76">
        <f>APENs_summary!O205</f>
        <v>0</v>
      </c>
      <c r="H310" s="76">
        <f>APENs_summary!P205</f>
        <v>0</v>
      </c>
      <c r="I310" s="76">
        <f>APENs_summary!Q205</f>
        <v>0</v>
      </c>
      <c r="J310" s="76">
        <f>APENs_summary!R205</f>
        <v>5.8000000000000003E-2</v>
      </c>
    </row>
    <row r="311" spans="1:10" x14ac:dyDescent="0.2">
      <c r="A311" s="13" t="s">
        <v>147</v>
      </c>
      <c r="B311" s="272" t="s">
        <v>493</v>
      </c>
      <c r="C311" s="272" t="str">
        <f>APENs_summary!C206</f>
        <v>08045</v>
      </c>
      <c r="D311" s="272" t="str">
        <f>APENs_summary!J206</f>
        <v>20200254</v>
      </c>
      <c r="E311" s="272" t="str">
        <f>APENs_summary!K206</f>
        <v>Compressor Engines</v>
      </c>
      <c r="F311" s="76">
        <f>APENs_summary!N206</f>
        <v>0</v>
      </c>
      <c r="G311" s="76">
        <f>APENs_summary!O206</f>
        <v>0</v>
      </c>
      <c r="H311" s="76">
        <f>APENs_summary!P206</f>
        <v>0</v>
      </c>
      <c r="I311" s="76">
        <f>APENs_summary!Q206</f>
        <v>0</v>
      </c>
      <c r="J311" s="76">
        <f>APENs_summary!R206</f>
        <v>0</v>
      </c>
    </row>
    <row r="312" spans="1:10" x14ac:dyDescent="0.2">
      <c r="A312" s="13" t="s">
        <v>147</v>
      </c>
      <c r="B312" s="272" t="s">
        <v>493</v>
      </c>
      <c r="C312" s="272" t="str">
        <f>APENs_summary!C207</f>
        <v>08045</v>
      </c>
      <c r="D312" s="272" t="str">
        <f>APENs_summary!J207</f>
        <v>20200254</v>
      </c>
      <c r="E312" s="272" t="str">
        <f>APENs_summary!K207</f>
        <v>Compressor Engines</v>
      </c>
      <c r="F312" s="76">
        <f>APENs_summary!N207</f>
        <v>0</v>
      </c>
      <c r="G312" s="76">
        <f>APENs_summary!O207</f>
        <v>0</v>
      </c>
      <c r="H312" s="76">
        <f>APENs_summary!P207</f>
        <v>0</v>
      </c>
      <c r="I312" s="76">
        <f>APENs_summary!Q207</f>
        <v>3.3999999999999998E-3</v>
      </c>
      <c r="J312" s="76">
        <f>APENs_summary!R207</f>
        <v>0</v>
      </c>
    </row>
    <row r="313" spans="1:10" x14ac:dyDescent="0.2">
      <c r="A313" s="13" t="s">
        <v>147</v>
      </c>
      <c r="B313" s="272" t="s">
        <v>493</v>
      </c>
      <c r="C313" s="272" t="str">
        <f>APENs_summary!C208</f>
        <v>08045</v>
      </c>
      <c r="D313" s="272" t="str">
        <f>APENs_summary!J208</f>
        <v>20200254</v>
      </c>
      <c r="E313" s="272" t="str">
        <f>APENs_summary!K208</f>
        <v>Compressor Engines</v>
      </c>
      <c r="F313" s="76">
        <f>APENs_summary!N208</f>
        <v>0</v>
      </c>
      <c r="G313" s="76">
        <f>APENs_summary!O208</f>
        <v>0.17319999999999999</v>
      </c>
      <c r="H313" s="76">
        <f>APENs_summary!P208</f>
        <v>0</v>
      </c>
      <c r="I313" s="76">
        <f>APENs_summary!Q208</f>
        <v>0</v>
      </c>
      <c r="J313" s="76">
        <f>APENs_summary!R208</f>
        <v>0</v>
      </c>
    </row>
    <row r="314" spans="1:10" x14ac:dyDescent="0.2">
      <c r="A314" s="13" t="s">
        <v>147</v>
      </c>
      <c r="B314" s="272" t="s">
        <v>493</v>
      </c>
      <c r="C314" s="272" t="str">
        <f>APENs_summary!C209</f>
        <v>08045</v>
      </c>
      <c r="D314" s="272" t="str">
        <f>APENs_summary!J209</f>
        <v>31000301</v>
      </c>
      <c r="E314" s="272" t="str">
        <f>APENs_summary!K209</f>
        <v>Glycol Dehydrator</v>
      </c>
      <c r="F314" s="76">
        <f>APENs_summary!N209</f>
        <v>0</v>
      </c>
      <c r="G314" s="76">
        <f>APENs_summary!O209</f>
        <v>4.1332000000000004</v>
      </c>
      <c r="H314" s="76">
        <f>APENs_summary!P209</f>
        <v>0</v>
      </c>
      <c r="I314" s="76">
        <f>APENs_summary!Q209</f>
        <v>0</v>
      </c>
      <c r="J314" s="76">
        <f>APENs_summary!R209</f>
        <v>0</v>
      </c>
    </row>
    <row r="315" spans="1:10" x14ac:dyDescent="0.2">
      <c r="A315" s="13" t="s">
        <v>147</v>
      </c>
      <c r="B315" s="272" t="s">
        <v>493</v>
      </c>
      <c r="C315" s="272" t="str">
        <f>APENs_summary!C210</f>
        <v>08045</v>
      </c>
      <c r="D315" s="272" t="str">
        <f>APENs_summary!J210</f>
        <v>20200202</v>
      </c>
      <c r="E315" s="272" t="str">
        <f>APENs_summary!K210</f>
        <v>Compressor Engines</v>
      </c>
      <c r="F315" s="76">
        <f>APENs_summary!N210</f>
        <v>0</v>
      </c>
      <c r="G315" s="76">
        <f>APENs_summary!O210</f>
        <v>0</v>
      </c>
      <c r="H315" s="76">
        <f>APENs_summary!P210</f>
        <v>12.2</v>
      </c>
      <c r="I315" s="76">
        <f>APENs_summary!Q210</f>
        <v>0</v>
      </c>
      <c r="J315" s="76">
        <f>APENs_summary!R210</f>
        <v>0</v>
      </c>
    </row>
    <row r="316" spans="1:10" x14ac:dyDescent="0.2">
      <c r="A316" s="13" t="s">
        <v>147</v>
      </c>
      <c r="B316" s="272" t="s">
        <v>493</v>
      </c>
      <c r="C316" s="272" t="str">
        <f>APENs_summary!C211</f>
        <v>08045</v>
      </c>
      <c r="D316" s="272" t="str">
        <f>APENs_summary!J211</f>
        <v>20200202</v>
      </c>
      <c r="E316" s="272" t="str">
        <f>APENs_summary!K211</f>
        <v>Compressor Engines</v>
      </c>
      <c r="F316" s="76">
        <f>APENs_summary!N211</f>
        <v>24.199997</v>
      </c>
      <c r="G316" s="76">
        <f>APENs_summary!O211</f>
        <v>0</v>
      </c>
      <c r="H316" s="76">
        <f>APENs_summary!P211</f>
        <v>0</v>
      </c>
      <c r="I316" s="76">
        <f>APENs_summary!Q211</f>
        <v>0</v>
      </c>
      <c r="J316" s="76">
        <f>APENs_summary!R211</f>
        <v>0</v>
      </c>
    </row>
    <row r="317" spans="1:10" x14ac:dyDescent="0.2">
      <c r="A317" s="13" t="s">
        <v>147</v>
      </c>
      <c r="B317" s="272" t="s">
        <v>493</v>
      </c>
      <c r="C317" s="272" t="str">
        <f>APENs_summary!C212</f>
        <v>08045</v>
      </c>
      <c r="D317" s="272" t="str">
        <f>APENs_summary!J212</f>
        <v>20200202</v>
      </c>
      <c r="E317" s="272" t="str">
        <f>APENs_summary!K212</f>
        <v>Compressor Engines</v>
      </c>
      <c r="F317" s="76">
        <f>APENs_summary!N212</f>
        <v>0</v>
      </c>
      <c r="G317" s="76">
        <f>APENs_summary!O212</f>
        <v>0</v>
      </c>
      <c r="H317" s="76">
        <f>APENs_summary!P212</f>
        <v>0</v>
      </c>
      <c r="I317" s="76">
        <f>APENs_summary!Q212</f>
        <v>0</v>
      </c>
      <c r="J317" s="76">
        <f>APENs_summary!R212</f>
        <v>0.45</v>
      </c>
    </row>
    <row r="318" spans="1:10" x14ac:dyDescent="0.2">
      <c r="A318" s="13" t="s">
        <v>147</v>
      </c>
      <c r="B318" s="272" t="s">
        <v>493</v>
      </c>
      <c r="C318" s="272" t="str">
        <f>APENs_summary!C213</f>
        <v>08045</v>
      </c>
      <c r="D318" s="272" t="str">
        <f>APENs_summary!J213</f>
        <v>20200202</v>
      </c>
      <c r="E318" s="272" t="str">
        <f>APENs_summary!K213</f>
        <v>Compressor Engines</v>
      </c>
      <c r="F318" s="76">
        <f>APENs_summary!N213</f>
        <v>0</v>
      </c>
      <c r="G318" s="76">
        <f>APENs_summary!O213</f>
        <v>0</v>
      </c>
      <c r="H318" s="76">
        <f>APENs_summary!P213</f>
        <v>0</v>
      </c>
      <c r="I318" s="76">
        <f>APENs_summary!Q213</f>
        <v>0</v>
      </c>
      <c r="J318" s="76">
        <f>APENs_summary!R213</f>
        <v>0</v>
      </c>
    </row>
    <row r="319" spans="1:10" x14ac:dyDescent="0.2">
      <c r="A319" s="13" t="s">
        <v>147</v>
      </c>
      <c r="B319" s="272" t="s">
        <v>493</v>
      </c>
      <c r="C319" s="272" t="str">
        <f>APENs_summary!C214</f>
        <v>08045</v>
      </c>
      <c r="D319" s="272" t="str">
        <f>APENs_summary!J214</f>
        <v>20200202</v>
      </c>
      <c r="E319" s="272" t="str">
        <f>APENs_summary!K214</f>
        <v>Compressor Engines</v>
      </c>
      <c r="F319" s="76">
        <f>APENs_summary!N214</f>
        <v>0</v>
      </c>
      <c r="G319" s="76">
        <f>APENs_summary!O214</f>
        <v>0</v>
      </c>
      <c r="H319" s="76">
        <f>APENs_summary!P214</f>
        <v>0</v>
      </c>
      <c r="I319" s="76">
        <f>APENs_summary!Q214</f>
        <v>2.7E-2</v>
      </c>
      <c r="J319" s="76">
        <f>APENs_summary!R214</f>
        <v>0</v>
      </c>
    </row>
    <row r="320" spans="1:10" x14ac:dyDescent="0.2">
      <c r="A320" s="13" t="s">
        <v>147</v>
      </c>
      <c r="B320" s="272" t="s">
        <v>493</v>
      </c>
      <c r="C320" s="272" t="str">
        <f>APENs_summary!C215</f>
        <v>08045</v>
      </c>
      <c r="D320" s="272" t="str">
        <f>APENs_summary!J215</f>
        <v>20200202</v>
      </c>
      <c r="E320" s="272" t="str">
        <f>APENs_summary!K215</f>
        <v>Compressor Engines</v>
      </c>
      <c r="F320" s="76">
        <f>APENs_summary!N215</f>
        <v>0</v>
      </c>
      <c r="G320" s="76">
        <f>APENs_summary!O215</f>
        <v>6.1000199999999998</v>
      </c>
      <c r="H320" s="76">
        <f>APENs_summary!P215</f>
        <v>0</v>
      </c>
      <c r="I320" s="76">
        <f>APENs_summary!Q215</f>
        <v>0</v>
      </c>
      <c r="J320" s="76">
        <f>APENs_summary!R215</f>
        <v>0</v>
      </c>
    </row>
    <row r="321" spans="1:10" x14ac:dyDescent="0.2">
      <c r="A321" s="13" t="s">
        <v>147</v>
      </c>
      <c r="B321" s="272" t="s">
        <v>493</v>
      </c>
      <c r="C321" s="272" t="str">
        <f>APENs_summary!C216</f>
        <v>08045</v>
      </c>
      <c r="D321" s="272" t="str">
        <f>APENs_summary!J216</f>
        <v>20200253</v>
      </c>
      <c r="E321" s="272" t="str">
        <f>APENs_summary!K216</f>
        <v>Compressor Engines</v>
      </c>
      <c r="F321" s="76">
        <f>APENs_summary!N216</f>
        <v>0</v>
      </c>
      <c r="G321" s="76">
        <f>APENs_summary!O216</f>
        <v>0</v>
      </c>
      <c r="H321" s="76">
        <f>APENs_summary!P216</f>
        <v>13.65</v>
      </c>
      <c r="I321" s="76">
        <f>APENs_summary!Q216</f>
        <v>0</v>
      </c>
      <c r="J321" s="76">
        <f>APENs_summary!R216</f>
        <v>0</v>
      </c>
    </row>
    <row r="322" spans="1:10" x14ac:dyDescent="0.2">
      <c r="A322" s="13" t="s">
        <v>147</v>
      </c>
      <c r="B322" s="272" t="s">
        <v>493</v>
      </c>
      <c r="C322" s="272" t="str">
        <f>APENs_summary!C217</f>
        <v>08045</v>
      </c>
      <c r="D322" s="272" t="str">
        <f>APENs_summary!J217</f>
        <v>20200253</v>
      </c>
      <c r="E322" s="272" t="str">
        <f>APENs_summary!K217</f>
        <v>Compressor Engines</v>
      </c>
      <c r="F322" s="76">
        <f>APENs_summary!N217</f>
        <v>6.6000009999999998</v>
      </c>
      <c r="G322" s="76">
        <f>APENs_summary!O217</f>
        <v>0</v>
      </c>
      <c r="H322" s="76">
        <f>APENs_summary!P217</f>
        <v>0</v>
      </c>
      <c r="I322" s="76">
        <f>APENs_summary!Q217</f>
        <v>0</v>
      </c>
      <c r="J322" s="76">
        <f>APENs_summary!R217</f>
        <v>0</v>
      </c>
    </row>
    <row r="323" spans="1:10" x14ac:dyDescent="0.2">
      <c r="A323" s="13" t="s">
        <v>147</v>
      </c>
      <c r="B323" s="272" t="s">
        <v>493</v>
      </c>
      <c r="C323" s="272" t="str">
        <f>APENs_summary!C218</f>
        <v>08045</v>
      </c>
      <c r="D323" s="272" t="str">
        <f>APENs_summary!J218</f>
        <v>20200253</v>
      </c>
      <c r="E323" s="272" t="str">
        <f>APENs_summary!K218</f>
        <v>Compressor Engines</v>
      </c>
      <c r="F323" s="76">
        <f>APENs_summary!N218</f>
        <v>0</v>
      </c>
      <c r="G323" s="76">
        <f>APENs_summary!O218</f>
        <v>0</v>
      </c>
      <c r="H323" s="76">
        <f>APENs_summary!P218</f>
        <v>0</v>
      </c>
      <c r="I323" s="76">
        <f>APENs_summary!Q218</f>
        <v>0</v>
      </c>
      <c r="J323" s="76">
        <f>APENs_summary!R218</f>
        <v>0.17499999999999999</v>
      </c>
    </row>
    <row r="324" spans="1:10" x14ac:dyDescent="0.2">
      <c r="A324" s="13" t="s">
        <v>147</v>
      </c>
      <c r="B324" s="272" t="s">
        <v>493</v>
      </c>
      <c r="C324" s="272" t="str">
        <f>APENs_summary!C219</f>
        <v>08045</v>
      </c>
      <c r="D324" s="272" t="str">
        <f>APENs_summary!J219</f>
        <v>20200253</v>
      </c>
      <c r="E324" s="272" t="str">
        <f>APENs_summary!K219</f>
        <v>Compressor Engines</v>
      </c>
      <c r="F324" s="76">
        <f>APENs_summary!N219</f>
        <v>0</v>
      </c>
      <c r="G324" s="76">
        <f>APENs_summary!O219</f>
        <v>0</v>
      </c>
      <c r="H324" s="76">
        <f>APENs_summary!P219</f>
        <v>0</v>
      </c>
      <c r="I324" s="76">
        <f>APENs_summary!Q219</f>
        <v>0</v>
      </c>
      <c r="J324" s="76">
        <f>APENs_summary!R219</f>
        <v>0</v>
      </c>
    </row>
    <row r="325" spans="1:10" x14ac:dyDescent="0.2">
      <c r="A325" s="13" t="s">
        <v>147</v>
      </c>
      <c r="B325" s="272" t="s">
        <v>493</v>
      </c>
      <c r="C325" s="272" t="str">
        <f>APENs_summary!C220</f>
        <v>08045</v>
      </c>
      <c r="D325" s="272" t="str">
        <f>APENs_summary!J220</f>
        <v>20200253</v>
      </c>
      <c r="E325" s="272" t="str">
        <f>APENs_summary!K220</f>
        <v>Compressor Engines</v>
      </c>
      <c r="F325" s="76">
        <f>APENs_summary!N220</f>
        <v>0</v>
      </c>
      <c r="G325" s="76">
        <f>APENs_summary!O220</f>
        <v>0</v>
      </c>
      <c r="H325" s="76">
        <f>APENs_summary!P220</f>
        <v>0</v>
      </c>
      <c r="I325" s="76">
        <f>APENs_summary!Q220</f>
        <v>1.0500000000000001E-2</v>
      </c>
      <c r="J325" s="76">
        <f>APENs_summary!R220</f>
        <v>0</v>
      </c>
    </row>
    <row r="326" spans="1:10" x14ac:dyDescent="0.2">
      <c r="A326" s="13" t="s">
        <v>147</v>
      </c>
      <c r="B326" s="272" t="s">
        <v>493</v>
      </c>
      <c r="C326" s="272" t="str">
        <f>APENs_summary!C221</f>
        <v>08045</v>
      </c>
      <c r="D326" s="272" t="str">
        <f>APENs_summary!J221</f>
        <v>20200253</v>
      </c>
      <c r="E326" s="272" t="str">
        <f>APENs_summary!K221</f>
        <v>Compressor Engines</v>
      </c>
      <c r="F326" s="76">
        <f>APENs_summary!N221</f>
        <v>0</v>
      </c>
      <c r="G326" s="76">
        <f>APENs_summary!O221</f>
        <v>2.2999990000000001</v>
      </c>
      <c r="H326" s="76">
        <f>APENs_summary!P221</f>
        <v>0</v>
      </c>
      <c r="I326" s="76">
        <f>APENs_summary!Q221</f>
        <v>0</v>
      </c>
      <c r="J326" s="76">
        <f>APENs_summary!R221</f>
        <v>0</v>
      </c>
    </row>
    <row r="327" spans="1:10" x14ac:dyDescent="0.2">
      <c r="A327" s="13" t="s">
        <v>147</v>
      </c>
      <c r="B327" s="272" t="s">
        <v>493</v>
      </c>
      <c r="C327" s="272" t="str">
        <f>APENs_summary!C222</f>
        <v>08045</v>
      </c>
      <c r="D327" s="272" t="str">
        <f>APENs_summary!J222</f>
        <v>20200253</v>
      </c>
      <c r="E327" s="272" t="str">
        <f>APENs_summary!K222</f>
        <v>Compressor Engines</v>
      </c>
      <c r="F327" s="76">
        <f>APENs_summary!N222</f>
        <v>0</v>
      </c>
      <c r="G327" s="76">
        <f>APENs_summary!O222</f>
        <v>0</v>
      </c>
      <c r="H327" s="76">
        <f>APENs_summary!P222</f>
        <v>13.65</v>
      </c>
      <c r="I327" s="76">
        <f>APENs_summary!Q222</f>
        <v>0</v>
      </c>
      <c r="J327" s="76">
        <f>APENs_summary!R222</f>
        <v>0</v>
      </c>
    </row>
    <row r="328" spans="1:10" x14ac:dyDescent="0.2">
      <c r="A328" s="13" t="s">
        <v>147</v>
      </c>
      <c r="B328" s="272" t="s">
        <v>493</v>
      </c>
      <c r="C328" s="272" t="str">
        <f>APENs_summary!C223</f>
        <v>08045</v>
      </c>
      <c r="D328" s="272" t="str">
        <f>APENs_summary!J223</f>
        <v>20200253</v>
      </c>
      <c r="E328" s="272" t="str">
        <f>APENs_summary!K223</f>
        <v>Compressor Engines</v>
      </c>
      <c r="F328" s="76">
        <f>APENs_summary!N223</f>
        <v>6.6000009999999998</v>
      </c>
      <c r="G328" s="76">
        <f>APENs_summary!O223</f>
        <v>0</v>
      </c>
      <c r="H328" s="76">
        <f>APENs_summary!P223</f>
        <v>0</v>
      </c>
      <c r="I328" s="76">
        <f>APENs_summary!Q223</f>
        <v>0</v>
      </c>
      <c r="J328" s="76">
        <f>APENs_summary!R223</f>
        <v>0</v>
      </c>
    </row>
    <row r="329" spans="1:10" x14ac:dyDescent="0.2">
      <c r="A329" s="13" t="s">
        <v>147</v>
      </c>
      <c r="B329" s="272" t="s">
        <v>493</v>
      </c>
      <c r="C329" s="272" t="str">
        <f>APENs_summary!C224</f>
        <v>08045</v>
      </c>
      <c r="D329" s="272" t="str">
        <f>APENs_summary!J224</f>
        <v>20200253</v>
      </c>
      <c r="E329" s="272" t="str">
        <f>APENs_summary!K224</f>
        <v>Compressor Engines</v>
      </c>
      <c r="F329" s="76">
        <f>APENs_summary!N224</f>
        <v>0</v>
      </c>
      <c r="G329" s="76">
        <f>APENs_summary!O224</f>
        <v>0</v>
      </c>
      <c r="H329" s="76">
        <f>APENs_summary!P224</f>
        <v>0</v>
      </c>
      <c r="I329" s="76">
        <f>APENs_summary!Q224</f>
        <v>0</v>
      </c>
      <c r="J329" s="76">
        <f>APENs_summary!R224</f>
        <v>0.17499999999999999</v>
      </c>
    </row>
    <row r="330" spans="1:10" x14ac:dyDescent="0.2">
      <c r="A330" s="13" t="s">
        <v>147</v>
      </c>
      <c r="B330" s="272" t="s">
        <v>493</v>
      </c>
      <c r="C330" s="272" t="str">
        <f>APENs_summary!C225</f>
        <v>08045</v>
      </c>
      <c r="D330" s="272" t="str">
        <f>APENs_summary!J225</f>
        <v>20200253</v>
      </c>
      <c r="E330" s="272" t="str">
        <f>APENs_summary!K225</f>
        <v>Compressor Engines</v>
      </c>
      <c r="F330" s="76">
        <f>APENs_summary!N225</f>
        <v>0</v>
      </c>
      <c r="G330" s="76">
        <f>APENs_summary!O225</f>
        <v>0</v>
      </c>
      <c r="H330" s="76">
        <f>APENs_summary!P225</f>
        <v>0</v>
      </c>
      <c r="I330" s="76">
        <f>APENs_summary!Q225</f>
        <v>0</v>
      </c>
      <c r="J330" s="76">
        <f>APENs_summary!R225</f>
        <v>0</v>
      </c>
    </row>
    <row r="331" spans="1:10" x14ac:dyDescent="0.2">
      <c r="A331" s="13" t="s">
        <v>147</v>
      </c>
      <c r="B331" s="272" t="s">
        <v>493</v>
      </c>
      <c r="C331" s="272" t="str">
        <f>APENs_summary!C226</f>
        <v>08045</v>
      </c>
      <c r="D331" s="272" t="str">
        <f>APENs_summary!J226</f>
        <v>20200253</v>
      </c>
      <c r="E331" s="272" t="str">
        <f>APENs_summary!K226</f>
        <v>Compressor Engines</v>
      </c>
      <c r="F331" s="76">
        <f>APENs_summary!N226</f>
        <v>0</v>
      </c>
      <c r="G331" s="76">
        <f>APENs_summary!O226</f>
        <v>0</v>
      </c>
      <c r="H331" s="76">
        <f>APENs_summary!P226</f>
        <v>0</v>
      </c>
      <c r="I331" s="76">
        <f>APENs_summary!Q226</f>
        <v>1.0500000000000001E-2</v>
      </c>
      <c r="J331" s="76">
        <f>APENs_summary!R226</f>
        <v>0</v>
      </c>
    </row>
    <row r="332" spans="1:10" x14ac:dyDescent="0.2">
      <c r="A332" s="13" t="s">
        <v>147</v>
      </c>
      <c r="B332" s="272" t="s">
        <v>493</v>
      </c>
      <c r="C332" s="272" t="str">
        <f>APENs_summary!C227</f>
        <v>08045</v>
      </c>
      <c r="D332" s="272" t="str">
        <f>APENs_summary!J227</f>
        <v>20200253</v>
      </c>
      <c r="E332" s="272" t="str">
        <f>APENs_summary!K227</f>
        <v>Compressor Engines</v>
      </c>
      <c r="F332" s="76">
        <f>APENs_summary!N227</f>
        <v>0</v>
      </c>
      <c r="G332" s="76">
        <f>APENs_summary!O227</f>
        <v>2.2999990000000001</v>
      </c>
      <c r="H332" s="76">
        <f>APENs_summary!P227</f>
        <v>0</v>
      </c>
      <c r="I332" s="76">
        <f>APENs_summary!Q227</f>
        <v>0</v>
      </c>
      <c r="J332" s="76">
        <f>APENs_summary!R227</f>
        <v>0</v>
      </c>
    </row>
    <row r="333" spans="1:10" x14ac:dyDescent="0.2">
      <c r="A333" s="13" t="s">
        <v>147</v>
      </c>
      <c r="B333" s="272" t="s">
        <v>493</v>
      </c>
      <c r="C333" s="272" t="str">
        <f>APENs_summary!C228</f>
        <v>08045</v>
      </c>
      <c r="D333" s="272" t="str">
        <f>APENs_summary!J228</f>
        <v>20200254</v>
      </c>
      <c r="E333" s="272" t="str">
        <f>APENs_summary!K228</f>
        <v>Compressor Engines</v>
      </c>
      <c r="F333" s="76">
        <f>APENs_summary!N228</f>
        <v>0</v>
      </c>
      <c r="G333" s="76">
        <f>APENs_summary!O228</f>
        <v>0</v>
      </c>
      <c r="H333" s="76">
        <f>APENs_summary!P228</f>
        <v>12.2</v>
      </c>
      <c r="I333" s="76">
        <f>APENs_summary!Q228</f>
        <v>0</v>
      </c>
      <c r="J333" s="76">
        <f>APENs_summary!R228</f>
        <v>0</v>
      </c>
    </row>
    <row r="334" spans="1:10" x14ac:dyDescent="0.2">
      <c r="A334" s="13" t="s">
        <v>147</v>
      </c>
      <c r="B334" s="272" t="s">
        <v>493</v>
      </c>
      <c r="C334" s="272" t="str">
        <f>APENs_summary!C229</f>
        <v>08045</v>
      </c>
      <c r="D334" s="272" t="str">
        <f>APENs_summary!J229</f>
        <v>20200254</v>
      </c>
      <c r="E334" s="272" t="str">
        <f>APENs_summary!K229</f>
        <v>Compressor Engines</v>
      </c>
      <c r="F334" s="76">
        <f>APENs_summary!N229</f>
        <v>24.4</v>
      </c>
      <c r="G334" s="76">
        <f>APENs_summary!O229</f>
        <v>0</v>
      </c>
      <c r="H334" s="76">
        <f>APENs_summary!P229</f>
        <v>0</v>
      </c>
      <c r="I334" s="76">
        <f>APENs_summary!Q229</f>
        <v>0</v>
      </c>
      <c r="J334" s="76">
        <f>APENs_summary!R229</f>
        <v>0</v>
      </c>
    </row>
    <row r="335" spans="1:10" x14ac:dyDescent="0.2">
      <c r="A335" s="13" t="s">
        <v>147</v>
      </c>
      <c r="B335" s="272" t="s">
        <v>493</v>
      </c>
      <c r="C335" s="272" t="str">
        <f>APENs_summary!C230</f>
        <v>08045</v>
      </c>
      <c r="D335" s="272" t="str">
        <f>APENs_summary!J230</f>
        <v>20200254</v>
      </c>
      <c r="E335" s="272" t="str">
        <f>APENs_summary!K230</f>
        <v>Compressor Engines</v>
      </c>
      <c r="F335" s="76">
        <f>APENs_summary!N230</f>
        <v>0</v>
      </c>
      <c r="G335" s="76">
        <f>APENs_summary!O230</f>
        <v>0</v>
      </c>
      <c r="H335" s="76">
        <f>APENs_summary!P230</f>
        <v>0</v>
      </c>
      <c r="I335" s="76">
        <f>APENs_summary!Q230</f>
        <v>0</v>
      </c>
      <c r="J335" s="76">
        <f>APENs_summary!R230</f>
        <v>0.51749999999999996</v>
      </c>
    </row>
    <row r="336" spans="1:10" x14ac:dyDescent="0.2">
      <c r="A336" s="13" t="s">
        <v>147</v>
      </c>
      <c r="B336" s="272" t="s">
        <v>493</v>
      </c>
      <c r="C336" s="272" t="str">
        <f>APENs_summary!C231</f>
        <v>08045</v>
      </c>
      <c r="D336" s="272" t="str">
        <f>APENs_summary!J231</f>
        <v>20200254</v>
      </c>
      <c r="E336" s="272" t="str">
        <f>APENs_summary!K231</f>
        <v>Compressor Engines</v>
      </c>
      <c r="F336" s="76">
        <f>APENs_summary!N231</f>
        <v>0</v>
      </c>
      <c r="G336" s="76">
        <f>APENs_summary!O231</f>
        <v>0</v>
      </c>
      <c r="H336" s="76">
        <f>APENs_summary!P231</f>
        <v>0</v>
      </c>
      <c r="I336" s="76">
        <f>APENs_summary!Q231</f>
        <v>0</v>
      </c>
      <c r="J336" s="76">
        <f>APENs_summary!R231</f>
        <v>0</v>
      </c>
    </row>
    <row r="337" spans="1:10" x14ac:dyDescent="0.2">
      <c r="A337" s="13" t="s">
        <v>147</v>
      </c>
      <c r="B337" s="272" t="s">
        <v>493</v>
      </c>
      <c r="C337" s="272" t="str">
        <f>APENs_summary!C232</f>
        <v>08045</v>
      </c>
      <c r="D337" s="272" t="str">
        <f>APENs_summary!J232</f>
        <v>20200254</v>
      </c>
      <c r="E337" s="272" t="str">
        <f>APENs_summary!K232</f>
        <v>Compressor Engines</v>
      </c>
      <c r="F337" s="76">
        <f>APENs_summary!N232</f>
        <v>0</v>
      </c>
      <c r="G337" s="76">
        <f>APENs_summary!O232</f>
        <v>0</v>
      </c>
      <c r="H337" s="76">
        <f>APENs_summary!P232</f>
        <v>0</v>
      </c>
      <c r="I337" s="76">
        <f>APENs_summary!Q232</f>
        <v>3.1050000000000001E-2</v>
      </c>
      <c r="J337" s="76">
        <f>APENs_summary!R232</f>
        <v>0</v>
      </c>
    </row>
    <row r="338" spans="1:10" x14ac:dyDescent="0.2">
      <c r="A338" s="13" t="s">
        <v>147</v>
      </c>
      <c r="B338" s="272" t="s">
        <v>493</v>
      </c>
      <c r="C338" s="272" t="str">
        <f>APENs_summary!C233</f>
        <v>08045</v>
      </c>
      <c r="D338" s="272" t="str">
        <f>APENs_summary!J233</f>
        <v>20200254</v>
      </c>
      <c r="E338" s="272" t="str">
        <f>APENs_summary!K233</f>
        <v>Compressor Engines</v>
      </c>
      <c r="F338" s="76">
        <f>APENs_summary!N233</f>
        <v>0</v>
      </c>
      <c r="G338" s="76">
        <f>APENs_summary!O233</f>
        <v>6.1</v>
      </c>
      <c r="H338" s="76">
        <f>APENs_summary!P233</f>
        <v>0</v>
      </c>
      <c r="I338" s="76">
        <f>APENs_summary!Q233</f>
        <v>0</v>
      </c>
      <c r="J338" s="76">
        <f>APENs_summary!R233</f>
        <v>0</v>
      </c>
    </row>
    <row r="339" spans="1:10" x14ac:dyDescent="0.2">
      <c r="A339" s="13" t="s">
        <v>147</v>
      </c>
      <c r="B339" s="272" t="s">
        <v>493</v>
      </c>
      <c r="C339" s="272" t="str">
        <f>APENs_summary!C234</f>
        <v>08045</v>
      </c>
      <c r="D339" s="272" t="str">
        <f>APENs_summary!J234</f>
        <v>20200254</v>
      </c>
      <c r="E339" s="272" t="str">
        <f>APENs_summary!K234</f>
        <v>Compressor Engines</v>
      </c>
      <c r="F339" s="76">
        <f>APENs_summary!N234</f>
        <v>0</v>
      </c>
      <c r="G339" s="76">
        <f>APENs_summary!O234</f>
        <v>0</v>
      </c>
      <c r="H339" s="76">
        <f>APENs_summary!P234</f>
        <v>14.8</v>
      </c>
      <c r="I339" s="76">
        <f>APENs_summary!Q234</f>
        <v>0</v>
      </c>
      <c r="J339" s="76">
        <f>APENs_summary!R234</f>
        <v>0</v>
      </c>
    </row>
    <row r="340" spans="1:10" x14ac:dyDescent="0.2">
      <c r="A340" s="13" t="s">
        <v>147</v>
      </c>
      <c r="B340" s="272" t="s">
        <v>493</v>
      </c>
      <c r="C340" s="272" t="str">
        <f>APENs_summary!C235</f>
        <v>08045</v>
      </c>
      <c r="D340" s="272" t="str">
        <f>APENs_summary!J235</f>
        <v>20200254</v>
      </c>
      <c r="E340" s="272" t="str">
        <f>APENs_summary!K235</f>
        <v>Compressor Engines</v>
      </c>
      <c r="F340" s="76">
        <f>APENs_summary!N235</f>
        <v>29.5</v>
      </c>
      <c r="G340" s="76">
        <f>APENs_summary!O235</f>
        <v>0</v>
      </c>
      <c r="H340" s="76">
        <f>APENs_summary!P235</f>
        <v>0</v>
      </c>
      <c r="I340" s="76">
        <f>APENs_summary!Q235</f>
        <v>0</v>
      </c>
      <c r="J340" s="76">
        <f>APENs_summary!R235</f>
        <v>0</v>
      </c>
    </row>
    <row r="341" spans="1:10" x14ac:dyDescent="0.2">
      <c r="A341" s="13" t="s">
        <v>147</v>
      </c>
      <c r="B341" s="272" t="s">
        <v>493</v>
      </c>
      <c r="C341" s="272" t="str">
        <f>APENs_summary!C236</f>
        <v>08045</v>
      </c>
      <c r="D341" s="272" t="str">
        <f>APENs_summary!J236</f>
        <v>20200254</v>
      </c>
      <c r="E341" s="272" t="str">
        <f>APENs_summary!K236</f>
        <v>Compressor Engines</v>
      </c>
      <c r="F341" s="76">
        <f>APENs_summary!N236</f>
        <v>0</v>
      </c>
      <c r="G341" s="76">
        <f>APENs_summary!O236</f>
        <v>0</v>
      </c>
      <c r="H341" s="76">
        <f>APENs_summary!P236</f>
        <v>0</v>
      </c>
      <c r="I341" s="76">
        <f>APENs_summary!Q236</f>
        <v>0</v>
      </c>
      <c r="J341" s="76">
        <f>APENs_summary!R236</f>
        <v>0.51749999999999996</v>
      </c>
    </row>
    <row r="342" spans="1:10" x14ac:dyDescent="0.2">
      <c r="A342" s="13" t="s">
        <v>147</v>
      </c>
      <c r="B342" s="272" t="s">
        <v>493</v>
      </c>
      <c r="C342" s="272" t="str">
        <f>APENs_summary!C237</f>
        <v>08045</v>
      </c>
      <c r="D342" s="272" t="str">
        <f>APENs_summary!J237</f>
        <v>20200254</v>
      </c>
      <c r="E342" s="272" t="str">
        <f>APENs_summary!K237</f>
        <v>Compressor Engines</v>
      </c>
      <c r="F342" s="76">
        <f>APENs_summary!N237</f>
        <v>0</v>
      </c>
      <c r="G342" s="76">
        <f>APENs_summary!O237</f>
        <v>0</v>
      </c>
      <c r="H342" s="76">
        <f>APENs_summary!P237</f>
        <v>0</v>
      </c>
      <c r="I342" s="76">
        <f>APENs_summary!Q237</f>
        <v>0</v>
      </c>
      <c r="J342" s="76">
        <f>APENs_summary!R237</f>
        <v>0</v>
      </c>
    </row>
    <row r="343" spans="1:10" x14ac:dyDescent="0.2">
      <c r="A343" s="13" t="s">
        <v>147</v>
      </c>
      <c r="B343" s="272" t="s">
        <v>493</v>
      </c>
      <c r="C343" s="272" t="str">
        <f>APENs_summary!C238</f>
        <v>08045</v>
      </c>
      <c r="D343" s="272" t="str">
        <f>APENs_summary!J238</f>
        <v>20200254</v>
      </c>
      <c r="E343" s="272" t="str">
        <f>APENs_summary!K238</f>
        <v>Compressor Engines</v>
      </c>
      <c r="F343" s="76">
        <f>APENs_summary!N238</f>
        <v>0</v>
      </c>
      <c r="G343" s="76">
        <f>APENs_summary!O238</f>
        <v>0</v>
      </c>
      <c r="H343" s="76">
        <f>APENs_summary!P238</f>
        <v>0</v>
      </c>
      <c r="I343" s="76">
        <f>APENs_summary!Q238</f>
        <v>3.1050000000000001E-2</v>
      </c>
      <c r="J343" s="76">
        <f>APENs_summary!R238</f>
        <v>0</v>
      </c>
    </row>
    <row r="344" spans="1:10" x14ac:dyDescent="0.2">
      <c r="A344" s="13" t="s">
        <v>147</v>
      </c>
      <c r="B344" s="272" t="s">
        <v>493</v>
      </c>
      <c r="C344" s="272" t="str">
        <f>APENs_summary!C239</f>
        <v>08045</v>
      </c>
      <c r="D344" s="272" t="str">
        <f>APENs_summary!J239</f>
        <v>20200254</v>
      </c>
      <c r="E344" s="272" t="str">
        <f>APENs_summary!K239</f>
        <v>Compressor Engines</v>
      </c>
      <c r="F344" s="76">
        <f>APENs_summary!N239</f>
        <v>0</v>
      </c>
      <c r="G344" s="76">
        <f>APENs_summary!O239</f>
        <v>7.4</v>
      </c>
      <c r="H344" s="76">
        <f>APENs_summary!P239</f>
        <v>0</v>
      </c>
      <c r="I344" s="76">
        <f>APENs_summary!Q239</f>
        <v>0</v>
      </c>
      <c r="J344" s="76">
        <f>APENs_summary!R239</f>
        <v>0</v>
      </c>
    </row>
    <row r="345" spans="1:10" x14ac:dyDescent="0.2">
      <c r="A345" s="13" t="s">
        <v>147</v>
      </c>
      <c r="B345" s="272" t="s">
        <v>493</v>
      </c>
      <c r="C345" s="272" t="str">
        <f>APENs_summary!C240</f>
        <v>08045</v>
      </c>
      <c r="D345" s="272" t="str">
        <f>APENs_summary!J240</f>
        <v>20200254</v>
      </c>
      <c r="E345" s="272" t="str">
        <f>APENs_summary!K240</f>
        <v>Compressor Engines</v>
      </c>
      <c r="F345" s="76">
        <f>APENs_summary!N240</f>
        <v>0</v>
      </c>
      <c r="G345" s="76">
        <f>APENs_summary!O240</f>
        <v>0</v>
      </c>
      <c r="H345" s="76">
        <f>APENs_summary!P240</f>
        <v>9.4</v>
      </c>
      <c r="I345" s="76">
        <f>APENs_summary!Q240</f>
        <v>0</v>
      </c>
      <c r="J345" s="76">
        <f>APENs_summary!R240</f>
        <v>0</v>
      </c>
    </row>
    <row r="346" spans="1:10" x14ac:dyDescent="0.2">
      <c r="A346" s="13" t="s">
        <v>147</v>
      </c>
      <c r="B346" s="272" t="s">
        <v>493</v>
      </c>
      <c r="C346" s="272" t="str">
        <f>APENs_summary!C241</f>
        <v>08045</v>
      </c>
      <c r="D346" s="272" t="str">
        <f>APENs_summary!J241</f>
        <v>20200254</v>
      </c>
      <c r="E346" s="272" t="str">
        <f>APENs_summary!K241</f>
        <v>Compressor Engines</v>
      </c>
      <c r="F346" s="76">
        <f>APENs_summary!N241</f>
        <v>28.1</v>
      </c>
      <c r="G346" s="76">
        <f>APENs_summary!O241</f>
        <v>0</v>
      </c>
      <c r="H346" s="76">
        <f>APENs_summary!P241</f>
        <v>0</v>
      </c>
      <c r="I346" s="76">
        <f>APENs_summary!Q241</f>
        <v>0</v>
      </c>
      <c r="J346" s="76">
        <f>APENs_summary!R241</f>
        <v>0</v>
      </c>
    </row>
    <row r="347" spans="1:10" x14ac:dyDescent="0.2">
      <c r="A347" s="13" t="s">
        <v>147</v>
      </c>
      <c r="B347" s="272" t="s">
        <v>493</v>
      </c>
      <c r="C347" s="272" t="str">
        <f>APENs_summary!C242</f>
        <v>08045</v>
      </c>
      <c r="D347" s="272" t="str">
        <f>APENs_summary!J242</f>
        <v>20200254</v>
      </c>
      <c r="E347" s="272" t="str">
        <f>APENs_summary!K242</f>
        <v>Compressor Engines</v>
      </c>
      <c r="F347" s="76">
        <f>APENs_summary!N242</f>
        <v>0</v>
      </c>
      <c r="G347" s="76">
        <f>APENs_summary!O242</f>
        <v>0</v>
      </c>
      <c r="H347" s="76">
        <f>APENs_summary!P242</f>
        <v>0</v>
      </c>
      <c r="I347" s="76">
        <f>APENs_summary!Q242</f>
        <v>0</v>
      </c>
      <c r="J347" s="76">
        <f>APENs_summary!R242</f>
        <v>0.55000000000000004</v>
      </c>
    </row>
    <row r="348" spans="1:10" x14ac:dyDescent="0.2">
      <c r="A348" s="13" t="s">
        <v>147</v>
      </c>
      <c r="B348" s="272" t="s">
        <v>493</v>
      </c>
      <c r="C348" s="272" t="str">
        <f>APENs_summary!C243</f>
        <v>08045</v>
      </c>
      <c r="D348" s="272" t="str">
        <f>APENs_summary!J243</f>
        <v>20200254</v>
      </c>
      <c r="E348" s="272" t="str">
        <f>APENs_summary!K243</f>
        <v>Compressor Engines</v>
      </c>
      <c r="F348" s="76">
        <f>APENs_summary!N243</f>
        <v>0</v>
      </c>
      <c r="G348" s="76">
        <f>APENs_summary!O243</f>
        <v>0</v>
      </c>
      <c r="H348" s="76">
        <f>APENs_summary!P243</f>
        <v>0</v>
      </c>
      <c r="I348" s="76">
        <f>APENs_summary!Q243</f>
        <v>0</v>
      </c>
      <c r="J348" s="76">
        <f>APENs_summary!R243</f>
        <v>0</v>
      </c>
    </row>
    <row r="349" spans="1:10" x14ac:dyDescent="0.2">
      <c r="A349" s="13" t="s">
        <v>147</v>
      </c>
      <c r="B349" s="272" t="s">
        <v>493</v>
      </c>
      <c r="C349" s="272" t="str">
        <f>APENs_summary!C244</f>
        <v>08045</v>
      </c>
      <c r="D349" s="272" t="str">
        <f>APENs_summary!J244</f>
        <v>20200254</v>
      </c>
      <c r="E349" s="272" t="str">
        <f>APENs_summary!K244</f>
        <v>Compressor Engines</v>
      </c>
      <c r="F349" s="76">
        <f>APENs_summary!N244</f>
        <v>0</v>
      </c>
      <c r="G349" s="76">
        <f>APENs_summary!O244</f>
        <v>0</v>
      </c>
      <c r="H349" s="76">
        <f>APENs_summary!P244</f>
        <v>0</v>
      </c>
      <c r="I349" s="76">
        <f>APENs_summary!Q244</f>
        <v>3.3000000000000002E-2</v>
      </c>
      <c r="J349" s="76">
        <f>APENs_summary!R244</f>
        <v>0</v>
      </c>
    </row>
    <row r="350" spans="1:10" x14ac:dyDescent="0.2">
      <c r="A350" s="13" t="s">
        <v>147</v>
      </c>
      <c r="B350" s="272" t="s">
        <v>493</v>
      </c>
      <c r="C350" s="272" t="str">
        <f>APENs_summary!C245</f>
        <v>08045</v>
      </c>
      <c r="D350" s="272" t="str">
        <f>APENs_summary!J245</f>
        <v>20200254</v>
      </c>
      <c r="E350" s="272" t="str">
        <f>APENs_summary!K245</f>
        <v>Compressor Engines</v>
      </c>
      <c r="F350" s="76">
        <f>APENs_summary!N245</f>
        <v>0</v>
      </c>
      <c r="G350" s="76">
        <f>APENs_summary!O245</f>
        <v>1.3</v>
      </c>
      <c r="H350" s="76">
        <f>APENs_summary!P245</f>
        <v>0</v>
      </c>
      <c r="I350" s="76">
        <f>APENs_summary!Q245</f>
        <v>0</v>
      </c>
      <c r="J350" s="76">
        <f>APENs_summary!R245</f>
        <v>0</v>
      </c>
    </row>
    <row r="351" spans="1:10" x14ac:dyDescent="0.2">
      <c r="A351" s="13" t="s">
        <v>147</v>
      </c>
      <c r="B351" s="272" t="s">
        <v>493</v>
      </c>
      <c r="C351" s="272" t="str">
        <f>APENs_summary!C246</f>
        <v>08045</v>
      </c>
      <c r="D351" s="272" t="str">
        <f>APENs_summary!J246</f>
        <v>31000301</v>
      </c>
      <c r="E351" s="272" t="str">
        <f>APENs_summary!K246</f>
        <v>Glycol Dehydrator</v>
      </c>
      <c r="F351" s="76">
        <f>APENs_summary!N246</f>
        <v>0</v>
      </c>
      <c r="G351" s="76">
        <f>APENs_summary!O246</f>
        <v>0</v>
      </c>
      <c r="H351" s="76">
        <f>APENs_summary!P246</f>
        <v>10</v>
      </c>
      <c r="I351" s="76">
        <f>APENs_summary!Q246</f>
        <v>0</v>
      </c>
      <c r="J351" s="76">
        <f>APENs_summary!R246</f>
        <v>0</v>
      </c>
    </row>
    <row r="352" spans="1:10" x14ac:dyDescent="0.2">
      <c r="A352" s="13" t="s">
        <v>147</v>
      </c>
      <c r="B352" s="272" t="s">
        <v>493</v>
      </c>
      <c r="C352" s="272" t="str">
        <f>APENs_summary!C247</f>
        <v>08045</v>
      </c>
      <c r="D352" s="272" t="str">
        <f>APENs_summary!J247</f>
        <v>31000301</v>
      </c>
      <c r="E352" s="272" t="str">
        <f>APENs_summary!K247</f>
        <v>Glycol Dehydrator</v>
      </c>
      <c r="F352" s="76">
        <f>APENs_summary!N247</f>
        <v>5</v>
      </c>
      <c r="G352" s="76">
        <f>APENs_summary!O247</f>
        <v>0</v>
      </c>
      <c r="H352" s="76">
        <f>APENs_summary!P247</f>
        <v>0</v>
      </c>
      <c r="I352" s="76">
        <f>APENs_summary!Q247</f>
        <v>0</v>
      </c>
      <c r="J352" s="76">
        <f>APENs_summary!R247</f>
        <v>0</v>
      </c>
    </row>
    <row r="353" spans="1:10" x14ac:dyDescent="0.2">
      <c r="A353" s="13" t="s">
        <v>147</v>
      </c>
      <c r="B353" s="272" t="s">
        <v>493</v>
      </c>
      <c r="C353" s="272" t="str">
        <f>APENs_summary!C248</f>
        <v>08045</v>
      </c>
      <c r="D353" s="272" t="str">
        <f>APENs_summary!J248</f>
        <v>31000301</v>
      </c>
      <c r="E353" s="272" t="str">
        <f>APENs_summary!K248</f>
        <v>Glycol Dehydrator</v>
      </c>
      <c r="F353" s="76">
        <f>APENs_summary!N248</f>
        <v>0</v>
      </c>
      <c r="G353" s="76">
        <f>APENs_summary!O248</f>
        <v>5</v>
      </c>
      <c r="H353" s="76">
        <f>APENs_summary!P248</f>
        <v>0</v>
      </c>
      <c r="I353" s="76">
        <f>APENs_summary!Q248</f>
        <v>0</v>
      </c>
      <c r="J353" s="76">
        <f>APENs_summary!R248</f>
        <v>0</v>
      </c>
    </row>
    <row r="354" spans="1:10" x14ac:dyDescent="0.2">
      <c r="A354" s="13" t="s">
        <v>147</v>
      </c>
      <c r="B354" s="272" t="s">
        <v>493</v>
      </c>
      <c r="C354" s="272" t="str">
        <f>APENs_summary!C249</f>
        <v>08045</v>
      </c>
      <c r="D354" s="272" t="str">
        <f>APENs_summary!J249</f>
        <v>31088801</v>
      </c>
      <c r="E354" s="272" t="str">
        <f>APENs_summary!K249</f>
        <v>Permitted Fugitives</v>
      </c>
      <c r="F354" s="76">
        <f>APENs_summary!N249</f>
        <v>0</v>
      </c>
      <c r="G354" s="76">
        <f>APENs_summary!O249</f>
        <v>10</v>
      </c>
      <c r="H354" s="76">
        <f>APENs_summary!P249</f>
        <v>0</v>
      </c>
      <c r="I354" s="76">
        <f>APENs_summary!Q249</f>
        <v>0</v>
      </c>
      <c r="J354" s="76">
        <f>APENs_summary!R249</f>
        <v>0</v>
      </c>
    </row>
    <row r="355" spans="1:10" x14ac:dyDescent="0.2">
      <c r="A355" s="13" t="s">
        <v>147</v>
      </c>
      <c r="B355" s="272" t="s">
        <v>493</v>
      </c>
      <c r="C355" s="272" t="str">
        <f>APENs_summary!C250</f>
        <v>08045</v>
      </c>
      <c r="D355" s="272" t="str">
        <f>APENs_summary!J250</f>
        <v>20200202</v>
      </c>
      <c r="E355" s="272" t="str">
        <f>APENs_summary!K250</f>
        <v>Compressor Engines</v>
      </c>
      <c r="F355" s="76">
        <f>APENs_summary!N250</f>
        <v>0</v>
      </c>
      <c r="G355" s="76">
        <f>APENs_summary!O250</f>
        <v>0</v>
      </c>
      <c r="H355" s="76">
        <f>APENs_summary!P250</f>
        <v>13.634</v>
      </c>
      <c r="I355" s="76">
        <f>APENs_summary!Q250</f>
        <v>0</v>
      </c>
      <c r="J355" s="76">
        <f>APENs_summary!R250</f>
        <v>0</v>
      </c>
    </row>
    <row r="356" spans="1:10" x14ac:dyDescent="0.2">
      <c r="A356" s="13" t="s">
        <v>147</v>
      </c>
      <c r="B356" s="272" t="s">
        <v>493</v>
      </c>
      <c r="C356" s="272" t="str">
        <f>APENs_summary!C251</f>
        <v>08045</v>
      </c>
      <c r="D356" s="272" t="str">
        <f>APENs_summary!J251</f>
        <v>20200202</v>
      </c>
      <c r="E356" s="272" t="str">
        <f>APENs_summary!K251</f>
        <v>Compressor Engines</v>
      </c>
      <c r="F356" s="76">
        <f>APENs_summary!N251</f>
        <v>9.7070000000000007</v>
      </c>
      <c r="G356" s="76">
        <f>APENs_summary!O251</f>
        <v>0</v>
      </c>
      <c r="H356" s="76">
        <f>APENs_summary!P251</f>
        <v>0</v>
      </c>
      <c r="I356" s="76">
        <f>APENs_summary!Q251</f>
        <v>0</v>
      </c>
      <c r="J356" s="76">
        <f>APENs_summary!R251</f>
        <v>0</v>
      </c>
    </row>
    <row r="357" spans="1:10" x14ac:dyDescent="0.2">
      <c r="A357" s="13" t="s">
        <v>147</v>
      </c>
      <c r="B357" s="272" t="s">
        <v>493</v>
      </c>
      <c r="C357" s="272" t="str">
        <f>APENs_summary!C252</f>
        <v>08045</v>
      </c>
      <c r="D357" s="272" t="str">
        <f>APENs_summary!J252</f>
        <v>20200202</v>
      </c>
      <c r="E357" s="272" t="str">
        <f>APENs_summary!K252</f>
        <v>Compressor Engines</v>
      </c>
      <c r="F357" s="76">
        <f>APENs_summary!N252</f>
        <v>0</v>
      </c>
      <c r="G357" s="76">
        <f>APENs_summary!O252</f>
        <v>0</v>
      </c>
      <c r="H357" s="76">
        <f>APENs_summary!P252</f>
        <v>0</v>
      </c>
      <c r="I357" s="76">
        <f>APENs_summary!Q252</f>
        <v>0</v>
      </c>
      <c r="J357" s="76">
        <f>APENs_summary!R252</f>
        <v>0.42</v>
      </c>
    </row>
    <row r="358" spans="1:10" x14ac:dyDescent="0.2">
      <c r="A358" s="13" t="s">
        <v>147</v>
      </c>
      <c r="B358" s="272" t="s">
        <v>493</v>
      </c>
      <c r="C358" s="272" t="str">
        <f>APENs_summary!C253</f>
        <v>08045</v>
      </c>
      <c r="D358" s="272" t="str">
        <f>APENs_summary!J253</f>
        <v>20200202</v>
      </c>
      <c r="E358" s="272" t="str">
        <f>APENs_summary!K253</f>
        <v>Compressor Engines</v>
      </c>
      <c r="F358" s="76">
        <f>APENs_summary!N253</f>
        <v>0</v>
      </c>
      <c r="G358" s="76">
        <f>APENs_summary!O253</f>
        <v>0</v>
      </c>
      <c r="H358" s="76">
        <f>APENs_summary!P253</f>
        <v>0</v>
      </c>
      <c r="I358" s="76">
        <f>APENs_summary!Q253</f>
        <v>0</v>
      </c>
      <c r="J358" s="76">
        <f>APENs_summary!R253</f>
        <v>0</v>
      </c>
    </row>
    <row r="359" spans="1:10" x14ac:dyDescent="0.2">
      <c r="A359" s="13" t="s">
        <v>147</v>
      </c>
      <c r="B359" s="272" t="s">
        <v>493</v>
      </c>
      <c r="C359" s="272" t="str">
        <f>APENs_summary!C254</f>
        <v>08045</v>
      </c>
      <c r="D359" s="272" t="str">
        <f>APENs_summary!J254</f>
        <v>20200202</v>
      </c>
      <c r="E359" s="272" t="str">
        <f>APENs_summary!K254</f>
        <v>Compressor Engines</v>
      </c>
      <c r="F359" s="76">
        <f>APENs_summary!N254</f>
        <v>0</v>
      </c>
      <c r="G359" s="76">
        <f>APENs_summary!O254</f>
        <v>0</v>
      </c>
      <c r="H359" s="76">
        <f>APENs_summary!P254</f>
        <v>0</v>
      </c>
      <c r="I359" s="76">
        <f>APENs_summary!Q254</f>
        <v>0.01</v>
      </c>
      <c r="J359" s="76">
        <f>APENs_summary!R254</f>
        <v>0</v>
      </c>
    </row>
    <row r="360" spans="1:10" x14ac:dyDescent="0.2">
      <c r="A360" s="13" t="s">
        <v>147</v>
      </c>
      <c r="B360" s="272" t="s">
        <v>493</v>
      </c>
      <c r="C360" s="272" t="str">
        <f>APENs_summary!C255</f>
        <v>08045</v>
      </c>
      <c r="D360" s="272" t="str">
        <f>APENs_summary!J255</f>
        <v>20200202</v>
      </c>
      <c r="E360" s="272" t="str">
        <f>APENs_summary!K255</f>
        <v>Compressor Engines</v>
      </c>
      <c r="F360" s="76">
        <f>APENs_summary!N255</f>
        <v>0</v>
      </c>
      <c r="G360" s="76">
        <f>APENs_summary!O255</f>
        <v>3.89</v>
      </c>
      <c r="H360" s="76">
        <f>APENs_summary!P255</f>
        <v>0</v>
      </c>
      <c r="I360" s="76">
        <f>APENs_summary!Q255</f>
        <v>0</v>
      </c>
      <c r="J360" s="76">
        <f>APENs_summary!R255</f>
        <v>0</v>
      </c>
    </row>
    <row r="361" spans="1:10" x14ac:dyDescent="0.2">
      <c r="A361" s="13" t="s">
        <v>147</v>
      </c>
      <c r="B361" s="272" t="s">
        <v>493</v>
      </c>
      <c r="C361" s="272" t="str">
        <f>APENs_summary!C256</f>
        <v>08045</v>
      </c>
      <c r="D361" s="272" t="str">
        <f>APENs_summary!J256</f>
        <v>20200253</v>
      </c>
      <c r="E361" s="272" t="str">
        <f>APENs_summary!K256</f>
        <v>Compressor Engines</v>
      </c>
      <c r="F361" s="76">
        <f>APENs_summary!N256</f>
        <v>0</v>
      </c>
      <c r="G361" s="76">
        <f>APENs_summary!O256</f>
        <v>0</v>
      </c>
      <c r="H361" s="76">
        <f>APENs_summary!P256</f>
        <v>12.257</v>
      </c>
      <c r="I361" s="76">
        <f>APENs_summary!Q256</f>
        <v>0</v>
      </c>
      <c r="J361" s="76">
        <f>APENs_summary!R256</f>
        <v>0</v>
      </c>
    </row>
    <row r="362" spans="1:10" x14ac:dyDescent="0.2">
      <c r="A362" s="13" t="s">
        <v>147</v>
      </c>
      <c r="B362" s="272" t="s">
        <v>493</v>
      </c>
      <c r="C362" s="272" t="str">
        <f>APENs_summary!C257</f>
        <v>08045</v>
      </c>
      <c r="D362" s="272" t="str">
        <f>APENs_summary!J257</f>
        <v>20200253</v>
      </c>
      <c r="E362" s="272" t="str">
        <f>APENs_summary!K257</f>
        <v>Compressor Engines</v>
      </c>
      <c r="F362" s="76">
        <f>APENs_summary!N257</f>
        <v>9.8049999999999997</v>
      </c>
      <c r="G362" s="76">
        <f>APENs_summary!O257</f>
        <v>0</v>
      </c>
      <c r="H362" s="76">
        <f>APENs_summary!P257</f>
        <v>0</v>
      </c>
      <c r="I362" s="76">
        <f>APENs_summary!Q257</f>
        <v>0</v>
      </c>
      <c r="J362" s="76">
        <f>APENs_summary!R257</f>
        <v>0</v>
      </c>
    </row>
    <row r="363" spans="1:10" x14ac:dyDescent="0.2">
      <c r="A363" s="13" t="s">
        <v>147</v>
      </c>
      <c r="B363" s="272" t="s">
        <v>493</v>
      </c>
      <c r="C363" s="272" t="str">
        <f>APENs_summary!C258</f>
        <v>08045</v>
      </c>
      <c r="D363" s="272" t="str">
        <f>APENs_summary!J258</f>
        <v>20200253</v>
      </c>
      <c r="E363" s="272" t="str">
        <f>APENs_summary!K258</f>
        <v>Compressor Engines</v>
      </c>
      <c r="F363" s="76">
        <f>APENs_summary!N258</f>
        <v>0</v>
      </c>
      <c r="G363" s="76">
        <f>APENs_summary!O258</f>
        <v>0</v>
      </c>
      <c r="H363" s="76">
        <f>APENs_summary!P258</f>
        <v>0</v>
      </c>
      <c r="I363" s="76">
        <f>APENs_summary!Q258</f>
        <v>0</v>
      </c>
      <c r="J363" s="76">
        <f>APENs_summary!R258</f>
        <v>7.0000000000000007E-2</v>
      </c>
    </row>
    <row r="364" spans="1:10" x14ac:dyDescent="0.2">
      <c r="A364" s="13" t="s">
        <v>147</v>
      </c>
      <c r="B364" s="272" t="s">
        <v>493</v>
      </c>
      <c r="C364" s="272" t="str">
        <f>APENs_summary!C259</f>
        <v>08045</v>
      </c>
      <c r="D364" s="272" t="str">
        <f>APENs_summary!J259</f>
        <v>20200253</v>
      </c>
      <c r="E364" s="272" t="str">
        <f>APENs_summary!K259</f>
        <v>Compressor Engines</v>
      </c>
      <c r="F364" s="76">
        <f>APENs_summary!N259</f>
        <v>0</v>
      </c>
      <c r="G364" s="76">
        <f>APENs_summary!O259</f>
        <v>0</v>
      </c>
      <c r="H364" s="76">
        <f>APENs_summary!P259</f>
        <v>0</v>
      </c>
      <c r="I364" s="76">
        <f>APENs_summary!Q259</f>
        <v>0</v>
      </c>
      <c r="J364" s="76">
        <f>APENs_summary!R259</f>
        <v>0</v>
      </c>
    </row>
    <row r="365" spans="1:10" x14ac:dyDescent="0.2">
      <c r="A365" s="13" t="s">
        <v>147</v>
      </c>
      <c r="B365" s="272" t="s">
        <v>493</v>
      </c>
      <c r="C365" s="272" t="str">
        <f>APENs_summary!C260</f>
        <v>08045</v>
      </c>
      <c r="D365" s="272" t="str">
        <f>APENs_summary!J260</f>
        <v>20200253</v>
      </c>
      <c r="E365" s="272" t="str">
        <f>APENs_summary!K260</f>
        <v>Compressor Engines</v>
      </c>
      <c r="F365" s="76">
        <f>APENs_summary!N260</f>
        <v>0</v>
      </c>
      <c r="G365" s="76">
        <f>APENs_summary!O260</f>
        <v>0</v>
      </c>
      <c r="H365" s="76">
        <f>APENs_summary!P260</f>
        <v>0</v>
      </c>
      <c r="I365" s="76">
        <f>APENs_summary!Q260</f>
        <v>8.9160000000000003E-3</v>
      </c>
      <c r="J365" s="76">
        <f>APENs_summary!R260</f>
        <v>0</v>
      </c>
    </row>
    <row r="366" spans="1:10" x14ac:dyDescent="0.2">
      <c r="A366" s="13" t="s">
        <v>147</v>
      </c>
      <c r="B366" s="272" t="s">
        <v>493</v>
      </c>
      <c r="C366" s="272" t="str">
        <f>APENs_summary!C261</f>
        <v>08045</v>
      </c>
      <c r="D366" s="272" t="str">
        <f>APENs_summary!J261</f>
        <v>20200253</v>
      </c>
      <c r="E366" s="272" t="str">
        <f>APENs_summary!K261</f>
        <v>Compressor Engines</v>
      </c>
      <c r="F366" s="76">
        <f>APENs_summary!N261</f>
        <v>0</v>
      </c>
      <c r="G366" s="76">
        <f>APENs_summary!O261</f>
        <v>7.3540000000000001</v>
      </c>
      <c r="H366" s="76">
        <f>APENs_summary!P261</f>
        <v>0</v>
      </c>
      <c r="I366" s="76">
        <f>APENs_summary!Q261</f>
        <v>0</v>
      </c>
      <c r="J366" s="76">
        <f>APENs_summary!R261</f>
        <v>0</v>
      </c>
    </row>
    <row r="367" spans="1:10" x14ac:dyDescent="0.2">
      <c r="A367" s="13" t="s">
        <v>147</v>
      </c>
      <c r="B367" s="272" t="s">
        <v>493</v>
      </c>
      <c r="C367" s="272" t="str">
        <f>APENs_summary!C262</f>
        <v>08045</v>
      </c>
      <c r="D367" s="272" t="str">
        <f>APENs_summary!J262</f>
        <v>20200253</v>
      </c>
      <c r="E367" s="272" t="str">
        <f>APENs_summary!K262</f>
        <v>Compressor Engines</v>
      </c>
      <c r="F367" s="76">
        <f>APENs_summary!N262</f>
        <v>0</v>
      </c>
      <c r="G367" s="76">
        <f>APENs_summary!O262</f>
        <v>0</v>
      </c>
      <c r="H367" s="76">
        <f>APENs_summary!P262</f>
        <v>4.7329999999999997</v>
      </c>
      <c r="I367" s="76">
        <f>APENs_summary!Q262</f>
        <v>0</v>
      </c>
      <c r="J367" s="76">
        <f>APENs_summary!R262</f>
        <v>0</v>
      </c>
    </row>
    <row r="368" spans="1:10" x14ac:dyDescent="0.2">
      <c r="A368" s="13" t="s">
        <v>147</v>
      </c>
      <c r="B368" s="272" t="s">
        <v>493</v>
      </c>
      <c r="C368" s="272" t="str">
        <f>APENs_summary!C263</f>
        <v>08045</v>
      </c>
      <c r="D368" s="272" t="str">
        <f>APENs_summary!J263</f>
        <v>20200253</v>
      </c>
      <c r="E368" s="272" t="str">
        <f>APENs_summary!K263</f>
        <v>Compressor Engines</v>
      </c>
      <c r="F368" s="76">
        <f>APENs_summary!N263</f>
        <v>4.7329999999999997</v>
      </c>
      <c r="G368" s="76">
        <f>APENs_summary!O263</f>
        <v>0</v>
      </c>
      <c r="H368" s="76">
        <f>APENs_summary!P263</f>
        <v>0</v>
      </c>
      <c r="I368" s="76">
        <f>APENs_summary!Q263</f>
        <v>0</v>
      </c>
      <c r="J368" s="76">
        <f>APENs_summary!R263</f>
        <v>0</v>
      </c>
    </row>
    <row r="369" spans="1:10" x14ac:dyDescent="0.2">
      <c r="A369" s="13" t="s">
        <v>147</v>
      </c>
      <c r="B369" s="272" t="s">
        <v>493</v>
      </c>
      <c r="C369" s="272" t="str">
        <f>APENs_summary!C264</f>
        <v>08045</v>
      </c>
      <c r="D369" s="272" t="str">
        <f>APENs_summary!J264</f>
        <v>20200253</v>
      </c>
      <c r="E369" s="272" t="str">
        <f>APENs_summary!K264</f>
        <v>Compressor Engines</v>
      </c>
      <c r="F369" s="76">
        <f>APENs_summary!N264</f>
        <v>0</v>
      </c>
      <c r="G369" s="76">
        <f>APENs_summary!O264</f>
        <v>0</v>
      </c>
      <c r="H369" s="76">
        <f>APENs_summary!P264</f>
        <v>0</v>
      </c>
      <c r="I369" s="76">
        <f>APENs_summary!Q264</f>
        <v>0</v>
      </c>
      <c r="J369" s="76">
        <f>APENs_summary!R264</f>
        <v>8.1519999999999995E-2</v>
      </c>
    </row>
    <row r="370" spans="1:10" x14ac:dyDescent="0.2">
      <c r="A370" s="13" t="s">
        <v>147</v>
      </c>
      <c r="B370" s="272" t="s">
        <v>493</v>
      </c>
      <c r="C370" s="272" t="str">
        <f>APENs_summary!C265</f>
        <v>08045</v>
      </c>
      <c r="D370" s="272" t="str">
        <f>APENs_summary!J265</f>
        <v>20200253</v>
      </c>
      <c r="E370" s="272" t="str">
        <f>APENs_summary!K265</f>
        <v>Compressor Engines</v>
      </c>
      <c r="F370" s="76">
        <f>APENs_summary!N265</f>
        <v>0</v>
      </c>
      <c r="G370" s="76">
        <f>APENs_summary!O265</f>
        <v>0</v>
      </c>
      <c r="H370" s="76">
        <f>APENs_summary!P265</f>
        <v>0</v>
      </c>
      <c r="I370" s="76">
        <f>APENs_summary!Q265</f>
        <v>0</v>
      </c>
      <c r="J370" s="76">
        <f>APENs_summary!R265</f>
        <v>0</v>
      </c>
    </row>
    <row r="371" spans="1:10" x14ac:dyDescent="0.2">
      <c r="A371" s="13" t="s">
        <v>147</v>
      </c>
      <c r="B371" s="272" t="s">
        <v>493</v>
      </c>
      <c r="C371" s="272" t="str">
        <f>APENs_summary!C266</f>
        <v>08045</v>
      </c>
      <c r="D371" s="272" t="str">
        <f>APENs_summary!J266</f>
        <v>20200253</v>
      </c>
      <c r="E371" s="272" t="str">
        <f>APENs_summary!K266</f>
        <v>Compressor Engines</v>
      </c>
      <c r="F371" s="76">
        <f>APENs_summary!N266</f>
        <v>0</v>
      </c>
      <c r="G371" s="76">
        <f>APENs_summary!O266</f>
        <v>0</v>
      </c>
      <c r="H371" s="76">
        <f>APENs_summary!P266</f>
        <v>0</v>
      </c>
      <c r="I371" s="76">
        <f>APENs_summary!Q266</f>
        <v>4.8910000000000004E-3</v>
      </c>
      <c r="J371" s="76">
        <f>APENs_summary!R266</f>
        <v>0</v>
      </c>
    </row>
    <row r="372" spans="1:10" x14ac:dyDescent="0.2">
      <c r="A372" s="13" t="s">
        <v>147</v>
      </c>
      <c r="B372" s="272" t="s">
        <v>493</v>
      </c>
      <c r="C372" s="272" t="str">
        <f>APENs_summary!C267</f>
        <v>08045</v>
      </c>
      <c r="D372" s="272" t="str">
        <f>APENs_summary!J267</f>
        <v>20200253</v>
      </c>
      <c r="E372" s="272" t="str">
        <f>APENs_summary!K267</f>
        <v>Compressor Engines</v>
      </c>
      <c r="F372" s="76">
        <f>APENs_summary!N267</f>
        <v>0</v>
      </c>
      <c r="G372" s="76">
        <f>APENs_summary!O267</f>
        <v>2.3660000000000001</v>
      </c>
      <c r="H372" s="76">
        <f>APENs_summary!P267</f>
        <v>0</v>
      </c>
      <c r="I372" s="76">
        <f>APENs_summary!Q267</f>
        <v>0</v>
      </c>
      <c r="J372" s="76">
        <f>APENs_summary!R267</f>
        <v>0</v>
      </c>
    </row>
    <row r="373" spans="1:10" x14ac:dyDescent="0.2">
      <c r="A373" s="13" t="s">
        <v>147</v>
      </c>
      <c r="B373" s="272" t="s">
        <v>493</v>
      </c>
      <c r="C373" s="272" t="str">
        <f>APENs_summary!C268</f>
        <v>08045</v>
      </c>
      <c r="D373" s="272" t="str">
        <f>APENs_summary!J268</f>
        <v>20200202</v>
      </c>
      <c r="E373" s="272" t="str">
        <f>APENs_summary!K268</f>
        <v>Compressor Engines</v>
      </c>
      <c r="F373" s="76">
        <f>APENs_summary!N268</f>
        <v>0</v>
      </c>
      <c r="G373" s="76">
        <f>APENs_summary!O268</f>
        <v>0</v>
      </c>
      <c r="H373" s="76">
        <f>APENs_summary!P268</f>
        <v>5.9</v>
      </c>
      <c r="I373" s="76">
        <f>APENs_summary!Q268</f>
        <v>0</v>
      </c>
      <c r="J373" s="76">
        <f>APENs_summary!R268</f>
        <v>0</v>
      </c>
    </row>
    <row r="374" spans="1:10" x14ac:dyDescent="0.2">
      <c r="A374" s="13" t="s">
        <v>147</v>
      </c>
      <c r="B374" s="272" t="s">
        <v>493</v>
      </c>
      <c r="C374" s="272" t="str">
        <f>APENs_summary!C269</f>
        <v>08045</v>
      </c>
      <c r="D374" s="272" t="str">
        <f>APENs_summary!J269</f>
        <v>20200202</v>
      </c>
      <c r="E374" s="272" t="str">
        <f>APENs_summary!K269</f>
        <v>Compressor Engines</v>
      </c>
      <c r="F374" s="76">
        <f>APENs_summary!N269</f>
        <v>13</v>
      </c>
      <c r="G374" s="76">
        <f>APENs_summary!O269</f>
        <v>0</v>
      </c>
      <c r="H374" s="76">
        <f>APENs_summary!P269</f>
        <v>0</v>
      </c>
      <c r="I374" s="76">
        <f>APENs_summary!Q269</f>
        <v>0</v>
      </c>
      <c r="J374" s="76">
        <f>APENs_summary!R269</f>
        <v>0</v>
      </c>
    </row>
    <row r="375" spans="1:10" x14ac:dyDescent="0.2">
      <c r="A375" s="13" t="s">
        <v>147</v>
      </c>
      <c r="B375" s="272" t="s">
        <v>493</v>
      </c>
      <c r="C375" s="272" t="str">
        <f>APENs_summary!C270</f>
        <v>08045</v>
      </c>
      <c r="D375" s="272" t="str">
        <f>APENs_summary!J270</f>
        <v>20200202</v>
      </c>
      <c r="E375" s="272" t="str">
        <f>APENs_summary!K270</f>
        <v>Compressor Engines</v>
      </c>
      <c r="F375" s="76">
        <f>APENs_summary!N270</f>
        <v>0</v>
      </c>
      <c r="G375" s="76">
        <f>APENs_summary!O270</f>
        <v>0</v>
      </c>
      <c r="H375" s="76">
        <f>APENs_summary!P270</f>
        <v>0</v>
      </c>
      <c r="I375" s="76">
        <f>APENs_summary!Q270</f>
        <v>0</v>
      </c>
      <c r="J375" s="76">
        <f>APENs_summary!R270</f>
        <v>0.108</v>
      </c>
    </row>
    <row r="376" spans="1:10" x14ac:dyDescent="0.2">
      <c r="A376" s="13" t="s">
        <v>147</v>
      </c>
      <c r="B376" s="272" t="s">
        <v>493</v>
      </c>
      <c r="C376" s="272" t="str">
        <f>APENs_summary!C271</f>
        <v>08045</v>
      </c>
      <c r="D376" s="272" t="str">
        <f>APENs_summary!J271</f>
        <v>20200202</v>
      </c>
      <c r="E376" s="272" t="str">
        <f>APENs_summary!K271</f>
        <v>Compressor Engines</v>
      </c>
      <c r="F376" s="76">
        <f>APENs_summary!N271</f>
        <v>0</v>
      </c>
      <c r="G376" s="76">
        <f>APENs_summary!O271</f>
        <v>0</v>
      </c>
      <c r="H376" s="76">
        <f>APENs_summary!P271</f>
        <v>0</v>
      </c>
      <c r="I376" s="76">
        <f>APENs_summary!Q271</f>
        <v>0</v>
      </c>
      <c r="J376" s="76">
        <f>APENs_summary!R271</f>
        <v>0</v>
      </c>
    </row>
    <row r="377" spans="1:10" x14ac:dyDescent="0.2">
      <c r="A377" s="13" t="s">
        <v>147</v>
      </c>
      <c r="B377" s="272" t="s">
        <v>493</v>
      </c>
      <c r="C377" s="272" t="str">
        <f>APENs_summary!C272</f>
        <v>08045</v>
      </c>
      <c r="D377" s="272" t="str">
        <f>APENs_summary!J272</f>
        <v>20200202</v>
      </c>
      <c r="E377" s="272" t="str">
        <f>APENs_summary!K272</f>
        <v>Compressor Engines</v>
      </c>
      <c r="F377" s="76">
        <f>APENs_summary!N272</f>
        <v>0</v>
      </c>
      <c r="G377" s="76">
        <f>APENs_summary!O272</f>
        <v>0</v>
      </c>
      <c r="H377" s="76">
        <f>APENs_summary!P272</f>
        <v>0</v>
      </c>
      <c r="I377" s="76">
        <f>APENs_summary!Q272</f>
        <v>6.4799999999999996E-3</v>
      </c>
      <c r="J377" s="76">
        <f>APENs_summary!R272</f>
        <v>0</v>
      </c>
    </row>
    <row r="378" spans="1:10" x14ac:dyDescent="0.2">
      <c r="A378" s="13" t="s">
        <v>147</v>
      </c>
      <c r="B378" s="272" t="s">
        <v>493</v>
      </c>
      <c r="C378" s="272" t="str">
        <f>APENs_summary!C273</f>
        <v>08045</v>
      </c>
      <c r="D378" s="272" t="str">
        <f>APENs_summary!J273</f>
        <v>20200202</v>
      </c>
      <c r="E378" s="272" t="str">
        <f>APENs_summary!K273</f>
        <v>Compressor Engines</v>
      </c>
      <c r="F378" s="76">
        <f>APENs_summary!N273</f>
        <v>0</v>
      </c>
      <c r="G378" s="76">
        <f>APENs_summary!O273</f>
        <v>7.1</v>
      </c>
      <c r="H378" s="76">
        <f>APENs_summary!P273</f>
        <v>0</v>
      </c>
      <c r="I378" s="76">
        <f>APENs_summary!Q273</f>
        <v>0</v>
      </c>
      <c r="J378" s="76">
        <f>APENs_summary!R273</f>
        <v>0</v>
      </c>
    </row>
    <row r="379" spans="1:10" x14ac:dyDescent="0.2">
      <c r="A379" s="13" t="s">
        <v>147</v>
      </c>
      <c r="B379" s="272" t="s">
        <v>493</v>
      </c>
      <c r="C379" s="272" t="str">
        <f>APENs_summary!C274</f>
        <v>08045</v>
      </c>
      <c r="D379" s="272" t="str">
        <f>APENs_summary!J274</f>
        <v>20200202</v>
      </c>
      <c r="E379" s="272" t="str">
        <f>APENs_summary!K274</f>
        <v>Compressor Engines</v>
      </c>
      <c r="F379" s="76">
        <f>APENs_summary!N274</f>
        <v>0</v>
      </c>
      <c r="G379" s="76">
        <f>APENs_summary!O274</f>
        <v>0</v>
      </c>
      <c r="H379" s="76">
        <f>APENs_summary!P274</f>
        <v>12.6</v>
      </c>
      <c r="I379" s="76">
        <f>APENs_summary!Q274</f>
        <v>0</v>
      </c>
      <c r="J379" s="76">
        <f>APENs_summary!R274</f>
        <v>0</v>
      </c>
    </row>
    <row r="380" spans="1:10" x14ac:dyDescent="0.2">
      <c r="A380" s="13" t="s">
        <v>147</v>
      </c>
      <c r="B380" s="272" t="s">
        <v>493</v>
      </c>
      <c r="C380" s="272" t="str">
        <f>APENs_summary!C275</f>
        <v>08045</v>
      </c>
      <c r="D380" s="272" t="str">
        <f>APENs_summary!J275</f>
        <v>20200202</v>
      </c>
      <c r="E380" s="272" t="str">
        <f>APENs_summary!K275</f>
        <v>Compressor Engines</v>
      </c>
      <c r="F380" s="76">
        <f>APENs_summary!N275</f>
        <v>15.1</v>
      </c>
      <c r="G380" s="76">
        <f>APENs_summary!O275</f>
        <v>0</v>
      </c>
      <c r="H380" s="76">
        <f>APENs_summary!P275</f>
        <v>0</v>
      </c>
      <c r="I380" s="76">
        <f>APENs_summary!Q275</f>
        <v>0</v>
      </c>
      <c r="J380" s="76">
        <f>APENs_summary!R275</f>
        <v>0</v>
      </c>
    </row>
    <row r="381" spans="1:10" x14ac:dyDescent="0.2">
      <c r="A381" s="13" t="s">
        <v>147</v>
      </c>
      <c r="B381" s="272" t="s">
        <v>493</v>
      </c>
      <c r="C381" s="272" t="str">
        <f>APENs_summary!C276</f>
        <v>08045</v>
      </c>
      <c r="D381" s="272" t="str">
        <f>APENs_summary!J276</f>
        <v>20200202</v>
      </c>
      <c r="E381" s="272" t="str">
        <f>APENs_summary!K276</f>
        <v>Compressor Engines</v>
      </c>
      <c r="F381" s="76">
        <f>APENs_summary!N276</f>
        <v>0</v>
      </c>
      <c r="G381" s="76">
        <f>APENs_summary!O276</f>
        <v>0</v>
      </c>
      <c r="H381" s="76">
        <f>APENs_summary!P276</f>
        <v>0</v>
      </c>
      <c r="I381" s="76">
        <f>APENs_summary!Q276</f>
        <v>0</v>
      </c>
      <c r="J381" s="76">
        <f>APENs_summary!R276</f>
        <v>0.245</v>
      </c>
    </row>
    <row r="382" spans="1:10" x14ac:dyDescent="0.2">
      <c r="A382" s="13" t="s">
        <v>147</v>
      </c>
      <c r="B382" s="272" t="s">
        <v>493</v>
      </c>
      <c r="C382" s="272" t="str">
        <f>APENs_summary!C277</f>
        <v>08045</v>
      </c>
      <c r="D382" s="272" t="str">
        <f>APENs_summary!J277</f>
        <v>20200202</v>
      </c>
      <c r="E382" s="272" t="str">
        <f>APENs_summary!K277</f>
        <v>Compressor Engines</v>
      </c>
      <c r="F382" s="76">
        <f>APENs_summary!N277</f>
        <v>0</v>
      </c>
      <c r="G382" s="76">
        <f>APENs_summary!O277</f>
        <v>0</v>
      </c>
      <c r="H382" s="76">
        <f>APENs_summary!P277</f>
        <v>0</v>
      </c>
      <c r="I382" s="76">
        <f>APENs_summary!Q277</f>
        <v>0</v>
      </c>
      <c r="J382" s="76">
        <f>APENs_summary!R277</f>
        <v>0</v>
      </c>
    </row>
    <row r="383" spans="1:10" x14ac:dyDescent="0.2">
      <c r="A383" s="13" t="s">
        <v>147</v>
      </c>
      <c r="B383" s="272" t="s">
        <v>493</v>
      </c>
      <c r="C383" s="272" t="str">
        <f>APENs_summary!C278</f>
        <v>08045</v>
      </c>
      <c r="D383" s="272" t="str">
        <f>APENs_summary!J278</f>
        <v>20200202</v>
      </c>
      <c r="E383" s="272" t="str">
        <f>APENs_summary!K278</f>
        <v>Compressor Engines</v>
      </c>
      <c r="F383" s="76">
        <f>APENs_summary!N278</f>
        <v>0</v>
      </c>
      <c r="G383" s="76">
        <f>APENs_summary!O278</f>
        <v>0</v>
      </c>
      <c r="H383" s="76">
        <f>APENs_summary!P278</f>
        <v>0</v>
      </c>
      <c r="I383" s="76">
        <f>APENs_summary!Q278</f>
        <v>1.47E-2</v>
      </c>
      <c r="J383" s="76">
        <f>APENs_summary!R278</f>
        <v>0</v>
      </c>
    </row>
    <row r="384" spans="1:10" x14ac:dyDescent="0.2">
      <c r="A384" s="13" t="s">
        <v>147</v>
      </c>
      <c r="B384" s="272" t="s">
        <v>493</v>
      </c>
      <c r="C384" s="272" t="str">
        <f>APENs_summary!C279</f>
        <v>08045</v>
      </c>
      <c r="D384" s="272" t="str">
        <f>APENs_summary!J279</f>
        <v>20200202</v>
      </c>
      <c r="E384" s="272" t="str">
        <f>APENs_summary!K279</f>
        <v>Compressor Engines</v>
      </c>
      <c r="F384" s="76">
        <f>APENs_summary!N279</f>
        <v>0</v>
      </c>
      <c r="G384" s="76">
        <f>APENs_summary!O279</f>
        <v>11.9</v>
      </c>
      <c r="H384" s="76">
        <f>APENs_summary!P279</f>
        <v>0</v>
      </c>
      <c r="I384" s="76">
        <f>APENs_summary!Q279</f>
        <v>0</v>
      </c>
      <c r="J384" s="76">
        <f>APENs_summary!R279</f>
        <v>0</v>
      </c>
    </row>
    <row r="385" spans="1:10" x14ac:dyDescent="0.2">
      <c r="A385" s="13" t="s">
        <v>147</v>
      </c>
      <c r="B385" s="272" t="s">
        <v>493</v>
      </c>
      <c r="C385" s="272" t="str">
        <f>APENs_summary!C280</f>
        <v>08045</v>
      </c>
      <c r="D385" s="272" t="str">
        <f>APENs_summary!J280</f>
        <v>20200202</v>
      </c>
      <c r="E385" s="272" t="str">
        <f>APENs_summary!K280</f>
        <v>Compressor Engines</v>
      </c>
      <c r="F385" s="76">
        <f>APENs_summary!N280</f>
        <v>0</v>
      </c>
      <c r="G385" s="76">
        <f>APENs_summary!O280</f>
        <v>0</v>
      </c>
      <c r="H385" s="76">
        <f>APENs_summary!P280</f>
        <v>12.6</v>
      </c>
      <c r="I385" s="76">
        <f>APENs_summary!Q280</f>
        <v>0</v>
      </c>
      <c r="J385" s="76">
        <f>APENs_summary!R280</f>
        <v>0</v>
      </c>
    </row>
    <row r="386" spans="1:10" x14ac:dyDescent="0.2">
      <c r="A386" s="13" t="s">
        <v>147</v>
      </c>
      <c r="B386" s="272" t="s">
        <v>493</v>
      </c>
      <c r="C386" s="272" t="str">
        <f>APENs_summary!C281</f>
        <v>08045</v>
      </c>
      <c r="D386" s="272" t="str">
        <f>APENs_summary!J281</f>
        <v>20200202</v>
      </c>
      <c r="E386" s="272" t="str">
        <f>APENs_summary!K281</f>
        <v>Compressor Engines</v>
      </c>
      <c r="F386" s="76">
        <f>APENs_summary!N281</f>
        <v>15.1</v>
      </c>
      <c r="G386" s="76">
        <f>APENs_summary!O281</f>
        <v>0</v>
      </c>
      <c r="H386" s="76">
        <f>APENs_summary!P281</f>
        <v>0</v>
      </c>
      <c r="I386" s="76">
        <f>APENs_summary!Q281</f>
        <v>0</v>
      </c>
      <c r="J386" s="76">
        <f>APENs_summary!R281</f>
        <v>0</v>
      </c>
    </row>
    <row r="387" spans="1:10" x14ac:dyDescent="0.2">
      <c r="A387" s="13" t="s">
        <v>147</v>
      </c>
      <c r="B387" s="272" t="s">
        <v>493</v>
      </c>
      <c r="C387" s="272" t="str">
        <f>APENs_summary!C282</f>
        <v>08045</v>
      </c>
      <c r="D387" s="272" t="str">
        <f>APENs_summary!J282</f>
        <v>20200202</v>
      </c>
      <c r="E387" s="272" t="str">
        <f>APENs_summary!K282</f>
        <v>Compressor Engines</v>
      </c>
      <c r="F387" s="76">
        <f>APENs_summary!N282</f>
        <v>0</v>
      </c>
      <c r="G387" s="76">
        <f>APENs_summary!O282</f>
        <v>0</v>
      </c>
      <c r="H387" s="76">
        <f>APENs_summary!P282</f>
        <v>0</v>
      </c>
      <c r="I387" s="76">
        <f>APENs_summary!Q282</f>
        <v>0</v>
      </c>
      <c r="J387" s="76">
        <f>APENs_summary!R282</f>
        <v>0.245</v>
      </c>
    </row>
    <row r="388" spans="1:10" x14ac:dyDescent="0.2">
      <c r="A388" s="13" t="s">
        <v>147</v>
      </c>
      <c r="B388" s="272" t="s">
        <v>493</v>
      </c>
      <c r="C388" s="272" t="str">
        <f>APENs_summary!C283</f>
        <v>08045</v>
      </c>
      <c r="D388" s="272" t="str">
        <f>APENs_summary!J283</f>
        <v>20200202</v>
      </c>
      <c r="E388" s="272" t="str">
        <f>APENs_summary!K283</f>
        <v>Compressor Engines</v>
      </c>
      <c r="F388" s="76">
        <f>APENs_summary!N283</f>
        <v>0</v>
      </c>
      <c r="G388" s="76">
        <f>APENs_summary!O283</f>
        <v>0</v>
      </c>
      <c r="H388" s="76">
        <f>APENs_summary!P283</f>
        <v>0</v>
      </c>
      <c r="I388" s="76">
        <f>APENs_summary!Q283</f>
        <v>0</v>
      </c>
      <c r="J388" s="76">
        <f>APENs_summary!R283</f>
        <v>0</v>
      </c>
    </row>
    <row r="389" spans="1:10" x14ac:dyDescent="0.2">
      <c r="A389" s="13" t="s">
        <v>147</v>
      </c>
      <c r="B389" s="272" t="s">
        <v>493</v>
      </c>
      <c r="C389" s="272" t="str">
        <f>APENs_summary!C284</f>
        <v>08045</v>
      </c>
      <c r="D389" s="272" t="str">
        <f>APENs_summary!J284</f>
        <v>20200202</v>
      </c>
      <c r="E389" s="272" t="str">
        <f>APENs_summary!K284</f>
        <v>Compressor Engines</v>
      </c>
      <c r="F389" s="76">
        <f>APENs_summary!N284</f>
        <v>0</v>
      </c>
      <c r="G389" s="76">
        <f>APENs_summary!O284</f>
        <v>0</v>
      </c>
      <c r="H389" s="76">
        <f>APENs_summary!P284</f>
        <v>0</v>
      </c>
      <c r="I389" s="76">
        <f>APENs_summary!Q284</f>
        <v>1.47E-2</v>
      </c>
      <c r="J389" s="76">
        <f>APENs_summary!R284</f>
        <v>0</v>
      </c>
    </row>
    <row r="390" spans="1:10" x14ac:dyDescent="0.2">
      <c r="A390" s="13" t="s">
        <v>147</v>
      </c>
      <c r="B390" s="272" t="s">
        <v>493</v>
      </c>
      <c r="C390" s="272" t="str">
        <f>APENs_summary!C285</f>
        <v>08045</v>
      </c>
      <c r="D390" s="272" t="str">
        <f>APENs_summary!J285</f>
        <v>20200202</v>
      </c>
      <c r="E390" s="272" t="str">
        <f>APENs_summary!K285</f>
        <v>Compressor Engines</v>
      </c>
      <c r="F390" s="76">
        <f>APENs_summary!N285</f>
        <v>0</v>
      </c>
      <c r="G390" s="76">
        <f>APENs_summary!O285</f>
        <v>11.9</v>
      </c>
      <c r="H390" s="76">
        <f>APENs_summary!P285</f>
        <v>0</v>
      </c>
      <c r="I390" s="76">
        <f>APENs_summary!Q285</f>
        <v>0</v>
      </c>
      <c r="J390" s="76">
        <f>APENs_summary!R285</f>
        <v>0</v>
      </c>
    </row>
    <row r="391" spans="1:10" x14ac:dyDescent="0.2">
      <c r="A391" s="13" t="s">
        <v>147</v>
      </c>
      <c r="B391" s="272" t="s">
        <v>493</v>
      </c>
      <c r="C391" s="272" t="str">
        <f>APENs_summary!C286</f>
        <v>08045</v>
      </c>
      <c r="D391" s="272" t="str">
        <f>APENs_summary!J286</f>
        <v>20200202</v>
      </c>
      <c r="E391" s="272" t="str">
        <f>APENs_summary!K286</f>
        <v>Compressor Engines</v>
      </c>
      <c r="F391" s="76">
        <f>APENs_summary!N286</f>
        <v>0</v>
      </c>
      <c r="G391" s="76">
        <f>APENs_summary!O286</f>
        <v>0</v>
      </c>
      <c r="H391" s="76">
        <f>APENs_summary!P286</f>
        <v>21.1</v>
      </c>
      <c r="I391" s="76">
        <f>APENs_summary!Q286</f>
        <v>0</v>
      </c>
      <c r="J391" s="76">
        <f>APENs_summary!R286</f>
        <v>0</v>
      </c>
    </row>
    <row r="392" spans="1:10" x14ac:dyDescent="0.2">
      <c r="A392" s="13" t="s">
        <v>147</v>
      </c>
      <c r="B392" s="272" t="s">
        <v>493</v>
      </c>
      <c r="C392" s="272" t="str">
        <f>APENs_summary!C287</f>
        <v>08045</v>
      </c>
      <c r="D392" s="272" t="str">
        <f>APENs_summary!J287</f>
        <v>20200202</v>
      </c>
      <c r="E392" s="272" t="str">
        <f>APENs_summary!K287</f>
        <v>Compressor Engines</v>
      </c>
      <c r="F392" s="76">
        <f>APENs_summary!N287</f>
        <v>17.8</v>
      </c>
      <c r="G392" s="76">
        <f>APENs_summary!O287</f>
        <v>0</v>
      </c>
      <c r="H392" s="76">
        <f>APENs_summary!P287</f>
        <v>0</v>
      </c>
      <c r="I392" s="76">
        <f>APENs_summary!Q287</f>
        <v>0</v>
      </c>
      <c r="J392" s="76">
        <f>APENs_summary!R287</f>
        <v>0</v>
      </c>
    </row>
    <row r="393" spans="1:10" x14ac:dyDescent="0.2">
      <c r="A393" s="13" t="s">
        <v>147</v>
      </c>
      <c r="B393" s="272" t="s">
        <v>493</v>
      </c>
      <c r="C393" s="272" t="str">
        <f>APENs_summary!C288</f>
        <v>08045</v>
      </c>
      <c r="D393" s="272" t="str">
        <f>APENs_summary!J288</f>
        <v>20200202</v>
      </c>
      <c r="E393" s="272" t="str">
        <f>APENs_summary!K288</f>
        <v>Compressor Engines</v>
      </c>
      <c r="F393" s="76">
        <f>APENs_summary!N288</f>
        <v>0</v>
      </c>
      <c r="G393" s="76">
        <f>APENs_summary!O288</f>
        <v>0</v>
      </c>
      <c r="H393" s="76">
        <f>APENs_summary!P288</f>
        <v>0</v>
      </c>
      <c r="I393" s="76">
        <f>APENs_summary!Q288</f>
        <v>0</v>
      </c>
      <c r="J393" s="76">
        <f>APENs_summary!R288</f>
        <v>0.35949999999999999</v>
      </c>
    </row>
    <row r="394" spans="1:10" x14ac:dyDescent="0.2">
      <c r="A394" s="13" t="s">
        <v>147</v>
      </c>
      <c r="B394" s="272" t="s">
        <v>493</v>
      </c>
      <c r="C394" s="272" t="str">
        <f>APENs_summary!C289</f>
        <v>08045</v>
      </c>
      <c r="D394" s="272" t="str">
        <f>APENs_summary!J289</f>
        <v>20200202</v>
      </c>
      <c r="E394" s="272" t="str">
        <f>APENs_summary!K289</f>
        <v>Compressor Engines</v>
      </c>
      <c r="F394" s="76">
        <f>APENs_summary!N289</f>
        <v>0</v>
      </c>
      <c r="G394" s="76">
        <f>APENs_summary!O289</f>
        <v>0</v>
      </c>
      <c r="H394" s="76">
        <f>APENs_summary!P289</f>
        <v>0</v>
      </c>
      <c r="I394" s="76">
        <f>APENs_summary!Q289</f>
        <v>0</v>
      </c>
      <c r="J394" s="76">
        <f>APENs_summary!R289</f>
        <v>0</v>
      </c>
    </row>
    <row r="395" spans="1:10" x14ac:dyDescent="0.2">
      <c r="A395" s="13" t="s">
        <v>147</v>
      </c>
      <c r="B395" s="272" t="s">
        <v>493</v>
      </c>
      <c r="C395" s="272" t="str">
        <f>APENs_summary!C290</f>
        <v>08045</v>
      </c>
      <c r="D395" s="272" t="str">
        <f>APENs_summary!J290</f>
        <v>20200202</v>
      </c>
      <c r="E395" s="272" t="str">
        <f>APENs_summary!K290</f>
        <v>Compressor Engines</v>
      </c>
      <c r="F395" s="76">
        <f>APENs_summary!N290</f>
        <v>0</v>
      </c>
      <c r="G395" s="76">
        <f>APENs_summary!O290</f>
        <v>0</v>
      </c>
      <c r="H395" s="76">
        <f>APENs_summary!P290</f>
        <v>0</v>
      </c>
      <c r="I395" s="76">
        <f>APENs_summary!Q290</f>
        <v>2.1569999999999999E-2</v>
      </c>
      <c r="J395" s="76">
        <f>APENs_summary!R290</f>
        <v>0</v>
      </c>
    </row>
    <row r="396" spans="1:10" x14ac:dyDescent="0.2">
      <c r="A396" s="13" t="s">
        <v>147</v>
      </c>
      <c r="B396" s="272" t="s">
        <v>493</v>
      </c>
      <c r="C396" s="272" t="str">
        <f>APENs_summary!C291</f>
        <v>08045</v>
      </c>
      <c r="D396" s="272" t="str">
        <f>APENs_summary!J291</f>
        <v>20200202</v>
      </c>
      <c r="E396" s="272" t="str">
        <f>APENs_summary!K291</f>
        <v>Compressor Engines</v>
      </c>
      <c r="F396" s="76">
        <f>APENs_summary!N291</f>
        <v>0</v>
      </c>
      <c r="G396" s="76">
        <f>APENs_summary!O291</f>
        <v>11.1</v>
      </c>
      <c r="H396" s="76">
        <f>APENs_summary!P291</f>
        <v>0</v>
      </c>
      <c r="I396" s="76">
        <f>APENs_summary!Q291</f>
        <v>0</v>
      </c>
      <c r="J396" s="76">
        <f>APENs_summary!R291</f>
        <v>0</v>
      </c>
    </row>
    <row r="397" spans="1:10" x14ac:dyDescent="0.2">
      <c r="A397" s="13" t="s">
        <v>147</v>
      </c>
      <c r="B397" s="272" t="s">
        <v>493</v>
      </c>
      <c r="C397" s="272" t="str">
        <f>APENs_summary!C292</f>
        <v>08045</v>
      </c>
      <c r="D397" s="272" t="str">
        <f>APENs_summary!J292</f>
        <v>20200202</v>
      </c>
      <c r="E397" s="272" t="str">
        <f>APENs_summary!K292</f>
        <v>Compressor Engines</v>
      </c>
      <c r="F397" s="76">
        <f>APENs_summary!N292</f>
        <v>0</v>
      </c>
      <c r="G397" s="76">
        <f>APENs_summary!O292</f>
        <v>0</v>
      </c>
      <c r="H397" s="76">
        <f>APENs_summary!P292</f>
        <v>21.1</v>
      </c>
      <c r="I397" s="76">
        <f>APENs_summary!Q292</f>
        <v>0</v>
      </c>
      <c r="J397" s="76">
        <f>APENs_summary!R292</f>
        <v>0</v>
      </c>
    </row>
    <row r="398" spans="1:10" x14ac:dyDescent="0.2">
      <c r="A398" s="13" t="s">
        <v>147</v>
      </c>
      <c r="B398" s="272" t="s">
        <v>493</v>
      </c>
      <c r="C398" s="272" t="str">
        <f>APENs_summary!C293</f>
        <v>08045</v>
      </c>
      <c r="D398" s="272" t="str">
        <f>APENs_summary!J293</f>
        <v>20200202</v>
      </c>
      <c r="E398" s="272" t="str">
        <f>APENs_summary!K293</f>
        <v>Compressor Engines</v>
      </c>
      <c r="F398" s="76">
        <f>APENs_summary!N293</f>
        <v>17.8</v>
      </c>
      <c r="G398" s="76">
        <f>APENs_summary!O293</f>
        <v>0</v>
      </c>
      <c r="H398" s="76">
        <f>APENs_summary!P293</f>
        <v>0</v>
      </c>
      <c r="I398" s="76">
        <f>APENs_summary!Q293</f>
        <v>0</v>
      </c>
      <c r="J398" s="76">
        <f>APENs_summary!R293</f>
        <v>0</v>
      </c>
    </row>
    <row r="399" spans="1:10" x14ac:dyDescent="0.2">
      <c r="A399" s="13" t="s">
        <v>147</v>
      </c>
      <c r="B399" s="272" t="s">
        <v>493</v>
      </c>
      <c r="C399" s="272" t="str">
        <f>APENs_summary!C294</f>
        <v>08045</v>
      </c>
      <c r="D399" s="272" t="str">
        <f>APENs_summary!J294</f>
        <v>20200202</v>
      </c>
      <c r="E399" s="272" t="str">
        <f>APENs_summary!K294</f>
        <v>Compressor Engines</v>
      </c>
      <c r="F399" s="76">
        <f>APENs_summary!N294</f>
        <v>0</v>
      </c>
      <c r="G399" s="76">
        <f>APENs_summary!O294</f>
        <v>0</v>
      </c>
      <c r="H399" s="76">
        <f>APENs_summary!P294</f>
        <v>0</v>
      </c>
      <c r="I399" s="76">
        <f>APENs_summary!Q294</f>
        <v>0</v>
      </c>
      <c r="J399" s="76">
        <f>APENs_summary!R294</f>
        <v>0.35949999999999999</v>
      </c>
    </row>
    <row r="400" spans="1:10" x14ac:dyDescent="0.2">
      <c r="A400" s="13" t="s">
        <v>147</v>
      </c>
      <c r="B400" s="272" t="s">
        <v>493</v>
      </c>
      <c r="C400" s="272" t="str">
        <f>APENs_summary!C295</f>
        <v>08045</v>
      </c>
      <c r="D400" s="272" t="str">
        <f>APENs_summary!J295</f>
        <v>20200202</v>
      </c>
      <c r="E400" s="272" t="str">
        <f>APENs_summary!K295</f>
        <v>Compressor Engines</v>
      </c>
      <c r="F400" s="76">
        <f>APENs_summary!N295</f>
        <v>0</v>
      </c>
      <c r="G400" s="76">
        <f>APENs_summary!O295</f>
        <v>0</v>
      </c>
      <c r="H400" s="76">
        <f>APENs_summary!P295</f>
        <v>0</v>
      </c>
      <c r="I400" s="76">
        <f>APENs_summary!Q295</f>
        <v>0</v>
      </c>
      <c r="J400" s="76">
        <f>APENs_summary!R295</f>
        <v>0</v>
      </c>
    </row>
    <row r="401" spans="1:10" x14ac:dyDescent="0.2">
      <c r="A401" s="13" t="s">
        <v>147</v>
      </c>
      <c r="B401" s="272" t="s">
        <v>493</v>
      </c>
      <c r="C401" s="272" t="str">
        <f>APENs_summary!C296</f>
        <v>08045</v>
      </c>
      <c r="D401" s="272" t="str">
        <f>APENs_summary!J296</f>
        <v>20200202</v>
      </c>
      <c r="E401" s="272" t="str">
        <f>APENs_summary!K296</f>
        <v>Compressor Engines</v>
      </c>
      <c r="F401" s="76">
        <f>APENs_summary!N296</f>
        <v>0</v>
      </c>
      <c r="G401" s="76">
        <f>APENs_summary!O296</f>
        <v>0</v>
      </c>
      <c r="H401" s="76">
        <f>APENs_summary!P296</f>
        <v>0</v>
      </c>
      <c r="I401" s="76">
        <f>APENs_summary!Q296</f>
        <v>2.1569999999999999E-2</v>
      </c>
      <c r="J401" s="76">
        <f>APENs_summary!R296</f>
        <v>0</v>
      </c>
    </row>
    <row r="402" spans="1:10" x14ac:dyDescent="0.2">
      <c r="A402" s="13" t="s">
        <v>147</v>
      </c>
      <c r="B402" s="272" t="s">
        <v>493</v>
      </c>
      <c r="C402" s="272" t="str">
        <f>APENs_summary!C297</f>
        <v>08045</v>
      </c>
      <c r="D402" s="272" t="str">
        <f>APENs_summary!J297</f>
        <v>20200202</v>
      </c>
      <c r="E402" s="272" t="str">
        <f>APENs_summary!K297</f>
        <v>Compressor Engines</v>
      </c>
      <c r="F402" s="76">
        <f>APENs_summary!N297</f>
        <v>0</v>
      </c>
      <c r="G402" s="76">
        <f>APENs_summary!O297</f>
        <v>11.1</v>
      </c>
      <c r="H402" s="76">
        <f>APENs_summary!P297</f>
        <v>0</v>
      </c>
      <c r="I402" s="76">
        <f>APENs_summary!Q297</f>
        <v>0</v>
      </c>
      <c r="J402" s="76">
        <f>APENs_summary!R297</f>
        <v>0</v>
      </c>
    </row>
    <row r="403" spans="1:10" x14ac:dyDescent="0.2">
      <c r="A403" s="13" t="s">
        <v>147</v>
      </c>
      <c r="B403" s="272" t="s">
        <v>493</v>
      </c>
      <c r="C403" s="272" t="str">
        <f>APENs_summary!C298</f>
        <v>08045</v>
      </c>
      <c r="D403" s="272" t="str">
        <f>APENs_summary!J298</f>
        <v>20200254</v>
      </c>
      <c r="E403" s="272" t="str">
        <f>APENs_summary!K298</f>
        <v>Compressor Engines</v>
      </c>
      <c r="F403" s="76">
        <f>APENs_summary!N298</f>
        <v>0</v>
      </c>
      <c r="G403" s="76">
        <f>APENs_summary!O298</f>
        <v>0</v>
      </c>
      <c r="H403" s="76">
        <f>APENs_summary!P298</f>
        <v>5.7</v>
      </c>
      <c r="I403" s="76">
        <f>APENs_summary!Q298</f>
        <v>0</v>
      </c>
      <c r="J403" s="76">
        <f>APENs_summary!R298</f>
        <v>0</v>
      </c>
    </row>
    <row r="404" spans="1:10" x14ac:dyDescent="0.2">
      <c r="A404" s="13" t="s">
        <v>147</v>
      </c>
      <c r="B404" s="272" t="s">
        <v>493</v>
      </c>
      <c r="C404" s="272" t="str">
        <f>APENs_summary!C299</f>
        <v>08045</v>
      </c>
      <c r="D404" s="272" t="str">
        <f>APENs_summary!J299</f>
        <v>20200254</v>
      </c>
      <c r="E404" s="272" t="str">
        <f>APENs_summary!K299</f>
        <v>Compressor Engines</v>
      </c>
      <c r="F404" s="76">
        <f>APENs_summary!N299</f>
        <v>19.3</v>
      </c>
      <c r="G404" s="76">
        <f>APENs_summary!O299</f>
        <v>0</v>
      </c>
      <c r="H404" s="76">
        <f>APENs_summary!P299</f>
        <v>0</v>
      </c>
      <c r="I404" s="76">
        <f>APENs_summary!Q299</f>
        <v>0</v>
      </c>
      <c r="J404" s="76">
        <f>APENs_summary!R299</f>
        <v>0</v>
      </c>
    </row>
    <row r="405" spans="1:10" x14ac:dyDescent="0.2">
      <c r="A405" s="13" t="s">
        <v>147</v>
      </c>
      <c r="B405" s="272" t="s">
        <v>493</v>
      </c>
      <c r="C405" s="272" t="str">
        <f>APENs_summary!C300</f>
        <v>08045</v>
      </c>
      <c r="D405" s="272" t="str">
        <f>APENs_summary!J300</f>
        <v>20200254</v>
      </c>
      <c r="E405" s="272" t="str">
        <f>APENs_summary!K300</f>
        <v>Compressor Engines</v>
      </c>
      <c r="F405" s="76">
        <f>APENs_summary!N300</f>
        <v>0</v>
      </c>
      <c r="G405" s="76">
        <f>APENs_summary!O300</f>
        <v>0</v>
      </c>
      <c r="H405" s="76">
        <f>APENs_summary!P300</f>
        <v>0</v>
      </c>
      <c r="I405" s="76">
        <f>APENs_summary!Q300</f>
        <v>0</v>
      </c>
      <c r="J405" s="76">
        <f>APENs_summary!R300</f>
        <v>0.4</v>
      </c>
    </row>
    <row r="406" spans="1:10" x14ac:dyDescent="0.2">
      <c r="A406" s="13" t="s">
        <v>147</v>
      </c>
      <c r="B406" s="272" t="s">
        <v>493</v>
      </c>
      <c r="C406" s="272" t="str">
        <f>APENs_summary!C301</f>
        <v>08045</v>
      </c>
      <c r="D406" s="272" t="str">
        <f>APENs_summary!J301</f>
        <v>20200254</v>
      </c>
      <c r="E406" s="272" t="str">
        <f>APENs_summary!K301</f>
        <v>Compressor Engines</v>
      </c>
      <c r="F406" s="76">
        <f>APENs_summary!N301</f>
        <v>0</v>
      </c>
      <c r="G406" s="76">
        <f>APENs_summary!O301</f>
        <v>0</v>
      </c>
      <c r="H406" s="76">
        <f>APENs_summary!P301</f>
        <v>0</v>
      </c>
      <c r="I406" s="76">
        <f>APENs_summary!Q301</f>
        <v>0</v>
      </c>
      <c r="J406" s="76">
        <f>APENs_summary!R301</f>
        <v>0</v>
      </c>
    </row>
    <row r="407" spans="1:10" x14ac:dyDescent="0.2">
      <c r="A407" s="13" t="s">
        <v>147</v>
      </c>
      <c r="B407" s="272" t="s">
        <v>493</v>
      </c>
      <c r="C407" s="272" t="str">
        <f>APENs_summary!C302</f>
        <v>08045</v>
      </c>
      <c r="D407" s="272" t="str">
        <f>APENs_summary!J302</f>
        <v>20200254</v>
      </c>
      <c r="E407" s="272" t="str">
        <f>APENs_summary!K302</f>
        <v>Compressor Engines</v>
      </c>
      <c r="F407" s="76">
        <f>APENs_summary!N302</f>
        <v>0</v>
      </c>
      <c r="G407" s="76">
        <f>APENs_summary!O302</f>
        <v>0</v>
      </c>
      <c r="H407" s="76">
        <f>APENs_summary!P302</f>
        <v>0</v>
      </c>
      <c r="I407" s="76">
        <f>APENs_summary!Q302</f>
        <v>0.02</v>
      </c>
      <c r="J407" s="76">
        <f>APENs_summary!R302</f>
        <v>0</v>
      </c>
    </row>
    <row r="408" spans="1:10" x14ac:dyDescent="0.2">
      <c r="A408" s="13" t="s">
        <v>147</v>
      </c>
      <c r="B408" s="272" t="s">
        <v>493</v>
      </c>
      <c r="C408" s="272" t="str">
        <f>APENs_summary!C303</f>
        <v>08045</v>
      </c>
      <c r="D408" s="272" t="str">
        <f>APENs_summary!J303</f>
        <v>20200254</v>
      </c>
      <c r="E408" s="272" t="str">
        <f>APENs_summary!K303</f>
        <v>Compressor Engines</v>
      </c>
      <c r="F408" s="76">
        <f>APENs_summary!N303</f>
        <v>0</v>
      </c>
      <c r="G408" s="76">
        <f>APENs_summary!O303</f>
        <v>5.7</v>
      </c>
      <c r="H408" s="76">
        <f>APENs_summary!P303</f>
        <v>0</v>
      </c>
      <c r="I408" s="76">
        <f>APENs_summary!Q303</f>
        <v>0</v>
      </c>
      <c r="J408" s="76">
        <f>APENs_summary!R303</f>
        <v>0</v>
      </c>
    </row>
    <row r="409" spans="1:10" x14ac:dyDescent="0.2">
      <c r="A409" s="13" t="s">
        <v>147</v>
      </c>
      <c r="B409" s="272" t="s">
        <v>493</v>
      </c>
      <c r="C409" s="272" t="str">
        <f>APENs_summary!C304</f>
        <v>08045</v>
      </c>
      <c r="D409" s="272" t="str">
        <f>APENs_summary!J304</f>
        <v>31088801</v>
      </c>
      <c r="E409" s="272" t="str">
        <f>APENs_summary!K304</f>
        <v>Permitted Fugitives</v>
      </c>
      <c r="F409" s="76">
        <f>APENs_summary!N304</f>
        <v>0</v>
      </c>
      <c r="G409" s="76">
        <f>APENs_summary!O304</f>
        <v>3.8</v>
      </c>
      <c r="H409" s="76">
        <f>APENs_summary!P304</f>
        <v>0</v>
      </c>
      <c r="I409" s="76">
        <f>APENs_summary!Q304</f>
        <v>0</v>
      </c>
      <c r="J409" s="76">
        <f>APENs_summary!R304</f>
        <v>0</v>
      </c>
    </row>
    <row r="410" spans="1:10" x14ac:dyDescent="0.2">
      <c r="A410" s="13" t="s">
        <v>147</v>
      </c>
      <c r="B410" s="272" t="s">
        <v>493</v>
      </c>
      <c r="C410" s="272" t="str">
        <f>APENs_summary!C305</f>
        <v>08045</v>
      </c>
      <c r="D410" s="272" t="str">
        <f>APENs_summary!J305</f>
        <v>40400311</v>
      </c>
      <c r="E410" s="272" t="str">
        <f>APENs_summary!K305</f>
        <v>Condensate Tanks</v>
      </c>
      <c r="F410" s="76">
        <f>APENs_summary!N305</f>
        <v>0</v>
      </c>
      <c r="G410" s="76">
        <f>APENs_summary!O305</f>
        <v>3.991238560030884</v>
      </c>
      <c r="H410" s="76">
        <f>APENs_summary!P305</f>
        <v>0</v>
      </c>
      <c r="I410" s="76">
        <f>APENs_summary!Q305</f>
        <v>0</v>
      </c>
      <c r="J410" s="76">
        <f>APENs_summary!R305</f>
        <v>0</v>
      </c>
    </row>
    <row r="411" spans="1:10" x14ac:dyDescent="0.2">
      <c r="A411" s="13" t="s">
        <v>147</v>
      </c>
      <c r="B411" s="272" t="s">
        <v>493</v>
      </c>
      <c r="C411" s="272" t="str">
        <f>APENs_summary!C306</f>
        <v>08045</v>
      </c>
      <c r="D411" s="272" t="str">
        <f>APENs_summary!J306</f>
        <v>20200202</v>
      </c>
      <c r="E411" s="272" t="str">
        <f>APENs_summary!K306</f>
        <v>Compressor Engines</v>
      </c>
      <c r="F411" s="76">
        <f>APENs_summary!N306</f>
        <v>0</v>
      </c>
      <c r="G411" s="76">
        <f>APENs_summary!O306</f>
        <v>0</v>
      </c>
      <c r="H411" s="76">
        <f>APENs_summary!P306</f>
        <v>3</v>
      </c>
      <c r="I411" s="76">
        <f>APENs_summary!Q306</f>
        <v>0</v>
      </c>
      <c r="J411" s="76">
        <f>APENs_summary!R306</f>
        <v>0</v>
      </c>
    </row>
    <row r="412" spans="1:10" x14ac:dyDescent="0.2">
      <c r="A412" s="13" t="s">
        <v>147</v>
      </c>
      <c r="B412" s="272" t="s">
        <v>493</v>
      </c>
      <c r="C412" s="272" t="str">
        <f>APENs_summary!C307</f>
        <v>08045</v>
      </c>
      <c r="D412" s="272" t="str">
        <f>APENs_summary!J307</f>
        <v>20200202</v>
      </c>
      <c r="E412" s="272" t="str">
        <f>APENs_summary!K307</f>
        <v>Compressor Engines</v>
      </c>
      <c r="F412" s="76">
        <f>APENs_summary!N307</f>
        <v>23</v>
      </c>
      <c r="G412" s="76">
        <f>APENs_summary!O307</f>
        <v>0</v>
      </c>
      <c r="H412" s="76">
        <f>APENs_summary!P307</f>
        <v>0</v>
      </c>
      <c r="I412" s="76">
        <f>APENs_summary!Q307</f>
        <v>0</v>
      </c>
      <c r="J412" s="76">
        <f>APENs_summary!R307</f>
        <v>0</v>
      </c>
    </row>
    <row r="413" spans="1:10" x14ac:dyDescent="0.2">
      <c r="A413" s="13" t="s">
        <v>147</v>
      </c>
      <c r="B413" s="272" t="s">
        <v>493</v>
      </c>
      <c r="C413" s="272" t="str">
        <f>APENs_summary!C308</f>
        <v>08045</v>
      </c>
      <c r="D413" s="272" t="str">
        <f>APENs_summary!J308</f>
        <v>20200202</v>
      </c>
      <c r="E413" s="272" t="str">
        <f>APENs_summary!K308</f>
        <v>Compressor Engines</v>
      </c>
      <c r="F413" s="76">
        <f>APENs_summary!N308</f>
        <v>0</v>
      </c>
      <c r="G413" s="76">
        <f>APENs_summary!O308</f>
        <v>0</v>
      </c>
      <c r="H413" s="76">
        <f>APENs_summary!P308</f>
        <v>0</v>
      </c>
      <c r="I413" s="76">
        <f>APENs_summary!Q308</f>
        <v>0</v>
      </c>
      <c r="J413" s="76">
        <f>APENs_summary!R308</f>
        <v>7.0000000000000007E-2</v>
      </c>
    </row>
    <row r="414" spans="1:10" x14ac:dyDescent="0.2">
      <c r="A414" s="13" t="s">
        <v>147</v>
      </c>
      <c r="B414" s="272" t="s">
        <v>493</v>
      </c>
      <c r="C414" s="272" t="str">
        <f>APENs_summary!C309</f>
        <v>08045</v>
      </c>
      <c r="D414" s="272" t="str">
        <f>APENs_summary!J309</f>
        <v>20200202</v>
      </c>
      <c r="E414" s="272" t="str">
        <f>APENs_summary!K309</f>
        <v>Compressor Engines</v>
      </c>
      <c r="F414" s="76">
        <f>APENs_summary!N309</f>
        <v>0</v>
      </c>
      <c r="G414" s="76">
        <f>APENs_summary!O309</f>
        <v>0</v>
      </c>
      <c r="H414" s="76">
        <f>APENs_summary!P309</f>
        <v>0</v>
      </c>
      <c r="I414" s="76">
        <f>APENs_summary!Q309</f>
        <v>0</v>
      </c>
      <c r="J414" s="76">
        <f>APENs_summary!R309</f>
        <v>0</v>
      </c>
    </row>
    <row r="415" spans="1:10" x14ac:dyDescent="0.2">
      <c r="A415" s="13" t="s">
        <v>147</v>
      </c>
      <c r="B415" s="272" t="s">
        <v>493</v>
      </c>
      <c r="C415" s="272" t="str">
        <f>APENs_summary!C310</f>
        <v>08045</v>
      </c>
      <c r="D415" s="272" t="str">
        <f>APENs_summary!J310</f>
        <v>20200202</v>
      </c>
      <c r="E415" s="272" t="str">
        <f>APENs_summary!K310</f>
        <v>Compressor Engines</v>
      </c>
      <c r="F415" s="76">
        <f>APENs_summary!N310</f>
        <v>0</v>
      </c>
      <c r="G415" s="76">
        <f>APENs_summary!O310</f>
        <v>0</v>
      </c>
      <c r="H415" s="76">
        <f>APENs_summary!P310</f>
        <v>0</v>
      </c>
      <c r="I415" s="76">
        <f>APENs_summary!Q310</f>
        <v>4.1999999999999997E-3</v>
      </c>
      <c r="J415" s="76">
        <f>APENs_summary!R310</f>
        <v>0</v>
      </c>
    </row>
    <row r="416" spans="1:10" x14ac:dyDescent="0.2">
      <c r="A416" s="13" t="s">
        <v>147</v>
      </c>
      <c r="B416" s="272" t="s">
        <v>493</v>
      </c>
      <c r="C416" s="272" t="str">
        <f>APENs_summary!C311</f>
        <v>08045</v>
      </c>
      <c r="D416" s="272" t="str">
        <f>APENs_summary!J311</f>
        <v>20200202</v>
      </c>
      <c r="E416" s="272" t="str">
        <f>APENs_summary!K311</f>
        <v>Compressor Engines</v>
      </c>
      <c r="F416" s="76">
        <f>APENs_summary!N311</f>
        <v>0</v>
      </c>
      <c r="G416" s="76">
        <f>APENs_summary!O311</f>
        <v>1</v>
      </c>
      <c r="H416" s="76">
        <f>APENs_summary!P311</f>
        <v>0</v>
      </c>
      <c r="I416" s="76">
        <f>APENs_summary!Q311</f>
        <v>0</v>
      </c>
      <c r="J416" s="76">
        <f>APENs_summary!R311</f>
        <v>0</v>
      </c>
    </row>
    <row r="417" spans="1:10" x14ac:dyDescent="0.2">
      <c r="A417" s="13" t="s">
        <v>147</v>
      </c>
      <c r="B417" s="272" t="s">
        <v>493</v>
      </c>
      <c r="C417" s="272" t="str">
        <f>APENs_summary!C312</f>
        <v>08045</v>
      </c>
      <c r="D417" s="272" t="str">
        <f>APENs_summary!J312</f>
        <v>20200202</v>
      </c>
      <c r="E417" s="272" t="str">
        <f>APENs_summary!K312</f>
        <v>Compressor Engines</v>
      </c>
      <c r="F417" s="76">
        <f>APENs_summary!N312</f>
        <v>0</v>
      </c>
      <c r="G417" s="76">
        <f>APENs_summary!O312</f>
        <v>0</v>
      </c>
      <c r="H417" s="76">
        <f>APENs_summary!P312</f>
        <v>31.504000000000001</v>
      </c>
      <c r="I417" s="76">
        <f>APENs_summary!Q312</f>
        <v>0</v>
      </c>
      <c r="J417" s="76">
        <f>APENs_summary!R312</f>
        <v>0</v>
      </c>
    </row>
    <row r="418" spans="1:10" x14ac:dyDescent="0.2">
      <c r="A418" s="13" t="s">
        <v>147</v>
      </c>
      <c r="B418" s="272" t="s">
        <v>493</v>
      </c>
      <c r="C418" s="272" t="str">
        <f>APENs_summary!C313</f>
        <v>08045</v>
      </c>
      <c r="D418" s="272" t="str">
        <f>APENs_summary!J313</f>
        <v>20200202</v>
      </c>
      <c r="E418" s="272" t="str">
        <f>APENs_summary!K313</f>
        <v>Compressor Engines</v>
      </c>
      <c r="F418" s="76">
        <f>APENs_summary!N313</f>
        <v>13.696999999999999</v>
      </c>
      <c r="G418" s="76">
        <f>APENs_summary!O313</f>
        <v>0</v>
      </c>
      <c r="H418" s="76">
        <f>APENs_summary!P313</f>
        <v>0</v>
      </c>
      <c r="I418" s="76">
        <f>APENs_summary!Q313</f>
        <v>0</v>
      </c>
      <c r="J418" s="76">
        <f>APENs_summary!R313</f>
        <v>0</v>
      </c>
    </row>
    <row r="419" spans="1:10" x14ac:dyDescent="0.2">
      <c r="A419" s="13" t="s">
        <v>147</v>
      </c>
      <c r="B419" s="272" t="s">
        <v>493</v>
      </c>
      <c r="C419" s="272" t="str">
        <f>APENs_summary!C314</f>
        <v>08045</v>
      </c>
      <c r="D419" s="272" t="str">
        <f>APENs_summary!J314</f>
        <v>20200202</v>
      </c>
      <c r="E419" s="272" t="str">
        <f>APENs_summary!K314</f>
        <v>Compressor Engines</v>
      </c>
      <c r="F419" s="76">
        <f>APENs_summary!N314</f>
        <v>0</v>
      </c>
      <c r="G419" s="76">
        <f>APENs_summary!O314</f>
        <v>0</v>
      </c>
      <c r="H419" s="76">
        <f>APENs_summary!P314</f>
        <v>0</v>
      </c>
      <c r="I419" s="76">
        <f>APENs_summary!Q314</f>
        <v>0</v>
      </c>
      <c r="J419" s="76">
        <f>APENs_summary!R314</f>
        <v>0.11821</v>
      </c>
    </row>
    <row r="420" spans="1:10" x14ac:dyDescent="0.2">
      <c r="A420" s="13" t="s">
        <v>147</v>
      </c>
      <c r="B420" s="272" t="s">
        <v>493</v>
      </c>
      <c r="C420" s="272" t="str">
        <f>APENs_summary!C315</f>
        <v>08045</v>
      </c>
      <c r="D420" s="272" t="str">
        <f>APENs_summary!J315</f>
        <v>20200202</v>
      </c>
      <c r="E420" s="272" t="str">
        <f>APENs_summary!K315</f>
        <v>Compressor Engines</v>
      </c>
      <c r="F420" s="76">
        <f>APENs_summary!N315</f>
        <v>0</v>
      </c>
      <c r="G420" s="76">
        <f>APENs_summary!O315</f>
        <v>0</v>
      </c>
      <c r="H420" s="76">
        <f>APENs_summary!P315</f>
        <v>0</v>
      </c>
      <c r="I420" s="76">
        <f>APENs_summary!Q315</f>
        <v>0</v>
      </c>
      <c r="J420" s="76">
        <f>APENs_summary!R315</f>
        <v>0</v>
      </c>
    </row>
    <row r="421" spans="1:10" x14ac:dyDescent="0.2">
      <c r="A421" s="13" t="s">
        <v>147</v>
      </c>
      <c r="B421" s="272" t="s">
        <v>493</v>
      </c>
      <c r="C421" s="272" t="str">
        <f>APENs_summary!C316</f>
        <v>08045</v>
      </c>
      <c r="D421" s="272" t="str">
        <f>APENs_summary!J316</f>
        <v>20200202</v>
      </c>
      <c r="E421" s="272" t="str">
        <f>APENs_summary!K316</f>
        <v>Compressor Engines</v>
      </c>
      <c r="F421" s="76">
        <f>APENs_summary!N316</f>
        <v>0</v>
      </c>
      <c r="G421" s="76">
        <f>APENs_summary!O316</f>
        <v>0</v>
      </c>
      <c r="H421" s="76">
        <f>APENs_summary!P316</f>
        <v>0</v>
      </c>
      <c r="I421" s="76">
        <f>APENs_summary!Q316</f>
        <v>7.0930000000000003E-3</v>
      </c>
      <c r="J421" s="76">
        <f>APENs_summary!R316</f>
        <v>0</v>
      </c>
    </row>
    <row r="422" spans="1:10" x14ac:dyDescent="0.2">
      <c r="A422" s="13" t="s">
        <v>147</v>
      </c>
      <c r="B422" s="272" t="s">
        <v>493</v>
      </c>
      <c r="C422" s="272" t="str">
        <f>APENs_summary!C317</f>
        <v>08045</v>
      </c>
      <c r="D422" s="272" t="str">
        <f>APENs_summary!J317</f>
        <v>20200202</v>
      </c>
      <c r="E422" s="272" t="str">
        <f>APENs_summary!K317</f>
        <v>Compressor Engines</v>
      </c>
      <c r="F422" s="76">
        <f>APENs_summary!N317</f>
        <v>0</v>
      </c>
      <c r="G422" s="76">
        <f>APENs_summary!O317</f>
        <v>3.835</v>
      </c>
      <c r="H422" s="76">
        <f>APENs_summary!P317</f>
        <v>0</v>
      </c>
      <c r="I422" s="76">
        <f>APENs_summary!Q317</f>
        <v>0</v>
      </c>
      <c r="J422" s="76">
        <f>APENs_summary!R317</f>
        <v>0</v>
      </c>
    </row>
    <row r="423" spans="1:10" x14ac:dyDescent="0.2">
      <c r="A423" s="13" t="s">
        <v>147</v>
      </c>
      <c r="B423" s="272" t="s">
        <v>493</v>
      </c>
      <c r="C423" s="272" t="str">
        <f>APENs_summary!C318</f>
        <v>08045</v>
      </c>
      <c r="D423" s="272" t="str">
        <f>APENs_summary!J318</f>
        <v>20200252</v>
      </c>
      <c r="E423" s="272" t="str">
        <f>APENs_summary!K318</f>
        <v>Compressor Engines</v>
      </c>
      <c r="F423" s="76">
        <f>APENs_summary!N318</f>
        <v>0</v>
      </c>
      <c r="G423" s="76">
        <f>APENs_summary!O318</f>
        <v>0</v>
      </c>
      <c r="H423" s="76">
        <f>APENs_summary!P318</f>
        <v>33.988999999999997</v>
      </c>
      <c r="I423" s="76">
        <f>APENs_summary!Q318</f>
        <v>0</v>
      </c>
      <c r="J423" s="76">
        <f>APENs_summary!R318</f>
        <v>0</v>
      </c>
    </row>
    <row r="424" spans="1:10" x14ac:dyDescent="0.2">
      <c r="A424" s="13" t="s">
        <v>147</v>
      </c>
      <c r="B424" s="272" t="s">
        <v>493</v>
      </c>
      <c r="C424" s="272" t="str">
        <f>APENs_summary!C319</f>
        <v>08045</v>
      </c>
      <c r="D424" s="272" t="str">
        <f>APENs_summary!J319</f>
        <v>20200252</v>
      </c>
      <c r="E424" s="272" t="str">
        <f>APENs_summary!K319</f>
        <v>Compressor Engines</v>
      </c>
      <c r="F424" s="76">
        <f>APENs_summary!N319</f>
        <v>14.778</v>
      </c>
      <c r="G424" s="76">
        <f>APENs_summary!O319</f>
        <v>0</v>
      </c>
      <c r="H424" s="76">
        <f>APENs_summary!P319</f>
        <v>0</v>
      </c>
      <c r="I424" s="76">
        <f>APENs_summary!Q319</f>
        <v>0</v>
      </c>
      <c r="J424" s="76">
        <f>APENs_summary!R319</f>
        <v>0</v>
      </c>
    </row>
    <row r="425" spans="1:10" x14ac:dyDescent="0.2">
      <c r="A425" s="13" t="s">
        <v>147</v>
      </c>
      <c r="B425" s="272" t="s">
        <v>493</v>
      </c>
      <c r="C425" s="272" t="str">
        <f>APENs_summary!C320</f>
        <v>08045</v>
      </c>
      <c r="D425" s="272" t="str">
        <f>APENs_summary!J320</f>
        <v>20200252</v>
      </c>
      <c r="E425" s="272" t="str">
        <f>APENs_summary!K320</f>
        <v>Compressor Engines</v>
      </c>
      <c r="F425" s="76">
        <f>APENs_summary!N320</f>
        <v>0</v>
      </c>
      <c r="G425" s="76">
        <f>APENs_summary!O320</f>
        <v>0</v>
      </c>
      <c r="H425" s="76">
        <f>APENs_summary!P320</f>
        <v>0</v>
      </c>
      <c r="I425" s="76">
        <f>APENs_summary!Q320</f>
        <v>0</v>
      </c>
      <c r="J425" s="76">
        <f>APENs_summary!R320</f>
        <v>0.47297800000000001</v>
      </c>
    </row>
    <row r="426" spans="1:10" x14ac:dyDescent="0.2">
      <c r="A426" s="13" t="s">
        <v>147</v>
      </c>
      <c r="B426" s="272" t="s">
        <v>493</v>
      </c>
      <c r="C426" s="272" t="str">
        <f>APENs_summary!C321</f>
        <v>08045</v>
      </c>
      <c r="D426" s="272" t="str">
        <f>APENs_summary!J321</f>
        <v>20200252</v>
      </c>
      <c r="E426" s="272" t="str">
        <f>APENs_summary!K321</f>
        <v>Compressor Engines</v>
      </c>
      <c r="F426" s="76">
        <f>APENs_summary!N321</f>
        <v>0</v>
      </c>
      <c r="G426" s="76">
        <f>APENs_summary!O321</f>
        <v>0</v>
      </c>
      <c r="H426" s="76">
        <f>APENs_summary!P321</f>
        <v>0</v>
      </c>
      <c r="I426" s="76">
        <f>APENs_summary!Q321</f>
        <v>0</v>
      </c>
      <c r="J426" s="76">
        <f>APENs_summary!R321</f>
        <v>0</v>
      </c>
    </row>
    <row r="427" spans="1:10" x14ac:dyDescent="0.2">
      <c r="A427" s="13" t="s">
        <v>147</v>
      </c>
      <c r="B427" s="272" t="s">
        <v>493</v>
      </c>
      <c r="C427" s="272" t="str">
        <f>APENs_summary!C322</f>
        <v>08045</v>
      </c>
      <c r="D427" s="272" t="str">
        <f>APENs_summary!J322</f>
        <v>20200252</v>
      </c>
      <c r="E427" s="272" t="str">
        <f>APENs_summary!K322</f>
        <v>Compressor Engines</v>
      </c>
      <c r="F427" s="76">
        <f>APENs_summary!N322</f>
        <v>0</v>
      </c>
      <c r="G427" s="76">
        <f>APENs_summary!O322</f>
        <v>0</v>
      </c>
      <c r="H427" s="76">
        <f>APENs_summary!P322</f>
        <v>0</v>
      </c>
      <c r="I427" s="76">
        <f>APENs_summary!Q322</f>
        <v>5.875E-3</v>
      </c>
      <c r="J427" s="76">
        <f>APENs_summary!R322</f>
        <v>0</v>
      </c>
    </row>
    <row r="428" spans="1:10" x14ac:dyDescent="0.2">
      <c r="A428" s="13" t="s">
        <v>147</v>
      </c>
      <c r="B428" s="272" t="s">
        <v>493</v>
      </c>
      <c r="C428" s="272" t="str">
        <f>APENs_summary!C323</f>
        <v>08045</v>
      </c>
      <c r="D428" s="272" t="str">
        <f>APENs_summary!J323</f>
        <v>20200252</v>
      </c>
      <c r="E428" s="272" t="str">
        <f>APENs_summary!K323</f>
        <v>Compressor Engines</v>
      </c>
      <c r="F428" s="76">
        <f>APENs_summary!N323</f>
        <v>0</v>
      </c>
      <c r="G428" s="76">
        <f>APENs_summary!O323</f>
        <v>4.1379999999999999</v>
      </c>
      <c r="H428" s="76">
        <f>APENs_summary!P323</f>
        <v>0</v>
      </c>
      <c r="I428" s="76">
        <f>APENs_summary!Q323</f>
        <v>0</v>
      </c>
      <c r="J428" s="76">
        <f>APENs_summary!R323</f>
        <v>0</v>
      </c>
    </row>
    <row r="429" spans="1:10" x14ac:dyDescent="0.2">
      <c r="A429" s="13" t="s">
        <v>147</v>
      </c>
      <c r="B429" s="272" t="s">
        <v>493</v>
      </c>
      <c r="C429" s="272" t="str">
        <f>APENs_summary!C324</f>
        <v>08045</v>
      </c>
      <c r="D429" s="272" t="str">
        <f>APENs_summary!J324</f>
        <v>20200253</v>
      </c>
      <c r="E429" s="272" t="str">
        <f>APENs_summary!K324</f>
        <v>Compressor Engines</v>
      </c>
      <c r="F429" s="76">
        <f>APENs_summary!N324</f>
        <v>0</v>
      </c>
      <c r="G429" s="76">
        <f>APENs_summary!O324</f>
        <v>0</v>
      </c>
      <c r="H429" s="76">
        <f>APENs_summary!P324</f>
        <v>5.9640000000000004</v>
      </c>
      <c r="I429" s="76">
        <f>APENs_summary!Q324</f>
        <v>0</v>
      </c>
      <c r="J429" s="76">
        <f>APENs_summary!R324</f>
        <v>0</v>
      </c>
    </row>
    <row r="430" spans="1:10" x14ac:dyDescent="0.2">
      <c r="A430" s="13" t="s">
        <v>147</v>
      </c>
      <c r="B430" s="272" t="s">
        <v>493</v>
      </c>
      <c r="C430" s="272" t="str">
        <f>APENs_summary!C325</f>
        <v>08045</v>
      </c>
      <c r="D430" s="272" t="str">
        <f>APENs_summary!J325</f>
        <v>20200253</v>
      </c>
      <c r="E430" s="272" t="str">
        <f>APENs_summary!K325</f>
        <v>Compressor Engines</v>
      </c>
      <c r="F430" s="76">
        <f>APENs_summary!N325</f>
        <v>4.09</v>
      </c>
      <c r="G430" s="76">
        <f>APENs_summary!O325</f>
        <v>0</v>
      </c>
      <c r="H430" s="76">
        <f>APENs_summary!P325</f>
        <v>0</v>
      </c>
      <c r="I430" s="76">
        <f>APENs_summary!Q325</f>
        <v>0</v>
      </c>
      <c r="J430" s="76">
        <f>APENs_summary!R325</f>
        <v>0</v>
      </c>
    </row>
    <row r="431" spans="1:10" x14ac:dyDescent="0.2">
      <c r="A431" s="13" t="s">
        <v>147</v>
      </c>
      <c r="B431" s="272" t="s">
        <v>493</v>
      </c>
      <c r="C431" s="272" t="str">
        <f>APENs_summary!C326</f>
        <v>08045</v>
      </c>
      <c r="D431" s="272" t="str">
        <f>APENs_summary!J326</f>
        <v>20200253</v>
      </c>
      <c r="E431" s="272" t="str">
        <f>APENs_summary!K326</f>
        <v>Compressor Engines</v>
      </c>
      <c r="F431" s="76">
        <f>APENs_summary!N326</f>
        <v>0</v>
      </c>
      <c r="G431" s="76">
        <f>APENs_summary!O326</f>
        <v>0</v>
      </c>
      <c r="H431" s="76">
        <f>APENs_summary!P326</f>
        <v>0</v>
      </c>
      <c r="I431" s="76">
        <f>APENs_summary!Q326</f>
        <v>0</v>
      </c>
      <c r="J431" s="76">
        <f>APENs_summary!R326</f>
        <v>6.8699999999999997E-2</v>
      </c>
    </row>
    <row r="432" spans="1:10" x14ac:dyDescent="0.2">
      <c r="A432" s="13" t="s">
        <v>147</v>
      </c>
      <c r="B432" s="272" t="s">
        <v>493</v>
      </c>
      <c r="C432" s="272" t="str">
        <f>APENs_summary!C327</f>
        <v>08045</v>
      </c>
      <c r="D432" s="272" t="str">
        <f>APENs_summary!J327</f>
        <v>20200253</v>
      </c>
      <c r="E432" s="272" t="str">
        <f>APENs_summary!K327</f>
        <v>Compressor Engines</v>
      </c>
      <c r="F432" s="76">
        <f>APENs_summary!N327</f>
        <v>0</v>
      </c>
      <c r="G432" s="76">
        <f>APENs_summary!O327</f>
        <v>0</v>
      </c>
      <c r="H432" s="76">
        <f>APENs_summary!P327</f>
        <v>0</v>
      </c>
      <c r="I432" s="76">
        <f>APENs_summary!Q327</f>
        <v>0</v>
      </c>
      <c r="J432" s="76">
        <f>APENs_summary!R327</f>
        <v>0</v>
      </c>
    </row>
    <row r="433" spans="1:10" x14ac:dyDescent="0.2">
      <c r="A433" s="13" t="s">
        <v>147</v>
      </c>
      <c r="B433" s="272" t="s">
        <v>493</v>
      </c>
      <c r="C433" s="272" t="str">
        <f>APENs_summary!C328</f>
        <v>08045</v>
      </c>
      <c r="D433" s="272" t="str">
        <f>APENs_summary!J328</f>
        <v>20200253</v>
      </c>
      <c r="E433" s="272" t="str">
        <f>APENs_summary!K328</f>
        <v>Compressor Engines</v>
      </c>
      <c r="F433" s="76">
        <f>APENs_summary!N328</f>
        <v>0</v>
      </c>
      <c r="G433" s="76">
        <f>APENs_summary!O328</f>
        <v>0</v>
      </c>
      <c r="H433" s="76">
        <f>APENs_summary!P328</f>
        <v>0</v>
      </c>
      <c r="I433" s="76">
        <f>APENs_summary!Q328</f>
        <v>4.1219999999999998E-3</v>
      </c>
      <c r="J433" s="76">
        <f>APENs_summary!R328</f>
        <v>0</v>
      </c>
    </row>
    <row r="434" spans="1:10" x14ac:dyDescent="0.2">
      <c r="A434" s="13" t="s">
        <v>147</v>
      </c>
      <c r="B434" s="272" t="s">
        <v>493</v>
      </c>
      <c r="C434" s="272" t="str">
        <f>APENs_summary!C329</f>
        <v>08045</v>
      </c>
      <c r="D434" s="272" t="str">
        <f>APENs_summary!J329</f>
        <v>31000199</v>
      </c>
      <c r="E434" s="272" t="str">
        <f>APENs_summary!K329</f>
        <v>Oil Production, Processing Operations: Not Classified</v>
      </c>
      <c r="F434" s="76">
        <f>APENs_summary!N329</f>
        <v>0</v>
      </c>
      <c r="G434" s="76">
        <f>APENs_summary!O329</f>
        <v>2.04</v>
      </c>
      <c r="H434" s="76">
        <f>APENs_summary!P329</f>
        <v>0</v>
      </c>
      <c r="I434" s="76">
        <f>APENs_summary!Q329</f>
        <v>0</v>
      </c>
      <c r="J434" s="76">
        <f>APENs_summary!R329</f>
        <v>0</v>
      </c>
    </row>
    <row r="435" spans="1:10" x14ac:dyDescent="0.2">
      <c r="A435" s="13" t="s">
        <v>147</v>
      </c>
      <c r="B435" s="272" t="s">
        <v>493</v>
      </c>
      <c r="C435" s="272" t="str">
        <f>APENs_summary!C330</f>
        <v>08045</v>
      </c>
      <c r="D435" s="272" t="str">
        <f>APENs_summary!J330</f>
        <v>20200202</v>
      </c>
      <c r="E435" s="272" t="str">
        <f>APENs_summary!K330</f>
        <v>Compressor Engines</v>
      </c>
      <c r="F435" s="76">
        <f>APENs_summary!N330</f>
        <v>0</v>
      </c>
      <c r="G435" s="76">
        <f>APENs_summary!O330</f>
        <v>0</v>
      </c>
      <c r="H435" s="76">
        <f>APENs_summary!P330</f>
        <v>24.4</v>
      </c>
      <c r="I435" s="76">
        <f>APENs_summary!Q330</f>
        <v>0</v>
      </c>
      <c r="J435" s="76">
        <f>APENs_summary!R330</f>
        <v>0</v>
      </c>
    </row>
    <row r="436" spans="1:10" x14ac:dyDescent="0.2">
      <c r="A436" s="13" t="s">
        <v>147</v>
      </c>
      <c r="B436" s="272" t="s">
        <v>493</v>
      </c>
      <c r="C436" s="272" t="str">
        <f>APENs_summary!C331</f>
        <v>08045</v>
      </c>
      <c r="D436" s="272" t="str">
        <f>APENs_summary!J331</f>
        <v>20200202</v>
      </c>
      <c r="E436" s="272" t="str">
        <f>APENs_summary!K331</f>
        <v>Compressor Engines</v>
      </c>
      <c r="F436" s="76">
        <f>APENs_summary!N331</f>
        <v>14.9</v>
      </c>
      <c r="G436" s="76">
        <f>APENs_summary!O331</f>
        <v>0</v>
      </c>
      <c r="H436" s="76">
        <f>APENs_summary!P331</f>
        <v>0</v>
      </c>
      <c r="I436" s="76">
        <f>APENs_summary!Q331</f>
        <v>0</v>
      </c>
      <c r="J436" s="76">
        <f>APENs_summary!R331</f>
        <v>0</v>
      </c>
    </row>
    <row r="437" spans="1:10" x14ac:dyDescent="0.2">
      <c r="A437" s="13" t="s">
        <v>147</v>
      </c>
      <c r="B437" s="272" t="s">
        <v>493</v>
      </c>
      <c r="C437" s="272" t="str">
        <f>APENs_summary!C332</f>
        <v>08045</v>
      </c>
      <c r="D437" s="272" t="str">
        <f>APENs_summary!J332</f>
        <v>20200202</v>
      </c>
      <c r="E437" s="272" t="str">
        <f>APENs_summary!K332</f>
        <v>Compressor Engines</v>
      </c>
      <c r="F437" s="76">
        <f>APENs_summary!N332</f>
        <v>0</v>
      </c>
      <c r="G437" s="76">
        <f>APENs_summary!O332</f>
        <v>0</v>
      </c>
      <c r="H437" s="76">
        <f>APENs_summary!P332</f>
        <v>0</v>
      </c>
      <c r="I437" s="76">
        <f>APENs_summary!Q332</f>
        <v>0</v>
      </c>
      <c r="J437" s="76">
        <f>APENs_summary!R332</f>
        <v>0.03</v>
      </c>
    </row>
    <row r="438" spans="1:10" x14ac:dyDescent="0.2">
      <c r="A438" s="13" t="s">
        <v>147</v>
      </c>
      <c r="B438" s="272" t="s">
        <v>493</v>
      </c>
      <c r="C438" s="272" t="str">
        <f>APENs_summary!C333</f>
        <v>08045</v>
      </c>
      <c r="D438" s="272" t="str">
        <f>APENs_summary!J333</f>
        <v>20200202</v>
      </c>
      <c r="E438" s="272" t="str">
        <f>APENs_summary!K333</f>
        <v>Compressor Engines</v>
      </c>
      <c r="F438" s="76">
        <f>APENs_summary!N333</f>
        <v>0</v>
      </c>
      <c r="G438" s="76">
        <f>APENs_summary!O333</f>
        <v>0</v>
      </c>
      <c r="H438" s="76">
        <f>APENs_summary!P333</f>
        <v>0</v>
      </c>
      <c r="I438" s="76">
        <f>APENs_summary!Q333</f>
        <v>0</v>
      </c>
      <c r="J438" s="76">
        <f>APENs_summary!R333</f>
        <v>0</v>
      </c>
    </row>
    <row r="439" spans="1:10" x14ac:dyDescent="0.2">
      <c r="A439" s="13" t="s">
        <v>147</v>
      </c>
      <c r="B439" s="272" t="s">
        <v>493</v>
      </c>
      <c r="C439" s="272" t="str">
        <f>APENs_summary!C334</f>
        <v>08045</v>
      </c>
      <c r="D439" s="272" t="str">
        <f>APENs_summary!J334</f>
        <v>20200202</v>
      </c>
      <c r="E439" s="272" t="str">
        <f>APENs_summary!K334</f>
        <v>Compressor Engines</v>
      </c>
      <c r="F439" s="76">
        <f>APENs_summary!N334</f>
        <v>0</v>
      </c>
      <c r="G439" s="76">
        <f>APENs_summary!O334</f>
        <v>0</v>
      </c>
      <c r="H439" s="76">
        <f>APENs_summary!P334</f>
        <v>0</v>
      </c>
      <c r="I439" s="76">
        <f>APENs_summary!Q334</f>
        <v>0.01</v>
      </c>
      <c r="J439" s="76">
        <f>APENs_summary!R334</f>
        <v>0</v>
      </c>
    </row>
    <row r="440" spans="1:10" x14ac:dyDescent="0.2">
      <c r="A440" s="13" t="s">
        <v>147</v>
      </c>
      <c r="B440" s="272" t="s">
        <v>493</v>
      </c>
      <c r="C440" s="272" t="str">
        <f>APENs_summary!C335</f>
        <v>08045</v>
      </c>
      <c r="D440" s="272" t="str">
        <f>APENs_summary!J335</f>
        <v>20200202</v>
      </c>
      <c r="E440" s="272" t="str">
        <f>APENs_summary!K335</f>
        <v>Compressor Engines</v>
      </c>
      <c r="F440" s="76">
        <f>APENs_summary!N335</f>
        <v>0</v>
      </c>
      <c r="G440" s="76">
        <f>APENs_summary!O335</f>
        <v>0.2</v>
      </c>
      <c r="H440" s="76">
        <f>APENs_summary!P335</f>
        <v>0</v>
      </c>
      <c r="I440" s="76">
        <f>APENs_summary!Q335</f>
        <v>0</v>
      </c>
      <c r="J440" s="76">
        <f>APENs_summary!R335</f>
        <v>0</v>
      </c>
    </row>
    <row r="441" spans="1:10" x14ac:dyDescent="0.2">
      <c r="A441" s="13" t="s">
        <v>147</v>
      </c>
      <c r="B441" s="272" t="s">
        <v>493</v>
      </c>
      <c r="C441" s="272" t="str">
        <f>APENs_summary!C336</f>
        <v>08045</v>
      </c>
      <c r="D441" s="272" t="str">
        <f>APENs_summary!J336</f>
        <v>20200202</v>
      </c>
      <c r="E441" s="272" t="str">
        <f>APENs_summary!K336</f>
        <v>Compressor Engines</v>
      </c>
      <c r="F441" s="76">
        <f>APENs_summary!N336</f>
        <v>0</v>
      </c>
      <c r="G441" s="76">
        <f>APENs_summary!O336</f>
        <v>0</v>
      </c>
      <c r="H441" s="76">
        <f>APENs_summary!P336</f>
        <v>72</v>
      </c>
      <c r="I441" s="76">
        <f>APENs_summary!Q336</f>
        <v>0</v>
      </c>
      <c r="J441" s="76">
        <f>APENs_summary!R336</f>
        <v>0</v>
      </c>
    </row>
    <row r="442" spans="1:10" x14ac:dyDescent="0.2">
      <c r="A442" s="13" t="s">
        <v>147</v>
      </c>
      <c r="B442" s="272" t="s">
        <v>493</v>
      </c>
      <c r="C442" s="272" t="str">
        <f>APENs_summary!C337</f>
        <v>08045</v>
      </c>
      <c r="D442" s="272" t="str">
        <f>APENs_summary!J337</f>
        <v>20200202</v>
      </c>
      <c r="E442" s="272" t="str">
        <f>APENs_summary!K337</f>
        <v>Compressor Engines</v>
      </c>
      <c r="F442" s="76">
        <f>APENs_summary!N337</f>
        <v>43.9</v>
      </c>
      <c r="G442" s="76">
        <f>APENs_summary!O337</f>
        <v>0</v>
      </c>
      <c r="H442" s="76">
        <f>APENs_summary!P337</f>
        <v>0</v>
      </c>
      <c r="I442" s="76">
        <f>APENs_summary!Q337</f>
        <v>0</v>
      </c>
      <c r="J442" s="76">
        <f>APENs_summary!R337</f>
        <v>0</v>
      </c>
    </row>
    <row r="443" spans="1:10" x14ac:dyDescent="0.2">
      <c r="A443" s="13" t="s">
        <v>147</v>
      </c>
      <c r="B443" s="272" t="s">
        <v>493</v>
      </c>
      <c r="C443" s="272" t="str">
        <f>APENs_summary!C338</f>
        <v>08045</v>
      </c>
      <c r="D443" s="272" t="str">
        <f>APENs_summary!J338</f>
        <v>20200202</v>
      </c>
      <c r="E443" s="272" t="str">
        <f>APENs_summary!K338</f>
        <v>Compressor Engines</v>
      </c>
      <c r="F443" s="76">
        <f>APENs_summary!N338</f>
        <v>0</v>
      </c>
      <c r="G443" s="76">
        <f>APENs_summary!O338</f>
        <v>0</v>
      </c>
      <c r="H443" s="76">
        <f>APENs_summary!P338</f>
        <v>0</v>
      </c>
      <c r="I443" s="76">
        <f>APENs_summary!Q338</f>
        <v>0</v>
      </c>
      <c r="J443" s="76">
        <f>APENs_summary!R338</f>
        <v>0.1</v>
      </c>
    </row>
    <row r="444" spans="1:10" x14ac:dyDescent="0.2">
      <c r="A444" s="13" t="s">
        <v>147</v>
      </c>
      <c r="B444" s="272" t="s">
        <v>493</v>
      </c>
      <c r="C444" s="272" t="str">
        <f>APENs_summary!C339</f>
        <v>08045</v>
      </c>
      <c r="D444" s="272" t="str">
        <f>APENs_summary!J339</f>
        <v>20200202</v>
      </c>
      <c r="E444" s="272" t="str">
        <f>APENs_summary!K339</f>
        <v>Compressor Engines</v>
      </c>
      <c r="F444" s="76">
        <f>APENs_summary!N339</f>
        <v>0</v>
      </c>
      <c r="G444" s="76">
        <f>APENs_summary!O339</f>
        <v>0</v>
      </c>
      <c r="H444" s="76">
        <f>APENs_summary!P339</f>
        <v>0</v>
      </c>
      <c r="I444" s="76">
        <f>APENs_summary!Q339</f>
        <v>0</v>
      </c>
      <c r="J444" s="76">
        <f>APENs_summary!R339</f>
        <v>0</v>
      </c>
    </row>
    <row r="445" spans="1:10" x14ac:dyDescent="0.2">
      <c r="A445" s="13" t="s">
        <v>147</v>
      </c>
      <c r="B445" s="272" t="s">
        <v>493</v>
      </c>
      <c r="C445" s="272" t="str">
        <f>APENs_summary!C340</f>
        <v>08045</v>
      </c>
      <c r="D445" s="272" t="str">
        <f>APENs_summary!J340</f>
        <v>20200202</v>
      </c>
      <c r="E445" s="272" t="str">
        <f>APENs_summary!K340</f>
        <v>Compressor Engines</v>
      </c>
      <c r="F445" s="76">
        <f>APENs_summary!N340</f>
        <v>0</v>
      </c>
      <c r="G445" s="76">
        <f>APENs_summary!O340</f>
        <v>0</v>
      </c>
      <c r="H445" s="76">
        <f>APENs_summary!P340</f>
        <v>0</v>
      </c>
      <c r="I445" s="76">
        <f>APENs_summary!Q340</f>
        <v>1.2999999999999999E-2</v>
      </c>
      <c r="J445" s="76">
        <f>APENs_summary!R340</f>
        <v>0</v>
      </c>
    </row>
    <row r="446" spans="1:10" x14ac:dyDescent="0.2">
      <c r="A446" s="13" t="s">
        <v>147</v>
      </c>
      <c r="B446" s="272" t="s">
        <v>493</v>
      </c>
      <c r="C446" s="272" t="str">
        <f>APENs_summary!C341</f>
        <v>08045</v>
      </c>
      <c r="D446" s="272" t="str">
        <f>APENs_summary!J341</f>
        <v>20200202</v>
      </c>
      <c r="E446" s="272" t="str">
        <f>APENs_summary!K341</f>
        <v>Compressor Engines</v>
      </c>
      <c r="F446" s="76">
        <f>APENs_summary!N341</f>
        <v>0</v>
      </c>
      <c r="G446" s="76">
        <f>APENs_summary!O341</f>
        <v>0.6</v>
      </c>
      <c r="H446" s="76">
        <f>APENs_summary!P341</f>
        <v>0</v>
      </c>
      <c r="I446" s="76">
        <f>APENs_summary!Q341</f>
        <v>0</v>
      </c>
      <c r="J446" s="76">
        <f>APENs_summary!R341</f>
        <v>0</v>
      </c>
    </row>
    <row r="447" spans="1:10" x14ac:dyDescent="0.2">
      <c r="A447" s="13" t="s">
        <v>147</v>
      </c>
      <c r="B447" s="272" t="s">
        <v>493</v>
      </c>
      <c r="C447" s="272" t="str">
        <f>APENs_summary!C342</f>
        <v>08045</v>
      </c>
      <c r="D447" s="272" t="str">
        <f>APENs_summary!J342</f>
        <v>20200202</v>
      </c>
      <c r="E447" s="272" t="str">
        <f>APENs_summary!K342</f>
        <v>Compressor Engines</v>
      </c>
      <c r="F447" s="76">
        <f>APENs_summary!N342</f>
        <v>0</v>
      </c>
      <c r="G447" s="76">
        <f>APENs_summary!O342</f>
        <v>0</v>
      </c>
      <c r="H447" s="76">
        <f>APENs_summary!P342</f>
        <v>3.6</v>
      </c>
      <c r="I447" s="76">
        <f>APENs_summary!Q342</f>
        <v>0</v>
      </c>
      <c r="J447" s="76">
        <f>APENs_summary!R342</f>
        <v>0</v>
      </c>
    </row>
    <row r="448" spans="1:10" x14ac:dyDescent="0.2">
      <c r="A448" s="13" t="s">
        <v>147</v>
      </c>
      <c r="B448" s="272" t="s">
        <v>493</v>
      </c>
      <c r="C448" s="272" t="str">
        <f>APENs_summary!C343</f>
        <v>08045</v>
      </c>
      <c r="D448" s="272" t="str">
        <f>APENs_summary!J343</f>
        <v>20200202</v>
      </c>
      <c r="E448" s="272" t="str">
        <f>APENs_summary!K343</f>
        <v>Compressor Engines</v>
      </c>
      <c r="F448" s="76">
        <f>APENs_summary!N343</f>
        <v>2.2200000000000002</v>
      </c>
      <c r="G448" s="76">
        <f>APENs_summary!O343</f>
        <v>0</v>
      </c>
      <c r="H448" s="76">
        <f>APENs_summary!P343</f>
        <v>0</v>
      </c>
      <c r="I448" s="76">
        <f>APENs_summary!Q343</f>
        <v>0</v>
      </c>
      <c r="J448" s="76">
        <f>APENs_summary!R343</f>
        <v>0</v>
      </c>
    </row>
    <row r="449" spans="1:10" x14ac:dyDescent="0.2">
      <c r="A449" s="13" t="s">
        <v>147</v>
      </c>
      <c r="B449" s="272" t="s">
        <v>493</v>
      </c>
      <c r="C449" s="272" t="str">
        <f>APENs_summary!C344</f>
        <v>08045</v>
      </c>
      <c r="D449" s="272" t="str">
        <f>APENs_summary!J344</f>
        <v>20200202</v>
      </c>
      <c r="E449" s="272" t="str">
        <f>APENs_summary!K344</f>
        <v>Compressor Engines</v>
      </c>
      <c r="F449" s="76">
        <f>APENs_summary!N344</f>
        <v>0</v>
      </c>
      <c r="G449" s="76">
        <f>APENs_summary!O344</f>
        <v>0</v>
      </c>
      <c r="H449" s="76">
        <f>APENs_summary!P344</f>
        <v>0</v>
      </c>
      <c r="I449" s="76">
        <f>APENs_summary!Q344</f>
        <v>0</v>
      </c>
      <c r="J449" s="76">
        <f>APENs_summary!R344</f>
        <v>0.01</v>
      </c>
    </row>
    <row r="450" spans="1:10" x14ac:dyDescent="0.2">
      <c r="A450" s="13" t="s">
        <v>147</v>
      </c>
      <c r="B450" s="272" t="s">
        <v>493</v>
      </c>
      <c r="C450" s="272" t="str">
        <f>APENs_summary!C345</f>
        <v>08045</v>
      </c>
      <c r="D450" s="272" t="str">
        <f>APENs_summary!J345</f>
        <v>20200202</v>
      </c>
      <c r="E450" s="272" t="str">
        <f>APENs_summary!K345</f>
        <v>Compressor Engines</v>
      </c>
      <c r="F450" s="76">
        <f>APENs_summary!N345</f>
        <v>0</v>
      </c>
      <c r="G450" s="76">
        <f>APENs_summary!O345</f>
        <v>0</v>
      </c>
      <c r="H450" s="76">
        <f>APENs_summary!P345</f>
        <v>0</v>
      </c>
      <c r="I450" s="76">
        <f>APENs_summary!Q345</f>
        <v>0</v>
      </c>
      <c r="J450" s="76">
        <f>APENs_summary!R345</f>
        <v>0</v>
      </c>
    </row>
    <row r="451" spans="1:10" x14ac:dyDescent="0.2">
      <c r="A451" s="13" t="s">
        <v>147</v>
      </c>
      <c r="B451" s="272" t="s">
        <v>493</v>
      </c>
      <c r="C451" s="272" t="str">
        <f>APENs_summary!C346</f>
        <v>08045</v>
      </c>
      <c r="D451" s="272" t="str">
        <f>APENs_summary!J346</f>
        <v>20200202</v>
      </c>
      <c r="E451" s="272" t="str">
        <f>APENs_summary!K346</f>
        <v>Compressor Engines</v>
      </c>
      <c r="F451" s="76">
        <f>APENs_summary!N346</f>
        <v>0</v>
      </c>
      <c r="G451" s="76">
        <f>APENs_summary!O346</f>
        <v>0</v>
      </c>
      <c r="H451" s="76">
        <f>APENs_summary!P346</f>
        <v>0</v>
      </c>
      <c r="I451" s="76">
        <f>APENs_summary!Q346</f>
        <v>1E-3</v>
      </c>
      <c r="J451" s="76">
        <f>APENs_summary!R346</f>
        <v>0</v>
      </c>
    </row>
    <row r="452" spans="1:10" x14ac:dyDescent="0.2">
      <c r="A452" s="13" t="s">
        <v>147</v>
      </c>
      <c r="B452" s="272" t="s">
        <v>493</v>
      </c>
      <c r="C452" s="272" t="str">
        <f>APENs_summary!C347</f>
        <v>08045</v>
      </c>
      <c r="D452" s="272" t="str">
        <f>APENs_summary!J347</f>
        <v>20200202</v>
      </c>
      <c r="E452" s="272" t="str">
        <f>APENs_summary!K347</f>
        <v>Compressor Engines</v>
      </c>
      <c r="F452" s="76">
        <f>APENs_summary!N347</f>
        <v>0</v>
      </c>
      <c r="G452" s="76">
        <f>APENs_summary!O347</f>
        <v>0.03</v>
      </c>
      <c r="H452" s="76">
        <f>APENs_summary!P347</f>
        <v>0</v>
      </c>
      <c r="I452" s="76">
        <f>APENs_summary!Q347</f>
        <v>0</v>
      </c>
      <c r="J452" s="76">
        <f>APENs_summary!R347</f>
        <v>0</v>
      </c>
    </row>
    <row r="453" spans="1:10" x14ac:dyDescent="0.2">
      <c r="A453" s="13" t="s">
        <v>147</v>
      </c>
      <c r="B453" s="272" t="s">
        <v>493</v>
      </c>
      <c r="C453" s="272" t="str">
        <f>APENs_summary!C348</f>
        <v>08045</v>
      </c>
      <c r="D453" s="272" t="str">
        <f>APENs_summary!J348</f>
        <v>31000301</v>
      </c>
      <c r="E453" s="272" t="str">
        <f>APENs_summary!K348</f>
        <v>Glycol Dehydrator</v>
      </c>
      <c r="F453" s="76">
        <f>APENs_summary!N348</f>
        <v>0</v>
      </c>
      <c r="G453" s="76">
        <f>APENs_summary!O348</f>
        <v>19.899999999999999</v>
      </c>
      <c r="H453" s="76">
        <f>APENs_summary!P348</f>
        <v>0</v>
      </c>
      <c r="I453" s="76">
        <f>APENs_summary!Q348</f>
        <v>0</v>
      </c>
      <c r="J453" s="76">
        <f>APENs_summary!R348</f>
        <v>0</v>
      </c>
    </row>
    <row r="454" spans="1:10" x14ac:dyDescent="0.2">
      <c r="A454" s="13" t="s">
        <v>147</v>
      </c>
      <c r="B454" s="272" t="s">
        <v>493</v>
      </c>
      <c r="C454" s="272" t="str">
        <f>APENs_summary!C349</f>
        <v>08045</v>
      </c>
      <c r="D454" s="272" t="str">
        <f>APENs_summary!J349</f>
        <v>31088811</v>
      </c>
      <c r="E454" s="272" t="str">
        <f>APENs_summary!K349</f>
        <v>Permitted Fugitives</v>
      </c>
      <c r="F454" s="76">
        <f>APENs_summary!N349</f>
        <v>0</v>
      </c>
      <c r="G454" s="76">
        <f>APENs_summary!O349</f>
        <v>1.7</v>
      </c>
      <c r="H454" s="76">
        <f>APENs_summary!P349</f>
        <v>0</v>
      </c>
      <c r="I454" s="76">
        <f>APENs_summary!Q349</f>
        <v>0</v>
      </c>
      <c r="J454" s="76">
        <f>APENs_summary!R349</f>
        <v>0</v>
      </c>
    </row>
    <row r="455" spans="1:10" x14ac:dyDescent="0.2">
      <c r="A455" s="13" t="s">
        <v>147</v>
      </c>
      <c r="B455" s="272" t="s">
        <v>493</v>
      </c>
      <c r="C455" s="272" t="str">
        <f>APENs_summary!C350</f>
        <v>08045</v>
      </c>
      <c r="D455" s="272" t="str">
        <f>APENs_summary!J350</f>
        <v>20200202</v>
      </c>
      <c r="E455" s="272" t="str">
        <f>APENs_summary!K350</f>
        <v>Compressor Engines</v>
      </c>
      <c r="F455" s="76">
        <f>APENs_summary!N350</f>
        <v>0</v>
      </c>
      <c r="G455" s="76">
        <f>APENs_summary!O350</f>
        <v>0</v>
      </c>
      <c r="H455" s="76">
        <f>APENs_summary!P350</f>
        <v>0.2</v>
      </c>
      <c r="I455" s="76">
        <f>APENs_summary!Q350</f>
        <v>0</v>
      </c>
      <c r="J455" s="76">
        <f>APENs_summary!R350</f>
        <v>0</v>
      </c>
    </row>
    <row r="456" spans="1:10" x14ac:dyDescent="0.2">
      <c r="A456" s="13" t="s">
        <v>147</v>
      </c>
      <c r="B456" s="272" t="s">
        <v>493</v>
      </c>
      <c r="C456" s="272" t="str">
        <f>APENs_summary!C351</f>
        <v>08045</v>
      </c>
      <c r="D456" s="272" t="str">
        <f>APENs_summary!J351</f>
        <v>20200202</v>
      </c>
      <c r="E456" s="272" t="str">
        <f>APENs_summary!K351</f>
        <v>Compressor Engines</v>
      </c>
      <c r="F456" s="76">
        <f>APENs_summary!N351</f>
        <v>1.1000000000000001</v>
      </c>
      <c r="G456" s="76">
        <f>APENs_summary!O351</f>
        <v>0</v>
      </c>
      <c r="H456" s="76">
        <f>APENs_summary!P351</f>
        <v>0</v>
      </c>
      <c r="I456" s="76">
        <f>APENs_summary!Q351</f>
        <v>0</v>
      </c>
      <c r="J456" s="76">
        <f>APENs_summary!R351</f>
        <v>0</v>
      </c>
    </row>
    <row r="457" spans="1:10" x14ac:dyDescent="0.2">
      <c r="A457" s="13" t="s">
        <v>147</v>
      </c>
      <c r="B457" s="272" t="s">
        <v>493</v>
      </c>
      <c r="C457" s="272" t="str">
        <f>APENs_summary!C352</f>
        <v>08045</v>
      </c>
      <c r="D457" s="272" t="str">
        <f>APENs_summary!J352</f>
        <v>20200202</v>
      </c>
      <c r="E457" s="272" t="str">
        <f>APENs_summary!K352</f>
        <v>Compressor Engines</v>
      </c>
      <c r="F457" s="76">
        <f>APENs_summary!N352</f>
        <v>0</v>
      </c>
      <c r="G457" s="76">
        <f>APENs_summary!O352</f>
        <v>0</v>
      </c>
      <c r="H457" s="76">
        <f>APENs_summary!P352</f>
        <v>0</v>
      </c>
      <c r="I457" s="76">
        <f>APENs_summary!Q352</f>
        <v>0</v>
      </c>
      <c r="J457" s="76">
        <f>APENs_summary!R352</f>
        <v>2E-3</v>
      </c>
    </row>
    <row r="458" spans="1:10" x14ac:dyDescent="0.2">
      <c r="A458" s="13" t="s">
        <v>147</v>
      </c>
      <c r="B458" s="272" t="s">
        <v>493</v>
      </c>
      <c r="C458" s="272" t="str">
        <f>APENs_summary!C353</f>
        <v>08045</v>
      </c>
      <c r="D458" s="272" t="str">
        <f>APENs_summary!J353</f>
        <v>20200202</v>
      </c>
      <c r="E458" s="272" t="str">
        <f>APENs_summary!K353</f>
        <v>Compressor Engines</v>
      </c>
      <c r="F458" s="76">
        <f>APENs_summary!N353</f>
        <v>0</v>
      </c>
      <c r="G458" s="76">
        <f>APENs_summary!O353</f>
        <v>0</v>
      </c>
      <c r="H458" s="76">
        <f>APENs_summary!P353</f>
        <v>0</v>
      </c>
      <c r="I458" s="76">
        <f>APENs_summary!Q353</f>
        <v>0</v>
      </c>
      <c r="J458" s="76">
        <f>APENs_summary!R353</f>
        <v>0</v>
      </c>
    </row>
    <row r="459" spans="1:10" x14ac:dyDescent="0.2">
      <c r="A459" s="13" t="s">
        <v>147</v>
      </c>
      <c r="B459" s="272" t="s">
        <v>493</v>
      </c>
      <c r="C459" s="272" t="str">
        <f>APENs_summary!C354</f>
        <v>08045</v>
      </c>
      <c r="D459" s="272" t="str">
        <f>APENs_summary!J354</f>
        <v>20200202</v>
      </c>
      <c r="E459" s="272" t="str">
        <f>APENs_summary!K354</f>
        <v>Compressor Engines</v>
      </c>
      <c r="F459" s="76">
        <f>APENs_summary!N354</f>
        <v>0</v>
      </c>
      <c r="G459" s="76">
        <f>APENs_summary!O354</f>
        <v>0</v>
      </c>
      <c r="H459" s="76">
        <f>APENs_summary!P354</f>
        <v>0</v>
      </c>
      <c r="I459" s="76">
        <f>APENs_summary!Q354</f>
        <v>2.9999999999999997E-4</v>
      </c>
      <c r="J459" s="76">
        <f>APENs_summary!R354</f>
        <v>0</v>
      </c>
    </row>
    <row r="460" spans="1:10" x14ac:dyDescent="0.2">
      <c r="A460" s="13" t="s">
        <v>147</v>
      </c>
      <c r="B460" s="272" t="s">
        <v>493</v>
      </c>
      <c r="C460" s="272" t="str">
        <f>APENs_summary!C355</f>
        <v>08045</v>
      </c>
      <c r="D460" s="272" t="str">
        <f>APENs_summary!J355</f>
        <v>20200202</v>
      </c>
      <c r="E460" s="272" t="str">
        <f>APENs_summary!K355</f>
        <v>Compressor Engines</v>
      </c>
      <c r="F460" s="76">
        <f>APENs_summary!N355</f>
        <v>0</v>
      </c>
      <c r="G460" s="76">
        <f>APENs_summary!O355</f>
        <v>0.04</v>
      </c>
      <c r="H460" s="76">
        <f>APENs_summary!P355</f>
        <v>0</v>
      </c>
      <c r="I460" s="76">
        <f>APENs_summary!Q355</f>
        <v>0</v>
      </c>
      <c r="J460" s="76">
        <f>APENs_summary!R355</f>
        <v>0</v>
      </c>
    </row>
    <row r="461" spans="1:10" x14ac:dyDescent="0.2">
      <c r="A461" s="13" t="s">
        <v>147</v>
      </c>
      <c r="B461" s="272" t="s">
        <v>493</v>
      </c>
      <c r="C461" s="272" t="str">
        <f>APENs_summary!C356</f>
        <v>08045</v>
      </c>
      <c r="D461" s="272" t="str">
        <f>APENs_summary!J356</f>
        <v>20200202</v>
      </c>
      <c r="E461" s="272" t="str">
        <f>APENs_summary!K356</f>
        <v>Compressor Engines</v>
      </c>
      <c r="F461" s="76">
        <f>APENs_summary!N356</f>
        <v>0</v>
      </c>
      <c r="G461" s="76">
        <f>APENs_summary!O356</f>
        <v>0</v>
      </c>
      <c r="H461" s="76">
        <f>APENs_summary!P356</f>
        <v>24.399999000000001</v>
      </c>
      <c r="I461" s="76">
        <f>APENs_summary!Q356</f>
        <v>0</v>
      </c>
      <c r="J461" s="76">
        <f>APENs_summary!R356</f>
        <v>0</v>
      </c>
    </row>
    <row r="462" spans="1:10" x14ac:dyDescent="0.2">
      <c r="A462" s="13" t="s">
        <v>147</v>
      </c>
      <c r="B462" s="272" t="s">
        <v>493</v>
      </c>
      <c r="C462" s="272" t="str">
        <f>APENs_summary!C357</f>
        <v>08045</v>
      </c>
      <c r="D462" s="272" t="str">
        <f>APENs_summary!J357</f>
        <v>20200202</v>
      </c>
      <c r="E462" s="272" t="str">
        <f>APENs_summary!K357</f>
        <v>Compressor Engines</v>
      </c>
      <c r="F462" s="76">
        <f>APENs_summary!N357</f>
        <v>8.3999989999999993</v>
      </c>
      <c r="G462" s="76">
        <f>APENs_summary!O357</f>
        <v>0</v>
      </c>
      <c r="H462" s="76">
        <f>APENs_summary!P357</f>
        <v>0</v>
      </c>
      <c r="I462" s="76">
        <f>APENs_summary!Q357</f>
        <v>0</v>
      </c>
      <c r="J462" s="76">
        <f>APENs_summary!R357</f>
        <v>0</v>
      </c>
    </row>
    <row r="463" spans="1:10" x14ac:dyDescent="0.2">
      <c r="A463" s="13" t="s">
        <v>147</v>
      </c>
      <c r="B463" s="272" t="s">
        <v>493</v>
      </c>
      <c r="C463" s="272" t="str">
        <f>APENs_summary!C358</f>
        <v>08045</v>
      </c>
      <c r="D463" s="272" t="str">
        <f>APENs_summary!J358</f>
        <v>20200202</v>
      </c>
      <c r="E463" s="272" t="str">
        <f>APENs_summary!K358</f>
        <v>Compressor Engines</v>
      </c>
      <c r="F463" s="76">
        <f>APENs_summary!N358</f>
        <v>0</v>
      </c>
      <c r="G463" s="76">
        <f>APENs_summary!O358</f>
        <v>0</v>
      </c>
      <c r="H463" s="76">
        <f>APENs_summary!P358</f>
        <v>0</v>
      </c>
      <c r="I463" s="76">
        <f>APENs_summary!Q358</f>
        <v>0</v>
      </c>
      <c r="J463" s="76">
        <f>APENs_summary!R358</f>
        <v>3.2500000000000001E-2</v>
      </c>
    </row>
    <row r="464" spans="1:10" x14ac:dyDescent="0.2">
      <c r="A464" s="13" t="s">
        <v>147</v>
      </c>
      <c r="B464" s="272" t="s">
        <v>493</v>
      </c>
      <c r="C464" s="272" t="str">
        <f>APENs_summary!C359</f>
        <v>08045</v>
      </c>
      <c r="D464" s="272" t="str">
        <f>APENs_summary!J359</f>
        <v>20200202</v>
      </c>
      <c r="E464" s="272" t="str">
        <f>APENs_summary!K359</f>
        <v>Compressor Engines</v>
      </c>
      <c r="F464" s="76">
        <f>APENs_summary!N359</f>
        <v>0</v>
      </c>
      <c r="G464" s="76">
        <f>APENs_summary!O359</f>
        <v>0</v>
      </c>
      <c r="H464" s="76">
        <f>APENs_summary!P359</f>
        <v>0</v>
      </c>
      <c r="I464" s="76">
        <f>APENs_summary!Q359</f>
        <v>0</v>
      </c>
      <c r="J464" s="76">
        <f>APENs_summary!R359</f>
        <v>0</v>
      </c>
    </row>
    <row r="465" spans="1:10" x14ac:dyDescent="0.2">
      <c r="A465" s="13" t="s">
        <v>147</v>
      </c>
      <c r="B465" s="272" t="s">
        <v>493</v>
      </c>
      <c r="C465" s="272" t="str">
        <f>APENs_summary!C360</f>
        <v>08045</v>
      </c>
      <c r="D465" s="272" t="str">
        <f>APENs_summary!J360</f>
        <v>20200202</v>
      </c>
      <c r="E465" s="272" t="str">
        <f>APENs_summary!K360</f>
        <v>Compressor Engines</v>
      </c>
      <c r="F465" s="76">
        <f>APENs_summary!N360</f>
        <v>0</v>
      </c>
      <c r="G465" s="76">
        <f>APENs_summary!O360</f>
        <v>0</v>
      </c>
      <c r="H465" s="76">
        <f>APENs_summary!P360</f>
        <v>0</v>
      </c>
      <c r="I465" s="76">
        <f>APENs_summary!Q360</f>
        <v>1.524E-3</v>
      </c>
      <c r="J465" s="76">
        <f>APENs_summary!R360</f>
        <v>0</v>
      </c>
    </row>
    <row r="466" spans="1:10" x14ac:dyDescent="0.2">
      <c r="A466" s="13" t="s">
        <v>147</v>
      </c>
      <c r="B466" s="272" t="s">
        <v>493</v>
      </c>
      <c r="C466" s="272" t="str">
        <f>APENs_summary!C361</f>
        <v>08045</v>
      </c>
      <c r="D466" s="272" t="str">
        <f>APENs_summary!J361</f>
        <v>20200202</v>
      </c>
      <c r="E466" s="272" t="str">
        <f>APENs_summary!K361</f>
        <v>Compressor Engines</v>
      </c>
      <c r="F466" s="76">
        <f>APENs_summary!N361</f>
        <v>0</v>
      </c>
      <c r="G466" s="76">
        <f>APENs_summary!O361</f>
        <v>1.1000019999999999</v>
      </c>
      <c r="H466" s="76">
        <f>APENs_summary!P361</f>
        <v>0</v>
      </c>
      <c r="I466" s="76">
        <f>APENs_summary!Q361</f>
        <v>0</v>
      </c>
      <c r="J466" s="76">
        <f>APENs_summary!R361</f>
        <v>0</v>
      </c>
    </row>
    <row r="467" spans="1:10" x14ac:dyDescent="0.2">
      <c r="A467" s="13" t="s">
        <v>147</v>
      </c>
      <c r="B467" s="272" t="s">
        <v>493</v>
      </c>
      <c r="C467" s="272" t="str">
        <f>APENs_summary!C362</f>
        <v>08045</v>
      </c>
      <c r="D467" s="272" t="str">
        <f>APENs_summary!J362</f>
        <v>20200202</v>
      </c>
      <c r="E467" s="272" t="str">
        <f>APENs_summary!K362</f>
        <v>Compressor Engines</v>
      </c>
      <c r="F467" s="76">
        <f>APENs_summary!N362</f>
        <v>0</v>
      </c>
      <c r="G467" s="76">
        <f>APENs_summary!O362</f>
        <v>0</v>
      </c>
      <c r="H467" s="76">
        <f>APENs_summary!P362</f>
        <v>13.8</v>
      </c>
      <c r="I467" s="76">
        <f>APENs_summary!Q362</f>
        <v>0</v>
      </c>
      <c r="J467" s="76">
        <f>APENs_summary!R362</f>
        <v>0</v>
      </c>
    </row>
    <row r="468" spans="1:10" x14ac:dyDescent="0.2">
      <c r="A468" s="13" t="s">
        <v>147</v>
      </c>
      <c r="B468" s="272" t="s">
        <v>493</v>
      </c>
      <c r="C468" s="272" t="str">
        <f>APENs_summary!C363</f>
        <v>08045</v>
      </c>
      <c r="D468" s="272" t="str">
        <f>APENs_summary!J363</f>
        <v>20200202</v>
      </c>
      <c r="E468" s="272" t="str">
        <f>APENs_summary!K363</f>
        <v>Compressor Engines</v>
      </c>
      <c r="F468" s="76">
        <f>APENs_summary!N363</f>
        <v>13.8</v>
      </c>
      <c r="G468" s="76">
        <f>APENs_summary!O363</f>
        <v>0</v>
      </c>
      <c r="H468" s="76">
        <f>APENs_summary!P363</f>
        <v>0</v>
      </c>
      <c r="I468" s="76">
        <f>APENs_summary!Q363</f>
        <v>0</v>
      </c>
      <c r="J468" s="76">
        <f>APENs_summary!R363</f>
        <v>0</v>
      </c>
    </row>
    <row r="469" spans="1:10" x14ac:dyDescent="0.2">
      <c r="A469" s="13" t="s">
        <v>147</v>
      </c>
      <c r="B469" s="272" t="s">
        <v>493</v>
      </c>
      <c r="C469" s="272" t="str">
        <f>APENs_summary!C364</f>
        <v>08045</v>
      </c>
      <c r="D469" s="272" t="str">
        <f>APENs_summary!J364</f>
        <v>20200202</v>
      </c>
      <c r="E469" s="272" t="str">
        <f>APENs_summary!K364</f>
        <v>Compressor Engines</v>
      </c>
      <c r="F469" s="76">
        <f>APENs_summary!N364</f>
        <v>0</v>
      </c>
      <c r="G469" s="76">
        <f>APENs_summary!O364</f>
        <v>0</v>
      </c>
      <c r="H469" s="76">
        <f>APENs_summary!P364</f>
        <v>0</v>
      </c>
      <c r="I469" s="76">
        <f>APENs_summary!Q364</f>
        <v>0</v>
      </c>
      <c r="J469" s="76">
        <f>APENs_summary!R364</f>
        <v>0.218</v>
      </c>
    </row>
    <row r="470" spans="1:10" x14ac:dyDescent="0.2">
      <c r="A470" s="13" t="s">
        <v>147</v>
      </c>
      <c r="B470" s="272" t="s">
        <v>493</v>
      </c>
      <c r="C470" s="272" t="str">
        <f>APENs_summary!C365</f>
        <v>08045</v>
      </c>
      <c r="D470" s="272" t="str">
        <f>APENs_summary!J365</f>
        <v>20200202</v>
      </c>
      <c r="E470" s="272" t="str">
        <f>APENs_summary!K365</f>
        <v>Compressor Engines</v>
      </c>
      <c r="F470" s="76">
        <f>APENs_summary!N365</f>
        <v>0</v>
      </c>
      <c r="G470" s="76">
        <f>APENs_summary!O365</f>
        <v>0</v>
      </c>
      <c r="H470" s="76">
        <f>APENs_summary!P365</f>
        <v>0</v>
      </c>
      <c r="I470" s="76">
        <f>APENs_summary!Q365</f>
        <v>0</v>
      </c>
      <c r="J470" s="76">
        <f>APENs_summary!R365</f>
        <v>0</v>
      </c>
    </row>
    <row r="471" spans="1:10" x14ac:dyDescent="0.2">
      <c r="A471" s="13" t="s">
        <v>147</v>
      </c>
      <c r="B471" s="272" t="s">
        <v>493</v>
      </c>
      <c r="C471" s="272" t="str">
        <f>APENs_summary!C366</f>
        <v>08045</v>
      </c>
      <c r="D471" s="272" t="str">
        <f>APENs_summary!J366</f>
        <v>20200202</v>
      </c>
      <c r="E471" s="272" t="str">
        <f>APENs_summary!K366</f>
        <v>Compressor Engines</v>
      </c>
      <c r="F471" s="76">
        <f>APENs_summary!N366</f>
        <v>0</v>
      </c>
      <c r="G471" s="76">
        <f>APENs_summary!O366</f>
        <v>0</v>
      </c>
      <c r="H471" s="76">
        <f>APENs_summary!P366</f>
        <v>0</v>
      </c>
      <c r="I471" s="76">
        <f>APENs_summary!Q366</f>
        <v>1.308E-2</v>
      </c>
      <c r="J471" s="76">
        <f>APENs_summary!R366</f>
        <v>0</v>
      </c>
    </row>
    <row r="472" spans="1:10" x14ac:dyDescent="0.2">
      <c r="A472" s="13" t="s">
        <v>147</v>
      </c>
      <c r="B472" s="272" t="s">
        <v>493</v>
      </c>
      <c r="C472" s="272" t="str">
        <f>APENs_summary!C367</f>
        <v>08045</v>
      </c>
      <c r="D472" s="272" t="str">
        <f>APENs_summary!J367</f>
        <v>20200202</v>
      </c>
      <c r="E472" s="272" t="str">
        <f>APENs_summary!K367</f>
        <v>Compressor Engines</v>
      </c>
      <c r="F472" s="76">
        <f>APENs_summary!N367</f>
        <v>0</v>
      </c>
      <c r="G472" s="76">
        <f>APENs_summary!O367</f>
        <v>8.3000000000000007</v>
      </c>
      <c r="H472" s="76">
        <f>APENs_summary!P367</f>
        <v>0</v>
      </c>
      <c r="I472" s="76">
        <f>APENs_summary!Q367</f>
        <v>0</v>
      </c>
      <c r="J472" s="76">
        <f>APENs_summary!R367</f>
        <v>0</v>
      </c>
    </row>
    <row r="473" spans="1:10" x14ac:dyDescent="0.2">
      <c r="A473" s="13" t="s">
        <v>147</v>
      </c>
      <c r="B473" s="272" t="s">
        <v>493</v>
      </c>
      <c r="C473" s="272" t="str">
        <f>APENs_summary!C368</f>
        <v>08045</v>
      </c>
      <c r="D473" s="272" t="str">
        <f>APENs_summary!J368</f>
        <v>20200202</v>
      </c>
      <c r="E473" s="272" t="str">
        <f>APENs_summary!K368</f>
        <v>Compressor Engines</v>
      </c>
      <c r="F473" s="76">
        <f>APENs_summary!N368</f>
        <v>0</v>
      </c>
      <c r="G473" s="76">
        <f>APENs_summary!O368</f>
        <v>0</v>
      </c>
      <c r="H473" s="76">
        <f>APENs_summary!P368</f>
        <v>6.8</v>
      </c>
      <c r="I473" s="76">
        <f>APENs_summary!Q368</f>
        <v>0</v>
      </c>
      <c r="J473" s="76">
        <f>APENs_summary!R368</f>
        <v>0</v>
      </c>
    </row>
    <row r="474" spans="1:10" x14ac:dyDescent="0.2">
      <c r="A474" s="13" t="s">
        <v>147</v>
      </c>
      <c r="B474" s="272" t="s">
        <v>493</v>
      </c>
      <c r="C474" s="272" t="str">
        <f>APENs_summary!C369</f>
        <v>08045</v>
      </c>
      <c r="D474" s="272" t="str">
        <f>APENs_summary!J369</f>
        <v>20200202</v>
      </c>
      <c r="E474" s="272" t="str">
        <f>APENs_summary!K369</f>
        <v>Compressor Engines</v>
      </c>
      <c r="F474" s="76">
        <f>APENs_summary!N369</f>
        <v>7.4</v>
      </c>
      <c r="G474" s="76">
        <f>APENs_summary!O369</f>
        <v>0</v>
      </c>
      <c r="H474" s="76">
        <f>APENs_summary!P369</f>
        <v>0</v>
      </c>
      <c r="I474" s="76">
        <f>APENs_summary!Q369</f>
        <v>0</v>
      </c>
      <c r="J474" s="76">
        <f>APENs_summary!R369</f>
        <v>0</v>
      </c>
    </row>
    <row r="475" spans="1:10" x14ac:dyDescent="0.2">
      <c r="A475" s="13" t="s">
        <v>147</v>
      </c>
      <c r="B475" s="272" t="s">
        <v>493</v>
      </c>
      <c r="C475" s="272" t="str">
        <f>APENs_summary!C370</f>
        <v>08045</v>
      </c>
      <c r="D475" s="272" t="str">
        <f>APENs_summary!J370</f>
        <v>20200202</v>
      </c>
      <c r="E475" s="272" t="str">
        <f>APENs_summary!K370</f>
        <v>Compressor Engines</v>
      </c>
      <c r="F475" s="76">
        <f>APENs_summary!N370</f>
        <v>0</v>
      </c>
      <c r="G475" s="76">
        <f>APENs_summary!O370</f>
        <v>0</v>
      </c>
      <c r="H475" s="76">
        <f>APENs_summary!P370</f>
        <v>0</v>
      </c>
      <c r="I475" s="76">
        <f>APENs_summary!Q370</f>
        <v>0</v>
      </c>
      <c r="J475" s="76">
        <f>APENs_summary!R370</f>
        <v>0.1125</v>
      </c>
    </row>
    <row r="476" spans="1:10" x14ac:dyDescent="0.2">
      <c r="A476" s="13" t="s">
        <v>147</v>
      </c>
      <c r="B476" s="272" t="s">
        <v>493</v>
      </c>
      <c r="C476" s="272" t="str">
        <f>APENs_summary!C371</f>
        <v>08045</v>
      </c>
      <c r="D476" s="272" t="str">
        <f>APENs_summary!J371</f>
        <v>20200202</v>
      </c>
      <c r="E476" s="272" t="str">
        <f>APENs_summary!K371</f>
        <v>Compressor Engines</v>
      </c>
      <c r="F476" s="76">
        <f>APENs_summary!N371</f>
        <v>0</v>
      </c>
      <c r="G476" s="76">
        <f>APENs_summary!O371</f>
        <v>0</v>
      </c>
      <c r="H476" s="76">
        <f>APENs_summary!P371</f>
        <v>0</v>
      </c>
      <c r="I476" s="76">
        <f>APENs_summary!Q371</f>
        <v>0</v>
      </c>
      <c r="J476" s="76">
        <f>APENs_summary!R371</f>
        <v>0</v>
      </c>
    </row>
    <row r="477" spans="1:10" x14ac:dyDescent="0.2">
      <c r="A477" s="13" t="s">
        <v>147</v>
      </c>
      <c r="B477" s="272" t="s">
        <v>493</v>
      </c>
      <c r="C477" s="272" t="str">
        <f>APENs_summary!C372</f>
        <v>08045</v>
      </c>
      <c r="D477" s="272" t="str">
        <f>APENs_summary!J372</f>
        <v>20200202</v>
      </c>
      <c r="E477" s="272" t="str">
        <f>APENs_summary!K372</f>
        <v>Compressor Engines</v>
      </c>
      <c r="F477" s="76">
        <f>APENs_summary!N372</f>
        <v>0</v>
      </c>
      <c r="G477" s="76">
        <f>APENs_summary!O372</f>
        <v>0</v>
      </c>
      <c r="H477" s="76">
        <f>APENs_summary!P372</f>
        <v>0</v>
      </c>
      <c r="I477" s="76">
        <f>APENs_summary!Q372</f>
        <v>6.7499999999999999E-3</v>
      </c>
      <c r="J477" s="76">
        <f>APENs_summary!R372</f>
        <v>0</v>
      </c>
    </row>
    <row r="478" spans="1:10" x14ac:dyDescent="0.2">
      <c r="A478" s="13" t="s">
        <v>147</v>
      </c>
      <c r="B478" s="272" t="s">
        <v>493</v>
      </c>
      <c r="C478" s="272" t="str">
        <f>APENs_summary!C373</f>
        <v>08045</v>
      </c>
      <c r="D478" s="272" t="str">
        <f>APENs_summary!J373</f>
        <v>20200202</v>
      </c>
      <c r="E478" s="272" t="str">
        <f>APENs_summary!K373</f>
        <v>Compressor Engines</v>
      </c>
      <c r="F478" s="76">
        <f>APENs_summary!N373</f>
        <v>0</v>
      </c>
      <c r="G478" s="76">
        <f>APENs_summary!O373</f>
        <v>4.2</v>
      </c>
      <c r="H478" s="76">
        <f>APENs_summary!P373</f>
        <v>0</v>
      </c>
      <c r="I478" s="76">
        <f>APENs_summary!Q373</f>
        <v>0</v>
      </c>
      <c r="J478" s="76">
        <f>APENs_summary!R373</f>
        <v>0</v>
      </c>
    </row>
    <row r="479" spans="1:10" x14ac:dyDescent="0.2">
      <c r="A479" s="13" t="s">
        <v>147</v>
      </c>
      <c r="B479" s="272" t="s">
        <v>493</v>
      </c>
      <c r="C479" s="272" t="str">
        <f>APENs_summary!C374</f>
        <v>08045</v>
      </c>
      <c r="D479" s="272" t="str">
        <f>APENs_summary!J374</f>
        <v>20200202</v>
      </c>
      <c r="E479" s="272" t="str">
        <f>APENs_summary!K374</f>
        <v>Compressor Engines</v>
      </c>
      <c r="F479" s="76">
        <f>APENs_summary!N374</f>
        <v>0</v>
      </c>
      <c r="G479" s="76">
        <f>APENs_summary!O374</f>
        <v>0</v>
      </c>
      <c r="H479" s="76">
        <f>APENs_summary!P374</f>
        <v>6.8</v>
      </c>
      <c r="I479" s="76">
        <f>APENs_summary!Q374</f>
        <v>0</v>
      </c>
      <c r="J479" s="76">
        <f>APENs_summary!R374</f>
        <v>0</v>
      </c>
    </row>
    <row r="480" spans="1:10" x14ac:dyDescent="0.2">
      <c r="A480" s="13" t="s">
        <v>147</v>
      </c>
      <c r="B480" s="272" t="s">
        <v>493</v>
      </c>
      <c r="C480" s="272" t="str">
        <f>APENs_summary!C375</f>
        <v>08045</v>
      </c>
      <c r="D480" s="272" t="str">
        <f>APENs_summary!J375</f>
        <v>20200202</v>
      </c>
      <c r="E480" s="272" t="str">
        <f>APENs_summary!K375</f>
        <v>Compressor Engines</v>
      </c>
      <c r="F480" s="76">
        <f>APENs_summary!N375</f>
        <v>7.4</v>
      </c>
      <c r="G480" s="76">
        <f>APENs_summary!O375</f>
        <v>0</v>
      </c>
      <c r="H480" s="76">
        <f>APENs_summary!P375</f>
        <v>0</v>
      </c>
      <c r="I480" s="76">
        <f>APENs_summary!Q375</f>
        <v>0</v>
      </c>
      <c r="J480" s="76">
        <f>APENs_summary!R375</f>
        <v>0</v>
      </c>
    </row>
    <row r="481" spans="1:10" x14ac:dyDescent="0.2">
      <c r="A481" s="13" t="s">
        <v>147</v>
      </c>
      <c r="B481" s="272" t="s">
        <v>493</v>
      </c>
      <c r="C481" s="272" t="str">
        <f>APENs_summary!C376</f>
        <v>08045</v>
      </c>
      <c r="D481" s="272" t="str">
        <f>APENs_summary!J376</f>
        <v>20200202</v>
      </c>
      <c r="E481" s="272" t="str">
        <f>APENs_summary!K376</f>
        <v>Compressor Engines</v>
      </c>
      <c r="F481" s="76">
        <f>APENs_summary!N376</f>
        <v>0</v>
      </c>
      <c r="G481" s="76">
        <f>APENs_summary!O376</f>
        <v>0</v>
      </c>
      <c r="H481" s="76">
        <f>APENs_summary!P376</f>
        <v>0</v>
      </c>
      <c r="I481" s="76">
        <f>APENs_summary!Q376</f>
        <v>0</v>
      </c>
      <c r="J481" s="76">
        <f>APENs_summary!R376</f>
        <v>0.1125</v>
      </c>
    </row>
    <row r="482" spans="1:10" x14ac:dyDescent="0.2">
      <c r="A482" s="13" t="s">
        <v>147</v>
      </c>
      <c r="B482" s="272" t="s">
        <v>493</v>
      </c>
      <c r="C482" s="272" t="str">
        <f>APENs_summary!C377</f>
        <v>08045</v>
      </c>
      <c r="D482" s="272" t="str">
        <f>APENs_summary!J377</f>
        <v>20200202</v>
      </c>
      <c r="E482" s="272" t="str">
        <f>APENs_summary!K377</f>
        <v>Compressor Engines</v>
      </c>
      <c r="F482" s="76">
        <f>APENs_summary!N377</f>
        <v>0</v>
      </c>
      <c r="G482" s="76">
        <f>APENs_summary!O377</f>
        <v>0</v>
      </c>
      <c r="H482" s="76">
        <f>APENs_summary!P377</f>
        <v>0</v>
      </c>
      <c r="I482" s="76">
        <f>APENs_summary!Q377</f>
        <v>0</v>
      </c>
      <c r="J482" s="76">
        <f>APENs_summary!R377</f>
        <v>0</v>
      </c>
    </row>
    <row r="483" spans="1:10" x14ac:dyDescent="0.2">
      <c r="A483" s="13" t="s">
        <v>147</v>
      </c>
      <c r="B483" s="272" t="s">
        <v>493</v>
      </c>
      <c r="C483" s="272" t="str">
        <f>APENs_summary!C378</f>
        <v>08045</v>
      </c>
      <c r="D483" s="272" t="str">
        <f>APENs_summary!J378</f>
        <v>20200202</v>
      </c>
      <c r="E483" s="272" t="str">
        <f>APENs_summary!K378</f>
        <v>Compressor Engines</v>
      </c>
      <c r="F483" s="76">
        <f>APENs_summary!N378</f>
        <v>0</v>
      </c>
      <c r="G483" s="76">
        <f>APENs_summary!O378</f>
        <v>0</v>
      </c>
      <c r="H483" s="76">
        <f>APENs_summary!P378</f>
        <v>0</v>
      </c>
      <c r="I483" s="76">
        <f>APENs_summary!Q378</f>
        <v>6.7499999999999999E-3</v>
      </c>
      <c r="J483" s="76">
        <f>APENs_summary!R378</f>
        <v>0</v>
      </c>
    </row>
    <row r="484" spans="1:10" x14ac:dyDescent="0.2">
      <c r="A484" s="13" t="s">
        <v>147</v>
      </c>
      <c r="B484" s="272" t="s">
        <v>493</v>
      </c>
      <c r="C484" s="272" t="str">
        <f>APENs_summary!C379</f>
        <v>08045</v>
      </c>
      <c r="D484" s="272" t="str">
        <f>APENs_summary!J379</f>
        <v>20200202</v>
      </c>
      <c r="E484" s="272" t="str">
        <f>APENs_summary!K379</f>
        <v>Compressor Engines</v>
      </c>
      <c r="F484" s="76">
        <f>APENs_summary!N379</f>
        <v>0</v>
      </c>
      <c r="G484" s="76">
        <f>APENs_summary!O379</f>
        <v>4.2</v>
      </c>
      <c r="H484" s="76">
        <f>APENs_summary!P379</f>
        <v>0</v>
      </c>
      <c r="I484" s="76">
        <f>APENs_summary!Q379</f>
        <v>0</v>
      </c>
      <c r="J484" s="76">
        <f>APENs_summary!R379</f>
        <v>0</v>
      </c>
    </row>
    <row r="485" spans="1:10" x14ac:dyDescent="0.2">
      <c r="A485" s="13" t="s">
        <v>147</v>
      </c>
      <c r="B485" s="272" t="s">
        <v>493</v>
      </c>
      <c r="C485" s="272" t="str">
        <f>APENs_summary!C380</f>
        <v>08045</v>
      </c>
      <c r="D485" s="272" t="str">
        <f>APENs_summary!J380</f>
        <v>20200202</v>
      </c>
      <c r="E485" s="272" t="str">
        <f>APENs_summary!K380</f>
        <v>Compressor Engines</v>
      </c>
      <c r="F485" s="76">
        <f>APENs_summary!N380</f>
        <v>0</v>
      </c>
      <c r="G485" s="76">
        <f>APENs_summary!O380</f>
        <v>0</v>
      </c>
      <c r="H485" s="76">
        <f>APENs_summary!P380</f>
        <v>6.8</v>
      </c>
      <c r="I485" s="76">
        <f>APENs_summary!Q380</f>
        <v>0</v>
      </c>
      <c r="J485" s="76">
        <f>APENs_summary!R380</f>
        <v>0</v>
      </c>
    </row>
    <row r="486" spans="1:10" x14ac:dyDescent="0.2">
      <c r="A486" s="13" t="s">
        <v>147</v>
      </c>
      <c r="B486" s="272" t="s">
        <v>493</v>
      </c>
      <c r="C486" s="272" t="str">
        <f>APENs_summary!C381</f>
        <v>08045</v>
      </c>
      <c r="D486" s="272" t="str">
        <f>APENs_summary!J381</f>
        <v>20200202</v>
      </c>
      <c r="E486" s="272" t="str">
        <f>APENs_summary!K381</f>
        <v>Compressor Engines</v>
      </c>
      <c r="F486" s="76">
        <f>APENs_summary!N381</f>
        <v>7.4</v>
      </c>
      <c r="G486" s="76">
        <f>APENs_summary!O381</f>
        <v>0</v>
      </c>
      <c r="H486" s="76">
        <f>APENs_summary!P381</f>
        <v>0</v>
      </c>
      <c r="I486" s="76">
        <f>APENs_summary!Q381</f>
        <v>0</v>
      </c>
      <c r="J486" s="76">
        <f>APENs_summary!R381</f>
        <v>0</v>
      </c>
    </row>
    <row r="487" spans="1:10" x14ac:dyDescent="0.2">
      <c r="A487" s="13" t="s">
        <v>147</v>
      </c>
      <c r="B487" s="272" t="s">
        <v>493</v>
      </c>
      <c r="C487" s="272" t="str">
        <f>APENs_summary!C382</f>
        <v>08045</v>
      </c>
      <c r="D487" s="272" t="str">
        <f>APENs_summary!J382</f>
        <v>20200202</v>
      </c>
      <c r="E487" s="272" t="str">
        <f>APENs_summary!K382</f>
        <v>Compressor Engines</v>
      </c>
      <c r="F487" s="76">
        <f>APENs_summary!N382</f>
        <v>0</v>
      </c>
      <c r="G487" s="76">
        <f>APENs_summary!O382</f>
        <v>0</v>
      </c>
      <c r="H487" s="76">
        <f>APENs_summary!P382</f>
        <v>0</v>
      </c>
      <c r="I487" s="76">
        <f>APENs_summary!Q382</f>
        <v>0</v>
      </c>
      <c r="J487" s="76">
        <f>APENs_summary!R382</f>
        <v>0.105</v>
      </c>
    </row>
    <row r="488" spans="1:10" x14ac:dyDescent="0.2">
      <c r="A488" s="13" t="s">
        <v>147</v>
      </c>
      <c r="B488" s="272" t="s">
        <v>493</v>
      </c>
      <c r="C488" s="272" t="str">
        <f>APENs_summary!C383</f>
        <v>08045</v>
      </c>
      <c r="D488" s="272" t="str">
        <f>APENs_summary!J383</f>
        <v>20200202</v>
      </c>
      <c r="E488" s="272" t="str">
        <f>APENs_summary!K383</f>
        <v>Compressor Engines</v>
      </c>
      <c r="F488" s="76">
        <f>APENs_summary!N383</f>
        <v>0</v>
      </c>
      <c r="G488" s="76">
        <f>APENs_summary!O383</f>
        <v>0</v>
      </c>
      <c r="H488" s="76">
        <f>APENs_summary!P383</f>
        <v>0</v>
      </c>
      <c r="I488" s="76">
        <f>APENs_summary!Q383</f>
        <v>0</v>
      </c>
      <c r="J488" s="76">
        <f>APENs_summary!R383</f>
        <v>0</v>
      </c>
    </row>
    <row r="489" spans="1:10" x14ac:dyDescent="0.2">
      <c r="A489" s="13" t="s">
        <v>147</v>
      </c>
      <c r="B489" s="272" t="s">
        <v>493</v>
      </c>
      <c r="C489" s="272" t="str">
        <f>APENs_summary!C384</f>
        <v>08045</v>
      </c>
      <c r="D489" s="272" t="str">
        <f>APENs_summary!J384</f>
        <v>20200202</v>
      </c>
      <c r="E489" s="272" t="str">
        <f>APENs_summary!K384</f>
        <v>Compressor Engines</v>
      </c>
      <c r="F489" s="76">
        <f>APENs_summary!N384</f>
        <v>0</v>
      </c>
      <c r="G489" s="76">
        <f>APENs_summary!O384</f>
        <v>0</v>
      </c>
      <c r="H489" s="76">
        <f>APENs_summary!P384</f>
        <v>0</v>
      </c>
      <c r="I489" s="76">
        <f>APENs_summary!Q384</f>
        <v>6.3E-3</v>
      </c>
      <c r="J489" s="76">
        <f>APENs_summary!R384</f>
        <v>0</v>
      </c>
    </row>
    <row r="490" spans="1:10" x14ac:dyDescent="0.2">
      <c r="A490" s="13" t="s">
        <v>147</v>
      </c>
      <c r="B490" s="272" t="s">
        <v>493</v>
      </c>
      <c r="C490" s="272" t="str">
        <f>APENs_summary!C385</f>
        <v>08045</v>
      </c>
      <c r="D490" s="272" t="str">
        <f>APENs_summary!J385</f>
        <v>20200202</v>
      </c>
      <c r="E490" s="272" t="str">
        <f>APENs_summary!K385</f>
        <v>Compressor Engines</v>
      </c>
      <c r="F490" s="76">
        <f>APENs_summary!N385</f>
        <v>0</v>
      </c>
      <c r="G490" s="76">
        <f>APENs_summary!O385</f>
        <v>4.2</v>
      </c>
      <c r="H490" s="76">
        <f>APENs_summary!P385</f>
        <v>0</v>
      </c>
      <c r="I490" s="76">
        <f>APENs_summary!Q385</f>
        <v>0</v>
      </c>
      <c r="J490" s="76">
        <f>APENs_summary!R385</f>
        <v>0</v>
      </c>
    </row>
    <row r="491" spans="1:10" x14ac:dyDescent="0.2">
      <c r="A491" s="13" t="s">
        <v>147</v>
      </c>
      <c r="B491" s="272" t="s">
        <v>493</v>
      </c>
      <c r="C491" s="272" t="str">
        <f>APENs_summary!C386</f>
        <v>08045</v>
      </c>
      <c r="D491" s="272" t="str">
        <f>APENs_summary!J386</f>
        <v>20200202</v>
      </c>
      <c r="E491" s="272" t="str">
        <f>APENs_summary!K386</f>
        <v>Compressor Engines</v>
      </c>
      <c r="F491" s="76">
        <f>APENs_summary!N386</f>
        <v>0</v>
      </c>
      <c r="G491" s="76">
        <f>APENs_summary!O386</f>
        <v>0</v>
      </c>
      <c r="H491" s="76">
        <f>APENs_summary!P386</f>
        <v>12.4</v>
      </c>
      <c r="I491" s="76">
        <f>APENs_summary!Q386</f>
        <v>0</v>
      </c>
      <c r="J491" s="76">
        <f>APENs_summary!R386</f>
        <v>0</v>
      </c>
    </row>
    <row r="492" spans="1:10" x14ac:dyDescent="0.2">
      <c r="A492" s="13" t="s">
        <v>147</v>
      </c>
      <c r="B492" s="272" t="s">
        <v>493</v>
      </c>
      <c r="C492" s="272" t="str">
        <f>APENs_summary!C387</f>
        <v>08045</v>
      </c>
      <c r="D492" s="272" t="str">
        <f>APENs_summary!J387</f>
        <v>20200202</v>
      </c>
      <c r="E492" s="272" t="str">
        <f>APENs_summary!K387</f>
        <v>Compressor Engines</v>
      </c>
      <c r="F492" s="76">
        <f>APENs_summary!N387</f>
        <v>12.4</v>
      </c>
      <c r="G492" s="76">
        <f>APENs_summary!O387</f>
        <v>0</v>
      </c>
      <c r="H492" s="76">
        <f>APENs_summary!P387</f>
        <v>0</v>
      </c>
      <c r="I492" s="76">
        <f>APENs_summary!Q387</f>
        <v>0</v>
      </c>
      <c r="J492" s="76">
        <f>APENs_summary!R387</f>
        <v>0</v>
      </c>
    </row>
    <row r="493" spans="1:10" x14ac:dyDescent="0.2">
      <c r="A493" s="13" t="s">
        <v>147</v>
      </c>
      <c r="B493" s="272" t="s">
        <v>493</v>
      </c>
      <c r="C493" s="272" t="str">
        <f>APENs_summary!C388</f>
        <v>08045</v>
      </c>
      <c r="D493" s="272" t="str">
        <f>APENs_summary!J388</f>
        <v>20200202</v>
      </c>
      <c r="E493" s="272" t="str">
        <f>APENs_summary!K388</f>
        <v>Compressor Engines</v>
      </c>
      <c r="F493" s="76">
        <f>APENs_summary!N388</f>
        <v>0</v>
      </c>
      <c r="G493" s="76">
        <f>APENs_summary!O388</f>
        <v>0</v>
      </c>
      <c r="H493" s="76">
        <f>APENs_summary!P388</f>
        <v>0</v>
      </c>
      <c r="I493" s="76">
        <f>APENs_summary!Q388</f>
        <v>0</v>
      </c>
      <c r="J493" s="76">
        <f>APENs_summary!R388</f>
        <v>0.24</v>
      </c>
    </row>
    <row r="494" spans="1:10" x14ac:dyDescent="0.2">
      <c r="A494" s="13" t="s">
        <v>147</v>
      </c>
      <c r="B494" s="272" t="s">
        <v>493</v>
      </c>
      <c r="C494" s="272" t="str">
        <f>APENs_summary!C389</f>
        <v>08045</v>
      </c>
      <c r="D494" s="272" t="str">
        <f>APENs_summary!J389</f>
        <v>20200202</v>
      </c>
      <c r="E494" s="272" t="str">
        <f>APENs_summary!K389</f>
        <v>Compressor Engines</v>
      </c>
      <c r="F494" s="76">
        <f>APENs_summary!N389</f>
        <v>0</v>
      </c>
      <c r="G494" s="76">
        <f>APENs_summary!O389</f>
        <v>0</v>
      </c>
      <c r="H494" s="76">
        <f>APENs_summary!P389</f>
        <v>0</v>
      </c>
      <c r="I494" s="76">
        <f>APENs_summary!Q389</f>
        <v>0</v>
      </c>
      <c r="J494" s="76">
        <f>APENs_summary!R389</f>
        <v>0</v>
      </c>
    </row>
    <row r="495" spans="1:10" x14ac:dyDescent="0.2">
      <c r="A495" s="13" t="s">
        <v>147</v>
      </c>
      <c r="B495" s="272" t="s">
        <v>493</v>
      </c>
      <c r="C495" s="272" t="str">
        <f>APENs_summary!C390</f>
        <v>08045</v>
      </c>
      <c r="D495" s="272" t="str">
        <f>APENs_summary!J390</f>
        <v>20200202</v>
      </c>
      <c r="E495" s="272" t="str">
        <f>APENs_summary!K390</f>
        <v>Compressor Engines</v>
      </c>
      <c r="F495" s="76">
        <f>APENs_summary!N390</f>
        <v>0</v>
      </c>
      <c r="G495" s="76">
        <f>APENs_summary!O390</f>
        <v>0</v>
      </c>
      <c r="H495" s="76">
        <f>APENs_summary!P390</f>
        <v>0</v>
      </c>
      <c r="I495" s="76">
        <f>APENs_summary!Q390</f>
        <v>1.44E-2</v>
      </c>
      <c r="J495" s="76">
        <f>APENs_summary!R390</f>
        <v>0</v>
      </c>
    </row>
    <row r="496" spans="1:10" x14ac:dyDescent="0.2">
      <c r="A496" s="13" t="s">
        <v>147</v>
      </c>
      <c r="B496" s="272" t="s">
        <v>493</v>
      </c>
      <c r="C496" s="272" t="str">
        <f>APENs_summary!C391</f>
        <v>08045</v>
      </c>
      <c r="D496" s="272" t="str">
        <f>APENs_summary!J391</f>
        <v>20200202</v>
      </c>
      <c r="E496" s="272" t="str">
        <f>APENs_summary!K391</f>
        <v>Compressor Engines</v>
      </c>
      <c r="F496" s="76">
        <f>APENs_summary!N391</f>
        <v>0</v>
      </c>
      <c r="G496" s="76">
        <f>APENs_summary!O391</f>
        <v>7.5</v>
      </c>
      <c r="H496" s="76">
        <f>APENs_summary!P391</f>
        <v>0</v>
      </c>
      <c r="I496" s="76">
        <f>APENs_summary!Q391</f>
        <v>0</v>
      </c>
      <c r="J496" s="76">
        <f>APENs_summary!R391</f>
        <v>0</v>
      </c>
    </row>
    <row r="497" spans="1:10" x14ac:dyDescent="0.2">
      <c r="A497" s="13" t="s">
        <v>147</v>
      </c>
      <c r="B497" s="272" t="s">
        <v>493</v>
      </c>
      <c r="C497" s="272" t="str">
        <f>APENs_summary!C392</f>
        <v>08045</v>
      </c>
      <c r="D497" s="272" t="str">
        <f>APENs_summary!J392</f>
        <v>20200202</v>
      </c>
      <c r="E497" s="272" t="str">
        <f>APENs_summary!K392</f>
        <v>Compressor Engines</v>
      </c>
      <c r="F497" s="76">
        <f>APENs_summary!N392</f>
        <v>0</v>
      </c>
      <c r="G497" s="76">
        <f>APENs_summary!O392</f>
        <v>0</v>
      </c>
      <c r="H497" s="76">
        <f>APENs_summary!P392</f>
        <v>12.4</v>
      </c>
      <c r="I497" s="76">
        <f>APENs_summary!Q392</f>
        <v>0</v>
      </c>
      <c r="J497" s="76">
        <f>APENs_summary!R392</f>
        <v>0</v>
      </c>
    </row>
    <row r="498" spans="1:10" x14ac:dyDescent="0.2">
      <c r="A498" s="13" t="s">
        <v>147</v>
      </c>
      <c r="B498" s="272" t="s">
        <v>493</v>
      </c>
      <c r="C498" s="272" t="str">
        <f>APENs_summary!C393</f>
        <v>08045</v>
      </c>
      <c r="D498" s="272" t="str">
        <f>APENs_summary!J393</f>
        <v>20200202</v>
      </c>
      <c r="E498" s="272" t="str">
        <f>APENs_summary!K393</f>
        <v>Compressor Engines</v>
      </c>
      <c r="F498" s="76">
        <f>APENs_summary!N393</f>
        <v>12.4</v>
      </c>
      <c r="G498" s="76">
        <f>APENs_summary!O393</f>
        <v>0</v>
      </c>
      <c r="H498" s="76">
        <f>APENs_summary!P393</f>
        <v>0</v>
      </c>
      <c r="I498" s="76">
        <f>APENs_summary!Q393</f>
        <v>0</v>
      </c>
      <c r="J498" s="76">
        <f>APENs_summary!R393</f>
        <v>0</v>
      </c>
    </row>
    <row r="499" spans="1:10" x14ac:dyDescent="0.2">
      <c r="A499" s="13" t="s">
        <v>147</v>
      </c>
      <c r="B499" s="272" t="s">
        <v>493</v>
      </c>
      <c r="C499" s="272" t="str">
        <f>APENs_summary!C394</f>
        <v>08045</v>
      </c>
      <c r="D499" s="272" t="str">
        <f>APENs_summary!J394</f>
        <v>20200202</v>
      </c>
      <c r="E499" s="272" t="str">
        <f>APENs_summary!K394</f>
        <v>Compressor Engines</v>
      </c>
      <c r="F499" s="76">
        <f>APENs_summary!N394</f>
        <v>0</v>
      </c>
      <c r="G499" s="76">
        <f>APENs_summary!O394</f>
        <v>0</v>
      </c>
      <c r="H499" s="76">
        <f>APENs_summary!P394</f>
        <v>0</v>
      </c>
      <c r="I499" s="76">
        <f>APENs_summary!Q394</f>
        <v>0</v>
      </c>
      <c r="J499" s="76">
        <f>APENs_summary!R394</f>
        <v>0.24</v>
      </c>
    </row>
    <row r="500" spans="1:10" x14ac:dyDescent="0.2">
      <c r="A500" s="13" t="s">
        <v>147</v>
      </c>
      <c r="B500" s="272" t="s">
        <v>493</v>
      </c>
      <c r="C500" s="272" t="str">
        <f>APENs_summary!C395</f>
        <v>08045</v>
      </c>
      <c r="D500" s="272" t="str">
        <f>APENs_summary!J395</f>
        <v>20200202</v>
      </c>
      <c r="E500" s="272" t="str">
        <f>APENs_summary!K395</f>
        <v>Compressor Engines</v>
      </c>
      <c r="F500" s="76">
        <f>APENs_summary!N395</f>
        <v>0</v>
      </c>
      <c r="G500" s="76">
        <f>APENs_summary!O395</f>
        <v>0</v>
      </c>
      <c r="H500" s="76">
        <f>APENs_summary!P395</f>
        <v>0</v>
      </c>
      <c r="I500" s="76">
        <f>APENs_summary!Q395</f>
        <v>0</v>
      </c>
      <c r="J500" s="76">
        <f>APENs_summary!R395</f>
        <v>0</v>
      </c>
    </row>
    <row r="501" spans="1:10" x14ac:dyDescent="0.2">
      <c r="A501" s="13" t="s">
        <v>147</v>
      </c>
      <c r="B501" s="272" t="s">
        <v>493</v>
      </c>
      <c r="C501" s="272" t="str">
        <f>APENs_summary!C396</f>
        <v>08045</v>
      </c>
      <c r="D501" s="272" t="str">
        <f>APENs_summary!J396</f>
        <v>20200202</v>
      </c>
      <c r="E501" s="272" t="str">
        <f>APENs_summary!K396</f>
        <v>Compressor Engines</v>
      </c>
      <c r="F501" s="76">
        <f>APENs_summary!N396</f>
        <v>0</v>
      </c>
      <c r="G501" s="76">
        <f>APENs_summary!O396</f>
        <v>0</v>
      </c>
      <c r="H501" s="76">
        <f>APENs_summary!P396</f>
        <v>0</v>
      </c>
      <c r="I501" s="76">
        <f>APENs_summary!Q396</f>
        <v>1.44E-2</v>
      </c>
      <c r="J501" s="76">
        <f>APENs_summary!R396</f>
        <v>0</v>
      </c>
    </row>
    <row r="502" spans="1:10" x14ac:dyDescent="0.2">
      <c r="A502" s="13" t="s">
        <v>147</v>
      </c>
      <c r="B502" s="272" t="s">
        <v>493</v>
      </c>
      <c r="C502" s="272" t="str">
        <f>APENs_summary!C397</f>
        <v>08045</v>
      </c>
      <c r="D502" s="272" t="str">
        <f>APENs_summary!J397</f>
        <v>20200202</v>
      </c>
      <c r="E502" s="272" t="str">
        <f>APENs_summary!K397</f>
        <v>Compressor Engines</v>
      </c>
      <c r="F502" s="76">
        <f>APENs_summary!N397</f>
        <v>0</v>
      </c>
      <c r="G502" s="76">
        <f>APENs_summary!O397</f>
        <v>7.5</v>
      </c>
      <c r="H502" s="76">
        <f>APENs_summary!P397</f>
        <v>0</v>
      </c>
      <c r="I502" s="76">
        <f>APENs_summary!Q397</f>
        <v>0</v>
      </c>
      <c r="J502" s="76">
        <f>APENs_summary!R397</f>
        <v>0</v>
      </c>
    </row>
    <row r="503" spans="1:10" x14ac:dyDescent="0.2">
      <c r="A503" s="13" t="s">
        <v>147</v>
      </c>
      <c r="B503" s="272" t="s">
        <v>493</v>
      </c>
      <c r="C503" s="272" t="str">
        <f>APENs_summary!C398</f>
        <v>08045</v>
      </c>
      <c r="D503" s="272" t="str">
        <f>APENs_summary!J398</f>
        <v>20200202</v>
      </c>
      <c r="E503" s="272" t="str">
        <f>APENs_summary!K398</f>
        <v>Compressor Engines</v>
      </c>
      <c r="F503" s="76">
        <f>APENs_summary!N398</f>
        <v>0</v>
      </c>
      <c r="G503" s="76">
        <f>APENs_summary!O398</f>
        <v>0</v>
      </c>
      <c r="H503" s="76">
        <f>APENs_summary!P398</f>
        <v>14.8</v>
      </c>
      <c r="I503" s="76">
        <f>APENs_summary!Q398</f>
        <v>0</v>
      </c>
      <c r="J503" s="76">
        <f>APENs_summary!R398</f>
        <v>0</v>
      </c>
    </row>
    <row r="504" spans="1:10" x14ac:dyDescent="0.2">
      <c r="A504" s="13" t="s">
        <v>147</v>
      </c>
      <c r="B504" s="272" t="s">
        <v>493</v>
      </c>
      <c r="C504" s="272" t="str">
        <f>APENs_summary!C399</f>
        <v>08045</v>
      </c>
      <c r="D504" s="272" t="str">
        <f>APENs_summary!J399</f>
        <v>20200202</v>
      </c>
      <c r="E504" s="272" t="str">
        <f>APENs_summary!K399</f>
        <v>Compressor Engines</v>
      </c>
      <c r="F504" s="76">
        <f>APENs_summary!N399</f>
        <v>14.8</v>
      </c>
      <c r="G504" s="76">
        <f>APENs_summary!O399</f>
        <v>0</v>
      </c>
      <c r="H504" s="76">
        <f>APENs_summary!P399</f>
        <v>0</v>
      </c>
      <c r="I504" s="76">
        <f>APENs_summary!Q399</f>
        <v>0</v>
      </c>
      <c r="J504" s="76">
        <f>APENs_summary!R399</f>
        <v>0</v>
      </c>
    </row>
    <row r="505" spans="1:10" x14ac:dyDescent="0.2">
      <c r="A505" s="13" t="s">
        <v>147</v>
      </c>
      <c r="B505" s="272" t="s">
        <v>493</v>
      </c>
      <c r="C505" s="272" t="str">
        <f>APENs_summary!C400</f>
        <v>08045</v>
      </c>
      <c r="D505" s="272" t="str">
        <f>APENs_summary!J400</f>
        <v>20200202</v>
      </c>
      <c r="E505" s="272" t="str">
        <f>APENs_summary!K400</f>
        <v>Compressor Engines</v>
      </c>
      <c r="F505" s="76">
        <f>APENs_summary!N400</f>
        <v>0</v>
      </c>
      <c r="G505" s="76">
        <f>APENs_summary!O400</f>
        <v>0</v>
      </c>
      <c r="H505" s="76">
        <f>APENs_summary!P400</f>
        <v>0</v>
      </c>
      <c r="I505" s="76">
        <f>APENs_summary!Q400</f>
        <v>0</v>
      </c>
      <c r="J505" s="76">
        <f>APENs_summary!R400</f>
        <v>0.26350000000000001</v>
      </c>
    </row>
    <row r="506" spans="1:10" x14ac:dyDescent="0.2">
      <c r="A506" s="13" t="s">
        <v>147</v>
      </c>
      <c r="B506" s="272" t="s">
        <v>493</v>
      </c>
      <c r="C506" s="272" t="str">
        <f>APENs_summary!C401</f>
        <v>08045</v>
      </c>
      <c r="D506" s="272" t="str">
        <f>APENs_summary!J401</f>
        <v>20200202</v>
      </c>
      <c r="E506" s="272" t="str">
        <f>APENs_summary!K401</f>
        <v>Compressor Engines</v>
      </c>
      <c r="F506" s="76">
        <f>APENs_summary!N401</f>
        <v>0</v>
      </c>
      <c r="G506" s="76">
        <f>APENs_summary!O401</f>
        <v>0</v>
      </c>
      <c r="H506" s="76">
        <f>APENs_summary!P401</f>
        <v>0</v>
      </c>
      <c r="I506" s="76">
        <f>APENs_summary!Q401</f>
        <v>0</v>
      </c>
      <c r="J506" s="76">
        <f>APENs_summary!R401</f>
        <v>0</v>
      </c>
    </row>
    <row r="507" spans="1:10" x14ac:dyDescent="0.2">
      <c r="A507" s="13" t="s">
        <v>147</v>
      </c>
      <c r="B507" s="272" t="s">
        <v>493</v>
      </c>
      <c r="C507" s="272" t="str">
        <f>APENs_summary!C402</f>
        <v>08045</v>
      </c>
      <c r="D507" s="272" t="str">
        <f>APENs_summary!J402</f>
        <v>20200202</v>
      </c>
      <c r="E507" s="272" t="str">
        <f>APENs_summary!K402</f>
        <v>Compressor Engines</v>
      </c>
      <c r="F507" s="76">
        <f>APENs_summary!N402</f>
        <v>0</v>
      </c>
      <c r="G507" s="76">
        <f>APENs_summary!O402</f>
        <v>0</v>
      </c>
      <c r="H507" s="76">
        <f>APENs_summary!P402</f>
        <v>0</v>
      </c>
      <c r="I507" s="76">
        <f>APENs_summary!Q402</f>
        <v>1.5810000000000001E-2</v>
      </c>
      <c r="J507" s="76">
        <f>APENs_summary!R402</f>
        <v>0</v>
      </c>
    </row>
    <row r="508" spans="1:10" x14ac:dyDescent="0.2">
      <c r="A508" s="13" t="s">
        <v>147</v>
      </c>
      <c r="B508" s="272" t="s">
        <v>493</v>
      </c>
      <c r="C508" s="272" t="str">
        <f>APENs_summary!C403</f>
        <v>08045</v>
      </c>
      <c r="D508" s="272" t="str">
        <f>APENs_summary!J403</f>
        <v>20200202</v>
      </c>
      <c r="E508" s="272" t="str">
        <f>APENs_summary!K403</f>
        <v>Compressor Engines</v>
      </c>
      <c r="F508" s="76">
        <f>APENs_summary!N403</f>
        <v>0</v>
      </c>
      <c r="G508" s="76">
        <f>APENs_summary!O403</f>
        <v>3.8</v>
      </c>
      <c r="H508" s="76">
        <f>APENs_summary!P403</f>
        <v>0</v>
      </c>
      <c r="I508" s="76">
        <f>APENs_summary!Q403</f>
        <v>0</v>
      </c>
      <c r="J508" s="76">
        <f>APENs_summary!R403</f>
        <v>0</v>
      </c>
    </row>
    <row r="509" spans="1:10" x14ac:dyDescent="0.2">
      <c r="A509" s="13" t="s">
        <v>147</v>
      </c>
      <c r="B509" s="272" t="s">
        <v>493</v>
      </c>
      <c r="C509" s="272" t="str">
        <f>APENs_summary!C404</f>
        <v>08045</v>
      </c>
      <c r="D509" s="272" t="str">
        <f>APENs_summary!J404</f>
        <v>31000207</v>
      </c>
      <c r="E509" s="272" t="str">
        <f>APENs_summary!K404</f>
        <v>Permitted Fugitives</v>
      </c>
      <c r="F509" s="76">
        <f>APENs_summary!N404</f>
        <v>0</v>
      </c>
      <c r="G509" s="76">
        <f>APENs_summary!O404</f>
        <v>5.0999999999999996</v>
      </c>
      <c r="H509" s="76">
        <f>APENs_summary!P404</f>
        <v>0</v>
      </c>
      <c r="I509" s="76">
        <f>APENs_summary!Q404</f>
        <v>0</v>
      </c>
      <c r="J509" s="76">
        <f>APENs_summary!R404</f>
        <v>0</v>
      </c>
    </row>
    <row r="510" spans="1:10" x14ac:dyDescent="0.2">
      <c r="A510" s="13" t="s">
        <v>147</v>
      </c>
      <c r="B510" s="272" t="s">
        <v>493</v>
      </c>
      <c r="C510" s="272" t="str">
        <f>APENs_summary!C405</f>
        <v>08045</v>
      </c>
      <c r="D510" s="272" t="str">
        <f>APENs_summary!J405</f>
        <v>31000216</v>
      </c>
      <c r="E510" s="272" t="str">
        <f>APENs_summary!K405</f>
        <v>Natural Gas Production, Flares Combusting Gases &lt;1000 BTU/scf</v>
      </c>
      <c r="F510" s="76">
        <f>APENs_summary!N405</f>
        <v>0</v>
      </c>
      <c r="G510" s="76">
        <f>APENs_summary!O405</f>
        <v>0</v>
      </c>
      <c r="H510" s="76">
        <f>APENs_summary!P405</f>
        <v>0.9</v>
      </c>
      <c r="I510" s="76">
        <f>APENs_summary!Q405</f>
        <v>0</v>
      </c>
      <c r="J510" s="76">
        <f>APENs_summary!R405</f>
        <v>0</v>
      </c>
    </row>
    <row r="511" spans="1:10" x14ac:dyDescent="0.2">
      <c r="A511" s="13" t="s">
        <v>147</v>
      </c>
      <c r="B511" s="272" t="s">
        <v>493</v>
      </c>
      <c r="C511" s="272" t="str">
        <f>APENs_summary!C406</f>
        <v>08045</v>
      </c>
      <c r="D511" s="272" t="str">
        <f>APENs_summary!J406</f>
        <v>31000216</v>
      </c>
      <c r="E511" s="272" t="str">
        <f>APENs_summary!K406</f>
        <v>Natural Gas Production, Flares Combusting Gases &lt;1000 BTU/scf</v>
      </c>
      <c r="F511" s="76">
        <f>APENs_summary!N406</f>
        <v>0.2</v>
      </c>
      <c r="G511" s="76">
        <f>APENs_summary!O406</f>
        <v>0</v>
      </c>
      <c r="H511" s="76">
        <f>APENs_summary!P406</f>
        <v>0</v>
      </c>
      <c r="I511" s="76">
        <f>APENs_summary!Q406</f>
        <v>0</v>
      </c>
      <c r="J511" s="76">
        <f>APENs_summary!R406</f>
        <v>0</v>
      </c>
    </row>
    <row r="512" spans="1:10" x14ac:dyDescent="0.2">
      <c r="A512" s="13" t="s">
        <v>147</v>
      </c>
      <c r="B512" s="272" t="s">
        <v>493</v>
      </c>
      <c r="C512" s="272" t="str">
        <f>APENs_summary!C407</f>
        <v>08045</v>
      </c>
      <c r="D512" s="272" t="str">
        <f>APENs_summary!J407</f>
        <v>31000216</v>
      </c>
      <c r="E512" s="272" t="str">
        <f>APENs_summary!K407</f>
        <v>Natural Gas Production, Flares Combusting Gases &lt;1000 BTU/scf</v>
      </c>
      <c r="F512" s="76">
        <f>APENs_summary!N407</f>
        <v>0</v>
      </c>
      <c r="G512" s="76">
        <f>APENs_summary!O407</f>
        <v>0</v>
      </c>
      <c r="H512" s="76">
        <f>APENs_summary!P407</f>
        <v>0</v>
      </c>
      <c r="I512" s="76">
        <f>APENs_summary!Q407</f>
        <v>0</v>
      </c>
      <c r="J512" s="76">
        <f>APENs_summary!R407</f>
        <v>7.0000000000000007E-2</v>
      </c>
    </row>
    <row r="513" spans="1:10" x14ac:dyDescent="0.2">
      <c r="A513" s="13" t="s">
        <v>147</v>
      </c>
      <c r="B513" s="272" t="s">
        <v>493</v>
      </c>
      <c r="C513" s="272" t="str">
        <f>APENs_summary!C408</f>
        <v>08045</v>
      </c>
      <c r="D513" s="272" t="str">
        <f>APENs_summary!J408</f>
        <v>31000216</v>
      </c>
      <c r="E513" s="272" t="str">
        <f>APENs_summary!K408</f>
        <v>Natural Gas Production, Flares Combusting Gases &lt;1000 BTU/scf</v>
      </c>
      <c r="F513" s="76">
        <f>APENs_summary!N408</f>
        <v>0</v>
      </c>
      <c r="G513" s="76">
        <f>APENs_summary!O408</f>
        <v>0</v>
      </c>
      <c r="H513" s="76">
        <f>APENs_summary!P408</f>
        <v>0</v>
      </c>
      <c r="I513" s="76">
        <f>APENs_summary!Q408</f>
        <v>7.0000000000000007E-2</v>
      </c>
      <c r="J513" s="76">
        <f>APENs_summary!R408</f>
        <v>0</v>
      </c>
    </row>
    <row r="514" spans="1:10" x14ac:dyDescent="0.2">
      <c r="A514" s="13" t="s">
        <v>147</v>
      </c>
      <c r="B514" s="272" t="s">
        <v>493</v>
      </c>
      <c r="C514" s="272" t="str">
        <f>APENs_summary!C409</f>
        <v>08045</v>
      </c>
      <c r="D514" s="272" t="str">
        <f>APENs_summary!J409</f>
        <v>31000216</v>
      </c>
      <c r="E514" s="272" t="str">
        <f>APENs_summary!K409</f>
        <v>Natural Gas Production, Flares Combusting Gases &lt;1000 BTU/scf</v>
      </c>
      <c r="F514" s="76">
        <f>APENs_summary!N409</f>
        <v>0</v>
      </c>
      <c r="G514" s="76">
        <f>APENs_summary!O409</f>
        <v>0.4</v>
      </c>
      <c r="H514" s="76">
        <f>APENs_summary!P409</f>
        <v>0</v>
      </c>
      <c r="I514" s="76">
        <f>APENs_summary!Q409</f>
        <v>0</v>
      </c>
      <c r="J514" s="76">
        <f>APENs_summary!R409</f>
        <v>0</v>
      </c>
    </row>
    <row r="515" spans="1:10" x14ac:dyDescent="0.2">
      <c r="A515" s="13" t="s">
        <v>147</v>
      </c>
      <c r="B515" s="272" t="s">
        <v>493</v>
      </c>
      <c r="C515" s="272" t="str">
        <f>APENs_summary!C410</f>
        <v>08045</v>
      </c>
      <c r="D515" s="272" t="str">
        <f>APENs_summary!J410</f>
        <v>31000302</v>
      </c>
      <c r="E515" s="272" t="str">
        <f>APENs_summary!K410</f>
        <v>Glycol Dehydrator</v>
      </c>
      <c r="F515" s="76">
        <f>APENs_summary!N410</f>
        <v>0</v>
      </c>
      <c r="G515" s="76">
        <f>APENs_summary!O410</f>
        <v>6.6</v>
      </c>
      <c r="H515" s="76">
        <f>APENs_summary!P410</f>
        <v>0</v>
      </c>
      <c r="I515" s="76">
        <f>APENs_summary!Q410</f>
        <v>0</v>
      </c>
      <c r="J515" s="76">
        <f>APENs_summary!R410</f>
        <v>0</v>
      </c>
    </row>
    <row r="516" spans="1:10" x14ac:dyDescent="0.2">
      <c r="A516" s="13" t="s">
        <v>147</v>
      </c>
      <c r="B516" s="272" t="s">
        <v>493</v>
      </c>
      <c r="C516" s="272" t="str">
        <f>APENs_summary!C411</f>
        <v>08045</v>
      </c>
      <c r="D516" s="272" t="str">
        <f>APENs_summary!J411</f>
        <v>31000302</v>
      </c>
      <c r="E516" s="272" t="str">
        <f>APENs_summary!K411</f>
        <v>Glycol Dehydrator</v>
      </c>
      <c r="F516" s="76">
        <f>APENs_summary!N411</f>
        <v>0</v>
      </c>
      <c r="G516" s="76">
        <f>APENs_summary!O411</f>
        <v>0</v>
      </c>
      <c r="H516" s="76">
        <f>APENs_summary!P411</f>
        <v>1.235E-3</v>
      </c>
      <c r="I516" s="76">
        <f>APENs_summary!Q411</f>
        <v>0</v>
      </c>
      <c r="J516" s="76">
        <f>APENs_summary!R411</f>
        <v>0</v>
      </c>
    </row>
    <row r="517" spans="1:10" x14ac:dyDescent="0.2">
      <c r="A517" s="13" t="s">
        <v>147</v>
      </c>
      <c r="B517" s="272" t="s">
        <v>493</v>
      </c>
      <c r="C517" s="272" t="str">
        <f>APENs_summary!C412</f>
        <v>08045</v>
      </c>
      <c r="D517" s="272" t="str">
        <f>APENs_summary!J412</f>
        <v>31000302</v>
      </c>
      <c r="E517" s="272" t="str">
        <f>APENs_summary!K412</f>
        <v>Glycol Dehydrator</v>
      </c>
      <c r="F517" s="76">
        <f>APENs_summary!N412</f>
        <v>5.8820000000000001E-3</v>
      </c>
      <c r="G517" s="76">
        <f>APENs_summary!O412</f>
        <v>0</v>
      </c>
      <c r="H517" s="76">
        <f>APENs_summary!P412</f>
        <v>0</v>
      </c>
      <c r="I517" s="76">
        <f>APENs_summary!Q412</f>
        <v>0</v>
      </c>
      <c r="J517" s="76">
        <f>APENs_summary!R412</f>
        <v>0</v>
      </c>
    </row>
    <row r="518" spans="1:10" x14ac:dyDescent="0.2">
      <c r="A518" s="13" t="s">
        <v>147</v>
      </c>
      <c r="B518" s="272" t="s">
        <v>493</v>
      </c>
      <c r="C518" s="272" t="str">
        <f>APENs_summary!C413</f>
        <v>08045</v>
      </c>
      <c r="D518" s="272" t="str">
        <f>APENs_summary!J413</f>
        <v>31000302</v>
      </c>
      <c r="E518" s="272" t="str">
        <f>APENs_summary!K413</f>
        <v>Glycol Dehydrator</v>
      </c>
      <c r="F518" s="76">
        <f>APENs_summary!N413</f>
        <v>0</v>
      </c>
      <c r="G518" s="76">
        <f>APENs_summary!O413</f>
        <v>1.3</v>
      </c>
      <c r="H518" s="76">
        <f>APENs_summary!P413</f>
        <v>0</v>
      </c>
      <c r="I518" s="76">
        <f>APENs_summary!Q413</f>
        <v>0</v>
      </c>
      <c r="J518" s="76">
        <f>APENs_summary!R413</f>
        <v>0</v>
      </c>
    </row>
    <row r="519" spans="1:10" x14ac:dyDescent="0.2">
      <c r="A519" s="13" t="s">
        <v>147</v>
      </c>
      <c r="B519" s="272" t="s">
        <v>493</v>
      </c>
      <c r="C519" s="272" t="str">
        <f>APENs_summary!C414</f>
        <v>08045</v>
      </c>
      <c r="D519" s="272" t="str">
        <f>APENs_summary!J414</f>
        <v>31000305</v>
      </c>
      <c r="E519" s="272" t="str">
        <f>APENs_summary!K414</f>
        <v>Natural Gas Processing Facilities, Gas Sweeting: Amine Process</v>
      </c>
      <c r="F519" s="76">
        <f>APENs_summary!N414</f>
        <v>0</v>
      </c>
      <c r="G519" s="76">
        <f>APENs_summary!O414</f>
        <v>7</v>
      </c>
      <c r="H519" s="76">
        <f>APENs_summary!P414</f>
        <v>0</v>
      </c>
      <c r="I519" s="76">
        <f>APENs_summary!Q414</f>
        <v>0</v>
      </c>
      <c r="J519" s="76">
        <f>APENs_summary!R414</f>
        <v>0</v>
      </c>
    </row>
    <row r="520" spans="1:10" x14ac:dyDescent="0.2">
      <c r="A520" s="13" t="s">
        <v>147</v>
      </c>
      <c r="B520" s="272" t="s">
        <v>493</v>
      </c>
      <c r="C520" s="272" t="str">
        <f>APENs_summary!C415</f>
        <v>08045</v>
      </c>
      <c r="D520" s="272" t="str">
        <f>APENs_summary!J415</f>
        <v>20200202</v>
      </c>
      <c r="E520" s="272" t="str">
        <f>APENs_summary!K415</f>
        <v>Compressor Engines</v>
      </c>
      <c r="F520" s="76">
        <f>APENs_summary!N415</f>
        <v>0</v>
      </c>
      <c r="G520" s="76">
        <f>APENs_summary!O415</f>
        <v>0</v>
      </c>
      <c r="H520" s="76">
        <f>APENs_summary!P415</f>
        <v>0.5</v>
      </c>
      <c r="I520" s="76">
        <f>APENs_summary!Q415</f>
        <v>0</v>
      </c>
      <c r="J520" s="76">
        <f>APENs_summary!R415</f>
        <v>0</v>
      </c>
    </row>
    <row r="521" spans="1:10" x14ac:dyDescent="0.2">
      <c r="A521" s="13" t="s">
        <v>147</v>
      </c>
      <c r="B521" s="272" t="s">
        <v>493</v>
      </c>
      <c r="C521" s="272" t="str">
        <f>APENs_summary!C416</f>
        <v>08045</v>
      </c>
      <c r="D521" s="272" t="str">
        <f>APENs_summary!J416</f>
        <v>20200202</v>
      </c>
      <c r="E521" s="272" t="str">
        <f>APENs_summary!K416</f>
        <v>Compressor Engines</v>
      </c>
      <c r="F521" s="76">
        <f>APENs_summary!N416</f>
        <v>0.4</v>
      </c>
      <c r="G521" s="76">
        <f>APENs_summary!O416</f>
        <v>0</v>
      </c>
      <c r="H521" s="76">
        <f>APENs_summary!P416</f>
        <v>0</v>
      </c>
      <c r="I521" s="76">
        <f>APENs_summary!Q416</f>
        <v>0</v>
      </c>
      <c r="J521" s="76">
        <f>APENs_summary!R416</f>
        <v>0</v>
      </c>
    </row>
    <row r="522" spans="1:10" x14ac:dyDescent="0.2">
      <c r="A522" s="13" t="s">
        <v>147</v>
      </c>
      <c r="B522" s="272" t="s">
        <v>493</v>
      </c>
      <c r="C522" s="272" t="str">
        <f>APENs_summary!C417</f>
        <v>08045</v>
      </c>
      <c r="D522" s="272" t="str">
        <f>APENs_summary!J417</f>
        <v>20200202</v>
      </c>
      <c r="E522" s="272" t="str">
        <f>APENs_summary!K417</f>
        <v>Compressor Engines</v>
      </c>
      <c r="F522" s="76">
        <f>APENs_summary!N417</f>
        <v>0</v>
      </c>
      <c r="G522" s="76">
        <f>APENs_summary!O417</f>
        <v>0</v>
      </c>
      <c r="H522" s="76">
        <f>APENs_summary!P417</f>
        <v>0</v>
      </c>
      <c r="I522" s="76">
        <f>APENs_summary!Q417</f>
        <v>0</v>
      </c>
      <c r="J522" s="76">
        <f>APENs_summary!R417</f>
        <v>0.01</v>
      </c>
    </row>
    <row r="523" spans="1:10" x14ac:dyDescent="0.2">
      <c r="A523" s="13" t="s">
        <v>147</v>
      </c>
      <c r="B523" s="272" t="s">
        <v>493</v>
      </c>
      <c r="C523" s="272" t="str">
        <f>APENs_summary!C418</f>
        <v>08045</v>
      </c>
      <c r="D523" s="272" t="str">
        <f>APENs_summary!J418</f>
        <v>20200202</v>
      </c>
      <c r="E523" s="272" t="str">
        <f>APENs_summary!K418</f>
        <v>Compressor Engines</v>
      </c>
      <c r="F523" s="76">
        <f>APENs_summary!N418</f>
        <v>0</v>
      </c>
      <c r="G523" s="76">
        <f>APENs_summary!O418</f>
        <v>0</v>
      </c>
      <c r="H523" s="76">
        <f>APENs_summary!P418</f>
        <v>0</v>
      </c>
      <c r="I523" s="76">
        <f>APENs_summary!Q418</f>
        <v>0</v>
      </c>
      <c r="J523" s="76">
        <f>APENs_summary!R418</f>
        <v>0</v>
      </c>
    </row>
    <row r="524" spans="1:10" x14ac:dyDescent="0.2">
      <c r="A524" s="13" t="s">
        <v>147</v>
      </c>
      <c r="B524" s="272" t="s">
        <v>493</v>
      </c>
      <c r="C524" s="272" t="str">
        <f>APENs_summary!C419</f>
        <v>08045</v>
      </c>
      <c r="D524" s="272" t="str">
        <f>APENs_summary!J419</f>
        <v>20200202</v>
      </c>
      <c r="E524" s="272" t="str">
        <f>APENs_summary!K419</f>
        <v>Compressor Engines</v>
      </c>
      <c r="F524" s="76">
        <f>APENs_summary!N419</f>
        <v>0</v>
      </c>
      <c r="G524" s="76">
        <f>APENs_summary!O419</f>
        <v>0</v>
      </c>
      <c r="H524" s="76">
        <f>APENs_summary!P419</f>
        <v>0</v>
      </c>
      <c r="I524" s="76">
        <f>APENs_summary!Q419</f>
        <v>1E-3</v>
      </c>
      <c r="J524" s="76">
        <f>APENs_summary!R419</f>
        <v>0</v>
      </c>
    </row>
    <row r="525" spans="1:10" x14ac:dyDescent="0.2">
      <c r="A525" s="13" t="s">
        <v>147</v>
      </c>
      <c r="B525" s="272" t="s">
        <v>493</v>
      </c>
      <c r="C525" s="272" t="str">
        <f>APENs_summary!C420</f>
        <v>08045</v>
      </c>
      <c r="D525" s="272" t="str">
        <f>APENs_summary!J420</f>
        <v>20200202</v>
      </c>
      <c r="E525" s="272" t="str">
        <f>APENs_summary!K420</f>
        <v>Compressor Engines</v>
      </c>
      <c r="F525" s="76">
        <f>APENs_summary!N420</f>
        <v>0</v>
      </c>
      <c r="G525" s="76">
        <f>APENs_summary!O420</f>
        <v>0.1</v>
      </c>
      <c r="H525" s="76">
        <f>APENs_summary!P420</f>
        <v>0</v>
      </c>
      <c r="I525" s="76">
        <f>APENs_summary!Q420</f>
        <v>0</v>
      </c>
      <c r="J525" s="76">
        <f>APENs_summary!R420</f>
        <v>0</v>
      </c>
    </row>
    <row r="526" spans="1:10" x14ac:dyDescent="0.2">
      <c r="A526" s="13" t="s">
        <v>147</v>
      </c>
      <c r="B526" s="272" t="s">
        <v>493</v>
      </c>
      <c r="C526" s="272" t="str">
        <f>APENs_summary!C421</f>
        <v>08045</v>
      </c>
      <c r="D526" s="272" t="str">
        <f>APENs_summary!J421</f>
        <v>20200202</v>
      </c>
      <c r="E526" s="272" t="str">
        <f>APENs_summary!K421</f>
        <v>Compressor Engines</v>
      </c>
      <c r="F526" s="76">
        <f>APENs_summary!N421</f>
        <v>0</v>
      </c>
      <c r="G526" s="76">
        <f>APENs_summary!O421</f>
        <v>0</v>
      </c>
      <c r="H526" s="76">
        <f>APENs_summary!P421</f>
        <v>1.3</v>
      </c>
      <c r="I526" s="76">
        <f>APENs_summary!Q421</f>
        <v>0</v>
      </c>
      <c r="J526" s="76">
        <f>APENs_summary!R421</f>
        <v>0</v>
      </c>
    </row>
    <row r="527" spans="1:10" x14ac:dyDescent="0.2">
      <c r="A527" s="13" t="s">
        <v>147</v>
      </c>
      <c r="B527" s="272" t="s">
        <v>493</v>
      </c>
      <c r="C527" s="272" t="str">
        <f>APENs_summary!C422</f>
        <v>08045</v>
      </c>
      <c r="D527" s="272" t="str">
        <f>APENs_summary!J422</f>
        <v>20200202</v>
      </c>
      <c r="E527" s="272" t="str">
        <f>APENs_summary!K422</f>
        <v>Compressor Engines</v>
      </c>
      <c r="F527" s="76">
        <f>APENs_summary!N422</f>
        <v>6.5</v>
      </c>
      <c r="G527" s="76">
        <f>APENs_summary!O422</f>
        <v>0</v>
      </c>
      <c r="H527" s="76">
        <f>APENs_summary!P422</f>
        <v>0</v>
      </c>
      <c r="I527" s="76">
        <f>APENs_summary!Q422</f>
        <v>0</v>
      </c>
      <c r="J527" s="76">
        <f>APENs_summary!R422</f>
        <v>0</v>
      </c>
    </row>
    <row r="528" spans="1:10" x14ac:dyDescent="0.2">
      <c r="A528" s="13" t="s">
        <v>147</v>
      </c>
      <c r="B528" s="272" t="s">
        <v>493</v>
      </c>
      <c r="C528" s="272" t="str">
        <f>APENs_summary!C423</f>
        <v>08045</v>
      </c>
      <c r="D528" s="272" t="str">
        <f>APENs_summary!J423</f>
        <v>20200202</v>
      </c>
      <c r="E528" s="272" t="str">
        <f>APENs_summary!K423</f>
        <v>Compressor Engines</v>
      </c>
      <c r="F528" s="76">
        <f>APENs_summary!N423</f>
        <v>0</v>
      </c>
      <c r="G528" s="76">
        <f>APENs_summary!O423</f>
        <v>0</v>
      </c>
      <c r="H528" s="76">
        <f>APENs_summary!P423</f>
        <v>0</v>
      </c>
      <c r="I528" s="76">
        <f>APENs_summary!Q423</f>
        <v>0</v>
      </c>
      <c r="J528" s="76">
        <f>APENs_summary!R423</f>
        <v>0.2</v>
      </c>
    </row>
    <row r="529" spans="1:10" x14ac:dyDescent="0.2">
      <c r="A529" s="13" t="s">
        <v>147</v>
      </c>
      <c r="B529" s="272" t="s">
        <v>493</v>
      </c>
      <c r="C529" s="272" t="str">
        <f>APENs_summary!C424</f>
        <v>08045</v>
      </c>
      <c r="D529" s="272" t="str">
        <f>APENs_summary!J424</f>
        <v>20200202</v>
      </c>
      <c r="E529" s="272" t="str">
        <f>APENs_summary!K424</f>
        <v>Compressor Engines</v>
      </c>
      <c r="F529" s="76">
        <f>APENs_summary!N424</f>
        <v>0</v>
      </c>
      <c r="G529" s="76">
        <f>APENs_summary!O424</f>
        <v>0</v>
      </c>
      <c r="H529" s="76">
        <f>APENs_summary!P424</f>
        <v>0</v>
      </c>
      <c r="I529" s="76">
        <f>APENs_summary!Q424</f>
        <v>0</v>
      </c>
      <c r="J529" s="76">
        <f>APENs_summary!R424</f>
        <v>0</v>
      </c>
    </row>
    <row r="530" spans="1:10" x14ac:dyDescent="0.2">
      <c r="A530" s="13" t="s">
        <v>147</v>
      </c>
      <c r="B530" s="272" t="s">
        <v>493</v>
      </c>
      <c r="C530" s="272" t="str">
        <f>APENs_summary!C425</f>
        <v>08045</v>
      </c>
      <c r="D530" s="272" t="str">
        <f>APENs_summary!J425</f>
        <v>20200202</v>
      </c>
      <c r="E530" s="272" t="str">
        <f>APENs_summary!K425</f>
        <v>Compressor Engines</v>
      </c>
      <c r="F530" s="76">
        <f>APENs_summary!N425</f>
        <v>0</v>
      </c>
      <c r="G530" s="76">
        <f>APENs_summary!O425</f>
        <v>0</v>
      </c>
      <c r="H530" s="76">
        <f>APENs_summary!P425</f>
        <v>0</v>
      </c>
      <c r="I530" s="76">
        <f>APENs_summary!Q425</f>
        <v>3.0000000000000001E-3</v>
      </c>
      <c r="J530" s="76">
        <f>APENs_summary!R425</f>
        <v>0</v>
      </c>
    </row>
    <row r="531" spans="1:10" x14ac:dyDescent="0.2">
      <c r="A531" s="13" t="s">
        <v>147</v>
      </c>
      <c r="B531" s="272" t="s">
        <v>493</v>
      </c>
      <c r="C531" s="272" t="str">
        <f>APENs_summary!C426</f>
        <v>08045</v>
      </c>
      <c r="D531" s="272" t="str">
        <f>APENs_summary!J426</f>
        <v>20200202</v>
      </c>
      <c r="E531" s="272" t="str">
        <f>APENs_summary!K426</f>
        <v>Compressor Engines</v>
      </c>
      <c r="F531" s="76">
        <f>APENs_summary!N426</f>
        <v>0</v>
      </c>
      <c r="G531" s="76">
        <f>APENs_summary!O426</f>
        <v>2.1</v>
      </c>
      <c r="H531" s="76">
        <f>APENs_summary!P426</f>
        <v>0</v>
      </c>
      <c r="I531" s="76">
        <f>APENs_summary!Q426</f>
        <v>0</v>
      </c>
      <c r="J531" s="76">
        <f>APENs_summary!R426</f>
        <v>0</v>
      </c>
    </row>
    <row r="532" spans="1:10" x14ac:dyDescent="0.2">
      <c r="A532" s="13" t="s">
        <v>147</v>
      </c>
      <c r="B532" s="272" t="s">
        <v>493</v>
      </c>
      <c r="C532" s="272" t="str">
        <f>APENs_summary!C427</f>
        <v>08045</v>
      </c>
      <c r="D532" s="272" t="str">
        <f>APENs_summary!J427</f>
        <v>20200202</v>
      </c>
      <c r="E532" s="272" t="str">
        <f>APENs_summary!K427</f>
        <v>Compressor Engines</v>
      </c>
      <c r="F532" s="76">
        <f>APENs_summary!N427</f>
        <v>0</v>
      </c>
      <c r="G532" s="76">
        <f>APENs_summary!O427</f>
        <v>0</v>
      </c>
      <c r="H532" s="76">
        <f>APENs_summary!P427</f>
        <v>1.8</v>
      </c>
      <c r="I532" s="76">
        <f>APENs_summary!Q427</f>
        <v>0</v>
      </c>
      <c r="J532" s="76">
        <f>APENs_summary!R427</f>
        <v>0</v>
      </c>
    </row>
    <row r="533" spans="1:10" x14ac:dyDescent="0.2">
      <c r="A533" s="13" t="s">
        <v>147</v>
      </c>
      <c r="B533" s="272" t="s">
        <v>493</v>
      </c>
      <c r="C533" s="272" t="str">
        <f>APENs_summary!C428</f>
        <v>08045</v>
      </c>
      <c r="D533" s="272" t="str">
        <f>APENs_summary!J428</f>
        <v>20200202</v>
      </c>
      <c r="E533" s="272" t="str">
        <f>APENs_summary!K428</f>
        <v>Compressor Engines</v>
      </c>
      <c r="F533" s="76">
        <f>APENs_summary!N428</f>
        <v>9.1999999999999993</v>
      </c>
      <c r="G533" s="76">
        <f>APENs_summary!O428</f>
        <v>0</v>
      </c>
      <c r="H533" s="76">
        <f>APENs_summary!P428</f>
        <v>0</v>
      </c>
      <c r="I533" s="76">
        <f>APENs_summary!Q428</f>
        <v>0</v>
      </c>
      <c r="J533" s="76">
        <f>APENs_summary!R428</f>
        <v>0</v>
      </c>
    </row>
    <row r="534" spans="1:10" x14ac:dyDescent="0.2">
      <c r="A534" s="13" t="s">
        <v>147</v>
      </c>
      <c r="B534" s="272" t="s">
        <v>493</v>
      </c>
      <c r="C534" s="272" t="str">
        <f>APENs_summary!C429</f>
        <v>08045</v>
      </c>
      <c r="D534" s="272" t="str">
        <f>APENs_summary!J429</f>
        <v>20200202</v>
      </c>
      <c r="E534" s="272" t="str">
        <f>APENs_summary!K429</f>
        <v>Compressor Engines</v>
      </c>
      <c r="F534" s="76">
        <f>APENs_summary!N429</f>
        <v>0</v>
      </c>
      <c r="G534" s="76">
        <f>APENs_summary!O429</f>
        <v>0</v>
      </c>
      <c r="H534" s="76">
        <f>APENs_summary!P429</f>
        <v>0</v>
      </c>
      <c r="I534" s="76">
        <f>APENs_summary!Q429</f>
        <v>0</v>
      </c>
      <c r="J534" s="76">
        <f>APENs_summary!R429</f>
        <v>0.3</v>
      </c>
    </row>
    <row r="535" spans="1:10" x14ac:dyDescent="0.2">
      <c r="A535" s="13" t="s">
        <v>147</v>
      </c>
      <c r="B535" s="272" t="s">
        <v>493</v>
      </c>
      <c r="C535" s="272" t="str">
        <f>APENs_summary!C430</f>
        <v>08045</v>
      </c>
      <c r="D535" s="272" t="str">
        <f>APENs_summary!J430</f>
        <v>20200202</v>
      </c>
      <c r="E535" s="272" t="str">
        <f>APENs_summary!K430</f>
        <v>Compressor Engines</v>
      </c>
      <c r="F535" s="76">
        <f>APENs_summary!N430</f>
        <v>0</v>
      </c>
      <c r="G535" s="76">
        <f>APENs_summary!O430</f>
        <v>0</v>
      </c>
      <c r="H535" s="76">
        <f>APENs_summary!P430</f>
        <v>0</v>
      </c>
      <c r="I535" s="76">
        <f>APENs_summary!Q430</f>
        <v>0</v>
      </c>
      <c r="J535" s="76">
        <f>APENs_summary!R430</f>
        <v>0</v>
      </c>
    </row>
    <row r="536" spans="1:10" x14ac:dyDescent="0.2">
      <c r="A536" s="13" t="s">
        <v>147</v>
      </c>
      <c r="B536" s="272" t="s">
        <v>493</v>
      </c>
      <c r="C536" s="272" t="str">
        <f>APENs_summary!C431</f>
        <v>08045</v>
      </c>
      <c r="D536" s="272" t="str">
        <f>APENs_summary!J431</f>
        <v>20200202</v>
      </c>
      <c r="E536" s="272" t="str">
        <f>APENs_summary!K431</f>
        <v>Compressor Engines</v>
      </c>
      <c r="F536" s="76">
        <f>APENs_summary!N431</f>
        <v>0</v>
      </c>
      <c r="G536" s="76">
        <f>APENs_summary!O431</f>
        <v>0</v>
      </c>
      <c r="H536" s="76">
        <f>APENs_summary!P431</f>
        <v>0</v>
      </c>
      <c r="I536" s="76">
        <f>APENs_summary!Q431</f>
        <v>5.0000000000000001E-3</v>
      </c>
      <c r="J536" s="76">
        <f>APENs_summary!R431</f>
        <v>0</v>
      </c>
    </row>
    <row r="537" spans="1:10" x14ac:dyDescent="0.2">
      <c r="A537" s="13" t="s">
        <v>147</v>
      </c>
      <c r="B537" s="272" t="s">
        <v>493</v>
      </c>
      <c r="C537" s="272" t="str">
        <f>APENs_summary!C432</f>
        <v>08045</v>
      </c>
      <c r="D537" s="272" t="str">
        <f>APENs_summary!J432</f>
        <v>20200202</v>
      </c>
      <c r="E537" s="272" t="str">
        <f>APENs_summary!K432</f>
        <v>Compressor Engines</v>
      </c>
      <c r="F537" s="76">
        <f>APENs_summary!N432</f>
        <v>0</v>
      </c>
      <c r="G537" s="76">
        <f>APENs_summary!O432</f>
        <v>2.9</v>
      </c>
      <c r="H537" s="76">
        <f>APENs_summary!P432</f>
        <v>0</v>
      </c>
      <c r="I537" s="76">
        <f>APENs_summary!Q432</f>
        <v>0</v>
      </c>
      <c r="J537" s="76">
        <f>APENs_summary!R432</f>
        <v>0</v>
      </c>
    </row>
    <row r="538" spans="1:10" x14ac:dyDescent="0.2">
      <c r="A538" s="13" t="s">
        <v>147</v>
      </c>
      <c r="B538" s="272" t="s">
        <v>493</v>
      </c>
      <c r="C538" s="272" t="str">
        <f>APENs_summary!C433</f>
        <v>08045</v>
      </c>
      <c r="D538" s="272" t="str">
        <f>APENs_summary!J433</f>
        <v>20200253</v>
      </c>
      <c r="E538" s="272" t="str">
        <f>APENs_summary!K433</f>
        <v>Compressor Engines</v>
      </c>
      <c r="F538" s="76">
        <f>APENs_summary!N433</f>
        <v>0</v>
      </c>
      <c r="G538" s="76">
        <f>APENs_summary!O433</f>
        <v>0</v>
      </c>
      <c r="H538" s="76">
        <f>APENs_summary!P433</f>
        <v>0.04</v>
      </c>
      <c r="I538" s="76">
        <f>APENs_summary!Q433</f>
        <v>0</v>
      </c>
      <c r="J538" s="76">
        <f>APENs_summary!R433</f>
        <v>0</v>
      </c>
    </row>
    <row r="539" spans="1:10" x14ac:dyDescent="0.2">
      <c r="A539" s="13" t="s">
        <v>147</v>
      </c>
      <c r="B539" s="272" t="s">
        <v>493</v>
      </c>
      <c r="C539" s="272" t="str">
        <f>APENs_summary!C434</f>
        <v>08045</v>
      </c>
      <c r="D539" s="272" t="str">
        <f>APENs_summary!J434</f>
        <v>20200253</v>
      </c>
      <c r="E539" s="272" t="str">
        <f>APENs_summary!K434</f>
        <v>Compressor Engines</v>
      </c>
      <c r="F539" s="76">
        <f>APENs_summary!N434</f>
        <v>0.03</v>
      </c>
      <c r="G539" s="76">
        <f>APENs_summary!O434</f>
        <v>0</v>
      </c>
      <c r="H539" s="76">
        <f>APENs_summary!P434</f>
        <v>0</v>
      </c>
      <c r="I539" s="76">
        <f>APENs_summary!Q434</f>
        <v>0</v>
      </c>
      <c r="J539" s="76">
        <f>APENs_summary!R434</f>
        <v>0</v>
      </c>
    </row>
    <row r="540" spans="1:10" x14ac:dyDescent="0.2">
      <c r="A540" s="13" t="s">
        <v>147</v>
      </c>
      <c r="B540" s="272" t="s">
        <v>493</v>
      </c>
      <c r="C540" s="272" t="str">
        <f>APENs_summary!C435</f>
        <v>08045</v>
      </c>
      <c r="D540" s="272" t="str">
        <f>APENs_summary!J435</f>
        <v>20200253</v>
      </c>
      <c r="E540" s="272" t="str">
        <f>APENs_summary!K435</f>
        <v>Compressor Engines</v>
      </c>
      <c r="F540" s="76">
        <f>APENs_summary!N435</f>
        <v>0</v>
      </c>
      <c r="G540" s="76">
        <f>APENs_summary!O435</f>
        <v>5.0000000000000001E-3</v>
      </c>
      <c r="H540" s="76">
        <f>APENs_summary!P435</f>
        <v>0</v>
      </c>
      <c r="I540" s="76">
        <f>APENs_summary!Q435</f>
        <v>0</v>
      </c>
      <c r="J540" s="76">
        <f>APENs_summary!R435</f>
        <v>0</v>
      </c>
    </row>
    <row r="541" spans="1:10" x14ac:dyDescent="0.2">
      <c r="A541" s="13" t="s">
        <v>147</v>
      </c>
      <c r="B541" s="272" t="s">
        <v>493</v>
      </c>
      <c r="C541" s="272" t="str">
        <f>APENs_summary!C436</f>
        <v>08045</v>
      </c>
      <c r="D541" s="272" t="str">
        <f>APENs_summary!J436</f>
        <v>31000207</v>
      </c>
      <c r="E541" s="272" t="str">
        <f>APENs_summary!K436</f>
        <v>Permitted Fugitives</v>
      </c>
      <c r="F541" s="76">
        <f>APENs_summary!N436</f>
        <v>0</v>
      </c>
      <c r="G541" s="76">
        <f>APENs_summary!O436</f>
        <v>5.94</v>
      </c>
      <c r="H541" s="76">
        <f>APENs_summary!P436</f>
        <v>0</v>
      </c>
      <c r="I541" s="76">
        <f>APENs_summary!Q436</f>
        <v>0</v>
      </c>
      <c r="J541" s="76">
        <f>APENs_summary!R436</f>
        <v>0</v>
      </c>
    </row>
    <row r="542" spans="1:10" x14ac:dyDescent="0.2">
      <c r="A542" s="13" t="s">
        <v>147</v>
      </c>
      <c r="B542" s="272" t="s">
        <v>493</v>
      </c>
      <c r="C542" s="272" t="str">
        <f>APENs_summary!C437</f>
        <v>08045</v>
      </c>
      <c r="D542" s="272" t="str">
        <f>APENs_summary!J437</f>
        <v>31000299</v>
      </c>
      <c r="E542" s="272" t="str">
        <f>APENs_summary!K437</f>
        <v>Natural Gas Production, Other Not Classified</v>
      </c>
      <c r="F542" s="76">
        <f>APENs_summary!N437</f>
        <v>0</v>
      </c>
      <c r="G542" s="76">
        <f>APENs_summary!O437</f>
        <v>13.84</v>
      </c>
      <c r="H542" s="76">
        <f>APENs_summary!P437</f>
        <v>0</v>
      </c>
      <c r="I542" s="76">
        <f>APENs_summary!Q437</f>
        <v>0</v>
      </c>
      <c r="J542" s="76">
        <f>APENs_summary!R437</f>
        <v>0</v>
      </c>
    </row>
    <row r="543" spans="1:10" x14ac:dyDescent="0.2">
      <c r="A543" s="13" t="s">
        <v>147</v>
      </c>
      <c r="B543" s="272" t="s">
        <v>493</v>
      </c>
      <c r="C543" s="272" t="str">
        <f>APENs_summary!C438</f>
        <v>08045</v>
      </c>
      <c r="D543" s="272" t="str">
        <f>APENs_summary!J438</f>
        <v>31000301</v>
      </c>
      <c r="E543" s="272" t="str">
        <f>APENs_summary!K438</f>
        <v>Glycol Dehydrator</v>
      </c>
      <c r="F543" s="76">
        <f>APENs_summary!N438</f>
        <v>0</v>
      </c>
      <c r="G543" s="76">
        <f>APENs_summary!O438</f>
        <v>2.3835829999999998</v>
      </c>
      <c r="H543" s="76">
        <f>APENs_summary!P438</f>
        <v>0</v>
      </c>
      <c r="I543" s="76">
        <f>APENs_summary!Q438</f>
        <v>0</v>
      </c>
      <c r="J543" s="76">
        <f>APENs_summary!R438</f>
        <v>0</v>
      </c>
    </row>
    <row r="544" spans="1:10" x14ac:dyDescent="0.2">
      <c r="A544" s="13" t="s">
        <v>147</v>
      </c>
      <c r="B544" s="272" t="s">
        <v>493</v>
      </c>
      <c r="C544" s="272" t="str">
        <f>APENs_summary!C439</f>
        <v>08045</v>
      </c>
      <c r="D544" s="272" t="str">
        <f>APENs_summary!J439</f>
        <v>31000301</v>
      </c>
      <c r="E544" s="272" t="str">
        <f>APENs_summary!K439</f>
        <v>Glycol Dehydrator</v>
      </c>
      <c r="F544" s="76">
        <f>APENs_summary!N439</f>
        <v>0</v>
      </c>
      <c r="G544" s="76">
        <f>APENs_summary!O439</f>
        <v>2.2643930000000001</v>
      </c>
      <c r="H544" s="76">
        <f>APENs_summary!P439</f>
        <v>0</v>
      </c>
      <c r="I544" s="76">
        <f>APENs_summary!Q439</f>
        <v>0</v>
      </c>
      <c r="J544" s="76">
        <f>APENs_summary!R439</f>
        <v>0</v>
      </c>
    </row>
    <row r="545" spans="1:10" x14ac:dyDescent="0.2">
      <c r="A545" s="13" t="s">
        <v>147</v>
      </c>
      <c r="B545" s="272" t="s">
        <v>493</v>
      </c>
      <c r="C545" s="272" t="str">
        <f>APENs_summary!C440</f>
        <v>08045</v>
      </c>
      <c r="D545" s="272" t="str">
        <f>APENs_summary!J440</f>
        <v>31000301</v>
      </c>
      <c r="E545" s="272" t="str">
        <f>APENs_summary!K440</f>
        <v>Glycol Dehydrator</v>
      </c>
      <c r="F545" s="76">
        <f>APENs_summary!N440</f>
        <v>0</v>
      </c>
      <c r="G545" s="76">
        <f>APENs_summary!O440</f>
        <v>2.256599</v>
      </c>
      <c r="H545" s="76">
        <f>APENs_summary!P440</f>
        <v>0</v>
      </c>
      <c r="I545" s="76">
        <f>APENs_summary!Q440</f>
        <v>0</v>
      </c>
      <c r="J545" s="76">
        <f>APENs_summary!R440</f>
        <v>0</v>
      </c>
    </row>
    <row r="546" spans="1:10" x14ac:dyDescent="0.2">
      <c r="A546" s="13" t="s">
        <v>147</v>
      </c>
      <c r="B546" s="272" t="s">
        <v>493</v>
      </c>
      <c r="C546" s="272" t="str">
        <f>APENs_summary!C441</f>
        <v>08045</v>
      </c>
      <c r="D546" s="272" t="str">
        <f>APENs_summary!J441</f>
        <v>31000301</v>
      </c>
      <c r="E546" s="272" t="str">
        <f>APENs_summary!K441</f>
        <v>Glycol Dehydrator</v>
      </c>
      <c r="F546" s="76">
        <f>APENs_summary!N441</f>
        <v>0</v>
      </c>
      <c r="G546" s="76">
        <f>APENs_summary!O441</f>
        <v>2.9041350000000001</v>
      </c>
      <c r="H546" s="76">
        <f>APENs_summary!P441</f>
        <v>0</v>
      </c>
      <c r="I546" s="76">
        <f>APENs_summary!Q441</f>
        <v>0</v>
      </c>
      <c r="J546" s="76">
        <f>APENs_summary!R441</f>
        <v>0</v>
      </c>
    </row>
    <row r="547" spans="1:10" x14ac:dyDescent="0.2">
      <c r="A547" s="13" t="s">
        <v>147</v>
      </c>
      <c r="B547" s="272" t="s">
        <v>493</v>
      </c>
      <c r="C547" s="272" t="str">
        <f>APENs_summary!C442</f>
        <v>08045</v>
      </c>
      <c r="D547" s="272" t="str">
        <f>APENs_summary!J442</f>
        <v>31000301</v>
      </c>
      <c r="E547" s="272" t="str">
        <f>APENs_summary!K442</f>
        <v>Glycol Dehydrator</v>
      </c>
      <c r="F547" s="76">
        <f>APENs_summary!N442</f>
        <v>0</v>
      </c>
      <c r="G547" s="76">
        <f>APENs_summary!O442</f>
        <v>2.0822099999999999</v>
      </c>
      <c r="H547" s="76">
        <f>APENs_summary!P442</f>
        <v>0</v>
      </c>
      <c r="I547" s="76">
        <f>APENs_summary!Q442</f>
        <v>0</v>
      </c>
      <c r="J547" s="76">
        <f>APENs_summary!R442</f>
        <v>0</v>
      </c>
    </row>
    <row r="548" spans="1:10" x14ac:dyDescent="0.2">
      <c r="A548" s="13" t="s">
        <v>147</v>
      </c>
      <c r="B548" s="272" t="s">
        <v>493</v>
      </c>
      <c r="C548" s="272" t="str">
        <f>APENs_summary!C443</f>
        <v>08045</v>
      </c>
      <c r="D548" s="272" t="str">
        <f>APENs_summary!J443</f>
        <v>31000301</v>
      </c>
      <c r="E548" s="272" t="str">
        <f>APENs_summary!K443</f>
        <v>Glycol Dehydrator</v>
      </c>
      <c r="F548" s="76">
        <f>APENs_summary!N443</f>
        <v>0</v>
      </c>
      <c r="G548" s="76">
        <f>APENs_summary!O443</f>
        <v>2.423298</v>
      </c>
      <c r="H548" s="76">
        <f>APENs_summary!P443</f>
        <v>0</v>
      </c>
      <c r="I548" s="76">
        <f>APENs_summary!Q443</f>
        <v>0</v>
      </c>
      <c r="J548" s="76">
        <f>APENs_summary!R443</f>
        <v>0</v>
      </c>
    </row>
    <row r="549" spans="1:10" x14ac:dyDescent="0.2">
      <c r="A549" s="13" t="s">
        <v>147</v>
      </c>
      <c r="B549" s="272" t="s">
        <v>493</v>
      </c>
      <c r="C549" s="272" t="str">
        <f>APENs_summary!C444</f>
        <v>08045</v>
      </c>
      <c r="D549" s="272" t="str">
        <f>APENs_summary!J444</f>
        <v>31000201</v>
      </c>
      <c r="E549" s="272" t="str">
        <f>APENs_summary!K444</f>
        <v>Natural Gas Production, Gas Sweetening: Amine Process</v>
      </c>
      <c r="F549" s="76">
        <f>APENs_summary!N444</f>
        <v>0</v>
      </c>
      <c r="G549" s="76">
        <f>APENs_summary!O444</f>
        <v>0</v>
      </c>
      <c r="H549" s="76">
        <f>APENs_summary!P444</f>
        <v>2.4</v>
      </c>
      <c r="I549" s="76">
        <f>APENs_summary!Q444</f>
        <v>0</v>
      </c>
      <c r="J549" s="76">
        <f>APENs_summary!R444</f>
        <v>0</v>
      </c>
    </row>
    <row r="550" spans="1:10" x14ac:dyDescent="0.2">
      <c r="A550" s="13" t="s">
        <v>147</v>
      </c>
      <c r="B550" s="272" t="s">
        <v>493</v>
      </c>
      <c r="C550" s="272" t="str">
        <f>APENs_summary!C445</f>
        <v>08045</v>
      </c>
      <c r="D550" s="272" t="str">
        <f>APENs_summary!J445</f>
        <v>31000201</v>
      </c>
      <c r="E550" s="272" t="str">
        <f>APENs_summary!K445</f>
        <v>Natural Gas Production, Gas Sweetening: Amine Process</v>
      </c>
      <c r="F550" s="76">
        <f>APENs_summary!N445</f>
        <v>2.8</v>
      </c>
      <c r="G550" s="76">
        <f>APENs_summary!O445</f>
        <v>0</v>
      </c>
      <c r="H550" s="76">
        <f>APENs_summary!P445</f>
        <v>0</v>
      </c>
      <c r="I550" s="76">
        <f>APENs_summary!Q445</f>
        <v>0</v>
      </c>
      <c r="J550" s="76">
        <f>APENs_summary!R445</f>
        <v>0</v>
      </c>
    </row>
    <row r="551" spans="1:10" x14ac:dyDescent="0.2">
      <c r="A551" s="13" t="s">
        <v>147</v>
      </c>
      <c r="B551" s="272" t="s">
        <v>493</v>
      </c>
      <c r="C551" s="272" t="str">
        <f>APENs_summary!C446</f>
        <v>08045</v>
      </c>
      <c r="D551" s="272" t="str">
        <f>APENs_summary!J446</f>
        <v>31000201</v>
      </c>
      <c r="E551" s="272" t="str">
        <f>APENs_summary!K446</f>
        <v>Natural Gas Production, Gas Sweetening: Amine Process</v>
      </c>
      <c r="F551" s="76">
        <f>APENs_summary!N446</f>
        <v>0</v>
      </c>
      <c r="G551" s="76">
        <f>APENs_summary!O446</f>
        <v>0.2</v>
      </c>
      <c r="H551" s="76">
        <f>APENs_summary!P446</f>
        <v>0</v>
      </c>
      <c r="I551" s="76">
        <f>APENs_summary!Q446</f>
        <v>0</v>
      </c>
      <c r="J551" s="76">
        <f>APENs_summary!R446</f>
        <v>0</v>
      </c>
    </row>
    <row r="552" spans="1:10" x14ac:dyDescent="0.2">
      <c r="A552" s="13" t="s">
        <v>147</v>
      </c>
      <c r="B552" s="272" t="s">
        <v>493</v>
      </c>
      <c r="C552" s="272" t="str">
        <f>APENs_summary!C447</f>
        <v>08045</v>
      </c>
      <c r="D552" s="272" t="str">
        <f>APENs_summary!J447</f>
        <v>31000301</v>
      </c>
      <c r="E552" s="272" t="str">
        <f>APENs_summary!K447</f>
        <v>Glycol Dehydrator</v>
      </c>
      <c r="F552" s="76">
        <f>APENs_summary!N447</f>
        <v>0</v>
      </c>
      <c r="G552" s="76">
        <f>APENs_summary!O447</f>
        <v>9.4</v>
      </c>
      <c r="H552" s="76">
        <f>APENs_summary!P447</f>
        <v>0</v>
      </c>
      <c r="I552" s="76">
        <f>APENs_summary!Q447</f>
        <v>0</v>
      </c>
      <c r="J552" s="76">
        <f>APENs_summary!R447</f>
        <v>0</v>
      </c>
    </row>
    <row r="553" spans="1:10" x14ac:dyDescent="0.2">
      <c r="A553" s="13" t="s">
        <v>147</v>
      </c>
      <c r="B553" s="272" t="s">
        <v>493</v>
      </c>
      <c r="C553" s="272" t="str">
        <f>APENs_summary!C448</f>
        <v>08045</v>
      </c>
      <c r="D553" s="272" t="str">
        <f>APENs_summary!J448</f>
        <v>31000302</v>
      </c>
      <c r="E553" s="272" t="str">
        <f>APENs_summary!K448</f>
        <v>Glycol Dehydrator</v>
      </c>
      <c r="F553" s="76">
        <f>APENs_summary!N448</f>
        <v>0</v>
      </c>
      <c r="G553" s="76">
        <f>APENs_summary!O448</f>
        <v>13.6</v>
      </c>
      <c r="H553" s="76">
        <f>APENs_summary!P448</f>
        <v>0</v>
      </c>
      <c r="I553" s="76">
        <f>APENs_summary!Q448</f>
        <v>0</v>
      </c>
      <c r="J553" s="76">
        <f>APENs_summary!R448</f>
        <v>0</v>
      </c>
    </row>
    <row r="554" spans="1:10" x14ac:dyDescent="0.2">
      <c r="A554" s="13" t="s">
        <v>147</v>
      </c>
      <c r="B554" s="272" t="s">
        <v>493</v>
      </c>
      <c r="C554" s="272" t="str">
        <f>APENs_summary!C449</f>
        <v>08045</v>
      </c>
      <c r="D554" s="272" t="str">
        <f>APENs_summary!J449</f>
        <v>31088801</v>
      </c>
      <c r="E554" s="272" t="str">
        <f>APENs_summary!K449</f>
        <v>Permitted Fugitives</v>
      </c>
      <c r="F554" s="76">
        <f>APENs_summary!N449</f>
        <v>0</v>
      </c>
      <c r="G554" s="76">
        <f>APENs_summary!O449</f>
        <v>4.0999999999999996</v>
      </c>
      <c r="H554" s="76">
        <f>APENs_summary!P449</f>
        <v>0</v>
      </c>
      <c r="I554" s="76">
        <f>APENs_summary!Q449</f>
        <v>0</v>
      </c>
      <c r="J554" s="76">
        <f>APENs_summary!R449</f>
        <v>0</v>
      </c>
    </row>
    <row r="555" spans="1:10" x14ac:dyDescent="0.2">
      <c r="A555" s="13" t="s">
        <v>147</v>
      </c>
      <c r="B555" s="272" t="s">
        <v>493</v>
      </c>
      <c r="C555" s="272" t="str">
        <f>APENs_summary!C450</f>
        <v>08045</v>
      </c>
      <c r="D555" s="272" t="str">
        <f>APENs_summary!J450</f>
        <v>20200256</v>
      </c>
      <c r="E555" s="272" t="str">
        <f>APENs_summary!K450</f>
        <v>Compressor Engines</v>
      </c>
      <c r="F555" s="76">
        <f>APENs_summary!N450</f>
        <v>0</v>
      </c>
      <c r="G555" s="76">
        <f>APENs_summary!O450</f>
        <v>0</v>
      </c>
      <c r="H555" s="76">
        <f>APENs_summary!P450</f>
        <v>16.2</v>
      </c>
      <c r="I555" s="76">
        <f>APENs_summary!Q450</f>
        <v>0</v>
      </c>
      <c r="J555" s="76">
        <f>APENs_summary!R450</f>
        <v>0</v>
      </c>
    </row>
    <row r="556" spans="1:10" x14ac:dyDescent="0.2">
      <c r="A556" s="13" t="s">
        <v>147</v>
      </c>
      <c r="B556" s="272" t="s">
        <v>493</v>
      </c>
      <c r="C556" s="272" t="str">
        <f>APENs_summary!C451</f>
        <v>08045</v>
      </c>
      <c r="D556" s="272" t="str">
        <f>APENs_summary!J451</f>
        <v>20200256</v>
      </c>
      <c r="E556" s="272" t="str">
        <f>APENs_summary!K451</f>
        <v>Compressor Engines</v>
      </c>
      <c r="F556" s="76">
        <f>APENs_summary!N451</f>
        <v>12.2</v>
      </c>
      <c r="G556" s="76">
        <f>APENs_summary!O451</f>
        <v>0</v>
      </c>
      <c r="H556" s="76">
        <f>APENs_summary!P451</f>
        <v>0</v>
      </c>
      <c r="I556" s="76">
        <f>APENs_summary!Q451</f>
        <v>0</v>
      </c>
      <c r="J556" s="76">
        <f>APENs_summary!R451</f>
        <v>0</v>
      </c>
    </row>
    <row r="557" spans="1:10" x14ac:dyDescent="0.2">
      <c r="A557" s="13" t="s">
        <v>147</v>
      </c>
      <c r="B557" s="272" t="s">
        <v>493</v>
      </c>
      <c r="C557" s="272" t="str">
        <f>APENs_summary!C452</f>
        <v>08045</v>
      </c>
      <c r="D557" s="272" t="str">
        <f>APENs_summary!J452</f>
        <v>20200256</v>
      </c>
      <c r="E557" s="272" t="str">
        <f>APENs_summary!K452</f>
        <v>Compressor Engines</v>
      </c>
      <c r="F557" s="76">
        <f>APENs_summary!N452</f>
        <v>0</v>
      </c>
      <c r="G557" s="76">
        <f>APENs_summary!O452</f>
        <v>0</v>
      </c>
      <c r="H557" s="76">
        <f>APENs_summary!P452</f>
        <v>0</v>
      </c>
      <c r="I557" s="76">
        <f>APENs_summary!Q452</f>
        <v>0</v>
      </c>
      <c r="J557" s="76">
        <f>APENs_summary!R452</f>
        <v>1.1000000000000001</v>
      </c>
    </row>
    <row r="558" spans="1:10" x14ac:dyDescent="0.2">
      <c r="A558" s="13" t="s">
        <v>147</v>
      </c>
      <c r="B558" s="272" t="s">
        <v>493</v>
      </c>
      <c r="C558" s="272" t="str">
        <f>APENs_summary!C453</f>
        <v>08045</v>
      </c>
      <c r="D558" s="272" t="str">
        <f>APENs_summary!J453</f>
        <v>20200256</v>
      </c>
      <c r="E558" s="272" t="str">
        <f>APENs_summary!K453</f>
        <v>Compressor Engines</v>
      </c>
      <c r="F558" s="76">
        <f>APENs_summary!N453</f>
        <v>0</v>
      </c>
      <c r="G558" s="76">
        <f>APENs_summary!O453</f>
        <v>0</v>
      </c>
      <c r="H558" s="76">
        <f>APENs_summary!P453</f>
        <v>0</v>
      </c>
      <c r="I558" s="76">
        <f>APENs_summary!Q453</f>
        <v>3.4349999999999999E-2</v>
      </c>
      <c r="J558" s="76">
        <f>APENs_summary!R453</f>
        <v>0</v>
      </c>
    </row>
    <row r="559" spans="1:10" x14ac:dyDescent="0.2">
      <c r="A559" s="13" t="s">
        <v>147</v>
      </c>
      <c r="B559" s="272" t="s">
        <v>493</v>
      </c>
      <c r="C559" s="272" t="str">
        <f>APENs_summary!C454</f>
        <v>08045</v>
      </c>
      <c r="D559" s="272" t="str">
        <f>APENs_summary!J454</f>
        <v>20200256</v>
      </c>
      <c r="E559" s="272" t="str">
        <f>APENs_summary!K454</f>
        <v>Compressor Engines</v>
      </c>
      <c r="F559" s="76">
        <f>APENs_summary!N454</f>
        <v>0</v>
      </c>
      <c r="G559" s="76">
        <f>APENs_summary!O454</f>
        <v>3.2</v>
      </c>
      <c r="H559" s="76">
        <f>APENs_summary!P454</f>
        <v>0</v>
      </c>
      <c r="I559" s="76">
        <f>APENs_summary!Q454</f>
        <v>0</v>
      </c>
      <c r="J559" s="76">
        <f>APENs_summary!R454</f>
        <v>0</v>
      </c>
    </row>
    <row r="560" spans="1:10" x14ac:dyDescent="0.2">
      <c r="A560" s="13" t="s">
        <v>147</v>
      </c>
      <c r="B560" s="272" t="s">
        <v>493</v>
      </c>
      <c r="C560" s="272" t="str">
        <f>APENs_summary!C455</f>
        <v>08045</v>
      </c>
      <c r="D560" s="272" t="str">
        <f>APENs_summary!J455</f>
        <v>20200256</v>
      </c>
      <c r="E560" s="272" t="str">
        <f>APENs_summary!K455</f>
        <v>Compressor Engines</v>
      </c>
      <c r="F560" s="76">
        <f>APENs_summary!N455</f>
        <v>0</v>
      </c>
      <c r="G560" s="76">
        <f>APENs_summary!O455</f>
        <v>0</v>
      </c>
      <c r="H560" s="76">
        <f>APENs_summary!P455</f>
        <v>97.3</v>
      </c>
      <c r="I560" s="76">
        <f>APENs_summary!Q455</f>
        <v>0</v>
      </c>
      <c r="J560" s="76">
        <f>APENs_summary!R455</f>
        <v>0</v>
      </c>
    </row>
    <row r="561" spans="1:10" x14ac:dyDescent="0.2">
      <c r="A561" s="13" t="s">
        <v>147</v>
      </c>
      <c r="B561" s="272" t="s">
        <v>493</v>
      </c>
      <c r="C561" s="272" t="str">
        <f>APENs_summary!C456</f>
        <v>08045</v>
      </c>
      <c r="D561" s="272" t="str">
        <f>APENs_summary!J456</f>
        <v>20200256</v>
      </c>
      <c r="E561" s="272" t="str">
        <f>APENs_summary!K456</f>
        <v>Compressor Engines</v>
      </c>
      <c r="F561" s="76">
        <f>APENs_summary!N456</f>
        <v>97.3</v>
      </c>
      <c r="G561" s="76">
        <f>APENs_summary!O456</f>
        <v>0</v>
      </c>
      <c r="H561" s="76">
        <f>APENs_summary!P456</f>
        <v>0</v>
      </c>
      <c r="I561" s="76">
        <f>APENs_summary!Q456</f>
        <v>0</v>
      </c>
      <c r="J561" s="76">
        <f>APENs_summary!R456</f>
        <v>0</v>
      </c>
    </row>
    <row r="562" spans="1:10" x14ac:dyDescent="0.2">
      <c r="A562" s="13" t="s">
        <v>147</v>
      </c>
      <c r="B562" s="272" t="s">
        <v>493</v>
      </c>
      <c r="C562" s="272" t="str">
        <f>APENs_summary!C457</f>
        <v>08045</v>
      </c>
      <c r="D562" s="272" t="str">
        <f>APENs_summary!J457</f>
        <v>20200256</v>
      </c>
      <c r="E562" s="272" t="str">
        <f>APENs_summary!K457</f>
        <v>Compressor Engines</v>
      </c>
      <c r="F562" s="76">
        <f>APENs_summary!N457</f>
        <v>0</v>
      </c>
      <c r="G562" s="76">
        <f>APENs_summary!O457</f>
        <v>0</v>
      </c>
      <c r="H562" s="76">
        <f>APENs_summary!P457</f>
        <v>0</v>
      </c>
      <c r="I562" s="76">
        <f>APENs_summary!Q457</f>
        <v>0</v>
      </c>
      <c r="J562" s="76">
        <f>APENs_summary!R457</f>
        <v>4.4400000000000004</v>
      </c>
    </row>
    <row r="563" spans="1:10" x14ac:dyDescent="0.2">
      <c r="A563" s="13" t="s">
        <v>147</v>
      </c>
      <c r="B563" s="272" t="s">
        <v>493</v>
      </c>
      <c r="C563" s="272" t="str">
        <f>APENs_summary!C458</f>
        <v>08045</v>
      </c>
      <c r="D563" s="272" t="str">
        <f>APENs_summary!J458</f>
        <v>20200256</v>
      </c>
      <c r="E563" s="272" t="str">
        <f>APENs_summary!K458</f>
        <v>Compressor Engines</v>
      </c>
      <c r="F563" s="76">
        <f>APENs_summary!N458</f>
        <v>0</v>
      </c>
      <c r="G563" s="76">
        <f>APENs_summary!O458</f>
        <v>0</v>
      </c>
      <c r="H563" s="76">
        <f>APENs_summary!P458</f>
        <v>0</v>
      </c>
      <c r="I563" s="76">
        <f>APENs_summary!Q458</f>
        <v>0.13739999999999999</v>
      </c>
      <c r="J563" s="76">
        <f>APENs_summary!R458</f>
        <v>0</v>
      </c>
    </row>
    <row r="564" spans="1:10" x14ac:dyDescent="0.2">
      <c r="A564" s="13" t="s">
        <v>147</v>
      </c>
      <c r="B564" s="272" t="s">
        <v>493</v>
      </c>
      <c r="C564" s="272" t="str">
        <f>APENs_summary!C459</f>
        <v>08045</v>
      </c>
      <c r="D564" s="272" t="str">
        <f>APENs_summary!J459</f>
        <v>20200256</v>
      </c>
      <c r="E564" s="272" t="str">
        <f>APENs_summary!K459</f>
        <v>Compressor Engines</v>
      </c>
      <c r="F564" s="76">
        <f>APENs_summary!N459</f>
        <v>0</v>
      </c>
      <c r="G564" s="76">
        <f>APENs_summary!O459</f>
        <v>13</v>
      </c>
      <c r="H564" s="76">
        <f>APENs_summary!P459</f>
        <v>0</v>
      </c>
      <c r="I564" s="76">
        <f>APENs_summary!Q459</f>
        <v>0</v>
      </c>
      <c r="J564" s="76">
        <f>APENs_summary!R459</f>
        <v>0</v>
      </c>
    </row>
    <row r="565" spans="1:10" x14ac:dyDescent="0.2">
      <c r="A565" s="13" t="s">
        <v>147</v>
      </c>
      <c r="B565" s="272" t="s">
        <v>493</v>
      </c>
      <c r="C565" s="272" t="str">
        <f>APENs_summary!C460</f>
        <v>08045</v>
      </c>
      <c r="D565" s="272" t="str">
        <f>APENs_summary!J460</f>
        <v>20200256</v>
      </c>
      <c r="E565" s="272" t="str">
        <f>APENs_summary!K460</f>
        <v>Compressor Engines</v>
      </c>
      <c r="F565" s="76">
        <f>APENs_summary!N460</f>
        <v>0</v>
      </c>
      <c r="G565" s="76">
        <f>APENs_summary!O460</f>
        <v>0</v>
      </c>
      <c r="H565" s="76">
        <f>APENs_summary!P460</f>
        <v>16.2</v>
      </c>
      <c r="I565" s="76">
        <f>APENs_summary!Q460</f>
        <v>0</v>
      </c>
      <c r="J565" s="76">
        <f>APENs_summary!R460</f>
        <v>0</v>
      </c>
    </row>
    <row r="566" spans="1:10" x14ac:dyDescent="0.2">
      <c r="A566" s="13" t="s">
        <v>147</v>
      </c>
      <c r="B566" s="272" t="s">
        <v>493</v>
      </c>
      <c r="C566" s="272" t="str">
        <f>APENs_summary!C461</f>
        <v>08045</v>
      </c>
      <c r="D566" s="272" t="str">
        <f>APENs_summary!J461</f>
        <v>20200256</v>
      </c>
      <c r="E566" s="272" t="str">
        <f>APENs_summary!K461</f>
        <v>Compressor Engines</v>
      </c>
      <c r="F566" s="76">
        <f>APENs_summary!N461</f>
        <v>12.2</v>
      </c>
      <c r="G566" s="76">
        <f>APENs_summary!O461</f>
        <v>0</v>
      </c>
      <c r="H566" s="76">
        <f>APENs_summary!P461</f>
        <v>0</v>
      </c>
      <c r="I566" s="76">
        <f>APENs_summary!Q461</f>
        <v>0</v>
      </c>
      <c r="J566" s="76">
        <f>APENs_summary!R461</f>
        <v>0</v>
      </c>
    </row>
    <row r="567" spans="1:10" x14ac:dyDescent="0.2">
      <c r="A567" s="13" t="s">
        <v>147</v>
      </c>
      <c r="B567" s="272" t="s">
        <v>493</v>
      </c>
      <c r="C567" s="272" t="str">
        <f>APENs_summary!C462</f>
        <v>08045</v>
      </c>
      <c r="D567" s="272" t="str">
        <f>APENs_summary!J462</f>
        <v>20200256</v>
      </c>
      <c r="E567" s="272" t="str">
        <f>APENs_summary!K462</f>
        <v>Compressor Engines</v>
      </c>
      <c r="F567" s="76">
        <f>APENs_summary!N462</f>
        <v>0</v>
      </c>
      <c r="G567" s="76">
        <f>APENs_summary!O462</f>
        <v>0</v>
      </c>
      <c r="H567" s="76">
        <f>APENs_summary!P462</f>
        <v>0</v>
      </c>
      <c r="I567" s="76">
        <f>APENs_summary!Q462</f>
        <v>0</v>
      </c>
      <c r="J567" s="76">
        <f>APENs_summary!R462</f>
        <v>1.1100000000000001</v>
      </c>
    </row>
    <row r="568" spans="1:10" x14ac:dyDescent="0.2">
      <c r="A568" s="13" t="s">
        <v>147</v>
      </c>
      <c r="B568" s="272" t="s">
        <v>493</v>
      </c>
      <c r="C568" s="272" t="str">
        <f>APENs_summary!C463</f>
        <v>08045</v>
      </c>
      <c r="D568" s="272" t="str">
        <f>APENs_summary!J463</f>
        <v>20200256</v>
      </c>
      <c r="E568" s="272" t="str">
        <f>APENs_summary!K463</f>
        <v>Compressor Engines</v>
      </c>
      <c r="F568" s="76">
        <f>APENs_summary!N463</f>
        <v>0</v>
      </c>
      <c r="G568" s="76">
        <f>APENs_summary!O463</f>
        <v>0</v>
      </c>
      <c r="H568" s="76">
        <f>APENs_summary!P463</f>
        <v>0</v>
      </c>
      <c r="I568" s="76">
        <f>APENs_summary!Q463</f>
        <v>0.03</v>
      </c>
      <c r="J568" s="76">
        <f>APENs_summary!R463</f>
        <v>0</v>
      </c>
    </row>
    <row r="569" spans="1:10" x14ac:dyDescent="0.2">
      <c r="A569" s="13" t="s">
        <v>147</v>
      </c>
      <c r="B569" s="272" t="s">
        <v>493</v>
      </c>
      <c r="C569" s="272" t="str">
        <f>APENs_summary!C464</f>
        <v>08045</v>
      </c>
      <c r="D569" s="272" t="str">
        <f>APENs_summary!J464</f>
        <v>20200256</v>
      </c>
      <c r="E569" s="272" t="str">
        <f>APENs_summary!K464</f>
        <v>Compressor Engines</v>
      </c>
      <c r="F569" s="76">
        <f>APENs_summary!N464</f>
        <v>0</v>
      </c>
      <c r="G569" s="76">
        <f>APENs_summary!O464</f>
        <v>3.2</v>
      </c>
      <c r="H569" s="76">
        <f>APENs_summary!P464</f>
        <v>0</v>
      </c>
      <c r="I569" s="76">
        <f>APENs_summary!Q464</f>
        <v>0</v>
      </c>
      <c r="J569" s="76">
        <f>APENs_summary!R464</f>
        <v>0</v>
      </c>
    </row>
    <row r="570" spans="1:10" x14ac:dyDescent="0.2">
      <c r="A570" s="13" t="s">
        <v>147</v>
      </c>
      <c r="B570" s="272" t="s">
        <v>493</v>
      </c>
      <c r="C570" s="272" t="str">
        <f>APENs_summary!C465</f>
        <v>08045</v>
      </c>
      <c r="D570" s="272" t="str">
        <f>APENs_summary!J465</f>
        <v>20200256</v>
      </c>
      <c r="E570" s="272" t="str">
        <f>APENs_summary!K465</f>
        <v>Compressor Engines</v>
      </c>
      <c r="F570" s="76">
        <f>APENs_summary!N465</f>
        <v>0</v>
      </c>
      <c r="G570" s="76">
        <f>APENs_summary!O465</f>
        <v>0</v>
      </c>
      <c r="H570" s="76">
        <f>APENs_summary!P465</f>
        <v>24.3</v>
      </c>
      <c r="I570" s="76">
        <f>APENs_summary!Q465</f>
        <v>0</v>
      </c>
      <c r="J570" s="76">
        <f>APENs_summary!R465</f>
        <v>0</v>
      </c>
    </row>
    <row r="571" spans="1:10" x14ac:dyDescent="0.2">
      <c r="A571" s="13" t="s">
        <v>147</v>
      </c>
      <c r="B571" s="272" t="s">
        <v>493</v>
      </c>
      <c r="C571" s="272" t="str">
        <f>APENs_summary!C466</f>
        <v>08045</v>
      </c>
      <c r="D571" s="272" t="str">
        <f>APENs_summary!J466</f>
        <v>20200256</v>
      </c>
      <c r="E571" s="272" t="str">
        <f>APENs_summary!K466</f>
        <v>Compressor Engines</v>
      </c>
      <c r="F571" s="76">
        <f>APENs_summary!N466</f>
        <v>24.3</v>
      </c>
      <c r="G571" s="76">
        <f>APENs_summary!O466</f>
        <v>0</v>
      </c>
      <c r="H571" s="76">
        <f>APENs_summary!P466</f>
        <v>0</v>
      </c>
      <c r="I571" s="76">
        <f>APENs_summary!Q466</f>
        <v>0</v>
      </c>
      <c r="J571" s="76">
        <f>APENs_summary!R466</f>
        <v>0</v>
      </c>
    </row>
    <row r="572" spans="1:10" x14ac:dyDescent="0.2">
      <c r="A572" s="13" t="s">
        <v>147</v>
      </c>
      <c r="B572" s="272" t="s">
        <v>493</v>
      </c>
      <c r="C572" s="272" t="str">
        <f>APENs_summary!C467</f>
        <v>08045</v>
      </c>
      <c r="D572" s="272" t="str">
        <f>APENs_summary!J467</f>
        <v>20200256</v>
      </c>
      <c r="E572" s="272" t="str">
        <f>APENs_summary!K467</f>
        <v>Compressor Engines</v>
      </c>
      <c r="F572" s="76">
        <f>APENs_summary!N467</f>
        <v>0</v>
      </c>
      <c r="G572" s="76">
        <f>APENs_summary!O467</f>
        <v>0</v>
      </c>
      <c r="H572" s="76">
        <f>APENs_summary!P467</f>
        <v>0</v>
      </c>
      <c r="I572" s="76">
        <f>APENs_summary!Q467</f>
        <v>0</v>
      </c>
      <c r="J572" s="76">
        <f>APENs_summary!R467</f>
        <v>1.1100000000000001</v>
      </c>
    </row>
    <row r="573" spans="1:10" x14ac:dyDescent="0.2">
      <c r="A573" s="13" t="s">
        <v>147</v>
      </c>
      <c r="B573" s="272" t="s">
        <v>493</v>
      </c>
      <c r="C573" s="272" t="str">
        <f>APENs_summary!C468</f>
        <v>08045</v>
      </c>
      <c r="D573" s="272" t="str">
        <f>APENs_summary!J468</f>
        <v>20200256</v>
      </c>
      <c r="E573" s="272" t="str">
        <f>APENs_summary!K468</f>
        <v>Compressor Engines</v>
      </c>
      <c r="F573" s="76">
        <f>APENs_summary!N468</f>
        <v>0</v>
      </c>
      <c r="G573" s="76">
        <f>APENs_summary!O468</f>
        <v>0</v>
      </c>
      <c r="H573" s="76">
        <f>APENs_summary!P468</f>
        <v>0</v>
      </c>
      <c r="I573" s="76">
        <f>APENs_summary!Q468</f>
        <v>3.4349999999999999E-2</v>
      </c>
      <c r="J573" s="76">
        <f>APENs_summary!R468</f>
        <v>0</v>
      </c>
    </row>
    <row r="574" spans="1:10" x14ac:dyDescent="0.2">
      <c r="A574" s="13" t="s">
        <v>147</v>
      </c>
      <c r="B574" s="272" t="s">
        <v>493</v>
      </c>
      <c r="C574" s="272" t="str">
        <f>APENs_summary!C469</f>
        <v>08045</v>
      </c>
      <c r="D574" s="272" t="str">
        <f>APENs_summary!J469</f>
        <v>20200256</v>
      </c>
      <c r="E574" s="272" t="str">
        <f>APENs_summary!K469</f>
        <v>Compressor Engines</v>
      </c>
      <c r="F574" s="76">
        <f>APENs_summary!N469</f>
        <v>0</v>
      </c>
      <c r="G574" s="76">
        <f>APENs_summary!O469</f>
        <v>3.2</v>
      </c>
      <c r="H574" s="76">
        <f>APENs_summary!P469</f>
        <v>0</v>
      </c>
      <c r="I574" s="76">
        <f>APENs_summary!Q469</f>
        <v>0</v>
      </c>
      <c r="J574" s="76">
        <f>APENs_summary!R469</f>
        <v>0</v>
      </c>
    </row>
    <row r="575" spans="1:10" x14ac:dyDescent="0.2">
      <c r="A575" s="13" t="s">
        <v>147</v>
      </c>
      <c r="B575" s="272" t="s">
        <v>493</v>
      </c>
      <c r="C575" s="272" t="str">
        <f>APENs_summary!C470</f>
        <v>08045</v>
      </c>
      <c r="D575" s="272" t="str">
        <f>APENs_summary!J470</f>
        <v>20200256</v>
      </c>
      <c r="E575" s="272" t="str">
        <f>APENs_summary!K470</f>
        <v>Compressor Engines</v>
      </c>
      <c r="F575" s="76">
        <f>APENs_summary!N470</f>
        <v>0</v>
      </c>
      <c r="G575" s="76">
        <f>APENs_summary!O470</f>
        <v>0</v>
      </c>
      <c r="H575" s="76">
        <f>APENs_summary!P470</f>
        <v>24.3</v>
      </c>
      <c r="I575" s="76">
        <f>APENs_summary!Q470</f>
        <v>0</v>
      </c>
      <c r="J575" s="76">
        <f>APENs_summary!R470</f>
        <v>0</v>
      </c>
    </row>
    <row r="576" spans="1:10" x14ac:dyDescent="0.2">
      <c r="A576" s="13" t="s">
        <v>147</v>
      </c>
      <c r="B576" s="272" t="s">
        <v>493</v>
      </c>
      <c r="C576" s="272" t="str">
        <f>APENs_summary!C471</f>
        <v>08045</v>
      </c>
      <c r="D576" s="272" t="str">
        <f>APENs_summary!J471</f>
        <v>20200256</v>
      </c>
      <c r="E576" s="272" t="str">
        <f>APENs_summary!K471</f>
        <v>Compressor Engines</v>
      </c>
      <c r="F576" s="76">
        <f>APENs_summary!N471</f>
        <v>24.3</v>
      </c>
      <c r="G576" s="76">
        <f>APENs_summary!O471</f>
        <v>0</v>
      </c>
      <c r="H576" s="76">
        <f>APENs_summary!P471</f>
        <v>0</v>
      </c>
      <c r="I576" s="76">
        <f>APENs_summary!Q471</f>
        <v>0</v>
      </c>
      <c r="J576" s="76">
        <f>APENs_summary!R471</f>
        <v>0</v>
      </c>
    </row>
    <row r="577" spans="1:10" x14ac:dyDescent="0.2">
      <c r="A577" s="13" t="s">
        <v>147</v>
      </c>
      <c r="B577" s="272" t="s">
        <v>493</v>
      </c>
      <c r="C577" s="272" t="str">
        <f>APENs_summary!C472</f>
        <v>08045</v>
      </c>
      <c r="D577" s="272" t="str">
        <f>APENs_summary!J472</f>
        <v>20200256</v>
      </c>
      <c r="E577" s="272" t="str">
        <f>APENs_summary!K472</f>
        <v>Compressor Engines</v>
      </c>
      <c r="F577" s="76">
        <f>APENs_summary!N472</f>
        <v>0</v>
      </c>
      <c r="G577" s="76">
        <f>APENs_summary!O472</f>
        <v>0</v>
      </c>
      <c r="H577" s="76">
        <f>APENs_summary!P472</f>
        <v>0</v>
      </c>
      <c r="I577" s="76">
        <f>APENs_summary!Q472</f>
        <v>0</v>
      </c>
      <c r="J577" s="76">
        <f>APENs_summary!R472</f>
        <v>1.1100000000000001</v>
      </c>
    </row>
    <row r="578" spans="1:10" x14ac:dyDescent="0.2">
      <c r="A578" s="13" t="s">
        <v>147</v>
      </c>
      <c r="B578" s="272" t="s">
        <v>493</v>
      </c>
      <c r="C578" s="272" t="str">
        <f>APENs_summary!C473</f>
        <v>08045</v>
      </c>
      <c r="D578" s="272" t="str">
        <f>APENs_summary!J473</f>
        <v>20200256</v>
      </c>
      <c r="E578" s="272" t="str">
        <f>APENs_summary!K473</f>
        <v>Compressor Engines</v>
      </c>
      <c r="F578" s="76">
        <f>APENs_summary!N473</f>
        <v>0</v>
      </c>
      <c r="G578" s="76">
        <f>APENs_summary!O473</f>
        <v>0</v>
      </c>
      <c r="H578" s="76">
        <f>APENs_summary!P473</f>
        <v>0</v>
      </c>
      <c r="I578" s="76">
        <f>APENs_summary!Q473</f>
        <v>3.4349999999999999E-2</v>
      </c>
      <c r="J578" s="76">
        <f>APENs_summary!R473</f>
        <v>0</v>
      </c>
    </row>
    <row r="579" spans="1:10" x14ac:dyDescent="0.2">
      <c r="A579" s="13" t="s">
        <v>147</v>
      </c>
      <c r="B579" s="272" t="s">
        <v>493</v>
      </c>
      <c r="C579" s="272" t="str">
        <f>APENs_summary!C474</f>
        <v>08045</v>
      </c>
      <c r="D579" s="272" t="str">
        <f>APENs_summary!J474</f>
        <v>20200256</v>
      </c>
      <c r="E579" s="272" t="str">
        <f>APENs_summary!K474</f>
        <v>Compressor Engines</v>
      </c>
      <c r="F579" s="76">
        <f>APENs_summary!N474</f>
        <v>0</v>
      </c>
      <c r="G579" s="76">
        <f>APENs_summary!O474</f>
        <v>3.2</v>
      </c>
      <c r="H579" s="76">
        <f>APENs_summary!P474</f>
        <v>0</v>
      </c>
      <c r="I579" s="76">
        <f>APENs_summary!Q474</f>
        <v>0</v>
      </c>
      <c r="J579" s="76">
        <f>APENs_summary!R474</f>
        <v>0</v>
      </c>
    </row>
    <row r="580" spans="1:10" x14ac:dyDescent="0.2">
      <c r="A580" s="13" t="s">
        <v>147</v>
      </c>
      <c r="B580" s="272" t="s">
        <v>493</v>
      </c>
      <c r="C580" s="272" t="str">
        <f>APENs_summary!C475</f>
        <v>08045</v>
      </c>
      <c r="D580" s="272" t="str">
        <f>APENs_summary!J475</f>
        <v>20200256</v>
      </c>
      <c r="E580" s="272" t="str">
        <f>APENs_summary!K475</f>
        <v>Compressor Engines</v>
      </c>
      <c r="F580" s="76">
        <f>APENs_summary!N475</f>
        <v>0</v>
      </c>
      <c r="G580" s="76">
        <f>APENs_summary!O475</f>
        <v>0</v>
      </c>
      <c r="H580" s="76">
        <f>APENs_summary!P475</f>
        <v>16.2</v>
      </c>
      <c r="I580" s="76">
        <f>APENs_summary!Q475</f>
        <v>0</v>
      </c>
      <c r="J580" s="76">
        <f>APENs_summary!R475</f>
        <v>0</v>
      </c>
    </row>
    <row r="581" spans="1:10" x14ac:dyDescent="0.2">
      <c r="A581" s="13" t="s">
        <v>147</v>
      </c>
      <c r="B581" s="272" t="s">
        <v>493</v>
      </c>
      <c r="C581" s="272" t="str">
        <f>APENs_summary!C476</f>
        <v>08045</v>
      </c>
      <c r="D581" s="272" t="str">
        <f>APENs_summary!J476</f>
        <v>20200256</v>
      </c>
      <c r="E581" s="272" t="str">
        <f>APENs_summary!K476</f>
        <v>Compressor Engines</v>
      </c>
      <c r="F581" s="76">
        <f>APENs_summary!N476</f>
        <v>12.2</v>
      </c>
      <c r="G581" s="76">
        <f>APENs_summary!O476</f>
        <v>0</v>
      </c>
      <c r="H581" s="76">
        <f>APENs_summary!P476</f>
        <v>0</v>
      </c>
      <c r="I581" s="76">
        <f>APENs_summary!Q476</f>
        <v>0</v>
      </c>
      <c r="J581" s="76">
        <f>APENs_summary!R476</f>
        <v>0</v>
      </c>
    </row>
    <row r="582" spans="1:10" x14ac:dyDescent="0.2">
      <c r="A582" s="13" t="s">
        <v>147</v>
      </c>
      <c r="B582" s="272" t="s">
        <v>493</v>
      </c>
      <c r="C582" s="272" t="str">
        <f>APENs_summary!C477</f>
        <v>08045</v>
      </c>
      <c r="D582" s="272" t="str">
        <f>APENs_summary!J477</f>
        <v>20200256</v>
      </c>
      <c r="E582" s="272" t="str">
        <f>APENs_summary!K477</f>
        <v>Compressor Engines</v>
      </c>
      <c r="F582" s="76">
        <f>APENs_summary!N477</f>
        <v>0</v>
      </c>
      <c r="G582" s="76">
        <f>APENs_summary!O477</f>
        <v>0</v>
      </c>
      <c r="H582" s="76">
        <f>APENs_summary!P477</f>
        <v>0</v>
      </c>
      <c r="I582" s="76">
        <f>APENs_summary!Q477</f>
        <v>0</v>
      </c>
      <c r="J582" s="76">
        <f>APENs_summary!R477</f>
        <v>1.1100000000000001</v>
      </c>
    </row>
    <row r="583" spans="1:10" x14ac:dyDescent="0.2">
      <c r="A583" s="13" t="s">
        <v>147</v>
      </c>
      <c r="B583" s="272" t="s">
        <v>493</v>
      </c>
      <c r="C583" s="272" t="str">
        <f>APENs_summary!C478</f>
        <v>08045</v>
      </c>
      <c r="D583" s="272" t="str">
        <f>APENs_summary!J478</f>
        <v>20200256</v>
      </c>
      <c r="E583" s="272" t="str">
        <f>APENs_summary!K478</f>
        <v>Compressor Engines</v>
      </c>
      <c r="F583" s="76">
        <f>APENs_summary!N478</f>
        <v>0</v>
      </c>
      <c r="G583" s="76">
        <f>APENs_summary!O478</f>
        <v>0</v>
      </c>
      <c r="H583" s="76">
        <f>APENs_summary!P478</f>
        <v>0</v>
      </c>
      <c r="I583" s="76">
        <f>APENs_summary!Q478</f>
        <v>0.03</v>
      </c>
      <c r="J583" s="76">
        <f>APENs_summary!R478</f>
        <v>0</v>
      </c>
    </row>
    <row r="584" spans="1:10" x14ac:dyDescent="0.2">
      <c r="A584" s="13" t="s">
        <v>147</v>
      </c>
      <c r="B584" s="272" t="s">
        <v>493</v>
      </c>
      <c r="C584" s="272" t="str">
        <f>APENs_summary!C479</f>
        <v>08045</v>
      </c>
      <c r="D584" s="272" t="str">
        <f>APENs_summary!J479</f>
        <v>20200256</v>
      </c>
      <c r="E584" s="272" t="str">
        <f>APENs_summary!K479</f>
        <v>Compressor Engines</v>
      </c>
      <c r="F584" s="76">
        <f>APENs_summary!N479</f>
        <v>0</v>
      </c>
      <c r="G584" s="76">
        <f>APENs_summary!O479</f>
        <v>3.2</v>
      </c>
      <c r="H584" s="76">
        <f>APENs_summary!P479</f>
        <v>0</v>
      </c>
      <c r="I584" s="76">
        <f>APENs_summary!Q479</f>
        <v>0</v>
      </c>
      <c r="J584" s="76">
        <f>APENs_summary!R479</f>
        <v>0</v>
      </c>
    </row>
    <row r="585" spans="1:10" x14ac:dyDescent="0.2">
      <c r="A585" s="13" t="s">
        <v>147</v>
      </c>
      <c r="B585" s="272" t="s">
        <v>493</v>
      </c>
      <c r="C585" s="272" t="str">
        <f>APENs_summary!C480</f>
        <v>08045</v>
      </c>
      <c r="D585" s="272" t="str">
        <f>APENs_summary!J480</f>
        <v>20200256</v>
      </c>
      <c r="E585" s="272" t="str">
        <f>APENs_summary!K480</f>
        <v>Compressor Engines</v>
      </c>
      <c r="F585" s="76">
        <f>APENs_summary!N480</f>
        <v>0</v>
      </c>
      <c r="G585" s="76">
        <f>APENs_summary!O480</f>
        <v>0</v>
      </c>
      <c r="H585" s="76">
        <f>APENs_summary!P480</f>
        <v>16.2</v>
      </c>
      <c r="I585" s="76">
        <f>APENs_summary!Q480</f>
        <v>0</v>
      </c>
      <c r="J585" s="76">
        <f>APENs_summary!R480</f>
        <v>0</v>
      </c>
    </row>
    <row r="586" spans="1:10" x14ac:dyDescent="0.2">
      <c r="A586" s="13" t="s">
        <v>147</v>
      </c>
      <c r="B586" s="272" t="s">
        <v>493</v>
      </c>
      <c r="C586" s="272" t="str">
        <f>APENs_summary!C481</f>
        <v>08045</v>
      </c>
      <c r="D586" s="272" t="str">
        <f>APENs_summary!J481</f>
        <v>20200256</v>
      </c>
      <c r="E586" s="272" t="str">
        <f>APENs_summary!K481</f>
        <v>Compressor Engines</v>
      </c>
      <c r="F586" s="76">
        <f>APENs_summary!N481</f>
        <v>12.2</v>
      </c>
      <c r="G586" s="76">
        <f>APENs_summary!O481</f>
        <v>0</v>
      </c>
      <c r="H586" s="76">
        <f>APENs_summary!P481</f>
        <v>0</v>
      </c>
      <c r="I586" s="76">
        <f>APENs_summary!Q481</f>
        <v>0</v>
      </c>
      <c r="J586" s="76">
        <f>APENs_summary!R481</f>
        <v>0</v>
      </c>
    </row>
    <row r="587" spans="1:10" x14ac:dyDescent="0.2">
      <c r="A587" s="13" t="s">
        <v>147</v>
      </c>
      <c r="B587" s="272" t="s">
        <v>493</v>
      </c>
      <c r="C587" s="272" t="str">
        <f>APENs_summary!C482</f>
        <v>08045</v>
      </c>
      <c r="D587" s="272" t="str">
        <f>APENs_summary!J482</f>
        <v>20200256</v>
      </c>
      <c r="E587" s="272" t="str">
        <f>APENs_summary!K482</f>
        <v>Compressor Engines</v>
      </c>
      <c r="F587" s="76">
        <f>APENs_summary!N482</f>
        <v>0</v>
      </c>
      <c r="G587" s="76">
        <f>APENs_summary!O482</f>
        <v>0</v>
      </c>
      <c r="H587" s="76">
        <f>APENs_summary!P482</f>
        <v>0</v>
      </c>
      <c r="I587" s="76">
        <f>APENs_summary!Q482</f>
        <v>0</v>
      </c>
      <c r="J587" s="76">
        <f>APENs_summary!R482</f>
        <v>1.1000000000000001</v>
      </c>
    </row>
    <row r="588" spans="1:10" x14ac:dyDescent="0.2">
      <c r="A588" s="13" t="s">
        <v>147</v>
      </c>
      <c r="B588" s="272" t="s">
        <v>493</v>
      </c>
      <c r="C588" s="272" t="str">
        <f>APENs_summary!C483</f>
        <v>08045</v>
      </c>
      <c r="D588" s="272" t="str">
        <f>APENs_summary!J483</f>
        <v>20200256</v>
      </c>
      <c r="E588" s="272" t="str">
        <f>APENs_summary!K483</f>
        <v>Compressor Engines</v>
      </c>
      <c r="F588" s="76">
        <f>APENs_summary!N483</f>
        <v>0</v>
      </c>
      <c r="G588" s="76">
        <f>APENs_summary!O483</f>
        <v>0</v>
      </c>
      <c r="H588" s="76">
        <f>APENs_summary!P483</f>
        <v>0</v>
      </c>
      <c r="I588" s="76">
        <f>APENs_summary!Q483</f>
        <v>0.03</v>
      </c>
      <c r="J588" s="76">
        <f>APENs_summary!R483</f>
        <v>0</v>
      </c>
    </row>
    <row r="589" spans="1:10" x14ac:dyDescent="0.2">
      <c r="A589" s="13" t="s">
        <v>147</v>
      </c>
      <c r="B589" s="272" t="s">
        <v>493</v>
      </c>
      <c r="C589" s="272" t="str">
        <f>APENs_summary!C484</f>
        <v>08045</v>
      </c>
      <c r="D589" s="272" t="str">
        <f>APENs_summary!J484</f>
        <v>20200256</v>
      </c>
      <c r="E589" s="272" t="str">
        <f>APENs_summary!K484</f>
        <v>Compressor Engines</v>
      </c>
      <c r="F589" s="76">
        <f>APENs_summary!N484</f>
        <v>0</v>
      </c>
      <c r="G589" s="76">
        <f>APENs_summary!O484</f>
        <v>3.2</v>
      </c>
      <c r="H589" s="76">
        <f>APENs_summary!P484</f>
        <v>0</v>
      </c>
      <c r="I589" s="76">
        <f>APENs_summary!Q484</f>
        <v>0</v>
      </c>
      <c r="J589" s="76">
        <f>APENs_summary!R484</f>
        <v>0</v>
      </c>
    </row>
    <row r="590" spans="1:10" x14ac:dyDescent="0.2">
      <c r="A590" s="13" t="s">
        <v>147</v>
      </c>
      <c r="B590" s="272" t="s">
        <v>493</v>
      </c>
      <c r="C590" s="272" t="str">
        <f>APENs_summary!C485</f>
        <v>08045</v>
      </c>
      <c r="D590" s="272" t="str">
        <f>APENs_summary!J485</f>
        <v>31000203</v>
      </c>
      <c r="E590" s="272" t="str">
        <f>APENs_summary!K485</f>
        <v>Compressor Engines</v>
      </c>
      <c r="F590" s="76">
        <f>APENs_summary!N485</f>
        <v>0</v>
      </c>
      <c r="G590" s="76">
        <f>APENs_summary!O485</f>
        <v>0</v>
      </c>
      <c r="H590" s="76">
        <f>APENs_summary!P485</f>
        <v>24.33</v>
      </c>
      <c r="I590" s="76">
        <f>APENs_summary!Q485</f>
        <v>0</v>
      </c>
      <c r="J590" s="76">
        <f>APENs_summary!R485</f>
        <v>0</v>
      </c>
    </row>
    <row r="591" spans="1:10" x14ac:dyDescent="0.2">
      <c r="A591" s="13" t="s">
        <v>147</v>
      </c>
      <c r="B591" s="272" t="s">
        <v>493</v>
      </c>
      <c r="C591" s="272" t="str">
        <f>APENs_summary!C486</f>
        <v>08045</v>
      </c>
      <c r="D591" s="272" t="str">
        <f>APENs_summary!J486</f>
        <v>31000203</v>
      </c>
      <c r="E591" s="272" t="str">
        <f>APENs_summary!K486</f>
        <v>Compressor Engines</v>
      </c>
      <c r="F591" s="76">
        <f>APENs_summary!N486</f>
        <v>24.33</v>
      </c>
      <c r="G591" s="76">
        <f>APENs_summary!O486</f>
        <v>0</v>
      </c>
      <c r="H591" s="76">
        <f>APENs_summary!P486</f>
        <v>0</v>
      </c>
      <c r="I591" s="76">
        <f>APENs_summary!Q486</f>
        <v>0</v>
      </c>
      <c r="J591" s="76">
        <f>APENs_summary!R486</f>
        <v>0</v>
      </c>
    </row>
    <row r="592" spans="1:10" x14ac:dyDescent="0.2">
      <c r="A592" s="13" t="s">
        <v>147</v>
      </c>
      <c r="B592" s="272" t="s">
        <v>493</v>
      </c>
      <c r="C592" s="272" t="str">
        <f>APENs_summary!C487</f>
        <v>08045</v>
      </c>
      <c r="D592" s="272" t="str">
        <f>APENs_summary!J487</f>
        <v>31000203</v>
      </c>
      <c r="E592" s="272" t="str">
        <f>APENs_summary!K487</f>
        <v>Compressor Engines</v>
      </c>
      <c r="F592" s="76">
        <f>APENs_summary!N487</f>
        <v>0</v>
      </c>
      <c r="G592" s="76">
        <f>APENs_summary!O487</f>
        <v>0</v>
      </c>
      <c r="H592" s="76">
        <f>APENs_summary!P487</f>
        <v>0</v>
      </c>
      <c r="I592" s="76">
        <f>APENs_summary!Q487</f>
        <v>0</v>
      </c>
      <c r="J592" s="76">
        <f>APENs_summary!R487</f>
        <v>1.1100000000000001</v>
      </c>
    </row>
    <row r="593" spans="1:10" x14ac:dyDescent="0.2">
      <c r="A593" s="13" t="s">
        <v>147</v>
      </c>
      <c r="B593" s="272" t="s">
        <v>493</v>
      </c>
      <c r="C593" s="272" t="str">
        <f>APENs_summary!C488</f>
        <v>08045</v>
      </c>
      <c r="D593" s="272" t="str">
        <f>APENs_summary!J488</f>
        <v>31000203</v>
      </c>
      <c r="E593" s="272" t="str">
        <f>APENs_summary!K488</f>
        <v>Compressor Engines</v>
      </c>
      <c r="F593" s="76">
        <f>APENs_summary!N488</f>
        <v>0</v>
      </c>
      <c r="G593" s="76">
        <f>APENs_summary!O488</f>
        <v>0</v>
      </c>
      <c r="H593" s="76">
        <f>APENs_summary!P488</f>
        <v>0</v>
      </c>
      <c r="I593" s="76">
        <f>APENs_summary!Q488</f>
        <v>0</v>
      </c>
      <c r="J593" s="76">
        <f>APENs_summary!R488</f>
        <v>0</v>
      </c>
    </row>
    <row r="594" spans="1:10" x14ac:dyDescent="0.2">
      <c r="A594" s="13" t="s">
        <v>147</v>
      </c>
      <c r="B594" s="272" t="s">
        <v>493</v>
      </c>
      <c r="C594" s="272" t="str">
        <f>APENs_summary!C489</f>
        <v>08045</v>
      </c>
      <c r="D594" s="272" t="str">
        <f>APENs_summary!J489</f>
        <v>31000203</v>
      </c>
      <c r="E594" s="272" t="str">
        <f>APENs_summary!K489</f>
        <v>Compressor Engines</v>
      </c>
      <c r="F594" s="76">
        <f>APENs_summary!N489</f>
        <v>0</v>
      </c>
      <c r="G594" s="76">
        <f>APENs_summary!O489</f>
        <v>0</v>
      </c>
      <c r="H594" s="76">
        <f>APENs_summary!P489</f>
        <v>0</v>
      </c>
      <c r="I594" s="76">
        <f>APENs_summary!Q489</f>
        <v>0.3</v>
      </c>
      <c r="J594" s="76">
        <f>APENs_summary!R489</f>
        <v>0</v>
      </c>
    </row>
    <row r="595" spans="1:10" x14ac:dyDescent="0.2">
      <c r="A595" s="13" t="s">
        <v>147</v>
      </c>
      <c r="B595" s="272" t="s">
        <v>493</v>
      </c>
      <c r="C595" s="272" t="str">
        <f>APENs_summary!C490</f>
        <v>08045</v>
      </c>
      <c r="D595" s="272" t="str">
        <f>APENs_summary!J490</f>
        <v>31000203</v>
      </c>
      <c r="E595" s="272" t="str">
        <f>APENs_summary!K490</f>
        <v>Compressor Engines</v>
      </c>
      <c r="F595" s="76">
        <f>APENs_summary!N490</f>
        <v>0</v>
      </c>
      <c r="G595" s="76">
        <f>APENs_summary!O490</f>
        <v>3.2</v>
      </c>
      <c r="H595" s="76">
        <f>APENs_summary!P490</f>
        <v>0</v>
      </c>
      <c r="I595" s="76">
        <f>APENs_summary!Q490</f>
        <v>0</v>
      </c>
      <c r="J595" s="76">
        <f>APENs_summary!R490</f>
        <v>0</v>
      </c>
    </row>
    <row r="596" spans="1:10" x14ac:dyDescent="0.2">
      <c r="A596" s="13" t="s">
        <v>147</v>
      </c>
      <c r="B596" s="272" t="s">
        <v>493</v>
      </c>
      <c r="C596" s="272" t="str">
        <f>APENs_summary!C491</f>
        <v>08045</v>
      </c>
      <c r="D596" s="272" t="str">
        <f>APENs_summary!J491</f>
        <v>31000205</v>
      </c>
      <c r="E596" s="272" t="str">
        <f>APENs_summary!K491</f>
        <v>Natural Gas Production, Flares</v>
      </c>
      <c r="F596" s="76">
        <f>APENs_summary!N491</f>
        <v>0</v>
      </c>
      <c r="G596" s="76">
        <f>APENs_summary!O491</f>
        <v>0</v>
      </c>
      <c r="H596" s="76">
        <f>APENs_summary!P491</f>
        <v>9.84</v>
      </c>
      <c r="I596" s="76">
        <f>APENs_summary!Q491</f>
        <v>0</v>
      </c>
      <c r="J596" s="76">
        <f>APENs_summary!R491</f>
        <v>0</v>
      </c>
    </row>
    <row r="597" spans="1:10" x14ac:dyDescent="0.2">
      <c r="A597" s="13" t="s">
        <v>147</v>
      </c>
      <c r="B597" s="272" t="s">
        <v>493</v>
      </c>
      <c r="C597" s="272" t="str">
        <f>APENs_summary!C492</f>
        <v>08045</v>
      </c>
      <c r="D597" s="272" t="str">
        <f>APENs_summary!J492</f>
        <v>31000205</v>
      </c>
      <c r="E597" s="272" t="str">
        <f>APENs_summary!K492</f>
        <v>Natural Gas Production, Flares</v>
      </c>
      <c r="F597" s="76">
        <f>APENs_summary!N492</f>
        <v>4.93</v>
      </c>
      <c r="G597" s="76">
        <f>APENs_summary!O492</f>
        <v>0</v>
      </c>
      <c r="H597" s="76">
        <f>APENs_summary!P492</f>
        <v>0</v>
      </c>
      <c r="I597" s="76">
        <f>APENs_summary!Q492</f>
        <v>0</v>
      </c>
      <c r="J597" s="76">
        <f>APENs_summary!R492</f>
        <v>0</v>
      </c>
    </row>
    <row r="598" spans="1:10" x14ac:dyDescent="0.2">
      <c r="A598" s="13" t="s">
        <v>147</v>
      </c>
      <c r="B598" s="272" t="s">
        <v>493</v>
      </c>
      <c r="C598" s="272" t="str">
        <f>APENs_summary!C493</f>
        <v>08045</v>
      </c>
      <c r="D598" s="272" t="str">
        <f>APENs_summary!J493</f>
        <v>31000304</v>
      </c>
      <c r="E598" s="272" t="str">
        <f>APENs_summary!K493</f>
        <v>Glycol Dehydrator</v>
      </c>
      <c r="F598" s="76">
        <f>APENs_summary!N493</f>
        <v>0</v>
      </c>
      <c r="G598" s="76">
        <f>APENs_summary!O493</f>
        <v>9.5</v>
      </c>
      <c r="H598" s="76">
        <f>APENs_summary!P493</f>
        <v>0</v>
      </c>
      <c r="I598" s="76">
        <f>APENs_summary!Q493</f>
        <v>0</v>
      </c>
      <c r="J598" s="76">
        <f>APENs_summary!R493</f>
        <v>0</v>
      </c>
    </row>
    <row r="599" spans="1:10" x14ac:dyDescent="0.2">
      <c r="A599" s="13" t="s">
        <v>147</v>
      </c>
      <c r="B599" s="272" t="s">
        <v>493</v>
      </c>
      <c r="C599" s="272" t="str">
        <f>APENs_summary!C494</f>
        <v>08045</v>
      </c>
      <c r="D599" s="272" t="str">
        <f>APENs_summary!J494</f>
        <v>31000304</v>
      </c>
      <c r="E599" s="272" t="str">
        <f>APENs_summary!K494</f>
        <v>Glycol Dehydrator</v>
      </c>
      <c r="F599" s="76">
        <f>APENs_summary!N494</f>
        <v>0</v>
      </c>
      <c r="G599" s="76">
        <f>APENs_summary!O494</f>
        <v>9.5</v>
      </c>
      <c r="H599" s="76">
        <f>APENs_summary!P494</f>
        <v>0</v>
      </c>
      <c r="I599" s="76">
        <f>APENs_summary!Q494</f>
        <v>0</v>
      </c>
      <c r="J599" s="76">
        <f>APENs_summary!R494</f>
        <v>0</v>
      </c>
    </row>
    <row r="600" spans="1:10" x14ac:dyDescent="0.2">
      <c r="A600" s="13" t="s">
        <v>147</v>
      </c>
      <c r="B600" s="272" t="s">
        <v>493</v>
      </c>
      <c r="C600" s="272" t="str">
        <f>APENs_summary!C495</f>
        <v>08045</v>
      </c>
      <c r="D600" s="272" t="str">
        <f>APENs_summary!J495</f>
        <v>31000304</v>
      </c>
      <c r="E600" s="272" t="str">
        <f>APENs_summary!K495</f>
        <v>Glycol Dehydrator</v>
      </c>
      <c r="F600" s="76">
        <f>APENs_summary!N495</f>
        <v>0</v>
      </c>
      <c r="G600" s="76">
        <f>APENs_summary!O495</f>
        <v>9.5</v>
      </c>
      <c r="H600" s="76">
        <f>APENs_summary!P495</f>
        <v>0</v>
      </c>
      <c r="I600" s="76">
        <f>APENs_summary!Q495</f>
        <v>0</v>
      </c>
      <c r="J600" s="76">
        <f>APENs_summary!R495</f>
        <v>0</v>
      </c>
    </row>
    <row r="601" spans="1:10" x14ac:dyDescent="0.2">
      <c r="A601" s="13" t="s">
        <v>147</v>
      </c>
      <c r="B601" s="272" t="s">
        <v>493</v>
      </c>
      <c r="C601" s="272" t="str">
        <f>APENs_summary!C496</f>
        <v>08045</v>
      </c>
      <c r="D601" s="272" t="str">
        <f>APENs_summary!J496</f>
        <v>31000304</v>
      </c>
      <c r="E601" s="272" t="str">
        <f>APENs_summary!K496</f>
        <v>Glycol Dehydrator</v>
      </c>
      <c r="F601" s="76">
        <f>APENs_summary!N496</f>
        <v>0</v>
      </c>
      <c r="G601" s="76">
        <f>APENs_summary!O496</f>
        <v>9.5</v>
      </c>
      <c r="H601" s="76">
        <f>APENs_summary!P496</f>
        <v>0</v>
      </c>
      <c r="I601" s="76">
        <f>APENs_summary!Q496</f>
        <v>0</v>
      </c>
      <c r="J601" s="76">
        <f>APENs_summary!R496</f>
        <v>0</v>
      </c>
    </row>
    <row r="602" spans="1:10" x14ac:dyDescent="0.2">
      <c r="A602" s="13" t="s">
        <v>147</v>
      </c>
      <c r="B602" s="272" t="s">
        <v>493</v>
      </c>
      <c r="C602" s="272" t="str">
        <f>APENs_summary!C497</f>
        <v>08045</v>
      </c>
      <c r="D602" s="272" t="str">
        <f>APENs_summary!J497</f>
        <v>31088801</v>
      </c>
      <c r="E602" s="272" t="str">
        <f>APENs_summary!K497</f>
        <v>Permitted Fugitives</v>
      </c>
      <c r="F602" s="76">
        <f>APENs_summary!N497</f>
        <v>0</v>
      </c>
      <c r="G602" s="76">
        <f>APENs_summary!O497</f>
        <v>29.05</v>
      </c>
      <c r="H602" s="76">
        <f>APENs_summary!P497</f>
        <v>0</v>
      </c>
      <c r="I602" s="76">
        <f>APENs_summary!Q497</f>
        <v>0</v>
      </c>
      <c r="J602" s="76">
        <f>APENs_summary!R497</f>
        <v>0</v>
      </c>
    </row>
    <row r="603" spans="1:10" x14ac:dyDescent="0.2">
      <c r="A603" s="13" t="s">
        <v>147</v>
      </c>
      <c r="B603" s="272" t="s">
        <v>493</v>
      </c>
      <c r="C603" s="272" t="str">
        <f>APENs_summary!C498</f>
        <v>08045</v>
      </c>
      <c r="D603" s="272" t="str">
        <f>APENs_summary!J498</f>
        <v>40400311</v>
      </c>
      <c r="E603" s="272" t="str">
        <f>APENs_summary!K498</f>
        <v>Condensate Tanks</v>
      </c>
      <c r="F603" s="76">
        <f>APENs_summary!N498</f>
        <v>0</v>
      </c>
      <c r="G603" s="76">
        <f>APENs_summary!O498</f>
        <v>91.331511969186735</v>
      </c>
      <c r="H603" s="76">
        <f>APENs_summary!P498</f>
        <v>0</v>
      </c>
      <c r="I603" s="76">
        <f>APENs_summary!Q498</f>
        <v>0</v>
      </c>
      <c r="J603" s="76">
        <f>APENs_summary!R498</f>
        <v>0</v>
      </c>
    </row>
    <row r="604" spans="1:10" x14ac:dyDescent="0.2">
      <c r="A604" s="13" t="s">
        <v>147</v>
      </c>
      <c r="B604" s="272" t="s">
        <v>493</v>
      </c>
      <c r="C604" s="272" t="str">
        <f>APENs_summary!C499</f>
        <v>08045</v>
      </c>
      <c r="D604" s="272" t="str">
        <f>APENs_summary!J499</f>
        <v>40400311</v>
      </c>
      <c r="E604" s="272" t="str">
        <f>APENs_summary!K499</f>
        <v>Tank Losses</v>
      </c>
      <c r="F604" s="76">
        <f>APENs_summary!N499</f>
        <v>0</v>
      </c>
      <c r="G604" s="76">
        <f>APENs_summary!O499</f>
        <v>2.86</v>
      </c>
      <c r="H604" s="76">
        <f>APENs_summary!P499</f>
        <v>0</v>
      </c>
      <c r="I604" s="76">
        <f>APENs_summary!Q499</f>
        <v>0</v>
      </c>
      <c r="J604" s="76">
        <f>APENs_summary!R499</f>
        <v>0</v>
      </c>
    </row>
    <row r="605" spans="1:10" x14ac:dyDescent="0.2">
      <c r="A605" s="13" t="s">
        <v>147</v>
      </c>
      <c r="B605" s="272" t="s">
        <v>493</v>
      </c>
      <c r="C605" s="272" t="str">
        <f>APENs_summary!C500</f>
        <v>08045</v>
      </c>
      <c r="D605" s="272" t="str">
        <f>APENs_summary!J500</f>
        <v>31000301</v>
      </c>
      <c r="E605" s="272" t="str">
        <f>APENs_summary!K500</f>
        <v>Glycol Dehydrator</v>
      </c>
      <c r="F605" s="76">
        <f>APENs_summary!N500</f>
        <v>0</v>
      </c>
      <c r="G605" s="76">
        <f>APENs_summary!O500</f>
        <v>1.9</v>
      </c>
      <c r="H605" s="76">
        <f>APENs_summary!P500</f>
        <v>0</v>
      </c>
      <c r="I605" s="76">
        <f>APENs_summary!Q500</f>
        <v>0</v>
      </c>
      <c r="J605" s="76">
        <f>APENs_summary!R500</f>
        <v>0</v>
      </c>
    </row>
    <row r="606" spans="1:10" x14ac:dyDescent="0.2">
      <c r="A606" s="13" t="s">
        <v>147</v>
      </c>
      <c r="B606" s="272" t="s">
        <v>493</v>
      </c>
      <c r="C606" s="272" t="str">
        <f>APENs_summary!C501</f>
        <v>08045</v>
      </c>
      <c r="D606" s="272" t="str">
        <f>APENs_summary!J501</f>
        <v>31000301</v>
      </c>
      <c r="E606" s="272" t="str">
        <f>APENs_summary!K501</f>
        <v>Glycol Dehydrator</v>
      </c>
      <c r="F606" s="76">
        <f>APENs_summary!N501</f>
        <v>0</v>
      </c>
      <c r="G606" s="76">
        <f>APENs_summary!O501</f>
        <v>3.49</v>
      </c>
      <c r="H606" s="76">
        <f>APENs_summary!P501</f>
        <v>0</v>
      </c>
      <c r="I606" s="76">
        <f>APENs_summary!Q501</f>
        <v>0</v>
      </c>
      <c r="J606" s="76">
        <f>APENs_summary!R501</f>
        <v>0</v>
      </c>
    </row>
    <row r="607" spans="1:10" x14ac:dyDescent="0.2">
      <c r="A607" s="13" t="s">
        <v>147</v>
      </c>
      <c r="B607" s="272" t="s">
        <v>493</v>
      </c>
      <c r="C607" s="272" t="str">
        <f>APENs_summary!C502</f>
        <v>08045</v>
      </c>
      <c r="D607" s="272" t="str">
        <f>APENs_summary!J502</f>
        <v>31000301</v>
      </c>
      <c r="E607" s="272" t="str">
        <f>APENs_summary!K502</f>
        <v>Glycol Dehydrator</v>
      </c>
      <c r="F607" s="76">
        <f>APENs_summary!N502</f>
        <v>0</v>
      </c>
      <c r="G607" s="76">
        <f>APENs_summary!O502</f>
        <v>2.57</v>
      </c>
      <c r="H607" s="76">
        <f>APENs_summary!P502</f>
        <v>0</v>
      </c>
      <c r="I607" s="76">
        <f>APENs_summary!Q502</f>
        <v>0</v>
      </c>
      <c r="J607" s="76">
        <f>APENs_summary!R502</f>
        <v>0</v>
      </c>
    </row>
    <row r="608" spans="1:10" x14ac:dyDescent="0.2">
      <c r="A608" s="13" t="s">
        <v>147</v>
      </c>
      <c r="B608" s="272" t="s">
        <v>493</v>
      </c>
      <c r="C608" s="272" t="str">
        <f>APENs_summary!C503</f>
        <v>08045</v>
      </c>
      <c r="D608" s="272" t="str">
        <f>APENs_summary!J503</f>
        <v>31000301</v>
      </c>
      <c r="E608" s="272" t="str">
        <f>APENs_summary!K503</f>
        <v>Glycol Dehydrator</v>
      </c>
      <c r="F608" s="76">
        <f>APENs_summary!N503</f>
        <v>0</v>
      </c>
      <c r="G608" s="76">
        <f>APENs_summary!O503</f>
        <v>2.0825</v>
      </c>
      <c r="H608" s="76">
        <f>APENs_summary!P503</f>
        <v>0</v>
      </c>
      <c r="I608" s="76">
        <f>APENs_summary!Q503</f>
        <v>0</v>
      </c>
      <c r="J608" s="76">
        <f>APENs_summary!R503</f>
        <v>0</v>
      </c>
    </row>
    <row r="609" spans="1:10" x14ac:dyDescent="0.2">
      <c r="A609" s="13" t="s">
        <v>147</v>
      </c>
      <c r="B609" s="272" t="s">
        <v>493</v>
      </c>
      <c r="C609" s="272" t="str">
        <f>APENs_summary!C504</f>
        <v>08045</v>
      </c>
      <c r="D609" s="272" t="str">
        <f>APENs_summary!J504</f>
        <v>31000301</v>
      </c>
      <c r="E609" s="272" t="str">
        <f>APENs_summary!K504</f>
        <v>Glycol Dehydrator</v>
      </c>
      <c r="F609" s="76">
        <f>APENs_summary!N504</f>
        <v>0</v>
      </c>
      <c r="G609" s="76">
        <f>APENs_summary!O504</f>
        <v>1.45</v>
      </c>
      <c r="H609" s="76">
        <f>APENs_summary!P504</f>
        <v>0</v>
      </c>
      <c r="I609" s="76">
        <f>APENs_summary!Q504</f>
        <v>0</v>
      </c>
      <c r="J609" s="76">
        <f>APENs_summary!R504</f>
        <v>0</v>
      </c>
    </row>
    <row r="610" spans="1:10" x14ac:dyDescent="0.2">
      <c r="A610" s="13" t="s">
        <v>147</v>
      </c>
      <c r="B610" s="272" t="s">
        <v>493</v>
      </c>
      <c r="C610" s="272" t="str">
        <f>APENs_summary!C505</f>
        <v>08045</v>
      </c>
      <c r="D610" s="272" t="str">
        <f>APENs_summary!J505</f>
        <v>31000301</v>
      </c>
      <c r="E610" s="272" t="str">
        <f>APENs_summary!K505</f>
        <v>Glycol Dehydrator</v>
      </c>
      <c r="F610" s="76">
        <f>APENs_summary!N505</f>
        <v>0</v>
      </c>
      <c r="G610" s="76">
        <f>APENs_summary!O505</f>
        <v>1.44</v>
      </c>
      <c r="H610" s="76">
        <f>APENs_summary!P505</f>
        <v>0</v>
      </c>
      <c r="I610" s="76">
        <f>APENs_summary!Q505</f>
        <v>0</v>
      </c>
      <c r="J610" s="76">
        <f>APENs_summary!R505</f>
        <v>0</v>
      </c>
    </row>
    <row r="611" spans="1:10" x14ac:dyDescent="0.2">
      <c r="A611" s="13" t="s">
        <v>147</v>
      </c>
      <c r="B611" s="272" t="s">
        <v>493</v>
      </c>
      <c r="C611" s="272" t="str">
        <f>APENs_summary!C506</f>
        <v>08045</v>
      </c>
      <c r="D611" s="272" t="str">
        <f>APENs_summary!J506</f>
        <v>31000304</v>
      </c>
      <c r="E611" s="272" t="str">
        <f>APENs_summary!K506</f>
        <v>Glycol Dehydrator</v>
      </c>
      <c r="F611" s="76">
        <f>APENs_summary!N506</f>
        <v>0</v>
      </c>
      <c r="G611" s="76">
        <f>APENs_summary!O506</f>
        <v>2.121</v>
      </c>
      <c r="H611" s="76">
        <f>APENs_summary!P506</f>
        <v>0</v>
      </c>
      <c r="I611" s="76">
        <f>APENs_summary!Q506</f>
        <v>0</v>
      </c>
      <c r="J611" s="76">
        <f>APENs_summary!R506</f>
        <v>0</v>
      </c>
    </row>
    <row r="612" spans="1:10" x14ac:dyDescent="0.2">
      <c r="A612" s="13" t="s">
        <v>147</v>
      </c>
      <c r="B612" s="272" t="s">
        <v>493</v>
      </c>
      <c r="C612" s="272" t="str">
        <f>APENs_summary!C507</f>
        <v>08045</v>
      </c>
      <c r="D612" s="272" t="str">
        <f>APENs_summary!J507</f>
        <v>31000227</v>
      </c>
      <c r="E612" s="272" t="str">
        <f>APENs_summary!K507</f>
        <v>Glycol Dehydrator</v>
      </c>
      <c r="F612" s="76">
        <f>APENs_summary!N507</f>
        <v>0</v>
      </c>
      <c r="G612" s="76">
        <f>APENs_summary!O507</f>
        <v>2.97</v>
      </c>
      <c r="H612" s="76">
        <f>APENs_summary!P507</f>
        <v>0</v>
      </c>
      <c r="I612" s="76">
        <f>APENs_summary!Q507</f>
        <v>0</v>
      </c>
      <c r="J612" s="76">
        <f>APENs_summary!R507</f>
        <v>0</v>
      </c>
    </row>
    <row r="613" spans="1:10" x14ac:dyDescent="0.2">
      <c r="A613" s="13" t="s">
        <v>147</v>
      </c>
      <c r="B613" s="272" t="s">
        <v>493</v>
      </c>
      <c r="C613" s="272" t="str">
        <f>APENs_summary!C508</f>
        <v>08045</v>
      </c>
      <c r="D613" s="272" t="str">
        <f>APENs_summary!J508</f>
        <v>31000227</v>
      </c>
      <c r="E613" s="272" t="str">
        <f>APENs_summary!K508</f>
        <v>Glycol Dehydrator</v>
      </c>
      <c r="F613" s="76">
        <f>APENs_summary!N508</f>
        <v>0</v>
      </c>
      <c r="G613" s="76">
        <f>APENs_summary!O508</f>
        <v>1.87</v>
      </c>
      <c r="H613" s="76">
        <f>APENs_summary!P508</f>
        <v>0</v>
      </c>
      <c r="I613" s="76">
        <f>APENs_summary!Q508</f>
        <v>0</v>
      </c>
      <c r="J613" s="76">
        <f>APENs_summary!R508</f>
        <v>0</v>
      </c>
    </row>
    <row r="614" spans="1:10" x14ac:dyDescent="0.2">
      <c r="A614" s="13" t="s">
        <v>147</v>
      </c>
      <c r="B614" s="272" t="s">
        <v>493</v>
      </c>
      <c r="C614" s="272" t="str">
        <f>APENs_summary!C509</f>
        <v>08045</v>
      </c>
      <c r="D614" s="272" t="str">
        <f>APENs_summary!J509</f>
        <v>31000301</v>
      </c>
      <c r="E614" s="272" t="str">
        <f>APENs_summary!K509</f>
        <v>Glycol Dehydrator</v>
      </c>
      <c r="F614" s="76">
        <f>APENs_summary!N509</f>
        <v>0</v>
      </c>
      <c r="G614" s="76">
        <f>APENs_summary!O509</f>
        <v>7.4</v>
      </c>
      <c r="H614" s="76">
        <f>APENs_summary!P509</f>
        <v>0</v>
      </c>
      <c r="I614" s="76">
        <f>APENs_summary!Q509</f>
        <v>0</v>
      </c>
      <c r="J614" s="76">
        <f>APENs_summary!R509</f>
        <v>0</v>
      </c>
    </row>
    <row r="615" spans="1:10" x14ac:dyDescent="0.2">
      <c r="A615" s="13" t="s">
        <v>147</v>
      </c>
      <c r="B615" s="272" t="s">
        <v>493</v>
      </c>
      <c r="C615" s="272" t="str">
        <f>APENs_summary!C510</f>
        <v>08045</v>
      </c>
      <c r="D615" s="272" t="str">
        <f>APENs_summary!J510</f>
        <v>31000227</v>
      </c>
      <c r="E615" s="272" t="str">
        <f>APENs_summary!K510</f>
        <v>Glycol Dehydrator</v>
      </c>
      <c r="F615" s="76">
        <f>APENs_summary!N510</f>
        <v>0</v>
      </c>
      <c r="G615" s="76">
        <f>APENs_summary!O510</f>
        <v>5.72</v>
      </c>
      <c r="H615" s="76">
        <f>APENs_summary!P510</f>
        <v>0</v>
      </c>
      <c r="I615" s="76">
        <f>APENs_summary!Q510</f>
        <v>0</v>
      </c>
      <c r="J615" s="76">
        <f>APENs_summary!R510</f>
        <v>0</v>
      </c>
    </row>
    <row r="616" spans="1:10" x14ac:dyDescent="0.2">
      <c r="A616" s="13" t="s">
        <v>147</v>
      </c>
      <c r="B616" s="272" t="s">
        <v>493</v>
      </c>
      <c r="C616" s="272" t="str">
        <f>APENs_summary!C511</f>
        <v>08045</v>
      </c>
      <c r="D616" s="272" t="str">
        <f>APENs_summary!J511</f>
        <v>31000227</v>
      </c>
      <c r="E616" s="272" t="str">
        <f>APENs_summary!K511</f>
        <v>Glycol Dehydrator</v>
      </c>
      <c r="F616" s="76">
        <f>APENs_summary!N511</f>
        <v>0</v>
      </c>
      <c r="G616" s="76">
        <f>APENs_summary!O511</f>
        <v>5</v>
      </c>
      <c r="H616" s="76">
        <f>APENs_summary!P511</f>
        <v>0</v>
      </c>
      <c r="I616" s="76">
        <f>APENs_summary!Q511</f>
        <v>0</v>
      </c>
      <c r="J616" s="76">
        <f>APENs_summary!R511</f>
        <v>0</v>
      </c>
    </row>
    <row r="617" spans="1:10" x14ac:dyDescent="0.2">
      <c r="A617" s="13" t="s">
        <v>147</v>
      </c>
      <c r="B617" s="272" t="s">
        <v>493</v>
      </c>
      <c r="C617" s="272" t="str">
        <f>APENs_summary!C512</f>
        <v>08045</v>
      </c>
      <c r="D617" s="272" t="str">
        <f>APENs_summary!J512</f>
        <v>20200202</v>
      </c>
      <c r="E617" s="272" t="str">
        <f>APENs_summary!K512</f>
        <v>Compressor Engines</v>
      </c>
      <c r="F617" s="76">
        <f>APENs_summary!N512</f>
        <v>0</v>
      </c>
      <c r="G617" s="76">
        <f>APENs_summary!O512</f>
        <v>0</v>
      </c>
      <c r="H617" s="76">
        <f>APENs_summary!P512</f>
        <v>22.2</v>
      </c>
      <c r="I617" s="76">
        <f>APENs_summary!Q512</f>
        <v>0</v>
      </c>
      <c r="J617" s="76">
        <f>APENs_summary!R512</f>
        <v>0</v>
      </c>
    </row>
    <row r="618" spans="1:10" x14ac:dyDescent="0.2">
      <c r="A618" s="13" t="s">
        <v>147</v>
      </c>
      <c r="B618" s="272" t="s">
        <v>493</v>
      </c>
      <c r="C618" s="272" t="str">
        <f>APENs_summary!C513</f>
        <v>08045</v>
      </c>
      <c r="D618" s="272" t="str">
        <f>APENs_summary!J513</f>
        <v>20200202</v>
      </c>
      <c r="E618" s="272" t="str">
        <f>APENs_summary!K513</f>
        <v>Compressor Engines</v>
      </c>
      <c r="F618" s="76">
        <f>APENs_summary!N513</f>
        <v>22.2</v>
      </c>
      <c r="G618" s="76">
        <f>APENs_summary!O513</f>
        <v>0</v>
      </c>
      <c r="H618" s="76">
        <f>APENs_summary!P513</f>
        <v>0</v>
      </c>
      <c r="I618" s="76">
        <f>APENs_summary!Q513</f>
        <v>0</v>
      </c>
      <c r="J618" s="76">
        <f>APENs_summary!R513</f>
        <v>0</v>
      </c>
    </row>
    <row r="619" spans="1:10" x14ac:dyDescent="0.2">
      <c r="A619" s="13" t="s">
        <v>147</v>
      </c>
      <c r="B619" s="272" t="s">
        <v>493</v>
      </c>
      <c r="C619" s="272" t="str">
        <f>APENs_summary!C514</f>
        <v>08045</v>
      </c>
      <c r="D619" s="272" t="str">
        <f>APENs_summary!J514</f>
        <v>20200202</v>
      </c>
      <c r="E619" s="272" t="str">
        <f>APENs_summary!K514</f>
        <v>Compressor Engines</v>
      </c>
      <c r="F619" s="76">
        <f>APENs_summary!N514</f>
        <v>0</v>
      </c>
      <c r="G619" s="76">
        <f>APENs_summary!O514</f>
        <v>0</v>
      </c>
      <c r="H619" s="76">
        <f>APENs_summary!P514</f>
        <v>0</v>
      </c>
      <c r="I619" s="76">
        <f>APENs_summary!Q514</f>
        <v>0</v>
      </c>
      <c r="J619" s="76">
        <f>APENs_summary!R514</f>
        <v>0.35949999999999999</v>
      </c>
    </row>
    <row r="620" spans="1:10" x14ac:dyDescent="0.2">
      <c r="A620" s="13" t="s">
        <v>147</v>
      </c>
      <c r="B620" s="272" t="s">
        <v>493</v>
      </c>
      <c r="C620" s="272" t="str">
        <f>APENs_summary!C515</f>
        <v>08045</v>
      </c>
      <c r="D620" s="272" t="str">
        <f>APENs_summary!J515</f>
        <v>20200202</v>
      </c>
      <c r="E620" s="272" t="str">
        <f>APENs_summary!K515</f>
        <v>Compressor Engines</v>
      </c>
      <c r="F620" s="76">
        <f>APENs_summary!N515</f>
        <v>0</v>
      </c>
      <c r="G620" s="76">
        <f>APENs_summary!O515</f>
        <v>0</v>
      </c>
      <c r="H620" s="76">
        <f>APENs_summary!P515</f>
        <v>0</v>
      </c>
      <c r="I620" s="76">
        <f>APENs_summary!Q515</f>
        <v>0</v>
      </c>
      <c r="J620" s="76">
        <f>APENs_summary!R515</f>
        <v>0</v>
      </c>
    </row>
    <row r="621" spans="1:10" x14ac:dyDescent="0.2">
      <c r="A621" s="13" t="s">
        <v>147</v>
      </c>
      <c r="B621" s="272" t="s">
        <v>493</v>
      </c>
      <c r="C621" s="272" t="str">
        <f>APENs_summary!C516</f>
        <v>08045</v>
      </c>
      <c r="D621" s="272" t="str">
        <f>APENs_summary!J516</f>
        <v>20200202</v>
      </c>
      <c r="E621" s="272" t="str">
        <f>APENs_summary!K516</f>
        <v>Compressor Engines</v>
      </c>
      <c r="F621" s="76">
        <f>APENs_summary!N516</f>
        <v>0</v>
      </c>
      <c r="G621" s="76">
        <f>APENs_summary!O516</f>
        <v>0</v>
      </c>
      <c r="H621" s="76">
        <f>APENs_summary!P516</f>
        <v>0</v>
      </c>
      <c r="I621" s="76">
        <f>APENs_summary!Q516</f>
        <v>2.1569999999999999E-2</v>
      </c>
      <c r="J621" s="76">
        <f>APENs_summary!R516</f>
        <v>0</v>
      </c>
    </row>
    <row r="622" spans="1:10" x14ac:dyDescent="0.2">
      <c r="A622" s="13" t="s">
        <v>147</v>
      </c>
      <c r="B622" s="272" t="s">
        <v>493</v>
      </c>
      <c r="C622" s="272" t="str">
        <f>APENs_summary!C517</f>
        <v>08045</v>
      </c>
      <c r="D622" s="272" t="str">
        <f>APENs_summary!J517</f>
        <v>20200202</v>
      </c>
      <c r="E622" s="272" t="str">
        <f>APENs_summary!K517</f>
        <v>Compressor Engines</v>
      </c>
      <c r="F622" s="76">
        <f>APENs_summary!N517</f>
        <v>0</v>
      </c>
      <c r="G622" s="76">
        <f>APENs_summary!O517</f>
        <v>5.6</v>
      </c>
      <c r="H622" s="76">
        <f>APENs_summary!P517</f>
        <v>0</v>
      </c>
      <c r="I622" s="76">
        <f>APENs_summary!Q517</f>
        <v>0</v>
      </c>
      <c r="J622" s="76">
        <f>APENs_summary!R517</f>
        <v>0</v>
      </c>
    </row>
    <row r="623" spans="1:10" x14ac:dyDescent="0.2">
      <c r="A623" s="13" t="s">
        <v>147</v>
      </c>
      <c r="B623" s="272" t="s">
        <v>493</v>
      </c>
      <c r="C623" s="272" t="str">
        <f>APENs_summary!C518</f>
        <v>08045</v>
      </c>
      <c r="D623" s="272" t="str">
        <f>APENs_summary!J518</f>
        <v>20200202</v>
      </c>
      <c r="E623" s="272" t="str">
        <f>APENs_summary!K518</f>
        <v>Compressor Engines</v>
      </c>
      <c r="F623" s="76">
        <f>APENs_summary!N518</f>
        <v>0</v>
      </c>
      <c r="G623" s="76">
        <f>APENs_summary!O518</f>
        <v>0</v>
      </c>
      <c r="H623" s="76">
        <f>APENs_summary!P518</f>
        <v>10.4</v>
      </c>
      <c r="I623" s="76">
        <f>APENs_summary!Q518</f>
        <v>0</v>
      </c>
      <c r="J623" s="76">
        <f>APENs_summary!R518</f>
        <v>0</v>
      </c>
    </row>
    <row r="624" spans="1:10" x14ac:dyDescent="0.2">
      <c r="A624" s="13" t="s">
        <v>147</v>
      </c>
      <c r="B624" s="272" t="s">
        <v>493</v>
      </c>
      <c r="C624" s="272" t="str">
        <f>APENs_summary!C519</f>
        <v>08045</v>
      </c>
      <c r="D624" s="272" t="str">
        <f>APENs_summary!J519</f>
        <v>20200202</v>
      </c>
      <c r="E624" s="272" t="str">
        <f>APENs_summary!K519</f>
        <v>Compressor Engines</v>
      </c>
      <c r="F624" s="76">
        <f>APENs_summary!N519</f>
        <v>10.4</v>
      </c>
      <c r="G624" s="76">
        <f>APENs_summary!O519</f>
        <v>0</v>
      </c>
      <c r="H624" s="76">
        <f>APENs_summary!P519</f>
        <v>0</v>
      </c>
      <c r="I624" s="76">
        <f>APENs_summary!Q519</f>
        <v>0</v>
      </c>
      <c r="J624" s="76">
        <f>APENs_summary!R519</f>
        <v>0</v>
      </c>
    </row>
    <row r="625" spans="1:10" x14ac:dyDescent="0.2">
      <c r="A625" s="13" t="s">
        <v>147</v>
      </c>
      <c r="B625" s="272" t="s">
        <v>493</v>
      </c>
      <c r="C625" s="272" t="str">
        <f>APENs_summary!C520</f>
        <v>08045</v>
      </c>
      <c r="D625" s="272" t="str">
        <f>APENs_summary!J520</f>
        <v>20200202</v>
      </c>
      <c r="E625" s="272" t="str">
        <f>APENs_summary!K520</f>
        <v>Compressor Engines</v>
      </c>
      <c r="F625" s="76">
        <f>APENs_summary!N520</f>
        <v>0</v>
      </c>
      <c r="G625" s="76">
        <f>APENs_summary!O520</f>
        <v>0</v>
      </c>
      <c r="H625" s="76">
        <f>APENs_summary!P520</f>
        <v>0</v>
      </c>
      <c r="I625" s="76">
        <f>APENs_summary!Q520</f>
        <v>0</v>
      </c>
      <c r="J625" s="76">
        <f>APENs_summary!R520</f>
        <v>0.161</v>
      </c>
    </row>
    <row r="626" spans="1:10" x14ac:dyDescent="0.2">
      <c r="A626" s="13" t="s">
        <v>147</v>
      </c>
      <c r="B626" s="272" t="s">
        <v>493</v>
      </c>
      <c r="C626" s="272" t="str">
        <f>APENs_summary!C521</f>
        <v>08045</v>
      </c>
      <c r="D626" s="272" t="str">
        <f>APENs_summary!J521</f>
        <v>20200202</v>
      </c>
      <c r="E626" s="272" t="str">
        <f>APENs_summary!K521</f>
        <v>Compressor Engines</v>
      </c>
      <c r="F626" s="76">
        <f>APENs_summary!N521</f>
        <v>0</v>
      </c>
      <c r="G626" s="76">
        <f>APENs_summary!O521</f>
        <v>0</v>
      </c>
      <c r="H626" s="76">
        <f>APENs_summary!P521</f>
        <v>0</v>
      </c>
      <c r="I626" s="76">
        <f>APENs_summary!Q521</f>
        <v>0</v>
      </c>
      <c r="J626" s="76">
        <f>APENs_summary!R521</f>
        <v>0</v>
      </c>
    </row>
    <row r="627" spans="1:10" x14ac:dyDescent="0.2">
      <c r="A627" s="13" t="s">
        <v>147</v>
      </c>
      <c r="B627" s="272" t="s">
        <v>493</v>
      </c>
      <c r="C627" s="272" t="str">
        <f>APENs_summary!C522</f>
        <v>08045</v>
      </c>
      <c r="D627" s="272" t="str">
        <f>APENs_summary!J522</f>
        <v>20200202</v>
      </c>
      <c r="E627" s="272" t="str">
        <f>APENs_summary!K522</f>
        <v>Compressor Engines</v>
      </c>
      <c r="F627" s="76">
        <f>APENs_summary!N522</f>
        <v>0</v>
      </c>
      <c r="G627" s="76">
        <f>APENs_summary!O522</f>
        <v>0</v>
      </c>
      <c r="H627" s="76">
        <f>APENs_summary!P522</f>
        <v>0</v>
      </c>
      <c r="I627" s="76">
        <f>APENs_summary!Q522</f>
        <v>9.6600000000000002E-3</v>
      </c>
      <c r="J627" s="76">
        <f>APENs_summary!R522</f>
        <v>0</v>
      </c>
    </row>
    <row r="628" spans="1:10" x14ac:dyDescent="0.2">
      <c r="A628" s="13" t="s">
        <v>147</v>
      </c>
      <c r="B628" s="272" t="s">
        <v>493</v>
      </c>
      <c r="C628" s="272" t="str">
        <f>APENs_summary!C523</f>
        <v>08045</v>
      </c>
      <c r="D628" s="272" t="str">
        <f>APENs_summary!J523</f>
        <v>20200202</v>
      </c>
      <c r="E628" s="272" t="str">
        <f>APENs_summary!K523</f>
        <v>Compressor Engines</v>
      </c>
      <c r="F628" s="76">
        <f>APENs_summary!N523</f>
        <v>0</v>
      </c>
      <c r="G628" s="76">
        <f>APENs_summary!O523</f>
        <v>2.1</v>
      </c>
      <c r="H628" s="76">
        <f>APENs_summary!P523</f>
        <v>0</v>
      </c>
      <c r="I628" s="76">
        <f>APENs_summary!Q523</f>
        <v>0</v>
      </c>
      <c r="J628" s="76">
        <f>APENs_summary!R523</f>
        <v>0</v>
      </c>
    </row>
    <row r="629" spans="1:10" x14ac:dyDescent="0.2">
      <c r="A629" s="13" t="s">
        <v>147</v>
      </c>
      <c r="B629" s="272" t="s">
        <v>493</v>
      </c>
      <c r="C629" s="272" t="str">
        <f>APENs_summary!C524</f>
        <v>08045</v>
      </c>
      <c r="D629" s="272" t="str">
        <f>APENs_summary!J524</f>
        <v>20200202</v>
      </c>
      <c r="E629" s="272" t="str">
        <f>APENs_summary!K524</f>
        <v>Compressor Engines</v>
      </c>
      <c r="F629" s="76">
        <f>APENs_summary!N524</f>
        <v>0</v>
      </c>
      <c r="G629" s="76">
        <f>APENs_summary!O524</f>
        <v>0</v>
      </c>
      <c r="H629" s="76">
        <f>APENs_summary!P524</f>
        <v>22.2</v>
      </c>
      <c r="I629" s="76">
        <f>APENs_summary!Q524</f>
        <v>0</v>
      </c>
      <c r="J629" s="76">
        <f>APENs_summary!R524</f>
        <v>0</v>
      </c>
    </row>
    <row r="630" spans="1:10" x14ac:dyDescent="0.2">
      <c r="A630" s="13" t="s">
        <v>147</v>
      </c>
      <c r="B630" s="272" t="s">
        <v>493</v>
      </c>
      <c r="C630" s="272" t="str">
        <f>APENs_summary!C525</f>
        <v>08045</v>
      </c>
      <c r="D630" s="272" t="str">
        <f>APENs_summary!J525</f>
        <v>20200202</v>
      </c>
      <c r="E630" s="272" t="str">
        <f>APENs_summary!K525</f>
        <v>Compressor Engines</v>
      </c>
      <c r="F630" s="76">
        <f>APENs_summary!N525</f>
        <v>22.2</v>
      </c>
      <c r="G630" s="76">
        <f>APENs_summary!O525</f>
        <v>0</v>
      </c>
      <c r="H630" s="76">
        <f>APENs_summary!P525</f>
        <v>0</v>
      </c>
      <c r="I630" s="76">
        <f>APENs_summary!Q525</f>
        <v>0</v>
      </c>
      <c r="J630" s="76">
        <f>APENs_summary!R525</f>
        <v>0</v>
      </c>
    </row>
    <row r="631" spans="1:10" x14ac:dyDescent="0.2">
      <c r="A631" s="13" t="s">
        <v>147</v>
      </c>
      <c r="B631" s="272" t="s">
        <v>493</v>
      </c>
      <c r="C631" s="272" t="str">
        <f>APENs_summary!C526</f>
        <v>08045</v>
      </c>
      <c r="D631" s="272" t="str">
        <f>APENs_summary!J526</f>
        <v>20200202</v>
      </c>
      <c r="E631" s="272" t="str">
        <f>APENs_summary!K526</f>
        <v>Compressor Engines</v>
      </c>
      <c r="F631" s="76">
        <f>APENs_summary!N526</f>
        <v>0</v>
      </c>
      <c r="G631" s="76">
        <f>APENs_summary!O526</f>
        <v>0</v>
      </c>
      <c r="H631" s="76">
        <f>APENs_summary!P526</f>
        <v>0</v>
      </c>
      <c r="I631" s="76">
        <f>APENs_summary!Q526</f>
        <v>0</v>
      </c>
      <c r="J631" s="76">
        <f>APENs_summary!R526</f>
        <v>0.35949999999999999</v>
      </c>
    </row>
    <row r="632" spans="1:10" x14ac:dyDescent="0.2">
      <c r="A632" s="13" t="s">
        <v>147</v>
      </c>
      <c r="B632" s="272" t="s">
        <v>493</v>
      </c>
      <c r="C632" s="272" t="str">
        <f>APENs_summary!C527</f>
        <v>08045</v>
      </c>
      <c r="D632" s="272" t="str">
        <f>APENs_summary!J527</f>
        <v>20200202</v>
      </c>
      <c r="E632" s="272" t="str">
        <f>APENs_summary!K527</f>
        <v>Compressor Engines</v>
      </c>
      <c r="F632" s="76">
        <f>APENs_summary!N527</f>
        <v>0</v>
      </c>
      <c r="G632" s="76">
        <f>APENs_summary!O527</f>
        <v>0</v>
      </c>
      <c r="H632" s="76">
        <f>APENs_summary!P527</f>
        <v>0</v>
      </c>
      <c r="I632" s="76">
        <f>APENs_summary!Q527</f>
        <v>0</v>
      </c>
      <c r="J632" s="76">
        <f>APENs_summary!R527</f>
        <v>0</v>
      </c>
    </row>
    <row r="633" spans="1:10" x14ac:dyDescent="0.2">
      <c r="A633" s="13" t="s">
        <v>147</v>
      </c>
      <c r="B633" s="272" t="s">
        <v>493</v>
      </c>
      <c r="C633" s="272" t="str">
        <f>APENs_summary!C528</f>
        <v>08045</v>
      </c>
      <c r="D633" s="272" t="str">
        <f>APENs_summary!J528</f>
        <v>20200202</v>
      </c>
      <c r="E633" s="272" t="str">
        <f>APENs_summary!K528</f>
        <v>Compressor Engines</v>
      </c>
      <c r="F633" s="76">
        <f>APENs_summary!N528</f>
        <v>0</v>
      </c>
      <c r="G633" s="76">
        <f>APENs_summary!O528</f>
        <v>0</v>
      </c>
      <c r="H633" s="76">
        <f>APENs_summary!P528</f>
        <v>0</v>
      </c>
      <c r="I633" s="76">
        <f>APENs_summary!Q528</f>
        <v>2.1569999999999999E-2</v>
      </c>
      <c r="J633" s="76">
        <f>APENs_summary!R528</f>
        <v>0</v>
      </c>
    </row>
    <row r="634" spans="1:10" x14ac:dyDescent="0.2">
      <c r="A634" s="13" t="s">
        <v>147</v>
      </c>
      <c r="B634" s="272" t="s">
        <v>493</v>
      </c>
      <c r="C634" s="272" t="str">
        <f>APENs_summary!C529</f>
        <v>08045</v>
      </c>
      <c r="D634" s="272" t="str">
        <f>APENs_summary!J529</f>
        <v>20200202</v>
      </c>
      <c r="E634" s="272" t="str">
        <f>APENs_summary!K529</f>
        <v>Compressor Engines</v>
      </c>
      <c r="F634" s="76">
        <f>APENs_summary!N529</f>
        <v>0</v>
      </c>
      <c r="G634" s="76">
        <f>APENs_summary!O529</f>
        <v>5.6</v>
      </c>
      <c r="H634" s="76">
        <f>APENs_summary!P529</f>
        <v>0</v>
      </c>
      <c r="I634" s="76">
        <f>APENs_summary!Q529</f>
        <v>0</v>
      </c>
      <c r="J634" s="76">
        <f>APENs_summary!R529</f>
        <v>0</v>
      </c>
    </row>
    <row r="635" spans="1:10" x14ac:dyDescent="0.2">
      <c r="A635" s="13" t="s">
        <v>147</v>
      </c>
      <c r="B635" s="272" t="s">
        <v>493</v>
      </c>
      <c r="C635" s="272" t="str">
        <f>APENs_summary!C530</f>
        <v>08045</v>
      </c>
      <c r="D635" s="272" t="str">
        <f>APENs_summary!J530</f>
        <v>20200254</v>
      </c>
      <c r="E635" s="272" t="str">
        <f>APENs_summary!K530</f>
        <v>Compressor Engines</v>
      </c>
      <c r="F635" s="76">
        <f>APENs_summary!N530</f>
        <v>0</v>
      </c>
      <c r="G635" s="76">
        <f>APENs_summary!O530</f>
        <v>0</v>
      </c>
      <c r="H635" s="76">
        <f>APENs_summary!P530</f>
        <v>4.7</v>
      </c>
      <c r="I635" s="76">
        <f>APENs_summary!Q530</f>
        <v>0</v>
      </c>
      <c r="J635" s="76">
        <f>APENs_summary!R530</f>
        <v>0</v>
      </c>
    </row>
    <row r="636" spans="1:10" x14ac:dyDescent="0.2">
      <c r="A636" s="13" t="s">
        <v>147</v>
      </c>
      <c r="B636" s="272" t="s">
        <v>493</v>
      </c>
      <c r="C636" s="272" t="str">
        <f>APENs_summary!C531</f>
        <v>08045</v>
      </c>
      <c r="D636" s="272" t="str">
        <f>APENs_summary!J531</f>
        <v>20200254</v>
      </c>
      <c r="E636" s="272" t="str">
        <f>APENs_summary!K531</f>
        <v>Compressor Engines</v>
      </c>
      <c r="F636" s="76">
        <f>APENs_summary!N531</f>
        <v>18.8</v>
      </c>
      <c r="G636" s="76">
        <f>APENs_summary!O531</f>
        <v>0</v>
      </c>
      <c r="H636" s="76">
        <f>APENs_summary!P531</f>
        <v>0</v>
      </c>
      <c r="I636" s="76">
        <f>APENs_summary!Q531</f>
        <v>0</v>
      </c>
      <c r="J636" s="76">
        <f>APENs_summary!R531</f>
        <v>0</v>
      </c>
    </row>
    <row r="637" spans="1:10" x14ac:dyDescent="0.2">
      <c r="A637" s="13" t="s">
        <v>147</v>
      </c>
      <c r="B637" s="272" t="s">
        <v>493</v>
      </c>
      <c r="C637" s="272" t="str">
        <f>APENs_summary!C532</f>
        <v>08045</v>
      </c>
      <c r="D637" s="272" t="str">
        <f>APENs_summary!J532</f>
        <v>20200254</v>
      </c>
      <c r="E637" s="272" t="str">
        <f>APENs_summary!K532</f>
        <v>Compressor Engines</v>
      </c>
      <c r="F637" s="76">
        <f>APENs_summary!N532</f>
        <v>0</v>
      </c>
      <c r="G637" s="76">
        <f>APENs_summary!O532</f>
        <v>0</v>
      </c>
      <c r="H637" s="76">
        <f>APENs_summary!P532</f>
        <v>0</v>
      </c>
      <c r="I637" s="76">
        <f>APENs_summary!Q532</f>
        <v>0</v>
      </c>
      <c r="J637" s="76">
        <f>APENs_summary!R532</f>
        <v>0.30795</v>
      </c>
    </row>
    <row r="638" spans="1:10" x14ac:dyDescent="0.2">
      <c r="A638" s="13" t="s">
        <v>147</v>
      </c>
      <c r="B638" s="272" t="s">
        <v>493</v>
      </c>
      <c r="C638" s="272" t="str">
        <f>APENs_summary!C533</f>
        <v>08045</v>
      </c>
      <c r="D638" s="272" t="str">
        <f>APENs_summary!J533</f>
        <v>20200254</v>
      </c>
      <c r="E638" s="272" t="str">
        <f>APENs_summary!K533</f>
        <v>Compressor Engines</v>
      </c>
      <c r="F638" s="76">
        <f>APENs_summary!N533</f>
        <v>0</v>
      </c>
      <c r="G638" s="76">
        <f>APENs_summary!O533</f>
        <v>0</v>
      </c>
      <c r="H638" s="76">
        <f>APENs_summary!P533</f>
        <v>0</v>
      </c>
      <c r="I638" s="76">
        <f>APENs_summary!Q533</f>
        <v>0</v>
      </c>
      <c r="J638" s="76">
        <f>APENs_summary!R533</f>
        <v>0</v>
      </c>
    </row>
    <row r="639" spans="1:10" x14ac:dyDescent="0.2">
      <c r="A639" s="13" t="s">
        <v>147</v>
      </c>
      <c r="B639" s="272" t="s">
        <v>493</v>
      </c>
      <c r="C639" s="272" t="str">
        <f>APENs_summary!C534</f>
        <v>08045</v>
      </c>
      <c r="D639" s="272" t="str">
        <f>APENs_summary!J534</f>
        <v>20200254</v>
      </c>
      <c r="E639" s="272" t="str">
        <f>APENs_summary!K534</f>
        <v>Compressor Engines</v>
      </c>
      <c r="F639" s="76">
        <f>APENs_summary!N534</f>
        <v>0</v>
      </c>
      <c r="G639" s="76">
        <f>APENs_summary!O534</f>
        <v>0</v>
      </c>
      <c r="H639" s="76">
        <f>APENs_summary!P534</f>
        <v>0</v>
      </c>
      <c r="I639" s="76">
        <f>APENs_summary!Q534</f>
        <v>1.8477E-2</v>
      </c>
      <c r="J639" s="76">
        <f>APENs_summary!R534</f>
        <v>0</v>
      </c>
    </row>
    <row r="640" spans="1:10" x14ac:dyDescent="0.2">
      <c r="A640" s="13" t="s">
        <v>147</v>
      </c>
      <c r="B640" s="272" t="s">
        <v>493</v>
      </c>
      <c r="C640" s="272" t="str">
        <f>APENs_summary!C535</f>
        <v>08045</v>
      </c>
      <c r="D640" s="272" t="str">
        <f>APENs_summary!J535</f>
        <v>20200254</v>
      </c>
      <c r="E640" s="272" t="str">
        <f>APENs_summary!K535</f>
        <v>Compressor Engines</v>
      </c>
      <c r="F640" s="76">
        <f>APENs_summary!N535</f>
        <v>0</v>
      </c>
      <c r="G640" s="76">
        <f>APENs_summary!O535</f>
        <v>2.8</v>
      </c>
      <c r="H640" s="76">
        <f>APENs_summary!P535</f>
        <v>0</v>
      </c>
      <c r="I640" s="76">
        <f>APENs_summary!Q535</f>
        <v>0</v>
      </c>
      <c r="J640" s="76">
        <f>APENs_summary!R535</f>
        <v>0</v>
      </c>
    </row>
    <row r="641" spans="1:10" x14ac:dyDescent="0.2">
      <c r="A641" s="13" t="s">
        <v>147</v>
      </c>
      <c r="B641" s="272" t="s">
        <v>493</v>
      </c>
      <c r="C641" s="272" t="str">
        <f>APENs_summary!C536</f>
        <v>08045</v>
      </c>
      <c r="D641" s="272" t="str">
        <f>APENs_summary!J536</f>
        <v>20200254</v>
      </c>
      <c r="E641" s="272" t="str">
        <f>APENs_summary!K536</f>
        <v>Compressor Engines</v>
      </c>
      <c r="F641" s="76">
        <f>APENs_summary!N536</f>
        <v>0</v>
      </c>
      <c r="G641" s="76">
        <f>APENs_summary!O536</f>
        <v>0</v>
      </c>
      <c r="H641" s="76">
        <f>APENs_summary!P536</f>
        <v>4.7</v>
      </c>
      <c r="I641" s="76">
        <f>APENs_summary!Q536</f>
        <v>0</v>
      </c>
      <c r="J641" s="76">
        <f>APENs_summary!R536</f>
        <v>0</v>
      </c>
    </row>
    <row r="642" spans="1:10" x14ac:dyDescent="0.2">
      <c r="A642" s="13" t="s">
        <v>147</v>
      </c>
      <c r="B642" s="272" t="s">
        <v>493</v>
      </c>
      <c r="C642" s="272" t="str">
        <f>APENs_summary!C537</f>
        <v>08045</v>
      </c>
      <c r="D642" s="272" t="str">
        <f>APENs_summary!J537</f>
        <v>20200254</v>
      </c>
      <c r="E642" s="272" t="str">
        <f>APENs_summary!K537</f>
        <v>Compressor Engines</v>
      </c>
      <c r="F642" s="76">
        <f>APENs_summary!N537</f>
        <v>18.8</v>
      </c>
      <c r="G642" s="76">
        <f>APENs_summary!O537</f>
        <v>0</v>
      </c>
      <c r="H642" s="76">
        <f>APENs_summary!P537</f>
        <v>0</v>
      </c>
      <c r="I642" s="76">
        <f>APENs_summary!Q537</f>
        <v>0</v>
      </c>
      <c r="J642" s="76">
        <f>APENs_summary!R537</f>
        <v>0</v>
      </c>
    </row>
    <row r="643" spans="1:10" x14ac:dyDescent="0.2">
      <c r="A643" s="13" t="s">
        <v>147</v>
      </c>
      <c r="B643" s="272" t="s">
        <v>493</v>
      </c>
      <c r="C643" s="272" t="str">
        <f>APENs_summary!C538</f>
        <v>08045</v>
      </c>
      <c r="D643" s="272" t="str">
        <f>APENs_summary!J538</f>
        <v>20200254</v>
      </c>
      <c r="E643" s="272" t="str">
        <f>APENs_summary!K538</f>
        <v>Compressor Engines</v>
      </c>
      <c r="F643" s="76">
        <f>APENs_summary!N538</f>
        <v>0</v>
      </c>
      <c r="G643" s="76">
        <f>APENs_summary!O538</f>
        <v>0</v>
      </c>
      <c r="H643" s="76">
        <f>APENs_summary!P538</f>
        <v>0</v>
      </c>
      <c r="I643" s="76">
        <f>APENs_summary!Q538</f>
        <v>0</v>
      </c>
      <c r="J643" s="76">
        <f>APENs_summary!R538</f>
        <v>0.308</v>
      </c>
    </row>
    <row r="644" spans="1:10" x14ac:dyDescent="0.2">
      <c r="A644" s="13" t="s">
        <v>147</v>
      </c>
      <c r="B644" s="272" t="s">
        <v>493</v>
      </c>
      <c r="C644" s="272" t="str">
        <f>APENs_summary!C539</f>
        <v>08045</v>
      </c>
      <c r="D644" s="272" t="str">
        <f>APENs_summary!J539</f>
        <v>20200254</v>
      </c>
      <c r="E644" s="272" t="str">
        <f>APENs_summary!K539</f>
        <v>Compressor Engines</v>
      </c>
      <c r="F644" s="76">
        <f>APENs_summary!N539</f>
        <v>0</v>
      </c>
      <c r="G644" s="76">
        <f>APENs_summary!O539</f>
        <v>0</v>
      </c>
      <c r="H644" s="76">
        <f>APENs_summary!P539</f>
        <v>0</v>
      </c>
      <c r="I644" s="76">
        <f>APENs_summary!Q539</f>
        <v>0</v>
      </c>
      <c r="J644" s="76">
        <f>APENs_summary!R539</f>
        <v>0</v>
      </c>
    </row>
    <row r="645" spans="1:10" x14ac:dyDescent="0.2">
      <c r="A645" s="13" t="s">
        <v>147</v>
      </c>
      <c r="B645" s="272" t="s">
        <v>493</v>
      </c>
      <c r="C645" s="272" t="str">
        <f>APENs_summary!C540</f>
        <v>08045</v>
      </c>
      <c r="D645" s="272" t="str">
        <f>APENs_summary!J540</f>
        <v>20200254</v>
      </c>
      <c r="E645" s="272" t="str">
        <f>APENs_summary!K540</f>
        <v>Compressor Engines</v>
      </c>
      <c r="F645" s="76">
        <f>APENs_summary!N540</f>
        <v>0</v>
      </c>
      <c r="G645" s="76">
        <f>APENs_summary!O540</f>
        <v>0</v>
      </c>
      <c r="H645" s="76">
        <f>APENs_summary!P540</f>
        <v>0</v>
      </c>
      <c r="I645" s="76">
        <f>APENs_summary!Q540</f>
        <v>1.848E-2</v>
      </c>
      <c r="J645" s="76">
        <f>APENs_summary!R540</f>
        <v>0</v>
      </c>
    </row>
    <row r="646" spans="1:10" x14ac:dyDescent="0.2">
      <c r="A646" s="13" t="s">
        <v>147</v>
      </c>
      <c r="B646" s="272" t="s">
        <v>493</v>
      </c>
      <c r="C646" s="272" t="str">
        <f>APENs_summary!C541</f>
        <v>08045</v>
      </c>
      <c r="D646" s="272" t="str">
        <f>APENs_summary!J541</f>
        <v>20200254</v>
      </c>
      <c r="E646" s="272" t="str">
        <f>APENs_summary!K541</f>
        <v>Compressor Engines</v>
      </c>
      <c r="F646" s="76">
        <f>APENs_summary!N541</f>
        <v>0</v>
      </c>
      <c r="G646" s="76">
        <f>APENs_summary!O541</f>
        <v>2.8</v>
      </c>
      <c r="H646" s="76">
        <f>APENs_summary!P541</f>
        <v>0</v>
      </c>
      <c r="I646" s="76">
        <f>APENs_summary!Q541</f>
        <v>0</v>
      </c>
      <c r="J646" s="76">
        <f>APENs_summary!R541</f>
        <v>0</v>
      </c>
    </row>
    <row r="647" spans="1:10" x14ac:dyDescent="0.2">
      <c r="A647" s="13" t="s">
        <v>147</v>
      </c>
      <c r="B647" s="272" t="s">
        <v>493</v>
      </c>
      <c r="C647" s="272" t="str">
        <f>APENs_summary!C542</f>
        <v>08045</v>
      </c>
      <c r="D647" s="272" t="str">
        <f>APENs_summary!J542</f>
        <v>31000215</v>
      </c>
      <c r="E647" s="272" t="str">
        <f>APENs_summary!K542</f>
        <v>Natural Gas Production, Flares Combusting Gases &gt;1000 BTU/scf</v>
      </c>
      <c r="F647" s="76">
        <f>APENs_summary!N542</f>
        <v>0</v>
      </c>
      <c r="G647" s="76">
        <f>APENs_summary!O542</f>
        <v>0</v>
      </c>
      <c r="H647" s="76">
        <f>APENs_summary!P542</f>
        <v>0.7</v>
      </c>
      <c r="I647" s="76">
        <f>APENs_summary!Q542</f>
        <v>0</v>
      </c>
      <c r="J647" s="76">
        <f>APENs_summary!R542</f>
        <v>0</v>
      </c>
    </row>
    <row r="648" spans="1:10" x14ac:dyDescent="0.2">
      <c r="A648" s="13" t="s">
        <v>147</v>
      </c>
      <c r="B648" s="272" t="s">
        <v>493</v>
      </c>
      <c r="C648" s="272" t="str">
        <f>APENs_summary!C543</f>
        <v>08045</v>
      </c>
      <c r="D648" s="272" t="str">
        <f>APENs_summary!J543</f>
        <v>31000215</v>
      </c>
      <c r="E648" s="272" t="str">
        <f>APENs_summary!K543</f>
        <v>Natural Gas Production, Flares Combusting Gases &gt;1000 BTU/scf</v>
      </c>
      <c r="F648" s="76">
        <f>APENs_summary!N543</f>
        <v>0.1</v>
      </c>
      <c r="G648" s="76">
        <f>APENs_summary!O543</f>
        <v>0</v>
      </c>
      <c r="H648" s="76">
        <f>APENs_summary!P543</f>
        <v>0</v>
      </c>
      <c r="I648" s="76">
        <f>APENs_summary!Q543</f>
        <v>0</v>
      </c>
      <c r="J648" s="76">
        <f>APENs_summary!R543</f>
        <v>0</v>
      </c>
    </row>
    <row r="649" spans="1:10" x14ac:dyDescent="0.2">
      <c r="A649" s="13" t="s">
        <v>147</v>
      </c>
      <c r="B649" s="272" t="s">
        <v>493</v>
      </c>
      <c r="C649" s="272" t="str">
        <f>APENs_summary!C544</f>
        <v>08045</v>
      </c>
      <c r="D649" s="272" t="str">
        <f>APENs_summary!J544</f>
        <v>31000215</v>
      </c>
      <c r="E649" s="272" t="str">
        <f>APENs_summary!K544</f>
        <v>Natural Gas Production, Flares Combusting Gases &gt;1000 BTU/scf</v>
      </c>
      <c r="F649" s="76">
        <f>APENs_summary!N544</f>
        <v>0</v>
      </c>
      <c r="G649" s="76">
        <f>APENs_summary!O544</f>
        <v>0.2</v>
      </c>
      <c r="H649" s="76">
        <f>APENs_summary!P544</f>
        <v>0</v>
      </c>
      <c r="I649" s="76">
        <f>APENs_summary!Q544</f>
        <v>0</v>
      </c>
      <c r="J649" s="76">
        <f>APENs_summary!R544</f>
        <v>0</v>
      </c>
    </row>
    <row r="650" spans="1:10" x14ac:dyDescent="0.2">
      <c r="A650" s="13" t="s">
        <v>147</v>
      </c>
      <c r="B650" s="272" t="s">
        <v>493</v>
      </c>
      <c r="C650" s="272" t="str">
        <f>APENs_summary!C545</f>
        <v>08045</v>
      </c>
      <c r="D650" s="272" t="str">
        <f>APENs_summary!J545</f>
        <v>31000227</v>
      </c>
      <c r="E650" s="272" t="str">
        <f>APENs_summary!K545</f>
        <v>Glycol Dehydrator</v>
      </c>
      <c r="F650" s="76">
        <f>APENs_summary!N545</f>
        <v>0</v>
      </c>
      <c r="G650" s="76">
        <f>APENs_summary!O545</f>
        <v>7.7</v>
      </c>
      <c r="H650" s="76">
        <f>APENs_summary!P545</f>
        <v>0</v>
      </c>
      <c r="I650" s="76">
        <f>APENs_summary!Q545</f>
        <v>0</v>
      </c>
      <c r="J650" s="76">
        <f>APENs_summary!R545</f>
        <v>0</v>
      </c>
    </row>
    <row r="651" spans="1:10" x14ac:dyDescent="0.2">
      <c r="A651" s="13" t="s">
        <v>147</v>
      </c>
      <c r="B651" s="272" t="s">
        <v>493</v>
      </c>
      <c r="C651" s="272" t="str">
        <f>APENs_summary!C546</f>
        <v>08045</v>
      </c>
      <c r="D651" s="272" t="str">
        <f>APENs_summary!J546</f>
        <v>40400311</v>
      </c>
      <c r="E651" s="272" t="str">
        <f>APENs_summary!K546</f>
        <v>Tank Losses</v>
      </c>
      <c r="F651" s="76">
        <f>APENs_summary!N546</f>
        <v>0</v>
      </c>
      <c r="G651" s="76">
        <f>APENs_summary!O546</f>
        <v>13.5</v>
      </c>
      <c r="H651" s="76">
        <f>APENs_summary!P546</f>
        <v>0</v>
      </c>
      <c r="I651" s="76">
        <f>APENs_summary!Q546</f>
        <v>0</v>
      </c>
      <c r="J651" s="76">
        <f>APENs_summary!R546</f>
        <v>0</v>
      </c>
    </row>
    <row r="652" spans="1:10" x14ac:dyDescent="0.2">
      <c r="A652" s="13" t="s">
        <v>147</v>
      </c>
      <c r="B652" s="272" t="s">
        <v>493</v>
      </c>
      <c r="C652" s="272" t="str">
        <f>APENs_summary!C547</f>
        <v>08045</v>
      </c>
      <c r="D652" s="272" t="str">
        <f>APENs_summary!J547</f>
        <v>20200252</v>
      </c>
      <c r="E652" s="272" t="str">
        <f>APENs_summary!K547</f>
        <v>Compressor Engines</v>
      </c>
      <c r="F652" s="76">
        <f>APENs_summary!N547</f>
        <v>0</v>
      </c>
      <c r="G652" s="76">
        <f>APENs_summary!O547</f>
        <v>0</v>
      </c>
      <c r="H652" s="76">
        <f>APENs_summary!P547</f>
        <v>5.7</v>
      </c>
      <c r="I652" s="76">
        <f>APENs_summary!Q547</f>
        <v>0</v>
      </c>
      <c r="J652" s="76">
        <f>APENs_summary!R547</f>
        <v>0</v>
      </c>
    </row>
    <row r="653" spans="1:10" x14ac:dyDescent="0.2">
      <c r="A653" s="13" t="s">
        <v>147</v>
      </c>
      <c r="B653" s="272" t="s">
        <v>493</v>
      </c>
      <c r="C653" s="272" t="str">
        <f>APENs_summary!C548</f>
        <v>08045</v>
      </c>
      <c r="D653" s="272" t="str">
        <f>APENs_summary!J548</f>
        <v>20200252</v>
      </c>
      <c r="E653" s="272" t="str">
        <f>APENs_summary!K548</f>
        <v>Compressor Engines</v>
      </c>
      <c r="F653" s="76">
        <f>APENs_summary!N548</f>
        <v>19.3</v>
      </c>
      <c r="G653" s="76">
        <f>APENs_summary!O548</f>
        <v>0</v>
      </c>
      <c r="H653" s="76">
        <f>APENs_summary!P548</f>
        <v>0</v>
      </c>
      <c r="I653" s="76">
        <f>APENs_summary!Q548</f>
        <v>0</v>
      </c>
      <c r="J653" s="76">
        <f>APENs_summary!R548</f>
        <v>0</v>
      </c>
    </row>
    <row r="654" spans="1:10" x14ac:dyDescent="0.2">
      <c r="A654" s="13" t="s">
        <v>147</v>
      </c>
      <c r="B654" s="272" t="s">
        <v>493</v>
      </c>
      <c r="C654" s="272" t="str">
        <f>APENs_summary!C549</f>
        <v>08045</v>
      </c>
      <c r="D654" s="272" t="str">
        <f>APENs_summary!J549</f>
        <v>20200252</v>
      </c>
      <c r="E654" s="272" t="str">
        <f>APENs_summary!K549</f>
        <v>Compressor Engines</v>
      </c>
      <c r="F654" s="76">
        <f>APENs_summary!N549</f>
        <v>0</v>
      </c>
      <c r="G654" s="76">
        <f>APENs_summary!O549</f>
        <v>0</v>
      </c>
      <c r="H654" s="76">
        <f>APENs_summary!P549</f>
        <v>0</v>
      </c>
      <c r="I654" s="76">
        <f>APENs_summary!Q549</f>
        <v>0</v>
      </c>
      <c r="J654" s="76">
        <f>APENs_summary!R549</f>
        <v>0.39200000000000002</v>
      </c>
    </row>
    <row r="655" spans="1:10" x14ac:dyDescent="0.2">
      <c r="A655" s="13" t="s">
        <v>147</v>
      </c>
      <c r="B655" s="272" t="s">
        <v>493</v>
      </c>
      <c r="C655" s="272" t="str">
        <f>APENs_summary!C550</f>
        <v>08045</v>
      </c>
      <c r="D655" s="272" t="str">
        <f>APENs_summary!J550</f>
        <v>20200252</v>
      </c>
      <c r="E655" s="272" t="str">
        <f>APENs_summary!K550</f>
        <v>Compressor Engines</v>
      </c>
      <c r="F655" s="76">
        <f>APENs_summary!N550</f>
        <v>0</v>
      </c>
      <c r="G655" s="76">
        <f>APENs_summary!O550</f>
        <v>0</v>
      </c>
      <c r="H655" s="76">
        <f>APENs_summary!P550</f>
        <v>0</v>
      </c>
      <c r="I655" s="76">
        <f>APENs_summary!Q550</f>
        <v>0</v>
      </c>
      <c r="J655" s="76">
        <f>APENs_summary!R550</f>
        <v>0</v>
      </c>
    </row>
    <row r="656" spans="1:10" x14ac:dyDescent="0.2">
      <c r="A656" s="13" t="s">
        <v>147</v>
      </c>
      <c r="B656" s="272" t="s">
        <v>493</v>
      </c>
      <c r="C656" s="272" t="str">
        <f>APENs_summary!C551</f>
        <v>08045</v>
      </c>
      <c r="D656" s="272" t="str">
        <f>APENs_summary!J551</f>
        <v>20200252</v>
      </c>
      <c r="E656" s="272" t="str">
        <f>APENs_summary!K551</f>
        <v>Compressor Engines</v>
      </c>
      <c r="F656" s="76">
        <f>APENs_summary!N551</f>
        <v>0</v>
      </c>
      <c r="G656" s="76">
        <f>APENs_summary!O551</f>
        <v>0</v>
      </c>
      <c r="H656" s="76">
        <f>APENs_summary!P551</f>
        <v>0</v>
      </c>
      <c r="I656" s="76">
        <f>APENs_summary!Q551</f>
        <v>2.3519999999999999E-2</v>
      </c>
      <c r="J656" s="76">
        <f>APENs_summary!R551</f>
        <v>0</v>
      </c>
    </row>
    <row r="657" spans="1:10" x14ac:dyDescent="0.2">
      <c r="A657" s="13" t="s">
        <v>147</v>
      </c>
      <c r="B657" s="272" t="s">
        <v>493</v>
      </c>
      <c r="C657" s="272" t="str">
        <f>APENs_summary!C552</f>
        <v>08045</v>
      </c>
      <c r="D657" s="272" t="str">
        <f>APENs_summary!J552</f>
        <v>20200252</v>
      </c>
      <c r="E657" s="272" t="str">
        <f>APENs_summary!K552</f>
        <v>Compressor Engines</v>
      </c>
      <c r="F657" s="76">
        <f>APENs_summary!N552</f>
        <v>0</v>
      </c>
      <c r="G657" s="76">
        <f>APENs_summary!O552</f>
        <v>5.7</v>
      </c>
      <c r="H657" s="76">
        <f>APENs_summary!P552</f>
        <v>0</v>
      </c>
      <c r="I657" s="76">
        <f>APENs_summary!Q552</f>
        <v>0</v>
      </c>
      <c r="J657" s="76">
        <f>APENs_summary!R552</f>
        <v>0</v>
      </c>
    </row>
    <row r="658" spans="1:10" x14ac:dyDescent="0.2">
      <c r="A658" s="13" t="s">
        <v>147</v>
      </c>
      <c r="B658" s="272" t="s">
        <v>493</v>
      </c>
      <c r="C658" s="272" t="str">
        <f>APENs_summary!C553</f>
        <v>08045</v>
      </c>
      <c r="D658" s="272" t="str">
        <f>APENs_summary!J553</f>
        <v>20200253</v>
      </c>
      <c r="E658" s="272" t="str">
        <f>APENs_summary!K553</f>
        <v>Compressor Engines</v>
      </c>
      <c r="F658" s="76">
        <f>APENs_summary!N553</f>
        <v>0</v>
      </c>
      <c r="G658" s="76">
        <f>APENs_summary!O553</f>
        <v>0</v>
      </c>
      <c r="H658" s="76">
        <f>APENs_summary!P553</f>
        <v>5.7</v>
      </c>
      <c r="I658" s="76">
        <f>APENs_summary!Q553</f>
        <v>0</v>
      </c>
      <c r="J658" s="76">
        <f>APENs_summary!R553</f>
        <v>0</v>
      </c>
    </row>
    <row r="659" spans="1:10" x14ac:dyDescent="0.2">
      <c r="A659" s="13" t="s">
        <v>147</v>
      </c>
      <c r="B659" s="272" t="s">
        <v>493</v>
      </c>
      <c r="C659" s="272" t="str">
        <f>APENs_summary!C554</f>
        <v>08045</v>
      </c>
      <c r="D659" s="272" t="str">
        <f>APENs_summary!J554</f>
        <v>20200253</v>
      </c>
      <c r="E659" s="272" t="str">
        <f>APENs_summary!K554</f>
        <v>Compressor Engines</v>
      </c>
      <c r="F659" s="76">
        <f>APENs_summary!N554</f>
        <v>19.3</v>
      </c>
      <c r="G659" s="76">
        <f>APENs_summary!O554</f>
        <v>0</v>
      </c>
      <c r="H659" s="76">
        <f>APENs_summary!P554</f>
        <v>0</v>
      </c>
      <c r="I659" s="76">
        <f>APENs_summary!Q554</f>
        <v>0</v>
      </c>
      <c r="J659" s="76">
        <f>APENs_summary!R554</f>
        <v>0</v>
      </c>
    </row>
    <row r="660" spans="1:10" x14ac:dyDescent="0.2">
      <c r="A660" s="13" t="s">
        <v>147</v>
      </c>
      <c r="B660" s="272" t="s">
        <v>493</v>
      </c>
      <c r="C660" s="272" t="str">
        <f>APENs_summary!C555</f>
        <v>08045</v>
      </c>
      <c r="D660" s="272" t="str">
        <f>APENs_summary!J555</f>
        <v>20200253</v>
      </c>
      <c r="E660" s="272" t="str">
        <f>APENs_summary!K555</f>
        <v>Compressor Engines</v>
      </c>
      <c r="F660" s="76">
        <f>APENs_summary!N555</f>
        <v>0</v>
      </c>
      <c r="G660" s="76">
        <f>APENs_summary!O555</f>
        <v>0</v>
      </c>
      <c r="H660" s="76">
        <f>APENs_summary!P555</f>
        <v>0</v>
      </c>
      <c r="I660" s="76">
        <f>APENs_summary!Q555</f>
        <v>0</v>
      </c>
      <c r="J660" s="76">
        <f>APENs_summary!R555</f>
        <v>0.39200000000000002</v>
      </c>
    </row>
    <row r="661" spans="1:10" x14ac:dyDescent="0.2">
      <c r="A661" s="13" t="s">
        <v>147</v>
      </c>
      <c r="B661" s="272" t="s">
        <v>493</v>
      </c>
      <c r="C661" s="272" t="str">
        <f>APENs_summary!C556</f>
        <v>08045</v>
      </c>
      <c r="D661" s="272" t="str">
        <f>APENs_summary!J556</f>
        <v>20200253</v>
      </c>
      <c r="E661" s="272" t="str">
        <f>APENs_summary!K556</f>
        <v>Compressor Engines</v>
      </c>
      <c r="F661" s="76">
        <f>APENs_summary!N556</f>
        <v>0</v>
      </c>
      <c r="G661" s="76">
        <f>APENs_summary!O556</f>
        <v>0</v>
      </c>
      <c r="H661" s="76">
        <f>APENs_summary!P556</f>
        <v>0</v>
      </c>
      <c r="I661" s="76">
        <f>APENs_summary!Q556</f>
        <v>0</v>
      </c>
      <c r="J661" s="76">
        <f>APENs_summary!R556</f>
        <v>0</v>
      </c>
    </row>
    <row r="662" spans="1:10" x14ac:dyDescent="0.2">
      <c r="A662" s="13" t="s">
        <v>147</v>
      </c>
      <c r="B662" s="272" t="s">
        <v>493</v>
      </c>
      <c r="C662" s="272" t="str">
        <f>APENs_summary!C557</f>
        <v>08045</v>
      </c>
      <c r="D662" s="272" t="str">
        <f>APENs_summary!J557</f>
        <v>20200253</v>
      </c>
      <c r="E662" s="272" t="str">
        <f>APENs_summary!K557</f>
        <v>Compressor Engines</v>
      </c>
      <c r="F662" s="76">
        <f>APENs_summary!N557</f>
        <v>0</v>
      </c>
      <c r="G662" s="76">
        <f>APENs_summary!O557</f>
        <v>0</v>
      </c>
      <c r="H662" s="76">
        <f>APENs_summary!P557</f>
        <v>0</v>
      </c>
      <c r="I662" s="76">
        <f>APENs_summary!Q557</f>
        <v>2.3519999999999999E-2</v>
      </c>
      <c r="J662" s="76">
        <f>APENs_summary!R557</f>
        <v>0</v>
      </c>
    </row>
    <row r="663" spans="1:10" x14ac:dyDescent="0.2">
      <c r="A663" s="13" t="s">
        <v>147</v>
      </c>
      <c r="B663" s="272" t="s">
        <v>493</v>
      </c>
      <c r="C663" s="272" t="str">
        <f>APENs_summary!C558</f>
        <v>08045</v>
      </c>
      <c r="D663" s="272" t="str">
        <f>APENs_summary!J558</f>
        <v>20200253</v>
      </c>
      <c r="E663" s="272" t="str">
        <f>APENs_summary!K558</f>
        <v>Compressor Engines</v>
      </c>
      <c r="F663" s="76">
        <f>APENs_summary!N558</f>
        <v>0</v>
      </c>
      <c r="G663" s="76">
        <f>APENs_summary!O558</f>
        <v>5.7</v>
      </c>
      <c r="H663" s="76">
        <f>APENs_summary!P558</f>
        <v>0</v>
      </c>
      <c r="I663" s="76">
        <f>APENs_summary!Q558</f>
        <v>0</v>
      </c>
      <c r="J663" s="76">
        <f>APENs_summary!R558</f>
        <v>0</v>
      </c>
    </row>
    <row r="664" spans="1:10" x14ac:dyDescent="0.2">
      <c r="A664" s="13" t="s">
        <v>147</v>
      </c>
      <c r="B664" s="272" t="s">
        <v>493</v>
      </c>
      <c r="C664" s="272" t="str">
        <f>APENs_summary!C559</f>
        <v>08045</v>
      </c>
      <c r="D664" s="272" t="str">
        <f>APENs_summary!J559</f>
        <v>20200253</v>
      </c>
      <c r="E664" s="272" t="str">
        <f>APENs_summary!K559</f>
        <v>Compressor Engines</v>
      </c>
      <c r="F664" s="76">
        <f>APENs_summary!N559</f>
        <v>0</v>
      </c>
      <c r="G664" s="76">
        <f>APENs_summary!O559</f>
        <v>0</v>
      </c>
      <c r="H664" s="76">
        <f>APENs_summary!P559</f>
        <v>5.7</v>
      </c>
      <c r="I664" s="76">
        <f>APENs_summary!Q559</f>
        <v>0</v>
      </c>
      <c r="J664" s="76">
        <f>APENs_summary!R559</f>
        <v>0</v>
      </c>
    </row>
    <row r="665" spans="1:10" x14ac:dyDescent="0.2">
      <c r="A665" s="13" t="s">
        <v>147</v>
      </c>
      <c r="B665" s="272" t="s">
        <v>493</v>
      </c>
      <c r="C665" s="272" t="str">
        <f>APENs_summary!C560</f>
        <v>08045</v>
      </c>
      <c r="D665" s="272" t="str">
        <f>APENs_summary!J560</f>
        <v>20200253</v>
      </c>
      <c r="E665" s="272" t="str">
        <f>APENs_summary!K560</f>
        <v>Compressor Engines</v>
      </c>
      <c r="F665" s="76">
        <f>APENs_summary!N560</f>
        <v>19.3</v>
      </c>
      <c r="G665" s="76">
        <f>APENs_summary!O560</f>
        <v>0</v>
      </c>
      <c r="H665" s="76">
        <f>APENs_summary!P560</f>
        <v>0</v>
      </c>
      <c r="I665" s="76">
        <f>APENs_summary!Q560</f>
        <v>0</v>
      </c>
      <c r="J665" s="76">
        <f>APENs_summary!R560</f>
        <v>0</v>
      </c>
    </row>
    <row r="666" spans="1:10" x14ac:dyDescent="0.2">
      <c r="A666" s="13" t="s">
        <v>147</v>
      </c>
      <c r="B666" s="272" t="s">
        <v>493</v>
      </c>
      <c r="C666" s="272" t="str">
        <f>APENs_summary!C561</f>
        <v>08045</v>
      </c>
      <c r="D666" s="272" t="str">
        <f>APENs_summary!J561</f>
        <v>20200253</v>
      </c>
      <c r="E666" s="272" t="str">
        <f>APENs_summary!K561</f>
        <v>Compressor Engines</v>
      </c>
      <c r="F666" s="76">
        <f>APENs_summary!N561</f>
        <v>0</v>
      </c>
      <c r="G666" s="76">
        <f>APENs_summary!O561</f>
        <v>0</v>
      </c>
      <c r="H666" s="76">
        <f>APENs_summary!P561</f>
        <v>0</v>
      </c>
      <c r="I666" s="76">
        <f>APENs_summary!Q561</f>
        <v>0</v>
      </c>
      <c r="J666" s="76">
        <f>APENs_summary!R561</f>
        <v>0.39200000000000002</v>
      </c>
    </row>
    <row r="667" spans="1:10" x14ac:dyDescent="0.2">
      <c r="A667" s="13" t="s">
        <v>147</v>
      </c>
      <c r="B667" s="272" t="s">
        <v>493</v>
      </c>
      <c r="C667" s="272" t="str">
        <f>APENs_summary!C562</f>
        <v>08045</v>
      </c>
      <c r="D667" s="272" t="str">
        <f>APENs_summary!J562</f>
        <v>20200253</v>
      </c>
      <c r="E667" s="272" t="str">
        <f>APENs_summary!K562</f>
        <v>Compressor Engines</v>
      </c>
      <c r="F667" s="76">
        <f>APENs_summary!N562</f>
        <v>0</v>
      </c>
      <c r="G667" s="76">
        <f>APENs_summary!O562</f>
        <v>0</v>
      </c>
      <c r="H667" s="76">
        <f>APENs_summary!P562</f>
        <v>0</v>
      </c>
      <c r="I667" s="76">
        <f>APENs_summary!Q562</f>
        <v>0</v>
      </c>
      <c r="J667" s="76">
        <f>APENs_summary!R562</f>
        <v>0</v>
      </c>
    </row>
    <row r="668" spans="1:10" x14ac:dyDescent="0.2">
      <c r="A668" s="13" t="s">
        <v>147</v>
      </c>
      <c r="B668" s="272" t="s">
        <v>493</v>
      </c>
      <c r="C668" s="272" t="str">
        <f>APENs_summary!C563</f>
        <v>08045</v>
      </c>
      <c r="D668" s="272" t="str">
        <f>APENs_summary!J563</f>
        <v>20200253</v>
      </c>
      <c r="E668" s="272" t="str">
        <f>APENs_summary!K563</f>
        <v>Compressor Engines</v>
      </c>
      <c r="F668" s="76">
        <f>APENs_summary!N563</f>
        <v>0</v>
      </c>
      <c r="G668" s="76">
        <f>APENs_summary!O563</f>
        <v>0</v>
      </c>
      <c r="H668" s="76">
        <f>APENs_summary!P563</f>
        <v>0</v>
      </c>
      <c r="I668" s="76">
        <f>APENs_summary!Q563</f>
        <v>2.3519999999999999E-2</v>
      </c>
      <c r="J668" s="76">
        <f>APENs_summary!R563</f>
        <v>0</v>
      </c>
    </row>
    <row r="669" spans="1:10" x14ac:dyDescent="0.2">
      <c r="A669" s="13" t="s">
        <v>147</v>
      </c>
      <c r="B669" s="272" t="s">
        <v>493</v>
      </c>
      <c r="C669" s="272" t="str">
        <f>APENs_summary!C564</f>
        <v>08045</v>
      </c>
      <c r="D669" s="272" t="str">
        <f>APENs_summary!J564</f>
        <v>20200253</v>
      </c>
      <c r="E669" s="272" t="str">
        <f>APENs_summary!K564</f>
        <v>Compressor Engines</v>
      </c>
      <c r="F669" s="76">
        <f>APENs_summary!N564</f>
        <v>0</v>
      </c>
      <c r="G669" s="76">
        <f>APENs_summary!O564</f>
        <v>5.7</v>
      </c>
      <c r="H669" s="76">
        <f>APENs_summary!P564</f>
        <v>0</v>
      </c>
      <c r="I669" s="76">
        <f>APENs_summary!Q564</f>
        <v>0</v>
      </c>
      <c r="J669" s="76">
        <f>APENs_summary!R564</f>
        <v>0</v>
      </c>
    </row>
    <row r="670" spans="1:10" x14ac:dyDescent="0.2">
      <c r="A670" s="13" t="s">
        <v>147</v>
      </c>
      <c r="B670" s="272" t="s">
        <v>493</v>
      </c>
      <c r="C670" s="272" t="str">
        <f>APENs_summary!C565</f>
        <v>08045</v>
      </c>
      <c r="D670" s="272" t="str">
        <f>APENs_summary!J565</f>
        <v>20200254</v>
      </c>
      <c r="E670" s="272" t="str">
        <f>APENs_summary!K565</f>
        <v>Compressor Engines</v>
      </c>
      <c r="F670" s="76">
        <f>APENs_summary!N565</f>
        <v>0</v>
      </c>
      <c r="G670" s="76">
        <f>APENs_summary!O565</f>
        <v>0</v>
      </c>
      <c r="H670" s="76">
        <f>APENs_summary!P565</f>
        <v>5.7</v>
      </c>
      <c r="I670" s="76">
        <f>APENs_summary!Q565</f>
        <v>0</v>
      </c>
      <c r="J670" s="76">
        <f>APENs_summary!R565</f>
        <v>0</v>
      </c>
    </row>
    <row r="671" spans="1:10" x14ac:dyDescent="0.2">
      <c r="A671" s="13" t="s">
        <v>147</v>
      </c>
      <c r="B671" s="272" t="s">
        <v>493</v>
      </c>
      <c r="C671" s="272" t="str">
        <f>APENs_summary!C566</f>
        <v>08045</v>
      </c>
      <c r="D671" s="272" t="str">
        <f>APENs_summary!J566</f>
        <v>20200254</v>
      </c>
      <c r="E671" s="272" t="str">
        <f>APENs_summary!K566</f>
        <v>Compressor Engines</v>
      </c>
      <c r="F671" s="76">
        <f>APENs_summary!N566</f>
        <v>19.3</v>
      </c>
      <c r="G671" s="76">
        <f>APENs_summary!O566</f>
        <v>0</v>
      </c>
      <c r="H671" s="76">
        <f>APENs_summary!P566</f>
        <v>0</v>
      </c>
      <c r="I671" s="76">
        <f>APENs_summary!Q566</f>
        <v>0</v>
      </c>
      <c r="J671" s="76">
        <f>APENs_summary!R566</f>
        <v>0</v>
      </c>
    </row>
    <row r="672" spans="1:10" x14ac:dyDescent="0.2">
      <c r="A672" s="13" t="s">
        <v>147</v>
      </c>
      <c r="B672" s="272" t="s">
        <v>493</v>
      </c>
      <c r="C672" s="272" t="str">
        <f>APENs_summary!C567</f>
        <v>08045</v>
      </c>
      <c r="D672" s="272" t="str">
        <f>APENs_summary!J567</f>
        <v>20200254</v>
      </c>
      <c r="E672" s="272" t="str">
        <f>APENs_summary!K567</f>
        <v>Compressor Engines</v>
      </c>
      <c r="F672" s="76">
        <f>APENs_summary!N567</f>
        <v>0</v>
      </c>
      <c r="G672" s="76">
        <f>APENs_summary!O567</f>
        <v>0</v>
      </c>
      <c r="H672" s="76">
        <f>APENs_summary!P567</f>
        <v>0</v>
      </c>
      <c r="I672" s="76">
        <f>APENs_summary!Q567</f>
        <v>0</v>
      </c>
      <c r="J672" s="76">
        <f>APENs_summary!R567</f>
        <v>0.39200000000000002</v>
      </c>
    </row>
    <row r="673" spans="1:10" x14ac:dyDescent="0.2">
      <c r="A673" s="13" t="s">
        <v>147</v>
      </c>
      <c r="B673" s="272" t="s">
        <v>493</v>
      </c>
      <c r="C673" s="272" t="str">
        <f>APENs_summary!C568</f>
        <v>08045</v>
      </c>
      <c r="D673" s="272" t="str">
        <f>APENs_summary!J568</f>
        <v>20200254</v>
      </c>
      <c r="E673" s="272" t="str">
        <f>APENs_summary!K568</f>
        <v>Compressor Engines</v>
      </c>
      <c r="F673" s="76">
        <f>APENs_summary!N568</f>
        <v>0</v>
      </c>
      <c r="G673" s="76">
        <f>APENs_summary!O568</f>
        <v>0</v>
      </c>
      <c r="H673" s="76">
        <f>APENs_summary!P568</f>
        <v>0</v>
      </c>
      <c r="I673" s="76">
        <f>APENs_summary!Q568</f>
        <v>0</v>
      </c>
      <c r="J673" s="76">
        <f>APENs_summary!R568</f>
        <v>0</v>
      </c>
    </row>
    <row r="674" spans="1:10" x14ac:dyDescent="0.2">
      <c r="A674" s="13" t="s">
        <v>147</v>
      </c>
      <c r="B674" s="272" t="s">
        <v>493</v>
      </c>
      <c r="C674" s="272" t="str">
        <f>APENs_summary!C569</f>
        <v>08045</v>
      </c>
      <c r="D674" s="272" t="str">
        <f>APENs_summary!J569</f>
        <v>20200254</v>
      </c>
      <c r="E674" s="272" t="str">
        <f>APENs_summary!K569</f>
        <v>Compressor Engines</v>
      </c>
      <c r="F674" s="76">
        <f>APENs_summary!N569</f>
        <v>0</v>
      </c>
      <c r="G674" s="76">
        <f>APENs_summary!O569</f>
        <v>0</v>
      </c>
      <c r="H674" s="76">
        <f>APENs_summary!P569</f>
        <v>0</v>
      </c>
      <c r="I674" s="76">
        <f>APENs_summary!Q569</f>
        <v>2.3519999999999999E-2</v>
      </c>
      <c r="J674" s="76">
        <f>APENs_summary!R569</f>
        <v>0</v>
      </c>
    </row>
    <row r="675" spans="1:10" x14ac:dyDescent="0.2">
      <c r="A675" s="13" t="s">
        <v>147</v>
      </c>
      <c r="B675" s="272" t="s">
        <v>493</v>
      </c>
      <c r="C675" s="272" t="str">
        <f>APENs_summary!C570</f>
        <v>08045</v>
      </c>
      <c r="D675" s="272" t="str">
        <f>APENs_summary!J570</f>
        <v>20200254</v>
      </c>
      <c r="E675" s="272" t="str">
        <f>APENs_summary!K570</f>
        <v>Compressor Engines</v>
      </c>
      <c r="F675" s="76">
        <f>APENs_summary!N570</f>
        <v>0</v>
      </c>
      <c r="G675" s="76">
        <f>APENs_summary!O570</f>
        <v>5.7</v>
      </c>
      <c r="H675" s="76">
        <f>APENs_summary!P570</f>
        <v>0</v>
      </c>
      <c r="I675" s="76">
        <f>APENs_summary!Q570</f>
        <v>0</v>
      </c>
      <c r="J675" s="76">
        <f>APENs_summary!R570</f>
        <v>0</v>
      </c>
    </row>
    <row r="676" spans="1:10" x14ac:dyDescent="0.2">
      <c r="A676" s="13" t="s">
        <v>147</v>
      </c>
      <c r="B676" s="272" t="s">
        <v>493</v>
      </c>
      <c r="C676" s="272" t="str">
        <f>APENs_summary!C571</f>
        <v>08045</v>
      </c>
      <c r="D676" s="272" t="str">
        <f>APENs_summary!J571</f>
        <v>20200254</v>
      </c>
      <c r="E676" s="272" t="str">
        <f>APENs_summary!K571</f>
        <v>Compressor Engines</v>
      </c>
      <c r="F676" s="76">
        <f>APENs_summary!N571</f>
        <v>0</v>
      </c>
      <c r="G676" s="76">
        <f>APENs_summary!O571</f>
        <v>0</v>
      </c>
      <c r="H676" s="76">
        <f>APENs_summary!P571</f>
        <v>5.7000330000000003</v>
      </c>
      <c r="I676" s="76">
        <f>APENs_summary!Q571</f>
        <v>0</v>
      </c>
      <c r="J676" s="76">
        <f>APENs_summary!R571</f>
        <v>0</v>
      </c>
    </row>
    <row r="677" spans="1:10" x14ac:dyDescent="0.2">
      <c r="A677" s="13" t="s">
        <v>147</v>
      </c>
      <c r="B677" s="272" t="s">
        <v>493</v>
      </c>
      <c r="C677" s="272" t="str">
        <f>APENs_summary!C572</f>
        <v>08045</v>
      </c>
      <c r="D677" s="272" t="str">
        <f>APENs_summary!J572</f>
        <v>20200254</v>
      </c>
      <c r="E677" s="272" t="str">
        <f>APENs_summary!K572</f>
        <v>Compressor Engines</v>
      </c>
      <c r="F677" s="76">
        <f>APENs_summary!N572</f>
        <v>19.300001999999999</v>
      </c>
      <c r="G677" s="76">
        <f>APENs_summary!O572</f>
        <v>0</v>
      </c>
      <c r="H677" s="76">
        <f>APENs_summary!P572</f>
        <v>0</v>
      </c>
      <c r="I677" s="76">
        <f>APENs_summary!Q572</f>
        <v>0</v>
      </c>
      <c r="J677" s="76">
        <f>APENs_summary!R572</f>
        <v>0</v>
      </c>
    </row>
    <row r="678" spans="1:10" x14ac:dyDescent="0.2">
      <c r="A678" s="13" t="s">
        <v>147</v>
      </c>
      <c r="B678" s="272" t="s">
        <v>493</v>
      </c>
      <c r="C678" s="272" t="str">
        <f>APENs_summary!C573</f>
        <v>08045</v>
      </c>
      <c r="D678" s="272" t="str">
        <f>APENs_summary!J573</f>
        <v>20200254</v>
      </c>
      <c r="E678" s="272" t="str">
        <f>APENs_summary!K573</f>
        <v>Compressor Engines</v>
      </c>
      <c r="F678" s="76">
        <f>APENs_summary!N573</f>
        <v>0</v>
      </c>
      <c r="G678" s="76">
        <f>APENs_summary!O573</f>
        <v>0</v>
      </c>
      <c r="H678" s="76">
        <f>APENs_summary!P573</f>
        <v>0</v>
      </c>
      <c r="I678" s="76">
        <f>APENs_summary!Q573</f>
        <v>0</v>
      </c>
      <c r="J678" s="76">
        <f>APENs_summary!R573</f>
        <v>0.39200000000000002</v>
      </c>
    </row>
    <row r="679" spans="1:10" x14ac:dyDescent="0.2">
      <c r="A679" s="13" t="s">
        <v>147</v>
      </c>
      <c r="B679" s="272" t="s">
        <v>493</v>
      </c>
      <c r="C679" s="272" t="str">
        <f>APENs_summary!C574</f>
        <v>08045</v>
      </c>
      <c r="D679" s="272" t="str">
        <f>APENs_summary!J574</f>
        <v>20200254</v>
      </c>
      <c r="E679" s="272" t="str">
        <f>APENs_summary!K574</f>
        <v>Compressor Engines</v>
      </c>
      <c r="F679" s="76">
        <f>APENs_summary!N574</f>
        <v>0</v>
      </c>
      <c r="G679" s="76">
        <f>APENs_summary!O574</f>
        <v>0</v>
      </c>
      <c r="H679" s="76">
        <f>APENs_summary!P574</f>
        <v>0</v>
      </c>
      <c r="I679" s="76">
        <f>APENs_summary!Q574</f>
        <v>0</v>
      </c>
      <c r="J679" s="76">
        <f>APENs_summary!R574</f>
        <v>0</v>
      </c>
    </row>
    <row r="680" spans="1:10" x14ac:dyDescent="0.2">
      <c r="A680" s="13" t="s">
        <v>147</v>
      </c>
      <c r="B680" s="272" t="s">
        <v>493</v>
      </c>
      <c r="C680" s="272" t="str">
        <f>APENs_summary!C575</f>
        <v>08045</v>
      </c>
      <c r="D680" s="272" t="str">
        <f>APENs_summary!J575</f>
        <v>20200254</v>
      </c>
      <c r="E680" s="272" t="str">
        <f>APENs_summary!K575</f>
        <v>Compressor Engines</v>
      </c>
      <c r="F680" s="76">
        <f>APENs_summary!N575</f>
        <v>0</v>
      </c>
      <c r="G680" s="76">
        <f>APENs_summary!O575</f>
        <v>0</v>
      </c>
      <c r="H680" s="76">
        <f>APENs_summary!P575</f>
        <v>0</v>
      </c>
      <c r="I680" s="76">
        <f>APENs_summary!Q575</f>
        <v>2.3519999999999999E-2</v>
      </c>
      <c r="J680" s="76">
        <f>APENs_summary!R575</f>
        <v>0</v>
      </c>
    </row>
    <row r="681" spans="1:10" x14ac:dyDescent="0.2">
      <c r="A681" s="13" t="s">
        <v>147</v>
      </c>
      <c r="B681" s="272" t="s">
        <v>493</v>
      </c>
      <c r="C681" s="272" t="str">
        <f>APENs_summary!C576</f>
        <v>08045</v>
      </c>
      <c r="D681" s="272" t="str">
        <f>APENs_summary!J576</f>
        <v>20200254</v>
      </c>
      <c r="E681" s="272" t="str">
        <f>APENs_summary!K576</f>
        <v>Compressor Engines</v>
      </c>
      <c r="F681" s="76">
        <f>APENs_summary!N576</f>
        <v>0</v>
      </c>
      <c r="G681" s="76">
        <f>APENs_summary!O576</f>
        <v>5.7000330000000003</v>
      </c>
      <c r="H681" s="76">
        <f>APENs_summary!P576</f>
        <v>0</v>
      </c>
      <c r="I681" s="76">
        <f>APENs_summary!Q576</f>
        <v>0</v>
      </c>
      <c r="J681" s="76">
        <f>APENs_summary!R576</f>
        <v>0</v>
      </c>
    </row>
    <row r="682" spans="1:10" x14ac:dyDescent="0.2">
      <c r="A682" s="13" t="s">
        <v>147</v>
      </c>
      <c r="B682" s="272" t="s">
        <v>493</v>
      </c>
      <c r="C682" s="272" t="str">
        <f>APENs_summary!C577</f>
        <v>08045</v>
      </c>
      <c r="D682" s="272" t="str">
        <f>APENs_summary!J577</f>
        <v>20200254</v>
      </c>
      <c r="E682" s="272" t="str">
        <f>APENs_summary!K577</f>
        <v>Compressor Engines</v>
      </c>
      <c r="F682" s="76">
        <f>APENs_summary!N577</f>
        <v>0</v>
      </c>
      <c r="G682" s="76">
        <f>APENs_summary!O577</f>
        <v>0</v>
      </c>
      <c r="H682" s="76">
        <f>APENs_summary!P577</f>
        <v>5.7</v>
      </c>
      <c r="I682" s="76">
        <f>APENs_summary!Q577</f>
        <v>0</v>
      </c>
      <c r="J682" s="76">
        <f>APENs_summary!R577</f>
        <v>0</v>
      </c>
    </row>
    <row r="683" spans="1:10" x14ac:dyDescent="0.2">
      <c r="A683" s="13" t="s">
        <v>147</v>
      </c>
      <c r="B683" s="272" t="s">
        <v>493</v>
      </c>
      <c r="C683" s="272" t="str">
        <f>APENs_summary!C578</f>
        <v>08045</v>
      </c>
      <c r="D683" s="272" t="str">
        <f>APENs_summary!J578</f>
        <v>20200254</v>
      </c>
      <c r="E683" s="272" t="str">
        <f>APENs_summary!K578</f>
        <v>Compressor Engines</v>
      </c>
      <c r="F683" s="76">
        <f>APENs_summary!N578</f>
        <v>19.3</v>
      </c>
      <c r="G683" s="76">
        <f>APENs_summary!O578</f>
        <v>0</v>
      </c>
      <c r="H683" s="76">
        <f>APENs_summary!P578</f>
        <v>0</v>
      </c>
      <c r="I683" s="76">
        <f>APENs_summary!Q578</f>
        <v>0</v>
      </c>
      <c r="J683" s="76">
        <f>APENs_summary!R578</f>
        <v>0</v>
      </c>
    </row>
    <row r="684" spans="1:10" x14ac:dyDescent="0.2">
      <c r="A684" s="13" t="s">
        <v>147</v>
      </c>
      <c r="B684" s="272" t="s">
        <v>493</v>
      </c>
      <c r="C684" s="272" t="str">
        <f>APENs_summary!C579</f>
        <v>08045</v>
      </c>
      <c r="D684" s="272" t="str">
        <f>APENs_summary!J579</f>
        <v>20200254</v>
      </c>
      <c r="E684" s="272" t="str">
        <f>APENs_summary!K579</f>
        <v>Compressor Engines</v>
      </c>
      <c r="F684" s="76">
        <f>APENs_summary!N579</f>
        <v>0</v>
      </c>
      <c r="G684" s="76">
        <f>APENs_summary!O579</f>
        <v>0</v>
      </c>
      <c r="H684" s="76">
        <f>APENs_summary!P579</f>
        <v>0</v>
      </c>
      <c r="I684" s="76">
        <f>APENs_summary!Q579</f>
        <v>0</v>
      </c>
      <c r="J684" s="76">
        <f>APENs_summary!R579</f>
        <v>0.39200000000000002</v>
      </c>
    </row>
    <row r="685" spans="1:10" x14ac:dyDescent="0.2">
      <c r="A685" s="13" t="s">
        <v>147</v>
      </c>
      <c r="B685" s="272" t="s">
        <v>493</v>
      </c>
      <c r="C685" s="272" t="str">
        <f>APENs_summary!C580</f>
        <v>08045</v>
      </c>
      <c r="D685" s="272" t="str">
        <f>APENs_summary!J580</f>
        <v>20200254</v>
      </c>
      <c r="E685" s="272" t="str">
        <f>APENs_summary!K580</f>
        <v>Compressor Engines</v>
      </c>
      <c r="F685" s="76">
        <f>APENs_summary!N580</f>
        <v>0</v>
      </c>
      <c r="G685" s="76">
        <f>APENs_summary!O580</f>
        <v>0</v>
      </c>
      <c r="H685" s="76">
        <f>APENs_summary!P580</f>
        <v>0</v>
      </c>
      <c r="I685" s="76">
        <f>APENs_summary!Q580</f>
        <v>0</v>
      </c>
      <c r="J685" s="76">
        <f>APENs_summary!R580</f>
        <v>0</v>
      </c>
    </row>
    <row r="686" spans="1:10" x14ac:dyDescent="0.2">
      <c r="A686" s="13" t="s">
        <v>147</v>
      </c>
      <c r="B686" s="272" t="s">
        <v>493</v>
      </c>
      <c r="C686" s="272" t="str">
        <f>APENs_summary!C581</f>
        <v>08045</v>
      </c>
      <c r="D686" s="272" t="str">
        <f>APENs_summary!J581</f>
        <v>20200254</v>
      </c>
      <c r="E686" s="272" t="str">
        <f>APENs_summary!K581</f>
        <v>Compressor Engines</v>
      </c>
      <c r="F686" s="76">
        <f>APENs_summary!N581</f>
        <v>0</v>
      </c>
      <c r="G686" s="76">
        <f>APENs_summary!O581</f>
        <v>0</v>
      </c>
      <c r="H686" s="76">
        <f>APENs_summary!P581</f>
        <v>0</v>
      </c>
      <c r="I686" s="76">
        <f>APENs_summary!Q581</f>
        <v>2.3519999999999999E-2</v>
      </c>
      <c r="J686" s="76">
        <f>APENs_summary!R581</f>
        <v>0</v>
      </c>
    </row>
    <row r="687" spans="1:10" x14ac:dyDescent="0.2">
      <c r="A687" s="13" t="s">
        <v>147</v>
      </c>
      <c r="B687" s="272" t="s">
        <v>493</v>
      </c>
      <c r="C687" s="272" t="str">
        <f>APENs_summary!C582</f>
        <v>08045</v>
      </c>
      <c r="D687" s="272" t="str">
        <f>APENs_summary!J582</f>
        <v>20200254</v>
      </c>
      <c r="E687" s="272" t="str">
        <f>APENs_summary!K582</f>
        <v>Compressor Engines</v>
      </c>
      <c r="F687" s="76">
        <f>APENs_summary!N582</f>
        <v>0</v>
      </c>
      <c r="G687" s="76">
        <f>APENs_summary!O582</f>
        <v>5.7</v>
      </c>
      <c r="H687" s="76">
        <f>APENs_summary!P582</f>
        <v>0</v>
      </c>
      <c r="I687" s="76">
        <f>APENs_summary!Q582</f>
        <v>0</v>
      </c>
      <c r="J687" s="76">
        <f>APENs_summary!R582</f>
        <v>0</v>
      </c>
    </row>
    <row r="688" spans="1:10" x14ac:dyDescent="0.2">
      <c r="A688" s="13" t="s">
        <v>147</v>
      </c>
      <c r="B688" s="272" t="s">
        <v>493</v>
      </c>
      <c r="C688" s="272" t="str">
        <f>APENs_summary!C583</f>
        <v>08045</v>
      </c>
      <c r="D688" s="272" t="str">
        <f>APENs_summary!J583</f>
        <v>31000299</v>
      </c>
      <c r="E688" s="272" t="str">
        <f>APENs_summary!K583</f>
        <v>Natural Gas Production, Other Not Classified</v>
      </c>
      <c r="F688" s="76">
        <f>APENs_summary!N583</f>
        <v>0</v>
      </c>
      <c r="G688" s="76">
        <f>APENs_summary!O583</f>
        <v>2.6</v>
      </c>
      <c r="H688" s="76">
        <f>APENs_summary!P583</f>
        <v>0</v>
      </c>
      <c r="I688" s="76">
        <f>APENs_summary!Q583</f>
        <v>0</v>
      </c>
      <c r="J688" s="76">
        <f>APENs_summary!R583</f>
        <v>0</v>
      </c>
    </row>
    <row r="689" spans="1:10" x14ac:dyDescent="0.2">
      <c r="A689" s="13" t="s">
        <v>147</v>
      </c>
      <c r="B689" s="272" t="s">
        <v>493</v>
      </c>
      <c r="C689" s="272" t="str">
        <f>APENs_summary!C584</f>
        <v>08045</v>
      </c>
      <c r="D689" s="272" t="str">
        <f>APENs_summary!J584</f>
        <v>31000302</v>
      </c>
      <c r="E689" s="272" t="str">
        <f>APENs_summary!K584</f>
        <v>Glycol Dehydrator</v>
      </c>
      <c r="F689" s="76">
        <f>APENs_summary!N584</f>
        <v>0</v>
      </c>
      <c r="G689" s="76">
        <f>APENs_summary!O584</f>
        <v>7.7</v>
      </c>
      <c r="H689" s="76">
        <f>APENs_summary!P584</f>
        <v>0</v>
      </c>
      <c r="I689" s="76">
        <f>APENs_summary!Q584</f>
        <v>0</v>
      </c>
      <c r="J689" s="76">
        <f>APENs_summary!R584</f>
        <v>0</v>
      </c>
    </row>
    <row r="690" spans="1:10" x14ac:dyDescent="0.2">
      <c r="A690" s="13" t="s">
        <v>147</v>
      </c>
      <c r="B690" s="272" t="s">
        <v>493</v>
      </c>
      <c r="C690" s="272" t="str">
        <f>APENs_summary!C585</f>
        <v>08045</v>
      </c>
      <c r="D690" s="272" t="str">
        <f>APENs_summary!J585</f>
        <v>31088801</v>
      </c>
      <c r="E690" s="272" t="str">
        <f>APENs_summary!K585</f>
        <v>Permitted Fugitives</v>
      </c>
      <c r="F690" s="76">
        <f>APENs_summary!N585</f>
        <v>0</v>
      </c>
      <c r="G690" s="76">
        <f>APENs_summary!O585</f>
        <v>4.6399999999999997</v>
      </c>
      <c r="H690" s="76">
        <f>APENs_summary!P585</f>
        <v>0</v>
      </c>
      <c r="I690" s="76">
        <f>APENs_summary!Q585</f>
        <v>0</v>
      </c>
      <c r="J690" s="76">
        <f>APENs_summary!R585</f>
        <v>0</v>
      </c>
    </row>
    <row r="691" spans="1:10" x14ac:dyDescent="0.2">
      <c r="A691" s="13" t="s">
        <v>147</v>
      </c>
      <c r="B691" s="272" t="s">
        <v>493</v>
      </c>
      <c r="C691" s="272" t="str">
        <f>APENs_summary!C586</f>
        <v>08045</v>
      </c>
      <c r="D691" s="272" t="str">
        <f>APENs_summary!J586</f>
        <v>40400311</v>
      </c>
      <c r="E691" s="272" t="str">
        <f>APENs_summary!K586</f>
        <v>Condensate Tanks</v>
      </c>
      <c r="F691" s="76">
        <f>APENs_summary!N586</f>
        <v>0</v>
      </c>
      <c r="G691" s="76">
        <f>APENs_summary!O586</f>
        <v>14.762115222032037</v>
      </c>
      <c r="H691" s="76">
        <f>APENs_summary!P586</f>
        <v>0</v>
      </c>
      <c r="I691" s="76">
        <f>APENs_summary!Q586</f>
        <v>0</v>
      </c>
      <c r="J691" s="76">
        <f>APENs_summary!R586</f>
        <v>0</v>
      </c>
    </row>
    <row r="692" spans="1:10" x14ac:dyDescent="0.2">
      <c r="A692" s="13" t="s">
        <v>147</v>
      </c>
      <c r="B692" s="272" t="s">
        <v>493</v>
      </c>
      <c r="C692" s="272" t="str">
        <f>APENs_summary!C587</f>
        <v>08045</v>
      </c>
      <c r="D692" s="272" t="str">
        <f>APENs_summary!J587</f>
        <v>20200202</v>
      </c>
      <c r="E692" s="272" t="str">
        <f>APENs_summary!K587</f>
        <v>Compressor Engines</v>
      </c>
      <c r="F692" s="76">
        <f>APENs_summary!N587</f>
        <v>0</v>
      </c>
      <c r="G692" s="76">
        <f>APENs_summary!O587</f>
        <v>3.6</v>
      </c>
      <c r="H692" s="76">
        <f>APENs_summary!P587</f>
        <v>0</v>
      </c>
      <c r="I692" s="76">
        <f>APENs_summary!Q587</f>
        <v>0</v>
      </c>
      <c r="J692" s="76">
        <f>APENs_summary!R587</f>
        <v>0</v>
      </c>
    </row>
    <row r="693" spans="1:10" x14ac:dyDescent="0.2">
      <c r="A693" s="13" t="s">
        <v>147</v>
      </c>
      <c r="B693" s="272" t="s">
        <v>493</v>
      </c>
      <c r="C693" s="272" t="str">
        <f>APENs_summary!C588</f>
        <v>08045</v>
      </c>
      <c r="D693" s="272" t="str">
        <f>APENs_summary!J588</f>
        <v>31000302</v>
      </c>
      <c r="E693" s="272" t="str">
        <f>APENs_summary!K588</f>
        <v>Glycol Dehydrator</v>
      </c>
      <c r="F693" s="76">
        <f>APENs_summary!N588</f>
        <v>0</v>
      </c>
      <c r="G693" s="76">
        <f>APENs_summary!O588</f>
        <v>3.3611439999999999</v>
      </c>
      <c r="H693" s="76">
        <f>APENs_summary!P588</f>
        <v>0</v>
      </c>
      <c r="I693" s="76">
        <f>APENs_summary!Q588</f>
        <v>0</v>
      </c>
      <c r="J693" s="76">
        <f>APENs_summary!R588</f>
        <v>0</v>
      </c>
    </row>
    <row r="694" spans="1:10" x14ac:dyDescent="0.2">
      <c r="A694" s="13" t="s">
        <v>147</v>
      </c>
      <c r="B694" s="272" t="s">
        <v>493</v>
      </c>
      <c r="C694" s="272" t="str">
        <f>APENs_summary!C589</f>
        <v>08045</v>
      </c>
      <c r="D694" s="272" t="str">
        <f>APENs_summary!J589</f>
        <v>31000302</v>
      </c>
      <c r="E694" s="272" t="str">
        <f>APENs_summary!K589</f>
        <v>Glycol Dehydrator</v>
      </c>
      <c r="F694" s="76">
        <f>APENs_summary!N589</f>
        <v>0</v>
      </c>
      <c r="G694" s="76">
        <f>APENs_summary!O589</f>
        <v>1.6</v>
      </c>
      <c r="H694" s="76">
        <f>APENs_summary!P589</f>
        <v>0</v>
      </c>
      <c r="I694" s="76">
        <f>APENs_summary!Q589</f>
        <v>0</v>
      </c>
      <c r="J694" s="76">
        <f>APENs_summary!R589</f>
        <v>0</v>
      </c>
    </row>
    <row r="695" spans="1:10" x14ac:dyDescent="0.2">
      <c r="A695" s="13" t="s">
        <v>147</v>
      </c>
      <c r="B695" s="272" t="s">
        <v>493</v>
      </c>
      <c r="C695" s="272" t="str">
        <f>APENs_summary!C590</f>
        <v>08045</v>
      </c>
      <c r="D695" s="272" t="str">
        <f>APENs_summary!J590</f>
        <v>31000302</v>
      </c>
      <c r="E695" s="272" t="str">
        <f>APENs_summary!K590</f>
        <v>Glycol Dehydrator</v>
      </c>
      <c r="F695" s="76">
        <f>APENs_summary!N590</f>
        <v>0</v>
      </c>
      <c r="G695" s="76">
        <f>APENs_summary!O590</f>
        <v>3.5518559999999999</v>
      </c>
      <c r="H695" s="76">
        <f>APENs_summary!P590</f>
        <v>0</v>
      </c>
      <c r="I695" s="76">
        <f>APENs_summary!Q590</f>
        <v>0</v>
      </c>
      <c r="J695" s="76">
        <f>APENs_summary!R590</f>
        <v>0</v>
      </c>
    </row>
    <row r="696" spans="1:10" x14ac:dyDescent="0.2">
      <c r="A696" s="13" t="s">
        <v>147</v>
      </c>
      <c r="B696" s="272" t="s">
        <v>493</v>
      </c>
      <c r="C696" s="272" t="str">
        <f>APENs_summary!C591</f>
        <v>08045</v>
      </c>
      <c r="D696" s="272" t="str">
        <f>APENs_summary!J591</f>
        <v>31000302</v>
      </c>
      <c r="E696" s="272" t="str">
        <f>APENs_summary!K591</f>
        <v>Glycol Dehydrator</v>
      </c>
      <c r="F696" s="76">
        <f>APENs_summary!N591</f>
        <v>0</v>
      </c>
      <c r="G696" s="76">
        <f>APENs_summary!O591</f>
        <v>2.2999999999999998</v>
      </c>
      <c r="H696" s="76">
        <f>APENs_summary!P591</f>
        <v>0</v>
      </c>
      <c r="I696" s="76">
        <f>APENs_summary!Q591</f>
        <v>0</v>
      </c>
      <c r="J696" s="76">
        <f>APENs_summary!R591</f>
        <v>0</v>
      </c>
    </row>
    <row r="697" spans="1:10" x14ac:dyDescent="0.2">
      <c r="A697" s="13" t="s">
        <v>147</v>
      </c>
      <c r="B697" s="272" t="s">
        <v>493</v>
      </c>
      <c r="C697" s="272" t="str">
        <f>APENs_summary!C592</f>
        <v>08045</v>
      </c>
      <c r="D697" s="272" t="str">
        <f>APENs_summary!J592</f>
        <v>31000302</v>
      </c>
      <c r="E697" s="272" t="str">
        <f>APENs_summary!K592</f>
        <v>Glycol Dehydrator</v>
      </c>
      <c r="F697" s="76">
        <f>APENs_summary!N592</f>
        <v>0</v>
      </c>
      <c r="G697" s="76">
        <f>APENs_summary!O592</f>
        <v>2.6840660000000001</v>
      </c>
      <c r="H697" s="76">
        <f>APENs_summary!P592</f>
        <v>0</v>
      </c>
      <c r="I697" s="76">
        <f>APENs_summary!Q592</f>
        <v>0</v>
      </c>
      <c r="J697" s="76">
        <f>APENs_summary!R592</f>
        <v>0</v>
      </c>
    </row>
    <row r="698" spans="1:10" x14ac:dyDescent="0.2">
      <c r="A698" s="13" t="s">
        <v>147</v>
      </c>
      <c r="B698" s="272" t="s">
        <v>493</v>
      </c>
      <c r="C698" s="272" t="str">
        <f>APENs_summary!C593</f>
        <v>08045</v>
      </c>
      <c r="D698" s="272" t="str">
        <f>APENs_summary!J593</f>
        <v>31000302</v>
      </c>
      <c r="E698" s="272" t="str">
        <f>APENs_summary!K593</f>
        <v>Glycol Dehydrator</v>
      </c>
      <c r="F698" s="76">
        <f>APENs_summary!N593</f>
        <v>0</v>
      </c>
      <c r="G698" s="76">
        <f>APENs_summary!O593</f>
        <v>4.1760630000000001</v>
      </c>
      <c r="H698" s="76">
        <f>APENs_summary!P593</f>
        <v>0</v>
      </c>
      <c r="I698" s="76">
        <f>APENs_summary!Q593</f>
        <v>0</v>
      </c>
      <c r="J698" s="76">
        <f>APENs_summary!R593</f>
        <v>0</v>
      </c>
    </row>
    <row r="699" spans="1:10" x14ac:dyDescent="0.2">
      <c r="A699" s="13" t="s">
        <v>147</v>
      </c>
      <c r="B699" s="272" t="s">
        <v>493</v>
      </c>
      <c r="C699" s="272" t="str">
        <f>APENs_summary!C594</f>
        <v>08045</v>
      </c>
      <c r="D699" s="272" t="str">
        <f>APENs_summary!J594</f>
        <v>31000302</v>
      </c>
      <c r="E699" s="272" t="str">
        <f>APENs_summary!K594</f>
        <v>Glycol Dehydrator</v>
      </c>
      <c r="F699" s="76">
        <f>APENs_summary!N594</f>
        <v>0</v>
      </c>
      <c r="G699" s="76">
        <f>APENs_summary!O594</f>
        <v>3.292926</v>
      </c>
      <c r="H699" s="76">
        <f>APENs_summary!P594</f>
        <v>0</v>
      </c>
      <c r="I699" s="76">
        <f>APENs_summary!Q594</f>
        <v>0</v>
      </c>
      <c r="J699" s="76">
        <f>APENs_summary!R594</f>
        <v>0</v>
      </c>
    </row>
    <row r="700" spans="1:10" x14ac:dyDescent="0.2">
      <c r="A700" s="13" t="s">
        <v>147</v>
      </c>
      <c r="B700" s="272" t="s">
        <v>493</v>
      </c>
      <c r="C700" s="272" t="str">
        <f>APENs_summary!C595</f>
        <v>08045</v>
      </c>
      <c r="D700" s="272" t="str">
        <f>APENs_summary!J595</f>
        <v>31000302</v>
      </c>
      <c r="E700" s="272" t="str">
        <f>APENs_summary!K595</f>
        <v>Glycol Dehydrator</v>
      </c>
      <c r="F700" s="76">
        <f>APENs_summary!N595</f>
        <v>0</v>
      </c>
      <c r="G700" s="76">
        <f>APENs_summary!O595</f>
        <v>2.5</v>
      </c>
      <c r="H700" s="76">
        <f>APENs_summary!P595</f>
        <v>0</v>
      </c>
      <c r="I700" s="76">
        <f>APENs_summary!Q595</f>
        <v>0</v>
      </c>
      <c r="J700" s="76">
        <f>APENs_summary!R595</f>
        <v>0</v>
      </c>
    </row>
    <row r="701" spans="1:10" x14ac:dyDescent="0.2">
      <c r="A701" s="13" t="s">
        <v>147</v>
      </c>
      <c r="B701" s="272" t="s">
        <v>493</v>
      </c>
      <c r="C701" s="272" t="str">
        <f>APENs_summary!C596</f>
        <v>08045</v>
      </c>
      <c r="D701" s="272" t="str">
        <f>APENs_summary!J596</f>
        <v>31000302</v>
      </c>
      <c r="E701" s="272" t="str">
        <f>APENs_summary!K596</f>
        <v>Glycol Dehydrator</v>
      </c>
      <c r="F701" s="76">
        <f>APENs_summary!N596</f>
        <v>0</v>
      </c>
      <c r="G701" s="76">
        <f>APENs_summary!O596</f>
        <v>1.2</v>
      </c>
      <c r="H701" s="76">
        <f>APENs_summary!P596</f>
        <v>0</v>
      </c>
      <c r="I701" s="76">
        <f>APENs_summary!Q596</f>
        <v>0</v>
      </c>
      <c r="J701" s="76">
        <f>APENs_summary!R596</f>
        <v>0</v>
      </c>
    </row>
    <row r="702" spans="1:10" x14ac:dyDescent="0.2">
      <c r="A702" s="13" t="s">
        <v>147</v>
      </c>
      <c r="B702" s="272" t="s">
        <v>493</v>
      </c>
      <c r="C702" s="272" t="str">
        <f>APENs_summary!C597</f>
        <v>08045</v>
      </c>
      <c r="D702" s="272" t="str">
        <f>APENs_summary!J597</f>
        <v>20200202</v>
      </c>
      <c r="E702" s="272" t="str">
        <f>APENs_summary!K597</f>
        <v>Compressor Engines</v>
      </c>
      <c r="F702" s="76">
        <f>APENs_summary!N597</f>
        <v>0</v>
      </c>
      <c r="G702" s="76">
        <f>APENs_summary!O597</f>
        <v>0</v>
      </c>
      <c r="H702" s="76">
        <f>APENs_summary!P597</f>
        <v>10.6</v>
      </c>
      <c r="I702" s="76">
        <f>APENs_summary!Q597</f>
        <v>0</v>
      </c>
      <c r="J702" s="76">
        <f>APENs_summary!R597</f>
        <v>0</v>
      </c>
    </row>
    <row r="703" spans="1:10" x14ac:dyDescent="0.2">
      <c r="A703" s="13" t="s">
        <v>147</v>
      </c>
      <c r="B703" s="272" t="s">
        <v>493</v>
      </c>
      <c r="C703" s="272" t="str">
        <f>APENs_summary!C598</f>
        <v>08045</v>
      </c>
      <c r="D703" s="272" t="str">
        <f>APENs_summary!J598</f>
        <v>20200202</v>
      </c>
      <c r="E703" s="272" t="str">
        <f>APENs_summary!K598</f>
        <v>Compressor Engines</v>
      </c>
      <c r="F703" s="76">
        <f>APENs_summary!N598</f>
        <v>8.4</v>
      </c>
      <c r="G703" s="76">
        <f>APENs_summary!O598</f>
        <v>0</v>
      </c>
      <c r="H703" s="76">
        <f>APENs_summary!P598</f>
        <v>0</v>
      </c>
      <c r="I703" s="76">
        <f>APENs_summary!Q598</f>
        <v>0</v>
      </c>
      <c r="J703" s="76">
        <f>APENs_summary!R598</f>
        <v>0</v>
      </c>
    </row>
    <row r="704" spans="1:10" x14ac:dyDescent="0.2">
      <c r="A704" s="13" t="s">
        <v>147</v>
      </c>
      <c r="B704" s="272" t="s">
        <v>493</v>
      </c>
      <c r="C704" s="272" t="str">
        <f>APENs_summary!C599</f>
        <v>08045</v>
      </c>
      <c r="D704" s="272" t="str">
        <f>APENs_summary!J599</f>
        <v>20200202</v>
      </c>
      <c r="E704" s="272" t="str">
        <f>APENs_summary!K599</f>
        <v>Compressor Engines</v>
      </c>
      <c r="F704" s="76">
        <f>APENs_summary!N599</f>
        <v>0</v>
      </c>
      <c r="G704" s="76">
        <f>APENs_summary!O599</f>
        <v>0</v>
      </c>
      <c r="H704" s="76">
        <f>APENs_summary!P599</f>
        <v>0</v>
      </c>
      <c r="I704" s="76">
        <f>APENs_summary!Q599</f>
        <v>0</v>
      </c>
      <c r="J704" s="76">
        <f>APENs_summary!R599</f>
        <v>2.4500000000000001E-2</v>
      </c>
    </row>
    <row r="705" spans="1:10" x14ac:dyDescent="0.2">
      <c r="A705" s="13" t="s">
        <v>147</v>
      </c>
      <c r="B705" s="272" t="s">
        <v>493</v>
      </c>
      <c r="C705" s="272" t="str">
        <f>APENs_summary!C600</f>
        <v>08045</v>
      </c>
      <c r="D705" s="272" t="str">
        <f>APENs_summary!J600</f>
        <v>20200202</v>
      </c>
      <c r="E705" s="272" t="str">
        <f>APENs_summary!K600</f>
        <v>Compressor Engines</v>
      </c>
      <c r="F705" s="76">
        <f>APENs_summary!N600</f>
        <v>0</v>
      </c>
      <c r="G705" s="76">
        <f>APENs_summary!O600</f>
        <v>0</v>
      </c>
      <c r="H705" s="76">
        <f>APENs_summary!P600</f>
        <v>0</v>
      </c>
      <c r="I705" s="76">
        <f>APENs_summary!Q600</f>
        <v>0</v>
      </c>
      <c r="J705" s="76">
        <f>APENs_summary!R600</f>
        <v>0</v>
      </c>
    </row>
    <row r="706" spans="1:10" x14ac:dyDescent="0.2">
      <c r="A706" s="13" t="s">
        <v>147</v>
      </c>
      <c r="B706" s="272" t="s">
        <v>493</v>
      </c>
      <c r="C706" s="272" t="str">
        <f>APENs_summary!C601</f>
        <v>08045</v>
      </c>
      <c r="D706" s="272" t="str">
        <f>APENs_summary!J601</f>
        <v>20200202</v>
      </c>
      <c r="E706" s="272" t="str">
        <f>APENs_summary!K601</f>
        <v>Compressor Engines</v>
      </c>
      <c r="F706" s="76">
        <f>APENs_summary!N601</f>
        <v>0</v>
      </c>
      <c r="G706" s="76">
        <f>APENs_summary!O601</f>
        <v>0</v>
      </c>
      <c r="H706" s="76">
        <f>APENs_summary!P601</f>
        <v>0</v>
      </c>
      <c r="I706" s="76">
        <f>APENs_summary!Q601</f>
        <v>1.5E-3</v>
      </c>
      <c r="J706" s="76">
        <f>APENs_summary!R601</f>
        <v>0</v>
      </c>
    </row>
    <row r="707" spans="1:10" x14ac:dyDescent="0.2">
      <c r="A707" s="13" t="s">
        <v>147</v>
      </c>
      <c r="B707" s="272" t="s">
        <v>493</v>
      </c>
      <c r="C707" s="272" t="str">
        <f>APENs_summary!C602</f>
        <v>08045</v>
      </c>
      <c r="D707" s="272" t="str">
        <f>APENs_summary!J602</f>
        <v>20200202</v>
      </c>
      <c r="E707" s="272" t="str">
        <f>APENs_summary!K602</f>
        <v>Compressor Engines</v>
      </c>
      <c r="F707" s="76">
        <f>APENs_summary!N602</f>
        <v>0</v>
      </c>
      <c r="G707" s="76">
        <f>APENs_summary!O602</f>
        <v>7.3300000000000004E-2</v>
      </c>
      <c r="H707" s="76">
        <f>APENs_summary!P602</f>
        <v>0</v>
      </c>
      <c r="I707" s="76">
        <f>APENs_summary!Q602</f>
        <v>0</v>
      </c>
      <c r="J707" s="76">
        <f>APENs_summary!R602</f>
        <v>0</v>
      </c>
    </row>
    <row r="708" spans="1:10" x14ac:dyDescent="0.2">
      <c r="A708" s="13" t="s">
        <v>147</v>
      </c>
      <c r="B708" s="272" t="s">
        <v>493</v>
      </c>
      <c r="C708" s="272" t="str">
        <f>APENs_summary!C603</f>
        <v>08045</v>
      </c>
      <c r="D708" s="272" t="str">
        <f>APENs_summary!J603</f>
        <v>31000301</v>
      </c>
      <c r="E708" s="272" t="str">
        <f>APENs_summary!K603</f>
        <v>Glycol Dehydrator</v>
      </c>
      <c r="F708" s="76">
        <f>APENs_summary!N603</f>
        <v>0</v>
      </c>
      <c r="G708" s="76">
        <f>APENs_summary!O603</f>
        <v>1.89805</v>
      </c>
      <c r="H708" s="76">
        <f>APENs_summary!P603</f>
        <v>0</v>
      </c>
      <c r="I708" s="76">
        <f>APENs_summary!Q603</f>
        <v>0</v>
      </c>
      <c r="J708" s="76">
        <f>APENs_summary!R603</f>
        <v>0</v>
      </c>
    </row>
    <row r="709" spans="1:10" x14ac:dyDescent="0.2">
      <c r="A709" s="13" t="s">
        <v>147</v>
      </c>
      <c r="B709" s="272" t="s">
        <v>493</v>
      </c>
      <c r="C709" s="272" t="str">
        <f>APENs_summary!C604</f>
        <v>08045</v>
      </c>
      <c r="D709" s="272" t="str">
        <f>APENs_summary!J604</f>
        <v>31000302</v>
      </c>
      <c r="E709" s="272" t="str">
        <f>APENs_summary!K604</f>
        <v>Glycol Dehydrator</v>
      </c>
      <c r="F709" s="76">
        <f>APENs_summary!N604</f>
        <v>0</v>
      </c>
      <c r="G709" s="76">
        <f>APENs_summary!O604</f>
        <v>2.9838830000000001</v>
      </c>
      <c r="H709" s="76">
        <f>APENs_summary!P604</f>
        <v>0</v>
      </c>
      <c r="I709" s="76">
        <f>APENs_summary!Q604</f>
        <v>0</v>
      </c>
      <c r="J709" s="76">
        <f>APENs_summary!R604</f>
        <v>0</v>
      </c>
    </row>
    <row r="710" spans="1:10" x14ac:dyDescent="0.2">
      <c r="A710" s="13" t="s">
        <v>147</v>
      </c>
      <c r="B710" s="272" t="s">
        <v>493</v>
      </c>
      <c r="C710" s="272" t="str">
        <f>APENs_summary!C605</f>
        <v>08045</v>
      </c>
      <c r="D710" s="272" t="str">
        <f>APENs_summary!J605</f>
        <v>31000301</v>
      </c>
      <c r="E710" s="272" t="str">
        <f>APENs_summary!K605</f>
        <v>Glycol Dehydrator</v>
      </c>
      <c r="F710" s="76">
        <f>APENs_summary!N605</f>
        <v>0</v>
      </c>
      <c r="G710" s="76">
        <f>APENs_summary!O605</f>
        <v>2.5206270000000002</v>
      </c>
      <c r="H710" s="76">
        <f>APENs_summary!P605</f>
        <v>0</v>
      </c>
      <c r="I710" s="76">
        <f>APENs_summary!Q605</f>
        <v>0</v>
      </c>
      <c r="J710" s="76">
        <f>APENs_summary!R605</f>
        <v>0</v>
      </c>
    </row>
    <row r="711" spans="1:10" x14ac:dyDescent="0.2">
      <c r="A711" s="13" t="s">
        <v>147</v>
      </c>
      <c r="B711" s="272" t="s">
        <v>493</v>
      </c>
      <c r="C711" s="272" t="str">
        <f>APENs_summary!C606</f>
        <v>08045</v>
      </c>
      <c r="D711" s="272" t="str">
        <f>APENs_summary!J606</f>
        <v>31000301</v>
      </c>
      <c r="E711" s="272" t="str">
        <f>APENs_summary!K606</f>
        <v>Glycol Dehydrator</v>
      </c>
      <c r="F711" s="76">
        <f>APENs_summary!N606</f>
        <v>0</v>
      </c>
      <c r="G711" s="76">
        <f>APENs_summary!O606</f>
        <v>2.4044219999999998</v>
      </c>
      <c r="H711" s="76">
        <f>APENs_summary!P606</f>
        <v>0</v>
      </c>
      <c r="I711" s="76">
        <f>APENs_summary!Q606</f>
        <v>0</v>
      </c>
      <c r="J711" s="76">
        <f>APENs_summary!R606</f>
        <v>0</v>
      </c>
    </row>
    <row r="712" spans="1:10" x14ac:dyDescent="0.2">
      <c r="A712" s="13" t="s">
        <v>147</v>
      </c>
      <c r="B712" s="272" t="s">
        <v>493</v>
      </c>
      <c r="C712" s="272" t="str">
        <f>APENs_summary!C607</f>
        <v>08045</v>
      </c>
      <c r="D712" s="272" t="str">
        <f>APENs_summary!J607</f>
        <v>31000301</v>
      </c>
      <c r="E712" s="272" t="str">
        <f>APENs_summary!K607</f>
        <v>Glycol Dehydrator</v>
      </c>
      <c r="F712" s="76">
        <f>APENs_summary!N607</f>
        <v>0</v>
      </c>
      <c r="G712" s="76">
        <f>APENs_summary!O607</f>
        <v>2.31</v>
      </c>
      <c r="H712" s="76">
        <f>APENs_summary!P607</f>
        <v>0</v>
      </c>
      <c r="I712" s="76">
        <f>APENs_summary!Q607</f>
        <v>0</v>
      </c>
      <c r="J712" s="76">
        <f>APENs_summary!R607</f>
        <v>0</v>
      </c>
    </row>
    <row r="713" spans="1:10" x14ac:dyDescent="0.2">
      <c r="A713" s="13" t="s">
        <v>147</v>
      </c>
      <c r="B713" s="272" t="s">
        <v>493</v>
      </c>
      <c r="C713" s="272" t="str">
        <f>APENs_summary!C608</f>
        <v>08045</v>
      </c>
      <c r="D713" s="272" t="str">
        <f>APENs_summary!J608</f>
        <v>31000304</v>
      </c>
      <c r="E713" s="272" t="str">
        <f>APENs_summary!K608</f>
        <v>Glycol Dehydrator</v>
      </c>
      <c r="F713" s="76">
        <f>APENs_summary!N608</f>
        <v>0</v>
      </c>
      <c r="G713" s="76">
        <f>APENs_summary!O608</f>
        <v>2.016</v>
      </c>
      <c r="H713" s="76">
        <f>APENs_summary!P608</f>
        <v>0</v>
      </c>
      <c r="I713" s="76">
        <f>APENs_summary!Q608</f>
        <v>0</v>
      </c>
      <c r="J713" s="76">
        <f>APENs_summary!R608</f>
        <v>0</v>
      </c>
    </row>
    <row r="714" spans="1:10" x14ac:dyDescent="0.2">
      <c r="A714" s="13" t="s">
        <v>147</v>
      </c>
      <c r="B714" s="272" t="s">
        <v>493</v>
      </c>
      <c r="C714" s="272" t="str">
        <f>APENs_summary!C609</f>
        <v>08045</v>
      </c>
      <c r="D714" s="272" t="str">
        <f>APENs_summary!J609</f>
        <v>31000301</v>
      </c>
      <c r="E714" s="272" t="str">
        <f>APENs_summary!K609</f>
        <v>Glycol Dehydrator</v>
      </c>
      <c r="F714" s="76">
        <f>APENs_summary!N609</f>
        <v>0</v>
      </c>
      <c r="G714" s="76">
        <f>APENs_summary!O609</f>
        <v>4.0875360000000001</v>
      </c>
      <c r="H714" s="76">
        <f>APENs_summary!P609</f>
        <v>0</v>
      </c>
      <c r="I714" s="76">
        <f>APENs_summary!Q609</f>
        <v>0</v>
      </c>
      <c r="J714" s="76">
        <f>APENs_summary!R609</f>
        <v>0</v>
      </c>
    </row>
    <row r="715" spans="1:10" x14ac:dyDescent="0.2">
      <c r="A715" s="13" t="s">
        <v>147</v>
      </c>
      <c r="B715" s="272" t="s">
        <v>493</v>
      </c>
      <c r="C715" s="272" t="str">
        <f>APENs_summary!C610</f>
        <v>08045</v>
      </c>
      <c r="D715" s="272" t="str">
        <f>APENs_summary!J610</f>
        <v>31000302</v>
      </c>
      <c r="E715" s="272" t="str">
        <f>APENs_summary!K610</f>
        <v>Glycol Dehydrator</v>
      </c>
      <c r="F715" s="76">
        <f>APENs_summary!N610</f>
        <v>0</v>
      </c>
      <c r="G715" s="76">
        <f>APENs_summary!O610</f>
        <v>2.0966800000000001</v>
      </c>
      <c r="H715" s="76">
        <f>APENs_summary!P610</f>
        <v>0</v>
      </c>
      <c r="I715" s="76">
        <f>APENs_summary!Q610</f>
        <v>0</v>
      </c>
      <c r="J715" s="76">
        <f>APENs_summary!R610</f>
        <v>0</v>
      </c>
    </row>
    <row r="716" spans="1:10" x14ac:dyDescent="0.2">
      <c r="A716" s="13" t="s">
        <v>147</v>
      </c>
      <c r="B716" s="272" t="s">
        <v>493</v>
      </c>
      <c r="C716" s="272" t="str">
        <f>APENs_summary!C611</f>
        <v>08045</v>
      </c>
      <c r="D716" s="272" t="str">
        <f>APENs_summary!J611</f>
        <v>31000301</v>
      </c>
      <c r="E716" s="272" t="str">
        <f>APENs_summary!K611</f>
        <v>Glycol Dehydrator</v>
      </c>
      <c r="F716" s="76">
        <f>APENs_summary!N611</f>
        <v>0</v>
      </c>
      <c r="G716" s="76">
        <f>APENs_summary!O611</f>
        <v>3.9669720000000002</v>
      </c>
      <c r="H716" s="76">
        <f>APENs_summary!P611</f>
        <v>0</v>
      </c>
      <c r="I716" s="76">
        <f>APENs_summary!Q611</f>
        <v>0</v>
      </c>
      <c r="J716" s="76">
        <f>APENs_summary!R611</f>
        <v>0</v>
      </c>
    </row>
    <row r="717" spans="1:10" x14ac:dyDescent="0.2">
      <c r="A717" s="13" t="s">
        <v>147</v>
      </c>
      <c r="B717" s="272" t="s">
        <v>493</v>
      </c>
      <c r="C717" s="272" t="str">
        <f>APENs_summary!C612</f>
        <v>08045</v>
      </c>
      <c r="D717" s="272" t="str">
        <f>APENs_summary!J612</f>
        <v>31000302</v>
      </c>
      <c r="E717" s="272" t="str">
        <f>APENs_summary!K612</f>
        <v>Glycol Dehydrator</v>
      </c>
      <c r="F717" s="76">
        <f>APENs_summary!N612</f>
        <v>0</v>
      </c>
      <c r="G717" s="76">
        <f>APENs_summary!O612</f>
        <v>2.0449809999999999</v>
      </c>
      <c r="H717" s="76">
        <f>APENs_summary!P612</f>
        <v>0</v>
      </c>
      <c r="I717" s="76">
        <f>APENs_summary!Q612</f>
        <v>0</v>
      </c>
      <c r="J717" s="76">
        <f>APENs_summary!R612</f>
        <v>0</v>
      </c>
    </row>
    <row r="718" spans="1:10" x14ac:dyDescent="0.2">
      <c r="A718" s="13" t="s">
        <v>147</v>
      </c>
      <c r="B718" s="272" t="s">
        <v>493</v>
      </c>
      <c r="C718" s="272" t="str">
        <f>APENs_summary!C613</f>
        <v>08045</v>
      </c>
      <c r="D718" s="272" t="str">
        <f>APENs_summary!J613</f>
        <v>31000302</v>
      </c>
      <c r="E718" s="272" t="str">
        <f>APENs_summary!K613</f>
        <v>Glycol Dehydrator</v>
      </c>
      <c r="F718" s="76">
        <f>APENs_summary!N613</f>
        <v>0</v>
      </c>
      <c r="G718" s="76">
        <f>APENs_summary!O613</f>
        <v>4.0327500000000001</v>
      </c>
      <c r="H718" s="76">
        <f>APENs_summary!P613</f>
        <v>0</v>
      </c>
      <c r="I718" s="76">
        <f>APENs_summary!Q613</f>
        <v>0</v>
      </c>
      <c r="J718" s="76">
        <f>APENs_summary!R613</f>
        <v>0</v>
      </c>
    </row>
    <row r="719" spans="1:10" x14ac:dyDescent="0.2">
      <c r="A719" s="13" t="s">
        <v>147</v>
      </c>
      <c r="B719" s="272" t="s">
        <v>493</v>
      </c>
      <c r="C719" s="272" t="str">
        <f>APENs_summary!C614</f>
        <v>08045</v>
      </c>
      <c r="D719" s="272" t="str">
        <f>APENs_summary!J614</f>
        <v>31000301</v>
      </c>
      <c r="E719" s="272" t="str">
        <f>APENs_summary!K614</f>
        <v>Glycol Dehydrator</v>
      </c>
      <c r="F719" s="76">
        <f>APENs_summary!N614</f>
        <v>0</v>
      </c>
      <c r="G719" s="76">
        <f>APENs_summary!O614</f>
        <v>2.93777</v>
      </c>
      <c r="H719" s="76">
        <f>APENs_summary!P614</f>
        <v>0</v>
      </c>
      <c r="I719" s="76">
        <f>APENs_summary!Q614</f>
        <v>0</v>
      </c>
      <c r="J719" s="76">
        <f>APENs_summary!R614</f>
        <v>0</v>
      </c>
    </row>
    <row r="720" spans="1:10" x14ac:dyDescent="0.2">
      <c r="A720" s="13" t="s">
        <v>147</v>
      </c>
      <c r="B720" s="272" t="s">
        <v>493</v>
      </c>
      <c r="C720" s="272" t="str">
        <f>APENs_summary!C615</f>
        <v>08045</v>
      </c>
      <c r="D720" s="272" t="str">
        <f>APENs_summary!J615</f>
        <v>31000301</v>
      </c>
      <c r="E720" s="272" t="str">
        <f>APENs_summary!K615</f>
        <v>Glycol Dehydrator</v>
      </c>
      <c r="F720" s="76">
        <f>APENs_summary!N615</f>
        <v>0</v>
      </c>
      <c r="G720" s="76">
        <f>APENs_summary!O615</f>
        <v>3.4844550000000001</v>
      </c>
      <c r="H720" s="76">
        <f>APENs_summary!P615</f>
        <v>0</v>
      </c>
      <c r="I720" s="76">
        <f>APENs_summary!Q615</f>
        <v>0</v>
      </c>
      <c r="J720" s="76">
        <f>APENs_summary!R615</f>
        <v>0</v>
      </c>
    </row>
    <row r="721" spans="1:10" x14ac:dyDescent="0.2">
      <c r="A721" s="13" t="s">
        <v>147</v>
      </c>
      <c r="B721" s="272" t="s">
        <v>493</v>
      </c>
      <c r="C721" s="272" t="str">
        <f>APENs_summary!C616</f>
        <v>08045</v>
      </c>
      <c r="D721" s="272" t="str">
        <f>APENs_summary!J616</f>
        <v>31000302</v>
      </c>
      <c r="E721" s="272" t="str">
        <f>APENs_summary!K616</f>
        <v>Glycol Dehydrator</v>
      </c>
      <c r="F721" s="76">
        <f>APENs_summary!N616</f>
        <v>0</v>
      </c>
      <c r="G721" s="76">
        <f>APENs_summary!O616</f>
        <v>3.009125</v>
      </c>
      <c r="H721" s="76">
        <f>APENs_summary!P616</f>
        <v>0</v>
      </c>
      <c r="I721" s="76">
        <f>APENs_summary!Q616</f>
        <v>0</v>
      </c>
      <c r="J721" s="76">
        <f>APENs_summary!R616</f>
        <v>0</v>
      </c>
    </row>
    <row r="722" spans="1:10" x14ac:dyDescent="0.2">
      <c r="A722" s="13" t="s">
        <v>147</v>
      </c>
      <c r="B722" s="272" t="s">
        <v>493</v>
      </c>
      <c r="C722" s="272" t="str">
        <f>APENs_summary!C617</f>
        <v>08045</v>
      </c>
      <c r="D722" s="272" t="str">
        <f>APENs_summary!J617</f>
        <v>31000302</v>
      </c>
      <c r="E722" s="272" t="str">
        <f>APENs_summary!K617</f>
        <v>Glycol Dehydrator</v>
      </c>
      <c r="F722" s="76">
        <f>APENs_summary!N617</f>
        <v>0</v>
      </c>
      <c r="G722" s="76">
        <f>APENs_summary!O617</f>
        <v>3.0493209999999999</v>
      </c>
      <c r="H722" s="76">
        <f>APENs_summary!P617</f>
        <v>0</v>
      </c>
      <c r="I722" s="76">
        <f>APENs_summary!Q617</f>
        <v>0</v>
      </c>
      <c r="J722" s="76">
        <f>APENs_summary!R617</f>
        <v>0</v>
      </c>
    </row>
    <row r="723" spans="1:10" x14ac:dyDescent="0.2">
      <c r="A723" s="13" t="s">
        <v>147</v>
      </c>
      <c r="B723" s="272" t="s">
        <v>493</v>
      </c>
      <c r="C723" s="272" t="str">
        <f>APENs_summary!C618</f>
        <v>08045</v>
      </c>
      <c r="D723" s="272" t="str">
        <f>APENs_summary!J618</f>
        <v>31000302</v>
      </c>
      <c r="E723" s="272" t="str">
        <f>APENs_summary!K618</f>
        <v>Glycol Dehydrator</v>
      </c>
      <c r="F723" s="76">
        <f>APENs_summary!N618</f>
        <v>0</v>
      </c>
      <c r="G723" s="76">
        <f>APENs_summary!O618</f>
        <v>1.962256</v>
      </c>
      <c r="H723" s="76">
        <f>APENs_summary!P618</f>
        <v>0</v>
      </c>
      <c r="I723" s="76">
        <f>APENs_summary!Q618</f>
        <v>0</v>
      </c>
      <c r="J723" s="76">
        <f>APENs_summary!R618</f>
        <v>0</v>
      </c>
    </row>
    <row r="724" spans="1:10" x14ac:dyDescent="0.2">
      <c r="A724" s="13" t="s">
        <v>147</v>
      </c>
      <c r="B724" s="272" t="s">
        <v>493</v>
      </c>
      <c r="C724" s="272" t="str">
        <f>APENs_summary!C619</f>
        <v>08045</v>
      </c>
      <c r="D724" s="272" t="str">
        <f>APENs_summary!J619</f>
        <v>31000302</v>
      </c>
      <c r="E724" s="272" t="str">
        <f>APENs_summary!K619</f>
        <v>Glycol Dehydrator</v>
      </c>
      <c r="F724" s="76">
        <f>APENs_summary!N619</f>
        <v>0</v>
      </c>
      <c r="G724" s="76">
        <f>APENs_summary!O619</f>
        <v>3.4184890000000001</v>
      </c>
      <c r="H724" s="76">
        <f>APENs_summary!P619</f>
        <v>0</v>
      </c>
      <c r="I724" s="76">
        <f>APENs_summary!Q619</f>
        <v>0</v>
      </c>
      <c r="J724" s="76">
        <f>APENs_summary!R619</f>
        <v>0</v>
      </c>
    </row>
    <row r="725" spans="1:10" x14ac:dyDescent="0.2">
      <c r="A725" s="13" t="s">
        <v>147</v>
      </c>
      <c r="B725" s="272" t="s">
        <v>493</v>
      </c>
      <c r="C725" s="272" t="str">
        <f>APENs_summary!C620</f>
        <v>08045</v>
      </c>
      <c r="D725" s="272" t="str">
        <f>APENs_summary!J620</f>
        <v>31000302</v>
      </c>
      <c r="E725" s="272" t="str">
        <f>APENs_summary!K620</f>
        <v>Glycol Dehydrator</v>
      </c>
      <c r="F725" s="76">
        <f>APENs_summary!N620</f>
        <v>0</v>
      </c>
      <c r="G725" s="76">
        <f>APENs_summary!O620</f>
        <v>2.5511979999999999</v>
      </c>
      <c r="H725" s="76">
        <f>APENs_summary!P620</f>
        <v>0</v>
      </c>
      <c r="I725" s="76">
        <f>APENs_summary!Q620</f>
        <v>0</v>
      </c>
      <c r="J725" s="76">
        <f>APENs_summary!R620</f>
        <v>0</v>
      </c>
    </row>
    <row r="726" spans="1:10" x14ac:dyDescent="0.2">
      <c r="A726" s="13" t="s">
        <v>147</v>
      </c>
      <c r="B726" s="272" t="s">
        <v>493</v>
      </c>
      <c r="C726" s="272" t="str">
        <f>APENs_summary!C621</f>
        <v>08045</v>
      </c>
      <c r="D726" s="272" t="str">
        <f>APENs_summary!J621</f>
        <v>31000301</v>
      </c>
      <c r="E726" s="272" t="str">
        <f>APENs_summary!K621</f>
        <v>Glycol Dehydrator</v>
      </c>
      <c r="F726" s="76">
        <f>APENs_summary!N621</f>
        <v>0</v>
      </c>
      <c r="G726" s="76">
        <f>APENs_summary!O621</f>
        <v>1.326533</v>
      </c>
      <c r="H726" s="76">
        <f>APENs_summary!P621</f>
        <v>0</v>
      </c>
      <c r="I726" s="76">
        <f>APENs_summary!Q621</f>
        <v>0</v>
      </c>
      <c r="J726" s="76">
        <f>APENs_summary!R621</f>
        <v>0</v>
      </c>
    </row>
    <row r="727" spans="1:10" x14ac:dyDescent="0.2">
      <c r="A727" s="13" t="s">
        <v>147</v>
      </c>
      <c r="B727" s="272" t="s">
        <v>493</v>
      </c>
      <c r="C727" s="272" t="str">
        <f>APENs_summary!C622</f>
        <v>08045</v>
      </c>
      <c r="D727" s="272" t="str">
        <f>APENs_summary!J622</f>
        <v>31000301</v>
      </c>
      <c r="E727" s="272" t="str">
        <f>APENs_summary!K622</f>
        <v>Glycol Dehydrator</v>
      </c>
      <c r="F727" s="76">
        <f>APENs_summary!N622</f>
        <v>0</v>
      </c>
      <c r="G727" s="76">
        <f>APENs_summary!O622</f>
        <v>2.684396</v>
      </c>
      <c r="H727" s="76">
        <f>APENs_summary!P622</f>
        <v>0</v>
      </c>
      <c r="I727" s="76">
        <f>APENs_summary!Q622</f>
        <v>0</v>
      </c>
      <c r="J727" s="76">
        <f>APENs_summary!R622</f>
        <v>0</v>
      </c>
    </row>
    <row r="728" spans="1:10" x14ac:dyDescent="0.2">
      <c r="A728" s="13" t="s">
        <v>147</v>
      </c>
      <c r="B728" s="272" t="s">
        <v>493</v>
      </c>
      <c r="C728" s="272" t="str">
        <f>APENs_summary!C623</f>
        <v>08045</v>
      </c>
      <c r="D728" s="272" t="str">
        <f>APENs_summary!J623</f>
        <v>31000304</v>
      </c>
      <c r="E728" s="272" t="str">
        <f>APENs_summary!K623</f>
        <v>Glycol Dehydrator</v>
      </c>
      <c r="F728" s="76">
        <f>APENs_summary!N623</f>
        <v>0</v>
      </c>
      <c r="G728" s="76">
        <f>APENs_summary!O623</f>
        <v>1.85</v>
      </c>
      <c r="H728" s="76">
        <f>APENs_summary!P623</f>
        <v>0</v>
      </c>
      <c r="I728" s="76">
        <f>APENs_summary!Q623</f>
        <v>0</v>
      </c>
      <c r="J728" s="76">
        <f>APENs_summary!R623</f>
        <v>0</v>
      </c>
    </row>
    <row r="729" spans="1:10" x14ac:dyDescent="0.2">
      <c r="A729" s="13" t="s">
        <v>147</v>
      </c>
      <c r="B729" s="272" t="s">
        <v>493</v>
      </c>
      <c r="C729" s="272" t="str">
        <f>APENs_summary!C624</f>
        <v>08045</v>
      </c>
      <c r="D729" s="272" t="str">
        <f>APENs_summary!J624</f>
        <v>31000301</v>
      </c>
      <c r="E729" s="272" t="str">
        <f>APENs_summary!K624</f>
        <v>Glycol Dehydrator</v>
      </c>
      <c r="F729" s="76">
        <f>APENs_summary!N624</f>
        <v>0</v>
      </c>
      <c r="G729" s="76">
        <f>APENs_summary!O624</f>
        <v>2.8862700000000001</v>
      </c>
      <c r="H729" s="76">
        <f>APENs_summary!P624</f>
        <v>0</v>
      </c>
      <c r="I729" s="76">
        <f>APENs_summary!Q624</f>
        <v>0</v>
      </c>
      <c r="J729" s="76">
        <f>APENs_summary!R624</f>
        <v>0</v>
      </c>
    </row>
    <row r="730" spans="1:10" x14ac:dyDescent="0.2">
      <c r="A730" s="13" t="s">
        <v>147</v>
      </c>
      <c r="B730" s="272" t="s">
        <v>493</v>
      </c>
      <c r="C730" s="272" t="str">
        <f>APENs_summary!C625</f>
        <v>08045</v>
      </c>
      <c r="D730" s="272" t="str">
        <f>APENs_summary!J625</f>
        <v>31000301</v>
      </c>
      <c r="E730" s="272" t="str">
        <f>APENs_summary!K625</f>
        <v>Glycol Dehydrator</v>
      </c>
      <c r="F730" s="76">
        <f>APENs_summary!N625</f>
        <v>0</v>
      </c>
      <c r="G730" s="76">
        <f>APENs_summary!O625</f>
        <v>4.9610880000000002</v>
      </c>
      <c r="H730" s="76">
        <f>APENs_summary!P625</f>
        <v>0</v>
      </c>
      <c r="I730" s="76">
        <f>APENs_summary!Q625</f>
        <v>0</v>
      </c>
      <c r="J730" s="76">
        <f>APENs_summary!R625</f>
        <v>0</v>
      </c>
    </row>
    <row r="731" spans="1:10" x14ac:dyDescent="0.2">
      <c r="A731" s="13" t="s">
        <v>147</v>
      </c>
      <c r="B731" s="272" t="s">
        <v>493</v>
      </c>
      <c r="C731" s="272" t="str">
        <f>APENs_summary!C626</f>
        <v>08045</v>
      </c>
      <c r="D731" s="272" t="str">
        <f>APENs_summary!J626</f>
        <v>31000302</v>
      </c>
      <c r="E731" s="272" t="str">
        <f>APENs_summary!K626</f>
        <v>Glycol Dehydrator</v>
      </c>
      <c r="F731" s="76">
        <f>APENs_summary!N626</f>
        <v>0</v>
      </c>
      <c r="G731" s="76">
        <f>APENs_summary!O626</f>
        <v>6.7584600000000004</v>
      </c>
      <c r="H731" s="76">
        <f>APENs_summary!P626</f>
        <v>0</v>
      </c>
      <c r="I731" s="76">
        <f>APENs_summary!Q626</f>
        <v>0</v>
      </c>
      <c r="J731" s="76">
        <f>APENs_summary!R626</f>
        <v>0</v>
      </c>
    </row>
    <row r="732" spans="1:10" x14ac:dyDescent="0.2">
      <c r="A732" s="13" t="s">
        <v>147</v>
      </c>
      <c r="B732" s="272" t="s">
        <v>493</v>
      </c>
      <c r="C732" s="272" t="str">
        <f>APENs_summary!C627</f>
        <v>08045</v>
      </c>
      <c r="D732" s="272" t="str">
        <f>APENs_summary!J627</f>
        <v>31000301</v>
      </c>
      <c r="E732" s="272" t="str">
        <f>APENs_summary!K627</f>
        <v>Glycol Dehydrator</v>
      </c>
      <c r="F732" s="76">
        <f>APENs_summary!N627</f>
        <v>0</v>
      </c>
      <c r="G732" s="76">
        <f>APENs_summary!O627</f>
        <v>2.975352</v>
      </c>
      <c r="H732" s="76">
        <f>APENs_summary!P627</f>
        <v>0</v>
      </c>
      <c r="I732" s="76">
        <f>APENs_summary!Q627</f>
        <v>0</v>
      </c>
      <c r="J732" s="76">
        <f>APENs_summary!R627</f>
        <v>0</v>
      </c>
    </row>
    <row r="733" spans="1:10" x14ac:dyDescent="0.2">
      <c r="A733" s="13" t="s">
        <v>147</v>
      </c>
      <c r="B733" s="272" t="s">
        <v>493</v>
      </c>
      <c r="C733" s="272" t="str">
        <f>APENs_summary!C628</f>
        <v>08045</v>
      </c>
      <c r="D733" s="272" t="str">
        <f>APENs_summary!J628</f>
        <v>31000301</v>
      </c>
      <c r="E733" s="272" t="str">
        <f>APENs_summary!K628</f>
        <v>Glycol Dehydrator</v>
      </c>
      <c r="F733" s="76">
        <f>APENs_summary!N628</f>
        <v>0</v>
      </c>
      <c r="G733" s="76">
        <f>APENs_summary!O628</f>
        <v>5.9839919999999998</v>
      </c>
      <c r="H733" s="76">
        <f>APENs_summary!P628</f>
        <v>0</v>
      </c>
      <c r="I733" s="76">
        <f>APENs_summary!Q628</f>
        <v>0</v>
      </c>
      <c r="J733" s="76">
        <f>APENs_summary!R628</f>
        <v>0</v>
      </c>
    </row>
    <row r="734" spans="1:10" x14ac:dyDescent="0.2">
      <c r="A734" s="13" t="s">
        <v>147</v>
      </c>
      <c r="B734" s="272" t="s">
        <v>493</v>
      </c>
      <c r="C734" s="272" t="str">
        <f>APENs_summary!C629</f>
        <v>08045</v>
      </c>
      <c r="D734" s="272" t="str">
        <f>APENs_summary!J629</f>
        <v>31000301</v>
      </c>
      <c r="E734" s="272" t="str">
        <f>APENs_summary!K629</f>
        <v>Glycol Dehydrator</v>
      </c>
      <c r="F734" s="76">
        <f>APENs_summary!N629</f>
        <v>0</v>
      </c>
      <c r="G734" s="76">
        <f>APENs_summary!O629</f>
        <v>4.2547680000000003</v>
      </c>
      <c r="H734" s="76">
        <f>APENs_summary!P629</f>
        <v>0</v>
      </c>
      <c r="I734" s="76">
        <f>APENs_summary!Q629</f>
        <v>0</v>
      </c>
      <c r="J734" s="76">
        <f>APENs_summary!R629</f>
        <v>0</v>
      </c>
    </row>
    <row r="735" spans="1:10" x14ac:dyDescent="0.2">
      <c r="A735" s="13" t="s">
        <v>147</v>
      </c>
      <c r="B735" s="272" t="s">
        <v>493</v>
      </c>
      <c r="C735" s="272" t="str">
        <f>APENs_summary!C630</f>
        <v>08045</v>
      </c>
      <c r="D735" s="272" t="str">
        <f>APENs_summary!J630</f>
        <v>31000301</v>
      </c>
      <c r="E735" s="272" t="str">
        <f>APENs_summary!K630</f>
        <v>Glycol Dehydrator</v>
      </c>
      <c r="F735" s="76">
        <f>APENs_summary!N630</f>
        <v>0</v>
      </c>
      <c r="G735" s="76">
        <f>APENs_summary!O630</f>
        <v>4.4531039999999997</v>
      </c>
      <c r="H735" s="76">
        <f>APENs_summary!P630</f>
        <v>0</v>
      </c>
      <c r="I735" s="76">
        <f>APENs_summary!Q630</f>
        <v>0</v>
      </c>
      <c r="J735" s="76">
        <f>APENs_summary!R630</f>
        <v>0</v>
      </c>
    </row>
    <row r="736" spans="1:10" x14ac:dyDescent="0.2">
      <c r="A736" s="13" t="s">
        <v>147</v>
      </c>
      <c r="B736" s="272" t="s">
        <v>493</v>
      </c>
      <c r="C736" s="272" t="str">
        <f>APENs_summary!C631</f>
        <v>08045</v>
      </c>
      <c r="D736" s="272" t="str">
        <f>APENs_summary!J631</f>
        <v>31000301</v>
      </c>
      <c r="E736" s="272" t="str">
        <f>APENs_summary!K631</f>
        <v>Glycol Dehydrator</v>
      </c>
      <c r="F736" s="76">
        <f>APENs_summary!N631</f>
        <v>0</v>
      </c>
      <c r="G736" s="76">
        <f>APENs_summary!O631</f>
        <v>4.1020849999999998</v>
      </c>
      <c r="H736" s="76">
        <f>APENs_summary!P631</f>
        <v>0</v>
      </c>
      <c r="I736" s="76">
        <f>APENs_summary!Q631</f>
        <v>0</v>
      </c>
      <c r="J736" s="76">
        <f>APENs_summary!R631</f>
        <v>0</v>
      </c>
    </row>
    <row r="737" spans="1:10" x14ac:dyDescent="0.2">
      <c r="A737" s="13" t="s">
        <v>147</v>
      </c>
      <c r="B737" s="272" t="s">
        <v>493</v>
      </c>
      <c r="C737" s="272" t="str">
        <f>APENs_summary!C632</f>
        <v>08045</v>
      </c>
      <c r="D737" s="272" t="str">
        <f>APENs_summary!J632</f>
        <v>31000301</v>
      </c>
      <c r="E737" s="272" t="str">
        <f>APENs_summary!K632</f>
        <v>Glycol Dehydrator</v>
      </c>
      <c r="F737" s="76">
        <f>APENs_summary!N632</f>
        <v>0</v>
      </c>
      <c r="G737" s="76">
        <f>APENs_summary!O632</f>
        <v>3.7853889999999999</v>
      </c>
      <c r="H737" s="76">
        <f>APENs_summary!P632</f>
        <v>0</v>
      </c>
      <c r="I737" s="76">
        <f>APENs_summary!Q632</f>
        <v>0</v>
      </c>
      <c r="J737" s="76">
        <f>APENs_summary!R632</f>
        <v>0</v>
      </c>
    </row>
    <row r="738" spans="1:10" x14ac:dyDescent="0.2">
      <c r="A738" s="13" t="s">
        <v>147</v>
      </c>
      <c r="B738" s="272" t="s">
        <v>493</v>
      </c>
      <c r="C738" s="272" t="str">
        <f>APENs_summary!C633</f>
        <v>08045</v>
      </c>
      <c r="D738" s="272" t="str">
        <f>APENs_summary!J633</f>
        <v>31000301</v>
      </c>
      <c r="E738" s="272" t="str">
        <f>APENs_summary!K633</f>
        <v>Glycol Dehydrator</v>
      </c>
      <c r="F738" s="76">
        <f>APENs_summary!N633</f>
        <v>0</v>
      </c>
      <c r="G738" s="76">
        <f>APENs_summary!O633</f>
        <v>1.962955</v>
      </c>
      <c r="H738" s="76">
        <f>APENs_summary!P633</f>
        <v>0</v>
      </c>
      <c r="I738" s="76">
        <f>APENs_summary!Q633</f>
        <v>0</v>
      </c>
      <c r="J738" s="76">
        <f>APENs_summary!R633</f>
        <v>0</v>
      </c>
    </row>
    <row r="739" spans="1:10" x14ac:dyDescent="0.2">
      <c r="A739" s="13" t="s">
        <v>147</v>
      </c>
      <c r="B739" s="272" t="s">
        <v>493</v>
      </c>
      <c r="C739" s="272" t="str">
        <f>APENs_summary!C634</f>
        <v>08045</v>
      </c>
      <c r="D739" s="272" t="str">
        <f>APENs_summary!J634</f>
        <v>20200202</v>
      </c>
      <c r="E739" s="272" t="str">
        <f>APENs_summary!K634</f>
        <v>Compressor Engines</v>
      </c>
      <c r="F739" s="76">
        <f>APENs_summary!N634</f>
        <v>0</v>
      </c>
      <c r="G739" s="76">
        <f>APENs_summary!O634</f>
        <v>0</v>
      </c>
      <c r="H739" s="76">
        <f>APENs_summary!P634</f>
        <v>4.3649959999999997</v>
      </c>
      <c r="I739" s="76">
        <f>APENs_summary!Q634</f>
        <v>0</v>
      </c>
      <c r="J739" s="76">
        <f>APENs_summary!R634</f>
        <v>0</v>
      </c>
    </row>
    <row r="740" spans="1:10" x14ac:dyDescent="0.2">
      <c r="A740" s="13" t="s">
        <v>147</v>
      </c>
      <c r="B740" s="272" t="s">
        <v>493</v>
      </c>
      <c r="C740" s="272" t="str">
        <f>APENs_summary!C635</f>
        <v>08045</v>
      </c>
      <c r="D740" s="272" t="str">
        <f>APENs_summary!J635</f>
        <v>20200202</v>
      </c>
      <c r="E740" s="272" t="str">
        <f>APENs_summary!K635</f>
        <v>Compressor Engines</v>
      </c>
      <c r="F740" s="76">
        <f>APENs_summary!N635</f>
        <v>9.6029999999999998</v>
      </c>
      <c r="G740" s="76">
        <f>APENs_summary!O635</f>
        <v>0</v>
      </c>
      <c r="H740" s="76">
        <f>APENs_summary!P635</f>
        <v>0</v>
      </c>
      <c r="I740" s="76">
        <f>APENs_summary!Q635</f>
        <v>0</v>
      </c>
      <c r="J740" s="76">
        <f>APENs_summary!R635</f>
        <v>0</v>
      </c>
    </row>
    <row r="741" spans="1:10" x14ac:dyDescent="0.2">
      <c r="A741" s="13" t="s">
        <v>147</v>
      </c>
      <c r="B741" s="272" t="s">
        <v>493</v>
      </c>
      <c r="C741" s="272" t="str">
        <f>APENs_summary!C636</f>
        <v>08045</v>
      </c>
      <c r="D741" s="272" t="str">
        <f>APENs_summary!J636</f>
        <v>20200202</v>
      </c>
      <c r="E741" s="272" t="str">
        <f>APENs_summary!K636</f>
        <v>Compressor Engines</v>
      </c>
      <c r="F741" s="76">
        <f>APENs_summary!N636</f>
        <v>0</v>
      </c>
      <c r="G741" s="76">
        <f>APENs_summary!O636</f>
        <v>0</v>
      </c>
      <c r="H741" s="76">
        <f>APENs_summary!P636</f>
        <v>0</v>
      </c>
      <c r="I741" s="76">
        <f>APENs_summary!Q636</f>
        <v>0</v>
      </c>
      <c r="J741" s="76">
        <f>APENs_summary!R636</f>
        <v>0.16005</v>
      </c>
    </row>
    <row r="742" spans="1:10" x14ac:dyDescent="0.2">
      <c r="A742" s="13" t="s">
        <v>147</v>
      </c>
      <c r="B742" s="272" t="s">
        <v>493</v>
      </c>
      <c r="C742" s="272" t="str">
        <f>APENs_summary!C637</f>
        <v>08045</v>
      </c>
      <c r="D742" s="272" t="str">
        <f>APENs_summary!J637</f>
        <v>20200202</v>
      </c>
      <c r="E742" s="272" t="str">
        <f>APENs_summary!K637</f>
        <v>Compressor Engines</v>
      </c>
      <c r="F742" s="76">
        <f>APENs_summary!N637</f>
        <v>0</v>
      </c>
      <c r="G742" s="76">
        <f>APENs_summary!O637</f>
        <v>0</v>
      </c>
      <c r="H742" s="76">
        <f>APENs_summary!P637</f>
        <v>0</v>
      </c>
      <c r="I742" s="76">
        <f>APENs_summary!Q637</f>
        <v>0</v>
      </c>
      <c r="J742" s="76">
        <f>APENs_summary!R637</f>
        <v>0</v>
      </c>
    </row>
    <row r="743" spans="1:10" x14ac:dyDescent="0.2">
      <c r="A743" s="13" t="s">
        <v>147</v>
      </c>
      <c r="B743" s="272" t="s">
        <v>493</v>
      </c>
      <c r="C743" s="272" t="str">
        <f>APENs_summary!C638</f>
        <v>08045</v>
      </c>
      <c r="D743" s="272" t="str">
        <f>APENs_summary!J638</f>
        <v>20200202</v>
      </c>
      <c r="E743" s="272" t="str">
        <f>APENs_summary!K638</f>
        <v>Compressor Engines</v>
      </c>
      <c r="F743" s="76">
        <f>APENs_summary!N638</f>
        <v>0</v>
      </c>
      <c r="G743" s="76">
        <f>APENs_summary!O638</f>
        <v>0</v>
      </c>
      <c r="H743" s="76">
        <f>APENs_summary!P638</f>
        <v>0</v>
      </c>
      <c r="I743" s="76">
        <f>APENs_summary!Q638</f>
        <v>9.6030000000000004E-3</v>
      </c>
      <c r="J743" s="76">
        <f>APENs_summary!R638</f>
        <v>0</v>
      </c>
    </row>
    <row r="744" spans="1:10" x14ac:dyDescent="0.2">
      <c r="A744" s="13" t="s">
        <v>147</v>
      </c>
      <c r="B744" s="272" t="s">
        <v>493</v>
      </c>
      <c r="C744" s="272" t="str">
        <f>APENs_summary!C639</f>
        <v>08045</v>
      </c>
      <c r="D744" s="272" t="str">
        <f>APENs_summary!J639</f>
        <v>20200202</v>
      </c>
      <c r="E744" s="272" t="str">
        <f>APENs_summary!K639</f>
        <v>Compressor Engines</v>
      </c>
      <c r="F744" s="76">
        <f>APENs_summary!N639</f>
        <v>0</v>
      </c>
      <c r="G744" s="76">
        <f>APENs_summary!O639</f>
        <v>2.3280069999999999</v>
      </c>
      <c r="H744" s="76">
        <f>APENs_summary!P639</f>
        <v>0</v>
      </c>
      <c r="I744" s="76">
        <f>APENs_summary!Q639</f>
        <v>0</v>
      </c>
      <c r="J744" s="76">
        <f>APENs_summary!R639</f>
        <v>0</v>
      </c>
    </row>
    <row r="745" spans="1:10" x14ac:dyDescent="0.2">
      <c r="A745" s="13" t="s">
        <v>147</v>
      </c>
      <c r="B745" s="272" t="s">
        <v>493</v>
      </c>
      <c r="C745" s="272" t="str">
        <f>APENs_summary!C640</f>
        <v>08045</v>
      </c>
      <c r="D745" s="272" t="str">
        <f>APENs_summary!J640</f>
        <v>31000225</v>
      </c>
      <c r="E745" s="272" t="str">
        <f>APENs_summary!K640</f>
        <v>Natural Gas Production, Compressor Seals</v>
      </c>
      <c r="F745" s="76">
        <f>APENs_summary!N640</f>
        <v>0</v>
      </c>
      <c r="G745" s="76">
        <f>APENs_summary!O640</f>
        <v>2.8</v>
      </c>
      <c r="H745" s="76">
        <f>APENs_summary!P640</f>
        <v>0</v>
      </c>
      <c r="I745" s="76">
        <f>APENs_summary!Q640</f>
        <v>0</v>
      </c>
      <c r="J745" s="76">
        <f>APENs_summary!R640</f>
        <v>0</v>
      </c>
    </row>
    <row r="746" spans="1:10" x14ac:dyDescent="0.2">
      <c r="A746" s="13" t="s">
        <v>147</v>
      </c>
      <c r="B746" s="272" t="s">
        <v>493</v>
      </c>
      <c r="C746" s="272" t="str">
        <f>APENs_summary!C641</f>
        <v>08045</v>
      </c>
      <c r="D746" s="272" t="str">
        <f>APENs_summary!J641</f>
        <v>31000225</v>
      </c>
      <c r="E746" s="272" t="str">
        <f>APENs_summary!K641</f>
        <v>Natural Gas Production, Compressor Seals</v>
      </c>
      <c r="F746" s="76">
        <f>APENs_summary!N641</f>
        <v>0</v>
      </c>
      <c r="G746" s="76">
        <f>APENs_summary!O641</f>
        <v>2.9</v>
      </c>
      <c r="H746" s="76">
        <f>APENs_summary!P641</f>
        <v>0</v>
      </c>
      <c r="I746" s="76">
        <f>APENs_summary!Q641</f>
        <v>0</v>
      </c>
      <c r="J746" s="76">
        <f>APENs_summary!R641</f>
        <v>0</v>
      </c>
    </row>
    <row r="747" spans="1:10" x14ac:dyDescent="0.2">
      <c r="A747" s="13" t="s">
        <v>147</v>
      </c>
      <c r="B747" s="272" t="s">
        <v>493</v>
      </c>
      <c r="C747" s="272" t="str">
        <f>APENs_summary!C642</f>
        <v>08045</v>
      </c>
      <c r="D747" s="272" t="str">
        <f>APENs_summary!J642</f>
        <v>31000225</v>
      </c>
      <c r="E747" s="272" t="str">
        <f>APENs_summary!K642</f>
        <v>Natural Gas Production, Compressor Seals</v>
      </c>
      <c r="F747" s="76">
        <f>APENs_summary!N642</f>
        <v>0</v>
      </c>
      <c r="G747" s="76">
        <f>APENs_summary!O642</f>
        <v>2.1</v>
      </c>
      <c r="H747" s="76">
        <f>APENs_summary!P642</f>
        <v>0</v>
      </c>
      <c r="I747" s="76">
        <f>APENs_summary!Q642</f>
        <v>0</v>
      </c>
      <c r="J747" s="76">
        <f>APENs_summary!R642</f>
        <v>0</v>
      </c>
    </row>
    <row r="748" spans="1:10" x14ac:dyDescent="0.2">
      <c r="A748" s="13" t="s">
        <v>147</v>
      </c>
      <c r="B748" s="272" t="s">
        <v>493</v>
      </c>
      <c r="C748" s="272" t="str">
        <f>APENs_summary!C643</f>
        <v>08045</v>
      </c>
      <c r="D748" s="272" t="str">
        <f>APENs_summary!J643</f>
        <v>31000225</v>
      </c>
      <c r="E748" s="272" t="str">
        <f>APENs_summary!K643</f>
        <v>Natural Gas Production, Compressor Seals</v>
      </c>
      <c r="F748" s="76">
        <f>APENs_summary!N643</f>
        <v>0</v>
      </c>
      <c r="G748" s="76">
        <f>APENs_summary!O643</f>
        <v>2.7</v>
      </c>
      <c r="H748" s="76">
        <f>APENs_summary!P643</f>
        <v>0</v>
      </c>
      <c r="I748" s="76">
        <f>APENs_summary!Q643</f>
        <v>0</v>
      </c>
      <c r="J748" s="76">
        <f>APENs_summary!R643</f>
        <v>0</v>
      </c>
    </row>
    <row r="749" spans="1:10" x14ac:dyDescent="0.2">
      <c r="A749" s="13" t="s">
        <v>147</v>
      </c>
      <c r="B749" s="272" t="s">
        <v>493</v>
      </c>
      <c r="C749" s="272" t="str">
        <f>APENs_summary!C644</f>
        <v>08045</v>
      </c>
      <c r="D749" s="272" t="str">
        <f>APENs_summary!J644</f>
        <v>31000225</v>
      </c>
      <c r="E749" s="272" t="str">
        <f>APENs_summary!K644</f>
        <v>Natural Gas Production, Compressor Seals</v>
      </c>
      <c r="F749" s="76">
        <f>APENs_summary!N644</f>
        <v>0</v>
      </c>
      <c r="G749" s="76">
        <f>APENs_summary!O644</f>
        <v>1.6</v>
      </c>
      <c r="H749" s="76">
        <f>APENs_summary!P644</f>
        <v>0</v>
      </c>
      <c r="I749" s="76">
        <f>APENs_summary!Q644</f>
        <v>0</v>
      </c>
      <c r="J749" s="76">
        <f>APENs_summary!R644</f>
        <v>0</v>
      </c>
    </row>
    <row r="750" spans="1:10" x14ac:dyDescent="0.2">
      <c r="A750" s="13" t="s">
        <v>147</v>
      </c>
      <c r="B750" s="272" t="s">
        <v>493</v>
      </c>
      <c r="C750" s="272" t="str">
        <f>APENs_summary!C645</f>
        <v>08045</v>
      </c>
      <c r="D750" s="272" t="str">
        <f>APENs_summary!J645</f>
        <v>31000225</v>
      </c>
      <c r="E750" s="272" t="str">
        <f>APENs_summary!K645</f>
        <v>Natural Gas Production, Compressor Seals</v>
      </c>
      <c r="F750" s="76">
        <f>APENs_summary!N645</f>
        <v>0</v>
      </c>
      <c r="G750" s="76">
        <f>APENs_summary!O645</f>
        <v>1.8</v>
      </c>
      <c r="H750" s="76">
        <f>APENs_summary!P645</f>
        <v>0</v>
      </c>
      <c r="I750" s="76">
        <f>APENs_summary!Q645</f>
        <v>0</v>
      </c>
      <c r="J750" s="76">
        <f>APENs_summary!R645</f>
        <v>0</v>
      </c>
    </row>
    <row r="751" spans="1:10" x14ac:dyDescent="0.2">
      <c r="A751" s="13" t="s">
        <v>147</v>
      </c>
      <c r="B751" s="272" t="s">
        <v>493</v>
      </c>
      <c r="C751" s="272" t="str">
        <f>APENs_summary!C646</f>
        <v>08045</v>
      </c>
      <c r="D751" s="272" t="str">
        <f>APENs_summary!J646</f>
        <v>31000225</v>
      </c>
      <c r="E751" s="272" t="str">
        <f>APENs_summary!K646</f>
        <v>Natural Gas Production, Compressor Seals</v>
      </c>
      <c r="F751" s="76">
        <f>APENs_summary!N646</f>
        <v>0</v>
      </c>
      <c r="G751" s="76">
        <f>APENs_summary!O646</f>
        <v>2.7</v>
      </c>
      <c r="H751" s="76">
        <f>APENs_summary!P646</f>
        <v>0</v>
      </c>
      <c r="I751" s="76">
        <f>APENs_summary!Q646</f>
        <v>0</v>
      </c>
      <c r="J751" s="76">
        <f>APENs_summary!R646</f>
        <v>0</v>
      </c>
    </row>
    <row r="752" spans="1:10" x14ac:dyDescent="0.2">
      <c r="A752" s="13" t="s">
        <v>147</v>
      </c>
      <c r="B752" s="272" t="s">
        <v>493</v>
      </c>
      <c r="C752" s="272" t="str">
        <f>APENs_summary!C647</f>
        <v>08045</v>
      </c>
      <c r="D752" s="272" t="str">
        <f>APENs_summary!J647</f>
        <v>31000225</v>
      </c>
      <c r="E752" s="272" t="str">
        <f>APENs_summary!K647</f>
        <v>Natural Gas Production, Compressor Seals</v>
      </c>
      <c r="F752" s="76">
        <f>APENs_summary!N647</f>
        <v>0</v>
      </c>
      <c r="G752" s="76">
        <f>APENs_summary!O647</f>
        <v>0.22850000000000001</v>
      </c>
      <c r="H752" s="76">
        <f>APENs_summary!P647</f>
        <v>0</v>
      </c>
      <c r="I752" s="76">
        <f>APENs_summary!Q647</f>
        <v>0</v>
      </c>
      <c r="J752" s="76">
        <f>APENs_summary!R647</f>
        <v>0</v>
      </c>
    </row>
    <row r="753" spans="1:10" x14ac:dyDescent="0.2">
      <c r="A753" s="13" t="s">
        <v>147</v>
      </c>
      <c r="B753" s="272" t="s">
        <v>493</v>
      </c>
      <c r="C753" s="272" t="str">
        <f>APENs_summary!C648</f>
        <v>08045</v>
      </c>
      <c r="D753" s="272" t="str">
        <f>APENs_summary!J648</f>
        <v>31000225</v>
      </c>
      <c r="E753" s="272" t="str">
        <f>APENs_summary!K648</f>
        <v>Natural Gas Production, Compressor Seals</v>
      </c>
      <c r="F753" s="76">
        <f>APENs_summary!N648</f>
        <v>0</v>
      </c>
      <c r="G753" s="76">
        <f>APENs_summary!O648</f>
        <v>2.7</v>
      </c>
      <c r="H753" s="76">
        <f>APENs_summary!P648</f>
        <v>0</v>
      </c>
      <c r="I753" s="76">
        <f>APENs_summary!Q648</f>
        <v>0</v>
      </c>
      <c r="J753" s="76">
        <f>APENs_summary!R648</f>
        <v>0</v>
      </c>
    </row>
    <row r="754" spans="1:10" x14ac:dyDescent="0.2">
      <c r="A754" s="13" t="s">
        <v>147</v>
      </c>
      <c r="B754" s="272" t="s">
        <v>493</v>
      </c>
      <c r="C754" s="272" t="str">
        <f>APENs_summary!C649</f>
        <v>08045</v>
      </c>
      <c r="D754" s="272" t="str">
        <f>APENs_summary!J649</f>
        <v>31000225</v>
      </c>
      <c r="E754" s="272" t="str">
        <f>APENs_summary!K649</f>
        <v>Natural Gas Production, Compressor Seals</v>
      </c>
      <c r="F754" s="76">
        <f>APENs_summary!N649</f>
        <v>0</v>
      </c>
      <c r="G754" s="76">
        <f>APENs_summary!O649</f>
        <v>2.4</v>
      </c>
      <c r="H754" s="76">
        <f>APENs_summary!P649</f>
        <v>0</v>
      </c>
      <c r="I754" s="76">
        <f>APENs_summary!Q649</f>
        <v>0</v>
      </c>
      <c r="J754" s="76">
        <f>APENs_summary!R649</f>
        <v>0</v>
      </c>
    </row>
    <row r="755" spans="1:10" x14ac:dyDescent="0.2">
      <c r="A755" s="13" t="s">
        <v>147</v>
      </c>
      <c r="B755" s="272" t="s">
        <v>493</v>
      </c>
      <c r="C755" s="272" t="str">
        <f>APENs_summary!C650</f>
        <v>08045</v>
      </c>
      <c r="D755" s="272" t="str">
        <f>APENs_summary!J650</f>
        <v>31000225</v>
      </c>
      <c r="E755" s="272" t="str">
        <f>APENs_summary!K650</f>
        <v>Natural Gas Production, Compressor Seals</v>
      </c>
      <c r="F755" s="76">
        <f>APENs_summary!N650</f>
        <v>0</v>
      </c>
      <c r="G755" s="76">
        <f>APENs_summary!O650</f>
        <v>5.4</v>
      </c>
      <c r="H755" s="76">
        <f>APENs_summary!P650</f>
        <v>0</v>
      </c>
      <c r="I755" s="76">
        <f>APENs_summary!Q650</f>
        <v>0</v>
      </c>
      <c r="J755" s="76">
        <f>APENs_summary!R650</f>
        <v>0</v>
      </c>
    </row>
    <row r="756" spans="1:10" x14ac:dyDescent="0.2">
      <c r="A756" s="13" t="s">
        <v>147</v>
      </c>
      <c r="B756" s="272" t="s">
        <v>493</v>
      </c>
      <c r="C756" s="272" t="str">
        <f>APENs_summary!C651</f>
        <v>08045</v>
      </c>
      <c r="D756" s="272" t="str">
        <f>APENs_summary!J651</f>
        <v>31000225</v>
      </c>
      <c r="E756" s="272" t="str">
        <f>APENs_summary!K651</f>
        <v>Natural Gas Production, Compressor Seals</v>
      </c>
      <c r="F756" s="76">
        <f>APENs_summary!N651</f>
        <v>0</v>
      </c>
      <c r="G756" s="76">
        <f>APENs_summary!O651</f>
        <v>2.9</v>
      </c>
      <c r="H756" s="76">
        <f>APENs_summary!P651</f>
        <v>0</v>
      </c>
      <c r="I756" s="76">
        <f>APENs_summary!Q651</f>
        <v>0</v>
      </c>
      <c r="J756" s="76">
        <f>APENs_summary!R651</f>
        <v>0</v>
      </c>
    </row>
    <row r="757" spans="1:10" x14ac:dyDescent="0.2">
      <c r="A757" s="13" t="s">
        <v>147</v>
      </c>
      <c r="B757" s="272" t="s">
        <v>493</v>
      </c>
      <c r="C757" s="272" t="str">
        <f>APENs_summary!C652</f>
        <v>08045</v>
      </c>
      <c r="D757" s="272" t="str">
        <f>APENs_summary!J652</f>
        <v>31000225</v>
      </c>
      <c r="E757" s="272" t="str">
        <f>APENs_summary!K652</f>
        <v>Natural Gas Production, Compressor Seals</v>
      </c>
      <c r="F757" s="76">
        <f>APENs_summary!N652</f>
        <v>0</v>
      </c>
      <c r="G757" s="76">
        <f>APENs_summary!O652</f>
        <v>2.4</v>
      </c>
      <c r="H757" s="76">
        <f>APENs_summary!P652</f>
        <v>0</v>
      </c>
      <c r="I757" s="76">
        <f>APENs_summary!Q652</f>
        <v>0</v>
      </c>
      <c r="J757" s="76">
        <f>APENs_summary!R652</f>
        <v>0</v>
      </c>
    </row>
    <row r="758" spans="1:10" x14ac:dyDescent="0.2">
      <c r="A758" s="13" t="s">
        <v>147</v>
      </c>
      <c r="B758" s="272" t="s">
        <v>493</v>
      </c>
      <c r="C758" s="272" t="str">
        <f>APENs_summary!C653</f>
        <v>08045</v>
      </c>
      <c r="D758" s="272" t="str">
        <f>APENs_summary!J653</f>
        <v>31000225</v>
      </c>
      <c r="E758" s="272" t="str">
        <f>APENs_summary!K653</f>
        <v>Natural Gas Production, Compressor Seals</v>
      </c>
      <c r="F758" s="76">
        <f>APENs_summary!N653</f>
        <v>0</v>
      </c>
      <c r="G758" s="76">
        <f>APENs_summary!O653</f>
        <v>2.63</v>
      </c>
      <c r="H758" s="76">
        <f>APENs_summary!P653</f>
        <v>0</v>
      </c>
      <c r="I758" s="76">
        <f>APENs_summary!Q653</f>
        <v>0</v>
      </c>
      <c r="J758" s="76">
        <f>APENs_summary!R653</f>
        <v>0</v>
      </c>
    </row>
    <row r="759" spans="1:10" x14ac:dyDescent="0.2">
      <c r="A759" s="13" t="s">
        <v>147</v>
      </c>
      <c r="B759" s="272" t="s">
        <v>493</v>
      </c>
      <c r="C759" s="272" t="str">
        <f>APENs_summary!C654</f>
        <v>08045</v>
      </c>
      <c r="D759" s="272" t="str">
        <f>APENs_summary!J654</f>
        <v>31000225</v>
      </c>
      <c r="E759" s="272" t="str">
        <f>APENs_summary!K654</f>
        <v>Natural Gas Production, Compressor Seals</v>
      </c>
      <c r="F759" s="76">
        <f>APENs_summary!N654</f>
        <v>0</v>
      </c>
      <c r="G759" s="76">
        <f>APENs_summary!O654</f>
        <v>2.29</v>
      </c>
      <c r="H759" s="76">
        <f>APENs_summary!P654</f>
        <v>0</v>
      </c>
      <c r="I759" s="76">
        <f>APENs_summary!Q654</f>
        <v>0</v>
      </c>
      <c r="J759" s="76">
        <f>APENs_summary!R654</f>
        <v>0</v>
      </c>
    </row>
    <row r="760" spans="1:10" x14ac:dyDescent="0.2">
      <c r="A760" s="13" t="s">
        <v>147</v>
      </c>
      <c r="B760" s="272" t="s">
        <v>493</v>
      </c>
      <c r="C760" s="272" t="str">
        <f>APENs_summary!C655</f>
        <v>08045</v>
      </c>
      <c r="D760" s="272" t="str">
        <f>APENs_summary!J655</f>
        <v>31000225</v>
      </c>
      <c r="E760" s="272" t="str">
        <f>APENs_summary!K655</f>
        <v>Natural Gas Production, Compressor Seals</v>
      </c>
      <c r="F760" s="76">
        <f>APENs_summary!N655</f>
        <v>0</v>
      </c>
      <c r="G760" s="76">
        <f>APENs_summary!O655</f>
        <v>2.86</v>
      </c>
      <c r="H760" s="76">
        <f>APENs_summary!P655</f>
        <v>0</v>
      </c>
      <c r="I760" s="76">
        <f>APENs_summary!Q655</f>
        <v>0</v>
      </c>
      <c r="J760" s="76">
        <f>APENs_summary!R655</f>
        <v>0</v>
      </c>
    </row>
    <row r="761" spans="1:10" x14ac:dyDescent="0.2">
      <c r="A761" s="13" t="s">
        <v>147</v>
      </c>
      <c r="B761" s="272" t="s">
        <v>493</v>
      </c>
      <c r="C761" s="272" t="str">
        <f>APENs_summary!C656</f>
        <v>08045</v>
      </c>
      <c r="D761" s="272" t="str">
        <f>APENs_summary!J656</f>
        <v>31000227</v>
      </c>
      <c r="E761" s="272" t="str">
        <f>APENs_summary!K656</f>
        <v>Glycol Dehydrator</v>
      </c>
      <c r="F761" s="76">
        <f>APENs_summary!N656</f>
        <v>0</v>
      </c>
      <c r="G761" s="76">
        <f>APENs_summary!O656</f>
        <v>6.1000800000000002</v>
      </c>
      <c r="H761" s="76">
        <f>APENs_summary!P656</f>
        <v>0</v>
      </c>
      <c r="I761" s="76">
        <f>APENs_summary!Q656</f>
        <v>0</v>
      </c>
      <c r="J761" s="76">
        <f>APENs_summary!R656</f>
        <v>0</v>
      </c>
    </row>
    <row r="762" spans="1:10" x14ac:dyDescent="0.2">
      <c r="A762" s="13" t="s">
        <v>147</v>
      </c>
      <c r="B762" s="272" t="s">
        <v>493</v>
      </c>
      <c r="C762" s="272" t="str">
        <f>APENs_summary!C657</f>
        <v>08045</v>
      </c>
      <c r="D762" s="272" t="str">
        <f>APENs_summary!J657</f>
        <v>31000225</v>
      </c>
      <c r="E762" s="272" t="str">
        <f>APENs_summary!K657</f>
        <v>Natural Gas Production, Compressor Seals</v>
      </c>
      <c r="F762" s="76">
        <f>APENs_summary!N657</f>
        <v>0</v>
      </c>
      <c r="G762" s="76">
        <f>APENs_summary!O657</f>
        <v>3.37</v>
      </c>
      <c r="H762" s="76">
        <f>APENs_summary!P657</f>
        <v>0</v>
      </c>
      <c r="I762" s="76">
        <f>APENs_summary!Q657</f>
        <v>0</v>
      </c>
      <c r="J762" s="76">
        <f>APENs_summary!R657</f>
        <v>0</v>
      </c>
    </row>
    <row r="763" spans="1:10" x14ac:dyDescent="0.2">
      <c r="A763" s="13" t="s">
        <v>147</v>
      </c>
      <c r="B763" s="272" t="s">
        <v>493</v>
      </c>
      <c r="C763" s="272" t="str">
        <f>APENs_summary!C658</f>
        <v>08045</v>
      </c>
      <c r="D763" s="272" t="str">
        <f>APENs_summary!J658</f>
        <v>31000225</v>
      </c>
      <c r="E763" s="272" t="str">
        <f>APENs_summary!K658</f>
        <v>Natural Gas Production, Compressor Seals</v>
      </c>
      <c r="F763" s="76">
        <f>APENs_summary!N658</f>
        <v>0</v>
      </c>
      <c r="G763" s="76">
        <f>APENs_summary!O658</f>
        <v>2.34</v>
      </c>
      <c r="H763" s="76">
        <f>APENs_summary!P658</f>
        <v>0</v>
      </c>
      <c r="I763" s="76">
        <f>APENs_summary!Q658</f>
        <v>0</v>
      </c>
      <c r="J763" s="76">
        <f>APENs_summary!R658</f>
        <v>0</v>
      </c>
    </row>
    <row r="764" spans="1:10" x14ac:dyDescent="0.2">
      <c r="A764" s="13" t="s">
        <v>147</v>
      </c>
      <c r="B764" s="272" t="s">
        <v>493</v>
      </c>
      <c r="C764" s="272" t="str">
        <f>APENs_summary!C659</f>
        <v>08045</v>
      </c>
      <c r="D764" s="272" t="str">
        <f>APENs_summary!J659</f>
        <v>31000225</v>
      </c>
      <c r="E764" s="272" t="str">
        <f>APENs_summary!K659</f>
        <v>Natural Gas Production, Compressor Seals</v>
      </c>
      <c r="F764" s="76">
        <f>APENs_summary!N659</f>
        <v>0</v>
      </c>
      <c r="G764" s="76">
        <f>APENs_summary!O659</f>
        <v>2.48</v>
      </c>
      <c r="H764" s="76">
        <f>APENs_summary!P659</f>
        <v>0</v>
      </c>
      <c r="I764" s="76">
        <f>APENs_summary!Q659</f>
        <v>0</v>
      </c>
      <c r="J764" s="76">
        <f>APENs_summary!R659</f>
        <v>0</v>
      </c>
    </row>
    <row r="765" spans="1:10" x14ac:dyDescent="0.2">
      <c r="A765" s="13" t="s">
        <v>147</v>
      </c>
      <c r="B765" s="272" t="s">
        <v>493</v>
      </c>
      <c r="C765" s="272" t="str">
        <f>APENs_summary!C660</f>
        <v>08045</v>
      </c>
      <c r="D765" s="272" t="str">
        <f>APENs_summary!J660</f>
        <v>31000225</v>
      </c>
      <c r="E765" s="272" t="str">
        <f>APENs_summary!K660</f>
        <v>Natural Gas Production, Compressor Seals</v>
      </c>
      <c r="F765" s="76">
        <f>APENs_summary!N660</f>
        <v>0</v>
      </c>
      <c r="G765" s="76">
        <f>APENs_summary!O660</f>
        <v>2.9</v>
      </c>
      <c r="H765" s="76">
        <f>APENs_summary!P660</f>
        <v>0</v>
      </c>
      <c r="I765" s="76">
        <f>APENs_summary!Q660</f>
        <v>0</v>
      </c>
      <c r="J765" s="76">
        <f>APENs_summary!R660</f>
        <v>0</v>
      </c>
    </row>
    <row r="766" spans="1:10" x14ac:dyDescent="0.2">
      <c r="A766" s="13" t="s">
        <v>147</v>
      </c>
      <c r="B766" s="272" t="s">
        <v>493</v>
      </c>
      <c r="C766" s="272" t="str">
        <f>APENs_summary!C661</f>
        <v>08045</v>
      </c>
      <c r="D766" s="272" t="str">
        <f>APENs_summary!J661</f>
        <v>31000225</v>
      </c>
      <c r="E766" s="272" t="str">
        <f>APENs_summary!K661</f>
        <v>Natural Gas Production, Compressor Seals</v>
      </c>
      <c r="F766" s="76">
        <f>APENs_summary!N661</f>
        <v>0</v>
      </c>
      <c r="G766" s="76">
        <f>APENs_summary!O661</f>
        <v>1.4</v>
      </c>
      <c r="H766" s="76">
        <f>APENs_summary!P661</f>
        <v>0</v>
      </c>
      <c r="I766" s="76">
        <f>APENs_summary!Q661</f>
        <v>0</v>
      </c>
      <c r="J766" s="76">
        <f>APENs_summary!R661</f>
        <v>0</v>
      </c>
    </row>
    <row r="767" spans="1:10" x14ac:dyDescent="0.2">
      <c r="A767" s="13" t="s">
        <v>147</v>
      </c>
      <c r="B767" s="272" t="s">
        <v>493</v>
      </c>
      <c r="C767" s="272" t="str">
        <f>APENs_summary!C662</f>
        <v>08045</v>
      </c>
      <c r="D767" s="272" t="str">
        <f>APENs_summary!J662</f>
        <v>31000225</v>
      </c>
      <c r="E767" s="272" t="str">
        <f>APENs_summary!K662</f>
        <v>Natural Gas Production, Compressor Seals</v>
      </c>
      <c r="F767" s="76">
        <f>APENs_summary!N662</f>
        <v>0</v>
      </c>
      <c r="G767" s="76">
        <f>APENs_summary!O662</f>
        <v>2</v>
      </c>
      <c r="H767" s="76">
        <f>APENs_summary!P662</f>
        <v>0</v>
      </c>
      <c r="I767" s="76">
        <f>APENs_summary!Q662</f>
        <v>0</v>
      </c>
      <c r="J767" s="76">
        <f>APENs_summary!R662</f>
        <v>0</v>
      </c>
    </row>
    <row r="768" spans="1:10" x14ac:dyDescent="0.2">
      <c r="A768" s="13" t="s">
        <v>147</v>
      </c>
      <c r="B768" s="272" t="s">
        <v>493</v>
      </c>
      <c r="C768" s="272" t="str">
        <f>APENs_summary!C663</f>
        <v>08045</v>
      </c>
      <c r="D768" s="272" t="str">
        <f>APENs_summary!J663</f>
        <v>31000225</v>
      </c>
      <c r="E768" s="272" t="str">
        <f>APENs_summary!K663</f>
        <v>Natural Gas Production, Compressor Seals</v>
      </c>
      <c r="F768" s="76">
        <f>APENs_summary!N663</f>
        <v>0</v>
      </c>
      <c r="G768" s="76">
        <f>APENs_summary!O663</f>
        <v>3</v>
      </c>
      <c r="H768" s="76">
        <f>APENs_summary!P663</f>
        <v>0</v>
      </c>
      <c r="I768" s="76">
        <f>APENs_summary!Q663</f>
        <v>0</v>
      </c>
      <c r="J768" s="76">
        <f>APENs_summary!R663</f>
        <v>0</v>
      </c>
    </row>
    <row r="769" spans="1:10" x14ac:dyDescent="0.2">
      <c r="A769" s="13" t="s">
        <v>147</v>
      </c>
      <c r="B769" s="272" t="s">
        <v>493</v>
      </c>
      <c r="C769" s="272" t="str">
        <f>APENs_summary!C664</f>
        <v>08045</v>
      </c>
      <c r="D769" s="272" t="str">
        <f>APENs_summary!J664</f>
        <v>31000225</v>
      </c>
      <c r="E769" s="272" t="str">
        <f>APENs_summary!K664</f>
        <v>Natural Gas Production, Compressor Seals</v>
      </c>
      <c r="F769" s="76">
        <f>APENs_summary!N664</f>
        <v>0</v>
      </c>
      <c r="G769" s="76">
        <f>APENs_summary!O664</f>
        <v>2.7</v>
      </c>
      <c r="H769" s="76">
        <f>APENs_summary!P664</f>
        <v>0</v>
      </c>
      <c r="I769" s="76">
        <f>APENs_summary!Q664</f>
        <v>0</v>
      </c>
      <c r="J769" s="76">
        <f>APENs_summary!R664</f>
        <v>0</v>
      </c>
    </row>
    <row r="770" spans="1:10" x14ac:dyDescent="0.2">
      <c r="A770" s="13" t="s">
        <v>147</v>
      </c>
      <c r="B770" s="272" t="s">
        <v>493</v>
      </c>
      <c r="C770" s="272" t="str">
        <f>APENs_summary!C665</f>
        <v>08045</v>
      </c>
      <c r="D770" s="272" t="str">
        <f>APENs_summary!J665</f>
        <v>31000225</v>
      </c>
      <c r="E770" s="272" t="str">
        <f>APENs_summary!K665</f>
        <v>Natural Gas Production, Compressor Seals</v>
      </c>
      <c r="F770" s="76">
        <f>APENs_summary!N665</f>
        <v>0</v>
      </c>
      <c r="G770" s="76">
        <f>APENs_summary!O665</f>
        <v>3</v>
      </c>
      <c r="H770" s="76">
        <f>APENs_summary!P665</f>
        <v>0</v>
      </c>
      <c r="I770" s="76">
        <f>APENs_summary!Q665</f>
        <v>0</v>
      </c>
      <c r="J770" s="76">
        <f>APENs_summary!R665</f>
        <v>0</v>
      </c>
    </row>
    <row r="771" spans="1:10" x14ac:dyDescent="0.2">
      <c r="A771" s="13" t="s">
        <v>147</v>
      </c>
      <c r="B771" s="272" t="s">
        <v>493</v>
      </c>
      <c r="C771" s="272" t="str">
        <f>APENs_summary!C666</f>
        <v>08045</v>
      </c>
      <c r="D771" s="272" t="str">
        <f>APENs_summary!J666</f>
        <v>31000225</v>
      </c>
      <c r="E771" s="272" t="str">
        <f>APENs_summary!K666</f>
        <v>Natural Gas Production, Compressor Seals</v>
      </c>
      <c r="F771" s="76">
        <f>APENs_summary!N666</f>
        <v>0</v>
      </c>
      <c r="G771" s="76">
        <f>APENs_summary!O666</f>
        <v>2.2999999999999998</v>
      </c>
      <c r="H771" s="76">
        <f>APENs_summary!P666</f>
        <v>0</v>
      </c>
      <c r="I771" s="76">
        <f>APENs_summary!Q666</f>
        <v>0</v>
      </c>
      <c r="J771" s="76">
        <f>APENs_summary!R666</f>
        <v>0</v>
      </c>
    </row>
    <row r="772" spans="1:10" x14ac:dyDescent="0.2">
      <c r="A772" s="13" t="s">
        <v>147</v>
      </c>
      <c r="B772" s="272" t="s">
        <v>493</v>
      </c>
      <c r="C772" s="272" t="str">
        <f>APENs_summary!C667</f>
        <v>08045</v>
      </c>
      <c r="D772" s="272" t="str">
        <f>APENs_summary!J667</f>
        <v>31000225</v>
      </c>
      <c r="E772" s="272" t="str">
        <f>APENs_summary!K667</f>
        <v>Natural Gas Production, Compressor Seals</v>
      </c>
      <c r="F772" s="76">
        <f>APENs_summary!N667</f>
        <v>0</v>
      </c>
      <c r="G772" s="76">
        <f>APENs_summary!O667</f>
        <v>5.89</v>
      </c>
      <c r="H772" s="76">
        <f>APENs_summary!P667</f>
        <v>0</v>
      </c>
      <c r="I772" s="76">
        <f>APENs_summary!Q667</f>
        <v>0</v>
      </c>
      <c r="J772" s="76">
        <f>APENs_summary!R667</f>
        <v>0</v>
      </c>
    </row>
    <row r="773" spans="1:10" x14ac:dyDescent="0.2">
      <c r="A773" s="13" t="s">
        <v>147</v>
      </c>
      <c r="B773" s="272" t="s">
        <v>493</v>
      </c>
      <c r="C773" s="272" t="str">
        <f>APENs_summary!C668</f>
        <v>08045</v>
      </c>
      <c r="D773" s="272" t="str">
        <f>APENs_summary!J668</f>
        <v>31000225</v>
      </c>
      <c r="E773" s="272" t="str">
        <f>APENs_summary!K668</f>
        <v>Natural Gas Production, Compressor Seals</v>
      </c>
      <c r="F773" s="76">
        <f>APENs_summary!N668</f>
        <v>0</v>
      </c>
      <c r="G773" s="76">
        <f>APENs_summary!O668</f>
        <v>2.17</v>
      </c>
      <c r="H773" s="76">
        <f>APENs_summary!P668</f>
        <v>0</v>
      </c>
      <c r="I773" s="76">
        <f>APENs_summary!Q668</f>
        <v>0</v>
      </c>
      <c r="J773" s="76">
        <f>APENs_summary!R668</f>
        <v>0</v>
      </c>
    </row>
    <row r="774" spans="1:10" x14ac:dyDescent="0.2">
      <c r="A774" s="13" t="s">
        <v>147</v>
      </c>
      <c r="B774" s="272" t="s">
        <v>493</v>
      </c>
      <c r="C774" s="272" t="str">
        <f>APENs_summary!C669</f>
        <v>08045</v>
      </c>
      <c r="D774" s="272" t="str">
        <f>APENs_summary!J669</f>
        <v>31000225</v>
      </c>
      <c r="E774" s="272" t="str">
        <f>APENs_summary!K669</f>
        <v>Natural Gas Production, Compressor Seals</v>
      </c>
      <c r="F774" s="76">
        <f>APENs_summary!N669</f>
        <v>0</v>
      </c>
      <c r="G774" s="76">
        <f>APENs_summary!O669</f>
        <v>1.8433330000000001</v>
      </c>
      <c r="H774" s="76">
        <f>APENs_summary!P669</f>
        <v>0</v>
      </c>
      <c r="I774" s="76">
        <f>APENs_summary!Q669</f>
        <v>0</v>
      </c>
      <c r="J774" s="76">
        <f>APENs_summary!R669</f>
        <v>0</v>
      </c>
    </row>
    <row r="775" spans="1:10" x14ac:dyDescent="0.2">
      <c r="A775" s="13" t="s">
        <v>147</v>
      </c>
      <c r="B775" s="272" t="s">
        <v>493</v>
      </c>
      <c r="C775" s="272" t="str">
        <f>APENs_summary!C670</f>
        <v>08045</v>
      </c>
      <c r="D775" s="272" t="str">
        <f>APENs_summary!J670</f>
        <v>31000301</v>
      </c>
      <c r="E775" s="272" t="str">
        <f>APENs_summary!K670</f>
        <v>Glycol Dehydrator</v>
      </c>
      <c r="F775" s="76">
        <f>APENs_summary!N670</f>
        <v>0</v>
      </c>
      <c r="G775" s="76">
        <f>APENs_summary!O670</f>
        <v>1.6</v>
      </c>
      <c r="H775" s="76">
        <f>APENs_summary!P670</f>
        <v>0</v>
      </c>
      <c r="I775" s="76">
        <f>APENs_summary!Q670</f>
        <v>0</v>
      </c>
      <c r="J775" s="76">
        <f>APENs_summary!R670</f>
        <v>0</v>
      </c>
    </row>
    <row r="776" spans="1:10" x14ac:dyDescent="0.2">
      <c r="A776" s="13" t="s">
        <v>147</v>
      </c>
      <c r="B776" s="272" t="s">
        <v>493</v>
      </c>
      <c r="C776" s="272" t="str">
        <f>APENs_summary!C671</f>
        <v>08045</v>
      </c>
      <c r="D776" s="272" t="str">
        <f>APENs_summary!J671</f>
        <v>31000301</v>
      </c>
      <c r="E776" s="272" t="str">
        <f>APENs_summary!K671</f>
        <v>Glycol Dehydrator</v>
      </c>
      <c r="F776" s="76">
        <f>APENs_summary!N671</f>
        <v>0</v>
      </c>
      <c r="G776" s="76">
        <f>APENs_summary!O671</f>
        <v>1.8</v>
      </c>
      <c r="H776" s="76">
        <f>APENs_summary!P671</f>
        <v>0</v>
      </c>
      <c r="I776" s="76">
        <f>APENs_summary!Q671</f>
        <v>0</v>
      </c>
      <c r="J776" s="76">
        <f>APENs_summary!R671</f>
        <v>0</v>
      </c>
    </row>
    <row r="777" spans="1:10" x14ac:dyDescent="0.2">
      <c r="A777" s="13" t="s">
        <v>147</v>
      </c>
      <c r="B777" s="272" t="s">
        <v>493</v>
      </c>
      <c r="C777" s="272" t="str">
        <f>APENs_summary!C672</f>
        <v>08045</v>
      </c>
      <c r="D777" s="272" t="str">
        <f>APENs_summary!J672</f>
        <v>20200202</v>
      </c>
      <c r="E777" s="272" t="str">
        <f>APENs_summary!K672</f>
        <v>Compressor Engines</v>
      </c>
      <c r="F777" s="76">
        <f>APENs_summary!N672</f>
        <v>0</v>
      </c>
      <c r="G777" s="76">
        <f>APENs_summary!O672</f>
        <v>0</v>
      </c>
      <c r="H777" s="76">
        <f>APENs_summary!P672</f>
        <v>6.1</v>
      </c>
      <c r="I777" s="76">
        <f>APENs_summary!Q672</f>
        <v>0</v>
      </c>
      <c r="J777" s="76">
        <f>APENs_summary!R672</f>
        <v>0</v>
      </c>
    </row>
    <row r="778" spans="1:10" x14ac:dyDescent="0.2">
      <c r="A778" s="13" t="s">
        <v>147</v>
      </c>
      <c r="B778" s="272" t="s">
        <v>493</v>
      </c>
      <c r="C778" s="272" t="str">
        <f>APENs_summary!C673</f>
        <v>08045</v>
      </c>
      <c r="D778" s="272" t="str">
        <f>APENs_summary!J673</f>
        <v>20200202</v>
      </c>
      <c r="E778" s="272" t="str">
        <f>APENs_summary!K673</f>
        <v>Compressor Engines</v>
      </c>
      <c r="F778" s="76">
        <f>APENs_summary!N673</f>
        <v>9</v>
      </c>
      <c r="G778" s="76">
        <f>APENs_summary!O673</f>
        <v>0</v>
      </c>
      <c r="H778" s="76">
        <f>APENs_summary!P673</f>
        <v>0</v>
      </c>
      <c r="I778" s="76">
        <f>APENs_summary!Q673</f>
        <v>0</v>
      </c>
      <c r="J778" s="76">
        <f>APENs_summary!R673</f>
        <v>0</v>
      </c>
    </row>
    <row r="779" spans="1:10" x14ac:dyDescent="0.2">
      <c r="A779" s="13" t="s">
        <v>147</v>
      </c>
      <c r="B779" s="272" t="s">
        <v>493</v>
      </c>
      <c r="C779" s="272" t="str">
        <f>APENs_summary!C674</f>
        <v>08045</v>
      </c>
      <c r="D779" s="272" t="str">
        <f>APENs_summary!J674</f>
        <v>20200202</v>
      </c>
      <c r="E779" s="272" t="str">
        <f>APENs_summary!K674</f>
        <v>Compressor Engines</v>
      </c>
      <c r="F779" s="76">
        <f>APENs_summary!N674</f>
        <v>0</v>
      </c>
      <c r="G779" s="76">
        <f>APENs_summary!O674</f>
        <v>0</v>
      </c>
      <c r="H779" s="76">
        <f>APENs_summary!P674</f>
        <v>0</v>
      </c>
      <c r="I779" s="76">
        <f>APENs_summary!Q674</f>
        <v>0</v>
      </c>
      <c r="J779" s="76">
        <f>APENs_summary!R674</f>
        <v>0.12</v>
      </c>
    </row>
    <row r="780" spans="1:10" x14ac:dyDescent="0.2">
      <c r="A780" s="13" t="s">
        <v>147</v>
      </c>
      <c r="B780" s="272" t="s">
        <v>493</v>
      </c>
      <c r="C780" s="272" t="str">
        <f>APENs_summary!C675</f>
        <v>08045</v>
      </c>
      <c r="D780" s="272" t="str">
        <f>APENs_summary!J675</f>
        <v>20200202</v>
      </c>
      <c r="E780" s="272" t="str">
        <f>APENs_summary!K675</f>
        <v>Compressor Engines</v>
      </c>
      <c r="F780" s="76">
        <f>APENs_summary!N675</f>
        <v>0</v>
      </c>
      <c r="G780" s="76">
        <f>APENs_summary!O675</f>
        <v>0</v>
      </c>
      <c r="H780" s="76">
        <f>APENs_summary!P675</f>
        <v>0</v>
      </c>
      <c r="I780" s="76">
        <f>APENs_summary!Q675</f>
        <v>0</v>
      </c>
      <c r="J780" s="76">
        <f>APENs_summary!R675</f>
        <v>0</v>
      </c>
    </row>
    <row r="781" spans="1:10" x14ac:dyDescent="0.2">
      <c r="A781" s="13" t="s">
        <v>147</v>
      </c>
      <c r="B781" s="272" t="s">
        <v>493</v>
      </c>
      <c r="C781" s="272" t="str">
        <f>APENs_summary!C676</f>
        <v>08045</v>
      </c>
      <c r="D781" s="272" t="str">
        <f>APENs_summary!J676</f>
        <v>20200202</v>
      </c>
      <c r="E781" s="272" t="str">
        <f>APENs_summary!K676</f>
        <v>Compressor Engines</v>
      </c>
      <c r="F781" s="76">
        <f>APENs_summary!N676</f>
        <v>0</v>
      </c>
      <c r="G781" s="76">
        <f>APENs_summary!O676</f>
        <v>0</v>
      </c>
      <c r="H781" s="76">
        <f>APENs_summary!P676</f>
        <v>0</v>
      </c>
      <c r="I781" s="76">
        <f>APENs_summary!Q676</f>
        <v>7.1999999999999998E-3</v>
      </c>
      <c r="J781" s="76">
        <f>APENs_summary!R676</f>
        <v>0</v>
      </c>
    </row>
    <row r="782" spans="1:10" x14ac:dyDescent="0.2">
      <c r="A782" s="13" t="s">
        <v>147</v>
      </c>
      <c r="B782" s="272" t="s">
        <v>493</v>
      </c>
      <c r="C782" s="272" t="str">
        <f>APENs_summary!C677</f>
        <v>08045</v>
      </c>
      <c r="D782" s="272" t="str">
        <f>APENs_summary!J677</f>
        <v>20200202</v>
      </c>
      <c r="E782" s="272" t="str">
        <f>APENs_summary!K677</f>
        <v>Compressor Engines</v>
      </c>
      <c r="F782" s="76">
        <f>APENs_summary!N677</f>
        <v>0</v>
      </c>
      <c r="G782" s="76">
        <f>APENs_summary!O677</f>
        <v>2.6000040000000002</v>
      </c>
      <c r="H782" s="76">
        <f>APENs_summary!P677</f>
        <v>0</v>
      </c>
      <c r="I782" s="76">
        <f>APENs_summary!Q677</f>
        <v>0</v>
      </c>
      <c r="J782" s="76">
        <f>APENs_summary!R677</f>
        <v>0</v>
      </c>
    </row>
    <row r="783" spans="1:10" x14ac:dyDescent="0.2">
      <c r="A783" s="13" t="s">
        <v>147</v>
      </c>
      <c r="B783" s="272" t="s">
        <v>493</v>
      </c>
      <c r="C783" s="272" t="str">
        <f>APENs_summary!C678</f>
        <v>08045</v>
      </c>
      <c r="D783" s="272" t="str">
        <f>APENs_summary!J678</f>
        <v>20200253</v>
      </c>
      <c r="E783" s="272" t="str">
        <f>APENs_summary!K678</f>
        <v>Compressor Engines</v>
      </c>
      <c r="F783" s="76">
        <f>APENs_summary!N678</f>
        <v>0</v>
      </c>
      <c r="G783" s="76">
        <f>APENs_summary!O678</f>
        <v>0</v>
      </c>
      <c r="H783" s="76">
        <f>APENs_summary!P678</f>
        <v>23.10005</v>
      </c>
      <c r="I783" s="76">
        <f>APENs_summary!Q678</f>
        <v>0</v>
      </c>
      <c r="J783" s="76">
        <f>APENs_summary!R678</f>
        <v>0</v>
      </c>
    </row>
    <row r="784" spans="1:10" x14ac:dyDescent="0.2">
      <c r="A784" s="13" t="s">
        <v>147</v>
      </c>
      <c r="B784" s="272" t="s">
        <v>493</v>
      </c>
      <c r="C784" s="272" t="str">
        <f>APENs_summary!C679</f>
        <v>08045</v>
      </c>
      <c r="D784" s="272" t="str">
        <f>APENs_summary!J679</f>
        <v>20200253</v>
      </c>
      <c r="E784" s="272" t="str">
        <f>APENs_summary!K679</f>
        <v>Compressor Engines</v>
      </c>
      <c r="F784" s="76">
        <f>APENs_summary!N679</f>
        <v>23.10005</v>
      </c>
      <c r="G784" s="76">
        <f>APENs_summary!O679</f>
        <v>0</v>
      </c>
      <c r="H784" s="76">
        <f>APENs_summary!P679</f>
        <v>0</v>
      </c>
      <c r="I784" s="76">
        <f>APENs_summary!Q679</f>
        <v>0</v>
      </c>
      <c r="J784" s="76">
        <f>APENs_summary!R679</f>
        <v>0</v>
      </c>
    </row>
    <row r="785" spans="1:10" x14ac:dyDescent="0.2">
      <c r="A785" s="13" t="s">
        <v>147</v>
      </c>
      <c r="B785" s="272" t="s">
        <v>493</v>
      </c>
      <c r="C785" s="272" t="str">
        <f>APENs_summary!C680</f>
        <v>08045</v>
      </c>
      <c r="D785" s="272" t="str">
        <f>APENs_summary!J680</f>
        <v>20200253</v>
      </c>
      <c r="E785" s="272" t="str">
        <f>APENs_summary!K680</f>
        <v>Compressor Engines</v>
      </c>
      <c r="F785" s="76">
        <f>APENs_summary!N680</f>
        <v>0</v>
      </c>
      <c r="G785" s="76">
        <f>APENs_summary!O680</f>
        <v>0</v>
      </c>
      <c r="H785" s="76">
        <f>APENs_summary!P680</f>
        <v>0</v>
      </c>
      <c r="I785" s="76">
        <f>APENs_summary!Q680</f>
        <v>0</v>
      </c>
      <c r="J785" s="76">
        <f>APENs_summary!R680</f>
        <v>5.7500000000000002E-2</v>
      </c>
    </row>
    <row r="786" spans="1:10" x14ac:dyDescent="0.2">
      <c r="A786" s="13" t="s">
        <v>147</v>
      </c>
      <c r="B786" s="272" t="s">
        <v>493</v>
      </c>
      <c r="C786" s="272" t="str">
        <f>APENs_summary!C681</f>
        <v>08045</v>
      </c>
      <c r="D786" s="272" t="str">
        <f>APENs_summary!J681</f>
        <v>20200253</v>
      </c>
      <c r="E786" s="272" t="str">
        <f>APENs_summary!K681</f>
        <v>Compressor Engines</v>
      </c>
      <c r="F786" s="76">
        <f>APENs_summary!N681</f>
        <v>0</v>
      </c>
      <c r="G786" s="76">
        <f>APENs_summary!O681</f>
        <v>0</v>
      </c>
      <c r="H786" s="76">
        <f>APENs_summary!P681</f>
        <v>0</v>
      </c>
      <c r="I786" s="76">
        <f>APENs_summary!Q681</f>
        <v>0</v>
      </c>
      <c r="J786" s="76">
        <f>APENs_summary!R681</f>
        <v>0</v>
      </c>
    </row>
    <row r="787" spans="1:10" x14ac:dyDescent="0.2">
      <c r="A787" s="13" t="s">
        <v>147</v>
      </c>
      <c r="B787" s="272" t="s">
        <v>493</v>
      </c>
      <c r="C787" s="272" t="str">
        <f>APENs_summary!C682</f>
        <v>08045</v>
      </c>
      <c r="D787" s="272" t="str">
        <f>APENs_summary!J682</f>
        <v>20200253</v>
      </c>
      <c r="E787" s="272" t="str">
        <f>APENs_summary!K682</f>
        <v>Compressor Engines</v>
      </c>
      <c r="F787" s="76">
        <f>APENs_summary!N682</f>
        <v>0</v>
      </c>
      <c r="G787" s="76">
        <f>APENs_summary!O682</f>
        <v>0</v>
      </c>
      <c r="H787" s="76">
        <f>APENs_summary!P682</f>
        <v>0</v>
      </c>
      <c r="I787" s="76">
        <f>APENs_summary!Q682</f>
        <v>3.4499999999999999E-3</v>
      </c>
      <c r="J787" s="76">
        <f>APENs_summary!R682</f>
        <v>0</v>
      </c>
    </row>
    <row r="788" spans="1:10" x14ac:dyDescent="0.2">
      <c r="A788" s="13" t="s">
        <v>147</v>
      </c>
      <c r="B788" s="272" t="s">
        <v>493</v>
      </c>
      <c r="C788" s="272" t="str">
        <f>APENs_summary!C683</f>
        <v>08045</v>
      </c>
      <c r="D788" s="272" t="str">
        <f>APENs_summary!J683</f>
        <v>20200253</v>
      </c>
      <c r="E788" s="272" t="str">
        <f>APENs_summary!K683</f>
        <v>Compressor Engines</v>
      </c>
      <c r="F788" s="76">
        <f>APENs_summary!N683</f>
        <v>0</v>
      </c>
      <c r="G788" s="76">
        <f>APENs_summary!O683</f>
        <v>0.20000200000000001</v>
      </c>
      <c r="H788" s="76">
        <f>APENs_summary!P683</f>
        <v>0</v>
      </c>
      <c r="I788" s="76">
        <f>APENs_summary!Q683</f>
        <v>0</v>
      </c>
      <c r="J788" s="76">
        <f>APENs_summary!R683</f>
        <v>0</v>
      </c>
    </row>
    <row r="789" spans="1:10" x14ac:dyDescent="0.2">
      <c r="A789" s="13" t="s">
        <v>147</v>
      </c>
      <c r="B789" s="272" t="s">
        <v>493</v>
      </c>
      <c r="C789" s="272" t="str">
        <f>APENs_summary!C684</f>
        <v>08045</v>
      </c>
      <c r="D789" s="272" t="str">
        <f>APENs_summary!J684</f>
        <v>40400311</v>
      </c>
      <c r="E789" s="272" t="str">
        <f>APENs_summary!K684</f>
        <v>Condensate Tanks</v>
      </c>
      <c r="F789" s="76">
        <f>APENs_summary!N684</f>
        <v>0</v>
      </c>
      <c r="G789" s="76">
        <f>APENs_summary!O684</f>
        <v>1.118115958362208</v>
      </c>
      <c r="H789" s="76">
        <f>APENs_summary!P684</f>
        <v>0</v>
      </c>
      <c r="I789" s="76">
        <f>APENs_summary!Q684</f>
        <v>0</v>
      </c>
      <c r="J789" s="76">
        <f>APENs_summary!R684</f>
        <v>0</v>
      </c>
    </row>
    <row r="790" spans="1:10" x14ac:dyDescent="0.2">
      <c r="A790" s="13" t="s">
        <v>147</v>
      </c>
      <c r="B790" s="272" t="s">
        <v>493</v>
      </c>
      <c r="C790" s="272" t="str">
        <f>APENs_summary!C685</f>
        <v>08045</v>
      </c>
      <c r="D790" s="272" t="str">
        <f>APENs_summary!J685</f>
        <v>20200254</v>
      </c>
      <c r="E790" s="272" t="str">
        <f>APENs_summary!K685</f>
        <v>Compressor Engines</v>
      </c>
      <c r="F790" s="76">
        <f>APENs_summary!N685</f>
        <v>0</v>
      </c>
      <c r="G790" s="76">
        <f>APENs_summary!O685</f>
        <v>0</v>
      </c>
      <c r="H790" s="76">
        <f>APENs_summary!P685</f>
        <v>0.2</v>
      </c>
      <c r="I790" s="76">
        <f>APENs_summary!Q685</f>
        <v>0</v>
      </c>
      <c r="J790" s="76">
        <f>APENs_summary!R685</f>
        <v>0</v>
      </c>
    </row>
    <row r="791" spans="1:10" x14ac:dyDescent="0.2">
      <c r="A791" s="13" t="s">
        <v>147</v>
      </c>
      <c r="B791" s="272" t="s">
        <v>493</v>
      </c>
      <c r="C791" s="272" t="str">
        <f>APENs_summary!C686</f>
        <v>08045</v>
      </c>
      <c r="D791" s="272" t="str">
        <f>APENs_summary!J686</f>
        <v>20200254</v>
      </c>
      <c r="E791" s="272" t="str">
        <f>APENs_summary!K686</f>
        <v>Compressor Engines</v>
      </c>
      <c r="F791" s="76">
        <f>APENs_summary!N686</f>
        <v>13</v>
      </c>
      <c r="G791" s="76">
        <f>APENs_summary!O686</f>
        <v>0</v>
      </c>
      <c r="H791" s="76">
        <f>APENs_summary!P686</f>
        <v>0</v>
      </c>
      <c r="I791" s="76">
        <f>APENs_summary!Q686</f>
        <v>0</v>
      </c>
      <c r="J791" s="76">
        <f>APENs_summary!R686</f>
        <v>0</v>
      </c>
    </row>
    <row r="792" spans="1:10" x14ac:dyDescent="0.2">
      <c r="A792" s="13" t="s">
        <v>147</v>
      </c>
      <c r="B792" s="272" t="s">
        <v>493</v>
      </c>
      <c r="C792" s="272" t="str">
        <f>APENs_summary!C687</f>
        <v>08045</v>
      </c>
      <c r="D792" s="272" t="str">
        <f>APENs_summary!J687</f>
        <v>20200254</v>
      </c>
      <c r="E792" s="272" t="str">
        <f>APENs_summary!K687</f>
        <v>Compressor Engines</v>
      </c>
      <c r="F792" s="76">
        <f>APENs_summary!N687</f>
        <v>0</v>
      </c>
      <c r="G792" s="76">
        <f>APENs_summary!O687</f>
        <v>0.9</v>
      </c>
      <c r="H792" s="76">
        <f>APENs_summary!P687</f>
        <v>0</v>
      </c>
      <c r="I792" s="76">
        <f>APENs_summary!Q687</f>
        <v>0</v>
      </c>
      <c r="J792" s="76">
        <f>APENs_summary!R687</f>
        <v>0</v>
      </c>
    </row>
    <row r="793" spans="1:10" x14ac:dyDescent="0.2">
      <c r="A793" s="13" t="s">
        <v>147</v>
      </c>
      <c r="B793" s="272" t="s">
        <v>493</v>
      </c>
      <c r="C793" s="272" t="str">
        <f>APENs_summary!C688</f>
        <v>08045</v>
      </c>
      <c r="D793" s="272" t="str">
        <f>APENs_summary!J688</f>
        <v>31000199</v>
      </c>
      <c r="E793" s="272" t="str">
        <f>APENs_summary!K688</f>
        <v>Oil Production, Processing Operations: Not Classified</v>
      </c>
      <c r="F793" s="76">
        <f>APENs_summary!N688</f>
        <v>0</v>
      </c>
      <c r="G793" s="76">
        <f>APENs_summary!O688</f>
        <v>1.075807</v>
      </c>
      <c r="H793" s="76">
        <f>APENs_summary!P688</f>
        <v>0</v>
      </c>
      <c r="I793" s="76">
        <f>APENs_summary!Q688</f>
        <v>0</v>
      </c>
      <c r="J793" s="76">
        <f>APENs_summary!R688</f>
        <v>0</v>
      </c>
    </row>
    <row r="794" spans="1:10" x14ac:dyDescent="0.2">
      <c r="A794" s="13" t="s">
        <v>147</v>
      </c>
      <c r="B794" s="272" t="s">
        <v>493</v>
      </c>
      <c r="C794" s="272" t="str">
        <f>APENs_summary!C689</f>
        <v>08045</v>
      </c>
      <c r="D794" s="272" t="str">
        <f>APENs_summary!J689</f>
        <v>40400311</v>
      </c>
      <c r="E794" s="272" t="str">
        <f>APENs_summary!K689</f>
        <v>Condensate Tanks</v>
      </c>
      <c r="F794" s="76">
        <f>APENs_summary!N689</f>
        <v>0</v>
      </c>
      <c r="G794" s="76">
        <f>APENs_summary!O689</f>
        <v>6.2985024947336692</v>
      </c>
      <c r="H794" s="76">
        <f>APENs_summary!P689</f>
        <v>0</v>
      </c>
      <c r="I794" s="76">
        <f>APENs_summary!Q689</f>
        <v>0</v>
      </c>
      <c r="J794" s="76">
        <f>APENs_summary!R689</f>
        <v>0</v>
      </c>
    </row>
    <row r="795" spans="1:10" x14ac:dyDescent="0.2">
      <c r="A795" s="13" t="s">
        <v>147</v>
      </c>
      <c r="B795" s="272" t="s">
        <v>493</v>
      </c>
      <c r="C795" s="272" t="str">
        <f>APENs_summary!C690</f>
        <v>08045</v>
      </c>
      <c r="D795" s="272" t="str">
        <f>APENs_summary!J690</f>
        <v>31000201</v>
      </c>
      <c r="E795" s="272" t="str">
        <f>APENs_summary!K690</f>
        <v>Natural Gas Production, Gas Sweetening: Amine Process</v>
      </c>
      <c r="F795" s="76">
        <f>APENs_summary!N690</f>
        <v>0</v>
      </c>
      <c r="G795" s="76">
        <f>APENs_summary!O690</f>
        <v>3.7500040000000001</v>
      </c>
      <c r="H795" s="76">
        <f>APENs_summary!P690</f>
        <v>0</v>
      </c>
      <c r="I795" s="76">
        <f>APENs_summary!Q690</f>
        <v>0</v>
      </c>
      <c r="J795" s="76">
        <f>APENs_summary!R690</f>
        <v>0</v>
      </c>
    </row>
    <row r="796" spans="1:10" x14ac:dyDescent="0.2">
      <c r="A796" s="13" t="s">
        <v>147</v>
      </c>
      <c r="B796" s="272" t="s">
        <v>493</v>
      </c>
      <c r="C796" s="272" t="str">
        <f>APENs_summary!C691</f>
        <v>08045</v>
      </c>
      <c r="D796" s="272" t="str">
        <f>APENs_summary!J691</f>
        <v>31000301</v>
      </c>
      <c r="E796" s="272" t="str">
        <f>APENs_summary!K691</f>
        <v>Glycol Dehydrator</v>
      </c>
      <c r="F796" s="76">
        <f>APENs_summary!N691</f>
        <v>0</v>
      </c>
      <c r="G796" s="76">
        <f>APENs_summary!O691</f>
        <v>1.9800009999999999</v>
      </c>
      <c r="H796" s="76">
        <f>APENs_summary!P691</f>
        <v>0</v>
      </c>
      <c r="I796" s="76">
        <f>APENs_summary!Q691</f>
        <v>0</v>
      </c>
      <c r="J796" s="76">
        <f>APENs_summary!R691</f>
        <v>0</v>
      </c>
    </row>
    <row r="797" spans="1:10" x14ac:dyDescent="0.2">
      <c r="A797" s="13" t="s">
        <v>147</v>
      </c>
      <c r="B797" s="272" t="s">
        <v>493</v>
      </c>
      <c r="C797" s="272" t="str">
        <f>APENs_summary!C692</f>
        <v>08045</v>
      </c>
      <c r="D797" s="272" t="str">
        <f>APENs_summary!J692</f>
        <v>31000301</v>
      </c>
      <c r="E797" s="272" t="str">
        <f>APENs_summary!K692</f>
        <v>Glycol Dehydrator</v>
      </c>
      <c r="F797" s="76">
        <f>APENs_summary!N692</f>
        <v>0</v>
      </c>
      <c r="G797" s="76">
        <f>APENs_summary!O692</f>
        <v>2.080003</v>
      </c>
      <c r="H797" s="76">
        <f>APENs_summary!P692</f>
        <v>0</v>
      </c>
      <c r="I797" s="76">
        <f>APENs_summary!Q692</f>
        <v>0</v>
      </c>
      <c r="J797" s="76">
        <f>APENs_summary!R692</f>
        <v>0</v>
      </c>
    </row>
    <row r="798" spans="1:10" x14ac:dyDescent="0.2">
      <c r="A798" s="13" t="s">
        <v>147</v>
      </c>
      <c r="B798" s="272" t="s">
        <v>493</v>
      </c>
      <c r="C798" s="272" t="str">
        <f>APENs_summary!C693</f>
        <v>08045</v>
      </c>
      <c r="D798" s="272" t="str">
        <f>APENs_summary!J693</f>
        <v>31000301</v>
      </c>
      <c r="E798" s="272" t="str">
        <f>APENs_summary!K693</f>
        <v>Glycol Dehydrator</v>
      </c>
      <c r="F798" s="76">
        <f>APENs_summary!N693</f>
        <v>0</v>
      </c>
      <c r="G798" s="76">
        <f>APENs_summary!O693</f>
        <v>2.1200019999999999</v>
      </c>
      <c r="H798" s="76">
        <f>APENs_summary!P693</f>
        <v>0</v>
      </c>
      <c r="I798" s="76">
        <f>APENs_summary!Q693</f>
        <v>0</v>
      </c>
      <c r="J798" s="76">
        <f>APENs_summary!R693</f>
        <v>0</v>
      </c>
    </row>
    <row r="799" spans="1:10" x14ac:dyDescent="0.2">
      <c r="A799" s="13" t="s">
        <v>147</v>
      </c>
      <c r="B799" s="272" t="s">
        <v>493</v>
      </c>
      <c r="C799" s="272" t="str">
        <f>APENs_summary!C694</f>
        <v>08045</v>
      </c>
      <c r="D799" s="272" t="str">
        <f>APENs_summary!J694</f>
        <v>31000301</v>
      </c>
      <c r="E799" s="272" t="str">
        <f>APENs_summary!K694</f>
        <v>Glycol Dehydrator</v>
      </c>
      <c r="F799" s="76">
        <f>APENs_summary!N694</f>
        <v>0</v>
      </c>
      <c r="G799" s="76">
        <f>APENs_summary!O694</f>
        <v>2.1900050000000002</v>
      </c>
      <c r="H799" s="76">
        <f>APENs_summary!P694</f>
        <v>0</v>
      </c>
      <c r="I799" s="76">
        <f>APENs_summary!Q694</f>
        <v>0</v>
      </c>
      <c r="J799" s="76">
        <f>APENs_summary!R694</f>
        <v>0</v>
      </c>
    </row>
    <row r="800" spans="1:10" x14ac:dyDescent="0.2">
      <c r="A800" s="13" t="s">
        <v>147</v>
      </c>
      <c r="B800" s="272" t="s">
        <v>493</v>
      </c>
      <c r="C800" s="272" t="str">
        <f>APENs_summary!C695</f>
        <v>08045</v>
      </c>
      <c r="D800" s="272" t="str">
        <f>APENs_summary!J695</f>
        <v>31000301</v>
      </c>
      <c r="E800" s="272" t="str">
        <f>APENs_summary!K695</f>
        <v>Glycol Dehydrator</v>
      </c>
      <c r="F800" s="76">
        <f>APENs_summary!N695</f>
        <v>0</v>
      </c>
      <c r="G800" s="76">
        <f>APENs_summary!O695</f>
        <v>2.3400289999999999</v>
      </c>
      <c r="H800" s="76">
        <f>APENs_summary!P695</f>
        <v>0</v>
      </c>
      <c r="I800" s="76">
        <f>APENs_summary!Q695</f>
        <v>0</v>
      </c>
      <c r="J800" s="76">
        <f>APENs_summary!R695</f>
        <v>0</v>
      </c>
    </row>
    <row r="801" spans="1:10" x14ac:dyDescent="0.2">
      <c r="A801" s="13" t="s">
        <v>147</v>
      </c>
      <c r="B801" s="272" t="s">
        <v>493</v>
      </c>
      <c r="C801" s="272" t="str">
        <f>APENs_summary!C696</f>
        <v>08045</v>
      </c>
      <c r="D801" s="272" t="str">
        <f>APENs_summary!J696</f>
        <v>31000301</v>
      </c>
      <c r="E801" s="272" t="str">
        <f>APENs_summary!K696</f>
        <v>Glycol Dehydrator</v>
      </c>
      <c r="F801" s="76">
        <f>APENs_summary!N696</f>
        <v>0</v>
      </c>
      <c r="G801" s="76">
        <f>APENs_summary!O696</f>
        <v>2.3400210000000001</v>
      </c>
      <c r="H801" s="76">
        <f>APENs_summary!P696</f>
        <v>0</v>
      </c>
      <c r="I801" s="76">
        <f>APENs_summary!Q696</f>
        <v>0</v>
      </c>
      <c r="J801" s="76">
        <f>APENs_summary!R696</f>
        <v>0</v>
      </c>
    </row>
    <row r="802" spans="1:10" x14ac:dyDescent="0.2">
      <c r="A802" s="13" t="s">
        <v>147</v>
      </c>
      <c r="B802" s="272" t="s">
        <v>493</v>
      </c>
      <c r="C802" s="272" t="str">
        <f>APENs_summary!C697</f>
        <v>08045</v>
      </c>
      <c r="D802" s="272" t="str">
        <f>APENs_summary!J697</f>
        <v>31000301</v>
      </c>
      <c r="E802" s="272" t="str">
        <f>APENs_summary!K697</f>
        <v>Glycol Dehydrator</v>
      </c>
      <c r="F802" s="76">
        <f>APENs_summary!N697</f>
        <v>0</v>
      </c>
      <c r="G802" s="76">
        <f>APENs_summary!O697</f>
        <v>2.3700079999999999</v>
      </c>
      <c r="H802" s="76">
        <f>APENs_summary!P697</f>
        <v>0</v>
      </c>
      <c r="I802" s="76">
        <f>APENs_summary!Q697</f>
        <v>0</v>
      </c>
      <c r="J802" s="76">
        <f>APENs_summary!R697</f>
        <v>0</v>
      </c>
    </row>
    <row r="803" spans="1:10" x14ac:dyDescent="0.2">
      <c r="A803" s="13" t="s">
        <v>147</v>
      </c>
      <c r="B803" s="272" t="s">
        <v>493</v>
      </c>
      <c r="C803" s="272" t="str">
        <f>APENs_summary!C698</f>
        <v>08045</v>
      </c>
      <c r="D803" s="272" t="str">
        <f>APENs_summary!J698</f>
        <v>31000301</v>
      </c>
      <c r="E803" s="272" t="str">
        <f>APENs_summary!K698</f>
        <v>Glycol Dehydrator</v>
      </c>
      <c r="F803" s="76">
        <f>APENs_summary!N698</f>
        <v>0</v>
      </c>
      <c r="G803" s="76">
        <f>APENs_summary!O698</f>
        <v>2.5200079999999998</v>
      </c>
      <c r="H803" s="76">
        <f>APENs_summary!P698</f>
        <v>0</v>
      </c>
      <c r="I803" s="76">
        <f>APENs_summary!Q698</f>
        <v>0</v>
      </c>
      <c r="J803" s="76">
        <f>APENs_summary!R698</f>
        <v>0</v>
      </c>
    </row>
    <row r="804" spans="1:10" x14ac:dyDescent="0.2">
      <c r="A804" s="13" t="s">
        <v>147</v>
      </c>
      <c r="B804" s="272" t="s">
        <v>493</v>
      </c>
      <c r="C804" s="272" t="str">
        <f>APENs_summary!C699</f>
        <v>08045</v>
      </c>
      <c r="D804" s="272" t="str">
        <f>APENs_summary!J699</f>
        <v>31000301</v>
      </c>
      <c r="E804" s="272" t="str">
        <f>APENs_summary!K699</f>
        <v>Glycol Dehydrator</v>
      </c>
      <c r="F804" s="76">
        <f>APENs_summary!N699</f>
        <v>0</v>
      </c>
      <c r="G804" s="76">
        <f>APENs_summary!O699</f>
        <v>2.6800109999999999</v>
      </c>
      <c r="H804" s="76">
        <f>APENs_summary!P699</f>
        <v>0</v>
      </c>
      <c r="I804" s="76">
        <f>APENs_summary!Q699</f>
        <v>0</v>
      </c>
      <c r="J804" s="76">
        <f>APENs_summary!R699</f>
        <v>0</v>
      </c>
    </row>
    <row r="805" spans="1:10" x14ac:dyDescent="0.2">
      <c r="A805" s="13" t="s">
        <v>147</v>
      </c>
      <c r="B805" s="272" t="s">
        <v>493</v>
      </c>
      <c r="C805" s="272" t="str">
        <f>APENs_summary!C700</f>
        <v>08045</v>
      </c>
      <c r="D805" s="272" t="str">
        <f>APENs_summary!J700</f>
        <v>31000301</v>
      </c>
      <c r="E805" s="272" t="str">
        <f>APENs_summary!K700</f>
        <v>Glycol Dehydrator</v>
      </c>
      <c r="F805" s="76">
        <f>APENs_summary!N700</f>
        <v>0</v>
      </c>
      <c r="G805" s="76">
        <f>APENs_summary!O700</f>
        <v>2.71</v>
      </c>
      <c r="H805" s="76">
        <f>APENs_summary!P700</f>
        <v>0</v>
      </c>
      <c r="I805" s="76">
        <f>APENs_summary!Q700</f>
        <v>0</v>
      </c>
      <c r="J805" s="76">
        <f>APENs_summary!R700</f>
        <v>0</v>
      </c>
    </row>
    <row r="806" spans="1:10" x14ac:dyDescent="0.2">
      <c r="A806" s="13" t="s">
        <v>147</v>
      </c>
      <c r="B806" s="272" t="s">
        <v>493</v>
      </c>
      <c r="C806" s="272" t="str">
        <f>APENs_summary!C701</f>
        <v>08045</v>
      </c>
      <c r="D806" s="272" t="str">
        <f>APENs_summary!J701</f>
        <v>31000301</v>
      </c>
      <c r="E806" s="272" t="str">
        <f>APENs_summary!K701</f>
        <v>Glycol Dehydrator</v>
      </c>
      <c r="F806" s="76">
        <f>APENs_summary!N701</f>
        <v>0</v>
      </c>
      <c r="G806" s="76">
        <f>APENs_summary!O701</f>
        <v>2.9300169999999999</v>
      </c>
      <c r="H806" s="76">
        <f>APENs_summary!P701</f>
        <v>0</v>
      </c>
      <c r="I806" s="76">
        <f>APENs_summary!Q701</f>
        <v>0</v>
      </c>
      <c r="J806" s="76">
        <f>APENs_summary!R701</f>
        <v>0</v>
      </c>
    </row>
    <row r="807" spans="1:10" x14ac:dyDescent="0.2">
      <c r="A807" s="13" t="s">
        <v>147</v>
      </c>
      <c r="B807" s="272" t="s">
        <v>493</v>
      </c>
      <c r="C807" s="272" t="str">
        <f>APENs_summary!C702</f>
        <v>08045</v>
      </c>
      <c r="D807" s="272" t="str">
        <f>APENs_summary!J702</f>
        <v>31000301</v>
      </c>
      <c r="E807" s="272" t="str">
        <f>APENs_summary!K702</f>
        <v>Glycol Dehydrator</v>
      </c>
      <c r="F807" s="76">
        <f>APENs_summary!N702</f>
        <v>0</v>
      </c>
      <c r="G807" s="76">
        <f>APENs_summary!O702</f>
        <v>2.0400109999999998</v>
      </c>
      <c r="H807" s="76">
        <f>APENs_summary!P702</f>
        <v>0</v>
      </c>
      <c r="I807" s="76">
        <f>APENs_summary!Q702</f>
        <v>0</v>
      </c>
      <c r="J807" s="76">
        <f>APENs_summary!R702</f>
        <v>0</v>
      </c>
    </row>
    <row r="808" spans="1:10" x14ac:dyDescent="0.2">
      <c r="A808" s="13" t="s">
        <v>147</v>
      </c>
      <c r="B808" s="272" t="s">
        <v>493</v>
      </c>
      <c r="C808" s="272" t="str">
        <f>APENs_summary!C703</f>
        <v>08045</v>
      </c>
      <c r="D808" s="272" t="str">
        <f>APENs_summary!J703</f>
        <v>31000301</v>
      </c>
      <c r="E808" s="272" t="str">
        <f>APENs_summary!K703</f>
        <v>Glycol Dehydrator</v>
      </c>
      <c r="F808" s="76">
        <f>APENs_summary!N703</f>
        <v>0</v>
      </c>
      <c r="G808" s="76">
        <f>APENs_summary!O703</f>
        <v>3.1600109999999999</v>
      </c>
      <c r="H808" s="76">
        <f>APENs_summary!P703</f>
        <v>0</v>
      </c>
      <c r="I808" s="76">
        <f>APENs_summary!Q703</f>
        <v>0</v>
      </c>
      <c r="J808" s="76">
        <f>APENs_summary!R703</f>
        <v>0</v>
      </c>
    </row>
    <row r="809" spans="1:10" x14ac:dyDescent="0.2">
      <c r="A809" s="13" t="s">
        <v>147</v>
      </c>
      <c r="B809" s="272" t="s">
        <v>493</v>
      </c>
      <c r="C809" s="272" t="str">
        <f>APENs_summary!C704</f>
        <v>08045</v>
      </c>
      <c r="D809" s="272" t="str">
        <f>APENs_summary!J704</f>
        <v>31000301</v>
      </c>
      <c r="E809" s="272" t="str">
        <f>APENs_summary!K704</f>
        <v>Glycol Dehydrator</v>
      </c>
      <c r="F809" s="76">
        <f>APENs_summary!N704</f>
        <v>0</v>
      </c>
      <c r="G809" s="76">
        <f>APENs_summary!O704</f>
        <v>3.19001</v>
      </c>
      <c r="H809" s="76">
        <f>APENs_summary!P704</f>
        <v>0</v>
      </c>
      <c r="I809" s="76">
        <f>APENs_summary!Q704</f>
        <v>0</v>
      </c>
      <c r="J809" s="76">
        <f>APENs_summary!R704</f>
        <v>0</v>
      </c>
    </row>
    <row r="810" spans="1:10" x14ac:dyDescent="0.2">
      <c r="A810" s="13" t="s">
        <v>147</v>
      </c>
      <c r="B810" s="272" t="s">
        <v>493</v>
      </c>
      <c r="C810" s="272" t="str">
        <f>APENs_summary!C705</f>
        <v>08045</v>
      </c>
      <c r="D810" s="272" t="str">
        <f>APENs_summary!J705</f>
        <v>31000301</v>
      </c>
      <c r="E810" s="272" t="str">
        <f>APENs_summary!K705</f>
        <v>Glycol Dehydrator</v>
      </c>
      <c r="F810" s="76">
        <f>APENs_summary!N705</f>
        <v>0</v>
      </c>
      <c r="G810" s="76">
        <f>APENs_summary!O705</f>
        <v>2.1600009999999998</v>
      </c>
      <c r="H810" s="76">
        <f>APENs_summary!P705</f>
        <v>0</v>
      </c>
      <c r="I810" s="76">
        <f>APENs_summary!Q705</f>
        <v>0</v>
      </c>
      <c r="J810" s="76">
        <f>APENs_summary!R705</f>
        <v>0</v>
      </c>
    </row>
    <row r="811" spans="1:10" x14ac:dyDescent="0.2">
      <c r="A811" s="13" t="s">
        <v>147</v>
      </c>
      <c r="B811" s="272" t="s">
        <v>493</v>
      </c>
      <c r="C811" s="272" t="str">
        <f>APENs_summary!C706</f>
        <v>08045</v>
      </c>
      <c r="D811" s="272" t="str">
        <f>APENs_summary!J706</f>
        <v>31000301</v>
      </c>
      <c r="E811" s="272" t="str">
        <f>APENs_summary!K706</f>
        <v>Glycol Dehydrator</v>
      </c>
      <c r="F811" s="76">
        <f>APENs_summary!N706</f>
        <v>0</v>
      </c>
      <c r="G811" s="76">
        <f>APENs_summary!O706</f>
        <v>2.4300099999999998</v>
      </c>
      <c r="H811" s="76">
        <f>APENs_summary!P706</f>
        <v>0</v>
      </c>
      <c r="I811" s="76">
        <f>APENs_summary!Q706</f>
        <v>0</v>
      </c>
      <c r="J811" s="76">
        <f>APENs_summary!R706</f>
        <v>0</v>
      </c>
    </row>
    <row r="812" spans="1:10" x14ac:dyDescent="0.2">
      <c r="A812" s="13" t="s">
        <v>147</v>
      </c>
      <c r="B812" s="272" t="s">
        <v>493</v>
      </c>
      <c r="C812" s="272" t="str">
        <f>APENs_summary!C707</f>
        <v>08045</v>
      </c>
      <c r="D812" s="272" t="str">
        <f>APENs_summary!J707</f>
        <v>31000301</v>
      </c>
      <c r="E812" s="272" t="str">
        <f>APENs_summary!K707</f>
        <v>Glycol Dehydrator</v>
      </c>
      <c r="F812" s="76">
        <f>APENs_summary!N707</f>
        <v>0</v>
      </c>
      <c r="G812" s="76">
        <f>APENs_summary!O707</f>
        <v>2.1</v>
      </c>
      <c r="H812" s="76">
        <f>APENs_summary!P707</f>
        <v>0</v>
      </c>
      <c r="I812" s="76">
        <f>APENs_summary!Q707</f>
        <v>0</v>
      </c>
      <c r="J812" s="76">
        <f>APENs_summary!R707</f>
        <v>0</v>
      </c>
    </row>
    <row r="813" spans="1:10" x14ac:dyDescent="0.2">
      <c r="A813" s="13" t="s">
        <v>147</v>
      </c>
      <c r="B813" s="272" t="s">
        <v>493</v>
      </c>
      <c r="C813" s="272" t="str">
        <f>APENs_summary!C708</f>
        <v>08045</v>
      </c>
      <c r="D813" s="272" t="str">
        <f>APENs_summary!J708</f>
        <v>31000301</v>
      </c>
      <c r="E813" s="272" t="str">
        <f>APENs_summary!K708</f>
        <v>Glycol Dehydrator</v>
      </c>
      <c r="F813" s="76">
        <f>APENs_summary!N708</f>
        <v>0</v>
      </c>
      <c r="G813" s="76">
        <f>APENs_summary!O708</f>
        <v>2.1001210000000001</v>
      </c>
      <c r="H813" s="76">
        <f>APENs_summary!P708</f>
        <v>0</v>
      </c>
      <c r="I813" s="76">
        <f>APENs_summary!Q708</f>
        <v>0</v>
      </c>
      <c r="J813" s="76">
        <f>APENs_summary!R708</f>
        <v>0</v>
      </c>
    </row>
    <row r="814" spans="1:10" x14ac:dyDescent="0.2">
      <c r="A814" s="13" t="s">
        <v>147</v>
      </c>
      <c r="B814" s="272" t="s">
        <v>493</v>
      </c>
      <c r="C814" s="272" t="str">
        <f>APENs_summary!C709</f>
        <v>08045</v>
      </c>
      <c r="D814" s="272" t="str">
        <f>APENs_summary!J709</f>
        <v>31000301</v>
      </c>
      <c r="E814" s="272" t="str">
        <f>APENs_summary!K709</f>
        <v>Glycol Dehydrator</v>
      </c>
      <c r="F814" s="76">
        <f>APENs_summary!N709</f>
        <v>0</v>
      </c>
      <c r="G814" s="76">
        <f>APENs_summary!O709</f>
        <v>2.2001010000000001</v>
      </c>
      <c r="H814" s="76">
        <f>APENs_summary!P709</f>
        <v>0</v>
      </c>
      <c r="I814" s="76">
        <f>APENs_summary!Q709</f>
        <v>0</v>
      </c>
      <c r="J814" s="76">
        <f>APENs_summary!R709</f>
        <v>0</v>
      </c>
    </row>
    <row r="815" spans="1:10" x14ac:dyDescent="0.2">
      <c r="A815" s="13" t="s">
        <v>147</v>
      </c>
      <c r="B815" s="272" t="s">
        <v>493</v>
      </c>
      <c r="C815" s="272" t="str">
        <f>APENs_summary!C710</f>
        <v>08045</v>
      </c>
      <c r="D815" s="272" t="str">
        <f>APENs_summary!J710</f>
        <v>31000301</v>
      </c>
      <c r="E815" s="272" t="str">
        <f>APENs_summary!K710</f>
        <v>Glycol Dehydrator</v>
      </c>
      <c r="F815" s="76">
        <f>APENs_summary!N710</f>
        <v>0</v>
      </c>
      <c r="G815" s="76">
        <f>APENs_summary!O710</f>
        <v>2.5000599999999999</v>
      </c>
      <c r="H815" s="76">
        <f>APENs_summary!P710</f>
        <v>0</v>
      </c>
      <c r="I815" s="76">
        <f>APENs_summary!Q710</f>
        <v>0</v>
      </c>
      <c r="J815" s="76">
        <f>APENs_summary!R710</f>
        <v>0</v>
      </c>
    </row>
    <row r="816" spans="1:10" x14ac:dyDescent="0.2">
      <c r="A816" s="13" t="s">
        <v>147</v>
      </c>
      <c r="B816" s="272" t="s">
        <v>493</v>
      </c>
      <c r="C816" s="272" t="str">
        <f>APENs_summary!C711</f>
        <v>08045</v>
      </c>
      <c r="D816" s="272" t="str">
        <f>APENs_summary!J711</f>
        <v>31000301</v>
      </c>
      <c r="E816" s="272" t="str">
        <f>APENs_summary!K711</f>
        <v>Glycol Dehydrator</v>
      </c>
      <c r="F816" s="76">
        <f>APENs_summary!N711</f>
        <v>0</v>
      </c>
      <c r="G816" s="76">
        <f>APENs_summary!O711</f>
        <v>2.8000729999999998</v>
      </c>
      <c r="H816" s="76">
        <f>APENs_summary!P711</f>
        <v>0</v>
      </c>
      <c r="I816" s="76">
        <f>APENs_summary!Q711</f>
        <v>0</v>
      </c>
      <c r="J816" s="76">
        <f>APENs_summary!R711</f>
        <v>0</v>
      </c>
    </row>
    <row r="817" spans="1:10" x14ac:dyDescent="0.2">
      <c r="A817" s="13" t="s">
        <v>147</v>
      </c>
      <c r="B817" s="272" t="s">
        <v>493</v>
      </c>
      <c r="C817" s="272" t="str">
        <f>APENs_summary!C712</f>
        <v>08045</v>
      </c>
      <c r="D817" s="272" t="str">
        <f>APENs_summary!J712</f>
        <v>31000301</v>
      </c>
      <c r="E817" s="272" t="str">
        <f>APENs_summary!K712</f>
        <v>Glycol Dehydrator</v>
      </c>
      <c r="F817" s="76">
        <f>APENs_summary!N712</f>
        <v>0</v>
      </c>
      <c r="G817" s="76">
        <f>APENs_summary!O712</f>
        <v>2.9000590000000002</v>
      </c>
      <c r="H817" s="76">
        <f>APENs_summary!P712</f>
        <v>0</v>
      </c>
      <c r="I817" s="76">
        <f>APENs_summary!Q712</f>
        <v>0</v>
      </c>
      <c r="J817" s="76">
        <f>APENs_summary!R712</f>
        <v>0</v>
      </c>
    </row>
    <row r="818" spans="1:10" x14ac:dyDescent="0.2">
      <c r="A818" s="13" t="s">
        <v>147</v>
      </c>
      <c r="B818" s="272" t="s">
        <v>493</v>
      </c>
      <c r="C818" s="272" t="str">
        <f>APENs_summary!C713</f>
        <v>08045</v>
      </c>
      <c r="D818" s="272" t="str">
        <f>APENs_summary!J713</f>
        <v>31000301</v>
      </c>
      <c r="E818" s="272" t="str">
        <f>APENs_summary!K713</f>
        <v>Glycol Dehydrator</v>
      </c>
      <c r="F818" s="76">
        <f>APENs_summary!N713</f>
        <v>0</v>
      </c>
      <c r="G818" s="76">
        <f>APENs_summary!O713</f>
        <v>3.9001640000000002</v>
      </c>
      <c r="H818" s="76">
        <f>APENs_summary!P713</f>
        <v>0</v>
      </c>
      <c r="I818" s="76">
        <f>APENs_summary!Q713</f>
        <v>0</v>
      </c>
      <c r="J818" s="76">
        <f>APENs_summary!R713</f>
        <v>0</v>
      </c>
    </row>
    <row r="819" spans="1:10" x14ac:dyDescent="0.2">
      <c r="A819" s="13" t="s">
        <v>147</v>
      </c>
      <c r="B819" s="272" t="s">
        <v>493</v>
      </c>
      <c r="C819" s="272" t="str">
        <f>APENs_summary!C714</f>
        <v>08045</v>
      </c>
      <c r="D819" s="272" t="str">
        <f>APENs_summary!J714</f>
        <v>31000301</v>
      </c>
      <c r="E819" s="272" t="str">
        <f>APENs_summary!K714</f>
        <v>Glycol Dehydrator</v>
      </c>
      <c r="F819" s="76">
        <f>APENs_summary!N714</f>
        <v>0</v>
      </c>
      <c r="G819" s="76">
        <f>APENs_summary!O714</f>
        <v>2.200116</v>
      </c>
      <c r="H819" s="76">
        <f>APENs_summary!P714</f>
        <v>0</v>
      </c>
      <c r="I819" s="76">
        <f>APENs_summary!Q714</f>
        <v>0</v>
      </c>
      <c r="J819" s="76">
        <f>APENs_summary!R714</f>
        <v>0</v>
      </c>
    </row>
    <row r="820" spans="1:10" x14ac:dyDescent="0.2">
      <c r="A820" s="13" t="s">
        <v>147</v>
      </c>
      <c r="B820" s="272" t="s">
        <v>493</v>
      </c>
      <c r="C820" s="272" t="str">
        <f>APENs_summary!C715</f>
        <v>08045</v>
      </c>
      <c r="D820" s="272" t="str">
        <f>APENs_summary!J715</f>
        <v>31000301</v>
      </c>
      <c r="E820" s="272" t="str">
        <f>APENs_summary!K715</f>
        <v>Glycol Dehydrator</v>
      </c>
      <c r="F820" s="76">
        <f>APENs_summary!N715</f>
        <v>0</v>
      </c>
      <c r="G820" s="76">
        <f>APENs_summary!O715</f>
        <v>2.6200060000000001</v>
      </c>
      <c r="H820" s="76">
        <f>APENs_summary!P715</f>
        <v>0</v>
      </c>
      <c r="I820" s="76">
        <f>APENs_summary!Q715</f>
        <v>0</v>
      </c>
      <c r="J820" s="76">
        <f>APENs_summary!R715</f>
        <v>0</v>
      </c>
    </row>
    <row r="821" spans="1:10" x14ac:dyDescent="0.2">
      <c r="A821" s="13" t="s">
        <v>147</v>
      </c>
      <c r="B821" s="272" t="s">
        <v>493</v>
      </c>
      <c r="C821" s="272" t="str">
        <f>APENs_summary!C716</f>
        <v>08045</v>
      </c>
      <c r="D821" s="272" t="str">
        <f>APENs_summary!J716</f>
        <v>31000301</v>
      </c>
      <c r="E821" s="272" t="str">
        <f>APENs_summary!K716</f>
        <v>Glycol Dehydrator</v>
      </c>
      <c r="F821" s="76">
        <f>APENs_summary!N716</f>
        <v>0</v>
      </c>
      <c r="G821" s="76">
        <f>APENs_summary!O716</f>
        <v>2.3800080000000001</v>
      </c>
      <c r="H821" s="76">
        <f>APENs_summary!P716</f>
        <v>0</v>
      </c>
      <c r="I821" s="76">
        <f>APENs_summary!Q716</f>
        <v>0</v>
      </c>
      <c r="J821" s="76">
        <f>APENs_summary!R716</f>
        <v>0</v>
      </c>
    </row>
    <row r="822" spans="1:10" x14ac:dyDescent="0.2">
      <c r="A822" s="13" t="s">
        <v>147</v>
      </c>
      <c r="B822" s="272" t="s">
        <v>493</v>
      </c>
      <c r="C822" s="272" t="str">
        <f>APENs_summary!C717</f>
        <v>08045</v>
      </c>
      <c r="D822" s="272" t="str">
        <f>APENs_summary!J717</f>
        <v>31000301</v>
      </c>
      <c r="E822" s="272" t="str">
        <f>APENs_summary!K717</f>
        <v>Glycol Dehydrator</v>
      </c>
      <c r="F822" s="76">
        <f>APENs_summary!N717</f>
        <v>0</v>
      </c>
      <c r="G822" s="76">
        <f>APENs_summary!O717</f>
        <v>2.3500070000000002</v>
      </c>
      <c r="H822" s="76">
        <f>APENs_summary!P717</f>
        <v>0</v>
      </c>
      <c r="I822" s="76">
        <f>APENs_summary!Q717</f>
        <v>0</v>
      </c>
      <c r="J822" s="76">
        <f>APENs_summary!R717</f>
        <v>0</v>
      </c>
    </row>
    <row r="823" spans="1:10" x14ac:dyDescent="0.2">
      <c r="A823" s="13" t="s">
        <v>147</v>
      </c>
      <c r="B823" s="272" t="s">
        <v>493</v>
      </c>
      <c r="C823" s="272" t="str">
        <f>APENs_summary!C718</f>
        <v>08045</v>
      </c>
      <c r="D823" s="272" t="str">
        <f>APENs_summary!J718</f>
        <v>31000301</v>
      </c>
      <c r="E823" s="272" t="str">
        <f>APENs_summary!K718</f>
        <v>Glycol Dehydrator</v>
      </c>
      <c r="F823" s="76">
        <f>APENs_summary!N718</f>
        <v>0</v>
      </c>
      <c r="G823" s="76">
        <f>APENs_summary!O718</f>
        <v>2.5400019999999999</v>
      </c>
      <c r="H823" s="76">
        <f>APENs_summary!P718</f>
        <v>0</v>
      </c>
      <c r="I823" s="76">
        <f>APENs_summary!Q718</f>
        <v>0</v>
      </c>
      <c r="J823" s="76">
        <f>APENs_summary!R718</f>
        <v>0</v>
      </c>
    </row>
    <row r="824" spans="1:10" x14ac:dyDescent="0.2">
      <c r="A824" s="13" t="s">
        <v>147</v>
      </c>
      <c r="B824" s="272" t="s">
        <v>493</v>
      </c>
      <c r="C824" s="272" t="str">
        <f>APENs_summary!C719</f>
        <v>08045</v>
      </c>
      <c r="D824" s="272" t="str">
        <f>APENs_summary!J719</f>
        <v>31000301</v>
      </c>
      <c r="E824" s="272" t="str">
        <f>APENs_summary!K719</f>
        <v>Glycol Dehydrator</v>
      </c>
      <c r="F824" s="76">
        <f>APENs_summary!N719</f>
        <v>0</v>
      </c>
      <c r="G824" s="76">
        <f>APENs_summary!O719</f>
        <v>3.0101140000000002</v>
      </c>
      <c r="H824" s="76">
        <f>APENs_summary!P719</f>
        <v>0</v>
      </c>
      <c r="I824" s="76">
        <f>APENs_summary!Q719</f>
        <v>0</v>
      </c>
      <c r="J824" s="76">
        <f>APENs_summary!R719</f>
        <v>0</v>
      </c>
    </row>
    <row r="825" spans="1:10" x14ac:dyDescent="0.2">
      <c r="A825" s="13" t="s">
        <v>147</v>
      </c>
      <c r="B825" s="272" t="s">
        <v>493</v>
      </c>
      <c r="C825" s="272" t="str">
        <f>APENs_summary!C720</f>
        <v>08045</v>
      </c>
      <c r="D825" s="272" t="str">
        <f>APENs_summary!J720</f>
        <v>31000301</v>
      </c>
      <c r="E825" s="272" t="str">
        <f>APENs_summary!K720</f>
        <v>Glycol Dehydrator</v>
      </c>
      <c r="F825" s="76">
        <f>APENs_summary!N720</f>
        <v>0</v>
      </c>
      <c r="G825" s="76">
        <f>APENs_summary!O720</f>
        <v>3.120012</v>
      </c>
      <c r="H825" s="76">
        <f>APENs_summary!P720</f>
        <v>0</v>
      </c>
      <c r="I825" s="76">
        <f>APENs_summary!Q720</f>
        <v>0</v>
      </c>
      <c r="J825" s="76">
        <f>APENs_summary!R720</f>
        <v>0</v>
      </c>
    </row>
    <row r="826" spans="1:10" x14ac:dyDescent="0.2">
      <c r="A826" s="13" t="s">
        <v>147</v>
      </c>
      <c r="B826" s="272" t="s">
        <v>493</v>
      </c>
      <c r="C826" s="272" t="str">
        <f>APENs_summary!C721</f>
        <v>08045</v>
      </c>
      <c r="D826" s="272" t="str">
        <f>APENs_summary!J721</f>
        <v>31000301</v>
      </c>
      <c r="E826" s="272" t="str">
        <f>APENs_summary!K721</f>
        <v>Glycol Dehydrator</v>
      </c>
      <c r="F826" s="76">
        <f>APENs_summary!N721</f>
        <v>0</v>
      </c>
      <c r="G826" s="76">
        <f>APENs_summary!O721</f>
        <v>1.53</v>
      </c>
      <c r="H826" s="76">
        <f>APENs_summary!P721</f>
        <v>0</v>
      </c>
      <c r="I826" s="76">
        <f>APENs_summary!Q721</f>
        <v>0</v>
      </c>
      <c r="J826" s="76">
        <f>APENs_summary!R721</f>
        <v>0</v>
      </c>
    </row>
    <row r="827" spans="1:10" x14ac:dyDescent="0.2">
      <c r="A827" s="13" t="s">
        <v>147</v>
      </c>
      <c r="B827" s="272" t="s">
        <v>493</v>
      </c>
      <c r="C827" s="272" t="str">
        <f>APENs_summary!C722</f>
        <v>08045</v>
      </c>
      <c r="D827" s="272" t="str">
        <f>APENs_summary!J722</f>
        <v>31000301</v>
      </c>
      <c r="E827" s="272" t="str">
        <f>APENs_summary!K722</f>
        <v>Glycol Dehydrator</v>
      </c>
      <c r="F827" s="76">
        <f>APENs_summary!N722</f>
        <v>0</v>
      </c>
      <c r="G827" s="76">
        <f>APENs_summary!O722</f>
        <v>2.2001010000000001</v>
      </c>
      <c r="H827" s="76">
        <f>APENs_summary!P722</f>
        <v>0</v>
      </c>
      <c r="I827" s="76">
        <f>APENs_summary!Q722</f>
        <v>0</v>
      </c>
      <c r="J827" s="76">
        <f>APENs_summary!R722</f>
        <v>0</v>
      </c>
    </row>
    <row r="828" spans="1:10" x14ac:dyDescent="0.2">
      <c r="A828" s="13" t="s">
        <v>147</v>
      </c>
      <c r="B828" s="272" t="s">
        <v>493</v>
      </c>
      <c r="C828" s="272" t="str">
        <f>APENs_summary!C723</f>
        <v>08045</v>
      </c>
      <c r="D828" s="272" t="str">
        <f>APENs_summary!J723</f>
        <v>31000301</v>
      </c>
      <c r="E828" s="272" t="str">
        <f>APENs_summary!K723</f>
        <v>Glycol Dehydrator</v>
      </c>
      <c r="F828" s="76">
        <f>APENs_summary!N723</f>
        <v>0</v>
      </c>
      <c r="G828" s="76">
        <f>APENs_summary!O723</f>
        <v>1.9400040000000001</v>
      </c>
      <c r="H828" s="76">
        <f>APENs_summary!P723</f>
        <v>0</v>
      </c>
      <c r="I828" s="76">
        <f>APENs_summary!Q723</f>
        <v>0</v>
      </c>
      <c r="J828" s="76">
        <f>APENs_summary!R723</f>
        <v>0</v>
      </c>
    </row>
    <row r="829" spans="1:10" x14ac:dyDescent="0.2">
      <c r="A829" s="13" t="s">
        <v>147</v>
      </c>
      <c r="B829" s="272" t="s">
        <v>493</v>
      </c>
      <c r="C829" s="272" t="str">
        <f>APENs_summary!C724</f>
        <v>08045</v>
      </c>
      <c r="D829" s="272" t="str">
        <f>APENs_summary!J724</f>
        <v>31000301</v>
      </c>
      <c r="E829" s="272" t="str">
        <f>APENs_summary!K724</f>
        <v>Glycol Dehydrator</v>
      </c>
      <c r="F829" s="76">
        <f>APENs_summary!N724</f>
        <v>0</v>
      </c>
      <c r="G829" s="76">
        <f>APENs_summary!O724</f>
        <v>1.340001</v>
      </c>
      <c r="H829" s="76">
        <f>APENs_summary!P724</f>
        <v>0</v>
      </c>
      <c r="I829" s="76">
        <f>APENs_summary!Q724</f>
        <v>0</v>
      </c>
      <c r="J829" s="76">
        <f>APENs_summary!R724</f>
        <v>0</v>
      </c>
    </row>
    <row r="830" spans="1:10" x14ac:dyDescent="0.2">
      <c r="A830" s="13" t="s">
        <v>147</v>
      </c>
      <c r="B830" s="272" t="s">
        <v>493</v>
      </c>
      <c r="C830" s="272" t="str">
        <f>APENs_summary!C725</f>
        <v>08045</v>
      </c>
      <c r="D830" s="272" t="str">
        <f>APENs_summary!J725</f>
        <v>31000301</v>
      </c>
      <c r="E830" s="272" t="str">
        <f>APENs_summary!K725</f>
        <v>Glycol Dehydrator</v>
      </c>
      <c r="F830" s="76">
        <f>APENs_summary!N725</f>
        <v>0</v>
      </c>
      <c r="G830" s="76">
        <f>APENs_summary!O725</f>
        <v>2.0600160000000001</v>
      </c>
      <c r="H830" s="76">
        <f>APENs_summary!P725</f>
        <v>0</v>
      </c>
      <c r="I830" s="76">
        <f>APENs_summary!Q725</f>
        <v>0</v>
      </c>
      <c r="J830" s="76">
        <f>APENs_summary!R725</f>
        <v>0</v>
      </c>
    </row>
    <row r="831" spans="1:10" x14ac:dyDescent="0.2">
      <c r="A831" s="13" t="s">
        <v>147</v>
      </c>
      <c r="B831" s="272" t="s">
        <v>493</v>
      </c>
      <c r="C831" s="272" t="str">
        <f>APENs_summary!C726</f>
        <v>08045</v>
      </c>
      <c r="D831" s="272" t="str">
        <f>APENs_summary!J726</f>
        <v>31000301</v>
      </c>
      <c r="E831" s="272" t="str">
        <f>APENs_summary!K726</f>
        <v>Glycol Dehydrator</v>
      </c>
      <c r="F831" s="76">
        <f>APENs_summary!N726</f>
        <v>0</v>
      </c>
      <c r="G831" s="76">
        <f>APENs_summary!O726</f>
        <v>2.2100110000000002</v>
      </c>
      <c r="H831" s="76">
        <f>APENs_summary!P726</f>
        <v>0</v>
      </c>
      <c r="I831" s="76">
        <f>APENs_summary!Q726</f>
        <v>0</v>
      </c>
      <c r="J831" s="76">
        <f>APENs_summary!R726</f>
        <v>0</v>
      </c>
    </row>
    <row r="832" spans="1:10" x14ac:dyDescent="0.2">
      <c r="A832" s="13" t="s">
        <v>147</v>
      </c>
      <c r="B832" s="272" t="s">
        <v>493</v>
      </c>
      <c r="C832" s="272" t="str">
        <f>APENs_summary!C727</f>
        <v>08045</v>
      </c>
      <c r="D832" s="272" t="str">
        <f>APENs_summary!J727</f>
        <v>31000301</v>
      </c>
      <c r="E832" s="272" t="str">
        <f>APENs_summary!K727</f>
        <v>Glycol Dehydrator</v>
      </c>
      <c r="F832" s="76">
        <f>APENs_summary!N727</f>
        <v>0</v>
      </c>
      <c r="G832" s="76">
        <f>APENs_summary!O727</f>
        <v>2.9000110000000001</v>
      </c>
      <c r="H832" s="76">
        <f>APENs_summary!P727</f>
        <v>0</v>
      </c>
      <c r="I832" s="76">
        <f>APENs_summary!Q727</f>
        <v>0</v>
      </c>
      <c r="J832" s="76">
        <f>APENs_summary!R727</f>
        <v>0</v>
      </c>
    </row>
    <row r="833" spans="1:10" x14ac:dyDescent="0.2">
      <c r="A833" s="13" t="s">
        <v>147</v>
      </c>
      <c r="B833" s="272" t="s">
        <v>493</v>
      </c>
      <c r="C833" s="272" t="str">
        <f>APENs_summary!C728</f>
        <v>08045</v>
      </c>
      <c r="D833" s="272" t="str">
        <f>APENs_summary!J728</f>
        <v>31000301</v>
      </c>
      <c r="E833" s="272" t="str">
        <f>APENs_summary!K728</f>
        <v>Glycol Dehydrator</v>
      </c>
      <c r="F833" s="76">
        <f>APENs_summary!N728</f>
        <v>0</v>
      </c>
      <c r="G833" s="76">
        <f>APENs_summary!O728</f>
        <v>2.6000930000000002</v>
      </c>
      <c r="H833" s="76">
        <f>APENs_summary!P728</f>
        <v>0</v>
      </c>
      <c r="I833" s="76">
        <f>APENs_summary!Q728</f>
        <v>0</v>
      </c>
      <c r="J833" s="76">
        <f>APENs_summary!R728</f>
        <v>0</v>
      </c>
    </row>
    <row r="834" spans="1:10" x14ac:dyDescent="0.2">
      <c r="A834" s="13" t="s">
        <v>147</v>
      </c>
      <c r="B834" s="272" t="s">
        <v>493</v>
      </c>
      <c r="C834" s="272" t="str">
        <f>APENs_summary!C729</f>
        <v>08045</v>
      </c>
      <c r="D834" s="272" t="str">
        <f>APENs_summary!J729</f>
        <v>31000302</v>
      </c>
      <c r="E834" s="272" t="str">
        <f>APENs_summary!K729</f>
        <v>Glycol Dehydrator</v>
      </c>
      <c r="F834" s="76">
        <f>APENs_summary!N729</f>
        <v>0</v>
      </c>
      <c r="G834" s="76">
        <f>APENs_summary!O729</f>
        <v>2.5900020000000001</v>
      </c>
      <c r="H834" s="76">
        <f>APENs_summary!P729</f>
        <v>0</v>
      </c>
      <c r="I834" s="76">
        <f>APENs_summary!Q729</f>
        <v>0</v>
      </c>
      <c r="J834" s="76">
        <f>APENs_summary!R729</f>
        <v>0</v>
      </c>
    </row>
    <row r="835" spans="1:10" x14ac:dyDescent="0.2">
      <c r="A835" s="13" t="s">
        <v>147</v>
      </c>
      <c r="B835" s="272" t="s">
        <v>493</v>
      </c>
      <c r="C835" s="272" t="str">
        <f>APENs_summary!C730</f>
        <v>08045</v>
      </c>
      <c r="D835" s="272" t="str">
        <f>APENs_summary!J730</f>
        <v>20200202</v>
      </c>
      <c r="E835" s="272" t="str">
        <f>APENs_summary!K730</f>
        <v>Compressor Engines</v>
      </c>
      <c r="F835" s="76">
        <f>APENs_summary!N730</f>
        <v>0</v>
      </c>
      <c r="G835" s="76">
        <f>APENs_summary!O730</f>
        <v>0</v>
      </c>
      <c r="H835" s="76">
        <f>APENs_summary!P730</f>
        <v>22.1</v>
      </c>
      <c r="I835" s="76">
        <f>APENs_summary!Q730</f>
        <v>0</v>
      </c>
      <c r="J835" s="76">
        <f>APENs_summary!R730</f>
        <v>0</v>
      </c>
    </row>
    <row r="836" spans="1:10" x14ac:dyDescent="0.2">
      <c r="A836" s="13" t="s">
        <v>147</v>
      </c>
      <c r="B836" s="272" t="s">
        <v>493</v>
      </c>
      <c r="C836" s="272" t="str">
        <f>APENs_summary!C731</f>
        <v>08045</v>
      </c>
      <c r="D836" s="272" t="str">
        <f>APENs_summary!J731</f>
        <v>20200202</v>
      </c>
      <c r="E836" s="272" t="str">
        <f>APENs_summary!K731</f>
        <v>Compressor Engines</v>
      </c>
      <c r="F836" s="76">
        <f>APENs_summary!N731</f>
        <v>16.600000000000001</v>
      </c>
      <c r="G836" s="76">
        <f>APENs_summary!O731</f>
        <v>0</v>
      </c>
      <c r="H836" s="76">
        <f>APENs_summary!P731</f>
        <v>0</v>
      </c>
      <c r="I836" s="76">
        <f>APENs_summary!Q731</f>
        <v>0</v>
      </c>
      <c r="J836" s="76">
        <f>APENs_summary!R731</f>
        <v>0</v>
      </c>
    </row>
    <row r="837" spans="1:10" x14ac:dyDescent="0.2">
      <c r="A837" s="13" t="s">
        <v>147</v>
      </c>
      <c r="B837" s="272" t="s">
        <v>493</v>
      </c>
      <c r="C837" s="272" t="str">
        <f>APENs_summary!C732</f>
        <v>08045</v>
      </c>
      <c r="D837" s="272" t="str">
        <f>APENs_summary!J732</f>
        <v>20200202</v>
      </c>
      <c r="E837" s="272" t="str">
        <f>APENs_summary!K732</f>
        <v>Compressor Engines</v>
      </c>
      <c r="F837" s="76">
        <f>APENs_summary!N732</f>
        <v>0</v>
      </c>
      <c r="G837" s="76">
        <f>APENs_summary!O732</f>
        <v>0</v>
      </c>
      <c r="H837" s="76">
        <f>APENs_summary!P732</f>
        <v>0</v>
      </c>
      <c r="I837" s="76">
        <f>APENs_summary!Q732</f>
        <v>0</v>
      </c>
      <c r="J837" s="76">
        <f>APENs_summary!R732</f>
        <v>0.378</v>
      </c>
    </row>
    <row r="838" spans="1:10" x14ac:dyDescent="0.2">
      <c r="A838" s="13" t="s">
        <v>147</v>
      </c>
      <c r="B838" s="272" t="s">
        <v>493</v>
      </c>
      <c r="C838" s="272" t="str">
        <f>APENs_summary!C733</f>
        <v>08045</v>
      </c>
      <c r="D838" s="272" t="str">
        <f>APENs_summary!J733</f>
        <v>20200202</v>
      </c>
      <c r="E838" s="272" t="str">
        <f>APENs_summary!K733</f>
        <v>Compressor Engines</v>
      </c>
      <c r="F838" s="76">
        <f>APENs_summary!N733</f>
        <v>0</v>
      </c>
      <c r="G838" s="76">
        <f>APENs_summary!O733</f>
        <v>0</v>
      </c>
      <c r="H838" s="76">
        <f>APENs_summary!P733</f>
        <v>0</v>
      </c>
      <c r="I838" s="76">
        <f>APENs_summary!Q733</f>
        <v>0</v>
      </c>
      <c r="J838" s="76">
        <f>APENs_summary!R733</f>
        <v>0</v>
      </c>
    </row>
    <row r="839" spans="1:10" x14ac:dyDescent="0.2">
      <c r="A839" s="13" t="s">
        <v>147</v>
      </c>
      <c r="B839" s="272" t="s">
        <v>493</v>
      </c>
      <c r="C839" s="272" t="str">
        <f>APENs_summary!C734</f>
        <v>08045</v>
      </c>
      <c r="D839" s="272" t="str">
        <f>APENs_summary!J734</f>
        <v>20200202</v>
      </c>
      <c r="E839" s="272" t="str">
        <f>APENs_summary!K734</f>
        <v>Compressor Engines</v>
      </c>
      <c r="F839" s="76">
        <f>APENs_summary!N734</f>
        <v>0</v>
      </c>
      <c r="G839" s="76">
        <f>APENs_summary!O734</f>
        <v>0</v>
      </c>
      <c r="H839" s="76">
        <f>APENs_summary!P734</f>
        <v>0</v>
      </c>
      <c r="I839" s="76">
        <f>APENs_summary!Q734</f>
        <v>2.2679999999999999E-2</v>
      </c>
      <c r="J839" s="76">
        <f>APENs_summary!R734</f>
        <v>0</v>
      </c>
    </row>
    <row r="840" spans="1:10" x14ac:dyDescent="0.2">
      <c r="A840" s="13" t="s">
        <v>147</v>
      </c>
      <c r="B840" s="272" t="s">
        <v>493</v>
      </c>
      <c r="C840" s="272" t="str">
        <f>APENs_summary!C735</f>
        <v>08045</v>
      </c>
      <c r="D840" s="272" t="str">
        <f>APENs_summary!J735</f>
        <v>20200202</v>
      </c>
      <c r="E840" s="272" t="str">
        <f>APENs_summary!K735</f>
        <v>Compressor Engines</v>
      </c>
      <c r="F840" s="76">
        <f>APENs_summary!N735</f>
        <v>0</v>
      </c>
      <c r="G840" s="76">
        <f>APENs_summary!O735</f>
        <v>11</v>
      </c>
      <c r="H840" s="76">
        <f>APENs_summary!P735</f>
        <v>0</v>
      </c>
      <c r="I840" s="76">
        <f>APENs_summary!Q735</f>
        <v>0</v>
      </c>
      <c r="J840" s="76">
        <f>APENs_summary!R735</f>
        <v>0</v>
      </c>
    </row>
    <row r="841" spans="1:10" x14ac:dyDescent="0.2">
      <c r="A841" s="13" t="s">
        <v>147</v>
      </c>
      <c r="B841" s="272" t="s">
        <v>493</v>
      </c>
      <c r="C841" s="272" t="str">
        <f>APENs_summary!C736</f>
        <v>08045</v>
      </c>
      <c r="D841" s="272" t="str">
        <f>APENs_summary!J736</f>
        <v>20200202</v>
      </c>
      <c r="E841" s="272" t="str">
        <f>APENs_summary!K736</f>
        <v>Compressor Engines</v>
      </c>
      <c r="F841" s="76">
        <f>APENs_summary!N736</f>
        <v>0</v>
      </c>
      <c r="G841" s="76">
        <f>APENs_summary!O736</f>
        <v>0</v>
      </c>
      <c r="H841" s="76">
        <f>APENs_summary!P736</f>
        <v>5.8</v>
      </c>
      <c r="I841" s="76">
        <f>APENs_summary!Q736</f>
        <v>0</v>
      </c>
      <c r="J841" s="76">
        <f>APENs_summary!R736</f>
        <v>0</v>
      </c>
    </row>
    <row r="842" spans="1:10" x14ac:dyDescent="0.2">
      <c r="A842" s="13" t="s">
        <v>147</v>
      </c>
      <c r="B842" s="272" t="s">
        <v>493</v>
      </c>
      <c r="C842" s="272" t="str">
        <f>APENs_summary!C737</f>
        <v>08045</v>
      </c>
      <c r="D842" s="272" t="str">
        <f>APENs_summary!J737</f>
        <v>20200202</v>
      </c>
      <c r="E842" s="272" t="str">
        <f>APENs_summary!K737</f>
        <v>Compressor Engines</v>
      </c>
      <c r="F842" s="76">
        <f>APENs_summary!N737</f>
        <v>17.5</v>
      </c>
      <c r="G842" s="76">
        <f>APENs_summary!O737</f>
        <v>0</v>
      </c>
      <c r="H842" s="76">
        <f>APENs_summary!P737</f>
        <v>0</v>
      </c>
      <c r="I842" s="76">
        <f>APENs_summary!Q737</f>
        <v>0</v>
      </c>
      <c r="J842" s="76">
        <f>APENs_summary!R737</f>
        <v>0</v>
      </c>
    </row>
    <row r="843" spans="1:10" x14ac:dyDescent="0.2">
      <c r="A843" s="13" t="s">
        <v>147</v>
      </c>
      <c r="B843" s="272" t="s">
        <v>493</v>
      </c>
      <c r="C843" s="272" t="str">
        <f>APENs_summary!C738</f>
        <v>08045</v>
      </c>
      <c r="D843" s="272" t="str">
        <f>APENs_summary!J738</f>
        <v>20200202</v>
      </c>
      <c r="E843" s="272" t="str">
        <f>APENs_summary!K738</f>
        <v>Compressor Engines</v>
      </c>
      <c r="F843" s="76">
        <f>APENs_summary!N738</f>
        <v>0</v>
      </c>
      <c r="G843" s="76">
        <f>APENs_summary!O738</f>
        <v>0</v>
      </c>
      <c r="H843" s="76">
        <f>APENs_summary!P738</f>
        <v>0</v>
      </c>
      <c r="I843" s="76">
        <f>APENs_summary!Q738</f>
        <v>0</v>
      </c>
      <c r="J843" s="76">
        <f>APENs_summary!R738</f>
        <v>0.4</v>
      </c>
    </row>
    <row r="844" spans="1:10" x14ac:dyDescent="0.2">
      <c r="A844" s="13" t="s">
        <v>147</v>
      </c>
      <c r="B844" s="272" t="s">
        <v>493</v>
      </c>
      <c r="C844" s="272" t="str">
        <f>APENs_summary!C739</f>
        <v>08045</v>
      </c>
      <c r="D844" s="272" t="str">
        <f>APENs_summary!J739</f>
        <v>20200202</v>
      </c>
      <c r="E844" s="272" t="str">
        <f>APENs_summary!K739</f>
        <v>Compressor Engines</v>
      </c>
      <c r="F844" s="76">
        <f>APENs_summary!N739</f>
        <v>0</v>
      </c>
      <c r="G844" s="76">
        <f>APENs_summary!O739</f>
        <v>0</v>
      </c>
      <c r="H844" s="76">
        <f>APENs_summary!P739</f>
        <v>0</v>
      </c>
      <c r="I844" s="76">
        <f>APENs_summary!Q739</f>
        <v>0</v>
      </c>
      <c r="J844" s="76">
        <f>APENs_summary!R739</f>
        <v>0</v>
      </c>
    </row>
    <row r="845" spans="1:10" x14ac:dyDescent="0.2">
      <c r="A845" s="13" t="s">
        <v>147</v>
      </c>
      <c r="B845" s="272" t="s">
        <v>493</v>
      </c>
      <c r="C845" s="272" t="str">
        <f>APENs_summary!C740</f>
        <v>08045</v>
      </c>
      <c r="D845" s="272" t="str">
        <f>APENs_summary!J740</f>
        <v>20200202</v>
      </c>
      <c r="E845" s="272" t="str">
        <f>APENs_summary!K740</f>
        <v>Compressor Engines</v>
      </c>
      <c r="F845" s="76">
        <f>APENs_summary!N740</f>
        <v>0</v>
      </c>
      <c r="G845" s="76">
        <f>APENs_summary!O740</f>
        <v>0</v>
      </c>
      <c r="H845" s="76">
        <f>APENs_summary!P740</f>
        <v>0</v>
      </c>
      <c r="I845" s="76">
        <f>APENs_summary!Q740</f>
        <v>2.4E-2</v>
      </c>
      <c r="J845" s="76">
        <f>APENs_summary!R740</f>
        <v>0</v>
      </c>
    </row>
    <row r="846" spans="1:10" x14ac:dyDescent="0.2">
      <c r="A846" s="13" t="s">
        <v>147</v>
      </c>
      <c r="B846" s="272" t="s">
        <v>493</v>
      </c>
      <c r="C846" s="272" t="str">
        <f>APENs_summary!C741</f>
        <v>08045</v>
      </c>
      <c r="D846" s="272" t="str">
        <f>APENs_summary!J741</f>
        <v>20200202</v>
      </c>
      <c r="E846" s="272" t="str">
        <f>APENs_summary!K741</f>
        <v>Compressor Engines</v>
      </c>
      <c r="F846" s="76">
        <f>APENs_summary!N741</f>
        <v>0</v>
      </c>
      <c r="G846" s="76">
        <f>APENs_summary!O741</f>
        <v>5.8</v>
      </c>
      <c r="H846" s="76">
        <f>APENs_summary!P741</f>
        <v>0</v>
      </c>
      <c r="I846" s="76">
        <f>APENs_summary!Q741</f>
        <v>0</v>
      </c>
      <c r="J846" s="76">
        <f>APENs_summary!R741</f>
        <v>0</v>
      </c>
    </row>
    <row r="847" spans="1:10" x14ac:dyDescent="0.2">
      <c r="A847" s="13" t="s">
        <v>147</v>
      </c>
      <c r="B847" s="272" t="s">
        <v>493</v>
      </c>
      <c r="C847" s="272" t="str">
        <f>APENs_summary!C742</f>
        <v>08045</v>
      </c>
      <c r="D847" s="272" t="str">
        <f>APENs_summary!J742</f>
        <v>20200252</v>
      </c>
      <c r="E847" s="272" t="str">
        <f>APENs_summary!K742</f>
        <v>Compressor Engines</v>
      </c>
      <c r="F847" s="76">
        <f>APENs_summary!N742</f>
        <v>0</v>
      </c>
      <c r="G847" s="76">
        <f>APENs_summary!O742</f>
        <v>0</v>
      </c>
      <c r="H847" s="76">
        <f>APENs_summary!P742</f>
        <v>5.8</v>
      </c>
      <c r="I847" s="76">
        <f>APENs_summary!Q742</f>
        <v>0</v>
      </c>
      <c r="J847" s="76">
        <f>APENs_summary!R742</f>
        <v>0</v>
      </c>
    </row>
    <row r="848" spans="1:10" x14ac:dyDescent="0.2">
      <c r="A848" s="13" t="s">
        <v>147</v>
      </c>
      <c r="B848" s="272" t="s">
        <v>493</v>
      </c>
      <c r="C848" s="272" t="str">
        <f>APENs_summary!C743</f>
        <v>08045</v>
      </c>
      <c r="D848" s="272" t="str">
        <f>APENs_summary!J743</f>
        <v>20200252</v>
      </c>
      <c r="E848" s="272" t="str">
        <f>APENs_summary!K743</f>
        <v>Compressor Engines</v>
      </c>
      <c r="F848" s="76">
        <f>APENs_summary!N743</f>
        <v>17.5</v>
      </c>
      <c r="G848" s="76">
        <f>APENs_summary!O743</f>
        <v>0</v>
      </c>
      <c r="H848" s="76">
        <f>APENs_summary!P743</f>
        <v>0</v>
      </c>
      <c r="I848" s="76">
        <f>APENs_summary!Q743</f>
        <v>0</v>
      </c>
      <c r="J848" s="76">
        <f>APENs_summary!R743</f>
        <v>0</v>
      </c>
    </row>
    <row r="849" spans="1:10" x14ac:dyDescent="0.2">
      <c r="A849" s="13" t="s">
        <v>147</v>
      </c>
      <c r="B849" s="272" t="s">
        <v>493</v>
      </c>
      <c r="C849" s="272" t="str">
        <f>APENs_summary!C744</f>
        <v>08045</v>
      </c>
      <c r="D849" s="272" t="str">
        <f>APENs_summary!J744</f>
        <v>20200252</v>
      </c>
      <c r="E849" s="272" t="str">
        <f>APENs_summary!K744</f>
        <v>Compressor Engines</v>
      </c>
      <c r="F849" s="76">
        <f>APENs_summary!N744</f>
        <v>0</v>
      </c>
      <c r="G849" s="76">
        <f>APENs_summary!O744</f>
        <v>0</v>
      </c>
      <c r="H849" s="76">
        <f>APENs_summary!P744</f>
        <v>0</v>
      </c>
      <c r="I849" s="76">
        <f>APENs_summary!Q744</f>
        <v>0</v>
      </c>
      <c r="J849" s="76">
        <f>APENs_summary!R744</f>
        <v>0.4</v>
      </c>
    </row>
    <row r="850" spans="1:10" x14ac:dyDescent="0.2">
      <c r="A850" s="13" t="s">
        <v>147</v>
      </c>
      <c r="B850" s="272" t="s">
        <v>493</v>
      </c>
      <c r="C850" s="272" t="str">
        <f>APENs_summary!C745</f>
        <v>08045</v>
      </c>
      <c r="D850" s="272" t="str">
        <f>APENs_summary!J745</f>
        <v>20200252</v>
      </c>
      <c r="E850" s="272" t="str">
        <f>APENs_summary!K745</f>
        <v>Compressor Engines</v>
      </c>
      <c r="F850" s="76">
        <f>APENs_summary!N745</f>
        <v>0</v>
      </c>
      <c r="G850" s="76">
        <f>APENs_summary!O745</f>
        <v>0</v>
      </c>
      <c r="H850" s="76">
        <f>APENs_summary!P745</f>
        <v>0</v>
      </c>
      <c r="I850" s="76">
        <f>APENs_summary!Q745</f>
        <v>0</v>
      </c>
      <c r="J850" s="76">
        <f>APENs_summary!R745</f>
        <v>0</v>
      </c>
    </row>
    <row r="851" spans="1:10" x14ac:dyDescent="0.2">
      <c r="A851" s="13" t="s">
        <v>147</v>
      </c>
      <c r="B851" s="272" t="s">
        <v>493</v>
      </c>
      <c r="C851" s="272" t="str">
        <f>APENs_summary!C746</f>
        <v>08045</v>
      </c>
      <c r="D851" s="272" t="str">
        <f>APENs_summary!J746</f>
        <v>20200252</v>
      </c>
      <c r="E851" s="272" t="str">
        <f>APENs_summary!K746</f>
        <v>Compressor Engines</v>
      </c>
      <c r="F851" s="76">
        <f>APENs_summary!N746</f>
        <v>0</v>
      </c>
      <c r="G851" s="76">
        <f>APENs_summary!O746</f>
        <v>0</v>
      </c>
      <c r="H851" s="76">
        <f>APENs_summary!P746</f>
        <v>0</v>
      </c>
      <c r="I851" s="76">
        <f>APENs_summary!Q746</f>
        <v>2.4E-2</v>
      </c>
      <c r="J851" s="76">
        <f>APENs_summary!R746</f>
        <v>0</v>
      </c>
    </row>
    <row r="852" spans="1:10" x14ac:dyDescent="0.2">
      <c r="A852" s="13" t="s">
        <v>147</v>
      </c>
      <c r="B852" s="272" t="s">
        <v>493</v>
      </c>
      <c r="C852" s="272" t="str">
        <f>APENs_summary!C747</f>
        <v>08045</v>
      </c>
      <c r="D852" s="272" t="str">
        <f>APENs_summary!J747</f>
        <v>20200252</v>
      </c>
      <c r="E852" s="272" t="str">
        <f>APENs_summary!K747</f>
        <v>Compressor Engines</v>
      </c>
      <c r="F852" s="76">
        <f>APENs_summary!N747</f>
        <v>0</v>
      </c>
      <c r="G852" s="76">
        <f>APENs_summary!O747</f>
        <v>5.8</v>
      </c>
      <c r="H852" s="76">
        <f>APENs_summary!P747</f>
        <v>0</v>
      </c>
      <c r="I852" s="76">
        <f>APENs_summary!Q747</f>
        <v>0</v>
      </c>
      <c r="J852" s="76">
        <f>APENs_summary!R747</f>
        <v>0</v>
      </c>
    </row>
    <row r="853" spans="1:10" x14ac:dyDescent="0.2">
      <c r="A853" s="13" t="s">
        <v>147</v>
      </c>
      <c r="B853" s="272" t="s">
        <v>493</v>
      </c>
      <c r="C853" s="272" t="str">
        <f>APENs_summary!C748</f>
        <v>08045</v>
      </c>
      <c r="D853" s="272" t="str">
        <f>APENs_summary!J748</f>
        <v>20200254</v>
      </c>
      <c r="E853" s="272" t="str">
        <f>APENs_summary!K748</f>
        <v>Compressor Engines</v>
      </c>
      <c r="F853" s="76">
        <f>APENs_summary!N748</f>
        <v>0</v>
      </c>
      <c r="G853" s="76">
        <f>APENs_summary!O748</f>
        <v>0</v>
      </c>
      <c r="H853" s="76">
        <f>APENs_summary!P748</f>
        <v>5.8</v>
      </c>
      <c r="I853" s="76">
        <f>APENs_summary!Q748</f>
        <v>0</v>
      </c>
      <c r="J853" s="76">
        <f>APENs_summary!R748</f>
        <v>0</v>
      </c>
    </row>
    <row r="854" spans="1:10" x14ac:dyDescent="0.2">
      <c r="A854" s="13" t="s">
        <v>147</v>
      </c>
      <c r="B854" s="272" t="s">
        <v>493</v>
      </c>
      <c r="C854" s="272" t="str">
        <f>APENs_summary!C749</f>
        <v>08045</v>
      </c>
      <c r="D854" s="272" t="str">
        <f>APENs_summary!J749</f>
        <v>20200254</v>
      </c>
      <c r="E854" s="272" t="str">
        <f>APENs_summary!K749</f>
        <v>Compressor Engines</v>
      </c>
      <c r="F854" s="76">
        <f>APENs_summary!N749</f>
        <v>15.2</v>
      </c>
      <c r="G854" s="76">
        <f>APENs_summary!O749</f>
        <v>0</v>
      </c>
      <c r="H854" s="76">
        <f>APENs_summary!P749</f>
        <v>0</v>
      </c>
      <c r="I854" s="76">
        <f>APENs_summary!Q749</f>
        <v>0</v>
      </c>
      <c r="J854" s="76">
        <f>APENs_summary!R749</f>
        <v>0</v>
      </c>
    </row>
    <row r="855" spans="1:10" x14ac:dyDescent="0.2">
      <c r="A855" s="13" t="s">
        <v>147</v>
      </c>
      <c r="B855" s="272" t="s">
        <v>493</v>
      </c>
      <c r="C855" s="272" t="str">
        <f>APENs_summary!C750</f>
        <v>08045</v>
      </c>
      <c r="D855" s="272" t="str">
        <f>APENs_summary!J750</f>
        <v>20200254</v>
      </c>
      <c r="E855" s="272" t="str">
        <f>APENs_summary!K750</f>
        <v>Compressor Engines</v>
      </c>
      <c r="F855" s="76">
        <f>APENs_summary!N750</f>
        <v>0</v>
      </c>
      <c r="G855" s="76">
        <f>APENs_summary!O750</f>
        <v>0</v>
      </c>
      <c r="H855" s="76">
        <f>APENs_summary!P750</f>
        <v>0</v>
      </c>
      <c r="I855" s="76">
        <f>APENs_summary!Q750</f>
        <v>0</v>
      </c>
      <c r="J855" s="76">
        <f>APENs_summary!R750</f>
        <v>0.4</v>
      </c>
    </row>
    <row r="856" spans="1:10" x14ac:dyDescent="0.2">
      <c r="A856" s="13" t="s">
        <v>147</v>
      </c>
      <c r="B856" s="272" t="s">
        <v>493</v>
      </c>
      <c r="C856" s="272" t="str">
        <f>APENs_summary!C751</f>
        <v>08045</v>
      </c>
      <c r="D856" s="272" t="str">
        <f>APENs_summary!J751</f>
        <v>20200254</v>
      </c>
      <c r="E856" s="272" t="str">
        <f>APENs_summary!K751</f>
        <v>Compressor Engines</v>
      </c>
      <c r="F856" s="76">
        <f>APENs_summary!N751</f>
        <v>0</v>
      </c>
      <c r="G856" s="76">
        <f>APENs_summary!O751</f>
        <v>0</v>
      </c>
      <c r="H856" s="76">
        <f>APENs_summary!P751</f>
        <v>0</v>
      </c>
      <c r="I856" s="76">
        <f>APENs_summary!Q751</f>
        <v>0</v>
      </c>
      <c r="J856" s="76">
        <f>APENs_summary!R751</f>
        <v>0</v>
      </c>
    </row>
    <row r="857" spans="1:10" x14ac:dyDescent="0.2">
      <c r="A857" s="13" t="s">
        <v>147</v>
      </c>
      <c r="B857" s="272" t="s">
        <v>493</v>
      </c>
      <c r="C857" s="272" t="str">
        <f>APENs_summary!C752</f>
        <v>08045</v>
      </c>
      <c r="D857" s="272" t="str">
        <f>APENs_summary!J752</f>
        <v>20200254</v>
      </c>
      <c r="E857" s="272" t="str">
        <f>APENs_summary!K752</f>
        <v>Compressor Engines</v>
      </c>
      <c r="F857" s="76">
        <f>APENs_summary!N752</f>
        <v>0</v>
      </c>
      <c r="G857" s="76">
        <f>APENs_summary!O752</f>
        <v>0</v>
      </c>
      <c r="H857" s="76">
        <f>APENs_summary!P752</f>
        <v>0</v>
      </c>
      <c r="I857" s="76">
        <f>APENs_summary!Q752</f>
        <v>2.4E-2</v>
      </c>
      <c r="J857" s="76">
        <f>APENs_summary!R752</f>
        <v>0</v>
      </c>
    </row>
    <row r="858" spans="1:10" x14ac:dyDescent="0.2">
      <c r="A858" s="13" t="s">
        <v>147</v>
      </c>
      <c r="B858" s="272" t="s">
        <v>493</v>
      </c>
      <c r="C858" s="272" t="str">
        <f>APENs_summary!C753</f>
        <v>08045</v>
      </c>
      <c r="D858" s="272" t="str">
        <f>APENs_summary!J753</f>
        <v>20200254</v>
      </c>
      <c r="E858" s="272" t="str">
        <f>APENs_summary!K753</f>
        <v>Compressor Engines</v>
      </c>
      <c r="F858" s="76">
        <f>APENs_summary!N753</f>
        <v>0</v>
      </c>
      <c r="G858" s="76">
        <f>APENs_summary!O753</f>
        <v>5.8</v>
      </c>
      <c r="H858" s="76">
        <f>APENs_summary!P753</f>
        <v>0</v>
      </c>
      <c r="I858" s="76">
        <f>APENs_summary!Q753</f>
        <v>0</v>
      </c>
      <c r="J858" s="76">
        <f>APENs_summary!R753</f>
        <v>0</v>
      </c>
    </row>
    <row r="859" spans="1:10" x14ac:dyDescent="0.2">
      <c r="A859" s="13" t="s">
        <v>147</v>
      </c>
      <c r="B859" s="272" t="s">
        <v>493</v>
      </c>
      <c r="C859" s="272" t="str">
        <f>APENs_summary!C754</f>
        <v>08045</v>
      </c>
      <c r="D859" s="272" t="str">
        <f>APENs_summary!J754</f>
        <v>20200254</v>
      </c>
      <c r="E859" s="272" t="str">
        <f>APENs_summary!K754</f>
        <v>Compressor Engines</v>
      </c>
      <c r="F859" s="76">
        <f>APENs_summary!N754</f>
        <v>0</v>
      </c>
      <c r="G859" s="76">
        <f>APENs_summary!O754</f>
        <v>0</v>
      </c>
      <c r="H859" s="76">
        <f>APENs_summary!P754</f>
        <v>5.8</v>
      </c>
      <c r="I859" s="76">
        <f>APENs_summary!Q754</f>
        <v>0</v>
      </c>
      <c r="J859" s="76">
        <f>APENs_summary!R754</f>
        <v>0</v>
      </c>
    </row>
    <row r="860" spans="1:10" x14ac:dyDescent="0.2">
      <c r="A860" s="13" t="s">
        <v>147</v>
      </c>
      <c r="B860" s="272" t="s">
        <v>493</v>
      </c>
      <c r="C860" s="272" t="str">
        <f>APENs_summary!C755</f>
        <v>08045</v>
      </c>
      <c r="D860" s="272" t="str">
        <f>APENs_summary!J755</f>
        <v>20200254</v>
      </c>
      <c r="E860" s="272" t="str">
        <f>APENs_summary!K755</f>
        <v>Compressor Engines</v>
      </c>
      <c r="F860" s="76">
        <f>APENs_summary!N755</f>
        <v>0</v>
      </c>
      <c r="G860" s="76">
        <f>APENs_summary!O755</f>
        <v>0</v>
      </c>
      <c r="H860" s="76">
        <f>APENs_summary!P755</f>
        <v>5.8</v>
      </c>
      <c r="I860" s="76">
        <f>APENs_summary!Q755</f>
        <v>0</v>
      </c>
      <c r="J860" s="76">
        <f>APENs_summary!R755</f>
        <v>0</v>
      </c>
    </row>
    <row r="861" spans="1:10" x14ac:dyDescent="0.2">
      <c r="A861" s="13" t="s">
        <v>147</v>
      </c>
      <c r="B861" s="272" t="s">
        <v>493</v>
      </c>
      <c r="C861" s="272" t="str">
        <f>APENs_summary!C756</f>
        <v>08045</v>
      </c>
      <c r="D861" s="272" t="str">
        <f>APENs_summary!J756</f>
        <v>20200254</v>
      </c>
      <c r="E861" s="272" t="str">
        <f>APENs_summary!K756</f>
        <v>Compressor Engines</v>
      </c>
      <c r="F861" s="76">
        <f>APENs_summary!N756</f>
        <v>15.2</v>
      </c>
      <c r="G861" s="76">
        <f>APENs_summary!O756</f>
        <v>0</v>
      </c>
      <c r="H861" s="76">
        <f>APENs_summary!P756</f>
        <v>0</v>
      </c>
      <c r="I861" s="76">
        <f>APENs_summary!Q756</f>
        <v>0</v>
      </c>
      <c r="J861" s="76">
        <f>APENs_summary!R756</f>
        <v>0</v>
      </c>
    </row>
    <row r="862" spans="1:10" x14ac:dyDescent="0.2">
      <c r="A862" s="13" t="s">
        <v>147</v>
      </c>
      <c r="B862" s="272" t="s">
        <v>493</v>
      </c>
      <c r="C862" s="272" t="str">
        <f>APENs_summary!C757</f>
        <v>08045</v>
      </c>
      <c r="D862" s="272" t="str">
        <f>APENs_summary!J757</f>
        <v>20200254</v>
      </c>
      <c r="E862" s="272" t="str">
        <f>APENs_summary!K757</f>
        <v>Compressor Engines</v>
      </c>
      <c r="F862" s="76">
        <f>APENs_summary!N757</f>
        <v>15.2</v>
      </c>
      <c r="G862" s="76">
        <f>APENs_summary!O757</f>
        <v>0</v>
      </c>
      <c r="H862" s="76">
        <f>APENs_summary!P757</f>
        <v>0</v>
      </c>
      <c r="I862" s="76">
        <f>APENs_summary!Q757</f>
        <v>0</v>
      </c>
      <c r="J862" s="76">
        <f>APENs_summary!R757</f>
        <v>0</v>
      </c>
    </row>
    <row r="863" spans="1:10" x14ac:dyDescent="0.2">
      <c r="A863" s="13" t="s">
        <v>147</v>
      </c>
      <c r="B863" s="272" t="s">
        <v>493</v>
      </c>
      <c r="C863" s="272" t="str">
        <f>APENs_summary!C758</f>
        <v>08045</v>
      </c>
      <c r="D863" s="272" t="str">
        <f>APENs_summary!J758</f>
        <v>20200254</v>
      </c>
      <c r="E863" s="272" t="str">
        <f>APENs_summary!K758</f>
        <v>Compressor Engines</v>
      </c>
      <c r="F863" s="76">
        <f>APENs_summary!N758</f>
        <v>0</v>
      </c>
      <c r="G863" s="76">
        <f>APENs_summary!O758</f>
        <v>0</v>
      </c>
      <c r="H863" s="76">
        <f>APENs_summary!P758</f>
        <v>0</v>
      </c>
      <c r="I863" s="76">
        <f>APENs_summary!Q758</f>
        <v>0</v>
      </c>
      <c r="J863" s="76">
        <f>APENs_summary!R758</f>
        <v>0.4</v>
      </c>
    </row>
    <row r="864" spans="1:10" x14ac:dyDescent="0.2">
      <c r="A864" s="13" t="s">
        <v>147</v>
      </c>
      <c r="B864" s="272" t="s">
        <v>493</v>
      </c>
      <c r="C864" s="272" t="str">
        <f>APENs_summary!C759</f>
        <v>08045</v>
      </c>
      <c r="D864" s="272" t="str">
        <f>APENs_summary!J759</f>
        <v>20200254</v>
      </c>
      <c r="E864" s="272" t="str">
        <f>APENs_summary!K759</f>
        <v>Compressor Engines</v>
      </c>
      <c r="F864" s="76">
        <f>APENs_summary!N759</f>
        <v>0</v>
      </c>
      <c r="G864" s="76">
        <f>APENs_summary!O759</f>
        <v>0</v>
      </c>
      <c r="H864" s="76">
        <f>APENs_summary!P759</f>
        <v>0</v>
      </c>
      <c r="I864" s="76">
        <f>APENs_summary!Q759</f>
        <v>0</v>
      </c>
      <c r="J864" s="76">
        <f>APENs_summary!R759</f>
        <v>0.4</v>
      </c>
    </row>
    <row r="865" spans="1:10" x14ac:dyDescent="0.2">
      <c r="A865" s="13" t="s">
        <v>147</v>
      </c>
      <c r="B865" s="272" t="s">
        <v>493</v>
      </c>
      <c r="C865" s="272" t="str">
        <f>APENs_summary!C760</f>
        <v>08045</v>
      </c>
      <c r="D865" s="272" t="str">
        <f>APENs_summary!J760</f>
        <v>20200254</v>
      </c>
      <c r="E865" s="272" t="str">
        <f>APENs_summary!K760</f>
        <v>Compressor Engines</v>
      </c>
      <c r="F865" s="76">
        <f>APENs_summary!N760</f>
        <v>0</v>
      </c>
      <c r="G865" s="76">
        <f>APENs_summary!O760</f>
        <v>0</v>
      </c>
      <c r="H865" s="76">
        <f>APENs_summary!P760</f>
        <v>0</v>
      </c>
      <c r="I865" s="76">
        <f>APENs_summary!Q760</f>
        <v>0</v>
      </c>
      <c r="J865" s="76">
        <f>APENs_summary!R760</f>
        <v>0</v>
      </c>
    </row>
    <row r="866" spans="1:10" x14ac:dyDescent="0.2">
      <c r="A866" s="13" t="s">
        <v>147</v>
      </c>
      <c r="B866" s="272" t="s">
        <v>493</v>
      </c>
      <c r="C866" s="272" t="str">
        <f>APENs_summary!C761</f>
        <v>08045</v>
      </c>
      <c r="D866" s="272" t="str">
        <f>APENs_summary!J761</f>
        <v>20200254</v>
      </c>
      <c r="E866" s="272" t="str">
        <f>APENs_summary!K761</f>
        <v>Compressor Engines</v>
      </c>
      <c r="F866" s="76">
        <f>APENs_summary!N761</f>
        <v>0</v>
      </c>
      <c r="G866" s="76">
        <f>APENs_summary!O761</f>
        <v>0</v>
      </c>
      <c r="H866" s="76">
        <f>APENs_summary!P761</f>
        <v>0</v>
      </c>
      <c r="I866" s="76">
        <f>APENs_summary!Q761</f>
        <v>0</v>
      </c>
      <c r="J866" s="76">
        <f>APENs_summary!R761</f>
        <v>0</v>
      </c>
    </row>
    <row r="867" spans="1:10" x14ac:dyDescent="0.2">
      <c r="A867" s="13" t="s">
        <v>147</v>
      </c>
      <c r="B867" s="272" t="s">
        <v>493</v>
      </c>
      <c r="C867" s="272" t="str">
        <f>APENs_summary!C762</f>
        <v>08045</v>
      </c>
      <c r="D867" s="272" t="str">
        <f>APENs_summary!J762</f>
        <v>20200254</v>
      </c>
      <c r="E867" s="272" t="str">
        <f>APENs_summary!K762</f>
        <v>Compressor Engines</v>
      </c>
      <c r="F867" s="76">
        <f>APENs_summary!N762</f>
        <v>0</v>
      </c>
      <c r="G867" s="76">
        <f>APENs_summary!O762</f>
        <v>0</v>
      </c>
      <c r="H867" s="76">
        <f>APENs_summary!P762</f>
        <v>0</v>
      </c>
      <c r="I867" s="76">
        <f>APENs_summary!Q762</f>
        <v>2.4E-2</v>
      </c>
      <c r="J867" s="76">
        <f>APENs_summary!R762</f>
        <v>0</v>
      </c>
    </row>
    <row r="868" spans="1:10" x14ac:dyDescent="0.2">
      <c r="A868" s="13" t="s">
        <v>147</v>
      </c>
      <c r="B868" s="272" t="s">
        <v>493</v>
      </c>
      <c r="C868" s="272" t="str">
        <f>APENs_summary!C763</f>
        <v>08045</v>
      </c>
      <c r="D868" s="272" t="str">
        <f>APENs_summary!J763</f>
        <v>20200254</v>
      </c>
      <c r="E868" s="272" t="str">
        <f>APENs_summary!K763</f>
        <v>Compressor Engines</v>
      </c>
      <c r="F868" s="76">
        <f>APENs_summary!N763</f>
        <v>0</v>
      </c>
      <c r="G868" s="76">
        <f>APENs_summary!O763</f>
        <v>0</v>
      </c>
      <c r="H868" s="76">
        <f>APENs_summary!P763</f>
        <v>0</v>
      </c>
      <c r="I868" s="76">
        <f>APENs_summary!Q763</f>
        <v>2.4E-2</v>
      </c>
      <c r="J868" s="76">
        <f>APENs_summary!R763</f>
        <v>0</v>
      </c>
    </row>
    <row r="869" spans="1:10" x14ac:dyDescent="0.2">
      <c r="A869" s="13" t="s">
        <v>147</v>
      </c>
      <c r="B869" s="272" t="s">
        <v>493</v>
      </c>
      <c r="C869" s="272" t="str">
        <f>APENs_summary!C764</f>
        <v>08045</v>
      </c>
      <c r="D869" s="272" t="str">
        <f>APENs_summary!J764</f>
        <v>20200254</v>
      </c>
      <c r="E869" s="272" t="str">
        <f>APENs_summary!K764</f>
        <v>Compressor Engines</v>
      </c>
      <c r="F869" s="76">
        <f>APENs_summary!N764</f>
        <v>0</v>
      </c>
      <c r="G869" s="76">
        <f>APENs_summary!O764</f>
        <v>5.8</v>
      </c>
      <c r="H869" s="76">
        <f>APENs_summary!P764</f>
        <v>0</v>
      </c>
      <c r="I869" s="76">
        <f>APENs_summary!Q764</f>
        <v>0</v>
      </c>
      <c r="J869" s="76">
        <f>APENs_summary!R764</f>
        <v>0</v>
      </c>
    </row>
    <row r="870" spans="1:10" x14ac:dyDescent="0.2">
      <c r="A870" s="13" t="s">
        <v>147</v>
      </c>
      <c r="B870" s="272" t="s">
        <v>493</v>
      </c>
      <c r="C870" s="272" t="str">
        <f>APENs_summary!C765</f>
        <v>08045</v>
      </c>
      <c r="D870" s="272" t="str">
        <f>APENs_summary!J765</f>
        <v>20200254</v>
      </c>
      <c r="E870" s="272" t="str">
        <f>APENs_summary!K765</f>
        <v>Compressor Engines</v>
      </c>
      <c r="F870" s="76">
        <f>APENs_summary!N765</f>
        <v>0</v>
      </c>
      <c r="G870" s="76">
        <f>APENs_summary!O765</f>
        <v>5.8</v>
      </c>
      <c r="H870" s="76">
        <f>APENs_summary!P765</f>
        <v>0</v>
      </c>
      <c r="I870" s="76">
        <f>APENs_summary!Q765</f>
        <v>0</v>
      </c>
      <c r="J870" s="76">
        <f>APENs_summary!R765</f>
        <v>0</v>
      </c>
    </row>
    <row r="871" spans="1:10" x14ac:dyDescent="0.2">
      <c r="A871" s="13" t="s">
        <v>147</v>
      </c>
      <c r="B871" s="272" t="s">
        <v>493</v>
      </c>
      <c r="C871" s="272" t="str">
        <f>APENs_summary!C766</f>
        <v>08045</v>
      </c>
      <c r="D871" s="272" t="str">
        <f>APENs_summary!J766</f>
        <v>31000207</v>
      </c>
      <c r="E871" s="272" t="str">
        <f>APENs_summary!K766</f>
        <v>Permitted Fugitives</v>
      </c>
      <c r="F871" s="76">
        <f>APENs_summary!N766</f>
        <v>0</v>
      </c>
      <c r="G871" s="76">
        <f>APENs_summary!O766</f>
        <v>22.6</v>
      </c>
      <c r="H871" s="76">
        <f>APENs_summary!P766</f>
        <v>0</v>
      </c>
      <c r="I871" s="76">
        <f>APENs_summary!Q766</f>
        <v>0</v>
      </c>
      <c r="J871" s="76">
        <f>APENs_summary!R766</f>
        <v>0</v>
      </c>
    </row>
    <row r="872" spans="1:10" x14ac:dyDescent="0.2">
      <c r="A872" s="13" t="s">
        <v>147</v>
      </c>
      <c r="B872" s="272" t="s">
        <v>493</v>
      </c>
      <c r="C872" s="272" t="str">
        <f>APENs_summary!C767</f>
        <v>08045</v>
      </c>
      <c r="D872" s="272" t="str">
        <f>APENs_summary!J767</f>
        <v>31088801</v>
      </c>
      <c r="E872" s="272" t="str">
        <f>APENs_summary!K767</f>
        <v>Permitted Fugitives</v>
      </c>
      <c r="F872" s="76">
        <f>APENs_summary!N767</f>
        <v>0</v>
      </c>
      <c r="G872" s="76">
        <f>APENs_summary!O767</f>
        <v>4.0999999999999996</v>
      </c>
      <c r="H872" s="76">
        <f>APENs_summary!P767</f>
        <v>0</v>
      </c>
      <c r="I872" s="76">
        <f>APENs_summary!Q767</f>
        <v>0</v>
      </c>
      <c r="J872" s="76">
        <f>APENs_summary!R767</f>
        <v>0</v>
      </c>
    </row>
    <row r="873" spans="1:10" x14ac:dyDescent="0.2">
      <c r="A873" s="13" t="s">
        <v>147</v>
      </c>
      <c r="B873" s="272" t="s">
        <v>493</v>
      </c>
      <c r="C873" s="272" t="str">
        <f>APENs_summary!C768</f>
        <v>08045</v>
      </c>
      <c r="D873" s="272" t="str">
        <f>APENs_summary!J768</f>
        <v>31000304</v>
      </c>
      <c r="E873" s="272" t="str">
        <f>APENs_summary!K768</f>
        <v>Glycol Dehydrator</v>
      </c>
      <c r="F873" s="76">
        <f>APENs_summary!N768</f>
        <v>0</v>
      </c>
      <c r="G873" s="76">
        <f>APENs_summary!O768</f>
        <v>3</v>
      </c>
      <c r="H873" s="76">
        <f>APENs_summary!P768</f>
        <v>0</v>
      </c>
      <c r="I873" s="76">
        <f>APENs_summary!Q768</f>
        <v>0</v>
      </c>
      <c r="J873" s="76">
        <f>APENs_summary!R768</f>
        <v>0</v>
      </c>
    </row>
    <row r="874" spans="1:10" x14ac:dyDescent="0.2">
      <c r="A874" s="13" t="s">
        <v>147</v>
      </c>
      <c r="B874" s="272" t="s">
        <v>493</v>
      </c>
      <c r="C874" s="272" t="str">
        <f>APENs_summary!C769</f>
        <v>08045</v>
      </c>
      <c r="D874" s="272" t="str">
        <f>APENs_summary!J769</f>
        <v>20200254</v>
      </c>
      <c r="E874" s="272" t="str">
        <f>APENs_summary!K769</f>
        <v>Compressor Engines</v>
      </c>
      <c r="F874" s="76">
        <f>APENs_summary!N769</f>
        <v>0</v>
      </c>
      <c r="G874" s="76">
        <f>APENs_summary!O769</f>
        <v>0</v>
      </c>
      <c r="H874" s="76">
        <f>APENs_summary!P769</f>
        <v>11.4</v>
      </c>
      <c r="I874" s="76">
        <f>APENs_summary!Q769</f>
        <v>0</v>
      </c>
      <c r="J874" s="76">
        <f>APENs_summary!R769</f>
        <v>0</v>
      </c>
    </row>
    <row r="875" spans="1:10" x14ac:dyDescent="0.2">
      <c r="A875" s="13" t="s">
        <v>147</v>
      </c>
      <c r="B875" s="272" t="s">
        <v>493</v>
      </c>
      <c r="C875" s="272" t="str">
        <f>APENs_summary!C770</f>
        <v>08045</v>
      </c>
      <c r="D875" s="272" t="str">
        <f>APENs_summary!J770</f>
        <v>20200254</v>
      </c>
      <c r="E875" s="272" t="str">
        <f>APENs_summary!K770</f>
        <v>Compressor Engines</v>
      </c>
      <c r="F875" s="76">
        <f>APENs_summary!N770</f>
        <v>38.6</v>
      </c>
      <c r="G875" s="76">
        <f>APENs_summary!O770</f>
        <v>0</v>
      </c>
      <c r="H875" s="76">
        <f>APENs_summary!P770</f>
        <v>0</v>
      </c>
      <c r="I875" s="76">
        <f>APENs_summary!Q770</f>
        <v>0</v>
      </c>
      <c r="J875" s="76">
        <f>APENs_summary!R770</f>
        <v>0</v>
      </c>
    </row>
    <row r="876" spans="1:10" x14ac:dyDescent="0.2">
      <c r="A876" s="13" t="s">
        <v>147</v>
      </c>
      <c r="B876" s="272" t="s">
        <v>493</v>
      </c>
      <c r="C876" s="272" t="str">
        <f>APENs_summary!C771</f>
        <v>08045</v>
      </c>
      <c r="D876" s="272" t="str">
        <f>APENs_summary!J771</f>
        <v>20200254</v>
      </c>
      <c r="E876" s="272" t="str">
        <f>APENs_summary!K771</f>
        <v>Compressor Engines</v>
      </c>
      <c r="F876" s="76">
        <f>APENs_summary!N771</f>
        <v>0</v>
      </c>
      <c r="G876" s="76">
        <f>APENs_summary!O771</f>
        <v>0</v>
      </c>
      <c r="H876" s="76">
        <f>APENs_summary!P771</f>
        <v>0</v>
      </c>
      <c r="I876" s="76">
        <f>APENs_summary!Q771</f>
        <v>0</v>
      </c>
      <c r="J876" s="76">
        <f>APENs_summary!R771</f>
        <v>0.78400000000000003</v>
      </c>
    </row>
    <row r="877" spans="1:10" x14ac:dyDescent="0.2">
      <c r="A877" s="13" t="s">
        <v>147</v>
      </c>
      <c r="B877" s="272" t="s">
        <v>493</v>
      </c>
      <c r="C877" s="272" t="str">
        <f>APENs_summary!C772</f>
        <v>08045</v>
      </c>
      <c r="D877" s="272" t="str">
        <f>APENs_summary!J772</f>
        <v>20200254</v>
      </c>
      <c r="E877" s="272" t="str">
        <f>APENs_summary!K772</f>
        <v>Compressor Engines</v>
      </c>
      <c r="F877" s="76">
        <f>APENs_summary!N772</f>
        <v>0</v>
      </c>
      <c r="G877" s="76">
        <f>APENs_summary!O772</f>
        <v>0</v>
      </c>
      <c r="H877" s="76">
        <f>APENs_summary!P772</f>
        <v>0</v>
      </c>
      <c r="I877" s="76">
        <f>APENs_summary!Q772</f>
        <v>0</v>
      </c>
      <c r="J877" s="76">
        <f>APENs_summary!R772</f>
        <v>0</v>
      </c>
    </row>
    <row r="878" spans="1:10" x14ac:dyDescent="0.2">
      <c r="A878" s="13" t="s">
        <v>147</v>
      </c>
      <c r="B878" s="272" t="s">
        <v>493</v>
      </c>
      <c r="C878" s="272" t="str">
        <f>APENs_summary!C773</f>
        <v>08045</v>
      </c>
      <c r="D878" s="272" t="str">
        <f>APENs_summary!J773</f>
        <v>20200254</v>
      </c>
      <c r="E878" s="272" t="str">
        <f>APENs_summary!K773</f>
        <v>Compressor Engines</v>
      </c>
      <c r="F878" s="76">
        <f>APENs_summary!N773</f>
        <v>0</v>
      </c>
      <c r="G878" s="76">
        <f>APENs_summary!O773</f>
        <v>0</v>
      </c>
      <c r="H878" s="76">
        <f>APENs_summary!P773</f>
        <v>0</v>
      </c>
      <c r="I878" s="76">
        <f>APENs_summary!Q773</f>
        <v>4.7039999999999998E-2</v>
      </c>
      <c r="J878" s="76">
        <f>APENs_summary!R773</f>
        <v>0</v>
      </c>
    </row>
    <row r="879" spans="1:10" x14ac:dyDescent="0.2">
      <c r="A879" s="13" t="s">
        <v>147</v>
      </c>
      <c r="B879" s="272" t="s">
        <v>493</v>
      </c>
      <c r="C879" s="272" t="str">
        <f>APENs_summary!C774</f>
        <v>08045</v>
      </c>
      <c r="D879" s="272" t="str">
        <f>APENs_summary!J774</f>
        <v>20200254</v>
      </c>
      <c r="E879" s="272" t="str">
        <f>APENs_summary!K774</f>
        <v>Compressor Engines</v>
      </c>
      <c r="F879" s="76">
        <f>APENs_summary!N774</f>
        <v>0</v>
      </c>
      <c r="G879" s="76">
        <f>APENs_summary!O774</f>
        <v>11.4</v>
      </c>
      <c r="H879" s="76">
        <f>APENs_summary!P774</f>
        <v>0</v>
      </c>
      <c r="I879" s="76">
        <f>APENs_summary!Q774</f>
        <v>0</v>
      </c>
      <c r="J879" s="76">
        <f>APENs_summary!R774</f>
        <v>0</v>
      </c>
    </row>
    <row r="880" spans="1:10" x14ac:dyDescent="0.2">
      <c r="A880" s="13" t="s">
        <v>147</v>
      </c>
      <c r="B880" s="272" t="s">
        <v>493</v>
      </c>
      <c r="C880" s="272" t="str">
        <f>APENs_summary!C775</f>
        <v>08045</v>
      </c>
      <c r="D880" s="272" t="str">
        <f>APENs_summary!J775</f>
        <v>20200254</v>
      </c>
      <c r="E880" s="272" t="str">
        <f>APENs_summary!K775</f>
        <v>Compressor Engines</v>
      </c>
      <c r="F880" s="76">
        <f>APENs_summary!N775</f>
        <v>0</v>
      </c>
      <c r="G880" s="76">
        <f>APENs_summary!O775</f>
        <v>0</v>
      </c>
      <c r="H880" s="76">
        <f>APENs_summary!P775</f>
        <v>5.7</v>
      </c>
      <c r="I880" s="76">
        <f>APENs_summary!Q775</f>
        <v>0</v>
      </c>
      <c r="J880" s="76">
        <f>APENs_summary!R775</f>
        <v>0</v>
      </c>
    </row>
    <row r="881" spans="1:10" x14ac:dyDescent="0.2">
      <c r="A881" s="13" t="s">
        <v>147</v>
      </c>
      <c r="B881" s="272" t="s">
        <v>493</v>
      </c>
      <c r="C881" s="272" t="str">
        <f>APENs_summary!C776</f>
        <v>08045</v>
      </c>
      <c r="D881" s="272" t="str">
        <f>APENs_summary!J776</f>
        <v>20200254</v>
      </c>
      <c r="E881" s="272" t="str">
        <f>APENs_summary!K776</f>
        <v>Compressor Engines</v>
      </c>
      <c r="F881" s="76">
        <f>APENs_summary!N776</f>
        <v>19.3</v>
      </c>
      <c r="G881" s="76">
        <f>APENs_summary!O776</f>
        <v>0</v>
      </c>
      <c r="H881" s="76">
        <f>APENs_summary!P776</f>
        <v>0</v>
      </c>
      <c r="I881" s="76">
        <f>APENs_summary!Q776</f>
        <v>0</v>
      </c>
      <c r="J881" s="76">
        <f>APENs_summary!R776</f>
        <v>0</v>
      </c>
    </row>
    <row r="882" spans="1:10" x14ac:dyDescent="0.2">
      <c r="A882" s="13" t="s">
        <v>147</v>
      </c>
      <c r="B882" s="272" t="s">
        <v>493</v>
      </c>
      <c r="C882" s="272" t="str">
        <f>APENs_summary!C777</f>
        <v>08045</v>
      </c>
      <c r="D882" s="272" t="str">
        <f>APENs_summary!J777</f>
        <v>20200254</v>
      </c>
      <c r="E882" s="272" t="str">
        <f>APENs_summary!K777</f>
        <v>Compressor Engines</v>
      </c>
      <c r="F882" s="76">
        <f>APENs_summary!N777</f>
        <v>0</v>
      </c>
      <c r="G882" s="76">
        <f>APENs_summary!O777</f>
        <v>0</v>
      </c>
      <c r="H882" s="76">
        <f>APENs_summary!P777</f>
        <v>0</v>
      </c>
      <c r="I882" s="76">
        <f>APENs_summary!Q777</f>
        <v>0</v>
      </c>
      <c r="J882" s="76">
        <f>APENs_summary!R777</f>
        <v>0.39200000000000002</v>
      </c>
    </row>
    <row r="883" spans="1:10" x14ac:dyDescent="0.2">
      <c r="A883" s="13" t="s">
        <v>147</v>
      </c>
      <c r="B883" s="272" t="s">
        <v>493</v>
      </c>
      <c r="C883" s="272" t="str">
        <f>APENs_summary!C778</f>
        <v>08045</v>
      </c>
      <c r="D883" s="272" t="str">
        <f>APENs_summary!J778</f>
        <v>20200254</v>
      </c>
      <c r="E883" s="272" t="str">
        <f>APENs_summary!K778</f>
        <v>Compressor Engines</v>
      </c>
      <c r="F883" s="76">
        <f>APENs_summary!N778</f>
        <v>0</v>
      </c>
      <c r="G883" s="76">
        <f>APENs_summary!O778</f>
        <v>0</v>
      </c>
      <c r="H883" s="76">
        <f>APENs_summary!P778</f>
        <v>0</v>
      </c>
      <c r="I883" s="76">
        <f>APENs_summary!Q778</f>
        <v>0</v>
      </c>
      <c r="J883" s="76">
        <f>APENs_summary!R778</f>
        <v>0</v>
      </c>
    </row>
    <row r="884" spans="1:10" x14ac:dyDescent="0.2">
      <c r="A884" s="13" t="s">
        <v>147</v>
      </c>
      <c r="B884" s="272" t="s">
        <v>493</v>
      </c>
      <c r="C884" s="272" t="str">
        <f>APENs_summary!C779</f>
        <v>08045</v>
      </c>
      <c r="D884" s="272" t="str">
        <f>APENs_summary!J779</f>
        <v>20200254</v>
      </c>
      <c r="E884" s="272" t="str">
        <f>APENs_summary!K779</f>
        <v>Compressor Engines</v>
      </c>
      <c r="F884" s="76">
        <f>APENs_summary!N779</f>
        <v>0</v>
      </c>
      <c r="G884" s="76">
        <f>APENs_summary!O779</f>
        <v>0</v>
      </c>
      <c r="H884" s="76">
        <f>APENs_summary!P779</f>
        <v>0</v>
      </c>
      <c r="I884" s="76">
        <f>APENs_summary!Q779</f>
        <v>2.3519999999999999E-2</v>
      </c>
      <c r="J884" s="76">
        <f>APENs_summary!R779</f>
        <v>0</v>
      </c>
    </row>
    <row r="885" spans="1:10" x14ac:dyDescent="0.2">
      <c r="A885" s="13" t="s">
        <v>147</v>
      </c>
      <c r="B885" s="272" t="s">
        <v>493</v>
      </c>
      <c r="C885" s="272" t="str">
        <f>APENs_summary!C780</f>
        <v>08045</v>
      </c>
      <c r="D885" s="272" t="str">
        <f>APENs_summary!J780</f>
        <v>20200254</v>
      </c>
      <c r="E885" s="272" t="str">
        <f>APENs_summary!K780</f>
        <v>Compressor Engines</v>
      </c>
      <c r="F885" s="76">
        <f>APENs_summary!N780</f>
        <v>0</v>
      </c>
      <c r="G885" s="76">
        <f>APENs_summary!O780</f>
        <v>5.7</v>
      </c>
      <c r="H885" s="76">
        <f>APENs_summary!P780</f>
        <v>0</v>
      </c>
      <c r="I885" s="76">
        <f>APENs_summary!Q780</f>
        <v>0</v>
      </c>
      <c r="J885" s="76">
        <f>APENs_summary!R780</f>
        <v>0</v>
      </c>
    </row>
    <row r="886" spans="1:10" x14ac:dyDescent="0.2">
      <c r="A886" s="13" t="s">
        <v>147</v>
      </c>
      <c r="B886" s="272" t="s">
        <v>493</v>
      </c>
      <c r="C886" s="272" t="str">
        <f>APENs_summary!C781</f>
        <v>08045</v>
      </c>
      <c r="D886" s="272" t="str">
        <f>APENs_summary!J781</f>
        <v>20200254</v>
      </c>
      <c r="E886" s="272" t="str">
        <f>APENs_summary!K781</f>
        <v>Compressor Engines</v>
      </c>
      <c r="F886" s="76">
        <f>APENs_summary!N781</f>
        <v>0</v>
      </c>
      <c r="G886" s="76">
        <f>APENs_summary!O781</f>
        <v>0</v>
      </c>
      <c r="H886" s="76">
        <f>APENs_summary!P781</f>
        <v>5.7</v>
      </c>
      <c r="I886" s="76">
        <f>APENs_summary!Q781</f>
        <v>0</v>
      </c>
      <c r="J886" s="76">
        <f>APENs_summary!R781</f>
        <v>0</v>
      </c>
    </row>
    <row r="887" spans="1:10" x14ac:dyDescent="0.2">
      <c r="A887" s="13" t="s">
        <v>147</v>
      </c>
      <c r="B887" s="272" t="s">
        <v>493</v>
      </c>
      <c r="C887" s="272" t="str">
        <f>APENs_summary!C782</f>
        <v>08045</v>
      </c>
      <c r="D887" s="272" t="str">
        <f>APENs_summary!J782</f>
        <v>20200254</v>
      </c>
      <c r="E887" s="272" t="str">
        <f>APENs_summary!K782</f>
        <v>Compressor Engines</v>
      </c>
      <c r="F887" s="76">
        <f>APENs_summary!N782</f>
        <v>19.3</v>
      </c>
      <c r="G887" s="76">
        <f>APENs_summary!O782</f>
        <v>0</v>
      </c>
      <c r="H887" s="76">
        <f>APENs_summary!P782</f>
        <v>0</v>
      </c>
      <c r="I887" s="76">
        <f>APENs_summary!Q782</f>
        <v>0</v>
      </c>
      <c r="J887" s="76">
        <f>APENs_summary!R782</f>
        <v>0</v>
      </c>
    </row>
    <row r="888" spans="1:10" x14ac:dyDescent="0.2">
      <c r="A888" s="13" t="s">
        <v>147</v>
      </c>
      <c r="B888" s="272" t="s">
        <v>493</v>
      </c>
      <c r="C888" s="272" t="str">
        <f>APENs_summary!C783</f>
        <v>08045</v>
      </c>
      <c r="D888" s="272" t="str">
        <f>APENs_summary!J783</f>
        <v>20200254</v>
      </c>
      <c r="E888" s="272" t="str">
        <f>APENs_summary!K783</f>
        <v>Compressor Engines</v>
      </c>
      <c r="F888" s="76">
        <f>APENs_summary!N783</f>
        <v>0</v>
      </c>
      <c r="G888" s="76">
        <f>APENs_summary!O783</f>
        <v>0</v>
      </c>
      <c r="H888" s="76">
        <f>APENs_summary!P783</f>
        <v>0</v>
      </c>
      <c r="I888" s="76">
        <f>APENs_summary!Q783</f>
        <v>0</v>
      </c>
      <c r="J888" s="76">
        <f>APENs_summary!R783</f>
        <v>0.39200000000000002</v>
      </c>
    </row>
    <row r="889" spans="1:10" x14ac:dyDescent="0.2">
      <c r="A889" s="13" t="s">
        <v>147</v>
      </c>
      <c r="B889" s="272" t="s">
        <v>493</v>
      </c>
      <c r="C889" s="272" t="str">
        <f>APENs_summary!C784</f>
        <v>08045</v>
      </c>
      <c r="D889" s="272" t="str">
        <f>APENs_summary!J784</f>
        <v>20200254</v>
      </c>
      <c r="E889" s="272" t="str">
        <f>APENs_summary!K784</f>
        <v>Compressor Engines</v>
      </c>
      <c r="F889" s="76">
        <f>APENs_summary!N784</f>
        <v>0</v>
      </c>
      <c r="G889" s="76">
        <f>APENs_summary!O784</f>
        <v>0</v>
      </c>
      <c r="H889" s="76">
        <f>APENs_summary!P784</f>
        <v>0</v>
      </c>
      <c r="I889" s="76">
        <f>APENs_summary!Q784</f>
        <v>0</v>
      </c>
      <c r="J889" s="76">
        <f>APENs_summary!R784</f>
        <v>0</v>
      </c>
    </row>
    <row r="890" spans="1:10" x14ac:dyDescent="0.2">
      <c r="A890" s="13" t="s">
        <v>147</v>
      </c>
      <c r="B890" s="272" t="s">
        <v>493</v>
      </c>
      <c r="C890" s="272" t="str">
        <f>APENs_summary!C785</f>
        <v>08045</v>
      </c>
      <c r="D890" s="272" t="str">
        <f>APENs_summary!J785</f>
        <v>20200254</v>
      </c>
      <c r="E890" s="272" t="str">
        <f>APENs_summary!K785</f>
        <v>Compressor Engines</v>
      </c>
      <c r="F890" s="76">
        <f>APENs_summary!N785</f>
        <v>0</v>
      </c>
      <c r="G890" s="76">
        <f>APENs_summary!O785</f>
        <v>0</v>
      </c>
      <c r="H890" s="76">
        <f>APENs_summary!P785</f>
        <v>0</v>
      </c>
      <c r="I890" s="76">
        <f>APENs_summary!Q785</f>
        <v>2.3519999999999999E-2</v>
      </c>
      <c r="J890" s="76">
        <f>APENs_summary!R785</f>
        <v>0</v>
      </c>
    </row>
    <row r="891" spans="1:10" x14ac:dyDescent="0.2">
      <c r="A891" s="13" t="s">
        <v>147</v>
      </c>
      <c r="B891" s="272" t="s">
        <v>493</v>
      </c>
      <c r="C891" s="272" t="str">
        <f>APENs_summary!C786</f>
        <v>08045</v>
      </c>
      <c r="D891" s="272" t="str">
        <f>APENs_summary!J786</f>
        <v>20200254</v>
      </c>
      <c r="E891" s="272" t="str">
        <f>APENs_summary!K786</f>
        <v>Compressor Engines</v>
      </c>
      <c r="F891" s="76">
        <f>APENs_summary!N786</f>
        <v>0</v>
      </c>
      <c r="G891" s="76">
        <f>APENs_summary!O786</f>
        <v>5.7</v>
      </c>
      <c r="H891" s="76">
        <f>APENs_summary!P786</f>
        <v>0</v>
      </c>
      <c r="I891" s="76">
        <f>APENs_summary!Q786</f>
        <v>0</v>
      </c>
      <c r="J891" s="76">
        <f>APENs_summary!R786</f>
        <v>0</v>
      </c>
    </row>
    <row r="892" spans="1:10" x14ac:dyDescent="0.2">
      <c r="A892" s="13" t="s">
        <v>147</v>
      </c>
      <c r="B892" s="272" t="s">
        <v>493</v>
      </c>
      <c r="C892" s="272" t="str">
        <f>APENs_summary!C787</f>
        <v>08045</v>
      </c>
      <c r="D892" s="272" t="str">
        <f>APENs_summary!J787</f>
        <v>20200254</v>
      </c>
      <c r="E892" s="272" t="str">
        <f>APENs_summary!K787</f>
        <v>Compressor Engines</v>
      </c>
      <c r="F892" s="76">
        <f>APENs_summary!N787</f>
        <v>0</v>
      </c>
      <c r="G892" s="76">
        <f>APENs_summary!O787</f>
        <v>0</v>
      </c>
      <c r="H892" s="76">
        <f>APENs_summary!P787</f>
        <v>5.7</v>
      </c>
      <c r="I892" s="76">
        <f>APENs_summary!Q787</f>
        <v>0</v>
      </c>
      <c r="J892" s="76">
        <f>APENs_summary!R787</f>
        <v>0</v>
      </c>
    </row>
    <row r="893" spans="1:10" x14ac:dyDescent="0.2">
      <c r="A893" s="13" t="s">
        <v>147</v>
      </c>
      <c r="B893" s="272" t="s">
        <v>493</v>
      </c>
      <c r="C893" s="272" t="str">
        <f>APENs_summary!C788</f>
        <v>08045</v>
      </c>
      <c r="D893" s="272" t="str">
        <f>APENs_summary!J788</f>
        <v>20200254</v>
      </c>
      <c r="E893" s="272" t="str">
        <f>APENs_summary!K788</f>
        <v>Compressor Engines</v>
      </c>
      <c r="F893" s="76">
        <f>APENs_summary!N788</f>
        <v>19.3</v>
      </c>
      <c r="G893" s="76">
        <f>APENs_summary!O788</f>
        <v>0</v>
      </c>
      <c r="H893" s="76">
        <f>APENs_summary!P788</f>
        <v>0</v>
      </c>
      <c r="I893" s="76">
        <f>APENs_summary!Q788</f>
        <v>0</v>
      </c>
      <c r="J893" s="76">
        <f>APENs_summary!R788</f>
        <v>0</v>
      </c>
    </row>
    <row r="894" spans="1:10" x14ac:dyDescent="0.2">
      <c r="A894" s="13" t="s">
        <v>147</v>
      </c>
      <c r="B894" s="272" t="s">
        <v>493</v>
      </c>
      <c r="C894" s="272" t="str">
        <f>APENs_summary!C789</f>
        <v>08045</v>
      </c>
      <c r="D894" s="272" t="str">
        <f>APENs_summary!J789</f>
        <v>20200254</v>
      </c>
      <c r="E894" s="272" t="str">
        <f>APENs_summary!K789</f>
        <v>Compressor Engines</v>
      </c>
      <c r="F894" s="76">
        <f>APENs_summary!N789</f>
        <v>0</v>
      </c>
      <c r="G894" s="76">
        <f>APENs_summary!O789</f>
        <v>0</v>
      </c>
      <c r="H894" s="76">
        <f>APENs_summary!P789</f>
        <v>0</v>
      </c>
      <c r="I894" s="76">
        <f>APENs_summary!Q789</f>
        <v>0</v>
      </c>
      <c r="J894" s="76">
        <f>APENs_summary!R789</f>
        <v>0.39200000000000002</v>
      </c>
    </row>
    <row r="895" spans="1:10" x14ac:dyDescent="0.2">
      <c r="A895" s="13" t="s">
        <v>147</v>
      </c>
      <c r="B895" s="272" t="s">
        <v>493</v>
      </c>
      <c r="C895" s="272" t="str">
        <f>APENs_summary!C790</f>
        <v>08045</v>
      </c>
      <c r="D895" s="272" t="str">
        <f>APENs_summary!J790</f>
        <v>20200254</v>
      </c>
      <c r="E895" s="272" t="str">
        <f>APENs_summary!K790</f>
        <v>Compressor Engines</v>
      </c>
      <c r="F895" s="76">
        <f>APENs_summary!N790</f>
        <v>0</v>
      </c>
      <c r="G895" s="76">
        <f>APENs_summary!O790</f>
        <v>0</v>
      </c>
      <c r="H895" s="76">
        <f>APENs_summary!P790</f>
        <v>0</v>
      </c>
      <c r="I895" s="76">
        <f>APENs_summary!Q790</f>
        <v>0</v>
      </c>
      <c r="J895" s="76">
        <f>APENs_summary!R790</f>
        <v>0</v>
      </c>
    </row>
    <row r="896" spans="1:10" x14ac:dyDescent="0.2">
      <c r="A896" s="13" t="s">
        <v>147</v>
      </c>
      <c r="B896" s="272" t="s">
        <v>493</v>
      </c>
      <c r="C896" s="272" t="str">
        <f>APENs_summary!C791</f>
        <v>08045</v>
      </c>
      <c r="D896" s="272" t="str">
        <f>APENs_summary!J791</f>
        <v>20200254</v>
      </c>
      <c r="E896" s="272" t="str">
        <f>APENs_summary!K791</f>
        <v>Compressor Engines</v>
      </c>
      <c r="F896" s="76">
        <f>APENs_summary!N791</f>
        <v>0</v>
      </c>
      <c r="G896" s="76">
        <f>APENs_summary!O791</f>
        <v>0</v>
      </c>
      <c r="H896" s="76">
        <f>APENs_summary!P791</f>
        <v>0</v>
      </c>
      <c r="I896" s="76">
        <f>APENs_summary!Q791</f>
        <v>2.3519999999999999E-2</v>
      </c>
      <c r="J896" s="76">
        <f>APENs_summary!R791</f>
        <v>0</v>
      </c>
    </row>
    <row r="897" spans="1:10" x14ac:dyDescent="0.2">
      <c r="A897" s="13" t="s">
        <v>147</v>
      </c>
      <c r="B897" s="272" t="s">
        <v>493</v>
      </c>
      <c r="C897" s="272" t="str">
        <f>APENs_summary!C792</f>
        <v>08045</v>
      </c>
      <c r="D897" s="272" t="str">
        <f>APENs_summary!J792</f>
        <v>20200254</v>
      </c>
      <c r="E897" s="272" t="str">
        <f>APENs_summary!K792</f>
        <v>Compressor Engines</v>
      </c>
      <c r="F897" s="76">
        <f>APENs_summary!N792</f>
        <v>0</v>
      </c>
      <c r="G897" s="76">
        <f>APENs_summary!O792</f>
        <v>5.7</v>
      </c>
      <c r="H897" s="76">
        <f>APENs_summary!P792</f>
        <v>0</v>
      </c>
      <c r="I897" s="76">
        <f>APENs_summary!Q792</f>
        <v>0</v>
      </c>
      <c r="J897" s="76">
        <f>APENs_summary!R792</f>
        <v>0</v>
      </c>
    </row>
    <row r="898" spans="1:10" x14ac:dyDescent="0.2">
      <c r="A898" s="13" t="s">
        <v>147</v>
      </c>
      <c r="B898" s="272" t="s">
        <v>493</v>
      </c>
      <c r="C898" s="272" t="str">
        <f>APENs_summary!C793</f>
        <v>08045</v>
      </c>
      <c r="D898" s="272" t="str">
        <f>APENs_summary!J793</f>
        <v>20200254</v>
      </c>
      <c r="E898" s="272" t="str">
        <f>APENs_summary!K793</f>
        <v>Compressor Engines</v>
      </c>
      <c r="F898" s="76">
        <f>APENs_summary!N793</f>
        <v>0</v>
      </c>
      <c r="G898" s="76">
        <f>APENs_summary!O793</f>
        <v>0</v>
      </c>
      <c r="H898" s="76">
        <f>APENs_summary!P793</f>
        <v>5.7</v>
      </c>
      <c r="I898" s="76">
        <f>APENs_summary!Q793</f>
        <v>0</v>
      </c>
      <c r="J898" s="76">
        <f>APENs_summary!R793</f>
        <v>0</v>
      </c>
    </row>
    <row r="899" spans="1:10" x14ac:dyDescent="0.2">
      <c r="A899" s="13" t="s">
        <v>147</v>
      </c>
      <c r="B899" s="272" t="s">
        <v>493</v>
      </c>
      <c r="C899" s="272" t="str">
        <f>APENs_summary!C794</f>
        <v>08045</v>
      </c>
      <c r="D899" s="272" t="str">
        <f>APENs_summary!J794</f>
        <v>20200254</v>
      </c>
      <c r="E899" s="272" t="str">
        <f>APENs_summary!K794</f>
        <v>Compressor Engines</v>
      </c>
      <c r="F899" s="76">
        <f>APENs_summary!N794</f>
        <v>19.3</v>
      </c>
      <c r="G899" s="76">
        <f>APENs_summary!O794</f>
        <v>0</v>
      </c>
      <c r="H899" s="76">
        <f>APENs_summary!P794</f>
        <v>0</v>
      </c>
      <c r="I899" s="76">
        <f>APENs_summary!Q794</f>
        <v>0</v>
      </c>
      <c r="J899" s="76">
        <f>APENs_summary!R794</f>
        <v>0</v>
      </c>
    </row>
    <row r="900" spans="1:10" x14ac:dyDescent="0.2">
      <c r="A900" s="13" t="s">
        <v>147</v>
      </c>
      <c r="B900" s="272" t="s">
        <v>493</v>
      </c>
      <c r="C900" s="272" t="str">
        <f>APENs_summary!C795</f>
        <v>08045</v>
      </c>
      <c r="D900" s="272" t="str">
        <f>APENs_summary!J795</f>
        <v>20200254</v>
      </c>
      <c r="E900" s="272" t="str">
        <f>APENs_summary!K795</f>
        <v>Compressor Engines</v>
      </c>
      <c r="F900" s="76">
        <f>APENs_summary!N795</f>
        <v>0</v>
      </c>
      <c r="G900" s="76">
        <f>APENs_summary!O795</f>
        <v>0</v>
      </c>
      <c r="H900" s="76">
        <f>APENs_summary!P795</f>
        <v>0</v>
      </c>
      <c r="I900" s="76">
        <f>APENs_summary!Q795</f>
        <v>0</v>
      </c>
      <c r="J900" s="76">
        <f>APENs_summary!R795</f>
        <v>0.39200000000000002</v>
      </c>
    </row>
    <row r="901" spans="1:10" x14ac:dyDescent="0.2">
      <c r="A901" s="13" t="s">
        <v>147</v>
      </c>
      <c r="B901" s="272" t="s">
        <v>493</v>
      </c>
      <c r="C901" s="272" t="str">
        <f>APENs_summary!C796</f>
        <v>08045</v>
      </c>
      <c r="D901" s="272" t="str">
        <f>APENs_summary!J796</f>
        <v>20200254</v>
      </c>
      <c r="E901" s="272" t="str">
        <f>APENs_summary!K796</f>
        <v>Compressor Engines</v>
      </c>
      <c r="F901" s="76">
        <f>APENs_summary!N796</f>
        <v>0</v>
      </c>
      <c r="G901" s="76">
        <f>APENs_summary!O796</f>
        <v>0</v>
      </c>
      <c r="H901" s="76">
        <f>APENs_summary!P796</f>
        <v>0</v>
      </c>
      <c r="I901" s="76">
        <f>APENs_summary!Q796</f>
        <v>0</v>
      </c>
      <c r="J901" s="76">
        <f>APENs_summary!R796</f>
        <v>0</v>
      </c>
    </row>
    <row r="902" spans="1:10" x14ac:dyDescent="0.2">
      <c r="A902" s="13" t="s">
        <v>147</v>
      </c>
      <c r="B902" s="272" t="s">
        <v>493</v>
      </c>
      <c r="C902" s="272" t="str">
        <f>APENs_summary!C797</f>
        <v>08045</v>
      </c>
      <c r="D902" s="272" t="str">
        <f>APENs_summary!J797</f>
        <v>20200254</v>
      </c>
      <c r="E902" s="272" t="str">
        <f>APENs_summary!K797</f>
        <v>Compressor Engines</v>
      </c>
      <c r="F902" s="76">
        <f>APENs_summary!N797</f>
        <v>0</v>
      </c>
      <c r="G902" s="76">
        <f>APENs_summary!O797</f>
        <v>0</v>
      </c>
      <c r="H902" s="76">
        <f>APENs_summary!P797</f>
        <v>0</v>
      </c>
      <c r="I902" s="76">
        <f>APENs_summary!Q797</f>
        <v>2.3519999999999999E-2</v>
      </c>
      <c r="J902" s="76">
        <f>APENs_summary!R797</f>
        <v>0</v>
      </c>
    </row>
    <row r="903" spans="1:10" x14ac:dyDescent="0.2">
      <c r="A903" s="13" t="s">
        <v>147</v>
      </c>
      <c r="B903" s="272" t="s">
        <v>493</v>
      </c>
      <c r="C903" s="272" t="str">
        <f>APENs_summary!C798</f>
        <v>08045</v>
      </c>
      <c r="D903" s="272" t="str">
        <f>APENs_summary!J798</f>
        <v>20200254</v>
      </c>
      <c r="E903" s="272" t="str">
        <f>APENs_summary!K798</f>
        <v>Compressor Engines</v>
      </c>
      <c r="F903" s="76">
        <f>APENs_summary!N798</f>
        <v>0</v>
      </c>
      <c r="G903" s="76">
        <f>APENs_summary!O798</f>
        <v>5.7</v>
      </c>
      <c r="H903" s="76">
        <f>APENs_summary!P798</f>
        <v>0</v>
      </c>
      <c r="I903" s="76">
        <f>APENs_summary!Q798</f>
        <v>0</v>
      </c>
      <c r="J903" s="76">
        <f>APENs_summary!R798</f>
        <v>0</v>
      </c>
    </row>
    <row r="904" spans="1:10" x14ac:dyDescent="0.2">
      <c r="A904" s="13" t="s">
        <v>147</v>
      </c>
      <c r="B904" s="272" t="s">
        <v>493</v>
      </c>
      <c r="C904" s="272" t="str">
        <f>APENs_summary!C799</f>
        <v>08045</v>
      </c>
      <c r="D904" s="272" t="str">
        <f>APENs_summary!J799</f>
        <v>31000302</v>
      </c>
      <c r="E904" s="272" t="str">
        <f>APENs_summary!K799</f>
        <v>Glycol Dehydrator</v>
      </c>
      <c r="F904" s="76">
        <f>APENs_summary!N799</f>
        <v>0</v>
      </c>
      <c r="G904" s="76">
        <f>APENs_summary!O799</f>
        <v>9.25</v>
      </c>
      <c r="H904" s="76">
        <f>APENs_summary!P799</f>
        <v>0</v>
      </c>
      <c r="I904" s="76">
        <f>APENs_summary!Q799</f>
        <v>0</v>
      </c>
      <c r="J904" s="76">
        <f>APENs_summary!R799</f>
        <v>0</v>
      </c>
    </row>
    <row r="905" spans="1:10" x14ac:dyDescent="0.2">
      <c r="A905" s="13" t="s">
        <v>147</v>
      </c>
      <c r="B905" s="272" t="s">
        <v>493</v>
      </c>
      <c r="C905" s="272" t="str">
        <f>APENs_summary!C800</f>
        <v>08045</v>
      </c>
      <c r="D905" s="272" t="str">
        <f>APENs_summary!J800</f>
        <v>31088801</v>
      </c>
      <c r="E905" s="272" t="str">
        <f>APENs_summary!K800</f>
        <v>Permitted Fugitives</v>
      </c>
      <c r="F905" s="76">
        <f>APENs_summary!N800</f>
        <v>0</v>
      </c>
      <c r="G905" s="76">
        <f>APENs_summary!O800</f>
        <v>6.05</v>
      </c>
      <c r="H905" s="76">
        <f>APENs_summary!P800</f>
        <v>0</v>
      </c>
      <c r="I905" s="76">
        <f>APENs_summary!Q800</f>
        <v>0</v>
      </c>
      <c r="J905" s="76">
        <f>APENs_summary!R800</f>
        <v>0</v>
      </c>
    </row>
    <row r="906" spans="1:10" x14ac:dyDescent="0.2">
      <c r="A906" s="13" t="s">
        <v>147</v>
      </c>
      <c r="B906" s="272" t="s">
        <v>493</v>
      </c>
      <c r="C906" s="272" t="str">
        <f>APENs_summary!C801</f>
        <v>08045</v>
      </c>
      <c r="D906" s="272" t="str">
        <f>APENs_summary!J801</f>
        <v>40400311</v>
      </c>
      <c r="E906" s="272" t="str">
        <f>APENs_summary!K801</f>
        <v>Condensate Tanks</v>
      </c>
      <c r="F906" s="76">
        <f>APENs_summary!N801</f>
        <v>0</v>
      </c>
      <c r="G906" s="76">
        <f>APENs_summary!O801</f>
        <v>9.732061146376676</v>
      </c>
      <c r="H906" s="76">
        <f>APENs_summary!P801</f>
        <v>0</v>
      </c>
      <c r="I906" s="76">
        <f>APENs_summary!Q801</f>
        <v>0</v>
      </c>
      <c r="J906" s="76">
        <f>APENs_summary!R801</f>
        <v>0</v>
      </c>
    </row>
    <row r="907" spans="1:10" x14ac:dyDescent="0.2">
      <c r="A907" s="13" t="s">
        <v>147</v>
      </c>
      <c r="B907" s="272" t="s">
        <v>493</v>
      </c>
      <c r="C907" s="272" t="str">
        <f>APENs_summary!C802</f>
        <v>08045</v>
      </c>
      <c r="D907" s="272" t="str">
        <f>APENs_summary!J802</f>
        <v>20200202</v>
      </c>
      <c r="E907" s="272" t="str">
        <f>APENs_summary!K802</f>
        <v>Compressor Engines</v>
      </c>
      <c r="F907" s="76">
        <f>APENs_summary!N802</f>
        <v>0</v>
      </c>
      <c r="G907" s="76">
        <f>APENs_summary!O802</f>
        <v>0</v>
      </c>
      <c r="H907" s="76">
        <f>APENs_summary!P802</f>
        <v>1.8</v>
      </c>
      <c r="I907" s="76">
        <f>APENs_summary!Q802</f>
        <v>0</v>
      </c>
      <c r="J907" s="76">
        <f>APENs_summary!R802</f>
        <v>0</v>
      </c>
    </row>
    <row r="908" spans="1:10" x14ac:dyDescent="0.2">
      <c r="A908" s="13" t="s">
        <v>147</v>
      </c>
      <c r="B908" s="272" t="s">
        <v>493</v>
      </c>
      <c r="C908" s="272" t="str">
        <f>APENs_summary!C803</f>
        <v>08045</v>
      </c>
      <c r="D908" s="272" t="str">
        <f>APENs_summary!J803</f>
        <v>20200202</v>
      </c>
      <c r="E908" s="272" t="str">
        <f>APENs_summary!K803</f>
        <v>Compressor Engines</v>
      </c>
      <c r="F908" s="76">
        <f>APENs_summary!N803</f>
        <v>1.8</v>
      </c>
      <c r="G908" s="76">
        <f>APENs_summary!O803</f>
        <v>0</v>
      </c>
      <c r="H908" s="76">
        <f>APENs_summary!P803</f>
        <v>0</v>
      </c>
      <c r="I908" s="76">
        <f>APENs_summary!Q803</f>
        <v>0</v>
      </c>
      <c r="J908" s="76">
        <f>APENs_summary!R803</f>
        <v>0</v>
      </c>
    </row>
    <row r="909" spans="1:10" x14ac:dyDescent="0.2">
      <c r="A909" s="13" t="s">
        <v>147</v>
      </c>
      <c r="B909" s="272" t="s">
        <v>493</v>
      </c>
      <c r="C909" s="272" t="str">
        <f>APENs_summary!C804</f>
        <v>08045</v>
      </c>
      <c r="D909" s="272" t="str">
        <f>APENs_summary!J804</f>
        <v>20200202</v>
      </c>
      <c r="E909" s="272" t="str">
        <f>APENs_summary!K804</f>
        <v>Compressor Engines</v>
      </c>
      <c r="F909" s="76">
        <f>APENs_summary!N804</f>
        <v>0</v>
      </c>
      <c r="G909" s="76">
        <f>APENs_summary!O804</f>
        <v>0</v>
      </c>
      <c r="H909" s="76">
        <f>APENs_summary!P804</f>
        <v>0</v>
      </c>
      <c r="I909" s="76">
        <f>APENs_summary!Q804</f>
        <v>0</v>
      </c>
      <c r="J909" s="76">
        <f>APENs_summary!R804</f>
        <v>4.4999999999999997E-3</v>
      </c>
    </row>
    <row r="910" spans="1:10" x14ac:dyDescent="0.2">
      <c r="A910" s="13" t="s">
        <v>147</v>
      </c>
      <c r="B910" s="272" t="s">
        <v>493</v>
      </c>
      <c r="C910" s="272" t="str">
        <f>APENs_summary!C805</f>
        <v>08045</v>
      </c>
      <c r="D910" s="272" t="str">
        <f>APENs_summary!J805</f>
        <v>20200202</v>
      </c>
      <c r="E910" s="272" t="str">
        <f>APENs_summary!K805</f>
        <v>Compressor Engines</v>
      </c>
      <c r="F910" s="76">
        <f>APENs_summary!N805</f>
        <v>0</v>
      </c>
      <c r="G910" s="76">
        <f>APENs_summary!O805</f>
        <v>0</v>
      </c>
      <c r="H910" s="76">
        <f>APENs_summary!P805</f>
        <v>0</v>
      </c>
      <c r="I910" s="76">
        <f>APENs_summary!Q805</f>
        <v>0</v>
      </c>
      <c r="J910" s="76">
        <f>APENs_summary!R805</f>
        <v>0</v>
      </c>
    </row>
    <row r="911" spans="1:10" x14ac:dyDescent="0.2">
      <c r="A911" s="13" t="s">
        <v>147</v>
      </c>
      <c r="B911" s="272" t="s">
        <v>493</v>
      </c>
      <c r="C911" s="272" t="str">
        <f>APENs_summary!C806</f>
        <v>08045</v>
      </c>
      <c r="D911" s="272" t="str">
        <f>APENs_summary!J806</f>
        <v>20200202</v>
      </c>
      <c r="E911" s="272" t="str">
        <f>APENs_summary!K806</f>
        <v>Compressor Engines</v>
      </c>
      <c r="F911" s="76">
        <f>APENs_summary!N806</f>
        <v>0</v>
      </c>
      <c r="G911" s="76">
        <f>APENs_summary!O806</f>
        <v>0</v>
      </c>
      <c r="H911" s="76">
        <f>APENs_summary!P806</f>
        <v>0</v>
      </c>
      <c r="I911" s="76">
        <f>APENs_summary!Q806</f>
        <v>2.7E-4</v>
      </c>
      <c r="J911" s="76">
        <f>APENs_summary!R806</f>
        <v>0</v>
      </c>
    </row>
    <row r="912" spans="1:10" x14ac:dyDescent="0.2">
      <c r="A912" s="13" t="s">
        <v>147</v>
      </c>
      <c r="B912" s="272" t="s">
        <v>493</v>
      </c>
      <c r="C912" s="272" t="str">
        <f>APENs_summary!C807</f>
        <v>08045</v>
      </c>
      <c r="D912" s="272" t="str">
        <f>APENs_summary!J807</f>
        <v>20200202</v>
      </c>
      <c r="E912" s="272" t="str">
        <f>APENs_summary!K807</f>
        <v>Compressor Engines</v>
      </c>
      <c r="F912" s="76">
        <f>APENs_summary!N807</f>
        <v>0</v>
      </c>
      <c r="G912" s="76">
        <f>APENs_summary!O807</f>
        <v>0.1</v>
      </c>
      <c r="H912" s="76">
        <f>APENs_summary!P807</f>
        <v>0</v>
      </c>
      <c r="I912" s="76">
        <f>APENs_summary!Q807</f>
        <v>0</v>
      </c>
      <c r="J912" s="76">
        <f>APENs_summary!R807</f>
        <v>0</v>
      </c>
    </row>
    <row r="913" spans="1:10" x14ac:dyDescent="0.2">
      <c r="A913" s="13" t="s">
        <v>147</v>
      </c>
      <c r="B913" s="272" t="s">
        <v>493</v>
      </c>
      <c r="C913" s="272" t="str">
        <f>APENs_summary!C808</f>
        <v>08045</v>
      </c>
      <c r="D913" s="272" t="str">
        <f>APENs_summary!J808</f>
        <v>20200202</v>
      </c>
      <c r="E913" s="272" t="str">
        <f>APENs_summary!K808</f>
        <v>Compressor Engines</v>
      </c>
      <c r="F913" s="76">
        <f>APENs_summary!N808</f>
        <v>0</v>
      </c>
      <c r="G913" s="76">
        <f>APENs_summary!O808</f>
        <v>0</v>
      </c>
      <c r="H913" s="76">
        <f>APENs_summary!P808</f>
        <v>5.52</v>
      </c>
      <c r="I913" s="76">
        <f>APENs_summary!Q808</f>
        <v>0</v>
      </c>
      <c r="J913" s="76">
        <f>APENs_summary!R808</f>
        <v>0</v>
      </c>
    </row>
    <row r="914" spans="1:10" x14ac:dyDescent="0.2">
      <c r="A914" s="13" t="s">
        <v>147</v>
      </c>
      <c r="B914" s="272" t="s">
        <v>493</v>
      </c>
      <c r="C914" s="272" t="str">
        <f>APENs_summary!C809</f>
        <v>08045</v>
      </c>
      <c r="D914" s="272" t="str">
        <f>APENs_summary!J809</f>
        <v>20200202</v>
      </c>
      <c r="E914" s="272" t="str">
        <f>APENs_summary!K809</f>
        <v>Compressor Engines</v>
      </c>
      <c r="F914" s="76">
        <f>APENs_summary!N809</f>
        <v>14.4</v>
      </c>
      <c r="G914" s="76">
        <f>APENs_summary!O809</f>
        <v>0</v>
      </c>
      <c r="H914" s="76">
        <f>APENs_summary!P809</f>
        <v>0</v>
      </c>
      <c r="I914" s="76">
        <f>APENs_summary!Q809</f>
        <v>0</v>
      </c>
      <c r="J914" s="76">
        <f>APENs_summary!R809</f>
        <v>0</v>
      </c>
    </row>
    <row r="915" spans="1:10" x14ac:dyDescent="0.2">
      <c r="A915" s="13" t="s">
        <v>147</v>
      </c>
      <c r="B915" s="272" t="s">
        <v>493</v>
      </c>
      <c r="C915" s="272" t="str">
        <f>APENs_summary!C810</f>
        <v>08045</v>
      </c>
      <c r="D915" s="272" t="str">
        <f>APENs_summary!J810</f>
        <v>20200202</v>
      </c>
      <c r="E915" s="272" t="str">
        <f>APENs_summary!K810</f>
        <v>Compressor Engines</v>
      </c>
      <c r="F915" s="76">
        <f>APENs_summary!N810</f>
        <v>0</v>
      </c>
      <c r="G915" s="76">
        <f>APENs_summary!O810</f>
        <v>0</v>
      </c>
      <c r="H915" s="76">
        <f>APENs_summary!P810</f>
        <v>0</v>
      </c>
      <c r="I915" s="76">
        <f>APENs_summary!Q810</f>
        <v>0</v>
      </c>
      <c r="J915" s="76">
        <f>APENs_summary!R810</f>
        <v>0.41649999999999998</v>
      </c>
    </row>
    <row r="916" spans="1:10" x14ac:dyDescent="0.2">
      <c r="A916" s="13" t="s">
        <v>147</v>
      </c>
      <c r="B916" s="272" t="s">
        <v>493</v>
      </c>
      <c r="C916" s="272" t="str">
        <f>APENs_summary!C811</f>
        <v>08045</v>
      </c>
      <c r="D916" s="272" t="str">
        <f>APENs_summary!J811</f>
        <v>20200202</v>
      </c>
      <c r="E916" s="272" t="str">
        <f>APENs_summary!K811</f>
        <v>Compressor Engines</v>
      </c>
      <c r="F916" s="76">
        <f>APENs_summary!N811</f>
        <v>0</v>
      </c>
      <c r="G916" s="76">
        <f>APENs_summary!O811</f>
        <v>0</v>
      </c>
      <c r="H916" s="76">
        <f>APENs_summary!P811</f>
        <v>0</v>
      </c>
      <c r="I916" s="76">
        <f>APENs_summary!Q811</f>
        <v>0</v>
      </c>
      <c r="J916" s="76">
        <f>APENs_summary!R811</f>
        <v>0</v>
      </c>
    </row>
    <row r="917" spans="1:10" x14ac:dyDescent="0.2">
      <c r="A917" s="13" t="s">
        <v>147</v>
      </c>
      <c r="B917" s="272" t="s">
        <v>493</v>
      </c>
      <c r="C917" s="272" t="str">
        <f>APENs_summary!C812</f>
        <v>08045</v>
      </c>
      <c r="D917" s="272" t="str">
        <f>APENs_summary!J812</f>
        <v>20200202</v>
      </c>
      <c r="E917" s="272" t="str">
        <f>APENs_summary!K812</f>
        <v>Compressor Engines</v>
      </c>
      <c r="F917" s="76">
        <f>APENs_summary!N812</f>
        <v>0</v>
      </c>
      <c r="G917" s="76">
        <f>APENs_summary!O812</f>
        <v>0</v>
      </c>
      <c r="H917" s="76">
        <f>APENs_summary!P812</f>
        <v>0</v>
      </c>
      <c r="I917" s="76">
        <f>APENs_summary!Q812</f>
        <v>2.4989999999999998E-2</v>
      </c>
      <c r="J917" s="76">
        <f>APENs_summary!R812</f>
        <v>0</v>
      </c>
    </row>
    <row r="918" spans="1:10" x14ac:dyDescent="0.2">
      <c r="A918" s="13" t="s">
        <v>147</v>
      </c>
      <c r="B918" s="272" t="s">
        <v>493</v>
      </c>
      <c r="C918" s="272" t="str">
        <f>APENs_summary!C813</f>
        <v>08045</v>
      </c>
      <c r="D918" s="272" t="str">
        <f>APENs_summary!J813</f>
        <v>20200202</v>
      </c>
      <c r="E918" s="272" t="str">
        <f>APENs_summary!K813</f>
        <v>Compressor Engines</v>
      </c>
      <c r="F918" s="76">
        <f>APENs_summary!N813</f>
        <v>0</v>
      </c>
      <c r="G918" s="76">
        <f>APENs_summary!O813</f>
        <v>2.8</v>
      </c>
      <c r="H918" s="76">
        <f>APENs_summary!P813</f>
        <v>0</v>
      </c>
      <c r="I918" s="76">
        <f>APENs_summary!Q813</f>
        <v>0</v>
      </c>
      <c r="J918" s="76">
        <f>APENs_summary!R813</f>
        <v>0</v>
      </c>
    </row>
    <row r="919" spans="1:10" x14ac:dyDescent="0.2">
      <c r="A919" s="13" t="s">
        <v>147</v>
      </c>
      <c r="B919" s="272" t="s">
        <v>493</v>
      </c>
      <c r="C919" s="272" t="str">
        <f>APENs_summary!C814</f>
        <v>08045</v>
      </c>
      <c r="D919" s="272" t="str">
        <f>APENs_summary!J814</f>
        <v>20200202</v>
      </c>
      <c r="E919" s="272" t="str">
        <f>APENs_summary!K814</f>
        <v>Compressor Engines</v>
      </c>
      <c r="F919" s="76">
        <f>APENs_summary!N814</f>
        <v>0</v>
      </c>
      <c r="G919" s="76">
        <f>APENs_summary!O814</f>
        <v>0</v>
      </c>
      <c r="H919" s="76">
        <f>APENs_summary!P814</f>
        <v>17.399999999999999</v>
      </c>
      <c r="I919" s="76">
        <f>APENs_summary!Q814</f>
        <v>0</v>
      </c>
      <c r="J919" s="76">
        <f>APENs_summary!R814</f>
        <v>0</v>
      </c>
    </row>
    <row r="920" spans="1:10" x14ac:dyDescent="0.2">
      <c r="A920" s="13" t="s">
        <v>147</v>
      </c>
      <c r="B920" s="272" t="s">
        <v>493</v>
      </c>
      <c r="C920" s="272" t="str">
        <f>APENs_summary!C815</f>
        <v>08045</v>
      </c>
      <c r="D920" s="272" t="str">
        <f>APENs_summary!J815</f>
        <v>20200202</v>
      </c>
      <c r="E920" s="272" t="str">
        <f>APENs_summary!K815</f>
        <v>Compressor Engines</v>
      </c>
      <c r="F920" s="76">
        <f>APENs_summary!N815</f>
        <v>11.6</v>
      </c>
      <c r="G920" s="76">
        <f>APENs_summary!O815</f>
        <v>0</v>
      </c>
      <c r="H920" s="76">
        <f>APENs_summary!P815</f>
        <v>0</v>
      </c>
      <c r="I920" s="76">
        <f>APENs_summary!Q815</f>
        <v>0</v>
      </c>
      <c r="J920" s="76">
        <f>APENs_summary!R815</f>
        <v>0</v>
      </c>
    </row>
    <row r="921" spans="1:10" x14ac:dyDescent="0.2">
      <c r="A921" s="13" t="s">
        <v>147</v>
      </c>
      <c r="B921" s="272" t="s">
        <v>493</v>
      </c>
      <c r="C921" s="272" t="str">
        <f>APENs_summary!C816</f>
        <v>08045</v>
      </c>
      <c r="D921" s="272" t="str">
        <f>APENs_summary!J816</f>
        <v>20200202</v>
      </c>
      <c r="E921" s="272" t="str">
        <f>APENs_summary!K816</f>
        <v>Compressor Engines</v>
      </c>
      <c r="F921" s="76">
        <f>APENs_summary!N816</f>
        <v>0</v>
      </c>
      <c r="G921" s="76">
        <f>APENs_summary!O816</f>
        <v>0</v>
      </c>
      <c r="H921" s="76">
        <f>APENs_summary!P816</f>
        <v>0</v>
      </c>
      <c r="I921" s="76">
        <f>APENs_summary!Q816</f>
        <v>0</v>
      </c>
      <c r="J921" s="76">
        <f>APENs_summary!R816</f>
        <v>0.87292800000000004</v>
      </c>
    </row>
    <row r="922" spans="1:10" x14ac:dyDescent="0.2">
      <c r="A922" s="13" t="s">
        <v>147</v>
      </c>
      <c r="B922" s="272" t="s">
        <v>493</v>
      </c>
      <c r="C922" s="272" t="str">
        <f>APENs_summary!C817</f>
        <v>08045</v>
      </c>
      <c r="D922" s="272" t="str">
        <f>APENs_summary!J817</f>
        <v>20200202</v>
      </c>
      <c r="E922" s="272" t="str">
        <f>APENs_summary!K817</f>
        <v>Compressor Engines</v>
      </c>
      <c r="F922" s="76">
        <f>APENs_summary!N817</f>
        <v>0</v>
      </c>
      <c r="G922" s="76">
        <f>APENs_summary!O817</f>
        <v>0</v>
      </c>
      <c r="H922" s="76">
        <f>APENs_summary!P817</f>
        <v>0</v>
      </c>
      <c r="I922" s="76">
        <f>APENs_summary!Q817</f>
        <v>0</v>
      </c>
      <c r="J922" s="76">
        <f>APENs_summary!R817</f>
        <v>0</v>
      </c>
    </row>
    <row r="923" spans="1:10" x14ac:dyDescent="0.2">
      <c r="A923" s="13" t="s">
        <v>147</v>
      </c>
      <c r="B923" s="272" t="s">
        <v>493</v>
      </c>
      <c r="C923" s="272" t="str">
        <f>APENs_summary!C818</f>
        <v>08045</v>
      </c>
      <c r="D923" s="272" t="str">
        <f>APENs_summary!J818</f>
        <v>20200202</v>
      </c>
      <c r="E923" s="272" t="str">
        <f>APENs_summary!K818</f>
        <v>Compressor Engines</v>
      </c>
      <c r="F923" s="76">
        <f>APENs_summary!N818</f>
        <v>0</v>
      </c>
      <c r="G923" s="76">
        <f>APENs_summary!O818</f>
        <v>0</v>
      </c>
      <c r="H923" s="76">
        <f>APENs_summary!P818</f>
        <v>0</v>
      </c>
      <c r="I923" s="76">
        <f>APENs_summary!Q818</f>
        <v>1.3185000000000001E-2</v>
      </c>
      <c r="J923" s="76">
        <f>APENs_summary!R818</f>
        <v>0</v>
      </c>
    </row>
    <row r="924" spans="1:10" x14ac:dyDescent="0.2">
      <c r="A924" s="13" t="s">
        <v>147</v>
      </c>
      <c r="B924" s="272" t="s">
        <v>493</v>
      </c>
      <c r="C924" s="272" t="str">
        <f>APENs_summary!C819</f>
        <v>08045</v>
      </c>
      <c r="D924" s="272" t="str">
        <f>APENs_summary!J819</f>
        <v>20200202</v>
      </c>
      <c r="E924" s="272" t="str">
        <f>APENs_summary!K819</f>
        <v>Compressor Engines</v>
      </c>
      <c r="F924" s="76">
        <f>APENs_summary!N819</f>
        <v>0</v>
      </c>
      <c r="G924" s="76">
        <f>APENs_summary!O819</f>
        <v>3</v>
      </c>
      <c r="H924" s="76">
        <f>APENs_summary!P819</f>
        <v>0</v>
      </c>
      <c r="I924" s="76">
        <f>APENs_summary!Q819</f>
        <v>0</v>
      </c>
      <c r="J924" s="76">
        <f>APENs_summary!R819</f>
        <v>0</v>
      </c>
    </row>
    <row r="925" spans="1:10" x14ac:dyDescent="0.2">
      <c r="A925" s="13" t="s">
        <v>147</v>
      </c>
      <c r="B925" s="272" t="s">
        <v>493</v>
      </c>
      <c r="C925" s="272" t="str">
        <f>APENs_summary!C820</f>
        <v>08045</v>
      </c>
      <c r="D925" s="272" t="str">
        <f>APENs_summary!J820</f>
        <v>20200202</v>
      </c>
      <c r="E925" s="272" t="str">
        <f>APENs_summary!K820</f>
        <v>Compressor Engines</v>
      </c>
      <c r="F925" s="76">
        <f>APENs_summary!N820</f>
        <v>0</v>
      </c>
      <c r="G925" s="76">
        <f>APENs_summary!O820</f>
        <v>0</v>
      </c>
      <c r="H925" s="76">
        <f>APENs_summary!P820</f>
        <v>11</v>
      </c>
      <c r="I925" s="76">
        <f>APENs_summary!Q820</f>
        <v>0</v>
      </c>
      <c r="J925" s="76">
        <f>APENs_summary!R820</f>
        <v>0</v>
      </c>
    </row>
    <row r="926" spans="1:10" x14ac:dyDescent="0.2">
      <c r="A926" s="13" t="s">
        <v>147</v>
      </c>
      <c r="B926" s="272" t="s">
        <v>493</v>
      </c>
      <c r="C926" s="272" t="str">
        <f>APENs_summary!C821</f>
        <v>08045</v>
      </c>
      <c r="D926" s="272" t="str">
        <f>APENs_summary!J821</f>
        <v>20200202</v>
      </c>
      <c r="E926" s="272" t="str">
        <f>APENs_summary!K821</f>
        <v>Compressor Engines</v>
      </c>
      <c r="F926" s="76">
        <f>APENs_summary!N821</f>
        <v>28.8</v>
      </c>
      <c r="G926" s="76">
        <f>APENs_summary!O821</f>
        <v>0</v>
      </c>
      <c r="H926" s="76">
        <f>APENs_summary!P821</f>
        <v>0</v>
      </c>
      <c r="I926" s="76">
        <f>APENs_summary!Q821</f>
        <v>0</v>
      </c>
      <c r="J926" s="76">
        <f>APENs_summary!R821</f>
        <v>0</v>
      </c>
    </row>
    <row r="927" spans="1:10" x14ac:dyDescent="0.2">
      <c r="A927" s="13" t="s">
        <v>147</v>
      </c>
      <c r="B927" s="272" t="s">
        <v>493</v>
      </c>
      <c r="C927" s="272" t="str">
        <f>APENs_summary!C822</f>
        <v>08045</v>
      </c>
      <c r="D927" s="272" t="str">
        <f>APENs_summary!J822</f>
        <v>20200202</v>
      </c>
      <c r="E927" s="272" t="str">
        <f>APENs_summary!K822</f>
        <v>Compressor Engines</v>
      </c>
      <c r="F927" s="76">
        <f>APENs_summary!N822</f>
        <v>0</v>
      </c>
      <c r="G927" s="76">
        <f>APENs_summary!O822</f>
        <v>0</v>
      </c>
      <c r="H927" s="76">
        <f>APENs_summary!P822</f>
        <v>0</v>
      </c>
      <c r="I927" s="76">
        <f>APENs_summary!Q822</f>
        <v>0</v>
      </c>
      <c r="J927" s="76">
        <f>APENs_summary!R822</f>
        <v>0.83299999999999996</v>
      </c>
    </row>
    <row r="928" spans="1:10" x14ac:dyDescent="0.2">
      <c r="A928" s="13" t="s">
        <v>147</v>
      </c>
      <c r="B928" s="272" t="s">
        <v>493</v>
      </c>
      <c r="C928" s="272" t="str">
        <f>APENs_summary!C823</f>
        <v>08045</v>
      </c>
      <c r="D928" s="272" t="str">
        <f>APENs_summary!J823</f>
        <v>20200202</v>
      </c>
      <c r="E928" s="272" t="str">
        <f>APENs_summary!K823</f>
        <v>Compressor Engines</v>
      </c>
      <c r="F928" s="76">
        <f>APENs_summary!N823</f>
        <v>0</v>
      </c>
      <c r="G928" s="76">
        <f>APENs_summary!O823</f>
        <v>0</v>
      </c>
      <c r="H928" s="76">
        <f>APENs_summary!P823</f>
        <v>0</v>
      </c>
      <c r="I928" s="76">
        <f>APENs_summary!Q823</f>
        <v>0</v>
      </c>
      <c r="J928" s="76">
        <f>APENs_summary!R823</f>
        <v>0</v>
      </c>
    </row>
    <row r="929" spans="1:10" x14ac:dyDescent="0.2">
      <c r="A929" s="13" t="s">
        <v>147</v>
      </c>
      <c r="B929" s="272" t="s">
        <v>493</v>
      </c>
      <c r="C929" s="272" t="str">
        <f>APENs_summary!C824</f>
        <v>08045</v>
      </c>
      <c r="D929" s="272" t="str">
        <f>APENs_summary!J824</f>
        <v>20200202</v>
      </c>
      <c r="E929" s="272" t="str">
        <f>APENs_summary!K824</f>
        <v>Compressor Engines</v>
      </c>
      <c r="F929" s="76">
        <f>APENs_summary!N824</f>
        <v>0</v>
      </c>
      <c r="G929" s="76">
        <f>APENs_summary!O824</f>
        <v>0</v>
      </c>
      <c r="H929" s="76">
        <f>APENs_summary!P824</f>
        <v>0</v>
      </c>
      <c r="I929" s="76">
        <f>APENs_summary!Q824</f>
        <v>4.9979999999999997E-2</v>
      </c>
      <c r="J929" s="76">
        <f>APENs_summary!R824</f>
        <v>0</v>
      </c>
    </row>
    <row r="930" spans="1:10" x14ac:dyDescent="0.2">
      <c r="A930" s="13" t="s">
        <v>147</v>
      </c>
      <c r="B930" s="272" t="s">
        <v>493</v>
      </c>
      <c r="C930" s="272" t="str">
        <f>APENs_summary!C825</f>
        <v>08045</v>
      </c>
      <c r="D930" s="272" t="str">
        <f>APENs_summary!J825</f>
        <v>20200202</v>
      </c>
      <c r="E930" s="272" t="str">
        <f>APENs_summary!K825</f>
        <v>Compressor Engines</v>
      </c>
      <c r="F930" s="76">
        <f>APENs_summary!N825</f>
        <v>0</v>
      </c>
      <c r="G930" s="76">
        <f>APENs_summary!O825</f>
        <v>5.6</v>
      </c>
      <c r="H930" s="76">
        <f>APENs_summary!P825</f>
        <v>0</v>
      </c>
      <c r="I930" s="76">
        <f>APENs_summary!Q825</f>
        <v>0</v>
      </c>
      <c r="J930" s="76">
        <f>APENs_summary!R825</f>
        <v>0</v>
      </c>
    </row>
    <row r="931" spans="1:10" x14ac:dyDescent="0.2">
      <c r="A931" s="13" t="s">
        <v>147</v>
      </c>
      <c r="B931" s="272" t="s">
        <v>493</v>
      </c>
      <c r="C931" s="272" t="str">
        <f>APENs_summary!C826</f>
        <v>08045</v>
      </c>
      <c r="D931" s="272" t="str">
        <f>APENs_summary!J826</f>
        <v>20200202</v>
      </c>
      <c r="E931" s="272" t="str">
        <f>APENs_summary!K826</f>
        <v>Compressor Engines</v>
      </c>
      <c r="F931" s="76">
        <f>APENs_summary!N826</f>
        <v>0</v>
      </c>
      <c r="G931" s="76">
        <f>APENs_summary!O826</f>
        <v>0</v>
      </c>
      <c r="H931" s="76">
        <f>APENs_summary!P826</f>
        <v>10</v>
      </c>
      <c r="I931" s="76">
        <f>APENs_summary!Q826</f>
        <v>0</v>
      </c>
      <c r="J931" s="76">
        <f>APENs_summary!R826</f>
        <v>0</v>
      </c>
    </row>
    <row r="932" spans="1:10" x14ac:dyDescent="0.2">
      <c r="A932" s="13" t="s">
        <v>147</v>
      </c>
      <c r="B932" s="272" t="s">
        <v>493</v>
      </c>
      <c r="C932" s="272" t="str">
        <f>APENs_summary!C827</f>
        <v>08045</v>
      </c>
      <c r="D932" s="272" t="str">
        <f>APENs_summary!J827</f>
        <v>20200202</v>
      </c>
      <c r="E932" s="272" t="str">
        <f>APENs_summary!K827</f>
        <v>Compressor Engines</v>
      </c>
      <c r="F932" s="76">
        <f>APENs_summary!N827</f>
        <v>10</v>
      </c>
      <c r="G932" s="76">
        <f>APENs_summary!O827</f>
        <v>0</v>
      </c>
      <c r="H932" s="76">
        <f>APENs_summary!P827</f>
        <v>0</v>
      </c>
      <c r="I932" s="76">
        <f>APENs_summary!Q827</f>
        <v>0</v>
      </c>
      <c r="J932" s="76">
        <f>APENs_summary!R827</f>
        <v>0</v>
      </c>
    </row>
    <row r="933" spans="1:10" x14ac:dyDescent="0.2">
      <c r="A933" s="13" t="s">
        <v>147</v>
      </c>
      <c r="B933" s="272" t="s">
        <v>493</v>
      </c>
      <c r="C933" s="272" t="str">
        <f>APENs_summary!C828</f>
        <v>08045</v>
      </c>
      <c r="D933" s="272" t="str">
        <f>APENs_summary!J828</f>
        <v>20200202</v>
      </c>
      <c r="E933" s="272" t="str">
        <f>APENs_summary!K828</f>
        <v>Compressor Engines</v>
      </c>
      <c r="F933" s="76">
        <f>APENs_summary!N828</f>
        <v>0</v>
      </c>
      <c r="G933" s="76">
        <f>APENs_summary!O828</f>
        <v>0</v>
      </c>
      <c r="H933" s="76">
        <f>APENs_summary!P828</f>
        <v>0</v>
      </c>
      <c r="I933" s="76">
        <f>APENs_summary!Q828</f>
        <v>0</v>
      </c>
      <c r="J933" s="76">
        <f>APENs_summary!R828</f>
        <v>0.156</v>
      </c>
    </row>
    <row r="934" spans="1:10" x14ac:dyDescent="0.2">
      <c r="A934" s="13" t="s">
        <v>147</v>
      </c>
      <c r="B934" s="272" t="s">
        <v>493</v>
      </c>
      <c r="C934" s="272" t="str">
        <f>APENs_summary!C829</f>
        <v>08045</v>
      </c>
      <c r="D934" s="272" t="str">
        <f>APENs_summary!J829</f>
        <v>20200202</v>
      </c>
      <c r="E934" s="272" t="str">
        <f>APENs_summary!K829</f>
        <v>Compressor Engines</v>
      </c>
      <c r="F934" s="76">
        <f>APENs_summary!N829</f>
        <v>0</v>
      </c>
      <c r="G934" s="76">
        <f>APENs_summary!O829</f>
        <v>0</v>
      </c>
      <c r="H934" s="76">
        <f>APENs_summary!P829</f>
        <v>0</v>
      </c>
      <c r="I934" s="76">
        <f>APENs_summary!Q829</f>
        <v>0</v>
      </c>
      <c r="J934" s="76">
        <f>APENs_summary!R829</f>
        <v>0</v>
      </c>
    </row>
    <row r="935" spans="1:10" x14ac:dyDescent="0.2">
      <c r="A935" s="13" t="s">
        <v>147</v>
      </c>
      <c r="B935" s="272" t="s">
        <v>493</v>
      </c>
      <c r="C935" s="272" t="str">
        <f>APENs_summary!C830</f>
        <v>08045</v>
      </c>
      <c r="D935" s="272" t="str">
        <f>APENs_summary!J830</f>
        <v>20200202</v>
      </c>
      <c r="E935" s="272" t="str">
        <f>APENs_summary!K830</f>
        <v>Compressor Engines</v>
      </c>
      <c r="F935" s="76">
        <f>APENs_summary!N830</f>
        <v>0</v>
      </c>
      <c r="G935" s="76">
        <f>APENs_summary!O830</f>
        <v>0</v>
      </c>
      <c r="H935" s="76">
        <f>APENs_summary!P830</f>
        <v>0</v>
      </c>
      <c r="I935" s="76">
        <f>APENs_summary!Q830</f>
        <v>9.3600000000000003E-3</v>
      </c>
      <c r="J935" s="76">
        <f>APENs_summary!R830</f>
        <v>0</v>
      </c>
    </row>
    <row r="936" spans="1:10" x14ac:dyDescent="0.2">
      <c r="A936" s="13" t="s">
        <v>147</v>
      </c>
      <c r="B936" s="272" t="s">
        <v>493</v>
      </c>
      <c r="C936" s="272" t="str">
        <f>APENs_summary!C831</f>
        <v>08045</v>
      </c>
      <c r="D936" s="272" t="str">
        <f>APENs_summary!J831</f>
        <v>20200202</v>
      </c>
      <c r="E936" s="272" t="str">
        <f>APENs_summary!K831</f>
        <v>Compressor Engines</v>
      </c>
      <c r="F936" s="76">
        <f>APENs_summary!N831</f>
        <v>0</v>
      </c>
      <c r="G936" s="76">
        <f>APENs_summary!O831</f>
        <v>2.5</v>
      </c>
      <c r="H936" s="76">
        <f>APENs_summary!P831</f>
        <v>0</v>
      </c>
      <c r="I936" s="76">
        <f>APENs_summary!Q831</f>
        <v>0</v>
      </c>
      <c r="J936" s="76">
        <f>APENs_summary!R831</f>
        <v>0</v>
      </c>
    </row>
    <row r="937" spans="1:10" x14ac:dyDescent="0.2">
      <c r="A937" s="13" t="s">
        <v>147</v>
      </c>
      <c r="B937" s="272" t="s">
        <v>493</v>
      </c>
      <c r="C937" s="272" t="str">
        <f>APENs_summary!C832</f>
        <v>08045</v>
      </c>
      <c r="D937" s="272" t="str">
        <f>APENs_summary!J832</f>
        <v>31000220</v>
      </c>
      <c r="E937" s="272" t="str">
        <f>APENs_summary!K832</f>
        <v>Natural Gas Production, All Equipt Leak Fugitives</v>
      </c>
      <c r="F937" s="76">
        <f>APENs_summary!N832</f>
        <v>0</v>
      </c>
      <c r="G937" s="76">
        <f>APENs_summary!O832</f>
        <v>2.1</v>
      </c>
      <c r="H937" s="76">
        <f>APENs_summary!P832</f>
        <v>0</v>
      </c>
      <c r="I937" s="76">
        <f>APENs_summary!Q832</f>
        <v>0</v>
      </c>
      <c r="J937" s="76">
        <f>APENs_summary!R832</f>
        <v>0</v>
      </c>
    </row>
    <row r="938" spans="1:10" x14ac:dyDescent="0.2">
      <c r="A938" s="13" t="s">
        <v>147</v>
      </c>
      <c r="B938" s="272" t="s">
        <v>493</v>
      </c>
      <c r="C938" s="272" t="str">
        <f>APENs_summary!C833</f>
        <v>08045</v>
      </c>
      <c r="D938" s="272" t="str">
        <f>APENs_summary!J833</f>
        <v>31000405</v>
      </c>
      <c r="E938" s="272" t="str">
        <f>APENs_summary!K833</f>
        <v>Process Heaters</v>
      </c>
      <c r="F938" s="76">
        <f>APENs_summary!N833</f>
        <v>0</v>
      </c>
      <c r="G938" s="76">
        <f>APENs_summary!O833</f>
        <v>7.6</v>
      </c>
      <c r="H938" s="76">
        <f>APENs_summary!P833</f>
        <v>0</v>
      </c>
      <c r="I938" s="76">
        <f>APENs_summary!Q833</f>
        <v>0</v>
      </c>
      <c r="J938" s="76">
        <f>APENs_summary!R833</f>
        <v>0</v>
      </c>
    </row>
    <row r="939" spans="1:10" x14ac:dyDescent="0.2">
      <c r="A939" s="13" t="s">
        <v>147</v>
      </c>
      <c r="B939" s="272" t="s">
        <v>493</v>
      </c>
      <c r="C939" s="272" t="str">
        <f>APENs_summary!C834</f>
        <v>08045</v>
      </c>
      <c r="D939" s="272" t="str">
        <f>APENs_summary!J834</f>
        <v>40400311</v>
      </c>
      <c r="E939" s="272" t="str">
        <f>APENs_summary!K834</f>
        <v>Condensate Tanks</v>
      </c>
      <c r="F939" s="76">
        <f>APENs_summary!N834</f>
        <v>0</v>
      </c>
      <c r="G939" s="76">
        <f>APENs_summary!O834</f>
        <v>3.7178660559191794</v>
      </c>
      <c r="H939" s="76">
        <f>APENs_summary!P834</f>
        <v>0</v>
      </c>
      <c r="I939" s="76">
        <f>APENs_summary!Q834</f>
        <v>0</v>
      </c>
      <c r="J939" s="76">
        <f>APENs_summary!R834</f>
        <v>0</v>
      </c>
    </row>
    <row r="940" spans="1:10" x14ac:dyDescent="0.2">
      <c r="A940" s="13" t="s">
        <v>147</v>
      </c>
      <c r="B940" s="272" t="s">
        <v>493</v>
      </c>
      <c r="C940" s="272" t="str">
        <f>APENs_summary!C835</f>
        <v>08045</v>
      </c>
      <c r="D940" s="272" t="str">
        <f>APENs_summary!J835</f>
        <v>20200252</v>
      </c>
      <c r="E940" s="272" t="str">
        <f>APENs_summary!K835</f>
        <v>Compressor Engines</v>
      </c>
      <c r="F940" s="76">
        <f>APENs_summary!N835</f>
        <v>0</v>
      </c>
      <c r="G940" s="76">
        <f>APENs_summary!O835</f>
        <v>0</v>
      </c>
      <c r="H940" s="76">
        <f>APENs_summary!P835</f>
        <v>3.7</v>
      </c>
      <c r="I940" s="76">
        <f>APENs_summary!Q835</f>
        <v>0</v>
      </c>
      <c r="J940" s="76">
        <f>APENs_summary!R835</f>
        <v>0</v>
      </c>
    </row>
    <row r="941" spans="1:10" x14ac:dyDescent="0.2">
      <c r="A941" s="13" t="s">
        <v>147</v>
      </c>
      <c r="B941" s="272" t="s">
        <v>493</v>
      </c>
      <c r="C941" s="272" t="str">
        <f>APENs_summary!C836</f>
        <v>08045</v>
      </c>
      <c r="D941" s="272" t="str">
        <f>APENs_summary!J836</f>
        <v>20200252</v>
      </c>
      <c r="E941" s="272" t="str">
        <f>APENs_summary!K836</f>
        <v>Compressor Engines</v>
      </c>
      <c r="F941" s="76">
        <f>APENs_summary!N836</f>
        <v>33.1</v>
      </c>
      <c r="G941" s="76">
        <f>APENs_summary!O836</f>
        <v>0</v>
      </c>
      <c r="H941" s="76">
        <f>APENs_summary!P836</f>
        <v>0</v>
      </c>
      <c r="I941" s="76">
        <f>APENs_summary!Q836</f>
        <v>0</v>
      </c>
      <c r="J941" s="76">
        <f>APENs_summary!R836</f>
        <v>0</v>
      </c>
    </row>
    <row r="942" spans="1:10" x14ac:dyDescent="0.2">
      <c r="A942" s="13" t="s">
        <v>147</v>
      </c>
      <c r="B942" s="272" t="s">
        <v>493</v>
      </c>
      <c r="C942" s="272" t="str">
        <f>APENs_summary!C837</f>
        <v>08045</v>
      </c>
      <c r="D942" s="272" t="str">
        <f>APENs_summary!J837</f>
        <v>20200252</v>
      </c>
      <c r="E942" s="272" t="str">
        <f>APENs_summary!K837</f>
        <v>Compressor Engines</v>
      </c>
      <c r="F942" s="76">
        <f>APENs_summary!N837</f>
        <v>0</v>
      </c>
      <c r="G942" s="76">
        <f>APENs_summary!O837</f>
        <v>0</v>
      </c>
      <c r="H942" s="76">
        <f>APENs_summary!P837</f>
        <v>0</v>
      </c>
      <c r="I942" s="76">
        <f>APENs_summary!Q837</f>
        <v>0</v>
      </c>
      <c r="J942" s="76">
        <f>APENs_summary!R837</f>
        <v>9.4500000000000001E-2</v>
      </c>
    </row>
    <row r="943" spans="1:10" x14ac:dyDescent="0.2">
      <c r="A943" s="13" t="s">
        <v>147</v>
      </c>
      <c r="B943" s="272" t="s">
        <v>493</v>
      </c>
      <c r="C943" s="272" t="str">
        <f>APENs_summary!C838</f>
        <v>08045</v>
      </c>
      <c r="D943" s="272" t="str">
        <f>APENs_summary!J838</f>
        <v>20200252</v>
      </c>
      <c r="E943" s="272" t="str">
        <f>APENs_summary!K838</f>
        <v>Compressor Engines</v>
      </c>
      <c r="F943" s="76">
        <f>APENs_summary!N838</f>
        <v>0</v>
      </c>
      <c r="G943" s="76">
        <f>APENs_summary!O838</f>
        <v>0</v>
      </c>
      <c r="H943" s="76">
        <f>APENs_summary!P838</f>
        <v>0</v>
      </c>
      <c r="I943" s="76">
        <f>APENs_summary!Q838</f>
        <v>0</v>
      </c>
      <c r="J943" s="76">
        <f>APENs_summary!R838</f>
        <v>0</v>
      </c>
    </row>
    <row r="944" spans="1:10" x14ac:dyDescent="0.2">
      <c r="A944" s="13" t="s">
        <v>147</v>
      </c>
      <c r="B944" s="272" t="s">
        <v>493</v>
      </c>
      <c r="C944" s="272" t="str">
        <f>APENs_summary!C839</f>
        <v>08045</v>
      </c>
      <c r="D944" s="272" t="str">
        <f>APENs_summary!J839</f>
        <v>20200252</v>
      </c>
      <c r="E944" s="272" t="str">
        <f>APENs_summary!K839</f>
        <v>Compressor Engines</v>
      </c>
      <c r="F944" s="76">
        <f>APENs_summary!N839</f>
        <v>0</v>
      </c>
      <c r="G944" s="76">
        <f>APENs_summary!O839</f>
        <v>0</v>
      </c>
      <c r="H944" s="76">
        <f>APENs_summary!P839</f>
        <v>0</v>
      </c>
      <c r="I944" s="76">
        <f>APENs_summary!Q839</f>
        <v>5.6699999999999997E-3</v>
      </c>
      <c r="J944" s="76">
        <f>APENs_summary!R839</f>
        <v>0</v>
      </c>
    </row>
    <row r="945" spans="1:10" x14ac:dyDescent="0.2">
      <c r="A945" s="13" t="s">
        <v>147</v>
      </c>
      <c r="B945" s="272" t="s">
        <v>493</v>
      </c>
      <c r="C945" s="272" t="str">
        <f>APENs_summary!C840</f>
        <v>08045</v>
      </c>
      <c r="D945" s="272" t="str">
        <f>APENs_summary!J840</f>
        <v>20200252</v>
      </c>
      <c r="E945" s="272" t="str">
        <f>APENs_summary!K840</f>
        <v>Compressor Engines</v>
      </c>
      <c r="F945" s="76">
        <f>APENs_summary!N840</f>
        <v>0</v>
      </c>
      <c r="G945" s="76">
        <f>APENs_summary!O840</f>
        <v>12.9</v>
      </c>
      <c r="H945" s="76">
        <f>APENs_summary!P840</f>
        <v>0</v>
      </c>
      <c r="I945" s="76">
        <f>APENs_summary!Q840</f>
        <v>0</v>
      </c>
      <c r="J945" s="76">
        <f>APENs_summary!R840</f>
        <v>0</v>
      </c>
    </row>
    <row r="946" spans="1:10" x14ac:dyDescent="0.2">
      <c r="A946" s="13" t="s">
        <v>147</v>
      </c>
      <c r="B946" s="272" t="s">
        <v>493</v>
      </c>
      <c r="C946" s="272" t="str">
        <f>APENs_summary!C841</f>
        <v>08045</v>
      </c>
      <c r="D946" s="272" t="str">
        <f>APENs_summary!J841</f>
        <v>20200254</v>
      </c>
      <c r="E946" s="272" t="str">
        <f>APENs_summary!K841</f>
        <v>Compressor Engines</v>
      </c>
      <c r="F946" s="76">
        <f>APENs_summary!N841</f>
        <v>0</v>
      </c>
      <c r="G946" s="76">
        <f>APENs_summary!O841</f>
        <v>0</v>
      </c>
      <c r="H946" s="76">
        <f>APENs_summary!P841</f>
        <v>22.100148000000001</v>
      </c>
      <c r="I946" s="76">
        <f>APENs_summary!Q841</f>
        <v>0</v>
      </c>
      <c r="J946" s="76">
        <f>APENs_summary!R841</f>
        <v>0</v>
      </c>
    </row>
    <row r="947" spans="1:10" x14ac:dyDescent="0.2">
      <c r="A947" s="13" t="s">
        <v>147</v>
      </c>
      <c r="B947" s="272" t="s">
        <v>493</v>
      </c>
      <c r="C947" s="272" t="str">
        <f>APENs_summary!C842</f>
        <v>08045</v>
      </c>
      <c r="D947" s="272" t="str">
        <f>APENs_summary!J842</f>
        <v>20200254</v>
      </c>
      <c r="E947" s="272" t="str">
        <f>APENs_summary!K842</f>
        <v>Compressor Engines</v>
      </c>
      <c r="F947" s="76">
        <f>APENs_summary!N842</f>
        <v>22.100148000000001</v>
      </c>
      <c r="G947" s="76">
        <f>APENs_summary!O842</f>
        <v>0</v>
      </c>
      <c r="H947" s="76">
        <f>APENs_summary!P842</f>
        <v>0</v>
      </c>
      <c r="I947" s="76">
        <f>APENs_summary!Q842</f>
        <v>0</v>
      </c>
      <c r="J947" s="76">
        <f>APENs_summary!R842</f>
        <v>0</v>
      </c>
    </row>
    <row r="948" spans="1:10" x14ac:dyDescent="0.2">
      <c r="A948" s="13" t="s">
        <v>147</v>
      </c>
      <c r="B948" s="272" t="s">
        <v>493</v>
      </c>
      <c r="C948" s="272" t="str">
        <f>APENs_summary!C843</f>
        <v>08045</v>
      </c>
      <c r="D948" s="272" t="str">
        <f>APENs_summary!J843</f>
        <v>20200254</v>
      </c>
      <c r="E948" s="272" t="str">
        <f>APENs_summary!K843</f>
        <v>Compressor Engines</v>
      </c>
      <c r="F948" s="76">
        <f>APENs_summary!N843</f>
        <v>0</v>
      </c>
      <c r="G948" s="76">
        <f>APENs_summary!O843</f>
        <v>11.000178</v>
      </c>
      <c r="H948" s="76">
        <f>APENs_summary!P843</f>
        <v>0</v>
      </c>
      <c r="I948" s="76">
        <f>APENs_summary!Q843</f>
        <v>0</v>
      </c>
      <c r="J948" s="76">
        <f>APENs_summary!R843</f>
        <v>0</v>
      </c>
    </row>
    <row r="949" spans="1:10" x14ac:dyDescent="0.2">
      <c r="A949" s="13" t="s">
        <v>147</v>
      </c>
      <c r="B949" s="272" t="s">
        <v>493</v>
      </c>
      <c r="C949" s="272" t="str">
        <f>APENs_summary!C844</f>
        <v>08045</v>
      </c>
      <c r="D949" s="272" t="str">
        <f>APENs_summary!J844</f>
        <v>20200254</v>
      </c>
      <c r="E949" s="272" t="str">
        <f>APENs_summary!K844</f>
        <v>Compressor Engines</v>
      </c>
      <c r="F949" s="76">
        <f>APENs_summary!N844</f>
        <v>0</v>
      </c>
      <c r="G949" s="76">
        <f>APENs_summary!O844</f>
        <v>0</v>
      </c>
      <c r="H949" s="76">
        <f>APENs_summary!P844</f>
        <v>10.457984</v>
      </c>
      <c r="I949" s="76">
        <f>APENs_summary!Q844</f>
        <v>0</v>
      </c>
      <c r="J949" s="76">
        <f>APENs_summary!R844</f>
        <v>0</v>
      </c>
    </row>
    <row r="950" spans="1:10" x14ac:dyDescent="0.2">
      <c r="A950" s="13" t="s">
        <v>147</v>
      </c>
      <c r="B950" s="272" t="s">
        <v>493</v>
      </c>
      <c r="C950" s="272" t="str">
        <f>APENs_summary!C845</f>
        <v>08045</v>
      </c>
      <c r="D950" s="272" t="str">
        <f>APENs_summary!J845</f>
        <v>20200254</v>
      </c>
      <c r="E950" s="272" t="str">
        <f>APENs_summary!K845</f>
        <v>Compressor Engines</v>
      </c>
      <c r="F950" s="76">
        <f>APENs_summary!N845</f>
        <v>10.457984</v>
      </c>
      <c r="G950" s="76">
        <f>APENs_summary!O845</f>
        <v>0</v>
      </c>
      <c r="H950" s="76">
        <f>APENs_summary!P845</f>
        <v>0</v>
      </c>
      <c r="I950" s="76">
        <f>APENs_summary!Q845</f>
        <v>0</v>
      </c>
      <c r="J950" s="76">
        <f>APENs_summary!R845</f>
        <v>0</v>
      </c>
    </row>
    <row r="951" spans="1:10" x14ac:dyDescent="0.2">
      <c r="A951" s="13" t="s">
        <v>147</v>
      </c>
      <c r="B951" s="272" t="s">
        <v>493</v>
      </c>
      <c r="C951" s="272" t="str">
        <f>APENs_summary!C846</f>
        <v>08045</v>
      </c>
      <c r="D951" s="272" t="str">
        <f>APENs_summary!J846</f>
        <v>20200254</v>
      </c>
      <c r="E951" s="272" t="str">
        <f>APENs_summary!K846</f>
        <v>Compressor Engines</v>
      </c>
      <c r="F951" s="76">
        <f>APENs_summary!N846</f>
        <v>0</v>
      </c>
      <c r="G951" s="76">
        <f>APENs_summary!O846</f>
        <v>2.100263</v>
      </c>
      <c r="H951" s="76">
        <f>APENs_summary!P846</f>
        <v>0</v>
      </c>
      <c r="I951" s="76">
        <f>APENs_summary!Q846</f>
        <v>0</v>
      </c>
      <c r="J951" s="76">
        <f>APENs_summary!R846</f>
        <v>0</v>
      </c>
    </row>
    <row r="952" spans="1:10" x14ac:dyDescent="0.2">
      <c r="A952" s="13" t="s">
        <v>147</v>
      </c>
      <c r="B952" s="272" t="s">
        <v>493</v>
      </c>
      <c r="C952" s="272" t="str">
        <f>APENs_summary!C847</f>
        <v>08045</v>
      </c>
      <c r="D952" s="272" t="str">
        <f>APENs_summary!J847</f>
        <v>20200202</v>
      </c>
      <c r="E952" s="272" t="str">
        <f>APENs_summary!K847</f>
        <v>Compressor Engines</v>
      </c>
      <c r="F952" s="76">
        <f>APENs_summary!N847</f>
        <v>0</v>
      </c>
      <c r="G952" s="76">
        <f>APENs_summary!O847</f>
        <v>0</v>
      </c>
      <c r="H952" s="76">
        <f>APENs_summary!P847</f>
        <v>22.32</v>
      </c>
      <c r="I952" s="76">
        <f>APENs_summary!Q847</f>
        <v>0</v>
      </c>
      <c r="J952" s="76">
        <f>APENs_summary!R847</f>
        <v>0</v>
      </c>
    </row>
    <row r="953" spans="1:10" x14ac:dyDescent="0.2">
      <c r="A953" s="13" t="s">
        <v>147</v>
      </c>
      <c r="B953" s="272" t="s">
        <v>493</v>
      </c>
      <c r="C953" s="272" t="str">
        <f>APENs_summary!C848</f>
        <v>08045</v>
      </c>
      <c r="D953" s="272" t="str">
        <f>APENs_summary!J848</f>
        <v>20200202</v>
      </c>
      <c r="E953" s="272" t="str">
        <f>APENs_summary!K848</f>
        <v>Compressor Engines</v>
      </c>
      <c r="F953" s="76">
        <f>APENs_summary!N848</f>
        <v>10.42</v>
      </c>
      <c r="G953" s="76">
        <f>APENs_summary!O848</f>
        <v>0</v>
      </c>
      <c r="H953" s="76">
        <f>APENs_summary!P848</f>
        <v>0</v>
      </c>
      <c r="I953" s="76">
        <f>APENs_summary!Q848</f>
        <v>0</v>
      </c>
      <c r="J953" s="76">
        <f>APENs_summary!R848</f>
        <v>0</v>
      </c>
    </row>
    <row r="954" spans="1:10" x14ac:dyDescent="0.2">
      <c r="A954" s="13" t="s">
        <v>147</v>
      </c>
      <c r="B954" s="272" t="s">
        <v>493</v>
      </c>
      <c r="C954" s="272" t="str">
        <f>APENs_summary!C849</f>
        <v>08045</v>
      </c>
      <c r="D954" s="272" t="str">
        <f>APENs_summary!J849</f>
        <v>20200202</v>
      </c>
      <c r="E954" s="272" t="str">
        <f>APENs_summary!K849</f>
        <v>Compressor Engines</v>
      </c>
      <c r="F954" s="76">
        <f>APENs_summary!N849</f>
        <v>0</v>
      </c>
      <c r="G954" s="76">
        <f>APENs_summary!O849</f>
        <v>0</v>
      </c>
      <c r="H954" s="76">
        <f>APENs_summary!P849</f>
        <v>0</v>
      </c>
      <c r="I954" s="76">
        <f>APENs_summary!Q849</f>
        <v>0</v>
      </c>
      <c r="J954" s="76">
        <f>APENs_summary!R849</f>
        <v>0.37740000000000001</v>
      </c>
    </row>
    <row r="955" spans="1:10" x14ac:dyDescent="0.2">
      <c r="A955" s="13" t="s">
        <v>147</v>
      </c>
      <c r="B955" s="272" t="s">
        <v>493</v>
      </c>
      <c r="C955" s="272" t="str">
        <f>APENs_summary!C850</f>
        <v>08045</v>
      </c>
      <c r="D955" s="272" t="str">
        <f>APENs_summary!J850</f>
        <v>20200202</v>
      </c>
      <c r="E955" s="272" t="str">
        <f>APENs_summary!K850</f>
        <v>Compressor Engines</v>
      </c>
      <c r="F955" s="76">
        <f>APENs_summary!N850</f>
        <v>0</v>
      </c>
      <c r="G955" s="76">
        <f>APENs_summary!O850</f>
        <v>0</v>
      </c>
      <c r="H955" s="76">
        <f>APENs_summary!P850</f>
        <v>0</v>
      </c>
      <c r="I955" s="76">
        <f>APENs_summary!Q850</f>
        <v>0</v>
      </c>
      <c r="J955" s="76">
        <f>APENs_summary!R850</f>
        <v>0</v>
      </c>
    </row>
    <row r="956" spans="1:10" x14ac:dyDescent="0.2">
      <c r="A956" s="13" t="s">
        <v>147</v>
      </c>
      <c r="B956" s="272" t="s">
        <v>493</v>
      </c>
      <c r="C956" s="272" t="str">
        <f>APENs_summary!C851</f>
        <v>08045</v>
      </c>
      <c r="D956" s="272" t="str">
        <f>APENs_summary!J851</f>
        <v>20200202</v>
      </c>
      <c r="E956" s="272" t="str">
        <f>APENs_summary!K851</f>
        <v>Compressor Engines</v>
      </c>
      <c r="F956" s="76">
        <f>APENs_summary!N851</f>
        <v>0</v>
      </c>
      <c r="G956" s="76">
        <f>APENs_summary!O851</f>
        <v>0</v>
      </c>
      <c r="H956" s="76">
        <f>APENs_summary!P851</f>
        <v>0</v>
      </c>
      <c r="I956" s="76">
        <f>APENs_summary!Q851</f>
        <v>2.2644000000000001E-2</v>
      </c>
      <c r="J956" s="76">
        <f>APENs_summary!R851</f>
        <v>0</v>
      </c>
    </row>
    <row r="957" spans="1:10" x14ac:dyDescent="0.2">
      <c r="A957" s="13" t="s">
        <v>147</v>
      </c>
      <c r="B957" s="272" t="s">
        <v>493</v>
      </c>
      <c r="C957" s="272" t="str">
        <f>APENs_summary!C852</f>
        <v>08045</v>
      </c>
      <c r="D957" s="272" t="str">
        <f>APENs_summary!J852</f>
        <v>20200202</v>
      </c>
      <c r="E957" s="272" t="str">
        <f>APENs_summary!K852</f>
        <v>Compressor Engines</v>
      </c>
      <c r="F957" s="76">
        <f>APENs_summary!N852</f>
        <v>0</v>
      </c>
      <c r="G957" s="76">
        <f>APENs_summary!O852</f>
        <v>14.88</v>
      </c>
      <c r="H957" s="76">
        <f>APENs_summary!P852</f>
        <v>0</v>
      </c>
      <c r="I957" s="76">
        <f>APENs_summary!Q852</f>
        <v>0</v>
      </c>
      <c r="J957" s="76">
        <f>APENs_summary!R852</f>
        <v>0</v>
      </c>
    </row>
    <row r="958" spans="1:10" x14ac:dyDescent="0.2">
      <c r="A958" s="13" t="s">
        <v>147</v>
      </c>
      <c r="B958" s="272" t="s">
        <v>493</v>
      </c>
      <c r="C958" s="272" t="str">
        <f>APENs_summary!C853</f>
        <v>08045</v>
      </c>
      <c r="D958" s="272" t="str">
        <f>APENs_summary!J853</f>
        <v>20200202</v>
      </c>
      <c r="E958" s="272" t="str">
        <f>APENs_summary!K853</f>
        <v>Compressor Engines</v>
      </c>
      <c r="F958" s="76">
        <f>APENs_summary!N853</f>
        <v>0</v>
      </c>
      <c r="G958" s="76">
        <f>APENs_summary!O853</f>
        <v>0</v>
      </c>
      <c r="H958" s="76">
        <f>APENs_summary!P853</f>
        <v>7.42</v>
      </c>
      <c r="I958" s="76">
        <f>APENs_summary!Q853</f>
        <v>0</v>
      </c>
      <c r="J958" s="76">
        <f>APENs_summary!R853</f>
        <v>0</v>
      </c>
    </row>
    <row r="959" spans="1:10" x14ac:dyDescent="0.2">
      <c r="A959" s="13" t="s">
        <v>147</v>
      </c>
      <c r="B959" s="272" t="s">
        <v>493</v>
      </c>
      <c r="C959" s="272" t="str">
        <f>APENs_summary!C854</f>
        <v>08045</v>
      </c>
      <c r="D959" s="272" t="str">
        <f>APENs_summary!J854</f>
        <v>20200202</v>
      </c>
      <c r="E959" s="272" t="str">
        <f>APENs_summary!K854</f>
        <v>Compressor Engines</v>
      </c>
      <c r="F959" s="76">
        <f>APENs_summary!N854</f>
        <v>30.55</v>
      </c>
      <c r="G959" s="76">
        <f>APENs_summary!O854</f>
        <v>0</v>
      </c>
      <c r="H959" s="76">
        <f>APENs_summary!P854</f>
        <v>0</v>
      </c>
      <c r="I959" s="76">
        <f>APENs_summary!Q854</f>
        <v>0</v>
      </c>
      <c r="J959" s="76">
        <f>APENs_summary!R854</f>
        <v>0</v>
      </c>
    </row>
    <row r="960" spans="1:10" x14ac:dyDescent="0.2">
      <c r="A960" s="13" t="s">
        <v>147</v>
      </c>
      <c r="B960" s="272" t="s">
        <v>493</v>
      </c>
      <c r="C960" s="272" t="str">
        <f>APENs_summary!C855</f>
        <v>08045</v>
      </c>
      <c r="D960" s="272" t="str">
        <f>APENs_summary!J855</f>
        <v>20200202</v>
      </c>
      <c r="E960" s="272" t="str">
        <f>APENs_summary!K855</f>
        <v>Compressor Engines</v>
      </c>
      <c r="F960" s="76">
        <f>APENs_summary!N855</f>
        <v>0</v>
      </c>
      <c r="G960" s="76">
        <f>APENs_summary!O855</f>
        <v>0</v>
      </c>
      <c r="H960" s="76">
        <f>APENs_summary!P855</f>
        <v>0</v>
      </c>
      <c r="I960" s="76">
        <f>APENs_summary!Q855</f>
        <v>0</v>
      </c>
      <c r="J960" s="76">
        <f>APENs_summary!R855</f>
        <v>1.3665</v>
      </c>
    </row>
    <row r="961" spans="1:10" x14ac:dyDescent="0.2">
      <c r="A961" s="13" t="s">
        <v>147</v>
      </c>
      <c r="B961" s="272" t="s">
        <v>493</v>
      </c>
      <c r="C961" s="272" t="str">
        <f>APENs_summary!C856</f>
        <v>08045</v>
      </c>
      <c r="D961" s="272" t="str">
        <f>APENs_summary!J856</f>
        <v>20200202</v>
      </c>
      <c r="E961" s="272" t="str">
        <f>APENs_summary!K856</f>
        <v>Compressor Engines</v>
      </c>
      <c r="F961" s="76">
        <f>APENs_summary!N856</f>
        <v>0</v>
      </c>
      <c r="G961" s="76">
        <f>APENs_summary!O856</f>
        <v>0</v>
      </c>
      <c r="H961" s="76">
        <f>APENs_summary!P856</f>
        <v>0</v>
      </c>
      <c r="I961" s="76">
        <f>APENs_summary!Q856</f>
        <v>0</v>
      </c>
      <c r="J961" s="76">
        <f>APENs_summary!R856</f>
        <v>0</v>
      </c>
    </row>
    <row r="962" spans="1:10" x14ac:dyDescent="0.2">
      <c r="A962" s="13" t="s">
        <v>147</v>
      </c>
      <c r="B962" s="272" t="s">
        <v>493</v>
      </c>
      <c r="C962" s="272" t="str">
        <f>APENs_summary!C857</f>
        <v>08045</v>
      </c>
      <c r="D962" s="272" t="str">
        <f>APENs_summary!J857</f>
        <v>20200202</v>
      </c>
      <c r="E962" s="272" t="str">
        <f>APENs_summary!K857</f>
        <v>Compressor Engines</v>
      </c>
      <c r="F962" s="76">
        <f>APENs_summary!N857</f>
        <v>0</v>
      </c>
      <c r="G962" s="76">
        <f>APENs_summary!O857</f>
        <v>0</v>
      </c>
      <c r="H962" s="76">
        <f>APENs_summary!P857</f>
        <v>0</v>
      </c>
      <c r="I962" s="76">
        <f>APENs_summary!Q857</f>
        <v>8.1989999999999993E-2</v>
      </c>
      <c r="J962" s="76">
        <f>APENs_summary!R857</f>
        <v>0</v>
      </c>
    </row>
    <row r="963" spans="1:10" x14ac:dyDescent="0.2">
      <c r="A963" s="13" t="s">
        <v>147</v>
      </c>
      <c r="B963" s="272" t="s">
        <v>493</v>
      </c>
      <c r="C963" s="272" t="str">
        <f>APENs_summary!C858</f>
        <v>08045</v>
      </c>
      <c r="D963" s="272" t="str">
        <f>APENs_summary!J858</f>
        <v>20200202</v>
      </c>
      <c r="E963" s="272" t="str">
        <f>APENs_summary!K858</f>
        <v>Compressor Engines</v>
      </c>
      <c r="F963" s="76">
        <f>APENs_summary!N858</f>
        <v>0</v>
      </c>
      <c r="G963" s="76">
        <f>APENs_summary!O858</f>
        <v>8.73</v>
      </c>
      <c r="H963" s="76">
        <f>APENs_summary!P858</f>
        <v>0</v>
      </c>
      <c r="I963" s="76">
        <f>APENs_summary!Q858</f>
        <v>0</v>
      </c>
      <c r="J963" s="76">
        <f>APENs_summary!R858</f>
        <v>0</v>
      </c>
    </row>
    <row r="964" spans="1:10" x14ac:dyDescent="0.2">
      <c r="A964" s="13" t="s">
        <v>147</v>
      </c>
      <c r="B964" s="272" t="s">
        <v>493</v>
      </c>
      <c r="C964" s="272" t="str">
        <f>APENs_summary!C859</f>
        <v>08045</v>
      </c>
      <c r="D964" s="272" t="str">
        <f>APENs_summary!J859</f>
        <v>20200202</v>
      </c>
      <c r="E964" s="272" t="str">
        <f>APENs_summary!K859</f>
        <v>Compressor Engines</v>
      </c>
      <c r="F964" s="76">
        <f>APENs_summary!N859</f>
        <v>0</v>
      </c>
      <c r="G964" s="76">
        <f>APENs_summary!O859</f>
        <v>0</v>
      </c>
      <c r="H964" s="76">
        <f>APENs_summary!P859</f>
        <v>7.41</v>
      </c>
      <c r="I964" s="76">
        <f>APENs_summary!Q859</f>
        <v>0</v>
      </c>
      <c r="J964" s="76">
        <f>APENs_summary!R859</f>
        <v>0</v>
      </c>
    </row>
    <row r="965" spans="1:10" x14ac:dyDescent="0.2">
      <c r="A965" s="13" t="s">
        <v>147</v>
      </c>
      <c r="B965" s="272" t="s">
        <v>493</v>
      </c>
      <c r="C965" s="272" t="str">
        <f>APENs_summary!C860</f>
        <v>08045</v>
      </c>
      <c r="D965" s="272" t="str">
        <f>APENs_summary!J860</f>
        <v>20200202</v>
      </c>
      <c r="E965" s="272" t="str">
        <f>APENs_summary!K860</f>
        <v>Compressor Engines</v>
      </c>
      <c r="F965" s="76">
        <f>APENs_summary!N860</f>
        <v>30.53</v>
      </c>
      <c r="G965" s="76">
        <f>APENs_summary!O860</f>
        <v>0</v>
      </c>
      <c r="H965" s="76">
        <f>APENs_summary!P860</f>
        <v>0</v>
      </c>
      <c r="I965" s="76">
        <f>APENs_summary!Q860</f>
        <v>0</v>
      </c>
      <c r="J965" s="76">
        <f>APENs_summary!R860</f>
        <v>0</v>
      </c>
    </row>
    <row r="966" spans="1:10" x14ac:dyDescent="0.2">
      <c r="A966" s="13" t="s">
        <v>147</v>
      </c>
      <c r="B966" s="272" t="s">
        <v>493</v>
      </c>
      <c r="C966" s="272" t="str">
        <f>APENs_summary!C861</f>
        <v>08045</v>
      </c>
      <c r="D966" s="272" t="str">
        <f>APENs_summary!J861</f>
        <v>20200202</v>
      </c>
      <c r="E966" s="272" t="str">
        <f>APENs_summary!K861</f>
        <v>Compressor Engines</v>
      </c>
      <c r="F966" s="76">
        <f>APENs_summary!N861</f>
        <v>0</v>
      </c>
      <c r="G966" s="76">
        <f>APENs_summary!O861</f>
        <v>0</v>
      </c>
      <c r="H966" s="76">
        <f>APENs_summary!P861</f>
        <v>0</v>
      </c>
      <c r="I966" s="76">
        <f>APENs_summary!Q861</f>
        <v>0</v>
      </c>
      <c r="J966" s="76">
        <f>APENs_summary!R861</f>
        <v>1.3665</v>
      </c>
    </row>
    <row r="967" spans="1:10" x14ac:dyDescent="0.2">
      <c r="A967" s="13" t="s">
        <v>147</v>
      </c>
      <c r="B967" s="272" t="s">
        <v>493</v>
      </c>
      <c r="C967" s="272" t="str">
        <f>APENs_summary!C862</f>
        <v>08045</v>
      </c>
      <c r="D967" s="272" t="str">
        <f>APENs_summary!J862</f>
        <v>20200202</v>
      </c>
      <c r="E967" s="272" t="str">
        <f>APENs_summary!K862</f>
        <v>Compressor Engines</v>
      </c>
      <c r="F967" s="76">
        <f>APENs_summary!N862</f>
        <v>0</v>
      </c>
      <c r="G967" s="76">
        <f>APENs_summary!O862</f>
        <v>0</v>
      </c>
      <c r="H967" s="76">
        <f>APENs_summary!P862</f>
        <v>0</v>
      </c>
      <c r="I967" s="76">
        <f>APENs_summary!Q862</f>
        <v>0</v>
      </c>
      <c r="J967" s="76">
        <f>APENs_summary!R862</f>
        <v>0</v>
      </c>
    </row>
    <row r="968" spans="1:10" x14ac:dyDescent="0.2">
      <c r="A968" s="13" t="s">
        <v>147</v>
      </c>
      <c r="B968" s="272" t="s">
        <v>493</v>
      </c>
      <c r="C968" s="272" t="str">
        <f>APENs_summary!C863</f>
        <v>08045</v>
      </c>
      <c r="D968" s="272" t="str">
        <f>APENs_summary!J863</f>
        <v>20200202</v>
      </c>
      <c r="E968" s="272" t="str">
        <f>APENs_summary!K863</f>
        <v>Compressor Engines</v>
      </c>
      <c r="F968" s="76">
        <f>APENs_summary!N863</f>
        <v>0</v>
      </c>
      <c r="G968" s="76">
        <f>APENs_summary!O863</f>
        <v>0</v>
      </c>
      <c r="H968" s="76">
        <f>APENs_summary!P863</f>
        <v>0</v>
      </c>
      <c r="I968" s="76">
        <f>APENs_summary!Q863</f>
        <v>8.1989999999999993E-2</v>
      </c>
      <c r="J968" s="76">
        <f>APENs_summary!R863</f>
        <v>0</v>
      </c>
    </row>
    <row r="969" spans="1:10" x14ac:dyDescent="0.2">
      <c r="A969" s="13" t="s">
        <v>147</v>
      </c>
      <c r="B969" s="272" t="s">
        <v>493</v>
      </c>
      <c r="C969" s="272" t="str">
        <f>APENs_summary!C864</f>
        <v>08045</v>
      </c>
      <c r="D969" s="272" t="str">
        <f>APENs_summary!J864</f>
        <v>20200202</v>
      </c>
      <c r="E969" s="272" t="str">
        <f>APENs_summary!K864</f>
        <v>Compressor Engines</v>
      </c>
      <c r="F969" s="76">
        <f>APENs_summary!N864</f>
        <v>0</v>
      </c>
      <c r="G969" s="76">
        <f>APENs_summary!O864</f>
        <v>8.7200000000000006</v>
      </c>
      <c r="H969" s="76">
        <f>APENs_summary!P864</f>
        <v>0</v>
      </c>
      <c r="I969" s="76">
        <f>APENs_summary!Q864</f>
        <v>0</v>
      </c>
      <c r="J969" s="76">
        <f>APENs_summary!R864</f>
        <v>0</v>
      </c>
    </row>
    <row r="970" spans="1:10" x14ac:dyDescent="0.2">
      <c r="A970" s="13" t="s">
        <v>147</v>
      </c>
      <c r="B970" s="272" t="s">
        <v>493</v>
      </c>
      <c r="C970" s="272" t="str">
        <f>APENs_summary!C865</f>
        <v>08045</v>
      </c>
      <c r="D970" s="272" t="str">
        <f>APENs_summary!J865</f>
        <v>20200202</v>
      </c>
      <c r="E970" s="272" t="str">
        <f>APENs_summary!K865</f>
        <v>Compressor Engines</v>
      </c>
      <c r="F970" s="76">
        <f>APENs_summary!N865</f>
        <v>0</v>
      </c>
      <c r="G970" s="76">
        <f>APENs_summary!O865</f>
        <v>0</v>
      </c>
      <c r="H970" s="76">
        <f>APENs_summary!P865</f>
        <v>29.2</v>
      </c>
      <c r="I970" s="76">
        <f>APENs_summary!Q865</f>
        <v>0</v>
      </c>
      <c r="J970" s="76">
        <f>APENs_summary!R865</f>
        <v>0</v>
      </c>
    </row>
    <row r="971" spans="1:10" x14ac:dyDescent="0.2">
      <c r="A971" s="13" t="s">
        <v>147</v>
      </c>
      <c r="B971" s="272" t="s">
        <v>493</v>
      </c>
      <c r="C971" s="272" t="str">
        <f>APENs_summary!C866</f>
        <v>08045</v>
      </c>
      <c r="D971" s="272" t="str">
        <f>APENs_summary!J866</f>
        <v>20200202</v>
      </c>
      <c r="E971" s="272" t="str">
        <f>APENs_summary!K866</f>
        <v>Compressor Engines</v>
      </c>
      <c r="F971" s="76">
        <f>APENs_summary!N866</f>
        <v>20.48</v>
      </c>
      <c r="G971" s="76">
        <f>APENs_summary!O866</f>
        <v>0</v>
      </c>
      <c r="H971" s="76">
        <f>APENs_summary!P866</f>
        <v>0</v>
      </c>
      <c r="I971" s="76">
        <f>APENs_summary!Q866</f>
        <v>0</v>
      </c>
      <c r="J971" s="76">
        <f>APENs_summary!R866</f>
        <v>0</v>
      </c>
    </row>
    <row r="972" spans="1:10" x14ac:dyDescent="0.2">
      <c r="A972" s="13" t="s">
        <v>147</v>
      </c>
      <c r="B972" s="272" t="s">
        <v>493</v>
      </c>
      <c r="C972" s="272" t="str">
        <f>APENs_summary!C867</f>
        <v>08045</v>
      </c>
      <c r="D972" s="272" t="str">
        <f>APENs_summary!J867</f>
        <v>20200202</v>
      </c>
      <c r="E972" s="272" t="str">
        <f>APENs_summary!K867</f>
        <v>Compressor Engines</v>
      </c>
      <c r="F972" s="76">
        <f>APENs_summary!N867</f>
        <v>0</v>
      </c>
      <c r="G972" s="76">
        <f>APENs_summary!O867</f>
        <v>0</v>
      </c>
      <c r="H972" s="76">
        <f>APENs_summary!P867</f>
        <v>0</v>
      </c>
      <c r="I972" s="76">
        <f>APENs_summary!Q867</f>
        <v>0</v>
      </c>
      <c r="J972" s="76">
        <f>APENs_summary!R867</f>
        <v>0.9425</v>
      </c>
    </row>
    <row r="973" spans="1:10" x14ac:dyDescent="0.2">
      <c r="A973" s="13" t="s">
        <v>147</v>
      </c>
      <c r="B973" s="272" t="s">
        <v>493</v>
      </c>
      <c r="C973" s="272" t="str">
        <f>APENs_summary!C868</f>
        <v>08045</v>
      </c>
      <c r="D973" s="272" t="str">
        <f>APENs_summary!J868</f>
        <v>20200202</v>
      </c>
      <c r="E973" s="272" t="str">
        <f>APENs_summary!K868</f>
        <v>Compressor Engines</v>
      </c>
      <c r="F973" s="76">
        <f>APENs_summary!N868</f>
        <v>0</v>
      </c>
      <c r="G973" s="76">
        <f>APENs_summary!O868</f>
        <v>0</v>
      </c>
      <c r="H973" s="76">
        <f>APENs_summary!P868</f>
        <v>0</v>
      </c>
      <c r="I973" s="76">
        <f>APENs_summary!Q868</f>
        <v>0</v>
      </c>
      <c r="J973" s="76">
        <f>APENs_summary!R868</f>
        <v>0</v>
      </c>
    </row>
    <row r="974" spans="1:10" x14ac:dyDescent="0.2">
      <c r="A974" s="13" t="s">
        <v>147</v>
      </c>
      <c r="B974" s="272" t="s">
        <v>493</v>
      </c>
      <c r="C974" s="272" t="str">
        <f>APENs_summary!C869</f>
        <v>08045</v>
      </c>
      <c r="D974" s="272" t="str">
        <f>APENs_summary!J869</f>
        <v>20200202</v>
      </c>
      <c r="E974" s="272" t="str">
        <f>APENs_summary!K869</f>
        <v>Compressor Engines</v>
      </c>
      <c r="F974" s="76">
        <f>APENs_summary!N869</f>
        <v>0</v>
      </c>
      <c r="G974" s="76">
        <f>APENs_summary!O869</f>
        <v>0</v>
      </c>
      <c r="H974" s="76">
        <f>APENs_summary!P869</f>
        <v>0</v>
      </c>
      <c r="I974" s="76">
        <f>APENs_summary!Q869</f>
        <v>5.6550000000000003E-2</v>
      </c>
      <c r="J974" s="76">
        <f>APENs_summary!R869</f>
        <v>0</v>
      </c>
    </row>
    <row r="975" spans="1:10" x14ac:dyDescent="0.2">
      <c r="A975" s="13" t="s">
        <v>147</v>
      </c>
      <c r="B975" s="272" t="s">
        <v>493</v>
      </c>
      <c r="C975" s="272" t="str">
        <f>APENs_summary!C870</f>
        <v>08045</v>
      </c>
      <c r="D975" s="272" t="str">
        <f>APENs_summary!J870</f>
        <v>20200202</v>
      </c>
      <c r="E975" s="272" t="str">
        <f>APENs_summary!K870</f>
        <v>Compressor Engines</v>
      </c>
      <c r="F975" s="76">
        <f>APENs_summary!N870</f>
        <v>0</v>
      </c>
      <c r="G975" s="76">
        <f>APENs_summary!O870</f>
        <v>25.14</v>
      </c>
      <c r="H975" s="76">
        <f>APENs_summary!P870</f>
        <v>0</v>
      </c>
      <c r="I975" s="76">
        <f>APENs_summary!Q870</f>
        <v>0</v>
      </c>
      <c r="J975" s="76">
        <f>APENs_summary!R870</f>
        <v>0</v>
      </c>
    </row>
    <row r="976" spans="1:10" x14ac:dyDescent="0.2">
      <c r="A976" s="13" t="s">
        <v>147</v>
      </c>
      <c r="B976" s="272" t="s">
        <v>493</v>
      </c>
      <c r="C976" s="272" t="str">
        <f>APENs_summary!C871</f>
        <v>08045</v>
      </c>
      <c r="D976" s="272" t="str">
        <f>APENs_summary!J871</f>
        <v>31000228</v>
      </c>
      <c r="E976" s="272" t="str">
        <f>APENs_summary!K871</f>
        <v>Glycol Dehydrator</v>
      </c>
      <c r="F976" s="76">
        <f>APENs_summary!N871</f>
        <v>0</v>
      </c>
      <c r="G976" s="76">
        <f>APENs_summary!O871</f>
        <v>34.799999999999997</v>
      </c>
      <c r="H976" s="76">
        <f>APENs_summary!P871</f>
        <v>0</v>
      </c>
      <c r="I976" s="76">
        <f>APENs_summary!Q871</f>
        <v>0</v>
      </c>
      <c r="J976" s="76">
        <f>APENs_summary!R871</f>
        <v>0</v>
      </c>
    </row>
    <row r="977" spans="1:10" x14ac:dyDescent="0.2">
      <c r="A977" s="13" t="s">
        <v>147</v>
      </c>
      <c r="B977" s="272" t="s">
        <v>493</v>
      </c>
      <c r="C977" s="272" t="str">
        <f>APENs_summary!C872</f>
        <v>08045</v>
      </c>
      <c r="D977" s="272" t="str">
        <f>APENs_summary!J872</f>
        <v>31088801</v>
      </c>
      <c r="E977" s="272" t="str">
        <f>APENs_summary!K872</f>
        <v>Permitted Fugitives</v>
      </c>
      <c r="F977" s="76">
        <f>APENs_summary!N872</f>
        <v>0</v>
      </c>
      <c r="G977" s="76">
        <f>APENs_summary!O872</f>
        <v>8.39</v>
      </c>
      <c r="H977" s="76">
        <f>APENs_summary!P872</f>
        <v>0</v>
      </c>
      <c r="I977" s="76">
        <f>APENs_summary!Q872</f>
        <v>0</v>
      </c>
      <c r="J977" s="76">
        <f>APENs_summary!R872</f>
        <v>0</v>
      </c>
    </row>
    <row r="978" spans="1:10" x14ac:dyDescent="0.2">
      <c r="A978" s="13" t="s">
        <v>147</v>
      </c>
      <c r="B978" s="272" t="s">
        <v>493</v>
      </c>
      <c r="C978" s="272" t="str">
        <f>APENs_summary!C873</f>
        <v>08045</v>
      </c>
      <c r="D978" s="272" t="str">
        <f>APENs_summary!J873</f>
        <v>20200202</v>
      </c>
      <c r="E978" s="272" t="str">
        <f>APENs_summary!K873</f>
        <v>Compressor Engines</v>
      </c>
      <c r="F978" s="76">
        <f>APENs_summary!N873</f>
        <v>0</v>
      </c>
      <c r="G978" s="76">
        <f>APENs_summary!O873</f>
        <v>0</v>
      </c>
      <c r="H978" s="76">
        <f>APENs_summary!P873</f>
        <v>4.8</v>
      </c>
      <c r="I978" s="76">
        <f>APENs_summary!Q873</f>
        <v>0</v>
      </c>
      <c r="J978" s="76">
        <f>APENs_summary!R873</f>
        <v>0</v>
      </c>
    </row>
    <row r="979" spans="1:10" x14ac:dyDescent="0.2">
      <c r="A979" s="13" t="s">
        <v>147</v>
      </c>
      <c r="B979" s="272" t="s">
        <v>493</v>
      </c>
      <c r="C979" s="272" t="str">
        <f>APENs_summary!C874</f>
        <v>08045</v>
      </c>
      <c r="D979" s="272" t="str">
        <f>APENs_summary!J874</f>
        <v>20200202</v>
      </c>
      <c r="E979" s="272" t="str">
        <f>APENs_summary!K874</f>
        <v>Compressor Engines</v>
      </c>
      <c r="F979" s="76">
        <f>APENs_summary!N874</f>
        <v>10.1</v>
      </c>
      <c r="G979" s="76">
        <f>APENs_summary!O874</f>
        <v>0</v>
      </c>
      <c r="H979" s="76">
        <f>APENs_summary!P874</f>
        <v>0</v>
      </c>
      <c r="I979" s="76">
        <f>APENs_summary!Q874</f>
        <v>0</v>
      </c>
      <c r="J979" s="76">
        <f>APENs_summary!R874</f>
        <v>0</v>
      </c>
    </row>
    <row r="980" spans="1:10" x14ac:dyDescent="0.2">
      <c r="A980" s="13" t="s">
        <v>147</v>
      </c>
      <c r="B980" s="272" t="s">
        <v>493</v>
      </c>
      <c r="C980" s="272" t="str">
        <f>APENs_summary!C875</f>
        <v>08045</v>
      </c>
      <c r="D980" s="272" t="str">
        <f>APENs_summary!J875</f>
        <v>20200202</v>
      </c>
      <c r="E980" s="272" t="str">
        <f>APENs_summary!K875</f>
        <v>Compressor Engines</v>
      </c>
      <c r="F980" s="76">
        <f>APENs_summary!N875</f>
        <v>0</v>
      </c>
      <c r="G980" s="76">
        <f>APENs_summary!O875</f>
        <v>0</v>
      </c>
      <c r="H980" s="76">
        <f>APENs_summary!P875</f>
        <v>0</v>
      </c>
      <c r="I980" s="76">
        <f>APENs_summary!Q875</f>
        <v>0</v>
      </c>
      <c r="J980" s="76">
        <f>APENs_summary!R875</f>
        <v>0.23</v>
      </c>
    </row>
    <row r="981" spans="1:10" x14ac:dyDescent="0.2">
      <c r="A981" s="13" t="s">
        <v>147</v>
      </c>
      <c r="B981" s="272" t="s">
        <v>493</v>
      </c>
      <c r="C981" s="272" t="str">
        <f>APENs_summary!C876</f>
        <v>08045</v>
      </c>
      <c r="D981" s="272" t="str">
        <f>APENs_summary!J876</f>
        <v>20200202</v>
      </c>
      <c r="E981" s="272" t="str">
        <f>APENs_summary!K876</f>
        <v>Compressor Engines</v>
      </c>
      <c r="F981" s="76">
        <f>APENs_summary!N876</f>
        <v>0</v>
      </c>
      <c r="G981" s="76">
        <f>APENs_summary!O876</f>
        <v>0</v>
      </c>
      <c r="H981" s="76">
        <f>APENs_summary!P876</f>
        <v>0</v>
      </c>
      <c r="I981" s="76">
        <f>APENs_summary!Q876</f>
        <v>0</v>
      </c>
      <c r="J981" s="76">
        <f>APENs_summary!R876</f>
        <v>0</v>
      </c>
    </row>
    <row r="982" spans="1:10" x14ac:dyDescent="0.2">
      <c r="A982" s="13" t="s">
        <v>147</v>
      </c>
      <c r="B982" s="272" t="s">
        <v>493</v>
      </c>
      <c r="C982" s="272" t="str">
        <f>APENs_summary!C877</f>
        <v>08045</v>
      </c>
      <c r="D982" s="272" t="str">
        <f>APENs_summary!J877</f>
        <v>20200202</v>
      </c>
      <c r="E982" s="272" t="str">
        <f>APENs_summary!K877</f>
        <v>Compressor Engines</v>
      </c>
      <c r="F982" s="76">
        <f>APENs_summary!N877</f>
        <v>0</v>
      </c>
      <c r="G982" s="76">
        <f>APENs_summary!O877</f>
        <v>0</v>
      </c>
      <c r="H982" s="76">
        <f>APENs_summary!P877</f>
        <v>0</v>
      </c>
      <c r="I982" s="76">
        <f>APENs_summary!Q877</f>
        <v>1.38E-2</v>
      </c>
      <c r="J982" s="76">
        <f>APENs_summary!R877</f>
        <v>0</v>
      </c>
    </row>
    <row r="983" spans="1:10" x14ac:dyDescent="0.2">
      <c r="A983" s="13" t="s">
        <v>147</v>
      </c>
      <c r="B983" s="272" t="s">
        <v>493</v>
      </c>
      <c r="C983" s="272" t="str">
        <f>APENs_summary!C878</f>
        <v>08045</v>
      </c>
      <c r="D983" s="272" t="str">
        <f>APENs_summary!J878</f>
        <v>20200202</v>
      </c>
      <c r="E983" s="272" t="str">
        <f>APENs_summary!K878</f>
        <v>Compressor Engines</v>
      </c>
      <c r="F983" s="76">
        <f>APENs_summary!N878</f>
        <v>0</v>
      </c>
      <c r="G983" s="76">
        <f>APENs_summary!O878</f>
        <v>8.4</v>
      </c>
      <c r="H983" s="76">
        <f>APENs_summary!P878</f>
        <v>0</v>
      </c>
      <c r="I983" s="76">
        <f>APENs_summary!Q878</f>
        <v>0</v>
      </c>
      <c r="J983" s="76">
        <f>APENs_summary!R878</f>
        <v>0</v>
      </c>
    </row>
    <row r="984" spans="1:10" x14ac:dyDescent="0.2">
      <c r="A984" s="13" t="s">
        <v>147</v>
      </c>
      <c r="B984" s="272" t="s">
        <v>493</v>
      </c>
      <c r="C984" s="272" t="str">
        <f>APENs_summary!C879</f>
        <v>08045</v>
      </c>
      <c r="D984" s="272" t="str">
        <f>APENs_summary!J879</f>
        <v>20200202</v>
      </c>
      <c r="E984" s="272" t="str">
        <f>APENs_summary!K879</f>
        <v>Compressor Engines</v>
      </c>
      <c r="F984" s="76">
        <f>APENs_summary!N879</f>
        <v>0</v>
      </c>
      <c r="G984" s="76">
        <f>APENs_summary!O879</f>
        <v>0</v>
      </c>
      <c r="H984" s="76">
        <f>APENs_summary!P879</f>
        <v>4.8</v>
      </c>
      <c r="I984" s="76">
        <f>APENs_summary!Q879</f>
        <v>0</v>
      </c>
      <c r="J984" s="76">
        <f>APENs_summary!R879</f>
        <v>0</v>
      </c>
    </row>
    <row r="985" spans="1:10" x14ac:dyDescent="0.2">
      <c r="A985" s="13" t="s">
        <v>147</v>
      </c>
      <c r="B985" s="272" t="s">
        <v>493</v>
      </c>
      <c r="C985" s="272" t="str">
        <f>APENs_summary!C880</f>
        <v>08045</v>
      </c>
      <c r="D985" s="272" t="str">
        <f>APENs_summary!J880</f>
        <v>20200202</v>
      </c>
      <c r="E985" s="272" t="str">
        <f>APENs_summary!K880</f>
        <v>Compressor Engines</v>
      </c>
      <c r="F985" s="76">
        <f>APENs_summary!N880</f>
        <v>10.1</v>
      </c>
      <c r="G985" s="76">
        <f>APENs_summary!O880</f>
        <v>0</v>
      </c>
      <c r="H985" s="76">
        <f>APENs_summary!P880</f>
        <v>0</v>
      </c>
      <c r="I985" s="76">
        <f>APENs_summary!Q880</f>
        <v>0</v>
      </c>
      <c r="J985" s="76">
        <f>APENs_summary!R880</f>
        <v>0</v>
      </c>
    </row>
    <row r="986" spans="1:10" x14ac:dyDescent="0.2">
      <c r="A986" s="13" t="s">
        <v>147</v>
      </c>
      <c r="B986" s="272" t="s">
        <v>493</v>
      </c>
      <c r="C986" s="272" t="str">
        <f>APENs_summary!C881</f>
        <v>08045</v>
      </c>
      <c r="D986" s="272" t="str">
        <f>APENs_summary!J881</f>
        <v>20200202</v>
      </c>
      <c r="E986" s="272" t="str">
        <f>APENs_summary!K881</f>
        <v>Compressor Engines</v>
      </c>
      <c r="F986" s="76">
        <f>APENs_summary!N881</f>
        <v>0</v>
      </c>
      <c r="G986" s="76">
        <f>APENs_summary!O881</f>
        <v>0</v>
      </c>
      <c r="H986" s="76">
        <f>APENs_summary!P881</f>
        <v>0</v>
      </c>
      <c r="I986" s="76">
        <f>APENs_summary!Q881</f>
        <v>0</v>
      </c>
      <c r="J986" s="76">
        <f>APENs_summary!R881</f>
        <v>0.23</v>
      </c>
    </row>
    <row r="987" spans="1:10" x14ac:dyDescent="0.2">
      <c r="A987" s="13" t="s">
        <v>147</v>
      </c>
      <c r="B987" s="272" t="s">
        <v>493</v>
      </c>
      <c r="C987" s="272" t="str">
        <f>APENs_summary!C882</f>
        <v>08045</v>
      </c>
      <c r="D987" s="272" t="str">
        <f>APENs_summary!J882</f>
        <v>20200202</v>
      </c>
      <c r="E987" s="272" t="str">
        <f>APENs_summary!K882</f>
        <v>Compressor Engines</v>
      </c>
      <c r="F987" s="76">
        <f>APENs_summary!N882</f>
        <v>0</v>
      </c>
      <c r="G987" s="76">
        <f>APENs_summary!O882</f>
        <v>0</v>
      </c>
      <c r="H987" s="76">
        <f>APENs_summary!P882</f>
        <v>0</v>
      </c>
      <c r="I987" s="76">
        <f>APENs_summary!Q882</f>
        <v>0</v>
      </c>
      <c r="J987" s="76">
        <f>APENs_summary!R882</f>
        <v>0</v>
      </c>
    </row>
    <row r="988" spans="1:10" x14ac:dyDescent="0.2">
      <c r="A988" s="13" t="s">
        <v>147</v>
      </c>
      <c r="B988" s="272" t="s">
        <v>493</v>
      </c>
      <c r="C988" s="272" t="str">
        <f>APENs_summary!C883</f>
        <v>08045</v>
      </c>
      <c r="D988" s="272" t="str">
        <f>APENs_summary!J883</f>
        <v>20200202</v>
      </c>
      <c r="E988" s="272" t="str">
        <f>APENs_summary!K883</f>
        <v>Compressor Engines</v>
      </c>
      <c r="F988" s="76">
        <f>APENs_summary!N883</f>
        <v>0</v>
      </c>
      <c r="G988" s="76">
        <f>APENs_summary!O883</f>
        <v>0</v>
      </c>
      <c r="H988" s="76">
        <f>APENs_summary!P883</f>
        <v>0</v>
      </c>
      <c r="I988" s="76">
        <f>APENs_summary!Q883</f>
        <v>1.38E-2</v>
      </c>
      <c r="J988" s="76">
        <f>APENs_summary!R883</f>
        <v>0</v>
      </c>
    </row>
    <row r="989" spans="1:10" x14ac:dyDescent="0.2">
      <c r="A989" s="13" t="s">
        <v>147</v>
      </c>
      <c r="B989" s="272" t="s">
        <v>493</v>
      </c>
      <c r="C989" s="272" t="str">
        <f>APENs_summary!C884</f>
        <v>08045</v>
      </c>
      <c r="D989" s="272" t="str">
        <f>APENs_summary!J884</f>
        <v>20200202</v>
      </c>
      <c r="E989" s="272" t="str">
        <f>APENs_summary!K884</f>
        <v>Compressor Engines</v>
      </c>
      <c r="F989" s="76">
        <f>APENs_summary!N884</f>
        <v>0</v>
      </c>
      <c r="G989" s="76">
        <f>APENs_summary!O884</f>
        <v>8.4</v>
      </c>
      <c r="H989" s="76">
        <f>APENs_summary!P884</f>
        <v>0</v>
      </c>
      <c r="I989" s="76">
        <f>APENs_summary!Q884</f>
        <v>0</v>
      </c>
      <c r="J989" s="76">
        <f>APENs_summary!R884</f>
        <v>0</v>
      </c>
    </row>
    <row r="990" spans="1:10" x14ac:dyDescent="0.2">
      <c r="A990" s="13" t="s">
        <v>147</v>
      </c>
      <c r="B990" s="272" t="s">
        <v>493</v>
      </c>
      <c r="C990" s="272" t="str">
        <f>APENs_summary!C885</f>
        <v>08045</v>
      </c>
      <c r="D990" s="272" t="str">
        <f>APENs_summary!J885</f>
        <v>20200202</v>
      </c>
      <c r="E990" s="272" t="str">
        <f>APENs_summary!K885</f>
        <v>Compressor Engines</v>
      </c>
      <c r="F990" s="76">
        <f>APENs_summary!N885</f>
        <v>0</v>
      </c>
      <c r="G990" s="76">
        <f>APENs_summary!O885</f>
        <v>0</v>
      </c>
      <c r="H990" s="76">
        <f>APENs_summary!P885</f>
        <v>8.8000000000000007</v>
      </c>
      <c r="I990" s="76">
        <f>APENs_summary!Q885</f>
        <v>0</v>
      </c>
      <c r="J990" s="76">
        <f>APENs_summary!R885</f>
        <v>0</v>
      </c>
    </row>
    <row r="991" spans="1:10" x14ac:dyDescent="0.2">
      <c r="A991" s="13" t="s">
        <v>147</v>
      </c>
      <c r="B991" s="272" t="s">
        <v>493</v>
      </c>
      <c r="C991" s="272" t="str">
        <f>APENs_summary!C886</f>
        <v>08045</v>
      </c>
      <c r="D991" s="272" t="str">
        <f>APENs_summary!J886</f>
        <v>20200202</v>
      </c>
      <c r="E991" s="272" t="str">
        <f>APENs_summary!K886</f>
        <v>Compressor Engines</v>
      </c>
      <c r="F991" s="76">
        <f>APENs_summary!N886</f>
        <v>10.1</v>
      </c>
      <c r="G991" s="76">
        <f>APENs_summary!O886</f>
        <v>0</v>
      </c>
      <c r="H991" s="76">
        <f>APENs_summary!P886</f>
        <v>0</v>
      </c>
      <c r="I991" s="76">
        <f>APENs_summary!Q886</f>
        <v>0</v>
      </c>
      <c r="J991" s="76">
        <f>APENs_summary!R886</f>
        <v>0</v>
      </c>
    </row>
    <row r="992" spans="1:10" x14ac:dyDescent="0.2">
      <c r="A992" s="13" t="s">
        <v>147</v>
      </c>
      <c r="B992" s="272" t="s">
        <v>493</v>
      </c>
      <c r="C992" s="272" t="str">
        <f>APENs_summary!C887</f>
        <v>08045</v>
      </c>
      <c r="D992" s="272" t="str">
        <f>APENs_summary!J887</f>
        <v>20200202</v>
      </c>
      <c r="E992" s="272" t="str">
        <f>APENs_summary!K887</f>
        <v>Compressor Engines</v>
      </c>
      <c r="F992" s="76">
        <f>APENs_summary!N887</f>
        <v>0</v>
      </c>
      <c r="G992" s="76">
        <f>APENs_summary!O887</f>
        <v>0</v>
      </c>
      <c r="H992" s="76">
        <f>APENs_summary!P887</f>
        <v>0</v>
      </c>
      <c r="I992" s="76">
        <f>APENs_summary!Q887</f>
        <v>0</v>
      </c>
      <c r="J992" s="76">
        <f>APENs_summary!R887</f>
        <v>1.160005</v>
      </c>
    </row>
    <row r="993" spans="1:10" x14ac:dyDescent="0.2">
      <c r="A993" s="13" t="s">
        <v>147</v>
      </c>
      <c r="B993" s="272" t="s">
        <v>493</v>
      </c>
      <c r="C993" s="272" t="str">
        <f>APENs_summary!C888</f>
        <v>08045</v>
      </c>
      <c r="D993" s="272" t="str">
        <f>APENs_summary!J888</f>
        <v>20200202</v>
      </c>
      <c r="E993" s="272" t="str">
        <f>APENs_summary!K888</f>
        <v>Compressor Engines</v>
      </c>
      <c r="F993" s="76">
        <f>APENs_summary!N888</f>
        <v>0</v>
      </c>
      <c r="G993" s="76">
        <f>APENs_summary!O888</f>
        <v>0</v>
      </c>
      <c r="H993" s="76">
        <f>APENs_summary!P888</f>
        <v>0</v>
      </c>
      <c r="I993" s="76">
        <f>APENs_summary!Q888</f>
        <v>0</v>
      </c>
      <c r="J993" s="76">
        <f>APENs_summary!R888</f>
        <v>0</v>
      </c>
    </row>
    <row r="994" spans="1:10" x14ac:dyDescent="0.2">
      <c r="A994" s="13" t="s">
        <v>147</v>
      </c>
      <c r="B994" s="272" t="s">
        <v>493</v>
      </c>
      <c r="C994" s="272" t="str">
        <f>APENs_summary!C889</f>
        <v>08045</v>
      </c>
      <c r="D994" s="272" t="str">
        <f>APENs_summary!J889</f>
        <v>20200202</v>
      </c>
      <c r="E994" s="272" t="str">
        <f>APENs_summary!K889</f>
        <v>Compressor Engines</v>
      </c>
      <c r="F994" s="76">
        <f>APENs_summary!N889</f>
        <v>0</v>
      </c>
      <c r="G994" s="76">
        <f>APENs_summary!O889</f>
        <v>0</v>
      </c>
      <c r="H994" s="76">
        <f>APENs_summary!P889</f>
        <v>0</v>
      </c>
      <c r="I994" s="76">
        <f>APENs_summary!Q889</f>
        <v>1.38E-2</v>
      </c>
      <c r="J994" s="76">
        <f>APENs_summary!R889</f>
        <v>0</v>
      </c>
    </row>
    <row r="995" spans="1:10" x14ac:dyDescent="0.2">
      <c r="A995" s="13" t="s">
        <v>147</v>
      </c>
      <c r="B995" s="272" t="s">
        <v>493</v>
      </c>
      <c r="C995" s="272" t="str">
        <f>APENs_summary!C890</f>
        <v>08045</v>
      </c>
      <c r="D995" s="272" t="str">
        <f>APENs_summary!J890</f>
        <v>20200202</v>
      </c>
      <c r="E995" s="272" t="str">
        <f>APENs_summary!K890</f>
        <v>Compressor Engines</v>
      </c>
      <c r="F995" s="76">
        <f>APENs_summary!N890</f>
        <v>0</v>
      </c>
      <c r="G995" s="76">
        <f>APENs_summary!O890</f>
        <v>8.4</v>
      </c>
      <c r="H995" s="76">
        <f>APENs_summary!P890</f>
        <v>0</v>
      </c>
      <c r="I995" s="76">
        <f>APENs_summary!Q890</f>
        <v>0</v>
      </c>
      <c r="J995" s="76">
        <f>APENs_summary!R890</f>
        <v>0</v>
      </c>
    </row>
    <row r="996" spans="1:10" x14ac:dyDescent="0.2">
      <c r="A996" s="13" t="s">
        <v>147</v>
      </c>
      <c r="B996" s="272" t="s">
        <v>493</v>
      </c>
      <c r="C996" s="272" t="str">
        <f>APENs_summary!C891</f>
        <v>08045</v>
      </c>
      <c r="D996" s="272" t="str">
        <f>APENs_summary!J891</f>
        <v>20200202</v>
      </c>
      <c r="E996" s="272" t="str">
        <f>APENs_summary!K891</f>
        <v>Compressor Engines</v>
      </c>
      <c r="F996" s="76">
        <f>APENs_summary!N891</f>
        <v>0</v>
      </c>
      <c r="G996" s="76">
        <f>APENs_summary!O891</f>
        <v>0</v>
      </c>
      <c r="H996" s="76">
        <f>APENs_summary!P891</f>
        <v>8.8000000000000007</v>
      </c>
      <c r="I996" s="76">
        <f>APENs_summary!Q891</f>
        <v>0</v>
      </c>
      <c r="J996" s="76">
        <f>APENs_summary!R891</f>
        <v>0</v>
      </c>
    </row>
    <row r="997" spans="1:10" x14ac:dyDescent="0.2">
      <c r="A997" s="13" t="s">
        <v>147</v>
      </c>
      <c r="B997" s="272" t="s">
        <v>493</v>
      </c>
      <c r="C997" s="272" t="str">
        <f>APENs_summary!C892</f>
        <v>08045</v>
      </c>
      <c r="D997" s="272" t="str">
        <f>APENs_summary!J892</f>
        <v>20200202</v>
      </c>
      <c r="E997" s="272" t="str">
        <f>APENs_summary!K892</f>
        <v>Compressor Engines</v>
      </c>
      <c r="F997" s="76">
        <f>APENs_summary!N892</f>
        <v>0</v>
      </c>
      <c r="G997" s="76">
        <f>APENs_summary!O892</f>
        <v>0</v>
      </c>
      <c r="H997" s="76">
        <f>APENs_summary!P892</f>
        <v>8.8000000000000007</v>
      </c>
      <c r="I997" s="76">
        <f>APENs_summary!Q892</f>
        <v>0</v>
      </c>
      <c r="J997" s="76">
        <f>APENs_summary!R892</f>
        <v>0</v>
      </c>
    </row>
    <row r="998" spans="1:10" x14ac:dyDescent="0.2">
      <c r="A998" s="13" t="s">
        <v>147</v>
      </c>
      <c r="B998" s="272" t="s">
        <v>493</v>
      </c>
      <c r="C998" s="272" t="str">
        <f>APENs_summary!C893</f>
        <v>08045</v>
      </c>
      <c r="D998" s="272" t="str">
        <f>APENs_summary!J893</f>
        <v>20200202</v>
      </c>
      <c r="E998" s="272" t="str">
        <f>APENs_summary!K893</f>
        <v>Compressor Engines</v>
      </c>
      <c r="F998" s="76">
        <f>APENs_summary!N893</f>
        <v>10.1</v>
      </c>
      <c r="G998" s="76">
        <f>APENs_summary!O893</f>
        <v>0</v>
      </c>
      <c r="H998" s="76">
        <f>APENs_summary!P893</f>
        <v>0</v>
      </c>
      <c r="I998" s="76">
        <f>APENs_summary!Q893</f>
        <v>0</v>
      </c>
      <c r="J998" s="76">
        <f>APENs_summary!R893</f>
        <v>0</v>
      </c>
    </row>
    <row r="999" spans="1:10" x14ac:dyDescent="0.2">
      <c r="A999" s="13" t="s">
        <v>147</v>
      </c>
      <c r="B999" s="272" t="s">
        <v>493</v>
      </c>
      <c r="C999" s="272" t="str">
        <f>APENs_summary!C894</f>
        <v>08045</v>
      </c>
      <c r="D999" s="272" t="str">
        <f>APENs_summary!J894</f>
        <v>20200202</v>
      </c>
      <c r="E999" s="272" t="str">
        <f>APENs_summary!K894</f>
        <v>Compressor Engines</v>
      </c>
      <c r="F999" s="76">
        <f>APENs_summary!N894</f>
        <v>10.1</v>
      </c>
      <c r="G999" s="76">
        <f>APENs_summary!O894</f>
        <v>0</v>
      </c>
      <c r="H999" s="76">
        <f>APENs_summary!P894</f>
        <v>0</v>
      </c>
      <c r="I999" s="76">
        <f>APENs_summary!Q894</f>
        <v>0</v>
      </c>
      <c r="J999" s="76">
        <f>APENs_summary!R894</f>
        <v>0</v>
      </c>
    </row>
    <row r="1000" spans="1:10" x14ac:dyDescent="0.2">
      <c r="A1000" s="13" t="s">
        <v>147</v>
      </c>
      <c r="B1000" s="272" t="s">
        <v>493</v>
      </c>
      <c r="C1000" s="272" t="str">
        <f>APENs_summary!C895</f>
        <v>08045</v>
      </c>
      <c r="D1000" s="272" t="str">
        <f>APENs_summary!J895</f>
        <v>20200202</v>
      </c>
      <c r="E1000" s="272" t="str">
        <f>APENs_summary!K895</f>
        <v>Compressor Engines</v>
      </c>
      <c r="F1000" s="76">
        <f>APENs_summary!N895</f>
        <v>0</v>
      </c>
      <c r="G1000" s="76">
        <f>APENs_summary!O895</f>
        <v>0</v>
      </c>
      <c r="H1000" s="76">
        <f>APENs_summary!P895</f>
        <v>0</v>
      </c>
      <c r="I1000" s="76">
        <f>APENs_summary!Q895</f>
        <v>0</v>
      </c>
      <c r="J1000" s="76">
        <f>APENs_summary!R895</f>
        <v>1.160005</v>
      </c>
    </row>
    <row r="1001" spans="1:10" x14ac:dyDescent="0.2">
      <c r="A1001" s="13" t="s">
        <v>147</v>
      </c>
      <c r="B1001" s="272" t="s">
        <v>493</v>
      </c>
      <c r="C1001" s="272" t="str">
        <f>APENs_summary!C896</f>
        <v>08045</v>
      </c>
      <c r="D1001" s="272" t="str">
        <f>APENs_summary!J896</f>
        <v>20200202</v>
      </c>
      <c r="E1001" s="272" t="str">
        <f>APENs_summary!K896</f>
        <v>Compressor Engines</v>
      </c>
      <c r="F1001" s="76">
        <f>APENs_summary!N896</f>
        <v>0</v>
      </c>
      <c r="G1001" s="76">
        <f>APENs_summary!O896</f>
        <v>0</v>
      </c>
      <c r="H1001" s="76">
        <f>APENs_summary!P896</f>
        <v>0</v>
      </c>
      <c r="I1001" s="76">
        <f>APENs_summary!Q896</f>
        <v>0</v>
      </c>
      <c r="J1001" s="76">
        <f>APENs_summary!R896</f>
        <v>1.6000019999999999</v>
      </c>
    </row>
    <row r="1002" spans="1:10" x14ac:dyDescent="0.2">
      <c r="A1002" s="13" t="s">
        <v>147</v>
      </c>
      <c r="B1002" s="272" t="s">
        <v>493</v>
      </c>
      <c r="C1002" s="272" t="str">
        <f>APENs_summary!C897</f>
        <v>08045</v>
      </c>
      <c r="D1002" s="272" t="str">
        <f>APENs_summary!J897</f>
        <v>20200202</v>
      </c>
      <c r="E1002" s="272" t="str">
        <f>APENs_summary!K897</f>
        <v>Compressor Engines</v>
      </c>
      <c r="F1002" s="76">
        <f>APENs_summary!N897</f>
        <v>0</v>
      </c>
      <c r="G1002" s="76">
        <f>APENs_summary!O897</f>
        <v>0</v>
      </c>
      <c r="H1002" s="76">
        <f>APENs_summary!P897</f>
        <v>0</v>
      </c>
      <c r="I1002" s="76">
        <f>APENs_summary!Q897</f>
        <v>0</v>
      </c>
      <c r="J1002" s="76">
        <f>APENs_summary!R897</f>
        <v>0</v>
      </c>
    </row>
    <row r="1003" spans="1:10" x14ac:dyDescent="0.2">
      <c r="A1003" s="13" t="s">
        <v>147</v>
      </c>
      <c r="B1003" s="272" t="s">
        <v>493</v>
      </c>
      <c r="C1003" s="272" t="str">
        <f>APENs_summary!C898</f>
        <v>08045</v>
      </c>
      <c r="D1003" s="272" t="str">
        <f>APENs_summary!J898</f>
        <v>20200202</v>
      </c>
      <c r="E1003" s="272" t="str">
        <f>APENs_summary!K898</f>
        <v>Compressor Engines</v>
      </c>
      <c r="F1003" s="76">
        <f>APENs_summary!N898</f>
        <v>0</v>
      </c>
      <c r="G1003" s="76">
        <f>APENs_summary!O898</f>
        <v>0</v>
      </c>
      <c r="H1003" s="76">
        <f>APENs_summary!P898</f>
        <v>0</v>
      </c>
      <c r="I1003" s="76">
        <f>APENs_summary!Q898</f>
        <v>0</v>
      </c>
      <c r="J1003" s="76">
        <f>APENs_summary!R898</f>
        <v>0</v>
      </c>
    </row>
    <row r="1004" spans="1:10" x14ac:dyDescent="0.2">
      <c r="A1004" s="13" t="s">
        <v>147</v>
      </c>
      <c r="B1004" s="272" t="s">
        <v>493</v>
      </c>
      <c r="C1004" s="272" t="str">
        <f>APENs_summary!C899</f>
        <v>08045</v>
      </c>
      <c r="D1004" s="272" t="str">
        <f>APENs_summary!J899</f>
        <v>20200202</v>
      </c>
      <c r="E1004" s="272" t="str">
        <f>APENs_summary!K899</f>
        <v>Compressor Engines</v>
      </c>
      <c r="F1004" s="76">
        <f>APENs_summary!N899</f>
        <v>0</v>
      </c>
      <c r="G1004" s="76">
        <f>APENs_summary!O899</f>
        <v>0</v>
      </c>
      <c r="H1004" s="76">
        <f>APENs_summary!P899</f>
        <v>0</v>
      </c>
      <c r="I1004" s="76">
        <f>APENs_summary!Q899</f>
        <v>1.38E-2</v>
      </c>
      <c r="J1004" s="76">
        <f>APENs_summary!R899</f>
        <v>0</v>
      </c>
    </row>
    <row r="1005" spans="1:10" x14ac:dyDescent="0.2">
      <c r="A1005" s="13" t="s">
        <v>147</v>
      </c>
      <c r="B1005" s="272" t="s">
        <v>493</v>
      </c>
      <c r="C1005" s="272" t="str">
        <f>APENs_summary!C900</f>
        <v>08045</v>
      </c>
      <c r="D1005" s="272" t="str">
        <f>APENs_summary!J900</f>
        <v>20200202</v>
      </c>
      <c r="E1005" s="272" t="str">
        <f>APENs_summary!K900</f>
        <v>Compressor Engines</v>
      </c>
      <c r="F1005" s="76">
        <f>APENs_summary!N900</f>
        <v>0</v>
      </c>
      <c r="G1005" s="76">
        <f>APENs_summary!O900</f>
        <v>0</v>
      </c>
      <c r="H1005" s="76">
        <f>APENs_summary!P900</f>
        <v>0</v>
      </c>
      <c r="I1005" s="76">
        <f>APENs_summary!Q900</f>
        <v>1.38E-2</v>
      </c>
      <c r="J1005" s="76">
        <f>APENs_summary!R900</f>
        <v>0</v>
      </c>
    </row>
    <row r="1006" spans="1:10" x14ac:dyDescent="0.2">
      <c r="A1006" s="13" t="s">
        <v>147</v>
      </c>
      <c r="B1006" s="272" t="s">
        <v>493</v>
      </c>
      <c r="C1006" s="272" t="str">
        <f>APENs_summary!C901</f>
        <v>08045</v>
      </c>
      <c r="D1006" s="272" t="str">
        <f>APENs_summary!J901</f>
        <v>20200202</v>
      </c>
      <c r="E1006" s="272" t="str">
        <f>APENs_summary!K901</f>
        <v>Compressor Engines</v>
      </c>
      <c r="F1006" s="76">
        <f>APENs_summary!N901</f>
        <v>0</v>
      </c>
      <c r="G1006" s="76">
        <f>APENs_summary!O901</f>
        <v>8.4</v>
      </c>
      <c r="H1006" s="76">
        <f>APENs_summary!P901</f>
        <v>0</v>
      </c>
      <c r="I1006" s="76">
        <f>APENs_summary!Q901</f>
        <v>0</v>
      </c>
      <c r="J1006" s="76">
        <f>APENs_summary!R901</f>
        <v>0</v>
      </c>
    </row>
    <row r="1007" spans="1:10" x14ac:dyDescent="0.2">
      <c r="A1007" s="13" t="s">
        <v>147</v>
      </c>
      <c r="B1007" s="272" t="s">
        <v>493</v>
      </c>
      <c r="C1007" s="272" t="str">
        <f>APENs_summary!C902</f>
        <v>08045</v>
      </c>
      <c r="D1007" s="272" t="str">
        <f>APENs_summary!J902</f>
        <v>20200202</v>
      </c>
      <c r="E1007" s="272" t="str">
        <f>APENs_summary!K902</f>
        <v>Compressor Engines</v>
      </c>
      <c r="F1007" s="76">
        <f>APENs_summary!N902</f>
        <v>0</v>
      </c>
      <c r="G1007" s="76">
        <f>APENs_summary!O902</f>
        <v>8.4</v>
      </c>
      <c r="H1007" s="76">
        <f>APENs_summary!P902</f>
        <v>0</v>
      </c>
      <c r="I1007" s="76">
        <f>APENs_summary!Q902</f>
        <v>0</v>
      </c>
      <c r="J1007" s="76">
        <f>APENs_summary!R902</f>
        <v>0</v>
      </c>
    </row>
    <row r="1008" spans="1:10" x14ac:dyDescent="0.2">
      <c r="A1008" s="13" t="s">
        <v>147</v>
      </c>
      <c r="B1008" s="272" t="s">
        <v>493</v>
      </c>
      <c r="C1008" s="272" t="str">
        <f>APENs_summary!C903</f>
        <v>08045</v>
      </c>
      <c r="D1008" s="272" t="str">
        <f>APENs_summary!J903</f>
        <v>20200202</v>
      </c>
      <c r="E1008" s="272" t="str">
        <f>APENs_summary!K903</f>
        <v>Compressor Engines</v>
      </c>
      <c r="F1008" s="76">
        <f>APENs_summary!N903</f>
        <v>0</v>
      </c>
      <c r="G1008" s="76">
        <f>APENs_summary!O903</f>
        <v>0</v>
      </c>
      <c r="H1008" s="76">
        <f>APENs_summary!P903</f>
        <v>5.4</v>
      </c>
      <c r="I1008" s="76">
        <f>APENs_summary!Q903</f>
        <v>0</v>
      </c>
      <c r="J1008" s="76">
        <f>APENs_summary!R903</f>
        <v>0</v>
      </c>
    </row>
    <row r="1009" spans="1:10" x14ac:dyDescent="0.2">
      <c r="A1009" s="13" t="s">
        <v>147</v>
      </c>
      <c r="B1009" s="272" t="s">
        <v>493</v>
      </c>
      <c r="C1009" s="272" t="str">
        <f>APENs_summary!C904</f>
        <v>08045</v>
      </c>
      <c r="D1009" s="272" t="str">
        <f>APENs_summary!J904</f>
        <v>20200202</v>
      </c>
      <c r="E1009" s="272" t="str">
        <f>APENs_summary!K904</f>
        <v>Compressor Engines</v>
      </c>
      <c r="F1009" s="76">
        <f>APENs_summary!N904</f>
        <v>21.7</v>
      </c>
      <c r="G1009" s="76">
        <f>APENs_summary!O904</f>
        <v>0</v>
      </c>
      <c r="H1009" s="76">
        <f>APENs_summary!P904</f>
        <v>0</v>
      </c>
      <c r="I1009" s="76">
        <f>APENs_summary!Q904</f>
        <v>0</v>
      </c>
      <c r="J1009" s="76">
        <f>APENs_summary!R904</f>
        <v>0</v>
      </c>
    </row>
    <row r="1010" spans="1:10" x14ac:dyDescent="0.2">
      <c r="A1010" s="13" t="s">
        <v>147</v>
      </c>
      <c r="B1010" s="272" t="s">
        <v>493</v>
      </c>
      <c r="C1010" s="272" t="str">
        <f>APENs_summary!C905</f>
        <v>08045</v>
      </c>
      <c r="D1010" s="272" t="str">
        <f>APENs_summary!J905</f>
        <v>20200202</v>
      </c>
      <c r="E1010" s="272" t="str">
        <f>APENs_summary!K905</f>
        <v>Compressor Engines</v>
      </c>
      <c r="F1010" s="76">
        <f>APENs_summary!N905</f>
        <v>0</v>
      </c>
      <c r="G1010" s="76">
        <f>APENs_summary!O905</f>
        <v>0</v>
      </c>
      <c r="H1010" s="76">
        <f>APENs_summary!P905</f>
        <v>0</v>
      </c>
      <c r="I1010" s="76">
        <f>APENs_summary!Q905</f>
        <v>0</v>
      </c>
      <c r="J1010" s="76">
        <f>APENs_summary!R905</f>
        <v>0.91500000000000004</v>
      </c>
    </row>
    <row r="1011" spans="1:10" x14ac:dyDescent="0.2">
      <c r="A1011" s="13" t="s">
        <v>147</v>
      </c>
      <c r="B1011" s="272" t="s">
        <v>493</v>
      </c>
      <c r="C1011" s="272" t="str">
        <f>APENs_summary!C906</f>
        <v>08045</v>
      </c>
      <c r="D1011" s="272" t="str">
        <f>APENs_summary!J906</f>
        <v>20200202</v>
      </c>
      <c r="E1011" s="272" t="str">
        <f>APENs_summary!K906</f>
        <v>Compressor Engines</v>
      </c>
      <c r="F1011" s="76">
        <f>APENs_summary!N906</f>
        <v>0</v>
      </c>
      <c r="G1011" s="76">
        <f>APENs_summary!O906</f>
        <v>0</v>
      </c>
      <c r="H1011" s="76">
        <f>APENs_summary!P906</f>
        <v>0</v>
      </c>
      <c r="I1011" s="76">
        <f>APENs_summary!Q906</f>
        <v>0</v>
      </c>
      <c r="J1011" s="76">
        <f>APENs_summary!R906</f>
        <v>0</v>
      </c>
    </row>
    <row r="1012" spans="1:10" x14ac:dyDescent="0.2">
      <c r="A1012" s="13" t="s">
        <v>147</v>
      </c>
      <c r="B1012" s="272" t="s">
        <v>493</v>
      </c>
      <c r="C1012" s="272" t="str">
        <f>APENs_summary!C907</f>
        <v>08045</v>
      </c>
      <c r="D1012" s="272" t="str">
        <f>APENs_summary!J907</f>
        <v>20200202</v>
      </c>
      <c r="E1012" s="272" t="str">
        <f>APENs_summary!K907</f>
        <v>Compressor Engines</v>
      </c>
      <c r="F1012" s="76">
        <f>APENs_summary!N907</f>
        <v>0</v>
      </c>
      <c r="G1012" s="76">
        <f>APENs_summary!O907</f>
        <v>0</v>
      </c>
      <c r="H1012" s="76">
        <f>APENs_summary!P907</f>
        <v>0</v>
      </c>
      <c r="I1012" s="76">
        <f>APENs_summary!Q907</f>
        <v>5.4899999999999997E-2</v>
      </c>
      <c r="J1012" s="76">
        <f>APENs_summary!R907</f>
        <v>0</v>
      </c>
    </row>
    <row r="1013" spans="1:10" x14ac:dyDescent="0.2">
      <c r="A1013" s="13" t="s">
        <v>147</v>
      </c>
      <c r="B1013" s="272" t="s">
        <v>493</v>
      </c>
      <c r="C1013" s="272" t="str">
        <f>APENs_summary!C908</f>
        <v>08045</v>
      </c>
      <c r="D1013" s="272" t="str">
        <f>APENs_summary!J908</f>
        <v>20200202</v>
      </c>
      <c r="E1013" s="272" t="str">
        <f>APENs_summary!K908</f>
        <v>Compressor Engines</v>
      </c>
      <c r="F1013" s="76">
        <f>APENs_summary!N908</f>
        <v>0</v>
      </c>
      <c r="G1013" s="76">
        <f>APENs_summary!O908</f>
        <v>3</v>
      </c>
      <c r="H1013" s="76">
        <f>APENs_summary!P908</f>
        <v>0</v>
      </c>
      <c r="I1013" s="76">
        <f>APENs_summary!Q908</f>
        <v>0</v>
      </c>
      <c r="J1013" s="76">
        <f>APENs_summary!R908</f>
        <v>0</v>
      </c>
    </row>
    <row r="1014" spans="1:10" x14ac:dyDescent="0.2">
      <c r="A1014" s="13" t="s">
        <v>147</v>
      </c>
      <c r="B1014" s="272" t="s">
        <v>493</v>
      </c>
      <c r="C1014" s="272" t="str">
        <f>APENs_summary!C909</f>
        <v>08045</v>
      </c>
      <c r="D1014" s="272" t="str">
        <f>APENs_summary!J909</f>
        <v>20200202</v>
      </c>
      <c r="E1014" s="272" t="str">
        <f>APENs_summary!K909</f>
        <v>Compressor Engines</v>
      </c>
      <c r="F1014" s="76">
        <f>APENs_summary!N909</f>
        <v>0</v>
      </c>
      <c r="G1014" s="76">
        <f>APENs_summary!O909</f>
        <v>0</v>
      </c>
      <c r="H1014" s="76">
        <f>APENs_summary!P909</f>
        <v>1.5</v>
      </c>
      <c r="I1014" s="76">
        <f>APENs_summary!Q909</f>
        <v>0</v>
      </c>
      <c r="J1014" s="76">
        <f>APENs_summary!R909</f>
        <v>0</v>
      </c>
    </row>
    <row r="1015" spans="1:10" x14ac:dyDescent="0.2">
      <c r="A1015" s="13" t="s">
        <v>147</v>
      </c>
      <c r="B1015" s="272" t="s">
        <v>493</v>
      </c>
      <c r="C1015" s="272" t="str">
        <f>APENs_summary!C910</f>
        <v>08045</v>
      </c>
      <c r="D1015" s="272" t="str">
        <f>APENs_summary!J910</f>
        <v>20200202</v>
      </c>
      <c r="E1015" s="272" t="str">
        <f>APENs_summary!K910</f>
        <v>Compressor Engines</v>
      </c>
      <c r="F1015" s="76">
        <f>APENs_summary!N910</f>
        <v>16.600000000000001</v>
      </c>
      <c r="G1015" s="76">
        <f>APENs_summary!O910</f>
        <v>0</v>
      </c>
      <c r="H1015" s="76">
        <f>APENs_summary!P910</f>
        <v>0</v>
      </c>
      <c r="I1015" s="76">
        <f>APENs_summary!Q910</f>
        <v>0</v>
      </c>
      <c r="J1015" s="76">
        <f>APENs_summary!R910</f>
        <v>0</v>
      </c>
    </row>
    <row r="1016" spans="1:10" x14ac:dyDescent="0.2">
      <c r="A1016" s="13" t="s">
        <v>147</v>
      </c>
      <c r="B1016" s="272" t="s">
        <v>493</v>
      </c>
      <c r="C1016" s="272" t="str">
        <f>APENs_summary!C911</f>
        <v>08045</v>
      </c>
      <c r="D1016" s="272" t="str">
        <f>APENs_summary!J911</f>
        <v>20200202</v>
      </c>
      <c r="E1016" s="272" t="str">
        <f>APENs_summary!K911</f>
        <v>Compressor Engines</v>
      </c>
      <c r="F1016" s="76">
        <f>APENs_summary!N911</f>
        <v>0</v>
      </c>
      <c r="G1016" s="76">
        <f>APENs_summary!O911</f>
        <v>0</v>
      </c>
      <c r="H1016" s="76">
        <f>APENs_summary!P911</f>
        <v>0</v>
      </c>
      <c r="I1016" s="76">
        <f>APENs_summary!Q911</f>
        <v>0</v>
      </c>
      <c r="J1016" s="76">
        <f>APENs_summary!R911</f>
        <v>0.38600000000000001</v>
      </c>
    </row>
    <row r="1017" spans="1:10" x14ac:dyDescent="0.2">
      <c r="A1017" s="13" t="s">
        <v>147</v>
      </c>
      <c r="B1017" s="272" t="s">
        <v>493</v>
      </c>
      <c r="C1017" s="272" t="str">
        <f>APENs_summary!C912</f>
        <v>08045</v>
      </c>
      <c r="D1017" s="272" t="str">
        <f>APENs_summary!J912</f>
        <v>20200202</v>
      </c>
      <c r="E1017" s="272" t="str">
        <f>APENs_summary!K912</f>
        <v>Compressor Engines</v>
      </c>
      <c r="F1017" s="76">
        <f>APENs_summary!N912</f>
        <v>0</v>
      </c>
      <c r="G1017" s="76">
        <f>APENs_summary!O912</f>
        <v>0</v>
      </c>
      <c r="H1017" s="76">
        <f>APENs_summary!P912</f>
        <v>0</v>
      </c>
      <c r="I1017" s="76">
        <f>APENs_summary!Q912</f>
        <v>0</v>
      </c>
      <c r="J1017" s="76">
        <f>APENs_summary!R912</f>
        <v>0</v>
      </c>
    </row>
    <row r="1018" spans="1:10" x14ac:dyDescent="0.2">
      <c r="A1018" s="13" t="s">
        <v>147</v>
      </c>
      <c r="B1018" s="272" t="s">
        <v>493</v>
      </c>
      <c r="C1018" s="272" t="str">
        <f>APENs_summary!C913</f>
        <v>08045</v>
      </c>
      <c r="D1018" s="272" t="str">
        <f>APENs_summary!J913</f>
        <v>20200202</v>
      </c>
      <c r="E1018" s="272" t="str">
        <f>APENs_summary!K913</f>
        <v>Compressor Engines</v>
      </c>
      <c r="F1018" s="76">
        <f>APENs_summary!N913</f>
        <v>0</v>
      </c>
      <c r="G1018" s="76">
        <f>APENs_summary!O913</f>
        <v>0</v>
      </c>
      <c r="H1018" s="76">
        <f>APENs_summary!P913</f>
        <v>0</v>
      </c>
      <c r="I1018" s="76">
        <f>APENs_summary!Q913</f>
        <v>2.316E-2</v>
      </c>
      <c r="J1018" s="76">
        <f>APENs_summary!R913</f>
        <v>0</v>
      </c>
    </row>
    <row r="1019" spans="1:10" x14ac:dyDescent="0.2">
      <c r="A1019" s="13" t="s">
        <v>147</v>
      </c>
      <c r="B1019" s="272" t="s">
        <v>493</v>
      </c>
      <c r="C1019" s="272" t="str">
        <f>APENs_summary!C914</f>
        <v>08045</v>
      </c>
      <c r="D1019" s="272" t="str">
        <f>APENs_summary!J914</f>
        <v>20200202</v>
      </c>
      <c r="E1019" s="272" t="str">
        <f>APENs_summary!K914</f>
        <v>Compressor Engines</v>
      </c>
      <c r="F1019" s="76">
        <f>APENs_summary!N914</f>
        <v>0</v>
      </c>
      <c r="G1019" s="76">
        <f>APENs_summary!O914</f>
        <v>1.1000000000000001</v>
      </c>
      <c r="H1019" s="76">
        <f>APENs_summary!P914</f>
        <v>0</v>
      </c>
      <c r="I1019" s="76">
        <f>APENs_summary!Q914</f>
        <v>0</v>
      </c>
      <c r="J1019" s="76">
        <f>APENs_summary!R914</f>
        <v>0</v>
      </c>
    </row>
    <row r="1020" spans="1:10" x14ac:dyDescent="0.2">
      <c r="A1020" s="13" t="s">
        <v>147</v>
      </c>
      <c r="B1020" s="272" t="s">
        <v>493</v>
      </c>
      <c r="C1020" s="272" t="str">
        <f>APENs_summary!C915</f>
        <v>08045</v>
      </c>
      <c r="D1020" s="272" t="str">
        <f>APENs_summary!J915</f>
        <v>20200202</v>
      </c>
      <c r="E1020" s="272" t="str">
        <f>APENs_summary!K915</f>
        <v>Compressor Engines</v>
      </c>
      <c r="F1020" s="76">
        <f>APENs_summary!N915</f>
        <v>0</v>
      </c>
      <c r="G1020" s="76">
        <f>APENs_summary!O915</f>
        <v>0</v>
      </c>
      <c r="H1020" s="76">
        <f>APENs_summary!P915</f>
        <v>17.7</v>
      </c>
      <c r="I1020" s="76">
        <f>APENs_summary!Q915</f>
        <v>0</v>
      </c>
      <c r="J1020" s="76">
        <f>APENs_summary!R915</f>
        <v>0</v>
      </c>
    </row>
    <row r="1021" spans="1:10" x14ac:dyDescent="0.2">
      <c r="A1021" s="13" t="s">
        <v>147</v>
      </c>
      <c r="B1021" s="272" t="s">
        <v>493</v>
      </c>
      <c r="C1021" s="272" t="str">
        <f>APENs_summary!C916</f>
        <v>08045</v>
      </c>
      <c r="D1021" s="272" t="str">
        <f>APENs_summary!J916</f>
        <v>20200202</v>
      </c>
      <c r="E1021" s="272" t="str">
        <f>APENs_summary!K916</f>
        <v>Compressor Engines</v>
      </c>
      <c r="F1021" s="76">
        <f>APENs_summary!N916</f>
        <v>19.5</v>
      </c>
      <c r="G1021" s="76">
        <f>APENs_summary!O916</f>
        <v>0</v>
      </c>
      <c r="H1021" s="76">
        <f>APENs_summary!P916</f>
        <v>0</v>
      </c>
      <c r="I1021" s="76">
        <f>APENs_summary!Q916</f>
        <v>0</v>
      </c>
      <c r="J1021" s="76">
        <f>APENs_summary!R916</f>
        <v>0</v>
      </c>
    </row>
    <row r="1022" spans="1:10" x14ac:dyDescent="0.2">
      <c r="A1022" s="13" t="s">
        <v>147</v>
      </c>
      <c r="B1022" s="272" t="s">
        <v>493</v>
      </c>
      <c r="C1022" s="272" t="str">
        <f>APENs_summary!C917</f>
        <v>08045</v>
      </c>
      <c r="D1022" s="272" t="str">
        <f>APENs_summary!J917</f>
        <v>20200202</v>
      </c>
      <c r="E1022" s="272" t="str">
        <f>APENs_summary!K917</f>
        <v>Compressor Engines</v>
      </c>
      <c r="F1022" s="76">
        <f>APENs_summary!N917</f>
        <v>0</v>
      </c>
      <c r="G1022" s="76">
        <f>APENs_summary!O917</f>
        <v>0</v>
      </c>
      <c r="H1022" s="76">
        <f>APENs_summary!P917</f>
        <v>0</v>
      </c>
      <c r="I1022" s="76">
        <f>APENs_summary!Q917</f>
        <v>0</v>
      </c>
      <c r="J1022" s="76">
        <f>APENs_summary!R917</f>
        <v>1.2305060000000001</v>
      </c>
    </row>
    <row r="1023" spans="1:10" x14ac:dyDescent="0.2">
      <c r="A1023" s="13" t="s">
        <v>147</v>
      </c>
      <c r="B1023" s="272" t="s">
        <v>493</v>
      </c>
      <c r="C1023" s="272" t="str">
        <f>APENs_summary!C918</f>
        <v>08045</v>
      </c>
      <c r="D1023" s="272" t="str">
        <f>APENs_summary!J918</f>
        <v>20200202</v>
      </c>
      <c r="E1023" s="272" t="str">
        <f>APENs_summary!K918</f>
        <v>Compressor Engines</v>
      </c>
      <c r="F1023" s="76">
        <f>APENs_summary!N918</f>
        <v>0</v>
      </c>
      <c r="G1023" s="76">
        <f>APENs_summary!O918</f>
        <v>0</v>
      </c>
      <c r="H1023" s="76">
        <f>APENs_summary!P918</f>
        <v>0</v>
      </c>
      <c r="I1023" s="76">
        <f>APENs_summary!Q918</f>
        <v>0</v>
      </c>
      <c r="J1023" s="76">
        <f>APENs_summary!R918</f>
        <v>0</v>
      </c>
    </row>
    <row r="1024" spans="1:10" x14ac:dyDescent="0.2">
      <c r="A1024" s="13" t="s">
        <v>147</v>
      </c>
      <c r="B1024" s="272" t="s">
        <v>493</v>
      </c>
      <c r="C1024" s="272" t="str">
        <f>APENs_summary!C919</f>
        <v>08045</v>
      </c>
      <c r="D1024" s="272" t="str">
        <f>APENs_summary!J919</f>
        <v>20200202</v>
      </c>
      <c r="E1024" s="272" t="str">
        <f>APENs_summary!K919</f>
        <v>Compressor Engines</v>
      </c>
      <c r="F1024" s="76">
        <f>APENs_summary!N919</f>
        <v>0</v>
      </c>
      <c r="G1024" s="76">
        <f>APENs_summary!O919</f>
        <v>0</v>
      </c>
      <c r="H1024" s="76">
        <f>APENs_summary!P919</f>
        <v>0</v>
      </c>
      <c r="I1024" s="76">
        <f>APENs_summary!Q919</f>
        <v>1.9889999999999998E-2</v>
      </c>
      <c r="J1024" s="76">
        <f>APENs_summary!R919</f>
        <v>0</v>
      </c>
    </row>
    <row r="1025" spans="1:10" x14ac:dyDescent="0.2">
      <c r="A1025" s="13" t="s">
        <v>147</v>
      </c>
      <c r="B1025" s="272" t="s">
        <v>493</v>
      </c>
      <c r="C1025" s="272" t="str">
        <f>APENs_summary!C920</f>
        <v>08045</v>
      </c>
      <c r="D1025" s="272" t="str">
        <f>APENs_summary!J920</f>
        <v>20200202</v>
      </c>
      <c r="E1025" s="272" t="str">
        <f>APENs_summary!K920</f>
        <v>Compressor Engines</v>
      </c>
      <c r="F1025" s="76">
        <f>APENs_summary!N920</f>
        <v>0</v>
      </c>
      <c r="G1025" s="76">
        <f>APENs_summary!O920</f>
        <v>15.600024000000001</v>
      </c>
      <c r="H1025" s="76">
        <f>APENs_summary!P920</f>
        <v>0</v>
      </c>
      <c r="I1025" s="76">
        <f>APENs_summary!Q920</f>
        <v>0</v>
      </c>
      <c r="J1025" s="76">
        <f>APENs_summary!R920</f>
        <v>0</v>
      </c>
    </row>
    <row r="1026" spans="1:10" x14ac:dyDescent="0.2">
      <c r="A1026" s="13" t="s">
        <v>147</v>
      </c>
      <c r="B1026" s="272" t="s">
        <v>493</v>
      </c>
      <c r="C1026" s="272" t="str">
        <f>APENs_summary!C921</f>
        <v>08045</v>
      </c>
      <c r="D1026" s="272" t="str">
        <f>APENs_summary!J921</f>
        <v>20200253</v>
      </c>
      <c r="E1026" s="272" t="str">
        <f>APENs_summary!K921</f>
        <v>Compressor Engines</v>
      </c>
      <c r="F1026" s="76">
        <f>APENs_summary!N921</f>
        <v>0</v>
      </c>
      <c r="G1026" s="76">
        <f>APENs_summary!O921</f>
        <v>0</v>
      </c>
      <c r="H1026" s="76">
        <f>APENs_summary!P921</f>
        <v>1.5</v>
      </c>
      <c r="I1026" s="76">
        <f>APENs_summary!Q921</f>
        <v>0</v>
      </c>
      <c r="J1026" s="76">
        <f>APENs_summary!R921</f>
        <v>0</v>
      </c>
    </row>
    <row r="1027" spans="1:10" x14ac:dyDescent="0.2">
      <c r="A1027" s="13" t="s">
        <v>147</v>
      </c>
      <c r="B1027" s="272" t="s">
        <v>493</v>
      </c>
      <c r="C1027" s="272" t="str">
        <f>APENs_summary!C922</f>
        <v>08045</v>
      </c>
      <c r="D1027" s="272" t="str">
        <f>APENs_summary!J922</f>
        <v>20200253</v>
      </c>
      <c r="E1027" s="272" t="str">
        <f>APENs_summary!K922</f>
        <v>Compressor Engines</v>
      </c>
      <c r="F1027" s="76">
        <f>APENs_summary!N922</f>
        <v>16.600000000000001</v>
      </c>
      <c r="G1027" s="76">
        <f>APENs_summary!O922</f>
        <v>0</v>
      </c>
      <c r="H1027" s="76">
        <f>APENs_summary!P922</f>
        <v>0</v>
      </c>
      <c r="I1027" s="76">
        <f>APENs_summary!Q922</f>
        <v>0</v>
      </c>
      <c r="J1027" s="76">
        <f>APENs_summary!R922</f>
        <v>0</v>
      </c>
    </row>
    <row r="1028" spans="1:10" x14ac:dyDescent="0.2">
      <c r="A1028" s="13" t="s">
        <v>147</v>
      </c>
      <c r="B1028" s="272" t="s">
        <v>493</v>
      </c>
      <c r="C1028" s="272" t="str">
        <f>APENs_summary!C923</f>
        <v>08045</v>
      </c>
      <c r="D1028" s="272" t="str">
        <f>APENs_summary!J923</f>
        <v>20200253</v>
      </c>
      <c r="E1028" s="272" t="str">
        <f>APENs_summary!K923</f>
        <v>Compressor Engines</v>
      </c>
      <c r="F1028" s="76">
        <f>APENs_summary!N923</f>
        <v>0</v>
      </c>
      <c r="G1028" s="76">
        <f>APENs_summary!O923</f>
        <v>0</v>
      </c>
      <c r="H1028" s="76">
        <f>APENs_summary!P923</f>
        <v>0</v>
      </c>
      <c r="I1028" s="76">
        <f>APENs_summary!Q923</f>
        <v>0</v>
      </c>
      <c r="J1028" s="76">
        <f>APENs_summary!R923</f>
        <v>0.38600000000000001</v>
      </c>
    </row>
    <row r="1029" spans="1:10" x14ac:dyDescent="0.2">
      <c r="A1029" s="13" t="s">
        <v>147</v>
      </c>
      <c r="B1029" s="272" t="s">
        <v>493</v>
      </c>
      <c r="C1029" s="272" t="str">
        <f>APENs_summary!C924</f>
        <v>08045</v>
      </c>
      <c r="D1029" s="272" t="str">
        <f>APENs_summary!J924</f>
        <v>20200253</v>
      </c>
      <c r="E1029" s="272" t="str">
        <f>APENs_summary!K924</f>
        <v>Compressor Engines</v>
      </c>
      <c r="F1029" s="76">
        <f>APENs_summary!N924</f>
        <v>0</v>
      </c>
      <c r="G1029" s="76">
        <f>APENs_summary!O924</f>
        <v>0</v>
      </c>
      <c r="H1029" s="76">
        <f>APENs_summary!P924</f>
        <v>0</v>
      </c>
      <c r="I1029" s="76">
        <f>APENs_summary!Q924</f>
        <v>0</v>
      </c>
      <c r="J1029" s="76">
        <f>APENs_summary!R924</f>
        <v>0</v>
      </c>
    </row>
    <row r="1030" spans="1:10" x14ac:dyDescent="0.2">
      <c r="A1030" s="13" t="s">
        <v>147</v>
      </c>
      <c r="B1030" s="272" t="s">
        <v>493</v>
      </c>
      <c r="C1030" s="272" t="str">
        <f>APENs_summary!C925</f>
        <v>08045</v>
      </c>
      <c r="D1030" s="272" t="str">
        <f>APENs_summary!J925</f>
        <v>20200253</v>
      </c>
      <c r="E1030" s="272" t="str">
        <f>APENs_summary!K925</f>
        <v>Compressor Engines</v>
      </c>
      <c r="F1030" s="76">
        <f>APENs_summary!N925</f>
        <v>0</v>
      </c>
      <c r="G1030" s="76">
        <f>APENs_summary!O925</f>
        <v>0</v>
      </c>
      <c r="H1030" s="76">
        <f>APENs_summary!P925</f>
        <v>0</v>
      </c>
      <c r="I1030" s="76">
        <f>APENs_summary!Q925</f>
        <v>2.316E-2</v>
      </c>
      <c r="J1030" s="76">
        <f>APENs_summary!R925</f>
        <v>0</v>
      </c>
    </row>
    <row r="1031" spans="1:10" x14ac:dyDescent="0.2">
      <c r="A1031" s="13" t="s">
        <v>147</v>
      </c>
      <c r="B1031" s="272" t="s">
        <v>493</v>
      </c>
      <c r="C1031" s="272" t="str">
        <f>APENs_summary!C926</f>
        <v>08045</v>
      </c>
      <c r="D1031" s="272" t="str">
        <f>APENs_summary!J926</f>
        <v>20200253</v>
      </c>
      <c r="E1031" s="272" t="str">
        <f>APENs_summary!K926</f>
        <v>Compressor Engines</v>
      </c>
      <c r="F1031" s="76">
        <f>APENs_summary!N926</f>
        <v>0</v>
      </c>
      <c r="G1031" s="76">
        <f>APENs_summary!O926</f>
        <v>1.1000000000000001</v>
      </c>
      <c r="H1031" s="76">
        <f>APENs_summary!P926</f>
        <v>0</v>
      </c>
      <c r="I1031" s="76">
        <f>APENs_summary!Q926</f>
        <v>0</v>
      </c>
      <c r="J1031" s="76">
        <f>APENs_summary!R926</f>
        <v>0</v>
      </c>
    </row>
    <row r="1032" spans="1:10" x14ac:dyDescent="0.2">
      <c r="A1032" s="13" t="s">
        <v>147</v>
      </c>
      <c r="B1032" s="272" t="s">
        <v>493</v>
      </c>
      <c r="C1032" s="272" t="str">
        <f>APENs_summary!C927</f>
        <v>08045</v>
      </c>
      <c r="D1032" s="272" t="str">
        <f>APENs_summary!J927</f>
        <v>20200253</v>
      </c>
      <c r="E1032" s="272" t="str">
        <f>APENs_summary!K927</f>
        <v>Compressor Engines</v>
      </c>
      <c r="F1032" s="76">
        <f>APENs_summary!N927</f>
        <v>0</v>
      </c>
      <c r="G1032" s="76">
        <f>APENs_summary!O927</f>
        <v>0</v>
      </c>
      <c r="H1032" s="76">
        <f>APENs_summary!P927</f>
        <v>5.4</v>
      </c>
      <c r="I1032" s="76">
        <f>APENs_summary!Q927</f>
        <v>0</v>
      </c>
      <c r="J1032" s="76">
        <f>APENs_summary!R927</f>
        <v>0</v>
      </c>
    </row>
    <row r="1033" spans="1:10" x14ac:dyDescent="0.2">
      <c r="A1033" s="13" t="s">
        <v>147</v>
      </c>
      <c r="B1033" s="272" t="s">
        <v>493</v>
      </c>
      <c r="C1033" s="272" t="str">
        <f>APENs_summary!C928</f>
        <v>08045</v>
      </c>
      <c r="D1033" s="272" t="str">
        <f>APENs_summary!J928</f>
        <v>20200253</v>
      </c>
      <c r="E1033" s="272" t="str">
        <f>APENs_summary!K928</f>
        <v>Compressor Engines</v>
      </c>
      <c r="F1033" s="76">
        <f>APENs_summary!N928</f>
        <v>0</v>
      </c>
      <c r="G1033" s="76">
        <f>APENs_summary!O928</f>
        <v>0</v>
      </c>
      <c r="H1033" s="76">
        <f>APENs_summary!P928</f>
        <v>5.4</v>
      </c>
      <c r="I1033" s="76">
        <f>APENs_summary!Q928</f>
        <v>0</v>
      </c>
      <c r="J1033" s="76">
        <f>APENs_summary!R928</f>
        <v>0</v>
      </c>
    </row>
    <row r="1034" spans="1:10" x14ac:dyDescent="0.2">
      <c r="A1034" s="13" t="s">
        <v>147</v>
      </c>
      <c r="B1034" s="272" t="s">
        <v>493</v>
      </c>
      <c r="C1034" s="272" t="str">
        <f>APENs_summary!C929</f>
        <v>08045</v>
      </c>
      <c r="D1034" s="272" t="str">
        <f>APENs_summary!J929</f>
        <v>20200253</v>
      </c>
      <c r="E1034" s="272" t="str">
        <f>APENs_summary!K929</f>
        <v>Compressor Engines</v>
      </c>
      <c r="F1034" s="76">
        <f>APENs_summary!N929</f>
        <v>21.7</v>
      </c>
      <c r="G1034" s="76">
        <f>APENs_summary!O929</f>
        <v>0</v>
      </c>
      <c r="H1034" s="76">
        <f>APENs_summary!P929</f>
        <v>0</v>
      </c>
      <c r="I1034" s="76">
        <f>APENs_summary!Q929</f>
        <v>0</v>
      </c>
      <c r="J1034" s="76">
        <f>APENs_summary!R929</f>
        <v>0</v>
      </c>
    </row>
    <row r="1035" spans="1:10" x14ac:dyDescent="0.2">
      <c r="A1035" s="13" t="s">
        <v>147</v>
      </c>
      <c r="B1035" s="272" t="s">
        <v>493</v>
      </c>
      <c r="C1035" s="272" t="str">
        <f>APENs_summary!C930</f>
        <v>08045</v>
      </c>
      <c r="D1035" s="272" t="str">
        <f>APENs_summary!J930</f>
        <v>20200253</v>
      </c>
      <c r="E1035" s="272" t="str">
        <f>APENs_summary!K930</f>
        <v>Compressor Engines</v>
      </c>
      <c r="F1035" s="76">
        <f>APENs_summary!N930</f>
        <v>21.7</v>
      </c>
      <c r="G1035" s="76">
        <f>APENs_summary!O930</f>
        <v>0</v>
      </c>
      <c r="H1035" s="76">
        <f>APENs_summary!P930</f>
        <v>0</v>
      </c>
      <c r="I1035" s="76">
        <f>APENs_summary!Q930</f>
        <v>0</v>
      </c>
      <c r="J1035" s="76">
        <f>APENs_summary!R930</f>
        <v>0</v>
      </c>
    </row>
    <row r="1036" spans="1:10" x14ac:dyDescent="0.2">
      <c r="A1036" s="13" t="s">
        <v>147</v>
      </c>
      <c r="B1036" s="272" t="s">
        <v>493</v>
      </c>
      <c r="C1036" s="272" t="str">
        <f>APENs_summary!C931</f>
        <v>08045</v>
      </c>
      <c r="D1036" s="272" t="str">
        <f>APENs_summary!J931</f>
        <v>20200253</v>
      </c>
      <c r="E1036" s="272" t="str">
        <f>APENs_summary!K931</f>
        <v>Compressor Engines</v>
      </c>
      <c r="F1036" s="76">
        <f>APENs_summary!N931</f>
        <v>0</v>
      </c>
      <c r="G1036" s="76">
        <f>APENs_summary!O931</f>
        <v>0</v>
      </c>
      <c r="H1036" s="76">
        <f>APENs_summary!P931</f>
        <v>0</v>
      </c>
      <c r="I1036" s="76">
        <f>APENs_summary!Q931</f>
        <v>0</v>
      </c>
      <c r="J1036" s="76">
        <f>APENs_summary!R931</f>
        <v>0.91500000000000004</v>
      </c>
    </row>
    <row r="1037" spans="1:10" x14ac:dyDescent="0.2">
      <c r="A1037" s="13" t="s">
        <v>147</v>
      </c>
      <c r="B1037" s="272" t="s">
        <v>493</v>
      </c>
      <c r="C1037" s="272" t="str">
        <f>APENs_summary!C932</f>
        <v>08045</v>
      </c>
      <c r="D1037" s="272" t="str">
        <f>APENs_summary!J932</f>
        <v>20200253</v>
      </c>
      <c r="E1037" s="272" t="str">
        <f>APENs_summary!K932</f>
        <v>Compressor Engines</v>
      </c>
      <c r="F1037" s="76">
        <f>APENs_summary!N932</f>
        <v>0</v>
      </c>
      <c r="G1037" s="76">
        <f>APENs_summary!O932</f>
        <v>0</v>
      </c>
      <c r="H1037" s="76">
        <f>APENs_summary!P932</f>
        <v>0</v>
      </c>
      <c r="I1037" s="76">
        <f>APENs_summary!Q932</f>
        <v>0</v>
      </c>
      <c r="J1037" s="76">
        <f>APENs_summary!R932</f>
        <v>0.91500000000000004</v>
      </c>
    </row>
    <row r="1038" spans="1:10" x14ac:dyDescent="0.2">
      <c r="A1038" s="13" t="s">
        <v>147</v>
      </c>
      <c r="B1038" s="272" t="s">
        <v>493</v>
      </c>
      <c r="C1038" s="272" t="str">
        <f>APENs_summary!C933</f>
        <v>08045</v>
      </c>
      <c r="D1038" s="272" t="str">
        <f>APENs_summary!J933</f>
        <v>20200253</v>
      </c>
      <c r="E1038" s="272" t="str">
        <f>APENs_summary!K933</f>
        <v>Compressor Engines</v>
      </c>
      <c r="F1038" s="76">
        <f>APENs_summary!N933</f>
        <v>0</v>
      </c>
      <c r="G1038" s="76">
        <f>APENs_summary!O933</f>
        <v>0</v>
      </c>
      <c r="H1038" s="76">
        <f>APENs_summary!P933</f>
        <v>0</v>
      </c>
      <c r="I1038" s="76">
        <f>APENs_summary!Q933</f>
        <v>0</v>
      </c>
      <c r="J1038" s="76">
        <f>APENs_summary!R933</f>
        <v>0</v>
      </c>
    </row>
    <row r="1039" spans="1:10" x14ac:dyDescent="0.2">
      <c r="A1039" s="13" t="s">
        <v>147</v>
      </c>
      <c r="B1039" s="272" t="s">
        <v>493</v>
      </c>
      <c r="C1039" s="272" t="str">
        <f>APENs_summary!C934</f>
        <v>08045</v>
      </c>
      <c r="D1039" s="272" t="str">
        <f>APENs_summary!J934</f>
        <v>20200253</v>
      </c>
      <c r="E1039" s="272" t="str">
        <f>APENs_summary!K934</f>
        <v>Compressor Engines</v>
      </c>
      <c r="F1039" s="76">
        <f>APENs_summary!N934</f>
        <v>0</v>
      </c>
      <c r="G1039" s="76">
        <f>APENs_summary!O934</f>
        <v>0</v>
      </c>
      <c r="H1039" s="76">
        <f>APENs_summary!P934</f>
        <v>0</v>
      </c>
      <c r="I1039" s="76">
        <f>APENs_summary!Q934</f>
        <v>0</v>
      </c>
      <c r="J1039" s="76">
        <f>APENs_summary!R934</f>
        <v>0</v>
      </c>
    </row>
    <row r="1040" spans="1:10" x14ac:dyDescent="0.2">
      <c r="A1040" s="13" t="s">
        <v>147</v>
      </c>
      <c r="B1040" s="272" t="s">
        <v>493</v>
      </c>
      <c r="C1040" s="272" t="str">
        <f>APENs_summary!C935</f>
        <v>08045</v>
      </c>
      <c r="D1040" s="272" t="str">
        <f>APENs_summary!J935</f>
        <v>20200253</v>
      </c>
      <c r="E1040" s="272" t="str">
        <f>APENs_summary!K935</f>
        <v>Compressor Engines</v>
      </c>
      <c r="F1040" s="76">
        <f>APENs_summary!N935</f>
        <v>0</v>
      </c>
      <c r="G1040" s="76">
        <f>APENs_summary!O935</f>
        <v>0</v>
      </c>
      <c r="H1040" s="76">
        <f>APENs_summary!P935</f>
        <v>0</v>
      </c>
      <c r="I1040" s="76">
        <f>APENs_summary!Q935</f>
        <v>5.4899999999999997E-2</v>
      </c>
      <c r="J1040" s="76">
        <f>APENs_summary!R935</f>
        <v>0</v>
      </c>
    </row>
    <row r="1041" spans="1:10" x14ac:dyDescent="0.2">
      <c r="A1041" s="13" t="s">
        <v>147</v>
      </c>
      <c r="B1041" s="272" t="s">
        <v>493</v>
      </c>
      <c r="C1041" s="272" t="str">
        <f>APENs_summary!C936</f>
        <v>08045</v>
      </c>
      <c r="D1041" s="272" t="str">
        <f>APENs_summary!J936</f>
        <v>20200253</v>
      </c>
      <c r="E1041" s="272" t="str">
        <f>APENs_summary!K936</f>
        <v>Compressor Engines</v>
      </c>
      <c r="F1041" s="76">
        <f>APENs_summary!N936</f>
        <v>0</v>
      </c>
      <c r="G1041" s="76">
        <f>APENs_summary!O936</f>
        <v>0</v>
      </c>
      <c r="H1041" s="76">
        <f>APENs_summary!P936</f>
        <v>0</v>
      </c>
      <c r="I1041" s="76">
        <f>APENs_summary!Q936</f>
        <v>5.4899999999999997E-2</v>
      </c>
      <c r="J1041" s="76">
        <f>APENs_summary!R936</f>
        <v>0</v>
      </c>
    </row>
    <row r="1042" spans="1:10" x14ac:dyDescent="0.2">
      <c r="A1042" s="13" t="s">
        <v>147</v>
      </c>
      <c r="B1042" s="272" t="s">
        <v>493</v>
      </c>
      <c r="C1042" s="272" t="str">
        <f>APENs_summary!C937</f>
        <v>08045</v>
      </c>
      <c r="D1042" s="272" t="str">
        <f>APENs_summary!J937</f>
        <v>20200253</v>
      </c>
      <c r="E1042" s="272" t="str">
        <f>APENs_summary!K937</f>
        <v>Compressor Engines</v>
      </c>
      <c r="F1042" s="76">
        <f>APENs_summary!N937</f>
        <v>0</v>
      </c>
      <c r="G1042" s="76">
        <f>APENs_summary!O937</f>
        <v>3</v>
      </c>
      <c r="H1042" s="76">
        <f>APENs_summary!P937</f>
        <v>0</v>
      </c>
      <c r="I1042" s="76">
        <f>APENs_summary!Q937</f>
        <v>0</v>
      </c>
      <c r="J1042" s="76">
        <f>APENs_summary!R937</f>
        <v>0</v>
      </c>
    </row>
    <row r="1043" spans="1:10" x14ac:dyDescent="0.2">
      <c r="A1043" s="13" t="s">
        <v>147</v>
      </c>
      <c r="B1043" s="272" t="s">
        <v>493</v>
      </c>
      <c r="C1043" s="272" t="str">
        <f>APENs_summary!C938</f>
        <v>08045</v>
      </c>
      <c r="D1043" s="272" t="str">
        <f>APENs_summary!J938</f>
        <v>20200253</v>
      </c>
      <c r="E1043" s="272" t="str">
        <f>APENs_summary!K938</f>
        <v>Compressor Engines</v>
      </c>
      <c r="F1043" s="76">
        <f>APENs_summary!N938</f>
        <v>0</v>
      </c>
      <c r="G1043" s="76">
        <f>APENs_summary!O938</f>
        <v>3</v>
      </c>
      <c r="H1043" s="76">
        <f>APENs_summary!P938</f>
        <v>0</v>
      </c>
      <c r="I1043" s="76">
        <f>APENs_summary!Q938</f>
        <v>0</v>
      </c>
      <c r="J1043" s="76">
        <f>APENs_summary!R938</f>
        <v>0</v>
      </c>
    </row>
    <row r="1044" spans="1:10" x14ac:dyDescent="0.2">
      <c r="A1044" s="13" t="s">
        <v>147</v>
      </c>
      <c r="B1044" s="272" t="s">
        <v>493</v>
      </c>
      <c r="C1044" s="272" t="str">
        <f>APENs_summary!C939</f>
        <v>08045</v>
      </c>
      <c r="D1044" s="272" t="str">
        <f>APENs_summary!J939</f>
        <v>20200254</v>
      </c>
      <c r="E1044" s="272" t="str">
        <f>APENs_summary!K939</f>
        <v>Compressor Engines</v>
      </c>
      <c r="F1044" s="76">
        <f>APENs_summary!N939</f>
        <v>0</v>
      </c>
      <c r="G1044" s="76">
        <f>APENs_summary!O939</f>
        <v>0</v>
      </c>
      <c r="H1044" s="76">
        <f>APENs_summary!P939</f>
        <v>5.4</v>
      </c>
      <c r="I1044" s="76">
        <f>APENs_summary!Q939</f>
        <v>0</v>
      </c>
      <c r="J1044" s="76">
        <f>APENs_summary!R939</f>
        <v>0</v>
      </c>
    </row>
    <row r="1045" spans="1:10" x14ac:dyDescent="0.2">
      <c r="A1045" s="13" t="s">
        <v>147</v>
      </c>
      <c r="B1045" s="272" t="s">
        <v>493</v>
      </c>
      <c r="C1045" s="272" t="str">
        <f>APENs_summary!C940</f>
        <v>08045</v>
      </c>
      <c r="D1045" s="272" t="str">
        <f>APENs_summary!J940</f>
        <v>20200254</v>
      </c>
      <c r="E1045" s="272" t="str">
        <f>APENs_summary!K940</f>
        <v>Compressor Engines</v>
      </c>
      <c r="F1045" s="76">
        <f>APENs_summary!N940</f>
        <v>21.7</v>
      </c>
      <c r="G1045" s="76">
        <f>APENs_summary!O940</f>
        <v>0</v>
      </c>
      <c r="H1045" s="76">
        <f>APENs_summary!P940</f>
        <v>0</v>
      </c>
      <c r="I1045" s="76">
        <f>APENs_summary!Q940</f>
        <v>0</v>
      </c>
      <c r="J1045" s="76">
        <f>APENs_summary!R940</f>
        <v>0</v>
      </c>
    </row>
    <row r="1046" spans="1:10" x14ac:dyDescent="0.2">
      <c r="A1046" s="13" t="s">
        <v>147</v>
      </c>
      <c r="B1046" s="272" t="s">
        <v>493</v>
      </c>
      <c r="C1046" s="272" t="str">
        <f>APENs_summary!C941</f>
        <v>08045</v>
      </c>
      <c r="D1046" s="272" t="str">
        <f>APENs_summary!J941</f>
        <v>20200254</v>
      </c>
      <c r="E1046" s="272" t="str">
        <f>APENs_summary!K941</f>
        <v>Compressor Engines</v>
      </c>
      <c r="F1046" s="76">
        <f>APENs_summary!N941</f>
        <v>0</v>
      </c>
      <c r="G1046" s="76">
        <f>APENs_summary!O941</f>
        <v>3</v>
      </c>
      <c r="H1046" s="76">
        <f>APENs_summary!P941</f>
        <v>0</v>
      </c>
      <c r="I1046" s="76">
        <f>APENs_summary!Q941</f>
        <v>0</v>
      </c>
      <c r="J1046" s="76">
        <f>APENs_summary!R941</f>
        <v>0</v>
      </c>
    </row>
    <row r="1047" spans="1:10" x14ac:dyDescent="0.2">
      <c r="A1047" s="13" t="s">
        <v>147</v>
      </c>
      <c r="B1047" s="272" t="s">
        <v>493</v>
      </c>
      <c r="C1047" s="272" t="str">
        <f>APENs_summary!C942</f>
        <v>08045</v>
      </c>
      <c r="D1047" s="272" t="str">
        <f>APENs_summary!J942</f>
        <v>20200254</v>
      </c>
      <c r="E1047" s="272" t="str">
        <f>APENs_summary!K942</f>
        <v>Compressor Engines</v>
      </c>
      <c r="F1047" s="76">
        <f>APENs_summary!N942</f>
        <v>0</v>
      </c>
      <c r="G1047" s="76">
        <f>APENs_summary!O942</f>
        <v>0</v>
      </c>
      <c r="H1047" s="76">
        <f>APENs_summary!P942</f>
        <v>5.4</v>
      </c>
      <c r="I1047" s="76">
        <f>APENs_summary!Q942</f>
        <v>0</v>
      </c>
      <c r="J1047" s="76">
        <f>APENs_summary!R942</f>
        <v>0</v>
      </c>
    </row>
    <row r="1048" spans="1:10" x14ac:dyDescent="0.2">
      <c r="A1048" s="13" t="s">
        <v>147</v>
      </c>
      <c r="B1048" s="272" t="s">
        <v>493</v>
      </c>
      <c r="C1048" s="272" t="str">
        <f>APENs_summary!C943</f>
        <v>08045</v>
      </c>
      <c r="D1048" s="272" t="str">
        <f>APENs_summary!J943</f>
        <v>20200254</v>
      </c>
      <c r="E1048" s="272" t="str">
        <f>APENs_summary!K943</f>
        <v>Compressor Engines</v>
      </c>
      <c r="F1048" s="76">
        <f>APENs_summary!N943</f>
        <v>21.7</v>
      </c>
      <c r="G1048" s="76">
        <f>APENs_summary!O943</f>
        <v>0</v>
      </c>
      <c r="H1048" s="76">
        <f>APENs_summary!P943</f>
        <v>0</v>
      </c>
      <c r="I1048" s="76">
        <f>APENs_summary!Q943</f>
        <v>0</v>
      </c>
      <c r="J1048" s="76">
        <f>APENs_summary!R943</f>
        <v>0</v>
      </c>
    </row>
    <row r="1049" spans="1:10" x14ac:dyDescent="0.2">
      <c r="A1049" s="13" t="s">
        <v>147</v>
      </c>
      <c r="B1049" s="272" t="s">
        <v>493</v>
      </c>
      <c r="C1049" s="272" t="str">
        <f>APENs_summary!C944</f>
        <v>08045</v>
      </c>
      <c r="D1049" s="272" t="str">
        <f>APENs_summary!J944</f>
        <v>20200254</v>
      </c>
      <c r="E1049" s="272" t="str">
        <f>APENs_summary!K944</f>
        <v>Compressor Engines</v>
      </c>
      <c r="F1049" s="76">
        <f>APENs_summary!N944</f>
        <v>0</v>
      </c>
      <c r="G1049" s="76">
        <f>APENs_summary!O944</f>
        <v>3</v>
      </c>
      <c r="H1049" s="76">
        <f>APENs_summary!P944</f>
        <v>0</v>
      </c>
      <c r="I1049" s="76">
        <f>APENs_summary!Q944</f>
        <v>0</v>
      </c>
      <c r="J1049" s="76">
        <f>APENs_summary!R944</f>
        <v>0</v>
      </c>
    </row>
    <row r="1050" spans="1:10" x14ac:dyDescent="0.2">
      <c r="A1050" s="13" t="s">
        <v>147</v>
      </c>
      <c r="B1050" s="272" t="s">
        <v>493</v>
      </c>
      <c r="C1050" s="272" t="str">
        <f>APENs_summary!C945</f>
        <v>08045</v>
      </c>
      <c r="D1050" s="272" t="str">
        <f>APENs_summary!J945</f>
        <v>20200254</v>
      </c>
      <c r="E1050" s="272" t="str">
        <f>APENs_summary!K945</f>
        <v>Compressor Engines</v>
      </c>
      <c r="F1050" s="76">
        <f>APENs_summary!N945</f>
        <v>0</v>
      </c>
      <c r="G1050" s="76">
        <f>APENs_summary!O945</f>
        <v>0</v>
      </c>
      <c r="H1050" s="76">
        <f>APENs_summary!P945</f>
        <v>5.4</v>
      </c>
      <c r="I1050" s="76">
        <f>APENs_summary!Q945</f>
        <v>0</v>
      </c>
      <c r="J1050" s="76">
        <f>APENs_summary!R945</f>
        <v>0</v>
      </c>
    </row>
    <row r="1051" spans="1:10" x14ac:dyDescent="0.2">
      <c r="A1051" s="13" t="s">
        <v>147</v>
      </c>
      <c r="B1051" s="272" t="s">
        <v>493</v>
      </c>
      <c r="C1051" s="272" t="str">
        <f>APENs_summary!C946</f>
        <v>08045</v>
      </c>
      <c r="D1051" s="272" t="str">
        <f>APENs_summary!J946</f>
        <v>20200254</v>
      </c>
      <c r="E1051" s="272" t="str">
        <f>APENs_summary!K946</f>
        <v>Compressor Engines</v>
      </c>
      <c r="F1051" s="76">
        <f>APENs_summary!N946</f>
        <v>21.7</v>
      </c>
      <c r="G1051" s="76">
        <f>APENs_summary!O946</f>
        <v>0</v>
      </c>
      <c r="H1051" s="76">
        <f>APENs_summary!P946</f>
        <v>0</v>
      </c>
      <c r="I1051" s="76">
        <f>APENs_summary!Q946</f>
        <v>0</v>
      </c>
      <c r="J1051" s="76">
        <f>APENs_summary!R946</f>
        <v>0</v>
      </c>
    </row>
    <row r="1052" spans="1:10" x14ac:dyDescent="0.2">
      <c r="A1052" s="13" t="s">
        <v>147</v>
      </c>
      <c r="B1052" s="272" t="s">
        <v>493</v>
      </c>
      <c r="C1052" s="272" t="str">
        <f>APENs_summary!C947</f>
        <v>08045</v>
      </c>
      <c r="D1052" s="272" t="str">
        <f>APENs_summary!J947</f>
        <v>20200254</v>
      </c>
      <c r="E1052" s="272" t="str">
        <f>APENs_summary!K947</f>
        <v>Compressor Engines</v>
      </c>
      <c r="F1052" s="76">
        <f>APENs_summary!N947</f>
        <v>0</v>
      </c>
      <c r="G1052" s="76">
        <f>APENs_summary!O947</f>
        <v>3</v>
      </c>
      <c r="H1052" s="76">
        <f>APENs_summary!P947</f>
        <v>0</v>
      </c>
      <c r="I1052" s="76">
        <f>APENs_summary!Q947</f>
        <v>0</v>
      </c>
      <c r="J1052" s="76">
        <f>APENs_summary!R947</f>
        <v>0</v>
      </c>
    </row>
    <row r="1053" spans="1:10" x14ac:dyDescent="0.2">
      <c r="A1053" s="13" t="s">
        <v>147</v>
      </c>
      <c r="B1053" s="272" t="s">
        <v>493</v>
      </c>
      <c r="C1053" s="272" t="str">
        <f>APENs_summary!C948</f>
        <v>08045</v>
      </c>
      <c r="D1053" s="272" t="str">
        <f>APENs_summary!J948</f>
        <v>20200254</v>
      </c>
      <c r="E1053" s="272" t="str">
        <f>APENs_summary!K948</f>
        <v>Compressor Engines</v>
      </c>
      <c r="F1053" s="76">
        <f>APENs_summary!N948</f>
        <v>0</v>
      </c>
      <c r="G1053" s="76">
        <f>APENs_summary!O948</f>
        <v>0</v>
      </c>
      <c r="H1053" s="76">
        <f>APENs_summary!P948</f>
        <v>5.4</v>
      </c>
      <c r="I1053" s="76">
        <f>APENs_summary!Q948</f>
        <v>0</v>
      </c>
      <c r="J1053" s="76">
        <f>APENs_summary!R948</f>
        <v>0</v>
      </c>
    </row>
    <row r="1054" spans="1:10" x14ac:dyDescent="0.2">
      <c r="A1054" s="13" t="s">
        <v>147</v>
      </c>
      <c r="B1054" s="272" t="s">
        <v>493</v>
      </c>
      <c r="C1054" s="272" t="str">
        <f>APENs_summary!C949</f>
        <v>08045</v>
      </c>
      <c r="D1054" s="272" t="str">
        <f>APENs_summary!J949</f>
        <v>20200254</v>
      </c>
      <c r="E1054" s="272" t="str">
        <f>APENs_summary!K949</f>
        <v>Compressor Engines</v>
      </c>
      <c r="F1054" s="76">
        <f>APENs_summary!N949</f>
        <v>21.7</v>
      </c>
      <c r="G1054" s="76">
        <f>APENs_summary!O949</f>
        <v>0</v>
      </c>
      <c r="H1054" s="76">
        <f>APENs_summary!P949</f>
        <v>0</v>
      </c>
      <c r="I1054" s="76">
        <f>APENs_summary!Q949</f>
        <v>0</v>
      </c>
      <c r="J1054" s="76">
        <f>APENs_summary!R949</f>
        <v>0</v>
      </c>
    </row>
    <row r="1055" spans="1:10" x14ac:dyDescent="0.2">
      <c r="A1055" s="13" t="s">
        <v>147</v>
      </c>
      <c r="B1055" s="272" t="s">
        <v>493</v>
      </c>
      <c r="C1055" s="272" t="str">
        <f>APENs_summary!C950</f>
        <v>08045</v>
      </c>
      <c r="D1055" s="272" t="str">
        <f>APENs_summary!J950</f>
        <v>20200254</v>
      </c>
      <c r="E1055" s="272" t="str">
        <f>APENs_summary!K950</f>
        <v>Compressor Engines</v>
      </c>
      <c r="F1055" s="76">
        <f>APENs_summary!N950</f>
        <v>0</v>
      </c>
      <c r="G1055" s="76">
        <f>APENs_summary!O950</f>
        <v>3</v>
      </c>
      <c r="H1055" s="76">
        <f>APENs_summary!P950</f>
        <v>0</v>
      </c>
      <c r="I1055" s="76">
        <f>APENs_summary!Q950</f>
        <v>0</v>
      </c>
      <c r="J1055" s="76">
        <f>APENs_summary!R950</f>
        <v>0</v>
      </c>
    </row>
    <row r="1056" spans="1:10" x14ac:dyDescent="0.2">
      <c r="A1056" s="13" t="s">
        <v>147</v>
      </c>
      <c r="B1056" s="272" t="s">
        <v>493</v>
      </c>
      <c r="C1056" s="272" t="str">
        <f>APENs_summary!C951</f>
        <v>08045</v>
      </c>
      <c r="D1056" s="272" t="str">
        <f>APENs_summary!J951</f>
        <v>31000199</v>
      </c>
      <c r="E1056" s="272" t="str">
        <f>APENs_summary!K951</f>
        <v>Oil Production, Processing Operations: Not Classified</v>
      </c>
      <c r="F1056" s="76">
        <f>APENs_summary!N951</f>
        <v>0</v>
      </c>
      <c r="G1056" s="76">
        <f>APENs_summary!O951</f>
        <v>9.8000000000000007</v>
      </c>
      <c r="H1056" s="76">
        <f>APENs_summary!P951</f>
        <v>0</v>
      </c>
      <c r="I1056" s="76">
        <f>APENs_summary!Q951</f>
        <v>0</v>
      </c>
      <c r="J1056" s="76">
        <f>APENs_summary!R951</f>
        <v>0</v>
      </c>
    </row>
    <row r="1057" spans="1:10" x14ac:dyDescent="0.2">
      <c r="A1057" s="13" t="s">
        <v>147</v>
      </c>
      <c r="B1057" s="272" t="s">
        <v>493</v>
      </c>
      <c r="C1057" s="272" t="str">
        <f>APENs_summary!C952</f>
        <v>08045</v>
      </c>
      <c r="D1057" s="272" t="str">
        <f>APENs_summary!J952</f>
        <v>31000201</v>
      </c>
      <c r="E1057" s="272" t="str">
        <f>APENs_summary!K952</f>
        <v>Natural Gas Production, Gas Sweetening: Amine Process</v>
      </c>
      <c r="F1057" s="76">
        <f>APENs_summary!N952</f>
        <v>0</v>
      </c>
      <c r="G1057" s="76">
        <f>APENs_summary!O952</f>
        <v>13.1</v>
      </c>
      <c r="H1057" s="76">
        <f>APENs_summary!P952</f>
        <v>0</v>
      </c>
      <c r="I1057" s="76">
        <f>APENs_summary!Q952</f>
        <v>0</v>
      </c>
      <c r="J1057" s="76">
        <f>APENs_summary!R952</f>
        <v>0</v>
      </c>
    </row>
    <row r="1058" spans="1:10" x14ac:dyDescent="0.2">
      <c r="A1058" s="13" t="s">
        <v>147</v>
      </c>
      <c r="B1058" s="272" t="s">
        <v>493</v>
      </c>
      <c r="C1058" s="272" t="str">
        <f>APENs_summary!C953</f>
        <v>08045</v>
      </c>
      <c r="D1058" s="272" t="str">
        <f>APENs_summary!J953</f>
        <v>31000201</v>
      </c>
      <c r="E1058" s="272" t="str">
        <f>APENs_summary!K953</f>
        <v>Natural Gas Production, Gas Sweetening: Amine Process</v>
      </c>
      <c r="F1058" s="76">
        <f>APENs_summary!N953</f>
        <v>0</v>
      </c>
      <c r="G1058" s="76">
        <f>APENs_summary!O953</f>
        <v>14.7</v>
      </c>
      <c r="H1058" s="76">
        <f>APENs_summary!P953</f>
        <v>0</v>
      </c>
      <c r="I1058" s="76">
        <f>APENs_summary!Q953</f>
        <v>0</v>
      </c>
      <c r="J1058" s="76">
        <f>APENs_summary!R953</f>
        <v>0</v>
      </c>
    </row>
    <row r="1059" spans="1:10" x14ac:dyDescent="0.2">
      <c r="A1059" s="13" t="s">
        <v>147</v>
      </c>
      <c r="B1059" s="272" t="s">
        <v>493</v>
      </c>
      <c r="C1059" s="272" t="str">
        <f>APENs_summary!C954</f>
        <v>08045</v>
      </c>
      <c r="D1059" s="272" t="str">
        <f>APENs_summary!J954</f>
        <v>31000205</v>
      </c>
      <c r="E1059" s="272" t="str">
        <f>APENs_summary!K954</f>
        <v>Natural Gas Production, Flares</v>
      </c>
      <c r="F1059" s="76">
        <f>APENs_summary!N954</f>
        <v>0</v>
      </c>
      <c r="G1059" s="76">
        <f>APENs_summary!O954</f>
        <v>0</v>
      </c>
      <c r="H1059" s="76">
        <f>APENs_summary!P954</f>
        <v>8.1</v>
      </c>
      <c r="I1059" s="76">
        <f>APENs_summary!Q954</f>
        <v>0</v>
      </c>
      <c r="J1059" s="76">
        <f>APENs_summary!R954</f>
        <v>0</v>
      </c>
    </row>
    <row r="1060" spans="1:10" x14ac:dyDescent="0.2">
      <c r="A1060" s="13" t="s">
        <v>147</v>
      </c>
      <c r="B1060" s="272" t="s">
        <v>493</v>
      </c>
      <c r="C1060" s="272" t="str">
        <f>APENs_summary!C955</f>
        <v>08045</v>
      </c>
      <c r="D1060" s="272" t="str">
        <f>APENs_summary!J955</f>
        <v>31000205</v>
      </c>
      <c r="E1060" s="272" t="str">
        <f>APENs_summary!K955</f>
        <v>Natural Gas Production, Flares</v>
      </c>
      <c r="F1060" s="76">
        <f>APENs_summary!N955</f>
        <v>1.5</v>
      </c>
      <c r="G1060" s="76">
        <f>APENs_summary!O955</f>
        <v>0</v>
      </c>
      <c r="H1060" s="76">
        <f>APENs_summary!P955</f>
        <v>0</v>
      </c>
      <c r="I1060" s="76">
        <f>APENs_summary!Q955</f>
        <v>0</v>
      </c>
      <c r="J1060" s="76">
        <f>APENs_summary!R955</f>
        <v>0</v>
      </c>
    </row>
    <row r="1061" spans="1:10" x14ac:dyDescent="0.2">
      <c r="A1061" s="13" t="s">
        <v>147</v>
      </c>
      <c r="B1061" s="272" t="s">
        <v>493</v>
      </c>
      <c r="C1061" s="272" t="str">
        <f>APENs_summary!C956</f>
        <v>08045</v>
      </c>
      <c r="D1061" s="272" t="str">
        <f>APENs_summary!J956</f>
        <v>31000209</v>
      </c>
      <c r="E1061" s="272" t="str">
        <f>APENs_summary!K956</f>
        <v>Natural Gas Production, Incinerators Burning Waste Gas or Augmented Waste Gas</v>
      </c>
      <c r="F1061" s="76">
        <f>APENs_summary!N956</f>
        <v>0</v>
      </c>
      <c r="G1061" s="76">
        <f>APENs_summary!O956</f>
        <v>0</v>
      </c>
      <c r="H1061" s="76">
        <f>APENs_summary!P956</f>
        <v>8.5</v>
      </c>
      <c r="I1061" s="76">
        <f>APENs_summary!Q956</f>
        <v>0</v>
      </c>
      <c r="J1061" s="76">
        <f>APENs_summary!R956</f>
        <v>0</v>
      </c>
    </row>
    <row r="1062" spans="1:10" x14ac:dyDescent="0.2">
      <c r="A1062" s="13" t="s">
        <v>147</v>
      </c>
      <c r="B1062" s="272" t="s">
        <v>493</v>
      </c>
      <c r="C1062" s="272" t="str">
        <f>APENs_summary!C957</f>
        <v>08045</v>
      </c>
      <c r="D1062" s="272" t="str">
        <f>APENs_summary!J957</f>
        <v>31000209</v>
      </c>
      <c r="E1062" s="272" t="str">
        <f>APENs_summary!K957</f>
        <v>Natural Gas Production, Incinerators Burning Waste Gas or Augmented Waste Gas</v>
      </c>
      <c r="F1062" s="76">
        <f>APENs_summary!N957</f>
        <v>10.1</v>
      </c>
      <c r="G1062" s="76">
        <f>APENs_summary!O957</f>
        <v>0</v>
      </c>
      <c r="H1062" s="76">
        <f>APENs_summary!P957</f>
        <v>0</v>
      </c>
      <c r="I1062" s="76">
        <f>APENs_summary!Q957</f>
        <v>0</v>
      </c>
      <c r="J1062" s="76">
        <f>APENs_summary!R957</f>
        <v>0</v>
      </c>
    </row>
    <row r="1063" spans="1:10" x14ac:dyDescent="0.2">
      <c r="A1063" s="13" t="s">
        <v>147</v>
      </c>
      <c r="B1063" s="272" t="s">
        <v>493</v>
      </c>
      <c r="C1063" s="272" t="str">
        <f>APENs_summary!C958</f>
        <v>08045</v>
      </c>
      <c r="D1063" s="272" t="str">
        <f>APENs_summary!J958</f>
        <v>31000209</v>
      </c>
      <c r="E1063" s="272" t="str">
        <f>APENs_summary!K958</f>
        <v>Natural Gas Production, Incinerators Burning Waste Gas or Augmented Waste Gas</v>
      </c>
      <c r="F1063" s="76">
        <f>APENs_summary!N958</f>
        <v>0</v>
      </c>
      <c r="G1063" s="76">
        <f>APENs_summary!O958</f>
        <v>0.6</v>
      </c>
      <c r="H1063" s="76">
        <f>APENs_summary!P958</f>
        <v>0</v>
      </c>
      <c r="I1063" s="76">
        <f>APENs_summary!Q958</f>
        <v>0</v>
      </c>
      <c r="J1063" s="76">
        <f>APENs_summary!R958</f>
        <v>0</v>
      </c>
    </row>
    <row r="1064" spans="1:10" x14ac:dyDescent="0.2">
      <c r="A1064" s="13" t="s">
        <v>147</v>
      </c>
      <c r="B1064" s="272" t="s">
        <v>493</v>
      </c>
      <c r="C1064" s="272" t="str">
        <f>APENs_summary!C959</f>
        <v>08045</v>
      </c>
      <c r="D1064" s="272" t="str">
        <f>APENs_summary!J959</f>
        <v>31000209</v>
      </c>
      <c r="E1064" s="272" t="str">
        <f>APENs_summary!K959</f>
        <v>Natural Gas Production, Incinerators Burning Waste Gas or Augmented Waste Gas</v>
      </c>
      <c r="F1064" s="76">
        <f>APENs_summary!N959</f>
        <v>0</v>
      </c>
      <c r="G1064" s="76">
        <f>APENs_summary!O959</f>
        <v>0</v>
      </c>
      <c r="H1064" s="76">
        <f>APENs_summary!P959</f>
        <v>9.9</v>
      </c>
      <c r="I1064" s="76">
        <f>APENs_summary!Q959</f>
        <v>0</v>
      </c>
      <c r="J1064" s="76">
        <f>APENs_summary!R959</f>
        <v>0</v>
      </c>
    </row>
    <row r="1065" spans="1:10" x14ac:dyDescent="0.2">
      <c r="A1065" s="13" t="s">
        <v>147</v>
      </c>
      <c r="B1065" s="272" t="s">
        <v>493</v>
      </c>
      <c r="C1065" s="272" t="str">
        <f>APENs_summary!C960</f>
        <v>08045</v>
      </c>
      <c r="D1065" s="272" t="str">
        <f>APENs_summary!J960</f>
        <v>31000209</v>
      </c>
      <c r="E1065" s="272" t="str">
        <f>APENs_summary!K960</f>
        <v>Natural Gas Production, Incinerators Burning Waste Gas or Augmented Waste Gas</v>
      </c>
      <c r="F1065" s="76">
        <f>APENs_summary!N960</f>
        <v>11.8</v>
      </c>
      <c r="G1065" s="76">
        <f>APENs_summary!O960</f>
        <v>0</v>
      </c>
      <c r="H1065" s="76">
        <f>APENs_summary!P960</f>
        <v>0</v>
      </c>
      <c r="I1065" s="76">
        <f>APENs_summary!Q960</f>
        <v>0</v>
      </c>
      <c r="J1065" s="76">
        <f>APENs_summary!R960</f>
        <v>0</v>
      </c>
    </row>
    <row r="1066" spans="1:10" x14ac:dyDescent="0.2">
      <c r="A1066" s="13" t="s">
        <v>147</v>
      </c>
      <c r="B1066" s="272" t="s">
        <v>493</v>
      </c>
      <c r="C1066" s="272" t="str">
        <f>APENs_summary!C961</f>
        <v>08045</v>
      </c>
      <c r="D1066" s="272" t="str">
        <f>APENs_summary!J961</f>
        <v>31000215</v>
      </c>
      <c r="E1066" s="272" t="str">
        <f>APENs_summary!K961</f>
        <v>Natural Gas Production, Flares Combusting Gases &gt;1000 BTU/scf</v>
      </c>
      <c r="F1066" s="76">
        <f>APENs_summary!N961</f>
        <v>0</v>
      </c>
      <c r="G1066" s="76">
        <f>APENs_summary!O961</f>
        <v>0</v>
      </c>
      <c r="H1066" s="76">
        <f>APENs_summary!P961</f>
        <v>3.6</v>
      </c>
      <c r="I1066" s="76">
        <f>APENs_summary!Q961</f>
        <v>0</v>
      </c>
      <c r="J1066" s="76">
        <f>APENs_summary!R961</f>
        <v>0</v>
      </c>
    </row>
    <row r="1067" spans="1:10" x14ac:dyDescent="0.2">
      <c r="A1067" s="13" t="s">
        <v>147</v>
      </c>
      <c r="B1067" s="272" t="s">
        <v>493</v>
      </c>
      <c r="C1067" s="272" t="str">
        <f>APENs_summary!C962</f>
        <v>08045</v>
      </c>
      <c r="D1067" s="272" t="str">
        <f>APENs_summary!J962</f>
        <v>31000215</v>
      </c>
      <c r="E1067" s="272" t="str">
        <f>APENs_summary!K962</f>
        <v>Natural Gas Production, Flares Combusting Gases &gt;1000 BTU/scf</v>
      </c>
      <c r="F1067" s="76">
        <f>APENs_summary!N962</f>
        <v>0.7</v>
      </c>
      <c r="G1067" s="76">
        <f>APENs_summary!O962</f>
        <v>0</v>
      </c>
      <c r="H1067" s="76">
        <f>APENs_summary!P962</f>
        <v>0</v>
      </c>
      <c r="I1067" s="76">
        <f>APENs_summary!Q962</f>
        <v>0</v>
      </c>
      <c r="J1067" s="76">
        <f>APENs_summary!R962</f>
        <v>0</v>
      </c>
    </row>
    <row r="1068" spans="1:10" x14ac:dyDescent="0.2">
      <c r="A1068" s="13" t="s">
        <v>147</v>
      </c>
      <c r="B1068" s="272" t="s">
        <v>493</v>
      </c>
      <c r="C1068" s="272" t="str">
        <f>APENs_summary!C963</f>
        <v>08045</v>
      </c>
      <c r="D1068" s="272" t="str">
        <f>APENs_summary!J963</f>
        <v>31000215</v>
      </c>
      <c r="E1068" s="272" t="str">
        <f>APENs_summary!K963</f>
        <v>Natural Gas Production, Flares Combusting Gases &gt;1000 BTU/scf</v>
      </c>
      <c r="F1068" s="76">
        <f>APENs_summary!N963</f>
        <v>0</v>
      </c>
      <c r="G1068" s="76">
        <f>APENs_summary!O963</f>
        <v>1.5</v>
      </c>
      <c r="H1068" s="76">
        <f>APENs_summary!P963</f>
        <v>0</v>
      </c>
      <c r="I1068" s="76">
        <f>APENs_summary!Q963</f>
        <v>0</v>
      </c>
      <c r="J1068" s="76">
        <f>APENs_summary!R963</f>
        <v>0</v>
      </c>
    </row>
    <row r="1069" spans="1:10" x14ac:dyDescent="0.2">
      <c r="A1069" s="13" t="s">
        <v>147</v>
      </c>
      <c r="B1069" s="272" t="s">
        <v>493</v>
      </c>
      <c r="C1069" s="272" t="str">
        <f>APENs_summary!C964</f>
        <v>08045</v>
      </c>
      <c r="D1069" s="272" t="str">
        <f>APENs_summary!J964</f>
        <v>31000215</v>
      </c>
      <c r="E1069" s="272" t="str">
        <f>APENs_summary!K964</f>
        <v>Natural Gas Production, Flares Combusting Gases &gt;1000 BTU/scf</v>
      </c>
      <c r="F1069" s="76">
        <f>APENs_summary!N964</f>
        <v>0</v>
      </c>
      <c r="G1069" s="76">
        <f>APENs_summary!O964</f>
        <v>0</v>
      </c>
      <c r="H1069" s="76">
        <f>APENs_summary!P964</f>
        <v>8</v>
      </c>
      <c r="I1069" s="76">
        <f>APENs_summary!Q964</f>
        <v>0</v>
      </c>
      <c r="J1069" s="76">
        <f>APENs_summary!R964</f>
        <v>0</v>
      </c>
    </row>
    <row r="1070" spans="1:10" x14ac:dyDescent="0.2">
      <c r="A1070" s="13" t="s">
        <v>147</v>
      </c>
      <c r="B1070" s="272" t="s">
        <v>493</v>
      </c>
      <c r="C1070" s="272" t="str">
        <f>APENs_summary!C965</f>
        <v>08045</v>
      </c>
      <c r="D1070" s="272" t="str">
        <f>APENs_summary!J965</f>
        <v>31000215</v>
      </c>
      <c r="E1070" s="272" t="str">
        <f>APENs_summary!K965</f>
        <v>Natural Gas Production, Flares Combusting Gases &gt;1000 BTU/scf</v>
      </c>
      <c r="F1070" s="76">
        <f>APENs_summary!N965</f>
        <v>1.5</v>
      </c>
      <c r="G1070" s="76">
        <f>APENs_summary!O965</f>
        <v>0</v>
      </c>
      <c r="H1070" s="76">
        <f>APENs_summary!P965</f>
        <v>0</v>
      </c>
      <c r="I1070" s="76">
        <f>APENs_summary!Q965</f>
        <v>0</v>
      </c>
      <c r="J1070" s="76">
        <f>APENs_summary!R965</f>
        <v>0</v>
      </c>
    </row>
    <row r="1071" spans="1:10" x14ac:dyDescent="0.2">
      <c r="A1071" s="13" t="s">
        <v>147</v>
      </c>
      <c r="B1071" s="272" t="s">
        <v>493</v>
      </c>
      <c r="C1071" s="272" t="str">
        <f>APENs_summary!C966</f>
        <v>08045</v>
      </c>
      <c r="D1071" s="272" t="str">
        <f>APENs_summary!J966</f>
        <v>31000215</v>
      </c>
      <c r="E1071" s="272" t="str">
        <f>APENs_summary!K966</f>
        <v>Natural Gas Production, Flares Combusting Gases &gt;1000 BTU/scf</v>
      </c>
      <c r="F1071" s="76">
        <f>APENs_summary!N966</f>
        <v>0</v>
      </c>
      <c r="G1071" s="76">
        <f>APENs_summary!O966</f>
        <v>5.2</v>
      </c>
      <c r="H1071" s="76">
        <f>APENs_summary!P966</f>
        <v>0</v>
      </c>
      <c r="I1071" s="76">
        <f>APENs_summary!Q966</f>
        <v>0</v>
      </c>
      <c r="J1071" s="76">
        <f>APENs_summary!R966</f>
        <v>0</v>
      </c>
    </row>
    <row r="1072" spans="1:10" x14ac:dyDescent="0.2">
      <c r="A1072" s="13" t="s">
        <v>147</v>
      </c>
      <c r="B1072" s="272" t="s">
        <v>493</v>
      </c>
      <c r="C1072" s="272" t="str">
        <f>APENs_summary!C967</f>
        <v>08045</v>
      </c>
      <c r="D1072" s="272" t="str">
        <f>APENs_summary!J967</f>
        <v>31000301</v>
      </c>
      <c r="E1072" s="272" t="str">
        <f>APENs_summary!K967</f>
        <v>Glycol Dehydrator</v>
      </c>
      <c r="F1072" s="76">
        <f>APENs_summary!N967</f>
        <v>0</v>
      </c>
      <c r="G1072" s="76">
        <f>APENs_summary!O967</f>
        <v>0.7</v>
      </c>
      <c r="H1072" s="76">
        <f>APENs_summary!P967</f>
        <v>0</v>
      </c>
      <c r="I1072" s="76">
        <f>APENs_summary!Q967</f>
        <v>0</v>
      </c>
      <c r="J1072" s="76">
        <f>APENs_summary!R967</f>
        <v>0</v>
      </c>
    </row>
    <row r="1073" spans="1:10" x14ac:dyDescent="0.2">
      <c r="A1073" s="13" t="s">
        <v>147</v>
      </c>
      <c r="B1073" s="272" t="s">
        <v>493</v>
      </c>
      <c r="C1073" s="272" t="str">
        <f>APENs_summary!C968</f>
        <v>08045</v>
      </c>
      <c r="D1073" s="272" t="str">
        <f>APENs_summary!J968</f>
        <v>31000301</v>
      </c>
      <c r="E1073" s="272" t="str">
        <f>APENs_summary!K968</f>
        <v>Glycol Dehydrator</v>
      </c>
      <c r="F1073" s="76">
        <f>APENs_summary!N968</f>
        <v>0</v>
      </c>
      <c r="G1073" s="76">
        <f>APENs_summary!O968</f>
        <v>0</v>
      </c>
      <c r="H1073" s="76">
        <f>APENs_summary!P968</f>
        <v>1.1000000000000001</v>
      </c>
      <c r="I1073" s="76">
        <f>APENs_summary!Q968</f>
        <v>0</v>
      </c>
      <c r="J1073" s="76">
        <f>APENs_summary!R968</f>
        <v>0</v>
      </c>
    </row>
    <row r="1074" spans="1:10" x14ac:dyDescent="0.2">
      <c r="A1074" s="13" t="s">
        <v>147</v>
      </c>
      <c r="B1074" s="272" t="s">
        <v>493</v>
      </c>
      <c r="C1074" s="272" t="str">
        <f>APENs_summary!C969</f>
        <v>08045</v>
      </c>
      <c r="D1074" s="272" t="str">
        <f>APENs_summary!J969</f>
        <v>31000301</v>
      </c>
      <c r="E1074" s="272" t="str">
        <f>APENs_summary!K969</f>
        <v>Glycol Dehydrator</v>
      </c>
      <c r="F1074" s="76">
        <f>APENs_summary!N969</f>
        <v>0.2</v>
      </c>
      <c r="G1074" s="76">
        <f>APENs_summary!O969</f>
        <v>0</v>
      </c>
      <c r="H1074" s="76">
        <f>APENs_summary!P969</f>
        <v>0</v>
      </c>
      <c r="I1074" s="76">
        <f>APENs_summary!Q969</f>
        <v>0</v>
      </c>
      <c r="J1074" s="76">
        <f>APENs_summary!R969</f>
        <v>0</v>
      </c>
    </row>
    <row r="1075" spans="1:10" x14ac:dyDescent="0.2">
      <c r="A1075" s="13" t="s">
        <v>147</v>
      </c>
      <c r="B1075" s="272" t="s">
        <v>493</v>
      </c>
      <c r="C1075" s="272" t="str">
        <f>APENs_summary!C970</f>
        <v>08045</v>
      </c>
      <c r="D1075" s="272" t="str">
        <f>APENs_summary!J970</f>
        <v>31000301</v>
      </c>
      <c r="E1075" s="272" t="str">
        <f>APENs_summary!K970</f>
        <v>Glycol Dehydrator</v>
      </c>
      <c r="F1075" s="76">
        <f>APENs_summary!N970</f>
        <v>0</v>
      </c>
      <c r="G1075" s="76">
        <f>APENs_summary!O970</f>
        <v>0.7</v>
      </c>
      <c r="H1075" s="76">
        <f>APENs_summary!P970</f>
        <v>0</v>
      </c>
      <c r="I1075" s="76">
        <f>APENs_summary!Q970</f>
        <v>0</v>
      </c>
      <c r="J1075" s="76">
        <f>APENs_summary!R970</f>
        <v>0</v>
      </c>
    </row>
    <row r="1076" spans="1:10" x14ac:dyDescent="0.2">
      <c r="A1076" s="13" t="s">
        <v>147</v>
      </c>
      <c r="B1076" s="272" t="s">
        <v>493</v>
      </c>
      <c r="C1076" s="272" t="str">
        <f>APENs_summary!C971</f>
        <v>08045</v>
      </c>
      <c r="D1076" s="272" t="str">
        <f>APENs_summary!J971</f>
        <v>31000301</v>
      </c>
      <c r="E1076" s="272" t="str">
        <f>APENs_summary!K971</f>
        <v>Glycol Dehydrator</v>
      </c>
      <c r="F1076" s="76">
        <f>APENs_summary!N971</f>
        <v>0</v>
      </c>
      <c r="G1076" s="76">
        <f>APENs_summary!O971</f>
        <v>4.9000000000000004</v>
      </c>
      <c r="H1076" s="76">
        <f>APENs_summary!P971</f>
        <v>0</v>
      </c>
      <c r="I1076" s="76">
        <f>APENs_summary!Q971</f>
        <v>0</v>
      </c>
      <c r="J1076" s="76">
        <f>APENs_summary!R971</f>
        <v>0</v>
      </c>
    </row>
    <row r="1077" spans="1:10" x14ac:dyDescent="0.2">
      <c r="A1077" s="13" t="s">
        <v>147</v>
      </c>
      <c r="B1077" s="272" t="s">
        <v>493</v>
      </c>
      <c r="C1077" s="272" t="str">
        <f>APENs_summary!C972</f>
        <v>08045</v>
      </c>
      <c r="D1077" s="272" t="str">
        <f>APENs_summary!J972</f>
        <v>31000301</v>
      </c>
      <c r="E1077" s="272" t="str">
        <f>APENs_summary!K972</f>
        <v>Glycol Dehydrator</v>
      </c>
      <c r="F1077" s="76">
        <f>APENs_summary!N972</f>
        <v>0</v>
      </c>
      <c r="G1077" s="76">
        <f>APENs_summary!O972</f>
        <v>0.1</v>
      </c>
      <c r="H1077" s="76">
        <f>APENs_summary!P972</f>
        <v>0</v>
      </c>
      <c r="I1077" s="76">
        <f>APENs_summary!Q972</f>
        <v>0</v>
      </c>
      <c r="J1077" s="76">
        <f>APENs_summary!R972</f>
        <v>0</v>
      </c>
    </row>
    <row r="1078" spans="1:10" x14ac:dyDescent="0.2">
      <c r="A1078" s="13" t="s">
        <v>147</v>
      </c>
      <c r="B1078" s="272" t="s">
        <v>493</v>
      </c>
      <c r="C1078" s="272" t="str">
        <f>APENs_summary!C973</f>
        <v>08045</v>
      </c>
      <c r="D1078" s="272" t="str">
        <f>APENs_summary!J973</f>
        <v>31000303</v>
      </c>
      <c r="E1078" s="272" t="str">
        <f>APENs_summary!K973</f>
        <v>Glycol Dehydrator</v>
      </c>
      <c r="F1078" s="76">
        <f>APENs_summary!N973</f>
        <v>0</v>
      </c>
      <c r="G1078" s="76">
        <f>APENs_summary!O973</f>
        <v>0.4</v>
      </c>
      <c r="H1078" s="76">
        <f>APENs_summary!P973</f>
        <v>0</v>
      </c>
      <c r="I1078" s="76">
        <f>APENs_summary!Q973</f>
        <v>0</v>
      </c>
      <c r="J1078" s="76">
        <f>APENs_summary!R973</f>
        <v>0</v>
      </c>
    </row>
    <row r="1079" spans="1:10" x14ac:dyDescent="0.2">
      <c r="A1079" s="13" t="s">
        <v>147</v>
      </c>
      <c r="B1079" s="272" t="s">
        <v>493</v>
      </c>
      <c r="C1079" s="272" t="str">
        <f>APENs_summary!C974</f>
        <v>08045</v>
      </c>
      <c r="D1079" s="272" t="str">
        <f>APENs_summary!J974</f>
        <v>31000304</v>
      </c>
      <c r="E1079" s="272" t="str">
        <f>APENs_summary!K974</f>
        <v>Glycol Dehydrator</v>
      </c>
      <c r="F1079" s="76">
        <f>APENs_summary!N974</f>
        <v>0</v>
      </c>
      <c r="G1079" s="76">
        <f>APENs_summary!O974</f>
        <v>0.4</v>
      </c>
      <c r="H1079" s="76">
        <f>APENs_summary!P974</f>
        <v>0</v>
      </c>
      <c r="I1079" s="76">
        <f>APENs_summary!Q974</f>
        <v>0</v>
      </c>
      <c r="J1079" s="76">
        <f>APENs_summary!R974</f>
        <v>0</v>
      </c>
    </row>
    <row r="1080" spans="1:10" x14ac:dyDescent="0.2">
      <c r="A1080" s="13" t="s">
        <v>147</v>
      </c>
      <c r="B1080" s="272" t="s">
        <v>493</v>
      </c>
      <c r="C1080" s="272" t="str">
        <f>APENs_summary!C975</f>
        <v>08045</v>
      </c>
      <c r="D1080" s="272" t="str">
        <f>APENs_summary!J975</f>
        <v>31000305</v>
      </c>
      <c r="E1080" s="272" t="str">
        <f>APENs_summary!K975</f>
        <v>Natural Gas Processing Facilities, Gas Sweeting: Amine Process</v>
      </c>
      <c r="F1080" s="76">
        <f>APENs_summary!N975</f>
        <v>0</v>
      </c>
      <c r="G1080" s="76">
        <f>APENs_summary!O975</f>
        <v>1.7</v>
      </c>
      <c r="H1080" s="76">
        <f>APENs_summary!P975</f>
        <v>0</v>
      </c>
      <c r="I1080" s="76">
        <f>APENs_summary!Q975</f>
        <v>0</v>
      </c>
      <c r="J1080" s="76">
        <f>APENs_summary!R975</f>
        <v>0</v>
      </c>
    </row>
    <row r="1081" spans="1:10" x14ac:dyDescent="0.2">
      <c r="A1081" s="13" t="s">
        <v>147</v>
      </c>
      <c r="B1081" s="272" t="s">
        <v>493</v>
      </c>
      <c r="C1081" s="272" t="str">
        <f>APENs_summary!C976</f>
        <v>08045</v>
      </c>
      <c r="D1081" s="272" t="str">
        <f>APENs_summary!J976</f>
        <v>31000305</v>
      </c>
      <c r="E1081" s="272" t="str">
        <f>APENs_summary!K976</f>
        <v>Natural Gas Processing Facilities, Gas Sweeting: Amine Process</v>
      </c>
      <c r="F1081" s="76">
        <f>APENs_summary!N976</f>
        <v>0</v>
      </c>
      <c r="G1081" s="76">
        <f>APENs_summary!O976</f>
        <v>2.9399999999999999E-2</v>
      </c>
      <c r="H1081" s="76">
        <f>APENs_summary!P976</f>
        <v>0</v>
      </c>
      <c r="I1081" s="76">
        <f>APENs_summary!Q976</f>
        <v>0</v>
      </c>
      <c r="J1081" s="76">
        <f>APENs_summary!R976</f>
        <v>0</v>
      </c>
    </row>
    <row r="1082" spans="1:10" x14ac:dyDescent="0.2">
      <c r="A1082" s="13" t="s">
        <v>147</v>
      </c>
      <c r="B1082" s="272" t="s">
        <v>493</v>
      </c>
      <c r="C1082" s="272" t="str">
        <f>APENs_summary!C977</f>
        <v>08045</v>
      </c>
      <c r="D1082" s="272" t="str">
        <f>APENs_summary!J977</f>
        <v>31000311</v>
      </c>
      <c r="E1082" s="272" t="str">
        <f>APENs_summary!K977</f>
        <v>Natural Gas Processing Facilities, Flanges and Connections</v>
      </c>
      <c r="F1082" s="76">
        <f>APENs_summary!N977</f>
        <v>0</v>
      </c>
      <c r="G1082" s="76">
        <f>APENs_summary!O977</f>
        <v>3</v>
      </c>
      <c r="H1082" s="76">
        <f>APENs_summary!P977</f>
        <v>0</v>
      </c>
      <c r="I1082" s="76">
        <f>APENs_summary!Q977</f>
        <v>0</v>
      </c>
      <c r="J1082" s="76">
        <f>APENs_summary!R977</f>
        <v>0</v>
      </c>
    </row>
    <row r="1083" spans="1:10" x14ac:dyDescent="0.2">
      <c r="A1083" s="13" t="s">
        <v>147</v>
      </c>
      <c r="B1083" s="272" t="s">
        <v>493</v>
      </c>
      <c r="C1083" s="272" t="str">
        <f>APENs_summary!C978</f>
        <v>08045</v>
      </c>
      <c r="D1083" s="272" t="str">
        <f>APENs_summary!J978</f>
        <v>31000404</v>
      </c>
      <c r="E1083" s="272" t="str">
        <f>APENs_summary!K978</f>
        <v>Process Heaters</v>
      </c>
      <c r="F1083" s="76">
        <f>APENs_summary!N978</f>
        <v>0</v>
      </c>
      <c r="G1083" s="76">
        <f>APENs_summary!O978</f>
        <v>0</v>
      </c>
      <c r="H1083" s="76">
        <f>APENs_summary!P978</f>
        <v>21.2</v>
      </c>
      <c r="I1083" s="76">
        <f>APENs_summary!Q978</f>
        <v>0</v>
      </c>
      <c r="J1083" s="76">
        <f>APENs_summary!R978</f>
        <v>0</v>
      </c>
    </row>
    <row r="1084" spans="1:10" x14ac:dyDescent="0.2">
      <c r="A1084" s="13" t="s">
        <v>147</v>
      </c>
      <c r="B1084" s="272" t="s">
        <v>493</v>
      </c>
      <c r="C1084" s="272" t="str">
        <f>APENs_summary!C979</f>
        <v>08045</v>
      </c>
      <c r="D1084" s="272" t="str">
        <f>APENs_summary!J979</f>
        <v>31000404</v>
      </c>
      <c r="E1084" s="272" t="str">
        <f>APENs_summary!K979</f>
        <v>Process Heaters</v>
      </c>
      <c r="F1084" s="76">
        <f>APENs_summary!N979</f>
        <v>25.3</v>
      </c>
      <c r="G1084" s="76">
        <f>APENs_summary!O979</f>
        <v>0</v>
      </c>
      <c r="H1084" s="76">
        <f>APENs_summary!P979</f>
        <v>0</v>
      </c>
      <c r="I1084" s="76">
        <f>APENs_summary!Q979</f>
        <v>0</v>
      </c>
      <c r="J1084" s="76">
        <f>APENs_summary!R979</f>
        <v>0</v>
      </c>
    </row>
    <row r="1085" spans="1:10" x14ac:dyDescent="0.2">
      <c r="A1085" s="13" t="s">
        <v>147</v>
      </c>
      <c r="B1085" s="272" t="s">
        <v>493</v>
      </c>
      <c r="C1085" s="272" t="str">
        <f>APENs_summary!C980</f>
        <v>08045</v>
      </c>
      <c r="D1085" s="272" t="str">
        <f>APENs_summary!J980</f>
        <v>31000404</v>
      </c>
      <c r="E1085" s="272" t="str">
        <f>APENs_summary!K980</f>
        <v>Process Heaters</v>
      </c>
      <c r="F1085" s="76">
        <f>APENs_summary!N980</f>
        <v>0</v>
      </c>
      <c r="G1085" s="76">
        <f>APENs_summary!O980</f>
        <v>1.4</v>
      </c>
      <c r="H1085" s="76">
        <f>APENs_summary!P980</f>
        <v>0</v>
      </c>
      <c r="I1085" s="76">
        <f>APENs_summary!Q980</f>
        <v>0</v>
      </c>
      <c r="J1085" s="76">
        <f>APENs_summary!R980</f>
        <v>0</v>
      </c>
    </row>
    <row r="1086" spans="1:10" x14ac:dyDescent="0.2">
      <c r="A1086" s="13" t="s">
        <v>147</v>
      </c>
      <c r="B1086" s="272" t="s">
        <v>493</v>
      </c>
      <c r="C1086" s="272" t="str">
        <f>APENs_summary!C981</f>
        <v>08045</v>
      </c>
      <c r="D1086" s="272" t="str">
        <f>APENs_summary!J981</f>
        <v>31000404</v>
      </c>
      <c r="E1086" s="272" t="str">
        <f>APENs_summary!K981</f>
        <v>Process Heaters</v>
      </c>
      <c r="F1086" s="76">
        <f>APENs_summary!N981</f>
        <v>0</v>
      </c>
      <c r="G1086" s="76">
        <f>APENs_summary!O981</f>
        <v>0</v>
      </c>
      <c r="H1086" s="76">
        <f>APENs_summary!P981</f>
        <v>19.100000000000001</v>
      </c>
      <c r="I1086" s="76">
        <f>APENs_summary!Q981</f>
        <v>0</v>
      </c>
      <c r="J1086" s="76">
        <f>APENs_summary!R981</f>
        <v>0</v>
      </c>
    </row>
    <row r="1087" spans="1:10" x14ac:dyDescent="0.2">
      <c r="A1087" s="13" t="s">
        <v>147</v>
      </c>
      <c r="B1087" s="272" t="s">
        <v>493</v>
      </c>
      <c r="C1087" s="272" t="str">
        <f>APENs_summary!C982</f>
        <v>08045</v>
      </c>
      <c r="D1087" s="272" t="str">
        <f>APENs_summary!J982</f>
        <v>31000404</v>
      </c>
      <c r="E1087" s="272" t="str">
        <f>APENs_summary!K982</f>
        <v>Process Heaters</v>
      </c>
      <c r="F1087" s="76">
        <f>APENs_summary!N982</f>
        <v>22.7</v>
      </c>
      <c r="G1087" s="76">
        <f>APENs_summary!O982</f>
        <v>0</v>
      </c>
      <c r="H1087" s="76">
        <f>APENs_summary!P982</f>
        <v>0</v>
      </c>
      <c r="I1087" s="76">
        <f>APENs_summary!Q982</f>
        <v>0</v>
      </c>
      <c r="J1087" s="76">
        <f>APENs_summary!R982</f>
        <v>0</v>
      </c>
    </row>
    <row r="1088" spans="1:10" x14ac:dyDescent="0.2">
      <c r="A1088" s="13" t="s">
        <v>147</v>
      </c>
      <c r="B1088" s="272" t="s">
        <v>493</v>
      </c>
      <c r="C1088" s="272" t="str">
        <f>APENs_summary!C983</f>
        <v>08045</v>
      </c>
      <c r="D1088" s="272" t="str">
        <f>APENs_summary!J983</f>
        <v>31000404</v>
      </c>
      <c r="E1088" s="272" t="str">
        <f>APENs_summary!K983</f>
        <v>Process Heaters</v>
      </c>
      <c r="F1088" s="76">
        <f>APENs_summary!N983</f>
        <v>0</v>
      </c>
      <c r="G1088" s="76">
        <f>APENs_summary!O983</f>
        <v>1.3</v>
      </c>
      <c r="H1088" s="76">
        <f>APENs_summary!P983</f>
        <v>0</v>
      </c>
      <c r="I1088" s="76">
        <f>APENs_summary!Q983</f>
        <v>0</v>
      </c>
      <c r="J1088" s="76">
        <f>APENs_summary!R983</f>
        <v>0</v>
      </c>
    </row>
    <row r="1089" spans="1:10" x14ac:dyDescent="0.2">
      <c r="A1089" s="13" t="s">
        <v>147</v>
      </c>
      <c r="B1089" s="272" t="s">
        <v>493</v>
      </c>
      <c r="C1089" s="272" t="str">
        <f>APENs_summary!C984</f>
        <v>08045</v>
      </c>
      <c r="D1089" s="272" t="str">
        <f>APENs_summary!J984</f>
        <v>31000404</v>
      </c>
      <c r="E1089" s="272" t="str">
        <f>APENs_summary!K984</f>
        <v>Process Heaters</v>
      </c>
      <c r="F1089" s="76">
        <f>APENs_summary!N984</f>
        <v>0</v>
      </c>
      <c r="G1089" s="76">
        <f>APENs_summary!O984</f>
        <v>0</v>
      </c>
      <c r="H1089" s="76">
        <f>APENs_summary!P984</f>
        <v>19.100000000000001</v>
      </c>
      <c r="I1089" s="76">
        <f>APENs_summary!Q984</f>
        <v>0</v>
      </c>
      <c r="J1089" s="76">
        <f>APENs_summary!R984</f>
        <v>0</v>
      </c>
    </row>
    <row r="1090" spans="1:10" x14ac:dyDescent="0.2">
      <c r="A1090" s="13" t="s">
        <v>147</v>
      </c>
      <c r="B1090" s="272" t="s">
        <v>493</v>
      </c>
      <c r="C1090" s="272" t="str">
        <f>APENs_summary!C985</f>
        <v>08045</v>
      </c>
      <c r="D1090" s="272" t="str">
        <f>APENs_summary!J985</f>
        <v>31000404</v>
      </c>
      <c r="E1090" s="272" t="str">
        <f>APENs_summary!K985</f>
        <v>Process Heaters</v>
      </c>
      <c r="F1090" s="76">
        <f>APENs_summary!N985</f>
        <v>22.7</v>
      </c>
      <c r="G1090" s="76">
        <f>APENs_summary!O985</f>
        <v>0</v>
      </c>
      <c r="H1090" s="76">
        <f>APENs_summary!P985</f>
        <v>0</v>
      </c>
      <c r="I1090" s="76">
        <f>APENs_summary!Q985</f>
        <v>0</v>
      </c>
      <c r="J1090" s="76">
        <f>APENs_summary!R985</f>
        <v>0</v>
      </c>
    </row>
    <row r="1091" spans="1:10" x14ac:dyDescent="0.2">
      <c r="A1091" s="13" t="s">
        <v>147</v>
      </c>
      <c r="B1091" s="272" t="s">
        <v>493</v>
      </c>
      <c r="C1091" s="272" t="str">
        <f>APENs_summary!C986</f>
        <v>08045</v>
      </c>
      <c r="D1091" s="272" t="str">
        <f>APENs_summary!J986</f>
        <v>31000404</v>
      </c>
      <c r="E1091" s="272" t="str">
        <f>APENs_summary!K986</f>
        <v>Process Heaters</v>
      </c>
      <c r="F1091" s="76">
        <f>APENs_summary!N986</f>
        <v>0</v>
      </c>
      <c r="G1091" s="76">
        <f>APENs_summary!O986</f>
        <v>1.3</v>
      </c>
      <c r="H1091" s="76">
        <f>APENs_summary!P986</f>
        <v>0</v>
      </c>
      <c r="I1091" s="76">
        <f>APENs_summary!Q986</f>
        <v>0</v>
      </c>
      <c r="J1091" s="76">
        <f>APENs_summary!R986</f>
        <v>0</v>
      </c>
    </row>
    <row r="1092" spans="1:10" x14ac:dyDescent="0.2">
      <c r="A1092" s="13" t="s">
        <v>147</v>
      </c>
      <c r="B1092" s="272" t="s">
        <v>493</v>
      </c>
      <c r="C1092" s="272" t="str">
        <f>APENs_summary!C987</f>
        <v>08045</v>
      </c>
      <c r="D1092" s="272" t="str">
        <f>APENs_summary!J987</f>
        <v>31088801</v>
      </c>
      <c r="E1092" s="272" t="str">
        <f>APENs_summary!K987</f>
        <v>Permitted Fugitives</v>
      </c>
      <c r="F1092" s="76">
        <f>APENs_summary!N987</f>
        <v>0</v>
      </c>
      <c r="G1092" s="76">
        <f>APENs_summary!O987</f>
        <v>4.7</v>
      </c>
      <c r="H1092" s="76">
        <f>APENs_summary!P987</f>
        <v>0</v>
      </c>
      <c r="I1092" s="76">
        <f>APENs_summary!Q987</f>
        <v>0</v>
      </c>
      <c r="J1092" s="76">
        <f>APENs_summary!R987</f>
        <v>0</v>
      </c>
    </row>
    <row r="1093" spans="1:10" x14ac:dyDescent="0.2">
      <c r="A1093" s="13" t="s">
        <v>147</v>
      </c>
      <c r="B1093" s="272" t="s">
        <v>493</v>
      </c>
      <c r="C1093" s="272" t="str">
        <f>APENs_summary!C988</f>
        <v>08045</v>
      </c>
      <c r="D1093" s="272" t="str">
        <f>APENs_summary!J988</f>
        <v>31088811</v>
      </c>
      <c r="E1093" s="272" t="str">
        <f>APENs_summary!K988</f>
        <v>Permitted Fugitives</v>
      </c>
      <c r="F1093" s="76">
        <f>APENs_summary!N988</f>
        <v>0</v>
      </c>
      <c r="G1093" s="76">
        <f>APENs_summary!O988</f>
        <v>5.0999999999999996</v>
      </c>
      <c r="H1093" s="76">
        <f>APENs_summary!P988</f>
        <v>0</v>
      </c>
      <c r="I1093" s="76">
        <f>APENs_summary!Q988</f>
        <v>0</v>
      </c>
      <c r="J1093" s="76">
        <f>APENs_summary!R988</f>
        <v>0</v>
      </c>
    </row>
    <row r="1094" spans="1:10" x14ac:dyDescent="0.2">
      <c r="A1094" s="13" t="s">
        <v>147</v>
      </c>
      <c r="B1094" s="272" t="s">
        <v>493</v>
      </c>
      <c r="C1094" s="272" t="str">
        <f>APENs_summary!C989</f>
        <v>08045</v>
      </c>
      <c r="D1094" s="272" t="str">
        <f>APENs_summary!J989</f>
        <v>20200254</v>
      </c>
      <c r="E1094" s="272" t="str">
        <f>APENs_summary!K989</f>
        <v>Compressor Engines</v>
      </c>
      <c r="F1094" s="76">
        <f>APENs_summary!N989</f>
        <v>0</v>
      </c>
      <c r="G1094" s="76">
        <f>APENs_summary!O989</f>
        <v>0</v>
      </c>
      <c r="H1094" s="76">
        <f>APENs_summary!P989</f>
        <v>19.399999999999999</v>
      </c>
      <c r="I1094" s="76">
        <f>APENs_summary!Q989</f>
        <v>0</v>
      </c>
      <c r="J1094" s="76">
        <f>APENs_summary!R989</f>
        <v>0</v>
      </c>
    </row>
    <row r="1095" spans="1:10" x14ac:dyDescent="0.2">
      <c r="A1095" s="13" t="s">
        <v>147</v>
      </c>
      <c r="B1095" s="272" t="s">
        <v>493</v>
      </c>
      <c r="C1095" s="272" t="str">
        <f>APENs_summary!C990</f>
        <v>08045</v>
      </c>
      <c r="D1095" s="272" t="str">
        <f>APENs_summary!J990</f>
        <v>20200254</v>
      </c>
      <c r="E1095" s="272" t="str">
        <f>APENs_summary!K990</f>
        <v>Compressor Engines</v>
      </c>
      <c r="F1095" s="76">
        <f>APENs_summary!N990</f>
        <v>19.399999999999999</v>
      </c>
      <c r="G1095" s="76">
        <f>APENs_summary!O990</f>
        <v>0</v>
      </c>
      <c r="H1095" s="76">
        <f>APENs_summary!P990</f>
        <v>0</v>
      </c>
      <c r="I1095" s="76">
        <f>APENs_summary!Q990</f>
        <v>0</v>
      </c>
      <c r="J1095" s="76">
        <f>APENs_summary!R990</f>
        <v>0</v>
      </c>
    </row>
    <row r="1096" spans="1:10" x14ac:dyDescent="0.2">
      <c r="A1096" s="13" t="s">
        <v>147</v>
      </c>
      <c r="B1096" s="272" t="s">
        <v>493</v>
      </c>
      <c r="C1096" s="272" t="str">
        <f>APENs_summary!C991</f>
        <v>08045</v>
      </c>
      <c r="D1096" s="272" t="str">
        <f>APENs_summary!J991</f>
        <v>20200254</v>
      </c>
      <c r="E1096" s="272" t="str">
        <f>APENs_summary!K991</f>
        <v>Compressor Engines</v>
      </c>
      <c r="F1096" s="76">
        <f>APENs_summary!N991</f>
        <v>0</v>
      </c>
      <c r="G1096" s="76">
        <f>APENs_summary!O991</f>
        <v>9.6999999999999993</v>
      </c>
      <c r="H1096" s="76">
        <f>APENs_summary!P991</f>
        <v>0</v>
      </c>
      <c r="I1096" s="76">
        <f>APENs_summary!Q991</f>
        <v>0</v>
      </c>
      <c r="J1096" s="76">
        <f>APENs_summary!R991</f>
        <v>0</v>
      </c>
    </row>
    <row r="1097" spans="1:10" x14ac:dyDescent="0.2">
      <c r="A1097" s="13" t="s">
        <v>147</v>
      </c>
      <c r="B1097" s="272" t="s">
        <v>493</v>
      </c>
      <c r="C1097" s="272" t="str">
        <f>APENs_summary!C992</f>
        <v>08045</v>
      </c>
      <c r="D1097" s="272" t="str">
        <f>APENs_summary!J992</f>
        <v>31000301</v>
      </c>
      <c r="E1097" s="272" t="str">
        <f>APENs_summary!K992</f>
        <v>Glycol Dehydrator</v>
      </c>
      <c r="F1097" s="76">
        <f>APENs_summary!N992</f>
        <v>0</v>
      </c>
      <c r="G1097" s="76">
        <f>APENs_summary!O992</f>
        <v>10.78</v>
      </c>
      <c r="H1097" s="76">
        <f>APENs_summary!P992</f>
        <v>0</v>
      </c>
      <c r="I1097" s="76">
        <f>APENs_summary!Q992</f>
        <v>0</v>
      </c>
      <c r="J1097" s="76">
        <f>APENs_summary!R992</f>
        <v>0</v>
      </c>
    </row>
    <row r="1098" spans="1:10" x14ac:dyDescent="0.2">
      <c r="A1098" s="13" t="s">
        <v>147</v>
      </c>
      <c r="B1098" s="272" t="s">
        <v>493</v>
      </c>
      <c r="C1098" s="272" t="str">
        <f>APENs_summary!C993</f>
        <v>08045</v>
      </c>
      <c r="D1098" s="272" t="str">
        <f>APENs_summary!J993</f>
        <v>20200202</v>
      </c>
      <c r="E1098" s="272" t="str">
        <f>APENs_summary!K993</f>
        <v>Compressor Engines</v>
      </c>
      <c r="F1098" s="76">
        <f>APENs_summary!N993</f>
        <v>0</v>
      </c>
      <c r="G1098" s="76">
        <f>APENs_summary!O993</f>
        <v>0</v>
      </c>
      <c r="H1098" s="76">
        <f>APENs_summary!P993</f>
        <v>16.53</v>
      </c>
      <c r="I1098" s="76">
        <f>APENs_summary!Q993</f>
        <v>0</v>
      </c>
      <c r="J1098" s="76">
        <f>APENs_summary!R993</f>
        <v>0</v>
      </c>
    </row>
    <row r="1099" spans="1:10" x14ac:dyDescent="0.2">
      <c r="A1099" s="13" t="s">
        <v>147</v>
      </c>
      <c r="B1099" s="272" t="s">
        <v>493</v>
      </c>
      <c r="C1099" s="272" t="str">
        <f>APENs_summary!C994</f>
        <v>08045</v>
      </c>
      <c r="D1099" s="272" t="str">
        <f>APENs_summary!J994</f>
        <v>20200202</v>
      </c>
      <c r="E1099" s="272" t="str">
        <f>APENs_summary!K994</f>
        <v>Compressor Engines</v>
      </c>
      <c r="F1099" s="76">
        <f>APENs_summary!N994</f>
        <v>18.059999999999999</v>
      </c>
      <c r="G1099" s="76">
        <f>APENs_summary!O994</f>
        <v>0</v>
      </c>
      <c r="H1099" s="76">
        <f>APENs_summary!P994</f>
        <v>0</v>
      </c>
      <c r="I1099" s="76">
        <f>APENs_summary!Q994</f>
        <v>0</v>
      </c>
      <c r="J1099" s="76">
        <f>APENs_summary!R994</f>
        <v>0</v>
      </c>
    </row>
    <row r="1100" spans="1:10" x14ac:dyDescent="0.2">
      <c r="A1100" s="13" t="s">
        <v>147</v>
      </c>
      <c r="B1100" s="272" t="s">
        <v>493</v>
      </c>
      <c r="C1100" s="272" t="str">
        <f>APENs_summary!C995</f>
        <v>08045</v>
      </c>
      <c r="D1100" s="272" t="str">
        <f>APENs_summary!J995</f>
        <v>20200202</v>
      </c>
      <c r="E1100" s="272" t="str">
        <f>APENs_summary!K995</f>
        <v>Compressor Engines</v>
      </c>
      <c r="F1100" s="76">
        <f>APENs_summary!N995</f>
        <v>0</v>
      </c>
      <c r="G1100" s="76">
        <f>APENs_summary!O995</f>
        <v>0</v>
      </c>
      <c r="H1100" s="76">
        <f>APENs_summary!P995</f>
        <v>0</v>
      </c>
      <c r="I1100" s="76">
        <f>APENs_summary!Q995</f>
        <v>0</v>
      </c>
      <c r="J1100" s="76">
        <f>APENs_summary!R995</f>
        <v>0.64505000000000001</v>
      </c>
    </row>
    <row r="1101" spans="1:10" x14ac:dyDescent="0.2">
      <c r="A1101" s="13" t="s">
        <v>147</v>
      </c>
      <c r="B1101" s="272" t="s">
        <v>493</v>
      </c>
      <c r="C1101" s="272" t="str">
        <f>APENs_summary!C996</f>
        <v>08045</v>
      </c>
      <c r="D1101" s="272" t="str">
        <f>APENs_summary!J996</f>
        <v>20200202</v>
      </c>
      <c r="E1101" s="272" t="str">
        <f>APENs_summary!K996</f>
        <v>Compressor Engines</v>
      </c>
      <c r="F1101" s="76">
        <f>APENs_summary!N996</f>
        <v>0</v>
      </c>
      <c r="G1101" s="76">
        <f>APENs_summary!O996</f>
        <v>0</v>
      </c>
      <c r="H1101" s="76">
        <f>APENs_summary!P996</f>
        <v>0</v>
      </c>
      <c r="I1101" s="76">
        <f>APENs_summary!Q996</f>
        <v>0</v>
      </c>
      <c r="J1101" s="76">
        <f>APENs_summary!R996</f>
        <v>0</v>
      </c>
    </row>
    <row r="1102" spans="1:10" x14ac:dyDescent="0.2">
      <c r="A1102" s="13" t="s">
        <v>147</v>
      </c>
      <c r="B1102" s="272" t="s">
        <v>493</v>
      </c>
      <c r="C1102" s="272" t="str">
        <f>APENs_summary!C997</f>
        <v>08045</v>
      </c>
      <c r="D1102" s="272" t="str">
        <f>APENs_summary!J997</f>
        <v>20200202</v>
      </c>
      <c r="E1102" s="272" t="str">
        <f>APENs_summary!K997</f>
        <v>Compressor Engines</v>
      </c>
      <c r="F1102" s="76">
        <f>APENs_summary!N997</f>
        <v>0</v>
      </c>
      <c r="G1102" s="76">
        <f>APENs_summary!O997</f>
        <v>0</v>
      </c>
      <c r="H1102" s="76">
        <f>APENs_summary!P997</f>
        <v>0</v>
      </c>
      <c r="I1102" s="76">
        <f>APENs_summary!Q997</f>
        <v>3.8703000000000001E-2</v>
      </c>
      <c r="J1102" s="76">
        <f>APENs_summary!R997</f>
        <v>0</v>
      </c>
    </row>
    <row r="1103" spans="1:10" x14ac:dyDescent="0.2">
      <c r="A1103" s="13" t="s">
        <v>147</v>
      </c>
      <c r="B1103" s="272" t="s">
        <v>493</v>
      </c>
      <c r="C1103" s="272" t="str">
        <f>APENs_summary!C998</f>
        <v>08045</v>
      </c>
      <c r="D1103" s="272" t="str">
        <f>APENs_summary!J998</f>
        <v>20200202</v>
      </c>
      <c r="E1103" s="272" t="str">
        <f>APENs_summary!K998</f>
        <v>Compressor Engines</v>
      </c>
      <c r="F1103" s="76">
        <f>APENs_summary!N998</f>
        <v>0</v>
      </c>
      <c r="G1103" s="76">
        <f>APENs_summary!O998</f>
        <v>18.82</v>
      </c>
      <c r="H1103" s="76">
        <f>APENs_summary!P998</f>
        <v>0</v>
      </c>
      <c r="I1103" s="76">
        <f>APENs_summary!Q998</f>
        <v>0</v>
      </c>
      <c r="J1103" s="76">
        <f>APENs_summary!R998</f>
        <v>0</v>
      </c>
    </row>
    <row r="1104" spans="1:10" x14ac:dyDescent="0.2">
      <c r="A1104" s="13" t="s">
        <v>147</v>
      </c>
      <c r="B1104" s="272" t="s">
        <v>493</v>
      </c>
      <c r="C1104" s="272" t="str">
        <f>APENs_summary!C999</f>
        <v>08045</v>
      </c>
      <c r="D1104" s="272" t="str">
        <f>APENs_summary!J999</f>
        <v>20200202</v>
      </c>
      <c r="E1104" s="272" t="str">
        <f>APENs_summary!K999</f>
        <v>Compressor Engines</v>
      </c>
      <c r="F1104" s="76">
        <f>APENs_summary!N999</f>
        <v>0</v>
      </c>
      <c r="G1104" s="76">
        <f>APENs_summary!O999</f>
        <v>0</v>
      </c>
      <c r="H1104" s="76">
        <f>APENs_summary!P999</f>
        <v>21.999956000000001</v>
      </c>
      <c r="I1104" s="76">
        <f>APENs_summary!Q999</f>
        <v>0</v>
      </c>
      <c r="J1104" s="76">
        <f>APENs_summary!R999</f>
        <v>0</v>
      </c>
    </row>
    <row r="1105" spans="1:10" x14ac:dyDescent="0.2">
      <c r="A1105" s="13" t="s">
        <v>147</v>
      </c>
      <c r="B1105" s="272" t="s">
        <v>493</v>
      </c>
      <c r="C1105" s="272" t="str">
        <f>APENs_summary!C1000</f>
        <v>08045</v>
      </c>
      <c r="D1105" s="272" t="str">
        <f>APENs_summary!J1000</f>
        <v>20200202</v>
      </c>
      <c r="E1105" s="272" t="str">
        <f>APENs_summary!K1000</f>
        <v>Compressor Engines</v>
      </c>
      <c r="F1105" s="76">
        <f>APENs_summary!N1000</f>
        <v>23.7</v>
      </c>
      <c r="G1105" s="76">
        <f>APENs_summary!O1000</f>
        <v>0</v>
      </c>
      <c r="H1105" s="76">
        <f>APENs_summary!P1000</f>
        <v>0</v>
      </c>
      <c r="I1105" s="76">
        <f>APENs_summary!Q1000</f>
        <v>0</v>
      </c>
      <c r="J1105" s="76">
        <f>APENs_summary!R1000</f>
        <v>0</v>
      </c>
    </row>
    <row r="1106" spans="1:10" x14ac:dyDescent="0.2">
      <c r="A1106" s="13" t="s">
        <v>147</v>
      </c>
      <c r="B1106" s="272" t="s">
        <v>493</v>
      </c>
      <c r="C1106" s="272" t="str">
        <f>APENs_summary!C1001</f>
        <v>08045</v>
      </c>
      <c r="D1106" s="272" t="str">
        <f>APENs_summary!J1001</f>
        <v>20200202</v>
      </c>
      <c r="E1106" s="272" t="str">
        <f>APENs_summary!K1001</f>
        <v>Compressor Engines</v>
      </c>
      <c r="F1106" s="76">
        <f>APENs_summary!N1001</f>
        <v>0</v>
      </c>
      <c r="G1106" s="76">
        <f>APENs_summary!O1001</f>
        <v>0</v>
      </c>
      <c r="H1106" s="76">
        <f>APENs_summary!P1001</f>
        <v>0</v>
      </c>
      <c r="I1106" s="76">
        <f>APENs_summary!Q1001</f>
        <v>0</v>
      </c>
      <c r="J1106" s="76">
        <f>APENs_summary!R1001</f>
        <v>0.10566399999999999</v>
      </c>
    </row>
    <row r="1107" spans="1:10" x14ac:dyDescent="0.2">
      <c r="A1107" s="13" t="s">
        <v>147</v>
      </c>
      <c r="B1107" s="272" t="s">
        <v>493</v>
      </c>
      <c r="C1107" s="272" t="str">
        <f>APENs_summary!C1002</f>
        <v>08045</v>
      </c>
      <c r="D1107" s="272" t="str">
        <f>APENs_summary!J1002</f>
        <v>20200202</v>
      </c>
      <c r="E1107" s="272" t="str">
        <f>APENs_summary!K1002</f>
        <v>Compressor Engines</v>
      </c>
      <c r="F1107" s="76">
        <f>APENs_summary!N1002</f>
        <v>0</v>
      </c>
      <c r="G1107" s="76">
        <f>APENs_summary!O1002</f>
        <v>0</v>
      </c>
      <c r="H1107" s="76">
        <f>APENs_summary!P1002</f>
        <v>0</v>
      </c>
      <c r="I1107" s="76">
        <f>APENs_summary!Q1002</f>
        <v>0</v>
      </c>
      <c r="J1107" s="76">
        <f>APENs_summary!R1002</f>
        <v>0</v>
      </c>
    </row>
    <row r="1108" spans="1:10" x14ac:dyDescent="0.2">
      <c r="A1108" s="13" t="s">
        <v>147</v>
      </c>
      <c r="B1108" s="272" t="s">
        <v>493</v>
      </c>
      <c r="C1108" s="272" t="str">
        <f>APENs_summary!C1003</f>
        <v>08045</v>
      </c>
      <c r="D1108" s="272" t="str">
        <f>APENs_summary!J1003</f>
        <v>20200202</v>
      </c>
      <c r="E1108" s="272" t="str">
        <f>APENs_summary!K1003</f>
        <v>Compressor Engines</v>
      </c>
      <c r="F1108" s="76">
        <f>APENs_summary!N1003</f>
        <v>0</v>
      </c>
      <c r="G1108" s="76">
        <f>APENs_summary!O1003</f>
        <v>0</v>
      </c>
      <c r="H1108" s="76">
        <f>APENs_summary!P1003</f>
        <v>0</v>
      </c>
      <c r="I1108" s="76">
        <f>APENs_summary!Q1003</f>
        <v>7.0104E-2</v>
      </c>
      <c r="J1108" s="76">
        <f>APENs_summary!R1003</f>
        <v>0</v>
      </c>
    </row>
    <row r="1109" spans="1:10" x14ac:dyDescent="0.2">
      <c r="A1109" s="13" t="s">
        <v>147</v>
      </c>
      <c r="B1109" s="272" t="s">
        <v>493</v>
      </c>
      <c r="C1109" s="272" t="str">
        <f>APENs_summary!C1004</f>
        <v>08045</v>
      </c>
      <c r="D1109" s="272" t="str">
        <f>APENs_summary!J1004</f>
        <v>20200202</v>
      </c>
      <c r="E1109" s="272" t="str">
        <f>APENs_summary!K1004</f>
        <v>Compressor Engines</v>
      </c>
      <c r="F1109" s="76">
        <f>APENs_summary!N1004</f>
        <v>0</v>
      </c>
      <c r="G1109" s="76">
        <f>APENs_summary!O1004</f>
        <v>25.4</v>
      </c>
      <c r="H1109" s="76">
        <f>APENs_summary!P1004</f>
        <v>0</v>
      </c>
      <c r="I1109" s="76">
        <f>APENs_summary!Q1004</f>
        <v>0</v>
      </c>
      <c r="J1109" s="76">
        <f>APENs_summary!R1004</f>
        <v>0</v>
      </c>
    </row>
    <row r="1110" spans="1:10" x14ac:dyDescent="0.2">
      <c r="A1110" s="13" t="s">
        <v>147</v>
      </c>
      <c r="B1110" s="272" t="s">
        <v>493</v>
      </c>
      <c r="C1110" s="272" t="str">
        <f>APENs_summary!C1005</f>
        <v>08045</v>
      </c>
      <c r="D1110" s="272" t="str">
        <f>APENs_summary!J1005</f>
        <v>20200202</v>
      </c>
      <c r="E1110" s="272" t="str">
        <f>APENs_summary!K1005</f>
        <v>Compressor Engines</v>
      </c>
      <c r="F1110" s="76">
        <f>APENs_summary!N1005</f>
        <v>0</v>
      </c>
      <c r="G1110" s="76">
        <f>APENs_summary!O1005</f>
        <v>0</v>
      </c>
      <c r="H1110" s="76">
        <f>APENs_summary!P1005</f>
        <v>18.13</v>
      </c>
      <c r="I1110" s="76">
        <f>APENs_summary!Q1005</f>
        <v>0</v>
      </c>
      <c r="J1110" s="76">
        <f>APENs_summary!R1005</f>
        <v>0</v>
      </c>
    </row>
    <row r="1111" spans="1:10" x14ac:dyDescent="0.2">
      <c r="A1111" s="13" t="s">
        <v>147</v>
      </c>
      <c r="B1111" s="272" t="s">
        <v>493</v>
      </c>
      <c r="C1111" s="272" t="str">
        <f>APENs_summary!C1006</f>
        <v>08045</v>
      </c>
      <c r="D1111" s="272" t="str">
        <f>APENs_summary!J1006</f>
        <v>20200202</v>
      </c>
      <c r="E1111" s="272" t="str">
        <f>APENs_summary!K1006</f>
        <v>Compressor Engines</v>
      </c>
      <c r="F1111" s="76">
        <f>APENs_summary!N1006</f>
        <v>19.82</v>
      </c>
      <c r="G1111" s="76">
        <f>APENs_summary!O1006</f>
        <v>0</v>
      </c>
      <c r="H1111" s="76">
        <f>APENs_summary!P1006</f>
        <v>0</v>
      </c>
      <c r="I1111" s="76">
        <f>APENs_summary!Q1006</f>
        <v>0</v>
      </c>
      <c r="J1111" s="76">
        <f>APENs_summary!R1006</f>
        <v>0</v>
      </c>
    </row>
    <row r="1112" spans="1:10" x14ac:dyDescent="0.2">
      <c r="A1112" s="13" t="s">
        <v>147</v>
      </c>
      <c r="B1112" s="272" t="s">
        <v>493</v>
      </c>
      <c r="C1112" s="272" t="str">
        <f>APENs_summary!C1007</f>
        <v>08045</v>
      </c>
      <c r="D1112" s="272" t="str">
        <f>APENs_summary!J1007</f>
        <v>20200202</v>
      </c>
      <c r="E1112" s="272" t="str">
        <f>APENs_summary!K1007</f>
        <v>Compressor Engines</v>
      </c>
      <c r="F1112" s="76">
        <f>APENs_summary!N1007</f>
        <v>0</v>
      </c>
      <c r="G1112" s="76">
        <f>APENs_summary!O1007</f>
        <v>0</v>
      </c>
      <c r="H1112" s="76">
        <f>APENs_summary!P1007</f>
        <v>0</v>
      </c>
      <c r="I1112" s="76">
        <f>APENs_summary!Q1007</f>
        <v>0</v>
      </c>
      <c r="J1112" s="76">
        <f>APENs_summary!R1007</f>
        <v>0.10566399999999999</v>
      </c>
    </row>
    <row r="1113" spans="1:10" x14ac:dyDescent="0.2">
      <c r="A1113" s="13" t="s">
        <v>147</v>
      </c>
      <c r="B1113" s="272" t="s">
        <v>493</v>
      </c>
      <c r="C1113" s="272" t="str">
        <f>APENs_summary!C1008</f>
        <v>08045</v>
      </c>
      <c r="D1113" s="272" t="str">
        <f>APENs_summary!J1008</f>
        <v>20200202</v>
      </c>
      <c r="E1113" s="272" t="str">
        <f>APENs_summary!K1008</f>
        <v>Compressor Engines</v>
      </c>
      <c r="F1113" s="76">
        <f>APENs_summary!N1008</f>
        <v>0</v>
      </c>
      <c r="G1113" s="76">
        <f>APENs_summary!O1008</f>
        <v>0</v>
      </c>
      <c r="H1113" s="76">
        <f>APENs_summary!P1008</f>
        <v>0</v>
      </c>
      <c r="I1113" s="76">
        <f>APENs_summary!Q1008</f>
        <v>0</v>
      </c>
      <c r="J1113" s="76">
        <f>APENs_summary!R1008</f>
        <v>0</v>
      </c>
    </row>
    <row r="1114" spans="1:10" x14ac:dyDescent="0.2">
      <c r="A1114" s="13" t="s">
        <v>147</v>
      </c>
      <c r="B1114" s="272" t="s">
        <v>493</v>
      </c>
      <c r="C1114" s="272" t="str">
        <f>APENs_summary!C1009</f>
        <v>08045</v>
      </c>
      <c r="D1114" s="272" t="str">
        <f>APENs_summary!J1009</f>
        <v>20200202</v>
      </c>
      <c r="E1114" s="272" t="str">
        <f>APENs_summary!K1009</f>
        <v>Compressor Engines</v>
      </c>
      <c r="F1114" s="76">
        <f>APENs_summary!N1009</f>
        <v>0</v>
      </c>
      <c r="G1114" s="76">
        <f>APENs_summary!O1009</f>
        <v>0</v>
      </c>
      <c r="H1114" s="76">
        <f>APENs_summary!P1009</f>
        <v>0</v>
      </c>
      <c r="I1114" s="76">
        <f>APENs_summary!Q1009</f>
        <v>7.0104E-2</v>
      </c>
      <c r="J1114" s="76">
        <f>APENs_summary!R1009</f>
        <v>0</v>
      </c>
    </row>
    <row r="1115" spans="1:10" x14ac:dyDescent="0.2">
      <c r="A1115" s="13" t="s">
        <v>147</v>
      </c>
      <c r="B1115" s="272" t="s">
        <v>493</v>
      </c>
      <c r="C1115" s="272" t="str">
        <f>APENs_summary!C1010</f>
        <v>08045</v>
      </c>
      <c r="D1115" s="272" t="str">
        <f>APENs_summary!J1010</f>
        <v>20200202</v>
      </c>
      <c r="E1115" s="272" t="str">
        <f>APENs_summary!K1010</f>
        <v>Compressor Engines</v>
      </c>
      <c r="F1115" s="76">
        <f>APENs_summary!N1010</f>
        <v>0</v>
      </c>
      <c r="G1115" s="76">
        <f>APENs_summary!O1010</f>
        <v>20.67</v>
      </c>
      <c r="H1115" s="76">
        <f>APENs_summary!P1010</f>
        <v>0</v>
      </c>
      <c r="I1115" s="76">
        <f>APENs_summary!Q1010</f>
        <v>0</v>
      </c>
      <c r="J1115" s="76">
        <f>APENs_summary!R1010</f>
        <v>0</v>
      </c>
    </row>
    <row r="1116" spans="1:10" x14ac:dyDescent="0.2">
      <c r="A1116" s="13" t="s">
        <v>147</v>
      </c>
      <c r="B1116" s="272" t="s">
        <v>493</v>
      </c>
      <c r="C1116" s="272" t="str">
        <f>APENs_summary!C1011</f>
        <v>08045</v>
      </c>
      <c r="D1116" s="272" t="str">
        <f>APENs_summary!J1011</f>
        <v>20200253</v>
      </c>
      <c r="E1116" s="272" t="str">
        <f>APENs_summary!K1011</f>
        <v>Compressor Engines</v>
      </c>
      <c r="F1116" s="76">
        <f>APENs_summary!N1011</f>
        <v>0</v>
      </c>
      <c r="G1116" s="76">
        <f>APENs_summary!O1011</f>
        <v>0</v>
      </c>
      <c r="H1116" s="76">
        <f>APENs_summary!P1011</f>
        <v>22.1</v>
      </c>
      <c r="I1116" s="76">
        <f>APENs_summary!Q1011</f>
        <v>0</v>
      </c>
      <c r="J1116" s="76">
        <f>APENs_summary!R1011</f>
        <v>0</v>
      </c>
    </row>
    <row r="1117" spans="1:10" x14ac:dyDescent="0.2">
      <c r="A1117" s="13" t="s">
        <v>147</v>
      </c>
      <c r="B1117" s="272" t="s">
        <v>493</v>
      </c>
      <c r="C1117" s="272" t="str">
        <f>APENs_summary!C1012</f>
        <v>08045</v>
      </c>
      <c r="D1117" s="272" t="str">
        <f>APENs_summary!J1012</f>
        <v>20200253</v>
      </c>
      <c r="E1117" s="272" t="str">
        <f>APENs_summary!K1012</f>
        <v>Compressor Engines</v>
      </c>
      <c r="F1117" s="76">
        <f>APENs_summary!N1012</f>
        <v>21.2</v>
      </c>
      <c r="G1117" s="76">
        <f>APENs_summary!O1012</f>
        <v>0</v>
      </c>
      <c r="H1117" s="76">
        <f>APENs_summary!P1012</f>
        <v>0</v>
      </c>
      <c r="I1117" s="76">
        <f>APENs_summary!Q1012</f>
        <v>0</v>
      </c>
      <c r="J1117" s="76">
        <f>APENs_summary!R1012</f>
        <v>0</v>
      </c>
    </row>
    <row r="1118" spans="1:10" x14ac:dyDescent="0.2">
      <c r="A1118" s="13" t="s">
        <v>147</v>
      </c>
      <c r="B1118" s="272" t="s">
        <v>493</v>
      </c>
      <c r="C1118" s="272" t="str">
        <f>APENs_summary!C1013</f>
        <v>08045</v>
      </c>
      <c r="D1118" s="272" t="str">
        <f>APENs_summary!J1013</f>
        <v>20200253</v>
      </c>
      <c r="E1118" s="272" t="str">
        <f>APENs_summary!K1013</f>
        <v>Compressor Engines</v>
      </c>
      <c r="F1118" s="76">
        <f>APENs_summary!N1013</f>
        <v>0</v>
      </c>
      <c r="G1118" s="76">
        <f>APENs_summary!O1013</f>
        <v>0</v>
      </c>
      <c r="H1118" s="76">
        <f>APENs_summary!P1013</f>
        <v>0</v>
      </c>
      <c r="I1118" s="76">
        <f>APENs_summary!Q1013</f>
        <v>0</v>
      </c>
      <c r="J1118" s="76">
        <f>APENs_summary!R1013</f>
        <v>0.103366</v>
      </c>
    </row>
    <row r="1119" spans="1:10" x14ac:dyDescent="0.2">
      <c r="A1119" s="13" t="s">
        <v>147</v>
      </c>
      <c r="B1119" s="272" t="s">
        <v>493</v>
      </c>
      <c r="C1119" s="272" t="str">
        <f>APENs_summary!C1014</f>
        <v>08045</v>
      </c>
      <c r="D1119" s="272" t="str">
        <f>APENs_summary!J1014</f>
        <v>20200253</v>
      </c>
      <c r="E1119" s="272" t="str">
        <f>APENs_summary!K1014</f>
        <v>Compressor Engines</v>
      </c>
      <c r="F1119" s="76">
        <f>APENs_summary!N1014</f>
        <v>0</v>
      </c>
      <c r="G1119" s="76">
        <f>APENs_summary!O1014</f>
        <v>0</v>
      </c>
      <c r="H1119" s="76">
        <f>APENs_summary!P1014</f>
        <v>0</v>
      </c>
      <c r="I1119" s="76">
        <f>APENs_summary!Q1014</f>
        <v>0</v>
      </c>
      <c r="J1119" s="76">
        <f>APENs_summary!R1014</f>
        <v>0</v>
      </c>
    </row>
    <row r="1120" spans="1:10" x14ac:dyDescent="0.2">
      <c r="A1120" s="13" t="s">
        <v>147</v>
      </c>
      <c r="B1120" s="272" t="s">
        <v>493</v>
      </c>
      <c r="C1120" s="272" t="str">
        <f>APENs_summary!C1015</f>
        <v>08045</v>
      </c>
      <c r="D1120" s="272" t="str">
        <f>APENs_summary!J1015</f>
        <v>20200253</v>
      </c>
      <c r="E1120" s="272" t="str">
        <f>APENs_summary!K1015</f>
        <v>Compressor Engines</v>
      </c>
      <c r="F1120" s="76">
        <f>APENs_summary!N1015</f>
        <v>0</v>
      </c>
      <c r="G1120" s="76">
        <f>APENs_summary!O1015</f>
        <v>0</v>
      </c>
      <c r="H1120" s="76">
        <f>APENs_summary!P1015</f>
        <v>0</v>
      </c>
      <c r="I1120" s="76">
        <f>APENs_summary!Q1015</f>
        <v>7.0104E-2</v>
      </c>
      <c r="J1120" s="76">
        <f>APENs_summary!R1015</f>
        <v>0</v>
      </c>
    </row>
    <row r="1121" spans="1:10" x14ac:dyDescent="0.2">
      <c r="A1121" s="13" t="s">
        <v>147</v>
      </c>
      <c r="B1121" s="272" t="s">
        <v>493</v>
      </c>
      <c r="C1121" s="272" t="str">
        <f>APENs_summary!C1016</f>
        <v>08045</v>
      </c>
      <c r="D1121" s="272" t="str">
        <f>APENs_summary!J1016</f>
        <v>20200253</v>
      </c>
      <c r="E1121" s="272" t="str">
        <f>APENs_summary!K1016</f>
        <v>Compressor Engines</v>
      </c>
      <c r="F1121" s="76">
        <f>APENs_summary!N1016</f>
        <v>0</v>
      </c>
      <c r="G1121" s="76">
        <f>APENs_summary!O1016</f>
        <v>22.1</v>
      </c>
      <c r="H1121" s="76">
        <f>APENs_summary!P1016</f>
        <v>0</v>
      </c>
      <c r="I1121" s="76">
        <f>APENs_summary!Q1016</f>
        <v>0</v>
      </c>
      <c r="J1121" s="76">
        <f>APENs_summary!R1016</f>
        <v>0</v>
      </c>
    </row>
    <row r="1122" spans="1:10" x14ac:dyDescent="0.2">
      <c r="A1122" s="13" t="s">
        <v>147</v>
      </c>
      <c r="B1122" s="272" t="s">
        <v>493</v>
      </c>
      <c r="C1122" s="272" t="str">
        <f>APENs_summary!C1017</f>
        <v>08045</v>
      </c>
      <c r="D1122" s="272" t="str">
        <f>APENs_summary!J1017</f>
        <v>31000199</v>
      </c>
      <c r="E1122" s="272" t="str">
        <f>APENs_summary!K1017</f>
        <v>Oil Production, Processing Operations: Not Classified</v>
      </c>
      <c r="F1122" s="76">
        <f>APENs_summary!N1017</f>
        <v>0</v>
      </c>
      <c r="G1122" s="76">
        <f>APENs_summary!O1017</f>
        <v>1.06</v>
      </c>
      <c r="H1122" s="76">
        <f>APENs_summary!P1017</f>
        <v>0</v>
      </c>
      <c r="I1122" s="76">
        <f>APENs_summary!Q1017</f>
        <v>0</v>
      </c>
      <c r="J1122" s="76">
        <f>APENs_summary!R1017</f>
        <v>0</v>
      </c>
    </row>
    <row r="1123" spans="1:10" x14ac:dyDescent="0.2">
      <c r="A1123" s="13" t="s">
        <v>147</v>
      </c>
      <c r="B1123" s="272" t="s">
        <v>493</v>
      </c>
      <c r="C1123" s="272" t="str">
        <f>APENs_summary!C1018</f>
        <v>08045</v>
      </c>
      <c r="D1123" s="272" t="str">
        <f>APENs_summary!J1018</f>
        <v>31000230</v>
      </c>
      <c r="E1123" s="272" t="str">
        <f>APENs_summary!K1018</f>
        <v>Natural Gas Production, Hydrocarbon Skimmer</v>
      </c>
      <c r="F1123" s="76">
        <f>APENs_summary!N1018</f>
        <v>0</v>
      </c>
      <c r="G1123" s="76">
        <f>APENs_summary!O1018</f>
        <v>0.06</v>
      </c>
      <c r="H1123" s="76">
        <f>APENs_summary!P1018</f>
        <v>0</v>
      </c>
      <c r="I1123" s="76">
        <f>APENs_summary!Q1018</f>
        <v>0</v>
      </c>
      <c r="J1123" s="76">
        <f>APENs_summary!R1018</f>
        <v>0</v>
      </c>
    </row>
    <row r="1124" spans="1:10" x14ac:dyDescent="0.2">
      <c r="A1124" s="13" t="s">
        <v>147</v>
      </c>
      <c r="B1124" s="272" t="s">
        <v>493</v>
      </c>
      <c r="C1124" s="272" t="str">
        <f>APENs_summary!C1019</f>
        <v>08045</v>
      </c>
      <c r="D1124" s="272" t="str">
        <f>APENs_summary!J1019</f>
        <v>31000502</v>
      </c>
      <c r="E1124" s="272" t="str">
        <f>APENs_summary!K1019</f>
        <v>Liquid Separator</v>
      </c>
      <c r="F1124" s="76">
        <f>APENs_summary!N1019</f>
        <v>0</v>
      </c>
      <c r="G1124" s="76">
        <f>APENs_summary!O1019</f>
        <v>33.35</v>
      </c>
      <c r="H1124" s="76">
        <f>APENs_summary!P1019</f>
        <v>0</v>
      </c>
      <c r="I1124" s="76">
        <f>APENs_summary!Q1019</f>
        <v>0</v>
      </c>
      <c r="J1124" s="76">
        <f>APENs_summary!R1019</f>
        <v>0</v>
      </c>
    </row>
    <row r="1125" spans="1:10" x14ac:dyDescent="0.2">
      <c r="A1125" s="13" t="s">
        <v>147</v>
      </c>
      <c r="B1125" s="272" t="s">
        <v>493</v>
      </c>
      <c r="C1125" s="272" t="str">
        <f>APENs_summary!C1020</f>
        <v>08045</v>
      </c>
      <c r="D1125" s="272" t="str">
        <f>APENs_summary!J1020</f>
        <v>31088801</v>
      </c>
      <c r="E1125" s="272" t="str">
        <f>APENs_summary!K1020</f>
        <v>Permitted Fugitives</v>
      </c>
      <c r="F1125" s="76">
        <f>APENs_summary!N1020</f>
        <v>0</v>
      </c>
      <c r="G1125" s="76">
        <f>APENs_summary!O1020</f>
        <v>8.6999999999999993</v>
      </c>
      <c r="H1125" s="76">
        <f>APENs_summary!P1020</f>
        <v>0</v>
      </c>
      <c r="I1125" s="76">
        <f>APENs_summary!Q1020</f>
        <v>0</v>
      </c>
      <c r="J1125" s="76">
        <f>APENs_summary!R1020</f>
        <v>0</v>
      </c>
    </row>
    <row r="1126" spans="1:10" x14ac:dyDescent="0.2">
      <c r="A1126" s="13" t="s">
        <v>147</v>
      </c>
      <c r="B1126" s="272" t="s">
        <v>493</v>
      </c>
      <c r="C1126" s="272" t="str">
        <f>APENs_summary!C1021</f>
        <v>08045</v>
      </c>
      <c r="D1126" s="272" t="str">
        <f>APENs_summary!J1021</f>
        <v>40400311</v>
      </c>
      <c r="E1126" s="272" t="str">
        <f>APENs_summary!K1021</f>
        <v>Condensate Tanks</v>
      </c>
      <c r="F1126" s="76">
        <f>APENs_summary!N1021</f>
        <v>0</v>
      </c>
      <c r="G1126" s="76">
        <f>APENs_summary!O1021</f>
        <v>2.1869800328936351</v>
      </c>
      <c r="H1126" s="76">
        <f>APENs_summary!P1021</f>
        <v>0</v>
      </c>
      <c r="I1126" s="76">
        <f>APENs_summary!Q1021</f>
        <v>0</v>
      </c>
      <c r="J1126" s="76">
        <f>APENs_summary!R1021</f>
        <v>0</v>
      </c>
    </row>
    <row r="1127" spans="1:10" x14ac:dyDescent="0.2">
      <c r="A1127" s="13" t="s">
        <v>147</v>
      </c>
      <c r="B1127" s="272" t="s">
        <v>493</v>
      </c>
      <c r="C1127" s="272" t="str">
        <f>APENs_summary!C1022</f>
        <v>08045</v>
      </c>
      <c r="D1127" s="272" t="str">
        <f>APENs_summary!J1022</f>
        <v>40400311</v>
      </c>
      <c r="E1127" s="272" t="str">
        <f>APENs_summary!K1022</f>
        <v>Condensate Tanks</v>
      </c>
      <c r="F1127" s="76">
        <f>APENs_summary!N1022</f>
        <v>0</v>
      </c>
      <c r="G1127" s="76">
        <f>APENs_summary!O1022</f>
        <v>60.634472476607826</v>
      </c>
      <c r="H1127" s="76">
        <f>APENs_summary!P1022</f>
        <v>0</v>
      </c>
      <c r="I1127" s="76">
        <f>APENs_summary!Q1022</f>
        <v>0</v>
      </c>
      <c r="J1127" s="76">
        <f>APENs_summary!R1022</f>
        <v>0</v>
      </c>
    </row>
    <row r="1128" spans="1:10" x14ac:dyDescent="0.2">
      <c r="A1128" s="13" t="s">
        <v>147</v>
      </c>
      <c r="B1128" s="272" t="s">
        <v>493</v>
      </c>
      <c r="C1128" s="272" t="str">
        <f>APENs_summary!C1023</f>
        <v>08045</v>
      </c>
      <c r="D1128" s="272" t="str">
        <f>APENs_summary!J1023</f>
        <v>20200252</v>
      </c>
      <c r="E1128" s="272" t="str">
        <f>APENs_summary!K1023</f>
        <v>Compressor Engines</v>
      </c>
      <c r="F1128" s="76">
        <f>APENs_summary!N1023</f>
        <v>0</v>
      </c>
      <c r="G1128" s="76">
        <f>APENs_summary!O1023</f>
        <v>0</v>
      </c>
      <c r="H1128" s="76">
        <f>APENs_summary!P1023</f>
        <v>43.71</v>
      </c>
      <c r="I1128" s="76">
        <f>APENs_summary!Q1023</f>
        <v>0</v>
      </c>
      <c r="J1128" s="76">
        <f>APENs_summary!R1023</f>
        <v>0</v>
      </c>
    </row>
    <row r="1129" spans="1:10" x14ac:dyDescent="0.2">
      <c r="A1129" s="13" t="s">
        <v>147</v>
      </c>
      <c r="B1129" s="272" t="s">
        <v>493</v>
      </c>
      <c r="C1129" s="272" t="str">
        <f>APENs_summary!C1024</f>
        <v>08045</v>
      </c>
      <c r="D1129" s="272" t="str">
        <f>APENs_summary!J1024</f>
        <v>20200252</v>
      </c>
      <c r="E1129" s="272" t="str">
        <f>APENs_summary!K1024</f>
        <v>Compressor Engines</v>
      </c>
      <c r="F1129" s="76">
        <f>APENs_summary!N1024</f>
        <v>30.6</v>
      </c>
      <c r="G1129" s="76">
        <f>APENs_summary!O1024</f>
        <v>0</v>
      </c>
      <c r="H1129" s="76">
        <f>APENs_summary!P1024</f>
        <v>0</v>
      </c>
      <c r="I1129" s="76">
        <f>APENs_summary!Q1024</f>
        <v>0</v>
      </c>
      <c r="J1129" s="76">
        <f>APENs_summary!R1024</f>
        <v>0</v>
      </c>
    </row>
    <row r="1130" spans="1:10" x14ac:dyDescent="0.2">
      <c r="A1130" s="13" t="s">
        <v>147</v>
      </c>
      <c r="B1130" s="272" t="s">
        <v>493</v>
      </c>
      <c r="C1130" s="272" t="str">
        <f>APENs_summary!C1025</f>
        <v>08045</v>
      </c>
      <c r="D1130" s="272" t="str">
        <f>APENs_summary!J1025</f>
        <v>20200252</v>
      </c>
      <c r="E1130" s="272" t="str">
        <f>APENs_summary!K1025</f>
        <v>Compressor Engines</v>
      </c>
      <c r="F1130" s="76">
        <f>APENs_summary!N1025</f>
        <v>0</v>
      </c>
      <c r="G1130" s="76">
        <f>APENs_summary!O1025</f>
        <v>0</v>
      </c>
      <c r="H1130" s="76">
        <f>APENs_summary!P1025</f>
        <v>0</v>
      </c>
      <c r="I1130" s="76">
        <f>APENs_summary!Q1025</f>
        <v>0</v>
      </c>
      <c r="J1130" s="76">
        <f>APENs_summary!R1025</f>
        <v>1.55</v>
      </c>
    </row>
    <row r="1131" spans="1:10" x14ac:dyDescent="0.2">
      <c r="A1131" s="13" t="s">
        <v>147</v>
      </c>
      <c r="B1131" s="272" t="s">
        <v>493</v>
      </c>
      <c r="C1131" s="272" t="str">
        <f>APENs_summary!C1026</f>
        <v>08045</v>
      </c>
      <c r="D1131" s="272" t="str">
        <f>APENs_summary!J1026</f>
        <v>20200252</v>
      </c>
      <c r="E1131" s="272" t="str">
        <f>APENs_summary!K1026</f>
        <v>Compressor Engines</v>
      </c>
      <c r="F1131" s="76">
        <f>APENs_summary!N1026</f>
        <v>0</v>
      </c>
      <c r="G1131" s="76">
        <f>APENs_summary!O1026</f>
        <v>0</v>
      </c>
      <c r="H1131" s="76">
        <f>APENs_summary!P1026</f>
        <v>0</v>
      </c>
      <c r="I1131" s="76">
        <f>APENs_summary!Q1026</f>
        <v>0</v>
      </c>
      <c r="J1131" s="76">
        <f>APENs_summary!R1026</f>
        <v>0</v>
      </c>
    </row>
    <row r="1132" spans="1:10" x14ac:dyDescent="0.2">
      <c r="A1132" s="13" t="s">
        <v>147</v>
      </c>
      <c r="B1132" s="272" t="s">
        <v>493</v>
      </c>
      <c r="C1132" s="272" t="str">
        <f>APENs_summary!C1027</f>
        <v>08045</v>
      </c>
      <c r="D1132" s="272" t="str">
        <f>APENs_summary!J1027</f>
        <v>20200252</v>
      </c>
      <c r="E1132" s="272" t="str">
        <f>APENs_summary!K1027</f>
        <v>Compressor Engines</v>
      </c>
      <c r="F1132" s="76">
        <f>APENs_summary!N1027</f>
        <v>0</v>
      </c>
      <c r="G1132" s="76">
        <f>APENs_summary!O1027</f>
        <v>0</v>
      </c>
      <c r="H1132" s="76">
        <f>APENs_summary!P1027</f>
        <v>0</v>
      </c>
      <c r="I1132" s="76">
        <f>APENs_summary!Q1027</f>
        <v>9.2999999999999999E-2</v>
      </c>
      <c r="J1132" s="76">
        <f>APENs_summary!R1027</f>
        <v>0</v>
      </c>
    </row>
    <row r="1133" spans="1:10" x14ac:dyDescent="0.2">
      <c r="A1133" s="13" t="s">
        <v>147</v>
      </c>
      <c r="B1133" s="272" t="s">
        <v>493</v>
      </c>
      <c r="C1133" s="272" t="str">
        <f>APENs_summary!C1028</f>
        <v>08045</v>
      </c>
      <c r="D1133" s="272" t="str">
        <f>APENs_summary!J1028</f>
        <v>20200252</v>
      </c>
      <c r="E1133" s="272" t="str">
        <f>APENs_summary!K1028</f>
        <v>Compressor Engines</v>
      </c>
      <c r="F1133" s="76">
        <f>APENs_summary!N1028</f>
        <v>0</v>
      </c>
      <c r="G1133" s="76">
        <f>APENs_summary!O1028</f>
        <v>34.97</v>
      </c>
      <c r="H1133" s="76">
        <f>APENs_summary!P1028</f>
        <v>0</v>
      </c>
      <c r="I1133" s="76">
        <f>APENs_summary!Q1028</f>
        <v>0</v>
      </c>
      <c r="J1133" s="76">
        <f>APENs_summary!R1028</f>
        <v>0</v>
      </c>
    </row>
    <row r="1134" spans="1:10" x14ac:dyDescent="0.2">
      <c r="A1134" s="13" t="s">
        <v>147</v>
      </c>
      <c r="B1134" s="272" t="s">
        <v>493</v>
      </c>
      <c r="C1134" s="272" t="str">
        <f>APENs_summary!C1029</f>
        <v>08045</v>
      </c>
      <c r="D1134" s="272" t="str">
        <f>APENs_summary!J1029</f>
        <v>20200252</v>
      </c>
      <c r="E1134" s="272" t="str">
        <f>APENs_summary!K1029</f>
        <v>Compressor Engines</v>
      </c>
      <c r="F1134" s="76">
        <f>APENs_summary!N1029</f>
        <v>0</v>
      </c>
      <c r="G1134" s="76">
        <f>APENs_summary!O1029</f>
        <v>0</v>
      </c>
      <c r="H1134" s="76">
        <f>APENs_summary!P1029</f>
        <v>41.470999999999997</v>
      </c>
      <c r="I1134" s="76">
        <f>APENs_summary!Q1029</f>
        <v>0</v>
      </c>
      <c r="J1134" s="76">
        <f>APENs_summary!R1029</f>
        <v>0</v>
      </c>
    </row>
    <row r="1135" spans="1:10" x14ac:dyDescent="0.2">
      <c r="A1135" s="13" t="s">
        <v>147</v>
      </c>
      <c r="B1135" s="272" t="s">
        <v>493</v>
      </c>
      <c r="C1135" s="272" t="str">
        <f>APENs_summary!C1030</f>
        <v>08045</v>
      </c>
      <c r="D1135" s="272" t="str">
        <f>APENs_summary!J1030</f>
        <v>20200252</v>
      </c>
      <c r="E1135" s="272" t="str">
        <f>APENs_summary!K1030</f>
        <v>Compressor Engines</v>
      </c>
      <c r="F1135" s="76">
        <f>APENs_summary!N1030</f>
        <v>29.03</v>
      </c>
      <c r="G1135" s="76">
        <f>APENs_summary!O1030</f>
        <v>0</v>
      </c>
      <c r="H1135" s="76">
        <f>APENs_summary!P1030</f>
        <v>0</v>
      </c>
      <c r="I1135" s="76">
        <f>APENs_summary!Q1030</f>
        <v>0</v>
      </c>
      <c r="J1135" s="76">
        <f>APENs_summary!R1030</f>
        <v>0</v>
      </c>
    </row>
    <row r="1136" spans="1:10" x14ac:dyDescent="0.2">
      <c r="A1136" s="13" t="s">
        <v>147</v>
      </c>
      <c r="B1136" s="272" t="s">
        <v>493</v>
      </c>
      <c r="C1136" s="272" t="str">
        <f>APENs_summary!C1031</f>
        <v>08045</v>
      </c>
      <c r="D1136" s="272" t="str">
        <f>APENs_summary!J1031</f>
        <v>20200252</v>
      </c>
      <c r="E1136" s="272" t="str">
        <f>APENs_summary!K1031</f>
        <v>Compressor Engines</v>
      </c>
      <c r="F1136" s="76">
        <f>APENs_summary!N1031</f>
        <v>0</v>
      </c>
      <c r="G1136" s="76">
        <f>APENs_summary!O1031</f>
        <v>0</v>
      </c>
      <c r="H1136" s="76">
        <f>APENs_summary!P1031</f>
        <v>0</v>
      </c>
      <c r="I1136" s="76">
        <f>APENs_summary!Q1031</f>
        <v>0</v>
      </c>
      <c r="J1136" s="76">
        <f>APENs_summary!R1031</f>
        <v>1.0109999999999999</v>
      </c>
    </row>
    <row r="1137" spans="1:10" x14ac:dyDescent="0.2">
      <c r="A1137" s="13" t="s">
        <v>147</v>
      </c>
      <c r="B1137" s="272" t="s">
        <v>493</v>
      </c>
      <c r="C1137" s="272" t="str">
        <f>APENs_summary!C1032</f>
        <v>08045</v>
      </c>
      <c r="D1137" s="272" t="str">
        <f>APENs_summary!J1032</f>
        <v>20200252</v>
      </c>
      <c r="E1137" s="272" t="str">
        <f>APENs_summary!K1032</f>
        <v>Compressor Engines</v>
      </c>
      <c r="F1137" s="76">
        <f>APENs_summary!N1032</f>
        <v>0</v>
      </c>
      <c r="G1137" s="76">
        <f>APENs_summary!O1032</f>
        <v>0</v>
      </c>
      <c r="H1137" s="76">
        <f>APENs_summary!P1032</f>
        <v>0</v>
      </c>
      <c r="I1137" s="76">
        <f>APENs_summary!Q1032</f>
        <v>0</v>
      </c>
      <c r="J1137" s="76">
        <f>APENs_summary!R1032</f>
        <v>0</v>
      </c>
    </row>
    <row r="1138" spans="1:10" x14ac:dyDescent="0.2">
      <c r="A1138" s="13" t="s">
        <v>147</v>
      </c>
      <c r="B1138" s="272" t="s">
        <v>493</v>
      </c>
      <c r="C1138" s="272" t="str">
        <f>APENs_summary!C1033</f>
        <v>08045</v>
      </c>
      <c r="D1138" s="272" t="str">
        <f>APENs_summary!J1033</f>
        <v>20200252</v>
      </c>
      <c r="E1138" s="272" t="str">
        <f>APENs_summary!K1033</f>
        <v>Compressor Engines</v>
      </c>
      <c r="F1138" s="76">
        <f>APENs_summary!N1033</f>
        <v>0</v>
      </c>
      <c r="G1138" s="76">
        <f>APENs_summary!O1033</f>
        <v>0</v>
      </c>
      <c r="H1138" s="76">
        <f>APENs_summary!P1033</f>
        <v>0</v>
      </c>
      <c r="I1138" s="76">
        <f>APENs_summary!Q1033</f>
        <v>6.0659999999999999E-2</v>
      </c>
      <c r="J1138" s="76">
        <f>APENs_summary!R1033</f>
        <v>0</v>
      </c>
    </row>
    <row r="1139" spans="1:10" x14ac:dyDescent="0.2">
      <c r="A1139" s="13" t="s">
        <v>147</v>
      </c>
      <c r="B1139" s="272" t="s">
        <v>493</v>
      </c>
      <c r="C1139" s="272" t="str">
        <f>APENs_summary!C1034</f>
        <v>08045</v>
      </c>
      <c r="D1139" s="272" t="str">
        <f>APENs_summary!J1034</f>
        <v>20200252</v>
      </c>
      <c r="E1139" s="272" t="str">
        <f>APENs_summary!K1034</f>
        <v>Compressor Engines</v>
      </c>
      <c r="F1139" s="76">
        <f>APENs_summary!N1034</f>
        <v>0</v>
      </c>
      <c r="G1139" s="76">
        <f>APENs_summary!O1034</f>
        <v>33.18</v>
      </c>
      <c r="H1139" s="76">
        <f>APENs_summary!P1034</f>
        <v>0</v>
      </c>
      <c r="I1139" s="76">
        <f>APENs_summary!Q1034</f>
        <v>0</v>
      </c>
      <c r="J1139" s="76">
        <f>APENs_summary!R1034</f>
        <v>0</v>
      </c>
    </row>
    <row r="1140" spans="1:10" x14ac:dyDescent="0.2">
      <c r="A1140" s="13" t="s">
        <v>147</v>
      </c>
      <c r="B1140" s="272" t="s">
        <v>493</v>
      </c>
      <c r="C1140" s="272" t="str">
        <f>APENs_summary!C1035</f>
        <v>08045</v>
      </c>
      <c r="D1140" s="272" t="str">
        <f>APENs_summary!J1035</f>
        <v>20200253</v>
      </c>
      <c r="E1140" s="272" t="str">
        <f>APENs_summary!K1035</f>
        <v>Compressor Engines</v>
      </c>
      <c r="F1140" s="76">
        <f>APENs_summary!N1035</f>
        <v>0</v>
      </c>
      <c r="G1140" s="76">
        <f>APENs_summary!O1035</f>
        <v>0</v>
      </c>
      <c r="H1140" s="76">
        <f>APENs_summary!P1035</f>
        <v>11.51</v>
      </c>
      <c r="I1140" s="76">
        <f>APENs_summary!Q1035</f>
        <v>0</v>
      </c>
      <c r="J1140" s="76">
        <f>APENs_summary!R1035</f>
        <v>0</v>
      </c>
    </row>
    <row r="1141" spans="1:10" x14ac:dyDescent="0.2">
      <c r="A1141" s="13" t="s">
        <v>147</v>
      </c>
      <c r="B1141" s="272" t="s">
        <v>493</v>
      </c>
      <c r="C1141" s="272" t="str">
        <f>APENs_summary!C1036</f>
        <v>08045</v>
      </c>
      <c r="D1141" s="272" t="str">
        <f>APENs_summary!J1036</f>
        <v>20200253</v>
      </c>
      <c r="E1141" s="272" t="str">
        <f>APENs_summary!K1036</f>
        <v>Compressor Engines</v>
      </c>
      <c r="F1141" s="76">
        <f>APENs_summary!N1036</f>
        <v>8.06</v>
      </c>
      <c r="G1141" s="76">
        <f>APENs_summary!O1036</f>
        <v>0</v>
      </c>
      <c r="H1141" s="76">
        <f>APENs_summary!P1036</f>
        <v>0</v>
      </c>
      <c r="I1141" s="76">
        <f>APENs_summary!Q1036</f>
        <v>0</v>
      </c>
      <c r="J1141" s="76">
        <f>APENs_summary!R1036</f>
        <v>0</v>
      </c>
    </row>
    <row r="1142" spans="1:10" x14ac:dyDescent="0.2">
      <c r="A1142" s="13" t="s">
        <v>147</v>
      </c>
      <c r="B1142" s="272" t="s">
        <v>493</v>
      </c>
      <c r="C1142" s="272" t="str">
        <f>APENs_summary!C1037</f>
        <v>08045</v>
      </c>
      <c r="D1142" s="272" t="str">
        <f>APENs_summary!J1037</f>
        <v>20200253</v>
      </c>
      <c r="E1142" s="272" t="str">
        <f>APENs_summary!K1037</f>
        <v>Compressor Engines</v>
      </c>
      <c r="F1142" s="76">
        <f>APENs_summary!N1037</f>
        <v>0</v>
      </c>
      <c r="G1142" s="76">
        <f>APENs_summary!O1037</f>
        <v>0</v>
      </c>
      <c r="H1142" s="76">
        <f>APENs_summary!P1037</f>
        <v>0</v>
      </c>
      <c r="I1142" s="76">
        <f>APENs_summary!Q1037</f>
        <v>0</v>
      </c>
      <c r="J1142" s="76">
        <f>APENs_summary!R1037</f>
        <v>0.27789999999999998</v>
      </c>
    </row>
    <row r="1143" spans="1:10" x14ac:dyDescent="0.2">
      <c r="A1143" s="13" t="s">
        <v>147</v>
      </c>
      <c r="B1143" s="272" t="s">
        <v>493</v>
      </c>
      <c r="C1143" s="272" t="str">
        <f>APENs_summary!C1038</f>
        <v>08045</v>
      </c>
      <c r="D1143" s="272" t="str">
        <f>APENs_summary!J1038</f>
        <v>20200253</v>
      </c>
      <c r="E1143" s="272" t="str">
        <f>APENs_summary!K1038</f>
        <v>Compressor Engines</v>
      </c>
      <c r="F1143" s="76">
        <f>APENs_summary!N1038</f>
        <v>0</v>
      </c>
      <c r="G1143" s="76">
        <f>APENs_summary!O1038</f>
        <v>0</v>
      </c>
      <c r="H1143" s="76">
        <f>APENs_summary!P1038</f>
        <v>0</v>
      </c>
      <c r="I1143" s="76">
        <f>APENs_summary!Q1038</f>
        <v>0</v>
      </c>
      <c r="J1143" s="76">
        <f>APENs_summary!R1038</f>
        <v>0</v>
      </c>
    </row>
    <row r="1144" spans="1:10" x14ac:dyDescent="0.2">
      <c r="A1144" s="13" t="s">
        <v>147</v>
      </c>
      <c r="B1144" s="272" t="s">
        <v>493</v>
      </c>
      <c r="C1144" s="272" t="str">
        <f>APENs_summary!C1039</f>
        <v>08045</v>
      </c>
      <c r="D1144" s="272" t="str">
        <f>APENs_summary!J1039</f>
        <v>20200253</v>
      </c>
      <c r="E1144" s="272" t="str">
        <f>APENs_summary!K1039</f>
        <v>Compressor Engines</v>
      </c>
      <c r="F1144" s="76">
        <f>APENs_summary!N1039</f>
        <v>0</v>
      </c>
      <c r="G1144" s="76">
        <f>APENs_summary!O1039</f>
        <v>0</v>
      </c>
      <c r="H1144" s="76">
        <f>APENs_summary!P1039</f>
        <v>0</v>
      </c>
      <c r="I1144" s="76">
        <f>APENs_summary!Q1039</f>
        <v>1.6674000000000001E-2</v>
      </c>
      <c r="J1144" s="76">
        <f>APENs_summary!R1039</f>
        <v>0</v>
      </c>
    </row>
    <row r="1145" spans="1:10" x14ac:dyDescent="0.2">
      <c r="A1145" s="13" t="s">
        <v>147</v>
      </c>
      <c r="B1145" s="272" t="s">
        <v>493</v>
      </c>
      <c r="C1145" s="272" t="str">
        <f>APENs_summary!C1040</f>
        <v>08045</v>
      </c>
      <c r="D1145" s="272" t="str">
        <f>APENs_summary!J1040</f>
        <v>20200253</v>
      </c>
      <c r="E1145" s="272" t="str">
        <f>APENs_summary!K1040</f>
        <v>Compressor Engines</v>
      </c>
      <c r="F1145" s="76">
        <f>APENs_summary!N1040</f>
        <v>0</v>
      </c>
      <c r="G1145" s="76">
        <f>APENs_summary!O1040</f>
        <v>9.2100000000000009</v>
      </c>
      <c r="H1145" s="76">
        <f>APENs_summary!P1040</f>
        <v>0</v>
      </c>
      <c r="I1145" s="76">
        <f>APENs_summary!Q1040</f>
        <v>0</v>
      </c>
      <c r="J1145" s="76">
        <f>APENs_summary!R1040</f>
        <v>0</v>
      </c>
    </row>
    <row r="1146" spans="1:10" x14ac:dyDescent="0.2">
      <c r="A1146" s="13" t="s">
        <v>147</v>
      </c>
      <c r="B1146" s="272" t="s">
        <v>493</v>
      </c>
      <c r="C1146" s="272" t="str">
        <f>APENs_summary!C1041</f>
        <v>08045</v>
      </c>
      <c r="D1146" s="272" t="str">
        <f>APENs_summary!J1041</f>
        <v>20200254</v>
      </c>
      <c r="E1146" s="272" t="str">
        <f>APENs_summary!K1041</f>
        <v>Compressor Engines</v>
      </c>
      <c r="F1146" s="76">
        <f>APENs_summary!N1041</f>
        <v>0</v>
      </c>
      <c r="G1146" s="76">
        <f>APENs_summary!O1041</f>
        <v>0</v>
      </c>
      <c r="H1146" s="76">
        <f>APENs_summary!P1041</f>
        <v>43.8</v>
      </c>
      <c r="I1146" s="76">
        <f>APENs_summary!Q1041</f>
        <v>0</v>
      </c>
      <c r="J1146" s="76">
        <f>APENs_summary!R1041</f>
        <v>0</v>
      </c>
    </row>
    <row r="1147" spans="1:10" x14ac:dyDescent="0.2">
      <c r="A1147" s="13" t="s">
        <v>147</v>
      </c>
      <c r="B1147" s="272" t="s">
        <v>493</v>
      </c>
      <c r="C1147" s="272" t="str">
        <f>APENs_summary!C1042</f>
        <v>08045</v>
      </c>
      <c r="D1147" s="272" t="str">
        <f>APENs_summary!J1042</f>
        <v>20200254</v>
      </c>
      <c r="E1147" s="272" t="str">
        <f>APENs_summary!K1042</f>
        <v>Compressor Engines</v>
      </c>
      <c r="F1147" s="76">
        <f>APENs_summary!N1042</f>
        <v>30.66</v>
      </c>
      <c r="G1147" s="76">
        <f>APENs_summary!O1042</f>
        <v>0</v>
      </c>
      <c r="H1147" s="76">
        <f>APENs_summary!P1042</f>
        <v>0</v>
      </c>
      <c r="I1147" s="76">
        <f>APENs_summary!Q1042</f>
        <v>0</v>
      </c>
      <c r="J1147" s="76">
        <f>APENs_summary!R1042</f>
        <v>0</v>
      </c>
    </row>
    <row r="1148" spans="1:10" x14ac:dyDescent="0.2">
      <c r="A1148" s="13" t="s">
        <v>147</v>
      </c>
      <c r="B1148" s="272" t="s">
        <v>493</v>
      </c>
      <c r="C1148" s="272" t="str">
        <f>APENs_summary!C1043</f>
        <v>08045</v>
      </c>
      <c r="D1148" s="272" t="str">
        <f>APENs_summary!J1043</f>
        <v>20200254</v>
      </c>
      <c r="E1148" s="272" t="str">
        <f>APENs_summary!K1043</f>
        <v>Compressor Engines</v>
      </c>
      <c r="F1148" s="76">
        <f>APENs_summary!N1043</f>
        <v>0</v>
      </c>
      <c r="G1148" s="76">
        <f>APENs_summary!O1043</f>
        <v>0</v>
      </c>
      <c r="H1148" s="76">
        <f>APENs_summary!P1043</f>
        <v>0</v>
      </c>
      <c r="I1148" s="76">
        <f>APENs_summary!Q1043</f>
        <v>0</v>
      </c>
      <c r="J1148" s="76">
        <f>APENs_summary!R1043</f>
        <v>1.3665</v>
      </c>
    </row>
    <row r="1149" spans="1:10" x14ac:dyDescent="0.2">
      <c r="A1149" s="13" t="s">
        <v>147</v>
      </c>
      <c r="B1149" s="272" t="s">
        <v>493</v>
      </c>
      <c r="C1149" s="272" t="str">
        <f>APENs_summary!C1044</f>
        <v>08045</v>
      </c>
      <c r="D1149" s="272" t="str">
        <f>APENs_summary!J1044</f>
        <v>20200254</v>
      </c>
      <c r="E1149" s="272" t="str">
        <f>APENs_summary!K1044</f>
        <v>Compressor Engines</v>
      </c>
      <c r="F1149" s="76">
        <f>APENs_summary!N1044</f>
        <v>0</v>
      </c>
      <c r="G1149" s="76">
        <f>APENs_summary!O1044</f>
        <v>0</v>
      </c>
      <c r="H1149" s="76">
        <f>APENs_summary!P1044</f>
        <v>0</v>
      </c>
      <c r="I1149" s="76">
        <f>APENs_summary!Q1044</f>
        <v>0</v>
      </c>
      <c r="J1149" s="76">
        <f>APENs_summary!R1044</f>
        <v>0</v>
      </c>
    </row>
    <row r="1150" spans="1:10" x14ac:dyDescent="0.2">
      <c r="A1150" s="13" t="s">
        <v>147</v>
      </c>
      <c r="B1150" s="272" t="s">
        <v>493</v>
      </c>
      <c r="C1150" s="272" t="str">
        <f>APENs_summary!C1045</f>
        <v>08045</v>
      </c>
      <c r="D1150" s="272" t="str">
        <f>APENs_summary!J1045</f>
        <v>20200254</v>
      </c>
      <c r="E1150" s="272" t="str">
        <f>APENs_summary!K1045</f>
        <v>Compressor Engines</v>
      </c>
      <c r="F1150" s="76">
        <f>APENs_summary!N1045</f>
        <v>0</v>
      </c>
      <c r="G1150" s="76">
        <f>APENs_summary!O1045</f>
        <v>0</v>
      </c>
      <c r="H1150" s="76">
        <f>APENs_summary!P1045</f>
        <v>0</v>
      </c>
      <c r="I1150" s="76">
        <f>APENs_summary!Q1045</f>
        <v>8.1989999999999993E-2</v>
      </c>
      <c r="J1150" s="76">
        <f>APENs_summary!R1045</f>
        <v>0</v>
      </c>
    </row>
    <row r="1151" spans="1:10" x14ac:dyDescent="0.2">
      <c r="A1151" s="13" t="s">
        <v>147</v>
      </c>
      <c r="B1151" s="272" t="s">
        <v>493</v>
      </c>
      <c r="C1151" s="272" t="str">
        <f>APENs_summary!C1046</f>
        <v>08045</v>
      </c>
      <c r="D1151" s="272" t="str">
        <f>APENs_summary!J1046</f>
        <v>20200254</v>
      </c>
      <c r="E1151" s="272" t="str">
        <f>APENs_summary!K1046</f>
        <v>Compressor Engines</v>
      </c>
      <c r="F1151" s="76">
        <f>APENs_summary!N1046</f>
        <v>0</v>
      </c>
      <c r="G1151" s="76">
        <f>APENs_summary!O1046</f>
        <v>35.04</v>
      </c>
      <c r="H1151" s="76">
        <f>APENs_summary!P1046</f>
        <v>0</v>
      </c>
      <c r="I1151" s="76">
        <f>APENs_summary!Q1046</f>
        <v>0</v>
      </c>
      <c r="J1151" s="76">
        <f>APENs_summary!R1046</f>
        <v>0</v>
      </c>
    </row>
    <row r="1152" spans="1:10" x14ac:dyDescent="0.2">
      <c r="A1152" s="13" t="s">
        <v>147</v>
      </c>
      <c r="B1152" s="272" t="s">
        <v>493</v>
      </c>
      <c r="C1152" s="272" t="str">
        <f>APENs_summary!C1047</f>
        <v>08045</v>
      </c>
      <c r="D1152" s="272" t="str">
        <f>APENs_summary!J1047</f>
        <v>31000301</v>
      </c>
      <c r="E1152" s="272" t="str">
        <f>APENs_summary!K1047</f>
        <v>Glycol Dehydrator</v>
      </c>
      <c r="F1152" s="76">
        <f>APENs_summary!N1047</f>
        <v>0</v>
      </c>
      <c r="G1152" s="76">
        <f>APENs_summary!O1047</f>
        <v>2.1800000000000002</v>
      </c>
      <c r="H1152" s="76">
        <f>APENs_summary!P1047</f>
        <v>0</v>
      </c>
      <c r="I1152" s="76">
        <f>APENs_summary!Q1047</f>
        <v>0</v>
      </c>
      <c r="J1152" s="76">
        <f>APENs_summary!R1047</f>
        <v>0</v>
      </c>
    </row>
    <row r="1153" spans="1:10" x14ac:dyDescent="0.2">
      <c r="A1153" s="13" t="s">
        <v>147</v>
      </c>
      <c r="B1153" s="272" t="s">
        <v>493</v>
      </c>
      <c r="C1153" s="272" t="str">
        <f>APENs_summary!C1048</f>
        <v>08045</v>
      </c>
      <c r="D1153" s="272" t="str">
        <f>APENs_summary!J1048</f>
        <v>31088801</v>
      </c>
      <c r="E1153" s="272" t="str">
        <f>APENs_summary!K1048</f>
        <v>Permitted Fugitives</v>
      </c>
      <c r="F1153" s="76">
        <f>APENs_summary!N1048</f>
        <v>0</v>
      </c>
      <c r="G1153" s="76">
        <f>APENs_summary!O1048</f>
        <v>5.32</v>
      </c>
      <c r="H1153" s="76">
        <f>APENs_summary!P1048</f>
        <v>0</v>
      </c>
      <c r="I1153" s="76">
        <f>APENs_summary!Q1048</f>
        <v>0</v>
      </c>
      <c r="J1153" s="76">
        <f>APENs_summary!R1048</f>
        <v>0</v>
      </c>
    </row>
    <row r="1154" spans="1:10" x14ac:dyDescent="0.2">
      <c r="A1154" s="13" t="s">
        <v>147</v>
      </c>
      <c r="B1154" s="272" t="s">
        <v>493</v>
      </c>
      <c r="C1154" s="272" t="str">
        <f>APENs_summary!C1049</f>
        <v>08045</v>
      </c>
      <c r="D1154" s="272" t="str">
        <f>APENs_summary!J1049</f>
        <v>40400311</v>
      </c>
      <c r="E1154" s="272" t="str">
        <f>APENs_summary!K1049</f>
        <v>Condensate Tanks</v>
      </c>
      <c r="F1154" s="76">
        <f>APENs_summary!N1049</f>
        <v>0</v>
      </c>
      <c r="G1154" s="76">
        <f>APENs_summary!O1049</f>
        <v>19.213576392734971</v>
      </c>
      <c r="H1154" s="76">
        <f>APENs_summary!P1049</f>
        <v>0</v>
      </c>
      <c r="I1154" s="76">
        <f>APENs_summary!Q1049</f>
        <v>0</v>
      </c>
      <c r="J1154" s="76">
        <f>APENs_summary!R1049</f>
        <v>0</v>
      </c>
    </row>
    <row r="1155" spans="1:10" x14ac:dyDescent="0.2">
      <c r="A1155" s="13" t="s">
        <v>147</v>
      </c>
      <c r="B1155" s="272" t="s">
        <v>493</v>
      </c>
      <c r="C1155" s="272" t="str">
        <f>APENs_summary!C1050</f>
        <v>08045</v>
      </c>
      <c r="D1155" s="272" t="str">
        <f>APENs_summary!J1050</f>
        <v>20200202</v>
      </c>
      <c r="E1155" s="272" t="str">
        <f>APENs_summary!K1050</f>
        <v>Compressor Engines</v>
      </c>
      <c r="F1155" s="76">
        <f>APENs_summary!N1050</f>
        <v>0</v>
      </c>
      <c r="G1155" s="76">
        <f>APENs_summary!O1050</f>
        <v>0</v>
      </c>
      <c r="H1155" s="76">
        <f>APENs_summary!P1050</f>
        <v>29.81</v>
      </c>
      <c r="I1155" s="76">
        <f>APENs_summary!Q1050</f>
        <v>0</v>
      </c>
      <c r="J1155" s="76">
        <f>APENs_summary!R1050</f>
        <v>0</v>
      </c>
    </row>
    <row r="1156" spans="1:10" x14ac:dyDescent="0.2">
      <c r="A1156" s="13" t="s">
        <v>147</v>
      </c>
      <c r="B1156" s="272" t="s">
        <v>493</v>
      </c>
      <c r="C1156" s="272" t="str">
        <f>APENs_summary!C1051</f>
        <v>08045</v>
      </c>
      <c r="D1156" s="272" t="str">
        <f>APENs_summary!J1051</f>
        <v>20200202</v>
      </c>
      <c r="E1156" s="272" t="str">
        <f>APENs_summary!K1051</f>
        <v>Compressor Engines</v>
      </c>
      <c r="F1156" s="76">
        <f>APENs_summary!N1051</f>
        <v>20.86</v>
      </c>
      <c r="G1156" s="76">
        <f>APENs_summary!O1051</f>
        <v>0</v>
      </c>
      <c r="H1156" s="76">
        <f>APENs_summary!P1051</f>
        <v>0</v>
      </c>
      <c r="I1156" s="76">
        <f>APENs_summary!Q1051</f>
        <v>0</v>
      </c>
      <c r="J1156" s="76">
        <f>APENs_summary!R1051</f>
        <v>0</v>
      </c>
    </row>
    <row r="1157" spans="1:10" x14ac:dyDescent="0.2">
      <c r="A1157" s="13" t="s">
        <v>147</v>
      </c>
      <c r="B1157" s="272" t="s">
        <v>493</v>
      </c>
      <c r="C1157" s="272" t="str">
        <f>APENs_summary!C1052</f>
        <v>08045</v>
      </c>
      <c r="D1157" s="272" t="str">
        <f>APENs_summary!J1052</f>
        <v>20200202</v>
      </c>
      <c r="E1157" s="272" t="str">
        <f>APENs_summary!K1052</f>
        <v>Compressor Engines</v>
      </c>
      <c r="F1157" s="76">
        <f>APENs_summary!N1052</f>
        <v>0</v>
      </c>
      <c r="G1157" s="76">
        <f>APENs_summary!O1052</f>
        <v>26.83</v>
      </c>
      <c r="H1157" s="76">
        <f>APENs_summary!P1052</f>
        <v>0</v>
      </c>
      <c r="I1157" s="76">
        <f>APENs_summary!Q1052</f>
        <v>0</v>
      </c>
      <c r="J1157" s="76">
        <f>APENs_summary!R1052</f>
        <v>0</v>
      </c>
    </row>
    <row r="1158" spans="1:10" x14ac:dyDescent="0.2">
      <c r="A1158" s="13" t="s">
        <v>147</v>
      </c>
      <c r="B1158" s="272" t="s">
        <v>493</v>
      </c>
      <c r="C1158" s="272" t="str">
        <f>APENs_summary!C1053</f>
        <v>08045</v>
      </c>
      <c r="D1158" s="272" t="str">
        <f>APENs_summary!J1053</f>
        <v>20200202</v>
      </c>
      <c r="E1158" s="272" t="str">
        <f>APENs_summary!K1053</f>
        <v>Compressor Engines</v>
      </c>
      <c r="F1158" s="76">
        <f>APENs_summary!N1053</f>
        <v>0</v>
      </c>
      <c r="G1158" s="76">
        <f>APENs_summary!O1053</f>
        <v>0</v>
      </c>
      <c r="H1158" s="76">
        <f>APENs_summary!P1053</f>
        <v>14.49</v>
      </c>
      <c r="I1158" s="76">
        <f>APENs_summary!Q1053</f>
        <v>0</v>
      </c>
      <c r="J1158" s="76">
        <f>APENs_summary!R1053</f>
        <v>0</v>
      </c>
    </row>
    <row r="1159" spans="1:10" x14ac:dyDescent="0.2">
      <c r="A1159" s="13" t="s">
        <v>147</v>
      </c>
      <c r="B1159" s="272" t="s">
        <v>493</v>
      </c>
      <c r="C1159" s="272" t="str">
        <f>APENs_summary!C1054</f>
        <v>08045</v>
      </c>
      <c r="D1159" s="272" t="str">
        <f>APENs_summary!J1054</f>
        <v>20200202</v>
      </c>
      <c r="E1159" s="272" t="str">
        <f>APENs_summary!K1054</f>
        <v>Compressor Engines</v>
      </c>
      <c r="F1159" s="76">
        <f>APENs_summary!N1054</f>
        <v>7.25</v>
      </c>
      <c r="G1159" s="76">
        <f>APENs_summary!O1054</f>
        <v>0</v>
      </c>
      <c r="H1159" s="76">
        <f>APENs_summary!P1054</f>
        <v>0</v>
      </c>
      <c r="I1159" s="76">
        <f>APENs_summary!Q1054</f>
        <v>0</v>
      </c>
      <c r="J1159" s="76">
        <f>APENs_summary!R1054</f>
        <v>0</v>
      </c>
    </row>
    <row r="1160" spans="1:10" x14ac:dyDescent="0.2">
      <c r="A1160" s="13" t="s">
        <v>147</v>
      </c>
      <c r="B1160" s="272" t="s">
        <v>493</v>
      </c>
      <c r="C1160" s="272" t="str">
        <f>APENs_summary!C1055</f>
        <v>08045</v>
      </c>
      <c r="D1160" s="272" t="str">
        <f>APENs_summary!J1055</f>
        <v>20200202</v>
      </c>
      <c r="E1160" s="272" t="str">
        <f>APENs_summary!K1055</f>
        <v>Compressor Engines</v>
      </c>
      <c r="F1160" s="76">
        <f>APENs_summary!N1055</f>
        <v>0</v>
      </c>
      <c r="G1160" s="76">
        <f>APENs_summary!O1055</f>
        <v>7.25</v>
      </c>
      <c r="H1160" s="76">
        <f>APENs_summary!P1055</f>
        <v>0</v>
      </c>
      <c r="I1160" s="76">
        <f>APENs_summary!Q1055</f>
        <v>0</v>
      </c>
      <c r="J1160" s="76">
        <f>APENs_summary!R1055</f>
        <v>0</v>
      </c>
    </row>
    <row r="1161" spans="1:10" x14ac:dyDescent="0.2">
      <c r="A1161" s="13" t="s">
        <v>147</v>
      </c>
      <c r="B1161" s="272" t="s">
        <v>493</v>
      </c>
      <c r="C1161" s="272" t="str">
        <f>APENs_summary!C1056</f>
        <v>08045</v>
      </c>
      <c r="D1161" s="272" t="str">
        <f>APENs_summary!J1056</f>
        <v>20200254</v>
      </c>
      <c r="E1161" s="272" t="str">
        <f>APENs_summary!K1056</f>
        <v>Compressor Engines</v>
      </c>
      <c r="F1161" s="76">
        <f>APENs_summary!N1056</f>
        <v>0</v>
      </c>
      <c r="G1161" s="76">
        <f>APENs_summary!O1056</f>
        <v>0</v>
      </c>
      <c r="H1161" s="76">
        <f>APENs_summary!P1056</f>
        <v>5.43</v>
      </c>
      <c r="I1161" s="76">
        <f>APENs_summary!Q1056</f>
        <v>0</v>
      </c>
      <c r="J1161" s="76">
        <f>APENs_summary!R1056</f>
        <v>0</v>
      </c>
    </row>
    <row r="1162" spans="1:10" x14ac:dyDescent="0.2">
      <c r="A1162" s="13" t="s">
        <v>147</v>
      </c>
      <c r="B1162" s="272" t="s">
        <v>493</v>
      </c>
      <c r="C1162" s="272" t="str">
        <f>APENs_summary!C1057</f>
        <v>08045</v>
      </c>
      <c r="D1162" s="272" t="str">
        <f>APENs_summary!J1057</f>
        <v>20200254</v>
      </c>
      <c r="E1162" s="272" t="str">
        <f>APENs_summary!K1057</f>
        <v>Compressor Engines</v>
      </c>
      <c r="F1162" s="76">
        <f>APENs_summary!N1057</f>
        <v>2.72</v>
      </c>
      <c r="G1162" s="76">
        <f>APENs_summary!O1057</f>
        <v>0</v>
      </c>
      <c r="H1162" s="76">
        <f>APENs_summary!P1057</f>
        <v>0</v>
      </c>
      <c r="I1162" s="76">
        <f>APENs_summary!Q1057</f>
        <v>0</v>
      </c>
      <c r="J1162" s="76">
        <f>APENs_summary!R1057</f>
        <v>0</v>
      </c>
    </row>
    <row r="1163" spans="1:10" x14ac:dyDescent="0.2">
      <c r="A1163" s="13" t="s">
        <v>147</v>
      </c>
      <c r="B1163" s="272" t="s">
        <v>493</v>
      </c>
      <c r="C1163" s="272" t="str">
        <f>APENs_summary!C1058</f>
        <v>08045</v>
      </c>
      <c r="D1163" s="272" t="str">
        <f>APENs_summary!J1058</f>
        <v>20200254</v>
      </c>
      <c r="E1163" s="272" t="str">
        <f>APENs_summary!K1058</f>
        <v>Compressor Engines</v>
      </c>
      <c r="F1163" s="76">
        <f>APENs_summary!N1058</f>
        <v>0</v>
      </c>
      <c r="G1163" s="76">
        <f>APENs_summary!O1058</f>
        <v>0</v>
      </c>
      <c r="H1163" s="76">
        <f>APENs_summary!P1058</f>
        <v>0</v>
      </c>
      <c r="I1163" s="76">
        <f>APENs_summary!Q1058</f>
        <v>0</v>
      </c>
      <c r="J1163" s="76">
        <f>APENs_summary!R1058</f>
        <v>0.66</v>
      </c>
    </row>
    <row r="1164" spans="1:10" x14ac:dyDescent="0.2">
      <c r="A1164" s="13" t="s">
        <v>147</v>
      </c>
      <c r="B1164" s="272" t="s">
        <v>493</v>
      </c>
      <c r="C1164" s="272" t="str">
        <f>APENs_summary!C1059</f>
        <v>08045</v>
      </c>
      <c r="D1164" s="272" t="str">
        <f>APENs_summary!J1059</f>
        <v>20200254</v>
      </c>
      <c r="E1164" s="272" t="str">
        <f>APENs_summary!K1059</f>
        <v>Compressor Engines</v>
      </c>
      <c r="F1164" s="76">
        <f>APENs_summary!N1059</f>
        <v>0</v>
      </c>
      <c r="G1164" s="76">
        <f>APENs_summary!O1059</f>
        <v>0</v>
      </c>
      <c r="H1164" s="76">
        <f>APENs_summary!P1059</f>
        <v>0</v>
      </c>
      <c r="I1164" s="76">
        <f>APENs_summary!Q1059</f>
        <v>0</v>
      </c>
      <c r="J1164" s="76">
        <f>APENs_summary!R1059</f>
        <v>0</v>
      </c>
    </row>
    <row r="1165" spans="1:10" x14ac:dyDescent="0.2">
      <c r="A1165" s="13" t="s">
        <v>147</v>
      </c>
      <c r="B1165" s="272" t="s">
        <v>493</v>
      </c>
      <c r="C1165" s="272" t="str">
        <f>APENs_summary!C1060</f>
        <v>08045</v>
      </c>
      <c r="D1165" s="272" t="str">
        <f>APENs_summary!J1060</f>
        <v>20200254</v>
      </c>
      <c r="E1165" s="272" t="str">
        <f>APENs_summary!K1060</f>
        <v>Compressor Engines</v>
      </c>
      <c r="F1165" s="76">
        <f>APENs_summary!N1060</f>
        <v>0</v>
      </c>
      <c r="G1165" s="76">
        <f>APENs_summary!O1060</f>
        <v>2.72</v>
      </c>
      <c r="H1165" s="76">
        <f>APENs_summary!P1060</f>
        <v>0</v>
      </c>
      <c r="I1165" s="76">
        <f>APENs_summary!Q1060</f>
        <v>0</v>
      </c>
      <c r="J1165" s="76">
        <f>APENs_summary!R1060</f>
        <v>0</v>
      </c>
    </row>
    <row r="1166" spans="1:10" x14ac:dyDescent="0.2">
      <c r="A1166" s="13" t="s">
        <v>147</v>
      </c>
      <c r="B1166" s="272" t="s">
        <v>493</v>
      </c>
      <c r="C1166" s="272" t="str">
        <f>APENs_summary!C1061</f>
        <v>08045</v>
      </c>
      <c r="D1166" s="272" t="str">
        <f>APENs_summary!J1061</f>
        <v>20200254</v>
      </c>
      <c r="E1166" s="272" t="str">
        <f>APENs_summary!K1061</f>
        <v>Compressor Engines</v>
      </c>
      <c r="F1166" s="76">
        <f>APENs_summary!N1061</f>
        <v>0</v>
      </c>
      <c r="G1166" s="76">
        <f>APENs_summary!O1061</f>
        <v>0</v>
      </c>
      <c r="H1166" s="76">
        <f>APENs_summary!P1061</f>
        <v>5.38</v>
      </c>
      <c r="I1166" s="76">
        <f>APENs_summary!Q1061</f>
        <v>0</v>
      </c>
      <c r="J1166" s="76">
        <f>APENs_summary!R1061</f>
        <v>0</v>
      </c>
    </row>
    <row r="1167" spans="1:10" x14ac:dyDescent="0.2">
      <c r="A1167" s="13" t="s">
        <v>147</v>
      </c>
      <c r="B1167" s="272" t="s">
        <v>493</v>
      </c>
      <c r="C1167" s="272" t="str">
        <f>APENs_summary!C1062</f>
        <v>08045</v>
      </c>
      <c r="D1167" s="272" t="str">
        <f>APENs_summary!J1062</f>
        <v>20200254</v>
      </c>
      <c r="E1167" s="272" t="str">
        <f>APENs_summary!K1062</f>
        <v>Compressor Engines</v>
      </c>
      <c r="F1167" s="76">
        <f>APENs_summary!N1062</f>
        <v>2.7</v>
      </c>
      <c r="G1167" s="76">
        <f>APENs_summary!O1062</f>
        <v>0</v>
      </c>
      <c r="H1167" s="76">
        <f>APENs_summary!P1062</f>
        <v>0</v>
      </c>
      <c r="I1167" s="76">
        <f>APENs_summary!Q1062</f>
        <v>0</v>
      </c>
      <c r="J1167" s="76">
        <f>APENs_summary!R1062</f>
        <v>0</v>
      </c>
    </row>
    <row r="1168" spans="1:10" x14ac:dyDescent="0.2">
      <c r="A1168" s="13" t="s">
        <v>147</v>
      </c>
      <c r="B1168" s="272" t="s">
        <v>493</v>
      </c>
      <c r="C1168" s="272" t="str">
        <f>APENs_summary!C1063</f>
        <v>08045</v>
      </c>
      <c r="D1168" s="272" t="str">
        <f>APENs_summary!J1063</f>
        <v>20200254</v>
      </c>
      <c r="E1168" s="272" t="str">
        <f>APENs_summary!K1063</f>
        <v>Compressor Engines</v>
      </c>
      <c r="F1168" s="76">
        <f>APENs_summary!N1063</f>
        <v>0</v>
      </c>
      <c r="G1168" s="76">
        <f>APENs_summary!O1063</f>
        <v>0</v>
      </c>
      <c r="H1168" s="76">
        <f>APENs_summary!P1063</f>
        <v>0</v>
      </c>
      <c r="I1168" s="76">
        <f>APENs_summary!Q1063</f>
        <v>0</v>
      </c>
      <c r="J1168" s="76">
        <f>APENs_summary!R1063</f>
        <v>0.66</v>
      </c>
    </row>
    <row r="1169" spans="1:10" x14ac:dyDescent="0.2">
      <c r="A1169" s="13" t="s">
        <v>147</v>
      </c>
      <c r="B1169" s="272" t="s">
        <v>493</v>
      </c>
      <c r="C1169" s="272" t="str">
        <f>APENs_summary!C1064</f>
        <v>08045</v>
      </c>
      <c r="D1169" s="272" t="str">
        <f>APENs_summary!J1064</f>
        <v>20200254</v>
      </c>
      <c r="E1169" s="272" t="str">
        <f>APENs_summary!K1064</f>
        <v>Compressor Engines</v>
      </c>
      <c r="F1169" s="76">
        <f>APENs_summary!N1064</f>
        <v>0</v>
      </c>
      <c r="G1169" s="76">
        <f>APENs_summary!O1064</f>
        <v>0</v>
      </c>
      <c r="H1169" s="76">
        <f>APENs_summary!P1064</f>
        <v>0</v>
      </c>
      <c r="I1169" s="76">
        <f>APENs_summary!Q1064</f>
        <v>0</v>
      </c>
      <c r="J1169" s="76">
        <f>APENs_summary!R1064</f>
        <v>0</v>
      </c>
    </row>
    <row r="1170" spans="1:10" x14ac:dyDescent="0.2">
      <c r="A1170" s="13" t="s">
        <v>147</v>
      </c>
      <c r="B1170" s="272" t="s">
        <v>493</v>
      </c>
      <c r="C1170" s="272" t="str">
        <f>APENs_summary!C1065</f>
        <v>08045</v>
      </c>
      <c r="D1170" s="272" t="str">
        <f>APENs_summary!J1065</f>
        <v>20200254</v>
      </c>
      <c r="E1170" s="272" t="str">
        <f>APENs_summary!K1065</f>
        <v>Compressor Engines</v>
      </c>
      <c r="F1170" s="76">
        <f>APENs_summary!N1065</f>
        <v>0</v>
      </c>
      <c r="G1170" s="76">
        <f>APENs_summary!O1065</f>
        <v>2.7</v>
      </c>
      <c r="H1170" s="76">
        <f>APENs_summary!P1065</f>
        <v>0</v>
      </c>
      <c r="I1170" s="76">
        <f>APENs_summary!Q1065</f>
        <v>0</v>
      </c>
      <c r="J1170" s="76">
        <f>APENs_summary!R1065</f>
        <v>0</v>
      </c>
    </row>
    <row r="1171" spans="1:10" x14ac:dyDescent="0.2">
      <c r="A1171" s="13" t="s">
        <v>147</v>
      </c>
      <c r="B1171" s="272" t="s">
        <v>493</v>
      </c>
      <c r="C1171" s="272" t="str">
        <f>APENs_summary!C1066</f>
        <v>08045</v>
      </c>
      <c r="D1171" s="272" t="str">
        <f>APENs_summary!J1066</f>
        <v>20200254</v>
      </c>
      <c r="E1171" s="272" t="str">
        <f>APENs_summary!K1066</f>
        <v>Compressor Engines</v>
      </c>
      <c r="F1171" s="76">
        <f>APENs_summary!N1066</f>
        <v>0</v>
      </c>
      <c r="G1171" s="76">
        <f>APENs_summary!O1066</f>
        <v>0</v>
      </c>
      <c r="H1171" s="76">
        <f>APENs_summary!P1066</f>
        <v>15.3</v>
      </c>
      <c r="I1171" s="76">
        <f>APENs_summary!Q1066</f>
        <v>0</v>
      </c>
      <c r="J1171" s="76">
        <f>APENs_summary!R1066</f>
        <v>0</v>
      </c>
    </row>
    <row r="1172" spans="1:10" x14ac:dyDescent="0.2">
      <c r="A1172" s="13" t="s">
        <v>147</v>
      </c>
      <c r="B1172" s="272" t="s">
        <v>493</v>
      </c>
      <c r="C1172" s="272" t="str">
        <f>APENs_summary!C1067</f>
        <v>08045</v>
      </c>
      <c r="D1172" s="272" t="str">
        <f>APENs_summary!J1067</f>
        <v>20200254</v>
      </c>
      <c r="E1172" s="272" t="str">
        <f>APENs_summary!K1067</f>
        <v>Compressor Engines</v>
      </c>
      <c r="F1172" s="76">
        <f>APENs_summary!N1067</f>
        <v>7.7</v>
      </c>
      <c r="G1172" s="76">
        <f>APENs_summary!O1067</f>
        <v>0</v>
      </c>
      <c r="H1172" s="76">
        <f>APENs_summary!P1067</f>
        <v>0</v>
      </c>
      <c r="I1172" s="76">
        <f>APENs_summary!Q1067</f>
        <v>0</v>
      </c>
      <c r="J1172" s="76">
        <f>APENs_summary!R1067</f>
        <v>0</v>
      </c>
    </row>
    <row r="1173" spans="1:10" x14ac:dyDescent="0.2">
      <c r="A1173" s="13" t="s">
        <v>147</v>
      </c>
      <c r="B1173" s="272" t="s">
        <v>493</v>
      </c>
      <c r="C1173" s="272" t="str">
        <f>APENs_summary!C1068</f>
        <v>08045</v>
      </c>
      <c r="D1173" s="272" t="str">
        <f>APENs_summary!J1068</f>
        <v>20200254</v>
      </c>
      <c r="E1173" s="272" t="str">
        <f>APENs_summary!K1068</f>
        <v>Compressor Engines</v>
      </c>
      <c r="F1173" s="76">
        <f>APENs_summary!N1068</f>
        <v>0</v>
      </c>
      <c r="G1173" s="76">
        <f>APENs_summary!O1068</f>
        <v>7.7</v>
      </c>
      <c r="H1173" s="76">
        <f>APENs_summary!P1068</f>
        <v>0</v>
      </c>
      <c r="I1173" s="76">
        <f>APENs_summary!Q1068</f>
        <v>0</v>
      </c>
      <c r="J1173" s="76">
        <f>APENs_summary!R1068</f>
        <v>0</v>
      </c>
    </row>
    <row r="1174" spans="1:10" x14ac:dyDescent="0.2">
      <c r="A1174" s="13" t="s">
        <v>147</v>
      </c>
      <c r="B1174" s="272" t="s">
        <v>493</v>
      </c>
      <c r="C1174" s="272" t="str">
        <f>APENs_summary!C1069</f>
        <v>08045</v>
      </c>
      <c r="D1174" s="272" t="str">
        <f>APENs_summary!J1069</f>
        <v>31000199</v>
      </c>
      <c r="E1174" s="272" t="str">
        <f>APENs_summary!K1069</f>
        <v>Oil Production, Processing Operations: Not Classified</v>
      </c>
      <c r="F1174" s="76">
        <f>APENs_summary!N1069</f>
        <v>0</v>
      </c>
      <c r="G1174" s="76">
        <f>APENs_summary!O1069</f>
        <v>1.25</v>
      </c>
      <c r="H1174" s="76">
        <f>APENs_summary!P1069</f>
        <v>0</v>
      </c>
      <c r="I1174" s="76">
        <f>APENs_summary!Q1069</f>
        <v>0</v>
      </c>
      <c r="J1174" s="76">
        <f>APENs_summary!R1069</f>
        <v>0</v>
      </c>
    </row>
    <row r="1175" spans="1:10" x14ac:dyDescent="0.2">
      <c r="A1175" s="13" t="s">
        <v>147</v>
      </c>
      <c r="B1175" s="272" t="s">
        <v>493</v>
      </c>
      <c r="C1175" s="272" t="str">
        <f>APENs_summary!C1070</f>
        <v>08045</v>
      </c>
      <c r="D1175" s="272" t="str">
        <f>APENs_summary!J1070</f>
        <v>31000215</v>
      </c>
      <c r="E1175" s="272" t="str">
        <f>APENs_summary!K1070</f>
        <v>Natural Gas Production, Flares Combusting Gases &gt;1000 BTU/scf</v>
      </c>
      <c r="F1175" s="76">
        <f>APENs_summary!N1070</f>
        <v>0</v>
      </c>
      <c r="G1175" s="76">
        <f>APENs_summary!O1070</f>
        <v>0</v>
      </c>
      <c r="H1175" s="76">
        <f>APENs_summary!P1070</f>
        <v>0.2</v>
      </c>
      <c r="I1175" s="76">
        <f>APENs_summary!Q1070</f>
        <v>0</v>
      </c>
      <c r="J1175" s="76">
        <f>APENs_summary!R1070</f>
        <v>0</v>
      </c>
    </row>
    <row r="1176" spans="1:10" x14ac:dyDescent="0.2">
      <c r="A1176" s="13" t="s">
        <v>147</v>
      </c>
      <c r="B1176" s="272" t="s">
        <v>493</v>
      </c>
      <c r="C1176" s="272" t="str">
        <f>APENs_summary!C1071</f>
        <v>08045</v>
      </c>
      <c r="D1176" s="272" t="str">
        <f>APENs_summary!J1071</f>
        <v>31000215</v>
      </c>
      <c r="E1176" s="272" t="str">
        <f>APENs_summary!K1071</f>
        <v>Natural Gas Production, Flares Combusting Gases &gt;1000 BTU/scf</v>
      </c>
      <c r="F1176" s="76">
        <f>APENs_summary!N1071</f>
        <v>0.1</v>
      </c>
      <c r="G1176" s="76">
        <f>APENs_summary!O1071</f>
        <v>0</v>
      </c>
      <c r="H1176" s="76">
        <f>APENs_summary!P1071</f>
        <v>0</v>
      </c>
      <c r="I1176" s="76">
        <f>APENs_summary!Q1071</f>
        <v>0</v>
      </c>
      <c r="J1176" s="76">
        <f>APENs_summary!R1071</f>
        <v>0</v>
      </c>
    </row>
    <row r="1177" spans="1:10" x14ac:dyDescent="0.2">
      <c r="A1177" s="13" t="s">
        <v>147</v>
      </c>
      <c r="B1177" s="272" t="s">
        <v>493</v>
      </c>
      <c r="C1177" s="272" t="str">
        <f>APENs_summary!C1072</f>
        <v>08045</v>
      </c>
      <c r="D1177" s="272" t="str">
        <f>APENs_summary!J1072</f>
        <v>31000215</v>
      </c>
      <c r="E1177" s="272" t="str">
        <f>APENs_summary!K1072</f>
        <v>Natural Gas Production, Flares Combusting Gases &gt;1000 BTU/scf</v>
      </c>
      <c r="F1177" s="76">
        <f>APENs_summary!N1072</f>
        <v>0</v>
      </c>
      <c r="G1177" s="76">
        <f>APENs_summary!O1072</f>
        <v>0</v>
      </c>
      <c r="H1177" s="76">
        <f>APENs_summary!P1072</f>
        <v>0</v>
      </c>
      <c r="I1177" s="76">
        <f>APENs_summary!Q1072</f>
        <v>0</v>
      </c>
      <c r="J1177" s="76">
        <f>APENs_summary!R1072</f>
        <v>9.6447000000000005E-2</v>
      </c>
    </row>
    <row r="1178" spans="1:10" x14ac:dyDescent="0.2">
      <c r="A1178" s="13" t="s">
        <v>147</v>
      </c>
      <c r="B1178" s="272" t="s">
        <v>493</v>
      </c>
      <c r="C1178" s="272" t="str">
        <f>APENs_summary!C1073</f>
        <v>08045</v>
      </c>
      <c r="D1178" s="272" t="str">
        <f>APENs_summary!J1073</f>
        <v>31000215</v>
      </c>
      <c r="E1178" s="272" t="str">
        <f>APENs_summary!K1073</f>
        <v>Natural Gas Production, Flares Combusting Gases &gt;1000 BTU/scf</v>
      </c>
      <c r="F1178" s="76">
        <f>APENs_summary!N1073</f>
        <v>0</v>
      </c>
      <c r="G1178" s="76">
        <f>APENs_summary!O1073</f>
        <v>0</v>
      </c>
      <c r="H1178" s="76">
        <f>APENs_summary!P1073</f>
        <v>0</v>
      </c>
      <c r="I1178" s="76">
        <f>APENs_summary!Q1073</f>
        <v>1.9186000000000002E-2</v>
      </c>
      <c r="J1178" s="76">
        <f>APENs_summary!R1073</f>
        <v>0</v>
      </c>
    </row>
    <row r="1179" spans="1:10" x14ac:dyDescent="0.2">
      <c r="A1179" s="13" t="s">
        <v>147</v>
      </c>
      <c r="B1179" s="272" t="s">
        <v>493</v>
      </c>
      <c r="C1179" s="272" t="str">
        <f>APENs_summary!C1074</f>
        <v>08045</v>
      </c>
      <c r="D1179" s="272" t="str">
        <f>APENs_summary!J1074</f>
        <v>31000215</v>
      </c>
      <c r="E1179" s="272" t="str">
        <f>APENs_summary!K1074</f>
        <v>Natural Gas Production, Flares Combusting Gases &gt;1000 BTU/scf</v>
      </c>
      <c r="F1179" s="76">
        <f>APENs_summary!N1074</f>
        <v>0</v>
      </c>
      <c r="G1179" s="76">
        <f>APENs_summary!O1074</f>
        <v>0.2</v>
      </c>
      <c r="H1179" s="76">
        <f>APENs_summary!P1074</f>
        <v>0</v>
      </c>
      <c r="I1179" s="76">
        <f>APENs_summary!Q1074</f>
        <v>0</v>
      </c>
      <c r="J1179" s="76">
        <f>APENs_summary!R1074</f>
        <v>0</v>
      </c>
    </row>
    <row r="1180" spans="1:10" x14ac:dyDescent="0.2">
      <c r="A1180" s="13" t="s">
        <v>147</v>
      </c>
      <c r="B1180" s="272" t="s">
        <v>493</v>
      </c>
      <c r="C1180" s="272" t="str">
        <f>APENs_summary!C1075</f>
        <v>08045</v>
      </c>
      <c r="D1180" s="272" t="str">
        <f>APENs_summary!J1075</f>
        <v>31000404</v>
      </c>
      <c r="E1180" s="272" t="str">
        <f>APENs_summary!K1075</f>
        <v>Process Heaters</v>
      </c>
      <c r="F1180" s="76">
        <f>APENs_summary!N1075</f>
        <v>0</v>
      </c>
      <c r="G1180" s="76">
        <f>APENs_summary!O1075</f>
        <v>0</v>
      </c>
      <c r="H1180" s="76">
        <f>APENs_summary!P1075</f>
        <v>2.9999750000000001</v>
      </c>
      <c r="I1180" s="76">
        <f>APENs_summary!Q1075</f>
        <v>0</v>
      </c>
      <c r="J1180" s="76">
        <f>APENs_summary!R1075</f>
        <v>0</v>
      </c>
    </row>
    <row r="1181" spans="1:10" x14ac:dyDescent="0.2">
      <c r="A1181" s="13" t="s">
        <v>147</v>
      </c>
      <c r="B1181" s="272" t="s">
        <v>493</v>
      </c>
      <c r="C1181" s="272" t="str">
        <f>APENs_summary!C1076</f>
        <v>08045</v>
      </c>
      <c r="D1181" s="272" t="str">
        <f>APENs_summary!J1076</f>
        <v>31000404</v>
      </c>
      <c r="E1181" s="272" t="str">
        <f>APENs_summary!K1076</f>
        <v>Process Heaters</v>
      </c>
      <c r="F1181" s="76">
        <f>APENs_summary!N1076</f>
        <v>2.9999750000000001</v>
      </c>
      <c r="G1181" s="76">
        <f>APENs_summary!O1076</f>
        <v>0</v>
      </c>
      <c r="H1181" s="76">
        <f>APENs_summary!P1076</f>
        <v>0</v>
      </c>
      <c r="I1181" s="76">
        <f>APENs_summary!Q1076</f>
        <v>0</v>
      </c>
      <c r="J1181" s="76">
        <f>APENs_summary!R1076</f>
        <v>0</v>
      </c>
    </row>
    <row r="1182" spans="1:10" x14ac:dyDescent="0.2">
      <c r="A1182" s="13" t="s">
        <v>147</v>
      </c>
      <c r="B1182" s="272" t="s">
        <v>493</v>
      </c>
      <c r="C1182" s="272" t="str">
        <f>APENs_summary!C1077</f>
        <v>08045</v>
      </c>
      <c r="D1182" s="272" t="str">
        <f>APENs_summary!J1077</f>
        <v>31000404</v>
      </c>
      <c r="E1182" s="272" t="str">
        <f>APENs_summary!K1077</f>
        <v>Process Heaters</v>
      </c>
      <c r="F1182" s="76">
        <f>APENs_summary!N1077</f>
        <v>0</v>
      </c>
      <c r="G1182" s="76">
        <f>APENs_summary!O1077</f>
        <v>0</v>
      </c>
      <c r="H1182" s="76">
        <f>APENs_summary!P1077</f>
        <v>0</v>
      </c>
      <c r="I1182" s="76">
        <f>APENs_summary!Q1077</f>
        <v>0</v>
      </c>
      <c r="J1182" s="76">
        <f>APENs_summary!R1077</f>
        <v>0.20899999999999999</v>
      </c>
    </row>
    <row r="1183" spans="1:10" x14ac:dyDescent="0.2">
      <c r="A1183" s="13" t="s">
        <v>147</v>
      </c>
      <c r="B1183" s="272" t="s">
        <v>493</v>
      </c>
      <c r="C1183" s="272" t="str">
        <f>APENs_summary!C1078</f>
        <v>08045</v>
      </c>
      <c r="D1183" s="272" t="str">
        <f>APENs_summary!J1078</f>
        <v>31000404</v>
      </c>
      <c r="E1183" s="272" t="str">
        <f>APENs_summary!K1078</f>
        <v>Process Heaters</v>
      </c>
      <c r="F1183" s="76">
        <f>APENs_summary!N1078</f>
        <v>0</v>
      </c>
      <c r="G1183" s="76">
        <f>APENs_summary!O1078</f>
        <v>0</v>
      </c>
      <c r="H1183" s="76">
        <f>APENs_summary!P1078</f>
        <v>0</v>
      </c>
      <c r="I1183" s="76">
        <f>APENs_summary!Q1078</f>
        <v>0</v>
      </c>
      <c r="J1183" s="76">
        <f>APENs_summary!R1078</f>
        <v>0</v>
      </c>
    </row>
    <row r="1184" spans="1:10" x14ac:dyDescent="0.2">
      <c r="A1184" s="13" t="s">
        <v>147</v>
      </c>
      <c r="B1184" s="272" t="s">
        <v>493</v>
      </c>
      <c r="C1184" s="272" t="str">
        <f>APENs_summary!C1079</f>
        <v>08045</v>
      </c>
      <c r="D1184" s="272" t="str">
        <f>APENs_summary!J1079</f>
        <v>31000404</v>
      </c>
      <c r="E1184" s="272" t="str">
        <f>APENs_summary!K1079</f>
        <v>Process Heaters</v>
      </c>
      <c r="F1184" s="76">
        <f>APENs_summary!N1079</f>
        <v>0</v>
      </c>
      <c r="G1184" s="76">
        <f>APENs_summary!O1079</f>
        <v>0</v>
      </c>
      <c r="H1184" s="76">
        <f>APENs_summary!P1079</f>
        <v>0</v>
      </c>
      <c r="I1184" s="76">
        <f>APENs_summary!Q1079</f>
        <v>1.6500000000000001E-2</v>
      </c>
      <c r="J1184" s="76">
        <f>APENs_summary!R1079</f>
        <v>0</v>
      </c>
    </row>
    <row r="1185" spans="1:10" x14ac:dyDescent="0.2">
      <c r="A1185" s="13" t="s">
        <v>147</v>
      </c>
      <c r="B1185" s="272" t="s">
        <v>493</v>
      </c>
      <c r="C1185" s="272" t="str">
        <f>APENs_summary!C1080</f>
        <v>08045</v>
      </c>
      <c r="D1185" s="272" t="str">
        <f>APENs_summary!J1080</f>
        <v>31000404</v>
      </c>
      <c r="E1185" s="272" t="str">
        <f>APENs_summary!K1080</f>
        <v>Process Heaters</v>
      </c>
      <c r="F1185" s="76">
        <f>APENs_summary!N1080</f>
        <v>0</v>
      </c>
      <c r="G1185" s="76">
        <f>APENs_summary!O1080</f>
        <v>0.49995000000000001</v>
      </c>
      <c r="H1185" s="76">
        <f>APENs_summary!P1080</f>
        <v>0</v>
      </c>
      <c r="I1185" s="76">
        <f>APENs_summary!Q1080</f>
        <v>0</v>
      </c>
      <c r="J1185" s="76">
        <f>APENs_summary!R1080</f>
        <v>0</v>
      </c>
    </row>
    <row r="1186" spans="1:10" x14ac:dyDescent="0.2">
      <c r="A1186" s="13" t="s">
        <v>147</v>
      </c>
      <c r="B1186" s="272" t="s">
        <v>493</v>
      </c>
      <c r="C1186" s="272" t="str">
        <f>APENs_summary!C1081</f>
        <v>08045</v>
      </c>
      <c r="D1186" s="272" t="str">
        <f>APENs_summary!J1081</f>
        <v>31088801</v>
      </c>
      <c r="E1186" s="272" t="str">
        <f>APENs_summary!K1081</f>
        <v>Permitted Fugitives</v>
      </c>
      <c r="F1186" s="76">
        <f>APENs_summary!N1081</f>
        <v>0</v>
      </c>
      <c r="G1186" s="76">
        <f>APENs_summary!O1081</f>
        <v>0.28999999999999998</v>
      </c>
      <c r="H1186" s="76">
        <f>APENs_summary!P1081</f>
        <v>0</v>
      </c>
      <c r="I1186" s="76">
        <f>APENs_summary!Q1081</f>
        <v>0</v>
      </c>
      <c r="J1186" s="76">
        <f>APENs_summary!R1081</f>
        <v>0</v>
      </c>
    </row>
    <row r="1187" spans="1:10" x14ac:dyDescent="0.2">
      <c r="A1187" s="13" t="s">
        <v>147</v>
      </c>
      <c r="B1187" s="272" t="s">
        <v>493</v>
      </c>
      <c r="C1187" s="272" t="str">
        <f>APENs_summary!C1082</f>
        <v>08045</v>
      </c>
      <c r="D1187" s="272" t="str">
        <f>APENs_summary!J1082</f>
        <v>40400311</v>
      </c>
      <c r="E1187" s="272" t="str">
        <f>APENs_summary!K1082</f>
        <v>Condensate Tanks</v>
      </c>
      <c r="F1187" s="76">
        <f>APENs_summary!N1082</f>
        <v>0</v>
      </c>
      <c r="G1187" s="76">
        <f>APENs_summary!O1082</f>
        <v>7.1896968581378253</v>
      </c>
      <c r="H1187" s="76">
        <f>APENs_summary!P1082</f>
        <v>0</v>
      </c>
      <c r="I1187" s="76">
        <f>APENs_summary!Q1082</f>
        <v>0</v>
      </c>
      <c r="J1187" s="76">
        <f>APENs_summary!R1082</f>
        <v>0</v>
      </c>
    </row>
    <row r="1188" spans="1:10" x14ac:dyDescent="0.2">
      <c r="A1188" s="13" t="s">
        <v>147</v>
      </c>
      <c r="B1188" s="272" t="s">
        <v>493</v>
      </c>
      <c r="C1188" s="272" t="str">
        <f>APENs_summary!C1083</f>
        <v>08045</v>
      </c>
      <c r="D1188" s="272" t="str">
        <f>APENs_summary!J1083</f>
        <v>31000301</v>
      </c>
      <c r="E1188" s="272" t="str">
        <f>APENs_summary!K1083</f>
        <v>Glycol Dehydrator</v>
      </c>
      <c r="F1188" s="76">
        <f>APENs_summary!N1083</f>
        <v>0</v>
      </c>
      <c r="G1188" s="76">
        <f>APENs_summary!O1083</f>
        <v>3.6</v>
      </c>
      <c r="H1188" s="76">
        <f>APENs_summary!P1083</f>
        <v>0</v>
      </c>
      <c r="I1188" s="76">
        <f>APENs_summary!Q1083</f>
        <v>0</v>
      </c>
      <c r="J1188" s="76">
        <f>APENs_summary!R1083</f>
        <v>0</v>
      </c>
    </row>
    <row r="1189" spans="1:10" x14ac:dyDescent="0.2">
      <c r="A1189" s="13" t="s">
        <v>147</v>
      </c>
      <c r="B1189" s="272" t="s">
        <v>493</v>
      </c>
      <c r="C1189" s="272" t="str">
        <f>APENs_summary!C1084</f>
        <v>08045</v>
      </c>
      <c r="D1189" s="272" t="str">
        <f>APENs_summary!J1084</f>
        <v>31000301</v>
      </c>
      <c r="E1189" s="272" t="str">
        <f>APENs_summary!K1084</f>
        <v>Glycol Dehydrator</v>
      </c>
      <c r="F1189" s="76">
        <f>APENs_summary!N1084</f>
        <v>0</v>
      </c>
      <c r="G1189" s="76">
        <f>APENs_summary!O1084</f>
        <v>3.6</v>
      </c>
      <c r="H1189" s="76">
        <f>APENs_summary!P1084</f>
        <v>0</v>
      </c>
      <c r="I1189" s="76">
        <f>APENs_summary!Q1084</f>
        <v>0</v>
      </c>
      <c r="J1189" s="76">
        <f>APENs_summary!R1084</f>
        <v>0</v>
      </c>
    </row>
    <row r="1190" spans="1:10" x14ac:dyDescent="0.2">
      <c r="A1190" s="13" t="s">
        <v>147</v>
      </c>
      <c r="B1190" s="272" t="s">
        <v>493</v>
      </c>
      <c r="C1190" s="272" t="str">
        <f>APENs_summary!C1085</f>
        <v>08045</v>
      </c>
      <c r="D1190" s="272" t="str">
        <f>APENs_summary!J1085</f>
        <v>31000301</v>
      </c>
      <c r="E1190" s="272" t="str">
        <f>APENs_summary!K1085</f>
        <v>Glycol Dehydrator</v>
      </c>
      <c r="F1190" s="76">
        <f>APENs_summary!N1085</f>
        <v>0</v>
      </c>
      <c r="G1190" s="76">
        <f>APENs_summary!O1085</f>
        <v>3.5999850000000002</v>
      </c>
      <c r="H1190" s="76">
        <f>APENs_summary!P1085</f>
        <v>0</v>
      </c>
      <c r="I1190" s="76">
        <f>APENs_summary!Q1085</f>
        <v>0</v>
      </c>
      <c r="J1190" s="76">
        <f>APENs_summary!R1085</f>
        <v>0</v>
      </c>
    </row>
    <row r="1191" spans="1:10" x14ac:dyDescent="0.2">
      <c r="A1191" s="13" t="s">
        <v>147</v>
      </c>
      <c r="B1191" s="272" t="s">
        <v>493</v>
      </c>
      <c r="C1191" s="272" t="str">
        <f>APENs_summary!C1086</f>
        <v>08045</v>
      </c>
      <c r="D1191" s="272" t="str">
        <f>APENs_summary!J1086</f>
        <v>31000301</v>
      </c>
      <c r="E1191" s="272" t="str">
        <f>APENs_summary!K1086</f>
        <v>Glycol Dehydrator</v>
      </c>
      <c r="F1191" s="76">
        <f>APENs_summary!N1086</f>
        <v>0</v>
      </c>
      <c r="G1191" s="76">
        <f>APENs_summary!O1086</f>
        <v>6.700024</v>
      </c>
      <c r="H1191" s="76">
        <f>APENs_summary!P1086</f>
        <v>0</v>
      </c>
      <c r="I1191" s="76">
        <f>APENs_summary!Q1086</f>
        <v>0</v>
      </c>
      <c r="J1191" s="76">
        <f>APENs_summary!R1086</f>
        <v>0</v>
      </c>
    </row>
    <row r="1192" spans="1:10" x14ac:dyDescent="0.2">
      <c r="A1192" s="13" t="s">
        <v>147</v>
      </c>
      <c r="B1192" s="272" t="s">
        <v>493</v>
      </c>
      <c r="C1192" s="272" t="str">
        <f>APENs_summary!C1087</f>
        <v>08045</v>
      </c>
      <c r="D1192" s="272" t="str">
        <f>APENs_summary!J1087</f>
        <v>31000301</v>
      </c>
      <c r="E1192" s="272" t="str">
        <f>APENs_summary!K1087</f>
        <v>Glycol Dehydrator</v>
      </c>
      <c r="F1192" s="76">
        <f>APENs_summary!N1087</f>
        <v>0</v>
      </c>
      <c r="G1192" s="76">
        <f>APENs_summary!O1087</f>
        <v>2.2999999999999998</v>
      </c>
      <c r="H1192" s="76">
        <f>APENs_summary!P1087</f>
        <v>0</v>
      </c>
      <c r="I1192" s="76">
        <f>APENs_summary!Q1087</f>
        <v>0</v>
      </c>
      <c r="J1192" s="76">
        <f>APENs_summary!R1087</f>
        <v>0</v>
      </c>
    </row>
    <row r="1193" spans="1:10" x14ac:dyDescent="0.2">
      <c r="A1193" s="13" t="s">
        <v>147</v>
      </c>
      <c r="B1193" s="272" t="s">
        <v>493</v>
      </c>
      <c r="C1193" s="272" t="str">
        <f>APENs_summary!C1088</f>
        <v>08045</v>
      </c>
      <c r="D1193" s="272" t="str">
        <f>APENs_summary!J1088</f>
        <v>31000304</v>
      </c>
      <c r="E1193" s="272" t="str">
        <f>APENs_summary!K1088</f>
        <v>Glycol Dehydrator</v>
      </c>
      <c r="F1193" s="76">
        <f>APENs_summary!N1088</f>
        <v>0</v>
      </c>
      <c r="G1193" s="76">
        <f>APENs_summary!O1088</f>
        <v>3.3</v>
      </c>
      <c r="H1193" s="76">
        <f>APENs_summary!P1088</f>
        <v>0</v>
      </c>
      <c r="I1193" s="76">
        <f>APENs_summary!Q1088</f>
        <v>0</v>
      </c>
      <c r="J1193" s="76">
        <f>APENs_summary!R1088</f>
        <v>0</v>
      </c>
    </row>
    <row r="1194" spans="1:10" x14ac:dyDescent="0.2">
      <c r="A1194" s="13" t="s">
        <v>147</v>
      </c>
      <c r="B1194" s="272" t="s">
        <v>493</v>
      </c>
      <c r="C1194" s="272" t="str">
        <f>APENs_summary!C1089</f>
        <v>08045</v>
      </c>
      <c r="D1194" s="272" t="str">
        <f>APENs_summary!J1089</f>
        <v>31000301</v>
      </c>
      <c r="E1194" s="272" t="str">
        <f>APENs_summary!K1089</f>
        <v>Glycol Dehydrator</v>
      </c>
      <c r="F1194" s="76">
        <f>APENs_summary!N1089</f>
        <v>0</v>
      </c>
      <c r="G1194" s="76">
        <f>APENs_summary!O1089</f>
        <v>2.1</v>
      </c>
      <c r="H1194" s="76">
        <f>APENs_summary!P1089</f>
        <v>0</v>
      </c>
      <c r="I1194" s="76">
        <f>APENs_summary!Q1089</f>
        <v>0</v>
      </c>
      <c r="J1194" s="76">
        <f>APENs_summary!R1089</f>
        <v>0</v>
      </c>
    </row>
    <row r="1195" spans="1:10" x14ac:dyDescent="0.2">
      <c r="A1195" s="13" t="s">
        <v>147</v>
      </c>
      <c r="B1195" s="272" t="s">
        <v>493</v>
      </c>
      <c r="C1195" s="272" t="str">
        <f>APENs_summary!C1090</f>
        <v>08045</v>
      </c>
      <c r="D1195" s="272" t="str">
        <f>APENs_summary!J1090</f>
        <v>31000301</v>
      </c>
      <c r="E1195" s="272" t="str">
        <f>APENs_summary!K1090</f>
        <v>Glycol Dehydrator</v>
      </c>
      <c r="F1195" s="76">
        <f>APENs_summary!N1090</f>
        <v>0</v>
      </c>
      <c r="G1195" s="76">
        <f>APENs_summary!O1090</f>
        <v>2</v>
      </c>
      <c r="H1195" s="76">
        <f>APENs_summary!P1090</f>
        <v>0</v>
      </c>
      <c r="I1195" s="76">
        <f>APENs_summary!Q1090</f>
        <v>0</v>
      </c>
      <c r="J1195" s="76">
        <f>APENs_summary!R1090</f>
        <v>0</v>
      </c>
    </row>
    <row r="1196" spans="1:10" x14ac:dyDescent="0.2">
      <c r="A1196" s="13" t="s">
        <v>147</v>
      </c>
      <c r="B1196" s="272" t="s">
        <v>493</v>
      </c>
      <c r="C1196" s="272" t="str">
        <f>APENs_summary!C1091</f>
        <v>08045</v>
      </c>
      <c r="D1196" s="272" t="str">
        <f>APENs_summary!J1091</f>
        <v>31000301</v>
      </c>
      <c r="E1196" s="272" t="str">
        <f>APENs_summary!K1091</f>
        <v>Glycol Dehydrator</v>
      </c>
      <c r="F1196" s="76">
        <f>APENs_summary!N1091</f>
        <v>0</v>
      </c>
      <c r="G1196" s="76">
        <f>APENs_summary!O1091</f>
        <v>2.1</v>
      </c>
      <c r="H1196" s="76">
        <f>APENs_summary!P1091</f>
        <v>0</v>
      </c>
      <c r="I1196" s="76">
        <f>APENs_summary!Q1091</f>
        <v>0</v>
      </c>
      <c r="J1196" s="76">
        <f>APENs_summary!R1091</f>
        <v>0</v>
      </c>
    </row>
    <row r="1197" spans="1:10" x14ac:dyDescent="0.2">
      <c r="A1197" s="13" t="s">
        <v>147</v>
      </c>
      <c r="B1197" s="272" t="s">
        <v>493</v>
      </c>
      <c r="C1197" s="272" t="str">
        <f>APENs_summary!C1092</f>
        <v>08045</v>
      </c>
      <c r="D1197" s="272" t="str">
        <f>APENs_summary!J1092</f>
        <v>31000301</v>
      </c>
      <c r="E1197" s="272" t="str">
        <f>APENs_summary!K1092</f>
        <v>Glycol Dehydrator</v>
      </c>
      <c r="F1197" s="76">
        <f>APENs_summary!N1092</f>
        <v>0</v>
      </c>
      <c r="G1197" s="76">
        <f>APENs_summary!O1092</f>
        <v>2.2000000000000002</v>
      </c>
      <c r="H1197" s="76">
        <f>APENs_summary!P1092</f>
        <v>0</v>
      </c>
      <c r="I1197" s="76">
        <f>APENs_summary!Q1092</f>
        <v>0</v>
      </c>
      <c r="J1197" s="76">
        <f>APENs_summary!R1092</f>
        <v>0</v>
      </c>
    </row>
    <row r="1198" spans="1:10" x14ac:dyDescent="0.2">
      <c r="A1198" s="13" t="s">
        <v>147</v>
      </c>
      <c r="B1198" s="272" t="s">
        <v>493</v>
      </c>
      <c r="C1198" s="272" t="str">
        <f>APENs_summary!C1093</f>
        <v>08045</v>
      </c>
      <c r="D1198" s="272" t="str">
        <f>APENs_summary!J1093</f>
        <v>31000301</v>
      </c>
      <c r="E1198" s="272" t="str">
        <f>APENs_summary!K1093</f>
        <v>Glycol Dehydrator</v>
      </c>
      <c r="F1198" s="76">
        <f>APENs_summary!N1093</f>
        <v>0</v>
      </c>
      <c r="G1198" s="76">
        <f>APENs_summary!O1093</f>
        <v>2</v>
      </c>
      <c r="H1198" s="76">
        <f>APENs_summary!P1093</f>
        <v>0</v>
      </c>
      <c r="I1198" s="76">
        <f>APENs_summary!Q1093</f>
        <v>0</v>
      </c>
      <c r="J1198" s="76">
        <f>APENs_summary!R1093</f>
        <v>0</v>
      </c>
    </row>
    <row r="1199" spans="1:10" x14ac:dyDescent="0.2">
      <c r="A1199" s="13" t="s">
        <v>147</v>
      </c>
      <c r="B1199" s="272" t="s">
        <v>493</v>
      </c>
      <c r="C1199" s="272" t="str">
        <f>APENs_summary!C1094</f>
        <v>08045</v>
      </c>
      <c r="D1199" s="272" t="str">
        <f>APENs_summary!J1094</f>
        <v>31000301</v>
      </c>
      <c r="E1199" s="272" t="str">
        <f>APENs_summary!K1094</f>
        <v>Glycol Dehydrator</v>
      </c>
      <c r="F1199" s="76">
        <f>APENs_summary!N1094</f>
        <v>0</v>
      </c>
      <c r="G1199" s="76">
        <f>APENs_summary!O1094</f>
        <v>2.2999999999999998</v>
      </c>
      <c r="H1199" s="76">
        <f>APENs_summary!P1094</f>
        <v>0</v>
      </c>
      <c r="I1199" s="76">
        <f>APENs_summary!Q1094</f>
        <v>0</v>
      </c>
      <c r="J1199" s="76">
        <f>APENs_summary!R1094</f>
        <v>0</v>
      </c>
    </row>
    <row r="1200" spans="1:10" x14ac:dyDescent="0.2">
      <c r="A1200" s="13" t="s">
        <v>147</v>
      </c>
      <c r="B1200" s="272" t="s">
        <v>493</v>
      </c>
      <c r="C1200" s="272" t="str">
        <f>APENs_summary!C1095</f>
        <v>08045</v>
      </c>
      <c r="D1200" s="272" t="str">
        <f>APENs_summary!J1095</f>
        <v>31000301</v>
      </c>
      <c r="E1200" s="272" t="str">
        <f>APENs_summary!K1095</f>
        <v>Glycol Dehydrator</v>
      </c>
      <c r="F1200" s="76">
        <f>APENs_summary!N1095</f>
        <v>0</v>
      </c>
      <c r="G1200" s="76">
        <f>APENs_summary!O1095</f>
        <v>2.4</v>
      </c>
      <c r="H1200" s="76">
        <f>APENs_summary!P1095</f>
        <v>0</v>
      </c>
      <c r="I1200" s="76">
        <f>APENs_summary!Q1095</f>
        <v>0</v>
      </c>
      <c r="J1200" s="76">
        <f>APENs_summary!R1095</f>
        <v>0</v>
      </c>
    </row>
    <row r="1201" spans="1:10" x14ac:dyDescent="0.2">
      <c r="A1201" s="13" t="s">
        <v>147</v>
      </c>
      <c r="B1201" s="272" t="s">
        <v>493</v>
      </c>
      <c r="C1201" s="272" t="str">
        <f>APENs_summary!C1096</f>
        <v>08045</v>
      </c>
      <c r="D1201" s="272" t="str">
        <f>APENs_summary!J1096</f>
        <v>31000301</v>
      </c>
      <c r="E1201" s="272" t="str">
        <f>APENs_summary!K1096</f>
        <v>Glycol Dehydrator</v>
      </c>
      <c r="F1201" s="76">
        <f>APENs_summary!N1096</f>
        <v>0</v>
      </c>
      <c r="G1201" s="76">
        <f>APENs_summary!O1096</f>
        <v>2.1</v>
      </c>
      <c r="H1201" s="76">
        <f>APENs_summary!P1096</f>
        <v>0</v>
      </c>
      <c r="I1201" s="76">
        <f>APENs_summary!Q1096</f>
        <v>0</v>
      </c>
      <c r="J1201" s="76">
        <f>APENs_summary!R1096</f>
        <v>0</v>
      </c>
    </row>
    <row r="1202" spans="1:10" x14ac:dyDescent="0.2">
      <c r="A1202" s="13" t="s">
        <v>147</v>
      </c>
      <c r="B1202" s="272" t="s">
        <v>493</v>
      </c>
      <c r="C1202" s="272" t="str">
        <f>APENs_summary!C1097</f>
        <v>08045</v>
      </c>
      <c r="D1202" s="272" t="str">
        <f>APENs_summary!J1097</f>
        <v>31000301</v>
      </c>
      <c r="E1202" s="272" t="str">
        <f>APENs_summary!K1097</f>
        <v>Glycol Dehydrator</v>
      </c>
      <c r="F1202" s="76">
        <f>APENs_summary!N1097</f>
        <v>0</v>
      </c>
      <c r="G1202" s="76">
        <f>APENs_summary!O1097</f>
        <v>2.2000009999999999</v>
      </c>
      <c r="H1202" s="76">
        <f>APENs_summary!P1097</f>
        <v>0</v>
      </c>
      <c r="I1202" s="76">
        <f>APENs_summary!Q1097</f>
        <v>0</v>
      </c>
      <c r="J1202" s="76">
        <f>APENs_summary!R1097</f>
        <v>0</v>
      </c>
    </row>
    <row r="1203" spans="1:10" x14ac:dyDescent="0.2">
      <c r="A1203" s="13" t="s">
        <v>147</v>
      </c>
      <c r="B1203" s="272" t="s">
        <v>493</v>
      </c>
      <c r="C1203" s="272" t="str">
        <f>APENs_summary!C1098</f>
        <v>08045</v>
      </c>
      <c r="D1203" s="272" t="str">
        <f>APENs_summary!J1098</f>
        <v>31000301</v>
      </c>
      <c r="E1203" s="272" t="str">
        <f>APENs_summary!K1098</f>
        <v>Glycol Dehydrator</v>
      </c>
      <c r="F1203" s="76">
        <f>APENs_summary!N1098</f>
        <v>0</v>
      </c>
      <c r="G1203" s="76">
        <f>APENs_summary!O1098</f>
        <v>2.5</v>
      </c>
      <c r="H1203" s="76">
        <f>APENs_summary!P1098</f>
        <v>0</v>
      </c>
      <c r="I1203" s="76">
        <f>APENs_summary!Q1098</f>
        <v>0</v>
      </c>
      <c r="J1203" s="76">
        <f>APENs_summary!R1098</f>
        <v>0</v>
      </c>
    </row>
    <row r="1204" spans="1:10" x14ac:dyDescent="0.2">
      <c r="A1204" s="13" t="s">
        <v>147</v>
      </c>
      <c r="B1204" s="272" t="s">
        <v>493</v>
      </c>
      <c r="C1204" s="272" t="str">
        <f>APENs_summary!C1099</f>
        <v>08045</v>
      </c>
      <c r="D1204" s="272" t="str">
        <f>APENs_summary!J1099</f>
        <v>31000301</v>
      </c>
      <c r="E1204" s="272" t="str">
        <f>APENs_summary!K1099</f>
        <v>Glycol Dehydrator</v>
      </c>
      <c r="F1204" s="76">
        <f>APENs_summary!N1099</f>
        <v>0</v>
      </c>
      <c r="G1204" s="76">
        <f>APENs_summary!O1099</f>
        <v>2.1</v>
      </c>
      <c r="H1204" s="76">
        <f>APENs_summary!P1099</f>
        <v>0</v>
      </c>
      <c r="I1204" s="76">
        <f>APENs_summary!Q1099</f>
        <v>0</v>
      </c>
      <c r="J1204" s="76">
        <f>APENs_summary!R1099</f>
        <v>0</v>
      </c>
    </row>
    <row r="1205" spans="1:10" x14ac:dyDescent="0.2">
      <c r="A1205" s="13" t="s">
        <v>147</v>
      </c>
      <c r="B1205" s="272" t="s">
        <v>493</v>
      </c>
      <c r="C1205" s="272" t="str">
        <f>APENs_summary!C1100</f>
        <v>08045</v>
      </c>
      <c r="D1205" s="272" t="str">
        <f>APENs_summary!J1100</f>
        <v>31000301</v>
      </c>
      <c r="E1205" s="272" t="str">
        <f>APENs_summary!K1100</f>
        <v>Glycol Dehydrator</v>
      </c>
      <c r="F1205" s="76">
        <f>APENs_summary!N1100</f>
        <v>0</v>
      </c>
      <c r="G1205" s="76">
        <f>APENs_summary!O1100</f>
        <v>4.99</v>
      </c>
      <c r="H1205" s="76">
        <f>APENs_summary!P1100</f>
        <v>0</v>
      </c>
      <c r="I1205" s="76">
        <f>APENs_summary!Q1100</f>
        <v>0</v>
      </c>
      <c r="J1205" s="76">
        <f>APENs_summary!R1100</f>
        <v>0</v>
      </c>
    </row>
    <row r="1206" spans="1:10" x14ac:dyDescent="0.2">
      <c r="A1206" s="13" t="s">
        <v>147</v>
      </c>
      <c r="B1206" s="272" t="s">
        <v>493</v>
      </c>
      <c r="C1206" s="272" t="str">
        <f>APENs_summary!C1101</f>
        <v>08045</v>
      </c>
      <c r="D1206" s="272" t="str">
        <f>APENs_summary!J1101</f>
        <v>31000301</v>
      </c>
      <c r="E1206" s="272" t="str">
        <f>APENs_summary!K1101</f>
        <v>Glycol Dehydrator</v>
      </c>
      <c r="F1206" s="76">
        <f>APENs_summary!N1101</f>
        <v>0</v>
      </c>
      <c r="G1206" s="76">
        <f>APENs_summary!O1101</f>
        <v>2.1</v>
      </c>
      <c r="H1206" s="76">
        <f>APENs_summary!P1101</f>
        <v>0</v>
      </c>
      <c r="I1206" s="76">
        <f>APENs_summary!Q1101</f>
        <v>0</v>
      </c>
      <c r="J1206" s="76">
        <f>APENs_summary!R1101</f>
        <v>0</v>
      </c>
    </row>
    <row r="1207" spans="1:10" x14ac:dyDescent="0.2">
      <c r="A1207" s="13" t="s">
        <v>147</v>
      </c>
      <c r="B1207" s="272" t="s">
        <v>493</v>
      </c>
      <c r="C1207" s="272" t="str">
        <f>APENs_summary!C1102</f>
        <v>08045</v>
      </c>
      <c r="D1207" s="272" t="str">
        <f>APENs_summary!J1102</f>
        <v>31000301</v>
      </c>
      <c r="E1207" s="272" t="str">
        <f>APENs_summary!K1102</f>
        <v>Glycol Dehydrator</v>
      </c>
      <c r="F1207" s="76">
        <f>APENs_summary!N1102</f>
        <v>0</v>
      </c>
      <c r="G1207" s="76">
        <f>APENs_summary!O1102</f>
        <v>2.2000000000000002</v>
      </c>
      <c r="H1207" s="76">
        <f>APENs_summary!P1102</f>
        <v>0</v>
      </c>
      <c r="I1207" s="76">
        <f>APENs_summary!Q1102</f>
        <v>0</v>
      </c>
      <c r="J1207" s="76">
        <f>APENs_summary!R1102</f>
        <v>0</v>
      </c>
    </row>
    <row r="1208" spans="1:10" x14ac:dyDescent="0.2">
      <c r="A1208" s="13" t="s">
        <v>147</v>
      </c>
      <c r="B1208" s="272" t="s">
        <v>493</v>
      </c>
      <c r="C1208" s="272" t="str">
        <f>APENs_summary!C1103</f>
        <v>08045</v>
      </c>
      <c r="D1208" s="272" t="str">
        <f>APENs_summary!J1103</f>
        <v>31000301</v>
      </c>
      <c r="E1208" s="272" t="str">
        <f>APENs_summary!K1103</f>
        <v>Glycol Dehydrator</v>
      </c>
      <c r="F1208" s="76">
        <f>APENs_summary!N1103</f>
        <v>0</v>
      </c>
      <c r="G1208" s="76">
        <f>APENs_summary!O1103</f>
        <v>2.1</v>
      </c>
      <c r="H1208" s="76">
        <f>APENs_summary!P1103</f>
        <v>0</v>
      </c>
      <c r="I1208" s="76">
        <f>APENs_summary!Q1103</f>
        <v>0</v>
      </c>
      <c r="J1208" s="76">
        <f>APENs_summary!R1103</f>
        <v>0</v>
      </c>
    </row>
    <row r="1209" spans="1:10" x14ac:dyDescent="0.2">
      <c r="A1209" s="13" t="s">
        <v>147</v>
      </c>
      <c r="B1209" s="272" t="s">
        <v>493</v>
      </c>
      <c r="C1209" s="272" t="str">
        <f>APENs_summary!C1104</f>
        <v>08045</v>
      </c>
      <c r="D1209" s="272" t="str">
        <f>APENs_summary!J1104</f>
        <v>31000301</v>
      </c>
      <c r="E1209" s="272" t="str">
        <f>APENs_summary!K1104</f>
        <v>Glycol Dehydrator</v>
      </c>
      <c r="F1209" s="76">
        <f>APENs_summary!N1104</f>
        <v>0</v>
      </c>
      <c r="G1209" s="76">
        <f>APENs_summary!O1104</f>
        <v>2.2000000000000002</v>
      </c>
      <c r="H1209" s="76">
        <f>APENs_summary!P1104</f>
        <v>0</v>
      </c>
      <c r="I1209" s="76">
        <f>APENs_summary!Q1104</f>
        <v>0</v>
      </c>
      <c r="J1209" s="76">
        <f>APENs_summary!R1104</f>
        <v>0</v>
      </c>
    </row>
    <row r="1210" spans="1:10" x14ac:dyDescent="0.2">
      <c r="A1210" s="13" t="s">
        <v>147</v>
      </c>
      <c r="B1210" s="272" t="s">
        <v>493</v>
      </c>
      <c r="C1210" s="272" t="str">
        <f>APENs_summary!C1105</f>
        <v>08045</v>
      </c>
      <c r="D1210" s="272" t="str">
        <f>APENs_summary!J1105</f>
        <v>31000301</v>
      </c>
      <c r="E1210" s="272" t="str">
        <f>APENs_summary!K1105</f>
        <v>Glycol Dehydrator</v>
      </c>
      <c r="F1210" s="76">
        <f>APENs_summary!N1105</f>
        <v>0</v>
      </c>
      <c r="G1210" s="76">
        <f>APENs_summary!O1105</f>
        <v>2.4000010000000001</v>
      </c>
      <c r="H1210" s="76">
        <f>APENs_summary!P1105</f>
        <v>0</v>
      </c>
      <c r="I1210" s="76">
        <f>APENs_summary!Q1105</f>
        <v>0</v>
      </c>
      <c r="J1210" s="76">
        <f>APENs_summary!R1105</f>
        <v>0</v>
      </c>
    </row>
    <row r="1211" spans="1:10" x14ac:dyDescent="0.2">
      <c r="A1211" s="13" t="s">
        <v>147</v>
      </c>
      <c r="B1211" s="272" t="s">
        <v>493</v>
      </c>
      <c r="C1211" s="272" t="str">
        <f>APENs_summary!C1106</f>
        <v>08045</v>
      </c>
      <c r="D1211" s="272" t="str">
        <f>APENs_summary!J1106</f>
        <v>31000301</v>
      </c>
      <c r="E1211" s="272" t="str">
        <f>APENs_summary!K1106</f>
        <v>Glycol Dehydrator</v>
      </c>
      <c r="F1211" s="76">
        <f>APENs_summary!N1106</f>
        <v>0</v>
      </c>
      <c r="G1211" s="76">
        <f>APENs_summary!O1106</f>
        <v>2</v>
      </c>
      <c r="H1211" s="76">
        <f>APENs_summary!P1106</f>
        <v>0</v>
      </c>
      <c r="I1211" s="76">
        <f>APENs_summary!Q1106</f>
        <v>0</v>
      </c>
      <c r="J1211" s="76">
        <f>APENs_summary!R1106</f>
        <v>0</v>
      </c>
    </row>
    <row r="1212" spans="1:10" x14ac:dyDescent="0.2">
      <c r="A1212" s="13" t="s">
        <v>147</v>
      </c>
      <c r="B1212" s="272" t="s">
        <v>493</v>
      </c>
      <c r="C1212" s="272" t="str">
        <f>APENs_summary!C1107</f>
        <v>08045</v>
      </c>
      <c r="D1212" s="272" t="str">
        <f>APENs_summary!J1107</f>
        <v>31000301</v>
      </c>
      <c r="E1212" s="272" t="str">
        <f>APENs_summary!K1107</f>
        <v>Glycol Dehydrator</v>
      </c>
      <c r="F1212" s="76">
        <f>APENs_summary!N1107</f>
        <v>0</v>
      </c>
      <c r="G1212" s="76">
        <f>APENs_summary!O1107</f>
        <v>2.2000000000000002</v>
      </c>
      <c r="H1212" s="76">
        <f>APENs_summary!P1107</f>
        <v>0</v>
      </c>
      <c r="I1212" s="76">
        <f>APENs_summary!Q1107</f>
        <v>0</v>
      </c>
      <c r="J1212" s="76">
        <f>APENs_summary!R1107</f>
        <v>0</v>
      </c>
    </row>
    <row r="1213" spans="1:10" x14ac:dyDescent="0.2">
      <c r="A1213" s="13" t="s">
        <v>147</v>
      </c>
      <c r="B1213" s="272" t="s">
        <v>493</v>
      </c>
      <c r="C1213" s="272" t="str">
        <f>APENs_summary!C1108</f>
        <v>08045</v>
      </c>
      <c r="D1213" s="272" t="str">
        <f>APENs_summary!J1108</f>
        <v>31000301</v>
      </c>
      <c r="E1213" s="272" t="str">
        <f>APENs_summary!K1108</f>
        <v>Glycol Dehydrator</v>
      </c>
      <c r="F1213" s="76">
        <f>APENs_summary!N1108</f>
        <v>0</v>
      </c>
      <c r="G1213" s="76">
        <f>APENs_summary!O1108</f>
        <v>2.2000000000000002</v>
      </c>
      <c r="H1213" s="76">
        <f>APENs_summary!P1108</f>
        <v>0</v>
      </c>
      <c r="I1213" s="76">
        <f>APENs_summary!Q1108</f>
        <v>0</v>
      </c>
      <c r="J1213" s="76">
        <f>APENs_summary!R1108</f>
        <v>0</v>
      </c>
    </row>
    <row r="1214" spans="1:10" x14ac:dyDescent="0.2">
      <c r="A1214" s="13" t="s">
        <v>147</v>
      </c>
      <c r="B1214" s="272" t="s">
        <v>493</v>
      </c>
      <c r="C1214" s="272" t="str">
        <f>APENs_summary!C1109</f>
        <v>08045</v>
      </c>
      <c r="D1214" s="272" t="str">
        <f>APENs_summary!J1109</f>
        <v>31000301</v>
      </c>
      <c r="E1214" s="272" t="str">
        <f>APENs_summary!K1109</f>
        <v>Glycol Dehydrator</v>
      </c>
      <c r="F1214" s="76">
        <f>APENs_summary!N1109</f>
        <v>0</v>
      </c>
      <c r="G1214" s="76">
        <f>APENs_summary!O1109</f>
        <v>2.2999999999999998</v>
      </c>
      <c r="H1214" s="76">
        <f>APENs_summary!P1109</f>
        <v>0</v>
      </c>
      <c r="I1214" s="76">
        <f>APENs_summary!Q1109</f>
        <v>0</v>
      </c>
      <c r="J1214" s="76">
        <f>APENs_summary!R1109</f>
        <v>0</v>
      </c>
    </row>
    <row r="1215" spans="1:10" x14ac:dyDescent="0.2">
      <c r="A1215" s="13" t="s">
        <v>147</v>
      </c>
      <c r="B1215" s="272" t="s">
        <v>493</v>
      </c>
      <c r="C1215" s="272" t="str">
        <f>APENs_summary!C1110</f>
        <v>08045</v>
      </c>
      <c r="D1215" s="272" t="str">
        <f>APENs_summary!J1110</f>
        <v>31000301</v>
      </c>
      <c r="E1215" s="272" t="str">
        <f>APENs_summary!K1110</f>
        <v>Glycol Dehydrator</v>
      </c>
      <c r="F1215" s="76">
        <f>APENs_summary!N1110</f>
        <v>0</v>
      </c>
      <c r="G1215" s="76">
        <f>APENs_summary!O1110</f>
        <v>2.1</v>
      </c>
      <c r="H1215" s="76">
        <f>APENs_summary!P1110</f>
        <v>0</v>
      </c>
      <c r="I1215" s="76">
        <f>APENs_summary!Q1110</f>
        <v>0</v>
      </c>
      <c r="J1215" s="76">
        <f>APENs_summary!R1110</f>
        <v>0</v>
      </c>
    </row>
    <row r="1216" spans="1:10" x14ac:dyDescent="0.2">
      <c r="A1216" s="13" t="s">
        <v>147</v>
      </c>
      <c r="B1216" s="272" t="s">
        <v>493</v>
      </c>
      <c r="C1216" s="272" t="str">
        <f>APENs_summary!C1111</f>
        <v>08045</v>
      </c>
      <c r="D1216" s="272" t="str">
        <f>APENs_summary!J1111</f>
        <v>31000301</v>
      </c>
      <c r="E1216" s="272" t="str">
        <f>APENs_summary!K1111</f>
        <v>Glycol Dehydrator</v>
      </c>
      <c r="F1216" s="76">
        <f>APENs_summary!N1111</f>
        <v>0</v>
      </c>
      <c r="G1216" s="76">
        <f>APENs_summary!O1111</f>
        <v>2.2000000000000002</v>
      </c>
      <c r="H1216" s="76">
        <f>APENs_summary!P1111</f>
        <v>0</v>
      </c>
      <c r="I1216" s="76">
        <f>APENs_summary!Q1111</f>
        <v>0</v>
      </c>
      <c r="J1216" s="76">
        <f>APENs_summary!R1111</f>
        <v>0</v>
      </c>
    </row>
    <row r="1217" spans="1:10" x14ac:dyDescent="0.2">
      <c r="A1217" s="13" t="s">
        <v>147</v>
      </c>
      <c r="B1217" s="272" t="s">
        <v>493</v>
      </c>
      <c r="C1217" s="272" t="str">
        <f>APENs_summary!C1112</f>
        <v>08045</v>
      </c>
      <c r="D1217" s="272" t="str">
        <f>APENs_summary!J1112</f>
        <v>31000301</v>
      </c>
      <c r="E1217" s="272" t="str">
        <f>APENs_summary!K1112</f>
        <v>Glycol Dehydrator</v>
      </c>
      <c r="F1217" s="76">
        <f>APENs_summary!N1112</f>
        <v>0</v>
      </c>
      <c r="G1217" s="76">
        <f>APENs_summary!O1112</f>
        <v>2.1</v>
      </c>
      <c r="H1217" s="76">
        <f>APENs_summary!P1112</f>
        <v>0</v>
      </c>
      <c r="I1217" s="76">
        <f>APENs_summary!Q1112</f>
        <v>0</v>
      </c>
      <c r="J1217" s="76">
        <f>APENs_summary!R1112</f>
        <v>0</v>
      </c>
    </row>
    <row r="1218" spans="1:10" x14ac:dyDescent="0.2">
      <c r="A1218" s="13" t="s">
        <v>147</v>
      </c>
      <c r="B1218" s="272" t="s">
        <v>493</v>
      </c>
      <c r="C1218" s="272" t="str">
        <f>APENs_summary!C1113</f>
        <v>08045</v>
      </c>
      <c r="D1218" s="272" t="str">
        <f>APENs_summary!J1113</f>
        <v>31000301</v>
      </c>
      <c r="E1218" s="272" t="str">
        <f>APENs_summary!K1113</f>
        <v>Glycol Dehydrator</v>
      </c>
      <c r="F1218" s="76">
        <f>APENs_summary!N1113</f>
        <v>0</v>
      </c>
      <c r="G1218" s="76">
        <f>APENs_summary!O1113</f>
        <v>2.2000000000000002</v>
      </c>
      <c r="H1218" s="76">
        <f>APENs_summary!P1113</f>
        <v>0</v>
      </c>
      <c r="I1218" s="76">
        <f>APENs_summary!Q1113</f>
        <v>0</v>
      </c>
      <c r="J1218" s="76">
        <f>APENs_summary!R1113</f>
        <v>0</v>
      </c>
    </row>
    <row r="1219" spans="1:10" x14ac:dyDescent="0.2">
      <c r="A1219" s="13" t="s">
        <v>147</v>
      </c>
      <c r="B1219" s="272" t="s">
        <v>493</v>
      </c>
      <c r="C1219" s="272" t="str">
        <f>APENs_summary!C1114</f>
        <v>08045</v>
      </c>
      <c r="D1219" s="272" t="str">
        <f>APENs_summary!J1114</f>
        <v>31000301</v>
      </c>
      <c r="E1219" s="272" t="str">
        <f>APENs_summary!K1114</f>
        <v>Glycol Dehydrator</v>
      </c>
      <c r="F1219" s="76">
        <f>APENs_summary!N1114</f>
        <v>0</v>
      </c>
      <c r="G1219" s="76">
        <f>APENs_summary!O1114</f>
        <v>2.1</v>
      </c>
      <c r="H1219" s="76">
        <f>APENs_summary!P1114</f>
        <v>0</v>
      </c>
      <c r="I1219" s="76">
        <f>APENs_summary!Q1114</f>
        <v>0</v>
      </c>
      <c r="J1219" s="76">
        <f>APENs_summary!R1114</f>
        <v>0</v>
      </c>
    </row>
    <row r="1220" spans="1:10" x14ac:dyDescent="0.2">
      <c r="A1220" s="13" t="s">
        <v>147</v>
      </c>
      <c r="B1220" s="272" t="s">
        <v>493</v>
      </c>
      <c r="C1220" s="272" t="str">
        <f>APENs_summary!C1115</f>
        <v>08045</v>
      </c>
      <c r="D1220" s="272" t="str">
        <f>APENs_summary!J1115</f>
        <v>31000301</v>
      </c>
      <c r="E1220" s="272" t="str">
        <f>APENs_summary!K1115</f>
        <v>Glycol Dehydrator</v>
      </c>
      <c r="F1220" s="76">
        <f>APENs_summary!N1115</f>
        <v>0</v>
      </c>
      <c r="G1220" s="76">
        <f>APENs_summary!O1115</f>
        <v>2.2000000000000002</v>
      </c>
      <c r="H1220" s="76">
        <f>APENs_summary!P1115</f>
        <v>0</v>
      </c>
      <c r="I1220" s="76">
        <f>APENs_summary!Q1115</f>
        <v>0</v>
      </c>
      <c r="J1220" s="76">
        <f>APENs_summary!R1115</f>
        <v>0</v>
      </c>
    </row>
    <row r="1221" spans="1:10" x14ac:dyDescent="0.2">
      <c r="A1221" s="13" t="s">
        <v>147</v>
      </c>
      <c r="B1221" s="272" t="s">
        <v>493</v>
      </c>
      <c r="C1221" s="272" t="str">
        <f>APENs_summary!C1116</f>
        <v>08045</v>
      </c>
      <c r="D1221" s="272" t="str">
        <f>APENs_summary!J1116</f>
        <v>31000301</v>
      </c>
      <c r="E1221" s="272" t="str">
        <f>APENs_summary!K1116</f>
        <v>Glycol Dehydrator</v>
      </c>
      <c r="F1221" s="76">
        <f>APENs_summary!N1116</f>
        <v>0</v>
      </c>
      <c r="G1221" s="76">
        <f>APENs_summary!O1116</f>
        <v>2.2999999999999998</v>
      </c>
      <c r="H1221" s="76">
        <f>APENs_summary!P1116</f>
        <v>0</v>
      </c>
      <c r="I1221" s="76">
        <f>APENs_summary!Q1116</f>
        <v>0</v>
      </c>
      <c r="J1221" s="76">
        <f>APENs_summary!R1116</f>
        <v>0</v>
      </c>
    </row>
    <row r="1222" spans="1:10" x14ac:dyDescent="0.2">
      <c r="A1222" s="13" t="s">
        <v>147</v>
      </c>
      <c r="B1222" s="272" t="s">
        <v>493</v>
      </c>
      <c r="C1222" s="272" t="str">
        <f>APENs_summary!C1117</f>
        <v>08045</v>
      </c>
      <c r="D1222" s="272" t="str">
        <f>APENs_summary!J1117</f>
        <v>31000301</v>
      </c>
      <c r="E1222" s="272" t="str">
        <f>APENs_summary!K1117</f>
        <v>Glycol Dehydrator</v>
      </c>
      <c r="F1222" s="76">
        <f>APENs_summary!N1117</f>
        <v>0</v>
      </c>
      <c r="G1222" s="76">
        <f>APENs_summary!O1117</f>
        <v>2.300001</v>
      </c>
      <c r="H1222" s="76">
        <f>APENs_summary!P1117</f>
        <v>0</v>
      </c>
      <c r="I1222" s="76">
        <f>APENs_summary!Q1117</f>
        <v>0</v>
      </c>
      <c r="J1222" s="76">
        <f>APENs_summary!R1117</f>
        <v>0</v>
      </c>
    </row>
    <row r="1223" spans="1:10" x14ac:dyDescent="0.2">
      <c r="A1223" s="13" t="s">
        <v>147</v>
      </c>
      <c r="B1223" s="272" t="s">
        <v>493</v>
      </c>
      <c r="C1223" s="272" t="str">
        <f>APENs_summary!C1118</f>
        <v>08045</v>
      </c>
      <c r="D1223" s="272" t="str">
        <f>APENs_summary!J1118</f>
        <v>31000301</v>
      </c>
      <c r="E1223" s="272" t="str">
        <f>APENs_summary!K1118</f>
        <v>Glycol Dehydrator</v>
      </c>
      <c r="F1223" s="76">
        <f>APENs_summary!N1118</f>
        <v>0</v>
      </c>
      <c r="G1223" s="76">
        <f>APENs_summary!O1118</f>
        <v>2.4000010000000001</v>
      </c>
      <c r="H1223" s="76">
        <f>APENs_summary!P1118</f>
        <v>0</v>
      </c>
      <c r="I1223" s="76">
        <f>APENs_summary!Q1118</f>
        <v>0</v>
      </c>
      <c r="J1223" s="76">
        <f>APENs_summary!R1118</f>
        <v>0</v>
      </c>
    </row>
    <row r="1224" spans="1:10" x14ac:dyDescent="0.2">
      <c r="A1224" s="13" t="s">
        <v>147</v>
      </c>
      <c r="B1224" s="272" t="s">
        <v>493</v>
      </c>
      <c r="C1224" s="272" t="str">
        <f>APENs_summary!C1119</f>
        <v>08045</v>
      </c>
      <c r="D1224" s="272" t="str">
        <f>APENs_summary!J1119</f>
        <v>31000301</v>
      </c>
      <c r="E1224" s="272" t="str">
        <f>APENs_summary!K1119</f>
        <v>Glycol Dehydrator</v>
      </c>
      <c r="F1224" s="76">
        <f>APENs_summary!N1119</f>
        <v>0</v>
      </c>
      <c r="G1224" s="76">
        <f>APENs_summary!O1119</f>
        <v>2.100006</v>
      </c>
      <c r="H1224" s="76">
        <f>APENs_summary!P1119</f>
        <v>0</v>
      </c>
      <c r="I1224" s="76">
        <f>APENs_summary!Q1119</f>
        <v>0</v>
      </c>
      <c r="J1224" s="76">
        <f>APENs_summary!R1119</f>
        <v>0</v>
      </c>
    </row>
    <row r="1225" spans="1:10" x14ac:dyDescent="0.2">
      <c r="A1225" s="13" t="s">
        <v>147</v>
      </c>
      <c r="B1225" s="272" t="s">
        <v>493</v>
      </c>
      <c r="C1225" s="272" t="str">
        <f>APENs_summary!C1120</f>
        <v>08045</v>
      </c>
      <c r="D1225" s="272" t="str">
        <f>APENs_summary!J1120</f>
        <v>31000301</v>
      </c>
      <c r="E1225" s="272" t="str">
        <f>APENs_summary!K1120</f>
        <v>Glycol Dehydrator</v>
      </c>
      <c r="F1225" s="76">
        <f>APENs_summary!N1120</f>
        <v>0</v>
      </c>
      <c r="G1225" s="76">
        <f>APENs_summary!O1120</f>
        <v>2.2999999999999998</v>
      </c>
      <c r="H1225" s="76">
        <f>APENs_summary!P1120</f>
        <v>0</v>
      </c>
      <c r="I1225" s="76">
        <f>APENs_summary!Q1120</f>
        <v>0</v>
      </c>
      <c r="J1225" s="76">
        <f>APENs_summary!R1120</f>
        <v>0</v>
      </c>
    </row>
    <row r="1226" spans="1:10" x14ac:dyDescent="0.2">
      <c r="A1226" s="13" t="s">
        <v>147</v>
      </c>
      <c r="B1226" s="272" t="s">
        <v>493</v>
      </c>
      <c r="C1226" s="272" t="str">
        <f>APENs_summary!C1121</f>
        <v>08045</v>
      </c>
      <c r="D1226" s="272" t="str">
        <f>APENs_summary!J1121</f>
        <v>31000301</v>
      </c>
      <c r="E1226" s="272" t="str">
        <f>APENs_summary!K1121</f>
        <v>Glycol Dehydrator</v>
      </c>
      <c r="F1226" s="76">
        <f>APENs_summary!N1121</f>
        <v>0</v>
      </c>
      <c r="G1226" s="76">
        <f>APENs_summary!O1121</f>
        <v>2.2000000000000002</v>
      </c>
      <c r="H1226" s="76">
        <f>APENs_summary!P1121</f>
        <v>0</v>
      </c>
      <c r="I1226" s="76">
        <f>APENs_summary!Q1121</f>
        <v>0</v>
      </c>
      <c r="J1226" s="76">
        <f>APENs_summary!R1121</f>
        <v>0</v>
      </c>
    </row>
    <row r="1227" spans="1:10" x14ac:dyDescent="0.2">
      <c r="A1227" s="13" t="s">
        <v>147</v>
      </c>
      <c r="B1227" s="272" t="s">
        <v>493</v>
      </c>
      <c r="C1227" s="272" t="str">
        <f>APENs_summary!C1122</f>
        <v>08045</v>
      </c>
      <c r="D1227" s="272" t="str">
        <f>APENs_summary!J1122</f>
        <v>31000301</v>
      </c>
      <c r="E1227" s="272" t="str">
        <f>APENs_summary!K1122</f>
        <v>Glycol Dehydrator</v>
      </c>
      <c r="F1227" s="76">
        <f>APENs_summary!N1122</f>
        <v>0</v>
      </c>
      <c r="G1227" s="76">
        <f>APENs_summary!O1122</f>
        <v>2.2000000000000002</v>
      </c>
      <c r="H1227" s="76">
        <f>APENs_summary!P1122</f>
        <v>0</v>
      </c>
      <c r="I1227" s="76">
        <f>APENs_summary!Q1122</f>
        <v>0</v>
      </c>
      <c r="J1227" s="76">
        <f>APENs_summary!R1122</f>
        <v>0</v>
      </c>
    </row>
    <row r="1228" spans="1:10" x14ac:dyDescent="0.2">
      <c r="A1228" s="13" t="s">
        <v>147</v>
      </c>
      <c r="B1228" s="272" t="s">
        <v>493</v>
      </c>
      <c r="C1228" s="272" t="str">
        <f>APENs_summary!C1123</f>
        <v>08045</v>
      </c>
      <c r="D1228" s="272" t="str">
        <f>APENs_summary!J1123</f>
        <v>31000301</v>
      </c>
      <c r="E1228" s="272" t="str">
        <f>APENs_summary!K1123</f>
        <v>Glycol Dehydrator</v>
      </c>
      <c r="F1228" s="76">
        <f>APENs_summary!N1123</f>
        <v>0</v>
      </c>
      <c r="G1228" s="76">
        <f>APENs_summary!O1123</f>
        <v>2.2000769999999998</v>
      </c>
      <c r="H1228" s="76">
        <f>APENs_summary!P1123</f>
        <v>0</v>
      </c>
      <c r="I1228" s="76">
        <f>APENs_summary!Q1123</f>
        <v>0</v>
      </c>
      <c r="J1228" s="76">
        <f>APENs_summary!R1123</f>
        <v>0</v>
      </c>
    </row>
    <row r="1229" spans="1:10" x14ac:dyDescent="0.2">
      <c r="A1229" s="13" t="s">
        <v>147</v>
      </c>
      <c r="B1229" s="272" t="s">
        <v>493</v>
      </c>
      <c r="C1229" s="272" t="str">
        <f>APENs_summary!C1124</f>
        <v>08045</v>
      </c>
      <c r="D1229" s="272" t="str">
        <f>APENs_summary!J1124</f>
        <v>31000301</v>
      </c>
      <c r="E1229" s="272" t="str">
        <f>APENs_summary!K1124</f>
        <v>Glycol Dehydrator</v>
      </c>
      <c r="F1229" s="76">
        <f>APENs_summary!N1124</f>
        <v>0</v>
      </c>
      <c r="G1229" s="76">
        <f>APENs_summary!O1124</f>
        <v>2.1</v>
      </c>
      <c r="H1229" s="76">
        <f>APENs_summary!P1124</f>
        <v>0</v>
      </c>
      <c r="I1229" s="76">
        <f>APENs_summary!Q1124</f>
        <v>0</v>
      </c>
      <c r="J1229" s="76">
        <f>APENs_summary!R1124</f>
        <v>0</v>
      </c>
    </row>
    <row r="1230" spans="1:10" x14ac:dyDescent="0.2">
      <c r="A1230" s="13" t="s">
        <v>147</v>
      </c>
      <c r="B1230" s="272" t="s">
        <v>493</v>
      </c>
      <c r="C1230" s="272" t="str">
        <f>APENs_summary!C1125</f>
        <v>08045</v>
      </c>
      <c r="D1230" s="272" t="str">
        <f>APENs_summary!J1125</f>
        <v>31000301</v>
      </c>
      <c r="E1230" s="272" t="str">
        <f>APENs_summary!K1125</f>
        <v>Glycol Dehydrator</v>
      </c>
      <c r="F1230" s="76">
        <f>APENs_summary!N1125</f>
        <v>0</v>
      </c>
      <c r="G1230" s="76">
        <f>APENs_summary!O1125</f>
        <v>2.2999999999999998</v>
      </c>
      <c r="H1230" s="76">
        <f>APENs_summary!P1125</f>
        <v>0</v>
      </c>
      <c r="I1230" s="76">
        <f>APENs_summary!Q1125</f>
        <v>0</v>
      </c>
      <c r="J1230" s="76">
        <f>APENs_summary!R1125</f>
        <v>0</v>
      </c>
    </row>
    <row r="1231" spans="1:10" x14ac:dyDescent="0.2">
      <c r="A1231" s="13" t="s">
        <v>147</v>
      </c>
      <c r="B1231" s="272" t="s">
        <v>493</v>
      </c>
      <c r="C1231" s="272" t="str">
        <f>APENs_summary!C1126</f>
        <v>08045</v>
      </c>
      <c r="D1231" s="272" t="str">
        <f>APENs_summary!J1126</f>
        <v>31000301</v>
      </c>
      <c r="E1231" s="272" t="str">
        <f>APENs_summary!K1126</f>
        <v>Glycol Dehydrator</v>
      </c>
      <c r="F1231" s="76">
        <f>APENs_summary!N1126</f>
        <v>0</v>
      </c>
      <c r="G1231" s="76">
        <f>APENs_summary!O1126</f>
        <v>2.1</v>
      </c>
      <c r="H1231" s="76">
        <f>APENs_summary!P1126</f>
        <v>0</v>
      </c>
      <c r="I1231" s="76">
        <f>APENs_summary!Q1126</f>
        <v>0</v>
      </c>
      <c r="J1231" s="76">
        <f>APENs_summary!R1126</f>
        <v>0</v>
      </c>
    </row>
    <row r="1232" spans="1:10" x14ac:dyDescent="0.2">
      <c r="A1232" s="13" t="s">
        <v>147</v>
      </c>
      <c r="B1232" s="272" t="s">
        <v>493</v>
      </c>
      <c r="C1232" s="272" t="str">
        <f>APENs_summary!C1127</f>
        <v>08045</v>
      </c>
      <c r="D1232" s="272" t="str">
        <f>APENs_summary!J1127</f>
        <v>31000301</v>
      </c>
      <c r="E1232" s="272" t="str">
        <f>APENs_summary!K1127</f>
        <v>Glycol Dehydrator</v>
      </c>
      <c r="F1232" s="76">
        <f>APENs_summary!N1127</f>
        <v>0</v>
      </c>
      <c r="G1232" s="76">
        <f>APENs_summary!O1127</f>
        <v>3.1000019999999999</v>
      </c>
      <c r="H1232" s="76">
        <f>APENs_summary!P1127</f>
        <v>0</v>
      </c>
      <c r="I1232" s="76">
        <f>APENs_summary!Q1127</f>
        <v>0</v>
      </c>
      <c r="J1232" s="76">
        <f>APENs_summary!R1127</f>
        <v>0</v>
      </c>
    </row>
    <row r="1233" spans="1:10" x14ac:dyDescent="0.2">
      <c r="A1233" s="13" t="s">
        <v>147</v>
      </c>
      <c r="B1233" s="272" t="s">
        <v>493</v>
      </c>
      <c r="C1233" s="272" t="str">
        <f>APENs_summary!C1128</f>
        <v>08045</v>
      </c>
      <c r="D1233" s="272" t="str">
        <f>APENs_summary!J1128</f>
        <v>31000301</v>
      </c>
      <c r="E1233" s="272" t="str">
        <f>APENs_summary!K1128</f>
        <v>Glycol Dehydrator</v>
      </c>
      <c r="F1233" s="76">
        <f>APENs_summary!N1128</f>
        <v>0</v>
      </c>
      <c r="G1233" s="76">
        <f>APENs_summary!O1128</f>
        <v>2.5000010000000001</v>
      </c>
      <c r="H1233" s="76">
        <f>APENs_summary!P1128</f>
        <v>0</v>
      </c>
      <c r="I1233" s="76">
        <f>APENs_summary!Q1128</f>
        <v>0</v>
      </c>
      <c r="J1233" s="76">
        <f>APENs_summary!R1128</f>
        <v>0</v>
      </c>
    </row>
    <row r="1234" spans="1:10" x14ac:dyDescent="0.2">
      <c r="A1234" s="13" t="s">
        <v>147</v>
      </c>
      <c r="B1234" s="272" t="s">
        <v>493</v>
      </c>
      <c r="C1234" s="272" t="str">
        <f>APENs_summary!C1129</f>
        <v>08045</v>
      </c>
      <c r="D1234" s="272" t="str">
        <f>APENs_summary!J1129</f>
        <v>31000301</v>
      </c>
      <c r="E1234" s="272" t="str">
        <f>APENs_summary!K1129</f>
        <v>Glycol Dehydrator</v>
      </c>
      <c r="F1234" s="76">
        <f>APENs_summary!N1129</f>
        <v>0</v>
      </c>
      <c r="G1234" s="76">
        <f>APENs_summary!O1129</f>
        <v>2.2999999999999998</v>
      </c>
      <c r="H1234" s="76">
        <f>APENs_summary!P1129</f>
        <v>0</v>
      </c>
      <c r="I1234" s="76">
        <f>APENs_summary!Q1129</f>
        <v>0</v>
      </c>
      <c r="J1234" s="76">
        <f>APENs_summary!R1129</f>
        <v>0</v>
      </c>
    </row>
    <row r="1235" spans="1:10" x14ac:dyDescent="0.2">
      <c r="A1235" s="13" t="s">
        <v>147</v>
      </c>
      <c r="B1235" s="272" t="s">
        <v>493</v>
      </c>
      <c r="C1235" s="272" t="str">
        <f>APENs_summary!C1130</f>
        <v>08045</v>
      </c>
      <c r="D1235" s="272" t="str">
        <f>APENs_summary!J1130</f>
        <v>31000301</v>
      </c>
      <c r="E1235" s="272" t="str">
        <f>APENs_summary!K1130</f>
        <v>Glycol Dehydrator</v>
      </c>
      <c r="F1235" s="76">
        <f>APENs_summary!N1130</f>
        <v>0</v>
      </c>
      <c r="G1235" s="76">
        <f>APENs_summary!O1130</f>
        <v>2.8000020000000001</v>
      </c>
      <c r="H1235" s="76">
        <f>APENs_summary!P1130</f>
        <v>0</v>
      </c>
      <c r="I1235" s="76">
        <f>APENs_summary!Q1130</f>
        <v>0</v>
      </c>
      <c r="J1235" s="76">
        <f>APENs_summary!R1130</f>
        <v>0</v>
      </c>
    </row>
    <row r="1236" spans="1:10" x14ac:dyDescent="0.2">
      <c r="A1236" s="13" t="s">
        <v>147</v>
      </c>
      <c r="B1236" s="272" t="s">
        <v>493</v>
      </c>
      <c r="C1236" s="272" t="str">
        <f>APENs_summary!C1131</f>
        <v>08045</v>
      </c>
      <c r="D1236" s="272" t="str">
        <f>APENs_summary!J1131</f>
        <v>31000301</v>
      </c>
      <c r="E1236" s="272" t="str">
        <f>APENs_summary!K1131</f>
        <v>Glycol Dehydrator</v>
      </c>
      <c r="F1236" s="76">
        <f>APENs_summary!N1131</f>
        <v>0</v>
      </c>
      <c r="G1236" s="76">
        <f>APENs_summary!O1131</f>
        <v>2.4000010000000001</v>
      </c>
      <c r="H1236" s="76">
        <f>APENs_summary!P1131</f>
        <v>0</v>
      </c>
      <c r="I1236" s="76">
        <f>APENs_summary!Q1131</f>
        <v>0</v>
      </c>
      <c r="J1236" s="76">
        <f>APENs_summary!R1131</f>
        <v>0</v>
      </c>
    </row>
    <row r="1237" spans="1:10" x14ac:dyDescent="0.2">
      <c r="A1237" s="13" t="s">
        <v>147</v>
      </c>
      <c r="B1237" s="272" t="s">
        <v>493</v>
      </c>
      <c r="C1237" s="272" t="str">
        <f>APENs_summary!C1132</f>
        <v>08045</v>
      </c>
      <c r="D1237" s="272" t="str">
        <f>APENs_summary!J1132</f>
        <v>31000301</v>
      </c>
      <c r="E1237" s="272" t="str">
        <f>APENs_summary!K1132</f>
        <v>Glycol Dehydrator</v>
      </c>
      <c r="F1237" s="76">
        <f>APENs_summary!N1132</f>
        <v>0</v>
      </c>
      <c r="G1237" s="76">
        <f>APENs_summary!O1132</f>
        <v>2.4</v>
      </c>
      <c r="H1237" s="76">
        <f>APENs_summary!P1132</f>
        <v>0</v>
      </c>
      <c r="I1237" s="76">
        <f>APENs_summary!Q1132</f>
        <v>0</v>
      </c>
      <c r="J1237" s="76">
        <f>APENs_summary!R1132</f>
        <v>0</v>
      </c>
    </row>
    <row r="1238" spans="1:10" x14ac:dyDescent="0.2">
      <c r="A1238" s="13" t="s">
        <v>147</v>
      </c>
      <c r="B1238" s="272" t="s">
        <v>493</v>
      </c>
      <c r="C1238" s="272" t="str">
        <f>APENs_summary!C1133</f>
        <v>08045</v>
      </c>
      <c r="D1238" s="272" t="str">
        <f>APENs_summary!J1133</f>
        <v>31000301</v>
      </c>
      <c r="E1238" s="272" t="str">
        <f>APENs_summary!K1133</f>
        <v>Glycol Dehydrator</v>
      </c>
      <c r="F1238" s="76">
        <f>APENs_summary!N1133</f>
        <v>0</v>
      </c>
      <c r="G1238" s="76">
        <f>APENs_summary!O1133</f>
        <v>2.1</v>
      </c>
      <c r="H1238" s="76">
        <f>APENs_summary!P1133</f>
        <v>0</v>
      </c>
      <c r="I1238" s="76">
        <f>APENs_summary!Q1133</f>
        <v>0</v>
      </c>
      <c r="J1238" s="76">
        <f>APENs_summary!R1133</f>
        <v>0</v>
      </c>
    </row>
    <row r="1239" spans="1:10" x14ac:dyDescent="0.2">
      <c r="A1239" s="13" t="s">
        <v>147</v>
      </c>
      <c r="B1239" s="272" t="s">
        <v>493</v>
      </c>
      <c r="C1239" s="272" t="str">
        <f>APENs_summary!C1134</f>
        <v>08045</v>
      </c>
      <c r="D1239" s="272" t="str">
        <f>APENs_summary!J1134</f>
        <v>31000301</v>
      </c>
      <c r="E1239" s="272" t="str">
        <f>APENs_summary!K1134</f>
        <v>Glycol Dehydrator</v>
      </c>
      <c r="F1239" s="76">
        <f>APENs_summary!N1134</f>
        <v>0</v>
      </c>
      <c r="G1239" s="76">
        <f>APENs_summary!O1134</f>
        <v>2.2000000000000002</v>
      </c>
      <c r="H1239" s="76">
        <f>APENs_summary!P1134</f>
        <v>0</v>
      </c>
      <c r="I1239" s="76">
        <f>APENs_summary!Q1134</f>
        <v>0</v>
      </c>
      <c r="J1239" s="76">
        <f>APENs_summary!R1134</f>
        <v>0</v>
      </c>
    </row>
    <row r="1240" spans="1:10" x14ac:dyDescent="0.2">
      <c r="A1240" s="13" t="s">
        <v>147</v>
      </c>
      <c r="B1240" s="272" t="s">
        <v>493</v>
      </c>
      <c r="C1240" s="272" t="str">
        <f>APENs_summary!C1135</f>
        <v>08045</v>
      </c>
      <c r="D1240" s="272" t="str">
        <f>APENs_summary!J1135</f>
        <v>31000301</v>
      </c>
      <c r="E1240" s="272" t="str">
        <f>APENs_summary!K1135</f>
        <v>Glycol Dehydrator</v>
      </c>
      <c r="F1240" s="76">
        <f>APENs_summary!N1135</f>
        <v>0</v>
      </c>
      <c r="G1240" s="76">
        <f>APENs_summary!O1135</f>
        <v>2.300001</v>
      </c>
      <c r="H1240" s="76">
        <f>APENs_summary!P1135</f>
        <v>0</v>
      </c>
      <c r="I1240" s="76">
        <f>APENs_summary!Q1135</f>
        <v>0</v>
      </c>
      <c r="J1240" s="76">
        <f>APENs_summary!R1135</f>
        <v>0</v>
      </c>
    </row>
    <row r="1241" spans="1:10" x14ac:dyDescent="0.2">
      <c r="A1241" s="13" t="s">
        <v>147</v>
      </c>
      <c r="B1241" s="272" t="s">
        <v>493</v>
      </c>
      <c r="C1241" s="272" t="str">
        <f>APENs_summary!C1136</f>
        <v>08045</v>
      </c>
      <c r="D1241" s="272" t="str">
        <f>APENs_summary!J1136</f>
        <v>31000301</v>
      </c>
      <c r="E1241" s="272" t="str">
        <f>APENs_summary!K1136</f>
        <v>Glycol Dehydrator</v>
      </c>
      <c r="F1241" s="76">
        <f>APENs_summary!N1136</f>
        <v>0</v>
      </c>
      <c r="G1241" s="76">
        <f>APENs_summary!O1136</f>
        <v>2.1</v>
      </c>
      <c r="H1241" s="76">
        <f>APENs_summary!P1136</f>
        <v>0</v>
      </c>
      <c r="I1241" s="76">
        <f>APENs_summary!Q1136</f>
        <v>0</v>
      </c>
      <c r="J1241" s="76">
        <f>APENs_summary!R1136</f>
        <v>0</v>
      </c>
    </row>
    <row r="1242" spans="1:10" x14ac:dyDescent="0.2">
      <c r="A1242" s="13" t="s">
        <v>147</v>
      </c>
      <c r="B1242" s="272" t="s">
        <v>493</v>
      </c>
      <c r="C1242" s="272" t="str">
        <f>APENs_summary!C1137</f>
        <v>08045</v>
      </c>
      <c r="D1242" s="272" t="str">
        <f>APENs_summary!J1137</f>
        <v>31000301</v>
      </c>
      <c r="E1242" s="272" t="str">
        <f>APENs_summary!K1137</f>
        <v>Glycol Dehydrator</v>
      </c>
      <c r="F1242" s="76">
        <f>APENs_summary!N1137</f>
        <v>0</v>
      </c>
      <c r="G1242" s="76">
        <f>APENs_summary!O1137</f>
        <v>2.100006</v>
      </c>
      <c r="H1242" s="76">
        <f>APENs_summary!P1137</f>
        <v>0</v>
      </c>
      <c r="I1242" s="76">
        <f>APENs_summary!Q1137</f>
        <v>0</v>
      </c>
      <c r="J1242" s="76">
        <f>APENs_summary!R1137</f>
        <v>0</v>
      </c>
    </row>
    <row r="1243" spans="1:10" x14ac:dyDescent="0.2">
      <c r="A1243" s="13" t="s">
        <v>147</v>
      </c>
      <c r="B1243" s="272" t="s">
        <v>493</v>
      </c>
      <c r="C1243" s="272" t="str">
        <f>APENs_summary!C1138</f>
        <v>08045</v>
      </c>
      <c r="D1243" s="272" t="str">
        <f>APENs_summary!J1138</f>
        <v>31000301</v>
      </c>
      <c r="E1243" s="272" t="str">
        <f>APENs_summary!K1138</f>
        <v>Glycol Dehydrator</v>
      </c>
      <c r="F1243" s="76">
        <f>APENs_summary!N1138</f>
        <v>0</v>
      </c>
      <c r="G1243" s="76">
        <f>APENs_summary!O1138</f>
        <v>2.2000009999999999</v>
      </c>
      <c r="H1243" s="76">
        <f>APENs_summary!P1138</f>
        <v>0</v>
      </c>
      <c r="I1243" s="76">
        <f>APENs_summary!Q1138</f>
        <v>0</v>
      </c>
      <c r="J1243" s="76">
        <f>APENs_summary!R1138</f>
        <v>0</v>
      </c>
    </row>
    <row r="1244" spans="1:10" x14ac:dyDescent="0.2">
      <c r="A1244" s="13" t="s">
        <v>147</v>
      </c>
      <c r="B1244" s="272" t="s">
        <v>493</v>
      </c>
      <c r="C1244" s="272" t="str">
        <f>APENs_summary!C1139</f>
        <v>08045</v>
      </c>
      <c r="D1244" s="272" t="str">
        <f>APENs_summary!J1139</f>
        <v>31000301</v>
      </c>
      <c r="E1244" s="272" t="str">
        <f>APENs_summary!K1139</f>
        <v>Glycol Dehydrator</v>
      </c>
      <c r="F1244" s="76">
        <f>APENs_summary!N1139</f>
        <v>0</v>
      </c>
      <c r="G1244" s="76">
        <f>APENs_summary!O1139</f>
        <v>4.9000000000000004</v>
      </c>
      <c r="H1244" s="76">
        <f>APENs_summary!P1139</f>
        <v>0</v>
      </c>
      <c r="I1244" s="76">
        <f>APENs_summary!Q1139</f>
        <v>0</v>
      </c>
      <c r="J1244" s="76">
        <f>APENs_summary!R1139</f>
        <v>0</v>
      </c>
    </row>
    <row r="1245" spans="1:10" x14ac:dyDescent="0.2">
      <c r="A1245" s="13" t="s">
        <v>147</v>
      </c>
      <c r="B1245" s="272" t="s">
        <v>493</v>
      </c>
      <c r="C1245" s="272" t="str">
        <f>APENs_summary!C1140</f>
        <v>08045</v>
      </c>
      <c r="D1245" s="272" t="str">
        <f>APENs_summary!J1140</f>
        <v>31000301</v>
      </c>
      <c r="E1245" s="272" t="str">
        <f>APENs_summary!K1140</f>
        <v>Glycol Dehydrator</v>
      </c>
      <c r="F1245" s="76">
        <f>APENs_summary!N1140</f>
        <v>0</v>
      </c>
      <c r="G1245" s="76">
        <f>APENs_summary!O1140</f>
        <v>2.6</v>
      </c>
      <c r="H1245" s="76">
        <f>APENs_summary!P1140</f>
        <v>0</v>
      </c>
      <c r="I1245" s="76">
        <f>APENs_summary!Q1140</f>
        <v>0</v>
      </c>
      <c r="J1245" s="76">
        <f>APENs_summary!R1140</f>
        <v>0</v>
      </c>
    </row>
    <row r="1246" spans="1:10" x14ac:dyDescent="0.2">
      <c r="A1246" s="13" t="s">
        <v>147</v>
      </c>
      <c r="B1246" s="272" t="s">
        <v>493</v>
      </c>
      <c r="C1246" s="272" t="str">
        <f>APENs_summary!C1141</f>
        <v>08045</v>
      </c>
      <c r="D1246" s="272" t="str">
        <f>APENs_summary!J1141</f>
        <v>31000301</v>
      </c>
      <c r="E1246" s="272" t="str">
        <f>APENs_summary!K1141</f>
        <v>Glycol Dehydrator</v>
      </c>
      <c r="F1246" s="76">
        <f>APENs_summary!N1141</f>
        <v>0</v>
      </c>
      <c r="G1246" s="76">
        <f>APENs_summary!O1141</f>
        <v>2.4000010000000001</v>
      </c>
      <c r="H1246" s="76">
        <f>APENs_summary!P1141</f>
        <v>0</v>
      </c>
      <c r="I1246" s="76">
        <f>APENs_summary!Q1141</f>
        <v>0</v>
      </c>
      <c r="J1246" s="76">
        <f>APENs_summary!R1141</f>
        <v>0</v>
      </c>
    </row>
    <row r="1247" spans="1:10" x14ac:dyDescent="0.2">
      <c r="A1247" s="13" t="s">
        <v>147</v>
      </c>
      <c r="B1247" s="272" t="s">
        <v>493</v>
      </c>
      <c r="C1247" s="272" t="str">
        <f>APENs_summary!C1142</f>
        <v>08045</v>
      </c>
      <c r="D1247" s="272" t="str">
        <f>APENs_summary!J1142</f>
        <v>31000301</v>
      </c>
      <c r="E1247" s="272" t="str">
        <f>APENs_summary!K1142</f>
        <v>Glycol Dehydrator</v>
      </c>
      <c r="F1247" s="76">
        <f>APENs_summary!N1142</f>
        <v>0</v>
      </c>
      <c r="G1247" s="76">
        <f>APENs_summary!O1142</f>
        <v>2.2000000000000002</v>
      </c>
      <c r="H1247" s="76">
        <f>APENs_summary!P1142</f>
        <v>0</v>
      </c>
      <c r="I1247" s="76">
        <f>APENs_summary!Q1142</f>
        <v>0</v>
      </c>
      <c r="J1247" s="76">
        <f>APENs_summary!R1142</f>
        <v>0</v>
      </c>
    </row>
    <row r="1248" spans="1:10" x14ac:dyDescent="0.2">
      <c r="A1248" s="13" t="s">
        <v>147</v>
      </c>
      <c r="B1248" s="272" t="s">
        <v>493</v>
      </c>
      <c r="C1248" s="272" t="str">
        <f>APENs_summary!C1143</f>
        <v>08045</v>
      </c>
      <c r="D1248" s="272" t="str">
        <f>APENs_summary!J1143</f>
        <v>31000301</v>
      </c>
      <c r="E1248" s="272" t="str">
        <f>APENs_summary!K1143</f>
        <v>Glycol Dehydrator</v>
      </c>
      <c r="F1248" s="76">
        <f>APENs_summary!N1143</f>
        <v>0</v>
      </c>
      <c r="G1248" s="76">
        <f>APENs_summary!O1143</f>
        <v>2.2000000000000002</v>
      </c>
      <c r="H1248" s="76">
        <f>APENs_summary!P1143</f>
        <v>0</v>
      </c>
      <c r="I1248" s="76">
        <f>APENs_summary!Q1143</f>
        <v>0</v>
      </c>
      <c r="J1248" s="76">
        <f>APENs_summary!R1143</f>
        <v>0</v>
      </c>
    </row>
    <row r="1249" spans="1:10" x14ac:dyDescent="0.2">
      <c r="A1249" s="13" t="s">
        <v>147</v>
      </c>
      <c r="B1249" s="272" t="s">
        <v>493</v>
      </c>
      <c r="C1249" s="272" t="str">
        <f>APENs_summary!C1144</f>
        <v>08045</v>
      </c>
      <c r="D1249" s="272" t="str">
        <f>APENs_summary!J1144</f>
        <v>31000301</v>
      </c>
      <c r="E1249" s="272" t="str">
        <f>APENs_summary!K1144</f>
        <v>Glycol Dehydrator</v>
      </c>
      <c r="F1249" s="76">
        <f>APENs_summary!N1144</f>
        <v>0</v>
      </c>
      <c r="G1249" s="76">
        <f>APENs_summary!O1144</f>
        <v>2.5</v>
      </c>
      <c r="H1249" s="76">
        <f>APENs_summary!P1144</f>
        <v>0</v>
      </c>
      <c r="I1249" s="76">
        <f>APENs_summary!Q1144</f>
        <v>0</v>
      </c>
      <c r="J1249" s="76">
        <f>APENs_summary!R1144</f>
        <v>0</v>
      </c>
    </row>
    <row r="1250" spans="1:10" x14ac:dyDescent="0.2">
      <c r="A1250" s="13" t="s">
        <v>147</v>
      </c>
      <c r="B1250" s="272" t="s">
        <v>493</v>
      </c>
      <c r="C1250" s="272" t="str">
        <f>APENs_summary!C1145</f>
        <v>08045</v>
      </c>
      <c r="D1250" s="272" t="str">
        <f>APENs_summary!J1145</f>
        <v>31000301</v>
      </c>
      <c r="E1250" s="272" t="str">
        <f>APENs_summary!K1145</f>
        <v>Glycol Dehydrator</v>
      </c>
      <c r="F1250" s="76">
        <f>APENs_summary!N1145</f>
        <v>0</v>
      </c>
      <c r="G1250" s="76">
        <f>APENs_summary!O1145</f>
        <v>2.2000000000000002</v>
      </c>
      <c r="H1250" s="76">
        <f>APENs_summary!P1145</f>
        <v>0</v>
      </c>
      <c r="I1250" s="76">
        <f>APENs_summary!Q1145</f>
        <v>0</v>
      </c>
      <c r="J1250" s="76">
        <f>APENs_summary!R1145</f>
        <v>0</v>
      </c>
    </row>
    <row r="1251" spans="1:10" x14ac:dyDescent="0.2">
      <c r="A1251" s="13" t="s">
        <v>147</v>
      </c>
      <c r="B1251" s="272" t="s">
        <v>493</v>
      </c>
      <c r="C1251" s="272" t="str">
        <f>APENs_summary!C1146</f>
        <v>08045</v>
      </c>
      <c r="D1251" s="272" t="str">
        <f>APENs_summary!J1146</f>
        <v>31000304</v>
      </c>
      <c r="E1251" s="272" t="str">
        <f>APENs_summary!K1146</f>
        <v>Glycol Dehydrator</v>
      </c>
      <c r="F1251" s="76">
        <f>APENs_summary!N1146</f>
        <v>0</v>
      </c>
      <c r="G1251" s="76">
        <f>APENs_summary!O1146</f>
        <v>2.2000000000000002</v>
      </c>
      <c r="H1251" s="76">
        <f>APENs_summary!P1146</f>
        <v>0</v>
      </c>
      <c r="I1251" s="76">
        <f>APENs_summary!Q1146</f>
        <v>0</v>
      </c>
      <c r="J1251" s="76">
        <f>APENs_summary!R1146</f>
        <v>0</v>
      </c>
    </row>
    <row r="1252" spans="1:10" x14ac:dyDescent="0.2">
      <c r="A1252" s="13" t="s">
        <v>147</v>
      </c>
      <c r="B1252" s="272" t="s">
        <v>493</v>
      </c>
      <c r="C1252" s="272" t="str">
        <f>APENs_summary!C1147</f>
        <v>08045</v>
      </c>
      <c r="D1252" s="272" t="str">
        <f>APENs_summary!J1147</f>
        <v>31000301</v>
      </c>
      <c r="E1252" s="272" t="str">
        <f>APENs_summary!K1147</f>
        <v>Glycol Dehydrator</v>
      </c>
      <c r="F1252" s="76">
        <f>APENs_summary!N1147</f>
        <v>0</v>
      </c>
      <c r="G1252" s="76">
        <f>APENs_summary!O1147</f>
        <v>2.4</v>
      </c>
      <c r="H1252" s="76">
        <f>APENs_summary!P1147</f>
        <v>0</v>
      </c>
      <c r="I1252" s="76">
        <f>APENs_summary!Q1147</f>
        <v>0</v>
      </c>
      <c r="J1252" s="76">
        <f>APENs_summary!R1147</f>
        <v>0</v>
      </c>
    </row>
    <row r="1253" spans="1:10" x14ac:dyDescent="0.2">
      <c r="A1253" s="13" t="s">
        <v>147</v>
      </c>
      <c r="B1253" s="272" t="s">
        <v>493</v>
      </c>
      <c r="C1253" s="272" t="str">
        <f>APENs_summary!C1148</f>
        <v>08045</v>
      </c>
      <c r="D1253" s="272" t="str">
        <f>APENs_summary!J1148</f>
        <v>31000301</v>
      </c>
      <c r="E1253" s="272" t="str">
        <f>APENs_summary!K1148</f>
        <v>Glycol Dehydrator</v>
      </c>
      <c r="F1253" s="76">
        <f>APENs_summary!N1148</f>
        <v>0</v>
      </c>
      <c r="G1253" s="76">
        <f>APENs_summary!O1148</f>
        <v>4</v>
      </c>
      <c r="H1253" s="76">
        <f>APENs_summary!P1148</f>
        <v>0</v>
      </c>
      <c r="I1253" s="76">
        <f>APENs_summary!Q1148</f>
        <v>0</v>
      </c>
      <c r="J1253" s="76">
        <f>APENs_summary!R1148</f>
        <v>0</v>
      </c>
    </row>
    <row r="1254" spans="1:10" x14ac:dyDescent="0.2">
      <c r="A1254" s="13" t="s">
        <v>147</v>
      </c>
      <c r="B1254" s="272" t="s">
        <v>493</v>
      </c>
      <c r="C1254" s="272" t="str">
        <f>APENs_summary!C1149</f>
        <v>08045</v>
      </c>
      <c r="D1254" s="272" t="str">
        <f>APENs_summary!J1149</f>
        <v>31000301</v>
      </c>
      <c r="E1254" s="272" t="str">
        <f>APENs_summary!K1149</f>
        <v>Glycol Dehydrator</v>
      </c>
      <c r="F1254" s="76">
        <f>APENs_summary!N1149</f>
        <v>0</v>
      </c>
      <c r="G1254" s="76">
        <f>APENs_summary!O1149</f>
        <v>2.800001</v>
      </c>
      <c r="H1254" s="76">
        <f>APENs_summary!P1149</f>
        <v>0</v>
      </c>
      <c r="I1254" s="76">
        <f>APENs_summary!Q1149</f>
        <v>0</v>
      </c>
      <c r="J1254" s="76">
        <f>APENs_summary!R1149</f>
        <v>0</v>
      </c>
    </row>
    <row r="1255" spans="1:10" x14ac:dyDescent="0.2">
      <c r="A1255" s="13" t="s">
        <v>147</v>
      </c>
      <c r="B1255" s="272" t="s">
        <v>493</v>
      </c>
      <c r="C1255" s="272" t="str">
        <f>APENs_summary!C1150</f>
        <v>08045</v>
      </c>
      <c r="D1255" s="272" t="str">
        <f>APENs_summary!J1150</f>
        <v>31000301</v>
      </c>
      <c r="E1255" s="272" t="str">
        <f>APENs_summary!K1150</f>
        <v>Glycol Dehydrator</v>
      </c>
      <c r="F1255" s="76">
        <f>APENs_summary!N1150</f>
        <v>0</v>
      </c>
      <c r="G1255" s="76">
        <f>APENs_summary!O1150</f>
        <v>2.8070379999999999</v>
      </c>
      <c r="H1255" s="76">
        <f>APENs_summary!P1150</f>
        <v>0</v>
      </c>
      <c r="I1255" s="76">
        <f>APENs_summary!Q1150</f>
        <v>0</v>
      </c>
      <c r="J1255" s="76">
        <f>APENs_summary!R1150</f>
        <v>0</v>
      </c>
    </row>
    <row r="1256" spans="1:10" x14ac:dyDescent="0.2">
      <c r="A1256" s="13" t="s">
        <v>147</v>
      </c>
      <c r="B1256" s="272" t="s">
        <v>493</v>
      </c>
      <c r="C1256" s="272" t="str">
        <f>APENs_summary!C1151</f>
        <v>08045</v>
      </c>
      <c r="D1256" s="272" t="str">
        <f>APENs_summary!J1151</f>
        <v>31000301</v>
      </c>
      <c r="E1256" s="272" t="str">
        <f>APENs_summary!K1151</f>
        <v>Glycol Dehydrator</v>
      </c>
      <c r="F1256" s="76">
        <f>APENs_summary!N1151</f>
        <v>0</v>
      </c>
      <c r="G1256" s="76">
        <f>APENs_summary!O1151</f>
        <v>2.1000640000000002</v>
      </c>
      <c r="H1256" s="76">
        <f>APENs_summary!P1151</f>
        <v>0</v>
      </c>
      <c r="I1256" s="76">
        <f>APENs_summary!Q1151</f>
        <v>0</v>
      </c>
      <c r="J1256" s="76">
        <f>APENs_summary!R1151</f>
        <v>0</v>
      </c>
    </row>
    <row r="1257" spans="1:10" x14ac:dyDescent="0.2">
      <c r="A1257" s="13" t="s">
        <v>147</v>
      </c>
      <c r="B1257" s="272" t="s">
        <v>493</v>
      </c>
      <c r="C1257" s="272" t="str">
        <f>APENs_summary!C1152</f>
        <v>08045</v>
      </c>
      <c r="D1257" s="272" t="str">
        <f>APENs_summary!J1152</f>
        <v>31000301</v>
      </c>
      <c r="E1257" s="272" t="str">
        <f>APENs_summary!K1152</f>
        <v>Glycol Dehydrator</v>
      </c>
      <c r="F1257" s="76">
        <f>APENs_summary!N1152</f>
        <v>0</v>
      </c>
      <c r="G1257" s="76">
        <f>APENs_summary!O1152</f>
        <v>3.2</v>
      </c>
      <c r="H1257" s="76">
        <f>APENs_summary!P1152</f>
        <v>0</v>
      </c>
      <c r="I1257" s="76">
        <f>APENs_summary!Q1152</f>
        <v>0</v>
      </c>
      <c r="J1257" s="76">
        <f>APENs_summary!R1152</f>
        <v>0</v>
      </c>
    </row>
    <row r="1258" spans="1:10" x14ac:dyDescent="0.2">
      <c r="A1258" s="13" t="s">
        <v>147</v>
      </c>
      <c r="B1258" s="272" t="s">
        <v>493</v>
      </c>
      <c r="C1258" s="272" t="str">
        <f>APENs_summary!C1153</f>
        <v>08045</v>
      </c>
      <c r="D1258" s="272" t="str">
        <f>APENs_summary!J1153</f>
        <v>31000301</v>
      </c>
      <c r="E1258" s="272" t="str">
        <f>APENs_summary!K1153</f>
        <v>Glycol Dehydrator</v>
      </c>
      <c r="F1258" s="76">
        <f>APENs_summary!N1153</f>
        <v>0</v>
      </c>
      <c r="G1258" s="76">
        <f>APENs_summary!O1153</f>
        <v>4.8</v>
      </c>
      <c r="H1258" s="76">
        <f>APENs_summary!P1153</f>
        <v>0</v>
      </c>
      <c r="I1258" s="76">
        <f>APENs_summary!Q1153</f>
        <v>0</v>
      </c>
      <c r="J1258" s="76">
        <f>APENs_summary!R1153</f>
        <v>0</v>
      </c>
    </row>
    <row r="1259" spans="1:10" x14ac:dyDescent="0.2">
      <c r="A1259" s="13" t="s">
        <v>147</v>
      </c>
      <c r="B1259" s="272" t="s">
        <v>493</v>
      </c>
      <c r="C1259" s="272" t="str">
        <f>APENs_summary!C1154</f>
        <v>08045</v>
      </c>
      <c r="D1259" s="272" t="str">
        <f>APENs_summary!J1154</f>
        <v>31000301</v>
      </c>
      <c r="E1259" s="272" t="str">
        <f>APENs_summary!K1154</f>
        <v>Glycol Dehydrator</v>
      </c>
      <c r="F1259" s="76">
        <f>APENs_summary!N1154</f>
        <v>0</v>
      </c>
      <c r="G1259" s="76">
        <f>APENs_summary!O1154</f>
        <v>12.600002999999999</v>
      </c>
      <c r="H1259" s="76">
        <f>APENs_summary!P1154</f>
        <v>0</v>
      </c>
      <c r="I1259" s="76">
        <f>APENs_summary!Q1154</f>
        <v>0</v>
      </c>
      <c r="J1259" s="76">
        <f>APENs_summary!R1154</f>
        <v>0</v>
      </c>
    </row>
    <row r="1260" spans="1:10" x14ac:dyDescent="0.2">
      <c r="A1260" s="13" t="s">
        <v>147</v>
      </c>
      <c r="B1260" s="272" t="s">
        <v>493</v>
      </c>
      <c r="C1260" s="272" t="str">
        <f>APENs_summary!C1155</f>
        <v>08045</v>
      </c>
      <c r="D1260" s="272" t="str">
        <f>APENs_summary!J1155</f>
        <v>31000301</v>
      </c>
      <c r="E1260" s="272" t="str">
        <f>APENs_summary!K1155</f>
        <v>Glycol Dehydrator</v>
      </c>
      <c r="F1260" s="76">
        <f>APENs_summary!N1155</f>
        <v>0</v>
      </c>
      <c r="G1260" s="76">
        <f>APENs_summary!O1155</f>
        <v>2.4000010000000001</v>
      </c>
      <c r="H1260" s="76">
        <f>APENs_summary!P1155</f>
        <v>0</v>
      </c>
      <c r="I1260" s="76">
        <f>APENs_summary!Q1155</f>
        <v>0</v>
      </c>
      <c r="J1260" s="76">
        <f>APENs_summary!R1155</f>
        <v>0</v>
      </c>
    </row>
    <row r="1261" spans="1:10" x14ac:dyDescent="0.2">
      <c r="A1261" s="13" t="s">
        <v>147</v>
      </c>
      <c r="B1261" s="272" t="s">
        <v>493</v>
      </c>
      <c r="C1261" s="272" t="str">
        <f>APENs_summary!C1156</f>
        <v>08045</v>
      </c>
      <c r="D1261" s="272" t="str">
        <f>APENs_summary!J1156</f>
        <v>31000301</v>
      </c>
      <c r="E1261" s="272" t="str">
        <f>APENs_summary!K1156</f>
        <v>Glycol Dehydrator</v>
      </c>
      <c r="F1261" s="76">
        <f>APENs_summary!N1156</f>
        <v>0</v>
      </c>
      <c r="G1261" s="76">
        <f>APENs_summary!O1156</f>
        <v>2.5000010000000001</v>
      </c>
      <c r="H1261" s="76">
        <f>APENs_summary!P1156</f>
        <v>0</v>
      </c>
      <c r="I1261" s="76">
        <f>APENs_summary!Q1156</f>
        <v>0</v>
      </c>
      <c r="J1261" s="76">
        <f>APENs_summary!R1156</f>
        <v>0</v>
      </c>
    </row>
    <row r="1262" spans="1:10" x14ac:dyDescent="0.2">
      <c r="A1262" s="13" t="s">
        <v>147</v>
      </c>
      <c r="B1262" s="272" t="s">
        <v>493</v>
      </c>
      <c r="C1262" s="272" t="str">
        <f>APENs_summary!C1157</f>
        <v>08045</v>
      </c>
      <c r="D1262" s="272" t="str">
        <f>APENs_summary!J1157</f>
        <v>31000301</v>
      </c>
      <c r="E1262" s="272" t="str">
        <f>APENs_summary!K1157</f>
        <v>Glycol Dehydrator</v>
      </c>
      <c r="F1262" s="76">
        <f>APENs_summary!N1157</f>
        <v>0</v>
      </c>
      <c r="G1262" s="76">
        <f>APENs_summary!O1157</f>
        <v>3.0000010000000001</v>
      </c>
      <c r="H1262" s="76">
        <f>APENs_summary!P1157</f>
        <v>0</v>
      </c>
      <c r="I1262" s="76">
        <f>APENs_summary!Q1157</f>
        <v>0</v>
      </c>
      <c r="J1262" s="76">
        <f>APENs_summary!R1157</f>
        <v>0</v>
      </c>
    </row>
    <row r="1263" spans="1:10" x14ac:dyDescent="0.2">
      <c r="A1263" s="13" t="s">
        <v>147</v>
      </c>
      <c r="B1263" s="272" t="s">
        <v>493</v>
      </c>
      <c r="C1263" s="272" t="str">
        <f>APENs_summary!C1158</f>
        <v>08045</v>
      </c>
      <c r="D1263" s="272" t="str">
        <f>APENs_summary!J1158</f>
        <v>31000301</v>
      </c>
      <c r="E1263" s="272" t="str">
        <f>APENs_summary!K1158</f>
        <v>Glycol Dehydrator</v>
      </c>
      <c r="F1263" s="76">
        <f>APENs_summary!N1158</f>
        <v>0</v>
      </c>
      <c r="G1263" s="76">
        <f>APENs_summary!O1158</f>
        <v>2.4</v>
      </c>
      <c r="H1263" s="76">
        <f>APENs_summary!P1158</f>
        <v>0</v>
      </c>
      <c r="I1263" s="76">
        <f>APENs_summary!Q1158</f>
        <v>0</v>
      </c>
      <c r="J1263" s="76">
        <f>APENs_summary!R1158</f>
        <v>0</v>
      </c>
    </row>
    <row r="1264" spans="1:10" x14ac:dyDescent="0.2">
      <c r="A1264" s="13" t="s">
        <v>147</v>
      </c>
      <c r="B1264" s="272" t="s">
        <v>493</v>
      </c>
      <c r="C1264" s="272" t="str">
        <f>APENs_summary!C1159</f>
        <v>08045</v>
      </c>
      <c r="D1264" s="272" t="str">
        <f>APENs_summary!J1159</f>
        <v>31000301</v>
      </c>
      <c r="E1264" s="272" t="str">
        <f>APENs_summary!K1159</f>
        <v>Glycol Dehydrator</v>
      </c>
      <c r="F1264" s="76">
        <f>APENs_summary!N1159</f>
        <v>0</v>
      </c>
      <c r="G1264" s="76">
        <f>APENs_summary!O1159</f>
        <v>3.0000010000000001</v>
      </c>
      <c r="H1264" s="76">
        <f>APENs_summary!P1159</f>
        <v>0</v>
      </c>
      <c r="I1264" s="76">
        <f>APENs_summary!Q1159</f>
        <v>0</v>
      </c>
      <c r="J1264" s="76">
        <f>APENs_summary!R1159</f>
        <v>0</v>
      </c>
    </row>
    <row r="1265" spans="1:10" x14ac:dyDescent="0.2">
      <c r="A1265" s="13" t="s">
        <v>147</v>
      </c>
      <c r="B1265" s="272" t="s">
        <v>493</v>
      </c>
      <c r="C1265" s="272" t="str">
        <f>APENs_summary!C1160</f>
        <v>08045</v>
      </c>
      <c r="D1265" s="272" t="str">
        <f>APENs_summary!J1160</f>
        <v>31000301</v>
      </c>
      <c r="E1265" s="272" t="str">
        <f>APENs_summary!K1160</f>
        <v>Glycol Dehydrator</v>
      </c>
      <c r="F1265" s="76">
        <f>APENs_summary!N1160</f>
        <v>0</v>
      </c>
      <c r="G1265" s="76">
        <f>APENs_summary!O1160</f>
        <v>2.6000679999999998</v>
      </c>
      <c r="H1265" s="76">
        <f>APENs_summary!P1160</f>
        <v>0</v>
      </c>
      <c r="I1265" s="76">
        <f>APENs_summary!Q1160</f>
        <v>0</v>
      </c>
      <c r="J1265" s="76">
        <f>APENs_summary!R1160</f>
        <v>0</v>
      </c>
    </row>
    <row r="1266" spans="1:10" x14ac:dyDescent="0.2">
      <c r="A1266" s="13" t="s">
        <v>147</v>
      </c>
      <c r="B1266" s="272" t="s">
        <v>493</v>
      </c>
      <c r="C1266" s="272" t="str">
        <f>APENs_summary!C1161</f>
        <v>08045</v>
      </c>
      <c r="D1266" s="272" t="str">
        <f>APENs_summary!J1161</f>
        <v>31000301</v>
      </c>
      <c r="E1266" s="272" t="str">
        <f>APENs_summary!K1161</f>
        <v>Glycol Dehydrator</v>
      </c>
      <c r="F1266" s="76">
        <f>APENs_summary!N1161</f>
        <v>0</v>
      </c>
      <c r="G1266" s="76">
        <f>APENs_summary!O1161</f>
        <v>2.2999999999999998</v>
      </c>
      <c r="H1266" s="76">
        <f>APENs_summary!P1161</f>
        <v>0</v>
      </c>
      <c r="I1266" s="76">
        <f>APENs_summary!Q1161</f>
        <v>0</v>
      </c>
      <c r="J1266" s="76">
        <f>APENs_summary!R1161</f>
        <v>0</v>
      </c>
    </row>
    <row r="1267" spans="1:10" x14ac:dyDescent="0.2">
      <c r="A1267" s="13" t="s">
        <v>147</v>
      </c>
      <c r="B1267" s="272" t="s">
        <v>493</v>
      </c>
      <c r="C1267" s="272" t="str">
        <f>APENs_summary!C1162</f>
        <v>08045</v>
      </c>
      <c r="D1267" s="272" t="str">
        <f>APENs_summary!J1162</f>
        <v>31000301</v>
      </c>
      <c r="E1267" s="272" t="str">
        <f>APENs_summary!K1162</f>
        <v>Glycol Dehydrator</v>
      </c>
      <c r="F1267" s="76">
        <f>APENs_summary!N1162</f>
        <v>0</v>
      </c>
      <c r="G1267" s="76">
        <f>APENs_summary!O1162</f>
        <v>2.300001</v>
      </c>
      <c r="H1267" s="76">
        <f>APENs_summary!P1162</f>
        <v>0</v>
      </c>
      <c r="I1267" s="76">
        <f>APENs_summary!Q1162</f>
        <v>0</v>
      </c>
      <c r="J1267" s="76">
        <f>APENs_summary!R1162</f>
        <v>0</v>
      </c>
    </row>
    <row r="1268" spans="1:10" x14ac:dyDescent="0.2">
      <c r="A1268" s="13" t="s">
        <v>147</v>
      </c>
      <c r="B1268" s="272" t="s">
        <v>493</v>
      </c>
      <c r="C1268" s="272" t="str">
        <f>APENs_summary!C1163</f>
        <v>08045</v>
      </c>
      <c r="D1268" s="272" t="str">
        <f>APENs_summary!J1163</f>
        <v>31000301</v>
      </c>
      <c r="E1268" s="272" t="str">
        <f>APENs_summary!K1163</f>
        <v>Glycol Dehydrator</v>
      </c>
      <c r="F1268" s="76">
        <f>APENs_summary!N1163</f>
        <v>0</v>
      </c>
      <c r="G1268" s="76">
        <f>APENs_summary!O1163</f>
        <v>2.4</v>
      </c>
      <c r="H1268" s="76">
        <f>APENs_summary!P1163</f>
        <v>0</v>
      </c>
      <c r="I1268" s="76">
        <f>APENs_summary!Q1163</f>
        <v>0</v>
      </c>
      <c r="J1268" s="76">
        <f>APENs_summary!R1163</f>
        <v>0</v>
      </c>
    </row>
    <row r="1269" spans="1:10" x14ac:dyDescent="0.2">
      <c r="A1269" s="13" t="s">
        <v>147</v>
      </c>
      <c r="B1269" s="272" t="s">
        <v>493</v>
      </c>
      <c r="C1269" s="272" t="str">
        <f>APENs_summary!C1164</f>
        <v>08045</v>
      </c>
      <c r="D1269" s="272" t="str">
        <f>APENs_summary!J1164</f>
        <v>31000301</v>
      </c>
      <c r="E1269" s="272" t="str">
        <f>APENs_summary!K1164</f>
        <v>Glycol Dehydrator</v>
      </c>
      <c r="F1269" s="76">
        <f>APENs_summary!N1164</f>
        <v>0</v>
      </c>
      <c r="G1269" s="76">
        <f>APENs_summary!O1164</f>
        <v>2.3972229999999999</v>
      </c>
      <c r="H1269" s="76">
        <f>APENs_summary!P1164</f>
        <v>0</v>
      </c>
      <c r="I1269" s="76">
        <f>APENs_summary!Q1164</f>
        <v>0</v>
      </c>
      <c r="J1269" s="76">
        <f>APENs_summary!R1164</f>
        <v>0</v>
      </c>
    </row>
    <row r="1270" spans="1:10" x14ac:dyDescent="0.2">
      <c r="A1270" s="13" t="s">
        <v>147</v>
      </c>
      <c r="B1270" s="272" t="s">
        <v>493</v>
      </c>
      <c r="C1270" s="272" t="str">
        <f>APENs_summary!C1165</f>
        <v>08045</v>
      </c>
      <c r="D1270" s="272" t="str">
        <f>APENs_summary!J1165</f>
        <v>31000301</v>
      </c>
      <c r="E1270" s="272" t="str">
        <f>APENs_summary!K1165</f>
        <v>Glycol Dehydrator</v>
      </c>
      <c r="F1270" s="76">
        <f>APENs_summary!N1165</f>
        <v>0</v>
      </c>
      <c r="G1270" s="76">
        <f>APENs_summary!O1165</f>
        <v>2.2000009999999999</v>
      </c>
      <c r="H1270" s="76">
        <f>APENs_summary!P1165</f>
        <v>0</v>
      </c>
      <c r="I1270" s="76">
        <f>APENs_summary!Q1165</f>
        <v>0</v>
      </c>
      <c r="J1270" s="76">
        <f>APENs_summary!R1165</f>
        <v>0</v>
      </c>
    </row>
    <row r="1271" spans="1:10" x14ac:dyDescent="0.2">
      <c r="A1271" s="13" t="s">
        <v>147</v>
      </c>
      <c r="B1271" s="272" t="s">
        <v>493</v>
      </c>
      <c r="C1271" s="272" t="str">
        <f>APENs_summary!C1166</f>
        <v>08045</v>
      </c>
      <c r="D1271" s="272" t="str">
        <f>APENs_summary!J1166</f>
        <v>31000301</v>
      </c>
      <c r="E1271" s="272" t="str">
        <f>APENs_summary!K1166</f>
        <v>Glycol Dehydrator</v>
      </c>
      <c r="F1271" s="76">
        <f>APENs_summary!N1166</f>
        <v>0</v>
      </c>
      <c r="G1271" s="76">
        <f>APENs_summary!O1166</f>
        <v>2.2000000000000002</v>
      </c>
      <c r="H1271" s="76">
        <f>APENs_summary!P1166</f>
        <v>0</v>
      </c>
      <c r="I1271" s="76">
        <f>APENs_summary!Q1166</f>
        <v>0</v>
      </c>
      <c r="J1271" s="76">
        <f>APENs_summary!R1166</f>
        <v>0</v>
      </c>
    </row>
    <row r="1272" spans="1:10" x14ac:dyDescent="0.2">
      <c r="A1272" s="13" t="s">
        <v>147</v>
      </c>
      <c r="B1272" s="272" t="s">
        <v>493</v>
      </c>
      <c r="C1272" s="272" t="str">
        <f>APENs_summary!C1167</f>
        <v>08045</v>
      </c>
      <c r="D1272" s="272" t="str">
        <f>APENs_summary!J1167</f>
        <v>31000301</v>
      </c>
      <c r="E1272" s="272" t="str">
        <f>APENs_summary!K1167</f>
        <v>Glycol Dehydrator</v>
      </c>
      <c r="F1272" s="76">
        <f>APENs_summary!N1167</f>
        <v>0</v>
      </c>
      <c r="G1272" s="76">
        <f>APENs_summary!O1167</f>
        <v>2.800001</v>
      </c>
      <c r="H1272" s="76">
        <f>APENs_summary!P1167</f>
        <v>0</v>
      </c>
      <c r="I1272" s="76">
        <f>APENs_summary!Q1167</f>
        <v>0</v>
      </c>
      <c r="J1272" s="76">
        <f>APENs_summary!R1167</f>
        <v>0</v>
      </c>
    </row>
    <row r="1273" spans="1:10" x14ac:dyDescent="0.2">
      <c r="A1273" s="13" t="s">
        <v>147</v>
      </c>
      <c r="B1273" s="272" t="s">
        <v>493</v>
      </c>
      <c r="C1273" s="272" t="str">
        <f>APENs_summary!C1168</f>
        <v>08045</v>
      </c>
      <c r="D1273" s="272" t="str">
        <f>APENs_summary!J1168</f>
        <v>31000301</v>
      </c>
      <c r="E1273" s="272" t="str">
        <f>APENs_summary!K1168</f>
        <v>Glycol Dehydrator</v>
      </c>
      <c r="F1273" s="76">
        <f>APENs_summary!N1168</f>
        <v>0</v>
      </c>
      <c r="G1273" s="76">
        <f>APENs_summary!O1168</f>
        <v>3</v>
      </c>
      <c r="H1273" s="76">
        <f>APENs_summary!P1168</f>
        <v>0</v>
      </c>
      <c r="I1273" s="76">
        <f>APENs_summary!Q1168</f>
        <v>0</v>
      </c>
      <c r="J1273" s="76">
        <f>APENs_summary!R1168</f>
        <v>0</v>
      </c>
    </row>
    <row r="1274" spans="1:10" x14ac:dyDescent="0.2">
      <c r="A1274" s="13" t="s">
        <v>147</v>
      </c>
      <c r="B1274" s="272" t="s">
        <v>493</v>
      </c>
      <c r="C1274" s="272" t="str">
        <f>APENs_summary!C1169</f>
        <v>08045</v>
      </c>
      <c r="D1274" s="272" t="str">
        <f>APENs_summary!J1169</f>
        <v>31000301</v>
      </c>
      <c r="E1274" s="272" t="str">
        <f>APENs_summary!K1169</f>
        <v>Glycol Dehydrator</v>
      </c>
      <c r="F1274" s="76">
        <f>APENs_summary!N1169</f>
        <v>0</v>
      </c>
      <c r="G1274" s="76">
        <f>APENs_summary!O1169</f>
        <v>2.5000010000000001</v>
      </c>
      <c r="H1274" s="76">
        <f>APENs_summary!P1169</f>
        <v>0</v>
      </c>
      <c r="I1274" s="76">
        <f>APENs_summary!Q1169</f>
        <v>0</v>
      </c>
      <c r="J1274" s="76">
        <f>APENs_summary!R1169</f>
        <v>0</v>
      </c>
    </row>
    <row r="1275" spans="1:10" x14ac:dyDescent="0.2">
      <c r="A1275" s="13" t="s">
        <v>147</v>
      </c>
      <c r="B1275" s="272" t="s">
        <v>493</v>
      </c>
      <c r="C1275" s="272" t="str">
        <f>APENs_summary!C1170</f>
        <v>08045</v>
      </c>
      <c r="D1275" s="272" t="str">
        <f>APENs_summary!J1170</f>
        <v>31000301</v>
      </c>
      <c r="E1275" s="272" t="str">
        <f>APENs_summary!K1170</f>
        <v>Glycol Dehydrator</v>
      </c>
      <c r="F1275" s="76">
        <f>APENs_summary!N1170</f>
        <v>0</v>
      </c>
      <c r="G1275" s="76">
        <f>APENs_summary!O1170</f>
        <v>2.9</v>
      </c>
      <c r="H1275" s="76">
        <f>APENs_summary!P1170</f>
        <v>0</v>
      </c>
      <c r="I1275" s="76">
        <f>APENs_summary!Q1170</f>
        <v>0</v>
      </c>
      <c r="J1275" s="76">
        <f>APENs_summary!R1170</f>
        <v>0</v>
      </c>
    </row>
    <row r="1276" spans="1:10" x14ac:dyDescent="0.2">
      <c r="A1276" s="13" t="s">
        <v>147</v>
      </c>
      <c r="B1276" s="272" t="s">
        <v>493</v>
      </c>
      <c r="C1276" s="272" t="str">
        <f>APENs_summary!C1171</f>
        <v>08045</v>
      </c>
      <c r="D1276" s="272" t="str">
        <f>APENs_summary!J1171</f>
        <v>31000301</v>
      </c>
      <c r="E1276" s="272" t="str">
        <f>APENs_summary!K1171</f>
        <v>Glycol Dehydrator</v>
      </c>
      <c r="F1276" s="76">
        <f>APENs_summary!N1171</f>
        <v>0</v>
      </c>
      <c r="G1276" s="76">
        <f>APENs_summary!O1171</f>
        <v>3.8</v>
      </c>
      <c r="H1276" s="76">
        <f>APENs_summary!P1171</f>
        <v>0</v>
      </c>
      <c r="I1276" s="76">
        <f>APENs_summary!Q1171</f>
        <v>0</v>
      </c>
      <c r="J1276" s="76">
        <f>APENs_summary!R1171</f>
        <v>0</v>
      </c>
    </row>
    <row r="1277" spans="1:10" x14ac:dyDescent="0.2">
      <c r="A1277" s="13" t="s">
        <v>147</v>
      </c>
      <c r="B1277" s="272" t="s">
        <v>493</v>
      </c>
      <c r="C1277" s="272" t="str">
        <f>APENs_summary!C1172</f>
        <v>08045</v>
      </c>
      <c r="D1277" s="272" t="str">
        <f>APENs_summary!J1172</f>
        <v>31000301</v>
      </c>
      <c r="E1277" s="272" t="str">
        <f>APENs_summary!K1172</f>
        <v>Glycol Dehydrator</v>
      </c>
      <c r="F1277" s="76">
        <f>APENs_summary!N1172</f>
        <v>0</v>
      </c>
      <c r="G1277" s="76">
        <f>APENs_summary!O1172</f>
        <v>2.2999999999999998</v>
      </c>
      <c r="H1277" s="76">
        <f>APENs_summary!P1172</f>
        <v>0</v>
      </c>
      <c r="I1277" s="76">
        <f>APENs_summary!Q1172</f>
        <v>0</v>
      </c>
      <c r="J1277" s="76">
        <f>APENs_summary!R1172</f>
        <v>0</v>
      </c>
    </row>
    <row r="1278" spans="1:10" x14ac:dyDescent="0.2">
      <c r="A1278" s="13" t="s">
        <v>147</v>
      </c>
      <c r="B1278" s="272" t="s">
        <v>493</v>
      </c>
      <c r="C1278" s="272" t="str">
        <f>APENs_summary!C1173</f>
        <v>08045</v>
      </c>
      <c r="D1278" s="272" t="str">
        <f>APENs_summary!J1173</f>
        <v>31000301</v>
      </c>
      <c r="E1278" s="272" t="str">
        <f>APENs_summary!K1173</f>
        <v>Glycol Dehydrator</v>
      </c>
      <c r="F1278" s="76">
        <f>APENs_summary!N1173</f>
        <v>0</v>
      </c>
      <c r="G1278" s="76">
        <f>APENs_summary!O1173</f>
        <v>2.7</v>
      </c>
      <c r="H1278" s="76">
        <f>APENs_summary!P1173</f>
        <v>0</v>
      </c>
      <c r="I1278" s="76">
        <f>APENs_summary!Q1173</f>
        <v>0</v>
      </c>
      <c r="J1278" s="76">
        <f>APENs_summary!R1173</f>
        <v>0</v>
      </c>
    </row>
    <row r="1279" spans="1:10" x14ac:dyDescent="0.2">
      <c r="A1279" s="13" t="s">
        <v>147</v>
      </c>
      <c r="B1279" s="272" t="s">
        <v>493</v>
      </c>
      <c r="C1279" s="272" t="str">
        <f>APENs_summary!C1174</f>
        <v>08045</v>
      </c>
      <c r="D1279" s="272" t="str">
        <f>APENs_summary!J1174</f>
        <v>31000301</v>
      </c>
      <c r="E1279" s="272" t="str">
        <f>APENs_summary!K1174</f>
        <v>Glycol Dehydrator</v>
      </c>
      <c r="F1279" s="76">
        <f>APENs_summary!N1174</f>
        <v>0</v>
      </c>
      <c r="G1279" s="76">
        <f>APENs_summary!O1174</f>
        <v>3.8</v>
      </c>
      <c r="H1279" s="76">
        <f>APENs_summary!P1174</f>
        <v>0</v>
      </c>
      <c r="I1279" s="76">
        <f>APENs_summary!Q1174</f>
        <v>0</v>
      </c>
      <c r="J1279" s="76">
        <f>APENs_summary!R1174</f>
        <v>0</v>
      </c>
    </row>
    <row r="1280" spans="1:10" x14ac:dyDescent="0.2">
      <c r="A1280" s="13" t="s">
        <v>147</v>
      </c>
      <c r="B1280" s="272" t="s">
        <v>493</v>
      </c>
      <c r="C1280" s="272" t="str">
        <f>APENs_summary!C1175</f>
        <v>08045</v>
      </c>
      <c r="D1280" s="272" t="str">
        <f>APENs_summary!J1175</f>
        <v>31000301</v>
      </c>
      <c r="E1280" s="272" t="str">
        <f>APENs_summary!K1175</f>
        <v>Glycol Dehydrator</v>
      </c>
      <c r="F1280" s="76">
        <f>APENs_summary!N1175</f>
        <v>0</v>
      </c>
      <c r="G1280" s="76">
        <f>APENs_summary!O1175</f>
        <v>2.6</v>
      </c>
      <c r="H1280" s="76">
        <f>APENs_summary!P1175</f>
        <v>0</v>
      </c>
      <c r="I1280" s="76">
        <f>APENs_summary!Q1175</f>
        <v>0</v>
      </c>
      <c r="J1280" s="76">
        <f>APENs_summary!R1175</f>
        <v>0</v>
      </c>
    </row>
    <row r="1281" spans="1:10" x14ac:dyDescent="0.2">
      <c r="A1281" s="13" t="s">
        <v>147</v>
      </c>
      <c r="B1281" s="272" t="s">
        <v>493</v>
      </c>
      <c r="C1281" s="272" t="str">
        <f>APENs_summary!C1176</f>
        <v>08045</v>
      </c>
      <c r="D1281" s="272" t="str">
        <f>APENs_summary!J1176</f>
        <v>31000301</v>
      </c>
      <c r="E1281" s="272" t="str">
        <f>APENs_summary!K1176</f>
        <v>Glycol Dehydrator</v>
      </c>
      <c r="F1281" s="76">
        <f>APENs_summary!N1176</f>
        <v>0</v>
      </c>
      <c r="G1281" s="76">
        <f>APENs_summary!O1176</f>
        <v>4.9000000000000004</v>
      </c>
      <c r="H1281" s="76">
        <f>APENs_summary!P1176</f>
        <v>0</v>
      </c>
      <c r="I1281" s="76">
        <f>APENs_summary!Q1176</f>
        <v>0</v>
      </c>
      <c r="J1281" s="76">
        <f>APENs_summary!R1176</f>
        <v>0</v>
      </c>
    </row>
    <row r="1282" spans="1:10" x14ac:dyDescent="0.2">
      <c r="A1282" s="13" t="s">
        <v>147</v>
      </c>
      <c r="B1282" s="272" t="s">
        <v>493</v>
      </c>
      <c r="C1282" s="272" t="str">
        <f>APENs_summary!C1177</f>
        <v>08045</v>
      </c>
      <c r="D1282" s="272" t="str">
        <f>APENs_summary!J1177</f>
        <v>31000301</v>
      </c>
      <c r="E1282" s="272" t="str">
        <f>APENs_summary!K1177</f>
        <v>Glycol Dehydrator</v>
      </c>
      <c r="F1282" s="76">
        <f>APENs_summary!N1177</f>
        <v>0</v>
      </c>
      <c r="G1282" s="76">
        <f>APENs_summary!O1177</f>
        <v>2.6</v>
      </c>
      <c r="H1282" s="76">
        <f>APENs_summary!P1177</f>
        <v>0</v>
      </c>
      <c r="I1282" s="76">
        <f>APENs_summary!Q1177</f>
        <v>0</v>
      </c>
      <c r="J1282" s="76">
        <f>APENs_summary!R1177</f>
        <v>0</v>
      </c>
    </row>
    <row r="1283" spans="1:10" x14ac:dyDescent="0.2">
      <c r="A1283" s="13" t="s">
        <v>147</v>
      </c>
      <c r="B1283" s="272" t="s">
        <v>493</v>
      </c>
      <c r="C1283" s="272" t="str">
        <f>APENs_summary!C1178</f>
        <v>08045</v>
      </c>
      <c r="D1283" s="272" t="str">
        <f>APENs_summary!J1178</f>
        <v>31000301</v>
      </c>
      <c r="E1283" s="272" t="str">
        <f>APENs_summary!K1178</f>
        <v>Glycol Dehydrator</v>
      </c>
      <c r="F1283" s="76">
        <f>APENs_summary!N1178</f>
        <v>0</v>
      </c>
      <c r="G1283" s="76">
        <f>APENs_summary!O1178</f>
        <v>2.2000000000000002</v>
      </c>
      <c r="H1283" s="76">
        <f>APENs_summary!P1178</f>
        <v>0</v>
      </c>
      <c r="I1283" s="76">
        <f>APENs_summary!Q1178</f>
        <v>0</v>
      </c>
      <c r="J1283" s="76">
        <f>APENs_summary!R1178</f>
        <v>0</v>
      </c>
    </row>
    <row r="1284" spans="1:10" x14ac:dyDescent="0.2">
      <c r="A1284" s="13" t="s">
        <v>147</v>
      </c>
      <c r="B1284" s="272" t="s">
        <v>493</v>
      </c>
      <c r="C1284" s="272" t="str">
        <f>APENs_summary!C1179</f>
        <v>08045</v>
      </c>
      <c r="D1284" s="272" t="str">
        <f>APENs_summary!J1179</f>
        <v>31000301</v>
      </c>
      <c r="E1284" s="272" t="str">
        <f>APENs_summary!K1179</f>
        <v>Glycol Dehydrator</v>
      </c>
      <c r="F1284" s="76">
        <f>APENs_summary!N1179</f>
        <v>0</v>
      </c>
      <c r="G1284" s="76">
        <f>APENs_summary!O1179</f>
        <v>2.2000000000000002</v>
      </c>
      <c r="H1284" s="76">
        <f>APENs_summary!P1179</f>
        <v>0</v>
      </c>
      <c r="I1284" s="76">
        <f>APENs_summary!Q1179</f>
        <v>0</v>
      </c>
      <c r="J1284" s="76">
        <f>APENs_summary!R1179</f>
        <v>0</v>
      </c>
    </row>
    <row r="1285" spans="1:10" x14ac:dyDescent="0.2">
      <c r="A1285" s="13" t="s">
        <v>147</v>
      </c>
      <c r="B1285" s="272" t="s">
        <v>493</v>
      </c>
      <c r="C1285" s="272" t="str">
        <f>APENs_summary!C1180</f>
        <v>08045</v>
      </c>
      <c r="D1285" s="272" t="str">
        <f>APENs_summary!J1180</f>
        <v>31000301</v>
      </c>
      <c r="E1285" s="272" t="str">
        <f>APENs_summary!K1180</f>
        <v>Glycol Dehydrator</v>
      </c>
      <c r="F1285" s="76">
        <f>APENs_summary!N1180</f>
        <v>0</v>
      </c>
      <c r="G1285" s="76">
        <f>APENs_summary!O1180</f>
        <v>2.4</v>
      </c>
      <c r="H1285" s="76">
        <f>APENs_summary!P1180</f>
        <v>0</v>
      </c>
      <c r="I1285" s="76">
        <f>APENs_summary!Q1180</f>
        <v>0</v>
      </c>
      <c r="J1285" s="76">
        <f>APENs_summary!R1180</f>
        <v>0</v>
      </c>
    </row>
    <row r="1286" spans="1:10" x14ac:dyDescent="0.2">
      <c r="A1286" s="13" t="s">
        <v>147</v>
      </c>
      <c r="B1286" s="272" t="s">
        <v>493</v>
      </c>
      <c r="C1286" s="272" t="str">
        <f>APENs_summary!C1181</f>
        <v>08045</v>
      </c>
      <c r="D1286" s="272" t="str">
        <f>APENs_summary!J1181</f>
        <v>31000301</v>
      </c>
      <c r="E1286" s="272" t="str">
        <f>APENs_summary!K1181</f>
        <v>Glycol Dehydrator</v>
      </c>
      <c r="F1286" s="76">
        <f>APENs_summary!N1181</f>
        <v>0</v>
      </c>
      <c r="G1286" s="76">
        <f>APENs_summary!O1181</f>
        <v>4.5</v>
      </c>
      <c r="H1286" s="76">
        <f>APENs_summary!P1181</f>
        <v>0</v>
      </c>
      <c r="I1286" s="76">
        <f>APENs_summary!Q1181</f>
        <v>0</v>
      </c>
      <c r="J1286" s="76">
        <f>APENs_summary!R1181</f>
        <v>0</v>
      </c>
    </row>
    <row r="1287" spans="1:10" x14ac:dyDescent="0.2">
      <c r="A1287" s="13" t="s">
        <v>147</v>
      </c>
      <c r="B1287" s="272" t="s">
        <v>493</v>
      </c>
      <c r="C1287" s="272" t="str">
        <f>APENs_summary!C1182</f>
        <v>08045</v>
      </c>
      <c r="D1287" s="272" t="str">
        <f>APENs_summary!J1182</f>
        <v>31000301</v>
      </c>
      <c r="E1287" s="272" t="str">
        <f>APENs_summary!K1182</f>
        <v>Glycol Dehydrator</v>
      </c>
      <c r="F1287" s="76">
        <f>APENs_summary!N1182</f>
        <v>0</v>
      </c>
      <c r="G1287" s="76">
        <f>APENs_summary!O1182</f>
        <v>2.7</v>
      </c>
      <c r="H1287" s="76">
        <f>APENs_summary!P1182</f>
        <v>0</v>
      </c>
      <c r="I1287" s="76">
        <f>APENs_summary!Q1182</f>
        <v>0</v>
      </c>
      <c r="J1287" s="76">
        <f>APENs_summary!R1182</f>
        <v>0</v>
      </c>
    </row>
    <row r="1288" spans="1:10" x14ac:dyDescent="0.2">
      <c r="A1288" s="13" t="s">
        <v>147</v>
      </c>
      <c r="B1288" s="272" t="s">
        <v>493</v>
      </c>
      <c r="C1288" s="272" t="str">
        <f>APENs_summary!C1183</f>
        <v>08045</v>
      </c>
      <c r="D1288" s="272" t="str">
        <f>APENs_summary!J1183</f>
        <v>31000301</v>
      </c>
      <c r="E1288" s="272" t="str">
        <f>APENs_summary!K1183</f>
        <v>Glycol Dehydrator</v>
      </c>
      <c r="F1288" s="76">
        <f>APENs_summary!N1183</f>
        <v>0</v>
      </c>
      <c r="G1288" s="76">
        <f>APENs_summary!O1183</f>
        <v>2.699999</v>
      </c>
      <c r="H1288" s="76">
        <f>APENs_summary!P1183</f>
        <v>0</v>
      </c>
      <c r="I1288" s="76">
        <f>APENs_summary!Q1183</f>
        <v>0</v>
      </c>
      <c r="J1288" s="76">
        <f>APENs_summary!R1183</f>
        <v>0</v>
      </c>
    </row>
    <row r="1289" spans="1:10" x14ac:dyDescent="0.2">
      <c r="A1289" s="13" t="s">
        <v>147</v>
      </c>
      <c r="B1289" s="272" t="s">
        <v>493</v>
      </c>
      <c r="C1289" s="272" t="str">
        <f>APENs_summary!C1184</f>
        <v>08045</v>
      </c>
      <c r="D1289" s="272" t="str">
        <f>APENs_summary!J1184</f>
        <v>31000301</v>
      </c>
      <c r="E1289" s="272" t="str">
        <f>APENs_summary!K1184</f>
        <v>Glycol Dehydrator</v>
      </c>
      <c r="F1289" s="76">
        <f>APENs_summary!N1184</f>
        <v>0</v>
      </c>
      <c r="G1289" s="76">
        <f>APENs_summary!O1184</f>
        <v>2.9000010000000001</v>
      </c>
      <c r="H1289" s="76">
        <f>APENs_summary!P1184</f>
        <v>0</v>
      </c>
      <c r="I1289" s="76">
        <f>APENs_summary!Q1184</f>
        <v>0</v>
      </c>
      <c r="J1289" s="76">
        <f>APENs_summary!R1184</f>
        <v>0</v>
      </c>
    </row>
    <row r="1290" spans="1:10" x14ac:dyDescent="0.2">
      <c r="A1290" s="13" t="s">
        <v>147</v>
      </c>
      <c r="B1290" s="272" t="s">
        <v>493</v>
      </c>
      <c r="C1290" s="272" t="str">
        <f>APENs_summary!C1185</f>
        <v>08045</v>
      </c>
      <c r="D1290" s="272" t="str">
        <f>APENs_summary!J1185</f>
        <v>31000301</v>
      </c>
      <c r="E1290" s="272" t="str">
        <f>APENs_summary!K1185</f>
        <v>Glycol Dehydrator</v>
      </c>
      <c r="F1290" s="76">
        <f>APENs_summary!N1185</f>
        <v>0</v>
      </c>
      <c r="G1290" s="76">
        <f>APENs_summary!O1185</f>
        <v>3.1</v>
      </c>
      <c r="H1290" s="76">
        <f>APENs_summary!P1185</f>
        <v>0</v>
      </c>
      <c r="I1290" s="76">
        <f>APENs_summary!Q1185</f>
        <v>0</v>
      </c>
      <c r="J1290" s="76">
        <f>APENs_summary!R1185</f>
        <v>0</v>
      </c>
    </row>
    <row r="1291" spans="1:10" x14ac:dyDescent="0.2">
      <c r="A1291" s="13" t="s">
        <v>147</v>
      </c>
      <c r="B1291" s="272" t="s">
        <v>493</v>
      </c>
      <c r="C1291" s="272" t="str">
        <f>APENs_summary!C1186</f>
        <v>08045</v>
      </c>
      <c r="D1291" s="272" t="str">
        <f>APENs_summary!J1186</f>
        <v>31000301</v>
      </c>
      <c r="E1291" s="272" t="str">
        <f>APENs_summary!K1186</f>
        <v>Glycol Dehydrator</v>
      </c>
      <c r="F1291" s="76">
        <f>APENs_summary!N1186</f>
        <v>0</v>
      </c>
      <c r="G1291" s="76">
        <f>APENs_summary!O1186</f>
        <v>2.800001</v>
      </c>
      <c r="H1291" s="76">
        <f>APENs_summary!P1186</f>
        <v>0</v>
      </c>
      <c r="I1291" s="76">
        <f>APENs_summary!Q1186</f>
        <v>0</v>
      </c>
      <c r="J1291" s="76">
        <f>APENs_summary!R1186</f>
        <v>0</v>
      </c>
    </row>
    <row r="1292" spans="1:10" x14ac:dyDescent="0.2">
      <c r="A1292" s="13" t="s">
        <v>147</v>
      </c>
      <c r="B1292" s="272" t="s">
        <v>493</v>
      </c>
      <c r="C1292" s="272" t="str">
        <f>APENs_summary!C1187</f>
        <v>08045</v>
      </c>
      <c r="D1292" s="272" t="str">
        <f>APENs_summary!J1187</f>
        <v>40400311</v>
      </c>
      <c r="E1292" s="272" t="str">
        <f>APENs_summary!K1187</f>
        <v>Condensate Tanks</v>
      </c>
      <c r="F1292" s="76">
        <f>APENs_summary!N1187</f>
        <v>0</v>
      </c>
      <c r="G1292" s="76">
        <f>APENs_summary!O1187</f>
        <v>2.9360206941597053</v>
      </c>
      <c r="H1292" s="76">
        <f>APENs_summary!P1187</f>
        <v>0</v>
      </c>
      <c r="I1292" s="76">
        <f>APENs_summary!Q1187</f>
        <v>0</v>
      </c>
      <c r="J1292" s="76">
        <f>APENs_summary!R1187</f>
        <v>0</v>
      </c>
    </row>
    <row r="1293" spans="1:10" x14ac:dyDescent="0.2">
      <c r="A1293" s="13" t="s">
        <v>147</v>
      </c>
      <c r="B1293" s="272" t="s">
        <v>493</v>
      </c>
      <c r="C1293" s="272" t="str">
        <f>APENs_summary!C1188</f>
        <v>08045</v>
      </c>
      <c r="D1293" s="272" t="str">
        <f>APENs_summary!J1188</f>
        <v>31000301</v>
      </c>
      <c r="E1293" s="272" t="str">
        <f>APENs_summary!K1188</f>
        <v>Glycol Dehydrator</v>
      </c>
      <c r="F1293" s="76">
        <f>APENs_summary!N1188</f>
        <v>0</v>
      </c>
      <c r="G1293" s="76">
        <f>APENs_summary!O1188</f>
        <v>2.7</v>
      </c>
      <c r="H1293" s="76">
        <f>APENs_summary!P1188</f>
        <v>0</v>
      </c>
      <c r="I1293" s="76">
        <f>APENs_summary!Q1188</f>
        <v>0</v>
      </c>
      <c r="J1293" s="76">
        <f>APENs_summary!R1188</f>
        <v>0</v>
      </c>
    </row>
    <row r="1294" spans="1:10" x14ac:dyDescent="0.2">
      <c r="A1294" s="13" t="s">
        <v>147</v>
      </c>
      <c r="B1294" s="272" t="s">
        <v>493</v>
      </c>
      <c r="C1294" s="272" t="str">
        <f>APENs_summary!C1189</f>
        <v>08045</v>
      </c>
      <c r="D1294" s="272" t="str">
        <f>APENs_summary!J1189</f>
        <v>31000301</v>
      </c>
      <c r="E1294" s="272" t="str">
        <f>APENs_summary!K1189</f>
        <v>Glycol Dehydrator</v>
      </c>
      <c r="F1294" s="76">
        <f>APENs_summary!N1189</f>
        <v>0</v>
      </c>
      <c r="G1294" s="76">
        <f>APENs_summary!O1189</f>
        <v>2.6</v>
      </c>
      <c r="H1294" s="76">
        <f>APENs_summary!P1189</f>
        <v>0</v>
      </c>
      <c r="I1294" s="76">
        <f>APENs_summary!Q1189</f>
        <v>0</v>
      </c>
      <c r="J1294" s="76">
        <f>APENs_summary!R1189</f>
        <v>0</v>
      </c>
    </row>
    <row r="1295" spans="1:10" x14ac:dyDescent="0.2">
      <c r="A1295" s="13" t="s">
        <v>147</v>
      </c>
      <c r="B1295" s="272" t="s">
        <v>493</v>
      </c>
      <c r="C1295" s="272" t="str">
        <f>APENs_summary!C1190</f>
        <v>08045</v>
      </c>
      <c r="D1295" s="272" t="str">
        <f>APENs_summary!J1190</f>
        <v>31000301</v>
      </c>
      <c r="E1295" s="272" t="str">
        <f>APENs_summary!K1190</f>
        <v>Glycol Dehydrator</v>
      </c>
      <c r="F1295" s="76">
        <f>APENs_summary!N1190</f>
        <v>0</v>
      </c>
      <c r="G1295" s="76">
        <f>APENs_summary!O1190</f>
        <v>4</v>
      </c>
      <c r="H1295" s="76">
        <f>APENs_summary!P1190</f>
        <v>0</v>
      </c>
      <c r="I1295" s="76">
        <f>APENs_summary!Q1190</f>
        <v>0</v>
      </c>
      <c r="J1295" s="76">
        <f>APENs_summary!R1190</f>
        <v>0</v>
      </c>
    </row>
    <row r="1296" spans="1:10" x14ac:dyDescent="0.2">
      <c r="A1296" s="13" t="s">
        <v>147</v>
      </c>
      <c r="B1296" s="272" t="s">
        <v>493</v>
      </c>
      <c r="C1296" s="272" t="str">
        <f>APENs_summary!C1191</f>
        <v>08045</v>
      </c>
      <c r="D1296" s="272" t="str">
        <f>APENs_summary!J1191</f>
        <v>31000301</v>
      </c>
      <c r="E1296" s="272" t="str">
        <f>APENs_summary!K1191</f>
        <v>Glycol Dehydrator</v>
      </c>
      <c r="F1296" s="76">
        <f>APENs_summary!N1191</f>
        <v>0</v>
      </c>
      <c r="G1296" s="76">
        <f>APENs_summary!O1191</f>
        <v>2.1</v>
      </c>
      <c r="H1296" s="76">
        <f>APENs_summary!P1191</f>
        <v>0</v>
      </c>
      <c r="I1296" s="76">
        <f>APENs_summary!Q1191</f>
        <v>0</v>
      </c>
      <c r="J1296" s="76">
        <f>APENs_summary!R1191</f>
        <v>0</v>
      </c>
    </row>
    <row r="1297" spans="1:10" x14ac:dyDescent="0.2">
      <c r="A1297" s="13" t="s">
        <v>147</v>
      </c>
      <c r="B1297" s="272" t="s">
        <v>493</v>
      </c>
      <c r="C1297" s="272" t="str">
        <f>APENs_summary!C1192</f>
        <v>08045</v>
      </c>
      <c r="D1297" s="272" t="str">
        <f>APENs_summary!J1192</f>
        <v>31000301</v>
      </c>
      <c r="E1297" s="272" t="str">
        <f>APENs_summary!K1192</f>
        <v>Glycol Dehydrator</v>
      </c>
      <c r="F1297" s="76">
        <f>APENs_summary!N1192</f>
        <v>0</v>
      </c>
      <c r="G1297" s="76">
        <f>APENs_summary!O1192</f>
        <v>3.6</v>
      </c>
      <c r="H1297" s="76">
        <f>APENs_summary!P1192</f>
        <v>0</v>
      </c>
      <c r="I1297" s="76">
        <f>APENs_summary!Q1192</f>
        <v>0</v>
      </c>
      <c r="J1297" s="76">
        <f>APENs_summary!R1192</f>
        <v>0</v>
      </c>
    </row>
    <row r="1298" spans="1:10" x14ac:dyDescent="0.2">
      <c r="A1298" s="13" t="s">
        <v>147</v>
      </c>
      <c r="B1298" s="272" t="s">
        <v>493</v>
      </c>
      <c r="C1298" s="272" t="str">
        <f>APENs_summary!C1193</f>
        <v>08045</v>
      </c>
      <c r="D1298" s="272" t="str">
        <f>APENs_summary!J1193</f>
        <v>31000301</v>
      </c>
      <c r="E1298" s="272" t="str">
        <f>APENs_summary!K1193</f>
        <v>Glycol Dehydrator</v>
      </c>
      <c r="F1298" s="76">
        <f>APENs_summary!N1193</f>
        <v>0</v>
      </c>
      <c r="G1298" s="76">
        <f>APENs_summary!O1193</f>
        <v>3.2000009999999999</v>
      </c>
      <c r="H1298" s="76">
        <f>APENs_summary!P1193</f>
        <v>0</v>
      </c>
      <c r="I1298" s="76">
        <f>APENs_summary!Q1193</f>
        <v>0</v>
      </c>
      <c r="J1298" s="76">
        <f>APENs_summary!R1193</f>
        <v>0</v>
      </c>
    </row>
    <row r="1299" spans="1:10" x14ac:dyDescent="0.2">
      <c r="A1299" s="13" t="s">
        <v>147</v>
      </c>
      <c r="B1299" s="272" t="s">
        <v>493</v>
      </c>
      <c r="C1299" s="272" t="str">
        <f>APENs_summary!C1194</f>
        <v>08045</v>
      </c>
      <c r="D1299" s="272" t="str">
        <f>APENs_summary!J1194</f>
        <v>31000301</v>
      </c>
      <c r="E1299" s="272" t="str">
        <f>APENs_summary!K1194</f>
        <v>Glycol Dehydrator</v>
      </c>
      <c r="F1299" s="76">
        <f>APENs_summary!N1194</f>
        <v>0</v>
      </c>
      <c r="G1299" s="76">
        <f>APENs_summary!O1194</f>
        <v>4.0999999999999996</v>
      </c>
      <c r="H1299" s="76">
        <f>APENs_summary!P1194</f>
        <v>0</v>
      </c>
      <c r="I1299" s="76">
        <f>APENs_summary!Q1194</f>
        <v>0</v>
      </c>
      <c r="J1299" s="76">
        <f>APENs_summary!R1194</f>
        <v>0</v>
      </c>
    </row>
    <row r="1300" spans="1:10" x14ac:dyDescent="0.2">
      <c r="A1300" s="13" t="s">
        <v>147</v>
      </c>
      <c r="B1300" s="272" t="s">
        <v>493</v>
      </c>
      <c r="C1300" s="272" t="str">
        <f>APENs_summary!C1195</f>
        <v>08045</v>
      </c>
      <c r="D1300" s="272" t="str">
        <f>APENs_summary!J1195</f>
        <v>31000301</v>
      </c>
      <c r="E1300" s="272" t="str">
        <f>APENs_summary!K1195</f>
        <v>Glycol Dehydrator</v>
      </c>
      <c r="F1300" s="76">
        <f>APENs_summary!N1195</f>
        <v>0</v>
      </c>
      <c r="G1300" s="76">
        <f>APENs_summary!O1195</f>
        <v>2.701514</v>
      </c>
      <c r="H1300" s="76">
        <f>APENs_summary!P1195</f>
        <v>0</v>
      </c>
      <c r="I1300" s="76">
        <f>APENs_summary!Q1195</f>
        <v>0</v>
      </c>
      <c r="J1300" s="76">
        <f>APENs_summary!R1195</f>
        <v>0</v>
      </c>
    </row>
    <row r="1301" spans="1:10" x14ac:dyDescent="0.2">
      <c r="A1301" s="13" t="s">
        <v>147</v>
      </c>
      <c r="B1301" s="272" t="s">
        <v>493</v>
      </c>
      <c r="C1301" s="272" t="str">
        <f>APENs_summary!C1196</f>
        <v>08045</v>
      </c>
      <c r="D1301" s="272" t="str">
        <f>APENs_summary!J1196</f>
        <v>31000301</v>
      </c>
      <c r="E1301" s="272" t="str">
        <f>APENs_summary!K1196</f>
        <v>Glycol Dehydrator</v>
      </c>
      <c r="F1301" s="76">
        <f>APENs_summary!N1196</f>
        <v>0</v>
      </c>
      <c r="G1301" s="76">
        <f>APENs_summary!O1196</f>
        <v>4.7</v>
      </c>
      <c r="H1301" s="76">
        <f>APENs_summary!P1196</f>
        <v>0</v>
      </c>
      <c r="I1301" s="76">
        <f>APENs_summary!Q1196</f>
        <v>0</v>
      </c>
      <c r="J1301" s="76">
        <f>APENs_summary!R1196</f>
        <v>0</v>
      </c>
    </row>
    <row r="1302" spans="1:10" x14ac:dyDescent="0.2">
      <c r="A1302" s="13" t="s">
        <v>147</v>
      </c>
      <c r="B1302" s="272" t="s">
        <v>493</v>
      </c>
      <c r="C1302" s="272" t="str">
        <f>APENs_summary!C1197</f>
        <v>08045</v>
      </c>
      <c r="D1302" s="272" t="str">
        <f>APENs_summary!J1197</f>
        <v>31000227</v>
      </c>
      <c r="E1302" s="272" t="str">
        <f>APENs_summary!K1197</f>
        <v>Glycol Dehydrator</v>
      </c>
      <c r="F1302" s="76">
        <f>APENs_summary!N1197</f>
        <v>0</v>
      </c>
      <c r="G1302" s="76">
        <f>APENs_summary!O1197</f>
        <v>2.9</v>
      </c>
      <c r="H1302" s="76">
        <f>APENs_summary!P1197</f>
        <v>0</v>
      </c>
      <c r="I1302" s="76">
        <f>APENs_summary!Q1197</f>
        <v>0</v>
      </c>
      <c r="J1302" s="76">
        <f>APENs_summary!R1197</f>
        <v>0</v>
      </c>
    </row>
    <row r="1303" spans="1:10" x14ac:dyDescent="0.2">
      <c r="A1303" s="13" t="s">
        <v>147</v>
      </c>
      <c r="B1303" s="272" t="s">
        <v>493</v>
      </c>
      <c r="C1303" s="272" t="str">
        <f>APENs_summary!C1198</f>
        <v>08045</v>
      </c>
      <c r="D1303" s="272" t="str">
        <f>APENs_summary!J1198</f>
        <v>31000301</v>
      </c>
      <c r="E1303" s="272" t="str">
        <f>APENs_summary!K1198</f>
        <v>Glycol Dehydrator</v>
      </c>
      <c r="F1303" s="76">
        <f>APENs_summary!N1198</f>
        <v>0</v>
      </c>
      <c r="G1303" s="76">
        <f>APENs_summary!O1198</f>
        <v>3.5</v>
      </c>
      <c r="H1303" s="76">
        <f>APENs_summary!P1198</f>
        <v>0</v>
      </c>
      <c r="I1303" s="76">
        <f>APENs_summary!Q1198</f>
        <v>0</v>
      </c>
      <c r="J1303" s="76">
        <f>APENs_summary!R1198</f>
        <v>0</v>
      </c>
    </row>
    <row r="1304" spans="1:10" x14ac:dyDescent="0.2">
      <c r="A1304" s="13" t="s">
        <v>147</v>
      </c>
      <c r="B1304" s="272" t="s">
        <v>493</v>
      </c>
      <c r="C1304" s="272" t="str">
        <f>APENs_summary!C1199</f>
        <v>08045</v>
      </c>
      <c r="D1304" s="272" t="str">
        <f>APENs_summary!J1199</f>
        <v>31000301</v>
      </c>
      <c r="E1304" s="272" t="str">
        <f>APENs_summary!K1199</f>
        <v>Glycol Dehydrator</v>
      </c>
      <c r="F1304" s="76">
        <f>APENs_summary!N1199</f>
        <v>0</v>
      </c>
      <c r="G1304" s="76">
        <f>APENs_summary!O1199</f>
        <v>2.5</v>
      </c>
      <c r="H1304" s="76">
        <f>APENs_summary!P1199</f>
        <v>0</v>
      </c>
      <c r="I1304" s="76">
        <f>APENs_summary!Q1199</f>
        <v>0</v>
      </c>
      <c r="J1304" s="76">
        <f>APENs_summary!R1199</f>
        <v>0</v>
      </c>
    </row>
    <row r="1305" spans="1:10" x14ac:dyDescent="0.2">
      <c r="A1305" s="13" t="s">
        <v>147</v>
      </c>
      <c r="B1305" s="272" t="s">
        <v>493</v>
      </c>
      <c r="C1305" s="272" t="str">
        <f>APENs_summary!C1200</f>
        <v>08045</v>
      </c>
      <c r="D1305" s="272" t="str">
        <f>APENs_summary!J1200</f>
        <v>31000301</v>
      </c>
      <c r="E1305" s="272" t="str">
        <f>APENs_summary!K1200</f>
        <v>Glycol Dehydrator</v>
      </c>
      <c r="F1305" s="76">
        <f>APENs_summary!N1200</f>
        <v>0</v>
      </c>
      <c r="G1305" s="76">
        <f>APENs_summary!O1200</f>
        <v>3.5</v>
      </c>
      <c r="H1305" s="76">
        <f>APENs_summary!P1200</f>
        <v>0</v>
      </c>
      <c r="I1305" s="76">
        <f>APENs_summary!Q1200</f>
        <v>0</v>
      </c>
      <c r="J1305" s="76">
        <f>APENs_summary!R1200</f>
        <v>0</v>
      </c>
    </row>
    <row r="1306" spans="1:10" x14ac:dyDescent="0.2">
      <c r="A1306" s="13" t="s">
        <v>147</v>
      </c>
      <c r="B1306" s="272" t="s">
        <v>493</v>
      </c>
      <c r="C1306" s="272" t="str">
        <f>APENs_summary!C1201</f>
        <v>08045</v>
      </c>
      <c r="D1306" s="272" t="str">
        <f>APENs_summary!J1201</f>
        <v>31000301</v>
      </c>
      <c r="E1306" s="272" t="str">
        <f>APENs_summary!K1201</f>
        <v>Glycol Dehydrator</v>
      </c>
      <c r="F1306" s="76">
        <f>APENs_summary!N1201</f>
        <v>0</v>
      </c>
      <c r="G1306" s="76">
        <f>APENs_summary!O1201</f>
        <v>3.0000010000000001</v>
      </c>
      <c r="H1306" s="76">
        <f>APENs_summary!P1201</f>
        <v>0</v>
      </c>
      <c r="I1306" s="76">
        <f>APENs_summary!Q1201</f>
        <v>0</v>
      </c>
      <c r="J1306" s="76">
        <f>APENs_summary!R1201</f>
        <v>0</v>
      </c>
    </row>
    <row r="1307" spans="1:10" x14ac:dyDescent="0.2">
      <c r="A1307" s="13" t="s">
        <v>147</v>
      </c>
      <c r="B1307" s="272" t="s">
        <v>493</v>
      </c>
      <c r="C1307" s="272" t="str">
        <f>APENs_summary!C1202</f>
        <v>08045</v>
      </c>
      <c r="D1307" s="272" t="str">
        <f>APENs_summary!J1202</f>
        <v>31000301</v>
      </c>
      <c r="E1307" s="272" t="str">
        <f>APENs_summary!K1202</f>
        <v>Glycol Dehydrator</v>
      </c>
      <c r="F1307" s="76">
        <f>APENs_summary!N1202</f>
        <v>0</v>
      </c>
      <c r="G1307" s="76">
        <f>APENs_summary!O1202</f>
        <v>3.6</v>
      </c>
      <c r="H1307" s="76">
        <f>APENs_summary!P1202</f>
        <v>0</v>
      </c>
      <c r="I1307" s="76">
        <f>APENs_summary!Q1202</f>
        <v>0</v>
      </c>
      <c r="J1307" s="76">
        <f>APENs_summary!R1202</f>
        <v>0</v>
      </c>
    </row>
    <row r="1308" spans="1:10" x14ac:dyDescent="0.2">
      <c r="A1308" s="13" t="s">
        <v>147</v>
      </c>
      <c r="B1308" s="272" t="s">
        <v>493</v>
      </c>
      <c r="C1308" s="272" t="str">
        <f>APENs_summary!C1203</f>
        <v>08045</v>
      </c>
      <c r="D1308" s="272" t="str">
        <f>APENs_summary!J1203</f>
        <v>31000301</v>
      </c>
      <c r="E1308" s="272" t="str">
        <f>APENs_summary!K1203</f>
        <v>Glycol Dehydrator</v>
      </c>
      <c r="F1308" s="76">
        <f>APENs_summary!N1203</f>
        <v>0</v>
      </c>
      <c r="G1308" s="76">
        <f>APENs_summary!O1203</f>
        <v>4.3</v>
      </c>
      <c r="H1308" s="76">
        <f>APENs_summary!P1203</f>
        <v>0</v>
      </c>
      <c r="I1308" s="76">
        <f>APENs_summary!Q1203</f>
        <v>0</v>
      </c>
      <c r="J1308" s="76">
        <f>APENs_summary!R1203</f>
        <v>0</v>
      </c>
    </row>
    <row r="1309" spans="1:10" x14ac:dyDescent="0.2">
      <c r="A1309" s="13" t="s">
        <v>147</v>
      </c>
      <c r="B1309" s="272" t="s">
        <v>493</v>
      </c>
      <c r="C1309" s="272" t="str">
        <f>APENs_summary!C1204</f>
        <v>08045</v>
      </c>
      <c r="D1309" s="272" t="str">
        <f>APENs_summary!J1204</f>
        <v>31000301</v>
      </c>
      <c r="E1309" s="272" t="str">
        <f>APENs_summary!K1204</f>
        <v>Glycol Dehydrator</v>
      </c>
      <c r="F1309" s="76">
        <f>APENs_summary!N1204</f>
        <v>0</v>
      </c>
      <c r="G1309" s="76">
        <f>APENs_summary!O1204</f>
        <v>3.1</v>
      </c>
      <c r="H1309" s="76">
        <f>APENs_summary!P1204</f>
        <v>0</v>
      </c>
      <c r="I1309" s="76">
        <f>APENs_summary!Q1204</f>
        <v>0</v>
      </c>
      <c r="J1309" s="76">
        <f>APENs_summary!R1204</f>
        <v>0</v>
      </c>
    </row>
    <row r="1310" spans="1:10" x14ac:dyDescent="0.2">
      <c r="A1310" s="13" t="s">
        <v>147</v>
      </c>
      <c r="B1310" s="272" t="s">
        <v>493</v>
      </c>
      <c r="C1310" s="272" t="str">
        <f>APENs_summary!C1205</f>
        <v>08045</v>
      </c>
      <c r="D1310" s="272" t="str">
        <f>APENs_summary!J1205</f>
        <v>31000301</v>
      </c>
      <c r="E1310" s="272" t="str">
        <f>APENs_summary!K1205</f>
        <v>Glycol Dehydrator</v>
      </c>
      <c r="F1310" s="76">
        <f>APENs_summary!N1205</f>
        <v>0</v>
      </c>
      <c r="G1310" s="76">
        <f>APENs_summary!O1205</f>
        <v>2.2000000000000002</v>
      </c>
      <c r="H1310" s="76">
        <f>APENs_summary!P1205</f>
        <v>0</v>
      </c>
      <c r="I1310" s="76">
        <f>APENs_summary!Q1205</f>
        <v>0</v>
      </c>
      <c r="J1310" s="76">
        <f>APENs_summary!R1205</f>
        <v>0</v>
      </c>
    </row>
    <row r="1311" spans="1:10" x14ac:dyDescent="0.2">
      <c r="A1311" s="13" t="s">
        <v>147</v>
      </c>
      <c r="B1311" s="272" t="s">
        <v>493</v>
      </c>
      <c r="C1311" s="272" t="str">
        <f>APENs_summary!C1206</f>
        <v>08045</v>
      </c>
      <c r="D1311" s="272" t="str">
        <f>APENs_summary!J1206</f>
        <v>31000304</v>
      </c>
      <c r="E1311" s="272" t="str">
        <f>APENs_summary!K1206</f>
        <v>Glycol Dehydrator</v>
      </c>
      <c r="F1311" s="76">
        <f>APENs_summary!N1206</f>
        <v>0</v>
      </c>
      <c r="G1311" s="76">
        <f>APENs_summary!O1206</f>
        <v>3.3</v>
      </c>
      <c r="H1311" s="76">
        <f>APENs_summary!P1206</f>
        <v>0</v>
      </c>
      <c r="I1311" s="76">
        <f>APENs_summary!Q1206</f>
        <v>0</v>
      </c>
      <c r="J1311" s="76">
        <f>APENs_summary!R1206</f>
        <v>0</v>
      </c>
    </row>
    <row r="1312" spans="1:10" x14ac:dyDescent="0.2">
      <c r="A1312" s="13" t="s">
        <v>147</v>
      </c>
      <c r="B1312" s="272" t="s">
        <v>493</v>
      </c>
      <c r="C1312" s="272" t="str">
        <f>APENs_summary!C1207</f>
        <v>08045</v>
      </c>
      <c r="D1312" s="272" t="str">
        <f>APENs_summary!J1207</f>
        <v>40400311</v>
      </c>
      <c r="E1312" s="272" t="str">
        <f>APENs_summary!K1207</f>
        <v>Condensate Tanks</v>
      </c>
      <c r="F1312" s="76">
        <f>APENs_summary!N1207</f>
        <v>0</v>
      </c>
      <c r="G1312" s="76">
        <f>APENs_summary!O1207</f>
        <v>2.0858737589929293</v>
      </c>
      <c r="H1312" s="76">
        <f>APENs_summary!P1207</f>
        <v>0</v>
      </c>
      <c r="I1312" s="76">
        <f>APENs_summary!Q1207</f>
        <v>0</v>
      </c>
      <c r="J1312" s="76">
        <f>APENs_summary!R1207</f>
        <v>0</v>
      </c>
    </row>
    <row r="1313" spans="1:10" x14ac:dyDescent="0.2">
      <c r="A1313" s="13" t="s">
        <v>147</v>
      </c>
      <c r="B1313" s="272" t="s">
        <v>493</v>
      </c>
      <c r="C1313" s="272" t="str">
        <f>APENs_summary!C1208</f>
        <v>08045</v>
      </c>
      <c r="D1313" s="272" t="str">
        <f>APENs_summary!J1208</f>
        <v>40400311</v>
      </c>
      <c r="E1313" s="272" t="str">
        <f>APENs_summary!K1208</f>
        <v>Condensate Tanks</v>
      </c>
      <c r="F1313" s="76">
        <f>APENs_summary!N1208</f>
        <v>0</v>
      </c>
      <c r="G1313" s="76">
        <f>APENs_summary!O1208</f>
        <v>4.0677828611821614</v>
      </c>
      <c r="H1313" s="76">
        <f>APENs_summary!P1208</f>
        <v>0</v>
      </c>
      <c r="I1313" s="76">
        <f>APENs_summary!Q1208</f>
        <v>0</v>
      </c>
      <c r="J1313" s="76">
        <f>APENs_summary!R1208</f>
        <v>0</v>
      </c>
    </row>
    <row r="1314" spans="1:10" x14ac:dyDescent="0.2">
      <c r="A1314" s="13" t="s">
        <v>147</v>
      </c>
      <c r="B1314" s="272" t="s">
        <v>493</v>
      </c>
      <c r="C1314" s="272" t="str">
        <f>APENs_summary!C1209</f>
        <v>08045</v>
      </c>
      <c r="D1314" s="272" t="str">
        <f>APENs_summary!J1209</f>
        <v>31000301</v>
      </c>
      <c r="E1314" s="272" t="str">
        <f>APENs_summary!K1209</f>
        <v>Glycol Dehydrator</v>
      </c>
      <c r="F1314" s="76">
        <f>APENs_summary!N1209</f>
        <v>0</v>
      </c>
      <c r="G1314" s="76">
        <f>APENs_summary!O1209</f>
        <v>2.4</v>
      </c>
      <c r="H1314" s="76">
        <f>APENs_summary!P1209</f>
        <v>0</v>
      </c>
      <c r="I1314" s="76">
        <f>APENs_summary!Q1209</f>
        <v>0</v>
      </c>
      <c r="J1314" s="76">
        <f>APENs_summary!R1209</f>
        <v>0</v>
      </c>
    </row>
    <row r="1315" spans="1:10" x14ac:dyDescent="0.2">
      <c r="A1315" s="13" t="s">
        <v>147</v>
      </c>
      <c r="B1315" s="272" t="s">
        <v>493</v>
      </c>
      <c r="C1315" s="272" t="str">
        <f>APENs_summary!C1210</f>
        <v>08045</v>
      </c>
      <c r="D1315" s="272" t="str">
        <f>APENs_summary!J1210</f>
        <v>40400311</v>
      </c>
      <c r="E1315" s="272" t="str">
        <f>APENs_summary!K1210</f>
        <v>Condensate Tanks</v>
      </c>
      <c r="F1315" s="76">
        <f>APENs_summary!N1210</f>
        <v>0</v>
      </c>
      <c r="G1315" s="76">
        <f>APENs_summary!O1210</f>
        <v>0</v>
      </c>
      <c r="H1315" s="76">
        <f>APENs_summary!P1210</f>
        <v>0</v>
      </c>
      <c r="I1315" s="76">
        <f>APENs_summary!Q1210</f>
        <v>0</v>
      </c>
      <c r="J1315" s="76">
        <f>APENs_summary!R1210</f>
        <v>0</v>
      </c>
    </row>
    <row r="1316" spans="1:10" x14ac:dyDescent="0.2">
      <c r="A1316" s="13" t="s">
        <v>147</v>
      </c>
      <c r="B1316" s="272" t="s">
        <v>493</v>
      </c>
      <c r="C1316" s="272" t="str">
        <f>APENs_summary!C1211</f>
        <v>08045</v>
      </c>
      <c r="D1316" s="272" t="str">
        <f>APENs_summary!J1211</f>
        <v>40400311</v>
      </c>
      <c r="E1316" s="272" t="str">
        <f>APENs_summary!K1211</f>
        <v>Condensate Tanks</v>
      </c>
      <c r="F1316" s="76">
        <f>APENs_summary!N1211</f>
        <v>0</v>
      </c>
      <c r="G1316" s="76">
        <f>APENs_summary!O1211</f>
        <v>0</v>
      </c>
      <c r="H1316" s="76">
        <f>APENs_summary!P1211</f>
        <v>0</v>
      </c>
      <c r="I1316" s="76">
        <f>APENs_summary!Q1211</f>
        <v>0</v>
      </c>
      <c r="J1316" s="76">
        <f>APENs_summary!R1211</f>
        <v>0</v>
      </c>
    </row>
    <row r="1317" spans="1:10" x14ac:dyDescent="0.2">
      <c r="A1317" s="13" t="s">
        <v>147</v>
      </c>
      <c r="B1317" s="272" t="s">
        <v>493</v>
      </c>
      <c r="C1317" s="272" t="str">
        <f>APENs_summary!C1212</f>
        <v>08045</v>
      </c>
      <c r="D1317" s="272" t="str">
        <f>APENs_summary!J1212</f>
        <v>40400311</v>
      </c>
      <c r="E1317" s="272" t="str">
        <f>APENs_summary!K1212</f>
        <v>Condensate Tanks</v>
      </c>
      <c r="F1317" s="76">
        <f>APENs_summary!N1212</f>
        <v>0</v>
      </c>
      <c r="G1317" s="76">
        <f>APENs_summary!O1212</f>
        <v>0</v>
      </c>
      <c r="H1317" s="76">
        <f>APENs_summary!P1212</f>
        <v>0</v>
      </c>
      <c r="I1317" s="76">
        <f>APENs_summary!Q1212</f>
        <v>0</v>
      </c>
      <c r="J1317" s="76">
        <f>APENs_summary!R1212</f>
        <v>0</v>
      </c>
    </row>
    <row r="1318" spans="1:10" x14ac:dyDescent="0.2">
      <c r="A1318" s="13" t="s">
        <v>147</v>
      </c>
      <c r="B1318" s="272" t="s">
        <v>493</v>
      </c>
      <c r="C1318" s="272" t="str">
        <f>APENs_summary!C1213</f>
        <v>08045</v>
      </c>
      <c r="D1318" s="272" t="str">
        <f>APENs_summary!J1213</f>
        <v>40400311</v>
      </c>
      <c r="E1318" s="272" t="str">
        <f>APENs_summary!K1213</f>
        <v>Condensate Tanks</v>
      </c>
      <c r="F1318" s="76">
        <f>APENs_summary!N1213</f>
        <v>0</v>
      </c>
      <c r="G1318" s="76">
        <f>APENs_summary!O1213</f>
        <v>0</v>
      </c>
      <c r="H1318" s="76">
        <f>APENs_summary!P1213</f>
        <v>0</v>
      </c>
      <c r="I1318" s="76">
        <f>APENs_summary!Q1213</f>
        <v>0</v>
      </c>
      <c r="J1318" s="76">
        <f>APENs_summary!R1213</f>
        <v>0</v>
      </c>
    </row>
    <row r="1319" spans="1:10" x14ac:dyDescent="0.2">
      <c r="A1319" s="13" t="s">
        <v>147</v>
      </c>
      <c r="B1319" s="272" t="s">
        <v>493</v>
      </c>
      <c r="C1319" s="272" t="str">
        <f>APENs_summary!C1214</f>
        <v>08045</v>
      </c>
      <c r="D1319" s="272" t="str">
        <f>APENs_summary!J1214</f>
        <v>40400311</v>
      </c>
      <c r="E1319" s="272" t="str">
        <f>APENs_summary!K1214</f>
        <v>Condensate Tanks</v>
      </c>
      <c r="F1319" s="76">
        <f>APENs_summary!N1214</f>
        <v>0</v>
      </c>
      <c r="G1319" s="76">
        <f>APENs_summary!O1214</f>
        <v>0.82327940706079517</v>
      </c>
      <c r="H1319" s="76">
        <f>APENs_summary!P1214</f>
        <v>0</v>
      </c>
      <c r="I1319" s="76">
        <f>APENs_summary!Q1214</f>
        <v>0</v>
      </c>
      <c r="J1319" s="76">
        <f>APENs_summary!R1214</f>
        <v>0</v>
      </c>
    </row>
    <row r="1320" spans="1:10" x14ac:dyDescent="0.2">
      <c r="A1320" s="13" t="s">
        <v>147</v>
      </c>
      <c r="B1320" s="272" t="s">
        <v>493</v>
      </c>
      <c r="C1320" s="272" t="str">
        <f>APENs_summary!C1215</f>
        <v>08045</v>
      </c>
      <c r="D1320" s="272" t="str">
        <f>APENs_summary!J1215</f>
        <v>40400311</v>
      </c>
      <c r="E1320" s="272" t="str">
        <f>APENs_summary!K1215</f>
        <v>Condensate Tanks</v>
      </c>
      <c r="F1320" s="76">
        <f>APENs_summary!N1215</f>
        <v>0</v>
      </c>
      <c r="G1320" s="76">
        <f>APENs_summary!O1215</f>
        <v>2.7044225841169403</v>
      </c>
      <c r="H1320" s="76">
        <f>APENs_summary!P1215</f>
        <v>0</v>
      </c>
      <c r="I1320" s="76">
        <f>APENs_summary!Q1215</f>
        <v>0</v>
      </c>
      <c r="J1320" s="76">
        <f>APENs_summary!R1215</f>
        <v>0</v>
      </c>
    </row>
    <row r="1321" spans="1:10" x14ac:dyDescent="0.2">
      <c r="A1321" s="13" t="s">
        <v>147</v>
      </c>
      <c r="B1321" s="272" t="s">
        <v>493</v>
      </c>
      <c r="C1321" s="272" t="str">
        <f>APENs_summary!C1216</f>
        <v>08045</v>
      </c>
      <c r="D1321" s="272" t="str">
        <f>APENs_summary!J1216</f>
        <v>40400311</v>
      </c>
      <c r="E1321" s="272" t="str">
        <f>APENs_summary!K1216</f>
        <v>Condensate Tanks</v>
      </c>
      <c r="F1321" s="76">
        <f>APENs_summary!N1216</f>
        <v>0</v>
      </c>
      <c r="G1321" s="76">
        <f>APENs_summary!O1216</f>
        <v>2.6763168152535859</v>
      </c>
      <c r="H1321" s="76">
        <f>APENs_summary!P1216</f>
        <v>0</v>
      </c>
      <c r="I1321" s="76">
        <f>APENs_summary!Q1216</f>
        <v>0</v>
      </c>
      <c r="J1321" s="76">
        <f>APENs_summary!R1216</f>
        <v>0</v>
      </c>
    </row>
    <row r="1322" spans="1:10" x14ac:dyDescent="0.2">
      <c r="A1322" s="13" t="s">
        <v>147</v>
      </c>
      <c r="B1322" s="272" t="s">
        <v>493</v>
      </c>
      <c r="C1322" s="272" t="str">
        <f>APENs_summary!C1217</f>
        <v>08045</v>
      </c>
      <c r="D1322" s="272" t="str">
        <f>APENs_summary!J1217</f>
        <v>40400311</v>
      </c>
      <c r="E1322" s="272" t="str">
        <f>APENs_summary!K1217</f>
        <v>Condensate Tanks</v>
      </c>
      <c r="F1322" s="76">
        <f>APENs_summary!N1217</f>
        <v>0</v>
      </c>
      <c r="G1322" s="76">
        <f>APENs_summary!O1217</f>
        <v>2.7966007170627361</v>
      </c>
      <c r="H1322" s="76">
        <f>APENs_summary!P1217</f>
        <v>0</v>
      </c>
      <c r="I1322" s="76">
        <f>APENs_summary!Q1217</f>
        <v>0</v>
      </c>
      <c r="J1322" s="76">
        <f>APENs_summary!R1217</f>
        <v>0</v>
      </c>
    </row>
    <row r="1323" spans="1:10" x14ac:dyDescent="0.2">
      <c r="A1323" s="13" t="s">
        <v>147</v>
      </c>
      <c r="B1323" s="272" t="s">
        <v>493</v>
      </c>
      <c r="C1323" s="272" t="str">
        <f>APENs_summary!C1218</f>
        <v>08045</v>
      </c>
      <c r="D1323" s="272" t="str">
        <f>APENs_summary!J1218</f>
        <v>40400311</v>
      </c>
      <c r="E1323" s="272" t="str">
        <f>APENs_summary!K1218</f>
        <v>Condensate Tanks</v>
      </c>
      <c r="F1323" s="76">
        <f>APENs_summary!N1218</f>
        <v>0</v>
      </c>
      <c r="G1323" s="76">
        <f>APENs_summary!O1218</f>
        <v>1.1902146758516208</v>
      </c>
      <c r="H1323" s="76">
        <f>APENs_summary!P1218</f>
        <v>0</v>
      </c>
      <c r="I1323" s="76">
        <f>APENs_summary!Q1218</f>
        <v>0</v>
      </c>
      <c r="J1323" s="76">
        <f>APENs_summary!R1218</f>
        <v>0</v>
      </c>
    </row>
    <row r="1324" spans="1:10" x14ac:dyDescent="0.2">
      <c r="A1324" s="13" t="s">
        <v>147</v>
      </c>
      <c r="B1324" s="272" t="s">
        <v>493</v>
      </c>
      <c r="C1324" s="272" t="str">
        <f>APENs_summary!C1219</f>
        <v>08045</v>
      </c>
      <c r="D1324" s="272" t="str">
        <f>APENs_summary!J1219</f>
        <v>40400311</v>
      </c>
      <c r="E1324" s="272" t="str">
        <f>APENs_summary!K1219</f>
        <v>Condensate Tanks</v>
      </c>
      <c r="F1324" s="76">
        <f>APENs_summary!N1219</f>
        <v>0</v>
      </c>
      <c r="G1324" s="76">
        <f>APENs_summary!O1219</f>
        <v>5.3198289300137676</v>
      </c>
      <c r="H1324" s="76">
        <f>APENs_summary!P1219</f>
        <v>0</v>
      </c>
      <c r="I1324" s="76">
        <f>APENs_summary!Q1219</f>
        <v>0</v>
      </c>
      <c r="J1324" s="76">
        <f>APENs_summary!R1219</f>
        <v>0</v>
      </c>
    </row>
    <row r="1325" spans="1:10" x14ac:dyDescent="0.2">
      <c r="A1325" s="13" t="s">
        <v>147</v>
      </c>
      <c r="B1325" s="272" t="s">
        <v>493</v>
      </c>
      <c r="C1325" s="272" t="str">
        <f>APENs_summary!C1220</f>
        <v>08045</v>
      </c>
      <c r="D1325" s="272" t="str">
        <f>APENs_summary!J1220</f>
        <v>40400311</v>
      </c>
      <c r="E1325" s="272" t="str">
        <f>APENs_summary!K1220</f>
        <v>Condensate Tanks</v>
      </c>
      <c r="F1325" s="76">
        <f>APENs_summary!N1220</f>
        <v>0</v>
      </c>
      <c r="G1325" s="76">
        <f>APENs_summary!O1220</f>
        <v>0</v>
      </c>
      <c r="H1325" s="76">
        <f>APENs_summary!P1220</f>
        <v>0</v>
      </c>
      <c r="I1325" s="76">
        <f>APENs_summary!Q1220</f>
        <v>0</v>
      </c>
      <c r="J1325" s="76">
        <f>APENs_summary!R1220</f>
        <v>0</v>
      </c>
    </row>
    <row r="1326" spans="1:10" x14ac:dyDescent="0.2">
      <c r="A1326" s="13" t="s">
        <v>147</v>
      </c>
      <c r="B1326" s="272" t="s">
        <v>493</v>
      </c>
      <c r="C1326" s="272" t="str">
        <f>APENs_summary!C1221</f>
        <v>08045</v>
      </c>
      <c r="D1326" s="272" t="str">
        <f>APENs_summary!J1221</f>
        <v>40400311</v>
      </c>
      <c r="E1326" s="272" t="str">
        <f>APENs_summary!K1221</f>
        <v>Condensate Tanks</v>
      </c>
      <c r="F1326" s="76">
        <f>APENs_summary!N1221</f>
        <v>0</v>
      </c>
      <c r="G1326" s="76">
        <f>APENs_summary!O1221</f>
        <v>0</v>
      </c>
      <c r="H1326" s="76">
        <f>APENs_summary!P1221</f>
        <v>0</v>
      </c>
      <c r="I1326" s="76">
        <f>APENs_summary!Q1221</f>
        <v>0</v>
      </c>
      <c r="J1326" s="76">
        <f>APENs_summary!R1221</f>
        <v>0</v>
      </c>
    </row>
    <row r="1327" spans="1:10" x14ac:dyDescent="0.2">
      <c r="A1327" s="13" t="s">
        <v>147</v>
      </c>
      <c r="B1327" s="272" t="s">
        <v>493</v>
      </c>
      <c r="C1327" s="272" t="str">
        <f>APENs_summary!C1222</f>
        <v>08045</v>
      </c>
      <c r="D1327" s="272" t="str">
        <f>APENs_summary!J1222</f>
        <v>40400311</v>
      </c>
      <c r="E1327" s="272" t="str">
        <f>APENs_summary!K1222</f>
        <v>Condensate Tanks</v>
      </c>
      <c r="F1327" s="76">
        <f>APENs_summary!N1222</f>
        <v>0</v>
      </c>
      <c r="G1327" s="76">
        <f>APENs_summary!O1222</f>
        <v>4.5498195725354389</v>
      </c>
      <c r="H1327" s="76">
        <f>APENs_summary!P1222</f>
        <v>0</v>
      </c>
      <c r="I1327" s="76">
        <f>APENs_summary!Q1222</f>
        <v>0</v>
      </c>
      <c r="J1327" s="76">
        <f>APENs_summary!R1222</f>
        <v>0</v>
      </c>
    </row>
    <row r="1328" spans="1:10" x14ac:dyDescent="0.2">
      <c r="A1328" s="13" t="s">
        <v>147</v>
      </c>
      <c r="B1328" s="272" t="s">
        <v>493</v>
      </c>
      <c r="C1328" s="272" t="str">
        <f>APENs_summary!C1223</f>
        <v>08045</v>
      </c>
      <c r="D1328" s="272" t="str">
        <f>APENs_summary!J1223</f>
        <v>40400311</v>
      </c>
      <c r="E1328" s="272" t="str">
        <f>APENs_summary!K1223</f>
        <v>Condensate Tanks</v>
      </c>
      <c r="F1328" s="76">
        <f>APENs_summary!N1223</f>
        <v>0</v>
      </c>
      <c r="G1328" s="76">
        <f>APENs_summary!O1223</f>
        <v>0</v>
      </c>
      <c r="H1328" s="76">
        <f>APENs_summary!P1223</f>
        <v>0</v>
      </c>
      <c r="I1328" s="76">
        <f>APENs_summary!Q1223</f>
        <v>0</v>
      </c>
      <c r="J1328" s="76">
        <f>APENs_summary!R1223</f>
        <v>0</v>
      </c>
    </row>
    <row r="1329" spans="1:10" x14ac:dyDescent="0.2">
      <c r="A1329" s="13" t="s">
        <v>147</v>
      </c>
      <c r="B1329" s="272" t="s">
        <v>493</v>
      </c>
      <c r="C1329" s="272" t="str">
        <f>APENs_summary!C1224</f>
        <v>08045</v>
      </c>
      <c r="D1329" s="272" t="str">
        <f>APENs_summary!J1224</f>
        <v>40400311</v>
      </c>
      <c r="E1329" s="272" t="str">
        <f>APENs_summary!K1224</f>
        <v>Condensate Tanks</v>
      </c>
      <c r="F1329" s="76">
        <f>APENs_summary!N1224</f>
        <v>0</v>
      </c>
      <c r="G1329" s="76">
        <f>APENs_summary!O1224</f>
        <v>0</v>
      </c>
      <c r="H1329" s="76">
        <f>APENs_summary!P1224</f>
        <v>0</v>
      </c>
      <c r="I1329" s="76">
        <f>APENs_summary!Q1224</f>
        <v>0</v>
      </c>
      <c r="J1329" s="76">
        <f>APENs_summary!R1224</f>
        <v>0</v>
      </c>
    </row>
    <row r="1330" spans="1:10" x14ac:dyDescent="0.2">
      <c r="A1330" s="13" t="s">
        <v>147</v>
      </c>
      <c r="B1330" s="272" t="s">
        <v>493</v>
      </c>
      <c r="C1330" s="272" t="str">
        <f>APENs_summary!C1225</f>
        <v>08045</v>
      </c>
      <c r="D1330" s="272" t="str">
        <f>APENs_summary!J1225</f>
        <v>40400311</v>
      </c>
      <c r="E1330" s="272" t="str">
        <f>APENs_summary!K1225</f>
        <v>Condensate Tanks</v>
      </c>
      <c r="F1330" s="76">
        <f>APENs_summary!N1225</f>
        <v>0</v>
      </c>
      <c r="G1330" s="76">
        <f>APENs_summary!O1225</f>
        <v>1.3337796635421835</v>
      </c>
      <c r="H1330" s="76">
        <f>APENs_summary!P1225</f>
        <v>0</v>
      </c>
      <c r="I1330" s="76">
        <f>APENs_summary!Q1225</f>
        <v>0</v>
      </c>
      <c r="J1330" s="76">
        <f>APENs_summary!R1225</f>
        <v>0</v>
      </c>
    </row>
    <row r="1331" spans="1:10" x14ac:dyDescent="0.2">
      <c r="A1331" s="13" t="s">
        <v>147</v>
      </c>
      <c r="B1331" s="272" t="s">
        <v>493</v>
      </c>
      <c r="C1331" s="272" t="str">
        <f>APENs_summary!C1226</f>
        <v>08045</v>
      </c>
      <c r="D1331" s="272" t="str">
        <f>APENs_summary!J1226</f>
        <v>40400311</v>
      </c>
      <c r="E1331" s="272" t="str">
        <f>APENs_summary!K1226</f>
        <v>Condensate Tanks</v>
      </c>
      <c r="F1331" s="76">
        <f>APENs_summary!N1226</f>
        <v>0</v>
      </c>
      <c r="G1331" s="76">
        <f>APENs_summary!O1226</f>
        <v>2.9223520689541198</v>
      </c>
      <c r="H1331" s="76">
        <f>APENs_summary!P1226</f>
        <v>0</v>
      </c>
      <c r="I1331" s="76">
        <f>APENs_summary!Q1226</f>
        <v>0</v>
      </c>
      <c r="J1331" s="76">
        <f>APENs_summary!R1226</f>
        <v>0</v>
      </c>
    </row>
    <row r="1332" spans="1:10" x14ac:dyDescent="0.2">
      <c r="A1332" s="13" t="s">
        <v>147</v>
      </c>
      <c r="B1332" s="272" t="s">
        <v>493</v>
      </c>
      <c r="C1332" s="272" t="str">
        <f>APENs_summary!C1227</f>
        <v>08045</v>
      </c>
      <c r="D1332" s="272" t="str">
        <f>APENs_summary!J1227</f>
        <v>40400311</v>
      </c>
      <c r="E1332" s="272" t="str">
        <f>APENs_summary!K1227</f>
        <v>Condensate Tanks</v>
      </c>
      <c r="F1332" s="76">
        <f>APENs_summary!N1227</f>
        <v>0</v>
      </c>
      <c r="G1332" s="76">
        <f>APENs_summary!O1227</f>
        <v>4.929687547750782</v>
      </c>
      <c r="H1332" s="76">
        <f>APENs_summary!P1227</f>
        <v>0</v>
      </c>
      <c r="I1332" s="76">
        <f>APENs_summary!Q1227</f>
        <v>0</v>
      </c>
      <c r="J1332" s="76">
        <f>APENs_summary!R1227</f>
        <v>0</v>
      </c>
    </row>
    <row r="1333" spans="1:10" x14ac:dyDescent="0.2">
      <c r="A1333" s="13" t="s">
        <v>147</v>
      </c>
      <c r="B1333" s="272" t="s">
        <v>493</v>
      </c>
      <c r="C1333" s="272" t="str">
        <f>APENs_summary!C1228</f>
        <v>08045</v>
      </c>
      <c r="D1333" s="272" t="str">
        <f>APENs_summary!J1228</f>
        <v>40400311</v>
      </c>
      <c r="E1333" s="272" t="str">
        <f>APENs_summary!K1228</f>
        <v>Condensate Tanks</v>
      </c>
      <c r="F1333" s="76">
        <f>APENs_summary!N1228</f>
        <v>0</v>
      </c>
      <c r="G1333" s="76">
        <f>APENs_summary!O1228</f>
        <v>5.1640066026700957</v>
      </c>
      <c r="H1333" s="76">
        <f>APENs_summary!P1228</f>
        <v>0</v>
      </c>
      <c r="I1333" s="76">
        <f>APENs_summary!Q1228</f>
        <v>0</v>
      </c>
      <c r="J1333" s="76">
        <f>APENs_summary!R1228</f>
        <v>0</v>
      </c>
    </row>
    <row r="1334" spans="1:10" x14ac:dyDescent="0.2">
      <c r="A1334" s="13" t="s">
        <v>147</v>
      </c>
      <c r="B1334" s="272" t="s">
        <v>493</v>
      </c>
      <c r="C1334" s="272" t="str">
        <f>APENs_summary!C1229</f>
        <v>08045</v>
      </c>
      <c r="D1334" s="272" t="str">
        <f>APENs_summary!J1229</f>
        <v>40400311</v>
      </c>
      <c r="E1334" s="272" t="str">
        <f>APENs_summary!K1229</f>
        <v>Condensate Tanks</v>
      </c>
      <c r="F1334" s="76">
        <f>APENs_summary!N1229</f>
        <v>0</v>
      </c>
      <c r="G1334" s="76">
        <f>APENs_summary!O1229</f>
        <v>9.2716676778895515E-2</v>
      </c>
      <c r="H1334" s="76">
        <f>APENs_summary!P1229</f>
        <v>0</v>
      </c>
      <c r="I1334" s="76">
        <f>APENs_summary!Q1229</f>
        <v>0</v>
      </c>
      <c r="J1334" s="76">
        <f>APENs_summary!R1229</f>
        <v>0</v>
      </c>
    </row>
    <row r="1335" spans="1:10" x14ac:dyDescent="0.2">
      <c r="A1335" s="13" t="s">
        <v>147</v>
      </c>
      <c r="B1335" s="272" t="s">
        <v>493</v>
      </c>
      <c r="C1335" s="272" t="str">
        <f>APENs_summary!C1230</f>
        <v>08045</v>
      </c>
      <c r="D1335" s="272" t="str">
        <f>APENs_summary!J1230</f>
        <v>40400311</v>
      </c>
      <c r="E1335" s="272" t="str">
        <f>APENs_summary!K1230</f>
        <v>Condensate Tanks</v>
      </c>
      <c r="F1335" s="76">
        <f>APENs_summary!N1230</f>
        <v>0</v>
      </c>
      <c r="G1335" s="76">
        <f>APENs_summary!O1230</f>
        <v>0.12622872862668907</v>
      </c>
      <c r="H1335" s="76">
        <f>APENs_summary!P1230</f>
        <v>0</v>
      </c>
      <c r="I1335" s="76">
        <f>APENs_summary!Q1230</f>
        <v>0</v>
      </c>
      <c r="J1335" s="76">
        <f>APENs_summary!R1230</f>
        <v>0</v>
      </c>
    </row>
    <row r="1336" spans="1:10" x14ac:dyDescent="0.2">
      <c r="A1336" s="13" t="s">
        <v>147</v>
      </c>
      <c r="B1336" s="272" t="s">
        <v>493</v>
      </c>
      <c r="C1336" s="272" t="str">
        <f>APENs_summary!C1231</f>
        <v>08045</v>
      </c>
      <c r="D1336" s="272" t="str">
        <f>APENs_summary!J1231</f>
        <v>40400311</v>
      </c>
      <c r="E1336" s="272" t="str">
        <f>APENs_summary!K1231</f>
        <v>Condensate Tanks</v>
      </c>
      <c r="F1336" s="76">
        <f>APENs_summary!N1231</f>
        <v>0</v>
      </c>
      <c r="G1336" s="76">
        <f>APENs_summary!O1231</f>
        <v>0.1343922644568116</v>
      </c>
      <c r="H1336" s="76">
        <f>APENs_summary!P1231</f>
        <v>0</v>
      </c>
      <c r="I1336" s="76">
        <f>APENs_summary!Q1231</f>
        <v>0</v>
      </c>
      <c r="J1336" s="76">
        <f>APENs_summary!R1231</f>
        <v>0</v>
      </c>
    </row>
    <row r="1337" spans="1:10" x14ac:dyDescent="0.2">
      <c r="A1337" s="13" t="s">
        <v>147</v>
      </c>
      <c r="B1337" s="272" t="s">
        <v>493</v>
      </c>
      <c r="C1337" s="272" t="str">
        <f>APENs_summary!C1232</f>
        <v>08045</v>
      </c>
      <c r="D1337" s="272" t="str">
        <f>APENs_summary!J1232</f>
        <v>40400311</v>
      </c>
      <c r="E1337" s="272" t="str">
        <f>APENs_summary!K1232</f>
        <v>Condensate Tanks</v>
      </c>
      <c r="F1337" s="76">
        <f>APENs_summary!N1232</f>
        <v>0</v>
      </c>
      <c r="G1337" s="76">
        <f>APENs_summary!O1232</f>
        <v>3.2121269233125265</v>
      </c>
      <c r="H1337" s="76">
        <f>APENs_summary!P1232</f>
        <v>0</v>
      </c>
      <c r="I1337" s="76">
        <f>APENs_summary!Q1232</f>
        <v>0</v>
      </c>
      <c r="J1337" s="76">
        <f>APENs_summary!R1232</f>
        <v>0</v>
      </c>
    </row>
    <row r="1338" spans="1:10" x14ac:dyDescent="0.2">
      <c r="A1338" s="13" t="s">
        <v>147</v>
      </c>
      <c r="B1338" s="272" t="s">
        <v>493</v>
      </c>
      <c r="C1338" s="272" t="str">
        <f>APENs_summary!C1233</f>
        <v>08045</v>
      </c>
      <c r="D1338" s="272" t="str">
        <f>APENs_summary!J1233</f>
        <v>40400311</v>
      </c>
      <c r="E1338" s="272" t="str">
        <f>APENs_summary!K1233</f>
        <v>Condensate Tanks</v>
      </c>
      <c r="F1338" s="76">
        <f>APENs_summary!N1233</f>
        <v>0</v>
      </c>
      <c r="G1338" s="76">
        <f>APENs_summary!O1233</f>
        <v>1.3586066709343484E-2</v>
      </c>
      <c r="H1338" s="76">
        <f>APENs_summary!P1233</f>
        <v>0</v>
      </c>
      <c r="I1338" s="76">
        <f>APENs_summary!Q1233</f>
        <v>0</v>
      </c>
      <c r="J1338" s="76">
        <f>APENs_summary!R1233</f>
        <v>0</v>
      </c>
    </row>
    <row r="1339" spans="1:10" x14ac:dyDescent="0.2">
      <c r="A1339" s="13" t="s">
        <v>147</v>
      </c>
      <c r="B1339" s="272" t="s">
        <v>493</v>
      </c>
      <c r="C1339" s="272" t="str">
        <f>APENs_summary!C1234</f>
        <v>08045</v>
      </c>
      <c r="D1339" s="272" t="str">
        <f>APENs_summary!J1234</f>
        <v>40400311</v>
      </c>
      <c r="E1339" s="272" t="str">
        <f>APENs_summary!K1234</f>
        <v>Condensate Tanks</v>
      </c>
      <c r="F1339" s="76">
        <f>APENs_summary!N1234</f>
        <v>0</v>
      </c>
      <c r="G1339" s="76">
        <f>APENs_summary!O1234</f>
        <v>3.5712676585798673</v>
      </c>
      <c r="H1339" s="76">
        <f>APENs_summary!P1234</f>
        <v>0</v>
      </c>
      <c r="I1339" s="76">
        <f>APENs_summary!Q1234</f>
        <v>0</v>
      </c>
      <c r="J1339" s="76">
        <f>APENs_summary!R1234</f>
        <v>0</v>
      </c>
    </row>
    <row r="1340" spans="1:10" x14ac:dyDescent="0.2">
      <c r="A1340" s="13" t="s">
        <v>147</v>
      </c>
      <c r="B1340" s="272" t="s">
        <v>493</v>
      </c>
      <c r="C1340" s="272" t="str">
        <f>APENs_summary!C1235</f>
        <v>08045</v>
      </c>
      <c r="D1340" s="272" t="str">
        <f>APENs_summary!J1235</f>
        <v>40400311</v>
      </c>
      <c r="E1340" s="272" t="str">
        <f>APENs_summary!K1235</f>
        <v>Condensate Tanks</v>
      </c>
      <c r="F1340" s="76">
        <f>APENs_summary!N1235</f>
        <v>0</v>
      </c>
      <c r="G1340" s="76">
        <f>APENs_summary!O1235</f>
        <v>6.1208103670610612</v>
      </c>
      <c r="H1340" s="76">
        <f>APENs_summary!P1235</f>
        <v>0</v>
      </c>
      <c r="I1340" s="76">
        <f>APENs_summary!Q1235</f>
        <v>0</v>
      </c>
      <c r="J1340" s="76">
        <f>APENs_summary!R1235</f>
        <v>0</v>
      </c>
    </row>
    <row r="1341" spans="1:10" x14ac:dyDescent="0.2">
      <c r="A1341" s="13" t="s">
        <v>147</v>
      </c>
      <c r="B1341" s="272" t="s">
        <v>493</v>
      </c>
      <c r="C1341" s="272" t="str">
        <f>APENs_summary!C1236</f>
        <v>08045</v>
      </c>
      <c r="D1341" s="272" t="str">
        <f>APENs_summary!J1236</f>
        <v>40400311</v>
      </c>
      <c r="E1341" s="272" t="str">
        <f>APENs_summary!K1236</f>
        <v>Condensate Tanks</v>
      </c>
      <c r="F1341" s="76">
        <f>APENs_summary!N1236</f>
        <v>0</v>
      </c>
      <c r="G1341" s="76">
        <f>APENs_summary!O1236</f>
        <v>2.260790609003795</v>
      </c>
      <c r="H1341" s="76">
        <f>APENs_summary!P1236</f>
        <v>0</v>
      </c>
      <c r="I1341" s="76">
        <f>APENs_summary!Q1236</f>
        <v>0</v>
      </c>
      <c r="J1341" s="76">
        <f>APENs_summary!R1236</f>
        <v>0</v>
      </c>
    </row>
    <row r="1342" spans="1:10" x14ac:dyDescent="0.2">
      <c r="A1342" s="13" t="s">
        <v>147</v>
      </c>
      <c r="B1342" s="272" t="s">
        <v>493</v>
      </c>
      <c r="C1342" s="272" t="str">
        <f>APENs_summary!C1237</f>
        <v>08045</v>
      </c>
      <c r="D1342" s="272" t="str">
        <f>APENs_summary!J1237</f>
        <v>40400311</v>
      </c>
      <c r="E1342" s="272" t="str">
        <f>APENs_summary!K1237</f>
        <v>Condensate Tanks</v>
      </c>
      <c r="F1342" s="76">
        <f>APENs_summary!N1237</f>
        <v>0</v>
      </c>
      <c r="G1342" s="76">
        <f>APENs_summary!O1237</f>
        <v>0</v>
      </c>
      <c r="H1342" s="76">
        <f>APENs_summary!P1237</f>
        <v>0</v>
      </c>
      <c r="I1342" s="76">
        <f>APENs_summary!Q1237</f>
        <v>0</v>
      </c>
      <c r="J1342" s="76">
        <f>APENs_summary!R1237</f>
        <v>0</v>
      </c>
    </row>
    <row r="1343" spans="1:10" x14ac:dyDescent="0.2">
      <c r="A1343" s="13" t="s">
        <v>147</v>
      </c>
      <c r="B1343" s="272" t="s">
        <v>493</v>
      </c>
      <c r="C1343" s="272" t="str">
        <f>APENs_summary!C1238</f>
        <v>08045</v>
      </c>
      <c r="D1343" s="272" t="str">
        <f>APENs_summary!J1238</f>
        <v>40400311</v>
      </c>
      <c r="E1343" s="272" t="str">
        <f>APENs_summary!K1238</f>
        <v>Condensate Tanks</v>
      </c>
      <c r="F1343" s="76">
        <f>APENs_summary!N1238</f>
        <v>0</v>
      </c>
      <c r="G1343" s="76">
        <f>APENs_summary!O1238</f>
        <v>0</v>
      </c>
      <c r="H1343" s="76">
        <f>APENs_summary!P1238</f>
        <v>0</v>
      </c>
      <c r="I1343" s="76">
        <f>APENs_summary!Q1238</f>
        <v>0</v>
      </c>
      <c r="J1343" s="76">
        <f>APENs_summary!R1238</f>
        <v>0</v>
      </c>
    </row>
    <row r="1344" spans="1:10" x14ac:dyDescent="0.2">
      <c r="A1344" s="13" t="s">
        <v>147</v>
      </c>
      <c r="B1344" s="272" t="s">
        <v>493</v>
      </c>
      <c r="C1344" s="272" t="str">
        <f>APENs_summary!C1239</f>
        <v>08045</v>
      </c>
      <c r="D1344" s="272" t="str">
        <f>APENs_summary!J1239</f>
        <v>40400311</v>
      </c>
      <c r="E1344" s="272" t="str">
        <f>APENs_summary!K1239</f>
        <v>Condensate Tanks</v>
      </c>
      <c r="F1344" s="76">
        <f>APENs_summary!N1239</f>
        <v>0</v>
      </c>
      <c r="G1344" s="76">
        <f>APENs_summary!O1239</f>
        <v>6.2493774557447956</v>
      </c>
      <c r="H1344" s="76">
        <f>APENs_summary!P1239</f>
        <v>0</v>
      </c>
      <c r="I1344" s="76">
        <f>APENs_summary!Q1239</f>
        <v>0</v>
      </c>
      <c r="J1344" s="76">
        <f>APENs_summary!R1239</f>
        <v>0</v>
      </c>
    </row>
    <row r="1345" spans="1:10" x14ac:dyDescent="0.2">
      <c r="A1345" s="13" t="s">
        <v>147</v>
      </c>
      <c r="B1345" s="272" t="s">
        <v>493</v>
      </c>
      <c r="C1345" s="272" t="str">
        <f>APENs_summary!C1240</f>
        <v>08045</v>
      </c>
      <c r="D1345" s="272" t="str">
        <f>APENs_summary!J1240</f>
        <v>40400311</v>
      </c>
      <c r="E1345" s="272" t="str">
        <f>APENs_summary!K1240</f>
        <v>Condensate Tanks</v>
      </c>
      <c r="F1345" s="76">
        <f>APENs_summary!N1240</f>
        <v>0</v>
      </c>
      <c r="G1345" s="76">
        <f>APENs_summary!O1240</f>
        <v>1.9956591924010423</v>
      </c>
      <c r="H1345" s="76">
        <f>APENs_summary!P1240</f>
        <v>0</v>
      </c>
      <c r="I1345" s="76">
        <f>APENs_summary!Q1240</f>
        <v>0</v>
      </c>
      <c r="J1345" s="76">
        <f>APENs_summary!R1240</f>
        <v>0</v>
      </c>
    </row>
    <row r="1346" spans="1:10" x14ac:dyDescent="0.2">
      <c r="A1346" s="13" t="s">
        <v>147</v>
      </c>
      <c r="B1346" s="272" t="s">
        <v>493</v>
      </c>
      <c r="C1346" s="272" t="str">
        <f>APENs_summary!C1241</f>
        <v>08045</v>
      </c>
      <c r="D1346" s="272" t="str">
        <f>APENs_summary!J1241</f>
        <v>40400311</v>
      </c>
      <c r="E1346" s="272" t="str">
        <f>APENs_summary!K1241</f>
        <v>Condensate Tanks</v>
      </c>
      <c r="F1346" s="76">
        <f>APENs_summary!N1241</f>
        <v>0</v>
      </c>
      <c r="G1346" s="76">
        <f>APENs_summary!O1241</f>
        <v>2.1924912225765274</v>
      </c>
      <c r="H1346" s="76">
        <f>APENs_summary!P1241</f>
        <v>0</v>
      </c>
      <c r="I1346" s="76">
        <f>APENs_summary!Q1241</f>
        <v>0</v>
      </c>
      <c r="J1346" s="76">
        <f>APENs_summary!R1241</f>
        <v>0</v>
      </c>
    </row>
    <row r="1347" spans="1:10" x14ac:dyDescent="0.2">
      <c r="A1347" s="13" t="s">
        <v>147</v>
      </c>
      <c r="B1347" s="272" t="s">
        <v>493</v>
      </c>
      <c r="C1347" s="272" t="str">
        <f>APENs_summary!C1242</f>
        <v>08045</v>
      </c>
      <c r="D1347" s="272" t="str">
        <f>APENs_summary!J1242</f>
        <v>40400311</v>
      </c>
      <c r="E1347" s="272" t="str">
        <f>APENs_summary!K1242</f>
        <v>Condensate Tanks</v>
      </c>
      <c r="F1347" s="76">
        <f>APENs_summary!N1242</f>
        <v>0</v>
      </c>
      <c r="G1347" s="76">
        <f>APENs_summary!O1242</f>
        <v>1.9956591924010423</v>
      </c>
      <c r="H1347" s="76">
        <f>APENs_summary!P1242</f>
        <v>0</v>
      </c>
      <c r="I1347" s="76">
        <f>APENs_summary!Q1242</f>
        <v>0</v>
      </c>
      <c r="J1347" s="76">
        <f>APENs_summary!R1242</f>
        <v>0</v>
      </c>
    </row>
    <row r="1348" spans="1:10" x14ac:dyDescent="0.2">
      <c r="A1348" s="13" t="s">
        <v>147</v>
      </c>
      <c r="B1348" s="272" t="s">
        <v>493</v>
      </c>
      <c r="C1348" s="272" t="str">
        <f>APENs_summary!C1243</f>
        <v>08045</v>
      </c>
      <c r="D1348" s="272" t="str">
        <f>APENs_summary!J1243</f>
        <v>40400311</v>
      </c>
      <c r="E1348" s="272" t="str">
        <f>APENs_summary!K1243</f>
        <v>Condensate Tanks</v>
      </c>
      <c r="F1348" s="76">
        <f>APENs_summary!N1243</f>
        <v>0</v>
      </c>
      <c r="G1348" s="76">
        <f>APENs_summary!O1243</f>
        <v>3.4801014139580415</v>
      </c>
      <c r="H1348" s="76">
        <f>APENs_summary!P1243</f>
        <v>0</v>
      </c>
      <c r="I1348" s="76">
        <f>APENs_summary!Q1243</f>
        <v>0</v>
      </c>
      <c r="J1348" s="76">
        <f>APENs_summary!R1243</f>
        <v>0</v>
      </c>
    </row>
    <row r="1349" spans="1:10" x14ac:dyDescent="0.2">
      <c r="A1349" s="13" t="s">
        <v>147</v>
      </c>
      <c r="B1349" s="272" t="s">
        <v>493</v>
      </c>
      <c r="C1349" s="272" t="str">
        <f>APENs_summary!C1244</f>
        <v>08045</v>
      </c>
      <c r="D1349" s="272" t="str">
        <f>APENs_summary!J1244</f>
        <v>40400311</v>
      </c>
      <c r="E1349" s="272" t="str">
        <f>APENs_summary!K1244</f>
        <v>Condensate Tanks</v>
      </c>
      <c r="F1349" s="76">
        <f>APENs_summary!N1244</f>
        <v>0</v>
      </c>
      <c r="G1349" s="76">
        <f>APENs_summary!O1244</f>
        <v>4.3904504419802963</v>
      </c>
      <c r="H1349" s="76">
        <f>APENs_summary!P1244</f>
        <v>0</v>
      </c>
      <c r="I1349" s="76">
        <f>APENs_summary!Q1244</f>
        <v>0</v>
      </c>
      <c r="J1349" s="76">
        <f>APENs_summary!R1244</f>
        <v>0</v>
      </c>
    </row>
    <row r="1350" spans="1:10" x14ac:dyDescent="0.2">
      <c r="A1350" s="13" t="s">
        <v>147</v>
      </c>
      <c r="B1350" s="272" t="s">
        <v>493</v>
      </c>
      <c r="C1350" s="272" t="str">
        <f>APENs_summary!C1245</f>
        <v>08045</v>
      </c>
      <c r="D1350" s="272" t="str">
        <f>APENs_summary!J1245</f>
        <v>40400311</v>
      </c>
      <c r="E1350" s="272" t="str">
        <f>APENs_summary!K1245</f>
        <v>Condensate Tanks</v>
      </c>
      <c r="F1350" s="76">
        <f>APENs_summary!N1245</f>
        <v>0</v>
      </c>
      <c r="G1350" s="76">
        <f>APENs_summary!O1245</f>
        <v>3.1930548171906694</v>
      </c>
      <c r="H1350" s="76">
        <f>APENs_summary!P1245</f>
        <v>0</v>
      </c>
      <c r="I1350" s="76">
        <f>APENs_summary!Q1245</f>
        <v>0</v>
      </c>
      <c r="J1350" s="76">
        <f>APENs_summary!R1245</f>
        <v>0</v>
      </c>
    </row>
    <row r="1351" spans="1:10" x14ac:dyDescent="0.2">
      <c r="A1351" s="13" t="s">
        <v>147</v>
      </c>
      <c r="B1351" s="272" t="s">
        <v>493</v>
      </c>
      <c r="C1351" s="272" t="str">
        <f>APENs_summary!C1246</f>
        <v>08045</v>
      </c>
      <c r="D1351" s="272" t="str">
        <f>APENs_summary!J1246</f>
        <v>40400311</v>
      </c>
      <c r="E1351" s="272" t="str">
        <f>APENs_summary!K1246</f>
        <v>Condensate Tanks</v>
      </c>
      <c r="F1351" s="76">
        <f>APENs_summary!N1246</f>
        <v>0</v>
      </c>
      <c r="G1351" s="76">
        <f>APENs_summary!O1246</f>
        <v>3.5322160546518799</v>
      </c>
      <c r="H1351" s="76">
        <f>APENs_summary!P1246</f>
        <v>0</v>
      </c>
      <c r="I1351" s="76">
        <f>APENs_summary!Q1246</f>
        <v>0</v>
      </c>
      <c r="J1351" s="76">
        <f>APENs_summary!R1246</f>
        <v>0</v>
      </c>
    </row>
    <row r="1352" spans="1:10" x14ac:dyDescent="0.2">
      <c r="A1352" s="13" t="s">
        <v>147</v>
      </c>
      <c r="B1352" s="272" t="s">
        <v>493</v>
      </c>
      <c r="C1352" s="272" t="str">
        <f>APENs_summary!C1247</f>
        <v>08045</v>
      </c>
      <c r="D1352" s="272" t="str">
        <f>APENs_summary!J1247</f>
        <v>40400311</v>
      </c>
      <c r="E1352" s="272" t="str">
        <f>APENs_summary!K1247</f>
        <v>Condensate Tanks</v>
      </c>
      <c r="F1352" s="76">
        <f>APENs_summary!N1247</f>
        <v>0</v>
      </c>
      <c r="G1352" s="76">
        <f>APENs_summary!O1247</f>
        <v>6.2863264834005337</v>
      </c>
      <c r="H1352" s="76">
        <f>APENs_summary!P1247</f>
        <v>0</v>
      </c>
      <c r="I1352" s="76">
        <f>APENs_summary!Q1247</f>
        <v>0</v>
      </c>
      <c r="J1352" s="76">
        <f>APENs_summary!R1247</f>
        <v>0</v>
      </c>
    </row>
    <row r="1353" spans="1:10" x14ac:dyDescent="0.2">
      <c r="A1353" s="13" t="s">
        <v>147</v>
      </c>
      <c r="B1353" s="272" t="s">
        <v>493</v>
      </c>
      <c r="C1353" s="272" t="str">
        <f>APENs_summary!C1248</f>
        <v>08045</v>
      </c>
      <c r="D1353" s="272" t="str">
        <f>APENs_summary!J1248</f>
        <v>40400311</v>
      </c>
      <c r="E1353" s="272" t="str">
        <f>APENs_summary!K1248</f>
        <v>Condensate Tanks</v>
      </c>
      <c r="F1353" s="76">
        <f>APENs_summary!N1248</f>
        <v>0</v>
      </c>
      <c r="G1353" s="76">
        <f>APENs_summary!O1248</f>
        <v>1.9956591924010423</v>
      </c>
      <c r="H1353" s="76">
        <f>APENs_summary!P1248</f>
        <v>0</v>
      </c>
      <c r="I1353" s="76">
        <f>APENs_summary!Q1248</f>
        <v>0</v>
      </c>
      <c r="J1353" s="76">
        <f>APENs_summary!R1248</f>
        <v>0</v>
      </c>
    </row>
    <row r="1354" spans="1:10" x14ac:dyDescent="0.2">
      <c r="A1354" s="13" t="s">
        <v>147</v>
      </c>
      <c r="B1354" s="272" t="s">
        <v>493</v>
      </c>
      <c r="C1354" s="272" t="str">
        <f>APENs_summary!C1249</f>
        <v>08045</v>
      </c>
      <c r="D1354" s="272" t="str">
        <f>APENs_summary!J1249</f>
        <v>31000301</v>
      </c>
      <c r="E1354" s="272" t="str">
        <f>APENs_summary!K1249</f>
        <v>Glycol Dehydrator</v>
      </c>
      <c r="F1354" s="76">
        <f>APENs_summary!N1249</f>
        <v>0</v>
      </c>
      <c r="G1354" s="76">
        <f>APENs_summary!O1249</f>
        <v>2.5500020000000001</v>
      </c>
      <c r="H1354" s="76">
        <f>APENs_summary!P1249</f>
        <v>0</v>
      </c>
      <c r="I1354" s="76">
        <f>APENs_summary!Q1249</f>
        <v>0</v>
      </c>
      <c r="J1354" s="76">
        <f>APENs_summary!R1249</f>
        <v>0</v>
      </c>
    </row>
    <row r="1355" spans="1:10" x14ac:dyDescent="0.2">
      <c r="A1355" s="13" t="s">
        <v>147</v>
      </c>
      <c r="B1355" s="272" t="s">
        <v>493</v>
      </c>
      <c r="C1355" s="272" t="str">
        <f>APENs_summary!C1250</f>
        <v>08045</v>
      </c>
      <c r="D1355" s="272" t="str">
        <f>APENs_summary!J1250</f>
        <v>31000304</v>
      </c>
      <c r="E1355" s="272" t="str">
        <f>APENs_summary!K1250</f>
        <v>Glycol Dehydrator</v>
      </c>
      <c r="F1355" s="76">
        <f>APENs_summary!N1250</f>
        <v>0</v>
      </c>
      <c r="G1355" s="76">
        <f>APENs_summary!O1250</f>
        <v>2.5</v>
      </c>
      <c r="H1355" s="76">
        <f>APENs_summary!P1250</f>
        <v>0</v>
      </c>
      <c r="I1355" s="76">
        <f>APENs_summary!Q1250</f>
        <v>0</v>
      </c>
      <c r="J1355" s="76">
        <f>APENs_summary!R1250</f>
        <v>0</v>
      </c>
    </row>
    <row r="1356" spans="1:10" x14ac:dyDescent="0.2">
      <c r="A1356" s="13" t="s">
        <v>147</v>
      </c>
      <c r="B1356" s="272" t="s">
        <v>493</v>
      </c>
      <c r="C1356" s="272" t="str">
        <f>APENs_summary!C1251</f>
        <v>08045</v>
      </c>
      <c r="D1356" s="272" t="str">
        <f>APENs_summary!J1251</f>
        <v>40400311</v>
      </c>
      <c r="E1356" s="272" t="str">
        <f>APENs_summary!K1251</f>
        <v>Condensate Tanks</v>
      </c>
      <c r="F1356" s="76">
        <f>APENs_summary!N1251</f>
        <v>0</v>
      </c>
      <c r="G1356" s="76">
        <f>APENs_summary!O1251</f>
        <v>5.5878455200249153</v>
      </c>
      <c r="H1356" s="76">
        <f>APENs_summary!P1251</f>
        <v>0</v>
      </c>
      <c r="I1356" s="76">
        <f>APENs_summary!Q1251</f>
        <v>0</v>
      </c>
      <c r="J1356" s="76">
        <f>APENs_summary!R1251</f>
        <v>0</v>
      </c>
    </row>
    <row r="1357" spans="1:10" x14ac:dyDescent="0.2">
      <c r="A1357" s="13" t="s">
        <v>147</v>
      </c>
      <c r="B1357" s="272" t="s">
        <v>493</v>
      </c>
      <c r="C1357" s="272" t="str">
        <f>APENs_summary!C1252</f>
        <v>08045</v>
      </c>
      <c r="D1357" s="272" t="str">
        <f>APENs_summary!J1252</f>
        <v>40400311</v>
      </c>
      <c r="E1357" s="272" t="str">
        <f>APENs_summary!K1252</f>
        <v>Condensate Tanks</v>
      </c>
      <c r="F1357" s="76">
        <f>APENs_summary!N1252</f>
        <v>0</v>
      </c>
      <c r="G1357" s="76">
        <f>APENs_summary!O1252</f>
        <v>3.3926205724072709</v>
      </c>
      <c r="H1357" s="76">
        <f>APENs_summary!P1252</f>
        <v>0</v>
      </c>
      <c r="I1357" s="76">
        <f>APENs_summary!Q1252</f>
        <v>0</v>
      </c>
      <c r="J1357" s="76">
        <f>APENs_summary!R1252</f>
        <v>0</v>
      </c>
    </row>
    <row r="1358" spans="1:10" x14ac:dyDescent="0.2">
      <c r="A1358" s="13" t="s">
        <v>147</v>
      </c>
      <c r="B1358" s="272" t="s">
        <v>493</v>
      </c>
      <c r="C1358" s="272" t="str">
        <f>APENs_summary!C1253</f>
        <v>08045</v>
      </c>
      <c r="D1358" s="272" t="str">
        <f>APENs_summary!J1253</f>
        <v>40400311</v>
      </c>
      <c r="E1358" s="272" t="str">
        <f>APENs_summary!K1253</f>
        <v>Condensate Tanks</v>
      </c>
      <c r="F1358" s="76">
        <f>APENs_summary!N1253</f>
        <v>0</v>
      </c>
      <c r="G1358" s="76">
        <f>APENs_summary!O1253</f>
        <v>5.1887140095917115</v>
      </c>
      <c r="H1358" s="76">
        <f>APENs_summary!P1253</f>
        <v>0</v>
      </c>
      <c r="I1358" s="76">
        <f>APENs_summary!Q1253</f>
        <v>0</v>
      </c>
      <c r="J1358" s="76">
        <f>APENs_summary!R1253</f>
        <v>0</v>
      </c>
    </row>
    <row r="1359" spans="1:10" x14ac:dyDescent="0.2">
      <c r="A1359" s="13" t="s">
        <v>147</v>
      </c>
      <c r="B1359" s="272" t="s">
        <v>493</v>
      </c>
      <c r="C1359" s="272" t="str">
        <f>APENs_summary!C1254</f>
        <v>08045</v>
      </c>
      <c r="D1359" s="272" t="str">
        <f>APENs_summary!J1254</f>
        <v>40400311</v>
      </c>
      <c r="E1359" s="272" t="str">
        <f>APENs_summary!K1254</f>
        <v>Condensate Tanks</v>
      </c>
      <c r="F1359" s="76">
        <f>APENs_summary!N1254</f>
        <v>0</v>
      </c>
      <c r="G1359" s="76">
        <f>APENs_summary!O1254</f>
        <v>2.7939227600124577</v>
      </c>
      <c r="H1359" s="76">
        <f>APENs_summary!P1254</f>
        <v>0</v>
      </c>
      <c r="I1359" s="76">
        <f>APENs_summary!Q1254</f>
        <v>0</v>
      </c>
      <c r="J1359" s="76">
        <f>APENs_summary!R1254</f>
        <v>0</v>
      </c>
    </row>
    <row r="1360" spans="1:10" x14ac:dyDescent="0.2">
      <c r="A1360" s="13" t="s">
        <v>147</v>
      </c>
      <c r="B1360" s="272" t="s">
        <v>493</v>
      </c>
      <c r="C1360" s="272" t="str">
        <f>APENs_summary!C1255</f>
        <v>08045</v>
      </c>
      <c r="D1360" s="272" t="str">
        <f>APENs_summary!J1255</f>
        <v>40400311</v>
      </c>
      <c r="E1360" s="272" t="str">
        <f>APENs_summary!K1255</f>
        <v>Condensate Tanks</v>
      </c>
      <c r="F1360" s="76">
        <f>APENs_summary!N1255</f>
        <v>0</v>
      </c>
      <c r="G1360" s="76">
        <f>APENs_summary!O1255</f>
        <v>9.4793813005912035</v>
      </c>
      <c r="H1360" s="76">
        <f>APENs_summary!P1255</f>
        <v>0</v>
      </c>
      <c r="I1360" s="76">
        <f>APENs_summary!Q1255</f>
        <v>0</v>
      </c>
      <c r="J1360" s="76">
        <f>APENs_summary!R1255</f>
        <v>0</v>
      </c>
    </row>
    <row r="1361" spans="1:10" x14ac:dyDescent="0.2">
      <c r="A1361" s="13" t="s">
        <v>147</v>
      </c>
      <c r="B1361" s="272" t="s">
        <v>493</v>
      </c>
      <c r="C1361" s="272" t="str">
        <f>APENs_summary!C1256</f>
        <v>08045</v>
      </c>
      <c r="D1361" s="272" t="str">
        <f>APENs_summary!J1256</f>
        <v>40400311</v>
      </c>
      <c r="E1361" s="272" t="str">
        <f>APENs_summary!K1256</f>
        <v>Condensate Tanks</v>
      </c>
      <c r="F1361" s="76">
        <f>APENs_summary!N1256</f>
        <v>0</v>
      </c>
      <c r="G1361" s="76">
        <f>APENs_summary!O1256</f>
        <v>6.5856753895979407</v>
      </c>
      <c r="H1361" s="76">
        <f>APENs_summary!P1256</f>
        <v>0</v>
      </c>
      <c r="I1361" s="76">
        <f>APENs_summary!Q1256</f>
        <v>0</v>
      </c>
      <c r="J1361" s="76">
        <f>APENs_summary!R1256</f>
        <v>0</v>
      </c>
    </row>
    <row r="1362" spans="1:10" x14ac:dyDescent="0.2">
      <c r="A1362" s="13" t="s">
        <v>147</v>
      </c>
      <c r="B1362" s="272" t="s">
        <v>493</v>
      </c>
      <c r="C1362" s="272" t="str">
        <f>APENs_summary!C1257</f>
        <v>08045</v>
      </c>
      <c r="D1362" s="272" t="str">
        <f>APENs_summary!J1257</f>
        <v>40400311</v>
      </c>
      <c r="E1362" s="272" t="str">
        <f>APENs_summary!K1257</f>
        <v>Condensate Tanks</v>
      </c>
      <c r="F1362" s="76">
        <f>APENs_summary!N1257</f>
        <v>0</v>
      </c>
      <c r="G1362" s="76">
        <f>APENs_summary!O1257</f>
        <v>3.1930548171906694</v>
      </c>
      <c r="H1362" s="76">
        <f>APENs_summary!P1257</f>
        <v>0</v>
      </c>
      <c r="I1362" s="76">
        <f>APENs_summary!Q1257</f>
        <v>0</v>
      </c>
      <c r="J1362" s="76">
        <f>APENs_summary!R1257</f>
        <v>0</v>
      </c>
    </row>
    <row r="1363" spans="1:10" x14ac:dyDescent="0.2">
      <c r="A1363" s="13" t="s">
        <v>147</v>
      </c>
      <c r="B1363" s="272" t="s">
        <v>493</v>
      </c>
      <c r="C1363" s="272" t="str">
        <f>APENs_summary!C1258</f>
        <v>08045</v>
      </c>
      <c r="D1363" s="272" t="str">
        <f>APENs_summary!J1258</f>
        <v>31000304</v>
      </c>
      <c r="E1363" s="272" t="str">
        <f>APENs_summary!K1258</f>
        <v>Glycol Dehydrator</v>
      </c>
      <c r="F1363" s="76">
        <f>APENs_summary!N1258</f>
        <v>0</v>
      </c>
      <c r="G1363" s="76">
        <f>APENs_summary!O1258</f>
        <v>2.7</v>
      </c>
      <c r="H1363" s="76">
        <f>APENs_summary!P1258</f>
        <v>0</v>
      </c>
      <c r="I1363" s="76">
        <f>APENs_summary!Q1258</f>
        <v>0</v>
      </c>
      <c r="J1363" s="76">
        <f>APENs_summary!R1258</f>
        <v>0</v>
      </c>
    </row>
    <row r="1364" spans="1:10" x14ac:dyDescent="0.2">
      <c r="A1364" s="13" t="s">
        <v>147</v>
      </c>
      <c r="B1364" s="272" t="s">
        <v>493</v>
      </c>
      <c r="C1364" s="272" t="str">
        <f>APENs_summary!C1259</f>
        <v>08045</v>
      </c>
      <c r="D1364" s="272" t="str">
        <f>APENs_summary!J1259</f>
        <v>40400311</v>
      </c>
      <c r="E1364" s="272" t="str">
        <f>APENs_summary!K1259</f>
        <v>Condensate Tanks</v>
      </c>
      <c r="F1364" s="76">
        <f>APENs_summary!N1259</f>
        <v>0</v>
      </c>
      <c r="G1364" s="76">
        <f>APENs_summary!O1259</f>
        <v>3.7917526295854831</v>
      </c>
      <c r="H1364" s="76">
        <f>APENs_summary!P1259</f>
        <v>0</v>
      </c>
      <c r="I1364" s="76">
        <f>APENs_summary!Q1259</f>
        <v>0</v>
      </c>
      <c r="J1364" s="76">
        <f>APENs_summary!R1259</f>
        <v>0</v>
      </c>
    </row>
    <row r="1365" spans="1:10" x14ac:dyDescent="0.2">
      <c r="A1365" s="13" t="s">
        <v>147</v>
      </c>
      <c r="B1365" s="272" t="s">
        <v>493</v>
      </c>
      <c r="C1365" s="272" t="str">
        <f>APENs_summary!C1260</f>
        <v>08045</v>
      </c>
      <c r="D1365" s="272" t="str">
        <f>APENs_summary!J1260</f>
        <v>31000304</v>
      </c>
      <c r="E1365" s="272" t="str">
        <f>APENs_summary!K1260</f>
        <v>Glycol Dehydrator</v>
      </c>
      <c r="F1365" s="76">
        <f>APENs_summary!N1260</f>
        <v>0</v>
      </c>
      <c r="G1365" s="76">
        <f>APENs_summary!O1260</f>
        <v>3.6</v>
      </c>
      <c r="H1365" s="76">
        <f>APENs_summary!P1260</f>
        <v>0</v>
      </c>
      <c r="I1365" s="76">
        <f>APENs_summary!Q1260</f>
        <v>0</v>
      </c>
      <c r="J1365" s="76">
        <f>APENs_summary!R1260</f>
        <v>0</v>
      </c>
    </row>
    <row r="1366" spans="1:10" x14ac:dyDescent="0.2">
      <c r="A1366" s="13" t="s">
        <v>147</v>
      </c>
      <c r="B1366" s="272" t="s">
        <v>493</v>
      </c>
      <c r="C1366" s="272" t="str">
        <f>APENs_summary!C1261</f>
        <v>08045</v>
      </c>
      <c r="D1366" s="272" t="str">
        <f>APENs_summary!J1261</f>
        <v>40400311</v>
      </c>
      <c r="E1366" s="272" t="str">
        <f>APENs_summary!K1261</f>
        <v>Condensate Tanks</v>
      </c>
      <c r="F1366" s="76">
        <f>APENs_summary!N1261</f>
        <v>0</v>
      </c>
      <c r="G1366" s="76">
        <f>APENs_summary!O1261</f>
        <v>5.4865861575219075</v>
      </c>
      <c r="H1366" s="76">
        <f>APENs_summary!P1261</f>
        <v>0</v>
      </c>
      <c r="I1366" s="76">
        <f>APENs_summary!Q1261</f>
        <v>0</v>
      </c>
      <c r="J1366" s="76">
        <f>APENs_summary!R1261</f>
        <v>0</v>
      </c>
    </row>
    <row r="1367" spans="1:10" x14ac:dyDescent="0.2">
      <c r="A1367" s="13" t="s">
        <v>147</v>
      </c>
      <c r="B1367" s="272" t="s">
        <v>493</v>
      </c>
      <c r="C1367" s="272" t="str">
        <f>APENs_summary!C1262</f>
        <v>08045</v>
      </c>
      <c r="D1367" s="272" t="str">
        <f>APENs_summary!J1262</f>
        <v>40400311</v>
      </c>
      <c r="E1367" s="272" t="str">
        <f>APENs_summary!K1262</f>
        <v>Condensate Tanks</v>
      </c>
      <c r="F1367" s="76">
        <f>APENs_summary!N1262</f>
        <v>0</v>
      </c>
      <c r="G1367" s="76">
        <f>APENs_summary!O1262</f>
        <v>2.0393588806733147</v>
      </c>
      <c r="H1367" s="76">
        <f>APENs_summary!P1262</f>
        <v>0</v>
      </c>
      <c r="I1367" s="76">
        <f>APENs_summary!Q1262</f>
        <v>0</v>
      </c>
      <c r="J1367" s="76">
        <f>APENs_summary!R1262</f>
        <v>0</v>
      </c>
    </row>
    <row r="1368" spans="1:10" x14ac:dyDescent="0.2">
      <c r="A1368" s="13" t="s">
        <v>147</v>
      </c>
      <c r="B1368" s="272" t="s">
        <v>493</v>
      </c>
      <c r="C1368" s="272" t="str">
        <f>APENs_summary!C1263</f>
        <v>08045</v>
      </c>
      <c r="D1368" s="272" t="str">
        <f>APENs_summary!J1263</f>
        <v>40400311</v>
      </c>
      <c r="E1368" s="272" t="str">
        <f>APENs_summary!K1263</f>
        <v>Condensate Tanks</v>
      </c>
      <c r="F1368" s="76">
        <f>APENs_summary!N1263</f>
        <v>0</v>
      </c>
      <c r="G1368" s="76">
        <f>APENs_summary!O1263</f>
        <v>3.1930548171906694</v>
      </c>
      <c r="H1368" s="76">
        <f>APENs_summary!P1263</f>
        <v>0</v>
      </c>
      <c r="I1368" s="76">
        <f>APENs_summary!Q1263</f>
        <v>0</v>
      </c>
      <c r="J1368" s="76">
        <f>APENs_summary!R1263</f>
        <v>0</v>
      </c>
    </row>
    <row r="1369" spans="1:10" x14ac:dyDescent="0.2">
      <c r="A1369" s="13" t="s">
        <v>147</v>
      </c>
      <c r="B1369" s="272" t="s">
        <v>493</v>
      </c>
      <c r="C1369" s="272" t="str">
        <f>APENs_summary!C1264</f>
        <v>08045</v>
      </c>
      <c r="D1369" s="272" t="str">
        <f>APENs_summary!J1264</f>
        <v>40400311</v>
      </c>
      <c r="E1369" s="272" t="str">
        <f>APENs_summary!K1264</f>
        <v>Condensate Tanks</v>
      </c>
      <c r="F1369" s="76">
        <f>APENs_summary!N1264</f>
        <v>0</v>
      </c>
      <c r="G1369" s="76">
        <f>APENs_summary!O1264</f>
        <v>4.2920341535200501</v>
      </c>
      <c r="H1369" s="76">
        <f>APENs_summary!P1264</f>
        <v>0</v>
      </c>
      <c r="I1369" s="76">
        <f>APENs_summary!Q1264</f>
        <v>0</v>
      </c>
      <c r="J1369" s="76">
        <f>APENs_summary!R1264</f>
        <v>0</v>
      </c>
    </row>
    <row r="1370" spans="1:10" x14ac:dyDescent="0.2">
      <c r="A1370" s="13" t="s">
        <v>147</v>
      </c>
      <c r="B1370" s="272" t="s">
        <v>493</v>
      </c>
      <c r="C1370" s="272" t="str">
        <f>APENs_summary!C1265</f>
        <v>08045</v>
      </c>
      <c r="D1370" s="272" t="str">
        <f>APENs_summary!J1265</f>
        <v>40400311</v>
      </c>
      <c r="E1370" s="272" t="str">
        <f>APENs_summary!K1265</f>
        <v>Condensate Tanks</v>
      </c>
      <c r="F1370" s="76">
        <f>APENs_summary!N1265</f>
        <v>0</v>
      </c>
      <c r="G1370" s="76">
        <f>APENs_summary!O1265</f>
        <v>2.5943570047958557</v>
      </c>
      <c r="H1370" s="76">
        <f>APENs_summary!P1265</f>
        <v>0</v>
      </c>
      <c r="I1370" s="76">
        <f>APENs_summary!Q1265</f>
        <v>0</v>
      </c>
      <c r="J1370" s="76">
        <f>APENs_summary!R1265</f>
        <v>0</v>
      </c>
    </row>
    <row r="1371" spans="1:10" x14ac:dyDescent="0.2">
      <c r="A1371" s="13" t="s">
        <v>147</v>
      </c>
      <c r="B1371" s="272" t="s">
        <v>493</v>
      </c>
      <c r="C1371" s="272" t="str">
        <f>APENs_summary!C1266</f>
        <v>08045</v>
      </c>
      <c r="D1371" s="272" t="str">
        <f>APENs_summary!J1266</f>
        <v>31000227</v>
      </c>
      <c r="E1371" s="272" t="str">
        <f>APENs_summary!K1266</f>
        <v>Glycol Dehydrator</v>
      </c>
      <c r="F1371" s="76">
        <f>APENs_summary!N1266</f>
        <v>0</v>
      </c>
      <c r="G1371" s="76">
        <f>APENs_summary!O1266</f>
        <v>5.62</v>
      </c>
      <c r="H1371" s="76">
        <f>APENs_summary!P1266</f>
        <v>0</v>
      </c>
      <c r="I1371" s="76">
        <f>APENs_summary!Q1266</f>
        <v>0</v>
      </c>
      <c r="J1371" s="76">
        <f>APENs_summary!R1266</f>
        <v>0</v>
      </c>
    </row>
    <row r="1372" spans="1:10" x14ac:dyDescent="0.2">
      <c r="A1372" s="13" t="s">
        <v>147</v>
      </c>
      <c r="B1372" s="272" t="s">
        <v>493</v>
      </c>
      <c r="C1372" s="272" t="str">
        <f>APENs_summary!C1267</f>
        <v>08045</v>
      </c>
      <c r="D1372" s="272" t="str">
        <f>APENs_summary!J1267</f>
        <v>31000304</v>
      </c>
      <c r="E1372" s="272" t="str">
        <f>APENs_summary!K1267</f>
        <v>Glycol Dehydrator</v>
      </c>
      <c r="F1372" s="76">
        <f>APENs_summary!N1267</f>
        <v>0</v>
      </c>
      <c r="G1372" s="76">
        <f>APENs_summary!O1267</f>
        <v>3.6</v>
      </c>
      <c r="H1372" s="76">
        <f>APENs_summary!P1267</f>
        <v>0</v>
      </c>
      <c r="I1372" s="76">
        <f>APENs_summary!Q1267</f>
        <v>0</v>
      </c>
      <c r="J1372" s="76">
        <f>APENs_summary!R1267</f>
        <v>0</v>
      </c>
    </row>
    <row r="1373" spans="1:10" x14ac:dyDescent="0.2">
      <c r="A1373" s="13" t="s">
        <v>147</v>
      </c>
      <c r="B1373" s="272" t="s">
        <v>493</v>
      </c>
      <c r="C1373" s="272" t="str">
        <f>APENs_summary!C1268</f>
        <v>08045</v>
      </c>
      <c r="D1373" s="272" t="str">
        <f>APENs_summary!J1268</f>
        <v>40400311</v>
      </c>
      <c r="E1373" s="272" t="str">
        <f>APENs_summary!K1268</f>
        <v>Condensate Tanks</v>
      </c>
      <c r="F1373" s="76">
        <f>APENs_summary!N1268</f>
        <v>0</v>
      </c>
      <c r="G1373" s="76">
        <f>APENs_summary!O1268</f>
        <v>4.190884140018686</v>
      </c>
      <c r="H1373" s="76">
        <f>APENs_summary!P1268</f>
        <v>0</v>
      </c>
      <c r="I1373" s="76">
        <f>APENs_summary!Q1268</f>
        <v>0</v>
      </c>
      <c r="J1373" s="76">
        <f>APENs_summary!R1268</f>
        <v>0</v>
      </c>
    </row>
    <row r="1374" spans="1:10" x14ac:dyDescent="0.2">
      <c r="A1374" s="13" t="s">
        <v>147</v>
      </c>
      <c r="B1374" s="272" t="s">
        <v>493</v>
      </c>
      <c r="C1374" s="272" t="str">
        <f>APENs_summary!C1269</f>
        <v>08045</v>
      </c>
      <c r="D1374" s="272" t="str">
        <f>APENs_summary!J1269</f>
        <v>31000227</v>
      </c>
      <c r="E1374" s="272" t="str">
        <f>APENs_summary!K1269</f>
        <v>Glycol Dehydrator</v>
      </c>
      <c r="F1374" s="76">
        <f>APENs_summary!N1269</f>
        <v>0</v>
      </c>
      <c r="G1374" s="76">
        <f>APENs_summary!O1269</f>
        <v>2.81</v>
      </c>
      <c r="H1374" s="76">
        <f>APENs_summary!P1269</f>
        <v>0</v>
      </c>
      <c r="I1374" s="76">
        <f>APENs_summary!Q1269</f>
        <v>0</v>
      </c>
      <c r="J1374" s="76">
        <f>APENs_summary!R1269</f>
        <v>0</v>
      </c>
    </row>
    <row r="1375" spans="1:10" x14ac:dyDescent="0.2">
      <c r="A1375" s="13" t="s">
        <v>147</v>
      </c>
      <c r="B1375" s="272" t="s">
        <v>493</v>
      </c>
      <c r="C1375" s="272" t="str">
        <f>APENs_summary!C1270</f>
        <v>08045</v>
      </c>
      <c r="D1375" s="272" t="str">
        <f>APENs_summary!J1270</f>
        <v>40400311</v>
      </c>
      <c r="E1375" s="272" t="str">
        <f>APENs_summary!K1270</f>
        <v>Condensate Tanks</v>
      </c>
      <c r="F1375" s="76">
        <f>APENs_summary!N1270</f>
        <v>0</v>
      </c>
      <c r="G1375" s="76">
        <f>APENs_summary!O1270</f>
        <v>10.377428019183423</v>
      </c>
      <c r="H1375" s="76">
        <f>APENs_summary!P1270</f>
        <v>0</v>
      </c>
      <c r="I1375" s="76">
        <f>APENs_summary!Q1270</f>
        <v>0</v>
      </c>
      <c r="J1375" s="76">
        <f>APENs_summary!R1270</f>
        <v>0</v>
      </c>
    </row>
    <row r="1376" spans="1:10" x14ac:dyDescent="0.2">
      <c r="A1376" s="13" t="s">
        <v>147</v>
      </c>
      <c r="B1376" s="272" t="s">
        <v>493</v>
      </c>
      <c r="C1376" s="272" t="str">
        <f>APENs_summary!C1271</f>
        <v>08045</v>
      </c>
      <c r="D1376" s="272" t="str">
        <f>APENs_summary!J1271</f>
        <v>40400311</v>
      </c>
      <c r="E1376" s="272" t="str">
        <f>APENs_summary!K1271</f>
        <v>Condensate Tanks</v>
      </c>
      <c r="F1376" s="76">
        <f>APENs_summary!N1271</f>
        <v>0</v>
      </c>
      <c r="G1376" s="76">
        <f>APENs_summary!O1271</f>
        <v>2.8075356172272041</v>
      </c>
      <c r="H1376" s="76">
        <f>APENs_summary!P1271</f>
        <v>0</v>
      </c>
      <c r="I1376" s="76">
        <f>APENs_summary!Q1271</f>
        <v>0</v>
      </c>
      <c r="J1376" s="76">
        <f>APENs_summary!R1271</f>
        <v>0</v>
      </c>
    </row>
    <row r="1377" spans="1:10" x14ac:dyDescent="0.2">
      <c r="A1377" s="13" t="s">
        <v>147</v>
      </c>
      <c r="B1377" s="272" t="s">
        <v>493</v>
      </c>
      <c r="C1377" s="272" t="str">
        <f>APENs_summary!C1272</f>
        <v>08045</v>
      </c>
      <c r="D1377" s="272" t="str">
        <f>APENs_summary!J1272</f>
        <v>40400311</v>
      </c>
      <c r="E1377" s="272" t="str">
        <f>APENs_summary!K1272</f>
        <v>Condensate Tanks</v>
      </c>
      <c r="F1377" s="76">
        <f>APENs_summary!N1272</f>
        <v>0</v>
      </c>
      <c r="G1377" s="76">
        <f>APENs_summary!O1272</f>
        <v>2.7939227600124577</v>
      </c>
      <c r="H1377" s="76">
        <f>APENs_summary!P1272</f>
        <v>0</v>
      </c>
      <c r="I1377" s="76">
        <f>APENs_summary!Q1272</f>
        <v>0</v>
      </c>
      <c r="J1377" s="76">
        <f>APENs_summary!R1272</f>
        <v>0</v>
      </c>
    </row>
    <row r="1378" spans="1:10" x14ac:dyDescent="0.2">
      <c r="A1378" s="13" t="s">
        <v>147</v>
      </c>
      <c r="B1378" s="272" t="s">
        <v>493</v>
      </c>
      <c r="C1378" s="272" t="str">
        <f>APENs_summary!C1273</f>
        <v>08045</v>
      </c>
      <c r="D1378" s="272" t="str">
        <f>APENs_summary!J1273</f>
        <v>40400311</v>
      </c>
      <c r="E1378" s="272" t="str">
        <f>APENs_summary!K1273</f>
        <v>Condensate Tanks</v>
      </c>
      <c r="F1378" s="76">
        <f>APENs_summary!N1273</f>
        <v>0</v>
      </c>
      <c r="G1378" s="76">
        <f>APENs_summary!O1273</f>
        <v>4.5790812970324302</v>
      </c>
      <c r="H1378" s="76">
        <f>APENs_summary!P1273</f>
        <v>0</v>
      </c>
      <c r="I1378" s="76">
        <f>APENs_summary!Q1273</f>
        <v>0</v>
      </c>
      <c r="J1378" s="76">
        <f>APENs_summary!R1273</f>
        <v>0</v>
      </c>
    </row>
    <row r="1379" spans="1:10" x14ac:dyDescent="0.2">
      <c r="A1379" s="13" t="s">
        <v>147</v>
      </c>
      <c r="B1379" s="272" t="s">
        <v>493</v>
      </c>
      <c r="C1379" s="272" t="str">
        <f>APENs_summary!C1274</f>
        <v>08045</v>
      </c>
      <c r="D1379" s="272" t="str">
        <f>APENs_summary!J1274</f>
        <v>40400311</v>
      </c>
      <c r="E1379" s="272" t="str">
        <f>APENs_summary!K1274</f>
        <v>Condensate Tanks</v>
      </c>
      <c r="F1379" s="76">
        <f>APENs_summary!N1274</f>
        <v>0</v>
      </c>
      <c r="G1379" s="76">
        <f>APENs_summary!O1274</f>
        <v>2.3947912495792538</v>
      </c>
      <c r="H1379" s="76">
        <f>APENs_summary!P1274</f>
        <v>0</v>
      </c>
      <c r="I1379" s="76">
        <f>APENs_summary!Q1274</f>
        <v>0</v>
      </c>
      <c r="J1379" s="76">
        <f>APENs_summary!R1274</f>
        <v>0</v>
      </c>
    </row>
    <row r="1380" spans="1:10" x14ac:dyDescent="0.2">
      <c r="A1380" s="13" t="s">
        <v>147</v>
      </c>
      <c r="B1380" s="272" t="s">
        <v>493</v>
      </c>
      <c r="C1380" s="272" t="str">
        <f>APENs_summary!C1275</f>
        <v>08045</v>
      </c>
      <c r="D1380" s="272" t="str">
        <f>APENs_summary!J1275</f>
        <v>40400311</v>
      </c>
      <c r="E1380" s="272" t="str">
        <f>APENs_summary!K1275</f>
        <v>Condensate Tanks</v>
      </c>
      <c r="F1380" s="76">
        <f>APENs_summary!N1275</f>
        <v>0</v>
      </c>
      <c r="G1380" s="76">
        <f>APENs_summary!O1275</f>
        <v>2.0954423433818472</v>
      </c>
      <c r="H1380" s="76">
        <f>APENs_summary!P1275</f>
        <v>0</v>
      </c>
      <c r="I1380" s="76">
        <f>APENs_summary!Q1275</f>
        <v>0</v>
      </c>
      <c r="J1380" s="76">
        <f>APENs_summary!R1275</f>
        <v>0</v>
      </c>
    </row>
    <row r="1381" spans="1:10" x14ac:dyDescent="0.2">
      <c r="A1381" s="13" t="s">
        <v>147</v>
      </c>
      <c r="B1381" s="272" t="s">
        <v>493</v>
      </c>
      <c r="C1381" s="272" t="str">
        <f>APENs_summary!C1276</f>
        <v>08045</v>
      </c>
      <c r="D1381" s="272" t="str">
        <f>APENs_summary!J1276</f>
        <v>40400311</v>
      </c>
      <c r="E1381" s="272" t="str">
        <f>APENs_summary!K1276</f>
        <v>Condensate Tanks</v>
      </c>
      <c r="F1381" s="76">
        <f>APENs_summary!N1276</f>
        <v>0</v>
      </c>
      <c r="G1381" s="76">
        <f>APENs_summary!O1276</f>
        <v>2.494573853815051</v>
      </c>
      <c r="H1381" s="76">
        <f>APENs_summary!P1276</f>
        <v>0</v>
      </c>
      <c r="I1381" s="76">
        <f>APENs_summary!Q1276</f>
        <v>0</v>
      </c>
      <c r="J1381" s="76">
        <f>APENs_summary!R1276</f>
        <v>0</v>
      </c>
    </row>
    <row r="1382" spans="1:10" x14ac:dyDescent="0.2">
      <c r="A1382" s="13" t="s">
        <v>147</v>
      </c>
      <c r="B1382" s="272" t="s">
        <v>493</v>
      </c>
      <c r="C1382" s="272" t="str">
        <f>APENs_summary!C1277</f>
        <v>08045</v>
      </c>
      <c r="D1382" s="272" t="str">
        <f>APENs_summary!J1277</f>
        <v>40400311</v>
      </c>
      <c r="E1382" s="272" t="str">
        <f>APENs_summary!K1277</f>
        <v>Condensate Tanks</v>
      </c>
      <c r="F1382" s="76">
        <f>APENs_summary!N1277</f>
        <v>0</v>
      </c>
      <c r="G1382" s="76">
        <f>APENs_summary!O1277</f>
        <v>2.7939227600124577</v>
      </c>
      <c r="H1382" s="76">
        <f>APENs_summary!P1277</f>
        <v>0</v>
      </c>
      <c r="I1382" s="76">
        <f>APENs_summary!Q1277</f>
        <v>0</v>
      </c>
      <c r="J1382" s="76">
        <f>APENs_summary!R1277</f>
        <v>0</v>
      </c>
    </row>
    <row r="1383" spans="1:10" x14ac:dyDescent="0.2">
      <c r="A1383" s="13" t="s">
        <v>147</v>
      </c>
      <c r="B1383" s="272" t="s">
        <v>493</v>
      </c>
      <c r="C1383" s="272" t="str">
        <f>APENs_summary!C1278</f>
        <v>08045</v>
      </c>
      <c r="D1383" s="272" t="str">
        <f>APENs_summary!J1278</f>
        <v>40400311</v>
      </c>
      <c r="E1383" s="272" t="str">
        <f>APENs_summary!K1278</f>
        <v>Condensate Tanks</v>
      </c>
      <c r="F1383" s="76">
        <f>APENs_summary!N1278</f>
        <v>0</v>
      </c>
      <c r="G1383" s="76">
        <f>APENs_summary!O1278</f>
        <v>5.1887140095917115</v>
      </c>
      <c r="H1383" s="76">
        <f>APENs_summary!P1278</f>
        <v>0</v>
      </c>
      <c r="I1383" s="76">
        <f>APENs_summary!Q1278</f>
        <v>0</v>
      </c>
      <c r="J1383" s="76">
        <f>APENs_summary!R1278</f>
        <v>0</v>
      </c>
    </row>
    <row r="1384" spans="1:10" x14ac:dyDescent="0.2">
      <c r="A1384" s="13" t="s">
        <v>147</v>
      </c>
      <c r="B1384" s="272" t="s">
        <v>493</v>
      </c>
      <c r="C1384" s="272" t="str">
        <f>APENs_summary!C1279</f>
        <v>08045</v>
      </c>
      <c r="D1384" s="272" t="str">
        <f>APENs_summary!J1279</f>
        <v>40400311</v>
      </c>
      <c r="E1384" s="272" t="str">
        <f>APENs_summary!K1279</f>
        <v>Condensate Tanks</v>
      </c>
      <c r="F1384" s="76">
        <f>APENs_summary!N1279</f>
        <v>0</v>
      </c>
      <c r="G1384" s="76">
        <f>APENs_summary!O1279</f>
        <v>11.175691586794837</v>
      </c>
      <c r="H1384" s="76">
        <f>APENs_summary!P1279</f>
        <v>0</v>
      </c>
      <c r="I1384" s="76">
        <f>APENs_summary!Q1279</f>
        <v>0</v>
      </c>
      <c r="J1384" s="76">
        <f>APENs_summary!R1279</f>
        <v>0</v>
      </c>
    </row>
    <row r="1385" spans="1:10" x14ac:dyDescent="0.2">
      <c r="A1385" s="13" t="s">
        <v>147</v>
      </c>
      <c r="B1385" s="272" t="s">
        <v>493</v>
      </c>
      <c r="C1385" s="272" t="str">
        <f>APENs_summary!C1280</f>
        <v>08045</v>
      </c>
      <c r="D1385" s="272" t="str">
        <f>APENs_summary!J1280</f>
        <v>40400311</v>
      </c>
      <c r="E1385" s="272" t="str">
        <f>APENs_summary!K1280</f>
        <v>Condensate Tanks</v>
      </c>
      <c r="F1385" s="76">
        <f>APENs_summary!N1280</f>
        <v>0</v>
      </c>
      <c r="G1385" s="76">
        <f>APENs_summary!O1280</f>
        <v>11.175691586794837</v>
      </c>
      <c r="H1385" s="76">
        <f>APENs_summary!P1280</f>
        <v>0</v>
      </c>
      <c r="I1385" s="76">
        <f>APENs_summary!Q1280</f>
        <v>0</v>
      </c>
      <c r="J1385" s="76">
        <f>APENs_summary!R1280</f>
        <v>0</v>
      </c>
    </row>
    <row r="1386" spans="1:10" x14ac:dyDescent="0.2">
      <c r="A1386" s="13" t="s">
        <v>147</v>
      </c>
      <c r="B1386" s="272" t="s">
        <v>493</v>
      </c>
      <c r="C1386" s="272" t="str">
        <f>APENs_summary!C1281</f>
        <v>08045</v>
      </c>
      <c r="D1386" s="272" t="str">
        <f>APENs_summary!J1281</f>
        <v>40400311</v>
      </c>
      <c r="E1386" s="272" t="str">
        <f>APENs_summary!K1281</f>
        <v>Condensate Tanks</v>
      </c>
      <c r="F1386" s="76">
        <f>APENs_summary!N1281</f>
        <v>0</v>
      </c>
      <c r="G1386" s="76">
        <f>APENs_summary!O1281</f>
        <v>6.7495671265179817</v>
      </c>
      <c r="H1386" s="76">
        <f>APENs_summary!P1281</f>
        <v>0</v>
      </c>
      <c r="I1386" s="76">
        <f>APENs_summary!Q1281</f>
        <v>0</v>
      </c>
      <c r="J1386" s="76">
        <f>APENs_summary!R1281</f>
        <v>0</v>
      </c>
    </row>
    <row r="1387" spans="1:10" x14ac:dyDescent="0.2">
      <c r="A1387" s="13" t="s">
        <v>147</v>
      </c>
      <c r="B1387" s="272" t="s">
        <v>493</v>
      </c>
      <c r="C1387" s="272" t="str">
        <f>APENs_summary!C1282</f>
        <v>08045</v>
      </c>
      <c r="D1387" s="272" t="str">
        <f>APENs_summary!J1282</f>
        <v>31000304</v>
      </c>
      <c r="E1387" s="272" t="str">
        <f>APENs_summary!K1282</f>
        <v>Glycol Dehydrator</v>
      </c>
      <c r="F1387" s="76">
        <f>APENs_summary!N1282</f>
        <v>0</v>
      </c>
      <c r="G1387" s="76">
        <f>APENs_summary!O1282</f>
        <v>2.5</v>
      </c>
      <c r="H1387" s="76">
        <f>APENs_summary!P1282</f>
        <v>0</v>
      </c>
      <c r="I1387" s="76">
        <f>APENs_summary!Q1282</f>
        <v>0</v>
      </c>
      <c r="J1387" s="76">
        <f>APENs_summary!R1282</f>
        <v>0</v>
      </c>
    </row>
    <row r="1388" spans="1:10" x14ac:dyDescent="0.2">
      <c r="A1388" s="13" t="s">
        <v>147</v>
      </c>
      <c r="B1388" s="272" t="s">
        <v>493</v>
      </c>
      <c r="C1388" s="272" t="str">
        <f>APENs_summary!C1283</f>
        <v>08045</v>
      </c>
      <c r="D1388" s="272" t="str">
        <f>APENs_summary!J1283</f>
        <v>40400311</v>
      </c>
      <c r="E1388" s="272" t="str">
        <f>APENs_summary!K1283</f>
        <v>Condensate Tanks</v>
      </c>
      <c r="F1388" s="76">
        <f>APENs_summary!N1283</f>
        <v>0</v>
      </c>
      <c r="G1388" s="76">
        <f>APENs_summary!O1283</f>
        <v>2.8937059109932628</v>
      </c>
      <c r="H1388" s="76">
        <f>APENs_summary!P1283</f>
        <v>0</v>
      </c>
      <c r="I1388" s="76">
        <f>APENs_summary!Q1283</f>
        <v>0</v>
      </c>
      <c r="J1388" s="76">
        <f>APENs_summary!R1283</f>
        <v>0</v>
      </c>
    </row>
    <row r="1389" spans="1:10" x14ac:dyDescent="0.2">
      <c r="A1389" s="13" t="s">
        <v>147</v>
      </c>
      <c r="B1389" s="272" t="s">
        <v>493</v>
      </c>
      <c r="C1389" s="272" t="str">
        <f>APENs_summary!C1284</f>
        <v>08045</v>
      </c>
      <c r="D1389" s="272" t="str">
        <f>APENs_summary!J1284</f>
        <v>40400311</v>
      </c>
      <c r="E1389" s="272" t="str">
        <f>APENs_summary!K1284</f>
        <v>Condensate Tanks</v>
      </c>
      <c r="F1389" s="76">
        <f>APENs_summary!N1284</f>
        <v>0</v>
      </c>
      <c r="G1389" s="76">
        <f>APENs_summary!O1284</f>
        <v>4.9946157044573436</v>
      </c>
      <c r="H1389" s="76">
        <f>APENs_summary!P1284</f>
        <v>0</v>
      </c>
      <c r="I1389" s="76">
        <f>APENs_summary!Q1284</f>
        <v>0</v>
      </c>
      <c r="J1389" s="76">
        <f>APENs_summary!R1284</f>
        <v>0</v>
      </c>
    </row>
    <row r="1390" spans="1:10" x14ac:dyDescent="0.2">
      <c r="A1390" s="13" t="s">
        <v>147</v>
      </c>
      <c r="B1390" s="272" t="s">
        <v>493</v>
      </c>
      <c r="C1390" s="272" t="str">
        <f>APENs_summary!C1285</f>
        <v>08045</v>
      </c>
      <c r="D1390" s="272" t="str">
        <f>APENs_summary!J1285</f>
        <v>40400311</v>
      </c>
      <c r="E1390" s="272" t="str">
        <f>APENs_summary!K1285</f>
        <v>Condensate Tanks</v>
      </c>
      <c r="F1390" s="76">
        <f>APENs_summary!N1285</f>
        <v>0</v>
      </c>
      <c r="G1390" s="76">
        <f>APENs_summary!O1285</f>
        <v>3.1930548171906694</v>
      </c>
      <c r="H1390" s="76">
        <f>APENs_summary!P1285</f>
        <v>0</v>
      </c>
      <c r="I1390" s="76">
        <f>APENs_summary!Q1285</f>
        <v>0</v>
      </c>
      <c r="J1390" s="76">
        <f>APENs_summary!R1285</f>
        <v>0</v>
      </c>
    </row>
    <row r="1391" spans="1:10" x14ac:dyDescent="0.2">
      <c r="A1391" s="13" t="s">
        <v>147</v>
      </c>
      <c r="B1391" s="272" t="s">
        <v>493</v>
      </c>
      <c r="C1391" s="272" t="str">
        <f>APENs_summary!C1286</f>
        <v>08045</v>
      </c>
      <c r="D1391" s="272" t="str">
        <f>APENs_summary!J1286</f>
        <v>40400311</v>
      </c>
      <c r="E1391" s="272" t="str">
        <f>APENs_summary!K1286</f>
        <v>Condensate Tanks</v>
      </c>
      <c r="F1391" s="76">
        <f>APENs_summary!N1286</f>
        <v>0</v>
      </c>
      <c r="G1391" s="76">
        <f>APENs_summary!O1286</f>
        <v>4.2906672909994912</v>
      </c>
      <c r="H1391" s="76">
        <f>APENs_summary!P1286</f>
        <v>0</v>
      </c>
      <c r="I1391" s="76">
        <f>APENs_summary!Q1286</f>
        <v>0</v>
      </c>
      <c r="J1391" s="76">
        <f>APENs_summary!R1286</f>
        <v>0</v>
      </c>
    </row>
    <row r="1392" spans="1:10" x14ac:dyDescent="0.2">
      <c r="A1392" s="13" t="s">
        <v>147</v>
      </c>
      <c r="B1392" s="272" t="s">
        <v>493</v>
      </c>
      <c r="C1392" s="272" t="str">
        <f>APENs_summary!C1287</f>
        <v>08045</v>
      </c>
      <c r="D1392" s="272" t="str">
        <f>APENs_summary!J1287</f>
        <v>40400311</v>
      </c>
      <c r="E1392" s="272" t="str">
        <f>APENs_summary!K1287</f>
        <v>Condensate Tanks</v>
      </c>
      <c r="F1392" s="76">
        <f>APENs_summary!N1287</f>
        <v>0</v>
      </c>
      <c r="G1392" s="76">
        <f>APENs_summary!O1287</f>
        <v>2.2950080985984491</v>
      </c>
      <c r="H1392" s="76">
        <f>APENs_summary!P1287</f>
        <v>0</v>
      </c>
      <c r="I1392" s="76">
        <f>APENs_summary!Q1287</f>
        <v>0</v>
      </c>
      <c r="J1392" s="76">
        <f>APENs_summary!R1287</f>
        <v>0</v>
      </c>
    </row>
    <row r="1393" spans="1:10" x14ac:dyDescent="0.2">
      <c r="A1393" s="13" t="s">
        <v>147</v>
      </c>
      <c r="B1393" s="272" t="s">
        <v>493</v>
      </c>
      <c r="C1393" s="272" t="str">
        <f>APENs_summary!C1288</f>
        <v>08045</v>
      </c>
      <c r="D1393" s="272" t="str">
        <f>APENs_summary!J1288</f>
        <v>40400311</v>
      </c>
      <c r="E1393" s="272" t="str">
        <f>APENs_summary!K1288</f>
        <v>Condensate Tanks</v>
      </c>
      <c r="F1393" s="76">
        <f>APENs_summary!N1288</f>
        <v>0</v>
      </c>
      <c r="G1393" s="76">
        <f>APENs_summary!O1288</f>
        <v>4.8893651033943053</v>
      </c>
      <c r="H1393" s="76">
        <f>APENs_summary!P1288</f>
        <v>0</v>
      </c>
      <c r="I1393" s="76">
        <f>APENs_summary!Q1288</f>
        <v>0</v>
      </c>
      <c r="J1393" s="76">
        <f>APENs_summary!R1288</f>
        <v>0</v>
      </c>
    </row>
    <row r="1394" spans="1:10" x14ac:dyDescent="0.2">
      <c r="A1394" s="13" t="s">
        <v>147</v>
      </c>
      <c r="B1394" s="272" t="s">
        <v>493</v>
      </c>
      <c r="C1394" s="272" t="str">
        <f>APENs_summary!C1289</f>
        <v>08045</v>
      </c>
      <c r="D1394" s="272" t="str">
        <f>APENs_summary!J1289</f>
        <v>40400311</v>
      </c>
      <c r="E1394" s="272" t="str">
        <f>APENs_summary!K1289</f>
        <v>Condensate Tanks</v>
      </c>
      <c r="F1394" s="76">
        <f>APENs_summary!N1289</f>
        <v>0</v>
      </c>
      <c r="G1394" s="76">
        <f>APENs_summary!O1289</f>
        <v>5.3882797648083134</v>
      </c>
      <c r="H1394" s="76">
        <f>APENs_summary!P1289</f>
        <v>0</v>
      </c>
      <c r="I1394" s="76">
        <f>APENs_summary!Q1289</f>
        <v>0</v>
      </c>
      <c r="J1394" s="76">
        <f>APENs_summary!R1289</f>
        <v>0</v>
      </c>
    </row>
    <row r="1395" spans="1:10" x14ac:dyDescent="0.2">
      <c r="A1395" s="13" t="s">
        <v>147</v>
      </c>
      <c r="B1395" s="272" t="s">
        <v>493</v>
      </c>
      <c r="C1395" s="272" t="str">
        <f>APENs_summary!C1290</f>
        <v>08045</v>
      </c>
      <c r="D1395" s="272" t="str">
        <f>APENs_summary!J1290</f>
        <v>40400311</v>
      </c>
      <c r="E1395" s="272" t="str">
        <f>APENs_summary!K1290</f>
        <v>Condensate Tanks</v>
      </c>
      <c r="F1395" s="76">
        <f>APENs_summary!N1290</f>
        <v>0</v>
      </c>
      <c r="G1395" s="76">
        <f>APENs_summary!O1290</f>
        <v>9.7787302067886106</v>
      </c>
      <c r="H1395" s="76">
        <f>APENs_summary!P1290</f>
        <v>0</v>
      </c>
      <c r="I1395" s="76">
        <f>APENs_summary!Q1290</f>
        <v>0</v>
      </c>
      <c r="J1395" s="76">
        <f>APENs_summary!R1290</f>
        <v>0</v>
      </c>
    </row>
    <row r="1396" spans="1:10" x14ac:dyDescent="0.2">
      <c r="A1396" s="13" t="s">
        <v>147</v>
      </c>
      <c r="B1396" s="272" t="s">
        <v>493</v>
      </c>
      <c r="C1396" s="272" t="str">
        <f>APENs_summary!C1291</f>
        <v>08045</v>
      </c>
      <c r="D1396" s="272" t="str">
        <f>APENs_summary!J1291</f>
        <v>31000304</v>
      </c>
      <c r="E1396" s="272" t="str">
        <f>APENs_summary!K1291</f>
        <v>Glycol Dehydrator</v>
      </c>
      <c r="F1396" s="76">
        <f>APENs_summary!N1291</f>
        <v>0</v>
      </c>
      <c r="G1396" s="76">
        <f>APENs_summary!O1291</f>
        <v>3.6</v>
      </c>
      <c r="H1396" s="76">
        <f>APENs_summary!P1291</f>
        <v>0</v>
      </c>
      <c r="I1396" s="76">
        <f>APENs_summary!Q1291</f>
        <v>0</v>
      </c>
      <c r="J1396" s="76">
        <f>APENs_summary!R1291</f>
        <v>0</v>
      </c>
    </row>
    <row r="1397" spans="1:10" x14ac:dyDescent="0.2">
      <c r="A1397" s="13" t="s">
        <v>147</v>
      </c>
      <c r="B1397" s="272" t="s">
        <v>493</v>
      </c>
      <c r="C1397" s="272" t="str">
        <f>APENs_summary!C1292</f>
        <v>08045</v>
      </c>
      <c r="D1397" s="272" t="str">
        <f>APENs_summary!J1292</f>
        <v>40400311</v>
      </c>
      <c r="E1397" s="272" t="str">
        <f>APENs_summary!K1292</f>
        <v>Condensate Tanks</v>
      </c>
      <c r="F1397" s="76">
        <f>APENs_summary!N1292</f>
        <v>0</v>
      </c>
      <c r="G1397" s="76">
        <f>APENs_summary!O1292</f>
        <v>17.761366976392779</v>
      </c>
      <c r="H1397" s="76">
        <f>APENs_summary!P1292</f>
        <v>0</v>
      </c>
      <c r="I1397" s="76">
        <f>APENs_summary!Q1292</f>
        <v>0</v>
      </c>
      <c r="J1397" s="76">
        <f>APENs_summary!R1292</f>
        <v>0</v>
      </c>
    </row>
    <row r="1398" spans="1:10" x14ac:dyDescent="0.2">
      <c r="A1398" s="13" t="s">
        <v>147</v>
      </c>
      <c r="B1398" s="272" t="s">
        <v>493</v>
      </c>
      <c r="C1398" s="272" t="str">
        <f>APENs_summary!C1293</f>
        <v>08045</v>
      </c>
      <c r="D1398" s="272" t="str">
        <f>APENs_summary!J1293</f>
        <v>40400311</v>
      </c>
      <c r="E1398" s="272" t="str">
        <f>APENs_summary!K1293</f>
        <v>Condensate Tanks</v>
      </c>
      <c r="F1398" s="76">
        <f>APENs_summary!N1293</f>
        <v>0</v>
      </c>
      <c r="G1398" s="76">
        <f>APENs_summary!O1293</f>
        <v>11.175691586794837</v>
      </c>
      <c r="H1398" s="76">
        <f>APENs_summary!P1293</f>
        <v>0</v>
      </c>
      <c r="I1398" s="76">
        <f>APENs_summary!Q1293</f>
        <v>0</v>
      </c>
      <c r="J1398" s="76">
        <f>APENs_summary!R1293</f>
        <v>0</v>
      </c>
    </row>
    <row r="1399" spans="1:10" x14ac:dyDescent="0.2">
      <c r="A1399" s="13" t="s">
        <v>147</v>
      </c>
      <c r="B1399" s="272" t="s">
        <v>493</v>
      </c>
      <c r="C1399" s="272" t="str">
        <f>APENs_summary!C1294</f>
        <v>08045</v>
      </c>
      <c r="D1399" s="272" t="str">
        <f>APENs_summary!J1294</f>
        <v>31000302</v>
      </c>
      <c r="E1399" s="272" t="str">
        <f>APENs_summary!K1294</f>
        <v>Glycol Dehydrator</v>
      </c>
      <c r="F1399" s="76">
        <f>APENs_summary!N1294</f>
        <v>0</v>
      </c>
      <c r="G1399" s="76">
        <f>APENs_summary!O1294</f>
        <v>1.4</v>
      </c>
      <c r="H1399" s="76">
        <f>APENs_summary!P1294</f>
        <v>0</v>
      </c>
      <c r="I1399" s="76">
        <f>APENs_summary!Q1294</f>
        <v>0</v>
      </c>
      <c r="J1399" s="76">
        <f>APENs_summary!R1294</f>
        <v>0</v>
      </c>
    </row>
    <row r="1400" spans="1:10" x14ac:dyDescent="0.2">
      <c r="A1400" s="13" t="s">
        <v>147</v>
      </c>
      <c r="B1400" s="272" t="s">
        <v>493</v>
      </c>
      <c r="C1400" s="272" t="str">
        <f>APENs_summary!C1295</f>
        <v>08045</v>
      </c>
      <c r="D1400" s="272" t="str">
        <f>APENs_summary!J1295</f>
        <v>40400311</v>
      </c>
      <c r="E1400" s="272" t="str">
        <f>APENs_summary!K1295</f>
        <v>Condensate Tanks</v>
      </c>
      <c r="F1400" s="76">
        <f>APENs_summary!N1295</f>
        <v>0</v>
      </c>
      <c r="G1400" s="76">
        <f>APENs_summary!O1295</f>
        <v>7.6052230643876158</v>
      </c>
      <c r="H1400" s="76">
        <f>APENs_summary!P1295</f>
        <v>0</v>
      </c>
      <c r="I1400" s="76">
        <f>APENs_summary!Q1295</f>
        <v>0</v>
      </c>
      <c r="J1400" s="76">
        <f>APENs_summary!R1295</f>
        <v>0</v>
      </c>
    </row>
    <row r="1401" spans="1:10" x14ac:dyDescent="0.2">
      <c r="A1401" s="13" t="s">
        <v>147</v>
      </c>
      <c r="B1401" s="272" t="s">
        <v>493</v>
      </c>
      <c r="C1401" s="272" t="str">
        <f>APENs_summary!C1296</f>
        <v>08045</v>
      </c>
      <c r="D1401" s="272" t="str">
        <f>APENs_summary!J1296</f>
        <v>40400311</v>
      </c>
      <c r="E1401" s="272" t="str">
        <f>APENs_summary!K1296</f>
        <v>Condensate Tanks</v>
      </c>
      <c r="F1401" s="76">
        <f>APENs_summary!N1296</f>
        <v>0</v>
      </c>
      <c r="G1401" s="76">
        <f>APENs_summary!O1296</f>
        <v>2.494573853815051</v>
      </c>
      <c r="H1401" s="76">
        <f>APENs_summary!P1296</f>
        <v>0</v>
      </c>
      <c r="I1401" s="76">
        <f>APENs_summary!Q1296</f>
        <v>0</v>
      </c>
      <c r="J1401" s="76">
        <f>APENs_summary!R1296</f>
        <v>0</v>
      </c>
    </row>
    <row r="1402" spans="1:10" x14ac:dyDescent="0.2">
      <c r="A1402" s="13" t="s">
        <v>147</v>
      </c>
      <c r="B1402" s="272" t="s">
        <v>493</v>
      </c>
      <c r="C1402" s="272" t="str">
        <f>APENs_summary!C1297</f>
        <v>08045</v>
      </c>
      <c r="D1402" s="272" t="str">
        <f>APENs_summary!J1297</f>
        <v>40400311</v>
      </c>
      <c r="E1402" s="272" t="str">
        <f>APENs_summary!K1297</f>
        <v>Condensate Tanks</v>
      </c>
      <c r="F1402" s="76">
        <f>APENs_summary!N1297</f>
        <v>0</v>
      </c>
      <c r="G1402" s="76">
        <f>APENs_summary!O1297</f>
        <v>3.4924037233880765</v>
      </c>
      <c r="H1402" s="76">
        <f>APENs_summary!P1297</f>
        <v>0</v>
      </c>
      <c r="I1402" s="76">
        <f>APENs_summary!Q1297</f>
        <v>0</v>
      </c>
      <c r="J1402" s="76">
        <f>APENs_summary!R1297</f>
        <v>0</v>
      </c>
    </row>
    <row r="1403" spans="1:10" x14ac:dyDescent="0.2">
      <c r="A1403" s="13" t="s">
        <v>147</v>
      </c>
      <c r="B1403" s="272" t="s">
        <v>493</v>
      </c>
      <c r="C1403" s="272" t="str">
        <f>APENs_summary!C1298</f>
        <v>08045</v>
      </c>
      <c r="D1403" s="272" t="str">
        <f>APENs_summary!J1298</f>
        <v>40400311</v>
      </c>
      <c r="E1403" s="272" t="str">
        <f>APENs_summary!K1298</f>
        <v>Condensate Tanks</v>
      </c>
      <c r="F1403" s="76">
        <f>APENs_summary!N1298</f>
        <v>0</v>
      </c>
      <c r="G1403" s="76">
        <f>APENs_summary!O1298</f>
        <v>4.4902330462160931</v>
      </c>
      <c r="H1403" s="76">
        <f>APENs_summary!P1298</f>
        <v>0</v>
      </c>
      <c r="I1403" s="76">
        <f>APENs_summary!Q1298</f>
        <v>0</v>
      </c>
      <c r="J1403" s="76">
        <f>APENs_summary!R1298</f>
        <v>0</v>
      </c>
    </row>
    <row r="1404" spans="1:10" x14ac:dyDescent="0.2">
      <c r="A1404" s="13" t="s">
        <v>147</v>
      </c>
      <c r="B1404" s="272" t="s">
        <v>493</v>
      </c>
      <c r="C1404" s="272" t="str">
        <f>APENs_summary!C1299</f>
        <v>08045</v>
      </c>
      <c r="D1404" s="272" t="str">
        <f>APENs_summary!J1299</f>
        <v>40400311</v>
      </c>
      <c r="E1404" s="272" t="str">
        <f>APENs_summary!K1299</f>
        <v>Condensate Tanks</v>
      </c>
      <c r="F1404" s="76">
        <f>APENs_summary!N1299</f>
        <v>0</v>
      </c>
      <c r="G1404" s="76">
        <f>APENs_summary!O1299</f>
        <v>2.0954423433818472</v>
      </c>
      <c r="H1404" s="76">
        <f>APENs_summary!P1299</f>
        <v>0</v>
      </c>
      <c r="I1404" s="76">
        <f>APENs_summary!Q1299</f>
        <v>0</v>
      </c>
      <c r="J1404" s="76">
        <f>APENs_summary!R1299</f>
        <v>0</v>
      </c>
    </row>
    <row r="1405" spans="1:10" x14ac:dyDescent="0.2">
      <c r="A1405" s="13" t="s">
        <v>147</v>
      </c>
      <c r="B1405" s="272" t="s">
        <v>493</v>
      </c>
      <c r="C1405" s="272" t="str">
        <f>APENs_summary!C1300</f>
        <v>08045</v>
      </c>
      <c r="D1405" s="272" t="str">
        <f>APENs_summary!J1300</f>
        <v>40400311</v>
      </c>
      <c r="E1405" s="272" t="str">
        <f>APENs_summary!K1300</f>
        <v>Condensate Tanks</v>
      </c>
      <c r="F1405" s="76">
        <f>APENs_summary!N1300</f>
        <v>0</v>
      </c>
      <c r="G1405" s="76">
        <f>APENs_summary!O1300</f>
        <v>6.3422420953915415</v>
      </c>
      <c r="H1405" s="76">
        <f>APENs_summary!P1300</f>
        <v>0</v>
      </c>
      <c r="I1405" s="76">
        <f>APENs_summary!Q1300</f>
        <v>0</v>
      </c>
      <c r="J1405" s="76">
        <f>APENs_summary!R1300</f>
        <v>0</v>
      </c>
    </row>
    <row r="1406" spans="1:10" x14ac:dyDescent="0.2">
      <c r="A1406" s="13" t="s">
        <v>147</v>
      </c>
      <c r="B1406" s="272" t="s">
        <v>493</v>
      </c>
      <c r="C1406" s="272" t="str">
        <f>APENs_summary!C1301</f>
        <v>08045</v>
      </c>
      <c r="D1406" s="272" t="str">
        <f>APENs_summary!J1301</f>
        <v>40400302</v>
      </c>
      <c r="E1406" s="272" t="str">
        <f>APENs_summary!K1301</f>
        <v>Tank Losses</v>
      </c>
      <c r="F1406" s="76">
        <f>APENs_summary!N1301</f>
        <v>0</v>
      </c>
      <c r="G1406" s="76">
        <f>APENs_summary!O1301</f>
        <v>2.9</v>
      </c>
      <c r="H1406" s="76">
        <f>APENs_summary!P1301</f>
        <v>0</v>
      </c>
      <c r="I1406" s="76">
        <f>APENs_summary!Q1301</f>
        <v>0</v>
      </c>
      <c r="J1406" s="76">
        <f>APENs_summary!R1301</f>
        <v>0</v>
      </c>
    </row>
    <row r="1407" spans="1:10" x14ac:dyDescent="0.2">
      <c r="A1407" s="13" t="s">
        <v>147</v>
      </c>
      <c r="B1407" s="272" t="s">
        <v>493</v>
      </c>
      <c r="C1407" s="272" t="str">
        <f>APENs_summary!C1302</f>
        <v>08045</v>
      </c>
      <c r="D1407" s="272" t="str">
        <f>APENs_summary!J1302</f>
        <v>40400311</v>
      </c>
      <c r="E1407" s="272" t="str">
        <f>APENs_summary!K1302</f>
        <v>Condensate Tanks</v>
      </c>
      <c r="F1407" s="76">
        <f>APENs_summary!N1302</f>
        <v>0</v>
      </c>
      <c r="G1407" s="76">
        <f>APENs_summary!O1302</f>
        <v>3.4444935518074753</v>
      </c>
      <c r="H1407" s="76">
        <f>APENs_summary!P1302</f>
        <v>0</v>
      </c>
      <c r="I1407" s="76">
        <f>APENs_summary!Q1302</f>
        <v>0</v>
      </c>
      <c r="J1407" s="76">
        <f>APENs_summary!R1302</f>
        <v>0</v>
      </c>
    </row>
    <row r="1408" spans="1:10" x14ac:dyDescent="0.2">
      <c r="A1408" s="13" t="s">
        <v>147</v>
      </c>
      <c r="B1408" s="272" t="s">
        <v>493</v>
      </c>
      <c r="C1408" s="272" t="str">
        <f>APENs_summary!C1303</f>
        <v>08045</v>
      </c>
      <c r="D1408" s="272" t="str">
        <f>APENs_summary!J1303</f>
        <v>40400315</v>
      </c>
      <c r="E1408" s="272" t="str">
        <f>APENs_summary!K1303</f>
        <v>Tank Losses</v>
      </c>
      <c r="F1408" s="76">
        <f>APENs_summary!N1303</f>
        <v>0</v>
      </c>
      <c r="G1408" s="76">
        <f>APENs_summary!O1303</f>
        <v>5.8</v>
      </c>
      <c r="H1408" s="76">
        <f>APENs_summary!P1303</f>
        <v>0</v>
      </c>
      <c r="I1408" s="76">
        <f>APENs_summary!Q1303</f>
        <v>0</v>
      </c>
      <c r="J1408" s="76">
        <f>APENs_summary!R1303</f>
        <v>0</v>
      </c>
    </row>
    <row r="1409" spans="1:10" x14ac:dyDescent="0.2">
      <c r="A1409" s="13" t="s">
        <v>147</v>
      </c>
      <c r="B1409" s="272" t="s">
        <v>493</v>
      </c>
      <c r="C1409" s="272" t="str">
        <f>APENs_summary!C1304</f>
        <v>08045</v>
      </c>
      <c r="D1409" s="272" t="str">
        <f>APENs_summary!J1304</f>
        <v>40400311</v>
      </c>
      <c r="E1409" s="272" t="str">
        <f>APENs_summary!K1304</f>
        <v>Condensate Tanks</v>
      </c>
      <c r="F1409" s="76">
        <f>APENs_summary!N1304</f>
        <v>0</v>
      </c>
      <c r="G1409" s="76">
        <f>APENs_summary!O1304</f>
        <v>0</v>
      </c>
      <c r="H1409" s="76">
        <f>APENs_summary!P1304</f>
        <v>0</v>
      </c>
      <c r="I1409" s="76">
        <f>APENs_summary!Q1304</f>
        <v>0</v>
      </c>
      <c r="J1409" s="76">
        <f>APENs_summary!R1304</f>
        <v>0</v>
      </c>
    </row>
    <row r="1410" spans="1:10" x14ac:dyDescent="0.2">
      <c r="A1410" s="13" t="s">
        <v>147</v>
      </c>
      <c r="B1410" s="272" t="s">
        <v>493</v>
      </c>
      <c r="C1410" s="272" t="str">
        <f>APENs_summary!C1305</f>
        <v>08045</v>
      </c>
      <c r="D1410" s="272" t="str">
        <f>APENs_summary!J1305</f>
        <v>40400311</v>
      </c>
      <c r="E1410" s="272" t="str">
        <f>APENs_summary!K1305</f>
        <v>Condensate Tanks</v>
      </c>
      <c r="F1410" s="76">
        <f>APENs_summary!N1305</f>
        <v>0</v>
      </c>
      <c r="G1410" s="76">
        <f>APENs_summary!O1305</f>
        <v>0</v>
      </c>
      <c r="H1410" s="76">
        <f>APENs_summary!P1305</f>
        <v>0</v>
      </c>
      <c r="I1410" s="76">
        <f>APENs_summary!Q1305</f>
        <v>0</v>
      </c>
      <c r="J1410" s="76">
        <f>APENs_summary!R1305</f>
        <v>0</v>
      </c>
    </row>
    <row r="1411" spans="1:10" x14ac:dyDescent="0.2">
      <c r="A1411" s="13" t="s">
        <v>147</v>
      </c>
      <c r="B1411" s="272" t="s">
        <v>493</v>
      </c>
      <c r="C1411" s="272" t="str">
        <f>APENs_summary!C1306</f>
        <v>08045</v>
      </c>
      <c r="D1411" s="272" t="str">
        <f>APENs_summary!J1306</f>
        <v>40400311</v>
      </c>
      <c r="E1411" s="272" t="str">
        <f>APENs_summary!K1306</f>
        <v>Condensate Tanks</v>
      </c>
      <c r="F1411" s="76">
        <f>APENs_summary!N1306</f>
        <v>0</v>
      </c>
      <c r="G1411" s="76">
        <f>APENs_summary!O1306</f>
        <v>6.8889871036149506</v>
      </c>
      <c r="H1411" s="76">
        <f>APENs_summary!P1306</f>
        <v>0</v>
      </c>
      <c r="I1411" s="76">
        <f>APENs_summary!Q1306</f>
        <v>0</v>
      </c>
      <c r="J1411" s="76">
        <f>APENs_summary!R1306</f>
        <v>0</v>
      </c>
    </row>
    <row r="1412" spans="1:10" x14ac:dyDescent="0.2">
      <c r="A1412" s="13" t="s">
        <v>147</v>
      </c>
      <c r="B1412" s="272" t="s">
        <v>493</v>
      </c>
      <c r="C1412" s="272" t="str">
        <f>APENs_summary!C1307</f>
        <v>08045</v>
      </c>
      <c r="D1412" s="272" t="str">
        <f>APENs_summary!J1307</f>
        <v>40400311</v>
      </c>
      <c r="E1412" s="272" t="str">
        <f>APENs_summary!K1307</f>
        <v>Condensate Tanks</v>
      </c>
      <c r="F1412" s="76">
        <f>APENs_summary!N1307</f>
        <v>0</v>
      </c>
      <c r="G1412" s="76">
        <f>APENs_summary!O1307</f>
        <v>3.4924037233880765</v>
      </c>
      <c r="H1412" s="76">
        <f>APENs_summary!P1307</f>
        <v>0</v>
      </c>
      <c r="I1412" s="76">
        <f>APENs_summary!Q1307</f>
        <v>0</v>
      </c>
      <c r="J1412" s="76">
        <f>APENs_summary!R1307</f>
        <v>0</v>
      </c>
    </row>
    <row r="1413" spans="1:10" x14ac:dyDescent="0.2">
      <c r="A1413" s="13" t="s">
        <v>147</v>
      </c>
      <c r="B1413" s="272" t="s">
        <v>493</v>
      </c>
      <c r="C1413" s="272" t="str">
        <f>APENs_summary!C1308</f>
        <v>08045</v>
      </c>
      <c r="D1413" s="272" t="str">
        <f>APENs_summary!J1308</f>
        <v>40400311</v>
      </c>
      <c r="E1413" s="272" t="str">
        <f>APENs_summary!K1308</f>
        <v>Condensate Tanks</v>
      </c>
      <c r="F1413" s="76">
        <f>APENs_summary!N1308</f>
        <v>0</v>
      </c>
      <c r="G1413" s="76">
        <f>APENs_summary!O1308</f>
        <v>2.3920094109774133</v>
      </c>
      <c r="H1413" s="76">
        <f>APENs_summary!P1308</f>
        <v>0</v>
      </c>
      <c r="I1413" s="76">
        <f>APENs_summary!Q1308</f>
        <v>0</v>
      </c>
      <c r="J1413" s="76">
        <f>APENs_summary!R1308</f>
        <v>0</v>
      </c>
    </row>
    <row r="1414" spans="1:10" x14ac:dyDescent="0.2">
      <c r="A1414" s="13" t="s">
        <v>147</v>
      </c>
      <c r="B1414" s="272" t="s">
        <v>493</v>
      </c>
      <c r="C1414" s="272" t="str">
        <f>APENs_summary!C1309</f>
        <v>08045</v>
      </c>
      <c r="D1414" s="272" t="str">
        <f>APENs_summary!J1309</f>
        <v>31000302</v>
      </c>
      <c r="E1414" s="272" t="str">
        <f>APENs_summary!K1309</f>
        <v>Glycol Dehydrator</v>
      </c>
      <c r="F1414" s="76">
        <f>APENs_summary!N1309</f>
        <v>0</v>
      </c>
      <c r="G1414" s="76">
        <f>APENs_summary!O1309</f>
        <v>3.5</v>
      </c>
      <c r="H1414" s="76">
        <f>APENs_summary!P1309</f>
        <v>0</v>
      </c>
      <c r="I1414" s="76">
        <f>APENs_summary!Q1309</f>
        <v>0</v>
      </c>
      <c r="J1414" s="76">
        <f>APENs_summary!R1309</f>
        <v>0</v>
      </c>
    </row>
    <row r="1415" spans="1:10" x14ac:dyDescent="0.2">
      <c r="A1415" s="13" t="s">
        <v>147</v>
      </c>
      <c r="B1415" s="272" t="s">
        <v>493</v>
      </c>
      <c r="C1415" s="272" t="str">
        <f>APENs_summary!C1310</f>
        <v>08045</v>
      </c>
      <c r="D1415" s="272" t="str">
        <f>APENs_summary!J1310</f>
        <v>20200203</v>
      </c>
      <c r="E1415" s="272" t="str">
        <f>APENs_summary!K1310</f>
        <v>Compressor Engines</v>
      </c>
      <c r="F1415" s="76">
        <f>APENs_summary!N1310</f>
        <v>0</v>
      </c>
      <c r="G1415" s="76">
        <f>APENs_summary!O1310</f>
        <v>0</v>
      </c>
      <c r="H1415" s="76">
        <f>APENs_summary!P1310</f>
        <v>4.3</v>
      </c>
      <c r="I1415" s="76">
        <f>APENs_summary!Q1310</f>
        <v>0</v>
      </c>
      <c r="J1415" s="76">
        <f>APENs_summary!R1310</f>
        <v>0</v>
      </c>
    </row>
    <row r="1416" spans="1:10" x14ac:dyDescent="0.2">
      <c r="A1416" s="13" t="s">
        <v>147</v>
      </c>
      <c r="B1416" s="272" t="s">
        <v>493</v>
      </c>
      <c r="C1416" s="272" t="str">
        <f>APENs_summary!C1311</f>
        <v>08045</v>
      </c>
      <c r="D1416" s="272" t="str">
        <f>APENs_summary!J1311</f>
        <v>20200203</v>
      </c>
      <c r="E1416" s="272" t="str">
        <f>APENs_summary!K1311</f>
        <v>Compressor Engines</v>
      </c>
      <c r="F1416" s="76">
        <f>APENs_summary!N1311</f>
        <v>19.400058000000001</v>
      </c>
      <c r="G1416" s="76">
        <f>APENs_summary!O1311</f>
        <v>0</v>
      </c>
      <c r="H1416" s="76">
        <f>APENs_summary!P1311</f>
        <v>0</v>
      </c>
      <c r="I1416" s="76">
        <f>APENs_summary!Q1311</f>
        <v>0</v>
      </c>
      <c r="J1416" s="76">
        <f>APENs_summary!R1311</f>
        <v>0</v>
      </c>
    </row>
    <row r="1417" spans="1:10" x14ac:dyDescent="0.2">
      <c r="A1417" s="13" t="s">
        <v>147</v>
      </c>
      <c r="B1417" s="272" t="s">
        <v>493</v>
      </c>
      <c r="C1417" s="272" t="str">
        <f>APENs_summary!C1312</f>
        <v>08045</v>
      </c>
      <c r="D1417" s="272" t="str">
        <f>APENs_summary!J1312</f>
        <v>20200203</v>
      </c>
      <c r="E1417" s="272" t="str">
        <f>APENs_summary!K1312</f>
        <v>Compressor Engines</v>
      </c>
      <c r="F1417" s="76">
        <f>APENs_summary!N1312</f>
        <v>0</v>
      </c>
      <c r="G1417" s="76">
        <f>APENs_summary!O1312</f>
        <v>0</v>
      </c>
      <c r="H1417" s="76">
        <f>APENs_summary!P1312</f>
        <v>0</v>
      </c>
      <c r="I1417" s="76">
        <f>APENs_summary!Q1312</f>
        <v>0</v>
      </c>
      <c r="J1417" s="76">
        <f>APENs_summary!R1312</f>
        <v>7.2499999999999995E-2</v>
      </c>
    </row>
    <row r="1418" spans="1:10" x14ac:dyDescent="0.2">
      <c r="A1418" s="13" t="s">
        <v>147</v>
      </c>
      <c r="B1418" s="272" t="s">
        <v>493</v>
      </c>
      <c r="C1418" s="272" t="str">
        <f>APENs_summary!C1313</f>
        <v>08045</v>
      </c>
      <c r="D1418" s="272" t="str">
        <f>APENs_summary!J1313</f>
        <v>20200203</v>
      </c>
      <c r="E1418" s="272" t="str">
        <f>APENs_summary!K1313</f>
        <v>Compressor Engines</v>
      </c>
      <c r="F1418" s="76">
        <f>APENs_summary!N1313</f>
        <v>0</v>
      </c>
      <c r="G1418" s="76">
        <f>APENs_summary!O1313</f>
        <v>0</v>
      </c>
      <c r="H1418" s="76">
        <f>APENs_summary!P1313</f>
        <v>0</v>
      </c>
      <c r="I1418" s="76">
        <f>APENs_summary!Q1313</f>
        <v>0</v>
      </c>
      <c r="J1418" s="76">
        <f>APENs_summary!R1313</f>
        <v>0</v>
      </c>
    </row>
    <row r="1419" spans="1:10" x14ac:dyDescent="0.2">
      <c r="A1419" s="13" t="s">
        <v>147</v>
      </c>
      <c r="B1419" s="272" t="s">
        <v>493</v>
      </c>
      <c r="C1419" s="272" t="str">
        <f>APENs_summary!C1314</f>
        <v>08045</v>
      </c>
      <c r="D1419" s="272" t="str">
        <f>APENs_summary!J1314</f>
        <v>20200203</v>
      </c>
      <c r="E1419" s="272" t="str">
        <f>APENs_summary!K1314</f>
        <v>Compressor Engines</v>
      </c>
      <c r="F1419" s="76">
        <f>APENs_summary!N1314</f>
        <v>0</v>
      </c>
      <c r="G1419" s="76">
        <f>APENs_summary!O1314</f>
        <v>0</v>
      </c>
      <c r="H1419" s="76">
        <f>APENs_summary!P1314</f>
        <v>0</v>
      </c>
      <c r="I1419" s="76">
        <f>APENs_summary!Q1314</f>
        <v>4.3499999999999997E-3</v>
      </c>
      <c r="J1419" s="76">
        <f>APENs_summary!R1314</f>
        <v>0</v>
      </c>
    </row>
    <row r="1420" spans="1:10" x14ac:dyDescent="0.2">
      <c r="A1420" s="13" t="s">
        <v>147</v>
      </c>
      <c r="B1420" s="272" t="s">
        <v>493</v>
      </c>
      <c r="C1420" s="272" t="str">
        <f>APENs_summary!C1315</f>
        <v>08045</v>
      </c>
      <c r="D1420" s="272" t="str">
        <f>APENs_summary!J1315</f>
        <v>20200203</v>
      </c>
      <c r="E1420" s="272" t="str">
        <f>APENs_summary!K1315</f>
        <v>Compressor Engines</v>
      </c>
      <c r="F1420" s="76">
        <f>APENs_summary!N1315</f>
        <v>0</v>
      </c>
      <c r="G1420" s="76">
        <f>APENs_summary!O1315</f>
        <v>2.0000070000000001</v>
      </c>
      <c r="H1420" s="76">
        <f>APENs_summary!P1315</f>
        <v>0</v>
      </c>
      <c r="I1420" s="76">
        <f>APENs_summary!Q1315</f>
        <v>0</v>
      </c>
      <c r="J1420" s="76">
        <f>APENs_summary!R1315</f>
        <v>0</v>
      </c>
    </row>
    <row r="1421" spans="1:10" x14ac:dyDescent="0.2">
      <c r="A1421" s="13" t="s">
        <v>147</v>
      </c>
      <c r="B1421" s="272" t="s">
        <v>493</v>
      </c>
      <c r="C1421" s="272" t="str">
        <f>APENs_summary!C1316</f>
        <v>08045</v>
      </c>
      <c r="D1421" s="272" t="str">
        <f>APENs_summary!J1316</f>
        <v>20200252</v>
      </c>
      <c r="E1421" s="272" t="str">
        <f>APENs_summary!K1316</f>
        <v>Compressor Engines</v>
      </c>
      <c r="F1421" s="76">
        <f>APENs_summary!N1316</f>
        <v>0</v>
      </c>
      <c r="G1421" s="76">
        <f>APENs_summary!O1316</f>
        <v>0</v>
      </c>
      <c r="H1421" s="76">
        <f>APENs_summary!P1316</f>
        <v>5.68</v>
      </c>
      <c r="I1421" s="76">
        <f>APENs_summary!Q1316</f>
        <v>0</v>
      </c>
      <c r="J1421" s="76">
        <f>APENs_summary!R1316</f>
        <v>0</v>
      </c>
    </row>
    <row r="1422" spans="1:10" x14ac:dyDescent="0.2">
      <c r="A1422" s="13" t="s">
        <v>147</v>
      </c>
      <c r="B1422" s="272" t="s">
        <v>493</v>
      </c>
      <c r="C1422" s="272" t="str">
        <f>APENs_summary!C1317</f>
        <v>08045</v>
      </c>
      <c r="D1422" s="272" t="str">
        <f>APENs_summary!J1317</f>
        <v>20200252</v>
      </c>
      <c r="E1422" s="272" t="str">
        <f>APENs_summary!K1317</f>
        <v>Compressor Engines</v>
      </c>
      <c r="F1422" s="76">
        <f>APENs_summary!N1317</f>
        <v>9.4600000000000009</v>
      </c>
      <c r="G1422" s="76">
        <f>APENs_summary!O1317</f>
        <v>0</v>
      </c>
      <c r="H1422" s="76">
        <f>APENs_summary!P1317</f>
        <v>0</v>
      </c>
      <c r="I1422" s="76">
        <f>APENs_summary!Q1317</f>
        <v>0</v>
      </c>
      <c r="J1422" s="76">
        <f>APENs_summary!R1317</f>
        <v>0</v>
      </c>
    </row>
    <row r="1423" spans="1:10" x14ac:dyDescent="0.2">
      <c r="A1423" s="13" t="s">
        <v>147</v>
      </c>
      <c r="B1423" s="272" t="s">
        <v>493</v>
      </c>
      <c r="C1423" s="272" t="str">
        <f>APENs_summary!C1318</f>
        <v>08045</v>
      </c>
      <c r="D1423" s="272" t="str">
        <f>APENs_summary!J1318</f>
        <v>20200252</v>
      </c>
      <c r="E1423" s="272" t="str">
        <f>APENs_summary!K1318</f>
        <v>Compressor Engines</v>
      </c>
      <c r="F1423" s="76">
        <f>APENs_summary!N1318</f>
        <v>0</v>
      </c>
      <c r="G1423" s="76">
        <f>APENs_summary!O1318</f>
        <v>0</v>
      </c>
      <c r="H1423" s="76">
        <f>APENs_summary!P1318</f>
        <v>0</v>
      </c>
      <c r="I1423" s="76">
        <f>APENs_summary!Q1318</f>
        <v>0</v>
      </c>
      <c r="J1423" s="76">
        <f>APENs_summary!R1318</f>
        <v>0.17265</v>
      </c>
    </row>
    <row r="1424" spans="1:10" x14ac:dyDescent="0.2">
      <c r="A1424" s="13" t="s">
        <v>147</v>
      </c>
      <c r="B1424" s="272" t="s">
        <v>493</v>
      </c>
      <c r="C1424" s="272" t="str">
        <f>APENs_summary!C1319</f>
        <v>08045</v>
      </c>
      <c r="D1424" s="272" t="str">
        <f>APENs_summary!J1319</f>
        <v>20200252</v>
      </c>
      <c r="E1424" s="272" t="str">
        <f>APENs_summary!K1319</f>
        <v>Compressor Engines</v>
      </c>
      <c r="F1424" s="76">
        <f>APENs_summary!N1319</f>
        <v>0</v>
      </c>
      <c r="G1424" s="76">
        <f>APENs_summary!O1319</f>
        <v>0</v>
      </c>
      <c r="H1424" s="76">
        <f>APENs_summary!P1319</f>
        <v>0</v>
      </c>
      <c r="I1424" s="76">
        <f>APENs_summary!Q1319</f>
        <v>0</v>
      </c>
      <c r="J1424" s="76">
        <f>APENs_summary!R1319</f>
        <v>0</v>
      </c>
    </row>
    <row r="1425" spans="1:10" x14ac:dyDescent="0.2">
      <c r="A1425" s="13" t="s">
        <v>147</v>
      </c>
      <c r="B1425" s="272" t="s">
        <v>493</v>
      </c>
      <c r="C1425" s="272" t="str">
        <f>APENs_summary!C1320</f>
        <v>08045</v>
      </c>
      <c r="D1425" s="272" t="str">
        <f>APENs_summary!J1320</f>
        <v>20200252</v>
      </c>
      <c r="E1425" s="272" t="str">
        <f>APENs_summary!K1320</f>
        <v>Compressor Engines</v>
      </c>
      <c r="F1425" s="76">
        <f>APENs_summary!N1320</f>
        <v>0</v>
      </c>
      <c r="G1425" s="76">
        <f>APENs_summary!O1320</f>
        <v>0</v>
      </c>
      <c r="H1425" s="76">
        <f>APENs_summary!P1320</f>
        <v>0</v>
      </c>
      <c r="I1425" s="76">
        <f>APENs_summary!Q1320</f>
        <v>1.0359E-2</v>
      </c>
      <c r="J1425" s="76">
        <f>APENs_summary!R1320</f>
        <v>0</v>
      </c>
    </row>
    <row r="1426" spans="1:10" x14ac:dyDescent="0.2">
      <c r="A1426" s="13" t="s">
        <v>147</v>
      </c>
      <c r="B1426" s="272" t="s">
        <v>493</v>
      </c>
      <c r="C1426" s="272" t="str">
        <f>APENs_summary!C1321</f>
        <v>08045</v>
      </c>
      <c r="D1426" s="272" t="str">
        <f>APENs_summary!J1321</f>
        <v>20200252</v>
      </c>
      <c r="E1426" s="272" t="str">
        <f>APENs_summary!K1321</f>
        <v>Compressor Engines</v>
      </c>
      <c r="F1426" s="76">
        <f>APENs_summary!N1321</f>
        <v>0</v>
      </c>
      <c r="G1426" s="76">
        <f>APENs_summary!O1321</f>
        <v>5.68</v>
      </c>
      <c r="H1426" s="76">
        <f>APENs_summary!P1321</f>
        <v>0</v>
      </c>
      <c r="I1426" s="76">
        <f>APENs_summary!Q1321</f>
        <v>0</v>
      </c>
      <c r="J1426" s="76">
        <f>APENs_summary!R1321</f>
        <v>0</v>
      </c>
    </row>
    <row r="1427" spans="1:10" x14ac:dyDescent="0.2">
      <c r="A1427" s="13" t="s">
        <v>147</v>
      </c>
      <c r="B1427" s="272" t="s">
        <v>493</v>
      </c>
      <c r="C1427" s="272" t="str">
        <f>APENs_summary!C1322</f>
        <v>08045</v>
      </c>
      <c r="D1427" s="272" t="str">
        <f>APENs_summary!J1322</f>
        <v>20200253</v>
      </c>
      <c r="E1427" s="272" t="str">
        <f>APENs_summary!K1322</f>
        <v>Compressor Engines</v>
      </c>
      <c r="F1427" s="76">
        <f>APENs_summary!N1322</f>
        <v>0</v>
      </c>
      <c r="G1427" s="76">
        <f>APENs_summary!O1322</f>
        <v>0</v>
      </c>
      <c r="H1427" s="76">
        <f>APENs_summary!P1322</f>
        <v>16.3</v>
      </c>
      <c r="I1427" s="76">
        <f>APENs_summary!Q1322</f>
        <v>0</v>
      </c>
      <c r="J1427" s="76">
        <f>APENs_summary!R1322</f>
        <v>0</v>
      </c>
    </row>
    <row r="1428" spans="1:10" x14ac:dyDescent="0.2">
      <c r="A1428" s="13" t="s">
        <v>147</v>
      </c>
      <c r="B1428" s="272" t="s">
        <v>493</v>
      </c>
      <c r="C1428" s="272" t="str">
        <f>APENs_summary!C1323</f>
        <v>08045</v>
      </c>
      <c r="D1428" s="272" t="str">
        <f>APENs_summary!J1323</f>
        <v>20200253</v>
      </c>
      <c r="E1428" s="272" t="str">
        <f>APENs_summary!K1323</f>
        <v>Compressor Engines</v>
      </c>
      <c r="F1428" s="76">
        <f>APENs_summary!N1323</f>
        <v>8.1999999999999993</v>
      </c>
      <c r="G1428" s="76">
        <f>APENs_summary!O1323</f>
        <v>0</v>
      </c>
      <c r="H1428" s="76">
        <f>APENs_summary!P1323</f>
        <v>0</v>
      </c>
      <c r="I1428" s="76">
        <f>APENs_summary!Q1323</f>
        <v>0</v>
      </c>
      <c r="J1428" s="76">
        <f>APENs_summary!R1323</f>
        <v>0</v>
      </c>
    </row>
    <row r="1429" spans="1:10" x14ac:dyDescent="0.2">
      <c r="A1429" s="13" t="s">
        <v>147</v>
      </c>
      <c r="B1429" s="272" t="s">
        <v>493</v>
      </c>
      <c r="C1429" s="272" t="str">
        <f>APENs_summary!C1324</f>
        <v>08045</v>
      </c>
      <c r="D1429" s="272" t="str">
        <f>APENs_summary!J1324</f>
        <v>20200253</v>
      </c>
      <c r="E1429" s="272" t="str">
        <f>APENs_summary!K1324</f>
        <v>Compressor Engines</v>
      </c>
      <c r="F1429" s="76">
        <f>APENs_summary!N1324</f>
        <v>0</v>
      </c>
      <c r="G1429" s="76">
        <f>APENs_summary!O1324</f>
        <v>0</v>
      </c>
      <c r="H1429" s="76">
        <f>APENs_summary!P1324</f>
        <v>0</v>
      </c>
      <c r="I1429" s="76">
        <f>APENs_summary!Q1324</f>
        <v>0</v>
      </c>
      <c r="J1429" s="76">
        <f>APENs_summary!R1324</f>
        <v>0.65700000000000003</v>
      </c>
    </row>
    <row r="1430" spans="1:10" x14ac:dyDescent="0.2">
      <c r="A1430" s="13" t="s">
        <v>147</v>
      </c>
      <c r="B1430" s="272" t="s">
        <v>493</v>
      </c>
      <c r="C1430" s="272" t="str">
        <f>APENs_summary!C1325</f>
        <v>08045</v>
      </c>
      <c r="D1430" s="272" t="str">
        <f>APENs_summary!J1325</f>
        <v>20200253</v>
      </c>
      <c r="E1430" s="272" t="str">
        <f>APENs_summary!K1325</f>
        <v>Compressor Engines</v>
      </c>
      <c r="F1430" s="76">
        <f>APENs_summary!N1325</f>
        <v>0</v>
      </c>
      <c r="G1430" s="76">
        <f>APENs_summary!O1325</f>
        <v>0</v>
      </c>
      <c r="H1430" s="76">
        <f>APENs_summary!P1325</f>
        <v>0</v>
      </c>
      <c r="I1430" s="76">
        <f>APENs_summary!Q1325</f>
        <v>0</v>
      </c>
      <c r="J1430" s="76">
        <f>APENs_summary!R1325</f>
        <v>0</v>
      </c>
    </row>
    <row r="1431" spans="1:10" x14ac:dyDescent="0.2">
      <c r="A1431" s="13" t="s">
        <v>147</v>
      </c>
      <c r="B1431" s="272" t="s">
        <v>493</v>
      </c>
      <c r="C1431" s="272" t="str">
        <f>APENs_summary!C1326</f>
        <v>08045</v>
      </c>
      <c r="D1431" s="272" t="str">
        <f>APENs_summary!J1326</f>
        <v>20200253</v>
      </c>
      <c r="E1431" s="272" t="str">
        <f>APENs_summary!K1326</f>
        <v>Compressor Engines</v>
      </c>
      <c r="F1431" s="76">
        <f>APENs_summary!N1326</f>
        <v>0</v>
      </c>
      <c r="G1431" s="76">
        <f>APENs_summary!O1326</f>
        <v>0</v>
      </c>
      <c r="H1431" s="76">
        <f>APENs_summary!P1326</f>
        <v>0</v>
      </c>
      <c r="I1431" s="76">
        <f>APENs_summary!Q1326</f>
        <v>3.9419999999999997E-2</v>
      </c>
      <c r="J1431" s="76">
        <f>APENs_summary!R1326</f>
        <v>0</v>
      </c>
    </row>
    <row r="1432" spans="1:10" x14ac:dyDescent="0.2">
      <c r="A1432" s="13" t="s">
        <v>147</v>
      </c>
      <c r="B1432" s="272" t="s">
        <v>493</v>
      </c>
      <c r="C1432" s="272" t="str">
        <f>APENs_summary!C1327</f>
        <v>08045</v>
      </c>
      <c r="D1432" s="272" t="str">
        <f>APENs_summary!J1327</f>
        <v>20200253</v>
      </c>
      <c r="E1432" s="272" t="str">
        <f>APENs_summary!K1327</f>
        <v>Compressor Engines</v>
      </c>
      <c r="F1432" s="76">
        <f>APENs_summary!N1327</f>
        <v>0</v>
      </c>
      <c r="G1432" s="76">
        <f>APENs_summary!O1327</f>
        <v>4.4000000000000004</v>
      </c>
      <c r="H1432" s="76">
        <f>APENs_summary!P1327</f>
        <v>0</v>
      </c>
      <c r="I1432" s="76">
        <f>APENs_summary!Q1327</f>
        <v>0</v>
      </c>
      <c r="J1432" s="76">
        <f>APENs_summary!R1327</f>
        <v>0</v>
      </c>
    </row>
    <row r="1433" spans="1:10" x14ac:dyDescent="0.2">
      <c r="A1433" s="13" t="s">
        <v>147</v>
      </c>
      <c r="B1433" s="272" t="s">
        <v>493</v>
      </c>
      <c r="C1433" s="272" t="str">
        <f>APENs_summary!C1328</f>
        <v>08045</v>
      </c>
      <c r="D1433" s="272" t="str">
        <f>APENs_summary!J1328</f>
        <v>20200253</v>
      </c>
      <c r="E1433" s="272" t="str">
        <f>APENs_summary!K1328</f>
        <v>Compressor Engines</v>
      </c>
      <c r="F1433" s="76">
        <f>APENs_summary!N1328</f>
        <v>0</v>
      </c>
      <c r="G1433" s="76">
        <f>APENs_summary!O1328</f>
        <v>0</v>
      </c>
      <c r="H1433" s="76">
        <f>APENs_summary!P1328</f>
        <v>16.3</v>
      </c>
      <c r="I1433" s="76">
        <f>APENs_summary!Q1328</f>
        <v>0</v>
      </c>
      <c r="J1433" s="76">
        <f>APENs_summary!R1328</f>
        <v>0</v>
      </c>
    </row>
    <row r="1434" spans="1:10" x14ac:dyDescent="0.2">
      <c r="A1434" s="13" t="s">
        <v>147</v>
      </c>
      <c r="B1434" s="272" t="s">
        <v>493</v>
      </c>
      <c r="C1434" s="272" t="str">
        <f>APENs_summary!C1329</f>
        <v>08045</v>
      </c>
      <c r="D1434" s="272" t="str">
        <f>APENs_summary!J1329</f>
        <v>20200253</v>
      </c>
      <c r="E1434" s="272" t="str">
        <f>APENs_summary!K1329</f>
        <v>Compressor Engines</v>
      </c>
      <c r="F1434" s="76">
        <f>APENs_summary!N1329</f>
        <v>8.1999999999999993</v>
      </c>
      <c r="G1434" s="76">
        <f>APENs_summary!O1329</f>
        <v>0</v>
      </c>
      <c r="H1434" s="76">
        <f>APENs_summary!P1329</f>
        <v>0</v>
      </c>
      <c r="I1434" s="76">
        <f>APENs_summary!Q1329</f>
        <v>0</v>
      </c>
      <c r="J1434" s="76">
        <f>APENs_summary!R1329</f>
        <v>0</v>
      </c>
    </row>
    <row r="1435" spans="1:10" x14ac:dyDescent="0.2">
      <c r="A1435" s="13" t="s">
        <v>147</v>
      </c>
      <c r="B1435" s="272" t="s">
        <v>493</v>
      </c>
      <c r="C1435" s="272" t="str">
        <f>APENs_summary!C1330</f>
        <v>08045</v>
      </c>
      <c r="D1435" s="272" t="str">
        <f>APENs_summary!J1330</f>
        <v>20200253</v>
      </c>
      <c r="E1435" s="272" t="str">
        <f>APENs_summary!K1330</f>
        <v>Compressor Engines</v>
      </c>
      <c r="F1435" s="76">
        <f>APENs_summary!N1330</f>
        <v>0</v>
      </c>
      <c r="G1435" s="76">
        <f>APENs_summary!O1330</f>
        <v>0</v>
      </c>
      <c r="H1435" s="76">
        <f>APENs_summary!P1330</f>
        <v>0</v>
      </c>
      <c r="I1435" s="76">
        <f>APENs_summary!Q1330</f>
        <v>0</v>
      </c>
      <c r="J1435" s="76">
        <f>APENs_summary!R1330</f>
        <v>0.65700000000000003</v>
      </c>
    </row>
    <row r="1436" spans="1:10" x14ac:dyDescent="0.2">
      <c r="A1436" s="13" t="s">
        <v>147</v>
      </c>
      <c r="B1436" s="272" t="s">
        <v>493</v>
      </c>
      <c r="C1436" s="272" t="str">
        <f>APENs_summary!C1331</f>
        <v>08045</v>
      </c>
      <c r="D1436" s="272" t="str">
        <f>APENs_summary!J1331</f>
        <v>20200253</v>
      </c>
      <c r="E1436" s="272" t="str">
        <f>APENs_summary!K1331</f>
        <v>Compressor Engines</v>
      </c>
      <c r="F1436" s="76">
        <f>APENs_summary!N1331</f>
        <v>0</v>
      </c>
      <c r="G1436" s="76">
        <f>APENs_summary!O1331</f>
        <v>0</v>
      </c>
      <c r="H1436" s="76">
        <f>APENs_summary!P1331</f>
        <v>0</v>
      </c>
      <c r="I1436" s="76">
        <f>APENs_summary!Q1331</f>
        <v>0</v>
      </c>
      <c r="J1436" s="76">
        <f>APENs_summary!R1331</f>
        <v>0</v>
      </c>
    </row>
    <row r="1437" spans="1:10" x14ac:dyDescent="0.2">
      <c r="A1437" s="13" t="s">
        <v>147</v>
      </c>
      <c r="B1437" s="272" t="s">
        <v>493</v>
      </c>
      <c r="C1437" s="272" t="str">
        <f>APENs_summary!C1332</f>
        <v>08045</v>
      </c>
      <c r="D1437" s="272" t="str">
        <f>APENs_summary!J1332</f>
        <v>20200253</v>
      </c>
      <c r="E1437" s="272" t="str">
        <f>APENs_summary!K1332</f>
        <v>Compressor Engines</v>
      </c>
      <c r="F1437" s="76">
        <f>APENs_summary!N1332</f>
        <v>0</v>
      </c>
      <c r="G1437" s="76">
        <f>APENs_summary!O1332</f>
        <v>0</v>
      </c>
      <c r="H1437" s="76">
        <f>APENs_summary!P1332</f>
        <v>0</v>
      </c>
      <c r="I1437" s="76">
        <f>APENs_summary!Q1332</f>
        <v>3.9419999999999997E-2</v>
      </c>
      <c r="J1437" s="76">
        <f>APENs_summary!R1332</f>
        <v>0</v>
      </c>
    </row>
    <row r="1438" spans="1:10" x14ac:dyDescent="0.2">
      <c r="A1438" s="13" t="s">
        <v>147</v>
      </c>
      <c r="B1438" s="272" t="s">
        <v>493</v>
      </c>
      <c r="C1438" s="272" t="str">
        <f>APENs_summary!C1333</f>
        <v>08045</v>
      </c>
      <c r="D1438" s="272" t="str">
        <f>APENs_summary!J1333</f>
        <v>20200253</v>
      </c>
      <c r="E1438" s="272" t="str">
        <f>APENs_summary!K1333</f>
        <v>Compressor Engines</v>
      </c>
      <c r="F1438" s="76">
        <f>APENs_summary!N1333</f>
        <v>0</v>
      </c>
      <c r="G1438" s="76">
        <f>APENs_summary!O1333</f>
        <v>4.4000000000000004</v>
      </c>
      <c r="H1438" s="76">
        <f>APENs_summary!P1333</f>
        <v>0</v>
      </c>
      <c r="I1438" s="76">
        <f>APENs_summary!Q1333</f>
        <v>0</v>
      </c>
      <c r="J1438" s="76">
        <f>APENs_summary!R1333</f>
        <v>0</v>
      </c>
    </row>
    <row r="1439" spans="1:10" x14ac:dyDescent="0.2">
      <c r="A1439" s="13" t="s">
        <v>147</v>
      </c>
      <c r="B1439" s="272" t="s">
        <v>493</v>
      </c>
      <c r="C1439" s="272" t="str">
        <f>APENs_summary!C1334</f>
        <v>08045</v>
      </c>
      <c r="D1439" s="272" t="str">
        <f>APENs_summary!J1334</f>
        <v>20200253</v>
      </c>
      <c r="E1439" s="272" t="str">
        <f>APENs_summary!K1334</f>
        <v>Compressor Engines</v>
      </c>
      <c r="F1439" s="76">
        <f>APENs_summary!N1334</f>
        <v>0</v>
      </c>
      <c r="G1439" s="76">
        <f>APENs_summary!O1334</f>
        <v>0</v>
      </c>
      <c r="H1439" s="76">
        <f>APENs_summary!P1334</f>
        <v>16.3</v>
      </c>
      <c r="I1439" s="76">
        <f>APENs_summary!Q1334</f>
        <v>0</v>
      </c>
      <c r="J1439" s="76">
        <f>APENs_summary!R1334</f>
        <v>0</v>
      </c>
    </row>
    <row r="1440" spans="1:10" x14ac:dyDescent="0.2">
      <c r="A1440" s="13" t="s">
        <v>147</v>
      </c>
      <c r="B1440" s="272" t="s">
        <v>493</v>
      </c>
      <c r="C1440" s="272" t="str">
        <f>APENs_summary!C1335</f>
        <v>08045</v>
      </c>
      <c r="D1440" s="272" t="str">
        <f>APENs_summary!J1335</f>
        <v>20200253</v>
      </c>
      <c r="E1440" s="272" t="str">
        <f>APENs_summary!K1335</f>
        <v>Compressor Engines</v>
      </c>
      <c r="F1440" s="76">
        <f>APENs_summary!N1335</f>
        <v>8.1999999999999993</v>
      </c>
      <c r="G1440" s="76">
        <f>APENs_summary!O1335</f>
        <v>0</v>
      </c>
      <c r="H1440" s="76">
        <f>APENs_summary!P1335</f>
        <v>0</v>
      </c>
      <c r="I1440" s="76">
        <f>APENs_summary!Q1335</f>
        <v>0</v>
      </c>
      <c r="J1440" s="76">
        <f>APENs_summary!R1335</f>
        <v>0</v>
      </c>
    </row>
    <row r="1441" spans="1:10" x14ac:dyDescent="0.2">
      <c r="A1441" s="13" t="s">
        <v>147</v>
      </c>
      <c r="B1441" s="272" t="s">
        <v>493</v>
      </c>
      <c r="C1441" s="272" t="str">
        <f>APENs_summary!C1336</f>
        <v>08045</v>
      </c>
      <c r="D1441" s="272" t="str">
        <f>APENs_summary!J1336</f>
        <v>20200253</v>
      </c>
      <c r="E1441" s="272" t="str">
        <f>APENs_summary!K1336</f>
        <v>Compressor Engines</v>
      </c>
      <c r="F1441" s="76">
        <f>APENs_summary!N1336</f>
        <v>0</v>
      </c>
      <c r="G1441" s="76">
        <f>APENs_summary!O1336</f>
        <v>0</v>
      </c>
      <c r="H1441" s="76">
        <f>APENs_summary!P1336</f>
        <v>0</v>
      </c>
      <c r="I1441" s="76">
        <f>APENs_summary!Q1336</f>
        <v>0</v>
      </c>
      <c r="J1441" s="76">
        <f>APENs_summary!R1336</f>
        <v>0.65700000000000003</v>
      </c>
    </row>
    <row r="1442" spans="1:10" x14ac:dyDescent="0.2">
      <c r="A1442" s="13" t="s">
        <v>147</v>
      </c>
      <c r="B1442" s="272" t="s">
        <v>493</v>
      </c>
      <c r="C1442" s="272" t="str">
        <f>APENs_summary!C1337</f>
        <v>08045</v>
      </c>
      <c r="D1442" s="272" t="str">
        <f>APENs_summary!J1337</f>
        <v>20200253</v>
      </c>
      <c r="E1442" s="272" t="str">
        <f>APENs_summary!K1337</f>
        <v>Compressor Engines</v>
      </c>
      <c r="F1442" s="76">
        <f>APENs_summary!N1337</f>
        <v>0</v>
      </c>
      <c r="G1442" s="76">
        <f>APENs_summary!O1337</f>
        <v>0</v>
      </c>
      <c r="H1442" s="76">
        <f>APENs_summary!P1337</f>
        <v>0</v>
      </c>
      <c r="I1442" s="76">
        <f>APENs_summary!Q1337</f>
        <v>0</v>
      </c>
      <c r="J1442" s="76">
        <f>APENs_summary!R1337</f>
        <v>0</v>
      </c>
    </row>
    <row r="1443" spans="1:10" x14ac:dyDescent="0.2">
      <c r="A1443" s="13" t="s">
        <v>147</v>
      </c>
      <c r="B1443" s="272" t="s">
        <v>493</v>
      </c>
      <c r="C1443" s="272" t="str">
        <f>APENs_summary!C1338</f>
        <v>08045</v>
      </c>
      <c r="D1443" s="272" t="str">
        <f>APENs_summary!J1338</f>
        <v>20200253</v>
      </c>
      <c r="E1443" s="272" t="str">
        <f>APENs_summary!K1338</f>
        <v>Compressor Engines</v>
      </c>
      <c r="F1443" s="76">
        <f>APENs_summary!N1338</f>
        <v>0</v>
      </c>
      <c r="G1443" s="76">
        <f>APENs_summary!O1338</f>
        <v>0</v>
      </c>
      <c r="H1443" s="76">
        <f>APENs_summary!P1338</f>
        <v>0</v>
      </c>
      <c r="I1443" s="76">
        <f>APENs_summary!Q1338</f>
        <v>3.9419999999999997E-2</v>
      </c>
      <c r="J1443" s="76">
        <f>APENs_summary!R1338</f>
        <v>0</v>
      </c>
    </row>
    <row r="1444" spans="1:10" x14ac:dyDescent="0.2">
      <c r="A1444" s="13" t="s">
        <v>147</v>
      </c>
      <c r="B1444" s="272" t="s">
        <v>493</v>
      </c>
      <c r="C1444" s="272" t="str">
        <f>APENs_summary!C1339</f>
        <v>08045</v>
      </c>
      <c r="D1444" s="272" t="str">
        <f>APENs_summary!J1339</f>
        <v>20200253</v>
      </c>
      <c r="E1444" s="272" t="str">
        <f>APENs_summary!K1339</f>
        <v>Compressor Engines</v>
      </c>
      <c r="F1444" s="76">
        <f>APENs_summary!N1339</f>
        <v>0</v>
      </c>
      <c r="G1444" s="76">
        <f>APENs_summary!O1339</f>
        <v>4.4000000000000004</v>
      </c>
      <c r="H1444" s="76">
        <f>APENs_summary!P1339</f>
        <v>0</v>
      </c>
      <c r="I1444" s="76">
        <f>APENs_summary!Q1339</f>
        <v>0</v>
      </c>
      <c r="J1444" s="76">
        <f>APENs_summary!R1339</f>
        <v>0</v>
      </c>
    </row>
    <row r="1445" spans="1:10" x14ac:dyDescent="0.2">
      <c r="A1445" s="13" t="s">
        <v>147</v>
      </c>
      <c r="B1445" s="272" t="s">
        <v>493</v>
      </c>
      <c r="C1445" s="272" t="str">
        <f>APENs_summary!C1340</f>
        <v>08045</v>
      </c>
      <c r="D1445" s="272" t="str">
        <f>APENs_summary!J1340</f>
        <v>31000220</v>
      </c>
      <c r="E1445" s="272" t="str">
        <f>APENs_summary!K1340</f>
        <v>Natural Gas Production, All Equipt Leak Fugitives</v>
      </c>
      <c r="F1445" s="76">
        <f>APENs_summary!N1340</f>
        <v>0</v>
      </c>
      <c r="G1445" s="76">
        <f>APENs_summary!O1340</f>
        <v>8.7899999999999991</v>
      </c>
      <c r="H1445" s="76">
        <f>APENs_summary!P1340</f>
        <v>0</v>
      </c>
      <c r="I1445" s="76">
        <f>APENs_summary!Q1340</f>
        <v>0</v>
      </c>
      <c r="J1445" s="76">
        <f>APENs_summary!R1340</f>
        <v>0</v>
      </c>
    </row>
    <row r="1446" spans="1:10" x14ac:dyDescent="0.2">
      <c r="A1446" s="13" t="s">
        <v>147</v>
      </c>
      <c r="B1446" s="272" t="s">
        <v>493</v>
      </c>
      <c r="C1446" s="272" t="str">
        <f>APENs_summary!C1341</f>
        <v>08045</v>
      </c>
      <c r="D1446" s="272" t="str">
        <f>APENs_summary!J1341</f>
        <v>31000301</v>
      </c>
      <c r="E1446" s="272" t="str">
        <f>APENs_summary!K1341</f>
        <v>Glycol Dehydrator</v>
      </c>
      <c r="F1446" s="76">
        <f>APENs_summary!N1341</f>
        <v>0</v>
      </c>
      <c r="G1446" s="76">
        <f>APENs_summary!O1341</f>
        <v>14.2</v>
      </c>
      <c r="H1446" s="76">
        <f>APENs_summary!P1341</f>
        <v>0</v>
      </c>
      <c r="I1446" s="76">
        <f>APENs_summary!Q1341</f>
        <v>0</v>
      </c>
      <c r="J1446" s="76">
        <f>APENs_summary!R1341</f>
        <v>0</v>
      </c>
    </row>
    <row r="1447" spans="1:10" x14ac:dyDescent="0.2">
      <c r="A1447" s="13" t="s">
        <v>147</v>
      </c>
      <c r="B1447" s="272" t="s">
        <v>493</v>
      </c>
      <c r="C1447" s="272" t="str">
        <f>APENs_summary!C1342</f>
        <v>08045</v>
      </c>
      <c r="D1447" s="272" t="str">
        <f>APENs_summary!J1342</f>
        <v>40400311</v>
      </c>
      <c r="E1447" s="272" t="str">
        <f>APENs_summary!K1342</f>
        <v>Condensate Tanks</v>
      </c>
      <c r="F1447" s="76">
        <f>APENs_summary!N1342</f>
        <v>0</v>
      </c>
      <c r="G1447" s="76">
        <f>APENs_summary!O1342</f>
        <v>0</v>
      </c>
      <c r="H1447" s="76">
        <f>APENs_summary!P1342</f>
        <v>0</v>
      </c>
      <c r="I1447" s="76">
        <f>APENs_summary!Q1342</f>
        <v>0</v>
      </c>
      <c r="J1447" s="76">
        <f>APENs_summary!R1342</f>
        <v>0</v>
      </c>
    </row>
    <row r="1448" spans="1:10" x14ac:dyDescent="0.2">
      <c r="A1448" s="13" t="s">
        <v>147</v>
      </c>
      <c r="B1448" s="272" t="s">
        <v>493</v>
      </c>
      <c r="C1448" s="272" t="str">
        <f>APENs_summary!C1343</f>
        <v>08045</v>
      </c>
      <c r="D1448" s="272" t="str">
        <f>APENs_summary!J1343</f>
        <v>40400311</v>
      </c>
      <c r="E1448" s="272" t="str">
        <f>APENs_summary!K1343</f>
        <v>Condensate Tanks</v>
      </c>
      <c r="F1448" s="76">
        <f>APENs_summary!N1343</f>
        <v>0</v>
      </c>
      <c r="G1448" s="76">
        <f>APENs_summary!O1343</f>
        <v>0</v>
      </c>
      <c r="H1448" s="76">
        <f>APENs_summary!P1343</f>
        <v>0</v>
      </c>
      <c r="I1448" s="76">
        <f>APENs_summary!Q1343</f>
        <v>0</v>
      </c>
      <c r="J1448" s="76">
        <f>APENs_summary!R1343</f>
        <v>0</v>
      </c>
    </row>
    <row r="1449" spans="1:10" x14ac:dyDescent="0.2">
      <c r="A1449" s="13" t="s">
        <v>147</v>
      </c>
      <c r="B1449" s="272" t="s">
        <v>493</v>
      </c>
      <c r="C1449" s="272" t="str">
        <f>APENs_summary!C1344</f>
        <v>08045</v>
      </c>
      <c r="D1449" s="272" t="str">
        <f>APENs_summary!J1344</f>
        <v>40400311</v>
      </c>
      <c r="E1449" s="272" t="str">
        <f>APENs_summary!K1344</f>
        <v>Condensate Tanks</v>
      </c>
      <c r="F1449" s="76">
        <f>APENs_summary!N1344</f>
        <v>0</v>
      </c>
      <c r="G1449" s="76">
        <f>APENs_summary!O1344</f>
        <v>20.386904820303506</v>
      </c>
      <c r="H1449" s="76">
        <f>APENs_summary!P1344</f>
        <v>0</v>
      </c>
      <c r="I1449" s="76">
        <f>APENs_summary!Q1344</f>
        <v>0</v>
      </c>
      <c r="J1449" s="76">
        <f>APENs_summary!R1344</f>
        <v>0</v>
      </c>
    </row>
    <row r="1450" spans="1:10" x14ac:dyDescent="0.2">
      <c r="A1450" s="13" t="s">
        <v>147</v>
      </c>
      <c r="B1450" s="272" t="s">
        <v>493</v>
      </c>
      <c r="C1450" s="272" t="str">
        <f>APENs_summary!C1345</f>
        <v>08045</v>
      </c>
      <c r="D1450" s="272" t="str">
        <f>APENs_summary!J1345</f>
        <v>40400311</v>
      </c>
      <c r="E1450" s="272" t="str">
        <f>APENs_summary!K1345</f>
        <v>Condensate Tanks</v>
      </c>
      <c r="F1450" s="76">
        <f>APENs_summary!N1345</f>
        <v>0</v>
      </c>
      <c r="G1450" s="76">
        <f>APENs_summary!O1345</f>
        <v>0</v>
      </c>
      <c r="H1450" s="76">
        <f>APENs_summary!P1345</f>
        <v>0</v>
      </c>
      <c r="I1450" s="76">
        <f>APENs_summary!Q1345</f>
        <v>0</v>
      </c>
      <c r="J1450" s="76">
        <f>APENs_summary!R1345</f>
        <v>0</v>
      </c>
    </row>
    <row r="1451" spans="1:10" x14ac:dyDescent="0.2">
      <c r="A1451" s="13" t="s">
        <v>147</v>
      </c>
      <c r="B1451" s="272" t="s">
        <v>493</v>
      </c>
      <c r="C1451" s="272" t="str">
        <f>APENs_summary!C1346</f>
        <v>08045</v>
      </c>
      <c r="D1451" s="272" t="str">
        <f>APENs_summary!J1346</f>
        <v>40400311</v>
      </c>
      <c r="E1451" s="272" t="str">
        <f>APENs_summary!K1346</f>
        <v>Condensate Tanks</v>
      </c>
      <c r="F1451" s="76">
        <f>APENs_summary!N1346</f>
        <v>0</v>
      </c>
      <c r="G1451" s="76">
        <f>APENs_summary!O1346</f>
        <v>0</v>
      </c>
      <c r="H1451" s="76">
        <f>APENs_summary!P1346</f>
        <v>0</v>
      </c>
      <c r="I1451" s="76">
        <f>APENs_summary!Q1346</f>
        <v>0</v>
      </c>
      <c r="J1451" s="76">
        <f>APENs_summary!R1346</f>
        <v>0</v>
      </c>
    </row>
    <row r="1452" spans="1:10" x14ac:dyDescent="0.2">
      <c r="A1452" s="13" t="s">
        <v>147</v>
      </c>
      <c r="B1452" s="272" t="s">
        <v>493</v>
      </c>
      <c r="C1452" s="272" t="str">
        <f>APENs_summary!C1347</f>
        <v>08045</v>
      </c>
      <c r="D1452" s="272" t="str">
        <f>APENs_summary!J1347</f>
        <v>40400311</v>
      </c>
      <c r="E1452" s="272" t="str">
        <f>APENs_summary!K1347</f>
        <v>Condensate Tanks</v>
      </c>
      <c r="F1452" s="76">
        <f>APENs_summary!N1347</f>
        <v>0</v>
      </c>
      <c r="G1452" s="76">
        <f>APENs_summary!O1347</f>
        <v>1.4971531504369671</v>
      </c>
      <c r="H1452" s="76">
        <f>APENs_summary!P1347</f>
        <v>0</v>
      </c>
      <c r="I1452" s="76">
        <f>APENs_summary!Q1347</f>
        <v>0</v>
      </c>
      <c r="J1452" s="76">
        <f>APENs_summary!R1347</f>
        <v>0</v>
      </c>
    </row>
    <row r="1453" spans="1:10" x14ac:dyDescent="0.2">
      <c r="A1453" s="13" t="s">
        <v>147</v>
      </c>
      <c r="B1453" s="272" t="s">
        <v>493</v>
      </c>
      <c r="C1453" s="272" t="str">
        <f>APENs_summary!C1348</f>
        <v>08045</v>
      </c>
      <c r="D1453" s="272" t="str">
        <f>APENs_summary!J1348</f>
        <v>31000304</v>
      </c>
      <c r="E1453" s="272" t="str">
        <f>APENs_summary!K1348</f>
        <v>Glycol Dehydrator</v>
      </c>
      <c r="F1453" s="76">
        <f>APENs_summary!N1348</f>
        <v>0</v>
      </c>
      <c r="G1453" s="76">
        <f>APENs_summary!O1348</f>
        <v>3.97</v>
      </c>
      <c r="H1453" s="76">
        <f>APENs_summary!P1348</f>
        <v>0</v>
      </c>
      <c r="I1453" s="76">
        <f>APENs_summary!Q1348</f>
        <v>0</v>
      </c>
      <c r="J1453" s="76">
        <f>APENs_summary!R1348</f>
        <v>0</v>
      </c>
    </row>
    <row r="1454" spans="1:10" x14ac:dyDescent="0.2">
      <c r="A1454" s="13" t="s">
        <v>147</v>
      </c>
      <c r="B1454" s="272" t="s">
        <v>493</v>
      </c>
      <c r="C1454" s="272" t="str">
        <f>APENs_summary!C1349</f>
        <v>08045</v>
      </c>
      <c r="D1454" s="272" t="str">
        <f>APENs_summary!J1349</f>
        <v>31088801</v>
      </c>
      <c r="E1454" s="272" t="str">
        <f>APENs_summary!K1349</f>
        <v>Permitted Fugitives</v>
      </c>
      <c r="F1454" s="76">
        <f>APENs_summary!N1349</f>
        <v>0</v>
      </c>
      <c r="G1454" s="76">
        <f>APENs_summary!O1349</f>
        <v>4.66</v>
      </c>
      <c r="H1454" s="76">
        <f>APENs_summary!P1349</f>
        <v>0</v>
      </c>
      <c r="I1454" s="76">
        <f>APENs_summary!Q1349</f>
        <v>0</v>
      </c>
      <c r="J1454" s="76">
        <f>APENs_summary!R1349</f>
        <v>0</v>
      </c>
    </row>
    <row r="1455" spans="1:10" x14ac:dyDescent="0.2">
      <c r="A1455" s="13" t="s">
        <v>147</v>
      </c>
      <c r="B1455" s="272" t="s">
        <v>493</v>
      </c>
      <c r="C1455" s="272" t="str">
        <f>APENs_summary!C1350</f>
        <v>08045</v>
      </c>
      <c r="D1455" s="272" t="str">
        <f>APENs_summary!J1350</f>
        <v>40400311</v>
      </c>
      <c r="E1455" s="272" t="str">
        <f>APENs_summary!K1350</f>
        <v>Condensate Tanks</v>
      </c>
      <c r="F1455" s="76">
        <f>APENs_summary!N1350</f>
        <v>0</v>
      </c>
      <c r="G1455" s="76">
        <f>APENs_summary!O1350</f>
        <v>2.2197847333870393</v>
      </c>
      <c r="H1455" s="76">
        <f>APENs_summary!P1350</f>
        <v>0</v>
      </c>
      <c r="I1455" s="76">
        <f>APENs_summary!Q1350</f>
        <v>0</v>
      </c>
      <c r="J1455" s="76">
        <f>APENs_summary!R1350</f>
        <v>0</v>
      </c>
    </row>
    <row r="1456" spans="1:10" x14ac:dyDescent="0.2">
      <c r="A1456" s="13" t="s">
        <v>147</v>
      </c>
      <c r="B1456" s="272" t="s">
        <v>493</v>
      </c>
      <c r="C1456" s="272" t="str">
        <f>APENs_summary!C1351</f>
        <v>08045</v>
      </c>
      <c r="D1456" s="272" t="str">
        <f>APENs_summary!J1351</f>
        <v>40400311</v>
      </c>
      <c r="E1456" s="272" t="str">
        <f>APENs_summary!K1351</f>
        <v>Condensate Tanks</v>
      </c>
      <c r="F1456" s="76">
        <f>APENs_summary!N1351</f>
        <v>0</v>
      </c>
      <c r="G1456" s="76">
        <f>APENs_summary!O1351</f>
        <v>2.1612759098220278</v>
      </c>
      <c r="H1456" s="76">
        <f>APENs_summary!P1351</f>
        <v>0</v>
      </c>
      <c r="I1456" s="76">
        <f>APENs_summary!Q1351</f>
        <v>0</v>
      </c>
      <c r="J1456" s="76">
        <f>APENs_summary!R1351</f>
        <v>0</v>
      </c>
    </row>
    <row r="1457" spans="1:10" x14ac:dyDescent="0.2">
      <c r="A1457" s="13" t="s">
        <v>147</v>
      </c>
      <c r="B1457" s="272" t="s">
        <v>493</v>
      </c>
      <c r="C1457" s="272" t="str">
        <f>APENs_summary!C1352</f>
        <v>08045</v>
      </c>
      <c r="D1457" s="272" t="str">
        <f>APENs_summary!J1352</f>
        <v>40400311</v>
      </c>
      <c r="E1457" s="272" t="str">
        <f>APENs_summary!K1352</f>
        <v>Condensate Tanks</v>
      </c>
      <c r="F1457" s="76">
        <f>APENs_summary!N1352</f>
        <v>0</v>
      </c>
      <c r="G1457" s="76">
        <f>APENs_summary!O1352</f>
        <v>0</v>
      </c>
      <c r="H1457" s="76">
        <f>APENs_summary!P1352</f>
        <v>0</v>
      </c>
      <c r="I1457" s="76">
        <f>APENs_summary!Q1352</f>
        <v>0</v>
      </c>
      <c r="J1457" s="76">
        <f>APENs_summary!R1352</f>
        <v>0</v>
      </c>
    </row>
    <row r="1458" spans="1:10" x14ac:dyDescent="0.2">
      <c r="A1458" s="13" t="s">
        <v>147</v>
      </c>
      <c r="B1458" s="272" t="s">
        <v>493</v>
      </c>
      <c r="C1458" s="272" t="str">
        <f>APENs_summary!C1353</f>
        <v>08045</v>
      </c>
      <c r="D1458" s="272" t="str">
        <f>APENs_summary!J1353</f>
        <v>40400311</v>
      </c>
      <c r="E1458" s="272" t="str">
        <f>APENs_summary!K1353</f>
        <v>Condensate Tanks</v>
      </c>
      <c r="F1458" s="76">
        <f>APENs_summary!N1353</f>
        <v>0</v>
      </c>
      <c r="G1458" s="76">
        <f>APENs_summary!O1353</f>
        <v>0</v>
      </c>
      <c r="H1458" s="76">
        <f>APENs_summary!P1353</f>
        <v>0</v>
      </c>
      <c r="I1458" s="76">
        <f>APENs_summary!Q1353</f>
        <v>0</v>
      </c>
      <c r="J1458" s="76">
        <f>APENs_summary!R1353</f>
        <v>0</v>
      </c>
    </row>
    <row r="1459" spans="1:10" x14ac:dyDescent="0.2">
      <c r="A1459" s="13" t="s">
        <v>147</v>
      </c>
      <c r="B1459" s="272" t="s">
        <v>493</v>
      </c>
      <c r="C1459" s="272" t="str">
        <f>APENs_summary!C1354</f>
        <v>08045</v>
      </c>
      <c r="D1459" s="272" t="str">
        <f>APENs_summary!J1354</f>
        <v>40400311</v>
      </c>
      <c r="E1459" s="272" t="str">
        <f>APENs_summary!K1354</f>
        <v>Condensate Tanks</v>
      </c>
      <c r="F1459" s="76">
        <f>APENs_summary!N1354</f>
        <v>0</v>
      </c>
      <c r="G1459" s="76">
        <f>APENs_summary!O1354</f>
        <v>0</v>
      </c>
      <c r="H1459" s="76">
        <f>APENs_summary!P1354</f>
        <v>0</v>
      </c>
      <c r="I1459" s="76">
        <f>APENs_summary!Q1354</f>
        <v>0</v>
      </c>
      <c r="J1459" s="76">
        <f>APENs_summary!R1354</f>
        <v>0</v>
      </c>
    </row>
    <row r="1460" spans="1:10" x14ac:dyDescent="0.2">
      <c r="A1460" s="13" t="s">
        <v>147</v>
      </c>
      <c r="B1460" s="272" t="s">
        <v>493</v>
      </c>
      <c r="C1460" s="272" t="str">
        <f>APENs_summary!C1355</f>
        <v>08045</v>
      </c>
      <c r="D1460" s="272" t="str">
        <f>APENs_summary!J1355</f>
        <v>40400311</v>
      </c>
      <c r="E1460" s="272" t="str">
        <f>APENs_summary!K1355</f>
        <v>Condensate Tanks</v>
      </c>
      <c r="F1460" s="76">
        <f>APENs_summary!N1355</f>
        <v>0</v>
      </c>
      <c r="G1460" s="76">
        <f>APENs_summary!O1355</f>
        <v>0</v>
      </c>
      <c r="H1460" s="76">
        <f>APENs_summary!P1355</f>
        <v>0</v>
      </c>
      <c r="I1460" s="76">
        <f>APENs_summary!Q1355</f>
        <v>0</v>
      </c>
      <c r="J1460" s="76">
        <f>APENs_summary!R1355</f>
        <v>0</v>
      </c>
    </row>
    <row r="1461" spans="1:10" x14ac:dyDescent="0.2">
      <c r="A1461" s="13" t="s">
        <v>147</v>
      </c>
      <c r="B1461" s="272" t="s">
        <v>493</v>
      </c>
      <c r="C1461" s="272" t="str">
        <f>APENs_summary!C1356</f>
        <v>08045</v>
      </c>
      <c r="D1461" s="272" t="str">
        <f>APENs_summary!J1356</f>
        <v>40400311</v>
      </c>
      <c r="E1461" s="272" t="str">
        <f>APENs_summary!K1356</f>
        <v>Condensate Tanks</v>
      </c>
      <c r="F1461" s="76">
        <f>APENs_summary!N1356</f>
        <v>0</v>
      </c>
      <c r="G1461" s="76">
        <f>APENs_summary!O1356</f>
        <v>10.825551162823494</v>
      </c>
      <c r="H1461" s="76">
        <f>APENs_summary!P1356</f>
        <v>0</v>
      </c>
      <c r="I1461" s="76">
        <f>APENs_summary!Q1356</f>
        <v>0</v>
      </c>
      <c r="J1461" s="76">
        <f>APENs_summary!R1356</f>
        <v>0</v>
      </c>
    </row>
    <row r="1462" spans="1:10" x14ac:dyDescent="0.2">
      <c r="A1462" s="13" t="s">
        <v>147</v>
      </c>
      <c r="B1462" s="272" t="s">
        <v>493</v>
      </c>
      <c r="C1462" s="272" t="str">
        <f>APENs_summary!C1357</f>
        <v>08045</v>
      </c>
      <c r="D1462" s="272" t="str">
        <f>APENs_summary!J1357</f>
        <v>40400311</v>
      </c>
      <c r="E1462" s="272" t="str">
        <f>APENs_summary!K1357</f>
        <v>Condensate Tanks</v>
      </c>
      <c r="F1462" s="76">
        <f>APENs_summary!N1357</f>
        <v>0</v>
      </c>
      <c r="G1462" s="76">
        <f>APENs_summary!O1357</f>
        <v>6.6934738223993007</v>
      </c>
      <c r="H1462" s="76">
        <f>APENs_summary!P1357</f>
        <v>0</v>
      </c>
      <c r="I1462" s="76">
        <f>APENs_summary!Q1357</f>
        <v>0</v>
      </c>
      <c r="J1462" s="76">
        <f>APENs_summary!R1357</f>
        <v>0</v>
      </c>
    </row>
    <row r="1463" spans="1:10" x14ac:dyDescent="0.2">
      <c r="A1463" s="13" t="s">
        <v>147</v>
      </c>
      <c r="B1463" s="272" t="s">
        <v>493</v>
      </c>
      <c r="C1463" s="272" t="str">
        <f>APENs_summary!C1358</f>
        <v>08045</v>
      </c>
      <c r="D1463" s="272" t="str">
        <f>APENs_summary!J1358</f>
        <v>40400311</v>
      </c>
      <c r="E1463" s="272" t="str">
        <f>APENs_summary!K1358</f>
        <v>Condensate Tanks</v>
      </c>
      <c r="F1463" s="76">
        <f>APENs_summary!N1358</f>
        <v>0</v>
      </c>
      <c r="G1463" s="76">
        <f>APENs_summary!O1358</f>
        <v>0</v>
      </c>
      <c r="H1463" s="76">
        <f>APENs_summary!P1358</f>
        <v>0</v>
      </c>
      <c r="I1463" s="76">
        <f>APENs_summary!Q1358</f>
        <v>0</v>
      </c>
      <c r="J1463" s="76">
        <f>APENs_summary!R1358</f>
        <v>0</v>
      </c>
    </row>
    <row r="1464" spans="1:10" x14ac:dyDescent="0.2">
      <c r="A1464" s="13" t="s">
        <v>147</v>
      </c>
      <c r="B1464" s="272" t="s">
        <v>493</v>
      </c>
      <c r="C1464" s="272" t="str">
        <f>APENs_summary!C1359</f>
        <v>08045</v>
      </c>
      <c r="D1464" s="272" t="str">
        <f>APENs_summary!J1359</f>
        <v>40400311</v>
      </c>
      <c r="E1464" s="272" t="str">
        <f>APENs_summary!K1359</f>
        <v>Condensate Tanks</v>
      </c>
      <c r="F1464" s="76">
        <f>APENs_summary!N1359</f>
        <v>0</v>
      </c>
      <c r="G1464" s="76">
        <f>APENs_summary!O1359</f>
        <v>0</v>
      </c>
      <c r="H1464" s="76">
        <f>APENs_summary!P1359</f>
        <v>0</v>
      </c>
      <c r="I1464" s="76">
        <f>APENs_summary!Q1359</f>
        <v>0</v>
      </c>
      <c r="J1464" s="76">
        <f>APENs_summary!R1359</f>
        <v>0</v>
      </c>
    </row>
    <row r="1465" spans="1:10" x14ac:dyDescent="0.2">
      <c r="A1465" s="13" t="s">
        <v>147</v>
      </c>
      <c r="B1465" s="272" t="s">
        <v>493</v>
      </c>
      <c r="C1465" s="272" t="str">
        <f>APENs_summary!C1360</f>
        <v>08045</v>
      </c>
      <c r="D1465" s="272" t="str">
        <f>APENs_summary!J1360</f>
        <v>40400311</v>
      </c>
      <c r="E1465" s="272" t="str">
        <f>APENs_summary!K1360</f>
        <v>Condensate Tanks</v>
      </c>
      <c r="F1465" s="76">
        <f>APENs_summary!N1360</f>
        <v>0</v>
      </c>
      <c r="G1465" s="76">
        <f>APENs_summary!O1360</f>
        <v>6.8878437231165046</v>
      </c>
      <c r="H1465" s="76">
        <f>APENs_summary!P1360</f>
        <v>0</v>
      </c>
      <c r="I1465" s="76">
        <f>APENs_summary!Q1360</f>
        <v>0</v>
      </c>
      <c r="J1465" s="76">
        <f>APENs_summary!R1360</f>
        <v>0</v>
      </c>
    </row>
    <row r="1466" spans="1:10" x14ac:dyDescent="0.2">
      <c r="A1466" s="13" t="s">
        <v>147</v>
      </c>
      <c r="B1466" s="272" t="s">
        <v>493</v>
      </c>
      <c r="C1466" s="272" t="str">
        <f>APENs_summary!C1361</f>
        <v>08045</v>
      </c>
      <c r="D1466" s="272" t="str">
        <f>APENs_summary!J1361</f>
        <v>40400311</v>
      </c>
      <c r="E1466" s="272" t="str">
        <f>APENs_summary!K1361</f>
        <v>Condensate Tanks</v>
      </c>
      <c r="F1466" s="76">
        <f>APENs_summary!N1361</f>
        <v>0</v>
      </c>
      <c r="G1466" s="76">
        <f>APENs_summary!O1361</f>
        <v>3.2121269233125265</v>
      </c>
      <c r="H1466" s="76">
        <f>APENs_summary!P1361</f>
        <v>0</v>
      </c>
      <c r="I1466" s="76">
        <f>APENs_summary!Q1361</f>
        <v>0</v>
      </c>
      <c r="J1466" s="76">
        <f>APENs_summary!R1361</f>
        <v>0</v>
      </c>
    </row>
    <row r="1467" spans="1:10" x14ac:dyDescent="0.2">
      <c r="A1467" s="13" t="s">
        <v>147</v>
      </c>
      <c r="B1467" s="272" t="s">
        <v>493</v>
      </c>
      <c r="C1467" s="272" t="str">
        <f>APENs_summary!C1362</f>
        <v>08045</v>
      </c>
      <c r="D1467" s="272" t="str">
        <f>APENs_summary!J1362</f>
        <v>40400311</v>
      </c>
      <c r="E1467" s="272" t="str">
        <f>APENs_summary!K1362</f>
        <v>Condensate Tanks</v>
      </c>
      <c r="F1467" s="76">
        <f>APENs_summary!N1362</f>
        <v>0</v>
      </c>
      <c r="G1467" s="76">
        <f>APENs_summary!O1362</f>
        <v>0</v>
      </c>
      <c r="H1467" s="76">
        <f>APENs_summary!P1362</f>
        <v>0</v>
      </c>
      <c r="I1467" s="76">
        <f>APENs_summary!Q1362</f>
        <v>0</v>
      </c>
      <c r="J1467" s="76">
        <f>APENs_summary!R1362</f>
        <v>0</v>
      </c>
    </row>
    <row r="1468" spans="1:10" x14ac:dyDescent="0.2">
      <c r="A1468" s="13" t="s">
        <v>147</v>
      </c>
      <c r="B1468" s="272" t="s">
        <v>493</v>
      </c>
      <c r="C1468" s="272" t="str">
        <f>APENs_summary!C1363</f>
        <v>08045</v>
      </c>
      <c r="D1468" s="272" t="str">
        <f>APENs_summary!J1363</f>
        <v>40400311</v>
      </c>
      <c r="E1468" s="272" t="str">
        <f>APENs_summary!K1363</f>
        <v>Condensate Tanks</v>
      </c>
      <c r="F1468" s="76">
        <f>APENs_summary!N1363</f>
        <v>0</v>
      </c>
      <c r="G1468" s="76">
        <f>APENs_summary!O1363</f>
        <v>0</v>
      </c>
      <c r="H1468" s="76">
        <f>APENs_summary!P1363</f>
        <v>0</v>
      </c>
      <c r="I1468" s="76">
        <f>APENs_summary!Q1363</f>
        <v>0</v>
      </c>
      <c r="J1468" s="76">
        <f>APENs_summary!R1363</f>
        <v>0</v>
      </c>
    </row>
    <row r="1469" spans="1:10" x14ac:dyDescent="0.2">
      <c r="A1469" s="13" t="s">
        <v>147</v>
      </c>
      <c r="B1469" s="272" t="s">
        <v>493</v>
      </c>
      <c r="C1469" s="272" t="str">
        <f>APENs_summary!C1364</f>
        <v>08045</v>
      </c>
      <c r="D1469" s="272" t="str">
        <f>APENs_summary!J1364</f>
        <v>40400311</v>
      </c>
      <c r="E1469" s="272" t="str">
        <f>APENs_summary!K1364</f>
        <v>Condensate Tanks</v>
      </c>
      <c r="F1469" s="76">
        <f>APENs_summary!N1364</f>
        <v>0</v>
      </c>
      <c r="G1469" s="76">
        <f>APENs_summary!O1364</f>
        <v>4.0974068725902262</v>
      </c>
      <c r="H1469" s="76">
        <f>APENs_summary!P1364</f>
        <v>0</v>
      </c>
      <c r="I1469" s="76">
        <f>APENs_summary!Q1364</f>
        <v>0</v>
      </c>
      <c r="J1469" s="76">
        <f>APENs_summary!R1364</f>
        <v>0</v>
      </c>
    </row>
    <row r="1470" spans="1:10" x14ac:dyDescent="0.2">
      <c r="A1470" s="13" t="s">
        <v>147</v>
      </c>
      <c r="B1470" s="272" t="s">
        <v>493</v>
      </c>
      <c r="C1470" s="272" t="str">
        <f>APENs_summary!C1365</f>
        <v>08045</v>
      </c>
      <c r="D1470" s="272" t="str">
        <f>APENs_summary!J1365</f>
        <v>40400311</v>
      </c>
      <c r="E1470" s="272" t="str">
        <f>APENs_summary!K1365</f>
        <v>Condensate Tanks</v>
      </c>
      <c r="F1470" s="76">
        <f>APENs_summary!N1365</f>
        <v>0</v>
      </c>
      <c r="G1470" s="76">
        <f>APENs_summary!O1365</f>
        <v>0</v>
      </c>
      <c r="H1470" s="76">
        <f>APENs_summary!P1365</f>
        <v>0</v>
      </c>
      <c r="I1470" s="76">
        <f>APENs_summary!Q1365</f>
        <v>0</v>
      </c>
      <c r="J1470" s="76">
        <f>APENs_summary!R1365</f>
        <v>0</v>
      </c>
    </row>
    <row r="1471" spans="1:10" x14ac:dyDescent="0.2">
      <c r="A1471" s="13" t="s">
        <v>147</v>
      </c>
      <c r="B1471" s="272" t="s">
        <v>493</v>
      </c>
      <c r="C1471" s="272" t="str">
        <f>APENs_summary!C1366</f>
        <v>08045</v>
      </c>
      <c r="D1471" s="272" t="str">
        <f>APENs_summary!J1366</f>
        <v>40400311</v>
      </c>
      <c r="E1471" s="272" t="str">
        <f>APENs_summary!K1366</f>
        <v>Condensate Tanks</v>
      </c>
      <c r="F1471" s="76">
        <f>APENs_summary!N1366</f>
        <v>0</v>
      </c>
      <c r="G1471" s="76">
        <f>APENs_summary!O1366</f>
        <v>0</v>
      </c>
      <c r="H1471" s="76">
        <f>APENs_summary!P1366</f>
        <v>0</v>
      </c>
      <c r="I1471" s="76">
        <f>APENs_summary!Q1366</f>
        <v>0</v>
      </c>
      <c r="J1471" s="76">
        <f>APENs_summary!R1366</f>
        <v>0</v>
      </c>
    </row>
    <row r="1472" spans="1:10" x14ac:dyDescent="0.2">
      <c r="A1472" s="13" t="s">
        <v>147</v>
      </c>
      <c r="B1472" s="272" t="s">
        <v>493</v>
      </c>
      <c r="C1472" s="272" t="str">
        <f>APENs_summary!C1367</f>
        <v>08045</v>
      </c>
      <c r="D1472" s="272" t="str">
        <f>APENs_summary!J1367</f>
        <v>40400311</v>
      </c>
      <c r="E1472" s="272" t="str">
        <f>APENs_summary!K1367</f>
        <v>Condensate Tanks</v>
      </c>
      <c r="F1472" s="76">
        <f>APENs_summary!N1367</f>
        <v>0</v>
      </c>
      <c r="G1472" s="76">
        <f>APENs_summary!O1367</f>
        <v>1.1137171897416727</v>
      </c>
      <c r="H1472" s="76">
        <f>APENs_summary!P1367</f>
        <v>0</v>
      </c>
      <c r="I1472" s="76">
        <f>APENs_summary!Q1367</f>
        <v>0</v>
      </c>
      <c r="J1472" s="76">
        <f>APENs_summary!R1367</f>
        <v>0</v>
      </c>
    </row>
    <row r="1473" spans="1:10" x14ac:dyDescent="0.2">
      <c r="A1473" s="13" t="s">
        <v>147</v>
      </c>
      <c r="B1473" s="272" t="s">
        <v>493</v>
      </c>
      <c r="C1473" s="272" t="str">
        <f>APENs_summary!C1368</f>
        <v>08045</v>
      </c>
      <c r="D1473" s="272" t="str">
        <f>APENs_summary!J1368</f>
        <v>40400311</v>
      </c>
      <c r="E1473" s="272" t="str">
        <f>APENs_summary!K1368</f>
        <v>Condensate Tanks</v>
      </c>
      <c r="F1473" s="76">
        <f>APENs_summary!N1368</f>
        <v>0</v>
      </c>
      <c r="G1473" s="76">
        <f>APENs_summary!O1368</f>
        <v>0</v>
      </c>
      <c r="H1473" s="76">
        <f>APENs_summary!P1368</f>
        <v>0</v>
      </c>
      <c r="I1473" s="76">
        <f>APENs_summary!Q1368</f>
        <v>0</v>
      </c>
      <c r="J1473" s="76">
        <f>APENs_summary!R1368</f>
        <v>0</v>
      </c>
    </row>
    <row r="1474" spans="1:10" x14ac:dyDescent="0.2">
      <c r="A1474" s="13" t="s">
        <v>147</v>
      </c>
      <c r="B1474" s="272" t="s">
        <v>493</v>
      </c>
      <c r="C1474" s="272" t="str">
        <f>APENs_summary!C1369</f>
        <v>08045</v>
      </c>
      <c r="D1474" s="272" t="str">
        <f>APENs_summary!J1369</f>
        <v>40400311</v>
      </c>
      <c r="E1474" s="272" t="str">
        <f>APENs_summary!K1369</f>
        <v>Condensate Tanks</v>
      </c>
      <c r="F1474" s="76">
        <f>APENs_summary!N1369</f>
        <v>0</v>
      </c>
      <c r="G1474" s="76">
        <f>APENs_summary!O1369</f>
        <v>0</v>
      </c>
      <c r="H1474" s="76">
        <f>APENs_summary!P1369</f>
        <v>0</v>
      </c>
      <c r="I1474" s="76">
        <f>APENs_summary!Q1369</f>
        <v>0</v>
      </c>
      <c r="J1474" s="76">
        <f>APENs_summary!R1369</f>
        <v>0</v>
      </c>
    </row>
    <row r="1475" spans="1:10" x14ac:dyDescent="0.2">
      <c r="A1475" s="13" t="s">
        <v>147</v>
      </c>
      <c r="B1475" s="272" t="s">
        <v>493</v>
      </c>
      <c r="C1475" s="272" t="str">
        <f>APENs_summary!C1370</f>
        <v>08045</v>
      </c>
      <c r="D1475" s="272" t="str">
        <f>APENs_summary!J1370</f>
        <v>40400311</v>
      </c>
      <c r="E1475" s="272" t="str">
        <f>APENs_summary!K1370</f>
        <v>Condensate Tanks</v>
      </c>
      <c r="F1475" s="76">
        <f>APENs_summary!N1370</f>
        <v>0</v>
      </c>
      <c r="G1475" s="76">
        <f>APENs_summary!O1370</f>
        <v>0</v>
      </c>
      <c r="H1475" s="76">
        <f>APENs_summary!P1370</f>
        <v>0</v>
      </c>
      <c r="I1475" s="76">
        <f>APENs_summary!Q1370</f>
        <v>0</v>
      </c>
      <c r="J1475" s="76">
        <f>APENs_summary!R1370</f>
        <v>0</v>
      </c>
    </row>
    <row r="1476" spans="1:10" x14ac:dyDescent="0.2">
      <c r="A1476" s="13" t="s">
        <v>147</v>
      </c>
      <c r="B1476" s="272" t="s">
        <v>493</v>
      </c>
      <c r="C1476" s="272" t="str">
        <f>APENs_summary!C1371</f>
        <v>08045</v>
      </c>
      <c r="D1476" s="272" t="str">
        <f>APENs_summary!J1371</f>
        <v>40400311</v>
      </c>
      <c r="E1476" s="272" t="str">
        <f>APENs_summary!K1371</f>
        <v>Condensate Tanks</v>
      </c>
      <c r="F1476" s="76">
        <f>APENs_summary!N1371</f>
        <v>0</v>
      </c>
      <c r="G1476" s="76">
        <f>APENs_summary!O1371</f>
        <v>0</v>
      </c>
      <c r="H1476" s="76">
        <f>APENs_summary!P1371</f>
        <v>0</v>
      </c>
      <c r="I1476" s="76">
        <f>APENs_summary!Q1371</f>
        <v>0</v>
      </c>
      <c r="J1476" s="76">
        <f>APENs_summary!R1371</f>
        <v>0</v>
      </c>
    </row>
    <row r="1477" spans="1:10" x14ac:dyDescent="0.2">
      <c r="A1477" s="13" t="s">
        <v>147</v>
      </c>
      <c r="B1477" s="272" t="s">
        <v>493</v>
      </c>
      <c r="C1477" s="272" t="str">
        <f>APENs_summary!C1372</f>
        <v>08045</v>
      </c>
      <c r="D1477" s="272" t="str">
        <f>APENs_summary!J1372</f>
        <v>40400311</v>
      </c>
      <c r="E1477" s="272" t="str">
        <f>APENs_summary!K1372</f>
        <v>Condensate Tanks</v>
      </c>
      <c r="F1477" s="76">
        <f>APENs_summary!N1372</f>
        <v>0</v>
      </c>
      <c r="G1477" s="76">
        <f>APENs_summary!O1372</f>
        <v>0.41217589635996227</v>
      </c>
      <c r="H1477" s="76">
        <f>APENs_summary!P1372</f>
        <v>0</v>
      </c>
      <c r="I1477" s="76">
        <f>APENs_summary!Q1372</f>
        <v>0</v>
      </c>
      <c r="J1477" s="76">
        <f>APENs_summary!R1372</f>
        <v>0</v>
      </c>
    </row>
    <row r="1478" spans="1:10" x14ac:dyDescent="0.2">
      <c r="A1478" s="13" t="s">
        <v>147</v>
      </c>
      <c r="B1478" s="272" t="s">
        <v>493</v>
      </c>
      <c r="C1478" s="272" t="str">
        <f>APENs_summary!C1373</f>
        <v>08045</v>
      </c>
      <c r="D1478" s="272" t="str">
        <f>APENs_summary!J1373</f>
        <v>40400311</v>
      </c>
      <c r="E1478" s="272" t="str">
        <f>APENs_summary!K1373</f>
        <v>Condensate Tanks</v>
      </c>
      <c r="F1478" s="76">
        <f>APENs_summary!N1373</f>
        <v>0</v>
      </c>
      <c r="G1478" s="76">
        <f>APENs_summary!O1373</f>
        <v>0.5140525339772547</v>
      </c>
      <c r="H1478" s="76">
        <f>APENs_summary!P1373</f>
        <v>0</v>
      </c>
      <c r="I1478" s="76">
        <f>APENs_summary!Q1373</f>
        <v>0</v>
      </c>
      <c r="J1478" s="76">
        <f>APENs_summary!R1373</f>
        <v>0</v>
      </c>
    </row>
    <row r="1479" spans="1:10" x14ac:dyDescent="0.2">
      <c r="A1479" s="13" t="s">
        <v>147</v>
      </c>
      <c r="B1479" s="272" t="s">
        <v>493</v>
      </c>
      <c r="C1479" s="272" t="str">
        <f>APENs_summary!C1374</f>
        <v>08045</v>
      </c>
      <c r="D1479" s="272" t="str">
        <f>APENs_summary!J1374</f>
        <v>31000304</v>
      </c>
      <c r="E1479" s="272" t="str">
        <f>APENs_summary!K1374</f>
        <v>Glycol Dehydrator</v>
      </c>
      <c r="F1479" s="76">
        <f>APENs_summary!N1374</f>
        <v>0</v>
      </c>
      <c r="G1479" s="76">
        <f>APENs_summary!O1374</f>
        <v>6.8254999999999999</v>
      </c>
      <c r="H1479" s="76">
        <f>APENs_summary!P1374</f>
        <v>0</v>
      </c>
      <c r="I1479" s="76">
        <f>APENs_summary!Q1374</f>
        <v>0</v>
      </c>
      <c r="J1479" s="76">
        <f>APENs_summary!R1374</f>
        <v>0</v>
      </c>
    </row>
    <row r="1480" spans="1:10" x14ac:dyDescent="0.2">
      <c r="A1480" s="13" t="s">
        <v>147</v>
      </c>
      <c r="B1480" s="272" t="s">
        <v>493</v>
      </c>
      <c r="C1480" s="272" t="str">
        <f>APENs_summary!C1375</f>
        <v>08045</v>
      </c>
      <c r="D1480" s="272" t="str">
        <f>APENs_summary!J1375</f>
        <v>40400311</v>
      </c>
      <c r="E1480" s="272" t="str">
        <f>APENs_summary!K1375</f>
        <v>Condensate Tanks</v>
      </c>
      <c r="F1480" s="76">
        <f>APENs_summary!N1375</f>
        <v>0</v>
      </c>
      <c r="G1480" s="76">
        <f>APENs_summary!O1375</f>
        <v>6.013885157114685</v>
      </c>
      <c r="H1480" s="76">
        <f>APENs_summary!P1375</f>
        <v>0</v>
      </c>
      <c r="I1480" s="76">
        <f>APENs_summary!Q1375</f>
        <v>0</v>
      </c>
      <c r="J1480" s="76">
        <f>APENs_summary!R1375</f>
        <v>0</v>
      </c>
    </row>
    <row r="1481" spans="1:10" x14ac:dyDescent="0.2">
      <c r="A1481" s="13" t="s">
        <v>147</v>
      </c>
      <c r="B1481" s="272" t="s">
        <v>493</v>
      </c>
      <c r="C1481" s="272" t="str">
        <f>APENs_summary!C1376</f>
        <v>08045</v>
      </c>
      <c r="D1481" s="272" t="str">
        <f>APENs_summary!J1376</f>
        <v>40400311</v>
      </c>
      <c r="E1481" s="272" t="str">
        <f>APENs_summary!K1376</f>
        <v>Condensate Tanks</v>
      </c>
      <c r="F1481" s="76">
        <f>APENs_summary!N1376</f>
        <v>0</v>
      </c>
      <c r="G1481" s="76">
        <f>APENs_summary!O1376</f>
        <v>5.8665739382371767</v>
      </c>
      <c r="H1481" s="76">
        <f>APENs_summary!P1376</f>
        <v>0</v>
      </c>
      <c r="I1481" s="76">
        <f>APENs_summary!Q1376</f>
        <v>0</v>
      </c>
      <c r="J1481" s="76">
        <f>APENs_summary!R1376</f>
        <v>0</v>
      </c>
    </row>
    <row r="1482" spans="1:10" x14ac:dyDescent="0.2">
      <c r="A1482" s="13" t="s">
        <v>147</v>
      </c>
      <c r="B1482" s="272" t="s">
        <v>493</v>
      </c>
      <c r="C1482" s="272" t="str">
        <f>APENs_summary!C1377</f>
        <v>08045</v>
      </c>
      <c r="D1482" s="272" t="str">
        <f>APENs_summary!J1377</f>
        <v>40400311</v>
      </c>
      <c r="E1482" s="272" t="str">
        <f>APENs_summary!K1377</f>
        <v>Condensate Tanks</v>
      </c>
      <c r="F1482" s="76">
        <f>APENs_summary!N1377</f>
        <v>0</v>
      </c>
      <c r="G1482" s="76">
        <f>APENs_summary!O1377</f>
        <v>4.1552620624979069</v>
      </c>
      <c r="H1482" s="76">
        <f>APENs_summary!P1377</f>
        <v>0</v>
      </c>
      <c r="I1482" s="76">
        <f>APENs_summary!Q1377</f>
        <v>0</v>
      </c>
      <c r="J1482" s="76">
        <f>APENs_summary!R1377</f>
        <v>0</v>
      </c>
    </row>
    <row r="1483" spans="1:10" x14ac:dyDescent="0.2">
      <c r="A1483" s="13" t="s">
        <v>147</v>
      </c>
      <c r="B1483" s="272" t="s">
        <v>493</v>
      </c>
      <c r="C1483" s="272" t="str">
        <f>APENs_summary!C1378</f>
        <v>08045</v>
      </c>
      <c r="D1483" s="272" t="str">
        <f>APENs_summary!J1378</f>
        <v>40400311</v>
      </c>
      <c r="E1483" s="272" t="str">
        <f>APENs_summary!K1378</f>
        <v>Condensate Tanks</v>
      </c>
      <c r="F1483" s="76">
        <f>APENs_summary!N1378</f>
        <v>0</v>
      </c>
      <c r="G1483" s="76">
        <f>APENs_summary!O1378</f>
        <v>0.7573723717601345</v>
      </c>
      <c r="H1483" s="76">
        <f>APENs_summary!P1378</f>
        <v>0</v>
      </c>
      <c r="I1483" s="76">
        <f>APENs_summary!Q1378</f>
        <v>0</v>
      </c>
      <c r="J1483" s="76">
        <f>APENs_summary!R1378</f>
        <v>0</v>
      </c>
    </row>
    <row r="1484" spans="1:10" x14ac:dyDescent="0.2">
      <c r="A1484" s="13" t="s">
        <v>147</v>
      </c>
      <c r="B1484" s="272" t="s">
        <v>493</v>
      </c>
      <c r="C1484" s="272" t="str">
        <f>APENs_summary!C1379</f>
        <v>08045</v>
      </c>
      <c r="D1484" s="272" t="str">
        <f>APENs_summary!J1379</f>
        <v>20200253</v>
      </c>
      <c r="E1484" s="272" t="str">
        <f>APENs_summary!K1379</f>
        <v>Compressor Engines</v>
      </c>
      <c r="F1484" s="76">
        <f>APENs_summary!N1379</f>
        <v>0</v>
      </c>
      <c r="G1484" s="76">
        <f>APENs_summary!O1379</f>
        <v>0</v>
      </c>
      <c r="H1484" s="76">
        <f>APENs_summary!P1379</f>
        <v>4.4000000000000004</v>
      </c>
      <c r="I1484" s="76">
        <f>APENs_summary!Q1379</f>
        <v>0</v>
      </c>
      <c r="J1484" s="76">
        <f>APENs_summary!R1379</f>
        <v>0</v>
      </c>
    </row>
    <row r="1485" spans="1:10" x14ac:dyDescent="0.2">
      <c r="A1485" s="13" t="s">
        <v>147</v>
      </c>
      <c r="B1485" s="272" t="s">
        <v>493</v>
      </c>
      <c r="C1485" s="272" t="str">
        <f>APENs_summary!C1380</f>
        <v>08045</v>
      </c>
      <c r="D1485" s="272" t="str">
        <f>APENs_summary!J1380</f>
        <v>20200253</v>
      </c>
      <c r="E1485" s="272" t="str">
        <f>APENs_summary!K1380</f>
        <v>Compressor Engines</v>
      </c>
      <c r="F1485" s="76">
        <f>APENs_summary!N1380</f>
        <v>18.5</v>
      </c>
      <c r="G1485" s="76">
        <f>APENs_summary!O1380</f>
        <v>0</v>
      </c>
      <c r="H1485" s="76">
        <f>APENs_summary!P1380</f>
        <v>0</v>
      </c>
      <c r="I1485" s="76">
        <f>APENs_summary!Q1380</f>
        <v>0</v>
      </c>
      <c r="J1485" s="76">
        <f>APENs_summary!R1380</f>
        <v>0</v>
      </c>
    </row>
    <row r="1486" spans="1:10" x14ac:dyDescent="0.2">
      <c r="A1486" s="13" t="s">
        <v>147</v>
      </c>
      <c r="B1486" s="272" t="s">
        <v>493</v>
      </c>
      <c r="C1486" s="272" t="str">
        <f>APENs_summary!C1381</f>
        <v>08045</v>
      </c>
      <c r="D1486" s="272" t="str">
        <f>APENs_summary!J1381</f>
        <v>20200253</v>
      </c>
      <c r="E1486" s="272" t="str">
        <f>APENs_summary!K1381</f>
        <v>Compressor Engines</v>
      </c>
      <c r="F1486" s="76">
        <f>APENs_summary!N1381</f>
        <v>0</v>
      </c>
      <c r="G1486" s="76">
        <f>APENs_summary!O1381</f>
        <v>0</v>
      </c>
      <c r="H1486" s="76">
        <f>APENs_summary!P1381</f>
        <v>0</v>
      </c>
      <c r="I1486" s="76">
        <f>APENs_summary!Q1381</f>
        <v>0</v>
      </c>
      <c r="J1486" s="76">
        <f>APENs_summary!R1381</f>
        <v>8.09E-2</v>
      </c>
    </row>
    <row r="1487" spans="1:10" x14ac:dyDescent="0.2">
      <c r="A1487" s="13" t="s">
        <v>147</v>
      </c>
      <c r="B1487" s="272" t="s">
        <v>493</v>
      </c>
      <c r="C1487" s="272" t="str">
        <f>APENs_summary!C1382</f>
        <v>08045</v>
      </c>
      <c r="D1487" s="272" t="str">
        <f>APENs_summary!J1382</f>
        <v>20200253</v>
      </c>
      <c r="E1487" s="272" t="str">
        <f>APENs_summary!K1382</f>
        <v>Compressor Engines</v>
      </c>
      <c r="F1487" s="76">
        <f>APENs_summary!N1382</f>
        <v>0</v>
      </c>
      <c r="G1487" s="76">
        <f>APENs_summary!O1382</f>
        <v>0</v>
      </c>
      <c r="H1487" s="76">
        <f>APENs_summary!P1382</f>
        <v>0</v>
      </c>
      <c r="I1487" s="76">
        <f>APENs_summary!Q1382</f>
        <v>0</v>
      </c>
      <c r="J1487" s="76">
        <f>APENs_summary!R1382</f>
        <v>0</v>
      </c>
    </row>
    <row r="1488" spans="1:10" x14ac:dyDescent="0.2">
      <c r="A1488" s="13" t="s">
        <v>147</v>
      </c>
      <c r="B1488" s="272" t="s">
        <v>493</v>
      </c>
      <c r="C1488" s="272" t="str">
        <f>APENs_summary!C1383</f>
        <v>08045</v>
      </c>
      <c r="D1488" s="272" t="str">
        <f>APENs_summary!J1383</f>
        <v>20200253</v>
      </c>
      <c r="E1488" s="272" t="str">
        <f>APENs_summary!K1383</f>
        <v>Compressor Engines</v>
      </c>
      <c r="F1488" s="76">
        <f>APENs_summary!N1383</f>
        <v>0</v>
      </c>
      <c r="G1488" s="76">
        <f>APENs_summary!O1383</f>
        <v>0</v>
      </c>
      <c r="H1488" s="76">
        <f>APENs_summary!P1383</f>
        <v>0</v>
      </c>
      <c r="I1488" s="76">
        <f>APENs_summary!Q1383</f>
        <v>4.8539999999999998E-3</v>
      </c>
      <c r="J1488" s="76">
        <f>APENs_summary!R1383</f>
        <v>0</v>
      </c>
    </row>
    <row r="1489" spans="1:10" x14ac:dyDescent="0.2">
      <c r="A1489" s="13" t="s">
        <v>147</v>
      </c>
      <c r="B1489" s="272" t="s">
        <v>493</v>
      </c>
      <c r="C1489" s="272" t="str">
        <f>APENs_summary!C1384</f>
        <v>08045</v>
      </c>
      <c r="D1489" s="272" t="str">
        <f>APENs_summary!J1384</f>
        <v>20200253</v>
      </c>
      <c r="E1489" s="272" t="str">
        <f>APENs_summary!K1384</f>
        <v>Compressor Engines</v>
      </c>
      <c r="F1489" s="76">
        <f>APENs_summary!N1384</f>
        <v>0</v>
      </c>
      <c r="G1489" s="76">
        <f>APENs_summary!O1384</f>
        <v>2.9</v>
      </c>
      <c r="H1489" s="76">
        <f>APENs_summary!P1384</f>
        <v>0</v>
      </c>
      <c r="I1489" s="76">
        <f>APENs_summary!Q1384</f>
        <v>0</v>
      </c>
      <c r="J1489" s="76">
        <f>APENs_summary!R1384</f>
        <v>0</v>
      </c>
    </row>
    <row r="1490" spans="1:10" x14ac:dyDescent="0.2">
      <c r="A1490" s="13" t="s">
        <v>147</v>
      </c>
      <c r="B1490" s="272" t="s">
        <v>493</v>
      </c>
      <c r="C1490" s="272" t="str">
        <f>APENs_summary!C1385</f>
        <v>08045</v>
      </c>
      <c r="D1490" s="272" t="str">
        <f>APENs_summary!J1385</f>
        <v>40400311</v>
      </c>
      <c r="E1490" s="272" t="str">
        <f>APENs_summary!K1385</f>
        <v>Condensate Tanks</v>
      </c>
      <c r="F1490" s="76">
        <f>APENs_summary!N1385</f>
        <v>0</v>
      </c>
      <c r="G1490" s="76">
        <f>APENs_summary!O1385</f>
        <v>0</v>
      </c>
      <c r="H1490" s="76">
        <f>APENs_summary!P1385</f>
        <v>0</v>
      </c>
      <c r="I1490" s="76">
        <f>APENs_summary!Q1385</f>
        <v>0</v>
      </c>
      <c r="J1490" s="76">
        <f>APENs_summary!R1385</f>
        <v>0</v>
      </c>
    </row>
    <row r="1491" spans="1:10" x14ac:dyDescent="0.2">
      <c r="A1491" s="13" t="s">
        <v>147</v>
      </c>
      <c r="B1491" s="272" t="s">
        <v>493</v>
      </c>
      <c r="C1491" s="272" t="str">
        <f>APENs_summary!C1386</f>
        <v>08045</v>
      </c>
      <c r="D1491" s="272" t="str">
        <f>APENs_summary!J1386</f>
        <v>40400311</v>
      </c>
      <c r="E1491" s="272" t="str">
        <f>APENs_summary!K1386</f>
        <v>Condensate Tanks</v>
      </c>
      <c r="F1491" s="76">
        <f>APENs_summary!N1386</f>
        <v>0</v>
      </c>
      <c r="G1491" s="76">
        <f>APENs_summary!O1386</f>
        <v>0</v>
      </c>
      <c r="H1491" s="76">
        <f>APENs_summary!P1386</f>
        <v>0</v>
      </c>
      <c r="I1491" s="76">
        <f>APENs_summary!Q1386</f>
        <v>0</v>
      </c>
      <c r="J1491" s="76">
        <f>APENs_summary!R1386</f>
        <v>0</v>
      </c>
    </row>
    <row r="1492" spans="1:10" x14ac:dyDescent="0.2">
      <c r="A1492" s="13" t="s">
        <v>147</v>
      </c>
      <c r="B1492" s="272" t="s">
        <v>493</v>
      </c>
      <c r="C1492" s="272" t="str">
        <f>APENs_summary!C1387</f>
        <v>08045</v>
      </c>
      <c r="D1492" s="272" t="str">
        <f>APENs_summary!J1387</f>
        <v>40400311</v>
      </c>
      <c r="E1492" s="272" t="str">
        <f>APENs_summary!K1387</f>
        <v>Condensate Tanks</v>
      </c>
      <c r="F1492" s="76">
        <f>APENs_summary!N1387</f>
        <v>0</v>
      </c>
      <c r="G1492" s="76">
        <f>APENs_summary!O1387</f>
        <v>1.1014294373974818</v>
      </c>
      <c r="H1492" s="76">
        <f>APENs_summary!P1387</f>
        <v>0</v>
      </c>
      <c r="I1492" s="76">
        <f>APENs_summary!Q1387</f>
        <v>0</v>
      </c>
      <c r="J1492" s="76">
        <f>APENs_summary!R1387</f>
        <v>0</v>
      </c>
    </row>
    <row r="1493" spans="1:10" x14ac:dyDescent="0.2">
      <c r="A1493" s="13" t="s">
        <v>147</v>
      </c>
      <c r="B1493" s="272" t="s">
        <v>493</v>
      </c>
      <c r="C1493" s="272" t="str">
        <f>APENs_summary!C1388</f>
        <v>08045</v>
      </c>
      <c r="D1493" s="272" t="str">
        <f>APENs_summary!J1388</f>
        <v>40400311</v>
      </c>
      <c r="E1493" s="272" t="str">
        <f>APENs_summary!K1388</f>
        <v>Condensate Tanks</v>
      </c>
      <c r="F1493" s="76">
        <f>APENs_summary!N1388</f>
        <v>0</v>
      </c>
      <c r="G1493" s="76">
        <f>APENs_summary!O1388</f>
        <v>0</v>
      </c>
      <c r="H1493" s="76">
        <f>APENs_summary!P1388</f>
        <v>0</v>
      </c>
      <c r="I1493" s="76">
        <f>APENs_summary!Q1388</f>
        <v>0</v>
      </c>
      <c r="J1493" s="76">
        <f>APENs_summary!R1388</f>
        <v>0</v>
      </c>
    </row>
    <row r="1494" spans="1:10" x14ac:dyDescent="0.2">
      <c r="A1494" s="13" t="s">
        <v>147</v>
      </c>
      <c r="B1494" s="272" t="s">
        <v>493</v>
      </c>
      <c r="C1494" s="272" t="str">
        <f>APENs_summary!C1389</f>
        <v>08045</v>
      </c>
      <c r="D1494" s="272" t="str">
        <f>APENs_summary!J1389</f>
        <v>40400311</v>
      </c>
      <c r="E1494" s="272" t="str">
        <f>APENs_summary!K1389</f>
        <v>Condensate Tanks</v>
      </c>
      <c r="F1494" s="76">
        <f>APENs_summary!N1389</f>
        <v>0</v>
      </c>
      <c r="G1494" s="76">
        <f>APENs_summary!O1389</f>
        <v>0</v>
      </c>
      <c r="H1494" s="76">
        <f>APENs_summary!P1389</f>
        <v>0</v>
      </c>
      <c r="I1494" s="76">
        <f>APENs_summary!Q1389</f>
        <v>0</v>
      </c>
      <c r="J1494" s="76">
        <f>APENs_summary!R1389</f>
        <v>0</v>
      </c>
    </row>
    <row r="1495" spans="1:10" x14ac:dyDescent="0.2">
      <c r="A1495" s="13" t="s">
        <v>147</v>
      </c>
      <c r="B1495" s="272" t="s">
        <v>493</v>
      </c>
      <c r="C1495" s="272" t="str">
        <f>APENs_summary!C1390</f>
        <v>08045</v>
      </c>
      <c r="D1495" s="272" t="str">
        <f>APENs_summary!J1390</f>
        <v>40400311</v>
      </c>
      <c r="E1495" s="272" t="str">
        <f>APENs_summary!K1390</f>
        <v>Condensate Tanks</v>
      </c>
      <c r="F1495" s="76">
        <f>APENs_summary!N1390</f>
        <v>0</v>
      </c>
      <c r="G1495" s="76">
        <f>APENs_summary!O1390</f>
        <v>4.2247526696118411</v>
      </c>
      <c r="H1495" s="76">
        <f>APENs_summary!P1390</f>
        <v>0</v>
      </c>
      <c r="I1495" s="76">
        <f>APENs_summary!Q1390</f>
        <v>0</v>
      </c>
      <c r="J1495" s="76">
        <f>APENs_summary!R1390</f>
        <v>0</v>
      </c>
    </row>
    <row r="1496" spans="1:10" x14ac:dyDescent="0.2">
      <c r="A1496" s="13" t="s">
        <v>147</v>
      </c>
      <c r="B1496" s="272" t="s">
        <v>493</v>
      </c>
      <c r="C1496" s="272" t="str">
        <f>APENs_summary!C1391</f>
        <v>08045</v>
      </c>
      <c r="D1496" s="272" t="str">
        <f>APENs_summary!J1391</f>
        <v>40400311</v>
      </c>
      <c r="E1496" s="272" t="str">
        <f>APENs_summary!K1391</f>
        <v>Condensate Tanks</v>
      </c>
      <c r="F1496" s="76">
        <f>APENs_summary!N1391</f>
        <v>0</v>
      </c>
      <c r="G1496" s="76">
        <f>APENs_summary!O1391</f>
        <v>0</v>
      </c>
      <c r="H1496" s="76">
        <f>APENs_summary!P1391</f>
        <v>0</v>
      </c>
      <c r="I1496" s="76">
        <f>APENs_summary!Q1391</f>
        <v>0</v>
      </c>
      <c r="J1496" s="76">
        <f>APENs_summary!R1391</f>
        <v>0</v>
      </c>
    </row>
    <row r="1497" spans="1:10" x14ac:dyDescent="0.2">
      <c r="A1497" s="13" t="s">
        <v>147</v>
      </c>
      <c r="B1497" s="272" t="s">
        <v>493</v>
      </c>
      <c r="C1497" s="272" t="str">
        <f>APENs_summary!C1392</f>
        <v>08045</v>
      </c>
      <c r="D1497" s="272" t="str">
        <f>APENs_summary!J1392</f>
        <v>40400311</v>
      </c>
      <c r="E1497" s="272" t="str">
        <f>APENs_summary!K1392</f>
        <v>Condensate Tanks</v>
      </c>
      <c r="F1497" s="76">
        <f>APENs_summary!N1392</f>
        <v>0</v>
      </c>
      <c r="G1497" s="76">
        <f>APENs_summary!O1392</f>
        <v>0</v>
      </c>
      <c r="H1497" s="76">
        <f>APENs_summary!P1392</f>
        <v>0</v>
      </c>
      <c r="I1497" s="76">
        <f>APENs_summary!Q1392</f>
        <v>0</v>
      </c>
      <c r="J1497" s="76">
        <f>APENs_summary!R1392</f>
        <v>0</v>
      </c>
    </row>
    <row r="1498" spans="1:10" x14ac:dyDescent="0.2">
      <c r="A1498" s="13" t="s">
        <v>147</v>
      </c>
      <c r="B1498" s="272" t="s">
        <v>493</v>
      </c>
      <c r="C1498" s="272" t="str">
        <f>APENs_summary!C1393</f>
        <v>08045</v>
      </c>
      <c r="D1498" s="272" t="str">
        <f>APENs_summary!J1393</f>
        <v>40400311</v>
      </c>
      <c r="E1498" s="272" t="str">
        <f>APENs_summary!K1393</f>
        <v>Condensate Tanks</v>
      </c>
      <c r="F1498" s="76">
        <f>APENs_summary!N1393</f>
        <v>0</v>
      </c>
      <c r="G1498" s="76">
        <f>APENs_summary!O1393</f>
        <v>0</v>
      </c>
      <c r="H1498" s="76">
        <f>APENs_summary!P1393</f>
        <v>0</v>
      </c>
      <c r="I1498" s="76">
        <f>APENs_summary!Q1393</f>
        <v>0</v>
      </c>
      <c r="J1498" s="76">
        <f>APENs_summary!R1393</f>
        <v>0</v>
      </c>
    </row>
    <row r="1499" spans="1:10" x14ac:dyDescent="0.2">
      <c r="A1499" s="13" t="s">
        <v>147</v>
      </c>
      <c r="B1499" s="272" t="s">
        <v>493</v>
      </c>
      <c r="C1499" s="272" t="str">
        <f>APENs_summary!C1394</f>
        <v>08045</v>
      </c>
      <c r="D1499" s="272" t="str">
        <f>APENs_summary!J1394</f>
        <v>40400311</v>
      </c>
      <c r="E1499" s="272" t="str">
        <f>APENs_summary!K1394</f>
        <v>Condensate Tanks</v>
      </c>
      <c r="F1499" s="76">
        <f>APENs_summary!N1394</f>
        <v>0</v>
      </c>
      <c r="G1499" s="76">
        <f>APENs_summary!O1394</f>
        <v>0</v>
      </c>
      <c r="H1499" s="76">
        <f>APENs_summary!P1394</f>
        <v>0</v>
      </c>
      <c r="I1499" s="76">
        <f>APENs_summary!Q1394</f>
        <v>0</v>
      </c>
      <c r="J1499" s="76">
        <f>APENs_summary!R1394</f>
        <v>0</v>
      </c>
    </row>
    <row r="1500" spans="1:10" x14ac:dyDescent="0.2">
      <c r="A1500" s="13" t="s">
        <v>147</v>
      </c>
      <c r="B1500" s="272" t="s">
        <v>493</v>
      </c>
      <c r="C1500" s="272" t="str">
        <f>APENs_summary!C1395</f>
        <v>08045</v>
      </c>
      <c r="D1500" s="272" t="str">
        <f>APENs_summary!J1395</f>
        <v>40400311</v>
      </c>
      <c r="E1500" s="272" t="str">
        <f>APENs_summary!K1395</f>
        <v>Condensate Tanks</v>
      </c>
      <c r="F1500" s="76">
        <f>APENs_summary!N1395</f>
        <v>0</v>
      </c>
      <c r="G1500" s="76">
        <f>APENs_summary!O1395</f>
        <v>3.9097393822425826</v>
      </c>
      <c r="H1500" s="76">
        <f>APENs_summary!P1395</f>
        <v>0</v>
      </c>
      <c r="I1500" s="76">
        <f>APENs_summary!Q1395</f>
        <v>0</v>
      </c>
      <c r="J1500" s="76">
        <f>APENs_summary!R1395</f>
        <v>0</v>
      </c>
    </row>
    <row r="1501" spans="1:10" x14ac:dyDescent="0.2">
      <c r="A1501" s="13" t="s">
        <v>147</v>
      </c>
      <c r="B1501" s="272" t="s">
        <v>493</v>
      </c>
      <c r="C1501" s="272" t="str">
        <f>APENs_summary!C1396</f>
        <v>08045</v>
      </c>
      <c r="D1501" s="272" t="str">
        <f>APENs_summary!J1396</f>
        <v>40400311</v>
      </c>
      <c r="E1501" s="272" t="str">
        <f>APENs_summary!K1396</f>
        <v>Condensate Tanks</v>
      </c>
      <c r="F1501" s="76">
        <f>APENs_summary!N1396</f>
        <v>0</v>
      </c>
      <c r="G1501" s="76">
        <f>APENs_summary!O1396</f>
        <v>4.3241717567602951</v>
      </c>
      <c r="H1501" s="76">
        <f>APENs_summary!P1396</f>
        <v>0</v>
      </c>
      <c r="I1501" s="76">
        <f>APENs_summary!Q1396</f>
        <v>0</v>
      </c>
      <c r="J1501" s="76">
        <f>APENs_summary!R1396</f>
        <v>0</v>
      </c>
    </row>
    <row r="1502" spans="1:10" x14ac:dyDescent="0.2">
      <c r="A1502" s="13" t="s">
        <v>147</v>
      </c>
      <c r="B1502" s="272" t="s">
        <v>493</v>
      </c>
      <c r="C1502" s="272" t="str">
        <f>APENs_summary!C1397</f>
        <v>08045</v>
      </c>
      <c r="D1502" s="272" t="str">
        <f>APENs_summary!J1397</f>
        <v>20200254</v>
      </c>
      <c r="E1502" s="272" t="str">
        <f>APENs_summary!K1397</f>
        <v>Compressor Engines</v>
      </c>
      <c r="F1502" s="76">
        <f>APENs_summary!N1397</f>
        <v>0</v>
      </c>
      <c r="G1502" s="76">
        <f>APENs_summary!O1397</f>
        <v>0</v>
      </c>
      <c r="H1502" s="76">
        <f>APENs_summary!P1397</f>
        <v>18.644698000000002</v>
      </c>
      <c r="I1502" s="76">
        <f>APENs_summary!Q1397</f>
        <v>0</v>
      </c>
      <c r="J1502" s="76">
        <f>APENs_summary!R1397</f>
        <v>0</v>
      </c>
    </row>
    <row r="1503" spans="1:10" x14ac:dyDescent="0.2">
      <c r="A1503" s="13" t="s">
        <v>147</v>
      </c>
      <c r="B1503" s="272" t="s">
        <v>493</v>
      </c>
      <c r="C1503" s="272" t="str">
        <f>APENs_summary!C1398</f>
        <v>08045</v>
      </c>
      <c r="D1503" s="272" t="str">
        <f>APENs_summary!J1398</f>
        <v>20200254</v>
      </c>
      <c r="E1503" s="272" t="str">
        <f>APENs_summary!K1398</f>
        <v>Compressor Engines</v>
      </c>
      <c r="F1503" s="76">
        <f>APENs_summary!N1398</f>
        <v>9.3223389999999995</v>
      </c>
      <c r="G1503" s="76">
        <f>APENs_summary!O1398</f>
        <v>0</v>
      </c>
      <c r="H1503" s="76">
        <f>APENs_summary!P1398</f>
        <v>0</v>
      </c>
      <c r="I1503" s="76">
        <f>APENs_summary!Q1398</f>
        <v>0</v>
      </c>
      <c r="J1503" s="76">
        <f>APENs_summary!R1398</f>
        <v>0</v>
      </c>
    </row>
    <row r="1504" spans="1:10" x14ac:dyDescent="0.2">
      <c r="A1504" s="13" t="s">
        <v>147</v>
      </c>
      <c r="B1504" s="272" t="s">
        <v>493</v>
      </c>
      <c r="C1504" s="272" t="str">
        <f>APENs_summary!C1399</f>
        <v>08045</v>
      </c>
      <c r="D1504" s="272" t="str">
        <f>APENs_summary!J1399</f>
        <v>20200254</v>
      </c>
      <c r="E1504" s="272" t="str">
        <f>APENs_summary!K1399</f>
        <v>Compressor Engines</v>
      </c>
      <c r="F1504" s="76">
        <f>APENs_summary!N1399</f>
        <v>0</v>
      </c>
      <c r="G1504" s="76">
        <f>APENs_summary!O1399</f>
        <v>4.350422</v>
      </c>
      <c r="H1504" s="76">
        <f>APENs_summary!P1399</f>
        <v>0</v>
      </c>
      <c r="I1504" s="76">
        <f>APENs_summary!Q1399</f>
        <v>0</v>
      </c>
      <c r="J1504" s="76">
        <f>APENs_summary!R1399</f>
        <v>0</v>
      </c>
    </row>
    <row r="1505" spans="1:10" x14ac:dyDescent="0.2">
      <c r="A1505" s="13" t="s">
        <v>147</v>
      </c>
      <c r="B1505" s="272" t="s">
        <v>493</v>
      </c>
      <c r="C1505" s="272" t="str">
        <f>APENs_summary!C1400</f>
        <v>08045</v>
      </c>
      <c r="D1505" s="272" t="str">
        <f>APENs_summary!J1400</f>
        <v>40400311</v>
      </c>
      <c r="E1505" s="272" t="str">
        <f>APENs_summary!K1400</f>
        <v>Condensate Tanks</v>
      </c>
      <c r="F1505" s="76">
        <f>APENs_summary!N1400</f>
        <v>0</v>
      </c>
      <c r="G1505" s="76">
        <f>APENs_summary!O1400</f>
        <v>0</v>
      </c>
      <c r="H1505" s="76">
        <f>APENs_summary!P1400</f>
        <v>0</v>
      </c>
      <c r="I1505" s="76">
        <f>APENs_summary!Q1400</f>
        <v>0</v>
      </c>
      <c r="J1505" s="76">
        <f>APENs_summary!R1400</f>
        <v>0</v>
      </c>
    </row>
    <row r="1506" spans="1:10" x14ac:dyDescent="0.2">
      <c r="A1506" s="13" t="s">
        <v>147</v>
      </c>
      <c r="B1506" s="272" t="s">
        <v>493</v>
      </c>
      <c r="C1506" s="272" t="str">
        <f>APENs_summary!C1401</f>
        <v>08045</v>
      </c>
      <c r="D1506" s="272" t="str">
        <f>APENs_summary!J1401</f>
        <v>40400311</v>
      </c>
      <c r="E1506" s="272" t="str">
        <f>APENs_summary!K1401</f>
        <v>Condensate Tanks</v>
      </c>
      <c r="F1506" s="76">
        <f>APENs_summary!N1401</f>
        <v>0</v>
      </c>
      <c r="G1506" s="76">
        <f>APENs_summary!O1401</f>
        <v>0</v>
      </c>
      <c r="H1506" s="76">
        <f>APENs_summary!P1401</f>
        <v>0</v>
      </c>
      <c r="I1506" s="76">
        <f>APENs_summary!Q1401</f>
        <v>0</v>
      </c>
      <c r="J1506" s="76">
        <f>APENs_summary!R1401</f>
        <v>0</v>
      </c>
    </row>
    <row r="1507" spans="1:10" x14ac:dyDescent="0.2">
      <c r="A1507" s="13" t="s">
        <v>147</v>
      </c>
      <c r="B1507" s="272" t="s">
        <v>493</v>
      </c>
      <c r="C1507" s="272" t="str">
        <f>APENs_summary!C1402</f>
        <v>08045</v>
      </c>
      <c r="D1507" s="272" t="str">
        <f>APENs_summary!J1402</f>
        <v>40400311</v>
      </c>
      <c r="E1507" s="272" t="str">
        <f>APENs_summary!K1402</f>
        <v>Condensate Tanks</v>
      </c>
      <c r="F1507" s="76">
        <f>APENs_summary!N1402</f>
        <v>0</v>
      </c>
      <c r="G1507" s="76">
        <f>APENs_summary!O1402</f>
        <v>2.5647890347511342</v>
      </c>
      <c r="H1507" s="76">
        <f>APENs_summary!P1402</f>
        <v>0</v>
      </c>
      <c r="I1507" s="76">
        <f>APENs_summary!Q1402</f>
        <v>0</v>
      </c>
      <c r="J1507" s="76">
        <f>APENs_summary!R1402</f>
        <v>0</v>
      </c>
    </row>
    <row r="1508" spans="1:10" x14ac:dyDescent="0.2">
      <c r="A1508" s="13" t="s">
        <v>147</v>
      </c>
      <c r="B1508" s="272" t="s">
        <v>493</v>
      </c>
      <c r="C1508" s="272" t="str">
        <f>APENs_summary!C1403</f>
        <v>08045</v>
      </c>
      <c r="D1508" s="272" t="str">
        <f>APENs_summary!J1403</f>
        <v>20200253</v>
      </c>
      <c r="E1508" s="272" t="str">
        <f>APENs_summary!K1403</f>
        <v>Compressor Engines</v>
      </c>
      <c r="F1508" s="76">
        <f>APENs_summary!N1403</f>
        <v>0</v>
      </c>
      <c r="G1508" s="76">
        <f>APENs_summary!O1403</f>
        <v>0</v>
      </c>
      <c r="H1508" s="76">
        <f>APENs_summary!P1403</f>
        <v>5.6750040000000004</v>
      </c>
      <c r="I1508" s="76">
        <f>APENs_summary!Q1403</f>
        <v>0</v>
      </c>
      <c r="J1508" s="76">
        <f>APENs_summary!R1403</f>
        <v>0</v>
      </c>
    </row>
    <row r="1509" spans="1:10" x14ac:dyDescent="0.2">
      <c r="A1509" s="13" t="s">
        <v>147</v>
      </c>
      <c r="B1509" s="272" t="s">
        <v>493</v>
      </c>
      <c r="C1509" s="272" t="str">
        <f>APENs_summary!C1404</f>
        <v>08045</v>
      </c>
      <c r="D1509" s="272" t="str">
        <f>APENs_summary!J1404</f>
        <v>20200253</v>
      </c>
      <c r="E1509" s="272" t="str">
        <f>APENs_summary!K1404</f>
        <v>Compressor Engines</v>
      </c>
      <c r="F1509" s="76">
        <f>APENs_summary!N1404</f>
        <v>19.300001999999999</v>
      </c>
      <c r="G1509" s="76">
        <f>APENs_summary!O1404</f>
        <v>0</v>
      </c>
      <c r="H1509" s="76">
        <f>APENs_summary!P1404</f>
        <v>0</v>
      </c>
      <c r="I1509" s="76">
        <f>APENs_summary!Q1404</f>
        <v>0</v>
      </c>
      <c r="J1509" s="76">
        <f>APENs_summary!R1404</f>
        <v>0</v>
      </c>
    </row>
    <row r="1510" spans="1:10" x14ac:dyDescent="0.2">
      <c r="A1510" s="13" t="s">
        <v>147</v>
      </c>
      <c r="B1510" s="272" t="s">
        <v>493</v>
      </c>
      <c r="C1510" s="272" t="str">
        <f>APENs_summary!C1405</f>
        <v>08045</v>
      </c>
      <c r="D1510" s="272" t="str">
        <f>APENs_summary!J1405</f>
        <v>20200253</v>
      </c>
      <c r="E1510" s="272" t="str">
        <f>APENs_summary!K1405</f>
        <v>Compressor Engines</v>
      </c>
      <c r="F1510" s="76">
        <f>APENs_summary!N1405</f>
        <v>0</v>
      </c>
      <c r="G1510" s="76">
        <f>APENs_summary!O1405</f>
        <v>0</v>
      </c>
      <c r="H1510" s="76">
        <f>APENs_summary!P1405</f>
        <v>0</v>
      </c>
      <c r="I1510" s="76">
        <f>APENs_summary!Q1405</f>
        <v>0</v>
      </c>
      <c r="J1510" s="76">
        <f>APENs_summary!R1405</f>
        <v>0.39200000000000002</v>
      </c>
    </row>
    <row r="1511" spans="1:10" x14ac:dyDescent="0.2">
      <c r="A1511" s="13" t="s">
        <v>147</v>
      </c>
      <c r="B1511" s="272" t="s">
        <v>493</v>
      </c>
      <c r="C1511" s="272" t="str">
        <f>APENs_summary!C1406</f>
        <v>08045</v>
      </c>
      <c r="D1511" s="272" t="str">
        <f>APENs_summary!J1406</f>
        <v>20200253</v>
      </c>
      <c r="E1511" s="272" t="str">
        <f>APENs_summary!K1406</f>
        <v>Compressor Engines</v>
      </c>
      <c r="F1511" s="76">
        <f>APENs_summary!N1406</f>
        <v>0</v>
      </c>
      <c r="G1511" s="76">
        <f>APENs_summary!O1406</f>
        <v>0</v>
      </c>
      <c r="H1511" s="76">
        <f>APENs_summary!P1406</f>
        <v>0</v>
      </c>
      <c r="I1511" s="76">
        <f>APENs_summary!Q1406</f>
        <v>0</v>
      </c>
      <c r="J1511" s="76">
        <f>APENs_summary!R1406</f>
        <v>0</v>
      </c>
    </row>
    <row r="1512" spans="1:10" x14ac:dyDescent="0.2">
      <c r="A1512" s="13" t="s">
        <v>147</v>
      </c>
      <c r="B1512" s="272" t="s">
        <v>493</v>
      </c>
      <c r="C1512" s="272" t="str">
        <f>APENs_summary!C1407</f>
        <v>08045</v>
      </c>
      <c r="D1512" s="272" t="str">
        <f>APENs_summary!J1407</f>
        <v>20200253</v>
      </c>
      <c r="E1512" s="272" t="str">
        <f>APENs_summary!K1407</f>
        <v>Compressor Engines</v>
      </c>
      <c r="F1512" s="76">
        <f>APENs_summary!N1407</f>
        <v>0</v>
      </c>
      <c r="G1512" s="76">
        <f>APENs_summary!O1407</f>
        <v>0</v>
      </c>
      <c r="H1512" s="76">
        <f>APENs_summary!P1407</f>
        <v>0</v>
      </c>
      <c r="I1512" s="76">
        <f>APENs_summary!Q1407</f>
        <v>2.3519999999999999E-2</v>
      </c>
      <c r="J1512" s="76">
        <f>APENs_summary!R1407</f>
        <v>0</v>
      </c>
    </row>
    <row r="1513" spans="1:10" x14ac:dyDescent="0.2">
      <c r="A1513" s="13" t="s">
        <v>147</v>
      </c>
      <c r="B1513" s="272" t="s">
        <v>493</v>
      </c>
      <c r="C1513" s="272" t="str">
        <f>APENs_summary!C1408</f>
        <v>08045</v>
      </c>
      <c r="D1513" s="272" t="str">
        <f>APENs_summary!J1408</f>
        <v>20200253</v>
      </c>
      <c r="E1513" s="272" t="str">
        <f>APENs_summary!K1408</f>
        <v>Compressor Engines</v>
      </c>
      <c r="F1513" s="76">
        <f>APENs_summary!N1408</f>
        <v>0</v>
      </c>
      <c r="G1513" s="76">
        <f>APENs_summary!O1408</f>
        <v>5.6499940000000004</v>
      </c>
      <c r="H1513" s="76">
        <f>APENs_summary!P1408</f>
        <v>0</v>
      </c>
      <c r="I1513" s="76">
        <f>APENs_summary!Q1408</f>
        <v>0</v>
      </c>
      <c r="J1513" s="76">
        <f>APENs_summary!R1408</f>
        <v>0</v>
      </c>
    </row>
    <row r="1514" spans="1:10" x14ac:dyDescent="0.2">
      <c r="A1514" s="13" t="s">
        <v>147</v>
      </c>
      <c r="B1514" s="272" t="s">
        <v>493</v>
      </c>
      <c r="C1514" s="272" t="str">
        <f>APENs_summary!C1409</f>
        <v>08045</v>
      </c>
      <c r="D1514" s="272" t="str">
        <f>APENs_summary!J1409</f>
        <v>20200254</v>
      </c>
      <c r="E1514" s="272" t="str">
        <f>APENs_summary!K1409</f>
        <v>Compressor Engines</v>
      </c>
      <c r="F1514" s="76">
        <f>APENs_summary!N1409</f>
        <v>0</v>
      </c>
      <c r="G1514" s="76">
        <f>APENs_summary!O1409</f>
        <v>0</v>
      </c>
      <c r="H1514" s="76">
        <f>APENs_summary!P1409</f>
        <v>5.6750040000000004</v>
      </c>
      <c r="I1514" s="76">
        <f>APENs_summary!Q1409</f>
        <v>0</v>
      </c>
      <c r="J1514" s="76">
        <f>APENs_summary!R1409</f>
        <v>0</v>
      </c>
    </row>
    <row r="1515" spans="1:10" x14ac:dyDescent="0.2">
      <c r="A1515" s="13" t="s">
        <v>147</v>
      </c>
      <c r="B1515" s="272" t="s">
        <v>493</v>
      </c>
      <c r="C1515" s="272" t="str">
        <f>APENs_summary!C1410</f>
        <v>08045</v>
      </c>
      <c r="D1515" s="272" t="str">
        <f>APENs_summary!J1410</f>
        <v>20200254</v>
      </c>
      <c r="E1515" s="272" t="str">
        <f>APENs_summary!K1410</f>
        <v>Compressor Engines</v>
      </c>
      <c r="F1515" s="76">
        <f>APENs_summary!N1410</f>
        <v>19.300001999999999</v>
      </c>
      <c r="G1515" s="76">
        <f>APENs_summary!O1410</f>
        <v>0</v>
      </c>
      <c r="H1515" s="76">
        <f>APENs_summary!P1410</f>
        <v>0</v>
      </c>
      <c r="I1515" s="76">
        <f>APENs_summary!Q1410</f>
        <v>0</v>
      </c>
      <c r="J1515" s="76">
        <f>APENs_summary!R1410</f>
        <v>0</v>
      </c>
    </row>
    <row r="1516" spans="1:10" x14ac:dyDescent="0.2">
      <c r="A1516" s="13" t="s">
        <v>147</v>
      </c>
      <c r="B1516" s="272" t="s">
        <v>493</v>
      </c>
      <c r="C1516" s="272" t="str">
        <f>APENs_summary!C1411</f>
        <v>08045</v>
      </c>
      <c r="D1516" s="272" t="str">
        <f>APENs_summary!J1411</f>
        <v>20200254</v>
      </c>
      <c r="E1516" s="272" t="str">
        <f>APENs_summary!K1411</f>
        <v>Compressor Engines</v>
      </c>
      <c r="F1516" s="76">
        <f>APENs_summary!N1411</f>
        <v>0</v>
      </c>
      <c r="G1516" s="76">
        <f>APENs_summary!O1411</f>
        <v>0</v>
      </c>
      <c r="H1516" s="76">
        <f>APENs_summary!P1411</f>
        <v>0</v>
      </c>
      <c r="I1516" s="76">
        <f>APENs_summary!Q1411</f>
        <v>0</v>
      </c>
      <c r="J1516" s="76">
        <f>APENs_summary!R1411</f>
        <v>0.39200000000000002</v>
      </c>
    </row>
    <row r="1517" spans="1:10" x14ac:dyDescent="0.2">
      <c r="A1517" s="13" t="s">
        <v>147</v>
      </c>
      <c r="B1517" s="272" t="s">
        <v>493</v>
      </c>
      <c r="C1517" s="272" t="str">
        <f>APENs_summary!C1412</f>
        <v>08045</v>
      </c>
      <c r="D1517" s="272" t="str">
        <f>APENs_summary!J1412</f>
        <v>20200254</v>
      </c>
      <c r="E1517" s="272" t="str">
        <f>APENs_summary!K1412</f>
        <v>Compressor Engines</v>
      </c>
      <c r="F1517" s="76">
        <f>APENs_summary!N1412</f>
        <v>0</v>
      </c>
      <c r="G1517" s="76">
        <f>APENs_summary!O1412</f>
        <v>0</v>
      </c>
      <c r="H1517" s="76">
        <f>APENs_summary!P1412</f>
        <v>0</v>
      </c>
      <c r="I1517" s="76">
        <f>APENs_summary!Q1412</f>
        <v>0</v>
      </c>
      <c r="J1517" s="76">
        <f>APENs_summary!R1412</f>
        <v>0</v>
      </c>
    </row>
    <row r="1518" spans="1:10" x14ac:dyDescent="0.2">
      <c r="A1518" s="13" t="s">
        <v>147</v>
      </c>
      <c r="B1518" s="272" t="s">
        <v>493</v>
      </c>
      <c r="C1518" s="272" t="str">
        <f>APENs_summary!C1413</f>
        <v>08045</v>
      </c>
      <c r="D1518" s="272" t="str">
        <f>APENs_summary!J1413</f>
        <v>20200254</v>
      </c>
      <c r="E1518" s="272" t="str">
        <f>APENs_summary!K1413</f>
        <v>Compressor Engines</v>
      </c>
      <c r="F1518" s="76">
        <f>APENs_summary!N1413</f>
        <v>0</v>
      </c>
      <c r="G1518" s="76">
        <f>APENs_summary!O1413</f>
        <v>0</v>
      </c>
      <c r="H1518" s="76">
        <f>APENs_summary!P1413</f>
        <v>0</v>
      </c>
      <c r="I1518" s="76">
        <f>APENs_summary!Q1413</f>
        <v>2.3519999999999999E-2</v>
      </c>
      <c r="J1518" s="76">
        <f>APENs_summary!R1413</f>
        <v>0</v>
      </c>
    </row>
    <row r="1519" spans="1:10" x14ac:dyDescent="0.2">
      <c r="A1519" s="13" t="s">
        <v>147</v>
      </c>
      <c r="B1519" s="272" t="s">
        <v>493</v>
      </c>
      <c r="C1519" s="272" t="str">
        <f>APENs_summary!C1414</f>
        <v>08045</v>
      </c>
      <c r="D1519" s="272" t="str">
        <f>APENs_summary!J1414</f>
        <v>20200254</v>
      </c>
      <c r="E1519" s="272" t="str">
        <f>APENs_summary!K1414</f>
        <v>Compressor Engines</v>
      </c>
      <c r="F1519" s="76">
        <f>APENs_summary!N1414</f>
        <v>0</v>
      </c>
      <c r="G1519" s="76">
        <f>APENs_summary!O1414</f>
        <v>5.6499940000000004</v>
      </c>
      <c r="H1519" s="76">
        <f>APENs_summary!P1414</f>
        <v>0</v>
      </c>
      <c r="I1519" s="76">
        <f>APENs_summary!Q1414</f>
        <v>0</v>
      </c>
      <c r="J1519" s="76">
        <f>APENs_summary!R1414</f>
        <v>0</v>
      </c>
    </row>
    <row r="1520" spans="1:10" x14ac:dyDescent="0.2">
      <c r="A1520" s="13" t="s">
        <v>147</v>
      </c>
      <c r="B1520" s="272" t="s">
        <v>493</v>
      </c>
      <c r="C1520" s="272" t="str">
        <f>APENs_summary!C1415</f>
        <v>08045</v>
      </c>
      <c r="D1520" s="272" t="str">
        <f>APENs_summary!J1415</f>
        <v>20200254</v>
      </c>
      <c r="E1520" s="272" t="str">
        <f>APENs_summary!K1415</f>
        <v>Compressor Engines</v>
      </c>
      <c r="F1520" s="76">
        <f>APENs_summary!N1415</f>
        <v>0</v>
      </c>
      <c r="G1520" s="76">
        <f>APENs_summary!O1415</f>
        <v>0</v>
      </c>
      <c r="H1520" s="76">
        <f>APENs_summary!P1415</f>
        <v>5.6750040000000004</v>
      </c>
      <c r="I1520" s="76">
        <f>APENs_summary!Q1415</f>
        <v>0</v>
      </c>
      <c r="J1520" s="76">
        <f>APENs_summary!R1415</f>
        <v>0</v>
      </c>
    </row>
    <row r="1521" spans="1:10" x14ac:dyDescent="0.2">
      <c r="A1521" s="13" t="s">
        <v>147</v>
      </c>
      <c r="B1521" s="272" t="s">
        <v>493</v>
      </c>
      <c r="C1521" s="272" t="str">
        <f>APENs_summary!C1416</f>
        <v>08045</v>
      </c>
      <c r="D1521" s="272" t="str">
        <f>APENs_summary!J1416</f>
        <v>20200254</v>
      </c>
      <c r="E1521" s="272" t="str">
        <f>APENs_summary!K1416</f>
        <v>Compressor Engines</v>
      </c>
      <c r="F1521" s="76">
        <f>APENs_summary!N1416</f>
        <v>19.300001999999999</v>
      </c>
      <c r="G1521" s="76">
        <f>APENs_summary!O1416</f>
        <v>0</v>
      </c>
      <c r="H1521" s="76">
        <f>APENs_summary!P1416</f>
        <v>0</v>
      </c>
      <c r="I1521" s="76">
        <f>APENs_summary!Q1416</f>
        <v>0</v>
      </c>
      <c r="J1521" s="76">
        <f>APENs_summary!R1416</f>
        <v>0</v>
      </c>
    </row>
    <row r="1522" spans="1:10" x14ac:dyDescent="0.2">
      <c r="A1522" s="13" t="s">
        <v>147</v>
      </c>
      <c r="B1522" s="272" t="s">
        <v>493</v>
      </c>
      <c r="C1522" s="272" t="str">
        <f>APENs_summary!C1417</f>
        <v>08045</v>
      </c>
      <c r="D1522" s="272" t="str">
        <f>APENs_summary!J1417</f>
        <v>20200254</v>
      </c>
      <c r="E1522" s="272" t="str">
        <f>APENs_summary!K1417</f>
        <v>Compressor Engines</v>
      </c>
      <c r="F1522" s="76">
        <f>APENs_summary!N1417</f>
        <v>0</v>
      </c>
      <c r="G1522" s="76">
        <f>APENs_summary!O1417</f>
        <v>0</v>
      </c>
      <c r="H1522" s="76">
        <f>APENs_summary!P1417</f>
        <v>0</v>
      </c>
      <c r="I1522" s="76">
        <f>APENs_summary!Q1417</f>
        <v>0</v>
      </c>
      <c r="J1522" s="76">
        <f>APENs_summary!R1417</f>
        <v>0.39200000000000002</v>
      </c>
    </row>
    <row r="1523" spans="1:10" x14ac:dyDescent="0.2">
      <c r="A1523" s="13" t="s">
        <v>147</v>
      </c>
      <c r="B1523" s="272" t="s">
        <v>493</v>
      </c>
      <c r="C1523" s="272" t="str">
        <f>APENs_summary!C1418</f>
        <v>08045</v>
      </c>
      <c r="D1523" s="272" t="str">
        <f>APENs_summary!J1418</f>
        <v>20200254</v>
      </c>
      <c r="E1523" s="272" t="str">
        <f>APENs_summary!K1418</f>
        <v>Compressor Engines</v>
      </c>
      <c r="F1523" s="76">
        <f>APENs_summary!N1418</f>
        <v>0</v>
      </c>
      <c r="G1523" s="76">
        <f>APENs_summary!O1418</f>
        <v>0</v>
      </c>
      <c r="H1523" s="76">
        <f>APENs_summary!P1418</f>
        <v>0</v>
      </c>
      <c r="I1523" s="76">
        <f>APENs_summary!Q1418</f>
        <v>0</v>
      </c>
      <c r="J1523" s="76">
        <f>APENs_summary!R1418</f>
        <v>0</v>
      </c>
    </row>
    <row r="1524" spans="1:10" x14ac:dyDescent="0.2">
      <c r="A1524" s="13" t="s">
        <v>147</v>
      </c>
      <c r="B1524" s="272" t="s">
        <v>493</v>
      </c>
      <c r="C1524" s="272" t="str">
        <f>APENs_summary!C1419</f>
        <v>08045</v>
      </c>
      <c r="D1524" s="272" t="str">
        <f>APENs_summary!J1419</f>
        <v>20200254</v>
      </c>
      <c r="E1524" s="272" t="str">
        <f>APENs_summary!K1419</f>
        <v>Compressor Engines</v>
      </c>
      <c r="F1524" s="76">
        <f>APENs_summary!N1419</f>
        <v>0</v>
      </c>
      <c r="G1524" s="76">
        <f>APENs_summary!O1419</f>
        <v>0</v>
      </c>
      <c r="H1524" s="76">
        <f>APENs_summary!P1419</f>
        <v>0</v>
      </c>
      <c r="I1524" s="76">
        <f>APENs_summary!Q1419</f>
        <v>2.3519999999999999E-2</v>
      </c>
      <c r="J1524" s="76">
        <f>APENs_summary!R1419</f>
        <v>0</v>
      </c>
    </row>
    <row r="1525" spans="1:10" x14ac:dyDescent="0.2">
      <c r="A1525" s="13" t="s">
        <v>147</v>
      </c>
      <c r="B1525" s="272" t="s">
        <v>493</v>
      </c>
      <c r="C1525" s="272" t="str">
        <f>APENs_summary!C1420</f>
        <v>08045</v>
      </c>
      <c r="D1525" s="272" t="str">
        <f>APENs_summary!J1420</f>
        <v>20200254</v>
      </c>
      <c r="E1525" s="272" t="str">
        <f>APENs_summary!K1420</f>
        <v>Compressor Engines</v>
      </c>
      <c r="F1525" s="76">
        <f>APENs_summary!N1420</f>
        <v>0</v>
      </c>
      <c r="G1525" s="76">
        <f>APENs_summary!O1420</f>
        <v>5.6499940000000004</v>
      </c>
      <c r="H1525" s="76">
        <f>APENs_summary!P1420</f>
        <v>0</v>
      </c>
      <c r="I1525" s="76">
        <f>APENs_summary!Q1420</f>
        <v>0</v>
      </c>
      <c r="J1525" s="76">
        <f>APENs_summary!R1420</f>
        <v>0</v>
      </c>
    </row>
    <row r="1526" spans="1:10" x14ac:dyDescent="0.2">
      <c r="A1526" s="13" t="s">
        <v>147</v>
      </c>
      <c r="B1526" s="272" t="s">
        <v>493</v>
      </c>
      <c r="C1526" s="272" t="str">
        <f>APENs_summary!C1421</f>
        <v>08045</v>
      </c>
      <c r="D1526" s="272" t="str">
        <f>APENs_summary!J1421</f>
        <v>20200254</v>
      </c>
      <c r="E1526" s="272" t="str">
        <f>APENs_summary!K1421</f>
        <v>Compressor Engines</v>
      </c>
      <c r="F1526" s="76">
        <f>APENs_summary!N1421</f>
        <v>0</v>
      </c>
      <c r="G1526" s="76">
        <f>APENs_summary!O1421</f>
        <v>0</v>
      </c>
      <c r="H1526" s="76">
        <f>APENs_summary!P1421</f>
        <v>5.6750040000000004</v>
      </c>
      <c r="I1526" s="76">
        <f>APENs_summary!Q1421</f>
        <v>0</v>
      </c>
      <c r="J1526" s="76">
        <f>APENs_summary!R1421</f>
        <v>0</v>
      </c>
    </row>
    <row r="1527" spans="1:10" x14ac:dyDescent="0.2">
      <c r="A1527" s="13" t="s">
        <v>147</v>
      </c>
      <c r="B1527" s="272" t="s">
        <v>493</v>
      </c>
      <c r="C1527" s="272" t="str">
        <f>APENs_summary!C1422</f>
        <v>08045</v>
      </c>
      <c r="D1527" s="272" t="str">
        <f>APENs_summary!J1422</f>
        <v>20200254</v>
      </c>
      <c r="E1527" s="272" t="str">
        <f>APENs_summary!K1422</f>
        <v>Compressor Engines</v>
      </c>
      <c r="F1527" s="76">
        <f>APENs_summary!N1422</f>
        <v>19.300001999999999</v>
      </c>
      <c r="G1527" s="76">
        <f>APENs_summary!O1422</f>
        <v>0</v>
      </c>
      <c r="H1527" s="76">
        <f>APENs_summary!P1422</f>
        <v>0</v>
      </c>
      <c r="I1527" s="76">
        <f>APENs_summary!Q1422</f>
        <v>0</v>
      </c>
      <c r="J1527" s="76">
        <f>APENs_summary!R1422</f>
        <v>0</v>
      </c>
    </row>
    <row r="1528" spans="1:10" x14ac:dyDescent="0.2">
      <c r="A1528" s="13" t="s">
        <v>147</v>
      </c>
      <c r="B1528" s="272" t="s">
        <v>493</v>
      </c>
      <c r="C1528" s="272" t="str">
        <f>APENs_summary!C1423</f>
        <v>08045</v>
      </c>
      <c r="D1528" s="272" t="str">
        <f>APENs_summary!J1423</f>
        <v>20200254</v>
      </c>
      <c r="E1528" s="272" t="str">
        <f>APENs_summary!K1423</f>
        <v>Compressor Engines</v>
      </c>
      <c r="F1528" s="76">
        <f>APENs_summary!N1423</f>
        <v>0</v>
      </c>
      <c r="G1528" s="76">
        <f>APENs_summary!O1423</f>
        <v>0</v>
      </c>
      <c r="H1528" s="76">
        <f>APENs_summary!P1423</f>
        <v>0</v>
      </c>
      <c r="I1528" s="76">
        <f>APENs_summary!Q1423</f>
        <v>0</v>
      </c>
      <c r="J1528" s="76">
        <f>APENs_summary!R1423</f>
        <v>0.39200000000000002</v>
      </c>
    </row>
    <row r="1529" spans="1:10" x14ac:dyDescent="0.2">
      <c r="A1529" s="13" t="s">
        <v>147</v>
      </c>
      <c r="B1529" s="272" t="s">
        <v>493</v>
      </c>
      <c r="C1529" s="272" t="str">
        <f>APENs_summary!C1424</f>
        <v>08045</v>
      </c>
      <c r="D1529" s="272" t="str">
        <f>APENs_summary!J1424</f>
        <v>20200254</v>
      </c>
      <c r="E1529" s="272" t="str">
        <f>APENs_summary!K1424</f>
        <v>Compressor Engines</v>
      </c>
      <c r="F1529" s="76">
        <f>APENs_summary!N1424</f>
        <v>0</v>
      </c>
      <c r="G1529" s="76">
        <f>APENs_summary!O1424</f>
        <v>0</v>
      </c>
      <c r="H1529" s="76">
        <f>APENs_summary!P1424</f>
        <v>0</v>
      </c>
      <c r="I1529" s="76">
        <f>APENs_summary!Q1424</f>
        <v>0</v>
      </c>
      <c r="J1529" s="76">
        <f>APENs_summary!R1424</f>
        <v>0</v>
      </c>
    </row>
    <row r="1530" spans="1:10" x14ac:dyDescent="0.2">
      <c r="A1530" s="13" t="s">
        <v>147</v>
      </c>
      <c r="B1530" s="272" t="s">
        <v>493</v>
      </c>
      <c r="C1530" s="272" t="str">
        <f>APENs_summary!C1425</f>
        <v>08045</v>
      </c>
      <c r="D1530" s="272" t="str">
        <f>APENs_summary!J1425</f>
        <v>20200254</v>
      </c>
      <c r="E1530" s="272" t="str">
        <f>APENs_summary!K1425</f>
        <v>Compressor Engines</v>
      </c>
      <c r="F1530" s="76">
        <f>APENs_summary!N1425</f>
        <v>0</v>
      </c>
      <c r="G1530" s="76">
        <f>APENs_summary!O1425</f>
        <v>0</v>
      </c>
      <c r="H1530" s="76">
        <f>APENs_summary!P1425</f>
        <v>0</v>
      </c>
      <c r="I1530" s="76">
        <f>APENs_summary!Q1425</f>
        <v>2.3519999999999999E-2</v>
      </c>
      <c r="J1530" s="76">
        <f>APENs_summary!R1425</f>
        <v>0</v>
      </c>
    </row>
    <row r="1531" spans="1:10" x14ac:dyDescent="0.2">
      <c r="A1531" s="13" t="s">
        <v>147</v>
      </c>
      <c r="B1531" s="272" t="s">
        <v>493</v>
      </c>
      <c r="C1531" s="272" t="str">
        <f>APENs_summary!C1426</f>
        <v>08045</v>
      </c>
      <c r="D1531" s="272" t="str">
        <f>APENs_summary!J1426</f>
        <v>20200254</v>
      </c>
      <c r="E1531" s="272" t="str">
        <f>APENs_summary!K1426</f>
        <v>Compressor Engines</v>
      </c>
      <c r="F1531" s="76">
        <f>APENs_summary!N1426</f>
        <v>0</v>
      </c>
      <c r="G1531" s="76">
        <f>APENs_summary!O1426</f>
        <v>5.6499940000000004</v>
      </c>
      <c r="H1531" s="76">
        <f>APENs_summary!P1426</f>
        <v>0</v>
      </c>
      <c r="I1531" s="76">
        <f>APENs_summary!Q1426</f>
        <v>0</v>
      </c>
      <c r="J1531" s="76">
        <f>APENs_summary!R1426</f>
        <v>0</v>
      </c>
    </row>
    <row r="1532" spans="1:10" x14ac:dyDescent="0.2">
      <c r="A1532" s="13" t="s">
        <v>147</v>
      </c>
      <c r="B1532" s="272" t="s">
        <v>493</v>
      </c>
      <c r="C1532" s="272" t="str">
        <f>APENs_summary!C1427</f>
        <v>08045</v>
      </c>
      <c r="D1532" s="272" t="str">
        <f>APENs_summary!J1427</f>
        <v>20200254</v>
      </c>
      <c r="E1532" s="272" t="str">
        <f>APENs_summary!K1427</f>
        <v>Compressor Engines</v>
      </c>
      <c r="F1532" s="76">
        <f>APENs_summary!N1427</f>
        <v>0</v>
      </c>
      <c r="G1532" s="76">
        <f>APENs_summary!O1427</f>
        <v>0</v>
      </c>
      <c r="H1532" s="76">
        <f>APENs_summary!P1427</f>
        <v>5.6750040000000004</v>
      </c>
      <c r="I1532" s="76">
        <f>APENs_summary!Q1427</f>
        <v>0</v>
      </c>
      <c r="J1532" s="76">
        <f>APENs_summary!R1427</f>
        <v>0</v>
      </c>
    </row>
    <row r="1533" spans="1:10" x14ac:dyDescent="0.2">
      <c r="A1533" s="13" t="s">
        <v>147</v>
      </c>
      <c r="B1533" s="272" t="s">
        <v>493</v>
      </c>
      <c r="C1533" s="272" t="str">
        <f>APENs_summary!C1428</f>
        <v>08045</v>
      </c>
      <c r="D1533" s="272" t="str">
        <f>APENs_summary!J1428</f>
        <v>20200254</v>
      </c>
      <c r="E1533" s="272" t="str">
        <f>APENs_summary!K1428</f>
        <v>Compressor Engines</v>
      </c>
      <c r="F1533" s="76">
        <f>APENs_summary!N1428</f>
        <v>19.300001999999999</v>
      </c>
      <c r="G1533" s="76">
        <f>APENs_summary!O1428</f>
        <v>0</v>
      </c>
      <c r="H1533" s="76">
        <f>APENs_summary!P1428</f>
        <v>0</v>
      </c>
      <c r="I1533" s="76">
        <f>APENs_summary!Q1428</f>
        <v>0</v>
      </c>
      <c r="J1533" s="76">
        <f>APENs_summary!R1428</f>
        <v>0</v>
      </c>
    </row>
    <row r="1534" spans="1:10" x14ac:dyDescent="0.2">
      <c r="A1534" s="13" t="s">
        <v>147</v>
      </c>
      <c r="B1534" s="272" t="s">
        <v>493</v>
      </c>
      <c r="C1534" s="272" t="str">
        <f>APENs_summary!C1429</f>
        <v>08045</v>
      </c>
      <c r="D1534" s="272" t="str">
        <f>APENs_summary!J1429</f>
        <v>20200254</v>
      </c>
      <c r="E1534" s="272" t="str">
        <f>APENs_summary!K1429</f>
        <v>Compressor Engines</v>
      </c>
      <c r="F1534" s="76">
        <f>APENs_summary!N1429</f>
        <v>0</v>
      </c>
      <c r="G1534" s="76">
        <f>APENs_summary!O1429</f>
        <v>0</v>
      </c>
      <c r="H1534" s="76">
        <f>APENs_summary!P1429</f>
        <v>0</v>
      </c>
      <c r="I1534" s="76">
        <f>APENs_summary!Q1429</f>
        <v>0</v>
      </c>
      <c r="J1534" s="76">
        <f>APENs_summary!R1429</f>
        <v>0.39200000000000002</v>
      </c>
    </row>
    <row r="1535" spans="1:10" x14ac:dyDescent="0.2">
      <c r="A1535" s="13" t="s">
        <v>147</v>
      </c>
      <c r="B1535" s="272" t="s">
        <v>493</v>
      </c>
      <c r="C1535" s="272" t="str">
        <f>APENs_summary!C1430</f>
        <v>08045</v>
      </c>
      <c r="D1535" s="272" t="str">
        <f>APENs_summary!J1430</f>
        <v>20200254</v>
      </c>
      <c r="E1535" s="272" t="str">
        <f>APENs_summary!K1430</f>
        <v>Compressor Engines</v>
      </c>
      <c r="F1535" s="76">
        <f>APENs_summary!N1430</f>
        <v>0</v>
      </c>
      <c r="G1535" s="76">
        <f>APENs_summary!O1430</f>
        <v>0</v>
      </c>
      <c r="H1535" s="76">
        <f>APENs_summary!P1430</f>
        <v>0</v>
      </c>
      <c r="I1535" s="76">
        <f>APENs_summary!Q1430</f>
        <v>0</v>
      </c>
      <c r="J1535" s="76">
        <f>APENs_summary!R1430</f>
        <v>0</v>
      </c>
    </row>
    <row r="1536" spans="1:10" x14ac:dyDescent="0.2">
      <c r="A1536" s="13" t="s">
        <v>147</v>
      </c>
      <c r="B1536" s="272" t="s">
        <v>493</v>
      </c>
      <c r="C1536" s="272" t="str">
        <f>APENs_summary!C1431</f>
        <v>08045</v>
      </c>
      <c r="D1536" s="272" t="str">
        <f>APENs_summary!J1431</f>
        <v>20200254</v>
      </c>
      <c r="E1536" s="272" t="str">
        <f>APENs_summary!K1431</f>
        <v>Compressor Engines</v>
      </c>
      <c r="F1536" s="76">
        <f>APENs_summary!N1431</f>
        <v>0</v>
      </c>
      <c r="G1536" s="76">
        <f>APENs_summary!O1431</f>
        <v>0</v>
      </c>
      <c r="H1536" s="76">
        <f>APENs_summary!P1431</f>
        <v>0</v>
      </c>
      <c r="I1536" s="76">
        <f>APENs_summary!Q1431</f>
        <v>2.3519999999999999E-2</v>
      </c>
      <c r="J1536" s="76">
        <f>APENs_summary!R1431</f>
        <v>0</v>
      </c>
    </row>
    <row r="1537" spans="1:10" x14ac:dyDescent="0.2">
      <c r="A1537" s="13" t="s">
        <v>147</v>
      </c>
      <c r="B1537" s="272" t="s">
        <v>493</v>
      </c>
      <c r="C1537" s="272" t="str">
        <f>APENs_summary!C1432</f>
        <v>08045</v>
      </c>
      <c r="D1537" s="272" t="str">
        <f>APENs_summary!J1432</f>
        <v>20200254</v>
      </c>
      <c r="E1537" s="272" t="str">
        <f>APENs_summary!K1432</f>
        <v>Compressor Engines</v>
      </c>
      <c r="F1537" s="76">
        <f>APENs_summary!N1432</f>
        <v>0</v>
      </c>
      <c r="G1537" s="76">
        <f>APENs_summary!O1432</f>
        <v>5.6499940000000004</v>
      </c>
      <c r="H1537" s="76">
        <f>APENs_summary!P1432</f>
        <v>0</v>
      </c>
      <c r="I1537" s="76">
        <f>APENs_summary!Q1432</f>
        <v>0</v>
      </c>
      <c r="J1537" s="76">
        <f>APENs_summary!R1432</f>
        <v>0</v>
      </c>
    </row>
    <row r="1538" spans="1:10" x14ac:dyDescent="0.2">
      <c r="A1538" s="13" t="s">
        <v>147</v>
      </c>
      <c r="B1538" s="272" t="s">
        <v>493</v>
      </c>
      <c r="C1538" s="272" t="str">
        <f>APENs_summary!C1433</f>
        <v>08045</v>
      </c>
      <c r="D1538" s="272" t="str">
        <f>APENs_summary!J1433</f>
        <v>20200254</v>
      </c>
      <c r="E1538" s="272" t="str">
        <f>APENs_summary!K1433</f>
        <v>Compressor Engines</v>
      </c>
      <c r="F1538" s="76">
        <f>APENs_summary!N1433</f>
        <v>0</v>
      </c>
      <c r="G1538" s="76">
        <f>APENs_summary!O1433</f>
        <v>0</v>
      </c>
      <c r="H1538" s="76">
        <f>APENs_summary!P1433</f>
        <v>5.6750040000000004</v>
      </c>
      <c r="I1538" s="76">
        <f>APENs_summary!Q1433</f>
        <v>0</v>
      </c>
      <c r="J1538" s="76">
        <f>APENs_summary!R1433</f>
        <v>0</v>
      </c>
    </row>
    <row r="1539" spans="1:10" x14ac:dyDescent="0.2">
      <c r="A1539" s="13" t="s">
        <v>147</v>
      </c>
      <c r="B1539" s="272" t="s">
        <v>493</v>
      </c>
      <c r="C1539" s="272" t="str">
        <f>APENs_summary!C1434</f>
        <v>08045</v>
      </c>
      <c r="D1539" s="272" t="str">
        <f>APENs_summary!J1434</f>
        <v>20200254</v>
      </c>
      <c r="E1539" s="272" t="str">
        <f>APENs_summary!K1434</f>
        <v>Compressor Engines</v>
      </c>
      <c r="F1539" s="76">
        <f>APENs_summary!N1434</f>
        <v>19.300001999999999</v>
      </c>
      <c r="G1539" s="76">
        <f>APENs_summary!O1434</f>
        <v>0</v>
      </c>
      <c r="H1539" s="76">
        <f>APENs_summary!P1434</f>
        <v>0</v>
      </c>
      <c r="I1539" s="76">
        <f>APENs_summary!Q1434</f>
        <v>0</v>
      </c>
      <c r="J1539" s="76">
        <f>APENs_summary!R1434</f>
        <v>0</v>
      </c>
    </row>
    <row r="1540" spans="1:10" x14ac:dyDescent="0.2">
      <c r="A1540" s="13" t="s">
        <v>147</v>
      </c>
      <c r="B1540" s="272" t="s">
        <v>493</v>
      </c>
      <c r="C1540" s="272" t="str">
        <f>APENs_summary!C1435</f>
        <v>08045</v>
      </c>
      <c r="D1540" s="272" t="str">
        <f>APENs_summary!J1435</f>
        <v>20200254</v>
      </c>
      <c r="E1540" s="272" t="str">
        <f>APENs_summary!K1435</f>
        <v>Compressor Engines</v>
      </c>
      <c r="F1540" s="76">
        <f>APENs_summary!N1435</f>
        <v>0</v>
      </c>
      <c r="G1540" s="76">
        <f>APENs_summary!O1435</f>
        <v>0</v>
      </c>
      <c r="H1540" s="76">
        <f>APENs_summary!P1435</f>
        <v>0</v>
      </c>
      <c r="I1540" s="76">
        <f>APENs_summary!Q1435</f>
        <v>0</v>
      </c>
      <c r="J1540" s="76">
        <f>APENs_summary!R1435</f>
        <v>0.39200000000000002</v>
      </c>
    </row>
    <row r="1541" spans="1:10" x14ac:dyDescent="0.2">
      <c r="A1541" s="13" t="s">
        <v>147</v>
      </c>
      <c r="B1541" s="272" t="s">
        <v>493</v>
      </c>
      <c r="C1541" s="272" t="str">
        <f>APENs_summary!C1436</f>
        <v>08045</v>
      </c>
      <c r="D1541" s="272" t="str">
        <f>APENs_summary!J1436</f>
        <v>20200254</v>
      </c>
      <c r="E1541" s="272" t="str">
        <f>APENs_summary!K1436</f>
        <v>Compressor Engines</v>
      </c>
      <c r="F1541" s="76">
        <f>APENs_summary!N1436</f>
        <v>0</v>
      </c>
      <c r="G1541" s="76">
        <f>APENs_summary!O1436</f>
        <v>0</v>
      </c>
      <c r="H1541" s="76">
        <f>APENs_summary!P1436</f>
        <v>0</v>
      </c>
      <c r="I1541" s="76">
        <f>APENs_summary!Q1436</f>
        <v>0</v>
      </c>
      <c r="J1541" s="76">
        <f>APENs_summary!R1436</f>
        <v>0</v>
      </c>
    </row>
    <row r="1542" spans="1:10" x14ac:dyDescent="0.2">
      <c r="A1542" s="13" t="s">
        <v>147</v>
      </c>
      <c r="B1542" s="272" t="s">
        <v>493</v>
      </c>
      <c r="C1542" s="272" t="str">
        <f>APENs_summary!C1437</f>
        <v>08045</v>
      </c>
      <c r="D1542" s="272" t="str">
        <f>APENs_summary!J1437</f>
        <v>20200254</v>
      </c>
      <c r="E1542" s="272" t="str">
        <f>APENs_summary!K1437</f>
        <v>Compressor Engines</v>
      </c>
      <c r="F1542" s="76">
        <f>APENs_summary!N1437</f>
        <v>0</v>
      </c>
      <c r="G1542" s="76">
        <f>APENs_summary!O1437</f>
        <v>0</v>
      </c>
      <c r="H1542" s="76">
        <f>APENs_summary!P1437</f>
        <v>0</v>
      </c>
      <c r="I1542" s="76">
        <f>APENs_summary!Q1437</f>
        <v>2.3519999999999999E-2</v>
      </c>
      <c r="J1542" s="76">
        <f>APENs_summary!R1437</f>
        <v>0</v>
      </c>
    </row>
    <row r="1543" spans="1:10" x14ac:dyDescent="0.2">
      <c r="A1543" s="13" t="s">
        <v>147</v>
      </c>
      <c r="B1543" s="272" t="s">
        <v>493</v>
      </c>
      <c r="C1543" s="272" t="str">
        <f>APENs_summary!C1438</f>
        <v>08045</v>
      </c>
      <c r="D1543" s="272" t="str">
        <f>APENs_summary!J1438</f>
        <v>20200254</v>
      </c>
      <c r="E1543" s="272" t="str">
        <f>APENs_summary!K1438</f>
        <v>Compressor Engines</v>
      </c>
      <c r="F1543" s="76">
        <f>APENs_summary!N1438</f>
        <v>0</v>
      </c>
      <c r="G1543" s="76">
        <f>APENs_summary!O1438</f>
        <v>5.6499940000000004</v>
      </c>
      <c r="H1543" s="76">
        <f>APENs_summary!P1438</f>
        <v>0</v>
      </c>
      <c r="I1543" s="76">
        <f>APENs_summary!Q1438</f>
        <v>0</v>
      </c>
      <c r="J1543" s="76">
        <f>APENs_summary!R1438</f>
        <v>0</v>
      </c>
    </row>
    <row r="1544" spans="1:10" x14ac:dyDescent="0.2">
      <c r="A1544" s="13" t="s">
        <v>147</v>
      </c>
      <c r="B1544" s="272" t="s">
        <v>493</v>
      </c>
      <c r="C1544" s="272" t="str">
        <f>APENs_summary!C1439</f>
        <v>08045</v>
      </c>
      <c r="D1544" s="272" t="str">
        <f>APENs_summary!J1439</f>
        <v>31000302</v>
      </c>
      <c r="E1544" s="272" t="str">
        <f>APENs_summary!K1439</f>
        <v>Glycol Dehydrator</v>
      </c>
      <c r="F1544" s="76">
        <f>APENs_summary!N1439</f>
        <v>0</v>
      </c>
      <c r="G1544" s="76">
        <f>APENs_summary!O1439</f>
        <v>2.99</v>
      </c>
      <c r="H1544" s="76">
        <f>APENs_summary!P1439</f>
        <v>0</v>
      </c>
      <c r="I1544" s="76">
        <f>APENs_summary!Q1439</f>
        <v>0</v>
      </c>
      <c r="J1544" s="76">
        <f>APENs_summary!R1439</f>
        <v>0</v>
      </c>
    </row>
    <row r="1545" spans="1:10" x14ac:dyDescent="0.2">
      <c r="A1545" s="13" t="s">
        <v>147</v>
      </c>
      <c r="B1545" s="272" t="s">
        <v>493</v>
      </c>
      <c r="C1545" s="272" t="str">
        <f>APENs_summary!C1440</f>
        <v>08045</v>
      </c>
      <c r="D1545" s="272" t="str">
        <f>APENs_summary!J1440</f>
        <v>31000302</v>
      </c>
      <c r="E1545" s="272" t="str">
        <f>APENs_summary!K1440</f>
        <v>Glycol Dehydrator</v>
      </c>
      <c r="F1545" s="76">
        <f>APENs_summary!N1440</f>
        <v>0</v>
      </c>
      <c r="G1545" s="76">
        <f>APENs_summary!O1440</f>
        <v>4.9000000000000004</v>
      </c>
      <c r="H1545" s="76">
        <f>APENs_summary!P1440</f>
        <v>0</v>
      </c>
      <c r="I1545" s="76">
        <f>APENs_summary!Q1440</f>
        <v>0</v>
      </c>
      <c r="J1545" s="76">
        <f>APENs_summary!R1440</f>
        <v>0</v>
      </c>
    </row>
    <row r="1546" spans="1:10" x14ac:dyDescent="0.2">
      <c r="A1546" s="13" t="s">
        <v>147</v>
      </c>
      <c r="B1546" s="272" t="s">
        <v>493</v>
      </c>
      <c r="C1546" s="272" t="str">
        <f>APENs_summary!C1441</f>
        <v>08045</v>
      </c>
      <c r="D1546" s="272" t="str">
        <f>APENs_summary!J1441</f>
        <v>31000302</v>
      </c>
      <c r="E1546" s="272" t="str">
        <f>APENs_summary!K1441</f>
        <v>Glycol Dehydrator</v>
      </c>
      <c r="F1546" s="76">
        <f>APENs_summary!N1441</f>
        <v>0</v>
      </c>
      <c r="G1546" s="76">
        <f>APENs_summary!O1441</f>
        <v>7.6</v>
      </c>
      <c r="H1546" s="76">
        <f>APENs_summary!P1441</f>
        <v>0</v>
      </c>
      <c r="I1546" s="76">
        <f>APENs_summary!Q1441</f>
        <v>0</v>
      </c>
      <c r="J1546" s="76">
        <f>APENs_summary!R1441</f>
        <v>0</v>
      </c>
    </row>
    <row r="1547" spans="1:10" x14ac:dyDescent="0.2">
      <c r="A1547" s="13" t="s">
        <v>147</v>
      </c>
      <c r="B1547" s="272" t="s">
        <v>493</v>
      </c>
      <c r="C1547" s="272" t="str">
        <f>APENs_summary!C1442</f>
        <v>08045</v>
      </c>
      <c r="D1547" s="272" t="str">
        <f>APENs_summary!J1442</f>
        <v>40400311</v>
      </c>
      <c r="E1547" s="272" t="str">
        <f>APENs_summary!K1442</f>
        <v>Condensate Tanks</v>
      </c>
      <c r="F1547" s="76">
        <f>APENs_summary!N1442</f>
        <v>0</v>
      </c>
      <c r="G1547" s="76">
        <f>APENs_summary!O1442</f>
        <v>11.317621670224561</v>
      </c>
      <c r="H1547" s="76">
        <f>APENs_summary!P1442</f>
        <v>0</v>
      </c>
      <c r="I1547" s="76">
        <f>APENs_summary!Q1442</f>
        <v>0</v>
      </c>
      <c r="J1547" s="76">
        <f>APENs_summary!R1442</f>
        <v>0</v>
      </c>
    </row>
    <row r="1548" spans="1:10" x14ac:dyDescent="0.2">
      <c r="A1548" s="13" t="s">
        <v>147</v>
      </c>
      <c r="B1548" s="272" t="s">
        <v>493</v>
      </c>
      <c r="C1548" s="272" t="str">
        <f>APENs_summary!C1443</f>
        <v>08045</v>
      </c>
      <c r="D1548" s="272" t="str">
        <f>APENs_summary!J1443</f>
        <v>20200252</v>
      </c>
      <c r="E1548" s="272" t="str">
        <f>APENs_summary!K1443</f>
        <v>Compressor Engines</v>
      </c>
      <c r="F1548" s="76">
        <f>APENs_summary!N1443</f>
        <v>0</v>
      </c>
      <c r="G1548" s="76">
        <f>APENs_summary!O1443</f>
        <v>0</v>
      </c>
      <c r="H1548" s="76">
        <f>APENs_summary!P1443</f>
        <v>5.7</v>
      </c>
      <c r="I1548" s="76">
        <f>APENs_summary!Q1443</f>
        <v>0</v>
      </c>
      <c r="J1548" s="76">
        <f>APENs_summary!R1443</f>
        <v>0</v>
      </c>
    </row>
    <row r="1549" spans="1:10" x14ac:dyDescent="0.2">
      <c r="A1549" s="13" t="s">
        <v>147</v>
      </c>
      <c r="B1549" s="272" t="s">
        <v>493</v>
      </c>
      <c r="C1549" s="272" t="str">
        <f>APENs_summary!C1444</f>
        <v>08045</v>
      </c>
      <c r="D1549" s="272" t="str">
        <f>APENs_summary!J1444</f>
        <v>20200252</v>
      </c>
      <c r="E1549" s="272" t="str">
        <f>APENs_summary!K1444</f>
        <v>Compressor Engines</v>
      </c>
      <c r="F1549" s="76">
        <f>APENs_summary!N1444</f>
        <v>19.3</v>
      </c>
      <c r="G1549" s="76">
        <f>APENs_summary!O1444</f>
        <v>0</v>
      </c>
      <c r="H1549" s="76">
        <f>APENs_summary!P1444</f>
        <v>0</v>
      </c>
      <c r="I1549" s="76">
        <f>APENs_summary!Q1444</f>
        <v>0</v>
      </c>
      <c r="J1549" s="76">
        <f>APENs_summary!R1444</f>
        <v>0</v>
      </c>
    </row>
    <row r="1550" spans="1:10" x14ac:dyDescent="0.2">
      <c r="A1550" s="13" t="s">
        <v>147</v>
      </c>
      <c r="B1550" s="272" t="s">
        <v>493</v>
      </c>
      <c r="C1550" s="272" t="str">
        <f>APENs_summary!C1445</f>
        <v>08045</v>
      </c>
      <c r="D1550" s="272" t="str">
        <f>APENs_summary!J1445</f>
        <v>20200252</v>
      </c>
      <c r="E1550" s="272" t="str">
        <f>APENs_summary!K1445</f>
        <v>Compressor Engines</v>
      </c>
      <c r="F1550" s="76">
        <f>APENs_summary!N1445</f>
        <v>0</v>
      </c>
      <c r="G1550" s="76">
        <f>APENs_summary!O1445</f>
        <v>0</v>
      </c>
      <c r="H1550" s="76">
        <f>APENs_summary!P1445</f>
        <v>0</v>
      </c>
      <c r="I1550" s="76">
        <f>APENs_summary!Q1445</f>
        <v>0</v>
      </c>
      <c r="J1550" s="76">
        <f>APENs_summary!R1445</f>
        <v>0.39200000000000002</v>
      </c>
    </row>
    <row r="1551" spans="1:10" x14ac:dyDescent="0.2">
      <c r="A1551" s="13" t="s">
        <v>147</v>
      </c>
      <c r="B1551" s="272" t="s">
        <v>493</v>
      </c>
      <c r="C1551" s="272" t="str">
        <f>APENs_summary!C1446</f>
        <v>08045</v>
      </c>
      <c r="D1551" s="272" t="str">
        <f>APENs_summary!J1446</f>
        <v>20200252</v>
      </c>
      <c r="E1551" s="272" t="str">
        <f>APENs_summary!K1446</f>
        <v>Compressor Engines</v>
      </c>
      <c r="F1551" s="76">
        <f>APENs_summary!N1446</f>
        <v>0</v>
      </c>
      <c r="G1551" s="76">
        <f>APENs_summary!O1446</f>
        <v>0</v>
      </c>
      <c r="H1551" s="76">
        <f>APENs_summary!P1446</f>
        <v>0</v>
      </c>
      <c r="I1551" s="76">
        <f>APENs_summary!Q1446</f>
        <v>0</v>
      </c>
      <c r="J1551" s="76">
        <f>APENs_summary!R1446</f>
        <v>0</v>
      </c>
    </row>
    <row r="1552" spans="1:10" x14ac:dyDescent="0.2">
      <c r="A1552" s="13" t="s">
        <v>147</v>
      </c>
      <c r="B1552" s="272" t="s">
        <v>493</v>
      </c>
      <c r="C1552" s="272" t="str">
        <f>APENs_summary!C1447</f>
        <v>08045</v>
      </c>
      <c r="D1552" s="272" t="str">
        <f>APENs_summary!J1447</f>
        <v>20200252</v>
      </c>
      <c r="E1552" s="272" t="str">
        <f>APENs_summary!K1447</f>
        <v>Compressor Engines</v>
      </c>
      <c r="F1552" s="76">
        <f>APENs_summary!N1447</f>
        <v>0</v>
      </c>
      <c r="G1552" s="76">
        <f>APENs_summary!O1447</f>
        <v>0</v>
      </c>
      <c r="H1552" s="76">
        <f>APENs_summary!P1447</f>
        <v>0</v>
      </c>
      <c r="I1552" s="76">
        <f>APENs_summary!Q1447</f>
        <v>2.3519999999999999E-2</v>
      </c>
      <c r="J1552" s="76">
        <f>APENs_summary!R1447</f>
        <v>0</v>
      </c>
    </row>
    <row r="1553" spans="1:10" x14ac:dyDescent="0.2">
      <c r="A1553" s="13" t="s">
        <v>147</v>
      </c>
      <c r="B1553" s="272" t="s">
        <v>493</v>
      </c>
      <c r="C1553" s="272" t="str">
        <f>APENs_summary!C1448</f>
        <v>08045</v>
      </c>
      <c r="D1553" s="272" t="str">
        <f>APENs_summary!J1448</f>
        <v>20200252</v>
      </c>
      <c r="E1553" s="272" t="str">
        <f>APENs_summary!K1448</f>
        <v>Compressor Engines</v>
      </c>
      <c r="F1553" s="76">
        <f>APENs_summary!N1448</f>
        <v>0</v>
      </c>
      <c r="G1553" s="76">
        <f>APENs_summary!O1448</f>
        <v>5.7</v>
      </c>
      <c r="H1553" s="76">
        <f>APENs_summary!P1448</f>
        <v>0</v>
      </c>
      <c r="I1553" s="76">
        <f>APENs_summary!Q1448</f>
        <v>0</v>
      </c>
      <c r="J1553" s="76">
        <f>APENs_summary!R1448</f>
        <v>0</v>
      </c>
    </row>
    <row r="1554" spans="1:10" x14ac:dyDescent="0.2">
      <c r="A1554" s="13" t="s">
        <v>147</v>
      </c>
      <c r="B1554" s="272" t="s">
        <v>493</v>
      </c>
      <c r="C1554" s="272" t="str">
        <f>APENs_summary!C1449</f>
        <v>08045</v>
      </c>
      <c r="D1554" s="272" t="str">
        <f>APENs_summary!J1449</f>
        <v>20200253</v>
      </c>
      <c r="E1554" s="272" t="str">
        <f>APENs_summary!K1449</f>
        <v>Compressor Engines</v>
      </c>
      <c r="F1554" s="76">
        <f>APENs_summary!N1449</f>
        <v>0</v>
      </c>
      <c r="G1554" s="76">
        <f>APENs_summary!O1449</f>
        <v>0</v>
      </c>
      <c r="H1554" s="76">
        <f>APENs_summary!P1449</f>
        <v>5.8</v>
      </c>
      <c r="I1554" s="76">
        <f>APENs_summary!Q1449</f>
        <v>0</v>
      </c>
      <c r="J1554" s="76">
        <f>APENs_summary!R1449</f>
        <v>0</v>
      </c>
    </row>
    <row r="1555" spans="1:10" x14ac:dyDescent="0.2">
      <c r="A1555" s="13" t="s">
        <v>147</v>
      </c>
      <c r="B1555" s="272" t="s">
        <v>493</v>
      </c>
      <c r="C1555" s="272" t="str">
        <f>APENs_summary!C1450</f>
        <v>08045</v>
      </c>
      <c r="D1555" s="272" t="str">
        <f>APENs_summary!J1450</f>
        <v>20200253</v>
      </c>
      <c r="E1555" s="272" t="str">
        <f>APENs_summary!K1450</f>
        <v>Compressor Engines</v>
      </c>
      <c r="F1555" s="76">
        <f>APENs_summary!N1450</f>
        <v>0</v>
      </c>
      <c r="G1555" s="76">
        <f>APENs_summary!O1450</f>
        <v>0</v>
      </c>
      <c r="H1555" s="76">
        <f>APENs_summary!P1450</f>
        <v>5.7</v>
      </c>
      <c r="I1555" s="76">
        <f>APENs_summary!Q1450</f>
        <v>0</v>
      </c>
      <c r="J1555" s="76">
        <f>APENs_summary!R1450</f>
        <v>0</v>
      </c>
    </row>
    <row r="1556" spans="1:10" x14ac:dyDescent="0.2">
      <c r="A1556" s="13" t="s">
        <v>147</v>
      </c>
      <c r="B1556" s="272" t="s">
        <v>493</v>
      </c>
      <c r="C1556" s="272" t="str">
        <f>APENs_summary!C1451</f>
        <v>08045</v>
      </c>
      <c r="D1556" s="272" t="str">
        <f>APENs_summary!J1451</f>
        <v>20200253</v>
      </c>
      <c r="E1556" s="272" t="str">
        <f>APENs_summary!K1451</f>
        <v>Compressor Engines</v>
      </c>
      <c r="F1556" s="76">
        <f>APENs_summary!N1451</f>
        <v>15.2</v>
      </c>
      <c r="G1556" s="76">
        <f>APENs_summary!O1451</f>
        <v>0</v>
      </c>
      <c r="H1556" s="76">
        <f>APENs_summary!P1451</f>
        <v>0</v>
      </c>
      <c r="I1556" s="76">
        <f>APENs_summary!Q1451</f>
        <v>0</v>
      </c>
      <c r="J1556" s="76">
        <f>APENs_summary!R1451</f>
        <v>0</v>
      </c>
    </row>
    <row r="1557" spans="1:10" x14ac:dyDescent="0.2">
      <c r="A1557" s="13" t="s">
        <v>147</v>
      </c>
      <c r="B1557" s="272" t="s">
        <v>493</v>
      </c>
      <c r="C1557" s="272" t="str">
        <f>APENs_summary!C1452</f>
        <v>08045</v>
      </c>
      <c r="D1557" s="272" t="str">
        <f>APENs_summary!J1452</f>
        <v>20200253</v>
      </c>
      <c r="E1557" s="272" t="str">
        <f>APENs_summary!K1452</f>
        <v>Compressor Engines</v>
      </c>
      <c r="F1557" s="76">
        <f>APENs_summary!N1452</f>
        <v>19.3</v>
      </c>
      <c r="G1557" s="76">
        <f>APENs_summary!O1452</f>
        <v>0</v>
      </c>
      <c r="H1557" s="76">
        <f>APENs_summary!P1452</f>
        <v>0</v>
      </c>
      <c r="I1557" s="76">
        <f>APENs_summary!Q1452</f>
        <v>0</v>
      </c>
      <c r="J1557" s="76">
        <f>APENs_summary!R1452</f>
        <v>0</v>
      </c>
    </row>
    <row r="1558" spans="1:10" x14ac:dyDescent="0.2">
      <c r="A1558" s="13" t="s">
        <v>147</v>
      </c>
      <c r="B1558" s="272" t="s">
        <v>493</v>
      </c>
      <c r="C1558" s="272" t="str">
        <f>APENs_summary!C1453</f>
        <v>08045</v>
      </c>
      <c r="D1558" s="272" t="str">
        <f>APENs_summary!J1453</f>
        <v>20200253</v>
      </c>
      <c r="E1558" s="272" t="str">
        <f>APENs_summary!K1453</f>
        <v>Compressor Engines</v>
      </c>
      <c r="F1558" s="76">
        <f>APENs_summary!N1453</f>
        <v>0</v>
      </c>
      <c r="G1558" s="76">
        <f>APENs_summary!O1453</f>
        <v>0</v>
      </c>
      <c r="H1558" s="76">
        <f>APENs_summary!P1453</f>
        <v>0</v>
      </c>
      <c r="I1558" s="76">
        <f>APENs_summary!Q1453</f>
        <v>0</v>
      </c>
      <c r="J1558" s="76">
        <f>APENs_summary!R1453</f>
        <v>0.4</v>
      </c>
    </row>
    <row r="1559" spans="1:10" x14ac:dyDescent="0.2">
      <c r="A1559" s="13" t="s">
        <v>147</v>
      </c>
      <c r="B1559" s="272" t="s">
        <v>493</v>
      </c>
      <c r="C1559" s="272" t="str">
        <f>APENs_summary!C1454</f>
        <v>08045</v>
      </c>
      <c r="D1559" s="272" t="str">
        <f>APENs_summary!J1454</f>
        <v>20200253</v>
      </c>
      <c r="E1559" s="272" t="str">
        <f>APENs_summary!K1454</f>
        <v>Compressor Engines</v>
      </c>
      <c r="F1559" s="76">
        <f>APENs_summary!N1454</f>
        <v>0</v>
      </c>
      <c r="G1559" s="76">
        <f>APENs_summary!O1454</f>
        <v>0</v>
      </c>
      <c r="H1559" s="76">
        <f>APENs_summary!P1454</f>
        <v>0</v>
      </c>
      <c r="I1559" s="76">
        <f>APENs_summary!Q1454</f>
        <v>0</v>
      </c>
      <c r="J1559" s="76">
        <f>APENs_summary!R1454</f>
        <v>0.39200000000000002</v>
      </c>
    </row>
    <row r="1560" spans="1:10" x14ac:dyDescent="0.2">
      <c r="A1560" s="13" t="s">
        <v>147</v>
      </c>
      <c r="B1560" s="272" t="s">
        <v>493</v>
      </c>
      <c r="C1560" s="272" t="str">
        <f>APENs_summary!C1455</f>
        <v>08045</v>
      </c>
      <c r="D1560" s="272" t="str">
        <f>APENs_summary!J1455</f>
        <v>20200253</v>
      </c>
      <c r="E1560" s="272" t="str">
        <f>APENs_summary!K1455</f>
        <v>Compressor Engines</v>
      </c>
      <c r="F1560" s="76">
        <f>APENs_summary!N1455</f>
        <v>0</v>
      </c>
      <c r="G1560" s="76">
        <f>APENs_summary!O1455</f>
        <v>0</v>
      </c>
      <c r="H1560" s="76">
        <f>APENs_summary!P1455</f>
        <v>0</v>
      </c>
      <c r="I1560" s="76">
        <f>APENs_summary!Q1455</f>
        <v>0</v>
      </c>
      <c r="J1560" s="76">
        <f>APENs_summary!R1455</f>
        <v>0</v>
      </c>
    </row>
    <row r="1561" spans="1:10" x14ac:dyDescent="0.2">
      <c r="A1561" s="13" t="s">
        <v>147</v>
      </c>
      <c r="B1561" s="272" t="s">
        <v>493</v>
      </c>
      <c r="C1561" s="272" t="str">
        <f>APENs_summary!C1456</f>
        <v>08045</v>
      </c>
      <c r="D1561" s="272" t="str">
        <f>APENs_summary!J1456</f>
        <v>20200253</v>
      </c>
      <c r="E1561" s="272" t="str">
        <f>APENs_summary!K1456</f>
        <v>Compressor Engines</v>
      </c>
      <c r="F1561" s="76">
        <f>APENs_summary!N1456</f>
        <v>0</v>
      </c>
      <c r="G1561" s="76">
        <f>APENs_summary!O1456</f>
        <v>0</v>
      </c>
      <c r="H1561" s="76">
        <f>APENs_summary!P1456</f>
        <v>0</v>
      </c>
      <c r="I1561" s="76">
        <f>APENs_summary!Q1456</f>
        <v>0</v>
      </c>
      <c r="J1561" s="76">
        <f>APENs_summary!R1456</f>
        <v>0</v>
      </c>
    </row>
    <row r="1562" spans="1:10" x14ac:dyDescent="0.2">
      <c r="A1562" s="13" t="s">
        <v>147</v>
      </c>
      <c r="B1562" s="272" t="s">
        <v>493</v>
      </c>
      <c r="C1562" s="272" t="str">
        <f>APENs_summary!C1457</f>
        <v>08045</v>
      </c>
      <c r="D1562" s="272" t="str">
        <f>APENs_summary!J1457</f>
        <v>20200253</v>
      </c>
      <c r="E1562" s="272" t="str">
        <f>APENs_summary!K1457</f>
        <v>Compressor Engines</v>
      </c>
      <c r="F1562" s="76">
        <f>APENs_summary!N1457</f>
        <v>0</v>
      </c>
      <c r="G1562" s="76">
        <f>APENs_summary!O1457</f>
        <v>0</v>
      </c>
      <c r="H1562" s="76">
        <f>APENs_summary!P1457</f>
        <v>0</v>
      </c>
      <c r="I1562" s="76">
        <f>APENs_summary!Q1457</f>
        <v>2.4E-2</v>
      </c>
      <c r="J1562" s="76">
        <f>APENs_summary!R1457</f>
        <v>0</v>
      </c>
    </row>
    <row r="1563" spans="1:10" x14ac:dyDescent="0.2">
      <c r="A1563" s="13" t="s">
        <v>147</v>
      </c>
      <c r="B1563" s="272" t="s">
        <v>493</v>
      </c>
      <c r="C1563" s="272" t="str">
        <f>APENs_summary!C1458</f>
        <v>08045</v>
      </c>
      <c r="D1563" s="272" t="str">
        <f>APENs_summary!J1458</f>
        <v>20200253</v>
      </c>
      <c r="E1563" s="272" t="str">
        <f>APENs_summary!K1458</f>
        <v>Compressor Engines</v>
      </c>
      <c r="F1563" s="76">
        <f>APENs_summary!N1458</f>
        <v>0</v>
      </c>
      <c r="G1563" s="76">
        <f>APENs_summary!O1458</f>
        <v>0</v>
      </c>
      <c r="H1563" s="76">
        <f>APENs_summary!P1458</f>
        <v>0</v>
      </c>
      <c r="I1563" s="76">
        <f>APENs_summary!Q1458</f>
        <v>2.3519999999999999E-2</v>
      </c>
      <c r="J1563" s="76">
        <f>APENs_summary!R1458</f>
        <v>0</v>
      </c>
    </row>
    <row r="1564" spans="1:10" x14ac:dyDescent="0.2">
      <c r="A1564" s="13" t="s">
        <v>147</v>
      </c>
      <c r="B1564" s="272" t="s">
        <v>493</v>
      </c>
      <c r="C1564" s="272" t="str">
        <f>APENs_summary!C1459</f>
        <v>08045</v>
      </c>
      <c r="D1564" s="272" t="str">
        <f>APENs_summary!J1459</f>
        <v>20200253</v>
      </c>
      <c r="E1564" s="272" t="str">
        <f>APENs_summary!K1459</f>
        <v>Compressor Engines</v>
      </c>
      <c r="F1564" s="76">
        <f>APENs_summary!N1459</f>
        <v>0</v>
      </c>
      <c r="G1564" s="76">
        <f>APENs_summary!O1459</f>
        <v>5.8</v>
      </c>
      <c r="H1564" s="76">
        <f>APENs_summary!P1459</f>
        <v>0</v>
      </c>
      <c r="I1564" s="76">
        <f>APENs_summary!Q1459</f>
        <v>0</v>
      </c>
      <c r="J1564" s="76">
        <f>APENs_summary!R1459</f>
        <v>0</v>
      </c>
    </row>
    <row r="1565" spans="1:10" x14ac:dyDescent="0.2">
      <c r="A1565" s="13" t="s">
        <v>147</v>
      </c>
      <c r="B1565" s="272" t="s">
        <v>493</v>
      </c>
      <c r="C1565" s="272" t="str">
        <f>APENs_summary!C1460</f>
        <v>08045</v>
      </c>
      <c r="D1565" s="272" t="str">
        <f>APENs_summary!J1460</f>
        <v>20200253</v>
      </c>
      <c r="E1565" s="272" t="str">
        <f>APENs_summary!K1460</f>
        <v>Compressor Engines</v>
      </c>
      <c r="F1565" s="76">
        <f>APENs_summary!N1460</f>
        <v>0</v>
      </c>
      <c r="G1565" s="76">
        <f>APENs_summary!O1460</f>
        <v>5.7</v>
      </c>
      <c r="H1565" s="76">
        <f>APENs_summary!P1460</f>
        <v>0</v>
      </c>
      <c r="I1565" s="76">
        <f>APENs_summary!Q1460</f>
        <v>0</v>
      </c>
      <c r="J1565" s="76">
        <f>APENs_summary!R1460</f>
        <v>0</v>
      </c>
    </row>
    <row r="1566" spans="1:10" x14ac:dyDescent="0.2">
      <c r="A1566" s="13" t="s">
        <v>147</v>
      </c>
      <c r="B1566" s="272" t="s">
        <v>493</v>
      </c>
      <c r="C1566" s="272" t="str">
        <f>APENs_summary!C1461</f>
        <v>08045</v>
      </c>
      <c r="D1566" s="272" t="str">
        <f>APENs_summary!J1461</f>
        <v>20200254</v>
      </c>
      <c r="E1566" s="272" t="str">
        <f>APENs_summary!K1461</f>
        <v>Compressor Engines</v>
      </c>
      <c r="F1566" s="76">
        <f>APENs_summary!N1461</f>
        <v>0</v>
      </c>
      <c r="G1566" s="76">
        <f>APENs_summary!O1461</f>
        <v>0</v>
      </c>
      <c r="H1566" s="76">
        <f>APENs_summary!P1461</f>
        <v>5.7</v>
      </c>
      <c r="I1566" s="76">
        <f>APENs_summary!Q1461</f>
        <v>0</v>
      </c>
      <c r="J1566" s="76">
        <f>APENs_summary!R1461</f>
        <v>0</v>
      </c>
    </row>
    <row r="1567" spans="1:10" x14ac:dyDescent="0.2">
      <c r="A1567" s="13" t="s">
        <v>147</v>
      </c>
      <c r="B1567" s="272" t="s">
        <v>493</v>
      </c>
      <c r="C1567" s="272" t="str">
        <f>APENs_summary!C1462</f>
        <v>08045</v>
      </c>
      <c r="D1567" s="272" t="str">
        <f>APENs_summary!J1462</f>
        <v>20200254</v>
      </c>
      <c r="E1567" s="272" t="str">
        <f>APENs_summary!K1462</f>
        <v>Compressor Engines</v>
      </c>
      <c r="F1567" s="76">
        <f>APENs_summary!N1462</f>
        <v>19.3</v>
      </c>
      <c r="G1567" s="76">
        <f>APENs_summary!O1462</f>
        <v>0</v>
      </c>
      <c r="H1567" s="76">
        <f>APENs_summary!P1462</f>
        <v>0</v>
      </c>
      <c r="I1567" s="76">
        <f>APENs_summary!Q1462</f>
        <v>0</v>
      </c>
      <c r="J1567" s="76">
        <f>APENs_summary!R1462</f>
        <v>0</v>
      </c>
    </row>
    <row r="1568" spans="1:10" x14ac:dyDescent="0.2">
      <c r="A1568" s="13" t="s">
        <v>147</v>
      </c>
      <c r="B1568" s="272" t="s">
        <v>493</v>
      </c>
      <c r="C1568" s="272" t="str">
        <f>APENs_summary!C1463</f>
        <v>08045</v>
      </c>
      <c r="D1568" s="272" t="str">
        <f>APENs_summary!J1463</f>
        <v>20200254</v>
      </c>
      <c r="E1568" s="272" t="str">
        <f>APENs_summary!K1463</f>
        <v>Compressor Engines</v>
      </c>
      <c r="F1568" s="76">
        <f>APENs_summary!N1463</f>
        <v>0</v>
      </c>
      <c r="G1568" s="76">
        <f>APENs_summary!O1463</f>
        <v>0</v>
      </c>
      <c r="H1568" s="76">
        <f>APENs_summary!P1463</f>
        <v>0</v>
      </c>
      <c r="I1568" s="76">
        <f>APENs_summary!Q1463</f>
        <v>0</v>
      </c>
      <c r="J1568" s="76">
        <f>APENs_summary!R1463</f>
        <v>0.39200000000000002</v>
      </c>
    </row>
    <row r="1569" spans="1:10" x14ac:dyDescent="0.2">
      <c r="A1569" s="13" t="s">
        <v>147</v>
      </c>
      <c r="B1569" s="272" t="s">
        <v>493</v>
      </c>
      <c r="C1569" s="272" t="str">
        <f>APENs_summary!C1464</f>
        <v>08045</v>
      </c>
      <c r="D1569" s="272" t="str">
        <f>APENs_summary!J1464</f>
        <v>20200254</v>
      </c>
      <c r="E1569" s="272" t="str">
        <f>APENs_summary!K1464</f>
        <v>Compressor Engines</v>
      </c>
      <c r="F1569" s="76">
        <f>APENs_summary!N1464</f>
        <v>0</v>
      </c>
      <c r="G1569" s="76">
        <f>APENs_summary!O1464</f>
        <v>0</v>
      </c>
      <c r="H1569" s="76">
        <f>APENs_summary!P1464</f>
        <v>0</v>
      </c>
      <c r="I1569" s="76">
        <f>APENs_summary!Q1464</f>
        <v>0</v>
      </c>
      <c r="J1569" s="76">
        <f>APENs_summary!R1464</f>
        <v>0</v>
      </c>
    </row>
    <row r="1570" spans="1:10" x14ac:dyDescent="0.2">
      <c r="A1570" s="13" t="s">
        <v>147</v>
      </c>
      <c r="B1570" s="272" t="s">
        <v>493</v>
      </c>
      <c r="C1570" s="272" t="str">
        <f>APENs_summary!C1465</f>
        <v>08045</v>
      </c>
      <c r="D1570" s="272" t="str">
        <f>APENs_summary!J1465</f>
        <v>20200254</v>
      </c>
      <c r="E1570" s="272" t="str">
        <f>APENs_summary!K1465</f>
        <v>Compressor Engines</v>
      </c>
      <c r="F1570" s="76">
        <f>APENs_summary!N1465</f>
        <v>0</v>
      </c>
      <c r="G1570" s="76">
        <f>APENs_summary!O1465</f>
        <v>5.7</v>
      </c>
      <c r="H1570" s="76">
        <f>APENs_summary!P1465</f>
        <v>0</v>
      </c>
      <c r="I1570" s="76">
        <f>APENs_summary!Q1465</f>
        <v>0</v>
      </c>
      <c r="J1570" s="76">
        <f>APENs_summary!R1465</f>
        <v>0</v>
      </c>
    </row>
    <row r="1571" spans="1:10" x14ac:dyDescent="0.2">
      <c r="A1571" s="13" t="s">
        <v>147</v>
      </c>
      <c r="B1571" s="272" t="s">
        <v>493</v>
      </c>
      <c r="C1571" s="272" t="str">
        <f>APENs_summary!C1466</f>
        <v>08045</v>
      </c>
      <c r="D1571" s="272" t="str">
        <f>APENs_summary!J1466</f>
        <v>20200254</v>
      </c>
      <c r="E1571" s="272" t="str">
        <f>APENs_summary!K1466</f>
        <v>Compressor Engines</v>
      </c>
      <c r="F1571" s="76">
        <f>APENs_summary!N1466</f>
        <v>0</v>
      </c>
      <c r="G1571" s="76">
        <f>APENs_summary!O1466</f>
        <v>0</v>
      </c>
      <c r="H1571" s="76">
        <f>APENs_summary!P1466</f>
        <v>5.7</v>
      </c>
      <c r="I1571" s="76">
        <f>APENs_summary!Q1466</f>
        <v>0</v>
      </c>
      <c r="J1571" s="76">
        <f>APENs_summary!R1466</f>
        <v>0</v>
      </c>
    </row>
    <row r="1572" spans="1:10" x14ac:dyDescent="0.2">
      <c r="A1572" s="13" t="s">
        <v>147</v>
      </c>
      <c r="B1572" s="272" t="s">
        <v>493</v>
      </c>
      <c r="C1572" s="272" t="str">
        <f>APENs_summary!C1467</f>
        <v>08045</v>
      </c>
      <c r="D1572" s="272" t="str">
        <f>APENs_summary!J1467</f>
        <v>20200254</v>
      </c>
      <c r="E1572" s="272" t="str">
        <f>APENs_summary!K1467</f>
        <v>Compressor Engines</v>
      </c>
      <c r="F1572" s="76">
        <f>APENs_summary!N1467</f>
        <v>19.300001999999999</v>
      </c>
      <c r="G1572" s="76">
        <f>APENs_summary!O1467</f>
        <v>0</v>
      </c>
      <c r="H1572" s="76">
        <f>APENs_summary!P1467</f>
        <v>0</v>
      </c>
      <c r="I1572" s="76">
        <f>APENs_summary!Q1467</f>
        <v>0</v>
      </c>
      <c r="J1572" s="76">
        <f>APENs_summary!R1467</f>
        <v>0</v>
      </c>
    </row>
    <row r="1573" spans="1:10" x14ac:dyDescent="0.2">
      <c r="A1573" s="13" t="s">
        <v>147</v>
      </c>
      <c r="B1573" s="272" t="s">
        <v>493</v>
      </c>
      <c r="C1573" s="272" t="str">
        <f>APENs_summary!C1468</f>
        <v>08045</v>
      </c>
      <c r="D1573" s="272" t="str">
        <f>APENs_summary!J1468</f>
        <v>20200254</v>
      </c>
      <c r="E1573" s="272" t="str">
        <f>APENs_summary!K1468</f>
        <v>Compressor Engines</v>
      </c>
      <c r="F1573" s="76">
        <f>APENs_summary!N1468</f>
        <v>0</v>
      </c>
      <c r="G1573" s="76">
        <f>APENs_summary!O1468</f>
        <v>0</v>
      </c>
      <c r="H1573" s="76">
        <f>APENs_summary!P1468</f>
        <v>0</v>
      </c>
      <c r="I1573" s="76">
        <f>APENs_summary!Q1468</f>
        <v>0</v>
      </c>
      <c r="J1573" s="76">
        <f>APENs_summary!R1468</f>
        <v>0.4</v>
      </c>
    </row>
    <row r="1574" spans="1:10" x14ac:dyDescent="0.2">
      <c r="A1574" s="13" t="s">
        <v>147</v>
      </c>
      <c r="B1574" s="272" t="s">
        <v>493</v>
      </c>
      <c r="C1574" s="272" t="str">
        <f>APENs_summary!C1469</f>
        <v>08045</v>
      </c>
      <c r="D1574" s="272" t="str">
        <f>APENs_summary!J1469</f>
        <v>20200254</v>
      </c>
      <c r="E1574" s="272" t="str">
        <f>APENs_summary!K1469</f>
        <v>Compressor Engines</v>
      </c>
      <c r="F1574" s="76">
        <f>APENs_summary!N1469</f>
        <v>0</v>
      </c>
      <c r="G1574" s="76">
        <f>APENs_summary!O1469</f>
        <v>0</v>
      </c>
      <c r="H1574" s="76">
        <f>APENs_summary!P1469</f>
        <v>0</v>
      </c>
      <c r="I1574" s="76">
        <f>APENs_summary!Q1469</f>
        <v>0</v>
      </c>
      <c r="J1574" s="76">
        <f>APENs_summary!R1469</f>
        <v>0</v>
      </c>
    </row>
    <row r="1575" spans="1:10" x14ac:dyDescent="0.2">
      <c r="A1575" s="13" t="s">
        <v>147</v>
      </c>
      <c r="B1575" s="272" t="s">
        <v>493</v>
      </c>
      <c r="C1575" s="272" t="str">
        <f>APENs_summary!C1470</f>
        <v>08045</v>
      </c>
      <c r="D1575" s="272" t="str">
        <f>APENs_summary!J1470</f>
        <v>20200254</v>
      </c>
      <c r="E1575" s="272" t="str">
        <f>APENs_summary!K1470</f>
        <v>Compressor Engines</v>
      </c>
      <c r="F1575" s="76">
        <f>APENs_summary!N1470</f>
        <v>0</v>
      </c>
      <c r="G1575" s="76">
        <f>APENs_summary!O1470</f>
        <v>0</v>
      </c>
      <c r="H1575" s="76">
        <f>APENs_summary!P1470</f>
        <v>0</v>
      </c>
      <c r="I1575" s="76">
        <f>APENs_summary!Q1470</f>
        <v>0.04</v>
      </c>
      <c r="J1575" s="76">
        <f>APENs_summary!R1470</f>
        <v>0</v>
      </c>
    </row>
    <row r="1576" spans="1:10" x14ac:dyDescent="0.2">
      <c r="A1576" s="13" t="s">
        <v>147</v>
      </c>
      <c r="B1576" s="272" t="s">
        <v>493</v>
      </c>
      <c r="C1576" s="272" t="str">
        <f>APENs_summary!C1471</f>
        <v>08045</v>
      </c>
      <c r="D1576" s="272" t="str">
        <f>APENs_summary!J1471</f>
        <v>20200254</v>
      </c>
      <c r="E1576" s="272" t="str">
        <f>APENs_summary!K1471</f>
        <v>Compressor Engines</v>
      </c>
      <c r="F1576" s="76">
        <f>APENs_summary!N1471</f>
        <v>0</v>
      </c>
      <c r="G1576" s="76">
        <f>APENs_summary!O1471</f>
        <v>5.7</v>
      </c>
      <c r="H1576" s="76">
        <f>APENs_summary!P1471</f>
        <v>0</v>
      </c>
      <c r="I1576" s="76">
        <f>APENs_summary!Q1471</f>
        <v>0</v>
      </c>
      <c r="J1576" s="76">
        <f>APENs_summary!R1471</f>
        <v>0</v>
      </c>
    </row>
    <row r="1577" spans="1:10" x14ac:dyDescent="0.2">
      <c r="A1577" s="13" t="s">
        <v>147</v>
      </c>
      <c r="B1577" s="272" t="s">
        <v>493</v>
      </c>
      <c r="C1577" s="272" t="str">
        <f>APENs_summary!C1472</f>
        <v>08045</v>
      </c>
      <c r="D1577" s="272" t="str">
        <f>APENs_summary!J1472</f>
        <v>20200254</v>
      </c>
      <c r="E1577" s="272" t="str">
        <f>APENs_summary!K1472</f>
        <v>Compressor Engines</v>
      </c>
      <c r="F1577" s="76">
        <f>APENs_summary!N1472</f>
        <v>0</v>
      </c>
      <c r="G1577" s="76">
        <f>APENs_summary!O1472</f>
        <v>0</v>
      </c>
      <c r="H1577" s="76">
        <f>APENs_summary!P1472</f>
        <v>5.7000010000000003</v>
      </c>
      <c r="I1577" s="76">
        <f>APENs_summary!Q1472</f>
        <v>0</v>
      </c>
      <c r="J1577" s="76">
        <f>APENs_summary!R1472</f>
        <v>0</v>
      </c>
    </row>
    <row r="1578" spans="1:10" x14ac:dyDescent="0.2">
      <c r="A1578" s="13" t="s">
        <v>147</v>
      </c>
      <c r="B1578" s="272" t="s">
        <v>493</v>
      </c>
      <c r="C1578" s="272" t="str">
        <f>APENs_summary!C1473</f>
        <v>08045</v>
      </c>
      <c r="D1578" s="272" t="str">
        <f>APENs_summary!J1473</f>
        <v>20200254</v>
      </c>
      <c r="E1578" s="272" t="str">
        <f>APENs_summary!K1473</f>
        <v>Compressor Engines</v>
      </c>
      <c r="F1578" s="76">
        <f>APENs_summary!N1473</f>
        <v>19.300001999999999</v>
      </c>
      <c r="G1578" s="76">
        <f>APENs_summary!O1473</f>
        <v>0</v>
      </c>
      <c r="H1578" s="76">
        <f>APENs_summary!P1473</f>
        <v>0</v>
      </c>
      <c r="I1578" s="76">
        <f>APENs_summary!Q1473</f>
        <v>0</v>
      </c>
      <c r="J1578" s="76">
        <f>APENs_summary!R1473</f>
        <v>0</v>
      </c>
    </row>
    <row r="1579" spans="1:10" x14ac:dyDescent="0.2">
      <c r="A1579" s="13" t="s">
        <v>147</v>
      </c>
      <c r="B1579" s="272" t="s">
        <v>493</v>
      </c>
      <c r="C1579" s="272" t="str">
        <f>APENs_summary!C1474</f>
        <v>08045</v>
      </c>
      <c r="D1579" s="272" t="str">
        <f>APENs_summary!J1474</f>
        <v>20200254</v>
      </c>
      <c r="E1579" s="272" t="str">
        <f>APENs_summary!K1474</f>
        <v>Compressor Engines</v>
      </c>
      <c r="F1579" s="76">
        <f>APENs_summary!N1474</f>
        <v>0</v>
      </c>
      <c r="G1579" s="76">
        <f>APENs_summary!O1474</f>
        <v>0</v>
      </c>
      <c r="H1579" s="76">
        <f>APENs_summary!P1474</f>
        <v>0</v>
      </c>
      <c r="I1579" s="76">
        <f>APENs_summary!Q1474</f>
        <v>0</v>
      </c>
      <c r="J1579" s="76">
        <f>APENs_summary!R1474</f>
        <v>0.4</v>
      </c>
    </row>
    <row r="1580" spans="1:10" x14ac:dyDescent="0.2">
      <c r="A1580" s="13" t="s">
        <v>147</v>
      </c>
      <c r="B1580" s="272" t="s">
        <v>493</v>
      </c>
      <c r="C1580" s="272" t="str">
        <f>APENs_summary!C1475</f>
        <v>08045</v>
      </c>
      <c r="D1580" s="272" t="str">
        <f>APENs_summary!J1475</f>
        <v>20200254</v>
      </c>
      <c r="E1580" s="272" t="str">
        <f>APENs_summary!K1475</f>
        <v>Compressor Engines</v>
      </c>
      <c r="F1580" s="76">
        <f>APENs_summary!N1475</f>
        <v>0</v>
      </c>
      <c r="G1580" s="76">
        <f>APENs_summary!O1475</f>
        <v>0</v>
      </c>
      <c r="H1580" s="76">
        <f>APENs_summary!P1475</f>
        <v>0</v>
      </c>
      <c r="I1580" s="76">
        <f>APENs_summary!Q1475</f>
        <v>0</v>
      </c>
      <c r="J1580" s="76">
        <f>APENs_summary!R1475</f>
        <v>0</v>
      </c>
    </row>
    <row r="1581" spans="1:10" x14ac:dyDescent="0.2">
      <c r="A1581" s="13" t="s">
        <v>147</v>
      </c>
      <c r="B1581" s="272" t="s">
        <v>493</v>
      </c>
      <c r="C1581" s="272" t="str">
        <f>APENs_summary!C1476</f>
        <v>08045</v>
      </c>
      <c r="D1581" s="272" t="str">
        <f>APENs_summary!J1476</f>
        <v>20200254</v>
      </c>
      <c r="E1581" s="272" t="str">
        <f>APENs_summary!K1476</f>
        <v>Compressor Engines</v>
      </c>
      <c r="F1581" s="76">
        <f>APENs_summary!N1476</f>
        <v>0</v>
      </c>
      <c r="G1581" s="76">
        <f>APENs_summary!O1476</f>
        <v>0</v>
      </c>
      <c r="H1581" s="76">
        <f>APENs_summary!P1476</f>
        <v>0</v>
      </c>
      <c r="I1581" s="76">
        <f>APENs_summary!Q1476</f>
        <v>3.9992E-2</v>
      </c>
      <c r="J1581" s="76">
        <f>APENs_summary!R1476</f>
        <v>0</v>
      </c>
    </row>
    <row r="1582" spans="1:10" x14ac:dyDescent="0.2">
      <c r="A1582" s="13" t="s">
        <v>147</v>
      </c>
      <c r="B1582" s="272" t="s">
        <v>493</v>
      </c>
      <c r="C1582" s="272" t="str">
        <f>APENs_summary!C1477</f>
        <v>08045</v>
      </c>
      <c r="D1582" s="272" t="str">
        <f>APENs_summary!J1477</f>
        <v>20200254</v>
      </c>
      <c r="E1582" s="272" t="str">
        <f>APENs_summary!K1477</f>
        <v>Compressor Engines</v>
      </c>
      <c r="F1582" s="76">
        <f>APENs_summary!N1477</f>
        <v>0</v>
      </c>
      <c r="G1582" s="76">
        <f>APENs_summary!O1477</f>
        <v>5.7</v>
      </c>
      <c r="H1582" s="76">
        <f>APENs_summary!P1477</f>
        <v>0</v>
      </c>
      <c r="I1582" s="76">
        <f>APENs_summary!Q1477</f>
        <v>0</v>
      </c>
      <c r="J1582" s="76">
        <f>APENs_summary!R1477</f>
        <v>0</v>
      </c>
    </row>
    <row r="1583" spans="1:10" x14ac:dyDescent="0.2">
      <c r="A1583" s="13" t="s">
        <v>147</v>
      </c>
      <c r="B1583" s="272" t="s">
        <v>493</v>
      </c>
      <c r="C1583" s="272" t="str">
        <f>APENs_summary!C1478</f>
        <v>08045</v>
      </c>
      <c r="D1583" s="272" t="str">
        <f>APENs_summary!J1478</f>
        <v>20200254</v>
      </c>
      <c r="E1583" s="272" t="str">
        <f>APENs_summary!K1478</f>
        <v>Compressor Engines</v>
      </c>
      <c r="F1583" s="76">
        <f>APENs_summary!N1478</f>
        <v>0</v>
      </c>
      <c r="G1583" s="76">
        <f>APENs_summary!O1478</f>
        <v>0</v>
      </c>
      <c r="H1583" s="76">
        <f>APENs_summary!P1478</f>
        <v>5.7</v>
      </c>
      <c r="I1583" s="76">
        <f>APENs_summary!Q1478</f>
        <v>0</v>
      </c>
      <c r="J1583" s="76">
        <f>APENs_summary!R1478</f>
        <v>0</v>
      </c>
    </row>
    <row r="1584" spans="1:10" x14ac:dyDescent="0.2">
      <c r="A1584" s="13" t="s">
        <v>147</v>
      </c>
      <c r="B1584" s="272" t="s">
        <v>493</v>
      </c>
      <c r="C1584" s="272" t="str">
        <f>APENs_summary!C1479</f>
        <v>08045</v>
      </c>
      <c r="D1584" s="272" t="str">
        <f>APENs_summary!J1479</f>
        <v>20200254</v>
      </c>
      <c r="E1584" s="272" t="str">
        <f>APENs_summary!K1479</f>
        <v>Compressor Engines</v>
      </c>
      <c r="F1584" s="76">
        <f>APENs_summary!N1479</f>
        <v>19.3</v>
      </c>
      <c r="G1584" s="76">
        <f>APENs_summary!O1479</f>
        <v>0</v>
      </c>
      <c r="H1584" s="76">
        <f>APENs_summary!P1479</f>
        <v>0</v>
      </c>
      <c r="I1584" s="76">
        <f>APENs_summary!Q1479</f>
        <v>0</v>
      </c>
      <c r="J1584" s="76">
        <f>APENs_summary!R1479</f>
        <v>0</v>
      </c>
    </row>
    <row r="1585" spans="1:10" x14ac:dyDescent="0.2">
      <c r="A1585" s="13" t="s">
        <v>147</v>
      </c>
      <c r="B1585" s="272" t="s">
        <v>493</v>
      </c>
      <c r="C1585" s="272" t="str">
        <f>APENs_summary!C1480</f>
        <v>08045</v>
      </c>
      <c r="D1585" s="272" t="str">
        <f>APENs_summary!J1480</f>
        <v>20200254</v>
      </c>
      <c r="E1585" s="272" t="str">
        <f>APENs_summary!K1480</f>
        <v>Compressor Engines</v>
      </c>
      <c r="F1585" s="76">
        <f>APENs_summary!N1480</f>
        <v>0</v>
      </c>
      <c r="G1585" s="76">
        <f>APENs_summary!O1480</f>
        <v>0</v>
      </c>
      <c r="H1585" s="76">
        <f>APENs_summary!P1480</f>
        <v>0</v>
      </c>
      <c r="I1585" s="76">
        <f>APENs_summary!Q1480</f>
        <v>0</v>
      </c>
      <c r="J1585" s="76">
        <f>APENs_summary!R1480</f>
        <v>0.39200000000000002</v>
      </c>
    </row>
    <row r="1586" spans="1:10" x14ac:dyDescent="0.2">
      <c r="A1586" s="13" t="s">
        <v>147</v>
      </c>
      <c r="B1586" s="272" t="s">
        <v>493</v>
      </c>
      <c r="C1586" s="272" t="str">
        <f>APENs_summary!C1481</f>
        <v>08045</v>
      </c>
      <c r="D1586" s="272" t="str">
        <f>APENs_summary!J1481</f>
        <v>20200254</v>
      </c>
      <c r="E1586" s="272" t="str">
        <f>APENs_summary!K1481</f>
        <v>Compressor Engines</v>
      </c>
      <c r="F1586" s="76">
        <f>APENs_summary!N1481</f>
        <v>0</v>
      </c>
      <c r="G1586" s="76">
        <f>APENs_summary!O1481</f>
        <v>0</v>
      </c>
      <c r="H1586" s="76">
        <f>APENs_summary!P1481</f>
        <v>0</v>
      </c>
      <c r="I1586" s="76">
        <f>APENs_summary!Q1481</f>
        <v>0</v>
      </c>
      <c r="J1586" s="76">
        <f>APENs_summary!R1481</f>
        <v>0</v>
      </c>
    </row>
    <row r="1587" spans="1:10" x14ac:dyDescent="0.2">
      <c r="A1587" s="13" t="s">
        <v>147</v>
      </c>
      <c r="B1587" s="272" t="s">
        <v>493</v>
      </c>
      <c r="C1587" s="272" t="str">
        <f>APENs_summary!C1482</f>
        <v>08045</v>
      </c>
      <c r="D1587" s="272" t="str">
        <f>APENs_summary!J1482</f>
        <v>20200254</v>
      </c>
      <c r="E1587" s="272" t="str">
        <f>APENs_summary!K1482</f>
        <v>Compressor Engines</v>
      </c>
      <c r="F1587" s="76">
        <f>APENs_summary!N1482</f>
        <v>0</v>
      </c>
      <c r="G1587" s="76">
        <f>APENs_summary!O1482</f>
        <v>0</v>
      </c>
      <c r="H1587" s="76">
        <f>APENs_summary!P1482</f>
        <v>0</v>
      </c>
      <c r="I1587" s="76">
        <f>APENs_summary!Q1482</f>
        <v>2.3519999999999999E-2</v>
      </c>
      <c r="J1587" s="76">
        <f>APENs_summary!R1482</f>
        <v>0</v>
      </c>
    </row>
    <row r="1588" spans="1:10" x14ac:dyDescent="0.2">
      <c r="A1588" s="13" t="s">
        <v>147</v>
      </c>
      <c r="B1588" s="272" t="s">
        <v>493</v>
      </c>
      <c r="C1588" s="272" t="str">
        <f>APENs_summary!C1483</f>
        <v>08045</v>
      </c>
      <c r="D1588" s="272" t="str">
        <f>APENs_summary!J1483</f>
        <v>20200254</v>
      </c>
      <c r="E1588" s="272" t="str">
        <f>APENs_summary!K1483</f>
        <v>Compressor Engines</v>
      </c>
      <c r="F1588" s="76">
        <f>APENs_summary!N1483</f>
        <v>0</v>
      </c>
      <c r="G1588" s="76">
        <f>APENs_summary!O1483</f>
        <v>5.7</v>
      </c>
      <c r="H1588" s="76">
        <f>APENs_summary!P1483</f>
        <v>0</v>
      </c>
      <c r="I1588" s="76">
        <f>APENs_summary!Q1483</f>
        <v>0</v>
      </c>
      <c r="J1588" s="76">
        <f>APENs_summary!R1483</f>
        <v>0</v>
      </c>
    </row>
    <row r="1589" spans="1:10" x14ac:dyDescent="0.2">
      <c r="A1589" s="13" t="s">
        <v>147</v>
      </c>
      <c r="B1589" s="272" t="s">
        <v>493</v>
      </c>
      <c r="C1589" s="272" t="str">
        <f>APENs_summary!C1484</f>
        <v>08045</v>
      </c>
      <c r="D1589" s="272" t="str">
        <f>APENs_summary!J1484</f>
        <v>31000203</v>
      </c>
      <c r="E1589" s="272" t="str">
        <f>APENs_summary!K1484</f>
        <v>Compressor Engines</v>
      </c>
      <c r="F1589" s="76">
        <f>APENs_summary!N1484</f>
        <v>0</v>
      </c>
      <c r="G1589" s="76">
        <f>APENs_summary!O1484</f>
        <v>5.0999999999999996</v>
      </c>
      <c r="H1589" s="76">
        <f>APENs_summary!P1484</f>
        <v>0</v>
      </c>
      <c r="I1589" s="76">
        <f>APENs_summary!Q1484</f>
        <v>0</v>
      </c>
      <c r="J1589" s="76">
        <f>APENs_summary!R1484</f>
        <v>0</v>
      </c>
    </row>
    <row r="1590" spans="1:10" x14ac:dyDescent="0.2">
      <c r="A1590" s="13" t="s">
        <v>147</v>
      </c>
      <c r="B1590" s="272" t="s">
        <v>493</v>
      </c>
      <c r="C1590" s="272" t="str">
        <f>APENs_summary!C1485</f>
        <v>08045</v>
      </c>
      <c r="D1590" s="272" t="str">
        <f>APENs_summary!J1485</f>
        <v>31000301</v>
      </c>
      <c r="E1590" s="272" t="str">
        <f>APENs_summary!K1485</f>
        <v>Glycol Dehydrator</v>
      </c>
      <c r="F1590" s="76">
        <f>APENs_summary!N1485</f>
        <v>0</v>
      </c>
      <c r="G1590" s="76">
        <f>APENs_summary!O1485</f>
        <v>8.1999999999999993</v>
      </c>
      <c r="H1590" s="76">
        <f>APENs_summary!P1485</f>
        <v>0</v>
      </c>
      <c r="I1590" s="76">
        <f>APENs_summary!Q1485</f>
        <v>0</v>
      </c>
      <c r="J1590" s="76">
        <f>APENs_summary!R1485</f>
        <v>0</v>
      </c>
    </row>
    <row r="1591" spans="1:10" x14ac:dyDescent="0.2">
      <c r="A1591" s="13" t="s">
        <v>147</v>
      </c>
      <c r="B1591" s="272" t="s">
        <v>493</v>
      </c>
      <c r="C1591" s="272" t="str">
        <f>APENs_summary!C1486</f>
        <v>08045</v>
      </c>
      <c r="D1591" s="272" t="str">
        <f>APENs_summary!J1486</f>
        <v>31088801</v>
      </c>
      <c r="E1591" s="272" t="str">
        <f>APENs_summary!K1486</f>
        <v>Permitted Fugitives</v>
      </c>
      <c r="F1591" s="76">
        <f>APENs_summary!N1486</f>
        <v>0</v>
      </c>
      <c r="G1591" s="76">
        <f>APENs_summary!O1486</f>
        <v>6</v>
      </c>
      <c r="H1591" s="76">
        <f>APENs_summary!P1486</f>
        <v>0</v>
      </c>
      <c r="I1591" s="76">
        <f>APENs_summary!Q1486</f>
        <v>0</v>
      </c>
      <c r="J1591" s="76">
        <f>APENs_summary!R1486</f>
        <v>0</v>
      </c>
    </row>
    <row r="1592" spans="1:10" x14ac:dyDescent="0.2">
      <c r="A1592" s="13" t="s">
        <v>147</v>
      </c>
      <c r="B1592" s="272" t="s">
        <v>493</v>
      </c>
      <c r="C1592" s="272" t="str">
        <f>APENs_summary!C1487</f>
        <v>08045</v>
      </c>
      <c r="D1592" s="272" t="str">
        <f>APENs_summary!J1487</f>
        <v>40400311</v>
      </c>
      <c r="E1592" s="272" t="str">
        <f>APENs_summary!K1487</f>
        <v>Condensate Tanks</v>
      </c>
      <c r="F1592" s="76">
        <f>APENs_summary!N1487</f>
        <v>0</v>
      </c>
      <c r="G1592" s="76">
        <f>APENs_summary!O1487</f>
        <v>6.7024103695587121</v>
      </c>
      <c r="H1592" s="76">
        <f>APENs_summary!P1487</f>
        <v>0</v>
      </c>
      <c r="I1592" s="76">
        <f>APENs_summary!Q1487</f>
        <v>0</v>
      </c>
      <c r="J1592" s="76">
        <f>APENs_summary!R1487</f>
        <v>0</v>
      </c>
    </row>
    <row r="1593" spans="1:10" x14ac:dyDescent="0.2">
      <c r="A1593" s="13" t="s">
        <v>147</v>
      </c>
      <c r="B1593" s="272" t="s">
        <v>493</v>
      </c>
      <c r="C1593" s="272" t="str">
        <f>APENs_summary!C1488</f>
        <v>08045</v>
      </c>
      <c r="D1593" s="272" t="str">
        <f>APENs_summary!J1488</f>
        <v>20200254</v>
      </c>
      <c r="E1593" s="272" t="str">
        <f>APENs_summary!K1488</f>
        <v>Compressor Engines</v>
      </c>
      <c r="F1593" s="76">
        <f>APENs_summary!N1488</f>
        <v>0</v>
      </c>
      <c r="G1593" s="76">
        <f>APENs_summary!O1488</f>
        <v>0</v>
      </c>
      <c r="H1593" s="76">
        <f>APENs_summary!P1488</f>
        <v>22.1</v>
      </c>
      <c r="I1593" s="76">
        <f>APENs_summary!Q1488</f>
        <v>0</v>
      </c>
      <c r="J1593" s="76">
        <f>APENs_summary!R1488</f>
        <v>0</v>
      </c>
    </row>
    <row r="1594" spans="1:10" x14ac:dyDescent="0.2">
      <c r="A1594" s="13" t="s">
        <v>147</v>
      </c>
      <c r="B1594" s="272" t="s">
        <v>493</v>
      </c>
      <c r="C1594" s="272" t="str">
        <f>APENs_summary!C1489</f>
        <v>08045</v>
      </c>
      <c r="D1594" s="272" t="str">
        <f>APENs_summary!J1489</f>
        <v>20200254</v>
      </c>
      <c r="E1594" s="272" t="str">
        <f>APENs_summary!K1489</f>
        <v>Compressor Engines</v>
      </c>
      <c r="F1594" s="76">
        <f>APENs_summary!N1489</f>
        <v>22.1</v>
      </c>
      <c r="G1594" s="76">
        <f>APENs_summary!O1489</f>
        <v>0</v>
      </c>
      <c r="H1594" s="76">
        <f>APENs_summary!P1489</f>
        <v>0</v>
      </c>
      <c r="I1594" s="76">
        <f>APENs_summary!Q1489</f>
        <v>0</v>
      </c>
      <c r="J1594" s="76">
        <f>APENs_summary!R1489</f>
        <v>0</v>
      </c>
    </row>
    <row r="1595" spans="1:10" x14ac:dyDescent="0.2">
      <c r="A1595" s="13" t="s">
        <v>147</v>
      </c>
      <c r="B1595" s="272" t="s">
        <v>493</v>
      </c>
      <c r="C1595" s="272" t="str">
        <f>APENs_summary!C1490</f>
        <v>08045</v>
      </c>
      <c r="D1595" s="272" t="str">
        <f>APENs_summary!J1490</f>
        <v>20200254</v>
      </c>
      <c r="E1595" s="272" t="str">
        <f>APENs_summary!K1490</f>
        <v>Compressor Engines</v>
      </c>
      <c r="F1595" s="76">
        <f>APENs_summary!N1490</f>
        <v>0</v>
      </c>
      <c r="G1595" s="76">
        <f>APENs_summary!O1490</f>
        <v>0</v>
      </c>
      <c r="H1595" s="76">
        <f>APENs_summary!P1490</f>
        <v>0</v>
      </c>
      <c r="I1595" s="76">
        <f>APENs_summary!Q1490</f>
        <v>0</v>
      </c>
      <c r="J1595" s="76">
        <f>APENs_summary!R1490</f>
        <v>0.378</v>
      </c>
    </row>
    <row r="1596" spans="1:10" x14ac:dyDescent="0.2">
      <c r="A1596" s="13" t="s">
        <v>147</v>
      </c>
      <c r="B1596" s="272" t="s">
        <v>493</v>
      </c>
      <c r="C1596" s="272" t="str">
        <f>APENs_summary!C1491</f>
        <v>08045</v>
      </c>
      <c r="D1596" s="272" t="str">
        <f>APENs_summary!J1491</f>
        <v>20200254</v>
      </c>
      <c r="E1596" s="272" t="str">
        <f>APENs_summary!K1491</f>
        <v>Compressor Engines</v>
      </c>
      <c r="F1596" s="76">
        <f>APENs_summary!N1491</f>
        <v>0</v>
      </c>
      <c r="G1596" s="76">
        <f>APENs_summary!O1491</f>
        <v>0</v>
      </c>
      <c r="H1596" s="76">
        <f>APENs_summary!P1491</f>
        <v>0</v>
      </c>
      <c r="I1596" s="76">
        <f>APENs_summary!Q1491</f>
        <v>0</v>
      </c>
      <c r="J1596" s="76">
        <f>APENs_summary!R1491</f>
        <v>0</v>
      </c>
    </row>
    <row r="1597" spans="1:10" x14ac:dyDescent="0.2">
      <c r="A1597" s="13" t="s">
        <v>147</v>
      </c>
      <c r="B1597" s="272" t="s">
        <v>493</v>
      </c>
      <c r="C1597" s="272" t="str">
        <f>APENs_summary!C1492</f>
        <v>08045</v>
      </c>
      <c r="D1597" s="272" t="str">
        <f>APENs_summary!J1492</f>
        <v>20200254</v>
      </c>
      <c r="E1597" s="272" t="str">
        <f>APENs_summary!K1492</f>
        <v>Compressor Engines</v>
      </c>
      <c r="F1597" s="76">
        <f>APENs_summary!N1492</f>
        <v>0</v>
      </c>
      <c r="G1597" s="76">
        <f>APENs_summary!O1492</f>
        <v>0</v>
      </c>
      <c r="H1597" s="76">
        <f>APENs_summary!P1492</f>
        <v>0</v>
      </c>
      <c r="I1597" s="76">
        <f>APENs_summary!Q1492</f>
        <v>2.2679999999999999E-2</v>
      </c>
      <c r="J1597" s="76">
        <f>APENs_summary!R1492</f>
        <v>0</v>
      </c>
    </row>
    <row r="1598" spans="1:10" x14ac:dyDescent="0.2">
      <c r="A1598" s="13" t="s">
        <v>147</v>
      </c>
      <c r="B1598" s="272" t="s">
        <v>493</v>
      </c>
      <c r="C1598" s="272" t="str">
        <f>APENs_summary!C1493</f>
        <v>08045</v>
      </c>
      <c r="D1598" s="272" t="str">
        <f>APENs_summary!J1493</f>
        <v>20200254</v>
      </c>
      <c r="E1598" s="272" t="str">
        <f>APENs_summary!K1493</f>
        <v>Compressor Engines</v>
      </c>
      <c r="F1598" s="76">
        <f>APENs_summary!N1493</f>
        <v>0</v>
      </c>
      <c r="G1598" s="76">
        <f>APENs_summary!O1493</f>
        <v>11</v>
      </c>
      <c r="H1598" s="76">
        <f>APENs_summary!P1493</f>
        <v>0</v>
      </c>
      <c r="I1598" s="76">
        <f>APENs_summary!Q1493</f>
        <v>0</v>
      </c>
      <c r="J1598" s="76">
        <f>APENs_summary!R1493</f>
        <v>0</v>
      </c>
    </row>
    <row r="1599" spans="1:10" x14ac:dyDescent="0.2">
      <c r="A1599" s="13" t="s">
        <v>147</v>
      </c>
      <c r="B1599" s="272" t="s">
        <v>493</v>
      </c>
      <c r="C1599" s="272" t="str">
        <f>APENs_summary!C1494</f>
        <v>08045</v>
      </c>
      <c r="D1599" s="272" t="str">
        <f>APENs_summary!J1494</f>
        <v>20200254</v>
      </c>
      <c r="E1599" s="272" t="str">
        <f>APENs_summary!K1494</f>
        <v>Compressor Engines</v>
      </c>
      <c r="F1599" s="76">
        <f>APENs_summary!N1494</f>
        <v>0</v>
      </c>
      <c r="G1599" s="76">
        <f>APENs_summary!O1494</f>
        <v>0</v>
      </c>
      <c r="H1599" s="76">
        <f>APENs_summary!P1494</f>
        <v>22.1</v>
      </c>
      <c r="I1599" s="76">
        <f>APENs_summary!Q1494</f>
        <v>0</v>
      </c>
      <c r="J1599" s="76">
        <f>APENs_summary!R1494</f>
        <v>0</v>
      </c>
    </row>
    <row r="1600" spans="1:10" x14ac:dyDescent="0.2">
      <c r="A1600" s="13" t="s">
        <v>147</v>
      </c>
      <c r="B1600" s="272" t="s">
        <v>493</v>
      </c>
      <c r="C1600" s="272" t="str">
        <f>APENs_summary!C1495</f>
        <v>08045</v>
      </c>
      <c r="D1600" s="272" t="str">
        <f>APENs_summary!J1495</f>
        <v>20200254</v>
      </c>
      <c r="E1600" s="272" t="str">
        <f>APENs_summary!K1495</f>
        <v>Compressor Engines</v>
      </c>
      <c r="F1600" s="76">
        <f>APENs_summary!N1495</f>
        <v>22.1</v>
      </c>
      <c r="G1600" s="76">
        <f>APENs_summary!O1495</f>
        <v>0</v>
      </c>
      <c r="H1600" s="76">
        <f>APENs_summary!P1495</f>
        <v>0</v>
      </c>
      <c r="I1600" s="76">
        <f>APENs_summary!Q1495</f>
        <v>0</v>
      </c>
      <c r="J1600" s="76">
        <f>APENs_summary!R1495</f>
        <v>0</v>
      </c>
    </row>
    <row r="1601" spans="1:10" x14ac:dyDescent="0.2">
      <c r="A1601" s="13" t="s">
        <v>147</v>
      </c>
      <c r="B1601" s="272" t="s">
        <v>493</v>
      </c>
      <c r="C1601" s="272" t="str">
        <f>APENs_summary!C1496</f>
        <v>08045</v>
      </c>
      <c r="D1601" s="272" t="str">
        <f>APENs_summary!J1496</f>
        <v>20200254</v>
      </c>
      <c r="E1601" s="272" t="str">
        <f>APENs_summary!K1496</f>
        <v>Compressor Engines</v>
      </c>
      <c r="F1601" s="76">
        <f>APENs_summary!N1496</f>
        <v>0</v>
      </c>
      <c r="G1601" s="76">
        <f>APENs_summary!O1496</f>
        <v>0</v>
      </c>
      <c r="H1601" s="76">
        <f>APENs_summary!P1496</f>
        <v>0</v>
      </c>
      <c r="I1601" s="76">
        <f>APENs_summary!Q1496</f>
        <v>0</v>
      </c>
      <c r="J1601" s="76">
        <f>APENs_summary!R1496</f>
        <v>0.378</v>
      </c>
    </row>
    <row r="1602" spans="1:10" x14ac:dyDescent="0.2">
      <c r="A1602" s="13" t="s">
        <v>147</v>
      </c>
      <c r="B1602" s="272" t="s">
        <v>493</v>
      </c>
      <c r="C1602" s="272" t="str">
        <f>APENs_summary!C1497</f>
        <v>08045</v>
      </c>
      <c r="D1602" s="272" t="str">
        <f>APENs_summary!J1497</f>
        <v>20200254</v>
      </c>
      <c r="E1602" s="272" t="str">
        <f>APENs_summary!K1497</f>
        <v>Compressor Engines</v>
      </c>
      <c r="F1602" s="76">
        <f>APENs_summary!N1497</f>
        <v>0</v>
      </c>
      <c r="G1602" s="76">
        <f>APENs_summary!O1497</f>
        <v>0</v>
      </c>
      <c r="H1602" s="76">
        <f>APENs_summary!P1497</f>
        <v>0</v>
      </c>
      <c r="I1602" s="76">
        <f>APENs_summary!Q1497</f>
        <v>0</v>
      </c>
      <c r="J1602" s="76">
        <f>APENs_summary!R1497</f>
        <v>0</v>
      </c>
    </row>
    <row r="1603" spans="1:10" x14ac:dyDescent="0.2">
      <c r="A1603" s="13" t="s">
        <v>147</v>
      </c>
      <c r="B1603" s="272" t="s">
        <v>493</v>
      </c>
      <c r="C1603" s="272" t="str">
        <f>APENs_summary!C1498</f>
        <v>08045</v>
      </c>
      <c r="D1603" s="272" t="str">
        <f>APENs_summary!J1498</f>
        <v>20200254</v>
      </c>
      <c r="E1603" s="272" t="str">
        <f>APENs_summary!K1498</f>
        <v>Compressor Engines</v>
      </c>
      <c r="F1603" s="76">
        <f>APENs_summary!N1498</f>
        <v>0</v>
      </c>
      <c r="G1603" s="76">
        <f>APENs_summary!O1498</f>
        <v>0</v>
      </c>
      <c r="H1603" s="76">
        <f>APENs_summary!P1498</f>
        <v>0</v>
      </c>
      <c r="I1603" s="76">
        <f>APENs_summary!Q1498</f>
        <v>2.2679999999999999E-2</v>
      </c>
      <c r="J1603" s="76">
        <f>APENs_summary!R1498</f>
        <v>0</v>
      </c>
    </row>
    <row r="1604" spans="1:10" x14ac:dyDescent="0.2">
      <c r="A1604" s="13" t="s">
        <v>147</v>
      </c>
      <c r="B1604" s="272" t="s">
        <v>493</v>
      </c>
      <c r="C1604" s="272" t="str">
        <f>APENs_summary!C1499</f>
        <v>08045</v>
      </c>
      <c r="D1604" s="272" t="str">
        <f>APENs_summary!J1499</f>
        <v>20200254</v>
      </c>
      <c r="E1604" s="272" t="str">
        <f>APENs_summary!K1499</f>
        <v>Compressor Engines</v>
      </c>
      <c r="F1604" s="76">
        <f>APENs_summary!N1499</f>
        <v>0</v>
      </c>
      <c r="G1604" s="76">
        <f>APENs_summary!O1499</f>
        <v>11</v>
      </c>
      <c r="H1604" s="76">
        <f>APENs_summary!P1499</f>
        <v>0</v>
      </c>
      <c r="I1604" s="76">
        <f>APENs_summary!Q1499</f>
        <v>0</v>
      </c>
      <c r="J1604" s="76">
        <f>APENs_summary!R1499</f>
        <v>0</v>
      </c>
    </row>
    <row r="1605" spans="1:10" x14ac:dyDescent="0.2">
      <c r="A1605" s="13" t="s">
        <v>147</v>
      </c>
      <c r="B1605" s="272" t="s">
        <v>493</v>
      </c>
      <c r="C1605" s="272" t="str">
        <f>APENs_summary!C1500</f>
        <v>08045</v>
      </c>
      <c r="D1605" s="272" t="str">
        <f>APENs_summary!J1500</f>
        <v>20200254</v>
      </c>
      <c r="E1605" s="272" t="str">
        <f>APENs_summary!K1500</f>
        <v>Compressor Engines</v>
      </c>
      <c r="F1605" s="76">
        <f>APENs_summary!N1500</f>
        <v>0</v>
      </c>
      <c r="G1605" s="76">
        <f>APENs_summary!O1500</f>
        <v>0</v>
      </c>
      <c r="H1605" s="76">
        <f>APENs_summary!P1500</f>
        <v>22.1</v>
      </c>
      <c r="I1605" s="76">
        <f>APENs_summary!Q1500</f>
        <v>0</v>
      </c>
      <c r="J1605" s="76">
        <f>APENs_summary!R1500</f>
        <v>0</v>
      </c>
    </row>
    <row r="1606" spans="1:10" x14ac:dyDescent="0.2">
      <c r="A1606" s="13" t="s">
        <v>147</v>
      </c>
      <c r="B1606" s="272" t="s">
        <v>493</v>
      </c>
      <c r="C1606" s="272" t="str">
        <f>APENs_summary!C1501</f>
        <v>08045</v>
      </c>
      <c r="D1606" s="272" t="str">
        <f>APENs_summary!J1501</f>
        <v>20200254</v>
      </c>
      <c r="E1606" s="272" t="str">
        <f>APENs_summary!K1501</f>
        <v>Compressor Engines</v>
      </c>
      <c r="F1606" s="76">
        <f>APENs_summary!N1501</f>
        <v>0</v>
      </c>
      <c r="G1606" s="76">
        <f>APENs_summary!O1501</f>
        <v>0</v>
      </c>
      <c r="H1606" s="76">
        <f>APENs_summary!P1501</f>
        <v>22.1</v>
      </c>
      <c r="I1606" s="76">
        <f>APENs_summary!Q1501</f>
        <v>0</v>
      </c>
      <c r="J1606" s="76">
        <f>APENs_summary!R1501</f>
        <v>0</v>
      </c>
    </row>
    <row r="1607" spans="1:10" x14ac:dyDescent="0.2">
      <c r="A1607" s="13" t="s">
        <v>147</v>
      </c>
      <c r="B1607" s="272" t="s">
        <v>493</v>
      </c>
      <c r="C1607" s="272" t="str">
        <f>APENs_summary!C1502</f>
        <v>08045</v>
      </c>
      <c r="D1607" s="272" t="str">
        <f>APENs_summary!J1502</f>
        <v>20200254</v>
      </c>
      <c r="E1607" s="272" t="str">
        <f>APENs_summary!K1502</f>
        <v>Compressor Engines</v>
      </c>
      <c r="F1607" s="76">
        <f>APENs_summary!N1502</f>
        <v>22.1</v>
      </c>
      <c r="G1607" s="76">
        <f>APENs_summary!O1502</f>
        <v>0</v>
      </c>
      <c r="H1607" s="76">
        <f>APENs_summary!P1502</f>
        <v>0</v>
      </c>
      <c r="I1607" s="76">
        <f>APENs_summary!Q1502</f>
        <v>0</v>
      </c>
      <c r="J1607" s="76">
        <f>APENs_summary!R1502</f>
        <v>0</v>
      </c>
    </row>
    <row r="1608" spans="1:10" x14ac:dyDescent="0.2">
      <c r="A1608" s="13" t="s">
        <v>147</v>
      </c>
      <c r="B1608" s="272" t="s">
        <v>493</v>
      </c>
      <c r="C1608" s="272" t="str">
        <f>APENs_summary!C1503</f>
        <v>08045</v>
      </c>
      <c r="D1608" s="272" t="str">
        <f>APENs_summary!J1503</f>
        <v>20200254</v>
      </c>
      <c r="E1608" s="272" t="str">
        <f>APENs_summary!K1503</f>
        <v>Compressor Engines</v>
      </c>
      <c r="F1608" s="76">
        <f>APENs_summary!N1503</f>
        <v>22.1</v>
      </c>
      <c r="G1608" s="76">
        <f>APENs_summary!O1503</f>
        <v>0</v>
      </c>
      <c r="H1608" s="76">
        <f>APENs_summary!P1503</f>
        <v>0</v>
      </c>
      <c r="I1608" s="76">
        <f>APENs_summary!Q1503</f>
        <v>0</v>
      </c>
      <c r="J1608" s="76">
        <f>APENs_summary!R1503</f>
        <v>0</v>
      </c>
    </row>
    <row r="1609" spans="1:10" x14ac:dyDescent="0.2">
      <c r="A1609" s="13" t="s">
        <v>147</v>
      </c>
      <c r="B1609" s="272" t="s">
        <v>493</v>
      </c>
      <c r="C1609" s="272" t="str">
        <f>APENs_summary!C1504</f>
        <v>08045</v>
      </c>
      <c r="D1609" s="272" t="str">
        <f>APENs_summary!J1504</f>
        <v>20200254</v>
      </c>
      <c r="E1609" s="272" t="str">
        <f>APENs_summary!K1504</f>
        <v>Compressor Engines</v>
      </c>
      <c r="F1609" s="76">
        <f>APENs_summary!N1504</f>
        <v>0</v>
      </c>
      <c r="G1609" s="76">
        <f>APENs_summary!O1504</f>
        <v>0</v>
      </c>
      <c r="H1609" s="76">
        <f>APENs_summary!P1504</f>
        <v>0</v>
      </c>
      <c r="I1609" s="76">
        <f>APENs_summary!Q1504</f>
        <v>0</v>
      </c>
      <c r="J1609" s="76">
        <f>APENs_summary!R1504</f>
        <v>0.378</v>
      </c>
    </row>
    <row r="1610" spans="1:10" x14ac:dyDescent="0.2">
      <c r="A1610" s="13" t="s">
        <v>147</v>
      </c>
      <c r="B1610" s="272" t="s">
        <v>493</v>
      </c>
      <c r="C1610" s="272" t="str">
        <f>APENs_summary!C1505</f>
        <v>08045</v>
      </c>
      <c r="D1610" s="272" t="str">
        <f>APENs_summary!J1505</f>
        <v>20200254</v>
      </c>
      <c r="E1610" s="272" t="str">
        <f>APENs_summary!K1505</f>
        <v>Compressor Engines</v>
      </c>
      <c r="F1610" s="76">
        <f>APENs_summary!N1505</f>
        <v>0</v>
      </c>
      <c r="G1610" s="76">
        <f>APENs_summary!O1505</f>
        <v>0</v>
      </c>
      <c r="H1610" s="76">
        <f>APENs_summary!P1505</f>
        <v>0</v>
      </c>
      <c r="I1610" s="76">
        <f>APENs_summary!Q1505</f>
        <v>0</v>
      </c>
      <c r="J1610" s="76">
        <f>APENs_summary!R1505</f>
        <v>0.378</v>
      </c>
    </row>
    <row r="1611" spans="1:10" x14ac:dyDescent="0.2">
      <c r="A1611" s="13" t="s">
        <v>147</v>
      </c>
      <c r="B1611" s="272" t="s">
        <v>493</v>
      </c>
      <c r="C1611" s="272" t="str">
        <f>APENs_summary!C1506</f>
        <v>08045</v>
      </c>
      <c r="D1611" s="272" t="str">
        <f>APENs_summary!J1506</f>
        <v>20200254</v>
      </c>
      <c r="E1611" s="272" t="str">
        <f>APENs_summary!K1506</f>
        <v>Compressor Engines</v>
      </c>
      <c r="F1611" s="76">
        <f>APENs_summary!N1506</f>
        <v>0</v>
      </c>
      <c r="G1611" s="76">
        <f>APENs_summary!O1506</f>
        <v>0</v>
      </c>
      <c r="H1611" s="76">
        <f>APENs_summary!P1506</f>
        <v>0</v>
      </c>
      <c r="I1611" s="76">
        <f>APENs_summary!Q1506</f>
        <v>0</v>
      </c>
      <c r="J1611" s="76">
        <f>APENs_summary!R1506</f>
        <v>0</v>
      </c>
    </row>
    <row r="1612" spans="1:10" x14ac:dyDescent="0.2">
      <c r="A1612" s="13" t="s">
        <v>147</v>
      </c>
      <c r="B1612" s="272" t="s">
        <v>493</v>
      </c>
      <c r="C1612" s="272" t="str">
        <f>APENs_summary!C1507</f>
        <v>08045</v>
      </c>
      <c r="D1612" s="272" t="str">
        <f>APENs_summary!J1507</f>
        <v>20200254</v>
      </c>
      <c r="E1612" s="272" t="str">
        <f>APENs_summary!K1507</f>
        <v>Compressor Engines</v>
      </c>
      <c r="F1612" s="76">
        <f>APENs_summary!N1507</f>
        <v>0</v>
      </c>
      <c r="G1612" s="76">
        <f>APENs_summary!O1507</f>
        <v>0</v>
      </c>
      <c r="H1612" s="76">
        <f>APENs_summary!P1507</f>
        <v>0</v>
      </c>
      <c r="I1612" s="76">
        <f>APENs_summary!Q1507</f>
        <v>0</v>
      </c>
      <c r="J1612" s="76">
        <f>APENs_summary!R1507</f>
        <v>0</v>
      </c>
    </row>
    <row r="1613" spans="1:10" x14ac:dyDescent="0.2">
      <c r="A1613" s="13" t="s">
        <v>147</v>
      </c>
      <c r="B1613" s="272" t="s">
        <v>493</v>
      </c>
      <c r="C1613" s="272" t="str">
        <f>APENs_summary!C1508</f>
        <v>08045</v>
      </c>
      <c r="D1613" s="272" t="str">
        <f>APENs_summary!J1508</f>
        <v>20200254</v>
      </c>
      <c r="E1613" s="272" t="str">
        <f>APENs_summary!K1508</f>
        <v>Compressor Engines</v>
      </c>
      <c r="F1613" s="76">
        <f>APENs_summary!N1508</f>
        <v>0</v>
      </c>
      <c r="G1613" s="76">
        <f>APENs_summary!O1508</f>
        <v>0</v>
      </c>
      <c r="H1613" s="76">
        <f>APENs_summary!P1508</f>
        <v>0</v>
      </c>
      <c r="I1613" s="76">
        <f>APENs_summary!Q1508</f>
        <v>2.2679999999999999E-2</v>
      </c>
      <c r="J1613" s="76">
        <f>APENs_summary!R1508</f>
        <v>0</v>
      </c>
    </row>
    <row r="1614" spans="1:10" x14ac:dyDescent="0.2">
      <c r="A1614" s="13" t="s">
        <v>147</v>
      </c>
      <c r="B1614" s="272" t="s">
        <v>493</v>
      </c>
      <c r="C1614" s="272" t="str">
        <f>APENs_summary!C1509</f>
        <v>08045</v>
      </c>
      <c r="D1614" s="272" t="str">
        <f>APENs_summary!J1509</f>
        <v>20200254</v>
      </c>
      <c r="E1614" s="272" t="str">
        <f>APENs_summary!K1509</f>
        <v>Compressor Engines</v>
      </c>
      <c r="F1614" s="76">
        <f>APENs_summary!N1509</f>
        <v>0</v>
      </c>
      <c r="G1614" s="76">
        <f>APENs_summary!O1509</f>
        <v>0</v>
      </c>
      <c r="H1614" s="76">
        <f>APENs_summary!P1509</f>
        <v>0</v>
      </c>
      <c r="I1614" s="76">
        <f>APENs_summary!Q1509</f>
        <v>2.2679999999999999E-2</v>
      </c>
      <c r="J1614" s="76">
        <f>APENs_summary!R1509</f>
        <v>0</v>
      </c>
    </row>
    <row r="1615" spans="1:10" x14ac:dyDescent="0.2">
      <c r="A1615" s="13" t="s">
        <v>147</v>
      </c>
      <c r="B1615" s="272" t="s">
        <v>493</v>
      </c>
      <c r="C1615" s="272" t="str">
        <f>APENs_summary!C1510</f>
        <v>08045</v>
      </c>
      <c r="D1615" s="272" t="str">
        <f>APENs_summary!J1510</f>
        <v>20200254</v>
      </c>
      <c r="E1615" s="272" t="str">
        <f>APENs_summary!K1510</f>
        <v>Compressor Engines</v>
      </c>
      <c r="F1615" s="76">
        <f>APENs_summary!N1510</f>
        <v>0</v>
      </c>
      <c r="G1615" s="76">
        <f>APENs_summary!O1510</f>
        <v>11</v>
      </c>
      <c r="H1615" s="76">
        <f>APENs_summary!P1510</f>
        <v>0</v>
      </c>
      <c r="I1615" s="76">
        <f>APENs_summary!Q1510</f>
        <v>0</v>
      </c>
      <c r="J1615" s="76">
        <f>APENs_summary!R1510</f>
        <v>0</v>
      </c>
    </row>
    <row r="1616" spans="1:10" x14ac:dyDescent="0.2">
      <c r="A1616" s="13" t="s">
        <v>147</v>
      </c>
      <c r="B1616" s="272" t="s">
        <v>493</v>
      </c>
      <c r="C1616" s="272" t="str">
        <f>APENs_summary!C1511</f>
        <v>08045</v>
      </c>
      <c r="D1616" s="272" t="str">
        <f>APENs_summary!J1511</f>
        <v>20200254</v>
      </c>
      <c r="E1616" s="272" t="str">
        <f>APENs_summary!K1511</f>
        <v>Compressor Engines</v>
      </c>
      <c r="F1616" s="76">
        <f>APENs_summary!N1511</f>
        <v>0</v>
      </c>
      <c r="G1616" s="76">
        <f>APENs_summary!O1511</f>
        <v>11</v>
      </c>
      <c r="H1616" s="76">
        <f>APENs_summary!P1511</f>
        <v>0</v>
      </c>
      <c r="I1616" s="76">
        <f>APENs_summary!Q1511</f>
        <v>0</v>
      </c>
      <c r="J1616" s="76">
        <f>APENs_summary!R1511</f>
        <v>0</v>
      </c>
    </row>
    <row r="1617" spans="1:10" x14ac:dyDescent="0.2">
      <c r="A1617" s="13" t="s">
        <v>147</v>
      </c>
      <c r="B1617" s="272" t="s">
        <v>493</v>
      </c>
      <c r="C1617" s="272" t="str">
        <f>APENs_summary!C1512</f>
        <v>08045</v>
      </c>
      <c r="D1617" s="272" t="str">
        <f>APENs_summary!J1512</f>
        <v>20200254</v>
      </c>
      <c r="E1617" s="272" t="str">
        <f>APENs_summary!K1512</f>
        <v>Compressor Engines</v>
      </c>
      <c r="F1617" s="76">
        <f>APENs_summary!N1512</f>
        <v>0</v>
      </c>
      <c r="G1617" s="76">
        <f>APENs_summary!O1512</f>
        <v>0</v>
      </c>
      <c r="H1617" s="76">
        <f>APENs_summary!P1512</f>
        <v>22.1</v>
      </c>
      <c r="I1617" s="76">
        <f>APENs_summary!Q1512</f>
        <v>0</v>
      </c>
      <c r="J1617" s="76">
        <f>APENs_summary!R1512</f>
        <v>0</v>
      </c>
    </row>
    <row r="1618" spans="1:10" x14ac:dyDescent="0.2">
      <c r="A1618" s="13" t="s">
        <v>147</v>
      </c>
      <c r="B1618" s="272" t="s">
        <v>493</v>
      </c>
      <c r="C1618" s="272" t="str">
        <f>APENs_summary!C1513</f>
        <v>08045</v>
      </c>
      <c r="D1618" s="272" t="str">
        <f>APENs_summary!J1513</f>
        <v>20200254</v>
      </c>
      <c r="E1618" s="272" t="str">
        <f>APENs_summary!K1513</f>
        <v>Compressor Engines</v>
      </c>
      <c r="F1618" s="76">
        <f>APENs_summary!N1513</f>
        <v>22.1</v>
      </c>
      <c r="G1618" s="76">
        <f>APENs_summary!O1513</f>
        <v>0</v>
      </c>
      <c r="H1618" s="76">
        <f>APENs_summary!P1513</f>
        <v>0</v>
      </c>
      <c r="I1618" s="76">
        <f>APENs_summary!Q1513</f>
        <v>0</v>
      </c>
      <c r="J1618" s="76">
        <f>APENs_summary!R1513</f>
        <v>0</v>
      </c>
    </row>
    <row r="1619" spans="1:10" x14ac:dyDescent="0.2">
      <c r="A1619" s="13" t="s">
        <v>147</v>
      </c>
      <c r="B1619" s="272" t="s">
        <v>493</v>
      </c>
      <c r="C1619" s="272" t="str">
        <f>APENs_summary!C1514</f>
        <v>08045</v>
      </c>
      <c r="D1619" s="272" t="str">
        <f>APENs_summary!J1514</f>
        <v>20200254</v>
      </c>
      <c r="E1619" s="272" t="str">
        <f>APENs_summary!K1514</f>
        <v>Compressor Engines</v>
      </c>
      <c r="F1619" s="76">
        <f>APENs_summary!N1514</f>
        <v>0</v>
      </c>
      <c r="G1619" s="76">
        <f>APENs_summary!O1514</f>
        <v>0</v>
      </c>
      <c r="H1619" s="76">
        <f>APENs_summary!P1514</f>
        <v>0</v>
      </c>
      <c r="I1619" s="76">
        <f>APENs_summary!Q1514</f>
        <v>0</v>
      </c>
      <c r="J1619" s="76">
        <f>APENs_summary!R1514</f>
        <v>0.378</v>
      </c>
    </row>
    <row r="1620" spans="1:10" x14ac:dyDescent="0.2">
      <c r="A1620" s="13" t="s">
        <v>147</v>
      </c>
      <c r="B1620" s="272" t="s">
        <v>493</v>
      </c>
      <c r="C1620" s="272" t="str">
        <f>APENs_summary!C1515</f>
        <v>08045</v>
      </c>
      <c r="D1620" s="272" t="str">
        <f>APENs_summary!J1515</f>
        <v>20200254</v>
      </c>
      <c r="E1620" s="272" t="str">
        <f>APENs_summary!K1515</f>
        <v>Compressor Engines</v>
      </c>
      <c r="F1620" s="76">
        <f>APENs_summary!N1515</f>
        <v>0</v>
      </c>
      <c r="G1620" s="76">
        <f>APENs_summary!O1515</f>
        <v>0</v>
      </c>
      <c r="H1620" s="76">
        <f>APENs_summary!P1515</f>
        <v>0</v>
      </c>
      <c r="I1620" s="76">
        <f>APENs_summary!Q1515</f>
        <v>0</v>
      </c>
      <c r="J1620" s="76">
        <f>APENs_summary!R1515</f>
        <v>0</v>
      </c>
    </row>
    <row r="1621" spans="1:10" x14ac:dyDescent="0.2">
      <c r="A1621" s="13" t="s">
        <v>147</v>
      </c>
      <c r="B1621" s="272" t="s">
        <v>493</v>
      </c>
      <c r="C1621" s="272" t="str">
        <f>APENs_summary!C1516</f>
        <v>08045</v>
      </c>
      <c r="D1621" s="272" t="str">
        <f>APENs_summary!J1516</f>
        <v>20200254</v>
      </c>
      <c r="E1621" s="272" t="str">
        <f>APENs_summary!K1516</f>
        <v>Compressor Engines</v>
      </c>
      <c r="F1621" s="76">
        <f>APENs_summary!N1516</f>
        <v>0</v>
      </c>
      <c r="G1621" s="76">
        <f>APENs_summary!O1516</f>
        <v>0</v>
      </c>
      <c r="H1621" s="76">
        <f>APENs_summary!P1516</f>
        <v>0</v>
      </c>
      <c r="I1621" s="76">
        <f>APENs_summary!Q1516</f>
        <v>2.2679999999999999E-2</v>
      </c>
      <c r="J1621" s="76">
        <f>APENs_summary!R1516</f>
        <v>0</v>
      </c>
    </row>
    <row r="1622" spans="1:10" x14ac:dyDescent="0.2">
      <c r="A1622" s="13" t="s">
        <v>147</v>
      </c>
      <c r="B1622" s="272" t="s">
        <v>493</v>
      </c>
      <c r="C1622" s="272" t="str">
        <f>APENs_summary!C1517</f>
        <v>08045</v>
      </c>
      <c r="D1622" s="272" t="str">
        <f>APENs_summary!J1517</f>
        <v>20200254</v>
      </c>
      <c r="E1622" s="272" t="str">
        <f>APENs_summary!K1517</f>
        <v>Compressor Engines</v>
      </c>
      <c r="F1622" s="76">
        <f>APENs_summary!N1517</f>
        <v>0</v>
      </c>
      <c r="G1622" s="76">
        <f>APENs_summary!O1517</f>
        <v>11</v>
      </c>
      <c r="H1622" s="76">
        <f>APENs_summary!P1517</f>
        <v>0</v>
      </c>
      <c r="I1622" s="76">
        <f>APENs_summary!Q1517</f>
        <v>0</v>
      </c>
      <c r="J1622" s="76">
        <f>APENs_summary!R1517</f>
        <v>0</v>
      </c>
    </row>
    <row r="1623" spans="1:10" x14ac:dyDescent="0.2">
      <c r="A1623" s="13" t="s">
        <v>147</v>
      </c>
      <c r="B1623" s="272" t="s">
        <v>493</v>
      </c>
      <c r="C1623" s="272" t="str">
        <f>APENs_summary!C1518</f>
        <v>08045</v>
      </c>
      <c r="D1623" s="272" t="str">
        <f>APENs_summary!J1518</f>
        <v>20200254</v>
      </c>
      <c r="E1623" s="272" t="str">
        <f>APENs_summary!K1518</f>
        <v>Compressor Engines</v>
      </c>
      <c r="F1623" s="76">
        <f>APENs_summary!N1518</f>
        <v>0</v>
      </c>
      <c r="G1623" s="76">
        <f>APENs_summary!O1518</f>
        <v>0</v>
      </c>
      <c r="H1623" s="76">
        <f>APENs_summary!P1518</f>
        <v>22.1</v>
      </c>
      <c r="I1623" s="76">
        <f>APENs_summary!Q1518</f>
        <v>0</v>
      </c>
      <c r="J1623" s="76">
        <f>APENs_summary!R1518</f>
        <v>0</v>
      </c>
    </row>
    <row r="1624" spans="1:10" x14ac:dyDescent="0.2">
      <c r="A1624" s="13" t="s">
        <v>147</v>
      </c>
      <c r="B1624" s="272" t="s">
        <v>493</v>
      </c>
      <c r="C1624" s="272" t="str">
        <f>APENs_summary!C1519</f>
        <v>08045</v>
      </c>
      <c r="D1624" s="272" t="str">
        <f>APENs_summary!J1519</f>
        <v>20200254</v>
      </c>
      <c r="E1624" s="272" t="str">
        <f>APENs_summary!K1519</f>
        <v>Compressor Engines</v>
      </c>
      <c r="F1624" s="76">
        <f>APENs_summary!N1519</f>
        <v>22.1</v>
      </c>
      <c r="G1624" s="76">
        <f>APENs_summary!O1519</f>
        <v>0</v>
      </c>
      <c r="H1624" s="76">
        <f>APENs_summary!P1519</f>
        <v>0</v>
      </c>
      <c r="I1624" s="76">
        <f>APENs_summary!Q1519</f>
        <v>0</v>
      </c>
      <c r="J1624" s="76">
        <f>APENs_summary!R1519</f>
        <v>0</v>
      </c>
    </row>
    <row r="1625" spans="1:10" x14ac:dyDescent="0.2">
      <c r="A1625" s="13" t="s">
        <v>147</v>
      </c>
      <c r="B1625" s="272" t="s">
        <v>493</v>
      </c>
      <c r="C1625" s="272" t="str">
        <f>APENs_summary!C1520</f>
        <v>08045</v>
      </c>
      <c r="D1625" s="272" t="str">
        <f>APENs_summary!J1520</f>
        <v>20200254</v>
      </c>
      <c r="E1625" s="272" t="str">
        <f>APENs_summary!K1520</f>
        <v>Compressor Engines</v>
      </c>
      <c r="F1625" s="76">
        <f>APENs_summary!N1520</f>
        <v>0</v>
      </c>
      <c r="G1625" s="76">
        <f>APENs_summary!O1520</f>
        <v>0</v>
      </c>
      <c r="H1625" s="76">
        <f>APENs_summary!P1520</f>
        <v>0</v>
      </c>
      <c r="I1625" s="76">
        <f>APENs_summary!Q1520</f>
        <v>0</v>
      </c>
      <c r="J1625" s="76">
        <f>APENs_summary!R1520</f>
        <v>0.378</v>
      </c>
    </row>
    <row r="1626" spans="1:10" x14ac:dyDescent="0.2">
      <c r="A1626" s="13" t="s">
        <v>147</v>
      </c>
      <c r="B1626" s="272" t="s">
        <v>493</v>
      </c>
      <c r="C1626" s="272" t="str">
        <f>APENs_summary!C1521</f>
        <v>08045</v>
      </c>
      <c r="D1626" s="272" t="str">
        <f>APENs_summary!J1521</f>
        <v>20200254</v>
      </c>
      <c r="E1626" s="272" t="str">
        <f>APENs_summary!K1521</f>
        <v>Compressor Engines</v>
      </c>
      <c r="F1626" s="76">
        <f>APENs_summary!N1521</f>
        <v>0</v>
      </c>
      <c r="G1626" s="76">
        <f>APENs_summary!O1521</f>
        <v>0</v>
      </c>
      <c r="H1626" s="76">
        <f>APENs_summary!P1521</f>
        <v>0</v>
      </c>
      <c r="I1626" s="76">
        <f>APENs_summary!Q1521</f>
        <v>0</v>
      </c>
      <c r="J1626" s="76">
        <f>APENs_summary!R1521</f>
        <v>0</v>
      </c>
    </row>
    <row r="1627" spans="1:10" x14ac:dyDescent="0.2">
      <c r="A1627" s="13" t="s">
        <v>147</v>
      </c>
      <c r="B1627" s="272" t="s">
        <v>493</v>
      </c>
      <c r="C1627" s="272" t="str">
        <f>APENs_summary!C1522</f>
        <v>08045</v>
      </c>
      <c r="D1627" s="272" t="str">
        <f>APENs_summary!J1522</f>
        <v>20200254</v>
      </c>
      <c r="E1627" s="272" t="str">
        <f>APENs_summary!K1522</f>
        <v>Compressor Engines</v>
      </c>
      <c r="F1627" s="76">
        <f>APENs_summary!N1522</f>
        <v>0</v>
      </c>
      <c r="G1627" s="76">
        <f>APENs_summary!O1522</f>
        <v>0</v>
      </c>
      <c r="H1627" s="76">
        <f>APENs_summary!P1522</f>
        <v>0</v>
      </c>
      <c r="I1627" s="76">
        <f>APENs_summary!Q1522</f>
        <v>2.2679999999999999E-2</v>
      </c>
      <c r="J1627" s="76">
        <f>APENs_summary!R1522</f>
        <v>0</v>
      </c>
    </row>
    <row r="1628" spans="1:10" x14ac:dyDescent="0.2">
      <c r="A1628" s="13" t="s">
        <v>147</v>
      </c>
      <c r="B1628" s="272" t="s">
        <v>493</v>
      </c>
      <c r="C1628" s="272" t="str">
        <f>APENs_summary!C1523</f>
        <v>08045</v>
      </c>
      <c r="D1628" s="272" t="str">
        <f>APENs_summary!J1523</f>
        <v>20200254</v>
      </c>
      <c r="E1628" s="272" t="str">
        <f>APENs_summary!K1523</f>
        <v>Compressor Engines</v>
      </c>
      <c r="F1628" s="76">
        <f>APENs_summary!N1523</f>
        <v>0</v>
      </c>
      <c r="G1628" s="76">
        <f>APENs_summary!O1523</f>
        <v>11</v>
      </c>
      <c r="H1628" s="76">
        <f>APENs_summary!P1523</f>
        <v>0</v>
      </c>
      <c r="I1628" s="76">
        <f>APENs_summary!Q1523</f>
        <v>0</v>
      </c>
      <c r="J1628" s="76">
        <f>APENs_summary!R1523</f>
        <v>0</v>
      </c>
    </row>
    <row r="1629" spans="1:10" x14ac:dyDescent="0.2">
      <c r="A1629" s="13" t="s">
        <v>147</v>
      </c>
      <c r="B1629" s="272" t="s">
        <v>493</v>
      </c>
      <c r="C1629" s="272" t="str">
        <f>APENs_summary!C1524</f>
        <v>08045</v>
      </c>
      <c r="D1629" s="272" t="str">
        <f>APENs_summary!J1524</f>
        <v>31088801</v>
      </c>
      <c r="E1629" s="272" t="str">
        <f>APENs_summary!K1524</f>
        <v>Permitted Fugitives</v>
      </c>
      <c r="F1629" s="76">
        <f>APENs_summary!N1524</f>
        <v>0</v>
      </c>
      <c r="G1629" s="76">
        <f>APENs_summary!O1524</f>
        <v>3.1</v>
      </c>
      <c r="H1629" s="76">
        <f>APENs_summary!P1524</f>
        <v>0</v>
      </c>
      <c r="I1629" s="76">
        <f>APENs_summary!Q1524</f>
        <v>0</v>
      </c>
      <c r="J1629" s="76">
        <f>APENs_summary!R1524</f>
        <v>0</v>
      </c>
    </row>
    <row r="1630" spans="1:10" x14ac:dyDescent="0.2">
      <c r="A1630" s="13" t="s">
        <v>147</v>
      </c>
      <c r="B1630" s="272" t="s">
        <v>493</v>
      </c>
      <c r="C1630" s="272" t="str">
        <f>APENs_summary!C1525</f>
        <v>08045</v>
      </c>
      <c r="D1630" s="272" t="str">
        <f>APENs_summary!J1525</f>
        <v>40400311</v>
      </c>
      <c r="E1630" s="272" t="str">
        <f>APENs_summary!K1525</f>
        <v>Condensate Tanks</v>
      </c>
      <c r="F1630" s="76">
        <f>APENs_summary!N1525</f>
        <v>0</v>
      </c>
      <c r="G1630" s="76">
        <f>APENs_summary!O1525</f>
        <v>9.4586886422649723</v>
      </c>
      <c r="H1630" s="76">
        <f>APENs_summary!P1525</f>
        <v>0</v>
      </c>
      <c r="I1630" s="76">
        <f>APENs_summary!Q1525</f>
        <v>0</v>
      </c>
      <c r="J1630" s="76">
        <f>APENs_summary!R1525</f>
        <v>0</v>
      </c>
    </row>
    <row r="1631" spans="1:10" x14ac:dyDescent="0.2">
      <c r="A1631" s="13" t="s">
        <v>147</v>
      </c>
      <c r="B1631" s="272" t="s">
        <v>493</v>
      </c>
      <c r="C1631" s="272" t="str">
        <f>APENs_summary!C1526</f>
        <v>08045</v>
      </c>
      <c r="D1631" s="272" t="str">
        <f>APENs_summary!J1526</f>
        <v>40400311</v>
      </c>
      <c r="E1631" s="272" t="str">
        <f>APENs_summary!K1526</f>
        <v>Condensate Tanks</v>
      </c>
      <c r="F1631" s="76">
        <f>APENs_summary!N1526</f>
        <v>0</v>
      </c>
      <c r="G1631" s="76">
        <f>APENs_summary!O1526</f>
        <v>3.6720351556048523</v>
      </c>
      <c r="H1631" s="76">
        <f>APENs_summary!P1526</f>
        <v>0</v>
      </c>
      <c r="I1631" s="76">
        <f>APENs_summary!Q1526</f>
        <v>0</v>
      </c>
      <c r="J1631" s="76">
        <f>APENs_summary!R1526</f>
        <v>0</v>
      </c>
    </row>
    <row r="1632" spans="1:10" x14ac:dyDescent="0.2">
      <c r="A1632" s="13" t="s">
        <v>147</v>
      </c>
      <c r="B1632" s="272" t="s">
        <v>493</v>
      </c>
      <c r="C1632" s="272" t="str">
        <f>APENs_summary!C1527</f>
        <v>08045</v>
      </c>
      <c r="D1632" s="272" t="str">
        <f>APENs_summary!J1527</f>
        <v>20200254</v>
      </c>
      <c r="E1632" s="272" t="str">
        <f>APENs_summary!K1527</f>
        <v>Compressor Engines</v>
      </c>
      <c r="F1632" s="76">
        <f>APENs_summary!N1527</f>
        <v>0</v>
      </c>
      <c r="G1632" s="76">
        <f>APENs_summary!O1527</f>
        <v>0</v>
      </c>
      <c r="H1632" s="76">
        <f>APENs_summary!P1527</f>
        <v>7.0352569999999996</v>
      </c>
      <c r="I1632" s="76">
        <f>APENs_summary!Q1527</f>
        <v>0</v>
      </c>
      <c r="J1632" s="76">
        <f>APENs_summary!R1527</f>
        <v>0</v>
      </c>
    </row>
    <row r="1633" spans="1:10" x14ac:dyDescent="0.2">
      <c r="A1633" s="13" t="s">
        <v>147</v>
      </c>
      <c r="B1633" s="272" t="s">
        <v>493</v>
      </c>
      <c r="C1633" s="272" t="str">
        <f>APENs_summary!C1528</f>
        <v>08045</v>
      </c>
      <c r="D1633" s="272" t="str">
        <f>APENs_summary!J1528</f>
        <v>20200254</v>
      </c>
      <c r="E1633" s="272" t="str">
        <f>APENs_summary!K1528</f>
        <v>Compressor Engines</v>
      </c>
      <c r="F1633" s="76">
        <f>APENs_summary!N1528</f>
        <v>4.0432550000000003</v>
      </c>
      <c r="G1633" s="76">
        <f>APENs_summary!O1528</f>
        <v>0</v>
      </c>
      <c r="H1633" s="76">
        <f>APENs_summary!P1528</f>
        <v>0</v>
      </c>
      <c r="I1633" s="76">
        <f>APENs_summary!Q1528</f>
        <v>0</v>
      </c>
      <c r="J1633" s="76">
        <f>APENs_summary!R1528</f>
        <v>0</v>
      </c>
    </row>
    <row r="1634" spans="1:10" x14ac:dyDescent="0.2">
      <c r="A1634" s="13" t="s">
        <v>147</v>
      </c>
      <c r="B1634" s="272" t="s">
        <v>493</v>
      </c>
      <c r="C1634" s="272" t="str">
        <f>APENs_summary!C1529</f>
        <v>08045</v>
      </c>
      <c r="D1634" s="272" t="str">
        <f>APENs_summary!J1529</f>
        <v>20200254</v>
      </c>
      <c r="E1634" s="272" t="str">
        <f>APENs_summary!K1529</f>
        <v>Compressor Engines</v>
      </c>
      <c r="F1634" s="76">
        <f>APENs_summary!N1529</f>
        <v>0</v>
      </c>
      <c r="G1634" s="76">
        <f>APENs_summary!O1529</f>
        <v>1.310012</v>
      </c>
      <c r="H1634" s="76">
        <f>APENs_summary!P1529</f>
        <v>0</v>
      </c>
      <c r="I1634" s="76">
        <f>APENs_summary!Q1529</f>
        <v>0</v>
      </c>
      <c r="J1634" s="76">
        <f>APENs_summary!R1529</f>
        <v>0</v>
      </c>
    </row>
    <row r="1635" spans="1:10" x14ac:dyDescent="0.2">
      <c r="A1635" s="13" t="s">
        <v>147</v>
      </c>
      <c r="B1635" s="272" t="s">
        <v>493</v>
      </c>
      <c r="C1635" s="272" t="str">
        <f>APENs_summary!C1530</f>
        <v>08045</v>
      </c>
      <c r="D1635" s="272" t="str">
        <f>APENs_summary!J1530</f>
        <v>20200254</v>
      </c>
      <c r="E1635" s="272" t="str">
        <f>APENs_summary!K1530</f>
        <v>Compressor Engines</v>
      </c>
      <c r="F1635" s="76">
        <f>APENs_summary!N1530</f>
        <v>0</v>
      </c>
      <c r="G1635" s="76">
        <f>APENs_summary!O1530</f>
        <v>0</v>
      </c>
      <c r="H1635" s="76">
        <f>APENs_summary!P1530</f>
        <v>7.0352569999999996</v>
      </c>
      <c r="I1635" s="76">
        <f>APENs_summary!Q1530</f>
        <v>0</v>
      </c>
      <c r="J1635" s="76">
        <f>APENs_summary!R1530</f>
        <v>0</v>
      </c>
    </row>
    <row r="1636" spans="1:10" x14ac:dyDescent="0.2">
      <c r="A1636" s="13" t="s">
        <v>147</v>
      </c>
      <c r="B1636" s="272" t="s">
        <v>493</v>
      </c>
      <c r="C1636" s="272" t="str">
        <f>APENs_summary!C1531</f>
        <v>08045</v>
      </c>
      <c r="D1636" s="272" t="str">
        <f>APENs_summary!J1531</f>
        <v>20200254</v>
      </c>
      <c r="E1636" s="272" t="str">
        <f>APENs_summary!K1531</f>
        <v>Compressor Engines</v>
      </c>
      <c r="F1636" s="76">
        <f>APENs_summary!N1531</f>
        <v>4.0432550000000003</v>
      </c>
      <c r="G1636" s="76">
        <f>APENs_summary!O1531</f>
        <v>0</v>
      </c>
      <c r="H1636" s="76">
        <f>APENs_summary!P1531</f>
        <v>0</v>
      </c>
      <c r="I1636" s="76">
        <f>APENs_summary!Q1531</f>
        <v>0</v>
      </c>
      <c r="J1636" s="76">
        <f>APENs_summary!R1531</f>
        <v>0</v>
      </c>
    </row>
    <row r="1637" spans="1:10" x14ac:dyDescent="0.2">
      <c r="A1637" s="13" t="s">
        <v>147</v>
      </c>
      <c r="B1637" s="272" t="s">
        <v>493</v>
      </c>
      <c r="C1637" s="272" t="str">
        <f>APENs_summary!C1532</f>
        <v>08045</v>
      </c>
      <c r="D1637" s="272" t="str">
        <f>APENs_summary!J1532</f>
        <v>20200254</v>
      </c>
      <c r="E1637" s="272" t="str">
        <f>APENs_summary!K1532</f>
        <v>Compressor Engines</v>
      </c>
      <c r="F1637" s="76">
        <f>APENs_summary!N1532</f>
        <v>0</v>
      </c>
      <c r="G1637" s="76">
        <f>APENs_summary!O1532</f>
        <v>1.310012</v>
      </c>
      <c r="H1637" s="76">
        <f>APENs_summary!P1532</f>
        <v>0</v>
      </c>
      <c r="I1637" s="76">
        <f>APENs_summary!Q1532</f>
        <v>0</v>
      </c>
      <c r="J1637" s="76">
        <f>APENs_summary!R1532</f>
        <v>0</v>
      </c>
    </row>
    <row r="1638" spans="1:10" x14ac:dyDescent="0.2">
      <c r="A1638" s="13" t="s">
        <v>147</v>
      </c>
      <c r="B1638" s="272" t="s">
        <v>493</v>
      </c>
      <c r="C1638" s="272" t="str">
        <f>APENs_summary!C1533</f>
        <v>08045</v>
      </c>
      <c r="D1638" s="272" t="str">
        <f>APENs_summary!J1533</f>
        <v>40400311</v>
      </c>
      <c r="E1638" s="272" t="str">
        <f>APENs_summary!K1533</f>
        <v>Condensate Tanks</v>
      </c>
      <c r="F1638" s="76">
        <f>APENs_summary!N1533</f>
        <v>0</v>
      </c>
      <c r="G1638" s="76">
        <f>APENs_summary!O1533</f>
        <v>2.2471219837982104</v>
      </c>
      <c r="H1638" s="76">
        <f>APENs_summary!P1533</f>
        <v>0</v>
      </c>
      <c r="I1638" s="76">
        <f>APENs_summary!Q1533</f>
        <v>0</v>
      </c>
      <c r="J1638" s="76">
        <f>APENs_summary!R1533</f>
        <v>0</v>
      </c>
    </row>
    <row r="1639" spans="1:10" x14ac:dyDescent="0.2">
      <c r="A1639" s="13" t="s">
        <v>147</v>
      </c>
      <c r="B1639" s="272" t="s">
        <v>493</v>
      </c>
      <c r="C1639" s="272" t="str">
        <f>APENs_summary!C1534</f>
        <v>08045</v>
      </c>
      <c r="D1639" s="272" t="str">
        <f>APENs_summary!J1534</f>
        <v>40400311</v>
      </c>
      <c r="E1639" s="272" t="str">
        <f>APENs_summary!K1534</f>
        <v>Condensate Tanks</v>
      </c>
      <c r="F1639" s="76">
        <f>APENs_summary!N1534</f>
        <v>0</v>
      </c>
      <c r="G1639" s="76">
        <f>APENs_summary!O1534</f>
        <v>2.6599144650068838</v>
      </c>
      <c r="H1639" s="76">
        <f>APENs_summary!P1534</f>
        <v>0</v>
      </c>
      <c r="I1639" s="76">
        <f>APENs_summary!Q1534</f>
        <v>0</v>
      </c>
      <c r="J1639" s="76">
        <f>APENs_summary!R1534</f>
        <v>0</v>
      </c>
    </row>
    <row r="1640" spans="1:10" x14ac:dyDescent="0.2">
      <c r="A1640" s="13" t="s">
        <v>147</v>
      </c>
      <c r="B1640" s="272" t="s">
        <v>493</v>
      </c>
      <c r="C1640" s="272" t="str">
        <f>APENs_summary!C1535</f>
        <v>08045</v>
      </c>
      <c r="D1640" s="272" t="str">
        <f>APENs_summary!J1535</f>
        <v>40400311</v>
      </c>
      <c r="E1640" s="272" t="str">
        <f>APENs_summary!K1535</f>
        <v>Condensate Tanks</v>
      </c>
      <c r="F1640" s="76">
        <f>APENs_summary!N1535</f>
        <v>0</v>
      </c>
      <c r="G1640" s="76">
        <f>APENs_summary!O1535</f>
        <v>0</v>
      </c>
      <c r="H1640" s="76">
        <f>APENs_summary!P1535</f>
        <v>0</v>
      </c>
      <c r="I1640" s="76">
        <f>APENs_summary!Q1535</f>
        <v>0</v>
      </c>
      <c r="J1640" s="76">
        <f>APENs_summary!R1535</f>
        <v>0</v>
      </c>
    </row>
    <row r="1641" spans="1:10" x14ac:dyDescent="0.2">
      <c r="A1641" s="13" t="s">
        <v>147</v>
      </c>
      <c r="B1641" s="272" t="s">
        <v>493</v>
      </c>
      <c r="C1641" s="272" t="str">
        <f>APENs_summary!C1536</f>
        <v>08045</v>
      </c>
      <c r="D1641" s="272" t="str">
        <f>APENs_summary!J1536</f>
        <v>40400311</v>
      </c>
      <c r="E1641" s="272" t="str">
        <f>APENs_summary!K1536</f>
        <v>Condensate Tanks</v>
      </c>
      <c r="F1641" s="76">
        <f>APENs_summary!N1536</f>
        <v>0</v>
      </c>
      <c r="G1641" s="76">
        <f>APENs_summary!O1536</f>
        <v>0</v>
      </c>
      <c r="H1641" s="76">
        <f>APENs_summary!P1536</f>
        <v>0</v>
      </c>
      <c r="I1641" s="76">
        <f>APENs_summary!Q1536</f>
        <v>0</v>
      </c>
      <c r="J1641" s="76">
        <f>APENs_summary!R1536</f>
        <v>0</v>
      </c>
    </row>
    <row r="1642" spans="1:10" x14ac:dyDescent="0.2">
      <c r="A1642" s="13" t="s">
        <v>147</v>
      </c>
      <c r="B1642" s="272" t="s">
        <v>493</v>
      </c>
      <c r="C1642" s="272" t="str">
        <f>APENs_summary!C1537</f>
        <v>08045</v>
      </c>
      <c r="D1642" s="272" t="str">
        <f>APENs_summary!J1537</f>
        <v>40400311</v>
      </c>
      <c r="E1642" s="272" t="str">
        <f>APENs_summary!K1537</f>
        <v>Condensate Tanks</v>
      </c>
      <c r="F1642" s="76">
        <f>APENs_summary!N1537</f>
        <v>0</v>
      </c>
      <c r="G1642" s="76">
        <f>APENs_summary!O1537</f>
        <v>1.9526355543314382</v>
      </c>
      <c r="H1642" s="76">
        <f>APENs_summary!P1537</f>
        <v>0</v>
      </c>
      <c r="I1642" s="76">
        <f>APENs_summary!Q1537</f>
        <v>0</v>
      </c>
      <c r="J1642" s="76">
        <f>APENs_summary!R1537</f>
        <v>0</v>
      </c>
    </row>
    <row r="1643" spans="1:10" x14ac:dyDescent="0.2">
      <c r="A1643" s="13" t="s">
        <v>147</v>
      </c>
      <c r="B1643" s="272" t="s">
        <v>493</v>
      </c>
      <c r="C1643" s="272" t="str">
        <f>APENs_summary!C1538</f>
        <v>08045</v>
      </c>
      <c r="D1643" s="272" t="str">
        <f>APENs_summary!J1538</f>
        <v>40400311</v>
      </c>
      <c r="E1643" s="272" t="str">
        <f>APENs_summary!K1538</f>
        <v>Condensate Tanks</v>
      </c>
      <c r="F1643" s="76">
        <f>APENs_summary!N1538</f>
        <v>0</v>
      </c>
      <c r="G1643" s="76">
        <f>APENs_summary!O1538</f>
        <v>1.4825942234292038</v>
      </c>
      <c r="H1643" s="76">
        <f>APENs_summary!P1538</f>
        <v>0</v>
      </c>
      <c r="I1643" s="76">
        <f>APENs_summary!Q1538</f>
        <v>0</v>
      </c>
      <c r="J1643" s="76">
        <f>APENs_summary!R1538</f>
        <v>0</v>
      </c>
    </row>
    <row r="1644" spans="1:10" x14ac:dyDescent="0.2">
      <c r="A1644" s="13" t="s">
        <v>147</v>
      </c>
      <c r="B1644" s="272" t="s">
        <v>493</v>
      </c>
      <c r="C1644" s="272" t="str">
        <f>APENs_summary!C1539</f>
        <v>08045</v>
      </c>
      <c r="D1644" s="272" t="str">
        <f>APENs_summary!J1539</f>
        <v>40400311</v>
      </c>
      <c r="E1644" s="272" t="str">
        <f>APENs_summary!K1539</f>
        <v>Condensate Tanks</v>
      </c>
      <c r="F1644" s="76">
        <f>APENs_summary!N1539</f>
        <v>0</v>
      </c>
      <c r="G1644" s="76">
        <f>APENs_summary!O1539</f>
        <v>2.2622340158255052</v>
      </c>
      <c r="H1644" s="76">
        <f>APENs_summary!P1539</f>
        <v>0</v>
      </c>
      <c r="I1644" s="76">
        <f>APENs_summary!Q1539</f>
        <v>0</v>
      </c>
      <c r="J1644" s="76">
        <f>APENs_summary!R1539</f>
        <v>0</v>
      </c>
    </row>
    <row r="1645" spans="1:10" x14ac:dyDescent="0.2">
      <c r="A1645" s="13" t="s">
        <v>147</v>
      </c>
      <c r="B1645" s="272" t="s">
        <v>493</v>
      </c>
      <c r="C1645" s="272" t="str">
        <f>APENs_summary!C1540</f>
        <v>08045</v>
      </c>
      <c r="D1645" s="272" t="str">
        <f>APENs_summary!J1540</f>
        <v>40400311</v>
      </c>
      <c r="E1645" s="272" t="str">
        <f>APENs_summary!K1540</f>
        <v>Condensate Tanks</v>
      </c>
      <c r="F1645" s="76">
        <f>APENs_summary!N1540</f>
        <v>0</v>
      </c>
      <c r="G1645" s="76">
        <f>APENs_summary!O1540</f>
        <v>2.3991734108201648</v>
      </c>
      <c r="H1645" s="76">
        <f>APENs_summary!P1540</f>
        <v>0</v>
      </c>
      <c r="I1645" s="76">
        <f>APENs_summary!Q1540</f>
        <v>0</v>
      </c>
      <c r="J1645" s="76">
        <f>APENs_summary!R1540</f>
        <v>0</v>
      </c>
    </row>
    <row r="1646" spans="1:10" x14ac:dyDescent="0.2">
      <c r="A1646" s="13" t="s">
        <v>147</v>
      </c>
      <c r="B1646" s="272" t="s">
        <v>493</v>
      </c>
      <c r="C1646" s="272" t="str">
        <f>APENs_summary!C1541</f>
        <v>08045</v>
      </c>
      <c r="D1646" s="272" t="str">
        <f>APENs_summary!J1541</f>
        <v>40400311</v>
      </c>
      <c r="E1646" s="272" t="str">
        <f>APENs_summary!K1541</f>
        <v>Condensate Tanks</v>
      </c>
      <c r="F1646" s="76">
        <f>APENs_summary!N1541</f>
        <v>0</v>
      </c>
      <c r="G1646" s="76">
        <f>APENs_summary!O1541</f>
        <v>0.10445036319920296</v>
      </c>
      <c r="H1646" s="76">
        <f>APENs_summary!P1541</f>
        <v>0</v>
      </c>
      <c r="I1646" s="76">
        <f>APENs_summary!Q1541</f>
        <v>0</v>
      </c>
      <c r="J1646" s="76">
        <f>APENs_summary!R1541</f>
        <v>0</v>
      </c>
    </row>
    <row r="1647" spans="1:10" x14ac:dyDescent="0.2">
      <c r="A1647" s="13" t="s">
        <v>147</v>
      </c>
      <c r="B1647" s="272" t="s">
        <v>493</v>
      </c>
      <c r="C1647" s="272" t="str">
        <f>APENs_summary!C1542</f>
        <v>08045</v>
      </c>
      <c r="D1647" s="272" t="str">
        <f>APENs_summary!J1542</f>
        <v>40400311</v>
      </c>
      <c r="E1647" s="272" t="str">
        <f>APENs_summary!K1542</f>
        <v>Condensate Tanks</v>
      </c>
      <c r="F1647" s="76">
        <f>APENs_summary!N1542</f>
        <v>0</v>
      </c>
      <c r="G1647" s="76">
        <f>APENs_summary!O1542</f>
        <v>0.13877117256492327</v>
      </c>
      <c r="H1647" s="76">
        <f>APENs_summary!P1542</f>
        <v>0</v>
      </c>
      <c r="I1647" s="76">
        <f>APENs_summary!Q1542</f>
        <v>0</v>
      </c>
      <c r="J1647" s="76">
        <f>APENs_summary!R1542</f>
        <v>0</v>
      </c>
    </row>
    <row r="1648" spans="1:10" x14ac:dyDescent="0.2">
      <c r="A1648" s="13" t="s">
        <v>147</v>
      </c>
      <c r="B1648" s="272" t="s">
        <v>493</v>
      </c>
      <c r="C1648" s="272" t="str">
        <f>APENs_summary!C1543</f>
        <v>08045</v>
      </c>
      <c r="D1648" s="272" t="str">
        <f>APENs_summary!J1543</f>
        <v>40400311</v>
      </c>
      <c r="E1648" s="272" t="str">
        <f>APENs_summary!K1543</f>
        <v>Condensate Tanks</v>
      </c>
      <c r="F1648" s="76">
        <f>APENs_summary!N1543</f>
        <v>0</v>
      </c>
      <c r="G1648" s="76">
        <f>APENs_summary!O1543</f>
        <v>0.16264962657487111</v>
      </c>
      <c r="H1648" s="76">
        <f>APENs_summary!P1543</f>
        <v>0</v>
      </c>
      <c r="I1648" s="76">
        <f>APENs_summary!Q1543</f>
        <v>0</v>
      </c>
      <c r="J1648" s="76">
        <f>APENs_summary!R1543</f>
        <v>0</v>
      </c>
    </row>
    <row r="1649" spans="1:10" x14ac:dyDescent="0.2">
      <c r="A1649" s="13" t="s">
        <v>147</v>
      </c>
      <c r="B1649" s="272" t="s">
        <v>493</v>
      </c>
      <c r="C1649" s="272" t="str">
        <f>APENs_summary!C1544</f>
        <v>08045</v>
      </c>
      <c r="D1649" s="272" t="str">
        <f>APENs_summary!J1544</f>
        <v>40400311</v>
      </c>
      <c r="E1649" s="272" t="str">
        <f>APENs_summary!K1544</f>
        <v>Condensate Tanks</v>
      </c>
      <c r="F1649" s="76">
        <f>APENs_summary!N1544</f>
        <v>0</v>
      </c>
      <c r="G1649" s="76">
        <f>APENs_summary!O1544</f>
        <v>7.4111285864683056</v>
      </c>
      <c r="H1649" s="76">
        <f>APENs_summary!P1544</f>
        <v>0</v>
      </c>
      <c r="I1649" s="76">
        <f>APENs_summary!Q1544</f>
        <v>0</v>
      </c>
      <c r="J1649" s="76">
        <f>APENs_summary!R1544</f>
        <v>0</v>
      </c>
    </row>
    <row r="1650" spans="1:10" x14ac:dyDescent="0.2">
      <c r="A1650" s="13" t="s">
        <v>147</v>
      </c>
      <c r="B1650" s="272" t="s">
        <v>493</v>
      </c>
      <c r="C1650" s="272" t="str">
        <f>APENs_summary!C1545</f>
        <v>08045</v>
      </c>
      <c r="D1650" s="272" t="str">
        <f>APENs_summary!J1545</f>
        <v>40400311</v>
      </c>
      <c r="E1650" s="272" t="str">
        <f>APENs_summary!K1545</f>
        <v>Condensate Tanks</v>
      </c>
      <c r="F1650" s="76">
        <f>APENs_summary!N1545</f>
        <v>0</v>
      </c>
      <c r="G1650" s="76">
        <f>APENs_summary!O1545</f>
        <v>0</v>
      </c>
      <c r="H1650" s="76">
        <f>APENs_summary!P1545</f>
        <v>0</v>
      </c>
      <c r="I1650" s="76">
        <f>APENs_summary!Q1545</f>
        <v>0</v>
      </c>
      <c r="J1650" s="76">
        <f>APENs_summary!R1545</f>
        <v>0</v>
      </c>
    </row>
    <row r="1651" spans="1:10" x14ac:dyDescent="0.2">
      <c r="A1651" s="13" t="s">
        <v>147</v>
      </c>
      <c r="B1651" s="272" t="s">
        <v>493</v>
      </c>
      <c r="C1651" s="272" t="str">
        <f>APENs_summary!C1546</f>
        <v>08045</v>
      </c>
      <c r="D1651" s="272" t="str">
        <f>APENs_summary!J1546</f>
        <v>40400311</v>
      </c>
      <c r="E1651" s="272" t="str">
        <f>APENs_summary!K1546</f>
        <v>Condensate Tanks</v>
      </c>
      <c r="F1651" s="76">
        <f>APENs_summary!N1546</f>
        <v>0</v>
      </c>
      <c r="G1651" s="76">
        <f>APENs_summary!O1546</f>
        <v>0</v>
      </c>
      <c r="H1651" s="76">
        <f>APENs_summary!P1546</f>
        <v>0</v>
      </c>
      <c r="I1651" s="76">
        <f>APENs_summary!Q1546</f>
        <v>0</v>
      </c>
      <c r="J1651" s="76">
        <f>APENs_summary!R1546</f>
        <v>0</v>
      </c>
    </row>
    <row r="1652" spans="1:10" x14ac:dyDescent="0.2">
      <c r="A1652" s="13" t="s">
        <v>147</v>
      </c>
      <c r="B1652" s="272" t="s">
        <v>493</v>
      </c>
      <c r="C1652" s="272" t="str">
        <f>APENs_summary!C1547</f>
        <v>08045</v>
      </c>
      <c r="D1652" s="272" t="str">
        <f>APENs_summary!J1547</f>
        <v>40400311</v>
      </c>
      <c r="E1652" s="272" t="str">
        <f>APENs_summary!K1547</f>
        <v>Condensate Tanks</v>
      </c>
      <c r="F1652" s="76">
        <f>APENs_summary!N1547</f>
        <v>0</v>
      </c>
      <c r="G1652" s="76">
        <f>APENs_summary!O1547</f>
        <v>2.6175143896191582</v>
      </c>
      <c r="H1652" s="76">
        <f>APENs_summary!P1547</f>
        <v>0</v>
      </c>
      <c r="I1652" s="76">
        <f>APENs_summary!Q1547</f>
        <v>0</v>
      </c>
      <c r="J1652" s="76">
        <f>APENs_summary!R1547</f>
        <v>0</v>
      </c>
    </row>
    <row r="1653" spans="1:10" x14ac:dyDescent="0.2">
      <c r="A1653" s="13" t="s">
        <v>147</v>
      </c>
      <c r="B1653" s="272" t="s">
        <v>493</v>
      </c>
      <c r="C1653" s="272" t="str">
        <f>APENs_summary!C1548</f>
        <v>08045</v>
      </c>
      <c r="D1653" s="272" t="str">
        <f>APENs_summary!J1548</f>
        <v>40400311</v>
      </c>
      <c r="E1653" s="272" t="str">
        <f>APENs_summary!K1548</f>
        <v>Condensate Tanks</v>
      </c>
      <c r="F1653" s="76">
        <f>APENs_summary!N1548</f>
        <v>0</v>
      </c>
      <c r="G1653" s="76">
        <f>APENs_summary!O1548</f>
        <v>3.9775693880802905</v>
      </c>
      <c r="H1653" s="76">
        <f>APENs_summary!P1548</f>
        <v>0</v>
      </c>
      <c r="I1653" s="76">
        <f>APENs_summary!Q1548</f>
        <v>0</v>
      </c>
      <c r="J1653" s="76">
        <f>APENs_summary!R1548</f>
        <v>0</v>
      </c>
    </row>
    <row r="1654" spans="1:10" x14ac:dyDescent="0.2">
      <c r="A1654" s="13" t="s">
        <v>147</v>
      </c>
      <c r="B1654" s="272" t="s">
        <v>493</v>
      </c>
      <c r="C1654" s="272" t="str">
        <f>APENs_summary!C1549</f>
        <v>08045</v>
      </c>
      <c r="D1654" s="272" t="str">
        <f>APENs_summary!J1549</f>
        <v>31000302</v>
      </c>
      <c r="E1654" s="272" t="str">
        <f>APENs_summary!K1549</f>
        <v>Glycol Dehydrator</v>
      </c>
      <c r="F1654" s="76">
        <f>APENs_summary!N1549</f>
        <v>0</v>
      </c>
      <c r="G1654" s="76">
        <f>APENs_summary!O1549</f>
        <v>16.799999</v>
      </c>
      <c r="H1654" s="76">
        <f>APENs_summary!P1549</f>
        <v>0</v>
      </c>
      <c r="I1654" s="76">
        <f>APENs_summary!Q1549</f>
        <v>0</v>
      </c>
      <c r="J1654" s="76">
        <f>APENs_summary!R1549</f>
        <v>0</v>
      </c>
    </row>
    <row r="1655" spans="1:10" x14ac:dyDescent="0.2">
      <c r="A1655" s="13" t="s">
        <v>147</v>
      </c>
      <c r="B1655" s="272" t="s">
        <v>493</v>
      </c>
      <c r="C1655" s="272" t="str">
        <f>APENs_summary!C1550</f>
        <v>08045</v>
      </c>
      <c r="D1655" s="272" t="str">
        <f>APENs_summary!J1550</f>
        <v>40400311</v>
      </c>
      <c r="E1655" s="272" t="str">
        <f>APENs_summary!K1550</f>
        <v>Condensate Tanks</v>
      </c>
      <c r="F1655" s="76">
        <f>APENs_summary!N1550</f>
        <v>0</v>
      </c>
      <c r="G1655" s="76">
        <f>APENs_summary!O1550</f>
        <v>9.4716229205813853</v>
      </c>
      <c r="H1655" s="76">
        <f>APENs_summary!P1550</f>
        <v>0</v>
      </c>
      <c r="I1655" s="76">
        <f>APENs_summary!Q1550</f>
        <v>0</v>
      </c>
      <c r="J1655" s="76">
        <f>APENs_summary!R1550</f>
        <v>0</v>
      </c>
    </row>
    <row r="1656" spans="1:10" x14ac:dyDescent="0.2">
      <c r="A1656" s="13" t="s">
        <v>147</v>
      </c>
      <c r="B1656" s="272" t="s">
        <v>493</v>
      </c>
      <c r="C1656" s="272" t="str">
        <f>APENs_summary!C1551</f>
        <v>08045</v>
      </c>
      <c r="D1656" s="272" t="str">
        <f>APENs_summary!J1551</f>
        <v>40400311</v>
      </c>
      <c r="E1656" s="272" t="str">
        <f>APENs_summary!K1551</f>
        <v>Condensate Tanks</v>
      </c>
      <c r="F1656" s="76">
        <f>APENs_summary!N1551</f>
        <v>0</v>
      </c>
      <c r="G1656" s="76">
        <f>APENs_summary!O1551</f>
        <v>10.073776776516308</v>
      </c>
      <c r="H1656" s="76">
        <f>APENs_summary!P1551</f>
        <v>0</v>
      </c>
      <c r="I1656" s="76">
        <f>APENs_summary!Q1551</f>
        <v>0</v>
      </c>
      <c r="J1656" s="76">
        <f>APENs_summary!R1551</f>
        <v>0</v>
      </c>
    </row>
    <row r="1657" spans="1:10" x14ac:dyDescent="0.2">
      <c r="A1657" s="13" t="s">
        <v>147</v>
      </c>
      <c r="B1657" s="272" t="s">
        <v>493</v>
      </c>
      <c r="C1657" s="272" t="str">
        <f>APENs_summary!C1552</f>
        <v>08045</v>
      </c>
      <c r="D1657" s="272" t="str">
        <f>APENs_summary!J1552</f>
        <v>40400311</v>
      </c>
      <c r="E1657" s="272" t="str">
        <f>APENs_summary!K1552</f>
        <v>Condensate Tanks</v>
      </c>
      <c r="F1657" s="76">
        <f>APENs_summary!N1552</f>
        <v>0</v>
      </c>
      <c r="G1657" s="76">
        <f>APENs_summary!O1552</f>
        <v>3.8737660210540188</v>
      </c>
      <c r="H1657" s="76">
        <f>APENs_summary!P1552</f>
        <v>0</v>
      </c>
      <c r="I1657" s="76">
        <f>APENs_summary!Q1552</f>
        <v>0</v>
      </c>
      <c r="J1657" s="76">
        <f>APENs_summary!R1552</f>
        <v>0</v>
      </c>
    </row>
    <row r="1658" spans="1:10" x14ac:dyDescent="0.2">
      <c r="A1658" s="13" t="s">
        <v>147</v>
      </c>
      <c r="B1658" s="272" t="s">
        <v>493</v>
      </c>
      <c r="C1658" s="272" t="str">
        <f>APENs_summary!C1553</f>
        <v>08045</v>
      </c>
      <c r="D1658" s="272" t="str">
        <f>APENs_summary!J1553</f>
        <v>40400311</v>
      </c>
      <c r="E1658" s="272" t="str">
        <f>APENs_summary!K1553</f>
        <v>Condensate Tanks</v>
      </c>
      <c r="F1658" s="76">
        <f>APENs_summary!N1553</f>
        <v>0</v>
      </c>
      <c r="G1658" s="76">
        <f>APENs_summary!O1553</f>
        <v>5.2023826347972975</v>
      </c>
      <c r="H1658" s="76">
        <f>APENs_summary!P1553</f>
        <v>0</v>
      </c>
      <c r="I1658" s="76">
        <f>APENs_summary!Q1553</f>
        <v>0</v>
      </c>
      <c r="J1658" s="76">
        <f>APENs_summary!R1553</f>
        <v>0</v>
      </c>
    </row>
    <row r="1659" spans="1:10" x14ac:dyDescent="0.2">
      <c r="A1659" s="13" t="s">
        <v>147</v>
      </c>
      <c r="B1659" s="272" t="s">
        <v>493</v>
      </c>
      <c r="C1659" s="272" t="str">
        <f>APENs_summary!C1554</f>
        <v>08045</v>
      </c>
      <c r="D1659" s="272" t="str">
        <f>APENs_summary!J1554</f>
        <v>40400311</v>
      </c>
      <c r="E1659" s="272" t="str">
        <f>APENs_summary!K1554</f>
        <v>Condensate Tanks</v>
      </c>
      <c r="F1659" s="76">
        <f>APENs_summary!N1554</f>
        <v>0</v>
      </c>
      <c r="G1659" s="76">
        <f>APENs_summary!O1554</f>
        <v>4.1963521368459284</v>
      </c>
      <c r="H1659" s="76">
        <f>APENs_summary!P1554</f>
        <v>0</v>
      </c>
      <c r="I1659" s="76">
        <f>APENs_summary!Q1554</f>
        <v>0</v>
      </c>
      <c r="J1659" s="76">
        <f>APENs_summary!R1554</f>
        <v>0</v>
      </c>
    </row>
    <row r="1660" spans="1:10" x14ac:dyDescent="0.2">
      <c r="A1660" s="13" t="s">
        <v>147</v>
      </c>
      <c r="B1660" s="272" t="s">
        <v>493</v>
      </c>
      <c r="C1660" s="272" t="str">
        <f>APENs_summary!C1555</f>
        <v>08045</v>
      </c>
      <c r="D1660" s="272" t="str">
        <f>APENs_summary!J1555</f>
        <v>40400311</v>
      </c>
      <c r="E1660" s="272" t="str">
        <f>APENs_summary!K1555</f>
        <v>Condensate Tanks</v>
      </c>
      <c r="F1660" s="76">
        <f>APENs_summary!N1555</f>
        <v>0</v>
      </c>
      <c r="G1660" s="76">
        <f>APENs_summary!O1555</f>
        <v>2.6817842653358199</v>
      </c>
      <c r="H1660" s="76">
        <f>APENs_summary!P1555</f>
        <v>0</v>
      </c>
      <c r="I1660" s="76">
        <f>APENs_summary!Q1555</f>
        <v>0</v>
      </c>
      <c r="J1660" s="76">
        <f>APENs_summary!R1555</f>
        <v>0</v>
      </c>
    </row>
    <row r="1661" spans="1:10" x14ac:dyDescent="0.2">
      <c r="A1661" s="13" t="s">
        <v>147</v>
      </c>
      <c r="B1661" s="272" t="s">
        <v>493</v>
      </c>
      <c r="C1661" s="272" t="str">
        <f>APENs_summary!C1556</f>
        <v>08045</v>
      </c>
      <c r="D1661" s="272" t="str">
        <f>APENs_summary!J1556</f>
        <v>40400311</v>
      </c>
      <c r="E1661" s="272" t="str">
        <f>APENs_summary!K1556</f>
        <v>Condensate Tanks</v>
      </c>
      <c r="F1661" s="76">
        <f>APENs_summary!N1556</f>
        <v>0</v>
      </c>
      <c r="G1661" s="76">
        <f>APENs_summary!O1556</f>
        <v>2.2799720641272971</v>
      </c>
      <c r="H1661" s="76">
        <f>APENs_summary!P1556</f>
        <v>0</v>
      </c>
      <c r="I1661" s="76">
        <f>APENs_summary!Q1556</f>
        <v>0</v>
      </c>
      <c r="J1661" s="76">
        <f>APENs_summary!R1556</f>
        <v>0</v>
      </c>
    </row>
    <row r="1662" spans="1:10" x14ac:dyDescent="0.2">
      <c r="A1662" s="13" t="s">
        <v>147</v>
      </c>
      <c r="B1662" s="272" t="s">
        <v>493</v>
      </c>
      <c r="C1662" s="272" t="str">
        <f>APENs_summary!C1557</f>
        <v>08045</v>
      </c>
      <c r="D1662" s="272" t="str">
        <f>APENs_summary!J1557</f>
        <v>40400311</v>
      </c>
      <c r="E1662" s="272" t="str">
        <f>APENs_summary!K1557</f>
        <v>Condensate Tanks</v>
      </c>
      <c r="F1662" s="76">
        <f>APENs_summary!N1557</f>
        <v>0</v>
      </c>
      <c r="G1662" s="76">
        <f>APENs_summary!O1557</f>
        <v>2.2663034389217116</v>
      </c>
      <c r="H1662" s="76">
        <f>APENs_summary!P1557</f>
        <v>0</v>
      </c>
      <c r="I1662" s="76">
        <f>APENs_summary!Q1557</f>
        <v>0</v>
      </c>
      <c r="J1662" s="76">
        <f>APENs_summary!R1557</f>
        <v>0</v>
      </c>
    </row>
    <row r="1663" spans="1:10" x14ac:dyDescent="0.2">
      <c r="A1663" s="13" t="s">
        <v>147</v>
      </c>
      <c r="B1663" s="272" t="s">
        <v>493</v>
      </c>
      <c r="C1663" s="272" t="str">
        <f>APENs_summary!C1558</f>
        <v>08045</v>
      </c>
      <c r="D1663" s="272" t="str">
        <f>APENs_summary!J1558</f>
        <v>31000304</v>
      </c>
      <c r="E1663" s="272" t="str">
        <f>APENs_summary!K1558</f>
        <v>Glycol Dehydrator</v>
      </c>
      <c r="F1663" s="76">
        <f>APENs_summary!N1558</f>
        <v>0</v>
      </c>
      <c r="G1663" s="76">
        <f>APENs_summary!O1558</f>
        <v>3.6</v>
      </c>
      <c r="H1663" s="76">
        <f>APENs_summary!P1558</f>
        <v>0</v>
      </c>
      <c r="I1663" s="76">
        <f>APENs_summary!Q1558</f>
        <v>0</v>
      </c>
      <c r="J1663" s="76">
        <f>APENs_summary!R1558</f>
        <v>0</v>
      </c>
    </row>
    <row r="1664" spans="1:10" x14ac:dyDescent="0.2">
      <c r="A1664" s="13" t="s">
        <v>147</v>
      </c>
      <c r="B1664" s="272" t="s">
        <v>493</v>
      </c>
      <c r="C1664" s="272" t="str">
        <f>APENs_summary!C1559</f>
        <v>08045</v>
      </c>
      <c r="D1664" s="272" t="str">
        <f>APENs_summary!J1559</f>
        <v>40400311</v>
      </c>
      <c r="E1664" s="272" t="str">
        <f>APENs_summary!K1559</f>
        <v>Condensate Tanks</v>
      </c>
      <c r="F1664" s="76">
        <f>APENs_summary!N1559</f>
        <v>0</v>
      </c>
      <c r="G1664" s="76">
        <f>APENs_summary!O1559</f>
        <v>2.2581022637983605</v>
      </c>
      <c r="H1664" s="76">
        <f>APENs_summary!P1559</f>
        <v>0</v>
      </c>
      <c r="I1664" s="76">
        <f>APENs_summary!Q1559</f>
        <v>0</v>
      </c>
      <c r="J1664" s="76">
        <f>APENs_summary!R1559</f>
        <v>0</v>
      </c>
    </row>
    <row r="1665" spans="1:10" x14ac:dyDescent="0.2">
      <c r="A1665" s="13" t="s">
        <v>147</v>
      </c>
      <c r="B1665" s="272" t="s">
        <v>493</v>
      </c>
      <c r="C1665" s="272" t="str">
        <f>APENs_summary!C1560</f>
        <v>08045</v>
      </c>
      <c r="D1665" s="272" t="str">
        <f>APENs_summary!J1560</f>
        <v>40400311</v>
      </c>
      <c r="E1665" s="272" t="str">
        <f>APENs_summary!K1560</f>
        <v>Condensate Tanks</v>
      </c>
      <c r="F1665" s="76">
        <f>APENs_summary!N1560</f>
        <v>0</v>
      </c>
      <c r="G1665" s="76">
        <f>APENs_summary!O1560</f>
        <v>2.1870237724942929</v>
      </c>
      <c r="H1665" s="76">
        <f>APENs_summary!P1560</f>
        <v>0</v>
      </c>
      <c r="I1665" s="76">
        <f>APENs_summary!Q1560</f>
        <v>0</v>
      </c>
      <c r="J1665" s="76">
        <f>APENs_summary!R1560</f>
        <v>0</v>
      </c>
    </row>
    <row r="1666" spans="1:10" x14ac:dyDescent="0.2">
      <c r="A1666" s="13" t="s">
        <v>147</v>
      </c>
      <c r="B1666" s="272" t="s">
        <v>493</v>
      </c>
      <c r="C1666" s="272" t="str">
        <f>APENs_summary!C1561</f>
        <v>08045</v>
      </c>
      <c r="D1666" s="272" t="str">
        <f>APENs_summary!J1561</f>
        <v>40400311</v>
      </c>
      <c r="E1666" s="272" t="str">
        <f>APENs_summary!K1561</f>
        <v>Condensate Tanks</v>
      </c>
      <c r="F1666" s="76">
        <f>APENs_summary!N1561</f>
        <v>0</v>
      </c>
      <c r="G1666" s="76">
        <f>APENs_summary!O1561</f>
        <v>2.3810745108129456</v>
      </c>
      <c r="H1666" s="76">
        <f>APENs_summary!P1561</f>
        <v>0</v>
      </c>
      <c r="I1666" s="76">
        <f>APENs_summary!Q1561</f>
        <v>0</v>
      </c>
      <c r="J1666" s="76">
        <f>APENs_summary!R1561</f>
        <v>0</v>
      </c>
    </row>
    <row r="1667" spans="1:10" x14ac:dyDescent="0.2">
      <c r="A1667" s="13" t="s">
        <v>147</v>
      </c>
      <c r="B1667" s="272" t="s">
        <v>493</v>
      </c>
      <c r="C1667" s="272" t="str">
        <f>APENs_summary!C1562</f>
        <v>08045</v>
      </c>
      <c r="D1667" s="272" t="str">
        <f>APENs_summary!J1562</f>
        <v>40400311</v>
      </c>
      <c r="E1667" s="272" t="str">
        <f>APENs_summary!K1562</f>
        <v>Condensate Tanks</v>
      </c>
      <c r="F1667" s="76">
        <f>APENs_summary!N1562</f>
        <v>0</v>
      </c>
      <c r="G1667" s="76">
        <f>APENs_summary!O1562</f>
        <v>2.017529539474987</v>
      </c>
      <c r="H1667" s="76">
        <f>APENs_summary!P1562</f>
        <v>0</v>
      </c>
      <c r="I1667" s="76">
        <f>APENs_summary!Q1562</f>
        <v>0</v>
      </c>
      <c r="J1667" s="76">
        <f>APENs_summary!R1562</f>
        <v>0</v>
      </c>
    </row>
    <row r="1668" spans="1:10" x14ac:dyDescent="0.2">
      <c r="A1668" s="13" t="s">
        <v>147</v>
      </c>
      <c r="B1668" s="272" t="s">
        <v>493</v>
      </c>
      <c r="C1668" s="272" t="str">
        <f>APENs_summary!C1563</f>
        <v>08045</v>
      </c>
      <c r="D1668" s="272" t="str">
        <f>APENs_summary!J1563</f>
        <v>40400311</v>
      </c>
      <c r="E1668" s="272" t="str">
        <f>APENs_summary!K1563</f>
        <v>Condensate Tanks</v>
      </c>
      <c r="F1668" s="76">
        <f>APENs_summary!N1563</f>
        <v>0</v>
      </c>
      <c r="G1668" s="76">
        <f>APENs_summary!O1563</f>
        <v>6.7934428666829021</v>
      </c>
      <c r="H1668" s="76">
        <f>APENs_summary!P1563</f>
        <v>0</v>
      </c>
      <c r="I1668" s="76">
        <f>APENs_summary!Q1563</f>
        <v>0</v>
      </c>
      <c r="J1668" s="76">
        <f>APENs_summary!R1563</f>
        <v>0</v>
      </c>
    </row>
    <row r="1669" spans="1:10" x14ac:dyDescent="0.2">
      <c r="A1669" s="13" t="s">
        <v>147</v>
      </c>
      <c r="B1669" s="272" t="s">
        <v>493</v>
      </c>
      <c r="C1669" s="272" t="str">
        <f>APENs_summary!C1564</f>
        <v>08045</v>
      </c>
      <c r="D1669" s="272" t="str">
        <f>APENs_summary!J1564</f>
        <v>31000227</v>
      </c>
      <c r="E1669" s="272" t="str">
        <f>APENs_summary!K1564</f>
        <v>Glycol Dehydrator</v>
      </c>
      <c r="F1669" s="76">
        <f>APENs_summary!N1564</f>
        <v>0</v>
      </c>
      <c r="G1669" s="76">
        <f>APENs_summary!O1564</f>
        <v>2.8012570000000001</v>
      </c>
      <c r="H1669" s="76">
        <f>APENs_summary!P1564</f>
        <v>0</v>
      </c>
      <c r="I1669" s="76">
        <f>APENs_summary!Q1564</f>
        <v>0</v>
      </c>
      <c r="J1669" s="76">
        <f>APENs_summary!R1564</f>
        <v>0</v>
      </c>
    </row>
    <row r="1670" spans="1:10" x14ac:dyDescent="0.2">
      <c r="A1670" s="13" t="s">
        <v>147</v>
      </c>
      <c r="B1670" s="272" t="s">
        <v>493</v>
      </c>
      <c r="C1670" s="272" t="str">
        <f>APENs_summary!C1565</f>
        <v>08045</v>
      </c>
      <c r="D1670" s="272" t="str">
        <f>APENs_summary!J1565</f>
        <v>40400311</v>
      </c>
      <c r="E1670" s="272" t="str">
        <f>APENs_summary!K1565</f>
        <v>Condensate Tanks</v>
      </c>
      <c r="F1670" s="76">
        <f>APENs_summary!N1565</f>
        <v>0</v>
      </c>
      <c r="G1670" s="76">
        <f>APENs_summary!O1565</f>
        <v>4.354823990499451</v>
      </c>
      <c r="H1670" s="76">
        <f>APENs_summary!P1565</f>
        <v>0</v>
      </c>
      <c r="I1670" s="76">
        <f>APENs_summary!Q1565</f>
        <v>0</v>
      </c>
      <c r="J1670" s="76">
        <f>APENs_summary!R1565</f>
        <v>0</v>
      </c>
    </row>
    <row r="1671" spans="1:10" x14ac:dyDescent="0.2">
      <c r="A1671" s="13" t="s">
        <v>147</v>
      </c>
      <c r="B1671" s="272" t="s">
        <v>493</v>
      </c>
      <c r="C1671" s="272" t="str">
        <f>APENs_summary!C1566</f>
        <v>08045</v>
      </c>
      <c r="D1671" s="272" t="str">
        <f>APENs_summary!J1566</f>
        <v>31000227</v>
      </c>
      <c r="E1671" s="272" t="str">
        <f>APENs_summary!K1566</f>
        <v>Glycol Dehydrator</v>
      </c>
      <c r="F1671" s="76">
        <f>APENs_summary!N1566</f>
        <v>0</v>
      </c>
      <c r="G1671" s="76">
        <f>APENs_summary!O1566</f>
        <v>2.4624299999999999</v>
      </c>
      <c r="H1671" s="76">
        <f>APENs_summary!P1566</f>
        <v>0</v>
      </c>
      <c r="I1671" s="76">
        <f>APENs_summary!Q1566</f>
        <v>0</v>
      </c>
      <c r="J1671" s="76">
        <f>APENs_summary!R1566</f>
        <v>0</v>
      </c>
    </row>
    <row r="1672" spans="1:10" x14ac:dyDescent="0.2">
      <c r="A1672" s="13" t="s">
        <v>147</v>
      </c>
      <c r="B1672" s="272" t="s">
        <v>493</v>
      </c>
      <c r="C1672" s="272" t="str">
        <f>APENs_summary!C1567</f>
        <v>08045</v>
      </c>
      <c r="D1672" s="272" t="str">
        <f>APENs_summary!J1567</f>
        <v>31000227</v>
      </c>
      <c r="E1672" s="272" t="str">
        <f>APENs_summary!K1567</f>
        <v>Glycol Dehydrator</v>
      </c>
      <c r="F1672" s="76">
        <f>APENs_summary!N1567</f>
        <v>0</v>
      </c>
      <c r="G1672" s="76">
        <f>APENs_summary!O1567</f>
        <v>2.5</v>
      </c>
      <c r="H1672" s="76">
        <f>APENs_summary!P1567</f>
        <v>0</v>
      </c>
      <c r="I1672" s="76">
        <f>APENs_summary!Q1567</f>
        <v>0</v>
      </c>
      <c r="J1672" s="76">
        <f>APENs_summary!R1567</f>
        <v>0</v>
      </c>
    </row>
    <row r="1673" spans="1:10" x14ac:dyDescent="0.2">
      <c r="A1673" s="13" t="s">
        <v>147</v>
      </c>
      <c r="B1673" s="272" t="s">
        <v>493</v>
      </c>
      <c r="C1673" s="272" t="str">
        <f>APENs_summary!C1568</f>
        <v>08045</v>
      </c>
      <c r="D1673" s="272" t="str">
        <f>APENs_summary!J1568</f>
        <v>31000228</v>
      </c>
      <c r="E1673" s="272" t="str">
        <f>APENs_summary!K1568</f>
        <v>Glycol Dehydrator</v>
      </c>
      <c r="F1673" s="76">
        <f>APENs_summary!N1568</f>
        <v>0</v>
      </c>
      <c r="G1673" s="76">
        <f>APENs_summary!O1568</f>
        <v>2.2999999999999998</v>
      </c>
      <c r="H1673" s="76">
        <f>APENs_summary!P1568</f>
        <v>0</v>
      </c>
      <c r="I1673" s="76">
        <f>APENs_summary!Q1568</f>
        <v>0</v>
      </c>
      <c r="J1673" s="76">
        <f>APENs_summary!R1568</f>
        <v>0</v>
      </c>
    </row>
    <row r="1674" spans="1:10" x14ac:dyDescent="0.2">
      <c r="A1674" s="13" t="s">
        <v>147</v>
      </c>
      <c r="B1674" s="272" t="s">
        <v>493</v>
      </c>
      <c r="C1674" s="272" t="str">
        <f>APENs_summary!C1569</f>
        <v>08045</v>
      </c>
      <c r="D1674" s="272" t="str">
        <f>APENs_summary!J1569</f>
        <v>40400311</v>
      </c>
      <c r="E1674" s="272" t="str">
        <f>APENs_summary!K1569</f>
        <v>Condensate Tanks</v>
      </c>
      <c r="F1674" s="76">
        <f>APENs_summary!N1569</f>
        <v>0</v>
      </c>
      <c r="G1674" s="76">
        <f>APENs_summary!O1569</f>
        <v>11.708544351104297</v>
      </c>
      <c r="H1674" s="76">
        <f>APENs_summary!P1569</f>
        <v>0</v>
      </c>
      <c r="I1674" s="76">
        <f>APENs_summary!Q1569</f>
        <v>0</v>
      </c>
      <c r="J1674" s="76">
        <f>APENs_summary!R1569</f>
        <v>0</v>
      </c>
    </row>
    <row r="1675" spans="1:10" x14ac:dyDescent="0.2">
      <c r="A1675" s="13" t="s">
        <v>147</v>
      </c>
      <c r="B1675" s="272" t="s">
        <v>493</v>
      </c>
      <c r="C1675" s="272" t="str">
        <f>APENs_summary!C1570</f>
        <v>08045</v>
      </c>
      <c r="D1675" s="272" t="str">
        <f>APENs_summary!J1570</f>
        <v>40400311</v>
      </c>
      <c r="E1675" s="272" t="str">
        <f>APENs_summary!K1570</f>
        <v>Condensate Tanks</v>
      </c>
      <c r="F1675" s="76">
        <f>APENs_summary!N1570</f>
        <v>0</v>
      </c>
      <c r="G1675" s="76">
        <f>APENs_summary!O1570</f>
        <v>3.556576278493274</v>
      </c>
      <c r="H1675" s="76">
        <f>APENs_summary!P1570</f>
        <v>0</v>
      </c>
      <c r="I1675" s="76">
        <f>APENs_summary!Q1570</f>
        <v>0</v>
      </c>
      <c r="J1675" s="76">
        <f>APENs_summary!R1570</f>
        <v>0</v>
      </c>
    </row>
    <row r="1676" spans="1:10" x14ac:dyDescent="0.2">
      <c r="A1676" s="13" t="s">
        <v>147</v>
      </c>
      <c r="B1676" s="272" t="s">
        <v>493</v>
      </c>
      <c r="C1676" s="272" t="str">
        <f>APENs_summary!C1571</f>
        <v>08045</v>
      </c>
      <c r="D1676" s="272" t="str">
        <f>APENs_summary!J1571</f>
        <v>31000301</v>
      </c>
      <c r="E1676" s="272" t="str">
        <f>APENs_summary!K1571</f>
        <v>Glycol Dehydrator</v>
      </c>
      <c r="F1676" s="76">
        <f>APENs_summary!N1571</f>
        <v>0</v>
      </c>
      <c r="G1676" s="76">
        <f>APENs_summary!O1571</f>
        <v>2.2000000000000002</v>
      </c>
      <c r="H1676" s="76">
        <f>APENs_summary!P1571</f>
        <v>0</v>
      </c>
      <c r="I1676" s="76">
        <f>APENs_summary!Q1571</f>
        <v>0</v>
      </c>
      <c r="J1676" s="76">
        <f>APENs_summary!R1571</f>
        <v>0</v>
      </c>
    </row>
    <row r="1677" spans="1:10" x14ac:dyDescent="0.2">
      <c r="A1677" s="13" t="s">
        <v>147</v>
      </c>
      <c r="B1677" s="272" t="s">
        <v>493</v>
      </c>
      <c r="C1677" s="272" t="str">
        <f>APENs_summary!C1572</f>
        <v>08045</v>
      </c>
      <c r="D1677" s="272" t="str">
        <f>APENs_summary!J1572</f>
        <v>31000304</v>
      </c>
      <c r="E1677" s="272" t="str">
        <f>APENs_summary!K1572</f>
        <v>Glycol Dehydrator</v>
      </c>
      <c r="F1677" s="76">
        <f>APENs_summary!N1572</f>
        <v>0</v>
      </c>
      <c r="G1677" s="76">
        <f>APENs_summary!O1572</f>
        <v>3.5</v>
      </c>
      <c r="H1677" s="76">
        <f>APENs_summary!P1572</f>
        <v>0</v>
      </c>
      <c r="I1677" s="76">
        <f>APENs_summary!Q1572</f>
        <v>0</v>
      </c>
      <c r="J1677" s="76">
        <f>APENs_summary!R1572</f>
        <v>0</v>
      </c>
    </row>
    <row r="1678" spans="1:10" x14ac:dyDescent="0.2">
      <c r="A1678" s="13" t="s">
        <v>147</v>
      </c>
      <c r="B1678" s="272" t="s">
        <v>493</v>
      </c>
      <c r="C1678" s="272" t="str">
        <f>APENs_summary!C1573</f>
        <v>08045</v>
      </c>
      <c r="D1678" s="272" t="str">
        <f>APENs_summary!J1573</f>
        <v>31000301</v>
      </c>
      <c r="E1678" s="272" t="str">
        <f>APENs_summary!K1573</f>
        <v>Glycol Dehydrator</v>
      </c>
      <c r="F1678" s="76">
        <f>APENs_summary!N1573</f>
        <v>0</v>
      </c>
      <c r="G1678" s="76">
        <f>APENs_summary!O1573</f>
        <v>2.1999819999999999</v>
      </c>
      <c r="H1678" s="76">
        <f>APENs_summary!P1573</f>
        <v>0</v>
      </c>
      <c r="I1678" s="76">
        <f>APENs_summary!Q1573</f>
        <v>0</v>
      </c>
      <c r="J1678" s="76">
        <f>APENs_summary!R1573</f>
        <v>0</v>
      </c>
    </row>
    <row r="1679" spans="1:10" x14ac:dyDescent="0.2">
      <c r="A1679" s="13" t="s">
        <v>147</v>
      </c>
      <c r="B1679" s="272" t="s">
        <v>493</v>
      </c>
      <c r="C1679" s="272" t="str">
        <f>APENs_summary!C1574</f>
        <v>08045</v>
      </c>
      <c r="D1679" s="272" t="str">
        <f>APENs_summary!J1574</f>
        <v>31000304</v>
      </c>
      <c r="E1679" s="272" t="str">
        <f>APENs_summary!K1574</f>
        <v>Glycol Dehydrator</v>
      </c>
      <c r="F1679" s="76">
        <f>APENs_summary!N1574</f>
        <v>0</v>
      </c>
      <c r="G1679" s="76">
        <f>APENs_summary!O1574</f>
        <v>2.12</v>
      </c>
      <c r="H1679" s="76">
        <f>APENs_summary!P1574</f>
        <v>0</v>
      </c>
      <c r="I1679" s="76">
        <f>APENs_summary!Q1574</f>
        <v>0</v>
      </c>
      <c r="J1679" s="76">
        <f>APENs_summary!R1574</f>
        <v>0</v>
      </c>
    </row>
    <row r="1680" spans="1:10" x14ac:dyDescent="0.2">
      <c r="A1680" s="13" t="s">
        <v>147</v>
      </c>
      <c r="B1680" s="272" t="s">
        <v>493</v>
      </c>
      <c r="C1680" s="272" t="str">
        <f>APENs_summary!C1575</f>
        <v>08045</v>
      </c>
      <c r="D1680" s="272" t="str">
        <f>APENs_summary!J1575</f>
        <v>31000302</v>
      </c>
      <c r="E1680" s="272" t="str">
        <f>APENs_summary!K1575</f>
        <v>Glycol Dehydrator</v>
      </c>
      <c r="F1680" s="76">
        <f>APENs_summary!N1575</f>
        <v>0</v>
      </c>
      <c r="G1680" s="76">
        <f>APENs_summary!O1575</f>
        <v>2.0331830000000002</v>
      </c>
      <c r="H1680" s="76">
        <f>APENs_summary!P1575</f>
        <v>0</v>
      </c>
      <c r="I1680" s="76">
        <f>APENs_summary!Q1575</f>
        <v>0</v>
      </c>
      <c r="J1680" s="76">
        <f>APENs_summary!R1575</f>
        <v>0</v>
      </c>
    </row>
    <row r="1681" spans="1:10" x14ac:dyDescent="0.2">
      <c r="A1681" s="13" t="s">
        <v>147</v>
      </c>
      <c r="B1681" s="272" t="s">
        <v>493</v>
      </c>
      <c r="C1681" s="272" t="str">
        <f>APENs_summary!C1576</f>
        <v>08045</v>
      </c>
      <c r="D1681" s="272" t="str">
        <f>APENs_summary!J1576</f>
        <v>31000304</v>
      </c>
      <c r="E1681" s="272" t="str">
        <f>APENs_summary!K1576</f>
        <v>Glycol Dehydrator</v>
      </c>
      <c r="F1681" s="76">
        <f>APENs_summary!N1576</f>
        <v>0</v>
      </c>
      <c r="G1681" s="76">
        <f>APENs_summary!O1576</f>
        <v>1.85182</v>
      </c>
      <c r="H1681" s="76">
        <f>APENs_summary!P1576</f>
        <v>0</v>
      </c>
      <c r="I1681" s="76">
        <f>APENs_summary!Q1576</f>
        <v>0</v>
      </c>
      <c r="J1681" s="76">
        <f>APENs_summary!R1576</f>
        <v>0</v>
      </c>
    </row>
    <row r="1682" spans="1:10" x14ac:dyDescent="0.2">
      <c r="A1682" s="13" t="s">
        <v>147</v>
      </c>
      <c r="B1682" s="272" t="s">
        <v>493</v>
      </c>
      <c r="C1682" s="272" t="str">
        <f>APENs_summary!C1577</f>
        <v>08045</v>
      </c>
      <c r="D1682" s="272" t="str">
        <f>APENs_summary!J1577</f>
        <v>31000304</v>
      </c>
      <c r="E1682" s="272" t="str">
        <f>APENs_summary!K1577</f>
        <v>Glycol Dehydrator</v>
      </c>
      <c r="F1682" s="76">
        <f>APENs_summary!N1577</f>
        <v>0</v>
      </c>
      <c r="G1682" s="76">
        <f>APENs_summary!O1577</f>
        <v>3.5</v>
      </c>
      <c r="H1682" s="76">
        <f>APENs_summary!P1577</f>
        <v>0</v>
      </c>
      <c r="I1682" s="76">
        <f>APENs_summary!Q1577</f>
        <v>0</v>
      </c>
      <c r="J1682" s="76">
        <f>APENs_summary!R1577</f>
        <v>0</v>
      </c>
    </row>
    <row r="1683" spans="1:10" x14ac:dyDescent="0.2">
      <c r="A1683" s="13" t="s">
        <v>147</v>
      </c>
      <c r="B1683" s="272" t="s">
        <v>493</v>
      </c>
      <c r="C1683" s="272" t="str">
        <f>APENs_summary!C1578</f>
        <v>08045</v>
      </c>
      <c r="D1683" s="272" t="str">
        <f>APENs_summary!J1578</f>
        <v>31000301</v>
      </c>
      <c r="E1683" s="272" t="str">
        <f>APENs_summary!K1578</f>
        <v>Glycol Dehydrator</v>
      </c>
      <c r="F1683" s="76">
        <f>APENs_summary!N1578</f>
        <v>0</v>
      </c>
      <c r="G1683" s="76">
        <f>APENs_summary!O1578</f>
        <v>2.1000019999999999</v>
      </c>
      <c r="H1683" s="76">
        <f>APENs_summary!P1578</f>
        <v>0</v>
      </c>
      <c r="I1683" s="76">
        <f>APENs_summary!Q1578</f>
        <v>0</v>
      </c>
      <c r="J1683" s="76">
        <f>APENs_summary!R1578</f>
        <v>0</v>
      </c>
    </row>
    <row r="1684" spans="1:10" x14ac:dyDescent="0.2">
      <c r="A1684" s="13" t="s">
        <v>147</v>
      </c>
      <c r="B1684" s="272" t="s">
        <v>493</v>
      </c>
      <c r="C1684" s="272" t="str">
        <f>APENs_summary!C1579</f>
        <v>08045</v>
      </c>
      <c r="D1684" s="272" t="str">
        <f>APENs_summary!J1579</f>
        <v>31000302</v>
      </c>
      <c r="E1684" s="272" t="str">
        <f>APENs_summary!K1579</f>
        <v>Glycol Dehydrator</v>
      </c>
      <c r="F1684" s="76">
        <f>APENs_summary!N1579</f>
        <v>0</v>
      </c>
      <c r="G1684" s="76">
        <f>APENs_summary!O1579</f>
        <v>2.1</v>
      </c>
      <c r="H1684" s="76">
        <f>APENs_summary!P1579</f>
        <v>0</v>
      </c>
      <c r="I1684" s="76">
        <f>APENs_summary!Q1579</f>
        <v>0</v>
      </c>
      <c r="J1684" s="76">
        <f>APENs_summary!R1579</f>
        <v>0</v>
      </c>
    </row>
    <row r="1685" spans="1:10" x14ac:dyDescent="0.2">
      <c r="A1685" s="13" t="s">
        <v>147</v>
      </c>
      <c r="B1685" s="272" t="s">
        <v>493</v>
      </c>
      <c r="C1685" s="272" t="str">
        <f>APENs_summary!C1580</f>
        <v>08045</v>
      </c>
      <c r="D1685" s="272" t="str">
        <f>APENs_summary!J1580</f>
        <v>31000304</v>
      </c>
      <c r="E1685" s="272" t="str">
        <f>APENs_summary!K1580</f>
        <v>Glycol Dehydrator</v>
      </c>
      <c r="F1685" s="76">
        <f>APENs_summary!N1580</f>
        <v>0</v>
      </c>
      <c r="G1685" s="76">
        <f>APENs_summary!O1580</f>
        <v>3.5</v>
      </c>
      <c r="H1685" s="76">
        <f>APENs_summary!P1580</f>
        <v>0</v>
      </c>
      <c r="I1685" s="76">
        <f>APENs_summary!Q1580</f>
        <v>0</v>
      </c>
      <c r="J1685" s="76">
        <f>APENs_summary!R1580</f>
        <v>0</v>
      </c>
    </row>
    <row r="1686" spans="1:10" x14ac:dyDescent="0.2">
      <c r="A1686" s="13" t="s">
        <v>147</v>
      </c>
      <c r="B1686" s="272" t="s">
        <v>493</v>
      </c>
      <c r="C1686" s="272" t="str">
        <f>APENs_summary!C1581</f>
        <v>08045</v>
      </c>
      <c r="D1686" s="272" t="str">
        <f>APENs_summary!J1581</f>
        <v>31000302</v>
      </c>
      <c r="E1686" s="272" t="str">
        <f>APENs_summary!K1581</f>
        <v>Glycol Dehydrator</v>
      </c>
      <c r="F1686" s="76">
        <f>APENs_summary!N1581</f>
        <v>0</v>
      </c>
      <c r="G1686" s="76">
        <f>APENs_summary!O1581</f>
        <v>2.1</v>
      </c>
      <c r="H1686" s="76">
        <f>APENs_summary!P1581</f>
        <v>0</v>
      </c>
      <c r="I1686" s="76">
        <f>APENs_summary!Q1581</f>
        <v>0</v>
      </c>
      <c r="J1686" s="76">
        <f>APENs_summary!R1581</f>
        <v>0</v>
      </c>
    </row>
    <row r="1687" spans="1:10" x14ac:dyDescent="0.2">
      <c r="A1687" s="13" t="s">
        <v>147</v>
      </c>
      <c r="B1687" s="272" t="s">
        <v>493</v>
      </c>
      <c r="C1687" s="272" t="str">
        <f>APENs_summary!C1582</f>
        <v>08045</v>
      </c>
      <c r="D1687" s="272" t="str">
        <f>APENs_summary!J1582</f>
        <v>40400311</v>
      </c>
      <c r="E1687" s="272" t="str">
        <f>APENs_summary!K1582</f>
        <v>Condensate Tanks</v>
      </c>
      <c r="F1687" s="76">
        <f>APENs_summary!N1582</f>
        <v>0</v>
      </c>
      <c r="G1687" s="76">
        <f>APENs_summary!O1582</f>
        <v>2.4604017440560795</v>
      </c>
      <c r="H1687" s="76">
        <f>APENs_summary!P1582</f>
        <v>0</v>
      </c>
      <c r="I1687" s="76">
        <f>APENs_summary!Q1582</f>
        <v>0</v>
      </c>
      <c r="J1687" s="76">
        <f>APENs_summary!R1582</f>
        <v>0</v>
      </c>
    </row>
    <row r="1688" spans="1:10" x14ac:dyDescent="0.2">
      <c r="A1688" s="13" t="s">
        <v>147</v>
      </c>
      <c r="B1688" s="272" t="s">
        <v>493</v>
      </c>
      <c r="C1688" s="272" t="str">
        <f>APENs_summary!C1583</f>
        <v>08045</v>
      </c>
      <c r="D1688" s="272" t="str">
        <f>APENs_summary!J1583</f>
        <v>31000302</v>
      </c>
      <c r="E1688" s="272" t="str">
        <f>APENs_summary!K1583</f>
        <v>Glycol Dehydrator</v>
      </c>
      <c r="F1688" s="76">
        <f>APENs_summary!N1583</f>
        <v>0</v>
      </c>
      <c r="G1688" s="76">
        <f>APENs_summary!O1583</f>
        <v>4.699986</v>
      </c>
      <c r="H1688" s="76">
        <f>APENs_summary!P1583</f>
        <v>0</v>
      </c>
      <c r="I1688" s="76">
        <f>APENs_summary!Q1583</f>
        <v>0</v>
      </c>
      <c r="J1688" s="76">
        <f>APENs_summary!R1583</f>
        <v>0</v>
      </c>
    </row>
    <row r="1689" spans="1:10" x14ac:dyDescent="0.2">
      <c r="A1689" s="13" t="s">
        <v>147</v>
      </c>
      <c r="B1689" s="272" t="s">
        <v>493</v>
      </c>
      <c r="C1689" s="272" t="str">
        <f>APENs_summary!C1584</f>
        <v>08045</v>
      </c>
      <c r="D1689" s="272" t="str">
        <f>APENs_summary!J1584</f>
        <v>40400311</v>
      </c>
      <c r="E1689" s="272" t="str">
        <f>APENs_summary!K1584</f>
        <v>Condensate Tanks</v>
      </c>
      <c r="F1689" s="76">
        <f>APENs_summary!N1584</f>
        <v>0</v>
      </c>
      <c r="G1689" s="76">
        <f>APENs_summary!O1584</f>
        <v>3.4034876761907196</v>
      </c>
      <c r="H1689" s="76">
        <f>APENs_summary!P1584</f>
        <v>0</v>
      </c>
      <c r="I1689" s="76">
        <f>APENs_summary!Q1584</f>
        <v>0</v>
      </c>
      <c r="J1689" s="76">
        <f>APENs_summary!R1584</f>
        <v>0</v>
      </c>
    </row>
    <row r="1690" spans="1:10" x14ac:dyDescent="0.2">
      <c r="A1690" s="13" t="s">
        <v>147</v>
      </c>
      <c r="B1690" s="272" t="s">
        <v>493</v>
      </c>
      <c r="C1690" s="272" t="str">
        <f>APENs_summary!C1585</f>
        <v>08045</v>
      </c>
      <c r="D1690" s="272" t="str">
        <f>APENs_summary!J1585</f>
        <v>31000304</v>
      </c>
      <c r="E1690" s="272" t="str">
        <f>APENs_summary!K1585</f>
        <v>Glycol Dehydrator</v>
      </c>
      <c r="F1690" s="76">
        <f>APENs_summary!N1585</f>
        <v>0</v>
      </c>
      <c r="G1690" s="76">
        <f>APENs_summary!O1585</f>
        <v>2.5152909999999999</v>
      </c>
      <c r="H1690" s="76">
        <f>APENs_summary!P1585</f>
        <v>0</v>
      </c>
      <c r="I1690" s="76">
        <f>APENs_summary!Q1585</f>
        <v>0</v>
      </c>
      <c r="J1690" s="76">
        <f>APENs_summary!R1585</f>
        <v>0</v>
      </c>
    </row>
    <row r="1691" spans="1:10" x14ac:dyDescent="0.2">
      <c r="A1691" s="13" t="s">
        <v>147</v>
      </c>
      <c r="B1691" s="272" t="s">
        <v>493</v>
      </c>
      <c r="C1691" s="272" t="str">
        <f>APENs_summary!C1586</f>
        <v>08045</v>
      </c>
      <c r="D1691" s="272" t="str">
        <f>APENs_summary!J1586</f>
        <v>31000304</v>
      </c>
      <c r="E1691" s="272" t="str">
        <f>APENs_summary!K1586</f>
        <v>Glycol Dehydrator</v>
      </c>
      <c r="F1691" s="76">
        <f>APENs_summary!N1586</f>
        <v>0</v>
      </c>
      <c r="G1691" s="76">
        <f>APENs_summary!O1586</f>
        <v>2.8</v>
      </c>
      <c r="H1691" s="76">
        <f>APENs_summary!P1586</f>
        <v>0</v>
      </c>
      <c r="I1691" s="76">
        <f>APENs_summary!Q1586</f>
        <v>0</v>
      </c>
      <c r="J1691" s="76">
        <f>APENs_summary!R1586</f>
        <v>0</v>
      </c>
    </row>
    <row r="1692" spans="1:10" x14ac:dyDescent="0.2">
      <c r="A1692" s="13" t="s">
        <v>147</v>
      </c>
      <c r="B1692" s="272" t="s">
        <v>493</v>
      </c>
      <c r="C1692" s="272" t="str">
        <f>APENs_summary!C1587</f>
        <v>08045</v>
      </c>
      <c r="D1692" s="272" t="str">
        <f>APENs_summary!J1587</f>
        <v>31000302</v>
      </c>
      <c r="E1692" s="272" t="str">
        <f>APENs_summary!K1587</f>
        <v>Glycol Dehydrator</v>
      </c>
      <c r="F1692" s="76">
        <f>APENs_summary!N1587</f>
        <v>0</v>
      </c>
      <c r="G1692" s="76">
        <f>APENs_summary!O1587</f>
        <v>2.5595650000000001</v>
      </c>
      <c r="H1692" s="76">
        <f>APENs_summary!P1587</f>
        <v>0</v>
      </c>
      <c r="I1692" s="76">
        <f>APENs_summary!Q1587</f>
        <v>0</v>
      </c>
      <c r="J1692" s="76">
        <f>APENs_summary!R1587</f>
        <v>0</v>
      </c>
    </row>
    <row r="1693" spans="1:10" x14ac:dyDescent="0.2">
      <c r="A1693" s="13" t="s">
        <v>147</v>
      </c>
      <c r="B1693" s="272" t="s">
        <v>493</v>
      </c>
      <c r="C1693" s="272" t="str">
        <f>APENs_summary!C1588</f>
        <v>08045</v>
      </c>
      <c r="D1693" s="272" t="str">
        <f>APENs_summary!J1588</f>
        <v>31000302</v>
      </c>
      <c r="E1693" s="272" t="str">
        <f>APENs_summary!K1588</f>
        <v>Glycol Dehydrator</v>
      </c>
      <c r="F1693" s="76">
        <f>APENs_summary!N1588</f>
        <v>0</v>
      </c>
      <c r="G1693" s="76">
        <f>APENs_summary!O1588</f>
        <v>2.5998510000000001</v>
      </c>
      <c r="H1693" s="76">
        <f>APENs_summary!P1588</f>
        <v>0</v>
      </c>
      <c r="I1693" s="76">
        <f>APENs_summary!Q1588</f>
        <v>0</v>
      </c>
      <c r="J1693" s="76">
        <f>APENs_summary!R1588</f>
        <v>0</v>
      </c>
    </row>
    <row r="1694" spans="1:10" x14ac:dyDescent="0.2">
      <c r="A1694" s="13" t="s">
        <v>147</v>
      </c>
      <c r="B1694" s="272" t="s">
        <v>493</v>
      </c>
      <c r="C1694" s="272" t="str">
        <f>APENs_summary!C1589</f>
        <v>08045</v>
      </c>
      <c r="D1694" s="272" t="str">
        <f>APENs_summary!J1589</f>
        <v>40400311</v>
      </c>
      <c r="E1694" s="272" t="str">
        <f>APENs_summary!K1589</f>
        <v>Condensate Tanks</v>
      </c>
      <c r="F1694" s="76">
        <f>APENs_summary!N1589</f>
        <v>0</v>
      </c>
      <c r="G1694" s="76">
        <f>APENs_summary!O1589</f>
        <v>2.3728733356895941</v>
      </c>
      <c r="H1694" s="76">
        <f>APENs_summary!P1589</f>
        <v>0</v>
      </c>
      <c r="I1694" s="76">
        <f>APENs_summary!Q1589</f>
        <v>0</v>
      </c>
      <c r="J1694" s="76">
        <f>APENs_summary!R1589</f>
        <v>0</v>
      </c>
    </row>
    <row r="1695" spans="1:10" x14ac:dyDescent="0.2">
      <c r="A1695" s="13" t="s">
        <v>147</v>
      </c>
      <c r="B1695" s="272" t="s">
        <v>493</v>
      </c>
      <c r="C1695" s="272" t="str">
        <f>APENs_summary!C1590</f>
        <v>08045</v>
      </c>
      <c r="D1695" s="272" t="str">
        <f>APENs_summary!J1590</f>
        <v>40400311</v>
      </c>
      <c r="E1695" s="272" t="str">
        <f>APENs_summary!K1590</f>
        <v>Condensate Tanks</v>
      </c>
      <c r="F1695" s="76">
        <f>APENs_summary!N1590</f>
        <v>0</v>
      </c>
      <c r="G1695" s="76">
        <f>APENs_summary!O1590</f>
        <v>2.3728733356895941</v>
      </c>
      <c r="H1695" s="76">
        <f>APENs_summary!P1590</f>
        <v>0</v>
      </c>
      <c r="I1695" s="76">
        <f>APENs_summary!Q1590</f>
        <v>0</v>
      </c>
      <c r="J1695" s="76">
        <f>APENs_summary!R1590</f>
        <v>0</v>
      </c>
    </row>
    <row r="1696" spans="1:10" x14ac:dyDescent="0.2">
      <c r="A1696" s="13" t="s">
        <v>147</v>
      </c>
      <c r="B1696" s="272" t="s">
        <v>493</v>
      </c>
      <c r="C1696" s="272" t="str">
        <f>APENs_summary!C1591</f>
        <v>08045</v>
      </c>
      <c r="D1696" s="272" t="str">
        <f>APENs_summary!J1591</f>
        <v>31000302</v>
      </c>
      <c r="E1696" s="272" t="str">
        <f>APENs_summary!K1591</f>
        <v>Glycol Dehydrator</v>
      </c>
      <c r="F1696" s="76">
        <f>APENs_summary!N1591</f>
        <v>0</v>
      </c>
      <c r="G1696" s="76">
        <f>APENs_summary!O1591</f>
        <v>2.8</v>
      </c>
      <c r="H1696" s="76">
        <f>APENs_summary!P1591</f>
        <v>0</v>
      </c>
      <c r="I1696" s="76">
        <f>APENs_summary!Q1591</f>
        <v>0</v>
      </c>
      <c r="J1696" s="76">
        <f>APENs_summary!R1591</f>
        <v>0</v>
      </c>
    </row>
    <row r="1697" spans="1:10" x14ac:dyDescent="0.2">
      <c r="A1697" s="13" t="s">
        <v>147</v>
      </c>
      <c r="B1697" s="272" t="s">
        <v>493</v>
      </c>
      <c r="C1697" s="272" t="str">
        <f>APENs_summary!C1592</f>
        <v>08045</v>
      </c>
      <c r="D1697" s="272" t="str">
        <f>APENs_summary!J1592</f>
        <v>31000304</v>
      </c>
      <c r="E1697" s="272" t="str">
        <f>APENs_summary!K1592</f>
        <v>Glycol Dehydrator</v>
      </c>
      <c r="F1697" s="76">
        <f>APENs_summary!N1592</f>
        <v>0</v>
      </c>
      <c r="G1697" s="76">
        <f>APENs_summary!O1592</f>
        <v>2.312649</v>
      </c>
      <c r="H1697" s="76">
        <f>APENs_summary!P1592</f>
        <v>0</v>
      </c>
      <c r="I1697" s="76">
        <f>APENs_summary!Q1592</f>
        <v>0</v>
      </c>
      <c r="J1697" s="76">
        <f>APENs_summary!R1592</f>
        <v>0</v>
      </c>
    </row>
    <row r="1698" spans="1:10" x14ac:dyDescent="0.2">
      <c r="A1698" s="13" t="s">
        <v>147</v>
      </c>
      <c r="B1698" s="272" t="s">
        <v>493</v>
      </c>
      <c r="C1698" s="272" t="str">
        <f>APENs_summary!C1593</f>
        <v>08045</v>
      </c>
      <c r="D1698" s="272" t="str">
        <f>APENs_summary!J1593</f>
        <v>40400311</v>
      </c>
      <c r="E1698" s="272" t="str">
        <f>APENs_summary!K1593</f>
        <v>Condensate Tanks</v>
      </c>
      <c r="F1698" s="76">
        <f>APENs_summary!N1593</f>
        <v>0</v>
      </c>
      <c r="G1698" s="76">
        <f>APENs_summary!O1593</f>
        <v>2.3920575245381368</v>
      </c>
      <c r="H1698" s="76">
        <f>APENs_summary!P1593</f>
        <v>0</v>
      </c>
      <c r="I1698" s="76">
        <f>APENs_summary!Q1593</f>
        <v>0</v>
      </c>
      <c r="J1698" s="76">
        <f>APENs_summary!R1593</f>
        <v>0</v>
      </c>
    </row>
    <row r="1699" spans="1:10" x14ac:dyDescent="0.2">
      <c r="A1699" s="13" t="s">
        <v>147</v>
      </c>
      <c r="B1699" s="272" t="s">
        <v>493</v>
      </c>
      <c r="C1699" s="272" t="str">
        <f>APENs_summary!C1594</f>
        <v>08045</v>
      </c>
      <c r="D1699" s="272" t="str">
        <f>APENs_summary!J1594</f>
        <v>31000304</v>
      </c>
      <c r="E1699" s="272" t="str">
        <f>APENs_summary!K1594</f>
        <v>Glycol Dehydrator</v>
      </c>
      <c r="F1699" s="76">
        <f>APENs_summary!N1594</f>
        <v>0</v>
      </c>
      <c r="G1699" s="76">
        <f>APENs_summary!O1594</f>
        <v>2.300001</v>
      </c>
      <c r="H1699" s="76">
        <f>APENs_summary!P1594</f>
        <v>0</v>
      </c>
      <c r="I1699" s="76">
        <f>APENs_summary!Q1594</f>
        <v>0</v>
      </c>
      <c r="J1699" s="76">
        <f>APENs_summary!R1594</f>
        <v>0</v>
      </c>
    </row>
    <row r="1700" spans="1:10" x14ac:dyDescent="0.2">
      <c r="A1700" s="13" t="s">
        <v>147</v>
      </c>
      <c r="B1700" s="272" t="s">
        <v>493</v>
      </c>
      <c r="C1700" s="272" t="str">
        <f>APENs_summary!C1595</f>
        <v>08045</v>
      </c>
      <c r="D1700" s="272" t="str">
        <f>APENs_summary!J1595</f>
        <v>40400311</v>
      </c>
      <c r="E1700" s="272" t="str">
        <f>APENs_summary!K1595</f>
        <v>Condensate Tanks</v>
      </c>
      <c r="F1700" s="76">
        <f>APENs_summary!N1595</f>
        <v>0</v>
      </c>
      <c r="G1700" s="76">
        <f>APENs_summary!O1595</f>
        <v>2.3920575245381368</v>
      </c>
      <c r="H1700" s="76">
        <f>APENs_summary!P1595</f>
        <v>0</v>
      </c>
      <c r="I1700" s="76">
        <f>APENs_summary!Q1595</f>
        <v>0</v>
      </c>
      <c r="J1700" s="76">
        <f>APENs_summary!R1595</f>
        <v>0</v>
      </c>
    </row>
    <row r="1701" spans="1:10" x14ac:dyDescent="0.2">
      <c r="A1701" s="13" t="s">
        <v>147</v>
      </c>
      <c r="B1701" s="272" t="s">
        <v>493</v>
      </c>
      <c r="C1701" s="272" t="str">
        <f>APENs_summary!C1596</f>
        <v>08045</v>
      </c>
      <c r="D1701" s="272" t="str">
        <f>APENs_summary!J1596</f>
        <v>31000304</v>
      </c>
      <c r="E1701" s="272" t="str">
        <f>APENs_summary!K1596</f>
        <v>Glycol Dehydrator</v>
      </c>
      <c r="F1701" s="76">
        <f>APENs_summary!N1596</f>
        <v>0</v>
      </c>
      <c r="G1701" s="76">
        <f>APENs_summary!O1596</f>
        <v>2.5999850000000002</v>
      </c>
      <c r="H1701" s="76">
        <f>APENs_summary!P1596</f>
        <v>0</v>
      </c>
      <c r="I1701" s="76">
        <f>APENs_summary!Q1596</f>
        <v>0</v>
      </c>
      <c r="J1701" s="76">
        <f>APENs_summary!R1596</f>
        <v>0</v>
      </c>
    </row>
    <row r="1702" spans="1:10" x14ac:dyDescent="0.2">
      <c r="A1702" s="13" t="s">
        <v>147</v>
      </c>
      <c r="B1702" s="272" t="s">
        <v>493</v>
      </c>
      <c r="C1702" s="272" t="str">
        <f>APENs_summary!C1597</f>
        <v>08045</v>
      </c>
      <c r="D1702" s="272" t="str">
        <f>APENs_summary!J1597</f>
        <v>31000304</v>
      </c>
      <c r="E1702" s="272" t="str">
        <f>APENs_summary!K1597</f>
        <v>Glycol Dehydrator</v>
      </c>
      <c r="F1702" s="76">
        <f>APENs_summary!N1597</f>
        <v>0</v>
      </c>
      <c r="G1702" s="76">
        <f>APENs_summary!O1597</f>
        <v>2.5</v>
      </c>
      <c r="H1702" s="76">
        <f>APENs_summary!P1597</f>
        <v>0</v>
      </c>
      <c r="I1702" s="76">
        <f>APENs_summary!Q1597</f>
        <v>0</v>
      </c>
      <c r="J1702" s="76">
        <f>APENs_summary!R1597</f>
        <v>0</v>
      </c>
    </row>
    <row r="1703" spans="1:10" x14ac:dyDescent="0.2">
      <c r="A1703" s="13" t="s">
        <v>147</v>
      </c>
      <c r="B1703" s="272" t="s">
        <v>493</v>
      </c>
      <c r="C1703" s="272" t="str">
        <f>APENs_summary!C1598</f>
        <v>08045</v>
      </c>
      <c r="D1703" s="272" t="str">
        <f>APENs_summary!J1598</f>
        <v>31000304</v>
      </c>
      <c r="E1703" s="272" t="str">
        <f>APENs_summary!K1598</f>
        <v>Glycol Dehydrator</v>
      </c>
      <c r="F1703" s="76">
        <f>APENs_summary!N1598</f>
        <v>0</v>
      </c>
      <c r="G1703" s="76">
        <f>APENs_summary!O1598</f>
        <v>2.2115659999999999</v>
      </c>
      <c r="H1703" s="76">
        <f>APENs_summary!P1598</f>
        <v>0</v>
      </c>
      <c r="I1703" s="76">
        <f>APENs_summary!Q1598</f>
        <v>0</v>
      </c>
      <c r="J1703" s="76">
        <f>APENs_summary!R1598</f>
        <v>0</v>
      </c>
    </row>
    <row r="1704" spans="1:10" x14ac:dyDescent="0.2">
      <c r="A1704" s="13" t="s">
        <v>147</v>
      </c>
      <c r="B1704" s="272" t="s">
        <v>493</v>
      </c>
      <c r="C1704" s="272" t="str">
        <f>APENs_summary!C1599</f>
        <v>08045</v>
      </c>
      <c r="D1704" s="272" t="str">
        <f>APENs_summary!J1599</f>
        <v>31000304</v>
      </c>
      <c r="E1704" s="272" t="str">
        <f>APENs_summary!K1599</f>
        <v>Glycol Dehydrator</v>
      </c>
      <c r="F1704" s="76">
        <f>APENs_summary!N1599</f>
        <v>0</v>
      </c>
      <c r="G1704" s="76">
        <f>APENs_summary!O1599</f>
        <v>2.2032989999999999</v>
      </c>
      <c r="H1704" s="76">
        <f>APENs_summary!P1599</f>
        <v>0</v>
      </c>
      <c r="I1704" s="76">
        <f>APENs_summary!Q1599</f>
        <v>0</v>
      </c>
      <c r="J1704" s="76">
        <f>APENs_summary!R1599</f>
        <v>0</v>
      </c>
    </row>
    <row r="1705" spans="1:10" x14ac:dyDescent="0.2">
      <c r="A1705" s="13" t="s">
        <v>147</v>
      </c>
      <c r="B1705" s="272" t="s">
        <v>493</v>
      </c>
      <c r="C1705" s="272" t="str">
        <f>APENs_summary!C1600</f>
        <v>08045</v>
      </c>
      <c r="D1705" s="272" t="str">
        <f>APENs_summary!J1600</f>
        <v>40400311</v>
      </c>
      <c r="E1705" s="272" t="str">
        <f>APENs_summary!K1600</f>
        <v>Condensate Tanks</v>
      </c>
      <c r="F1705" s="76">
        <f>APENs_summary!N1600</f>
        <v>0</v>
      </c>
      <c r="G1705" s="76">
        <f>APENs_summary!O1600</f>
        <v>2.0311981646805721</v>
      </c>
      <c r="H1705" s="76">
        <f>APENs_summary!P1600</f>
        <v>0</v>
      </c>
      <c r="I1705" s="76">
        <f>APENs_summary!Q1600</f>
        <v>0</v>
      </c>
      <c r="J1705" s="76">
        <f>APENs_summary!R1600</f>
        <v>0</v>
      </c>
    </row>
    <row r="1706" spans="1:10" x14ac:dyDescent="0.2">
      <c r="A1706" s="13" t="s">
        <v>147</v>
      </c>
      <c r="B1706" s="272" t="s">
        <v>493</v>
      </c>
      <c r="C1706" s="272" t="str">
        <f>APENs_summary!C1601</f>
        <v>08045</v>
      </c>
      <c r="D1706" s="272" t="str">
        <f>APENs_summary!J1601</f>
        <v>40400311</v>
      </c>
      <c r="E1706" s="272" t="str">
        <f>APENs_summary!K1601</f>
        <v>Condensate Tanks</v>
      </c>
      <c r="F1706" s="76">
        <f>APENs_summary!N1601</f>
        <v>0</v>
      </c>
      <c r="G1706" s="76">
        <f>APENs_summary!O1601</f>
        <v>10.571314733999609</v>
      </c>
      <c r="H1706" s="76">
        <f>APENs_summary!P1601</f>
        <v>0</v>
      </c>
      <c r="I1706" s="76">
        <f>APENs_summary!Q1601</f>
        <v>0</v>
      </c>
      <c r="J1706" s="76">
        <f>APENs_summary!R1601</f>
        <v>0</v>
      </c>
    </row>
    <row r="1707" spans="1:10" x14ac:dyDescent="0.2">
      <c r="A1707" s="13" t="s">
        <v>147</v>
      </c>
      <c r="B1707" s="272" t="s">
        <v>493</v>
      </c>
      <c r="C1707" s="272" t="str">
        <f>APENs_summary!C1602</f>
        <v>08045</v>
      </c>
      <c r="D1707" s="272" t="str">
        <f>APENs_summary!J1602</f>
        <v>31000301</v>
      </c>
      <c r="E1707" s="272" t="str">
        <f>APENs_summary!K1602</f>
        <v>Glycol Dehydrator</v>
      </c>
      <c r="F1707" s="76">
        <f>APENs_summary!N1602</f>
        <v>0</v>
      </c>
      <c r="G1707" s="76">
        <f>APENs_summary!O1602</f>
        <v>2.4000029999999999</v>
      </c>
      <c r="H1707" s="76">
        <f>APENs_summary!P1602</f>
        <v>0</v>
      </c>
      <c r="I1707" s="76">
        <f>APENs_summary!Q1602</f>
        <v>0</v>
      </c>
      <c r="J1707" s="76">
        <f>APENs_summary!R1602</f>
        <v>0</v>
      </c>
    </row>
    <row r="1708" spans="1:10" x14ac:dyDescent="0.2">
      <c r="A1708" s="13" t="s">
        <v>147</v>
      </c>
      <c r="B1708" s="272" t="s">
        <v>493</v>
      </c>
      <c r="C1708" s="272" t="str">
        <f>APENs_summary!C1603</f>
        <v>08045</v>
      </c>
      <c r="D1708" s="272" t="str">
        <f>APENs_summary!J1603</f>
        <v>31000304</v>
      </c>
      <c r="E1708" s="272" t="str">
        <f>APENs_summary!K1603</f>
        <v>Glycol Dehydrator</v>
      </c>
      <c r="F1708" s="76">
        <f>APENs_summary!N1603</f>
        <v>0</v>
      </c>
      <c r="G1708" s="76">
        <f>APENs_summary!O1603</f>
        <v>2.1781130000000002</v>
      </c>
      <c r="H1708" s="76">
        <f>APENs_summary!P1603</f>
        <v>0</v>
      </c>
      <c r="I1708" s="76">
        <f>APENs_summary!Q1603</f>
        <v>0</v>
      </c>
      <c r="J1708" s="76">
        <f>APENs_summary!R1603</f>
        <v>0</v>
      </c>
    </row>
    <row r="1709" spans="1:10" x14ac:dyDescent="0.2">
      <c r="A1709" s="13" t="s">
        <v>147</v>
      </c>
      <c r="B1709" s="272" t="s">
        <v>493</v>
      </c>
      <c r="C1709" s="272" t="str">
        <f>APENs_summary!C1604</f>
        <v>08045</v>
      </c>
      <c r="D1709" s="272" t="str">
        <f>APENs_summary!J1604</f>
        <v>31000301</v>
      </c>
      <c r="E1709" s="272" t="str">
        <f>APENs_summary!K1604</f>
        <v>Glycol Dehydrator</v>
      </c>
      <c r="F1709" s="76">
        <f>APENs_summary!N1604</f>
        <v>0</v>
      </c>
      <c r="G1709" s="76">
        <f>APENs_summary!O1604</f>
        <v>2.0492309999999998</v>
      </c>
      <c r="H1709" s="76">
        <f>APENs_summary!P1604</f>
        <v>0</v>
      </c>
      <c r="I1709" s="76">
        <f>APENs_summary!Q1604</f>
        <v>0</v>
      </c>
      <c r="J1709" s="76">
        <f>APENs_summary!R1604</f>
        <v>0</v>
      </c>
    </row>
    <row r="1710" spans="1:10" x14ac:dyDescent="0.2">
      <c r="A1710" s="13" t="s">
        <v>147</v>
      </c>
      <c r="B1710" s="272" t="s">
        <v>493</v>
      </c>
      <c r="C1710" s="272" t="str">
        <f>APENs_summary!C1605</f>
        <v>08045</v>
      </c>
      <c r="D1710" s="272" t="str">
        <f>APENs_summary!J1605</f>
        <v>31000304</v>
      </c>
      <c r="E1710" s="272" t="str">
        <f>APENs_summary!K1605</f>
        <v>Glycol Dehydrator</v>
      </c>
      <c r="F1710" s="76">
        <f>APENs_summary!N1605</f>
        <v>0</v>
      </c>
      <c r="G1710" s="76">
        <f>APENs_summary!O1605</f>
        <v>2.1743999999999999</v>
      </c>
      <c r="H1710" s="76">
        <f>APENs_summary!P1605</f>
        <v>0</v>
      </c>
      <c r="I1710" s="76">
        <f>APENs_summary!Q1605</f>
        <v>0</v>
      </c>
      <c r="J1710" s="76">
        <f>APENs_summary!R1605</f>
        <v>0</v>
      </c>
    </row>
    <row r="1711" spans="1:10" x14ac:dyDescent="0.2">
      <c r="A1711" s="13" t="s">
        <v>147</v>
      </c>
      <c r="B1711" s="272" t="s">
        <v>493</v>
      </c>
      <c r="C1711" s="272" t="str">
        <f>APENs_summary!C1606</f>
        <v>08045</v>
      </c>
      <c r="D1711" s="272" t="str">
        <f>APENs_summary!J1606</f>
        <v>31000304</v>
      </c>
      <c r="E1711" s="272" t="str">
        <f>APENs_summary!K1606</f>
        <v>Glycol Dehydrator</v>
      </c>
      <c r="F1711" s="76">
        <f>APENs_summary!N1606</f>
        <v>0</v>
      </c>
      <c r="G1711" s="76">
        <f>APENs_summary!O1606</f>
        <v>1.8528</v>
      </c>
      <c r="H1711" s="76">
        <f>APENs_summary!P1606</f>
        <v>0</v>
      </c>
      <c r="I1711" s="76">
        <f>APENs_summary!Q1606</f>
        <v>0</v>
      </c>
      <c r="J1711" s="76">
        <f>APENs_summary!R1606</f>
        <v>0</v>
      </c>
    </row>
    <row r="1712" spans="1:10" x14ac:dyDescent="0.2">
      <c r="A1712" s="13" t="s">
        <v>147</v>
      </c>
      <c r="B1712" s="272" t="s">
        <v>493</v>
      </c>
      <c r="C1712" s="272" t="str">
        <f>APENs_summary!C1607</f>
        <v>08045</v>
      </c>
      <c r="D1712" s="272" t="str">
        <f>APENs_summary!J1607</f>
        <v>31000304</v>
      </c>
      <c r="E1712" s="272" t="str">
        <f>APENs_summary!K1607</f>
        <v>Glycol Dehydrator</v>
      </c>
      <c r="F1712" s="76">
        <f>APENs_summary!N1607</f>
        <v>0</v>
      </c>
      <c r="G1712" s="76">
        <f>APENs_summary!O1607</f>
        <v>1.9579489999999999</v>
      </c>
      <c r="H1712" s="76">
        <f>APENs_summary!P1607</f>
        <v>0</v>
      </c>
      <c r="I1712" s="76">
        <f>APENs_summary!Q1607</f>
        <v>0</v>
      </c>
      <c r="J1712" s="76">
        <f>APENs_summary!R1607</f>
        <v>0</v>
      </c>
    </row>
    <row r="1713" spans="1:10" x14ac:dyDescent="0.2">
      <c r="A1713" s="13" t="s">
        <v>147</v>
      </c>
      <c r="B1713" s="272" t="s">
        <v>493</v>
      </c>
      <c r="C1713" s="272" t="str">
        <f>APENs_summary!C1608</f>
        <v>08045</v>
      </c>
      <c r="D1713" s="272" t="str">
        <f>APENs_summary!J1608</f>
        <v>31000304</v>
      </c>
      <c r="E1713" s="272" t="str">
        <f>APENs_summary!K1608</f>
        <v>Glycol Dehydrator</v>
      </c>
      <c r="F1713" s="76">
        <f>APENs_summary!N1608</f>
        <v>0</v>
      </c>
      <c r="G1713" s="76">
        <f>APENs_summary!O1608</f>
        <v>2.0639470000000002</v>
      </c>
      <c r="H1713" s="76">
        <f>APENs_summary!P1608</f>
        <v>0</v>
      </c>
      <c r="I1713" s="76">
        <f>APENs_summary!Q1608</f>
        <v>0</v>
      </c>
      <c r="J1713" s="76">
        <f>APENs_summary!R1608</f>
        <v>0</v>
      </c>
    </row>
    <row r="1714" spans="1:10" x14ac:dyDescent="0.2">
      <c r="A1714" s="13" t="s">
        <v>147</v>
      </c>
      <c r="B1714" s="272" t="s">
        <v>493</v>
      </c>
      <c r="C1714" s="272" t="str">
        <f>APENs_summary!C1609</f>
        <v>08045</v>
      </c>
      <c r="D1714" s="272" t="str">
        <f>APENs_summary!J1609</f>
        <v>31000304</v>
      </c>
      <c r="E1714" s="272" t="str">
        <f>APENs_summary!K1609</f>
        <v>Glycol Dehydrator</v>
      </c>
      <c r="F1714" s="76">
        <f>APENs_summary!N1609</f>
        <v>0</v>
      </c>
      <c r="G1714" s="76">
        <f>APENs_summary!O1609</f>
        <v>1.7652049999999999</v>
      </c>
      <c r="H1714" s="76">
        <f>APENs_summary!P1609</f>
        <v>0</v>
      </c>
      <c r="I1714" s="76">
        <f>APENs_summary!Q1609</f>
        <v>0</v>
      </c>
      <c r="J1714" s="76">
        <f>APENs_summary!R1609</f>
        <v>0</v>
      </c>
    </row>
    <row r="1715" spans="1:10" x14ac:dyDescent="0.2">
      <c r="A1715" s="13" t="s">
        <v>147</v>
      </c>
      <c r="B1715" s="272" t="s">
        <v>493</v>
      </c>
      <c r="C1715" s="272" t="str">
        <f>APENs_summary!C1610</f>
        <v>08045</v>
      </c>
      <c r="D1715" s="272" t="str">
        <f>APENs_summary!J1610</f>
        <v>31000302</v>
      </c>
      <c r="E1715" s="272" t="str">
        <f>APENs_summary!K1610</f>
        <v>Glycol Dehydrator</v>
      </c>
      <c r="F1715" s="76">
        <f>APENs_summary!N1610</f>
        <v>0</v>
      </c>
      <c r="G1715" s="76">
        <f>APENs_summary!O1610</f>
        <v>2.2000000000000002</v>
      </c>
      <c r="H1715" s="76">
        <f>APENs_summary!P1610</f>
        <v>0</v>
      </c>
      <c r="I1715" s="76">
        <f>APENs_summary!Q1610</f>
        <v>0</v>
      </c>
      <c r="J1715" s="76">
        <f>APENs_summary!R1610</f>
        <v>0</v>
      </c>
    </row>
    <row r="1716" spans="1:10" x14ac:dyDescent="0.2">
      <c r="A1716" s="13" t="s">
        <v>147</v>
      </c>
      <c r="B1716" s="272" t="s">
        <v>493</v>
      </c>
      <c r="C1716" s="272" t="str">
        <f>APENs_summary!C1611</f>
        <v>08045</v>
      </c>
      <c r="D1716" s="272" t="str">
        <f>APENs_summary!J1611</f>
        <v>31000301</v>
      </c>
      <c r="E1716" s="272" t="str">
        <f>APENs_summary!K1611</f>
        <v>Glycol Dehydrator</v>
      </c>
      <c r="F1716" s="76">
        <f>APENs_summary!N1611</f>
        <v>0</v>
      </c>
      <c r="G1716" s="76">
        <f>APENs_summary!O1611</f>
        <v>2.2000000000000002</v>
      </c>
      <c r="H1716" s="76">
        <f>APENs_summary!P1611</f>
        <v>0</v>
      </c>
      <c r="I1716" s="76">
        <f>APENs_summary!Q1611</f>
        <v>0</v>
      </c>
      <c r="J1716" s="76">
        <f>APENs_summary!R1611</f>
        <v>0</v>
      </c>
    </row>
    <row r="1717" spans="1:10" x14ac:dyDescent="0.2">
      <c r="A1717" s="13" t="s">
        <v>147</v>
      </c>
      <c r="B1717" s="272" t="s">
        <v>493</v>
      </c>
      <c r="C1717" s="272" t="str">
        <f>APENs_summary!C1612</f>
        <v>08045</v>
      </c>
      <c r="D1717" s="272" t="str">
        <f>APENs_summary!J1612</f>
        <v>31000304</v>
      </c>
      <c r="E1717" s="272" t="str">
        <f>APENs_summary!K1612</f>
        <v>Glycol Dehydrator</v>
      </c>
      <c r="F1717" s="76">
        <f>APENs_summary!N1612</f>
        <v>0</v>
      </c>
      <c r="G1717" s="76">
        <f>APENs_summary!O1612</f>
        <v>2.1</v>
      </c>
      <c r="H1717" s="76">
        <f>APENs_summary!P1612</f>
        <v>0</v>
      </c>
      <c r="I1717" s="76">
        <f>APENs_summary!Q1612</f>
        <v>0</v>
      </c>
      <c r="J1717" s="76">
        <f>APENs_summary!R1612</f>
        <v>0</v>
      </c>
    </row>
    <row r="1718" spans="1:10" x14ac:dyDescent="0.2">
      <c r="A1718" s="13" t="s">
        <v>147</v>
      </c>
      <c r="B1718" s="272" t="s">
        <v>493</v>
      </c>
      <c r="C1718" s="272" t="str">
        <f>APENs_summary!C1613</f>
        <v>08045</v>
      </c>
      <c r="D1718" s="272" t="str">
        <f>APENs_summary!J1613</f>
        <v>31000302</v>
      </c>
      <c r="E1718" s="272" t="str">
        <f>APENs_summary!K1613</f>
        <v>Glycol Dehydrator</v>
      </c>
      <c r="F1718" s="76">
        <f>APENs_summary!N1613</f>
        <v>0</v>
      </c>
      <c r="G1718" s="76">
        <f>APENs_summary!O1613</f>
        <v>2.04</v>
      </c>
      <c r="H1718" s="76">
        <f>APENs_summary!P1613</f>
        <v>0</v>
      </c>
      <c r="I1718" s="76">
        <f>APENs_summary!Q1613</f>
        <v>0</v>
      </c>
      <c r="J1718" s="76">
        <f>APENs_summary!R1613</f>
        <v>0</v>
      </c>
    </row>
    <row r="1719" spans="1:10" x14ac:dyDescent="0.2">
      <c r="A1719" s="13" t="s">
        <v>147</v>
      </c>
      <c r="B1719" s="272" t="s">
        <v>493</v>
      </c>
      <c r="C1719" s="272" t="str">
        <f>APENs_summary!C1614</f>
        <v>08045</v>
      </c>
      <c r="D1719" s="272" t="str">
        <f>APENs_summary!J1614</f>
        <v>31000302</v>
      </c>
      <c r="E1719" s="272" t="str">
        <f>APENs_summary!K1614</f>
        <v>Glycol Dehydrator</v>
      </c>
      <c r="F1719" s="76">
        <f>APENs_summary!N1614</f>
        <v>0</v>
      </c>
      <c r="G1719" s="76">
        <f>APENs_summary!O1614</f>
        <v>2.1</v>
      </c>
      <c r="H1719" s="76">
        <f>APENs_summary!P1614</f>
        <v>0</v>
      </c>
      <c r="I1719" s="76">
        <f>APENs_summary!Q1614</f>
        <v>0</v>
      </c>
      <c r="J1719" s="76">
        <f>APENs_summary!R1614</f>
        <v>0</v>
      </c>
    </row>
    <row r="1720" spans="1:10" x14ac:dyDescent="0.2">
      <c r="A1720" s="13" t="s">
        <v>147</v>
      </c>
      <c r="B1720" s="272" t="s">
        <v>493</v>
      </c>
      <c r="C1720" s="272" t="str">
        <f>APENs_summary!C1615</f>
        <v>08045</v>
      </c>
      <c r="D1720" s="272" t="str">
        <f>APENs_summary!J1615</f>
        <v>40400311</v>
      </c>
      <c r="E1720" s="272" t="str">
        <f>APENs_summary!K1615</f>
        <v>Condensate Tanks</v>
      </c>
      <c r="F1720" s="76">
        <f>APENs_summary!N1615</f>
        <v>0</v>
      </c>
      <c r="G1720" s="76">
        <f>APENs_summary!O1615</f>
        <v>12.269203473041985</v>
      </c>
      <c r="H1720" s="76">
        <f>APENs_summary!P1615</f>
        <v>0</v>
      </c>
      <c r="I1720" s="76">
        <f>APENs_summary!Q1615</f>
        <v>0</v>
      </c>
      <c r="J1720" s="76">
        <f>APENs_summary!R1615</f>
        <v>0</v>
      </c>
    </row>
    <row r="1721" spans="1:10" x14ac:dyDescent="0.2">
      <c r="A1721" s="13" t="s">
        <v>147</v>
      </c>
      <c r="B1721" s="272" t="s">
        <v>493</v>
      </c>
      <c r="C1721" s="272" t="str">
        <f>APENs_summary!C1616</f>
        <v>08045</v>
      </c>
      <c r="D1721" s="272" t="str">
        <f>APENs_summary!J1616</f>
        <v>20200202</v>
      </c>
      <c r="E1721" s="272" t="str">
        <f>APENs_summary!K1616</f>
        <v>Compressor Engines</v>
      </c>
      <c r="F1721" s="76">
        <f>APENs_summary!N1616</f>
        <v>0</v>
      </c>
      <c r="G1721" s="76">
        <f>APENs_summary!O1616</f>
        <v>0</v>
      </c>
      <c r="H1721" s="76">
        <f>APENs_summary!P1616</f>
        <v>7.62</v>
      </c>
      <c r="I1721" s="76">
        <f>APENs_summary!Q1616</f>
        <v>0</v>
      </c>
      <c r="J1721" s="76">
        <f>APENs_summary!R1616</f>
        <v>0</v>
      </c>
    </row>
    <row r="1722" spans="1:10" x14ac:dyDescent="0.2">
      <c r="A1722" s="13" t="s">
        <v>147</v>
      </c>
      <c r="B1722" s="272" t="s">
        <v>493</v>
      </c>
      <c r="C1722" s="272" t="str">
        <f>APENs_summary!C1617</f>
        <v>08045</v>
      </c>
      <c r="D1722" s="272" t="str">
        <f>APENs_summary!J1617</f>
        <v>20200202</v>
      </c>
      <c r="E1722" s="272" t="str">
        <f>APENs_summary!K1617</f>
        <v>Compressor Engines</v>
      </c>
      <c r="F1722" s="76">
        <f>APENs_summary!N1617</f>
        <v>4.3</v>
      </c>
      <c r="G1722" s="76">
        <f>APENs_summary!O1617</f>
        <v>0</v>
      </c>
      <c r="H1722" s="76">
        <f>APENs_summary!P1617</f>
        <v>0</v>
      </c>
      <c r="I1722" s="76">
        <f>APENs_summary!Q1617</f>
        <v>0</v>
      </c>
      <c r="J1722" s="76">
        <f>APENs_summary!R1617</f>
        <v>0</v>
      </c>
    </row>
    <row r="1723" spans="1:10" x14ac:dyDescent="0.2">
      <c r="A1723" s="13" t="s">
        <v>147</v>
      </c>
      <c r="B1723" s="272" t="s">
        <v>493</v>
      </c>
      <c r="C1723" s="272" t="str">
        <f>APENs_summary!C1618</f>
        <v>08045</v>
      </c>
      <c r="D1723" s="272" t="str">
        <f>APENs_summary!J1618</f>
        <v>20200202</v>
      </c>
      <c r="E1723" s="272" t="str">
        <f>APENs_summary!K1618</f>
        <v>Compressor Engines</v>
      </c>
      <c r="F1723" s="76">
        <f>APENs_summary!N1618</f>
        <v>0</v>
      </c>
      <c r="G1723" s="76">
        <f>APENs_summary!O1618</f>
        <v>0</v>
      </c>
      <c r="H1723" s="76">
        <f>APENs_summary!P1618</f>
        <v>0</v>
      </c>
      <c r="I1723" s="76">
        <f>APENs_summary!Q1618</f>
        <v>0</v>
      </c>
      <c r="J1723" s="76">
        <f>APENs_summary!R1618</f>
        <v>0.01</v>
      </c>
    </row>
    <row r="1724" spans="1:10" x14ac:dyDescent="0.2">
      <c r="A1724" s="13" t="s">
        <v>147</v>
      </c>
      <c r="B1724" s="272" t="s">
        <v>493</v>
      </c>
      <c r="C1724" s="272" t="str">
        <f>APENs_summary!C1619</f>
        <v>08045</v>
      </c>
      <c r="D1724" s="272" t="str">
        <f>APENs_summary!J1619</f>
        <v>20200202</v>
      </c>
      <c r="E1724" s="272" t="str">
        <f>APENs_summary!K1619</f>
        <v>Compressor Engines</v>
      </c>
      <c r="F1724" s="76">
        <f>APENs_summary!N1619</f>
        <v>0</v>
      </c>
      <c r="G1724" s="76">
        <f>APENs_summary!O1619</f>
        <v>0</v>
      </c>
      <c r="H1724" s="76">
        <f>APENs_summary!P1619</f>
        <v>0</v>
      </c>
      <c r="I1724" s="76">
        <f>APENs_summary!Q1619</f>
        <v>0</v>
      </c>
      <c r="J1724" s="76">
        <f>APENs_summary!R1619</f>
        <v>0</v>
      </c>
    </row>
    <row r="1725" spans="1:10" x14ac:dyDescent="0.2">
      <c r="A1725" s="13" t="s">
        <v>147</v>
      </c>
      <c r="B1725" s="272" t="s">
        <v>493</v>
      </c>
      <c r="C1725" s="272" t="str">
        <f>APENs_summary!C1620</f>
        <v>08045</v>
      </c>
      <c r="D1725" s="272" t="str">
        <f>APENs_summary!J1620</f>
        <v>20200202</v>
      </c>
      <c r="E1725" s="272" t="str">
        <f>APENs_summary!K1620</f>
        <v>Compressor Engines</v>
      </c>
      <c r="F1725" s="76">
        <f>APENs_summary!N1620</f>
        <v>0</v>
      </c>
      <c r="G1725" s="76">
        <f>APENs_summary!O1620</f>
        <v>0</v>
      </c>
      <c r="H1725" s="76">
        <f>APENs_summary!P1620</f>
        <v>0</v>
      </c>
      <c r="I1725" s="76">
        <f>APENs_summary!Q1620</f>
        <v>5.9999999999999995E-4</v>
      </c>
      <c r="J1725" s="76">
        <f>APENs_summary!R1620</f>
        <v>0</v>
      </c>
    </row>
    <row r="1726" spans="1:10" x14ac:dyDescent="0.2">
      <c r="A1726" s="13" t="s">
        <v>147</v>
      </c>
      <c r="B1726" s="272" t="s">
        <v>493</v>
      </c>
      <c r="C1726" s="272" t="str">
        <f>APENs_summary!C1621</f>
        <v>08045</v>
      </c>
      <c r="D1726" s="272" t="str">
        <f>APENs_summary!J1621</f>
        <v>20200202</v>
      </c>
      <c r="E1726" s="272" t="str">
        <f>APENs_summary!K1621</f>
        <v>Compressor Engines</v>
      </c>
      <c r="F1726" s="76">
        <f>APENs_summary!N1621</f>
        <v>0</v>
      </c>
      <c r="G1726" s="76">
        <f>APENs_summary!O1621</f>
        <v>7.62</v>
      </c>
      <c r="H1726" s="76">
        <f>APENs_summary!P1621</f>
        <v>0</v>
      </c>
      <c r="I1726" s="76">
        <f>APENs_summary!Q1621</f>
        <v>0</v>
      </c>
      <c r="J1726" s="76">
        <f>APENs_summary!R1621</f>
        <v>0</v>
      </c>
    </row>
    <row r="1727" spans="1:10" x14ac:dyDescent="0.2">
      <c r="A1727" s="13" t="s">
        <v>147</v>
      </c>
      <c r="B1727" s="272" t="s">
        <v>493</v>
      </c>
      <c r="C1727" s="272" t="str">
        <f>APENs_summary!C1622</f>
        <v>08045</v>
      </c>
      <c r="D1727" s="272" t="str">
        <f>APENs_summary!J1622</f>
        <v>20200202</v>
      </c>
      <c r="E1727" s="272" t="str">
        <f>APENs_summary!K1622</f>
        <v>Compressor Engines</v>
      </c>
      <c r="F1727" s="76">
        <f>APENs_summary!N1622</f>
        <v>0</v>
      </c>
      <c r="G1727" s="76">
        <f>APENs_summary!O1622</f>
        <v>0</v>
      </c>
      <c r="H1727" s="76">
        <f>APENs_summary!P1622</f>
        <v>26.1</v>
      </c>
      <c r="I1727" s="76">
        <f>APENs_summary!Q1622</f>
        <v>0</v>
      </c>
      <c r="J1727" s="76">
        <f>APENs_summary!R1622</f>
        <v>0</v>
      </c>
    </row>
    <row r="1728" spans="1:10" x14ac:dyDescent="0.2">
      <c r="A1728" s="13" t="s">
        <v>147</v>
      </c>
      <c r="B1728" s="272" t="s">
        <v>493</v>
      </c>
      <c r="C1728" s="272" t="str">
        <f>APENs_summary!C1623</f>
        <v>08045</v>
      </c>
      <c r="D1728" s="272" t="str">
        <f>APENs_summary!J1623</f>
        <v>20200202</v>
      </c>
      <c r="E1728" s="272" t="str">
        <f>APENs_summary!K1623</f>
        <v>Compressor Engines</v>
      </c>
      <c r="F1728" s="76">
        <f>APENs_summary!N1623</f>
        <v>26.1</v>
      </c>
      <c r="G1728" s="76">
        <f>APENs_summary!O1623</f>
        <v>0</v>
      </c>
      <c r="H1728" s="76">
        <f>APENs_summary!P1623</f>
        <v>0</v>
      </c>
      <c r="I1728" s="76">
        <f>APENs_summary!Q1623</f>
        <v>0</v>
      </c>
      <c r="J1728" s="76">
        <f>APENs_summary!R1623</f>
        <v>0</v>
      </c>
    </row>
    <row r="1729" spans="1:10" x14ac:dyDescent="0.2">
      <c r="A1729" s="13" t="s">
        <v>147</v>
      </c>
      <c r="B1729" s="272" t="s">
        <v>493</v>
      </c>
      <c r="C1729" s="272" t="str">
        <f>APENs_summary!C1624</f>
        <v>08045</v>
      </c>
      <c r="D1729" s="272" t="str">
        <f>APENs_summary!J1624</f>
        <v>20200202</v>
      </c>
      <c r="E1729" s="272" t="str">
        <f>APENs_summary!K1624</f>
        <v>Compressor Engines</v>
      </c>
      <c r="F1729" s="76">
        <f>APENs_summary!N1624</f>
        <v>0</v>
      </c>
      <c r="G1729" s="76">
        <f>APENs_summary!O1624</f>
        <v>0</v>
      </c>
      <c r="H1729" s="76">
        <f>APENs_summary!P1624</f>
        <v>0</v>
      </c>
      <c r="I1729" s="76">
        <f>APENs_summary!Q1624</f>
        <v>0</v>
      </c>
      <c r="J1729" s="76">
        <f>APENs_summary!R1624</f>
        <v>0.44350000000000001</v>
      </c>
    </row>
    <row r="1730" spans="1:10" x14ac:dyDescent="0.2">
      <c r="A1730" s="13" t="s">
        <v>147</v>
      </c>
      <c r="B1730" s="272" t="s">
        <v>493</v>
      </c>
      <c r="C1730" s="272" t="str">
        <f>APENs_summary!C1625</f>
        <v>08045</v>
      </c>
      <c r="D1730" s="272" t="str">
        <f>APENs_summary!J1625</f>
        <v>20200202</v>
      </c>
      <c r="E1730" s="272" t="str">
        <f>APENs_summary!K1625</f>
        <v>Compressor Engines</v>
      </c>
      <c r="F1730" s="76">
        <f>APENs_summary!N1625</f>
        <v>0</v>
      </c>
      <c r="G1730" s="76">
        <f>APENs_summary!O1625</f>
        <v>0</v>
      </c>
      <c r="H1730" s="76">
        <f>APENs_summary!P1625</f>
        <v>0</v>
      </c>
      <c r="I1730" s="76">
        <f>APENs_summary!Q1625</f>
        <v>0</v>
      </c>
      <c r="J1730" s="76">
        <f>APENs_summary!R1625</f>
        <v>0</v>
      </c>
    </row>
    <row r="1731" spans="1:10" x14ac:dyDescent="0.2">
      <c r="A1731" s="13" t="s">
        <v>147</v>
      </c>
      <c r="B1731" s="272" t="s">
        <v>493</v>
      </c>
      <c r="C1731" s="272" t="str">
        <f>APENs_summary!C1626</f>
        <v>08045</v>
      </c>
      <c r="D1731" s="272" t="str">
        <f>APENs_summary!J1626</f>
        <v>20200202</v>
      </c>
      <c r="E1731" s="272" t="str">
        <f>APENs_summary!K1626</f>
        <v>Compressor Engines</v>
      </c>
      <c r="F1731" s="76">
        <f>APENs_summary!N1626</f>
        <v>0</v>
      </c>
      <c r="G1731" s="76">
        <f>APENs_summary!O1626</f>
        <v>0</v>
      </c>
      <c r="H1731" s="76">
        <f>APENs_summary!P1626</f>
        <v>0</v>
      </c>
      <c r="I1731" s="76">
        <f>APENs_summary!Q1626</f>
        <v>2.6610000000000002E-2</v>
      </c>
      <c r="J1731" s="76">
        <f>APENs_summary!R1626</f>
        <v>0</v>
      </c>
    </row>
    <row r="1732" spans="1:10" x14ac:dyDescent="0.2">
      <c r="A1732" s="13" t="s">
        <v>147</v>
      </c>
      <c r="B1732" s="272" t="s">
        <v>493</v>
      </c>
      <c r="C1732" s="272" t="str">
        <f>APENs_summary!C1627</f>
        <v>08045</v>
      </c>
      <c r="D1732" s="272" t="str">
        <f>APENs_summary!J1627</f>
        <v>20200202</v>
      </c>
      <c r="E1732" s="272" t="str">
        <f>APENs_summary!K1627</f>
        <v>Compressor Engines</v>
      </c>
      <c r="F1732" s="76">
        <f>APENs_summary!N1627</f>
        <v>0</v>
      </c>
      <c r="G1732" s="76">
        <f>APENs_summary!O1627</f>
        <v>24.8</v>
      </c>
      <c r="H1732" s="76">
        <f>APENs_summary!P1627</f>
        <v>0</v>
      </c>
      <c r="I1732" s="76">
        <f>APENs_summary!Q1627</f>
        <v>0</v>
      </c>
      <c r="J1732" s="76">
        <f>APENs_summary!R1627</f>
        <v>0</v>
      </c>
    </row>
    <row r="1733" spans="1:10" x14ac:dyDescent="0.2">
      <c r="A1733" s="13" t="s">
        <v>147</v>
      </c>
      <c r="B1733" s="272" t="s">
        <v>493</v>
      </c>
      <c r="C1733" s="272" t="str">
        <f>APENs_summary!C1628</f>
        <v>08045</v>
      </c>
      <c r="D1733" s="272" t="str">
        <f>APENs_summary!J1628</f>
        <v>20200252</v>
      </c>
      <c r="E1733" s="272" t="str">
        <f>APENs_summary!K1628</f>
        <v>Compressor Engines</v>
      </c>
      <c r="F1733" s="76">
        <f>APENs_summary!N1628</f>
        <v>0</v>
      </c>
      <c r="G1733" s="76">
        <f>APENs_summary!O1628</f>
        <v>0</v>
      </c>
      <c r="H1733" s="76">
        <f>APENs_summary!P1628</f>
        <v>2.4</v>
      </c>
      <c r="I1733" s="76">
        <f>APENs_summary!Q1628</f>
        <v>0</v>
      </c>
      <c r="J1733" s="76">
        <f>APENs_summary!R1628</f>
        <v>0</v>
      </c>
    </row>
    <row r="1734" spans="1:10" x14ac:dyDescent="0.2">
      <c r="A1734" s="13" t="s">
        <v>147</v>
      </c>
      <c r="B1734" s="272" t="s">
        <v>493</v>
      </c>
      <c r="C1734" s="272" t="str">
        <f>APENs_summary!C1629</f>
        <v>08045</v>
      </c>
      <c r="D1734" s="272" t="str">
        <f>APENs_summary!J1629</f>
        <v>20200252</v>
      </c>
      <c r="E1734" s="272" t="str">
        <f>APENs_summary!K1629</f>
        <v>Compressor Engines</v>
      </c>
      <c r="F1734" s="76">
        <f>APENs_summary!N1629</f>
        <v>6.3</v>
      </c>
      <c r="G1734" s="76">
        <f>APENs_summary!O1629</f>
        <v>0</v>
      </c>
      <c r="H1734" s="76">
        <f>APENs_summary!P1629</f>
        <v>0</v>
      </c>
      <c r="I1734" s="76">
        <f>APENs_summary!Q1629</f>
        <v>0</v>
      </c>
      <c r="J1734" s="76">
        <f>APENs_summary!R1629</f>
        <v>0</v>
      </c>
    </row>
    <row r="1735" spans="1:10" x14ac:dyDescent="0.2">
      <c r="A1735" s="13" t="s">
        <v>147</v>
      </c>
      <c r="B1735" s="272" t="s">
        <v>493</v>
      </c>
      <c r="C1735" s="272" t="str">
        <f>APENs_summary!C1630</f>
        <v>08045</v>
      </c>
      <c r="D1735" s="272" t="str">
        <f>APENs_summary!J1630</f>
        <v>20200252</v>
      </c>
      <c r="E1735" s="272" t="str">
        <f>APENs_summary!K1630</f>
        <v>Compressor Engines</v>
      </c>
      <c r="F1735" s="76">
        <f>APENs_summary!N1630</f>
        <v>0</v>
      </c>
      <c r="G1735" s="76">
        <f>APENs_summary!O1630</f>
        <v>0</v>
      </c>
      <c r="H1735" s="76">
        <f>APENs_summary!P1630</f>
        <v>0</v>
      </c>
      <c r="I1735" s="76">
        <f>APENs_summary!Q1630</f>
        <v>0</v>
      </c>
      <c r="J1735" s="76">
        <f>APENs_summary!R1630</f>
        <v>5.2299999999999999E-2</v>
      </c>
    </row>
    <row r="1736" spans="1:10" x14ac:dyDescent="0.2">
      <c r="A1736" s="13" t="s">
        <v>147</v>
      </c>
      <c r="B1736" s="272" t="s">
        <v>493</v>
      </c>
      <c r="C1736" s="272" t="str">
        <f>APENs_summary!C1631</f>
        <v>08045</v>
      </c>
      <c r="D1736" s="272" t="str">
        <f>APENs_summary!J1631</f>
        <v>20200252</v>
      </c>
      <c r="E1736" s="272" t="str">
        <f>APENs_summary!K1631</f>
        <v>Compressor Engines</v>
      </c>
      <c r="F1736" s="76">
        <f>APENs_summary!N1631</f>
        <v>0</v>
      </c>
      <c r="G1736" s="76">
        <f>APENs_summary!O1631</f>
        <v>0</v>
      </c>
      <c r="H1736" s="76">
        <f>APENs_summary!P1631</f>
        <v>0</v>
      </c>
      <c r="I1736" s="76">
        <f>APENs_summary!Q1631</f>
        <v>0</v>
      </c>
      <c r="J1736" s="76">
        <f>APENs_summary!R1631</f>
        <v>0</v>
      </c>
    </row>
    <row r="1737" spans="1:10" x14ac:dyDescent="0.2">
      <c r="A1737" s="13" t="s">
        <v>147</v>
      </c>
      <c r="B1737" s="272" t="s">
        <v>493</v>
      </c>
      <c r="C1737" s="272" t="str">
        <f>APENs_summary!C1632</f>
        <v>08045</v>
      </c>
      <c r="D1737" s="272" t="str">
        <f>APENs_summary!J1632</f>
        <v>20200252</v>
      </c>
      <c r="E1737" s="272" t="str">
        <f>APENs_summary!K1632</f>
        <v>Compressor Engines</v>
      </c>
      <c r="F1737" s="76">
        <f>APENs_summary!N1632</f>
        <v>0</v>
      </c>
      <c r="G1737" s="76">
        <f>APENs_summary!O1632</f>
        <v>0</v>
      </c>
      <c r="H1737" s="76">
        <f>APENs_summary!P1632</f>
        <v>0</v>
      </c>
      <c r="I1737" s="76">
        <f>APENs_summary!Q1632</f>
        <v>3.1380000000000002E-3</v>
      </c>
      <c r="J1737" s="76">
        <f>APENs_summary!R1632</f>
        <v>0</v>
      </c>
    </row>
    <row r="1738" spans="1:10" x14ac:dyDescent="0.2">
      <c r="A1738" s="13" t="s">
        <v>147</v>
      </c>
      <c r="B1738" s="272" t="s">
        <v>493</v>
      </c>
      <c r="C1738" s="272" t="str">
        <f>APENs_summary!C1633</f>
        <v>08045</v>
      </c>
      <c r="D1738" s="272" t="str">
        <f>APENs_summary!J1633</f>
        <v>20200252</v>
      </c>
      <c r="E1738" s="272" t="str">
        <f>APENs_summary!K1633</f>
        <v>Compressor Engines</v>
      </c>
      <c r="F1738" s="76">
        <f>APENs_summary!N1633</f>
        <v>0</v>
      </c>
      <c r="G1738" s="76">
        <f>APENs_summary!O1633</f>
        <v>1.4</v>
      </c>
      <c r="H1738" s="76">
        <f>APENs_summary!P1633</f>
        <v>0</v>
      </c>
      <c r="I1738" s="76">
        <f>APENs_summary!Q1633</f>
        <v>0</v>
      </c>
      <c r="J1738" s="76">
        <f>APENs_summary!R1633</f>
        <v>0</v>
      </c>
    </row>
    <row r="1739" spans="1:10" x14ac:dyDescent="0.2">
      <c r="A1739" s="13" t="s">
        <v>147</v>
      </c>
      <c r="B1739" s="272" t="s">
        <v>493</v>
      </c>
      <c r="C1739" s="272" t="str">
        <f>APENs_summary!C1634</f>
        <v>08045</v>
      </c>
      <c r="D1739" s="272" t="str">
        <f>APENs_summary!J1634</f>
        <v>20200252</v>
      </c>
      <c r="E1739" s="272" t="str">
        <f>APENs_summary!K1634</f>
        <v>Compressor Engines</v>
      </c>
      <c r="F1739" s="76">
        <f>APENs_summary!N1634</f>
        <v>0</v>
      </c>
      <c r="G1739" s="76">
        <f>APENs_summary!O1634</f>
        <v>0</v>
      </c>
      <c r="H1739" s="76">
        <f>APENs_summary!P1634</f>
        <v>6.5</v>
      </c>
      <c r="I1739" s="76">
        <f>APENs_summary!Q1634</f>
        <v>0</v>
      </c>
      <c r="J1739" s="76">
        <f>APENs_summary!R1634</f>
        <v>0</v>
      </c>
    </row>
    <row r="1740" spans="1:10" x14ac:dyDescent="0.2">
      <c r="A1740" s="13" t="s">
        <v>147</v>
      </c>
      <c r="B1740" s="272" t="s">
        <v>493</v>
      </c>
      <c r="C1740" s="272" t="str">
        <f>APENs_summary!C1635</f>
        <v>08045</v>
      </c>
      <c r="D1740" s="272" t="str">
        <f>APENs_summary!J1635</f>
        <v>20200252</v>
      </c>
      <c r="E1740" s="272" t="str">
        <f>APENs_summary!K1635</f>
        <v>Compressor Engines</v>
      </c>
      <c r="F1740" s="76">
        <f>APENs_summary!N1635</f>
        <v>22</v>
      </c>
      <c r="G1740" s="76">
        <f>APENs_summary!O1635</f>
        <v>0</v>
      </c>
      <c r="H1740" s="76">
        <f>APENs_summary!P1635</f>
        <v>0</v>
      </c>
      <c r="I1740" s="76">
        <f>APENs_summary!Q1635</f>
        <v>0</v>
      </c>
      <c r="J1740" s="76">
        <f>APENs_summary!R1635</f>
        <v>0</v>
      </c>
    </row>
    <row r="1741" spans="1:10" x14ac:dyDescent="0.2">
      <c r="A1741" s="13" t="s">
        <v>147</v>
      </c>
      <c r="B1741" s="272" t="s">
        <v>493</v>
      </c>
      <c r="C1741" s="272" t="str">
        <f>APENs_summary!C1636</f>
        <v>08045</v>
      </c>
      <c r="D1741" s="272" t="str">
        <f>APENs_summary!J1636</f>
        <v>20200252</v>
      </c>
      <c r="E1741" s="272" t="str">
        <f>APENs_summary!K1636</f>
        <v>Compressor Engines</v>
      </c>
      <c r="F1741" s="76">
        <f>APENs_summary!N1636</f>
        <v>0</v>
      </c>
      <c r="G1741" s="76">
        <f>APENs_summary!O1636</f>
        <v>0</v>
      </c>
      <c r="H1741" s="76">
        <f>APENs_summary!P1636</f>
        <v>0</v>
      </c>
      <c r="I1741" s="76">
        <f>APENs_summary!Q1636</f>
        <v>0</v>
      </c>
      <c r="J1741" s="76">
        <f>APENs_summary!R1636</f>
        <v>0.39200000000000002</v>
      </c>
    </row>
    <row r="1742" spans="1:10" x14ac:dyDescent="0.2">
      <c r="A1742" s="13" t="s">
        <v>147</v>
      </c>
      <c r="B1742" s="272" t="s">
        <v>493</v>
      </c>
      <c r="C1742" s="272" t="str">
        <f>APENs_summary!C1637</f>
        <v>08045</v>
      </c>
      <c r="D1742" s="272" t="str">
        <f>APENs_summary!J1637</f>
        <v>20200252</v>
      </c>
      <c r="E1742" s="272" t="str">
        <f>APENs_summary!K1637</f>
        <v>Compressor Engines</v>
      </c>
      <c r="F1742" s="76">
        <f>APENs_summary!N1637</f>
        <v>0</v>
      </c>
      <c r="G1742" s="76">
        <f>APENs_summary!O1637</f>
        <v>0</v>
      </c>
      <c r="H1742" s="76">
        <f>APENs_summary!P1637</f>
        <v>0</v>
      </c>
      <c r="I1742" s="76">
        <f>APENs_summary!Q1637</f>
        <v>0</v>
      </c>
      <c r="J1742" s="76">
        <f>APENs_summary!R1637</f>
        <v>0</v>
      </c>
    </row>
    <row r="1743" spans="1:10" x14ac:dyDescent="0.2">
      <c r="A1743" s="13" t="s">
        <v>147</v>
      </c>
      <c r="B1743" s="272" t="s">
        <v>493</v>
      </c>
      <c r="C1743" s="272" t="str">
        <f>APENs_summary!C1638</f>
        <v>08045</v>
      </c>
      <c r="D1743" s="272" t="str">
        <f>APENs_summary!J1638</f>
        <v>20200252</v>
      </c>
      <c r="E1743" s="272" t="str">
        <f>APENs_summary!K1638</f>
        <v>Compressor Engines</v>
      </c>
      <c r="F1743" s="76">
        <f>APENs_summary!N1638</f>
        <v>0</v>
      </c>
      <c r="G1743" s="76">
        <f>APENs_summary!O1638</f>
        <v>0</v>
      </c>
      <c r="H1743" s="76">
        <f>APENs_summary!P1638</f>
        <v>0</v>
      </c>
      <c r="I1743" s="76">
        <f>APENs_summary!Q1638</f>
        <v>2.3519999999999999E-2</v>
      </c>
      <c r="J1743" s="76">
        <f>APENs_summary!R1638</f>
        <v>0</v>
      </c>
    </row>
    <row r="1744" spans="1:10" x14ac:dyDescent="0.2">
      <c r="A1744" s="13" t="s">
        <v>147</v>
      </c>
      <c r="B1744" s="272" t="s">
        <v>493</v>
      </c>
      <c r="C1744" s="272" t="str">
        <f>APENs_summary!C1639</f>
        <v>08045</v>
      </c>
      <c r="D1744" s="272" t="str">
        <f>APENs_summary!J1639</f>
        <v>20200252</v>
      </c>
      <c r="E1744" s="272" t="str">
        <f>APENs_summary!K1639</f>
        <v>Compressor Engines</v>
      </c>
      <c r="F1744" s="76">
        <f>APENs_summary!N1639</f>
        <v>0</v>
      </c>
      <c r="G1744" s="76">
        <f>APENs_summary!O1639</f>
        <v>6.5</v>
      </c>
      <c r="H1744" s="76">
        <f>APENs_summary!P1639</f>
        <v>0</v>
      </c>
      <c r="I1744" s="76">
        <f>APENs_summary!Q1639</f>
        <v>0</v>
      </c>
      <c r="J1744" s="76">
        <f>APENs_summary!R1639</f>
        <v>0</v>
      </c>
    </row>
    <row r="1745" spans="1:10" x14ac:dyDescent="0.2">
      <c r="A1745" s="13" t="s">
        <v>147</v>
      </c>
      <c r="B1745" s="272" t="s">
        <v>493</v>
      </c>
      <c r="C1745" s="272" t="str">
        <f>APENs_summary!C1640</f>
        <v>08045</v>
      </c>
      <c r="D1745" s="272" t="str">
        <f>APENs_summary!J1640</f>
        <v>20200252</v>
      </c>
      <c r="E1745" s="272" t="str">
        <f>APENs_summary!K1640</f>
        <v>Compressor Engines</v>
      </c>
      <c r="F1745" s="76">
        <f>APENs_summary!N1640</f>
        <v>0</v>
      </c>
      <c r="G1745" s="76">
        <f>APENs_summary!O1640</f>
        <v>0</v>
      </c>
      <c r="H1745" s="76">
        <f>APENs_summary!P1640</f>
        <v>6.5</v>
      </c>
      <c r="I1745" s="76">
        <f>APENs_summary!Q1640</f>
        <v>0</v>
      </c>
      <c r="J1745" s="76">
        <f>APENs_summary!R1640</f>
        <v>0</v>
      </c>
    </row>
    <row r="1746" spans="1:10" x14ac:dyDescent="0.2">
      <c r="A1746" s="13" t="s">
        <v>147</v>
      </c>
      <c r="B1746" s="272" t="s">
        <v>493</v>
      </c>
      <c r="C1746" s="272" t="str">
        <f>APENs_summary!C1641</f>
        <v>08045</v>
      </c>
      <c r="D1746" s="272" t="str">
        <f>APENs_summary!J1641</f>
        <v>20200252</v>
      </c>
      <c r="E1746" s="272" t="str">
        <f>APENs_summary!K1641</f>
        <v>Compressor Engines</v>
      </c>
      <c r="F1746" s="76">
        <f>APENs_summary!N1641</f>
        <v>22</v>
      </c>
      <c r="G1746" s="76">
        <f>APENs_summary!O1641</f>
        <v>0</v>
      </c>
      <c r="H1746" s="76">
        <f>APENs_summary!P1641</f>
        <v>0</v>
      </c>
      <c r="I1746" s="76">
        <f>APENs_summary!Q1641</f>
        <v>0</v>
      </c>
      <c r="J1746" s="76">
        <f>APENs_summary!R1641</f>
        <v>0</v>
      </c>
    </row>
    <row r="1747" spans="1:10" x14ac:dyDescent="0.2">
      <c r="A1747" s="13" t="s">
        <v>147</v>
      </c>
      <c r="B1747" s="272" t="s">
        <v>493</v>
      </c>
      <c r="C1747" s="272" t="str">
        <f>APENs_summary!C1642</f>
        <v>08045</v>
      </c>
      <c r="D1747" s="272" t="str">
        <f>APENs_summary!J1642</f>
        <v>20200252</v>
      </c>
      <c r="E1747" s="272" t="str">
        <f>APENs_summary!K1642</f>
        <v>Compressor Engines</v>
      </c>
      <c r="F1747" s="76">
        <f>APENs_summary!N1642</f>
        <v>0</v>
      </c>
      <c r="G1747" s="76">
        <f>APENs_summary!O1642</f>
        <v>0</v>
      </c>
      <c r="H1747" s="76">
        <f>APENs_summary!P1642</f>
        <v>0</v>
      </c>
      <c r="I1747" s="76">
        <f>APENs_summary!Q1642</f>
        <v>0</v>
      </c>
      <c r="J1747" s="76">
        <f>APENs_summary!R1642</f>
        <v>0.39200000000000002</v>
      </c>
    </row>
    <row r="1748" spans="1:10" x14ac:dyDescent="0.2">
      <c r="A1748" s="13" t="s">
        <v>147</v>
      </c>
      <c r="B1748" s="272" t="s">
        <v>493</v>
      </c>
      <c r="C1748" s="272" t="str">
        <f>APENs_summary!C1643</f>
        <v>08045</v>
      </c>
      <c r="D1748" s="272" t="str">
        <f>APENs_summary!J1643</f>
        <v>20200252</v>
      </c>
      <c r="E1748" s="272" t="str">
        <f>APENs_summary!K1643</f>
        <v>Compressor Engines</v>
      </c>
      <c r="F1748" s="76">
        <f>APENs_summary!N1643</f>
        <v>0</v>
      </c>
      <c r="G1748" s="76">
        <f>APENs_summary!O1643</f>
        <v>0</v>
      </c>
      <c r="H1748" s="76">
        <f>APENs_summary!P1643</f>
        <v>0</v>
      </c>
      <c r="I1748" s="76">
        <f>APENs_summary!Q1643</f>
        <v>0</v>
      </c>
      <c r="J1748" s="76">
        <f>APENs_summary!R1643</f>
        <v>0</v>
      </c>
    </row>
    <row r="1749" spans="1:10" x14ac:dyDescent="0.2">
      <c r="A1749" s="13" t="s">
        <v>147</v>
      </c>
      <c r="B1749" s="272" t="s">
        <v>493</v>
      </c>
      <c r="C1749" s="272" t="str">
        <f>APENs_summary!C1644</f>
        <v>08045</v>
      </c>
      <c r="D1749" s="272" t="str">
        <f>APENs_summary!J1644</f>
        <v>20200252</v>
      </c>
      <c r="E1749" s="272" t="str">
        <f>APENs_summary!K1644</f>
        <v>Compressor Engines</v>
      </c>
      <c r="F1749" s="76">
        <f>APENs_summary!N1644</f>
        <v>0</v>
      </c>
      <c r="G1749" s="76">
        <f>APENs_summary!O1644</f>
        <v>0</v>
      </c>
      <c r="H1749" s="76">
        <f>APENs_summary!P1644</f>
        <v>0</v>
      </c>
      <c r="I1749" s="76">
        <f>APENs_summary!Q1644</f>
        <v>2.3519999999999999E-2</v>
      </c>
      <c r="J1749" s="76">
        <f>APENs_summary!R1644</f>
        <v>0</v>
      </c>
    </row>
    <row r="1750" spans="1:10" x14ac:dyDescent="0.2">
      <c r="A1750" s="13" t="s">
        <v>147</v>
      </c>
      <c r="B1750" s="272" t="s">
        <v>493</v>
      </c>
      <c r="C1750" s="272" t="str">
        <f>APENs_summary!C1645</f>
        <v>08045</v>
      </c>
      <c r="D1750" s="272" t="str">
        <f>APENs_summary!J1645</f>
        <v>20200252</v>
      </c>
      <c r="E1750" s="272" t="str">
        <f>APENs_summary!K1645</f>
        <v>Compressor Engines</v>
      </c>
      <c r="F1750" s="76">
        <f>APENs_summary!N1645</f>
        <v>0</v>
      </c>
      <c r="G1750" s="76">
        <f>APENs_summary!O1645</f>
        <v>6.5</v>
      </c>
      <c r="H1750" s="76">
        <f>APENs_summary!P1645</f>
        <v>0</v>
      </c>
      <c r="I1750" s="76">
        <f>APENs_summary!Q1645</f>
        <v>0</v>
      </c>
      <c r="J1750" s="76">
        <f>APENs_summary!R1645</f>
        <v>0</v>
      </c>
    </row>
    <row r="1751" spans="1:10" x14ac:dyDescent="0.2">
      <c r="A1751" s="13" t="s">
        <v>147</v>
      </c>
      <c r="B1751" s="272" t="s">
        <v>493</v>
      </c>
      <c r="C1751" s="272" t="str">
        <f>APENs_summary!C1646</f>
        <v>08045</v>
      </c>
      <c r="D1751" s="272" t="str">
        <f>APENs_summary!J1646</f>
        <v>20200252</v>
      </c>
      <c r="E1751" s="272" t="str">
        <f>APENs_summary!K1646</f>
        <v>Compressor Engines</v>
      </c>
      <c r="F1751" s="76">
        <f>APENs_summary!N1646</f>
        <v>0</v>
      </c>
      <c r="G1751" s="76">
        <f>APENs_summary!O1646</f>
        <v>0</v>
      </c>
      <c r="H1751" s="76">
        <f>APENs_summary!P1646</f>
        <v>6.5</v>
      </c>
      <c r="I1751" s="76">
        <f>APENs_summary!Q1646</f>
        <v>0</v>
      </c>
      <c r="J1751" s="76">
        <f>APENs_summary!R1646</f>
        <v>0</v>
      </c>
    </row>
    <row r="1752" spans="1:10" x14ac:dyDescent="0.2">
      <c r="A1752" s="13" t="s">
        <v>147</v>
      </c>
      <c r="B1752" s="272" t="s">
        <v>493</v>
      </c>
      <c r="C1752" s="272" t="str">
        <f>APENs_summary!C1647</f>
        <v>08045</v>
      </c>
      <c r="D1752" s="272" t="str">
        <f>APENs_summary!J1647</f>
        <v>20200252</v>
      </c>
      <c r="E1752" s="272" t="str">
        <f>APENs_summary!K1647</f>
        <v>Compressor Engines</v>
      </c>
      <c r="F1752" s="76">
        <f>APENs_summary!N1647</f>
        <v>22</v>
      </c>
      <c r="G1752" s="76">
        <f>APENs_summary!O1647</f>
        <v>0</v>
      </c>
      <c r="H1752" s="76">
        <f>APENs_summary!P1647</f>
        <v>0</v>
      </c>
      <c r="I1752" s="76">
        <f>APENs_summary!Q1647</f>
        <v>0</v>
      </c>
      <c r="J1752" s="76">
        <f>APENs_summary!R1647</f>
        <v>0</v>
      </c>
    </row>
    <row r="1753" spans="1:10" x14ac:dyDescent="0.2">
      <c r="A1753" s="13" t="s">
        <v>147</v>
      </c>
      <c r="B1753" s="272" t="s">
        <v>493</v>
      </c>
      <c r="C1753" s="272" t="str">
        <f>APENs_summary!C1648</f>
        <v>08045</v>
      </c>
      <c r="D1753" s="272" t="str">
        <f>APENs_summary!J1648</f>
        <v>20200252</v>
      </c>
      <c r="E1753" s="272" t="str">
        <f>APENs_summary!K1648</f>
        <v>Compressor Engines</v>
      </c>
      <c r="F1753" s="76">
        <f>APENs_summary!N1648</f>
        <v>0</v>
      </c>
      <c r="G1753" s="76">
        <f>APENs_summary!O1648</f>
        <v>0</v>
      </c>
      <c r="H1753" s="76">
        <f>APENs_summary!P1648</f>
        <v>0</v>
      </c>
      <c r="I1753" s="76">
        <f>APENs_summary!Q1648</f>
        <v>0</v>
      </c>
      <c r="J1753" s="76">
        <f>APENs_summary!R1648</f>
        <v>0.39200000000000002</v>
      </c>
    </row>
    <row r="1754" spans="1:10" x14ac:dyDescent="0.2">
      <c r="A1754" s="13" t="s">
        <v>147</v>
      </c>
      <c r="B1754" s="272" t="s">
        <v>493</v>
      </c>
      <c r="C1754" s="272" t="str">
        <f>APENs_summary!C1649</f>
        <v>08045</v>
      </c>
      <c r="D1754" s="272" t="str">
        <f>APENs_summary!J1649</f>
        <v>20200252</v>
      </c>
      <c r="E1754" s="272" t="str">
        <f>APENs_summary!K1649</f>
        <v>Compressor Engines</v>
      </c>
      <c r="F1754" s="76">
        <f>APENs_summary!N1649</f>
        <v>0</v>
      </c>
      <c r="G1754" s="76">
        <f>APENs_summary!O1649</f>
        <v>0</v>
      </c>
      <c r="H1754" s="76">
        <f>APENs_summary!P1649</f>
        <v>0</v>
      </c>
      <c r="I1754" s="76">
        <f>APENs_summary!Q1649</f>
        <v>0</v>
      </c>
      <c r="J1754" s="76">
        <f>APENs_summary!R1649</f>
        <v>0</v>
      </c>
    </row>
    <row r="1755" spans="1:10" x14ac:dyDescent="0.2">
      <c r="A1755" s="13" t="s">
        <v>147</v>
      </c>
      <c r="B1755" s="272" t="s">
        <v>493</v>
      </c>
      <c r="C1755" s="272" t="str">
        <f>APENs_summary!C1650</f>
        <v>08045</v>
      </c>
      <c r="D1755" s="272" t="str">
        <f>APENs_summary!J1650</f>
        <v>20200252</v>
      </c>
      <c r="E1755" s="272" t="str">
        <f>APENs_summary!K1650</f>
        <v>Compressor Engines</v>
      </c>
      <c r="F1755" s="76">
        <f>APENs_summary!N1650</f>
        <v>0</v>
      </c>
      <c r="G1755" s="76">
        <f>APENs_summary!O1650</f>
        <v>0</v>
      </c>
      <c r="H1755" s="76">
        <f>APENs_summary!P1650</f>
        <v>0</v>
      </c>
      <c r="I1755" s="76">
        <f>APENs_summary!Q1650</f>
        <v>2.3519999999999999E-2</v>
      </c>
      <c r="J1755" s="76">
        <f>APENs_summary!R1650</f>
        <v>0</v>
      </c>
    </row>
    <row r="1756" spans="1:10" x14ac:dyDescent="0.2">
      <c r="A1756" s="13" t="s">
        <v>147</v>
      </c>
      <c r="B1756" s="272" t="s">
        <v>493</v>
      </c>
      <c r="C1756" s="272" t="str">
        <f>APENs_summary!C1651</f>
        <v>08045</v>
      </c>
      <c r="D1756" s="272" t="str">
        <f>APENs_summary!J1651</f>
        <v>20200252</v>
      </c>
      <c r="E1756" s="272" t="str">
        <f>APENs_summary!K1651</f>
        <v>Compressor Engines</v>
      </c>
      <c r="F1756" s="76">
        <f>APENs_summary!N1651</f>
        <v>0</v>
      </c>
      <c r="G1756" s="76">
        <f>APENs_summary!O1651</f>
        <v>6.5</v>
      </c>
      <c r="H1756" s="76">
        <f>APENs_summary!P1651</f>
        <v>0</v>
      </c>
      <c r="I1756" s="76">
        <f>APENs_summary!Q1651</f>
        <v>0</v>
      </c>
      <c r="J1756" s="76">
        <f>APENs_summary!R1651</f>
        <v>0</v>
      </c>
    </row>
    <row r="1757" spans="1:10" x14ac:dyDescent="0.2">
      <c r="A1757" s="13" t="s">
        <v>147</v>
      </c>
      <c r="B1757" s="272" t="s">
        <v>493</v>
      </c>
      <c r="C1757" s="272" t="str">
        <f>APENs_summary!C1652</f>
        <v>08045</v>
      </c>
      <c r="D1757" s="272" t="str">
        <f>APENs_summary!J1652</f>
        <v>20200252</v>
      </c>
      <c r="E1757" s="272" t="str">
        <f>APENs_summary!K1652</f>
        <v>Compressor Engines</v>
      </c>
      <c r="F1757" s="76">
        <f>APENs_summary!N1652</f>
        <v>0</v>
      </c>
      <c r="G1757" s="76">
        <f>APENs_summary!O1652</f>
        <v>0</v>
      </c>
      <c r="H1757" s="76">
        <f>APENs_summary!P1652</f>
        <v>6.5</v>
      </c>
      <c r="I1757" s="76">
        <f>APENs_summary!Q1652</f>
        <v>0</v>
      </c>
      <c r="J1757" s="76">
        <f>APENs_summary!R1652</f>
        <v>0</v>
      </c>
    </row>
    <row r="1758" spans="1:10" x14ac:dyDescent="0.2">
      <c r="A1758" s="13" t="s">
        <v>147</v>
      </c>
      <c r="B1758" s="272" t="s">
        <v>493</v>
      </c>
      <c r="C1758" s="272" t="str">
        <f>APENs_summary!C1653</f>
        <v>08045</v>
      </c>
      <c r="D1758" s="272" t="str">
        <f>APENs_summary!J1653</f>
        <v>20200252</v>
      </c>
      <c r="E1758" s="272" t="str">
        <f>APENs_summary!K1653</f>
        <v>Compressor Engines</v>
      </c>
      <c r="F1758" s="76">
        <f>APENs_summary!N1653</f>
        <v>22</v>
      </c>
      <c r="G1758" s="76">
        <f>APENs_summary!O1653</f>
        <v>0</v>
      </c>
      <c r="H1758" s="76">
        <f>APENs_summary!P1653</f>
        <v>0</v>
      </c>
      <c r="I1758" s="76">
        <f>APENs_summary!Q1653</f>
        <v>0</v>
      </c>
      <c r="J1758" s="76">
        <f>APENs_summary!R1653</f>
        <v>0</v>
      </c>
    </row>
    <row r="1759" spans="1:10" x14ac:dyDescent="0.2">
      <c r="A1759" s="13" t="s">
        <v>147</v>
      </c>
      <c r="B1759" s="272" t="s">
        <v>493</v>
      </c>
      <c r="C1759" s="272" t="str">
        <f>APENs_summary!C1654</f>
        <v>08045</v>
      </c>
      <c r="D1759" s="272" t="str">
        <f>APENs_summary!J1654</f>
        <v>20200252</v>
      </c>
      <c r="E1759" s="272" t="str">
        <f>APENs_summary!K1654</f>
        <v>Compressor Engines</v>
      </c>
      <c r="F1759" s="76">
        <f>APENs_summary!N1654</f>
        <v>0</v>
      </c>
      <c r="G1759" s="76">
        <f>APENs_summary!O1654</f>
        <v>0</v>
      </c>
      <c r="H1759" s="76">
        <f>APENs_summary!P1654</f>
        <v>0</v>
      </c>
      <c r="I1759" s="76">
        <f>APENs_summary!Q1654</f>
        <v>0</v>
      </c>
      <c r="J1759" s="76">
        <f>APENs_summary!R1654</f>
        <v>0.39200000000000002</v>
      </c>
    </row>
    <row r="1760" spans="1:10" x14ac:dyDescent="0.2">
      <c r="A1760" s="13" t="s">
        <v>147</v>
      </c>
      <c r="B1760" s="272" t="s">
        <v>493</v>
      </c>
      <c r="C1760" s="272" t="str">
        <f>APENs_summary!C1655</f>
        <v>08045</v>
      </c>
      <c r="D1760" s="272" t="str">
        <f>APENs_summary!J1655</f>
        <v>20200252</v>
      </c>
      <c r="E1760" s="272" t="str">
        <f>APENs_summary!K1655</f>
        <v>Compressor Engines</v>
      </c>
      <c r="F1760" s="76">
        <f>APENs_summary!N1655</f>
        <v>0</v>
      </c>
      <c r="G1760" s="76">
        <f>APENs_summary!O1655</f>
        <v>0</v>
      </c>
      <c r="H1760" s="76">
        <f>APENs_summary!P1655</f>
        <v>0</v>
      </c>
      <c r="I1760" s="76">
        <f>APENs_summary!Q1655</f>
        <v>0</v>
      </c>
      <c r="J1760" s="76">
        <f>APENs_summary!R1655</f>
        <v>0</v>
      </c>
    </row>
    <row r="1761" spans="1:10" x14ac:dyDescent="0.2">
      <c r="A1761" s="13" t="s">
        <v>147</v>
      </c>
      <c r="B1761" s="272" t="s">
        <v>493</v>
      </c>
      <c r="C1761" s="272" t="str">
        <f>APENs_summary!C1656</f>
        <v>08045</v>
      </c>
      <c r="D1761" s="272" t="str">
        <f>APENs_summary!J1656</f>
        <v>20200252</v>
      </c>
      <c r="E1761" s="272" t="str">
        <f>APENs_summary!K1656</f>
        <v>Compressor Engines</v>
      </c>
      <c r="F1761" s="76">
        <f>APENs_summary!N1656</f>
        <v>0</v>
      </c>
      <c r="G1761" s="76">
        <f>APENs_summary!O1656</f>
        <v>0</v>
      </c>
      <c r="H1761" s="76">
        <f>APENs_summary!P1656</f>
        <v>0</v>
      </c>
      <c r="I1761" s="76">
        <f>APENs_summary!Q1656</f>
        <v>2.3519999999999999E-2</v>
      </c>
      <c r="J1761" s="76">
        <f>APENs_summary!R1656</f>
        <v>0</v>
      </c>
    </row>
    <row r="1762" spans="1:10" x14ac:dyDescent="0.2">
      <c r="A1762" s="13" t="s">
        <v>147</v>
      </c>
      <c r="B1762" s="272" t="s">
        <v>493</v>
      </c>
      <c r="C1762" s="272" t="str">
        <f>APENs_summary!C1657</f>
        <v>08045</v>
      </c>
      <c r="D1762" s="272" t="str">
        <f>APENs_summary!J1657</f>
        <v>20200252</v>
      </c>
      <c r="E1762" s="272" t="str">
        <f>APENs_summary!K1657</f>
        <v>Compressor Engines</v>
      </c>
      <c r="F1762" s="76">
        <f>APENs_summary!N1657</f>
        <v>0</v>
      </c>
      <c r="G1762" s="76">
        <f>APENs_summary!O1657</f>
        <v>6.5</v>
      </c>
      <c r="H1762" s="76">
        <f>APENs_summary!P1657</f>
        <v>0</v>
      </c>
      <c r="I1762" s="76">
        <f>APENs_summary!Q1657</f>
        <v>0</v>
      </c>
      <c r="J1762" s="76">
        <f>APENs_summary!R1657</f>
        <v>0</v>
      </c>
    </row>
    <row r="1763" spans="1:10" x14ac:dyDescent="0.2">
      <c r="A1763" s="13" t="s">
        <v>147</v>
      </c>
      <c r="B1763" s="272" t="s">
        <v>493</v>
      </c>
      <c r="C1763" s="272" t="str">
        <f>APENs_summary!C1658</f>
        <v>08045</v>
      </c>
      <c r="D1763" s="272" t="str">
        <f>APENs_summary!J1658</f>
        <v>20200252</v>
      </c>
      <c r="E1763" s="272" t="str">
        <f>APENs_summary!K1658</f>
        <v>Compressor Engines</v>
      </c>
      <c r="F1763" s="76">
        <f>APENs_summary!N1658</f>
        <v>0</v>
      </c>
      <c r="G1763" s="76">
        <f>APENs_summary!O1658</f>
        <v>0</v>
      </c>
      <c r="H1763" s="76">
        <f>APENs_summary!P1658</f>
        <v>6.5</v>
      </c>
      <c r="I1763" s="76">
        <f>APENs_summary!Q1658</f>
        <v>0</v>
      </c>
      <c r="J1763" s="76">
        <f>APENs_summary!R1658</f>
        <v>0</v>
      </c>
    </row>
    <row r="1764" spans="1:10" x14ac:dyDescent="0.2">
      <c r="A1764" s="13" t="s">
        <v>147</v>
      </c>
      <c r="B1764" s="272" t="s">
        <v>493</v>
      </c>
      <c r="C1764" s="272" t="str">
        <f>APENs_summary!C1659</f>
        <v>08045</v>
      </c>
      <c r="D1764" s="272" t="str">
        <f>APENs_summary!J1659</f>
        <v>20200252</v>
      </c>
      <c r="E1764" s="272" t="str">
        <f>APENs_summary!K1659</f>
        <v>Compressor Engines</v>
      </c>
      <c r="F1764" s="76">
        <f>APENs_summary!N1659</f>
        <v>22</v>
      </c>
      <c r="G1764" s="76">
        <f>APENs_summary!O1659</f>
        <v>0</v>
      </c>
      <c r="H1764" s="76">
        <f>APENs_summary!P1659</f>
        <v>0</v>
      </c>
      <c r="I1764" s="76">
        <f>APENs_summary!Q1659</f>
        <v>0</v>
      </c>
      <c r="J1764" s="76">
        <f>APENs_summary!R1659</f>
        <v>0</v>
      </c>
    </row>
    <row r="1765" spans="1:10" x14ac:dyDescent="0.2">
      <c r="A1765" s="13" t="s">
        <v>147</v>
      </c>
      <c r="B1765" s="272" t="s">
        <v>493</v>
      </c>
      <c r="C1765" s="272" t="str">
        <f>APENs_summary!C1660</f>
        <v>08045</v>
      </c>
      <c r="D1765" s="272" t="str">
        <f>APENs_summary!J1660</f>
        <v>20200252</v>
      </c>
      <c r="E1765" s="272" t="str">
        <f>APENs_summary!K1660</f>
        <v>Compressor Engines</v>
      </c>
      <c r="F1765" s="76">
        <f>APENs_summary!N1660</f>
        <v>0</v>
      </c>
      <c r="G1765" s="76">
        <f>APENs_summary!O1660</f>
        <v>0</v>
      </c>
      <c r="H1765" s="76">
        <f>APENs_summary!P1660</f>
        <v>0</v>
      </c>
      <c r="I1765" s="76">
        <f>APENs_summary!Q1660</f>
        <v>0</v>
      </c>
      <c r="J1765" s="76">
        <f>APENs_summary!R1660</f>
        <v>0.39200000000000002</v>
      </c>
    </row>
    <row r="1766" spans="1:10" x14ac:dyDescent="0.2">
      <c r="A1766" s="13" t="s">
        <v>147</v>
      </c>
      <c r="B1766" s="272" t="s">
        <v>493</v>
      </c>
      <c r="C1766" s="272" t="str">
        <f>APENs_summary!C1661</f>
        <v>08045</v>
      </c>
      <c r="D1766" s="272" t="str">
        <f>APENs_summary!J1661</f>
        <v>20200252</v>
      </c>
      <c r="E1766" s="272" t="str">
        <f>APENs_summary!K1661</f>
        <v>Compressor Engines</v>
      </c>
      <c r="F1766" s="76">
        <f>APENs_summary!N1661</f>
        <v>0</v>
      </c>
      <c r="G1766" s="76">
        <f>APENs_summary!O1661</f>
        <v>0</v>
      </c>
      <c r="H1766" s="76">
        <f>APENs_summary!P1661</f>
        <v>0</v>
      </c>
      <c r="I1766" s="76">
        <f>APENs_summary!Q1661</f>
        <v>0</v>
      </c>
      <c r="J1766" s="76">
        <f>APENs_summary!R1661</f>
        <v>0</v>
      </c>
    </row>
    <row r="1767" spans="1:10" x14ac:dyDescent="0.2">
      <c r="A1767" s="13" t="s">
        <v>147</v>
      </c>
      <c r="B1767" s="272" t="s">
        <v>493</v>
      </c>
      <c r="C1767" s="272" t="str">
        <f>APENs_summary!C1662</f>
        <v>08045</v>
      </c>
      <c r="D1767" s="272" t="str">
        <f>APENs_summary!J1662</f>
        <v>20200252</v>
      </c>
      <c r="E1767" s="272" t="str">
        <f>APENs_summary!K1662</f>
        <v>Compressor Engines</v>
      </c>
      <c r="F1767" s="76">
        <f>APENs_summary!N1662</f>
        <v>0</v>
      </c>
      <c r="G1767" s="76">
        <f>APENs_summary!O1662</f>
        <v>0</v>
      </c>
      <c r="H1767" s="76">
        <f>APENs_summary!P1662</f>
        <v>0</v>
      </c>
      <c r="I1767" s="76">
        <f>APENs_summary!Q1662</f>
        <v>2.3519999999999999E-2</v>
      </c>
      <c r="J1767" s="76">
        <f>APENs_summary!R1662</f>
        <v>0</v>
      </c>
    </row>
    <row r="1768" spans="1:10" x14ac:dyDescent="0.2">
      <c r="A1768" s="13" t="s">
        <v>147</v>
      </c>
      <c r="B1768" s="272" t="s">
        <v>493</v>
      </c>
      <c r="C1768" s="272" t="str">
        <f>APENs_summary!C1663</f>
        <v>08045</v>
      </c>
      <c r="D1768" s="272" t="str">
        <f>APENs_summary!J1663</f>
        <v>20200252</v>
      </c>
      <c r="E1768" s="272" t="str">
        <f>APENs_summary!K1663</f>
        <v>Compressor Engines</v>
      </c>
      <c r="F1768" s="76">
        <f>APENs_summary!N1663</f>
        <v>0</v>
      </c>
      <c r="G1768" s="76">
        <f>APENs_summary!O1663</f>
        <v>6.5</v>
      </c>
      <c r="H1768" s="76">
        <f>APENs_summary!P1663</f>
        <v>0</v>
      </c>
      <c r="I1768" s="76">
        <f>APENs_summary!Q1663</f>
        <v>0</v>
      </c>
      <c r="J1768" s="76">
        <f>APENs_summary!R1663</f>
        <v>0</v>
      </c>
    </row>
    <row r="1769" spans="1:10" x14ac:dyDescent="0.2">
      <c r="A1769" s="13" t="s">
        <v>147</v>
      </c>
      <c r="B1769" s="272" t="s">
        <v>493</v>
      </c>
      <c r="C1769" s="272" t="str">
        <f>APENs_summary!C1664</f>
        <v>08045</v>
      </c>
      <c r="D1769" s="272" t="str">
        <f>APENs_summary!J1664</f>
        <v>31000299</v>
      </c>
      <c r="E1769" s="272" t="str">
        <f>APENs_summary!K1664</f>
        <v>Natural Gas Production, Other Not Classified</v>
      </c>
      <c r="F1769" s="76">
        <f>APENs_summary!N1664</f>
        <v>0</v>
      </c>
      <c r="G1769" s="76">
        <f>APENs_summary!O1664</f>
        <v>3</v>
      </c>
      <c r="H1769" s="76">
        <f>APENs_summary!P1664</f>
        <v>0</v>
      </c>
      <c r="I1769" s="76">
        <f>APENs_summary!Q1664</f>
        <v>0</v>
      </c>
      <c r="J1769" s="76">
        <f>APENs_summary!R1664</f>
        <v>0</v>
      </c>
    </row>
    <row r="1770" spans="1:10" x14ac:dyDescent="0.2">
      <c r="A1770" s="13" t="s">
        <v>147</v>
      </c>
      <c r="B1770" s="272" t="s">
        <v>493</v>
      </c>
      <c r="C1770" s="272" t="str">
        <f>APENs_summary!C1665</f>
        <v>08045</v>
      </c>
      <c r="D1770" s="272" t="str">
        <f>APENs_summary!J1665</f>
        <v>31088801</v>
      </c>
      <c r="E1770" s="272" t="str">
        <f>APENs_summary!K1665</f>
        <v>Permitted Fugitives</v>
      </c>
      <c r="F1770" s="76">
        <f>APENs_summary!N1665</f>
        <v>0</v>
      </c>
      <c r="G1770" s="76">
        <f>APENs_summary!O1665</f>
        <v>6</v>
      </c>
      <c r="H1770" s="76">
        <f>APENs_summary!P1665</f>
        <v>0</v>
      </c>
      <c r="I1770" s="76">
        <f>APENs_summary!Q1665</f>
        <v>0</v>
      </c>
      <c r="J1770" s="76">
        <f>APENs_summary!R1665</f>
        <v>0</v>
      </c>
    </row>
    <row r="1771" spans="1:10" x14ac:dyDescent="0.2">
      <c r="A1771" s="13" t="s">
        <v>147</v>
      </c>
      <c r="B1771" s="272" t="s">
        <v>493</v>
      </c>
      <c r="C1771" s="272" t="str">
        <f>APENs_summary!C1666</f>
        <v>08045</v>
      </c>
      <c r="D1771" s="272" t="str">
        <f>APENs_summary!J1666</f>
        <v>40400311</v>
      </c>
      <c r="E1771" s="272" t="str">
        <f>APENs_summary!K1666</f>
        <v>Condensate Tanks</v>
      </c>
      <c r="F1771" s="76">
        <f>APENs_summary!N1666</f>
        <v>0</v>
      </c>
      <c r="G1771" s="76">
        <f>APENs_summary!O1666</f>
        <v>1.6949095254925672</v>
      </c>
      <c r="H1771" s="76">
        <f>APENs_summary!P1666</f>
        <v>0</v>
      </c>
      <c r="I1771" s="76">
        <f>APENs_summary!Q1666</f>
        <v>0</v>
      </c>
      <c r="J1771" s="76">
        <f>APENs_summary!R1666</f>
        <v>0</v>
      </c>
    </row>
    <row r="1772" spans="1:10" x14ac:dyDescent="0.2">
      <c r="A1772" s="13" t="s">
        <v>147</v>
      </c>
      <c r="B1772" s="272" t="s">
        <v>493</v>
      </c>
      <c r="C1772" s="272" t="str">
        <f>APENs_summary!C1667</f>
        <v>08045</v>
      </c>
      <c r="D1772" s="272" t="str">
        <f>APENs_summary!J1667</f>
        <v>40400311</v>
      </c>
      <c r="E1772" s="272" t="str">
        <f>APENs_summary!K1667</f>
        <v>Condensate Tanks</v>
      </c>
      <c r="F1772" s="76">
        <f>APENs_summary!N1667</f>
        <v>0</v>
      </c>
      <c r="G1772" s="76">
        <f>APENs_summary!O1667</f>
        <v>9.6773866455543356</v>
      </c>
      <c r="H1772" s="76">
        <f>APENs_summary!P1667</f>
        <v>0</v>
      </c>
      <c r="I1772" s="76">
        <f>APENs_summary!Q1667</f>
        <v>0</v>
      </c>
      <c r="J1772" s="76">
        <f>APENs_summary!R1667</f>
        <v>0</v>
      </c>
    </row>
    <row r="1773" spans="1:10" x14ac:dyDescent="0.2">
      <c r="A1773" s="13" t="s">
        <v>147</v>
      </c>
      <c r="B1773" s="272" t="s">
        <v>493</v>
      </c>
      <c r="C1773" s="272" t="str">
        <f>APENs_summary!C1668</f>
        <v>08045</v>
      </c>
      <c r="D1773" s="272" t="str">
        <f>APENs_summary!J1668</f>
        <v>40400311</v>
      </c>
      <c r="E1773" s="272" t="str">
        <f>APENs_summary!K1668</f>
        <v>Condensate Tanks</v>
      </c>
      <c r="F1773" s="76">
        <f>APENs_summary!N1668</f>
        <v>0</v>
      </c>
      <c r="G1773" s="76">
        <f>APENs_summary!O1668</f>
        <v>1.0411077440714533</v>
      </c>
      <c r="H1773" s="76">
        <f>APENs_summary!P1668</f>
        <v>0</v>
      </c>
      <c r="I1773" s="76">
        <f>APENs_summary!Q1668</f>
        <v>0</v>
      </c>
      <c r="J1773" s="76">
        <f>APENs_summary!R1668</f>
        <v>0</v>
      </c>
    </row>
    <row r="1774" spans="1:10" x14ac:dyDescent="0.2">
      <c r="A1774" s="13" t="s">
        <v>147</v>
      </c>
      <c r="B1774" s="272" t="s">
        <v>493</v>
      </c>
      <c r="C1774" s="272" t="str">
        <f>APENs_summary!C1669</f>
        <v>08045</v>
      </c>
      <c r="D1774" s="272" t="str">
        <f>APENs_summary!J1669</f>
        <v>40400311</v>
      </c>
      <c r="E1774" s="272" t="str">
        <f>APENs_summary!K1669</f>
        <v>Condensate Tanks</v>
      </c>
      <c r="F1774" s="76">
        <f>APENs_summary!N1669</f>
        <v>0</v>
      </c>
      <c r="G1774" s="76">
        <f>APENs_summary!O1669</f>
        <v>2.3482698103195405</v>
      </c>
      <c r="H1774" s="76">
        <f>APENs_summary!P1669</f>
        <v>0</v>
      </c>
      <c r="I1774" s="76">
        <f>APENs_summary!Q1669</f>
        <v>0</v>
      </c>
      <c r="J1774" s="76">
        <f>APENs_summary!R1669</f>
        <v>0</v>
      </c>
    </row>
    <row r="1775" spans="1:10" x14ac:dyDescent="0.2">
      <c r="A1775" s="13" t="s">
        <v>147</v>
      </c>
      <c r="B1775" s="272" t="s">
        <v>493</v>
      </c>
      <c r="C1775" s="272" t="str">
        <f>APENs_summary!C1670</f>
        <v>08045</v>
      </c>
      <c r="D1775" s="272" t="str">
        <f>APENs_summary!J1670</f>
        <v>31000130</v>
      </c>
      <c r="E1775" s="272" t="str">
        <f>APENs_summary!K1670</f>
        <v>Oil Production, Fugitives: Compressor Seals</v>
      </c>
      <c r="F1775" s="76">
        <f>APENs_summary!N1670</f>
        <v>0</v>
      </c>
      <c r="G1775" s="76">
        <f>APENs_summary!O1670</f>
        <v>2.8</v>
      </c>
      <c r="H1775" s="76">
        <f>APENs_summary!P1670</f>
        <v>0</v>
      </c>
      <c r="I1775" s="76">
        <f>APENs_summary!Q1670</f>
        <v>0</v>
      </c>
      <c r="J1775" s="76">
        <f>APENs_summary!R1670</f>
        <v>0</v>
      </c>
    </row>
    <row r="1776" spans="1:10" x14ac:dyDescent="0.2">
      <c r="A1776" s="13" t="s">
        <v>147</v>
      </c>
      <c r="B1776" s="272" t="s">
        <v>493</v>
      </c>
      <c r="C1776" s="272" t="str">
        <f>APENs_summary!C1671</f>
        <v>08045</v>
      </c>
      <c r="D1776" s="272" t="str">
        <f>APENs_summary!J1671</f>
        <v>31000227</v>
      </c>
      <c r="E1776" s="272" t="str">
        <f>APENs_summary!K1671</f>
        <v>Glycol Dehydrator</v>
      </c>
      <c r="F1776" s="76">
        <f>APENs_summary!N1671</f>
        <v>0</v>
      </c>
      <c r="G1776" s="76">
        <f>APENs_summary!O1671</f>
        <v>3.4009999999999998</v>
      </c>
      <c r="H1776" s="76">
        <f>APENs_summary!P1671</f>
        <v>0</v>
      </c>
      <c r="I1776" s="76">
        <f>APENs_summary!Q1671</f>
        <v>0</v>
      </c>
      <c r="J1776" s="76">
        <f>APENs_summary!R1671</f>
        <v>0</v>
      </c>
    </row>
    <row r="1777" spans="1:10" x14ac:dyDescent="0.2">
      <c r="A1777" s="13" t="s">
        <v>147</v>
      </c>
      <c r="B1777" s="272" t="s">
        <v>493</v>
      </c>
      <c r="C1777" s="272" t="str">
        <f>APENs_summary!C1672</f>
        <v>08045</v>
      </c>
      <c r="D1777" s="272" t="str">
        <f>APENs_summary!J1672</f>
        <v>31000227</v>
      </c>
      <c r="E1777" s="272" t="str">
        <f>APENs_summary!K1672</f>
        <v>Glycol Dehydrator</v>
      </c>
      <c r="F1777" s="76">
        <f>APENs_summary!N1672</f>
        <v>0</v>
      </c>
      <c r="G1777" s="76">
        <f>APENs_summary!O1672</f>
        <v>20.414400000000001</v>
      </c>
      <c r="H1777" s="76">
        <f>APENs_summary!P1672</f>
        <v>0</v>
      </c>
      <c r="I1777" s="76">
        <f>APENs_summary!Q1672</f>
        <v>0</v>
      </c>
      <c r="J1777" s="76">
        <f>APENs_summary!R1672</f>
        <v>0</v>
      </c>
    </row>
    <row r="1778" spans="1:10" x14ac:dyDescent="0.2">
      <c r="A1778" s="13" t="s">
        <v>147</v>
      </c>
      <c r="B1778" s="272" t="s">
        <v>493</v>
      </c>
      <c r="C1778" s="272" t="str">
        <f>APENs_summary!C1673</f>
        <v>08045</v>
      </c>
      <c r="D1778" s="272" t="str">
        <f>APENs_summary!J1673</f>
        <v>40400311</v>
      </c>
      <c r="E1778" s="272" t="str">
        <f>APENs_summary!K1673</f>
        <v>Condensate Tanks</v>
      </c>
      <c r="F1778" s="76">
        <f>APENs_summary!N1673</f>
        <v>0</v>
      </c>
      <c r="G1778" s="76">
        <f>APENs_summary!O1673</f>
        <v>0</v>
      </c>
      <c r="H1778" s="76">
        <f>APENs_summary!P1673</f>
        <v>0</v>
      </c>
      <c r="I1778" s="76">
        <f>APENs_summary!Q1673</f>
        <v>0</v>
      </c>
      <c r="J1778" s="76">
        <f>APENs_summary!R1673</f>
        <v>0</v>
      </c>
    </row>
    <row r="1779" spans="1:10" x14ac:dyDescent="0.2">
      <c r="A1779" s="13" t="s">
        <v>147</v>
      </c>
      <c r="B1779" s="272" t="s">
        <v>493</v>
      </c>
      <c r="C1779" s="272" t="str">
        <f>APENs_summary!C1674</f>
        <v>08045</v>
      </c>
      <c r="D1779" s="272" t="str">
        <f>APENs_summary!J1674</f>
        <v>40400311</v>
      </c>
      <c r="E1779" s="272" t="str">
        <f>APENs_summary!K1674</f>
        <v>Condensate Tanks</v>
      </c>
      <c r="F1779" s="76">
        <f>APENs_summary!N1674</f>
        <v>0</v>
      </c>
      <c r="G1779" s="76">
        <f>APENs_summary!O1674</f>
        <v>0</v>
      </c>
      <c r="H1779" s="76">
        <f>APENs_summary!P1674</f>
        <v>0</v>
      </c>
      <c r="I1779" s="76">
        <f>APENs_summary!Q1674</f>
        <v>0</v>
      </c>
      <c r="J1779" s="76">
        <f>APENs_summary!R1674</f>
        <v>0</v>
      </c>
    </row>
    <row r="1780" spans="1:10" x14ac:dyDescent="0.2">
      <c r="A1780" s="13" t="s">
        <v>147</v>
      </c>
      <c r="B1780" s="272" t="s">
        <v>493</v>
      </c>
      <c r="C1780" s="272" t="str">
        <f>APENs_summary!C1675</f>
        <v>08045</v>
      </c>
      <c r="D1780" s="272" t="str">
        <f>APENs_summary!J1675</f>
        <v>40400311</v>
      </c>
      <c r="E1780" s="272" t="str">
        <f>APENs_summary!K1675</f>
        <v>Condensate Tanks</v>
      </c>
      <c r="F1780" s="76">
        <f>APENs_summary!N1675</f>
        <v>0</v>
      </c>
      <c r="G1780" s="76">
        <f>APENs_summary!O1675</f>
        <v>0</v>
      </c>
      <c r="H1780" s="76">
        <f>APENs_summary!P1675</f>
        <v>0</v>
      </c>
      <c r="I1780" s="76">
        <f>APENs_summary!Q1675</f>
        <v>0</v>
      </c>
      <c r="J1780" s="76">
        <f>APENs_summary!R1675</f>
        <v>0</v>
      </c>
    </row>
    <row r="1781" spans="1:10" x14ac:dyDescent="0.2">
      <c r="A1781" s="13" t="s">
        <v>147</v>
      </c>
      <c r="B1781" s="272" t="s">
        <v>493</v>
      </c>
      <c r="C1781" s="272" t="str">
        <f>APENs_summary!C1676</f>
        <v>08045</v>
      </c>
      <c r="D1781" s="272" t="str">
        <f>APENs_summary!J1676</f>
        <v>40400311</v>
      </c>
      <c r="E1781" s="272" t="str">
        <f>APENs_summary!K1676</f>
        <v>Condensate Tanks</v>
      </c>
      <c r="F1781" s="76">
        <f>APENs_summary!N1676</f>
        <v>0</v>
      </c>
      <c r="G1781" s="76">
        <f>APENs_summary!O1676</f>
        <v>0</v>
      </c>
      <c r="H1781" s="76">
        <f>APENs_summary!P1676</f>
        <v>0</v>
      </c>
      <c r="I1781" s="76">
        <f>APENs_summary!Q1676</f>
        <v>0</v>
      </c>
      <c r="J1781" s="76">
        <f>APENs_summary!R1676</f>
        <v>0</v>
      </c>
    </row>
    <row r="1782" spans="1:10" x14ac:dyDescent="0.2">
      <c r="A1782" s="13" t="s">
        <v>147</v>
      </c>
      <c r="B1782" s="272" t="s">
        <v>493</v>
      </c>
      <c r="C1782" s="272" t="str">
        <f>APENs_summary!C1677</f>
        <v>08045</v>
      </c>
      <c r="D1782" s="272" t="str">
        <f>APENs_summary!J1677</f>
        <v>40400311</v>
      </c>
      <c r="E1782" s="272" t="str">
        <f>APENs_summary!K1677</f>
        <v>Condensate Tanks</v>
      </c>
      <c r="F1782" s="76">
        <f>APENs_summary!N1677</f>
        <v>0</v>
      </c>
      <c r="G1782" s="76">
        <f>APENs_summary!O1677</f>
        <v>1.4249324445681822E-2</v>
      </c>
      <c r="H1782" s="76">
        <f>APENs_summary!P1677</f>
        <v>0</v>
      </c>
      <c r="I1782" s="76">
        <f>APENs_summary!Q1677</f>
        <v>0</v>
      </c>
      <c r="J1782" s="76">
        <f>APENs_summary!R1677</f>
        <v>0</v>
      </c>
    </row>
    <row r="1783" spans="1:10" x14ac:dyDescent="0.2">
      <c r="A1783" s="13" t="s">
        <v>147</v>
      </c>
      <c r="B1783" s="272" t="s">
        <v>493</v>
      </c>
      <c r="C1783" s="272" t="str">
        <f>APENs_summary!C1678</f>
        <v>08045</v>
      </c>
      <c r="D1783" s="272" t="str">
        <f>APENs_summary!J1678</f>
        <v>40400311</v>
      </c>
      <c r="E1783" s="272" t="str">
        <f>APENs_summary!K1678</f>
        <v>Condensate Tanks</v>
      </c>
      <c r="F1783" s="76">
        <f>APENs_summary!N1678</f>
        <v>0</v>
      </c>
      <c r="G1783" s="76">
        <f>APENs_summary!O1678</f>
        <v>5.4019489367589069</v>
      </c>
      <c r="H1783" s="76">
        <f>APENs_summary!P1678</f>
        <v>0</v>
      </c>
      <c r="I1783" s="76">
        <f>APENs_summary!Q1678</f>
        <v>0</v>
      </c>
      <c r="J1783" s="76">
        <f>APENs_summary!R1678</f>
        <v>0</v>
      </c>
    </row>
    <row r="1784" spans="1:10" x14ac:dyDescent="0.2">
      <c r="A1784" s="13" t="s">
        <v>147</v>
      </c>
      <c r="B1784" s="272" t="s">
        <v>493</v>
      </c>
      <c r="C1784" s="272" t="str">
        <f>APENs_summary!C1679</f>
        <v>08045</v>
      </c>
      <c r="D1784" s="272" t="str">
        <f>APENs_summary!J1679</f>
        <v>40400311</v>
      </c>
      <c r="E1784" s="272" t="str">
        <f>APENs_summary!K1679</f>
        <v>Condensate Tanks</v>
      </c>
      <c r="F1784" s="76">
        <f>APENs_summary!N1679</f>
        <v>0</v>
      </c>
      <c r="G1784" s="76">
        <f>APENs_summary!O1679</f>
        <v>2.1323481781819358</v>
      </c>
      <c r="H1784" s="76">
        <f>APENs_summary!P1679</f>
        <v>0</v>
      </c>
      <c r="I1784" s="76">
        <f>APENs_summary!Q1679</f>
        <v>0</v>
      </c>
      <c r="J1784" s="76">
        <f>APENs_summary!R1679</f>
        <v>0</v>
      </c>
    </row>
    <row r="1785" spans="1:10" x14ac:dyDescent="0.2">
      <c r="A1785" s="13" t="s">
        <v>147</v>
      </c>
      <c r="B1785" s="272" t="s">
        <v>493</v>
      </c>
      <c r="C1785" s="272" t="str">
        <f>APENs_summary!C1680</f>
        <v>08045</v>
      </c>
      <c r="D1785" s="272" t="str">
        <f>APENs_summary!J1680</f>
        <v>40400311</v>
      </c>
      <c r="E1785" s="272" t="str">
        <f>APENs_summary!K1680</f>
        <v>Condensate Tanks</v>
      </c>
      <c r="F1785" s="76">
        <f>APENs_summary!N1680</f>
        <v>0</v>
      </c>
      <c r="G1785" s="76">
        <f>APENs_summary!O1680</f>
        <v>61.662175399940153</v>
      </c>
      <c r="H1785" s="76">
        <f>APENs_summary!P1680</f>
        <v>0</v>
      </c>
      <c r="I1785" s="76">
        <f>APENs_summary!Q1680</f>
        <v>0</v>
      </c>
      <c r="J1785" s="76">
        <f>APENs_summary!R1680</f>
        <v>0</v>
      </c>
    </row>
    <row r="1786" spans="1:10" x14ac:dyDescent="0.2">
      <c r="A1786" s="13" t="s">
        <v>147</v>
      </c>
      <c r="B1786" s="272" t="s">
        <v>493</v>
      </c>
      <c r="C1786" s="272" t="str">
        <f>APENs_summary!C1681</f>
        <v>08045</v>
      </c>
      <c r="D1786" s="272" t="str">
        <f>APENs_summary!J1681</f>
        <v>40400311</v>
      </c>
      <c r="E1786" s="272" t="str">
        <f>APENs_summary!K1681</f>
        <v>Condensate Tanks</v>
      </c>
      <c r="F1786" s="76">
        <f>APENs_summary!N1681</f>
        <v>0</v>
      </c>
      <c r="G1786" s="76">
        <f>APENs_summary!O1681</f>
        <v>7.5478148385241575</v>
      </c>
      <c r="H1786" s="76">
        <f>APENs_summary!P1681</f>
        <v>0</v>
      </c>
      <c r="I1786" s="76">
        <f>APENs_summary!Q1681</f>
        <v>0</v>
      </c>
      <c r="J1786" s="76">
        <f>APENs_summary!R1681</f>
        <v>0</v>
      </c>
    </row>
    <row r="1787" spans="1:10" x14ac:dyDescent="0.2">
      <c r="A1787" s="13" t="s">
        <v>147</v>
      </c>
      <c r="B1787" s="272" t="s">
        <v>493</v>
      </c>
      <c r="C1787" s="272" t="str">
        <f>APENs_summary!C1682</f>
        <v>08045</v>
      </c>
      <c r="D1787" s="272" t="str">
        <f>APENs_summary!J1682</f>
        <v>40400311</v>
      </c>
      <c r="E1787" s="272" t="str">
        <f>APENs_summary!K1682</f>
        <v>Condensate Tanks</v>
      </c>
      <c r="F1787" s="76">
        <f>APENs_summary!N1682</f>
        <v>0</v>
      </c>
      <c r="G1787" s="76">
        <f>APENs_summary!O1682</f>
        <v>2.2170510083459223</v>
      </c>
      <c r="H1787" s="76">
        <f>APENs_summary!P1682</f>
        <v>0</v>
      </c>
      <c r="I1787" s="76">
        <f>APENs_summary!Q1682</f>
        <v>0</v>
      </c>
      <c r="J1787" s="76">
        <f>APENs_summary!R1682</f>
        <v>0</v>
      </c>
    </row>
    <row r="1788" spans="1:10" x14ac:dyDescent="0.2">
      <c r="A1788" s="13" t="s">
        <v>147</v>
      </c>
      <c r="B1788" s="272" t="s">
        <v>493</v>
      </c>
      <c r="C1788" s="272" t="str">
        <f>APENs_summary!C1683</f>
        <v>08045</v>
      </c>
      <c r="D1788" s="272" t="str">
        <f>APENs_summary!J1683</f>
        <v>40400311</v>
      </c>
      <c r="E1788" s="272" t="str">
        <f>APENs_summary!K1683</f>
        <v>Condensate Tanks</v>
      </c>
      <c r="F1788" s="76">
        <f>APENs_summary!N1683</f>
        <v>0</v>
      </c>
      <c r="G1788" s="76">
        <f>APENs_summary!O1683</f>
        <v>3.480031977341997</v>
      </c>
      <c r="H1788" s="76">
        <f>APENs_summary!P1683</f>
        <v>0</v>
      </c>
      <c r="I1788" s="76">
        <f>APENs_summary!Q1683</f>
        <v>0</v>
      </c>
      <c r="J1788" s="76">
        <f>APENs_summary!R1683</f>
        <v>0</v>
      </c>
    </row>
    <row r="1789" spans="1:10" x14ac:dyDescent="0.2">
      <c r="A1789" s="13" t="s">
        <v>147</v>
      </c>
      <c r="B1789" s="272" t="s">
        <v>493</v>
      </c>
      <c r="C1789" s="272" t="str">
        <f>APENs_summary!C1684</f>
        <v>08045</v>
      </c>
      <c r="D1789" s="272" t="str">
        <f>APENs_summary!J1684</f>
        <v>40400311</v>
      </c>
      <c r="E1789" s="272" t="str">
        <f>APENs_summary!K1684</f>
        <v>Condensate Tanks</v>
      </c>
      <c r="F1789" s="76">
        <f>APENs_summary!N1684</f>
        <v>0</v>
      </c>
      <c r="G1789" s="76">
        <f>APENs_summary!O1684</f>
        <v>2.3154651098261363</v>
      </c>
      <c r="H1789" s="76">
        <f>APENs_summary!P1684</f>
        <v>0</v>
      </c>
      <c r="I1789" s="76">
        <f>APENs_summary!Q1684</f>
        <v>0</v>
      </c>
      <c r="J1789" s="76">
        <f>APENs_summary!R1684</f>
        <v>0</v>
      </c>
    </row>
    <row r="1790" spans="1:10" x14ac:dyDescent="0.2">
      <c r="A1790" s="13" t="s">
        <v>147</v>
      </c>
      <c r="B1790" s="272" t="s">
        <v>493</v>
      </c>
      <c r="C1790" s="272" t="str">
        <f>APENs_summary!C1685</f>
        <v>08045</v>
      </c>
      <c r="D1790" s="272" t="str">
        <f>APENs_summary!J1685</f>
        <v>40400311</v>
      </c>
      <c r="E1790" s="272" t="str">
        <f>APENs_summary!K1685</f>
        <v>Condensate Tanks</v>
      </c>
      <c r="F1790" s="76">
        <f>APENs_summary!N1685</f>
        <v>0</v>
      </c>
      <c r="G1790" s="76">
        <f>APENs_summary!O1685</f>
        <v>4.3111707755528776</v>
      </c>
      <c r="H1790" s="76">
        <f>APENs_summary!P1685</f>
        <v>0</v>
      </c>
      <c r="I1790" s="76">
        <f>APENs_summary!Q1685</f>
        <v>0</v>
      </c>
      <c r="J1790" s="76">
        <f>APENs_summary!R1685</f>
        <v>0</v>
      </c>
    </row>
    <row r="1791" spans="1:10" x14ac:dyDescent="0.2">
      <c r="A1791" s="13" t="s">
        <v>147</v>
      </c>
      <c r="B1791" s="272" t="s">
        <v>493</v>
      </c>
      <c r="C1791" s="272" t="str">
        <f>APENs_summary!C1686</f>
        <v>08045</v>
      </c>
      <c r="D1791" s="272" t="str">
        <f>APENs_summary!J1686</f>
        <v>40400311</v>
      </c>
      <c r="E1791" s="272" t="str">
        <f>APENs_summary!K1686</f>
        <v>Condensate Tanks</v>
      </c>
      <c r="F1791" s="76">
        <f>APENs_summary!N1686</f>
        <v>0</v>
      </c>
      <c r="G1791" s="76">
        <f>APENs_summary!O1686</f>
        <v>0</v>
      </c>
      <c r="H1791" s="76">
        <f>APENs_summary!P1686</f>
        <v>0</v>
      </c>
      <c r="I1791" s="76">
        <f>APENs_summary!Q1686</f>
        <v>0</v>
      </c>
      <c r="J1791" s="76">
        <f>APENs_summary!R1686</f>
        <v>0</v>
      </c>
    </row>
    <row r="1792" spans="1:10" x14ac:dyDescent="0.2">
      <c r="A1792" s="13" t="s">
        <v>147</v>
      </c>
      <c r="B1792" s="272" t="s">
        <v>493</v>
      </c>
      <c r="C1792" s="272" t="str">
        <f>APENs_summary!C1687</f>
        <v>08045</v>
      </c>
      <c r="D1792" s="272" t="str">
        <f>APENs_summary!J1687</f>
        <v>40400311</v>
      </c>
      <c r="E1792" s="272" t="str">
        <f>APENs_summary!K1687</f>
        <v>Condensate Tanks</v>
      </c>
      <c r="F1792" s="76">
        <f>APENs_summary!N1687</f>
        <v>0</v>
      </c>
      <c r="G1792" s="76">
        <f>APENs_summary!O1687</f>
        <v>0</v>
      </c>
      <c r="H1792" s="76">
        <f>APENs_summary!P1687</f>
        <v>0</v>
      </c>
      <c r="I1792" s="76">
        <f>APENs_summary!Q1687</f>
        <v>0</v>
      </c>
      <c r="J1792" s="76">
        <f>APENs_summary!R1687</f>
        <v>0</v>
      </c>
    </row>
    <row r="1793" spans="1:10" x14ac:dyDescent="0.2">
      <c r="A1793" s="13" t="s">
        <v>147</v>
      </c>
      <c r="B1793" s="272" t="s">
        <v>493</v>
      </c>
      <c r="C1793" s="272" t="str">
        <f>APENs_summary!C1688</f>
        <v>08045</v>
      </c>
      <c r="D1793" s="272" t="str">
        <f>APENs_summary!J1688</f>
        <v>40400311</v>
      </c>
      <c r="E1793" s="272" t="str">
        <f>APENs_summary!K1688</f>
        <v>Condensate Tanks</v>
      </c>
      <c r="F1793" s="76">
        <f>APENs_summary!N1688</f>
        <v>0</v>
      </c>
      <c r="G1793" s="76">
        <f>APENs_summary!O1688</f>
        <v>11.274571309992679</v>
      </c>
      <c r="H1793" s="76">
        <f>APENs_summary!P1688</f>
        <v>0</v>
      </c>
      <c r="I1793" s="76">
        <f>APENs_summary!Q1688</f>
        <v>0</v>
      </c>
      <c r="J1793" s="76">
        <f>APENs_summary!R1688</f>
        <v>0</v>
      </c>
    </row>
    <row r="1794" spans="1:10" x14ac:dyDescent="0.2">
      <c r="A1794" s="13" t="s">
        <v>147</v>
      </c>
      <c r="B1794" s="272" t="s">
        <v>493</v>
      </c>
      <c r="C1794" s="272" t="str">
        <f>APENs_summary!C1689</f>
        <v>08045</v>
      </c>
      <c r="D1794" s="272" t="str">
        <f>APENs_summary!J1689</f>
        <v>40400311</v>
      </c>
      <c r="E1794" s="272" t="str">
        <f>APENs_summary!K1689</f>
        <v>Condensate Tanks</v>
      </c>
      <c r="F1794" s="76">
        <f>APENs_summary!N1689</f>
        <v>0</v>
      </c>
      <c r="G1794" s="76">
        <f>APENs_summary!O1689</f>
        <v>6.1338225565411468</v>
      </c>
      <c r="H1794" s="76">
        <f>APENs_summary!P1689</f>
        <v>0</v>
      </c>
      <c r="I1794" s="76">
        <f>APENs_summary!Q1689</f>
        <v>0</v>
      </c>
      <c r="J1794" s="76">
        <f>APENs_summary!R1689</f>
        <v>0</v>
      </c>
    </row>
    <row r="1795" spans="1:10" x14ac:dyDescent="0.2">
      <c r="A1795" s="13" t="s">
        <v>147</v>
      </c>
      <c r="B1795" s="272" t="s">
        <v>493</v>
      </c>
      <c r="C1795" s="272" t="str">
        <f>APENs_summary!C1690</f>
        <v>08045</v>
      </c>
      <c r="D1795" s="272" t="str">
        <f>APENs_summary!J1690</f>
        <v>40400311</v>
      </c>
      <c r="E1795" s="272" t="str">
        <f>APENs_summary!K1690</f>
        <v>Condensate Tanks</v>
      </c>
      <c r="F1795" s="76">
        <f>APENs_summary!N1690</f>
        <v>0</v>
      </c>
      <c r="G1795" s="76">
        <f>APENs_summary!O1690</f>
        <v>16.518421008022344</v>
      </c>
      <c r="H1795" s="76">
        <f>APENs_summary!P1690</f>
        <v>0</v>
      </c>
      <c r="I1795" s="76">
        <f>APENs_summary!Q1690</f>
        <v>0</v>
      </c>
      <c r="J1795" s="76">
        <f>APENs_summary!R1690</f>
        <v>0</v>
      </c>
    </row>
    <row r="1796" spans="1:10" x14ac:dyDescent="0.2">
      <c r="A1796" s="13" t="s">
        <v>147</v>
      </c>
      <c r="B1796" s="272" t="s">
        <v>493</v>
      </c>
      <c r="C1796" s="272" t="str">
        <f>APENs_summary!C1691</f>
        <v>08045</v>
      </c>
      <c r="D1796" s="272" t="str">
        <f>APENs_summary!J1691</f>
        <v>40400311</v>
      </c>
      <c r="E1796" s="272" t="str">
        <f>APENs_summary!K1691</f>
        <v>Condensate Tanks</v>
      </c>
      <c r="F1796" s="76">
        <f>APENs_summary!N1691</f>
        <v>0</v>
      </c>
      <c r="G1796" s="76">
        <f>APENs_summary!O1691</f>
        <v>0</v>
      </c>
      <c r="H1796" s="76">
        <f>APENs_summary!P1691</f>
        <v>0</v>
      </c>
      <c r="I1796" s="76">
        <f>APENs_summary!Q1691</f>
        <v>0</v>
      </c>
      <c r="J1796" s="76">
        <f>APENs_summary!R1691</f>
        <v>0</v>
      </c>
    </row>
    <row r="1797" spans="1:10" x14ac:dyDescent="0.2">
      <c r="A1797" s="13" t="s">
        <v>147</v>
      </c>
      <c r="B1797" s="272" t="s">
        <v>493</v>
      </c>
      <c r="C1797" s="272" t="str">
        <f>APENs_summary!C1692</f>
        <v>08045</v>
      </c>
      <c r="D1797" s="272" t="str">
        <f>APENs_summary!J1692</f>
        <v>40400311</v>
      </c>
      <c r="E1797" s="272" t="str">
        <f>APENs_summary!K1692</f>
        <v>Condensate Tanks</v>
      </c>
      <c r="F1797" s="76">
        <f>APENs_summary!N1692</f>
        <v>0</v>
      </c>
      <c r="G1797" s="76">
        <f>APENs_summary!O1692</f>
        <v>0</v>
      </c>
      <c r="H1797" s="76">
        <f>APENs_summary!P1692</f>
        <v>0</v>
      </c>
      <c r="I1797" s="76">
        <f>APENs_summary!Q1692</f>
        <v>0</v>
      </c>
      <c r="J1797" s="76">
        <f>APENs_summary!R1692</f>
        <v>0</v>
      </c>
    </row>
    <row r="1798" spans="1:10" x14ac:dyDescent="0.2">
      <c r="A1798" s="13" t="s">
        <v>147</v>
      </c>
      <c r="B1798" s="272" t="s">
        <v>493</v>
      </c>
      <c r="C1798" s="272" t="str">
        <f>APENs_summary!C1693</f>
        <v>08045</v>
      </c>
      <c r="D1798" s="272" t="str">
        <f>APENs_summary!J1693</f>
        <v>40400311</v>
      </c>
      <c r="E1798" s="272" t="str">
        <f>APENs_summary!K1693</f>
        <v>Condensate Tanks</v>
      </c>
      <c r="F1798" s="76">
        <f>APENs_summary!N1693</f>
        <v>0</v>
      </c>
      <c r="G1798" s="76">
        <f>APENs_summary!O1693</f>
        <v>3.5723847269747937</v>
      </c>
      <c r="H1798" s="76">
        <f>APENs_summary!P1693</f>
        <v>0</v>
      </c>
      <c r="I1798" s="76">
        <f>APENs_summary!Q1693</f>
        <v>0</v>
      </c>
      <c r="J1798" s="76">
        <f>APENs_summary!R1693</f>
        <v>0</v>
      </c>
    </row>
    <row r="1799" spans="1:10" x14ac:dyDescent="0.2">
      <c r="A1799" s="13" t="s">
        <v>147</v>
      </c>
      <c r="B1799" s="272" t="s">
        <v>493</v>
      </c>
      <c r="C1799" s="272" t="str">
        <f>APENs_summary!C1694</f>
        <v>08045</v>
      </c>
      <c r="D1799" s="272" t="str">
        <f>APENs_summary!J1694</f>
        <v>20200253</v>
      </c>
      <c r="E1799" s="272" t="str">
        <f>APENs_summary!K1694</f>
        <v>Compressor Engines</v>
      </c>
      <c r="F1799" s="76">
        <f>APENs_summary!N1694</f>
        <v>0</v>
      </c>
      <c r="G1799" s="76">
        <f>APENs_summary!O1694</f>
        <v>0</v>
      </c>
      <c r="H1799" s="76">
        <f>APENs_summary!P1694</f>
        <v>3</v>
      </c>
      <c r="I1799" s="76">
        <f>APENs_summary!Q1694</f>
        <v>0</v>
      </c>
      <c r="J1799" s="76">
        <f>APENs_summary!R1694</f>
        <v>0</v>
      </c>
    </row>
    <row r="1800" spans="1:10" x14ac:dyDescent="0.2">
      <c r="A1800" s="13" t="s">
        <v>147</v>
      </c>
      <c r="B1800" s="272" t="s">
        <v>493</v>
      </c>
      <c r="C1800" s="272" t="str">
        <f>APENs_summary!C1695</f>
        <v>08045</v>
      </c>
      <c r="D1800" s="272" t="str">
        <f>APENs_summary!J1695</f>
        <v>20200253</v>
      </c>
      <c r="E1800" s="272" t="str">
        <f>APENs_summary!K1695</f>
        <v>Compressor Engines</v>
      </c>
      <c r="F1800" s="76">
        <f>APENs_summary!N1695</f>
        <v>3</v>
      </c>
      <c r="G1800" s="76">
        <f>APENs_summary!O1695</f>
        <v>0</v>
      </c>
      <c r="H1800" s="76">
        <f>APENs_summary!P1695</f>
        <v>0</v>
      </c>
      <c r="I1800" s="76">
        <f>APENs_summary!Q1695</f>
        <v>0</v>
      </c>
      <c r="J1800" s="76">
        <f>APENs_summary!R1695</f>
        <v>0</v>
      </c>
    </row>
    <row r="1801" spans="1:10" x14ac:dyDescent="0.2">
      <c r="A1801" s="13" t="s">
        <v>147</v>
      </c>
      <c r="B1801" s="272" t="s">
        <v>493</v>
      </c>
      <c r="C1801" s="272" t="str">
        <f>APENs_summary!C1696</f>
        <v>08045</v>
      </c>
      <c r="D1801" s="272" t="str">
        <f>APENs_summary!J1696</f>
        <v>20200253</v>
      </c>
      <c r="E1801" s="272" t="str">
        <f>APENs_summary!K1696</f>
        <v>Compressor Engines</v>
      </c>
      <c r="F1801" s="76">
        <f>APENs_summary!N1696</f>
        <v>0</v>
      </c>
      <c r="G1801" s="76">
        <f>APENs_summary!O1696</f>
        <v>0</v>
      </c>
      <c r="H1801" s="76">
        <f>APENs_summary!P1696</f>
        <v>0</v>
      </c>
      <c r="I1801" s="76">
        <f>APENs_summary!Q1696</f>
        <v>0</v>
      </c>
      <c r="J1801" s="76">
        <f>APENs_summary!R1696</f>
        <v>2.5000000000000001E-2</v>
      </c>
    </row>
    <row r="1802" spans="1:10" x14ac:dyDescent="0.2">
      <c r="A1802" s="13" t="s">
        <v>147</v>
      </c>
      <c r="B1802" s="272" t="s">
        <v>493</v>
      </c>
      <c r="C1802" s="272" t="str">
        <f>APENs_summary!C1697</f>
        <v>08045</v>
      </c>
      <c r="D1802" s="272" t="str">
        <f>APENs_summary!J1697</f>
        <v>20200253</v>
      </c>
      <c r="E1802" s="272" t="str">
        <f>APENs_summary!K1697</f>
        <v>Compressor Engines</v>
      </c>
      <c r="F1802" s="76">
        <f>APENs_summary!N1697</f>
        <v>0</v>
      </c>
      <c r="G1802" s="76">
        <f>APENs_summary!O1697</f>
        <v>0</v>
      </c>
      <c r="H1802" s="76">
        <f>APENs_summary!P1697</f>
        <v>0</v>
      </c>
      <c r="I1802" s="76">
        <f>APENs_summary!Q1697</f>
        <v>0</v>
      </c>
      <c r="J1802" s="76">
        <f>APENs_summary!R1697</f>
        <v>0</v>
      </c>
    </row>
    <row r="1803" spans="1:10" x14ac:dyDescent="0.2">
      <c r="A1803" s="13" t="s">
        <v>147</v>
      </c>
      <c r="B1803" s="272" t="s">
        <v>493</v>
      </c>
      <c r="C1803" s="272" t="str">
        <f>APENs_summary!C1698</f>
        <v>08045</v>
      </c>
      <c r="D1803" s="272" t="str">
        <f>APENs_summary!J1698</f>
        <v>20200253</v>
      </c>
      <c r="E1803" s="272" t="str">
        <f>APENs_summary!K1698</f>
        <v>Compressor Engines</v>
      </c>
      <c r="F1803" s="76">
        <f>APENs_summary!N1698</f>
        <v>0</v>
      </c>
      <c r="G1803" s="76">
        <f>APENs_summary!O1698</f>
        <v>0</v>
      </c>
      <c r="H1803" s="76">
        <f>APENs_summary!P1698</f>
        <v>0</v>
      </c>
      <c r="I1803" s="76">
        <f>APENs_summary!Q1698</f>
        <v>1.5E-3</v>
      </c>
      <c r="J1803" s="76">
        <f>APENs_summary!R1698</f>
        <v>0</v>
      </c>
    </row>
    <row r="1804" spans="1:10" x14ac:dyDescent="0.2">
      <c r="A1804" s="13" t="s">
        <v>147</v>
      </c>
      <c r="B1804" s="272" t="s">
        <v>493</v>
      </c>
      <c r="C1804" s="272" t="str">
        <f>APENs_summary!C1699</f>
        <v>08045</v>
      </c>
      <c r="D1804" s="272" t="str">
        <f>APENs_summary!J1699</f>
        <v>20200253</v>
      </c>
      <c r="E1804" s="272" t="str">
        <f>APENs_summary!K1699</f>
        <v>Compressor Engines</v>
      </c>
      <c r="F1804" s="76">
        <f>APENs_summary!N1699</f>
        <v>0</v>
      </c>
      <c r="G1804" s="76">
        <f>APENs_summary!O1699</f>
        <v>1</v>
      </c>
      <c r="H1804" s="76">
        <f>APENs_summary!P1699</f>
        <v>0</v>
      </c>
      <c r="I1804" s="76">
        <f>APENs_summary!Q1699</f>
        <v>0</v>
      </c>
      <c r="J1804" s="76">
        <f>APENs_summary!R1699</f>
        <v>0</v>
      </c>
    </row>
    <row r="1805" spans="1:10" x14ac:dyDescent="0.2">
      <c r="A1805" s="13" t="s">
        <v>147</v>
      </c>
      <c r="B1805" s="272" t="s">
        <v>493</v>
      </c>
      <c r="C1805" s="272" t="str">
        <f>APENs_summary!C1700</f>
        <v>08045</v>
      </c>
      <c r="D1805" s="272" t="str">
        <f>APENs_summary!J1700</f>
        <v>40400311</v>
      </c>
      <c r="E1805" s="272" t="str">
        <f>APENs_summary!K1700</f>
        <v>Condensate Tanks</v>
      </c>
      <c r="F1805" s="76">
        <f>APENs_summary!N1700</f>
        <v>0</v>
      </c>
      <c r="G1805" s="76">
        <f>APENs_summary!O1700</f>
        <v>2.2006929444448864</v>
      </c>
      <c r="H1805" s="76">
        <f>APENs_summary!P1700</f>
        <v>0</v>
      </c>
      <c r="I1805" s="76">
        <f>APENs_summary!Q1700</f>
        <v>0</v>
      </c>
      <c r="J1805" s="76">
        <f>APENs_summary!R1700</f>
        <v>0</v>
      </c>
    </row>
    <row r="1806" spans="1:10" x14ac:dyDescent="0.2">
      <c r="A1806" s="13" t="s">
        <v>147</v>
      </c>
      <c r="B1806" s="272" t="s">
        <v>493</v>
      </c>
      <c r="C1806" s="272" t="str">
        <f>APENs_summary!C1701</f>
        <v>08045</v>
      </c>
      <c r="D1806" s="272" t="str">
        <f>APENs_summary!J1701</f>
        <v>40400311</v>
      </c>
      <c r="E1806" s="272" t="str">
        <f>APENs_summary!K1701</f>
        <v>Condensate Tanks</v>
      </c>
      <c r="F1806" s="76">
        <f>APENs_summary!N1701</f>
        <v>0</v>
      </c>
      <c r="G1806" s="76">
        <f>APENs_summary!O1701</f>
        <v>4.436924314424294</v>
      </c>
      <c r="H1806" s="76">
        <f>APENs_summary!P1701</f>
        <v>0</v>
      </c>
      <c r="I1806" s="76">
        <f>APENs_summary!Q1701</f>
        <v>0</v>
      </c>
      <c r="J1806" s="76">
        <f>APENs_summary!R1701</f>
        <v>0</v>
      </c>
    </row>
    <row r="1807" spans="1:10" x14ac:dyDescent="0.2">
      <c r="A1807" s="13" t="s">
        <v>147</v>
      </c>
      <c r="B1807" s="272" t="s">
        <v>493</v>
      </c>
      <c r="C1807" s="272" t="str">
        <f>APENs_summary!C1702</f>
        <v>08045</v>
      </c>
      <c r="D1807" s="272" t="str">
        <f>APENs_summary!J1702</f>
        <v>31000304</v>
      </c>
      <c r="E1807" s="272" t="str">
        <f>APENs_summary!K1702</f>
        <v>Glycol Dehydrator</v>
      </c>
      <c r="F1807" s="76">
        <f>APENs_summary!N1702</f>
        <v>0</v>
      </c>
      <c r="G1807" s="76">
        <f>APENs_summary!O1702</f>
        <v>2.7</v>
      </c>
      <c r="H1807" s="76">
        <f>APENs_summary!P1702</f>
        <v>0</v>
      </c>
      <c r="I1807" s="76">
        <f>APENs_summary!Q1702</f>
        <v>0</v>
      </c>
      <c r="J1807" s="76">
        <f>APENs_summary!R1702</f>
        <v>0</v>
      </c>
    </row>
    <row r="1808" spans="1:10" x14ac:dyDescent="0.2">
      <c r="A1808" s="13" t="s">
        <v>147</v>
      </c>
      <c r="B1808" s="272" t="s">
        <v>493</v>
      </c>
      <c r="C1808" s="272" t="str">
        <f>APENs_summary!C1703</f>
        <v>08045</v>
      </c>
      <c r="D1808" s="272" t="str">
        <f>APENs_summary!J1703</f>
        <v>40400311</v>
      </c>
      <c r="E1808" s="272" t="str">
        <f>APENs_summary!K1703</f>
        <v>Condensate Tanks</v>
      </c>
      <c r="F1808" s="76">
        <f>APENs_summary!N1703</f>
        <v>0</v>
      </c>
      <c r="G1808" s="76">
        <f>APENs_summary!O1703</f>
        <v>4.0159224569171466</v>
      </c>
      <c r="H1808" s="76">
        <f>APENs_summary!P1703</f>
        <v>0</v>
      </c>
      <c r="I1808" s="76">
        <f>APENs_summary!Q1703</f>
        <v>0</v>
      </c>
      <c r="J1808" s="76">
        <f>APENs_summary!R1703</f>
        <v>0</v>
      </c>
    </row>
    <row r="1809" spans="1:10" x14ac:dyDescent="0.2">
      <c r="A1809" s="13" t="s">
        <v>147</v>
      </c>
      <c r="B1809" s="272" t="s">
        <v>493</v>
      </c>
      <c r="C1809" s="272" t="str">
        <f>APENs_summary!C1704</f>
        <v>08045</v>
      </c>
      <c r="D1809" s="272" t="str">
        <f>APENs_summary!J1704</f>
        <v>40400311</v>
      </c>
      <c r="E1809" s="272" t="str">
        <f>APENs_summary!K1704</f>
        <v>Condensate Tanks</v>
      </c>
      <c r="F1809" s="76">
        <f>APENs_summary!N1704</f>
        <v>0</v>
      </c>
      <c r="G1809" s="76">
        <f>APENs_summary!O1704</f>
        <v>2.8485983543248152</v>
      </c>
      <c r="H1809" s="76">
        <f>APENs_summary!P1704</f>
        <v>0</v>
      </c>
      <c r="I1809" s="76">
        <f>APENs_summary!Q1704</f>
        <v>0</v>
      </c>
      <c r="J1809" s="76">
        <f>APENs_summary!R1704</f>
        <v>0</v>
      </c>
    </row>
    <row r="1810" spans="1:10" x14ac:dyDescent="0.2">
      <c r="A1810" s="13" t="s">
        <v>147</v>
      </c>
      <c r="B1810" s="272" t="s">
        <v>493</v>
      </c>
      <c r="C1810" s="272" t="str">
        <f>APENs_summary!C1705</f>
        <v>08045</v>
      </c>
      <c r="D1810" s="272" t="str">
        <f>APENs_summary!J1705</f>
        <v>40400311</v>
      </c>
      <c r="E1810" s="272" t="str">
        <f>APENs_summary!K1705</f>
        <v>Condensate Tanks</v>
      </c>
      <c r="F1810" s="76">
        <f>APENs_summary!N1705</f>
        <v>0</v>
      </c>
      <c r="G1810" s="76">
        <f>APENs_summary!O1705</f>
        <v>2.3350385811205343</v>
      </c>
      <c r="H1810" s="76">
        <f>APENs_summary!P1705</f>
        <v>0</v>
      </c>
      <c r="I1810" s="76">
        <f>APENs_summary!Q1705</f>
        <v>0</v>
      </c>
      <c r="J1810" s="76">
        <f>APENs_summary!R1705</f>
        <v>0</v>
      </c>
    </row>
    <row r="1811" spans="1:10" x14ac:dyDescent="0.2">
      <c r="A1811" s="13" t="s">
        <v>147</v>
      </c>
      <c r="B1811" s="272" t="s">
        <v>493</v>
      </c>
      <c r="C1811" s="272" t="str">
        <f>APENs_summary!C1706</f>
        <v>08045</v>
      </c>
      <c r="D1811" s="272" t="str">
        <f>APENs_summary!J1706</f>
        <v>40400311</v>
      </c>
      <c r="E1811" s="272" t="str">
        <f>APENs_summary!K1706</f>
        <v>Condensate Tanks</v>
      </c>
      <c r="F1811" s="76">
        <f>APENs_summary!N1706</f>
        <v>0</v>
      </c>
      <c r="G1811" s="76">
        <f>APENs_summary!O1706</f>
        <v>2.1624197003792314</v>
      </c>
      <c r="H1811" s="76">
        <f>APENs_summary!P1706</f>
        <v>0</v>
      </c>
      <c r="I1811" s="76">
        <f>APENs_summary!Q1706</f>
        <v>0</v>
      </c>
      <c r="J1811" s="76">
        <f>APENs_summary!R1706</f>
        <v>0</v>
      </c>
    </row>
    <row r="1812" spans="1:10" x14ac:dyDescent="0.2">
      <c r="A1812" s="13" t="s">
        <v>147</v>
      </c>
      <c r="B1812" s="272" t="s">
        <v>493</v>
      </c>
      <c r="C1812" s="272" t="str">
        <f>APENs_summary!C1707</f>
        <v>08045</v>
      </c>
      <c r="D1812" s="272" t="str">
        <f>APENs_summary!J1707</f>
        <v>40400311</v>
      </c>
      <c r="E1812" s="272" t="str">
        <f>APENs_summary!K1707</f>
        <v>Condensate Tanks</v>
      </c>
      <c r="F1812" s="76">
        <f>APENs_summary!N1707</f>
        <v>0</v>
      </c>
      <c r="G1812" s="76">
        <f>APENs_summary!O1707</f>
        <v>3.228529273559229</v>
      </c>
      <c r="H1812" s="76">
        <f>APENs_summary!P1707</f>
        <v>0</v>
      </c>
      <c r="I1812" s="76">
        <f>APENs_summary!Q1707</f>
        <v>0</v>
      </c>
      <c r="J1812" s="76">
        <f>APENs_summary!R1707</f>
        <v>0</v>
      </c>
    </row>
    <row r="1813" spans="1:10" x14ac:dyDescent="0.2">
      <c r="A1813" s="13" t="s">
        <v>147</v>
      </c>
      <c r="B1813" s="272" t="s">
        <v>493</v>
      </c>
      <c r="C1813" s="272" t="str">
        <f>APENs_summary!C1708</f>
        <v>08045</v>
      </c>
      <c r="D1813" s="272" t="str">
        <f>APENs_summary!J1708</f>
        <v>40400311</v>
      </c>
      <c r="E1813" s="272" t="str">
        <f>APENs_summary!K1708</f>
        <v>Condensate Tanks</v>
      </c>
      <c r="F1813" s="76">
        <f>APENs_summary!N1708</f>
        <v>0</v>
      </c>
      <c r="G1813" s="76">
        <f>APENs_summary!O1708</f>
        <v>2.5615003635266698</v>
      </c>
      <c r="H1813" s="76">
        <f>APENs_summary!P1708</f>
        <v>0</v>
      </c>
      <c r="I1813" s="76">
        <f>APENs_summary!Q1708</f>
        <v>0</v>
      </c>
      <c r="J1813" s="76">
        <f>APENs_summary!R1708</f>
        <v>0</v>
      </c>
    </row>
    <row r="1814" spans="1:10" x14ac:dyDescent="0.2">
      <c r="A1814" s="13" t="s">
        <v>147</v>
      </c>
      <c r="B1814" s="272" t="s">
        <v>493</v>
      </c>
      <c r="C1814" s="272" t="str">
        <f>APENs_summary!C1709</f>
        <v>08045</v>
      </c>
      <c r="D1814" s="272" t="str">
        <f>APENs_summary!J1709</f>
        <v>40400311</v>
      </c>
      <c r="E1814" s="272" t="str">
        <f>APENs_summary!K1709</f>
        <v>Condensate Tanks</v>
      </c>
      <c r="F1814" s="76">
        <f>APENs_summary!N1709</f>
        <v>0</v>
      </c>
      <c r="G1814" s="76">
        <f>APENs_summary!O1709</f>
        <v>7.3291168352347942</v>
      </c>
      <c r="H1814" s="76">
        <f>APENs_summary!P1709</f>
        <v>0</v>
      </c>
      <c r="I1814" s="76">
        <f>APENs_summary!Q1709</f>
        <v>0</v>
      </c>
      <c r="J1814" s="76">
        <f>APENs_summary!R1709</f>
        <v>0</v>
      </c>
    </row>
    <row r="1815" spans="1:10" x14ac:dyDescent="0.2">
      <c r="A1815" s="13" t="s">
        <v>147</v>
      </c>
      <c r="B1815" s="272" t="s">
        <v>493</v>
      </c>
      <c r="C1815" s="272" t="str">
        <f>APENs_summary!C1710</f>
        <v>08045</v>
      </c>
      <c r="D1815" s="272" t="str">
        <f>APENs_summary!J1710</f>
        <v>40400311</v>
      </c>
      <c r="E1815" s="272" t="str">
        <f>APENs_summary!K1710</f>
        <v>Condensate Tanks</v>
      </c>
      <c r="F1815" s="76">
        <f>APENs_summary!N1710</f>
        <v>0</v>
      </c>
      <c r="G1815" s="76">
        <f>APENs_summary!O1710</f>
        <v>2.0830984813311875</v>
      </c>
      <c r="H1815" s="76">
        <f>APENs_summary!P1710</f>
        <v>0</v>
      </c>
      <c r="I1815" s="76">
        <f>APENs_summary!Q1710</f>
        <v>0</v>
      </c>
      <c r="J1815" s="76">
        <f>APENs_summary!R1710</f>
        <v>0</v>
      </c>
    </row>
    <row r="1816" spans="1:10" x14ac:dyDescent="0.2">
      <c r="A1816" s="13" t="s">
        <v>147</v>
      </c>
      <c r="B1816" s="272" t="s">
        <v>493</v>
      </c>
      <c r="C1816" s="272" t="str">
        <f>APENs_summary!C1711</f>
        <v>08045</v>
      </c>
      <c r="D1816" s="272" t="str">
        <f>APENs_summary!J1711</f>
        <v>40400311</v>
      </c>
      <c r="E1816" s="272" t="str">
        <f>APENs_summary!K1711</f>
        <v>Condensate Tanks</v>
      </c>
      <c r="F1816" s="76">
        <f>APENs_summary!N1711</f>
        <v>0</v>
      </c>
      <c r="G1816" s="76">
        <f>APENs_summary!O1711</f>
        <v>1.2924481329299051</v>
      </c>
      <c r="H1816" s="76">
        <f>APENs_summary!P1711</f>
        <v>0</v>
      </c>
      <c r="I1816" s="76">
        <f>APENs_summary!Q1711</f>
        <v>0</v>
      </c>
      <c r="J1816" s="76">
        <f>APENs_summary!R1711</f>
        <v>0</v>
      </c>
    </row>
    <row r="1817" spans="1:10" x14ac:dyDescent="0.2">
      <c r="A1817" s="13" t="s">
        <v>147</v>
      </c>
      <c r="B1817" s="272" t="s">
        <v>493</v>
      </c>
      <c r="C1817" s="272" t="str">
        <f>APENs_summary!C1712</f>
        <v>08045</v>
      </c>
      <c r="D1817" s="272" t="str">
        <f>APENs_summary!J1712</f>
        <v>40400311</v>
      </c>
      <c r="E1817" s="272" t="str">
        <f>APENs_summary!K1712</f>
        <v>Condensate Tanks</v>
      </c>
      <c r="F1817" s="76">
        <f>APENs_summary!N1712</f>
        <v>0</v>
      </c>
      <c r="G1817" s="76">
        <f>APENs_summary!O1712</f>
        <v>6.3628215775010704</v>
      </c>
      <c r="H1817" s="76">
        <f>APENs_summary!P1712</f>
        <v>0</v>
      </c>
      <c r="I1817" s="76">
        <f>APENs_summary!Q1712</f>
        <v>0</v>
      </c>
      <c r="J1817" s="76">
        <f>APENs_summary!R1712</f>
        <v>0</v>
      </c>
    </row>
    <row r="1818" spans="1:10" x14ac:dyDescent="0.2">
      <c r="A1818" s="13" t="s">
        <v>147</v>
      </c>
      <c r="B1818" s="272" t="s">
        <v>493</v>
      </c>
      <c r="C1818" s="272" t="str">
        <f>APENs_summary!C1713</f>
        <v>08045</v>
      </c>
      <c r="D1818" s="272" t="str">
        <f>APENs_summary!J1713</f>
        <v>40400311</v>
      </c>
      <c r="E1818" s="272" t="str">
        <f>APENs_summary!K1713</f>
        <v>Condensate Tanks</v>
      </c>
      <c r="F1818" s="76">
        <f>APENs_summary!N1713</f>
        <v>0</v>
      </c>
      <c r="G1818" s="76">
        <f>APENs_summary!O1713</f>
        <v>0</v>
      </c>
      <c r="H1818" s="76">
        <f>APENs_summary!P1713</f>
        <v>0</v>
      </c>
      <c r="I1818" s="76">
        <f>APENs_summary!Q1713</f>
        <v>0</v>
      </c>
      <c r="J1818" s="76">
        <f>APENs_summary!R1713</f>
        <v>0</v>
      </c>
    </row>
    <row r="1819" spans="1:10" x14ac:dyDescent="0.2">
      <c r="A1819" s="13" t="s">
        <v>147</v>
      </c>
      <c r="B1819" s="272" t="s">
        <v>493</v>
      </c>
      <c r="C1819" s="272" t="str">
        <f>APENs_summary!C1714</f>
        <v>08045</v>
      </c>
      <c r="D1819" s="272" t="str">
        <f>APENs_summary!J1714</f>
        <v>40400311</v>
      </c>
      <c r="E1819" s="272" t="str">
        <f>APENs_summary!K1714</f>
        <v>Condensate Tanks</v>
      </c>
      <c r="F1819" s="76">
        <f>APENs_summary!N1714</f>
        <v>0</v>
      </c>
      <c r="G1819" s="76">
        <f>APENs_summary!O1714</f>
        <v>0</v>
      </c>
      <c r="H1819" s="76">
        <f>APENs_summary!P1714</f>
        <v>0</v>
      </c>
      <c r="I1819" s="76">
        <f>APENs_summary!Q1714</f>
        <v>0</v>
      </c>
      <c r="J1819" s="76">
        <f>APENs_summary!R1714</f>
        <v>0</v>
      </c>
    </row>
    <row r="1820" spans="1:10" x14ac:dyDescent="0.2">
      <c r="A1820" s="13" t="s">
        <v>147</v>
      </c>
      <c r="B1820" s="272" t="s">
        <v>493</v>
      </c>
      <c r="C1820" s="272" t="str">
        <f>APENs_summary!C1715</f>
        <v>08045</v>
      </c>
      <c r="D1820" s="272" t="str">
        <f>APENs_summary!J1715</f>
        <v>40400311</v>
      </c>
      <c r="E1820" s="272" t="str">
        <f>APENs_summary!K1715</f>
        <v>Condensate Tanks</v>
      </c>
      <c r="F1820" s="76">
        <f>APENs_summary!N1715</f>
        <v>0</v>
      </c>
      <c r="G1820" s="76">
        <f>APENs_summary!O1715</f>
        <v>0</v>
      </c>
      <c r="H1820" s="76">
        <f>APENs_summary!P1715</f>
        <v>0</v>
      </c>
      <c r="I1820" s="76">
        <f>APENs_summary!Q1715</f>
        <v>0</v>
      </c>
      <c r="J1820" s="76">
        <f>APENs_summary!R1715</f>
        <v>0</v>
      </c>
    </row>
    <row r="1821" spans="1:10" x14ac:dyDescent="0.2">
      <c r="A1821" s="13" t="s">
        <v>147</v>
      </c>
      <c r="B1821" s="272" t="s">
        <v>493</v>
      </c>
      <c r="C1821" s="272" t="str">
        <f>APENs_summary!C1716</f>
        <v>08045</v>
      </c>
      <c r="D1821" s="272" t="str">
        <f>APENs_summary!J1716</f>
        <v>40400311</v>
      </c>
      <c r="E1821" s="272" t="str">
        <f>APENs_summary!K1716</f>
        <v>Condensate Tanks</v>
      </c>
      <c r="F1821" s="76">
        <f>APENs_summary!N1716</f>
        <v>0</v>
      </c>
      <c r="G1821" s="76">
        <f>APENs_summary!O1716</f>
        <v>0</v>
      </c>
      <c r="H1821" s="76">
        <f>APENs_summary!P1716</f>
        <v>0</v>
      </c>
      <c r="I1821" s="76">
        <f>APENs_summary!Q1716</f>
        <v>0</v>
      </c>
      <c r="J1821" s="76">
        <f>APENs_summary!R1716</f>
        <v>0</v>
      </c>
    </row>
    <row r="1822" spans="1:10" x14ac:dyDescent="0.2">
      <c r="A1822" s="13" t="s">
        <v>147</v>
      </c>
      <c r="B1822" s="272" t="s">
        <v>493</v>
      </c>
      <c r="C1822" s="272" t="str">
        <f>APENs_summary!C1717</f>
        <v>08045</v>
      </c>
      <c r="D1822" s="272" t="str">
        <f>APENs_summary!J1717</f>
        <v>40400311</v>
      </c>
      <c r="E1822" s="272" t="str">
        <f>APENs_summary!K1717</f>
        <v>Condensate Tanks</v>
      </c>
      <c r="F1822" s="76">
        <f>APENs_summary!N1717</f>
        <v>0</v>
      </c>
      <c r="G1822" s="76">
        <f>APENs_summary!O1717</f>
        <v>0</v>
      </c>
      <c r="H1822" s="76">
        <f>APENs_summary!P1717</f>
        <v>0</v>
      </c>
      <c r="I1822" s="76">
        <f>APENs_summary!Q1717</f>
        <v>0</v>
      </c>
      <c r="J1822" s="76">
        <f>APENs_summary!R1717</f>
        <v>0</v>
      </c>
    </row>
    <row r="1823" spans="1:10" x14ac:dyDescent="0.2">
      <c r="A1823" s="13" t="s">
        <v>147</v>
      </c>
      <c r="B1823" s="272" t="s">
        <v>493</v>
      </c>
      <c r="C1823" s="272" t="str">
        <f>APENs_summary!C1718</f>
        <v>08045</v>
      </c>
      <c r="D1823" s="272" t="str">
        <f>APENs_summary!J1718</f>
        <v>40400311</v>
      </c>
      <c r="E1823" s="272" t="str">
        <f>APENs_summary!K1718</f>
        <v>Condensate Tanks</v>
      </c>
      <c r="F1823" s="76">
        <f>APENs_summary!N1718</f>
        <v>0</v>
      </c>
      <c r="G1823" s="76">
        <f>APENs_summary!O1718</f>
        <v>0</v>
      </c>
      <c r="H1823" s="76">
        <f>APENs_summary!P1718</f>
        <v>0</v>
      </c>
      <c r="I1823" s="76">
        <f>APENs_summary!Q1718</f>
        <v>0</v>
      </c>
      <c r="J1823" s="76">
        <f>APENs_summary!R1718</f>
        <v>0</v>
      </c>
    </row>
    <row r="1824" spans="1:10" x14ac:dyDescent="0.2">
      <c r="A1824" s="13" t="s">
        <v>147</v>
      </c>
      <c r="B1824" s="272" t="s">
        <v>493</v>
      </c>
      <c r="C1824" s="272" t="str">
        <f>APENs_summary!C1719</f>
        <v>08045</v>
      </c>
      <c r="D1824" s="272" t="str">
        <f>APENs_summary!J1719</f>
        <v>40400311</v>
      </c>
      <c r="E1824" s="272" t="str">
        <f>APENs_summary!K1719</f>
        <v>Condensate Tanks</v>
      </c>
      <c r="F1824" s="76">
        <f>APENs_summary!N1719</f>
        <v>0</v>
      </c>
      <c r="G1824" s="76">
        <f>APENs_summary!O1719</f>
        <v>0</v>
      </c>
      <c r="H1824" s="76">
        <f>APENs_summary!P1719</f>
        <v>0</v>
      </c>
      <c r="I1824" s="76">
        <f>APENs_summary!Q1719</f>
        <v>0</v>
      </c>
      <c r="J1824" s="76">
        <f>APENs_summary!R1719</f>
        <v>0</v>
      </c>
    </row>
    <row r="1825" spans="1:10" x14ac:dyDescent="0.2">
      <c r="A1825" s="13" t="s">
        <v>147</v>
      </c>
      <c r="B1825" s="272" t="s">
        <v>493</v>
      </c>
      <c r="C1825" s="272" t="str">
        <f>APENs_summary!C1720</f>
        <v>08045</v>
      </c>
      <c r="D1825" s="272" t="str">
        <f>APENs_summary!J1720</f>
        <v>40400311</v>
      </c>
      <c r="E1825" s="272" t="str">
        <f>APENs_summary!K1720</f>
        <v>Condensate Tanks</v>
      </c>
      <c r="F1825" s="76">
        <f>APENs_summary!N1720</f>
        <v>0</v>
      </c>
      <c r="G1825" s="76">
        <f>APENs_summary!O1720</f>
        <v>0</v>
      </c>
      <c r="H1825" s="76">
        <f>APENs_summary!P1720</f>
        <v>0</v>
      </c>
      <c r="I1825" s="76">
        <f>APENs_summary!Q1720</f>
        <v>0</v>
      </c>
      <c r="J1825" s="76">
        <f>APENs_summary!R1720</f>
        <v>0</v>
      </c>
    </row>
    <row r="1826" spans="1:10" x14ac:dyDescent="0.2">
      <c r="A1826" s="13" t="s">
        <v>147</v>
      </c>
      <c r="B1826" s="272" t="s">
        <v>493</v>
      </c>
      <c r="C1826" s="272" t="str">
        <f>APENs_summary!C1721</f>
        <v>08045</v>
      </c>
      <c r="D1826" s="272" t="str">
        <f>APENs_summary!J1721</f>
        <v>40400311</v>
      </c>
      <c r="E1826" s="272" t="str">
        <f>APENs_summary!K1721</f>
        <v>Condensate Tanks</v>
      </c>
      <c r="F1826" s="76">
        <f>APENs_summary!N1721</f>
        <v>0</v>
      </c>
      <c r="G1826" s="76">
        <f>APENs_summary!O1721</f>
        <v>0</v>
      </c>
      <c r="H1826" s="76">
        <f>APENs_summary!P1721</f>
        <v>0</v>
      </c>
      <c r="I1826" s="76">
        <f>APENs_summary!Q1721</f>
        <v>0</v>
      </c>
      <c r="J1826" s="76">
        <f>APENs_summary!R1721</f>
        <v>0</v>
      </c>
    </row>
    <row r="1827" spans="1:10" x14ac:dyDescent="0.2">
      <c r="A1827" s="13" t="s">
        <v>147</v>
      </c>
      <c r="B1827" s="272" t="s">
        <v>493</v>
      </c>
      <c r="C1827" s="272" t="str">
        <f>APENs_summary!C1722</f>
        <v>08045</v>
      </c>
      <c r="D1827" s="272" t="str">
        <f>APENs_summary!J1722</f>
        <v>40400311</v>
      </c>
      <c r="E1827" s="272" t="str">
        <f>APENs_summary!K1722</f>
        <v>Condensate Tanks</v>
      </c>
      <c r="F1827" s="76">
        <f>APENs_summary!N1722</f>
        <v>0</v>
      </c>
      <c r="G1827" s="76">
        <f>APENs_summary!O1722</f>
        <v>0</v>
      </c>
      <c r="H1827" s="76">
        <f>APENs_summary!P1722</f>
        <v>0</v>
      </c>
      <c r="I1827" s="76">
        <f>APENs_summary!Q1722</f>
        <v>0</v>
      </c>
      <c r="J1827" s="76">
        <f>APENs_summary!R1722</f>
        <v>0</v>
      </c>
    </row>
    <row r="1828" spans="1:10" x14ac:dyDescent="0.2">
      <c r="A1828" s="13" t="s">
        <v>147</v>
      </c>
      <c r="B1828" s="272" t="s">
        <v>493</v>
      </c>
      <c r="C1828" s="272" t="str">
        <f>APENs_summary!C1723</f>
        <v>08045</v>
      </c>
      <c r="D1828" s="272" t="str">
        <f>APENs_summary!J1723</f>
        <v>40400311</v>
      </c>
      <c r="E1828" s="272" t="str">
        <f>APENs_summary!K1723</f>
        <v>Condensate Tanks</v>
      </c>
      <c r="F1828" s="76">
        <f>APENs_summary!N1723</f>
        <v>0</v>
      </c>
      <c r="G1828" s="76">
        <f>APENs_summary!O1723</f>
        <v>0.86461093767307395</v>
      </c>
      <c r="H1828" s="76">
        <f>APENs_summary!P1723</f>
        <v>0</v>
      </c>
      <c r="I1828" s="76">
        <f>APENs_summary!Q1723</f>
        <v>0</v>
      </c>
      <c r="J1828" s="76">
        <f>APENs_summary!R1723</f>
        <v>0</v>
      </c>
    </row>
    <row r="1829" spans="1:10" x14ac:dyDescent="0.2">
      <c r="A1829" s="13" t="s">
        <v>147</v>
      </c>
      <c r="B1829" s="272" t="s">
        <v>493</v>
      </c>
      <c r="C1829" s="272" t="str">
        <f>APENs_summary!C1724</f>
        <v>08045</v>
      </c>
      <c r="D1829" s="272" t="str">
        <f>APENs_summary!J1724</f>
        <v>40400311</v>
      </c>
      <c r="E1829" s="272" t="str">
        <f>APENs_summary!K1724</f>
        <v>Condensate Tanks</v>
      </c>
      <c r="F1829" s="76">
        <f>APENs_summary!N1724</f>
        <v>0</v>
      </c>
      <c r="G1829" s="76">
        <f>APENs_summary!O1724</f>
        <v>1.0612149751801294</v>
      </c>
      <c r="H1829" s="76">
        <f>APENs_summary!P1724</f>
        <v>0</v>
      </c>
      <c r="I1829" s="76">
        <f>APENs_summary!Q1724</f>
        <v>0</v>
      </c>
      <c r="J1829" s="76">
        <f>APENs_summary!R1724</f>
        <v>0</v>
      </c>
    </row>
    <row r="1830" spans="1:10" x14ac:dyDescent="0.2">
      <c r="A1830" s="13" t="s">
        <v>147</v>
      </c>
      <c r="B1830" s="272" t="s">
        <v>493</v>
      </c>
      <c r="C1830" s="272" t="str">
        <f>APENs_summary!C1725</f>
        <v>08045</v>
      </c>
      <c r="D1830" s="272" t="str">
        <f>APENs_summary!J1725</f>
        <v>40400311</v>
      </c>
      <c r="E1830" s="272" t="str">
        <f>APENs_summary!K1725</f>
        <v>Condensate Tanks</v>
      </c>
      <c r="F1830" s="76">
        <f>APENs_summary!N1725</f>
        <v>0</v>
      </c>
      <c r="G1830" s="76">
        <f>APENs_summary!O1725</f>
        <v>1.2589360810821115</v>
      </c>
      <c r="H1830" s="76">
        <f>APENs_summary!P1725</f>
        <v>0</v>
      </c>
      <c r="I1830" s="76">
        <f>APENs_summary!Q1725</f>
        <v>0</v>
      </c>
      <c r="J1830" s="76">
        <f>APENs_summary!R1725</f>
        <v>0</v>
      </c>
    </row>
    <row r="1831" spans="1:10" x14ac:dyDescent="0.2">
      <c r="A1831" s="13" t="s">
        <v>147</v>
      </c>
      <c r="B1831" s="272" t="s">
        <v>493</v>
      </c>
      <c r="C1831" s="272" t="str">
        <f>APENs_summary!C1726</f>
        <v>08045</v>
      </c>
      <c r="D1831" s="272" t="str">
        <f>APENs_summary!J1726</f>
        <v>40400311</v>
      </c>
      <c r="E1831" s="272" t="str">
        <f>APENs_summary!K1726</f>
        <v>Condensate Tanks</v>
      </c>
      <c r="F1831" s="76">
        <f>APENs_summary!N1726</f>
        <v>0</v>
      </c>
      <c r="G1831" s="76">
        <f>APENs_summary!O1726</f>
        <v>1.4242622035312262</v>
      </c>
      <c r="H1831" s="76">
        <f>APENs_summary!P1726</f>
        <v>0</v>
      </c>
      <c r="I1831" s="76">
        <f>APENs_summary!Q1726</f>
        <v>0</v>
      </c>
      <c r="J1831" s="76">
        <f>APENs_summary!R1726</f>
        <v>0</v>
      </c>
    </row>
    <row r="1832" spans="1:10" x14ac:dyDescent="0.2">
      <c r="A1832" s="13" t="s">
        <v>147</v>
      </c>
      <c r="B1832" s="272" t="s">
        <v>493</v>
      </c>
      <c r="C1832" s="272" t="str">
        <f>APENs_summary!C1727</f>
        <v>08045</v>
      </c>
      <c r="D1832" s="272" t="str">
        <f>APENs_summary!J1727</f>
        <v>40400311</v>
      </c>
      <c r="E1832" s="272" t="str">
        <f>APENs_summary!K1727</f>
        <v>Condensate Tanks</v>
      </c>
      <c r="F1832" s="76">
        <f>APENs_summary!N1727</f>
        <v>0</v>
      </c>
      <c r="G1832" s="76">
        <f>APENs_summary!O1727</f>
        <v>2.4117506646462097</v>
      </c>
      <c r="H1832" s="76">
        <f>APENs_summary!P1727</f>
        <v>0</v>
      </c>
      <c r="I1832" s="76">
        <f>APENs_summary!Q1727</f>
        <v>0</v>
      </c>
      <c r="J1832" s="76">
        <f>APENs_summary!R1727</f>
        <v>0</v>
      </c>
    </row>
    <row r="1833" spans="1:10" x14ac:dyDescent="0.2">
      <c r="A1833" s="13" t="s">
        <v>147</v>
      </c>
      <c r="B1833" s="272" t="s">
        <v>493</v>
      </c>
      <c r="C1833" s="272" t="str">
        <f>APENs_summary!C1728</f>
        <v>08045</v>
      </c>
      <c r="D1833" s="272" t="str">
        <f>APENs_summary!J1728</f>
        <v>40400311</v>
      </c>
      <c r="E1833" s="272" t="str">
        <f>APENs_summary!K1728</f>
        <v>Condensate Tanks</v>
      </c>
      <c r="F1833" s="76">
        <f>APENs_summary!N1728</f>
        <v>0</v>
      </c>
      <c r="G1833" s="76">
        <f>APENs_summary!O1728</f>
        <v>9.3958129663192782</v>
      </c>
      <c r="H1833" s="76">
        <f>APENs_summary!P1728</f>
        <v>0</v>
      </c>
      <c r="I1833" s="76">
        <f>APENs_summary!Q1728</f>
        <v>0</v>
      </c>
      <c r="J1833" s="76">
        <f>APENs_summary!R1728</f>
        <v>0</v>
      </c>
    </row>
    <row r="1834" spans="1:10" x14ac:dyDescent="0.2">
      <c r="A1834" s="13" t="s">
        <v>147</v>
      </c>
      <c r="B1834" s="272" t="s">
        <v>493</v>
      </c>
      <c r="C1834" s="272" t="str">
        <f>APENs_summary!C1729</f>
        <v>08045</v>
      </c>
      <c r="D1834" s="272" t="str">
        <f>APENs_summary!J1729</f>
        <v>40400311</v>
      </c>
      <c r="E1834" s="272" t="str">
        <f>APENs_summary!K1729</f>
        <v>Condensate Tanks</v>
      </c>
      <c r="F1834" s="76">
        <f>APENs_summary!N1729</f>
        <v>0</v>
      </c>
      <c r="G1834" s="76">
        <f>APENs_summary!O1729</f>
        <v>5.2837335080021184</v>
      </c>
      <c r="H1834" s="76">
        <f>APENs_summary!P1729</f>
        <v>0</v>
      </c>
      <c r="I1834" s="76">
        <f>APENs_summary!Q1729</f>
        <v>0</v>
      </c>
      <c r="J1834" s="76">
        <f>APENs_summary!R1729</f>
        <v>0</v>
      </c>
    </row>
    <row r="1835" spans="1:10" x14ac:dyDescent="0.2">
      <c r="A1835" s="13" t="s">
        <v>147</v>
      </c>
      <c r="B1835" s="272" t="s">
        <v>493</v>
      </c>
      <c r="C1835" s="272" t="str">
        <f>APENs_summary!C1730</f>
        <v>08045</v>
      </c>
      <c r="D1835" s="272" t="str">
        <f>APENs_summary!J1730</f>
        <v>40400311</v>
      </c>
      <c r="E1835" s="272" t="str">
        <f>APENs_summary!K1730</f>
        <v>Condensate Tanks</v>
      </c>
      <c r="F1835" s="76">
        <f>APENs_summary!N1730</f>
        <v>0</v>
      </c>
      <c r="G1835" s="76">
        <f>APENs_summary!O1730</f>
        <v>0</v>
      </c>
      <c r="H1835" s="76">
        <f>APENs_summary!P1730</f>
        <v>0</v>
      </c>
      <c r="I1835" s="76">
        <f>APENs_summary!Q1730</f>
        <v>0</v>
      </c>
      <c r="J1835" s="76">
        <f>APENs_summary!R1730</f>
        <v>0</v>
      </c>
    </row>
    <row r="1836" spans="1:10" x14ac:dyDescent="0.2">
      <c r="A1836" s="13" t="s">
        <v>147</v>
      </c>
      <c r="B1836" s="272" t="s">
        <v>493</v>
      </c>
      <c r="C1836" s="272" t="str">
        <f>APENs_summary!C1731</f>
        <v>08045</v>
      </c>
      <c r="D1836" s="272" t="str">
        <f>APENs_summary!J1731</f>
        <v>40400311</v>
      </c>
      <c r="E1836" s="272" t="str">
        <f>APENs_summary!K1731</f>
        <v>Condensate Tanks</v>
      </c>
      <c r="F1836" s="76">
        <f>APENs_summary!N1731</f>
        <v>0</v>
      </c>
      <c r="G1836" s="76">
        <f>APENs_summary!O1731</f>
        <v>0</v>
      </c>
      <c r="H1836" s="76">
        <f>APENs_summary!P1731</f>
        <v>0</v>
      </c>
      <c r="I1836" s="76">
        <f>APENs_summary!Q1731</f>
        <v>0</v>
      </c>
      <c r="J1836" s="76">
        <f>APENs_summary!R1731</f>
        <v>0</v>
      </c>
    </row>
    <row r="1837" spans="1:10" x14ac:dyDescent="0.2">
      <c r="A1837" s="13" t="s">
        <v>147</v>
      </c>
      <c r="B1837" s="272" t="s">
        <v>493</v>
      </c>
      <c r="C1837" s="272" t="str">
        <f>APENs_summary!C1732</f>
        <v>08045</v>
      </c>
      <c r="D1837" s="272" t="str">
        <f>APENs_summary!J1732</f>
        <v>40400311</v>
      </c>
      <c r="E1837" s="272" t="str">
        <f>APENs_summary!K1732</f>
        <v>Condensate Tanks</v>
      </c>
      <c r="F1837" s="76">
        <f>APENs_summary!N1732</f>
        <v>0</v>
      </c>
      <c r="G1837" s="76">
        <f>APENs_summary!O1732</f>
        <v>0.15142085506907044</v>
      </c>
      <c r="H1837" s="76">
        <f>APENs_summary!P1732</f>
        <v>0</v>
      </c>
      <c r="I1837" s="76">
        <f>APENs_summary!Q1732</f>
        <v>0</v>
      </c>
      <c r="J1837" s="76">
        <f>APENs_summary!R1732</f>
        <v>0</v>
      </c>
    </row>
    <row r="1838" spans="1:10" x14ac:dyDescent="0.2">
      <c r="A1838" s="13" t="s">
        <v>147</v>
      </c>
      <c r="B1838" s="272" t="s">
        <v>493</v>
      </c>
      <c r="C1838" s="272" t="str">
        <f>APENs_summary!C1733</f>
        <v>08045</v>
      </c>
      <c r="D1838" s="272" t="str">
        <f>APENs_summary!J1733</f>
        <v>20200202</v>
      </c>
      <c r="E1838" s="272" t="str">
        <f>APENs_summary!K1733</f>
        <v>Compressor Engines</v>
      </c>
      <c r="F1838" s="76">
        <f>APENs_summary!N1733</f>
        <v>0</v>
      </c>
      <c r="G1838" s="76">
        <f>APENs_summary!O1733</f>
        <v>0</v>
      </c>
      <c r="H1838" s="76">
        <f>APENs_summary!P1733</f>
        <v>2.2000000000000002</v>
      </c>
      <c r="I1838" s="76">
        <f>APENs_summary!Q1733</f>
        <v>0</v>
      </c>
      <c r="J1838" s="76">
        <f>APENs_summary!R1733</f>
        <v>0</v>
      </c>
    </row>
    <row r="1839" spans="1:10" x14ac:dyDescent="0.2">
      <c r="A1839" s="13" t="s">
        <v>147</v>
      </c>
      <c r="B1839" s="272" t="s">
        <v>493</v>
      </c>
      <c r="C1839" s="272" t="str">
        <f>APENs_summary!C1734</f>
        <v>08045</v>
      </c>
      <c r="D1839" s="272" t="str">
        <f>APENs_summary!J1734</f>
        <v>20200202</v>
      </c>
      <c r="E1839" s="272" t="str">
        <f>APENs_summary!K1734</f>
        <v>Compressor Engines</v>
      </c>
      <c r="F1839" s="76">
        <f>APENs_summary!N1734</f>
        <v>58.2</v>
      </c>
      <c r="G1839" s="76">
        <f>APENs_summary!O1734</f>
        <v>0</v>
      </c>
      <c r="H1839" s="76">
        <f>APENs_summary!P1734</f>
        <v>0</v>
      </c>
      <c r="I1839" s="76">
        <f>APENs_summary!Q1734</f>
        <v>0</v>
      </c>
      <c r="J1839" s="76">
        <f>APENs_summary!R1734</f>
        <v>0</v>
      </c>
    </row>
    <row r="1840" spans="1:10" x14ac:dyDescent="0.2">
      <c r="A1840" s="13" t="s">
        <v>147</v>
      </c>
      <c r="B1840" s="272" t="s">
        <v>493</v>
      </c>
      <c r="C1840" s="272" t="str">
        <f>APENs_summary!C1735</f>
        <v>08045</v>
      </c>
      <c r="D1840" s="272" t="str">
        <f>APENs_summary!J1735</f>
        <v>20200202</v>
      </c>
      <c r="E1840" s="272" t="str">
        <f>APENs_summary!K1735</f>
        <v>Compressor Engines</v>
      </c>
      <c r="F1840" s="76">
        <f>APENs_summary!N1735</f>
        <v>0</v>
      </c>
      <c r="G1840" s="76">
        <f>APENs_summary!O1735</f>
        <v>0</v>
      </c>
      <c r="H1840" s="76">
        <f>APENs_summary!P1735</f>
        <v>0</v>
      </c>
      <c r="I1840" s="76">
        <f>APENs_summary!Q1735</f>
        <v>0</v>
      </c>
      <c r="J1840" s="76">
        <f>APENs_summary!R1735</f>
        <v>0.74</v>
      </c>
    </row>
    <row r="1841" spans="1:10" x14ac:dyDescent="0.2">
      <c r="A1841" s="13" t="s">
        <v>147</v>
      </c>
      <c r="B1841" s="272" t="s">
        <v>493</v>
      </c>
      <c r="C1841" s="272" t="str">
        <f>APENs_summary!C1736</f>
        <v>08045</v>
      </c>
      <c r="D1841" s="272" t="str">
        <f>APENs_summary!J1736</f>
        <v>20200202</v>
      </c>
      <c r="E1841" s="272" t="str">
        <f>APENs_summary!K1736</f>
        <v>Compressor Engines</v>
      </c>
      <c r="F1841" s="76">
        <f>APENs_summary!N1736</f>
        <v>0</v>
      </c>
      <c r="G1841" s="76">
        <f>APENs_summary!O1736</f>
        <v>0</v>
      </c>
      <c r="H1841" s="76">
        <f>APENs_summary!P1736</f>
        <v>0</v>
      </c>
      <c r="I1841" s="76">
        <f>APENs_summary!Q1736</f>
        <v>0</v>
      </c>
      <c r="J1841" s="76">
        <f>APENs_summary!R1736</f>
        <v>0</v>
      </c>
    </row>
    <row r="1842" spans="1:10" x14ac:dyDescent="0.2">
      <c r="A1842" s="13" t="s">
        <v>147</v>
      </c>
      <c r="B1842" s="272" t="s">
        <v>493</v>
      </c>
      <c r="C1842" s="272" t="str">
        <f>APENs_summary!C1737</f>
        <v>08045</v>
      </c>
      <c r="D1842" s="272" t="str">
        <f>APENs_summary!J1737</f>
        <v>20200202</v>
      </c>
      <c r="E1842" s="272" t="str">
        <f>APENs_summary!K1737</f>
        <v>Compressor Engines</v>
      </c>
      <c r="F1842" s="76">
        <f>APENs_summary!N1737</f>
        <v>0</v>
      </c>
      <c r="G1842" s="76">
        <f>APENs_summary!O1737</f>
        <v>0</v>
      </c>
      <c r="H1842" s="76">
        <f>APENs_summary!P1737</f>
        <v>0</v>
      </c>
      <c r="I1842" s="76">
        <f>APENs_summary!Q1737</f>
        <v>1.08</v>
      </c>
      <c r="J1842" s="76">
        <f>APENs_summary!R1737</f>
        <v>0</v>
      </c>
    </row>
    <row r="1843" spans="1:10" x14ac:dyDescent="0.2">
      <c r="A1843" s="13" t="s">
        <v>147</v>
      </c>
      <c r="B1843" s="272" t="s">
        <v>493</v>
      </c>
      <c r="C1843" s="272" t="str">
        <f>APENs_summary!C1738</f>
        <v>08045</v>
      </c>
      <c r="D1843" s="272" t="str">
        <f>APENs_summary!J1738</f>
        <v>20200202</v>
      </c>
      <c r="E1843" s="272" t="str">
        <f>APENs_summary!K1738</f>
        <v>Compressor Engines</v>
      </c>
      <c r="F1843" s="76">
        <f>APENs_summary!N1738</f>
        <v>0</v>
      </c>
      <c r="G1843" s="76">
        <f>APENs_summary!O1738</f>
        <v>4.3</v>
      </c>
      <c r="H1843" s="76">
        <f>APENs_summary!P1738</f>
        <v>0</v>
      </c>
      <c r="I1843" s="76">
        <f>APENs_summary!Q1738</f>
        <v>0</v>
      </c>
      <c r="J1843" s="76">
        <f>APENs_summary!R1738</f>
        <v>0</v>
      </c>
    </row>
    <row r="1844" spans="1:10" x14ac:dyDescent="0.2">
      <c r="A1844" s="13" t="s">
        <v>147</v>
      </c>
      <c r="B1844" s="272" t="s">
        <v>493</v>
      </c>
      <c r="C1844" s="272" t="str">
        <f>APENs_summary!C1739</f>
        <v>08045</v>
      </c>
      <c r="D1844" s="272" t="str">
        <f>APENs_summary!J1739</f>
        <v>20200253</v>
      </c>
      <c r="E1844" s="272" t="str">
        <f>APENs_summary!K1739</f>
        <v>Compressor Engines</v>
      </c>
      <c r="F1844" s="76">
        <f>APENs_summary!N1739</f>
        <v>0</v>
      </c>
      <c r="G1844" s="76">
        <f>APENs_summary!O1739</f>
        <v>0</v>
      </c>
      <c r="H1844" s="76">
        <f>APENs_summary!P1739</f>
        <v>1.48</v>
      </c>
      <c r="I1844" s="76">
        <f>APENs_summary!Q1739</f>
        <v>0</v>
      </c>
      <c r="J1844" s="76">
        <f>APENs_summary!R1739</f>
        <v>0</v>
      </c>
    </row>
    <row r="1845" spans="1:10" x14ac:dyDescent="0.2">
      <c r="A1845" s="13" t="s">
        <v>147</v>
      </c>
      <c r="B1845" s="272" t="s">
        <v>493</v>
      </c>
      <c r="C1845" s="272" t="str">
        <f>APENs_summary!C1740</f>
        <v>08045</v>
      </c>
      <c r="D1845" s="272" t="str">
        <f>APENs_summary!J1740</f>
        <v>20200253</v>
      </c>
      <c r="E1845" s="272" t="str">
        <f>APENs_summary!K1740</f>
        <v>Compressor Engines</v>
      </c>
      <c r="F1845" s="76">
        <f>APENs_summary!N1740</f>
        <v>14.81</v>
      </c>
      <c r="G1845" s="76">
        <f>APENs_summary!O1740</f>
        <v>0</v>
      </c>
      <c r="H1845" s="76">
        <f>APENs_summary!P1740</f>
        <v>0</v>
      </c>
      <c r="I1845" s="76">
        <f>APENs_summary!Q1740</f>
        <v>0</v>
      </c>
      <c r="J1845" s="76">
        <f>APENs_summary!R1740</f>
        <v>0</v>
      </c>
    </row>
    <row r="1846" spans="1:10" x14ac:dyDescent="0.2">
      <c r="A1846" s="13" t="s">
        <v>147</v>
      </c>
      <c r="B1846" s="272" t="s">
        <v>493</v>
      </c>
      <c r="C1846" s="272" t="str">
        <f>APENs_summary!C1741</f>
        <v>08045</v>
      </c>
      <c r="D1846" s="272" t="str">
        <f>APENs_summary!J1741</f>
        <v>20200253</v>
      </c>
      <c r="E1846" s="272" t="str">
        <f>APENs_summary!K1741</f>
        <v>Compressor Engines</v>
      </c>
      <c r="F1846" s="76">
        <f>APENs_summary!N1741</f>
        <v>0</v>
      </c>
      <c r="G1846" s="76">
        <f>APENs_summary!O1741</f>
        <v>0</v>
      </c>
      <c r="H1846" s="76">
        <f>APENs_summary!P1741</f>
        <v>0</v>
      </c>
      <c r="I1846" s="76">
        <f>APENs_summary!Q1741</f>
        <v>2.5440000000000001E-2</v>
      </c>
      <c r="J1846" s="76">
        <f>APENs_summary!R1741</f>
        <v>0</v>
      </c>
    </row>
    <row r="1847" spans="1:10" x14ac:dyDescent="0.2">
      <c r="A1847" s="13" t="s">
        <v>147</v>
      </c>
      <c r="B1847" s="272" t="s">
        <v>493</v>
      </c>
      <c r="C1847" s="272" t="str">
        <f>APENs_summary!C1742</f>
        <v>08045</v>
      </c>
      <c r="D1847" s="272" t="str">
        <f>APENs_summary!J1742</f>
        <v>20200253</v>
      </c>
      <c r="E1847" s="272" t="str">
        <f>APENs_summary!K1742</f>
        <v>Compressor Engines</v>
      </c>
      <c r="F1847" s="76">
        <f>APENs_summary!N1742</f>
        <v>0</v>
      </c>
      <c r="G1847" s="76">
        <f>APENs_summary!O1742</f>
        <v>0.79</v>
      </c>
      <c r="H1847" s="76">
        <f>APENs_summary!P1742</f>
        <v>0</v>
      </c>
      <c r="I1847" s="76">
        <f>APENs_summary!Q1742</f>
        <v>0</v>
      </c>
      <c r="J1847" s="76">
        <f>APENs_summary!R1742</f>
        <v>0</v>
      </c>
    </row>
    <row r="1848" spans="1:10" x14ac:dyDescent="0.2">
      <c r="A1848" s="13" t="s">
        <v>147</v>
      </c>
      <c r="B1848" s="272" t="s">
        <v>493</v>
      </c>
      <c r="C1848" s="272" t="str">
        <f>APENs_summary!C1743</f>
        <v>08045</v>
      </c>
      <c r="D1848" s="272" t="str">
        <f>APENs_summary!J1743</f>
        <v>20200253</v>
      </c>
      <c r="E1848" s="272" t="str">
        <f>APENs_summary!K1743</f>
        <v>Compressor Engines</v>
      </c>
      <c r="F1848" s="76">
        <f>APENs_summary!N1743</f>
        <v>0</v>
      </c>
      <c r="G1848" s="76">
        <f>APENs_summary!O1743</f>
        <v>0</v>
      </c>
      <c r="H1848" s="76">
        <f>APENs_summary!P1743</f>
        <v>1.56</v>
      </c>
      <c r="I1848" s="76">
        <f>APENs_summary!Q1743</f>
        <v>0</v>
      </c>
      <c r="J1848" s="76">
        <f>APENs_summary!R1743</f>
        <v>0</v>
      </c>
    </row>
    <row r="1849" spans="1:10" x14ac:dyDescent="0.2">
      <c r="A1849" s="13" t="s">
        <v>147</v>
      </c>
      <c r="B1849" s="272" t="s">
        <v>493</v>
      </c>
      <c r="C1849" s="272" t="str">
        <f>APENs_summary!C1744</f>
        <v>08045</v>
      </c>
      <c r="D1849" s="272" t="str">
        <f>APENs_summary!J1744</f>
        <v>20200253</v>
      </c>
      <c r="E1849" s="272" t="str">
        <f>APENs_summary!K1744</f>
        <v>Compressor Engines</v>
      </c>
      <c r="F1849" s="76">
        <f>APENs_summary!N1744</f>
        <v>15.58</v>
      </c>
      <c r="G1849" s="76">
        <f>APENs_summary!O1744</f>
        <v>0</v>
      </c>
      <c r="H1849" s="76">
        <f>APENs_summary!P1744</f>
        <v>0</v>
      </c>
      <c r="I1849" s="76">
        <f>APENs_summary!Q1744</f>
        <v>0</v>
      </c>
      <c r="J1849" s="76">
        <f>APENs_summary!R1744</f>
        <v>0</v>
      </c>
    </row>
    <row r="1850" spans="1:10" x14ac:dyDescent="0.2">
      <c r="A1850" s="13" t="s">
        <v>147</v>
      </c>
      <c r="B1850" s="272" t="s">
        <v>493</v>
      </c>
      <c r="C1850" s="272" t="str">
        <f>APENs_summary!C1745</f>
        <v>08045</v>
      </c>
      <c r="D1850" s="272" t="str">
        <f>APENs_summary!J1745</f>
        <v>20200253</v>
      </c>
      <c r="E1850" s="272" t="str">
        <f>APENs_summary!K1745</f>
        <v>Compressor Engines</v>
      </c>
      <c r="F1850" s="76">
        <f>APENs_summary!N1745</f>
        <v>0</v>
      </c>
      <c r="G1850" s="76">
        <f>APENs_summary!O1745</f>
        <v>0.83</v>
      </c>
      <c r="H1850" s="76">
        <f>APENs_summary!P1745</f>
        <v>0</v>
      </c>
      <c r="I1850" s="76">
        <f>APENs_summary!Q1745</f>
        <v>0</v>
      </c>
      <c r="J1850" s="76">
        <f>APENs_summary!R1745</f>
        <v>0</v>
      </c>
    </row>
    <row r="1851" spans="1:10" x14ac:dyDescent="0.2">
      <c r="A1851" s="13" t="s">
        <v>147</v>
      </c>
      <c r="B1851" s="272" t="s">
        <v>493</v>
      </c>
      <c r="C1851" s="272" t="str">
        <f>APENs_summary!C1746</f>
        <v>08045</v>
      </c>
      <c r="D1851" s="272" t="str">
        <f>APENs_summary!J1746</f>
        <v>20200253</v>
      </c>
      <c r="E1851" s="272" t="str">
        <f>APENs_summary!K1746</f>
        <v>Compressor Engines</v>
      </c>
      <c r="F1851" s="76">
        <f>APENs_summary!N1746</f>
        <v>0</v>
      </c>
      <c r="G1851" s="76">
        <f>APENs_summary!O1746</f>
        <v>0</v>
      </c>
      <c r="H1851" s="76">
        <f>APENs_summary!P1746</f>
        <v>1.62</v>
      </c>
      <c r="I1851" s="76">
        <f>APENs_summary!Q1746</f>
        <v>0</v>
      </c>
      <c r="J1851" s="76">
        <f>APENs_summary!R1746</f>
        <v>0</v>
      </c>
    </row>
    <row r="1852" spans="1:10" x14ac:dyDescent="0.2">
      <c r="A1852" s="13" t="s">
        <v>147</v>
      </c>
      <c r="B1852" s="272" t="s">
        <v>493</v>
      </c>
      <c r="C1852" s="272" t="str">
        <f>APENs_summary!C1747</f>
        <v>08045</v>
      </c>
      <c r="D1852" s="272" t="str">
        <f>APENs_summary!J1747</f>
        <v>20200253</v>
      </c>
      <c r="E1852" s="272" t="str">
        <f>APENs_summary!K1747</f>
        <v>Compressor Engines</v>
      </c>
      <c r="F1852" s="76">
        <f>APENs_summary!N1747</f>
        <v>16.239999999999998</v>
      </c>
      <c r="G1852" s="76">
        <f>APENs_summary!O1747</f>
        <v>0</v>
      </c>
      <c r="H1852" s="76">
        <f>APENs_summary!P1747</f>
        <v>0</v>
      </c>
      <c r="I1852" s="76">
        <f>APENs_summary!Q1747</f>
        <v>0</v>
      </c>
      <c r="J1852" s="76">
        <f>APENs_summary!R1747</f>
        <v>0</v>
      </c>
    </row>
    <row r="1853" spans="1:10" x14ac:dyDescent="0.2">
      <c r="A1853" s="13" t="s">
        <v>147</v>
      </c>
      <c r="B1853" s="272" t="s">
        <v>493</v>
      </c>
      <c r="C1853" s="272" t="str">
        <f>APENs_summary!C1748</f>
        <v>08045</v>
      </c>
      <c r="D1853" s="272" t="str">
        <f>APENs_summary!J1748</f>
        <v>20200253</v>
      </c>
      <c r="E1853" s="272" t="str">
        <f>APENs_summary!K1748</f>
        <v>Compressor Engines</v>
      </c>
      <c r="F1853" s="76">
        <f>APENs_summary!N1748</f>
        <v>0</v>
      </c>
      <c r="G1853" s="76">
        <f>APENs_summary!O1748</f>
        <v>0.87</v>
      </c>
      <c r="H1853" s="76">
        <f>APENs_summary!P1748</f>
        <v>0</v>
      </c>
      <c r="I1853" s="76">
        <f>APENs_summary!Q1748</f>
        <v>0</v>
      </c>
      <c r="J1853" s="76">
        <f>APENs_summary!R1748</f>
        <v>0</v>
      </c>
    </row>
    <row r="1854" spans="1:10" x14ac:dyDescent="0.2">
      <c r="A1854" s="13" t="s">
        <v>147</v>
      </c>
      <c r="B1854" s="272" t="s">
        <v>493</v>
      </c>
      <c r="C1854" s="272" t="str">
        <f>APENs_summary!C1749</f>
        <v>08045</v>
      </c>
      <c r="D1854" s="272" t="str">
        <f>APENs_summary!J1749</f>
        <v>20200253</v>
      </c>
      <c r="E1854" s="272" t="str">
        <f>APENs_summary!K1749</f>
        <v>Compressor Engines</v>
      </c>
      <c r="F1854" s="76">
        <f>APENs_summary!N1749</f>
        <v>0</v>
      </c>
      <c r="G1854" s="76">
        <f>APENs_summary!O1749</f>
        <v>0</v>
      </c>
      <c r="H1854" s="76">
        <f>APENs_summary!P1749</f>
        <v>1.67</v>
      </c>
      <c r="I1854" s="76">
        <f>APENs_summary!Q1749</f>
        <v>0</v>
      </c>
      <c r="J1854" s="76">
        <f>APENs_summary!R1749</f>
        <v>0</v>
      </c>
    </row>
    <row r="1855" spans="1:10" x14ac:dyDescent="0.2">
      <c r="A1855" s="13" t="s">
        <v>147</v>
      </c>
      <c r="B1855" s="272" t="s">
        <v>493</v>
      </c>
      <c r="C1855" s="272" t="str">
        <f>APENs_summary!C1750</f>
        <v>08045</v>
      </c>
      <c r="D1855" s="272" t="str">
        <f>APENs_summary!J1750</f>
        <v>20200253</v>
      </c>
      <c r="E1855" s="272" t="str">
        <f>APENs_summary!K1750</f>
        <v>Compressor Engines</v>
      </c>
      <c r="F1855" s="76">
        <f>APENs_summary!N1750</f>
        <v>16.73</v>
      </c>
      <c r="G1855" s="76">
        <f>APENs_summary!O1750</f>
        <v>0</v>
      </c>
      <c r="H1855" s="76">
        <f>APENs_summary!P1750</f>
        <v>0</v>
      </c>
      <c r="I1855" s="76">
        <f>APENs_summary!Q1750</f>
        <v>0</v>
      </c>
      <c r="J1855" s="76">
        <f>APENs_summary!R1750</f>
        <v>0</v>
      </c>
    </row>
    <row r="1856" spans="1:10" x14ac:dyDescent="0.2">
      <c r="A1856" s="13" t="s">
        <v>147</v>
      </c>
      <c r="B1856" s="272" t="s">
        <v>493</v>
      </c>
      <c r="C1856" s="272" t="str">
        <f>APENs_summary!C1751</f>
        <v>08045</v>
      </c>
      <c r="D1856" s="272" t="str">
        <f>APENs_summary!J1751</f>
        <v>20200253</v>
      </c>
      <c r="E1856" s="272" t="str">
        <f>APENs_summary!K1751</f>
        <v>Compressor Engines</v>
      </c>
      <c r="F1856" s="76">
        <f>APENs_summary!N1751</f>
        <v>0</v>
      </c>
      <c r="G1856" s="76">
        <f>APENs_summary!O1751</f>
        <v>0.89</v>
      </c>
      <c r="H1856" s="76">
        <f>APENs_summary!P1751</f>
        <v>0</v>
      </c>
      <c r="I1856" s="76">
        <f>APENs_summary!Q1751</f>
        <v>0</v>
      </c>
      <c r="J1856" s="76">
        <f>APENs_summary!R1751</f>
        <v>0</v>
      </c>
    </row>
    <row r="1857" spans="1:10" x14ac:dyDescent="0.2">
      <c r="A1857" s="13" t="s">
        <v>147</v>
      </c>
      <c r="B1857" s="272" t="s">
        <v>493</v>
      </c>
      <c r="C1857" s="272" t="str">
        <f>APENs_summary!C1752</f>
        <v>08045</v>
      </c>
      <c r="D1857" s="272" t="str">
        <f>APENs_summary!J1752</f>
        <v>31000203</v>
      </c>
      <c r="E1857" s="272" t="str">
        <f>APENs_summary!K1752</f>
        <v>Compressor Engines</v>
      </c>
      <c r="F1857" s="76">
        <f>APENs_summary!N1752</f>
        <v>0</v>
      </c>
      <c r="G1857" s="76">
        <f>APENs_summary!O1752</f>
        <v>0</v>
      </c>
      <c r="H1857" s="76">
        <f>APENs_summary!P1752</f>
        <v>3.4</v>
      </c>
      <c r="I1857" s="76">
        <f>APENs_summary!Q1752</f>
        <v>0</v>
      </c>
      <c r="J1857" s="76">
        <f>APENs_summary!R1752</f>
        <v>0</v>
      </c>
    </row>
    <row r="1858" spans="1:10" x14ac:dyDescent="0.2">
      <c r="A1858" s="13" t="s">
        <v>147</v>
      </c>
      <c r="B1858" s="272" t="s">
        <v>493</v>
      </c>
      <c r="C1858" s="272" t="str">
        <f>APENs_summary!C1753</f>
        <v>08045</v>
      </c>
      <c r="D1858" s="272" t="str">
        <f>APENs_summary!J1753</f>
        <v>31000203</v>
      </c>
      <c r="E1858" s="272" t="str">
        <f>APENs_summary!K1753</f>
        <v>Compressor Engines</v>
      </c>
      <c r="F1858" s="76">
        <f>APENs_summary!N1753</f>
        <v>38.799999999999997</v>
      </c>
      <c r="G1858" s="76">
        <f>APENs_summary!O1753</f>
        <v>0</v>
      </c>
      <c r="H1858" s="76">
        <f>APENs_summary!P1753</f>
        <v>0</v>
      </c>
      <c r="I1858" s="76">
        <f>APENs_summary!Q1753</f>
        <v>0</v>
      </c>
      <c r="J1858" s="76">
        <f>APENs_summary!R1753</f>
        <v>0</v>
      </c>
    </row>
    <row r="1859" spans="1:10" x14ac:dyDescent="0.2">
      <c r="A1859" s="13" t="s">
        <v>147</v>
      </c>
      <c r="B1859" s="272" t="s">
        <v>493</v>
      </c>
      <c r="C1859" s="272" t="str">
        <f>APENs_summary!C1754</f>
        <v>08045</v>
      </c>
      <c r="D1859" s="272" t="str">
        <f>APENs_summary!J1754</f>
        <v>31000203</v>
      </c>
      <c r="E1859" s="272" t="str">
        <f>APENs_summary!K1754</f>
        <v>Compressor Engines</v>
      </c>
      <c r="F1859" s="76">
        <f>APENs_summary!N1754</f>
        <v>0</v>
      </c>
      <c r="G1859" s="76">
        <f>APENs_summary!O1754</f>
        <v>0</v>
      </c>
      <c r="H1859" s="76">
        <f>APENs_summary!P1754</f>
        <v>0</v>
      </c>
      <c r="I1859" s="76">
        <f>APENs_summary!Q1754</f>
        <v>0</v>
      </c>
      <c r="J1859" s="76">
        <f>APENs_summary!R1754</f>
        <v>0.82</v>
      </c>
    </row>
    <row r="1860" spans="1:10" x14ac:dyDescent="0.2">
      <c r="A1860" s="13" t="s">
        <v>147</v>
      </c>
      <c r="B1860" s="272" t="s">
        <v>493</v>
      </c>
      <c r="C1860" s="272" t="str">
        <f>APENs_summary!C1755</f>
        <v>08045</v>
      </c>
      <c r="D1860" s="272" t="str">
        <f>APENs_summary!J1755</f>
        <v>31000203</v>
      </c>
      <c r="E1860" s="272" t="str">
        <f>APENs_summary!K1755</f>
        <v>Compressor Engines</v>
      </c>
      <c r="F1860" s="76">
        <f>APENs_summary!N1755</f>
        <v>0</v>
      </c>
      <c r="G1860" s="76">
        <f>APENs_summary!O1755</f>
        <v>0</v>
      </c>
      <c r="H1860" s="76">
        <f>APENs_summary!P1755</f>
        <v>0</v>
      </c>
      <c r="I1860" s="76">
        <f>APENs_summary!Q1755</f>
        <v>0</v>
      </c>
      <c r="J1860" s="76">
        <f>APENs_summary!R1755</f>
        <v>0</v>
      </c>
    </row>
    <row r="1861" spans="1:10" x14ac:dyDescent="0.2">
      <c r="A1861" s="13" t="s">
        <v>147</v>
      </c>
      <c r="B1861" s="272" t="s">
        <v>493</v>
      </c>
      <c r="C1861" s="272" t="str">
        <f>APENs_summary!C1756</f>
        <v>08045</v>
      </c>
      <c r="D1861" s="272" t="str">
        <f>APENs_summary!J1756</f>
        <v>31000203</v>
      </c>
      <c r="E1861" s="272" t="str">
        <f>APENs_summary!K1756</f>
        <v>Compressor Engines</v>
      </c>
      <c r="F1861" s="76">
        <f>APENs_summary!N1756</f>
        <v>0</v>
      </c>
      <c r="G1861" s="76">
        <f>APENs_summary!O1756</f>
        <v>0</v>
      </c>
      <c r="H1861" s="76">
        <f>APENs_summary!P1756</f>
        <v>0</v>
      </c>
      <c r="I1861" s="76">
        <f>APENs_summary!Q1756</f>
        <v>1.3</v>
      </c>
      <c r="J1861" s="76">
        <f>APENs_summary!R1756</f>
        <v>0</v>
      </c>
    </row>
    <row r="1862" spans="1:10" x14ac:dyDescent="0.2">
      <c r="A1862" s="13" t="s">
        <v>147</v>
      </c>
      <c r="B1862" s="272" t="s">
        <v>493</v>
      </c>
      <c r="C1862" s="272" t="str">
        <f>APENs_summary!C1757</f>
        <v>08045</v>
      </c>
      <c r="D1862" s="272" t="str">
        <f>APENs_summary!J1757</f>
        <v>31000203</v>
      </c>
      <c r="E1862" s="272" t="str">
        <f>APENs_summary!K1757</f>
        <v>Compressor Engines</v>
      </c>
      <c r="F1862" s="76">
        <f>APENs_summary!N1757</f>
        <v>0</v>
      </c>
      <c r="G1862" s="76">
        <f>APENs_summary!O1757</f>
        <v>4.53</v>
      </c>
      <c r="H1862" s="76">
        <f>APENs_summary!P1757</f>
        <v>0</v>
      </c>
      <c r="I1862" s="76">
        <f>APENs_summary!Q1757</f>
        <v>0</v>
      </c>
      <c r="J1862" s="76">
        <f>APENs_summary!R1757</f>
        <v>0</v>
      </c>
    </row>
    <row r="1863" spans="1:10" x14ac:dyDescent="0.2">
      <c r="A1863" s="13" t="s">
        <v>147</v>
      </c>
      <c r="B1863" s="272" t="s">
        <v>493</v>
      </c>
      <c r="C1863" s="272" t="str">
        <f>APENs_summary!C1758</f>
        <v>08045</v>
      </c>
      <c r="D1863" s="272" t="str">
        <f>APENs_summary!J1758</f>
        <v>31000203</v>
      </c>
      <c r="E1863" s="272" t="str">
        <f>APENs_summary!K1758</f>
        <v>Compressor Engines</v>
      </c>
      <c r="F1863" s="76">
        <f>APENs_summary!N1758</f>
        <v>0</v>
      </c>
      <c r="G1863" s="76">
        <f>APENs_summary!O1758</f>
        <v>0</v>
      </c>
      <c r="H1863" s="76">
        <f>APENs_summary!P1758</f>
        <v>25</v>
      </c>
      <c r="I1863" s="76">
        <f>APENs_summary!Q1758</f>
        <v>0</v>
      </c>
      <c r="J1863" s="76">
        <f>APENs_summary!R1758</f>
        <v>0</v>
      </c>
    </row>
    <row r="1864" spans="1:10" x14ac:dyDescent="0.2">
      <c r="A1864" s="13" t="s">
        <v>147</v>
      </c>
      <c r="B1864" s="272" t="s">
        <v>493</v>
      </c>
      <c r="C1864" s="272" t="str">
        <f>APENs_summary!C1759</f>
        <v>08045</v>
      </c>
      <c r="D1864" s="272" t="str">
        <f>APENs_summary!J1759</f>
        <v>31000203</v>
      </c>
      <c r="E1864" s="272" t="str">
        <f>APENs_summary!K1759</f>
        <v>Compressor Engines</v>
      </c>
      <c r="F1864" s="76">
        <f>APENs_summary!N1759</f>
        <v>99</v>
      </c>
      <c r="G1864" s="76">
        <f>APENs_summary!O1759</f>
        <v>0</v>
      </c>
      <c r="H1864" s="76">
        <f>APENs_summary!P1759</f>
        <v>0</v>
      </c>
      <c r="I1864" s="76">
        <f>APENs_summary!Q1759</f>
        <v>0</v>
      </c>
      <c r="J1864" s="76">
        <f>APENs_summary!R1759</f>
        <v>0</v>
      </c>
    </row>
    <row r="1865" spans="1:10" x14ac:dyDescent="0.2">
      <c r="A1865" s="13" t="s">
        <v>147</v>
      </c>
      <c r="B1865" s="272" t="s">
        <v>493</v>
      </c>
      <c r="C1865" s="272" t="str">
        <f>APENs_summary!C1760</f>
        <v>08045</v>
      </c>
      <c r="D1865" s="272" t="str">
        <f>APENs_summary!J1760</f>
        <v>31000203</v>
      </c>
      <c r="E1865" s="272" t="str">
        <f>APENs_summary!K1760</f>
        <v>Compressor Engines</v>
      </c>
      <c r="F1865" s="76">
        <f>APENs_summary!N1760</f>
        <v>0</v>
      </c>
      <c r="G1865" s="76">
        <f>APENs_summary!O1760</f>
        <v>0</v>
      </c>
      <c r="H1865" s="76">
        <f>APENs_summary!P1760</f>
        <v>0</v>
      </c>
      <c r="I1865" s="76">
        <f>APENs_summary!Q1760</f>
        <v>0</v>
      </c>
      <c r="J1865" s="76">
        <f>APENs_summary!R1760</f>
        <v>4.04</v>
      </c>
    </row>
    <row r="1866" spans="1:10" x14ac:dyDescent="0.2">
      <c r="A1866" s="13" t="s">
        <v>147</v>
      </c>
      <c r="B1866" s="272" t="s">
        <v>493</v>
      </c>
      <c r="C1866" s="272" t="str">
        <f>APENs_summary!C1761</f>
        <v>08045</v>
      </c>
      <c r="D1866" s="272" t="str">
        <f>APENs_summary!J1761</f>
        <v>31000203</v>
      </c>
      <c r="E1866" s="272" t="str">
        <f>APENs_summary!K1761</f>
        <v>Compressor Engines</v>
      </c>
      <c r="F1866" s="76">
        <f>APENs_summary!N1761</f>
        <v>0</v>
      </c>
      <c r="G1866" s="76">
        <f>APENs_summary!O1761</f>
        <v>0</v>
      </c>
      <c r="H1866" s="76">
        <f>APENs_summary!P1761</f>
        <v>0</v>
      </c>
      <c r="I1866" s="76">
        <f>APENs_summary!Q1761</f>
        <v>0</v>
      </c>
      <c r="J1866" s="76">
        <f>APENs_summary!R1761</f>
        <v>0</v>
      </c>
    </row>
    <row r="1867" spans="1:10" x14ac:dyDescent="0.2">
      <c r="A1867" s="13" t="s">
        <v>147</v>
      </c>
      <c r="B1867" s="272" t="s">
        <v>493</v>
      </c>
      <c r="C1867" s="272" t="str">
        <f>APENs_summary!C1762</f>
        <v>08045</v>
      </c>
      <c r="D1867" s="272" t="str">
        <f>APENs_summary!J1762</f>
        <v>31000203</v>
      </c>
      <c r="E1867" s="272" t="str">
        <f>APENs_summary!K1762</f>
        <v>Compressor Engines</v>
      </c>
      <c r="F1867" s="76">
        <f>APENs_summary!N1762</f>
        <v>0</v>
      </c>
      <c r="G1867" s="76">
        <f>APENs_summary!O1762</f>
        <v>0</v>
      </c>
      <c r="H1867" s="76">
        <f>APENs_summary!P1762</f>
        <v>0</v>
      </c>
      <c r="I1867" s="76">
        <f>APENs_summary!Q1762</f>
        <v>6</v>
      </c>
      <c r="J1867" s="76">
        <f>APENs_summary!R1762</f>
        <v>0</v>
      </c>
    </row>
    <row r="1868" spans="1:10" x14ac:dyDescent="0.2">
      <c r="A1868" s="13" t="s">
        <v>147</v>
      </c>
      <c r="B1868" s="272" t="s">
        <v>493</v>
      </c>
      <c r="C1868" s="272" t="str">
        <f>APENs_summary!C1763</f>
        <v>08045</v>
      </c>
      <c r="D1868" s="272" t="str">
        <f>APENs_summary!J1763</f>
        <v>31000203</v>
      </c>
      <c r="E1868" s="272" t="str">
        <f>APENs_summary!K1763</f>
        <v>Compressor Engines</v>
      </c>
      <c r="F1868" s="76">
        <f>APENs_summary!N1763</f>
        <v>0</v>
      </c>
      <c r="G1868" s="76">
        <f>APENs_summary!O1763</f>
        <v>55.4</v>
      </c>
      <c r="H1868" s="76">
        <f>APENs_summary!P1763</f>
        <v>0</v>
      </c>
      <c r="I1868" s="76">
        <f>APENs_summary!Q1763</f>
        <v>0</v>
      </c>
      <c r="J1868" s="76">
        <f>APENs_summary!R1763</f>
        <v>0</v>
      </c>
    </row>
    <row r="1869" spans="1:10" x14ac:dyDescent="0.2">
      <c r="A1869" s="13" t="s">
        <v>147</v>
      </c>
      <c r="B1869" s="272" t="s">
        <v>493</v>
      </c>
      <c r="C1869" s="272" t="str">
        <f>APENs_summary!C1764</f>
        <v>08045</v>
      </c>
      <c r="D1869" s="272" t="str">
        <f>APENs_summary!J1764</f>
        <v>31000205</v>
      </c>
      <c r="E1869" s="272" t="str">
        <f>APENs_summary!K1764</f>
        <v>Natural Gas Production, Flares</v>
      </c>
      <c r="F1869" s="76">
        <f>APENs_summary!N1764</f>
        <v>0</v>
      </c>
      <c r="G1869" s="76">
        <f>APENs_summary!O1764</f>
        <v>0</v>
      </c>
      <c r="H1869" s="76">
        <f>APENs_summary!P1764</f>
        <v>2.0699999999999998</v>
      </c>
      <c r="I1869" s="76">
        <f>APENs_summary!Q1764</f>
        <v>0</v>
      </c>
      <c r="J1869" s="76">
        <f>APENs_summary!R1764</f>
        <v>0</v>
      </c>
    </row>
    <row r="1870" spans="1:10" x14ac:dyDescent="0.2">
      <c r="A1870" s="13" t="s">
        <v>147</v>
      </c>
      <c r="B1870" s="272" t="s">
        <v>493</v>
      </c>
      <c r="C1870" s="272" t="str">
        <f>APENs_summary!C1765</f>
        <v>08045</v>
      </c>
      <c r="D1870" s="272" t="str">
        <f>APENs_summary!J1765</f>
        <v>31000205</v>
      </c>
      <c r="E1870" s="272" t="str">
        <f>APENs_summary!K1765</f>
        <v>Natural Gas Production, Flares</v>
      </c>
      <c r="F1870" s="76">
        <f>APENs_summary!N1765</f>
        <v>0.4</v>
      </c>
      <c r="G1870" s="76">
        <f>APENs_summary!O1765</f>
        <v>0</v>
      </c>
      <c r="H1870" s="76">
        <f>APENs_summary!P1765</f>
        <v>0</v>
      </c>
      <c r="I1870" s="76">
        <f>APENs_summary!Q1765</f>
        <v>0</v>
      </c>
      <c r="J1870" s="76">
        <f>APENs_summary!R1765</f>
        <v>0</v>
      </c>
    </row>
    <row r="1871" spans="1:10" x14ac:dyDescent="0.2">
      <c r="A1871" s="13" t="s">
        <v>147</v>
      </c>
      <c r="B1871" s="272" t="s">
        <v>493</v>
      </c>
      <c r="C1871" s="272" t="str">
        <f>APENs_summary!C1766</f>
        <v>08045</v>
      </c>
      <c r="D1871" s="272" t="str">
        <f>APENs_summary!J1766</f>
        <v>31000205</v>
      </c>
      <c r="E1871" s="272" t="str">
        <f>APENs_summary!K1766</f>
        <v>Natural Gas Production, Flares</v>
      </c>
      <c r="F1871" s="76">
        <f>APENs_summary!N1766</f>
        <v>0</v>
      </c>
      <c r="G1871" s="76">
        <f>APENs_summary!O1766</f>
        <v>0</v>
      </c>
      <c r="H1871" s="76">
        <f>APENs_summary!P1766</f>
        <v>0</v>
      </c>
      <c r="I1871" s="76">
        <f>APENs_summary!Q1766</f>
        <v>0</v>
      </c>
      <c r="J1871" s="76">
        <f>APENs_summary!R1766</f>
        <v>0.11</v>
      </c>
    </row>
    <row r="1872" spans="1:10" x14ac:dyDescent="0.2">
      <c r="A1872" s="13" t="s">
        <v>147</v>
      </c>
      <c r="B1872" s="272" t="s">
        <v>493</v>
      </c>
      <c r="C1872" s="272" t="str">
        <f>APENs_summary!C1767</f>
        <v>08045</v>
      </c>
      <c r="D1872" s="272" t="str">
        <f>APENs_summary!J1767</f>
        <v>31000205</v>
      </c>
      <c r="E1872" s="272" t="str">
        <f>APENs_summary!K1767</f>
        <v>Natural Gas Production, Flares</v>
      </c>
      <c r="F1872" s="76">
        <f>APENs_summary!N1767</f>
        <v>0</v>
      </c>
      <c r="G1872" s="76">
        <f>APENs_summary!O1767</f>
        <v>0</v>
      </c>
      <c r="H1872" s="76">
        <f>APENs_summary!P1767</f>
        <v>0</v>
      </c>
      <c r="I1872" s="76">
        <f>APENs_summary!Q1767</f>
        <v>0</v>
      </c>
      <c r="J1872" s="76">
        <f>APENs_summary!R1767</f>
        <v>0</v>
      </c>
    </row>
    <row r="1873" spans="1:10" x14ac:dyDescent="0.2">
      <c r="A1873" s="13" t="s">
        <v>147</v>
      </c>
      <c r="B1873" s="272" t="s">
        <v>493</v>
      </c>
      <c r="C1873" s="272" t="str">
        <f>APENs_summary!C1768</f>
        <v>08045</v>
      </c>
      <c r="D1873" s="272" t="str">
        <f>APENs_summary!J1768</f>
        <v>31000205</v>
      </c>
      <c r="E1873" s="272" t="str">
        <f>APENs_summary!K1768</f>
        <v>Natural Gas Production, Flares</v>
      </c>
      <c r="F1873" s="76">
        <f>APENs_summary!N1768</f>
        <v>0</v>
      </c>
      <c r="G1873" s="76">
        <f>APENs_summary!O1768</f>
        <v>0</v>
      </c>
      <c r="H1873" s="76">
        <f>APENs_summary!P1768</f>
        <v>0</v>
      </c>
      <c r="I1873" s="76">
        <f>APENs_summary!Q1768</f>
        <v>0.02</v>
      </c>
      <c r="J1873" s="76">
        <f>APENs_summary!R1768</f>
        <v>0</v>
      </c>
    </row>
    <row r="1874" spans="1:10" x14ac:dyDescent="0.2">
      <c r="A1874" s="13" t="s">
        <v>147</v>
      </c>
      <c r="B1874" s="272" t="s">
        <v>493</v>
      </c>
      <c r="C1874" s="272" t="str">
        <f>APENs_summary!C1769</f>
        <v>08045</v>
      </c>
      <c r="D1874" s="272" t="str">
        <f>APENs_summary!J1769</f>
        <v>31000205</v>
      </c>
      <c r="E1874" s="272" t="str">
        <f>APENs_summary!K1769</f>
        <v>Natural Gas Production, Flares</v>
      </c>
      <c r="F1874" s="76">
        <f>APENs_summary!N1769</f>
        <v>0</v>
      </c>
      <c r="G1874" s="76">
        <f>APENs_summary!O1769</f>
        <v>0.78</v>
      </c>
      <c r="H1874" s="76">
        <f>APENs_summary!P1769</f>
        <v>0</v>
      </c>
      <c r="I1874" s="76">
        <f>APENs_summary!Q1769</f>
        <v>0</v>
      </c>
      <c r="J1874" s="76">
        <f>APENs_summary!R1769</f>
        <v>0</v>
      </c>
    </row>
    <row r="1875" spans="1:10" x14ac:dyDescent="0.2">
      <c r="A1875" s="13" t="s">
        <v>147</v>
      </c>
      <c r="B1875" s="272" t="s">
        <v>493</v>
      </c>
      <c r="C1875" s="272" t="str">
        <f>APENs_summary!C1770</f>
        <v>08045</v>
      </c>
      <c r="D1875" s="272" t="str">
        <f>APENs_summary!J1770</f>
        <v>31000220</v>
      </c>
      <c r="E1875" s="272" t="str">
        <f>APENs_summary!K1770</f>
        <v>Natural Gas Production, All Equipt Leak Fugitives</v>
      </c>
      <c r="F1875" s="76">
        <f>APENs_summary!N1770</f>
        <v>0</v>
      </c>
      <c r="G1875" s="76">
        <f>APENs_summary!O1770</f>
        <v>27.3</v>
      </c>
      <c r="H1875" s="76">
        <f>APENs_summary!P1770</f>
        <v>0</v>
      </c>
      <c r="I1875" s="76">
        <f>APENs_summary!Q1770</f>
        <v>0</v>
      </c>
      <c r="J1875" s="76">
        <f>APENs_summary!R1770</f>
        <v>0</v>
      </c>
    </row>
    <row r="1876" spans="1:10" x14ac:dyDescent="0.2">
      <c r="A1876" s="13" t="s">
        <v>147</v>
      </c>
      <c r="B1876" s="272" t="s">
        <v>493</v>
      </c>
      <c r="C1876" s="272" t="str">
        <f>APENs_summary!C1771</f>
        <v>08045</v>
      </c>
      <c r="D1876" s="272" t="str">
        <f>APENs_summary!J1771</f>
        <v>31000304</v>
      </c>
      <c r="E1876" s="272" t="str">
        <f>APENs_summary!K1771</f>
        <v>Glycol Dehydrator</v>
      </c>
      <c r="F1876" s="76">
        <f>APENs_summary!N1771</f>
        <v>0</v>
      </c>
      <c r="G1876" s="76">
        <f>APENs_summary!O1771</f>
        <v>0</v>
      </c>
      <c r="H1876" s="76">
        <f>APENs_summary!P1771</f>
        <v>10.7</v>
      </c>
      <c r="I1876" s="76">
        <f>APENs_summary!Q1771</f>
        <v>0</v>
      </c>
      <c r="J1876" s="76">
        <f>APENs_summary!R1771</f>
        <v>0</v>
      </c>
    </row>
    <row r="1877" spans="1:10" x14ac:dyDescent="0.2">
      <c r="A1877" s="13" t="s">
        <v>147</v>
      </c>
      <c r="B1877" s="272" t="s">
        <v>493</v>
      </c>
      <c r="C1877" s="272" t="str">
        <f>APENs_summary!C1772</f>
        <v>08045</v>
      </c>
      <c r="D1877" s="272" t="str">
        <f>APENs_summary!J1772</f>
        <v>31000304</v>
      </c>
      <c r="E1877" s="272" t="str">
        <f>APENs_summary!K1772</f>
        <v>Glycol Dehydrator</v>
      </c>
      <c r="F1877" s="76">
        <f>APENs_summary!N1772</f>
        <v>12.7</v>
      </c>
      <c r="G1877" s="76">
        <f>APENs_summary!O1772</f>
        <v>0</v>
      </c>
      <c r="H1877" s="76">
        <f>APENs_summary!P1772</f>
        <v>0</v>
      </c>
      <c r="I1877" s="76">
        <f>APENs_summary!Q1772</f>
        <v>0</v>
      </c>
      <c r="J1877" s="76">
        <f>APENs_summary!R1772</f>
        <v>0</v>
      </c>
    </row>
    <row r="1878" spans="1:10" x14ac:dyDescent="0.2">
      <c r="A1878" s="13" t="s">
        <v>147</v>
      </c>
      <c r="B1878" s="272" t="s">
        <v>493</v>
      </c>
      <c r="C1878" s="272" t="str">
        <f>APENs_summary!C1773</f>
        <v>08045</v>
      </c>
      <c r="D1878" s="272" t="str">
        <f>APENs_summary!J1773</f>
        <v>31000304</v>
      </c>
      <c r="E1878" s="272" t="str">
        <f>APENs_summary!K1773</f>
        <v>Glycol Dehydrator</v>
      </c>
      <c r="F1878" s="76">
        <f>APENs_summary!N1773</f>
        <v>0</v>
      </c>
      <c r="G1878" s="76">
        <f>APENs_summary!O1773</f>
        <v>0</v>
      </c>
      <c r="H1878" s="76">
        <f>APENs_summary!P1773</f>
        <v>0</v>
      </c>
      <c r="I1878" s="76">
        <f>APENs_summary!Q1773</f>
        <v>0</v>
      </c>
      <c r="J1878" s="76">
        <f>APENs_summary!R1773</f>
        <v>0.96</v>
      </c>
    </row>
    <row r="1879" spans="1:10" x14ac:dyDescent="0.2">
      <c r="A1879" s="13" t="s">
        <v>147</v>
      </c>
      <c r="B1879" s="272" t="s">
        <v>493</v>
      </c>
      <c r="C1879" s="272" t="str">
        <f>APENs_summary!C1774</f>
        <v>08045</v>
      </c>
      <c r="D1879" s="272" t="str">
        <f>APENs_summary!J1774</f>
        <v>31000304</v>
      </c>
      <c r="E1879" s="272" t="str">
        <f>APENs_summary!K1774</f>
        <v>Glycol Dehydrator</v>
      </c>
      <c r="F1879" s="76">
        <f>APENs_summary!N1774</f>
        <v>0</v>
      </c>
      <c r="G1879" s="76">
        <f>APENs_summary!O1774</f>
        <v>0</v>
      </c>
      <c r="H1879" s="76">
        <f>APENs_summary!P1774</f>
        <v>0</v>
      </c>
      <c r="I1879" s="76">
        <f>APENs_summary!Q1774</f>
        <v>1.8</v>
      </c>
      <c r="J1879" s="76">
        <f>APENs_summary!R1774</f>
        <v>0</v>
      </c>
    </row>
    <row r="1880" spans="1:10" x14ac:dyDescent="0.2">
      <c r="A1880" s="13" t="s">
        <v>147</v>
      </c>
      <c r="B1880" s="272" t="s">
        <v>493</v>
      </c>
      <c r="C1880" s="272" t="str">
        <f>APENs_summary!C1775</f>
        <v>08045</v>
      </c>
      <c r="D1880" s="272" t="str">
        <f>APENs_summary!J1775</f>
        <v>31000304</v>
      </c>
      <c r="E1880" s="272" t="str">
        <f>APENs_summary!K1775</f>
        <v>Glycol Dehydrator</v>
      </c>
      <c r="F1880" s="76">
        <f>APENs_summary!N1775</f>
        <v>0</v>
      </c>
      <c r="G1880" s="76">
        <f>APENs_summary!O1775</f>
        <v>0.7</v>
      </c>
      <c r="H1880" s="76">
        <f>APENs_summary!P1775</f>
        <v>0</v>
      </c>
      <c r="I1880" s="76">
        <f>APENs_summary!Q1775</f>
        <v>0</v>
      </c>
      <c r="J1880" s="76">
        <f>APENs_summary!R1775</f>
        <v>0</v>
      </c>
    </row>
    <row r="1881" spans="1:10" x14ac:dyDescent="0.2">
      <c r="A1881" s="13" t="s">
        <v>147</v>
      </c>
      <c r="B1881" s="272" t="s">
        <v>493</v>
      </c>
      <c r="C1881" s="272" t="str">
        <f>APENs_summary!C1776</f>
        <v>08045</v>
      </c>
      <c r="D1881" s="272" t="str">
        <f>APENs_summary!J1776</f>
        <v>31000304</v>
      </c>
      <c r="E1881" s="272" t="str">
        <f>APENs_summary!K1776</f>
        <v>Glycol Dehydrator</v>
      </c>
      <c r="F1881" s="76">
        <f>APENs_summary!N1776</f>
        <v>0</v>
      </c>
      <c r="G1881" s="76">
        <f>APENs_summary!O1776</f>
        <v>0</v>
      </c>
      <c r="H1881" s="76">
        <f>APENs_summary!P1776</f>
        <v>4.9000000000000004</v>
      </c>
      <c r="I1881" s="76">
        <f>APENs_summary!Q1776</f>
        <v>0</v>
      </c>
      <c r="J1881" s="76">
        <f>APENs_summary!R1776</f>
        <v>0</v>
      </c>
    </row>
    <row r="1882" spans="1:10" x14ac:dyDescent="0.2">
      <c r="A1882" s="13" t="s">
        <v>147</v>
      </c>
      <c r="B1882" s="272" t="s">
        <v>493</v>
      </c>
      <c r="C1882" s="272" t="str">
        <f>APENs_summary!C1777</f>
        <v>08045</v>
      </c>
      <c r="D1882" s="272" t="str">
        <f>APENs_summary!J1777</f>
        <v>31000304</v>
      </c>
      <c r="E1882" s="272" t="str">
        <f>APENs_summary!K1777</f>
        <v>Glycol Dehydrator</v>
      </c>
      <c r="F1882" s="76">
        <f>APENs_summary!N1777</f>
        <v>0.9</v>
      </c>
      <c r="G1882" s="76">
        <f>APENs_summary!O1777</f>
        <v>0</v>
      </c>
      <c r="H1882" s="76">
        <f>APENs_summary!P1777</f>
        <v>0</v>
      </c>
      <c r="I1882" s="76">
        <f>APENs_summary!Q1777</f>
        <v>0</v>
      </c>
      <c r="J1882" s="76">
        <f>APENs_summary!R1777</f>
        <v>0</v>
      </c>
    </row>
    <row r="1883" spans="1:10" x14ac:dyDescent="0.2">
      <c r="A1883" s="13" t="s">
        <v>147</v>
      </c>
      <c r="B1883" s="272" t="s">
        <v>493</v>
      </c>
      <c r="C1883" s="272" t="str">
        <f>APENs_summary!C1778</f>
        <v>08045</v>
      </c>
      <c r="D1883" s="272" t="str">
        <f>APENs_summary!J1778</f>
        <v>31000304</v>
      </c>
      <c r="E1883" s="272" t="str">
        <f>APENs_summary!K1778</f>
        <v>Glycol Dehydrator</v>
      </c>
      <c r="F1883" s="76">
        <f>APENs_summary!N1778</f>
        <v>0</v>
      </c>
      <c r="G1883" s="76">
        <f>APENs_summary!O1778</f>
        <v>12.8</v>
      </c>
      <c r="H1883" s="76">
        <f>APENs_summary!P1778</f>
        <v>0</v>
      </c>
      <c r="I1883" s="76">
        <f>APENs_summary!Q1778</f>
        <v>0</v>
      </c>
      <c r="J1883" s="76">
        <f>APENs_summary!R1778</f>
        <v>0</v>
      </c>
    </row>
    <row r="1884" spans="1:10" x14ac:dyDescent="0.2">
      <c r="A1884" s="13" t="s">
        <v>147</v>
      </c>
      <c r="B1884" s="272" t="s">
        <v>493</v>
      </c>
      <c r="C1884" s="272" t="str">
        <f>APENs_summary!C1779</f>
        <v>08045</v>
      </c>
      <c r="D1884" s="272" t="str">
        <f>APENs_summary!J1779</f>
        <v>31000304</v>
      </c>
      <c r="E1884" s="272" t="str">
        <f>APENs_summary!K1779</f>
        <v>Glycol Dehydrator</v>
      </c>
      <c r="F1884" s="76">
        <f>APENs_summary!N1779</f>
        <v>0</v>
      </c>
      <c r="G1884" s="76">
        <f>APENs_summary!O1779</f>
        <v>0</v>
      </c>
      <c r="H1884" s="76">
        <f>APENs_summary!P1779</f>
        <v>4.9000000000000004</v>
      </c>
      <c r="I1884" s="76">
        <f>APENs_summary!Q1779</f>
        <v>0</v>
      </c>
      <c r="J1884" s="76">
        <f>APENs_summary!R1779</f>
        <v>0</v>
      </c>
    </row>
    <row r="1885" spans="1:10" x14ac:dyDescent="0.2">
      <c r="A1885" s="13" t="s">
        <v>147</v>
      </c>
      <c r="B1885" s="272" t="s">
        <v>493</v>
      </c>
      <c r="C1885" s="272" t="str">
        <f>APENs_summary!C1780</f>
        <v>08045</v>
      </c>
      <c r="D1885" s="272" t="str">
        <f>APENs_summary!J1780</f>
        <v>31000304</v>
      </c>
      <c r="E1885" s="272" t="str">
        <f>APENs_summary!K1780</f>
        <v>Glycol Dehydrator</v>
      </c>
      <c r="F1885" s="76">
        <f>APENs_summary!N1780</f>
        <v>0.9</v>
      </c>
      <c r="G1885" s="76">
        <f>APENs_summary!O1780</f>
        <v>0</v>
      </c>
      <c r="H1885" s="76">
        <f>APENs_summary!P1780</f>
        <v>0</v>
      </c>
      <c r="I1885" s="76">
        <f>APENs_summary!Q1780</f>
        <v>0</v>
      </c>
      <c r="J1885" s="76">
        <f>APENs_summary!R1780</f>
        <v>0</v>
      </c>
    </row>
    <row r="1886" spans="1:10" x14ac:dyDescent="0.2">
      <c r="A1886" s="13" t="s">
        <v>147</v>
      </c>
      <c r="B1886" s="272" t="s">
        <v>493</v>
      </c>
      <c r="C1886" s="272" t="str">
        <f>APENs_summary!C1781</f>
        <v>08045</v>
      </c>
      <c r="D1886" s="272" t="str">
        <f>APENs_summary!J1781</f>
        <v>31000304</v>
      </c>
      <c r="E1886" s="272" t="str">
        <f>APENs_summary!K1781</f>
        <v>Glycol Dehydrator</v>
      </c>
      <c r="F1886" s="76">
        <f>APENs_summary!N1781</f>
        <v>0</v>
      </c>
      <c r="G1886" s="76">
        <f>APENs_summary!O1781</f>
        <v>18.2</v>
      </c>
      <c r="H1886" s="76">
        <f>APENs_summary!P1781</f>
        <v>0</v>
      </c>
      <c r="I1886" s="76">
        <f>APENs_summary!Q1781</f>
        <v>0</v>
      </c>
      <c r="J1886" s="76">
        <f>APENs_summary!R1781</f>
        <v>0</v>
      </c>
    </row>
    <row r="1887" spans="1:10" x14ac:dyDescent="0.2">
      <c r="A1887" s="13" t="s">
        <v>147</v>
      </c>
      <c r="B1887" s="272" t="s">
        <v>493</v>
      </c>
      <c r="C1887" s="272" t="str">
        <f>APENs_summary!C1782</f>
        <v>08045</v>
      </c>
      <c r="D1887" s="272" t="str">
        <f>APENs_summary!J1782</f>
        <v>31000404</v>
      </c>
      <c r="E1887" s="272" t="str">
        <f>APENs_summary!K1782</f>
        <v>Process Heaters</v>
      </c>
      <c r="F1887" s="76">
        <f>APENs_summary!N1782</f>
        <v>0</v>
      </c>
      <c r="G1887" s="76">
        <f>APENs_summary!O1782</f>
        <v>0</v>
      </c>
      <c r="H1887" s="76">
        <f>APENs_summary!P1782</f>
        <v>6.55</v>
      </c>
      <c r="I1887" s="76">
        <f>APENs_summary!Q1782</f>
        <v>0</v>
      </c>
      <c r="J1887" s="76">
        <f>APENs_summary!R1782</f>
        <v>0</v>
      </c>
    </row>
    <row r="1888" spans="1:10" x14ac:dyDescent="0.2">
      <c r="A1888" s="13" t="s">
        <v>147</v>
      </c>
      <c r="B1888" s="272" t="s">
        <v>493</v>
      </c>
      <c r="C1888" s="272" t="str">
        <f>APENs_summary!C1783</f>
        <v>08045</v>
      </c>
      <c r="D1888" s="272" t="str">
        <f>APENs_summary!J1783</f>
        <v>31000404</v>
      </c>
      <c r="E1888" s="272" t="str">
        <f>APENs_summary!K1783</f>
        <v>Process Heaters</v>
      </c>
      <c r="F1888" s="76">
        <f>APENs_summary!N1783</f>
        <v>3.9</v>
      </c>
      <c r="G1888" s="76">
        <f>APENs_summary!O1783</f>
        <v>0</v>
      </c>
      <c r="H1888" s="76">
        <f>APENs_summary!P1783</f>
        <v>0</v>
      </c>
      <c r="I1888" s="76">
        <f>APENs_summary!Q1783</f>
        <v>0</v>
      </c>
      <c r="J1888" s="76">
        <f>APENs_summary!R1783</f>
        <v>0</v>
      </c>
    </row>
    <row r="1889" spans="1:10" x14ac:dyDescent="0.2">
      <c r="A1889" s="13" t="s">
        <v>147</v>
      </c>
      <c r="B1889" s="272" t="s">
        <v>493</v>
      </c>
      <c r="C1889" s="272" t="str">
        <f>APENs_summary!C1784</f>
        <v>08045</v>
      </c>
      <c r="D1889" s="272" t="str">
        <f>APENs_summary!J1784</f>
        <v>31000404</v>
      </c>
      <c r="E1889" s="272" t="str">
        <f>APENs_summary!K1784</f>
        <v>Process Heaters</v>
      </c>
      <c r="F1889" s="76">
        <f>APENs_summary!N1784</f>
        <v>0</v>
      </c>
      <c r="G1889" s="76">
        <f>APENs_summary!O1784</f>
        <v>0.43</v>
      </c>
      <c r="H1889" s="76">
        <f>APENs_summary!P1784</f>
        <v>0</v>
      </c>
      <c r="I1889" s="76">
        <f>APENs_summary!Q1784</f>
        <v>0</v>
      </c>
      <c r="J1889" s="76">
        <f>APENs_summary!R1784</f>
        <v>0</v>
      </c>
    </row>
    <row r="1890" spans="1:10" x14ac:dyDescent="0.2">
      <c r="A1890" s="13" t="s">
        <v>147</v>
      </c>
      <c r="B1890" s="272" t="s">
        <v>493</v>
      </c>
      <c r="C1890" s="272" t="str">
        <f>APENs_summary!C1785</f>
        <v>08045</v>
      </c>
      <c r="D1890" s="272" t="str">
        <f>APENs_summary!J1785</f>
        <v>40400311</v>
      </c>
      <c r="E1890" s="272" t="str">
        <f>APENs_summary!K1785</f>
        <v>Condensate Tanks</v>
      </c>
      <c r="F1890" s="76">
        <f>APENs_summary!N1785</f>
        <v>0</v>
      </c>
      <c r="G1890" s="76">
        <f>APENs_summary!O1785</f>
        <v>15.035487726143741</v>
      </c>
      <c r="H1890" s="76">
        <f>APENs_summary!P1785</f>
        <v>0</v>
      </c>
      <c r="I1890" s="76">
        <f>APENs_summary!Q1785</f>
        <v>0</v>
      </c>
      <c r="J1890" s="76">
        <f>APENs_summary!R1785</f>
        <v>0</v>
      </c>
    </row>
    <row r="1891" spans="1:10" x14ac:dyDescent="0.2">
      <c r="A1891" s="13" t="s">
        <v>147</v>
      </c>
      <c r="B1891" s="272" t="s">
        <v>493</v>
      </c>
      <c r="C1891" s="272" t="str">
        <f>APENs_summary!C1786</f>
        <v>08045</v>
      </c>
      <c r="D1891" s="272" t="str">
        <f>APENs_summary!J1786</f>
        <v>20200253</v>
      </c>
      <c r="E1891" s="272" t="str">
        <f>APENs_summary!K1786</f>
        <v>Compressor Engines</v>
      </c>
      <c r="F1891" s="76">
        <f>APENs_summary!N1786</f>
        <v>0</v>
      </c>
      <c r="G1891" s="76">
        <f>APENs_summary!O1786</f>
        <v>0</v>
      </c>
      <c r="H1891" s="76">
        <f>APENs_summary!P1786</f>
        <v>5.7</v>
      </c>
      <c r="I1891" s="76">
        <f>APENs_summary!Q1786</f>
        <v>0</v>
      </c>
      <c r="J1891" s="76">
        <f>APENs_summary!R1786</f>
        <v>0</v>
      </c>
    </row>
    <row r="1892" spans="1:10" x14ac:dyDescent="0.2">
      <c r="A1892" s="13" t="s">
        <v>147</v>
      </c>
      <c r="B1892" s="272" t="s">
        <v>493</v>
      </c>
      <c r="C1892" s="272" t="str">
        <f>APENs_summary!C1787</f>
        <v>08045</v>
      </c>
      <c r="D1892" s="272" t="str">
        <f>APENs_summary!J1787</f>
        <v>20200253</v>
      </c>
      <c r="E1892" s="272" t="str">
        <f>APENs_summary!K1787</f>
        <v>Compressor Engines</v>
      </c>
      <c r="F1892" s="76">
        <f>APENs_summary!N1787</f>
        <v>17</v>
      </c>
      <c r="G1892" s="76">
        <f>APENs_summary!O1787</f>
        <v>0</v>
      </c>
      <c r="H1892" s="76">
        <f>APENs_summary!P1787</f>
        <v>0</v>
      </c>
      <c r="I1892" s="76">
        <f>APENs_summary!Q1787</f>
        <v>0</v>
      </c>
      <c r="J1892" s="76">
        <f>APENs_summary!R1787</f>
        <v>0</v>
      </c>
    </row>
    <row r="1893" spans="1:10" x14ac:dyDescent="0.2">
      <c r="A1893" s="13" t="s">
        <v>147</v>
      </c>
      <c r="B1893" s="272" t="s">
        <v>493</v>
      </c>
      <c r="C1893" s="272" t="str">
        <f>APENs_summary!C1788</f>
        <v>08045</v>
      </c>
      <c r="D1893" s="272" t="str">
        <f>APENs_summary!J1788</f>
        <v>20200253</v>
      </c>
      <c r="E1893" s="272" t="str">
        <f>APENs_summary!K1788</f>
        <v>Compressor Engines</v>
      </c>
      <c r="F1893" s="76">
        <f>APENs_summary!N1788</f>
        <v>0</v>
      </c>
      <c r="G1893" s="76">
        <f>APENs_summary!O1788</f>
        <v>0</v>
      </c>
      <c r="H1893" s="76">
        <f>APENs_summary!P1788</f>
        <v>0</v>
      </c>
      <c r="I1893" s="76">
        <f>APENs_summary!Q1788</f>
        <v>0</v>
      </c>
      <c r="J1893" s="76">
        <f>APENs_summary!R1788</f>
        <v>0.38750000000000001</v>
      </c>
    </row>
    <row r="1894" spans="1:10" x14ac:dyDescent="0.2">
      <c r="A1894" s="13" t="s">
        <v>147</v>
      </c>
      <c r="B1894" s="272" t="s">
        <v>493</v>
      </c>
      <c r="C1894" s="272" t="str">
        <f>APENs_summary!C1789</f>
        <v>08045</v>
      </c>
      <c r="D1894" s="272" t="str">
        <f>APENs_summary!J1789</f>
        <v>20200253</v>
      </c>
      <c r="E1894" s="272" t="str">
        <f>APENs_summary!K1789</f>
        <v>Compressor Engines</v>
      </c>
      <c r="F1894" s="76">
        <f>APENs_summary!N1789</f>
        <v>0</v>
      </c>
      <c r="G1894" s="76">
        <f>APENs_summary!O1789</f>
        <v>0</v>
      </c>
      <c r="H1894" s="76">
        <f>APENs_summary!P1789</f>
        <v>0</v>
      </c>
      <c r="I1894" s="76">
        <f>APENs_summary!Q1789</f>
        <v>0</v>
      </c>
      <c r="J1894" s="76">
        <f>APENs_summary!R1789</f>
        <v>0</v>
      </c>
    </row>
    <row r="1895" spans="1:10" x14ac:dyDescent="0.2">
      <c r="A1895" s="13" t="s">
        <v>147</v>
      </c>
      <c r="B1895" s="272" t="s">
        <v>493</v>
      </c>
      <c r="C1895" s="272" t="str">
        <f>APENs_summary!C1790</f>
        <v>08045</v>
      </c>
      <c r="D1895" s="272" t="str">
        <f>APENs_summary!J1790</f>
        <v>20200253</v>
      </c>
      <c r="E1895" s="272" t="str">
        <f>APENs_summary!K1790</f>
        <v>Compressor Engines</v>
      </c>
      <c r="F1895" s="76">
        <f>APENs_summary!N1790</f>
        <v>0</v>
      </c>
      <c r="G1895" s="76">
        <f>APENs_summary!O1790</f>
        <v>0</v>
      </c>
      <c r="H1895" s="76">
        <f>APENs_summary!P1790</f>
        <v>0</v>
      </c>
      <c r="I1895" s="76">
        <f>APENs_summary!Q1790</f>
        <v>2.325E-2</v>
      </c>
      <c r="J1895" s="76">
        <f>APENs_summary!R1790</f>
        <v>0</v>
      </c>
    </row>
    <row r="1896" spans="1:10" x14ac:dyDescent="0.2">
      <c r="A1896" s="13" t="s">
        <v>147</v>
      </c>
      <c r="B1896" s="272" t="s">
        <v>493</v>
      </c>
      <c r="C1896" s="272" t="str">
        <f>APENs_summary!C1791</f>
        <v>08045</v>
      </c>
      <c r="D1896" s="272" t="str">
        <f>APENs_summary!J1791</f>
        <v>20200253</v>
      </c>
      <c r="E1896" s="272" t="str">
        <f>APENs_summary!K1791</f>
        <v>Compressor Engines</v>
      </c>
      <c r="F1896" s="76">
        <f>APENs_summary!N1791</f>
        <v>0</v>
      </c>
      <c r="G1896" s="76">
        <f>APENs_summary!O1791</f>
        <v>5.8</v>
      </c>
      <c r="H1896" s="76">
        <f>APENs_summary!P1791</f>
        <v>0</v>
      </c>
      <c r="I1896" s="76">
        <f>APENs_summary!Q1791</f>
        <v>0</v>
      </c>
      <c r="J1896" s="76">
        <f>APENs_summary!R1791</f>
        <v>0</v>
      </c>
    </row>
    <row r="1897" spans="1:10" x14ac:dyDescent="0.2">
      <c r="A1897" s="13" t="s">
        <v>147</v>
      </c>
      <c r="B1897" s="272" t="s">
        <v>493</v>
      </c>
      <c r="C1897" s="272" t="str">
        <f>APENs_summary!C1792</f>
        <v>08045</v>
      </c>
      <c r="D1897" s="272" t="str">
        <f>APENs_summary!J1792</f>
        <v>20200253</v>
      </c>
      <c r="E1897" s="272" t="str">
        <f>APENs_summary!K1792</f>
        <v>Compressor Engines</v>
      </c>
      <c r="F1897" s="76">
        <f>APENs_summary!N1792</f>
        <v>0</v>
      </c>
      <c r="G1897" s="76">
        <f>APENs_summary!O1792</f>
        <v>0</v>
      </c>
      <c r="H1897" s="76">
        <f>APENs_summary!P1792</f>
        <v>5.7</v>
      </c>
      <c r="I1897" s="76">
        <f>APENs_summary!Q1792</f>
        <v>0</v>
      </c>
      <c r="J1897" s="76">
        <f>APENs_summary!R1792</f>
        <v>0</v>
      </c>
    </row>
    <row r="1898" spans="1:10" x14ac:dyDescent="0.2">
      <c r="A1898" s="13" t="s">
        <v>147</v>
      </c>
      <c r="B1898" s="272" t="s">
        <v>493</v>
      </c>
      <c r="C1898" s="272" t="str">
        <f>APENs_summary!C1793</f>
        <v>08045</v>
      </c>
      <c r="D1898" s="272" t="str">
        <f>APENs_summary!J1793</f>
        <v>20200253</v>
      </c>
      <c r="E1898" s="272" t="str">
        <f>APENs_summary!K1793</f>
        <v>Compressor Engines</v>
      </c>
      <c r="F1898" s="76">
        <f>APENs_summary!N1793</f>
        <v>17</v>
      </c>
      <c r="G1898" s="76">
        <f>APENs_summary!O1793</f>
        <v>0</v>
      </c>
      <c r="H1898" s="76">
        <f>APENs_summary!P1793</f>
        <v>0</v>
      </c>
      <c r="I1898" s="76">
        <f>APENs_summary!Q1793</f>
        <v>0</v>
      </c>
      <c r="J1898" s="76">
        <f>APENs_summary!R1793</f>
        <v>0</v>
      </c>
    </row>
    <row r="1899" spans="1:10" x14ac:dyDescent="0.2">
      <c r="A1899" s="13" t="s">
        <v>147</v>
      </c>
      <c r="B1899" s="272" t="s">
        <v>493</v>
      </c>
      <c r="C1899" s="272" t="str">
        <f>APENs_summary!C1794</f>
        <v>08045</v>
      </c>
      <c r="D1899" s="272" t="str">
        <f>APENs_summary!J1794</f>
        <v>20200253</v>
      </c>
      <c r="E1899" s="272" t="str">
        <f>APENs_summary!K1794</f>
        <v>Compressor Engines</v>
      </c>
      <c r="F1899" s="76">
        <f>APENs_summary!N1794</f>
        <v>0</v>
      </c>
      <c r="G1899" s="76">
        <f>APENs_summary!O1794</f>
        <v>0</v>
      </c>
      <c r="H1899" s="76">
        <f>APENs_summary!P1794</f>
        <v>0</v>
      </c>
      <c r="I1899" s="76">
        <f>APENs_summary!Q1794</f>
        <v>0</v>
      </c>
      <c r="J1899" s="76">
        <f>APENs_summary!R1794</f>
        <v>0.38750000000000001</v>
      </c>
    </row>
    <row r="1900" spans="1:10" x14ac:dyDescent="0.2">
      <c r="A1900" s="13" t="s">
        <v>147</v>
      </c>
      <c r="B1900" s="272" t="s">
        <v>493</v>
      </c>
      <c r="C1900" s="272" t="str">
        <f>APENs_summary!C1795</f>
        <v>08045</v>
      </c>
      <c r="D1900" s="272" t="str">
        <f>APENs_summary!J1795</f>
        <v>20200253</v>
      </c>
      <c r="E1900" s="272" t="str">
        <f>APENs_summary!K1795</f>
        <v>Compressor Engines</v>
      </c>
      <c r="F1900" s="76">
        <f>APENs_summary!N1795</f>
        <v>0</v>
      </c>
      <c r="G1900" s="76">
        <f>APENs_summary!O1795</f>
        <v>0</v>
      </c>
      <c r="H1900" s="76">
        <f>APENs_summary!P1795</f>
        <v>0</v>
      </c>
      <c r="I1900" s="76">
        <f>APENs_summary!Q1795</f>
        <v>0</v>
      </c>
      <c r="J1900" s="76">
        <f>APENs_summary!R1795</f>
        <v>0</v>
      </c>
    </row>
    <row r="1901" spans="1:10" x14ac:dyDescent="0.2">
      <c r="A1901" s="13" t="s">
        <v>147</v>
      </c>
      <c r="B1901" s="272" t="s">
        <v>493</v>
      </c>
      <c r="C1901" s="272" t="str">
        <f>APENs_summary!C1796</f>
        <v>08045</v>
      </c>
      <c r="D1901" s="272" t="str">
        <f>APENs_summary!J1796</f>
        <v>20200253</v>
      </c>
      <c r="E1901" s="272" t="str">
        <f>APENs_summary!K1796</f>
        <v>Compressor Engines</v>
      </c>
      <c r="F1901" s="76">
        <f>APENs_summary!N1796</f>
        <v>0</v>
      </c>
      <c r="G1901" s="76">
        <f>APENs_summary!O1796</f>
        <v>0</v>
      </c>
      <c r="H1901" s="76">
        <f>APENs_summary!P1796</f>
        <v>0</v>
      </c>
      <c r="I1901" s="76">
        <f>APENs_summary!Q1796</f>
        <v>2.325E-2</v>
      </c>
      <c r="J1901" s="76">
        <f>APENs_summary!R1796</f>
        <v>0</v>
      </c>
    </row>
    <row r="1902" spans="1:10" x14ac:dyDescent="0.2">
      <c r="A1902" s="13" t="s">
        <v>147</v>
      </c>
      <c r="B1902" s="272" t="s">
        <v>493</v>
      </c>
      <c r="C1902" s="272" t="str">
        <f>APENs_summary!C1797</f>
        <v>08045</v>
      </c>
      <c r="D1902" s="272" t="str">
        <f>APENs_summary!J1797</f>
        <v>20200253</v>
      </c>
      <c r="E1902" s="272" t="str">
        <f>APENs_summary!K1797</f>
        <v>Compressor Engines</v>
      </c>
      <c r="F1902" s="76">
        <f>APENs_summary!N1797</f>
        <v>0</v>
      </c>
      <c r="G1902" s="76">
        <f>APENs_summary!O1797</f>
        <v>5.7</v>
      </c>
      <c r="H1902" s="76">
        <f>APENs_summary!P1797</f>
        <v>0</v>
      </c>
      <c r="I1902" s="76">
        <f>APENs_summary!Q1797</f>
        <v>0</v>
      </c>
      <c r="J1902" s="76">
        <f>APENs_summary!R1797</f>
        <v>0</v>
      </c>
    </row>
    <row r="1903" spans="1:10" x14ac:dyDescent="0.2">
      <c r="A1903" s="13" t="s">
        <v>147</v>
      </c>
      <c r="B1903" s="272" t="s">
        <v>493</v>
      </c>
      <c r="C1903" s="272" t="str">
        <f>APENs_summary!C1798</f>
        <v>08045</v>
      </c>
      <c r="D1903" s="272" t="str">
        <f>APENs_summary!J1798</f>
        <v>20200253</v>
      </c>
      <c r="E1903" s="272" t="str">
        <f>APENs_summary!K1798</f>
        <v>Compressor Engines</v>
      </c>
      <c r="F1903" s="76">
        <f>APENs_summary!N1798</f>
        <v>0</v>
      </c>
      <c r="G1903" s="76">
        <f>APENs_summary!O1798</f>
        <v>0</v>
      </c>
      <c r="H1903" s="76">
        <f>APENs_summary!P1798</f>
        <v>5.7</v>
      </c>
      <c r="I1903" s="76">
        <f>APENs_summary!Q1798</f>
        <v>0</v>
      </c>
      <c r="J1903" s="76">
        <f>APENs_summary!R1798</f>
        <v>0</v>
      </c>
    </row>
    <row r="1904" spans="1:10" x14ac:dyDescent="0.2">
      <c r="A1904" s="13" t="s">
        <v>147</v>
      </c>
      <c r="B1904" s="272" t="s">
        <v>493</v>
      </c>
      <c r="C1904" s="272" t="str">
        <f>APENs_summary!C1799</f>
        <v>08045</v>
      </c>
      <c r="D1904" s="272" t="str">
        <f>APENs_summary!J1799</f>
        <v>20200253</v>
      </c>
      <c r="E1904" s="272" t="str">
        <f>APENs_summary!K1799</f>
        <v>Compressor Engines</v>
      </c>
      <c r="F1904" s="76">
        <f>APENs_summary!N1799</f>
        <v>17</v>
      </c>
      <c r="G1904" s="76">
        <f>APENs_summary!O1799</f>
        <v>0</v>
      </c>
      <c r="H1904" s="76">
        <f>APENs_summary!P1799</f>
        <v>0</v>
      </c>
      <c r="I1904" s="76">
        <f>APENs_summary!Q1799</f>
        <v>0</v>
      </c>
      <c r="J1904" s="76">
        <f>APENs_summary!R1799</f>
        <v>0</v>
      </c>
    </row>
    <row r="1905" spans="1:10" x14ac:dyDescent="0.2">
      <c r="A1905" s="13" t="s">
        <v>147</v>
      </c>
      <c r="B1905" s="272" t="s">
        <v>493</v>
      </c>
      <c r="C1905" s="272" t="str">
        <f>APENs_summary!C1800</f>
        <v>08045</v>
      </c>
      <c r="D1905" s="272" t="str">
        <f>APENs_summary!J1800</f>
        <v>20200253</v>
      </c>
      <c r="E1905" s="272" t="str">
        <f>APENs_summary!K1800</f>
        <v>Compressor Engines</v>
      </c>
      <c r="F1905" s="76">
        <f>APENs_summary!N1800</f>
        <v>0</v>
      </c>
      <c r="G1905" s="76">
        <f>APENs_summary!O1800</f>
        <v>0</v>
      </c>
      <c r="H1905" s="76">
        <f>APENs_summary!P1800</f>
        <v>0</v>
      </c>
      <c r="I1905" s="76">
        <f>APENs_summary!Q1800</f>
        <v>0</v>
      </c>
      <c r="J1905" s="76">
        <f>APENs_summary!R1800</f>
        <v>0.38750000000000001</v>
      </c>
    </row>
    <row r="1906" spans="1:10" x14ac:dyDescent="0.2">
      <c r="A1906" s="13" t="s">
        <v>147</v>
      </c>
      <c r="B1906" s="272" t="s">
        <v>493</v>
      </c>
      <c r="C1906" s="272" t="str">
        <f>APENs_summary!C1801</f>
        <v>08045</v>
      </c>
      <c r="D1906" s="272" t="str">
        <f>APENs_summary!J1801</f>
        <v>20200253</v>
      </c>
      <c r="E1906" s="272" t="str">
        <f>APENs_summary!K1801</f>
        <v>Compressor Engines</v>
      </c>
      <c r="F1906" s="76">
        <f>APENs_summary!N1801</f>
        <v>0</v>
      </c>
      <c r="G1906" s="76">
        <f>APENs_summary!O1801</f>
        <v>0</v>
      </c>
      <c r="H1906" s="76">
        <f>APENs_summary!P1801</f>
        <v>0</v>
      </c>
      <c r="I1906" s="76">
        <f>APENs_summary!Q1801</f>
        <v>0</v>
      </c>
      <c r="J1906" s="76">
        <f>APENs_summary!R1801</f>
        <v>0</v>
      </c>
    </row>
    <row r="1907" spans="1:10" x14ac:dyDescent="0.2">
      <c r="A1907" s="13" t="s">
        <v>147</v>
      </c>
      <c r="B1907" s="272" t="s">
        <v>493</v>
      </c>
      <c r="C1907" s="272" t="str">
        <f>APENs_summary!C1802</f>
        <v>08045</v>
      </c>
      <c r="D1907" s="272" t="str">
        <f>APENs_summary!J1802</f>
        <v>20200253</v>
      </c>
      <c r="E1907" s="272" t="str">
        <f>APENs_summary!K1802</f>
        <v>Compressor Engines</v>
      </c>
      <c r="F1907" s="76">
        <f>APENs_summary!N1802</f>
        <v>0</v>
      </c>
      <c r="G1907" s="76">
        <f>APENs_summary!O1802</f>
        <v>0</v>
      </c>
      <c r="H1907" s="76">
        <f>APENs_summary!P1802</f>
        <v>0</v>
      </c>
      <c r="I1907" s="76">
        <f>APENs_summary!Q1802</f>
        <v>2.325E-2</v>
      </c>
      <c r="J1907" s="76">
        <f>APENs_summary!R1802</f>
        <v>0</v>
      </c>
    </row>
    <row r="1908" spans="1:10" x14ac:dyDescent="0.2">
      <c r="A1908" s="13" t="s">
        <v>147</v>
      </c>
      <c r="B1908" s="272" t="s">
        <v>493</v>
      </c>
      <c r="C1908" s="272" t="str">
        <f>APENs_summary!C1803</f>
        <v>08045</v>
      </c>
      <c r="D1908" s="272" t="str">
        <f>APENs_summary!J1803</f>
        <v>20200253</v>
      </c>
      <c r="E1908" s="272" t="str">
        <f>APENs_summary!K1803</f>
        <v>Compressor Engines</v>
      </c>
      <c r="F1908" s="76">
        <f>APENs_summary!N1803</f>
        <v>0</v>
      </c>
      <c r="G1908" s="76">
        <f>APENs_summary!O1803</f>
        <v>5.7</v>
      </c>
      <c r="H1908" s="76">
        <f>APENs_summary!P1803</f>
        <v>0</v>
      </c>
      <c r="I1908" s="76">
        <f>APENs_summary!Q1803</f>
        <v>0</v>
      </c>
      <c r="J1908" s="76">
        <f>APENs_summary!R1803</f>
        <v>0</v>
      </c>
    </row>
    <row r="1909" spans="1:10" x14ac:dyDescent="0.2">
      <c r="A1909" s="13" t="s">
        <v>147</v>
      </c>
      <c r="B1909" s="272" t="s">
        <v>493</v>
      </c>
      <c r="C1909" s="272" t="str">
        <f>APENs_summary!C1804</f>
        <v>08045</v>
      </c>
      <c r="D1909" s="272" t="str">
        <f>APENs_summary!J1804</f>
        <v>20200253</v>
      </c>
      <c r="E1909" s="272" t="str">
        <f>APENs_summary!K1804</f>
        <v>Compressor Engines</v>
      </c>
      <c r="F1909" s="76">
        <f>APENs_summary!N1804</f>
        <v>0</v>
      </c>
      <c r="G1909" s="76">
        <f>APENs_summary!O1804</f>
        <v>0</v>
      </c>
      <c r="H1909" s="76">
        <f>APENs_summary!P1804</f>
        <v>5.7</v>
      </c>
      <c r="I1909" s="76">
        <f>APENs_summary!Q1804</f>
        <v>0</v>
      </c>
      <c r="J1909" s="76">
        <f>APENs_summary!R1804</f>
        <v>0</v>
      </c>
    </row>
    <row r="1910" spans="1:10" x14ac:dyDescent="0.2">
      <c r="A1910" s="13" t="s">
        <v>147</v>
      </c>
      <c r="B1910" s="272" t="s">
        <v>493</v>
      </c>
      <c r="C1910" s="272" t="str">
        <f>APENs_summary!C1805</f>
        <v>08045</v>
      </c>
      <c r="D1910" s="272" t="str">
        <f>APENs_summary!J1805</f>
        <v>20200253</v>
      </c>
      <c r="E1910" s="272" t="str">
        <f>APENs_summary!K1805</f>
        <v>Compressor Engines</v>
      </c>
      <c r="F1910" s="76">
        <f>APENs_summary!N1805</f>
        <v>17</v>
      </c>
      <c r="G1910" s="76">
        <f>APENs_summary!O1805</f>
        <v>0</v>
      </c>
      <c r="H1910" s="76">
        <f>APENs_summary!P1805</f>
        <v>0</v>
      </c>
      <c r="I1910" s="76">
        <f>APENs_summary!Q1805</f>
        <v>0</v>
      </c>
      <c r="J1910" s="76">
        <f>APENs_summary!R1805</f>
        <v>0</v>
      </c>
    </row>
    <row r="1911" spans="1:10" x14ac:dyDescent="0.2">
      <c r="A1911" s="13" t="s">
        <v>147</v>
      </c>
      <c r="B1911" s="272" t="s">
        <v>493</v>
      </c>
      <c r="C1911" s="272" t="str">
        <f>APENs_summary!C1806</f>
        <v>08045</v>
      </c>
      <c r="D1911" s="272" t="str">
        <f>APENs_summary!J1806</f>
        <v>20200253</v>
      </c>
      <c r="E1911" s="272" t="str">
        <f>APENs_summary!K1806</f>
        <v>Compressor Engines</v>
      </c>
      <c r="F1911" s="76">
        <f>APENs_summary!N1806</f>
        <v>0</v>
      </c>
      <c r="G1911" s="76">
        <f>APENs_summary!O1806</f>
        <v>0</v>
      </c>
      <c r="H1911" s="76">
        <f>APENs_summary!P1806</f>
        <v>0</v>
      </c>
      <c r="I1911" s="76">
        <f>APENs_summary!Q1806</f>
        <v>0</v>
      </c>
      <c r="J1911" s="76">
        <f>APENs_summary!R1806</f>
        <v>0.38750000000000001</v>
      </c>
    </row>
    <row r="1912" spans="1:10" x14ac:dyDescent="0.2">
      <c r="A1912" s="13" t="s">
        <v>147</v>
      </c>
      <c r="B1912" s="272" t="s">
        <v>493</v>
      </c>
      <c r="C1912" s="272" t="str">
        <f>APENs_summary!C1807</f>
        <v>08045</v>
      </c>
      <c r="D1912" s="272" t="str">
        <f>APENs_summary!J1807</f>
        <v>20200253</v>
      </c>
      <c r="E1912" s="272" t="str">
        <f>APENs_summary!K1807</f>
        <v>Compressor Engines</v>
      </c>
      <c r="F1912" s="76">
        <f>APENs_summary!N1807</f>
        <v>0</v>
      </c>
      <c r="G1912" s="76">
        <f>APENs_summary!O1807</f>
        <v>0</v>
      </c>
      <c r="H1912" s="76">
        <f>APENs_summary!P1807</f>
        <v>0</v>
      </c>
      <c r="I1912" s="76">
        <f>APENs_summary!Q1807</f>
        <v>0</v>
      </c>
      <c r="J1912" s="76">
        <f>APENs_summary!R1807</f>
        <v>0</v>
      </c>
    </row>
    <row r="1913" spans="1:10" x14ac:dyDescent="0.2">
      <c r="A1913" s="13" t="s">
        <v>147</v>
      </c>
      <c r="B1913" s="272" t="s">
        <v>493</v>
      </c>
      <c r="C1913" s="272" t="str">
        <f>APENs_summary!C1808</f>
        <v>08045</v>
      </c>
      <c r="D1913" s="272" t="str">
        <f>APENs_summary!J1808</f>
        <v>20200253</v>
      </c>
      <c r="E1913" s="272" t="str">
        <f>APENs_summary!K1808</f>
        <v>Compressor Engines</v>
      </c>
      <c r="F1913" s="76">
        <f>APENs_summary!N1808</f>
        <v>0</v>
      </c>
      <c r="G1913" s="76">
        <f>APENs_summary!O1808</f>
        <v>0</v>
      </c>
      <c r="H1913" s="76">
        <f>APENs_summary!P1808</f>
        <v>0</v>
      </c>
      <c r="I1913" s="76">
        <f>APENs_summary!Q1808</f>
        <v>2.325E-2</v>
      </c>
      <c r="J1913" s="76">
        <f>APENs_summary!R1808</f>
        <v>0</v>
      </c>
    </row>
    <row r="1914" spans="1:10" x14ac:dyDescent="0.2">
      <c r="A1914" s="13" t="s">
        <v>147</v>
      </c>
      <c r="B1914" s="272" t="s">
        <v>493</v>
      </c>
      <c r="C1914" s="272" t="str">
        <f>APENs_summary!C1809</f>
        <v>08045</v>
      </c>
      <c r="D1914" s="272" t="str">
        <f>APENs_summary!J1809</f>
        <v>20200253</v>
      </c>
      <c r="E1914" s="272" t="str">
        <f>APENs_summary!K1809</f>
        <v>Compressor Engines</v>
      </c>
      <c r="F1914" s="76">
        <f>APENs_summary!N1809</f>
        <v>0</v>
      </c>
      <c r="G1914" s="76">
        <f>APENs_summary!O1809</f>
        <v>5.7</v>
      </c>
      <c r="H1914" s="76">
        <f>APENs_summary!P1809</f>
        <v>0</v>
      </c>
      <c r="I1914" s="76">
        <f>APENs_summary!Q1809</f>
        <v>0</v>
      </c>
      <c r="J1914" s="76">
        <f>APENs_summary!R1809</f>
        <v>0</v>
      </c>
    </row>
    <row r="1915" spans="1:10" x14ac:dyDescent="0.2">
      <c r="A1915" s="13" t="s">
        <v>147</v>
      </c>
      <c r="B1915" s="272" t="s">
        <v>493</v>
      </c>
      <c r="C1915" s="272" t="str">
        <f>APENs_summary!C1810</f>
        <v>08045</v>
      </c>
      <c r="D1915" s="272" t="str">
        <f>APENs_summary!J1810</f>
        <v>20200253</v>
      </c>
      <c r="E1915" s="272" t="str">
        <f>APENs_summary!K1810</f>
        <v>Compressor Engines</v>
      </c>
      <c r="F1915" s="76">
        <f>APENs_summary!N1810</f>
        <v>0</v>
      </c>
      <c r="G1915" s="76">
        <f>APENs_summary!O1810</f>
        <v>0</v>
      </c>
      <c r="H1915" s="76">
        <f>APENs_summary!P1810</f>
        <v>5.7</v>
      </c>
      <c r="I1915" s="76">
        <f>APENs_summary!Q1810</f>
        <v>0</v>
      </c>
      <c r="J1915" s="76">
        <f>APENs_summary!R1810</f>
        <v>0</v>
      </c>
    </row>
    <row r="1916" spans="1:10" x14ac:dyDescent="0.2">
      <c r="A1916" s="13" t="s">
        <v>147</v>
      </c>
      <c r="B1916" s="272" t="s">
        <v>493</v>
      </c>
      <c r="C1916" s="272" t="str">
        <f>APENs_summary!C1811</f>
        <v>08045</v>
      </c>
      <c r="D1916" s="272" t="str">
        <f>APENs_summary!J1811</f>
        <v>20200253</v>
      </c>
      <c r="E1916" s="272" t="str">
        <f>APENs_summary!K1811</f>
        <v>Compressor Engines</v>
      </c>
      <c r="F1916" s="76">
        <f>APENs_summary!N1811</f>
        <v>17</v>
      </c>
      <c r="G1916" s="76">
        <f>APENs_summary!O1811</f>
        <v>0</v>
      </c>
      <c r="H1916" s="76">
        <f>APENs_summary!P1811</f>
        <v>0</v>
      </c>
      <c r="I1916" s="76">
        <f>APENs_summary!Q1811</f>
        <v>0</v>
      </c>
      <c r="J1916" s="76">
        <f>APENs_summary!R1811</f>
        <v>0</v>
      </c>
    </row>
    <row r="1917" spans="1:10" x14ac:dyDescent="0.2">
      <c r="A1917" s="13" t="s">
        <v>147</v>
      </c>
      <c r="B1917" s="272" t="s">
        <v>493</v>
      </c>
      <c r="C1917" s="272" t="str">
        <f>APENs_summary!C1812</f>
        <v>08045</v>
      </c>
      <c r="D1917" s="272" t="str">
        <f>APENs_summary!J1812</f>
        <v>20200253</v>
      </c>
      <c r="E1917" s="272" t="str">
        <f>APENs_summary!K1812</f>
        <v>Compressor Engines</v>
      </c>
      <c r="F1917" s="76">
        <f>APENs_summary!N1812</f>
        <v>0</v>
      </c>
      <c r="G1917" s="76">
        <f>APENs_summary!O1812</f>
        <v>0</v>
      </c>
      <c r="H1917" s="76">
        <f>APENs_summary!P1812</f>
        <v>0</v>
      </c>
      <c r="I1917" s="76">
        <f>APENs_summary!Q1812</f>
        <v>0</v>
      </c>
      <c r="J1917" s="76">
        <f>APENs_summary!R1812</f>
        <v>0.4</v>
      </c>
    </row>
    <row r="1918" spans="1:10" x14ac:dyDescent="0.2">
      <c r="A1918" s="13" t="s">
        <v>147</v>
      </c>
      <c r="B1918" s="272" t="s">
        <v>493</v>
      </c>
      <c r="C1918" s="272" t="str">
        <f>APENs_summary!C1813</f>
        <v>08045</v>
      </c>
      <c r="D1918" s="272" t="str">
        <f>APENs_summary!J1813</f>
        <v>20200253</v>
      </c>
      <c r="E1918" s="272" t="str">
        <f>APENs_summary!K1813</f>
        <v>Compressor Engines</v>
      </c>
      <c r="F1918" s="76">
        <f>APENs_summary!N1813</f>
        <v>0</v>
      </c>
      <c r="G1918" s="76">
        <f>APENs_summary!O1813</f>
        <v>0</v>
      </c>
      <c r="H1918" s="76">
        <f>APENs_summary!P1813</f>
        <v>0</v>
      </c>
      <c r="I1918" s="76">
        <f>APENs_summary!Q1813</f>
        <v>0</v>
      </c>
      <c r="J1918" s="76">
        <f>APENs_summary!R1813</f>
        <v>0</v>
      </c>
    </row>
    <row r="1919" spans="1:10" x14ac:dyDescent="0.2">
      <c r="A1919" s="13" t="s">
        <v>147</v>
      </c>
      <c r="B1919" s="272" t="s">
        <v>493</v>
      </c>
      <c r="C1919" s="272" t="str">
        <f>APENs_summary!C1814</f>
        <v>08045</v>
      </c>
      <c r="D1919" s="272" t="str">
        <f>APENs_summary!J1814</f>
        <v>20200253</v>
      </c>
      <c r="E1919" s="272" t="str">
        <f>APENs_summary!K1814</f>
        <v>Compressor Engines</v>
      </c>
      <c r="F1919" s="76">
        <f>APENs_summary!N1814</f>
        <v>0</v>
      </c>
      <c r="G1919" s="76">
        <f>APENs_summary!O1814</f>
        <v>0</v>
      </c>
      <c r="H1919" s="76">
        <f>APENs_summary!P1814</f>
        <v>0</v>
      </c>
      <c r="I1919" s="76">
        <f>APENs_summary!Q1814</f>
        <v>2.4E-2</v>
      </c>
      <c r="J1919" s="76">
        <f>APENs_summary!R1814</f>
        <v>0</v>
      </c>
    </row>
    <row r="1920" spans="1:10" x14ac:dyDescent="0.2">
      <c r="A1920" s="13" t="s">
        <v>147</v>
      </c>
      <c r="B1920" s="272" t="s">
        <v>493</v>
      </c>
      <c r="C1920" s="272" t="str">
        <f>APENs_summary!C1815</f>
        <v>08045</v>
      </c>
      <c r="D1920" s="272" t="str">
        <f>APENs_summary!J1815</f>
        <v>20200253</v>
      </c>
      <c r="E1920" s="272" t="str">
        <f>APENs_summary!K1815</f>
        <v>Compressor Engines</v>
      </c>
      <c r="F1920" s="76">
        <f>APENs_summary!N1815</f>
        <v>0</v>
      </c>
      <c r="G1920" s="76">
        <f>APENs_summary!O1815</f>
        <v>5.7</v>
      </c>
      <c r="H1920" s="76">
        <f>APENs_summary!P1815</f>
        <v>0</v>
      </c>
      <c r="I1920" s="76">
        <f>APENs_summary!Q1815</f>
        <v>0</v>
      </c>
      <c r="J1920" s="76">
        <f>APENs_summary!R1815</f>
        <v>0</v>
      </c>
    </row>
    <row r="1921" spans="1:10" x14ac:dyDescent="0.2">
      <c r="A1921" s="13" t="s">
        <v>147</v>
      </c>
      <c r="B1921" s="272" t="s">
        <v>493</v>
      </c>
      <c r="C1921" s="272" t="str">
        <f>APENs_summary!C1816</f>
        <v>08045</v>
      </c>
      <c r="D1921" s="272" t="str">
        <f>APENs_summary!J1816</f>
        <v>20200253</v>
      </c>
      <c r="E1921" s="272" t="str">
        <f>APENs_summary!K1816</f>
        <v>Compressor Engines</v>
      </c>
      <c r="F1921" s="76">
        <f>APENs_summary!N1816</f>
        <v>0</v>
      </c>
      <c r="G1921" s="76">
        <f>APENs_summary!O1816</f>
        <v>0</v>
      </c>
      <c r="H1921" s="76">
        <f>APENs_summary!P1816</f>
        <v>5.7</v>
      </c>
      <c r="I1921" s="76">
        <f>APENs_summary!Q1816</f>
        <v>0</v>
      </c>
      <c r="J1921" s="76">
        <f>APENs_summary!R1816</f>
        <v>0</v>
      </c>
    </row>
    <row r="1922" spans="1:10" x14ac:dyDescent="0.2">
      <c r="A1922" s="13" t="s">
        <v>147</v>
      </c>
      <c r="B1922" s="272" t="s">
        <v>493</v>
      </c>
      <c r="C1922" s="272" t="str">
        <f>APENs_summary!C1817</f>
        <v>08045</v>
      </c>
      <c r="D1922" s="272" t="str">
        <f>APENs_summary!J1817</f>
        <v>20200253</v>
      </c>
      <c r="E1922" s="272" t="str">
        <f>APENs_summary!K1817</f>
        <v>Compressor Engines</v>
      </c>
      <c r="F1922" s="76">
        <f>APENs_summary!N1817</f>
        <v>17</v>
      </c>
      <c r="G1922" s="76">
        <f>APENs_summary!O1817</f>
        <v>0</v>
      </c>
      <c r="H1922" s="76">
        <f>APENs_summary!P1817</f>
        <v>0</v>
      </c>
      <c r="I1922" s="76">
        <f>APENs_summary!Q1817</f>
        <v>0</v>
      </c>
      <c r="J1922" s="76">
        <f>APENs_summary!R1817</f>
        <v>0</v>
      </c>
    </row>
    <row r="1923" spans="1:10" x14ac:dyDescent="0.2">
      <c r="A1923" s="13" t="s">
        <v>147</v>
      </c>
      <c r="B1923" s="272" t="s">
        <v>493</v>
      </c>
      <c r="C1923" s="272" t="str">
        <f>APENs_summary!C1818</f>
        <v>08045</v>
      </c>
      <c r="D1923" s="272" t="str">
        <f>APENs_summary!J1818</f>
        <v>20200253</v>
      </c>
      <c r="E1923" s="272" t="str">
        <f>APENs_summary!K1818</f>
        <v>Compressor Engines</v>
      </c>
      <c r="F1923" s="76">
        <f>APENs_summary!N1818</f>
        <v>0</v>
      </c>
      <c r="G1923" s="76">
        <f>APENs_summary!O1818</f>
        <v>0</v>
      </c>
      <c r="H1923" s="76">
        <f>APENs_summary!P1818</f>
        <v>0</v>
      </c>
      <c r="I1923" s="76">
        <f>APENs_summary!Q1818</f>
        <v>0</v>
      </c>
      <c r="J1923" s="76">
        <f>APENs_summary!R1818</f>
        <v>0.4</v>
      </c>
    </row>
    <row r="1924" spans="1:10" x14ac:dyDescent="0.2">
      <c r="A1924" s="13" t="s">
        <v>147</v>
      </c>
      <c r="B1924" s="272" t="s">
        <v>493</v>
      </c>
      <c r="C1924" s="272" t="str">
        <f>APENs_summary!C1819</f>
        <v>08045</v>
      </c>
      <c r="D1924" s="272" t="str">
        <f>APENs_summary!J1819</f>
        <v>20200253</v>
      </c>
      <c r="E1924" s="272" t="str">
        <f>APENs_summary!K1819</f>
        <v>Compressor Engines</v>
      </c>
      <c r="F1924" s="76">
        <f>APENs_summary!N1819</f>
        <v>0</v>
      </c>
      <c r="G1924" s="76">
        <f>APENs_summary!O1819</f>
        <v>0</v>
      </c>
      <c r="H1924" s="76">
        <f>APENs_summary!P1819</f>
        <v>0</v>
      </c>
      <c r="I1924" s="76">
        <f>APENs_summary!Q1819</f>
        <v>0</v>
      </c>
      <c r="J1924" s="76">
        <f>APENs_summary!R1819</f>
        <v>0</v>
      </c>
    </row>
    <row r="1925" spans="1:10" x14ac:dyDescent="0.2">
      <c r="A1925" s="13" t="s">
        <v>147</v>
      </c>
      <c r="B1925" s="272" t="s">
        <v>493</v>
      </c>
      <c r="C1925" s="272" t="str">
        <f>APENs_summary!C1820</f>
        <v>08045</v>
      </c>
      <c r="D1925" s="272" t="str">
        <f>APENs_summary!J1820</f>
        <v>20200253</v>
      </c>
      <c r="E1925" s="272" t="str">
        <f>APENs_summary!K1820</f>
        <v>Compressor Engines</v>
      </c>
      <c r="F1925" s="76">
        <f>APENs_summary!N1820</f>
        <v>0</v>
      </c>
      <c r="G1925" s="76">
        <f>APENs_summary!O1820</f>
        <v>0</v>
      </c>
      <c r="H1925" s="76">
        <f>APENs_summary!P1820</f>
        <v>0</v>
      </c>
      <c r="I1925" s="76">
        <f>APENs_summary!Q1820</f>
        <v>2.4E-2</v>
      </c>
      <c r="J1925" s="76">
        <f>APENs_summary!R1820</f>
        <v>0</v>
      </c>
    </row>
    <row r="1926" spans="1:10" x14ac:dyDescent="0.2">
      <c r="A1926" s="13" t="s">
        <v>147</v>
      </c>
      <c r="B1926" s="272" t="s">
        <v>493</v>
      </c>
      <c r="C1926" s="272" t="str">
        <f>APENs_summary!C1821</f>
        <v>08045</v>
      </c>
      <c r="D1926" s="272" t="str">
        <f>APENs_summary!J1821</f>
        <v>20200253</v>
      </c>
      <c r="E1926" s="272" t="str">
        <f>APENs_summary!K1821</f>
        <v>Compressor Engines</v>
      </c>
      <c r="F1926" s="76">
        <f>APENs_summary!N1821</f>
        <v>0</v>
      </c>
      <c r="G1926" s="76">
        <f>APENs_summary!O1821</f>
        <v>5.7</v>
      </c>
      <c r="H1926" s="76">
        <f>APENs_summary!P1821</f>
        <v>0</v>
      </c>
      <c r="I1926" s="76">
        <f>APENs_summary!Q1821</f>
        <v>0</v>
      </c>
      <c r="J1926" s="76">
        <f>APENs_summary!R1821</f>
        <v>0</v>
      </c>
    </row>
    <row r="1927" spans="1:10" x14ac:dyDescent="0.2">
      <c r="A1927" s="13" t="s">
        <v>147</v>
      </c>
      <c r="B1927" s="272" t="s">
        <v>493</v>
      </c>
      <c r="C1927" s="272" t="str">
        <f>APENs_summary!C1822</f>
        <v>08045</v>
      </c>
      <c r="D1927" s="272" t="str">
        <f>APENs_summary!J1822</f>
        <v>31000207</v>
      </c>
      <c r="E1927" s="272" t="str">
        <f>APENs_summary!K1822</f>
        <v>Permitted Fugitives</v>
      </c>
      <c r="F1927" s="76">
        <f>APENs_summary!N1822</f>
        <v>0</v>
      </c>
      <c r="G1927" s="76">
        <f>APENs_summary!O1822</f>
        <v>3.2</v>
      </c>
      <c r="H1927" s="76">
        <f>APENs_summary!P1822</f>
        <v>0</v>
      </c>
      <c r="I1927" s="76">
        <f>APENs_summary!Q1822</f>
        <v>0</v>
      </c>
      <c r="J1927" s="76">
        <f>APENs_summary!R1822</f>
        <v>0</v>
      </c>
    </row>
    <row r="1928" spans="1:10" x14ac:dyDescent="0.2">
      <c r="A1928" s="13" t="s">
        <v>147</v>
      </c>
      <c r="B1928" s="272" t="s">
        <v>493</v>
      </c>
      <c r="C1928" s="272" t="str">
        <f>APENs_summary!C1823</f>
        <v>08045</v>
      </c>
      <c r="D1928" s="272" t="str">
        <f>APENs_summary!J1823</f>
        <v>31000304</v>
      </c>
      <c r="E1928" s="272" t="str">
        <f>APENs_summary!K1823</f>
        <v>Glycol Dehydrator</v>
      </c>
      <c r="F1928" s="76">
        <f>APENs_summary!N1823</f>
        <v>0</v>
      </c>
      <c r="G1928" s="76">
        <f>APENs_summary!O1823</f>
        <v>6.2</v>
      </c>
      <c r="H1928" s="76">
        <f>APENs_summary!P1823</f>
        <v>0</v>
      </c>
      <c r="I1928" s="76">
        <f>APENs_summary!Q1823</f>
        <v>0</v>
      </c>
      <c r="J1928" s="76">
        <f>APENs_summary!R1823</f>
        <v>0</v>
      </c>
    </row>
    <row r="1929" spans="1:10" x14ac:dyDescent="0.2">
      <c r="A1929" s="13" t="s">
        <v>147</v>
      </c>
      <c r="B1929" s="272" t="s">
        <v>493</v>
      </c>
      <c r="C1929" s="272" t="str">
        <f>APENs_summary!C1824</f>
        <v>08045</v>
      </c>
      <c r="D1929" s="272" t="str">
        <f>APENs_summary!J1824</f>
        <v>20200254</v>
      </c>
      <c r="E1929" s="272" t="str">
        <f>APENs_summary!K1824</f>
        <v>Compressor Engines</v>
      </c>
      <c r="F1929" s="76">
        <f>APENs_summary!N1824</f>
        <v>0</v>
      </c>
      <c r="G1929" s="76">
        <f>APENs_summary!O1824</f>
        <v>0</v>
      </c>
      <c r="H1929" s="76">
        <f>APENs_summary!P1824</f>
        <v>5.7</v>
      </c>
      <c r="I1929" s="76">
        <f>APENs_summary!Q1824</f>
        <v>0</v>
      </c>
      <c r="J1929" s="76">
        <f>APENs_summary!R1824</f>
        <v>0</v>
      </c>
    </row>
    <row r="1930" spans="1:10" x14ac:dyDescent="0.2">
      <c r="A1930" s="13" t="s">
        <v>147</v>
      </c>
      <c r="B1930" s="272" t="s">
        <v>493</v>
      </c>
      <c r="C1930" s="272" t="str">
        <f>APENs_summary!C1825</f>
        <v>08045</v>
      </c>
      <c r="D1930" s="272" t="str">
        <f>APENs_summary!J1825</f>
        <v>20200254</v>
      </c>
      <c r="E1930" s="272" t="str">
        <f>APENs_summary!K1825</f>
        <v>Compressor Engines</v>
      </c>
      <c r="F1930" s="76">
        <f>APENs_summary!N1825</f>
        <v>17</v>
      </c>
      <c r="G1930" s="76">
        <f>APENs_summary!O1825</f>
        <v>0</v>
      </c>
      <c r="H1930" s="76">
        <f>APENs_summary!P1825</f>
        <v>0</v>
      </c>
      <c r="I1930" s="76">
        <f>APENs_summary!Q1825</f>
        <v>0</v>
      </c>
      <c r="J1930" s="76">
        <f>APENs_summary!R1825</f>
        <v>0</v>
      </c>
    </row>
    <row r="1931" spans="1:10" x14ac:dyDescent="0.2">
      <c r="A1931" s="13" t="s">
        <v>147</v>
      </c>
      <c r="B1931" s="272" t="s">
        <v>493</v>
      </c>
      <c r="C1931" s="272" t="str">
        <f>APENs_summary!C1826</f>
        <v>08045</v>
      </c>
      <c r="D1931" s="272" t="str">
        <f>APENs_summary!J1826</f>
        <v>20200254</v>
      </c>
      <c r="E1931" s="272" t="str">
        <f>APENs_summary!K1826</f>
        <v>Compressor Engines</v>
      </c>
      <c r="F1931" s="76">
        <f>APENs_summary!N1826</f>
        <v>0</v>
      </c>
      <c r="G1931" s="76">
        <f>APENs_summary!O1826</f>
        <v>0</v>
      </c>
      <c r="H1931" s="76">
        <f>APENs_summary!P1826</f>
        <v>0</v>
      </c>
      <c r="I1931" s="76">
        <f>APENs_summary!Q1826</f>
        <v>0</v>
      </c>
      <c r="J1931" s="76">
        <f>APENs_summary!R1826</f>
        <v>0.38750000000000001</v>
      </c>
    </row>
    <row r="1932" spans="1:10" x14ac:dyDescent="0.2">
      <c r="A1932" s="13" t="s">
        <v>147</v>
      </c>
      <c r="B1932" s="272" t="s">
        <v>493</v>
      </c>
      <c r="C1932" s="272" t="str">
        <f>APENs_summary!C1827</f>
        <v>08045</v>
      </c>
      <c r="D1932" s="272" t="str">
        <f>APENs_summary!J1827</f>
        <v>20200254</v>
      </c>
      <c r="E1932" s="272" t="str">
        <f>APENs_summary!K1827</f>
        <v>Compressor Engines</v>
      </c>
      <c r="F1932" s="76">
        <f>APENs_summary!N1827</f>
        <v>0</v>
      </c>
      <c r="G1932" s="76">
        <f>APENs_summary!O1827</f>
        <v>0</v>
      </c>
      <c r="H1932" s="76">
        <f>APENs_summary!P1827</f>
        <v>0</v>
      </c>
      <c r="I1932" s="76">
        <f>APENs_summary!Q1827</f>
        <v>0</v>
      </c>
      <c r="J1932" s="76">
        <f>APENs_summary!R1827</f>
        <v>0</v>
      </c>
    </row>
    <row r="1933" spans="1:10" x14ac:dyDescent="0.2">
      <c r="A1933" s="13" t="s">
        <v>147</v>
      </c>
      <c r="B1933" s="272" t="s">
        <v>493</v>
      </c>
      <c r="C1933" s="272" t="str">
        <f>APENs_summary!C1828</f>
        <v>08045</v>
      </c>
      <c r="D1933" s="272" t="str">
        <f>APENs_summary!J1828</f>
        <v>20200254</v>
      </c>
      <c r="E1933" s="272" t="str">
        <f>APENs_summary!K1828</f>
        <v>Compressor Engines</v>
      </c>
      <c r="F1933" s="76">
        <f>APENs_summary!N1828</f>
        <v>0</v>
      </c>
      <c r="G1933" s="76">
        <f>APENs_summary!O1828</f>
        <v>5.7</v>
      </c>
      <c r="H1933" s="76">
        <f>APENs_summary!P1828</f>
        <v>0</v>
      </c>
      <c r="I1933" s="76">
        <f>APENs_summary!Q1828</f>
        <v>0</v>
      </c>
      <c r="J1933" s="76">
        <f>APENs_summary!R1828</f>
        <v>0</v>
      </c>
    </row>
    <row r="1934" spans="1:10" x14ac:dyDescent="0.2">
      <c r="A1934" s="13" t="s">
        <v>147</v>
      </c>
      <c r="B1934" s="272" t="s">
        <v>493</v>
      </c>
      <c r="C1934" s="272" t="str">
        <f>APENs_summary!C1829</f>
        <v>08045</v>
      </c>
      <c r="D1934" s="272" t="str">
        <f>APENs_summary!J1829</f>
        <v>20200254</v>
      </c>
      <c r="E1934" s="272" t="str">
        <f>APENs_summary!K1829</f>
        <v>Compressor Engines</v>
      </c>
      <c r="F1934" s="76">
        <f>APENs_summary!N1829</f>
        <v>0</v>
      </c>
      <c r="G1934" s="76">
        <f>APENs_summary!O1829</f>
        <v>0</v>
      </c>
      <c r="H1934" s="76">
        <f>APENs_summary!P1829</f>
        <v>5.7</v>
      </c>
      <c r="I1934" s="76">
        <f>APENs_summary!Q1829</f>
        <v>0</v>
      </c>
      <c r="J1934" s="76">
        <f>APENs_summary!R1829</f>
        <v>0</v>
      </c>
    </row>
    <row r="1935" spans="1:10" x14ac:dyDescent="0.2">
      <c r="A1935" s="13" t="s">
        <v>147</v>
      </c>
      <c r="B1935" s="272" t="s">
        <v>493</v>
      </c>
      <c r="C1935" s="272" t="str">
        <f>APENs_summary!C1830</f>
        <v>08045</v>
      </c>
      <c r="D1935" s="272" t="str">
        <f>APENs_summary!J1830</f>
        <v>20200254</v>
      </c>
      <c r="E1935" s="272" t="str">
        <f>APENs_summary!K1830</f>
        <v>Compressor Engines</v>
      </c>
      <c r="F1935" s="76">
        <f>APENs_summary!N1830</f>
        <v>17</v>
      </c>
      <c r="G1935" s="76">
        <f>APENs_summary!O1830</f>
        <v>0</v>
      </c>
      <c r="H1935" s="76">
        <f>APENs_summary!P1830</f>
        <v>0</v>
      </c>
      <c r="I1935" s="76">
        <f>APENs_summary!Q1830</f>
        <v>0</v>
      </c>
      <c r="J1935" s="76">
        <f>APENs_summary!R1830</f>
        <v>0</v>
      </c>
    </row>
    <row r="1936" spans="1:10" x14ac:dyDescent="0.2">
      <c r="A1936" s="13" t="s">
        <v>147</v>
      </c>
      <c r="B1936" s="272" t="s">
        <v>493</v>
      </c>
      <c r="C1936" s="272" t="str">
        <f>APENs_summary!C1831</f>
        <v>08045</v>
      </c>
      <c r="D1936" s="272" t="str">
        <f>APENs_summary!J1831</f>
        <v>20200254</v>
      </c>
      <c r="E1936" s="272" t="str">
        <f>APENs_summary!K1831</f>
        <v>Compressor Engines</v>
      </c>
      <c r="F1936" s="76">
        <f>APENs_summary!N1831</f>
        <v>0</v>
      </c>
      <c r="G1936" s="76">
        <f>APENs_summary!O1831</f>
        <v>0</v>
      </c>
      <c r="H1936" s="76">
        <f>APENs_summary!P1831</f>
        <v>0</v>
      </c>
      <c r="I1936" s="76">
        <f>APENs_summary!Q1831</f>
        <v>2.325E-2</v>
      </c>
      <c r="J1936" s="76">
        <f>APENs_summary!R1831</f>
        <v>0</v>
      </c>
    </row>
    <row r="1937" spans="1:10" x14ac:dyDescent="0.2">
      <c r="A1937" s="13" t="s">
        <v>147</v>
      </c>
      <c r="B1937" s="272" t="s">
        <v>493</v>
      </c>
      <c r="C1937" s="272" t="str">
        <f>APENs_summary!C1832</f>
        <v>08045</v>
      </c>
      <c r="D1937" s="272" t="str">
        <f>APENs_summary!J1832</f>
        <v>20200254</v>
      </c>
      <c r="E1937" s="272" t="str">
        <f>APENs_summary!K1832</f>
        <v>Compressor Engines</v>
      </c>
      <c r="F1937" s="76">
        <f>APENs_summary!N1832</f>
        <v>0</v>
      </c>
      <c r="G1937" s="76">
        <f>APENs_summary!O1832</f>
        <v>5.7</v>
      </c>
      <c r="H1937" s="76">
        <f>APENs_summary!P1832</f>
        <v>0</v>
      </c>
      <c r="I1937" s="76">
        <f>APENs_summary!Q1832</f>
        <v>0</v>
      </c>
      <c r="J1937" s="76">
        <f>APENs_summary!R1832</f>
        <v>0</v>
      </c>
    </row>
    <row r="1938" spans="1:10" x14ac:dyDescent="0.2">
      <c r="A1938" s="13" t="s">
        <v>147</v>
      </c>
      <c r="B1938" s="272" t="s">
        <v>493</v>
      </c>
      <c r="C1938" s="272" t="str">
        <f>APENs_summary!C1833</f>
        <v>08045</v>
      </c>
      <c r="D1938" s="272" t="str">
        <f>APENs_summary!J1833</f>
        <v>20200254</v>
      </c>
      <c r="E1938" s="272" t="str">
        <f>APENs_summary!K1833</f>
        <v>Compressor Engines</v>
      </c>
      <c r="F1938" s="76">
        <f>APENs_summary!N1833</f>
        <v>0</v>
      </c>
      <c r="G1938" s="76">
        <f>APENs_summary!O1833</f>
        <v>0</v>
      </c>
      <c r="H1938" s="76">
        <f>APENs_summary!P1833</f>
        <v>5.7</v>
      </c>
      <c r="I1938" s="76">
        <f>APENs_summary!Q1833</f>
        <v>0</v>
      </c>
      <c r="J1938" s="76">
        <f>APENs_summary!R1833</f>
        <v>0</v>
      </c>
    </row>
    <row r="1939" spans="1:10" x14ac:dyDescent="0.2">
      <c r="A1939" s="13" t="s">
        <v>147</v>
      </c>
      <c r="B1939" s="272" t="s">
        <v>493</v>
      </c>
      <c r="C1939" s="272" t="str">
        <f>APENs_summary!C1834</f>
        <v>08045</v>
      </c>
      <c r="D1939" s="272" t="str">
        <f>APENs_summary!J1834</f>
        <v>20200254</v>
      </c>
      <c r="E1939" s="272" t="str">
        <f>APENs_summary!K1834</f>
        <v>Compressor Engines</v>
      </c>
      <c r="F1939" s="76">
        <f>APENs_summary!N1834</f>
        <v>17</v>
      </c>
      <c r="G1939" s="76">
        <f>APENs_summary!O1834</f>
        <v>0</v>
      </c>
      <c r="H1939" s="76">
        <f>APENs_summary!P1834</f>
        <v>0</v>
      </c>
      <c r="I1939" s="76">
        <f>APENs_summary!Q1834</f>
        <v>0</v>
      </c>
      <c r="J1939" s="76">
        <f>APENs_summary!R1834</f>
        <v>0</v>
      </c>
    </row>
    <row r="1940" spans="1:10" x14ac:dyDescent="0.2">
      <c r="A1940" s="13" t="s">
        <v>147</v>
      </c>
      <c r="B1940" s="272" t="s">
        <v>493</v>
      </c>
      <c r="C1940" s="272" t="str">
        <f>APENs_summary!C1835</f>
        <v>08045</v>
      </c>
      <c r="D1940" s="272" t="str">
        <f>APENs_summary!J1835</f>
        <v>20200254</v>
      </c>
      <c r="E1940" s="272" t="str">
        <f>APENs_summary!K1835</f>
        <v>Compressor Engines</v>
      </c>
      <c r="F1940" s="76">
        <f>APENs_summary!N1835</f>
        <v>0</v>
      </c>
      <c r="G1940" s="76">
        <f>APENs_summary!O1835</f>
        <v>0</v>
      </c>
      <c r="H1940" s="76">
        <f>APENs_summary!P1835</f>
        <v>0</v>
      </c>
      <c r="I1940" s="76">
        <f>APENs_summary!Q1835</f>
        <v>0</v>
      </c>
      <c r="J1940" s="76">
        <f>APENs_summary!R1835</f>
        <v>0.38750000000000001</v>
      </c>
    </row>
    <row r="1941" spans="1:10" x14ac:dyDescent="0.2">
      <c r="A1941" s="13" t="s">
        <v>147</v>
      </c>
      <c r="B1941" s="272" t="s">
        <v>493</v>
      </c>
      <c r="C1941" s="272" t="str">
        <f>APENs_summary!C1836</f>
        <v>08045</v>
      </c>
      <c r="D1941" s="272" t="str">
        <f>APENs_summary!J1836</f>
        <v>20200254</v>
      </c>
      <c r="E1941" s="272" t="str">
        <f>APENs_summary!K1836</f>
        <v>Compressor Engines</v>
      </c>
      <c r="F1941" s="76">
        <f>APENs_summary!N1836</f>
        <v>0</v>
      </c>
      <c r="G1941" s="76">
        <f>APENs_summary!O1836</f>
        <v>0</v>
      </c>
      <c r="H1941" s="76">
        <f>APENs_summary!P1836</f>
        <v>0</v>
      </c>
      <c r="I1941" s="76">
        <f>APENs_summary!Q1836</f>
        <v>0</v>
      </c>
      <c r="J1941" s="76">
        <f>APENs_summary!R1836</f>
        <v>0</v>
      </c>
    </row>
    <row r="1942" spans="1:10" x14ac:dyDescent="0.2">
      <c r="A1942" s="13" t="s">
        <v>147</v>
      </c>
      <c r="B1942" s="272" t="s">
        <v>493</v>
      </c>
      <c r="C1942" s="272" t="str">
        <f>APENs_summary!C1837</f>
        <v>08045</v>
      </c>
      <c r="D1942" s="272" t="str">
        <f>APENs_summary!J1837</f>
        <v>20200254</v>
      </c>
      <c r="E1942" s="272" t="str">
        <f>APENs_summary!K1837</f>
        <v>Compressor Engines</v>
      </c>
      <c r="F1942" s="76">
        <f>APENs_summary!N1837</f>
        <v>0</v>
      </c>
      <c r="G1942" s="76">
        <f>APENs_summary!O1837</f>
        <v>0</v>
      </c>
      <c r="H1942" s="76">
        <f>APENs_summary!P1837</f>
        <v>0</v>
      </c>
      <c r="I1942" s="76">
        <f>APENs_summary!Q1837</f>
        <v>2.325E-2</v>
      </c>
      <c r="J1942" s="76">
        <f>APENs_summary!R1837</f>
        <v>0</v>
      </c>
    </row>
    <row r="1943" spans="1:10" x14ac:dyDescent="0.2">
      <c r="A1943" s="13" t="s">
        <v>147</v>
      </c>
      <c r="B1943" s="272" t="s">
        <v>493</v>
      </c>
      <c r="C1943" s="272" t="str">
        <f>APENs_summary!C1838</f>
        <v>08045</v>
      </c>
      <c r="D1943" s="272" t="str">
        <f>APENs_summary!J1838</f>
        <v>20200254</v>
      </c>
      <c r="E1943" s="272" t="str">
        <f>APENs_summary!K1838</f>
        <v>Compressor Engines</v>
      </c>
      <c r="F1943" s="76">
        <f>APENs_summary!N1838</f>
        <v>0</v>
      </c>
      <c r="G1943" s="76">
        <f>APENs_summary!O1838</f>
        <v>5.7</v>
      </c>
      <c r="H1943" s="76">
        <f>APENs_summary!P1838</f>
        <v>0</v>
      </c>
      <c r="I1943" s="76">
        <f>APENs_summary!Q1838</f>
        <v>0</v>
      </c>
      <c r="J1943" s="76">
        <f>APENs_summary!R1838</f>
        <v>0</v>
      </c>
    </row>
    <row r="1944" spans="1:10" x14ac:dyDescent="0.2">
      <c r="A1944" s="13" t="s">
        <v>147</v>
      </c>
      <c r="B1944" s="272" t="s">
        <v>493</v>
      </c>
      <c r="C1944" s="272" t="str">
        <f>APENs_summary!C1839</f>
        <v>08045</v>
      </c>
      <c r="D1944" s="272" t="str">
        <f>APENs_summary!J1839</f>
        <v>20200254</v>
      </c>
      <c r="E1944" s="272" t="str">
        <f>APENs_summary!K1839</f>
        <v>Compressor Engines</v>
      </c>
      <c r="F1944" s="76">
        <f>APENs_summary!N1839</f>
        <v>0</v>
      </c>
      <c r="G1944" s="76">
        <f>APENs_summary!O1839</f>
        <v>0</v>
      </c>
      <c r="H1944" s="76">
        <f>APENs_summary!P1839</f>
        <v>5.7</v>
      </c>
      <c r="I1944" s="76">
        <f>APENs_summary!Q1839</f>
        <v>0</v>
      </c>
      <c r="J1944" s="76">
        <f>APENs_summary!R1839</f>
        <v>0</v>
      </c>
    </row>
    <row r="1945" spans="1:10" x14ac:dyDescent="0.2">
      <c r="A1945" s="13" t="s">
        <v>147</v>
      </c>
      <c r="B1945" s="272" t="s">
        <v>493</v>
      </c>
      <c r="C1945" s="272" t="str">
        <f>APENs_summary!C1840</f>
        <v>08045</v>
      </c>
      <c r="D1945" s="272" t="str">
        <f>APENs_summary!J1840</f>
        <v>20200254</v>
      </c>
      <c r="E1945" s="272" t="str">
        <f>APENs_summary!K1840</f>
        <v>Compressor Engines</v>
      </c>
      <c r="F1945" s="76">
        <f>APENs_summary!N1840</f>
        <v>17</v>
      </c>
      <c r="G1945" s="76">
        <f>APENs_summary!O1840</f>
        <v>0</v>
      </c>
      <c r="H1945" s="76">
        <f>APENs_summary!P1840</f>
        <v>0</v>
      </c>
      <c r="I1945" s="76">
        <f>APENs_summary!Q1840</f>
        <v>0</v>
      </c>
      <c r="J1945" s="76">
        <f>APENs_summary!R1840</f>
        <v>0</v>
      </c>
    </row>
    <row r="1946" spans="1:10" x14ac:dyDescent="0.2">
      <c r="A1946" s="13" t="s">
        <v>147</v>
      </c>
      <c r="B1946" s="272" t="s">
        <v>493</v>
      </c>
      <c r="C1946" s="272" t="str">
        <f>APENs_summary!C1841</f>
        <v>08045</v>
      </c>
      <c r="D1946" s="272" t="str">
        <f>APENs_summary!J1841</f>
        <v>20200254</v>
      </c>
      <c r="E1946" s="272" t="str">
        <f>APENs_summary!K1841</f>
        <v>Compressor Engines</v>
      </c>
      <c r="F1946" s="76">
        <f>APENs_summary!N1841</f>
        <v>0</v>
      </c>
      <c r="G1946" s="76">
        <f>APENs_summary!O1841</f>
        <v>0</v>
      </c>
      <c r="H1946" s="76">
        <f>APENs_summary!P1841</f>
        <v>0</v>
      </c>
      <c r="I1946" s="76">
        <f>APENs_summary!Q1841</f>
        <v>0</v>
      </c>
      <c r="J1946" s="76">
        <f>APENs_summary!R1841</f>
        <v>0.38750000000000001</v>
      </c>
    </row>
    <row r="1947" spans="1:10" x14ac:dyDescent="0.2">
      <c r="A1947" s="13" t="s">
        <v>147</v>
      </c>
      <c r="B1947" s="272" t="s">
        <v>493</v>
      </c>
      <c r="C1947" s="272" t="str">
        <f>APENs_summary!C1842</f>
        <v>08045</v>
      </c>
      <c r="D1947" s="272" t="str">
        <f>APENs_summary!J1842</f>
        <v>20200254</v>
      </c>
      <c r="E1947" s="272" t="str">
        <f>APENs_summary!K1842</f>
        <v>Compressor Engines</v>
      </c>
      <c r="F1947" s="76">
        <f>APENs_summary!N1842</f>
        <v>0</v>
      </c>
      <c r="G1947" s="76">
        <f>APENs_summary!O1842</f>
        <v>0</v>
      </c>
      <c r="H1947" s="76">
        <f>APENs_summary!P1842</f>
        <v>0</v>
      </c>
      <c r="I1947" s="76">
        <f>APENs_summary!Q1842</f>
        <v>0</v>
      </c>
      <c r="J1947" s="76">
        <f>APENs_summary!R1842</f>
        <v>0</v>
      </c>
    </row>
    <row r="1948" spans="1:10" x14ac:dyDescent="0.2">
      <c r="A1948" s="13" t="s">
        <v>147</v>
      </c>
      <c r="B1948" s="272" t="s">
        <v>493</v>
      </c>
      <c r="C1948" s="272" t="str">
        <f>APENs_summary!C1843</f>
        <v>08045</v>
      </c>
      <c r="D1948" s="272" t="str">
        <f>APENs_summary!J1843</f>
        <v>20200254</v>
      </c>
      <c r="E1948" s="272" t="str">
        <f>APENs_summary!K1843</f>
        <v>Compressor Engines</v>
      </c>
      <c r="F1948" s="76">
        <f>APENs_summary!N1843</f>
        <v>0</v>
      </c>
      <c r="G1948" s="76">
        <f>APENs_summary!O1843</f>
        <v>0</v>
      </c>
      <c r="H1948" s="76">
        <f>APENs_summary!P1843</f>
        <v>0</v>
      </c>
      <c r="I1948" s="76">
        <f>APENs_summary!Q1843</f>
        <v>2.325E-2</v>
      </c>
      <c r="J1948" s="76">
        <f>APENs_summary!R1843</f>
        <v>0</v>
      </c>
    </row>
    <row r="1949" spans="1:10" x14ac:dyDescent="0.2">
      <c r="A1949" s="13" t="s">
        <v>147</v>
      </c>
      <c r="B1949" s="272" t="s">
        <v>493</v>
      </c>
      <c r="C1949" s="272" t="str">
        <f>APENs_summary!C1844</f>
        <v>08045</v>
      </c>
      <c r="D1949" s="272" t="str">
        <f>APENs_summary!J1844</f>
        <v>20200254</v>
      </c>
      <c r="E1949" s="272" t="str">
        <f>APENs_summary!K1844</f>
        <v>Compressor Engines</v>
      </c>
      <c r="F1949" s="76">
        <f>APENs_summary!N1844</f>
        <v>0</v>
      </c>
      <c r="G1949" s="76">
        <f>APENs_summary!O1844</f>
        <v>5.7</v>
      </c>
      <c r="H1949" s="76">
        <f>APENs_summary!P1844</f>
        <v>0</v>
      </c>
      <c r="I1949" s="76">
        <f>APENs_summary!Q1844</f>
        <v>0</v>
      </c>
      <c r="J1949" s="76">
        <f>APENs_summary!R1844</f>
        <v>0</v>
      </c>
    </row>
    <row r="1950" spans="1:10" x14ac:dyDescent="0.2">
      <c r="A1950" s="13" t="s">
        <v>147</v>
      </c>
      <c r="B1950" s="272" t="s">
        <v>493</v>
      </c>
      <c r="C1950" s="272" t="str">
        <f>APENs_summary!C1845</f>
        <v>08045</v>
      </c>
      <c r="D1950" s="272" t="str">
        <f>APENs_summary!J1845</f>
        <v>31000304</v>
      </c>
      <c r="E1950" s="272" t="str">
        <f>APENs_summary!K1845</f>
        <v>Glycol Dehydrator</v>
      </c>
      <c r="F1950" s="76">
        <f>APENs_summary!N1845</f>
        <v>0</v>
      </c>
      <c r="G1950" s="76">
        <f>APENs_summary!O1845</f>
        <v>6.2</v>
      </c>
      <c r="H1950" s="76">
        <f>APENs_summary!P1845</f>
        <v>0</v>
      </c>
      <c r="I1950" s="76">
        <f>APENs_summary!Q1845</f>
        <v>0</v>
      </c>
      <c r="J1950" s="76">
        <f>APENs_summary!R1845</f>
        <v>0</v>
      </c>
    </row>
    <row r="1951" spans="1:10" x14ac:dyDescent="0.2">
      <c r="A1951" s="13" t="s">
        <v>147</v>
      </c>
      <c r="B1951" s="272" t="s">
        <v>493</v>
      </c>
      <c r="C1951" s="272" t="str">
        <f>APENs_summary!C1846</f>
        <v>08045</v>
      </c>
      <c r="D1951" s="272" t="str">
        <f>APENs_summary!J1846</f>
        <v>20200254</v>
      </c>
      <c r="E1951" s="272" t="str">
        <f>APENs_summary!K1846</f>
        <v>Compressor Engines</v>
      </c>
      <c r="F1951" s="76">
        <f>APENs_summary!N1846</f>
        <v>0</v>
      </c>
      <c r="G1951" s="76">
        <f>APENs_summary!O1846</f>
        <v>0</v>
      </c>
      <c r="H1951" s="76">
        <f>APENs_summary!P1846</f>
        <v>5.7</v>
      </c>
      <c r="I1951" s="76">
        <f>APENs_summary!Q1846</f>
        <v>0</v>
      </c>
      <c r="J1951" s="76">
        <f>APENs_summary!R1846</f>
        <v>0</v>
      </c>
    </row>
    <row r="1952" spans="1:10" x14ac:dyDescent="0.2">
      <c r="A1952" s="13" t="s">
        <v>147</v>
      </c>
      <c r="B1952" s="272" t="s">
        <v>493</v>
      </c>
      <c r="C1952" s="272" t="str">
        <f>APENs_summary!C1847</f>
        <v>08045</v>
      </c>
      <c r="D1952" s="272" t="str">
        <f>APENs_summary!J1847</f>
        <v>20200254</v>
      </c>
      <c r="E1952" s="272" t="str">
        <f>APENs_summary!K1847</f>
        <v>Compressor Engines</v>
      </c>
      <c r="F1952" s="76">
        <f>APENs_summary!N1847</f>
        <v>17</v>
      </c>
      <c r="G1952" s="76">
        <f>APENs_summary!O1847</f>
        <v>0</v>
      </c>
      <c r="H1952" s="76">
        <f>APENs_summary!P1847</f>
        <v>0</v>
      </c>
      <c r="I1952" s="76">
        <f>APENs_summary!Q1847</f>
        <v>0</v>
      </c>
      <c r="J1952" s="76">
        <f>APENs_summary!R1847</f>
        <v>0</v>
      </c>
    </row>
    <row r="1953" spans="1:10" x14ac:dyDescent="0.2">
      <c r="A1953" s="13" t="s">
        <v>147</v>
      </c>
      <c r="B1953" s="272" t="s">
        <v>493</v>
      </c>
      <c r="C1953" s="272" t="str">
        <f>APENs_summary!C1848</f>
        <v>08045</v>
      </c>
      <c r="D1953" s="272" t="str">
        <f>APENs_summary!J1848</f>
        <v>20200254</v>
      </c>
      <c r="E1953" s="272" t="str">
        <f>APENs_summary!K1848</f>
        <v>Compressor Engines</v>
      </c>
      <c r="F1953" s="76">
        <f>APENs_summary!N1848</f>
        <v>0</v>
      </c>
      <c r="G1953" s="76">
        <f>APENs_summary!O1848</f>
        <v>0</v>
      </c>
      <c r="H1953" s="76">
        <f>APENs_summary!P1848</f>
        <v>0</v>
      </c>
      <c r="I1953" s="76">
        <f>APENs_summary!Q1848</f>
        <v>0</v>
      </c>
      <c r="J1953" s="76">
        <f>APENs_summary!R1848</f>
        <v>0.38750000000000001</v>
      </c>
    </row>
    <row r="1954" spans="1:10" x14ac:dyDescent="0.2">
      <c r="A1954" s="13" t="s">
        <v>147</v>
      </c>
      <c r="B1954" s="272" t="s">
        <v>493</v>
      </c>
      <c r="C1954" s="272" t="str">
        <f>APENs_summary!C1849</f>
        <v>08045</v>
      </c>
      <c r="D1954" s="272" t="str">
        <f>APENs_summary!J1849</f>
        <v>20200254</v>
      </c>
      <c r="E1954" s="272" t="str">
        <f>APENs_summary!K1849</f>
        <v>Compressor Engines</v>
      </c>
      <c r="F1954" s="76">
        <f>APENs_summary!N1849</f>
        <v>0</v>
      </c>
      <c r="G1954" s="76">
        <f>APENs_summary!O1849</f>
        <v>0</v>
      </c>
      <c r="H1954" s="76">
        <f>APENs_summary!P1849</f>
        <v>0</v>
      </c>
      <c r="I1954" s="76">
        <f>APENs_summary!Q1849</f>
        <v>0</v>
      </c>
      <c r="J1954" s="76">
        <f>APENs_summary!R1849</f>
        <v>0</v>
      </c>
    </row>
    <row r="1955" spans="1:10" x14ac:dyDescent="0.2">
      <c r="A1955" s="13" t="s">
        <v>147</v>
      </c>
      <c r="B1955" s="272" t="s">
        <v>493</v>
      </c>
      <c r="C1955" s="272" t="str">
        <f>APENs_summary!C1850</f>
        <v>08045</v>
      </c>
      <c r="D1955" s="272" t="str">
        <f>APENs_summary!J1850</f>
        <v>20200254</v>
      </c>
      <c r="E1955" s="272" t="str">
        <f>APENs_summary!K1850</f>
        <v>Compressor Engines</v>
      </c>
      <c r="F1955" s="76">
        <f>APENs_summary!N1850</f>
        <v>0</v>
      </c>
      <c r="G1955" s="76">
        <f>APENs_summary!O1850</f>
        <v>0</v>
      </c>
      <c r="H1955" s="76">
        <f>APENs_summary!P1850</f>
        <v>0</v>
      </c>
      <c r="I1955" s="76">
        <f>APENs_summary!Q1850</f>
        <v>2.325E-2</v>
      </c>
      <c r="J1955" s="76">
        <f>APENs_summary!R1850</f>
        <v>0</v>
      </c>
    </row>
    <row r="1956" spans="1:10" x14ac:dyDescent="0.2">
      <c r="A1956" s="13" t="s">
        <v>147</v>
      </c>
      <c r="B1956" s="272" t="s">
        <v>493</v>
      </c>
      <c r="C1956" s="272" t="str">
        <f>APENs_summary!C1851</f>
        <v>08045</v>
      </c>
      <c r="D1956" s="272" t="str">
        <f>APENs_summary!J1851</f>
        <v>20200254</v>
      </c>
      <c r="E1956" s="272" t="str">
        <f>APENs_summary!K1851</f>
        <v>Compressor Engines</v>
      </c>
      <c r="F1956" s="76">
        <f>APENs_summary!N1851</f>
        <v>0</v>
      </c>
      <c r="G1956" s="76">
        <f>APENs_summary!O1851</f>
        <v>5.7</v>
      </c>
      <c r="H1956" s="76">
        <f>APENs_summary!P1851</f>
        <v>0</v>
      </c>
      <c r="I1956" s="76">
        <f>APENs_summary!Q1851</f>
        <v>0</v>
      </c>
      <c r="J1956" s="76">
        <f>APENs_summary!R1851</f>
        <v>0</v>
      </c>
    </row>
    <row r="1957" spans="1:10" x14ac:dyDescent="0.2">
      <c r="A1957" s="13" t="s">
        <v>147</v>
      </c>
      <c r="B1957" s="272" t="s">
        <v>493</v>
      </c>
      <c r="C1957" s="272" t="str">
        <f>APENs_summary!C1852</f>
        <v>08045</v>
      </c>
      <c r="D1957" s="272" t="str">
        <f>APENs_summary!J1852</f>
        <v>20200254</v>
      </c>
      <c r="E1957" s="272" t="str">
        <f>APENs_summary!K1852</f>
        <v>Compressor Engines</v>
      </c>
      <c r="F1957" s="76">
        <f>APENs_summary!N1852</f>
        <v>0</v>
      </c>
      <c r="G1957" s="76">
        <f>APENs_summary!O1852</f>
        <v>0</v>
      </c>
      <c r="H1957" s="76">
        <f>APENs_summary!P1852</f>
        <v>5.7</v>
      </c>
      <c r="I1957" s="76">
        <f>APENs_summary!Q1852</f>
        <v>0</v>
      </c>
      <c r="J1957" s="76">
        <f>APENs_summary!R1852</f>
        <v>0</v>
      </c>
    </row>
    <row r="1958" spans="1:10" x14ac:dyDescent="0.2">
      <c r="A1958" s="13" t="s">
        <v>147</v>
      </c>
      <c r="B1958" s="272" t="s">
        <v>493</v>
      </c>
      <c r="C1958" s="272" t="str">
        <f>APENs_summary!C1853</f>
        <v>08045</v>
      </c>
      <c r="D1958" s="272" t="str">
        <f>APENs_summary!J1853</f>
        <v>20200254</v>
      </c>
      <c r="E1958" s="272" t="str">
        <f>APENs_summary!K1853</f>
        <v>Compressor Engines</v>
      </c>
      <c r="F1958" s="76">
        <f>APENs_summary!N1853</f>
        <v>17</v>
      </c>
      <c r="G1958" s="76">
        <f>APENs_summary!O1853</f>
        <v>0</v>
      </c>
      <c r="H1958" s="76">
        <f>APENs_summary!P1853</f>
        <v>0</v>
      </c>
      <c r="I1958" s="76">
        <f>APENs_summary!Q1853</f>
        <v>0</v>
      </c>
      <c r="J1958" s="76">
        <f>APENs_summary!R1853</f>
        <v>0</v>
      </c>
    </row>
    <row r="1959" spans="1:10" x14ac:dyDescent="0.2">
      <c r="A1959" s="13" t="s">
        <v>147</v>
      </c>
      <c r="B1959" s="272" t="s">
        <v>493</v>
      </c>
      <c r="C1959" s="272" t="str">
        <f>APENs_summary!C1854</f>
        <v>08045</v>
      </c>
      <c r="D1959" s="272" t="str">
        <f>APENs_summary!J1854</f>
        <v>20200254</v>
      </c>
      <c r="E1959" s="272" t="str">
        <f>APENs_summary!K1854</f>
        <v>Compressor Engines</v>
      </c>
      <c r="F1959" s="76">
        <f>APENs_summary!N1854</f>
        <v>0</v>
      </c>
      <c r="G1959" s="76">
        <f>APENs_summary!O1854</f>
        <v>0</v>
      </c>
      <c r="H1959" s="76">
        <f>APENs_summary!P1854</f>
        <v>0</v>
      </c>
      <c r="I1959" s="76">
        <f>APENs_summary!Q1854</f>
        <v>0</v>
      </c>
      <c r="J1959" s="76">
        <f>APENs_summary!R1854</f>
        <v>0.38750000000000001</v>
      </c>
    </row>
    <row r="1960" spans="1:10" x14ac:dyDescent="0.2">
      <c r="A1960" s="13" t="s">
        <v>147</v>
      </c>
      <c r="B1960" s="272" t="s">
        <v>493</v>
      </c>
      <c r="C1960" s="272" t="str">
        <f>APENs_summary!C1855</f>
        <v>08045</v>
      </c>
      <c r="D1960" s="272" t="str">
        <f>APENs_summary!J1855</f>
        <v>20200254</v>
      </c>
      <c r="E1960" s="272" t="str">
        <f>APENs_summary!K1855</f>
        <v>Compressor Engines</v>
      </c>
      <c r="F1960" s="76">
        <f>APENs_summary!N1855</f>
        <v>0</v>
      </c>
      <c r="G1960" s="76">
        <f>APENs_summary!O1855</f>
        <v>0</v>
      </c>
      <c r="H1960" s="76">
        <f>APENs_summary!P1855</f>
        <v>0</v>
      </c>
      <c r="I1960" s="76">
        <f>APENs_summary!Q1855</f>
        <v>0</v>
      </c>
      <c r="J1960" s="76">
        <f>APENs_summary!R1855</f>
        <v>0</v>
      </c>
    </row>
    <row r="1961" spans="1:10" x14ac:dyDescent="0.2">
      <c r="A1961" s="13" t="s">
        <v>147</v>
      </c>
      <c r="B1961" s="272" t="s">
        <v>493</v>
      </c>
      <c r="C1961" s="272" t="str">
        <f>APENs_summary!C1856</f>
        <v>08045</v>
      </c>
      <c r="D1961" s="272" t="str">
        <f>APENs_summary!J1856</f>
        <v>20200254</v>
      </c>
      <c r="E1961" s="272" t="str">
        <f>APENs_summary!K1856</f>
        <v>Compressor Engines</v>
      </c>
      <c r="F1961" s="76">
        <f>APENs_summary!N1856</f>
        <v>0</v>
      </c>
      <c r="G1961" s="76">
        <f>APENs_summary!O1856</f>
        <v>0</v>
      </c>
      <c r="H1961" s="76">
        <f>APENs_summary!P1856</f>
        <v>0</v>
      </c>
      <c r="I1961" s="76">
        <f>APENs_summary!Q1856</f>
        <v>2.325E-2</v>
      </c>
      <c r="J1961" s="76">
        <f>APENs_summary!R1856</f>
        <v>0</v>
      </c>
    </row>
    <row r="1962" spans="1:10" x14ac:dyDescent="0.2">
      <c r="A1962" s="13" t="s">
        <v>147</v>
      </c>
      <c r="B1962" s="272" t="s">
        <v>493</v>
      </c>
      <c r="C1962" s="272" t="str">
        <f>APENs_summary!C1857</f>
        <v>08045</v>
      </c>
      <c r="D1962" s="272" t="str">
        <f>APENs_summary!J1857</f>
        <v>20200254</v>
      </c>
      <c r="E1962" s="272" t="str">
        <f>APENs_summary!K1857</f>
        <v>Compressor Engines</v>
      </c>
      <c r="F1962" s="76">
        <f>APENs_summary!N1857</f>
        <v>0</v>
      </c>
      <c r="G1962" s="76">
        <f>APENs_summary!O1857</f>
        <v>5.7</v>
      </c>
      <c r="H1962" s="76">
        <f>APENs_summary!P1857</f>
        <v>0</v>
      </c>
      <c r="I1962" s="76">
        <f>APENs_summary!Q1857</f>
        <v>0</v>
      </c>
      <c r="J1962" s="76">
        <f>APENs_summary!R1857</f>
        <v>0</v>
      </c>
    </row>
    <row r="1963" spans="1:10" x14ac:dyDescent="0.2">
      <c r="A1963" s="13" t="s">
        <v>147</v>
      </c>
      <c r="B1963" s="272" t="s">
        <v>493</v>
      </c>
      <c r="C1963" s="272" t="str">
        <f>APENs_summary!C1858</f>
        <v>08045</v>
      </c>
      <c r="D1963" s="272" t="str">
        <f>APENs_summary!J1858</f>
        <v>20200254</v>
      </c>
      <c r="E1963" s="272" t="str">
        <f>APENs_summary!K1858</f>
        <v>Compressor Engines</v>
      </c>
      <c r="F1963" s="76">
        <f>APENs_summary!N1858</f>
        <v>0</v>
      </c>
      <c r="G1963" s="76">
        <f>APENs_summary!O1858</f>
        <v>0</v>
      </c>
      <c r="H1963" s="76">
        <f>APENs_summary!P1858</f>
        <v>5.7</v>
      </c>
      <c r="I1963" s="76">
        <f>APENs_summary!Q1858</f>
        <v>0</v>
      </c>
      <c r="J1963" s="76">
        <f>APENs_summary!R1858</f>
        <v>0</v>
      </c>
    </row>
    <row r="1964" spans="1:10" x14ac:dyDescent="0.2">
      <c r="A1964" s="13" t="s">
        <v>147</v>
      </c>
      <c r="B1964" s="272" t="s">
        <v>493</v>
      </c>
      <c r="C1964" s="272" t="str">
        <f>APENs_summary!C1859</f>
        <v>08045</v>
      </c>
      <c r="D1964" s="272" t="str">
        <f>APENs_summary!J1859</f>
        <v>20200254</v>
      </c>
      <c r="E1964" s="272" t="str">
        <f>APENs_summary!K1859</f>
        <v>Compressor Engines</v>
      </c>
      <c r="F1964" s="76">
        <f>APENs_summary!N1859</f>
        <v>17</v>
      </c>
      <c r="G1964" s="76">
        <f>APENs_summary!O1859</f>
        <v>0</v>
      </c>
      <c r="H1964" s="76">
        <f>APENs_summary!P1859</f>
        <v>0</v>
      </c>
      <c r="I1964" s="76">
        <f>APENs_summary!Q1859</f>
        <v>0</v>
      </c>
      <c r="J1964" s="76">
        <f>APENs_summary!R1859</f>
        <v>0</v>
      </c>
    </row>
    <row r="1965" spans="1:10" x14ac:dyDescent="0.2">
      <c r="A1965" s="13" t="s">
        <v>147</v>
      </c>
      <c r="B1965" s="272" t="s">
        <v>493</v>
      </c>
      <c r="C1965" s="272" t="str">
        <f>APENs_summary!C1860</f>
        <v>08045</v>
      </c>
      <c r="D1965" s="272" t="str">
        <f>APENs_summary!J1860</f>
        <v>20200254</v>
      </c>
      <c r="E1965" s="272" t="str">
        <f>APENs_summary!K1860</f>
        <v>Compressor Engines</v>
      </c>
      <c r="F1965" s="76">
        <f>APENs_summary!N1860</f>
        <v>0</v>
      </c>
      <c r="G1965" s="76">
        <f>APENs_summary!O1860</f>
        <v>0</v>
      </c>
      <c r="H1965" s="76">
        <f>APENs_summary!P1860</f>
        <v>0</v>
      </c>
      <c r="I1965" s="76">
        <f>APENs_summary!Q1860</f>
        <v>0</v>
      </c>
      <c r="J1965" s="76">
        <f>APENs_summary!R1860</f>
        <v>0.38750000000000001</v>
      </c>
    </row>
    <row r="1966" spans="1:10" x14ac:dyDescent="0.2">
      <c r="A1966" s="13" t="s">
        <v>147</v>
      </c>
      <c r="B1966" s="272" t="s">
        <v>493</v>
      </c>
      <c r="C1966" s="272" t="str">
        <f>APENs_summary!C1861</f>
        <v>08045</v>
      </c>
      <c r="D1966" s="272" t="str">
        <f>APENs_summary!J1861</f>
        <v>20200254</v>
      </c>
      <c r="E1966" s="272" t="str">
        <f>APENs_summary!K1861</f>
        <v>Compressor Engines</v>
      </c>
      <c r="F1966" s="76">
        <f>APENs_summary!N1861</f>
        <v>0</v>
      </c>
      <c r="G1966" s="76">
        <f>APENs_summary!O1861</f>
        <v>0</v>
      </c>
      <c r="H1966" s="76">
        <f>APENs_summary!P1861</f>
        <v>0</v>
      </c>
      <c r="I1966" s="76">
        <f>APENs_summary!Q1861</f>
        <v>0</v>
      </c>
      <c r="J1966" s="76">
        <f>APENs_summary!R1861</f>
        <v>0</v>
      </c>
    </row>
    <row r="1967" spans="1:10" x14ac:dyDescent="0.2">
      <c r="A1967" s="13" t="s">
        <v>147</v>
      </c>
      <c r="B1967" s="272" t="s">
        <v>493</v>
      </c>
      <c r="C1967" s="272" t="str">
        <f>APENs_summary!C1862</f>
        <v>08045</v>
      </c>
      <c r="D1967" s="272" t="str">
        <f>APENs_summary!J1862</f>
        <v>20200254</v>
      </c>
      <c r="E1967" s="272" t="str">
        <f>APENs_summary!K1862</f>
        <v>Compressor Engines</v>
      </c>
      <c r="F1967" s="76">
        <f>APENs_summary!N1862</f>
        <v>0</v>
      </c>
      <c r="G1967" s="76">
        <f>APENs_summary!O1862</f>
        <v>0</v>
      </c>
      <c r="H1967" s="76">
        <f>APENs_summary!P1862</f>
        <v>0</v>
      </c>
      <c r="I1967" s="76">
        <f>APENs_summary!Q1862</f>
        <v>2.325E-2</v>
      </c>
      <c r="J1967" s="76">
        <f>APENs_summary!R1862</f>
        <v>0</v>
      </c>
    </row>
    <row r="1968" spans="1:10" x14ac:dyDescent="0.2">
      <c r="A1968" s="13" t="s">
        <v>147</v>
      </c>
      <c r="B1968" s="272" t="s">
        <v>493</v>
      </c>
      <c r="C1968" s="272" t="str">
        <f>APENs_summary!C1863</f>
        <v>08045</v>
      </c>
      <c r="D1968" s="272" t="str">
        <f>APENs_summary!J1863</f>
        <v>20200254</v>
      </c>
      <c r="E1968" s="272" t="str">
        <f>APENs_summary!K1863</f>
        <v>Compressor Engines</v>
      </c>
      <c r="F1968" s="76">
        <f>APENs_summary!N1863</f>
        <v>0</v>
      </c>
      <c r="G1968" s="76">
        <f>APENs_summary!O1863</f>
        <v>5.7</v>
      </c>
      <c r="H1968" s="76">
        <f>APENs_summary!P1863</f>
        <v>0</v>
      </c>
      <c r="I1968" s="76">
        <f>APENs_summary!Q1863</f>
        <v>0</v>
      </c>
      <c r="J1968" s="76">
        <f>APENs_summary!R1863</f>
        <v>0</v>
      </c>
    </row>
    <row r="1969" spans="1:10" x14ac:dyDescent="0.2">
      <c r="A1969" s="13" t="s">
        <v>147</v>
      </c>
      <c r="B1969" s="272" t="s">
        <v>493</v>
      </c>
      <c r="C1969" s="272" t="str">
        <f>APENs_summary!C1864</f>
        <v>08045</v>
      </c>
      <c r="D1969" s="272" t="str">
        <f>APENs_summary!J1864</f>
        <v>20200254</v>
      </c>
      <c r="E1969" s="272" t="str">
        <f>APENs_summary!K1864</f>
        <v>Compressor Engines</v>
      </c>
      <c r="F1969" s="76">
        <f>APENs_summary!N1864</f>
        <v>0</v>
      </c>
      <c r="G1969" s="76">
        <f>APENs_summary!O1864</f>
        <v>0</v>
      </c>
      <c r="H1969" s="76">
        <f>APENs_summary!P1864</f>
        <v>5.7</v>
      </c>
      <c r="I1969" s="76">
        <f>APENs_summary!Q1864</f>
        <v>0</v>
      </c>
      <c r="J1969" s="76">
        <f>APENs_summary!R1864</f>
        <v>0</v>
      </c>
    </row>
    <row r="1970" spans="1:10" x14ac:dyDescent="0.2">
      <c r="A1970" s="13" t="s">
        <v>147</v>
      </c>
      <c r="B1970" s="272" t="s">
        <v>493</v>
      </c>
      <c r="C1970" s="272" t="str">
        <f>APENs_summary!C1865</f>
        <v>08045</v>
      </c>
      <c r="D1970" s="272" t="str">
        <f>APENs_summary!J1865</f>
        <v>20200254</v>
      </c>
      <c r="E1970" s="272" t="str">
        <f>APENs_summary!K1865</f>
        <v>Compressor Engines</v>
      </c>
      <c r="F1970" s="76">
        <f>APENs_summary!N1865</f>
        <v>17</v>
      </c>
      <c r="G1970" s="76">
        <f>APENs_summary!O1865</f>
        <v>0</v>
      </c>
      <c r="H1970" s="76">
        <f>APENs_summary!P1865</f>
        <v>0</v>
      </c>
      <c r="I1970" s="76">
        <f>APENs_summary!Q1865</f>
        <v>0</v>
      </c>
      <c r="J1970" s="76">
        <f>APENs_summary!R1865</f>
        <v>0</v>
      </c>
    </row>
    <row r="1971" spans="1:10" x14ac:dyDescent="0.2">
      <c r="A1971" s="13" t="s">
        <v>147</v>
      </c>
      <c r="B1971" s="272" t="s">
        <v>493</v>
      </c>
      <c r="C1971" s="272" t="str">
        <f>APENs_summary!C1866</f>
        <v>08045</v>
      </c>
      <c r="D1971" s="272" t="str">
        <f>APENs_summary!J1866</f>
        <v>20200254</v>
      </c>
      <c r="E1971" s="272" t="str">
        <f>APENs_summary!K1866</f>
        <v>Compressor Engines</v>
      </c>
      <c r="F1971" s="76">
        <f>APENs_summary!N1866</f>
        <v>0</v>
      </c>
      <c r="G1971" s="76">
        <f>APENs_summary!O1866</f>
        <v>0</v>
      </c>
      <c r="H1971" s="76">
        <f>APENs_summary!P1866</f>
        <v>0</v>
      </c>
      <c r="I1971" s="76">
        <f>APENs_summary!Q1866</f>
        <v>0</v>
      </c>
      <c r="J1971" s="76">
        <f>APENs_summary!R1866</f>
        <v>0.38750000000000001</v>
      </c>
    </row>
    <row r="1972" spans="1:10" x14ac:dyDescent="0.2">
      <c r="A1972" s="13" t="s">
        <v>147</v>
      </c>
      <c r="B1972" s="272" t="s">
        <v>493</v>
      </c>
      <c r="C1972" s="272" t="str">
        <f>APENs_summary!C1867</f>
        <v>08045</v>
      </c>
      <c r="D1972" s="272" t="str">
        <f>APENs_summary!J1867</f>
        <v>20200254</v>
      </c>
      <c r="E1972" s="272" t="str">
        <f>APENs_summary!K1867</f>
        <v>Compressor Engines</v>
      </c>
      <c r="F1972" s="76">
        <f>APENs_summary!N1867</f>
        <v>0</v>
      </c>
      <c r="G1972" s="76">
        <f>APENs_summary!O1867</f>
        <v>0</v>
      </c>
      <c r="H1972" s="76">
        <f>APENs_summary!P1867</f>
        <v>0</v>
      </c>
      <c r="I1972" s="76">
        <f>APENs_summary!Q1867</f>
        <v>0</v>
      </c>
      <c r="J1972" s="76">
        <f>APENs_summary!R1867</f>
        <v>0</v>
      </c>
    </row>
    <row r="1973" spans="1:10" x14ac:dyDescent="0.2">
      <c r="A1973" s="13" t="s">
        <v>147</v>
      </c>
      <c r="B1973" s="272" t="s">
        <v>493</v>
      </c>
      <c r="C1973" s="272" t="str">
        <f>APENs_summary!C1868</f>
        <v>08045</v>
      </c>
      <c r="D1973" s="272" t="str">
        <f>APENs_summary!J1868</f>
        <v>20200254</v>
      </c>
      <c r="E1973" s="272" t="str">
        <f>APENs_summary!K1868</f>
        <v>Compressor Engines</v>
      </c>
      <c r="F1973" s="76">
        <f>APENs_summary!N1868</f>
        <v>0</v>
      </c>
      <c r="G1973" s="76">
        <f>APENs_summary!O1868</f>
        <v>0</v>
      </c>
      <c r="H1973" s="76">
        <f>APENs_summary!P1868</f>
        <v>0</v>
      </c>
      <c r="I1973" s="76">
        <f>APENs_summary!Q1868</f>
        <v>2.325E-2</v>
      </c>
      <c r="J1973" s="76">
        <f>APENs_summary!R1868</f>
        <v>0</v>
      </c>
    </row>
    <row r="1974" spans="1:10" x14ac:dyDescent="0.2">
      <c r="A1974" s="13" t="s">
        <v>147</v>
      </c>
      <c r="B1974" s="272" t="s">
        <v>493</v>
      </c>
      <c r="C1974" s="272" t="str">
        <f>APENs_summary!C1869</f>
        <v>08045</v>
      </c>
      <c r="D1974" s="272" t="str">
        <f>APENs_summary!J1869</f>
        <v>20200254</v>
      </c>
      <c r="E1974" s="272" t="str">
        <f>APENs_summary!K1869</f>
        <v>Compressor Engines</v>
      </c>
      <c r="F1974" s="76">
        <f>APENs_summary!N1869</f>
        <v>0</v>
      </c>
      <c r="G1974" s="76">
        <f>APENs_summary!O1869</f>
        <v>5.7</v>
      </c>
      <c r="H1974" s="76">
        <f>APENs_summary!P1869</f>
        <v>0</v>
      </c>
      <c r="I1974" s="76">
        <f>APENs_summary!Q1869</f>
        <v>0</v>
      </c>
      <c r="J1974" s="76">
        <f>APENs_summary!R1869</f>
        <v>0</v>
      </c>
    </row>
    <row r="1975" spans="1:10" x14ac:dyDescent="0.2">
      <c r="A1975" s="13" t="s">
        <v>147</v>
      </c>
      <c r="B1975" s="272" t="s">
        <v>493</v>
      </c>
      <c r="C1975" s="272" t="str">
        <f>APENs_summary!C1870</f>
        <v>08045</v>
      </c>
      <c r="D1975" s="272" t="str">
        <f>APENs_summary!J1870</f>
        <v>31000304</v>
      </c>
      <c r="E1975" s="272" t="str">
        <f>APENs_summary!K1870</f>
        <v>Glycol Dehydrator</v>
      </c>
      <c r="F1975" s="76">
        <f>APENs_summary!N1870</f>
        <v>0</v>
      </c>
      <c r="G1975" s="76">
        <f>APENs_summary!O1870</f>
        <v>18.3</v>
      </c>
      <c r="H1975" s="76">
        <f>APENs_summary!P1870</f>
        <v>0</v>
      </c>
      <c r="I1975" s="76">
        <f>APENs_summary!Q1870</f>
        <v>0</v>
      </c>
      <c r="J1975" s="76">
        <f>APENs_summary!R1870</f>
        <v>0</v>
      </c>
    </row>
    <row r="1976" spans="1:10" x14ac:dyDescent="0.2">
      <c r="A1976" s="13" t="s">
        <v>147</v>
      </c>
      <c r="B1976" s="272" t="s">
        <v>493</v>
      </c>
      <c r="C1976" s="272" t="str">
        <f>APENs_summary!C1871</f>
        <v>08045</v>
      </c>
      <c r="D1976" s="272" t="str">
        <f>APENs_summary!J1871</f>
        <v>31088801</v>
      </c>
      <c r="E1976" s="272" t="str">
        <f>APENs_summary!K1871</f>
        <v>Permitted Fugitives</v>
      </c>
      <c r="F1976" s="76">
        <f>APENs_summary!N1871</f>
        <v>0</v>
      </c>
      <c r="G1976" s="76">
        <f>APENs_summary!O1871</f>
        <v>2.5</v>
      </c>
      <c r="H1976" s="76">
        <f>APENs_summary!P1871</f>
        <v>0</v>
      </c>
      <c r="I1976" s="76">
        <f>APENs_summary!Q1871</f>
        <v>0</v>
      </c>
      <c r="J1976" s="76">
        <f>APENs_summary!R1871</f>
        <v>0</v>
      </c>
    </row>
    <row r="1977" spans="1:10" x14ac:dyDescent="0.2">
      <c r="A1977" s="13" t="s">
        <v>147</v>
      </c>
      <c r="B1977" s="272" t="s">
        <v>493</v>
      </c>
      <c r="C1977" s="272" t="str">
        <f>APENs_summary!C1872</f>
        <v>08045</v>
      </c>
      <c r="D1977" s="272" t="str">
        <f>APENs_summary!J1872</f>
        <v>40400311</v>
      </c>
      <c r="E1977" s="272" t="str">
        <f>APENs_summary!K1872</f>
        <v>Condensate Tanks</v>
      </c>
      <c r="F1977" s="76">
        <f>APENs_summary!N1872</f>
        <v>0</v>
      </c>
      <c r="G1977" s="76">
        <f>APENs_summary!O1872</f>
        <v>3.2804700493404528</v>
      </c>
      <c r="H1977" s="76">
        <f>APENs_summary!P1872</f>
        <v>0</v>
      </c>
      <c r="I1977" s="76">
        <f>APENs_summary!Q1872</f>
        <v>0</v>
      </c>
      <c r="J1977" s="76">
        <f>APENs_summary!R1872</f>
        <v>0</v>
      </c>
    </row>
    <row r="1978" spans="1:10" x14ac:dyDescent="0.2">
      <c r="A1978" s="13" t="s">
        <v>147</v>
      </c>
      <c r="B1978" s="272" t="s">
        <v>493</v>
      </c>
      <c r="C1978" s="272" t="str">
        <f>APENs_summary!C1873</f>
        <v>08045</v>
      </c>
      <c r="D1978" s="272" t="str">
        <f>APENs_summary!J1873</f>
        <v>40400311</v>
      </c>
      <c r="E1978" s="272" t="str">
        <f>APENs_summary!K1873</f>
        <v>Condensate Tanks</v>
      </c>
      <c r="F1978" s="76">
        <f>APENs_summary!N1873</f>
        <v>0</v>
      </c>
      <c r="G1978" s="76">
        <f>APENs_summary!O1873</f>
        <v>0</v>
      </c>
      <c r="H1978" s="76">
        <f>APENs_summary!P1873</f>
        <v>0</v>
      </c>
      <c r="I1978" s="76">
        <f>APENs_summary!Q1873</f>
        <v>0</v>
      </c>
      <c r="J1978" s="76">
        <f>APENs_summary!R1873</f>
        <v>0</v>
      </c>
    </row>
    <row r="1979" spans="1:10" x14ac:dyDescent="0.2">
      <c r="A1979" s="13" t="s">
        <v>147</v>
      </c>
      <c r="B1979" s="272" t="s">
        <v>493</v>
      </c>
      <c r="C1979" s="272" t="str">
        <f>APENs_summary!C1874</f>
        <v>08045</v>
      </c>
      <c r="D1979" s="272" t="str">
        <f>APENs_summary!J1874</f>
        <v>40400311</v>
      </c>
      <c r="E1979" s="272" t="str">
        <f>APENs_summary!K1874</f>
        <v>Condensate Tanks</v>
      </c>
      <c r="F1979" s="76">
        <f>APENs_summary!N1874</f>
        <v>0</v>
      </c>
      <c r="G1979" s="76">
        <f>APENs_summary!O1874</f>
        <v>0</v>
      </c>
      <c r="H1979" s="76">
        <f>APENs_summary!P1874</f>
        <v>0</v>
      </c>
      <c r="I1979" s="76">
        <f>APENs_summary!Q1874</f>
        <v>0</v>
      </c>
      <c r="J1979" s="76">
        <f>APENs_summary!R1874</f>
        <v>0</v>
      </c>
    </row>
    <row r="1980" spans="1:10" x14ac:dyDescent="0.2">
      <c r="A1980" s="13" t="s">
        <v>147</v>
      </c>
      <c r="B1980" s="272" t="s">
        <v>493</v>
      </c>
      <c r="C1980" s="272" t="str">
        <f>APENs_summary!C1875</f>
        <v>08045</v>
      </c>
      <c r="D1980" s="272" t="str">
        <f>APENs_summary!J1875</f>
        <v>40400311</v>
      </c>
      <c r="E1980" s="272" t="str">
        <f>APENs_summary!K1875</f>
        <v>Condensate Tanks</v>
      </c>
      <c r="F1980" s="76">
        <f>APENs_summary!N1875</f>
        <v>0</v>
      </c>
      <c r="G1980" s="76">
        <f>APENs_summary!O1875</f>
        <v>0.26251107280771618</v>
      </c>
      <c r="H1980" s="76">
        <f>APENs_summary!P1875</f>
        <v>0</v>
      </c>
      <c r="I1980" s="76">
        <f>APENs_summary!Q1875</f>
        <v>0</v>
      </c>
      <c r="J1980" s="76">
        <f>APENs_summary!R1875</f>
        <v>0</v>
      </c>
    </row>
    <row r="1981" spans="1:10" x14ac:dyDescent="0.2">
      <c r="A1981" s="13" t="s">
        <v>147</v>
      </c>
      <c r="B1981" s="272" t="s">
        <v>493</v>
      </c>
      <c r="C1981" s="272" t="str">
        <f>APENs_summary!C1876</f>
        <v>08045</v>
      </c>
      <c r="D1981" s="272" t="str">
        <f>APENs_summary!J1876</f>
        <v>40400311</v>
      </c>
      <c r="E1981" s="272" t="str">
        <f>APENs_summary!K1876</f>
        <v>Condensate Tanks</v>
      </c>
      <c r="F1981" s="76">
        <f>APENs_summary!N1876</f>
        <v>0</v>
      </c>
      <c r="G1981" s="76">
        <f>APENs_summary!O1876</f>
        <v>2.0147553553032616</v>
      </c>
      <c r="H1981" s="76">
        <f>APENs_summary!P1876</f>
        <v>0</v>
      </c>
      <c r="I1981" s="76">
        <f>APENs_summary!Q1876</f>
        <v>0</v>
      </c>
      <c r="J1981" s="76">
        <f>APENs_summary!R1876</f>
        <v>0</v>
      </c>
    </row>
    <row r="1982" spans="1:10" x14ac:dyDescent="0.2">
      <c r="A1982" s="13" t="s">
        <v>147</v>
      </c>
      <c r="B1982" s="272" t="s">
        <v>493</v>
      </c>
      <c r="C1982" s="272" t="str">
        <f>APENs_summary!C1877</f>
        <v>08045</v>
      </c>
      <c r="D1982" s="272" t="str">
        <f>APENs_summary!J1877</f>
        <v>40400311</v>
      </c>
      <c r="E1982" s="272" t="str">
        <f>APENs_summary!K1877</f>
        <v>Condensate Tanks</v>
      </c>
      <c r="F1982" s="76">
        <f>APENs_summary!N1877</f>
        <v>0</v>
      </c>
      <c r="G1982" s="76">
        <f>APENs_summary!O1877</f>
        <v>2.4220803864297005</v>
      </c>
      <c r="H1982" s="76">
        <f>APENs_summary!P1877</f>
        <v>0</v>
      </c>
      <c r="I1982" s="76">
        <f>APENs_summary!Q1877</f>
        <v>0</v>
      </c>
      <c r="J1982" s="76">
        <f>APENs_summary!R1877</f>
        <v>0</v>
      </c>
    </row>
    <row r="1983" spans="1:10" x14ac:dyDescent="0.2">
      <c r="A1983" s="13" t="s">
        <v>147</v>
      </c>
      <c r="B1983" s="272" t="s">
        <v>493</v>
      </c>
      <c r="C1983" s="272" t="str">
        <f>APENs_summary!C1878</f>
        <v>08045</v>
      </c>
      <c r="D1983" s="272" t="str">
        <f>APENs_summary!J1878</f>
        <v>40400311</v>
      </c>
      <c r="E1983" s="272" t="str">
        <f>APENs_summary!K1878</f>
        <v>Condensate Tanks</v>
      </c>
      <c r="F1983" s="76">
        <f>APENs_summary!N1878</f>
        <v>0</v>
      </c>
      <c r="G1983" s="76">
        <f>APENs_summary!O1878</f>
        <v>7.0858153065753777</v>
      </c>
      <c r="H1983" s="76">
        <f>APENs_summary!P1878</f>
        <v>0</v>
      </c>
      <c r="I1983" s="76">
        <f>APENs_summary!Q1878</f>
        <v>0</v>
      </c>
      <c r="J1983" s="76">
        <f>APENs_summary!R1878</f>
        <v>0</v>
      </c>
    </row>
    <row r="1984" spans="1:10" x14ac:dyDescent="0.2">
      <c r="A1984" s="13" t="s">
        <v>147</v>
      </c>
      <c r="B1984" s="272" t="s">
        <v>493</v>
      </c>
      <c r="C1984" s="272" t="str">
        <f>APENs_summary!C1879</f>
        <v>08045</v>
      </c>
      <c r="D1984" s="272" t="str">
        <f>APENs_summary!J1879</f>
        <v>40400311</v>
      </c>
      <c r="E1984" s="272" t="str">
        <f>APENs_summary!K1879</f>
        <v>Condensate Tanks</v>
      </c>
      <c r="F1984" s="76">
        <f>APENs_summary!N1879</f>
        <v>0</v>
      </c>
      <c r="G1984" s="76">
        <f>APENs_summary!O1879</f>
        <v>2.7719971916926824</v>
      </c>
      <c r="H1984" s="76">
        <f>APENs_summary!P1879</f>
        <v>0</v>
      </c>
      <c r="I1984" s="76">
        <f>APENs_summary!Q1879</f>
        <v>0</v>
      </c>
      <c r="J1984" s="76">
        <f>APENs_summary!R1879</f>
        <v>0</v>
      </c>
    </row>
    <row r="1985" spans="1:10" x14ac:dyDescent="0.2">
      <c r="A1985" s="13" t="s">
        <v>147</v>
      </c>
      <c r="B1985" s="272" t="s">
        <v>493</v>
      </c>
      <c r="C1985" s="272" t="str">
        <f>APENs_summary!C1880</f>
        <v>08045</v>
      </c>
      <c r="D1985" s="272" t="str">
        <f>APENs_summary!J1880</f>
        <v>40400311</v>
      </c>
      <c r="E1985" s="272" t="str">
        <f>APENs_summary!K1880</f>
        <v>Condensate Tanks</v>
      </c>
      <c r="F1985" s="76">
        <f>APENs_summary!N1880</f>
        <v>0</v>
      </c>
      <c r="G1985" s="76">
        <f>APENs_summary!O1880</f>
        <v>7.0639455062464416</v>
      </c>
      <c r="H1985" s="76">
        <f>APENs_summary!P1880</f>
        <v>0</v>
      </c>
      <c r="I1985" s="76">
        <f>APENs_summary!Q1880</f>
        <v>0</v>
      </c>
      <c r="J1985" s="76">
        <f>APENs_summary!R1880</f>
        <v>0</v>
      </c>
    </row>
    <row r="1986" spans="1:10" x14ac:dyDescent="0.2">
      <c r="A1986" s="13" t="s">
        <v>147</v>
      </c>
      <c r="B1986" s="272" t="s">
        <v>493</v>
      </c>
      <c r="C1986" s="272" t="str">
        <f>APENs_summary!C1881</f>
        <v>08045</v>
      </c>
      <c r="D1986" s="272" t="str">
        <f>APENs_summary!J1881</f>
        <v>40400311</v>
      </c>
      <c r="E1986" s="272" t="str">
        <f>APENs_summary!K1881</f>
        <v>Condensate Tanks</v>
      </c>
      <c r="F1986" s="76">
        <f>APENs_summary!N1881</f>
        <v>0</v>
      </c>
      <c r="G1986" s="76">
        <f>APENs_summary!O1881</f>
        <v>0.10835563430786584</v>
      </c>
      <c r="H1986" s="76">
        <f>APENs_summary!P1881</f>
        <v>0</v>
      </c>
      <c r="I1986" s="76">
        <f>APENs_summary!Q1881</f>
        <v>0</v>
      </c>
      <c r="J1986" s="76">
        <f>APENs_summary!R1881</f>
        <v>0</v>
      </c>
    </row>
    <row r="1987" spans="1:10" x14ac:dyDescent="0.2">
      <c r="A1987" s="13" t="s">
        <v>147</v>
      </c>
      <c r="B1987" s="272" t="s">
        <v>493</v>
      </c>
      <c r="C1987" s="272" t="str">
        <f>APENs_summary!C1882</f>
        <v>08045</v>
      </c>
      <c r="D1987" s="272" t="str">
        <f>APENs_summary!J1882</f>
        <v>40400311</v>
      </c>
      <c r="E1987" s="272" t="str">
        <f>APENs_summary!K1882</f>
        <v>Condensate Tanks</v>
      </c>
      <c r="F1987" s="76">
        <f>APENs_summary!N1882</f>
        <v>0</v>
      </c>
      <c r="G1987" s="76">
        <f>APENs_summary!O1882</f>
        <v>0.24352091009396654</v>
      </c>
      <c r="H1987" s="76">
        <f>APENs_summary!P1882</f>
        <v>0</v>
      </c>
      <c r="I1987" s="76">
        <f>APENs_summary!Q1882</f>
        <v>0</v>
      </c>
      <c r="J1987" s="76">
        <f>APENs_summary!R1882</f>
        <v>0</v>
      </c>
    </row>
    <row r="1988" spans="1:10" x14ac:dyDescent="0.2">
      <c r="A1988" s="13" t="s">
        <v>147</v>
      </c>
      <c r="B1988" s="272" t="s">
        <v>493</v>
      </c>
      <c r="C1988" s="272" t="str">
        <f>APENs_summary!C1883</f>
        <v>08045</v>
      </c>
      <c r="D1988" s="272" t="str">
        <f>APENs_summary!J1883</f>
        <v>40400311</v>
      </c>
      <c r="E1988" s="272" t="str">
        <f>APENs_summary!K1883</f>
        <v>Condensate Tanks</v>
      </c>
      <c r="F1988" s="76">
        <f>APENs_summary!N1883</f>
        <v>0</v>
      </c>
      <c r="G1988" s="76">
        <f>APENs_summary!O1883</f>
        <v>2.1104357317423577</v>
      </c>
      <c r="H1988" s="76">
        <f>APENs_summary!P1883</f>
        <v>0</v>
      </c>
      <c r="I1988" s="76">
        <f>APENs_summary!Q1883</f>
        <v>0</v>
      </c>
      <c r="J1988" s="76">
        <f>APENs_summary!R1883</f>
        <v>0</v>
      </c>
    </row>
    <row r="1989" spans="1:10" x14ac:dyDescent="0.2">
      <c r="A1989" s="13" t="s">
        <v>147</v>
      </c>
      <c r="B1989" s="272" t="s">
        <v>493</v>
      </c>
      <c r="C1989" s="272" t="str">
        <f>APENs_summary!C1884</f>
        <v>08045</v>
      </c>
      <c r="D1989" s="272" t="str">
        <f>APENs_summary!J1884</f>
        <v>40400311</v>
      </c>
      <c r="E1989" s="272" t="str">
        <f>APENs_summary!K1884</f>
        <v>Condensate Tanks</v>
      </c>
      <c r="F1989" s="76">
        <f>APENs_summary!N1884</f>
        <v>0</v>
      </c>
      <c r="G1989" s="76">
        <f>APENs_summary!O1884</f>
        <v>0</v>
      </c>
      <c r="H1989" s="76">
        <f>APENs_summary!P1884</f>
        <v>0</v>
      </c>
      <c r="I1989" s="76">
        <f>APENs_summary!Q1884</f>
        <v>0</v>
      </c>
      <c r="J1989" s="76">
        <f>APENs_summary!R1884</f>
        <v>0</v>
      </c>
    </row>
    <row r="1990" spans="1:10" x14ac:dyDescent="0.2">
      <c r="A1990" s="13" t="s">
        <v>147</v>
      </c>
      <c r="B1990" s="272" t="s">
        <v>493</v>
      </c>
      <c r="C1990" s="272" t="str">
        <f>APENs_summary!C1885</f>
        <v>08045</v>
      </c>
      <c r="D1990" s="272" t="str">
        <f>APENs_summary!J1885</f>
        <v>40400311</v>
      </c>
      <c r="E1990" s="272" t="str">
        <f>APENs_summary!K1885</f>
        <v>Condensate Tanks</v>
      </c>
      <c r="F1990" s="76">
        <f>APENs_summary!N1885</f>
        <v>0</v>
      </c>
      <c r="G1990" s="76">
        <f>APENs_summary!O1885</f>
        <v>0</v>
      </c>
      <c r="H1990" s="76">
        <f>APENs_summary!P1885</f>
        <v>0</v>
      </c>
      <c r="I1990" s="76">
        <f>APENs_summary!Q1885</f>
        <v>0</v>
      </c>
      <c r="J1990" s="76">
        <f>APENs_summary!R1885</f>
        <v>0</v>
      </c>
    </row>
    <row r="1991" spans="1:10" x14ac:dyDescent="0.2">
      <c r="A1991" s="13" t="s">
        <v>147</v>
      </c>
      <c r="B1991" s="272" t="s">
        <v>493</v>
      </c>
      <c r="C1991" s="272" t="str">
        <f>APENs_summary!C1886</f>
        <v>08045</v>
      </c>
      <c r="D1991" s="272" t="str">
        <f>APENs_summary!J1886</f>
        <v>40400311</v>
      </c>
      <c r="E1991" s="272" t="str">
        <f>APENs_summary!K1886</f>
        <v>Condensate Tanks</v>
      </c>
      <c r="F1991" s="76">
        <f>APENs_summary!N1886</f>
        <v>0</v>
      </c>
      <c r="G1991" s="76">
        <f>APENs_summary!O1886</f>
        <v>4.2348062851661794</v>
      </c>
      <c r="H1991" s="76">
        <f>APENs_summary!P1886</f>
        <v>0</v>
      </c>
      <c r="I1991" s="76">
        <f>APENs_summary!Q1886</f>
        <v>0</v>
      </c>
      <c r="J1991" s="76">
        <f>APENs_summary!R1886</f>
        <v>0</v>
      </c>
    </row>
    <row r="1992" spans="1:10" x14ac:dyDescent="0.2">
      <c r="A1992" s="13" t="s">
        <v>147</v>
      </c>
      <c r="B1992" s="272" t="s">
        <v>493</v>
      </c>
      <c r="C1992" s="272" t="str">
        <f>APENs_summary!C1887</f>
        <v>08045</v>
      </c>
      <c r="D1992" s="272" t="str">
        <f>APENs_summary!J1887</f>
        <v>40400311</v>
      </c>
      <c r="E1992" s="272" t="str">
        <f>APENs_summary!K1887</f>
        <v>Condensate Tanks</v>
      </c>
      <c r="F1992" s="76">
        <f>APENs_summary!N1887</f>
        <v>0</v>
      </c>
      <c r="G1992" s="76">
        <f>APENs_summary!O1887</f>
        <v>2.9937432984028916</v>
      </c>
      <c r="H1992" s="76">
        <f>APENs_summary!P1887</f>
        <v>0</v>
      </c>
      <c r="I1992" s="76">
        <f>APENs_summary!Q1887</f>
        <v>0</v>
      </c>
      <c r="J1992" s="76">
        <f>APENs_summary!R1887</f>
        <v>0</v>
      </c>
    </row>
    <row r="1993" spans="1:10" x14ac:dyDescent="0.2">
      <c r="A1993" s="13" t="s">
        <v>147</v>
      </c>
      <c r="B1993" s="272" t="s">
        <v>493</v>
      </c>
      <c r="C1993" s="272" t="str">
        <f>APENs_summary!C1888</f>
        <v>08045</v>
      </c>
      <c r="D1993" s="272" t="str">
        <f>APENs_summary!J1888</f>
        <v>40400311</v>
      </c>
      <c r="E1993" s="272" t="str">
        <f>APENs_summary!K1888</f>
        <v>Condensate Tanks</v>
      </c>
      <c r="F1993" s="76">
        <f>APENs_summary!N1888</f>
        <v>0</v>
      </c>
      <c r="G1993" s="76">
        <f>APENs_summary!O1888</f>
        <v>75.776022720151815</v>
      </c>
      <c r="H1993" s="76">
        <f>APENs_summary!P1888</f>
        <v>0</v>
      </c>
      <c r="I1993" s="76">
        <f>APENs_summary!Q1888</f>
        <v>0</v>
      </c>
      <c r="J1993" s="76">
        <f>APENs_summary!R1888</f>
        <v>0</v>
      </c>
    </row>
    <row r="1994" spans="1:10" x14ac:dyDescent="0.2">
      <c r="A1994" s="13" t="s">
        <v>147</v>
      </c>
      <c r="B1994" s="272" t="s">
        <v>493</v>
      </c>
      <c r="C1994" s="272" t="str">
        <f>APENs_summary!C1889</f>
        <v>08045</v>
      </c>
      <c r="D1994" s="272" t="str">
        <f>APENs_summary!J1889</f>
        <v>40400311</v>
      </c>
      <c r="E1994" s="272" t="str">
        <f>APENs_summary!K1889</f>
        <v>Condensate Tanks</v>
      </c>
      <c r="F1994" s="76">
        <f>APENs_summary!N1889</f>
        <v>0</v>
      </c>
      <c r="G1994" s="76">
        <f>APENs_summary!O1889</f>
        <v>13.254016505802355</v>
      </c>
      <c r="H1994" s="76">
        <f>APENs_summary!P1889</f>
        <v>0</v>
      </c>
      <c r="I1994" s="76">
        <f>APENs_summary!Q1889</f>
        <v>0</v>
      </c>
      <c r="J1994" s="76">
        <f>APENs_summary!R1889</f>
        <v>0</v>
      </c>
    </row>
    <row r="1995" spans="1:10" x14ac:dyDescent="0.2">
      <c r="A1995" s="13" t="s">
        <v>147</v>
      </c>
      <c r="B1995" s="272" t="s">
        <v>493</v>
      </c>
      <c r="C1995" s="272" t="str">
        <f>APENs_summary!C1890</f>
        <v>08045</v>
      </c>
      <c r="D1995" s="272" t="str">
        <f>APENs_summary!J1890</f>
        <v>40400311</v>
      </c>
      <c r="E1995" s="272" t="str">
        <f>APENs_summary!K1890</f>
        <v>Condensate Tanks</v>
      </c>
      <c r="F1995" s="76">
        <f>APENs_summary!N1890</f>
        <v>0</v>
      </c>
      <c r="G1995" s="76">
        <f>APENs_summary!O1890</f>
        <v>3.8272145108188531</v>
      </c>
      <c r="H1995" s="76">
        <f>APENs_summary!P1890</f>
        <v>0</v>
      </c>
      <c r="I1995" s="76">
        <f>APENs_summary!Q1890</f>
        <v>0</v>
      </c>
      <c r="J1995" s="76">
        <f>APENs_summary!R1890</f>
        <v>0</v>
      </c>
    </row>
    <row r="1996" spans="1:10" x14ac:dyDescent="0.2">
      <c r="A1996" s="13" t="s">
        <v>147</v>
      </c>
      <c r="B1996" s="272" t="s">
        <v>493</v>
      </c>
      <c r="C1996" s="272" t="str">
        <f>APENs_summary!C1891</f>
        <v>08045</v>
      </c>
      <c r="D1996" s="272" t="str">
        <f>APENs_summary!J1891</f>
        <v>40400311</v>
      </c>
      <c r="E1996" s="272" t="str">
        <f>APENs_summary!K1891</f>
        <v>Condensate Tanks</v>
      </c>
      <c r="F1996" s="76">
        <f>APENs_summary!N1891</f>
        <v>0</v>
      </c>
      <c r="G1996" s="76">
        <f>APENs_summary!O1891</f>
        <v>4.7922199970781785</v>
      </c>
      <c r="H1996" s="76">
        <f>APENs_summary!P1891</f>
        <v>0</v>
      </c>
      <c r="I1996" s="76">
        <f>APENs_summary!Q1891</f>
        <v>0</v>
      </c>
      <c r="J1996" s="76">
        <f>APENs_summary!R1891</f>
        <v>0</v>
      </c>
    </row>
    <row r="1997" spans="1:10" x14ac:dyDescent="0.2">
      <c r="A1997" s="13" t="s">
        <v>147</v>
      </c>
      <c r="B1997" s="272" t="s">
        <v>493</v>
      </c>
      <c r="C1997" s="272" t="str">
        <f>APENs_summary!C1892</f>
        <v>08045</v>
      </c>
      <c r="D1997" s="272" t="str">
        <f>APENs_summary!J1892</f>
        <v>40400311</v>
      </c>
      <c r="E1997" s="272" t="str">
        <f>APENs_summary!K1892</f>
        <v>Condensate Tanks</v>
      </c>
      <c r="F1997" s="76">
        <f>APENs_summary!N1892</f>
        <v>0</v>
      </c>
      <c r="G1997" s="76">
        <f>APENs_summary!O1892</f>
        <v>0.59874865968057833</v>
      </c>
      <c r="H1997" s="76">
        <f>APENs_summary!P1892</f>
        <v>0</v>
      </c>
      <c r="I1997" s="76">
        <f>APENs_summary!Q1892</f>
        <v>0</v>
      </c>
      <c r="J1997" s="76">
        <f>APENs_summary!R1892</f>
        <v>0</v>
      </c>
    </row>
    <row r="1998" spans="1:10" x14ac:dyDescent="0.2">
      <c r="A1998" s="13" t="s">
        <v>147</v>
      </c>
      <c r="B1998" s="272" t="s">
        <v>493</v>
      </c>
      <c r="C1998" s="272" t="str">
        <f>APENs_summary!C1893</f>
        <v>08045</v>
      </c>
      <c r="D1998" s="272" t="str">
        <f>APENs_summary!J1893</f>
        <v>40400311</v>
      </c>
      <c r="E1998" s="272" t="str">
        <f>APENs_summary!K1893</f>
        <v>Condensate Tanks</v>
      </c>
      <c r="F1998" s="76">
        <f>APENs_summary!N1893</f>
        <v>0</v>
      </c>
      <c r="G1998" s="76">
        <f>APENs_summary!O1893</f>
        <v>0</v>
      </c>
      <c r="H1998" s="76">
        <f>APENs_summary!P1893</f>
        <v>0</v>
      </c>
      <c r="I1998" s="76">
        <f>APENs_summary!Q1893</f>
        <v>0</v>
      </c>
      <c r="J1998" s="76">
        <f>APENs_summary!R1893</f>
        <v>0</v>
      </c>
    </row>
    <row r="1999" spans="1:10" x14ac:dyDescent="0.2">
      <c r="A1999" s="13" t="s">
        <v>147</v>
      </c>
      <c r="B1999" s="272" t="s">
        <v>493</v>
      </c>
      <c r="C1999" s="272" t="str">
        <f>APENs_summary!C1894</f>
        <v>08045</v>
      </c>
      <c r="D1999" s="272" t="str">
        <f>APENs_summary!J1894</f>
        <v>40400311</v>
      </c>
      <c r="E1999" s="272" t="str">
        <f>APENs_summary!K1894</f>
        <v>Condensate Tanks</v>
      </c>
      <c r="F1999" s="76">
        <f>APENs_summary!N1894</f>
        <v>0</v>
      </c>
      <c r="G1999" s="76">
        <f>APENs_summary!O1894</f>
        <v>0</v>
      </c>
      <c r="H1999" s="76">
        <f>APENs_summary!P1894</f>
        <v>0</v>
      </c>
      <c r="I1999" s="76">
        <f>APENs_summary!Q1894</f>
        <v>0</v>
      </c>
      <c r="J1999" s="76">
        <f>APENs_summary!R1894</f>
        <v>0</v>
      </c>
    </row>
    <row r="2000" spans="1:10" x14ac:dyDescent="0.2">
      <c r="A2000" s="13" t="s">
        <v>147</v>
      </c>
      <c r="B2000" s="272" t="s">
        <v>493</v>
      </c>
      <c r="C2000" s="272" t="str">
        <f>APENs_summary!C1895</f>
        <v>08045</v>
      </c>
      <c r="D2000" s="272" t="str">
        <f>APENs_summary!J1895</f>
        <v>40400311</v>
      </c>
      <c r="E2000" s="272" t="str">
        <f>APENs_summary!K1895</f>
        <v>Condensate Tanks</v>
      </c>
      <c r="F2000" s="76">
        <f>APENs_summary!N1895</f>
        <v>0</v>
      </c>
      <c r="G2000" s="76">
        <f>APENs_summary!O1895</f>
        <v>3.0455752719274788E-2</v>
      </c>
      <c r="H2000" s="76">
        <f>APENs_summary!P1895</f>
        <v>0</v>
      </c>
      <c r="I2000" s="76">
        <f>APENs_summary!Q1895</f>
        <v>0</v>
      </c>
      <c r="J2000" s="76">
        <f>APENs_summary!R1895</f>
        <v>0</v>
      </c>
    </row>
    <row r="2001" spans="1:10" x14ac:dyDescent="0.2">
      <c r="A2001" s="13" t="s">
        <v>147</v>
      </c>
      <c r="B2001" s="272" t="s">
        <v>493</v>
      </c>
      <c r="C2001" s="272" t="str">
        <f>APENs_summary!C1896</f>
        <v>08045</v>
      </c>
      <c r="D2001" s="272" t="str">
        <f>APENs_summary!J1896</f>
        <v>40400311</v>
      </c>
      <c r="E2001" s="272" t="str">
        <f>APENs_summary!K1896</f>
        <v>Condensate Tanks</v>
      </c>
      <c r="F2001" s="76">
        <f>APENs_summary!N1896</f>
        <v>0</v>
      </c>
      <c r="G2001" s="76">
        <f>APENs_summary!O1896</f>
        <v>3.8545523079750317</v>
      </c>
      <c r="H2001" s="76">
        <f>APENs_summary!P1896</f>
        <v>0</v>
      </c>
      <c r="I2001" s="76">
        <f>APENs_summary!Q1896</f>
        <v>0</v>
      </c>
      <c r="J2001" s="76">
        <f>APENs_summary!R1896</f>
        <v>0</v>
      </c>
    </row>
    <row r="2002" spans="1:10" x14ac:dyDescent="0.2">
      <c r="A2002" s="13" t="s">
        <v>147</v>
      </c>
      <c r="B2002" s="272" t="s">
        <v>493</v>
      </c>
      <c r="C2002" s="272" t="str">
        <f>APENs_summary!C1897</f>
        <v>08045</v>
      </c>
      <c r="D2002" s="272" t="str">
        <f>APENs_summary!J1897</f>
        <v>31000304</v>
      </c>
      <c r="E2002" s="272" t="str">
        <f>APENs_summary!K1897</f>
        <v>Glycol Dehydrator</v>
      </c>
      <c r="F2002" s="76">
        <f>APENs_summary!N1897</f>
        <v>0</v>
      </c>
      <c r="G2002" s="76">
        <f>APENs_summary!O1897</f>
        <v>4.5</v>
      </c>
      <c r="H2002" s="76">
        <f>APENs_summary!P1897</f>
        <v>0</v>
      </c>
      <c r="I2002" s="76">
        <f>APENs_summary!Q1897</f>
        <v>0</v>
      </c>
      <c r="J2002" s="76">
        <f>APENs_summary!R1897</f>
        <v>0</v>
      </c>
    </row>
    <row r="2003" spans="1:10" x14ac:dyDescent="0.2">
      <c r="A2003" s="13" t="s">
        <v>147</v>
      </c>
      <c r="B2003" s="272" t="s">
        <v>493</v>
      </c>
      <c r="C2003" s="272" t="str">
        <f>APENs_summary!C1898</f>
        <v>08045</v>
      </c>
      <c r="D2003" s="272" t="str">
        <f>APENs_summary!J1898</f>
        <v>40400311</v>
      </c>
      <c r="E2003" s="272" t="str">
        <f>APENs_summary!K1898</f>
        <v>Condensate Tanks</v>
      </c>
      <c r="F2003" s="76">
        <f>APENs_summary!N1898</f>
        <v>0</v>
      </c>
      <c r="G2003" s="76">
        <f>APENs_summary!O1898</f>
        <v>6.6622213309842424</v>
      </c>
      <c r="H2003" s="76">
        <f>APENs_summary!P1898</f>
        <v>0</v>
      </c>
      <c r="I2003" s="76">
        <f>APENs_summary!Q1898</f>
        <v>0</v>
      </c>
      <c r="J2003" s="76">
        <f>APENs_summary!R1898</f>
        <v>0</v>
      </c>
    </row>
    <row r="2004" spans="1:10" x14ac:dyDescent="0.2">
      <c r="A2004" s="13" t="s">
        <v>147</v>
      </c>
      <c r="B2004" s="272" t="s">
        <v>493</v>
      </c>
      <c r="C2004" s="272" t="str">
        <f>APENs_summary!C1899</f>
        <v>08045</v>
      </c>
      <c r="D2004" s="272" t="str">
        <f>APENs_summary!J1899</f>
        <v>31000304</v>
      </c>
      <c r="E2004" s="272" t="str">
        <f>APENs_summary!K1899</f>
        <v>Glycol Dehydrator</v>
      </c>
      <c r="F2004" s="76">
        <f>APENs_summary!N1899</f>
        <v>0</v>
      </c>
      <c r="G2004" s="76">
        <f>APENs_summary!O1899</f>
        <v>3.0601020000000001</v>
      </c>
      <c r="H2004" s="76">
        <f>APENs_summary!P1899</f>
        <v>0</v>
      </c>
      <c r="I2004" s="76">
        <f>APENs_summary!Q1899</f>
        <v>0</v>
      </c>
      <c r="J2004" s="76">
        <f>APENs_summary!R1899</f>
        <v>0</v>
      </c>
    </row>
    <row r="2005" spans="1:10" x14ac:dyDescent="0.2">
      <c r="A2005" s="13" t="s">
        <v>147</v>
      </c>
      <c r="B2005" s="272" t="s">
        <v>493</v>
      </c>
      <c r="C2005" s="272" t="str">
        <f>APENs_summary!C1900</f>
        <v>08045</v>
      </c>
      <c r="D2005" s="272" t="str">
        <f>APENs_summary!J1900</f>
        <v>40400311</v>
      </c>
      <c r="E2005" s="272" t="str">
        <f>APENs_summary!K1900</f>
        <v>Condensate Tanks</v>
      </c>
      <c r="F2005" s="76">
        <f>APENs_summary!N1900</f>
        <v>0</v>
      </c>
      <c r="G2005" s="76">
        <f>APENs_summary!O1900</f>
        <v>7.7555779416490536</v>
      </c>
      <c r="H2005" s="76">
        <f>APENs_summary!P1900</f>
        <v>0</v>
      </c>
      <c r="I2005" s="76">
        <f>APENs_summary!Q1900</f>
        <v>0</v>
      </c>
      <c r="J2005" s="76">
        <f>APENs_summary!R1900</f>
        <v>0</v>
      </c>
    </row>
    <row r="2006" spans="1:10" x14ac:dyDescent="0.2">
      <c r="A2006" s="13" t="s">
        <v>147</v>
      </c>
      <c r="B2006" s="272" t="s">
        <v>493</v>
      </c>
      <c r="C2006" s="272" t="str">
        <f>APENs_summary!C1901</f>
        <v>08045</v>
      </c>
      <c r="D2006" s="272" t="str">
        <f>APENs_summary!J1901</f>
        <v>31000301</v>
      </c>
      <c r="E2006" s="272" t="str">
        <f>APENs_summary!K1901</f>
        <v>Glycol Dehydrator</v>
      </c>
      <c r="F2006" s="76">
        <f>APENs_summary!N1901</f>
        <v>0</v>
      </c>
      <c r="G2006" s="76">
        <f>APENs_summary!O1901</f>
        <v>5.3</v>
      </c>
      <c r="H2006" s="76">
        <f>APENs_summary!P1901</f>
        <v>0</v>
      </c>
      <c r="I2006" s="76">
        <f>APENs_summary!Q1901</f>
        <v>0</v>
      </c>
      <c r="J2006" s="76">
        <f>APENs_summary!R1901</f>
        <v>0</v>
      </c>
    </row>
    <row r="2007" spans="1:10" x14ac:dyDescent="0.2">
      <c r="A2007" s="13" t="s">
        <v>147</v>
      </c>
      <c r="B2007" s="272" t="s">
        <v>493</v>
      </c>
      <c r="C2007" s="272" t="str">
        <f>APENs_summary!C1902</f>
        <v>08045</v>
      </c>
      <c r="D2007" s="272" t="str">
        <f>APENs_summary!J1902</f>
        <v>31000304</v>
      </c>
      <c r="E2007" s="272" t="str">
        <f>APENs_summary!K1902</f>
        <v>Glycol Dehydrator</v>
      </c>
      <c r="F2007" s="76">
        <f>APENs_summary!N1902</f>
        <v>0</v>
      </c>
      <c r="G2007" s="76">
        <f>APENs_summary!O1902</f>
        <v>3.4</v>
      </c>
      <c r="H2007" s="76">
        <f>APENs_summary!P1902</f>
        <v>0</v>
      </c>
      <c r="I2007" s="76">
        <f>APENs_summary!Q1902</f>
        <v>0</v>
      </c>
      <c r="J2007" s="76">
        <f>APENs_summary!R1902</f>
        <v>0</v>
      </c>
    </row>
    <row r="2008" spans="1:10" x14ac:dyDescent="0.2">
      <c r="A2008" s="13" t="s">
        <v>147</v>
      </c>
      <c r="B2008" s="272" t="s">
        <v>493</v>
      </c>
      <c r="C2008" s="272" t="str">
        <f>APENs_summary!C1903</f>
        <v>08045</v>
      </c>
      <c r="D2008" s="272" t="str">
        <f>APENs_summary!J1903</f>
        <v>40400311</v>
      </c>
      <c r="E2008" s="272" t="str">
        <f>APENs_summary!K1903</f>
        <v>Condensate Tanks</v>
      </c>
      <c r="F2008" s="76">
        <f>APENs_summary!N1903</f>
        <v>0</v>
      </c>
      <c r="G2008" s="76">
        <f>APENs_summary!O1903</f>
        <v>2.8868136434195986</v>
      </c>
      <c r="H2008" s="76">
        <f>APENs_summary!P1903</f>
        <v>0</v>
      </c>
      <c r="I2008" s="76">
        <f>APENs_summary!Q1903</f>
        <v>0</v>
      </c>
      <c r="J2008" s="76">
        <f>APENs_summary!R1903</f>
        <v>0</v>
      </c>
    </row>
    <row r="2009" spans="1:10" x14ac:dyDescent="0.2">
      <c r="A2009" s="13" t="s">
        <v>147</v>
      </c>
      <c r="B2009" s="272" t="s">
        <v>493</v>
      </c>
      <c r="C2009" s="272" t="str">
        <f>APENs_summary!C1904</f>
        <v>08045</v>
      </c>
      <c r="D2009" s="272" t="str">
        <f>APENs_summary!J1904</f>
        <v>31000304</v>
      </c>
      <c r="E2009" s="272" t="str">
        <f>APENs_summary!K1904</f>
        <v>Glycol Dehydrator</v>
      </c>
      <c r="F2009" s="76">
        <f>APENs_summary!N1904</f>
        <v>0</v>
      </c>
      <c r="G2009" s="76">
        <f>APENs_summary!O1904</f>
        <v>3.1</v>
      </c>
      <c r="H2009" s="76">
        <f>APENs_summary!P1904</f>
        <v>0</v>
      </c>
      <c r="I2009" s="76">
        <f>APENs_summary!Q1904</f>
        <v>0</v>
      </c>
      <c r="J2009" s="76">
        <f>APENs_summary!R1904</f>
        <v>0</v>
      </c>
    </row>
    <row r="2010" spans="1:10" x14ac:dyDescent="0.2">
      <c r="A2010" s="13" t="s">
        <v>147</v>
      </c>
      <c r="B2010" s="272" t="s">
        <v>493</v>
      </c>
      <c r="C2010" s="272" t="str">
        <f>APENs_summary!C1905</f>
        <v>08045</v>
      </c>
      <c r="D2010" s="272" t="str">
        <f>APENs_summary!J1905</f>
        <v>31000304</v>
      </c>
      <c r="E2010" s="272" t="str">
        <f>APENs_summary!K1905</f>
        <v>Glycol Dehydrator</v>
      </c>
      <c r="F2010" s="76">
        <f>APENs_summary!N1905</f>
        <v>0</v>
      </c>
      <c r="G2010" s="76">
        <f>APENs_summary!O1905</f>
        <v>2.5</v>
      </c>
      <c r="H2010" s="76">
        <f>APENs_summary!P1905</f>
        <v>0</v>
      </c>
      <c r="I2010" s="76">
        <f>APENs_summary!Q1905</f>
        <v>0</v>
      </c>
      <c r="J2010" s="76">
        <f>APENs_summary!R1905</f>
        <v>0</v>
      </c>
    </row>
    <row r="2011" spans="1:10" x14ac:dyDescent="0.2">
      <c r="A2011" s="13" t="s">
        <v>147</v>
      </c>
      <c r="B2011" s="272" t="s">
        <v>493</v>
      </c>
      <c r="C2011" s="272" t="str">
        <f>APENs_summary!C1906</f>
        <v>08045</v>
      </c>
      <c r="D2011" s="272" t="str">
        <f>APENs_summary!J1906</f>
        <v>40400311</v>
      </c>
      <c r="E2011" s="272" t="str">
        <f>APENs_summary!K1906</f>
        <v>Condensate Tanks</v>
      </c>
      <c r="F2011" s="76">
        <f>APENs_summary!N1906</f>
        <v>0</v>
      </c>
      <c r="G2011" s="76">
        <f>APENs_summary!O1906</f>
        <v>4.8523619479827529</v>
      </c>
      <c r="H2011" s="76">
        <f>APENs_summary!P1906</f>
        <v>0</v>
      </c>
      <c r="I2011" s="76">
        <f>APENs_summary!Q1906</f>
        <v>0</v>
      </c>
      <c r="J2011" s="76">
        <f>APENs_summary!R1906</f>
        <v>0</v>
      </c>
    </row>
    <row r="2012" spans="1:10" x14ac:dyDescent="0.2">
      <c r="A2012" s="13" t="s">
        <v>147</v>
      </c>
      <c r="B2012" s="272" t="s">
        <v>493</v>
      </c>
      <c r="C2012" s="272" t="str">
        <f>APENs_summary!C1907</f>
        <v>08045</v>
      </c>
      <c r="D2012" s="272" t="str">
        <f>APENs_summary!J1907</f>
        <v>31000304</v>
      </c>
      <c r="E2012" s="272" t="str">
        <f>APENs_summary!K1907</f>
        <v>Glycol Dehydrator</v>
      </c>
      <c r="F2012" s="76">
        <f>APENs_summary!N1907</f>
        <v>0</v>
      </c>
      <c r="G2012" s="76">
        <f>APENs_summary!O1907</f>
        <v>2.5</v>
      </c>
      <c r="H2012" s="76">
        <f>APENs_summary!P1907</f>
        <v>0</v>
      </c>
      <c r="I2012" s="76">
        <f>APENs_summary!Q1907</f>
        <v>0</v>
      </c>
      <c r="J2012" s="76">
        <f>APENs_summary!R1907</f>
        <v>0</v>
      </c>
    </row>
    <row r="2013" spans="1:10" x14ac:dyDescent="0.2">
      <c r="A2013" s="13" t="s">
        <v>147</v>
      </c>
      <c r="B2013" s="272" t="s">
        <v>493</v>
      </c>
      <c r="C2013" s="272" t="str">
        <f>APENs_summary!C1908</f>
        <v>08045</v>
      </c>
      <c r="D2013" s="272" t="str">
        <f>APENs_summary!J1908</f>
        <v>31000304</v>
      </c>
      <c r="E2013" s="272" t="str">
        <f>APENs_summary!K1908</f>
        <v>Glycol Dehydrator</v>
      </c>
      <c r="F2013" s="76">
        <f>APENs_summary!N1908</f>
        <v>0</v>
      </c>
      <c r="G2013" s="76">
        <f>APENs_summary!O1908</f>
        <v>2.4</v>
      </c>
      <c r="H2013" s="76">
        <f>APENs_summary!P1908</f>
        <v>0</v>
      </c>
      <c r="I2013" s="76">
        <f>APENs_summary!Q1908</f>
        <v>0</v>
      </c>
      <c r="J2013" s="76">
        <f>APENs_summary!R1908</f>
        <v>0</v>
      </c>
    </row>
    <row r="2014" spans="1:10" x14ac:dyDescent="0.2">
      <c r="A2014" s="13" t="s">
        <v>147</v>
      </c>
      <c r="B2014" s="272" t="s">
        <v>493</v>
      </c>
      <c r="C2014" s="272" t="str">
        <f>APENs_summary!C1909</f>
        <v>08045</v>
      </c>
      <c r="D2014" s="272" t="str">
        <f>APENs_summary!J1909</f>
        <v>31000304</v>
      </c>
      <c r="E2014" s="272" t="str">
        <f>APENs_summary!K1909</f>
        <v>Glycol Dehydrator</v>
      </c>
      <c r="F2014" s="76">
        <f>APENs_summary!N1909</f>
        <v>0</v>
      </c>
      <c r="G2014" s="76">
        <f>APENs_summary!O1909</f>
        <v>2.7992949999999999</v>
      </c>
      <c r="H2014" s="76">
        <f>APENs_summary!P1909</f>
        <v>0</v>
      </c>
      <c r="I2014" s="76">
        <f>APENs_summary!Q1909</f>
        <v>0</v>
      </c>
      <c r="J2014" s="76">
        <f>APENs_summary!R1909</f>
        <v>0</v>
      </c>
    </row>
    <row r="2015" spans="1:10" x14ac:dyDescent="0.2">
      <c r="A2015" s="13" t="s">
        <v>147</v>
      </c>
      <c r="B2015" s="272" t="s">
        <v>493</v>
      </c>
      <c r="C2015" s="272" t="str">
        <f>APENs_summary!C1910</f>
        <v>08045</v>
      </c>
      <c r="D2015" s="272" t="str">
        <f>APENs_summary!J1910</f>
        <v>40400311</v>
      </c>
      <c r="E2015" s="272" t="str">
        <f>APENs_summary!K1910</f>
        <v>Condensate Tanks</v>
      </c>
      <c r="F2015" s="76">
        <f>APENs_summary!N1910</f>
        <v>0</v>
      </c>
      <c r="G2015" s="76">
        <f>APENs_summary!O1910</f>
        <v>3.3460794503272617</v>
      </c>
      <c r="H2015" s="76">
        <f>APENs_summary!P1910</f>
        <v>0</v>
      </c>
      <c r="I2015" s="76">
        <f>APENs_summary!Q1910</f>
        <v>0</v>
      </c>
      <c r="J2015" s="76">
        <f>APENs_summary!R1910</f>
        <v>0</v>
      </c>
    </row>
    <row r="2016" spans="1:10" x14ac:dyDescent="0.2">
      <c r="A2016" s="13" t="s">
        <v>147</v>
      </c>
      <c r="B2016" s="272" t="s">
        <v>493</v>
      </c>
      <c r="C2016" s="272" t="str">
        <f>APENs_summary!C1911</f>
        <v>08045</v>
      </c>
      <c r="D2016" s="272" t="str">
        <f>APENs_summary!J1911</f>
        <v>31000304</v>
      </c>
      <c r="E2016" s="272" t="str">
        <f>APENs_summary!K1911</f>
        <v>Glycol Dehydrator</v>
      </c>
      <c r="F2016" s="76">
        <f>APENs_summary!N1911</f>
        <v>0</v>
      </c>
      <c r="G2016" s="76">
        <f>APENs_summary!O1911</f>
        <v>2.3001130000000001</v>
      </c>
      <c r="H2016" s="76">
        <f>APENs_summary!P1911</f>
        <v>0</v>
      </c>
      <c r="I2016" s="76">
        <f>APENs_summary!Q1911</f>
        <v>0</v>
      </c>
      <c r="J2016" s="76">
        <f>APENs_summary!R1911</f>
        <v>0</v>
      </c>
    </row>
    <row r="2017" spans="1:10" x14ac:dyDescent="0.2">
      <c r="A2017" s="13" t="s">
        <v>147</v>
      </c>
      <c r="B2017" s="272" t="s">
        <v>493</v>
      </c>
      <c r="C2017" s="272" t="str">
        <f>APENs_summary!C1912</f>
        <v>08045</v>
      </c>
      <c r="D2017" s="272" t="str">
        <f>APENs_summary!J1912</f>
        <v>31000304</v>
      </c>
      <c r="E2017" s="272" t="str">
        <f>APENs_summary!K1912</f>
        <v>Glycol Dehydrator</v>
      </c>
      <c r="F2017" s="76">
        <f>APENs_summary!N1912</f>
        <v>0</v>
      </c>
      <c r="G2017" s="76">
        <f>APENs_summary!O1912</f>
        <v>2.7992219999999999</v>
      </c>
      <c r="H2017" s="76">
        <f>APENs_summary!P1912</f>
        <v>0</v>
      </c>
      <c r="I2017" s="76">
        <f>APENs_summary!Q1912</f>
        <v>0</v>
      </c>
      <c r="J2017" s="76">
        <f>APENs_summary!R1912</f>
        <v>0</v>
      </c>
    </row>
    <row r="2018" spans="1:10" x14ac:dyDescent="0.2">
      <c r="A2018" s="13" t="s">
        <v>147</v>
      </c>
      <c r="B2018" s="272" t="s">
        <v>493</v>
      </c>
      <c r="C2018" s="272" t="str">
        <f>APENs_summary!C1913</f>
        <v>08045</v>
      </c>
      <c r="D2018" s="272" t="str">
        <f>APENs_summary!J1913</f>
        <v>31000304</v>
      </c>
      <c r="E2018" s="272" t="str">
        <f>APENs_summary!K1913</f>
        <v>Glycol Dehydrator</v>
      </c>
      <c r="F2018" s="76">
        <f>APENs_summary!N1913</f>
        <v>0</v>
      </c>
      <c r="G2018" s="76">
        <f>APENs_summary!O1913</f>
        <v>2.7001930000000001</v>
      </c>
      <c r="H2018" s="76">
        <f>APENs_summary!P1913</f>
        <v>0</v>
      </c>
      <c r="I2018" s="76">
        <f>APENs_summary!Q1913</f>
        <v>0</v>
      </c>
      <c r="J2018" s="76">
        <f>APENs_summary!R1913</f>
        <v>0</v>
      </c>
    </row>
    <row r="2019" spans="1:10" x14ac:dyDescent="0.2">
      <c r="A2019" s="13" t="s">
        <v>147</v>
      </c>
      <c r="B2019" s="272" t="s">
        <v>493</v>
      </c>
      <c r="C2019" s="272" t="str">
        <f>APENs_summary!C1914</f>
        <v>08045</v>
      </c>
      <c r="D2019" s="272" t="str">
        <f>APENs_summary!J1914</f>
        <v>40400311</v>
      </c>
      <c r="E2019" s="272" t="str">
        <f>APENs_summary!K1914</f>
        <v>Condensate Tanks</v>
      </c>
      <c r="F2019" s="76">
        <f>APENs_summary!N1914</f>
        <v>0</v>
      </c>
      <c r="G2019" s="76">
        <f>APENs_summary!O1914</f>
        <v>2.2826604093327316</v>
      </c>
      <c r="H2019" s="76">
        <f>APENs_summary!P1914</f>
        <v>0</v>
      </c>
      <c r="I2019" s="76">
        <f>APENs_summary!Q1914</f>
        <v>0</v>
      </c>
      <c r="J2019" s="76">
        <f>APENs_summary!R1914</f>
        <v>0</v>
      </c>
    </row>
    <row r="2020" spans="1:10" x14ac:dyDescent="0.2">
      <c r="A2020" s="13" t="s">
        <v>147</v>
      </c>
      <c r="B2020" s="272" t="s">
        <v>493</v>
      </c>
      <c r="C2020" s="272" t="str">
        <f>APENs_summary!C1915</f>
        <v>08045</v>
      </c>
      <c r="D2020" s="272" t="str">
        <f>APENs_summary!J1915</f>
        <v>31000304</v>
      </c>
      <c r="E2020" s="272" t="str">
        <f>APENs_summary!K1915</f>
        <v>Glycol Dehydrator</v>
      </c>
      <c r="F2020" s="76">
        <f>APENs_summary!N1915</f>
        <v>0</v>
      </c>
      <c r="G2020" s="76">
        <f>APENs_summary!O1915</f>
        <v>2.3249529999999998</v>
      </c>
      <c r="H2020" s="76">
        <f>APENs_summary!P1915</f>
        <v>0</v>
      </c>
      <c r="I2020" s="76">
        <f>APENs_summary!Q1915</f>
        <v>0</v>
      </c>
      <c r="J2020" s="76">
        <f>APENs_summary!R1915</f>
        <v>0</v>
      </c>
    </row>
    <row r="2021" spans="1:10" x14ac:dyDescent="0.2">
      <c r="A2021" s="13" t="s">
        <v>147</v>
      </c>
      <c r="B2021" s="272" t="s">
        <v>493</v>
      </c>
      <c r="C2021" s="272" t="str">
        <f>APENs_summary!C1916</f>
        <v>08045</v>
      </c>
      <c r="D2021" s="272" t="str">
        <f>APENs_summary!J1916</f>
        <v>31000304</v>
      </c>
      <c r="E2021" s="272" t="str">
        <f>APENs_summary!K1916</f>
        <v>Glycol Dehydrator</v>
      </c>
      <c r="F2021" s="76">
        <f>APENs_summary!N1916</f>
        <v>0</v>
      </c>
      <c r="G2021" s="76">
        <f>APENs_summary!O1916</f>
        <v>2.6000649999999998</v>
      </c>
      <c r="H2021" s="76">
        <f>APENs_summary!P1916</f>
        <v>0</v>
      </c>
      <c r="I2021" s="76">
        <f>APENs_summary!Q1916</f>
        <v>0</v>
      </c>
      <c r="J2021" s="76">
        <f>APENs_summary!R1916</f>
        <v>0</v>
      </c>
    </row>
    <row r="2022" spans="1:10" x14ac:dyDescent="0.2">
      <c r="A2022" s="13" t="s">
        <v>147</v>
      </c>
      <c r="B2022" s="272" t="s">
        <v>493</v>
      </c>
      <c r="C2022" s="272" t="str">
        <f>APENs_summary!C1917</f>
        <v>08045</v>
      </c>
      <c r="D2022" s="272" t="str">
        <f>APENs_summary!J1917</f>
        <v>31000304</v>
      </c>
      <c r="E2022" s="272" t="str">
        <f>APENs_summary!K1917</f>
        <v>Glycol Dehydrator</v>
      </c>
      <c r="F2022" s="76">
        <f>APENs_summary!N1917</f>
        <v>0</v>
      </c>
      <c r="G2022" s="76">
        <f>APENs_summary!O1917</f>
        <v>2.6994280000000002</v>
      </c>
      <c r="H2022" s="76">
        <f>APENs_summary!P1917</f>
        <v>0</v>
      </c>
      <c r="I2022" s="76">
        <f>APENs_summary!Q1917</f>
        <v>0</v>
      </c>
      <c r="J2022" s="76">
        <f>APENs_summary!R1917</f>
        <v>0</v>
      </c>
    </row>
    <row r="2023" spans="1:10" x14ac:dyDescent="0.2">
      <c r="A2023" s="13" t="s">
        <v>147</v>
      </c>
      <c r="B2023" s="272" t="s">
        <v>493</v>
      </c>
      <c r="C2023" s="272" t="str">
        <f>APENs_summary!C1918</f>
        <v>08045</v>
      </c>
      <c r="D2023" s="272" t="str">
        <f>APENs_summary!J1918</f>
        <v>31000304</v>
      </c>
      <c r="E2023" s="272" t="str">
        <f>APENs_summary!K1918</f>
        <v>Glycol Dehydrator</v>
      </c>
      <c r="F2023" s="76">
        <f>APENs_summary!N1918</f>
        <v>0</v>
      </c>
      <c r="G2023" s="76">
        <f>APENs_summary!O1918</f>
        <v>2.7000220000000001</v>
      </c>
      <c r="H2023" s="76">
        <f>APENs_summary!P1918</f>
        <v>0</v>
      </c>
      <c r="I2023" s="76">
        <f>APENs_summary!Q1918</f>
        <v>0</v>
      </c>
      <c r="J2023" s="76">
        <f>APENs_summary!R1918</f>
        <v>0</v>
      </c>
    </row>
    <row r="2024" spans="1:10" x14ac:dyDescent="0.2">
      <c r="A2024" s="13" t="s">
        <v>147</v>
      </c>
      <c r="B2024" s="272" t="s">
        <v>493</v>
      </c>
      <c r="C2024" s="272" t="str">
        <f>APENs_summary!C1919</f>
        <v>08045</v>
      </c>
      <c r="D2024" s="272" t="str">
        <f>APENs_summary!J1919</f>
        <v>31000304</v>
      </c>
      <c r="E2024" s="272" t="str">
        <f>APENs_summary!K1919</f>
        <v>Glycol Dehydrator</v>
      </c>
      <c r="F2024" s="76">
        <f>APENs_summary!N1919</f>
        <v>0</v>
      </c>
      <c r="G2024" s="76">
        <f>APENs_summary!O1919</f>
        <v>2.5003549999999999</v>
      </c>
      <c r="H2024" s="76">
        <f>APENs_summary!P1919</f>
        <v>0</v>
      </c>
      <c r="I2024" s="76">
        <f>APENs_summary!Q1919</f>
        <v>0</v>
      </c>
      <c r="J2024" s="76">
        <f>APENs_summary!R1919</f>
        <v>0</v>
      </c>
    </row>
    <row r="2025" spans="1:10" x14ac:dyDescent="0.2">
      <c r="A2025" s="13" t="s">
        <v>147</v>
      </c>
      <c r="B2025" s="272" t="s">
        <v>493</v>
      </c>
      <c r="C2025" s="272" t="str">
        <f>APENs_summary!C1920</f>
        <v>08045</v>
      </c>
      <c r="D2025" s="272" t="str">
        <f>APENs_summary!J1920</f>
        <v>31000304</v>
      </c>
      <c r="E2025" s="272" t="str">
        <f>APENs_summary!K1920</f>
        <v>Glycol Dehydrator</v>
      </c>
      <c r="F2025" s="76">
        <f>APENs_summary!N1920</f>
        <v>0</v>
      </c>
      <c r="G2025" s="76">
        <f>APENs_summary!O1920</f>
        <v>2.499622</v>
      </c>
      <c r="H2025" s="76">
        <f>APENs_summary!P1920</f>
        <v>0</v>
      </c>
      <c r="I2025" s="76">
        <f>APENs_summary!Q1920</f>
        <v>0</v>
      </c>
      <c r="J2025" s="76">
        <f>APENs_summary!R1920</f>
        <v>0</v>
      </c>
    </row>
    <row r="2026" spans="1:10" x14ac:dyDescent="0.2">
      <c r="A2026" s="13" t="s">
        <v>147</v>
      </c>
      <c r="B2026" s="272" t="s">
        <v>493</v>
      </c>
      <c r="C2026" s="272" t="str">
        <f>APENs_summary!C1921</f>
        <v>08045</v>
      </c>
      <c r="D2026" s="272" t="str">
        <f>APENs_summary!J1921</f>
        <v>31000304</v>
      </c>
      <c r="E2026" s="272" t="str">
        <f>APENs_summary!K1921</f>
        <v>Glycol Dehydrator</v>
      </c>
      <c r="F2026" s="76">
        <f>APENs_summary!N1921</f>
        <v>0</v>
      </c>
      <c r="G2026" s="76">
        <f>APENs_summary!O1921</f>
        <v>2.30023</v>
      </c>
      <c r="H2026" s="76">
        <f>APENs_summary!P1921</f>
        <v>0</v>
      </c>
      <c r="I2026" s="76">
        <f>APENs_summary!Q1921</f>
        <v>0</v>
      </c>
      <c r="J2026" s="76">
        <f>APENs_summary!R1921</f>
        <v>0</v>
      </c>
    </row>
    <row r="2027" spans="1:10" x14ac:dyDescent="0.2">
      <c r="A2027" s="13" t="s">
        <v>147</v>
      </c>
      <c r="B2027" s="272" t="s">
        <v>493</v>
      </c>
      <c r="C2027" s="272" t="str">
        <f>APENs_summary!C1922</f>
        <v>08045</v>
      </c>
      <c r="D2027" s="272" t="str">
        <f>APENs_summary!J1922</f>
        <v>31000304</v>
      </c>
      <c r="E2027" s="272" t="str">
        <f>APENs_summary!K1922</f>
        <v>Glycol Dehydrator</v>
      </c>
      <c r="F2027" s="76">
        <f>APENs_summary!N1922</f>
        <v>0</v>
      </c>
      <c r="G2027" s="76">
        <f>APENs_summary!O1922</f>
        <v>2.1000570000000001</v>
      </c>
      <c r="H2027" s="76">
        <f>APENs_summary!P1922</f>
        <v>0</v>
      </c>
      <c r="I2027" s="76">
        <f>APENs_summary!Q1922</f>
        <v>0</v>
      </c>
      <c r="J2027" s="76">
        <f>APENs_summary!R1922</f>
        <v>0</v>
      </c>
    </row>
    <row r="2028" spans="1:10" x14ac:dyDescent="0.2">
      <c r="A2028" s="13" t="s">
        <v>147</v>
      </c>
      <c r="B2028" s="272" t="s">
        <v>493</v>
      </c>
      <c r="C2028" s="272" t="str">
        <f>APENs_summary!C1923</f>
        <v>08045</v>
      </c>
      <c r="D2028" s="272" t="str">
        <f>APENs_summary!J1923</f>
        <v>31000304</v>
      </c>
      <c r="E2028" s="272" t="str">
        <f>APENs_summary!K1923</f>
        <v>Glycol Dehydrator</v>
      </c>
      <c r="F2028" s="76">
        <f>APENs_summary!N1923</f>
        <v>0</v>
      </c>
      <c r="G2028" s="76">
        <f>APENs_summary!O1923</f>
        <v>2.0998380000000001</v>
      </c>
      <c r="H2028" s="76">
        <f>APENs_summary!P1923</f>
        <v>0</v>
      </c>
      <c r="I2028" s="76">
        <f>APENs_summary!Q1923</f>
        <v>0</v>
      </c>
      <c r="J2028" s="76">
        <f>APENs_summary!R1923</f>
        <v>0</v>
      </c>
    </row>
    <row r="2029" spans="1:10" x14ac:dyDescent="0.2">
      <c r="A2029" s="13" t="s">
        <v>147</v>
      </c>
      <c r="B2029" s="272" t="s">
        <v>493</v>
      </c>
      <c r="C2029" s="272" t="str">
        <f>APENs_summary!C1924</f>
        <v>08045</v>
      </c>
      <c r="D2029" s="272" t="str">
        <f>APENs_summary!J1924</f>
        <v>31000304</v>
      </c>
      <c r="E2029" s="272" t="str">
        <f>APENs_summary!K1924</f>
        <v>Glycol Dehydrator</v>
      </c>
      <c r="F2029" s="76">
        <f>APENs_summary!N1924</f>
        <v>0</v>
      </c>
      <c r="G2029" s="76">
        <f>APENs_summary!O1924</f>
        <v>2.1032649999999999</v>
      </c>
      <c r="H2029" s="76">
        <f>APENs_summary!P1924</f>
        <v>0</v>
      </c>
      <c r="I2029" s="76">
        <f>APENs_summary!Q1924</f>
        <v>0</v>
      </c>
      <c r="J2029" s="76">
        <f>APENs_summary!R1924</f>
        <v>0</v>
      </c>
    </row>
    <row r="2030" spans="1:10" x14ac:dyDescent="0.2">
      <c r="A2030" s="13" t="s">
        <v>147</v>
      </c>
      <c r="B2030" s="272" t="s">
        <v>493</v>
      </c>
      <c r="C2030" s="272" t="str">
        <f>APENs_summary!C1925</f>
        <v>08045</v>
      </c>
      <c r="D2030" s="272" t="str">
        <f>APENs_summary!J1925</f>
        <v>31000304</v>
      </c>
      <c r="E2030" s="272" t="str">
        <f>APENs_summary!K1925</f>
        <v>Glycol Dehydrator</v>
      </c>
      <c r="F2030" s="76">
        <f>APENs_summary!N1925</f>
        <v>0</v>
      </c>
      <c r="G2030" s="76">
        <f>APENs_summary!O1925</f>
        <v>2.1001249999999998</v>
      </c>
      <c r="H2030" s="76">
        <f>APENs_summary!P1925</f>
        <v>0</v>
      </c>
      <c r="I2030" s="76">
        <f>APENs_summary!Q1925</f>
        <v>0</v>
      </c>
      <c r="J2030" s="76">
        <f>APENs_summary!R1925</f>
        <v>0</v>
      </c>
    </row>
    <row r="2031" spans="1:10" x14ac:dyDescent="0.2">
      <c r="A2031" s="13" t="s">
        <v>147</v>
      </c>
      <c r="B2031" s="272" t="s">
        <v>493</v>
      </c>
      <c r="C2031" s="272" t="str">
        <f>APENs_summary!C1926</f>
        <v>08045</v>
      </c>
      <c r="D2031" s="272" t="str">
        <f>APENs_summary!J1926</f>
        <v>31000304</v>
      </c>
      <c r="E2031" s="272" t="str">
        <f>APENs_summary!K1926</f>
        <v>Glycol Dehydrator</v>
      </c>
      <c r="F2031" s="76">
        <f>APENs_summary!N1926</f>
        <v>0</v>
      </c>
      <c r="G2031" s="76">
        <f>APENs_summary!O1926</f>
        <v>2.1</v>
      </c>
      <c r="H2031" s="76">
        <f>APENs_summary!P1926</f>
        <v>0</v>
      </c>
      <c r="I2031" s="76">
        <f>APENs_summary!Q1926</f>
        <v>0</v>
      </c>
      <c r="J2031" s="76">
        <f>APENs_summary!R1926</f>
        <v>0</v>
      </c>
    </row>
    <row r="2032" spans="1:10" x14ac:dyDescent="0.2">
      <c r="A2032" s="13" t="s">
        <v>147</v>
      </c>
      <c r="B2032" s="272" t="s">
        <v>493</v>
      </c>
      <c r="C2032" s="272" t="str">
        <f>APENs_summary!C1927</f>
        <v>08045</v>
      </c>
      <c r="D2032" s="272" t="str">
        <f>APENs_summary!J1927</f>
        <v>31000304</v>
      </c>
      <c r="E2032" s="272" t="str">
        <f>APENs_summary!K1927</f>
        <v>Glycol Dehydrator</v>
      </c>
      <c r="F2032" s="76">
        <f>APENs_summary!N1927</f>
        <v>0</v>
      </c>
      <c r="G2032" s="76">
        <f>APENs_summary!O1927</f>
        <v>2.355674</v>
      </c>
      <c r="H2032" s="76">
        <f>APENs_summary!P1927</f>
        <v>0</v>
      </c>
      <c r="I2032" s="76">
        <f>APENs_summary!Q1927</f>
        <v>0</v>
      </c>
      <c r="J2032" s="76">
        <f>APENs_summary!R1927</f>
        <v>0</v>
      </c>
    </row>
    <row r="2033" spans="1:10" x14ac:dyDescent="0.2">
      <c r="A2033" s="13" t="s">
        <v>147</v>
      </c>
      <c r="B2033" s="272" t="s">
        <v>493</v>
      </c>
      <c r="C2033" s="272" t="str">
        <f>APENs_summary!C1928</f>
        <v>08045</v>
      </c>
      <c r="D2033" s="272" t="str">
        <f>APENs_summary!J1928</f>
        <v>31000304</v>
      </c>
      <c r="E2033" s="272" t="str">
        <f>APENs_summary!K1928</f>
        <v>Glycol Dehydrator</v>
      </c>
      <c r="F2033" s="76">
        <f>APENs_summary!N1928</f>
        <v>0</v>
      </c>
      <c r="G2033" s="76">
        <f>APENs_summary!O1928</f>
        <v>2.1989920000000001</v>
      </c>
      <c r="H2033" s="76">
        <f>APENs_summary!P1928</f>
        <v>0</v>
      </c>
      <c r="I2033" s="76">
        <f>APENs_summary!Q1928</f>
        <v>0</v>
      </c>
      <c r="J2033" s="76">
        <f>APENs_summary!R1928</f>
        <v>0</v>
      </c>
    </row>
    <row r="2034" spans="1:10" x14ac:dyDescent="0.2">
      <c r="A2034" s="13" t="s">
        <v>147</v>
      </c>
      <c r="B2034" s="272" t="s">
        <v>493</v>
      </c>
      <c r="C2034" s="272" t="str">
        <f>APENs_summary!C1929</f>
        <v>08045</v>
      </c>
      <c r="D2034" s="272" t="str">
        <f>APENs_summary!J1929</f>
        <v>31000304</v>
      </c>
      <c r="E2034" s="272" t="str">
        <f>APENs_summary!K1929</f>
        <v>Glycol Dehydrator</v>
      </c>
      <c r="F2034" s="76">
        <f>APENs_summary!N1929</f>
        <v>0</v>
      </c>
      <c r="G2034" s="76">
        <f>APENs_summary!O1929</f>
        <v>2.0996410000000001</v>
      </c>
      <c r="H2034" s="76">
        <f>APENs_summary!P1929</f>
        <v>0</v>
      </c>
      <c r="I2034" s="76">
        <f>APENs_summary!Q1929</f>
        <v>0</v>
      </c>
      <c r="J2034" s="76">
        <f>APENs_summary!R1929</f>
        <v>0</v>
      </c>
    </row>
    <row r="2035" spans="1:10" x14ac:dyDescent="0.2">
      <c r="A2035" s="13" t="s">
        <v>147</v>
      </c>
      <c r="B2035" s="272" t="s">
        <v>493</v>
      </c>
      <c r="C2035" s="272" t="str">
        <f>APENs_summary!C1930</f>
        <v>08045</v>
      </c>
      <c r="D2035" s="272" t="str">
        <f>APENs_summary!J1930</f>
        <v>31000304</v>
      </c>
      <c r="E2035" s="272" t="str">
        <f>APENs_summary!K1930</f>
        <v>Glycol Dehydrator</v>
      </c>
      <c r="F2035" s="76">
        <f>APENs_summary!N1930</f>
        <v>0</v>
      </c>
      <c r="G2035" s="76">
        <f>APENs_summary!O1930</f>
        <v>1.999952</v>
      </c>
      <c r="H2035" s="76">
        <f>APENs_summary!P1930</f>
        <v>0</v>
      </c>
      <c r="I2035" s="76">
        <f>APENs_summary!Q1930</f>
        <v>0</v>
      </c>
      <c r="J2035" s="76">
        <f>APENs_summary!R1930</f>
        <v>0</v>
      </c>
    </row>
    <row r="2036" spans="1:10" x14ac:dyDescent="0.2">
      <c r="A2036" s="13" t="s">
        <v>147</v>
      </c>
      <c r="B2036" s="272" t="s">
        <v>493</v>
      </c>
      <c r="C2036" s="272" t="str">
        <f>APENs_summary!C1931</f>
        <v>08045</v>
      </c>
      <c r="D2036" s="272" t="str">
        <f>APENs_summary!J1931</f>
        <v>31000304</v>
      </c>
      <c r="E2036" s="272" t="str">
        <f>APENs_summary!K1931</f>
        <v>Glycol Dehydrator</v>
      </c>
      <c r="F2036" s="76">
        <f>APENs_summary!N1931</f>
        <v>0</v>
      </c>
      <c r="G2036" s="76">
        <f>APENs_summary!O1931</f>
        <v>0.105952</v>
      </c>
      <c r="H2036" s="76">
        <f>APENs_summary!P1931</f>
        <v>0</v>
      </c>
      <c r="I2036" s="76">
        <f>APENs_summary!Q1931</f>
        <v>0</v>
      </c>
      <c r="J2036" s="76">
        <f>APENs_summary!R1931</f>
        <v>0</v>
      </c>
    </row>
    <row r="2037" spans="1:10" x14ac:dyDescent="0.2">
      <c r="A2037" s="13" t="s">
        <v>147</v>
      </c>
      <c r="B2037" s="272" t="s">
        <v>493</v>
      </c>
      <c r="C2037" s="272" t="str">
        <f>APENs_summary!C1932</f>
        <v>08045</v>
      </c>
      <c r="D2037" s="272" t="str">
        <f>APENs_summary!J1932</f>
        <v>31000304</v>
      </c>
      <c r="E2037" s="272" t="str">
        <f>APENs_summary!K1932</f>
        <v>Glycol Dehydrator</v>
      </c>
      <c r="F2037" s="76">
        <f>APENs_summary!N1932</f>
        <v>0</v>
      </c>
      <c r="G2037" s="76">
        <f>APENs_summary!O1932</f>
        <v>2.7001580000000001</v>
      </c>
      <c r="H2037" s="76">
        <f>APENs_summary!P1932</f>
        <v>0</v>
      </c>
      <c r="I2037" s="76">
        <f>APENs_summary!Q1932</f>
        <v>0</v>
      </c>
      <c r="J2037" s="76">
        <f>APENs_summary!R1932</f>
        <v>0</v>
      </c>
    </row>
    <row r="2038" spans="1:10" x14ac:dyDescent="0.2">
      <c r="A2038" s="13" t="s">
        <v>147</v>
      </c>
      <c r="B2038" s="272" t="s">
        <v>493</v>
      </c>
      <c r="C2038" s="272" t="str">
        <f>APENs_summary!C1933</f>
        <v>08045</v>
      </c>
      <c r="D2038" s="272" t="str">
        <f>APENs_summary!J1933</f>
        <v>31000301</v>
      </c>
      <c r="E2038" s="272" t="str">
        <f>APENs_summary!K1933</f>
        <v>Glycol Dehydrator</v>
      </c>
      <c r="F2038" s="76">
        <f>APENs_summary!N1933</f>
        <v>0</v>
      </c>
      <c r="G2038" s="76">
        <f>APENs_summary!O1933</f>
        <v>3.7</v>
      </c>
      <c r="H2038" s="76">
        <f>APENs_summary!P1933</f>
        <v>0</v>
      </c>
      <c r="I2038" s="76">
        <f>APENs_summary!Q1933</f>
        <v>0</v>
      </c>
      <c r="J2038" s="76">
        <f>APENs_summary!R1933</f>
        <v>0</v>
      </c>
    </row>
    <row r="2039" spans="1:10" x14ac:dyDescent="0.2">
      <c r="A2039" s="13" t="s">
        <v>147</v>
      </c>
      <c r="B2039" s="272" t="s">
        <v>493</v>
      </c>
      <c r="C2039" s="272" t="str">
        <f>APENs_summary!C1934</f>
        <v>08045</v>
      </c>
      <c r="D2039" s="272" t="str">
        <f>APENs_summary!J1934</f>
        <v>31000299</v>
      </c>
      <c r="E2039" s="272" t="str">
        <f>APENs_summary!K1934</f>
        <v>Natural Gas Production, Other Not Classified</v>
      </c>
      <c r="F2039" s="76">
        <f>APENs_summary!N1934</f>
        <v>0</v>
      </c>
      <c r="G2039" s="76">
        <f>APENs_summary!O1934</f>
        <v>3.3</v>
      </c>
      <c r="H2039" s="76">
        <f>APENs_summary!P1934</f>
        <v>0</v>
      </c>
      <c r="I2039" s="76">
        <f>APENs_summary!Q1934</f>
        <v>0</v>
      </c>
      <c r="J2039" s="76">
        <f>APENs_summary!R1934</f>
        <v>0</v>
      </c>
    </row>
    <row r="2040" spans="1:10" x14ac:dyDescent="0.2">
      <c r="A2040" s="13" t="s">
        <v>147</v>
      </c>
      <c r="B2040" s="272" t="s">
        <v>493</v>
      </c>
      <c r="C2040" s="272" t="str">
        <f>APENs_summary!C1935</f>
        <v>08045</v>
      </c>
      <c r="D2040" s="272" t="str">
        <f>APENs_summary!J1935</f>
        <v>31000299</v>
      </c>
      <c r="E2040" s="272" t="str">
        <f>APENs_summary!K1935</f>
        <v>Natural Gas Production, Other Not Classified</v>
      </c>
      <c r="F2040" s="76">
        <f>APENs_summary!N1935</f>
        <v>0</v>
      </c>
      <c r="G2040" s="76">
        <f>APENs_summary!O1935</f>
        <v>3.3</v>
      </c>
      <c r="H2040" s="76">
        <f>APENs_summary!P1935</f>
        <v>0</v>
      </c>
      <c r="I2040" s="76">
        <f>APENs_summary!Q1935</f>
        <v>0</v>
      </c>
      <c r="J2040" s="76">
        <f>APENs_summary!R1935</f>
        <v>0</v>
      </c>
    </row>
    <row r="2041" spans="1:10" x14ac:dyDescent="0.2">
      <c r="A2041" s="13" t="s">
        <v>147</v>
      </c>
      <c r="B2041" s="272" t="s">
        <v>493</v>
      </c>
      <c r="C2041" s="272" t="str">
        <f>APENs_summary!C1936</f>
        <v>08045</v>
      </c>
      <c r="D2041" s="272" t="str">
        <f>APENs_summary!J1936</f>
        <v>40400311</v>
      </c>
      <c r="E2041" s="272" t="str">
        <f>APENs_summary!K1936</f>
        <v>Condensate Tanks</v>
      </c>
      <c r="F2041" s="76">
        <f>APENs_summary!N1936</f>
        <v>0</v>
      </c>
      <c r="G2041" s="76">
        <f>APENs_summary!O1936</f>
        <v>2.4056780361829988</v>
      </c>
      <c r="H2041" s="76">
        <f>APENs_summary!P1936</f>
        <v>0</v>
      </c>
      <c r="I2041" s="76">
        <f>APENs_summary!Q1936</f>
        <v>0</v>
      </c>
      <c r="J2041" s="76">
        <f>APENs_summary!R1936</f>
        <v>0</v>
      </c>
    </row>
    <row r="2042" spans="1:10" x14ac:dyDescent="0.2">
      <c r="A2042" s="13" t="s">
        <v>147</v>
      </c>
      <c r="B2042" s="272" t="s">
        <v>493</v>
      </c>
      <c r="C2042" s="272" t="str">
        <f>APENs_summary!C1937</f>
        <v>08045</v>
      </c>
      <c r="D2042" s="272" t="str">
        <f>APENs_summary!J1937</f>
        <v>20200254</v>
      </c>
      <c r="E2042" s="272" t="str">
        <f>APENs_summary!K1937</f>
        <v>Compressor Engines</v>
      </c>
      <c r="F2042" s="76">
        <f>APENs_summary!N1937</f>
        <v>0</v>
      </c>
      <c r="G2042" s="76">
        <f>APENs_summary!O1937</f>
        <v>0</v>
      </c>
      <c r="H2042" s="76">
        <f>APENs_summary!P1937</f>
        <v>7.1</v>
      </c>
      <c r="I2042" s="76">
        <f>APENs_summary!Q1937</f>
        <v>0</v>
      </c>
      <c r="J2042" s="76">
        <f>APENs_summary!R1937</f>
        <v>0</v>
      </c>
    </row>
    <row r="2043" spans="1:10" x14ac:dyDescent="0.2">
      <c r="A2043" s="13" t="s">
        <v>147</v>
      </c>
      <c r="B2043" s="272" t="s">
        <v>493</v>
      </c>
      <c r="C2043" s="272" t="str">
        <f>APENs_summary!C1938</f>
        <v>08045</v>
      </c>
      <c r="D2043" s="272" t="str">
        <f>APENs_summary!J1938</f>
        <v>20200254</v>
      </c>
      <c r="E2043" s="272" t="str">
        <f>APENs_summary!K1938</f>
        <v>Compressor Engines</v>
      </c>
      <c r="F2043" s="76">
        <f>APENs_summary!N1938</f>
        <v>19.399999999999999</v>
      </c>
      <c r="G2043" s="76">
        <f>APENs_summary!O1938</f>
        <v>0</v>
      </c>
      <c r="H2043" s="76">
        <f>APENs_summary!P1938</f>
        <v>0</v>
      </c>
      <c r="I2043" s="76">
        <f>APENs_summary!Q1938</f>
        <v>0</v>
      </c>
      <c r="J2043" s="76">
        <f>APENs_summary!R1938</f>
        <v>0</v>
      </c>
    </row>
    <row r="2044" spans="1:10" x14ac:dyDescent="0.2">
      <c r="A2044" s="13" t="s">
        <v>147</v>
      </c>
      <c r="B2044" s="272" t="s">
        <v>493</v>
      </c>
      <c r="C2044" s="272" t="str">
        <f>APENs_summary!C1939</f>
        <v>08045</v>
      </c>
      <c r="D2044" s="272" t="str">
        <f>APENs_summary!J1939</f>
        <v>20200254</v>
      </c>
      <c r="E2044" s="272" t="str">
        <f>APENs_summary!K1939</f>
        <v>Compressor Engines</v>
      </c>
      <c r="F2044" s="76">
        <f>APENs_summary!N1939</f>
        <v>0</v>
      </c>
      <c r="G2044" s="76">
        <f>APENs_summary!O1939</f>
        <v>0</v>
      </c>
      <c r="H2044" s="76">
        <f>APENs_summary!P1939</f>
        <v>0</v>
      </c>
      <c r="I2044" s="76">
        <f>APENs_summary!Q1939</f>
        <v>0</v>
      </c>
      <c r="J2044" s="76">
        <f>APENs_summary!R1939</f>
        <v>0.4</v>
      </c>
    </row>
    <row r="2045" spans="1:10" x14ac:dyDescent="0.2">
      <c r="A2045" s="13" t="s">
        <v>147</v>
      </c>
      <c r="B2045" s="272" t="s">
        <v>493</v>
      </c>
      <c r="C2045" s="272" t="str">
        <f>APENs_summary!C1940</f>
        <v>08045</v>
      </c>
      <c r="D2045" s="272" t="str">
        <f>APENs_summary!J1940</f>
        <v>20200254</v>
      </c>
      <c r="E2045" s="272" t="str">
        <f>APENs_summary!K1940</f>
        <v>Compressor Engines</v>
      </c>
      <c r="F2045" s="76">
        <f>APENs_summary!N1940</f>
        <v>0</v>
      </c>
      <c r="G2045" s="76">
        <f>APENs_summary!O1940</f>
        <v>0</v>
      </c>
      <c r="H2045" s="76">
        <f>APENs_summary!P1940</f>
        <v>0</v>
      </c>
      <c r="I2045" s="76">
        <f>APENs_summary!Q1940</f>
        <v>0</v>
      </c>
      <c r="J2045" s="76">
        <f>APENs_summary!R1940</f>
        <v>0</v>
      </c>
    </row>
    <row r="2046" spans="1:10" x14ac:dyDescent="0.2">
      <c r="A2046" s="13" t="s">
        <v>147</v>
      </c>
      <c r="B2046" s="272" t="s">
        <v>493</v>
      </c>
      <c r="C2046" s="272" t="str">
        <f>APENs_summary!C1941</f>
        <v>08045</v>
      </c>
      <c r="D2046" s="272" t="str">
        <f>APENs_summary!J1941</f>
        <v>20200254</v>
      </c>
      <c r="E2046" s="272" t="str">
        <f>APENs_summary!K1941</f>
        <v>Compressor Engines</v>
      </c>
      <c r="F2046" s="76">
        <f>APENs_summary!N1941</f>
        <v>0</v>
      </c>
      <c r="G2046" s="76">
        <f>APENs_summary!O1941</f>
        <v>0</v>
      </c>
      <c r="H2046" s="76">
        <f>APENs_summary!P1941</f>
        <v>0</v>
      </c>
      <c r="I2046" s="76">
        <f>APENs_summary!Q1941</f>
        <v>1.3395000000000001E-2</v>
      </c>
      <c r="J2046" s="76">
        <f>APENs_summary!R1941</f>
        <v>0</v>
      </c>
    </row>
    <row r="2047" spans="1:10" x14ac:dyDescent="0.2">
      <c r="A2047" s="13" t="s">
        <v>147</v>
      </c>
      <c r="B2047" s="272" t="s">
        <v>493</v>
      </c>
      <c r="C2047" s="272" t="str">
        <f>APENs_summary!C1942</f>
        <v>08045</v>
      </c>
      <c r="D2047" s="272" t="str">
        <f>APENs_summary!J1942</f>
        <v>20200254</v>
      </c>
      <c r="E2047" s="272" t="str">
        <f>APENs_summary!K1942</f>
        <v>Compressor Engines</v>
      </c>
      <c r="F2047" s="76">
        <f>APENs_summary!N1942</f>
        <v>0</v>
      </c>
      <c r="G2047" s="76">
        <f>APENs_summary!O1942</f>
        <v>2.6</v>
      </c>
      <c r="H2047" s="76">
        <f>APENs_summary!P1942</f>
        <v>0</v>
      </c>
      <c r="I2047" s="76">
        <f>APENs_summary!Q1942</f>
        <v>0</v>
      </c>
      <c r="J2047" s="76">
        <f>APENs_summary!R1942</f>
        <v>0</v>
      </c>
    </row>
    <row r="2048" spans="1:10" x14ac:dyDescent="0.2">
      <c r="A2048" s="13" t="s">
        <v>147</v>
      </c>
      <c r="B2048" s="272" t="s">
        <v>493</v>
      </c>
      <c r="C2048" s="272" t="str">
        <f>APENs_summary!C1943</f>
        <v>08045</v>
      </c>
      <c r="D2048" s="272" t="str">
        <f>APENs_summary!J1943</f>
        <v>20200254</v>
      </c>
      <c r="E2048" s="272" t="str">
        <f>APENs_summary!K1943</f>
        <v>Compressor Engines</v>
      </c>
      <c r="F2048" s="76">
        <f>APENs_summary!N1943</f>
        <v>0</v>
      </c>
      <c r="G2048" s="76">
        <f>APENs_summary!O1943</f>
        <v>0</v>
      </c>
      <c r="H2048" s="76">
        <f>APENs_summary!P1943</f>
        <v>7.1</v>
      </c>
      <c r="I2048" s="76">
        <f>APENs_summary!Q1943</f>
        <v>0</v>
      </c>
      <c r="J2048" s="76">
        <f>APENs_summary!R1943</f>
        <v>0</v>
      </c>
    </row>
    <row r="2049" spans="1:10" x14ac:dyDescent="0.2">
      <c r="A2049" s="13" t="s">
        <v>147</v>
      </c>
      <c r="B2049" s="272" t="s">
        <v>493</v>
      </c>
      <c r="C2049" s="272" t="str">
        <f>APENs_summary!C1944</f>
        <v>08045</v>
      </c>
      <c r="D2049" s="272" t="str">
        <f>APENs_summary!J1944</f>
        <v>20200254</v>
      </c>
      <c r="E2049" s="272" t="str">
        <f>APENs_summary!K1944</f>
        <v>Compressor Engines</v>
      </c>
      <c r="F2049" s="76">
        <f>APENs_summary!N1944</f>
        <v>19.399999999999999</v>
      </c>
      <c r="G2049" s="76">
        <f>APENs_summary!O1944</f>
        <v>0</v>
      </c>
      <c r="H2049" s="76">
        <f>APENs_summary!P1944</f>
        <v>0</v>
      </c>
      <c r="I2049" s="76">
        <f>APENs_summary!Q1944</f>
        <v>0</v>
      </c>
      <c r="J2049" s="76">
        <f>APENs_summary!R1944</f>
        <v>0</v>
      </c>
    </row>
    <row r="2050" spans="1:10" x14ac:dyDescent="0.2">
      <c r="A2050" s="13" t="s">
        <v>147</v>
      </c>
      <c r="B2050" s="272" t="s">
        <v>493</v>
      </c>
      <c r="C2050" s="272" t="str">
        <f>APENs_summary!C1945</f>
        <v>08045</v>
      </c>
      <c r="D2050" s="272" t="str">
        <f>APENs_summary!J1945</f>
        <v>20200254</v>
      </c>
      <c r="E2050" s="272" t="str">
        <f>APENs_summary!K1945</f>
        <v>Compressor Engines</v>
      </c>
      <c r="F2050" s="76">
        <f>APENs_summary!N1945</f>
        <v>0</v>
      </c>
      <c r="G2050" s="76">
        <f>APENs_summary!O1945</f>
        <v>0</v>
      </c>
      <c r="H2050" s="76">
        <f>APENs_summary!P1945</f>
        <v>0</v>
      </c>
      <c r="I2050" s="76">
        <f>APENs_summary!Q1945</f>
        <v>0</v>
      </c>
      <c r="J2050" s="76">
        <f>APENs_summary!R1945</f>
        <v>0.4</v>
      </c>
    </row>
    <row r="2051" spans="1:10" x14ac:dyDescent="0.2">
      <c r="A2051" s="13" t="s">
        <v>147</v>
      </c>
      <c r="B2051" s="272" t="s">
        <v>493</v>
      </c>
      <c r="C2051" s="272" t="str">
        <f>APENs_summary!C1946</f>
        <v>08045</v>
      </c>
      <c r="D2051" s="272" t="str">
        <f>APENs_summary!J1946</f>
        <v>20200254</v>
      </c>
      <c r="E2051" s="272" t="str">
        <f>APENs_summary!K1946</f>
        <v>Compressor Engines</v>
      </c>
      <c r="F2051" s="76">
        <f>APENs_summary!N1946</f>
        <v>0</v>
      </c>
      <c r="G2051" s="76">
        <f>APENs_summary!O1946</f>
        <v>0</v>
      </c>
      <c r="H2051" s="76">
        <f>APENs_summary!P1946</f>
        <v>0</v>
      </c>
      <c r="I2051" s="76">
        <f>APENs_summary!Q1946</f>
        <v>0</v>
      </c>
      <c r="J2051" s="76">
        <f>APENs_summary!R1946</f>
        <v>0</v>
      </c>
    </row>
    <row r="2052" spans="1:10" x14ac:dyDescent="0.2">
      <c r="A2052" s="13" t="s">
        <v>147</v>
      </c>
      <c r="B2052" s="272" t="s">
        <v>493</v>
      </c>
      <c r="C2052" s="272" t="str">
        <f>APENs_summary!C1947</f>
        <v>08045</v>
      </c>
      <c r="D2052" s="272" t="str">
        <f>APENs_summary!J1947</f>
        <v>20200254</v>
      </c>
      <c r="E2052" s="272" t="str">
        <f>APENs_summary!K1947</f>
        <v>Compressor Engines</v>
      </c>
      <c r="F2052" s="76">
        <f>APENs_summary!N1947</f>
        <v>0</v>
      </c>
      <c r="G2052" s="76">
        <f>APENs_summary!O1947</f>
        <v>0</v>
      </c>
      <c r="H2052" s="76">
        <f>APENs_summary!P1947</f>
        <v>0</v>
      </c>
      <c r="I2052" s="76">
        <f>APENs_summary!Q1947</f>
        <v>2.6790000000000001E-2</v>
      </c>
      <c r="J2052" s="76">
        <f>APENs_summary!R1947</f>
        <v>0</v>
      </c>
    </row>
    <row r="2053" spans="1:10" x14ac:dyDescent="0.2">
      <c r="A2053" s="13" t="s">
        <v>147</v>
      </c>
      <c r="B2053" s="272" t="s">
        <v>493</v>
      </c>
      <c r="C2053" s="272" t="str">
        <f>APENs_summary!C1948</f>
        <v>08045</v>
      </c>
      <c r="D2053" s="272" t="str">
        <f>APENs_summary!J1948</f>
        <v>20200254</v>
      </c>
      <c r="E2053" s="272" t="str">
        <f>APENs_summary!K1948</f>
        <v>Compressor Engines</v>
      </c>
      <c r="F2053" s="76">
        <f>APENs_summary!N1948</f>
        <v>0</v>
      </c>
      <c r="G2053" s="76">
        <f>APENs_summary!O1948</f>
        <v>2.6</v>
      </c>
      <c r="H2053" s="76">
        <f>APENs_summary!P1948</f>
        <v>0</v>
      </c>
      <c r="I2053" s="76">
        <f>APENs_summary!Q1948</f>
        <v>0</v>
      </c>
      <c r="J2053" s="76">
        <f>APENs_summary!R1948</f>
        <v>0</v>
      </c>
    </row>
    <row r="2054" spans="1:10" x14ac:dyDescent="0.2">
      <c r="A2054" s="13" t="s">
        <v>147</v>
      </c>
      <c r="B2054" s="272" t="s">
        <v>493</v>
      </c>
      <c r="C2054" s="272" t="str">
        <f>APENs_summary!C1949</f>
        <v>08045</v>
      </c>
      <c r="D2054" s="272" t="str">
        <f>APENs_summary!J1949</f>
        <v>20200254</v>
      </c>
      <c r="E2054" s="272" t="str">
        <f>APENs_summary!K1949</f>
        <v>Compressor Engines</v>
      </c>
      <c r="F2054" s="76">
        <f>APENs_summary!N1949</f>
        <v>0</v>
      </c>
      <c r="G2054" s="76">
        <f>APENs_summary!O1949</f>
        <v>0</v>
      </c>
      <c r="H2054" s="76">
        <f>APENs_summary!P1949</f>
        <v>6.7</v>
      </c>
      <c r="I2054" s="76">
        <f>APENs_summary!Q1949</f>
        <v>0</v>
      </c>
      <c r="J2054" s="76">
        <f>APENs_summary!R1949</f>
        <v>0</v>
      </c>
    </row>
    <row r="2055" spans="1:10" x14ac:dyDescent="0.2">
      <c r="A2055" s="13" t="s">
        <v>147</v>
      </c>
      <c r="B2055" s="272" t="s">
        <v>493</v>
      </c>
      <c r="C2055" s="272" t="str">
        <f>APENs_summary!C1950</f>
        <v>08045</v>
      </c>
      <c r="D2055" s="272" t="str">
        <f>APENs_summary!J1950</f>
        <v>20200254</v>
      </c>
      <c r="E2055" s="272" t="str">
        <f>APENs_summary!K1950</f>
        <v>Compressor Engines</v>
      </c>
      <c r="F2055" s="76">
        <f>APENs_summary!N1950</f>
        <v>24.4</v>
      </c>
      <c r="G2055" s="76">
        <f>APENs_summary!O1950</f>
        <v>0</v>
      </c>
      <c r="H2055" s="76">
        <f>APENs_summary!P1950</f>
        <v>0</v>
      </c>
      <c r="I2055" s="76">
        <f>APENs_summary!Q1950</f>
        <v>0</v>
      </c>
      <c r="J2055" s="76">
        <f>APENs_summary!R1950</f>
        <v>0</v>
      </c>
    </row>
    <row r="2056" spans="1:10" x14ac:dyDescent="0.2">
      <c r="A2056" s="13" t="s">
        <v>147</v>
      </c>
      <c r="B2056" s="272" t="s">
        <v>493</v>
      </c>
      <c r="C2056" s="272" t="str">
        <f>APENs_summary!C1951</f>
        <v>08045</v>
      </c>
      <c r="D2056" s="272" t="str">
        <f>APENs_summary!J1951</f>
        <v>20200254</v>
      </c>
      <c r="E2056" s="272" t="str">
        <f>APENs_summary!K1951</f>
        <v>Compressor Engines</v>
      </c>
      <c r="F2056" s="76">
        <f>APENs_summary!N1951</f>
        <v>0</v>
      </c>
      <c r="G2056" s="76">
        <f>APENs_summary!O1951</f>
        <v>0</v>
      </c>
      <c r="H2056" s="76">
        <f>APENs_summary!P1951</f>
        <v>0</v>
      </c>
      <c r="I2056" s="76">
        <f>APENs_summary!Q1951</f>
        <v>0</v>
      </c>
      <c r="J2056" s="76">
        <f>APENs_summary!R1951</f>
        <v>0.26500000000000001</v>
      </c>
    </row>
    <row r="2057" spans="1:10" x14ac:dyDescent="0.2">
      <c r="A2057" s="13" t="s">
        <v>147</v>
      </c>
      <c r="B2057" s="272" t="s">
        <v>493</v>
      </c>
      <c r="C2057" s="272" t="str">
        <f>APENs_summary!C1952</f>
        <v>08045</v>
      </c>
      <c r="D2057" s="272" t="str">
        <f>APENs_summary!J1952</f>
        <v>20200254</v>
      </c>
      <c r="E2057" s="272" t="str">
        <f>APENs_summary!K1952</f>
        <v>Compressor Engines</v>
      </c>
      <c r="F2057" s="76">
        <f>APENs_summary!N1952</f>
        <v>0</v>
      </c>
      <c r="G2057" s="76">
        <f>APENs_summary!O1952</f>
        <v>0</v>
      </c>
      <c r="H2057" s="76">
        <f>APENs_summary!P1952</f>
        <v>0</v>
      </c>
      <c r="I2057" s="76">
        <f>APENs_summary!Q1952</f>
        <v>0</v>
      </c>
      <c r="J2057" s="76">
        <f>APENs_summary!R1952</f>
        <v>0</v>
      </c>
    </row>
    <row r="2058" spans="1:10" x14ac:dyDescent="0.2">
      <c r="A2058" s="13" t="s">
        <v>147</v>
      </c>
      <c r="B2058" s="272" t="s">
        <v>493</v>
      </c>
      <c r="C2058" s="272" t="str">
        <f>APENs_summary!C1953</f>
        <v>08045</v>
      </c>
      <c r="D2058" s="272" t="str">
        <f>APENs_summary!J1953</f>
        <v>20200254</v>
      </c>
      <c r="E2058" s="272" t="str">
        <f>APENs_summary!K1953</f>
        <v>Compressor Engines</v>
      </c>
      <c r="F2058" s="76">
        <f>APENs_summary!N1953</f>
        <v>0</v>
      </c>
      <c r="G2058" s="76">
        <f>APENs_summary!O1953</f>
        <v>0</v>
      </c>
      <c r="H2058" s="76">
        <f>APENs_summary!P1953</f>
        <v>0</v>
      </c>
      <c r="I2058" s="76">
        <f>APENs_summary!Q1953</f>
        <v>1.5900000000000001E-2</v>
      </c>
      <c r="J2058" s="76">
        <f>APENs_summary!R1953</f>
        <v>0</v>
      </c>
    </row>
    <row r="2059" spans="1:10" x14ac:dyDescent="0.2">
      <c r="A2059" s="13" t="s">
        <v>147</v>
      </c>
      <c r="B2059" s="272" t="s">
        <v>493</v>
      </c>
      <c r="C2059" s="272" t="str">
        <f>APENs_summary!C1954</f>
        <v>08045</v>
      </c>
      <c r="D2059" s="272" t="str">
        <f>APENs_summary!J1954</f>
        <v>20200254</v>
      </c>
      <c r="E2059" s="272" t="str">
        <f>APENs_summary!K1954</f>
        <v>Compressor Engines</v>
      </c>
      <c r="F2059" s="76">
        <f>APENs_summary!N1954</f>
        <v>0</v>
      </c>
      <c r="G2059" s="76">
        <f>APENs_summary!O1954</f>
        <v>2.4</v>
      </c>
      <c r="H2059" s="76">
        <f>APENs_summary!P1954</f>
        <v>0</v>
      </c>
      <c r="I2059" s="76">
        <f>APENs_summary!Q1954</f>
        <v>0</v>
      </c>
      <c r="J2059" s="76">
        <f>APENs_summary!R1954</f>
        <v>0</v>
      </c>
    </row>
    <row r="2060" spans="1:10" x14ac:dyDescent="0.2">
      <c r="A2060" s="13" t="s">
        <v>147</v>
      </c>
      <c r="B2060" s="272" t="s">
        <v>493</v>
      </c>
      <c r="C2060" s="272" t="str">
        <f>APENs_summary!C1955</f>
        <v>08045</v>
      </c>
      <c r="D2060" s="272" t="str">
        <f>APENs_summary!J1955</f>
        <v>31000301</v>
      </c>
      <c r="E2060" s="272" t="str">
        <f>APENs_summary!K1955</f>
        <v>Glycol Dehydrator</v>
      </c>
      <c r="F2060" s="76">
        <f>APENs_summary!N1955</f>
        <v>0</v>
      </c>
      <c r="G2060" s="76">
        <f>APENs_summary!O1955</f>
        <v>0.42</v>
      </c>
      <c r="H2060" s="76">
        <f>APENs_summary!P1955</f>
        <v>0</v>
      </c>
      <c r="I2060" s="76">
        <f>APENs_summary!Q1955</f>
        <v>0</v>
      </c>
      <c r="J2060" s="76">
        <f>APENs_summary!R1955</f>
        <v>0</v>
      </c>
    </row>
    <row r="2061" spans="1:10" x14ac:dyDescent="0.2">
      <c r="A2061" s="13" t="s">
        <v>147</v>
      </c>
      <c r="B2061" s="272" t="s">
        <v>493</v>
      </c>
      <c r="C2061" s="272" t="str">
        <f>APENs_summary!C1956</f>
        <v>08045</v>
      </c>
      <c r="D2061" s="272" t="str">
        <f>APENs_summary!J1956</f>
        <v>31088801</v>
      </c>
      <c r="E2061" s="272" t="str">
        <f>APENs_summary!K1956</f>
        <v>Permitted Fugitives</v>
      </c>
      <c r="F2061" s="76">
        <f>APENs_summary!N1956</f>
        <v>0</v>
      </c>
      <c r="G2061" s="76">
        <f>APENs_summary!O1956</f>
        <v>4.66</v>
      </c>
      <c r="H2061" s="76">
        <f>APENs_summary!P1956</f>
        <v>0</v>
      </c>
      <c r="I2061" s="76">
        <f>APENs_summary!Q1956</f>
        <v>0</v>
      </c>
      <c r="J2061" s="76">
        <f>APENs_summary!R1956</f>
        <v>0</v>
      </c>
    </row>
    <row r="2062" spans="1:10" x14ac:dyDescent="0.2">
      <c r="A2062" s="13" t="s">
        <v>147</v>
      </c>
      <c r="B2062" s="272" t="s">
        <v>493</v>
      </c>
      <c r="C2062" s="272" t="str">
        <f>APENs_summary!C1957</f>
        <v>08045</v>
      </c>
      <c r="D2062" s="272" t="str">
        <f>APENs_summary!J1957</f>
        <v>40400311</v>
      </c>
      <c r="E2062" s="272" t="str">
        <f>APENs_summary!K1957</f>
        <v>Condensate Tanks</v>
      </c>
      <c r="F2062" s="76">
        <f>APENs_summary!N1957</f>
        <v>0</v>
      </c>
      <c r="G2062" s="76">
        <f>APENs_summary!O1957</f>
        <v>0.21869800328936351</v>
      </c>
      <c r="H2062" s="76">
        <f>APENs_summary!P1957</f>
        <v>0</v>
      </c>
      <c r="I2062" s="76">
        <f>APENs_summary!Q1957</f>
        <v>0</v>
      </c>
      <c r="J2062" s="76">
        <f>APENs_summary!R1957</f>
        <v>0</v>
      </c>
    </row>
    <row r="2063" spans="1:10" x14ac:dyDescent="0.2">
      <c r="A2063" s="13" t="s">
        <v>147</v>
      </c>
      <c r="B2063" s="272" t="s">
        <v>493</v>
      </c>
      <c r="C2063" s="272" t="str">
        <f>APENs_summary!C1958</f>
        <v>08045</v>
      </c>
      <c r="D2063" s="272" t="str">
        <f>APENs_summary!J1958</f>
        <v>20200202</v>
      </c>
      <c r="E2063" s="272" t="str">
        <f>APENs_summary!K1958</f>
        <v>Compressor Engines</v>
      </c>
      <c r="F2063" s="76">
        <f>APENs_summary!N1958</f>
        <v>0</v>
      </c>
      <c r="G2063" s="76">
        <f>APENs_summary!O1958</f>
        <v>0</v>
      </c>
      <c r="H2063" s="76">
        <f>APENs_summary!P1958</f>
        <v>3.48</v>
      </c>
      <c r="I2063" s="76">
        <f>APENs_summary!Q1958</f>
        <v>0</v>
      </c>
      <c r="J2063" s="76">
        <f>APENs_summary!R1958</f>
        <v>0</v>
      </c>
    </row>
    <row r="2064" spans="1:10" x14ac:dyDescent="0.2">
      <c r="A2064" s="13" t="s">
        <v>147</v>
      </c>
      <c r="B2064" s="272" t="s">
        <v>493</v>
      </c>
      <c r="C2064" s="272" t="str">
        <f>APENs_summary!C1959</f>
        <v>08045</v>
      </c>
      <c r="D2064" s="272" t="str">
        <f>APENs_summary!J1959</f>
        <v>20200202</v>
      </c>
      <c r="E2064" s="272" t="str">
        <f>APENs_summary!K1959</f>
        <v>Compressor Engines</v>
      </c>
      <c r="F2064" s="76">
        <f>APENs_summary!N1959</f>
        <v>6.95</v>
      </c>
      <c r="G2064" s="76">
        <f>APENs_summary!O1959</f>
        <v>0</v>
      </c>
      <c r="H2064" s="76">
        <f>APENs_summary!P1959</f>
        <v>0</v>
      </c>
      <c r="I2064" s="76">
        <f>APENs_summary!Q1959</f>
        <v>0</v>
      </c>
      <c r="J2064" s="76">
        <f>APENs_summary!R1959</f>
        <v>0</v>
      </c>
    </row>
    <row r="2065" spans="1:10" x14ac:dyDescent="0.2">
      <c r="A2065" s="13" t="s">
        <v>147</v>
      </c>
      <c r="B2065" s="272" t="s">
        <v>493</v>
      </c>
      <c r="C2065" s="272" t="str">
        <f>APENs_summary!C1960</f>
        <v>08045</v>
      </c>
      <c r="D2065" s="272" t="str">
        <f>APENs_summary!J1960</f>
        <v>20200202</v>
      </c>
      <c r="E2065" s="272" t="str">
        <f>APENs_summary!K1960</f>
        <v>Compressor Engines</v>
      </c>
      <c r="F2065" s="76">
        <f>APENs_summary!N1960</f>
        <v>0</v>
      </c>
      <c r="G2065" s="76">
        <f>APENs_summary!O1960</f>
        <v>0</v>
      </c>
      <c r="H2065" s="76">
        <f>APENs_summary!P1960</f>
        <v>0</v>
      </c>
      <c r="I2065" s="76">
        <f>APENs_summary!Q1960</f>
        <v>0</v>
      </c>
      <c r="J2065" s="76">
        <f>APENs_summary!R1960</f>
        <v>0.59</v>
      </c>
    </row>
    <row r="2066" spans="1:10" x14ac:dyDescent="0.2">
      <c r="A2066" s="13" t="s">
        <v>147</v>
      </c>
      <c r="B2066" s="272" t="s">
        <v>493</v>
      </c>
      <c r="C2066" s="272" t="str">
        <f>APENs_summary!C1961</f>
        <v>08045</v>
      </c>
      <c r="D2066" s="272" t="str">
        <f>APENs_summary!J1961</f>
        <v>20200202</v>
      </c>
      <c r="E2066" s="272" t="str">
        <f>APENs_summary!K1961</f>
        <v>Compressor Engines</v>
      </c>
      <c r="F2066" s="76">
        <f>APENs_summary!N1961</f>
        <v>0</v>
      </c>
      <c r="G2066" s="76">
        <f>APENs_summary!O1961</f>
        <v>0</v>
      </c>
      <c r="H2066" s="76">
        <f>APENs_summary!P1961</f>
        <v>0</v>
      </c>
      <c r="I2066" s="76">
        <f>APENs_summary!Q1961</f>
        <v>0</v>
      </c>
      <c r="J2066" s="76">
        <f>APENs_summary!R1961</f>
        <v>0</v>
      </c>
    </row>
    <row r="2067" spans="1:10" x14ac:dyDescent="0.2">
      <c r="A2067" s="13" t="s">
        <v>147</v>
      </c>
      <c r="B2067" s="272" t="s">
        <v>493</v>
      </c>
      <c r="C2067" s="272" t="str">
        <f>APENs_summary!C1962</f>
        <v>08045</v>
      </c>
      <c r="D2067" s="272" t="str">
        <f>APENs_summary!J1962</f>
        <v>20200202</v>
      </c>
      <c r="E2067" s="272" t="str">
        <f>APENs_summary!K1962</f>
        <v>Compressor Engines</v>
      </c>
      <c r="F2067" s="76">
        <f>APENs_summary!N1962</f>
        <v>0</v>
      </c>
      <c r="G2067" s="76">
        <f>APENs_summary!O1962</f>
        <v>0</v>
      </c>
      <c r="H2067" s="76">
        <f>APENs_summary!P1962</f>
        <v>0</v>
      </c>
      <c r="I2067" s="76">
        <f>APENs_summary!Q1962</f>
        <v>0.01</v>
      </c>
      <c r="J2067" s="76">
        <f>APENs_summary!R1962</f>
        <v>0</v>
      </c>
    </row>
    <row r="2068" spans="1:10" x14ac:dyDescent="0.2">
      <c r="A2068" s="13" t="s">
        <v>147</v>
      </c>
      <c r="B2068" s="272" t="s">
        <v>493</v>
      </c>
      <c r="C2068" s="272" t="str">
        <f>APENs_summary!C1963</f>
        <v>08045</v>
      </c>
      <c r="D2068" s="272" t="str">
        <f>APENs_summary!J1963</f>
        <v>20200202</v>
      </c>
      <c r="E2068" s="272" t="str">
        <f>APENs_summary!K1963</f>
        <v>Compressor Engines</v>
      </c>
      <c r="F2068" s="76">
        <f>APENs_summary!N1963</f>
        <v>0</v>
      </c>
      <c r="G2068" s="76">
        <f>APENs_summary!O1963</f>
        <v>2.5299999999999998</v>
      </c>
      <c r="H2068" s="76">
        <f>APENs_summary!P1963</f>
        <v>0</v>
      </c>
      <c r="I2068" s="76">
        <f>APENs_summary!Q1963</f>
        <v>0</v>
      </c>
      <c r="J2068" s="76">
        <f>APENs_summary!R1963</f>
        <v>0</v>
      </c>
    </row>
    <row r="2069" spans="1:10" x14ac:dyDescent="0.2">
      <c r="A2069" s="13" t="s">
        <v>147</v>
      </c>
      <c r="B2069" s="272" t="s">
        <v>493</v>
      </c>
      <c r="C2069" s="272" t="str">
        <f>APENs_summary!C1964</f>
        <v>08045</v>
      </c>
      <c r="D2069" s="272" t="str">
        <f>APENs_summary!J1964</f>
        <v>20200202</v>
      </c>
      <c r="E2069" s="272" t="str">
        <f>APENs_summary!K1964</f>
        <v>Compressor Engines</v>
      </c>
      <c r="F2069" s="76">
        <f>APENs_summary!N1964</f>
        <v>0</v>
      </c>
      <c r="G2069" s="76">
        <f>APENs_summary!O1964</f>
        <v>0</v>
      </c>
      <c r="H2069" s="76">
        <f>APENs_summary!P1964</f>
        <v>20.95</v>
      </c>
      <c r="I2069" s="76">
        <f>APENs_summary!Q1964</f>
        <v>0</v>
      </c>
      <c r="J2069" s="76">
        <f>APENs_summary!R1964</f>
        <v>0</v>
      </c>
    </row>
    <row r="2070" spans="1:10" x14ac:dyDescent="0.2">
      <c r="A2070" s="13" t="s">
        <v>147</v>
      </c>
      <c r="B2070" s="272" t="s">
        <v>493</v>
      </c>
      <c r="C2070" s="272" t="str">
        <f>APENs_summary!C1965</f>
        <v>08045</v>
      </c>
      <c r="D2070" s="272" t="str">
        <f>APENs_summary!J1965</f>
        <v>20200202</v>
      </c>
      <c r="E2070" s="272" t="str">
        <f>APENs_summary!K1965</f>
        <v>Compressor Engines</v>
      </c>
      <c r="F2070" s="76">
        <f>APENs_summary!N1965</f>
        <v>20.95</v>
      </c>
      <c r="G2070" s="76">
        <f>APENs_summary!O1965</f>
        <v>0</v>
      </c>
      <c r="H2070" s="76">
        <f>APENs_summary!P1965</f>
        <v>0</v>
      </c>
      <c r="I2070" s="76">
        <f>APENs_summary!Q1965</f>
        <v>0</v>
      </c>
      <c r="J2070" s="76">
        <f>APENs_summary!R1965</f>
        <v>0</v>
      </c>
    </row>
    <row r="2071" spans="1:10" x14ac:dyDescent="0.2">
      <c r="A2071" s="13" t="s">
        <v>147</v>
      </c>
      <c r="B2071" s="272" t="s">
        <v>493</v>
      </c>
      <c r="C2071" s="272" t="str">
        <f>APENs_summary!C1966</f>
        <v>08045</v>
      </c>
      <c r="D2071" s="272" t="str">
        <f>APENs_summary!J1966</f>
        <v>20200202</v>
      </c>
      <c r="E2071" s="272" t="str">
        <f>APENs_summary!K1966</f>
        <v>Compressor Engines</v>
      </c>
      <c r="F2071" s="76">
        <f>APENs_summary!N1966</f>
        <v>0</v>
      </c>
      <c r="G2071" s="76">
        <f>APENs_summary!O1966</f>
        <v>0</v>
      </c>
      <c r="H2071" s="76">
        <f>APENs_summary!P1966</f>
        <v>0</v>
      </c>
      <c r="I2071" s="76">
        <f>APENs_summary!Q1966</f>
        <v>0</v>
      </c>
      <c r="J2071" s="76">
        <f>APENs_summary!R1966</f>
        <v>0.36</v>
      </c>
    </row>
    <row r="2072" spans="1:10" x14ac:dyDescent="0.2">
      <c r="A2072" s="13" t="s">
        <v>147</v>
      </c>
      <c r="B2072" s="272" t="s">
        <v>493</v>
      </c>
      <c r="C2072" s="272" t="str">
        <f>APENs_summary!C1967</f>
        <v>08045</v>
      </c>
      <c r="D2072" s="272" t="str">
        <f>APENs_summary!J1967</f>
        <v>20200202</v>
      </c>
      <c r="E2072" s="272" t="str">
        <f>APENs_summary!K1967</f>
        <v>Compressor Engines</v>
      </c>
      <c r="F2072" s="76">
        <f>APENs_summary!N1967</f>
        <v>0</v>
      </c>
      <c r="G2072" s="76">
        <f>APENs_summary!O1967</f>
        <v>0</v>
      </c>
      <c r="H2072" s="76">
        <f>APENs_summary!P1967</f>
        <v>0</v>
      </c>
      <c r="I2072" s="76">
        <f>APENs_summary!Q1967</f>
        <v>0</v>
      </c>
      <c r="J2072" s="76">
        <f>APENs_summary!R1967</f>
        <v>0</v>
      </c>
    </row>
    <row r="2073" spans="1:10" x14ac:dyDescent="0.2">
      <c r="A2073" s="13" t="s">
        <v>147</v>
      </c>
      <c r="B2073" s="272" t="s">
        <v>493</v>
      </c>
      <c r="C2073" s="272" t="str">
        <f>APENs_summary!C1968</f>
        <v>08045</v>
      </c>
      <c r="D2073" s="272" t="str">
        <f>APENs_summary!J1968</f>
        <v>20200202</v>
      </c>
      <c r="E2073" s="272" t="str">
        <f>APENs_summary!K1968</f>
        <v>Compressor Engines</v>
      </c>
      <c r="F2073" s="76">
        <f>APENs_summary!N1968</f>
        <v>0</v>
      </c>
      <c r="G2073" s="76">
        <f>APENs_summary!O1968</f>
        <v>0</v>
      </c>
      <c r="H2073" s="76">
        <f>APENs_summary!P1968</f>
        <v>0</v>
      </c>
      <c r="I2073" s="76">
        <f>APENs_summary!Q1968</f>
        <v>0.02</v>
      </c>
      <c r="J2073" s="76">
        <f>APENs_summary!R1968</f>
        <v>0</v>
      </c>
    </row>
    <row r="2074" spans="1:10" x14ac:dyDescent="0.2">
      <c r="A2074" s="13" t="s">
        <v>147</v>
      </c>
      <c r="B2074" s="272" t="s">
        <v>493</v>
      </c>
      <c r="C2074" s="272" t="str">
        <f>APENs_summary!C1969</f>
        <v>08045</v>
      </c>
      <c r="D2074" s="272" t="str">
        <f>APENs_summary!J1969</f>
        <v>20200202</v>
      </c>
      <c r="E2074" s="272" t="str">
        <f>APENs_summary!K1969</f>
        <v>Compressor Engines</v>
      </c>
      <c r="F2074" s="76">
        <f>APENs_summary!N1969</f>
        <v>0</v>
      </c>
      <c r="G2074" s="76">
        <f>APENs_summary!O1969</f>
        <v>5.24</v>
      </c>
      <c r="H2074" s="76">
        <f>APENs_summary!P1969</f>
        <v>0</v>
      </c>
      <c r="I2074" s="76">
        <f>APENs_summary!Q1969</f>
        <v>0</v>
      </c>
      <c r="J2074" s="76">
        <f>APENs_summary!R1969</f>
        <v>0</v>
      </c>
    </row>
    <row r="2075" spans="1:10" x14ac:dyDescent="0.2">
      <c r="A2075" s="13" t="s">
        <v>147</v>
      </c>
      <c r="B2075" s="272" t="s">
        <v>493</v>
      </c>
      <c r="C2075" s="272" t="str">
        <f>APENs_summary!C1970</f>
        <v>08045</v>
      </c>
      <c r="D2075" s="272" t="str">
        <f>APENs_summary!J1970</f>
        <v>20200202</v>
      </c>
      <c r="E2075" s="272" t="str">
        <f>APENs_summary!K1970</f>
        <v>Compressor Engines</v>
      </c>
      <c r="F2075" s="76">
        <f>APENs_summary!N1970</f>
        <v>0</v>
      </c>
      <c r="G2075" s="76">
        <f>APENs_summary!O1970</f>
        <v>0</v>
      </c>
      <c r="H2075" s="76">
        <f>APENs_summary!P1970</f>
        <v>20.95</v>
      </c>
      <c r="I2075" s="76">
        <f>APENs_summary!Q1970</f>
        <v>0</v>
      </c>
      <c r="J2075" s="76">
        <f>APENs_summary!R1970</f>
        <v>0</v>
      </c>
    </row>
    <row r="2076" spans="1:10" x14ac:dyDescent="0.2">
      <c r="A2076" s="13" t="s">
        <v>147</v>
      </c>
      <c r="B2076" s="272" t="s">
        <v>493</v>
      </c>
      <c r="C2076" s="272" t="str">
        <f>APENs_summary!C1971</f>
        <v>08045</v>
      </c>
      <c r="D2076" s="272" t="str">
        <f>APENs_summary!J1971</f>
        <v>20200202</v>
      </c>
      <c r="E2076" s="272" t="str">
        <f>APENs_summary!K1971</f>
        <v>Compressor Engines</v>
      </c>
      <c r="F2076" s="76">
        <f>APENs_summary!N1971</f>
        <v>20.95</v>
      </c>
      <c r="G2076" s="76">
        <f>APENs_summary!O1971</f>
        <v>0</v>
      </c>
      <c r="H2076" s="76">
        <f>APENs_summary!P1971</f>
        <v>0</v>
      </c>
      <c r="I2076" s="76">
        <f>APENs_summary!Q1971</f>
        <v>0</v>
      </c>
      <c r="J2076" s="76">
        <f>APENs_summary!R1971</f>
        <v>0</v>
      </c>
    </row>
    <row r="2077" spans="1:10" x14ac:dyDescent="0.2">
      <c r="A2077" s="13" t="s">
        <v>147</v>
      </c>
      <c r="B2077" s="272" t="s">
        <v>493</v>
      </c>
      <c r="C2077" s="272" t="str">
        <f>APENs_summary!C1972</f>
        <v>08045</v>
      </c>
      <c r="D2077" s="272" t="str">
        <f>APENs_summary!J1972</f>
        <v>20200202</v>
      </c>
      <c r="E2077" s="272" t="str">
        <f>APENs_summary!K1972</f>
        <v>Compressor Engines</v>
      </c>
      <c r="F2077" s="76">
        <f>APENs_summary!N1972</f>
        <v>0</v>
      </c>
      <c r="G2077" s="76">
        <f>APENs_summary!O1972</f>
        <v>0</v>
      </c>
      <c r="H2077" s="76">
        <f>APENs_summary!P1972</f>
        <v>0</v>
      </c>
      <c r="I2077" s="76">
        <f>APENs_summary!Q1972</f>
        <v>0</v>
      </c>
      <c r="J2077" s="76">
        <f>APENs_summary!R1972</f>
        <v>0.36</v>
      </c>
    </row>
    <row r="2078" spans="1:10" x14ac:dyDescent="0.2">
      <c r="A2078" s="13" t="s">
        <v>147</v>
      </c>
      <c r="B2078" s="272" t="s">
        <v>493</v>
      </c>
      <c r="C2078" s="272" t="str">
        <f>APENs_summary!C1973</f>
        <v>08045</v>
      </c>
      <c r="D2078" s="272" t="str">
        <f>APENs_summary!J1973</f>
        <v>20200202</v>
      </c>
      <c r="E2078" s="272" t="str">
        <f>APENs_summary!K1973</f>
        <v>Compressor Engines</v>
      </c>
      <c r="F2078" s="76">
        <f>APENs_summary!N1973</f>
        <v>0</v>
      </c>
      <c r="G2078" s="76">
        <f>APENs_summary!O1973</f>
        <v>0</v>
      </c>
      <c r="H2078" s="76">
        <f>APENs_summary!P1973</f>
        <v>0</v>
      </c>
      <c r="I2078" s="76">
        <f>APENs_summary!Q1973</f>
        <v>0</v>
      </c>
      <c r="J2078" s="76">
        <f>APENs_summary!R1973</f>
        <v>0</v>
      </c>
    </row>
    <row r="2079" spans="1:10" x14ac:dyDescent="0.2">
      <c r="A2079" s="13" t="s">
        <v>147</v>
      </c>
      <c r="B2079" s="272" t="s">
        <v>493</v>
      </c>
      <c r="C2079" s="272" t="str">
        <f>APENs_summary!C1974</f>
        <v>08045</v>
      </c>
      <c r="D2079" s="272" t="str">
        <f>APENs_summary!J1974</f>
        <v>20200202</v>
      </c>
      <c r="E2079" s="272" t="str">
        <f>APENs_summary!K1974</f>
        <v>Compressor Engines</v>
      </c>
      <c r="F2079" s="76">
        <f>APENs_summary!N1974</f>
        <v>0</v>
      </c>
      <c r="G2079" s="76">
        <f>APENs_summary!O1974</f>
        <v>0</v>
      </c>
      <c r="H2079" s="76">
        <f>APENs_summary!P1974</f>
        <v>0</v>
      </c>
      <c r="I2079" s="76">
        <f>APENs_summary!Q1974</f>
        <v>0.02</v>
      </c>
      <c r="J2079" s="76">
        <f>APENs_summary!R1974</f>
        <v>0</v>
      </c>
    </row>
    <row r="2080" spans="1:10" x14ac:dyDescent="0.2">
      <c r="A2080" s="13" t="s">
        <v>147</v>
      </c>
      <c r="B2080" s="272" t="s">
        <v>493</v>
      </c>
      <c r="C2080" s="272" t="str">
        <f>APENs_summary!C1975</f>
        <v>08045</v>
      </c>
      <c r="D2080" s="272" t="str">
        <f>APENs_summary!J1975</f>
        <v>20200202</v>
      </c>
      <c r="E2080" s="272" t="str">
        <f>APENs_summary!K1975</f>
        <v>Compressor Engines</v>
      </c>
      <c r="F2080" s="76">
        <f>APENs_summary!N1975</f>
        <v>0</v>
      </c>
      <c r="G2080" s="76">
        <f>APENs_summary!O1975</f>
        <v>5.24</v>
      </c>
      <c r="H2080" s="76">
        <f>APENs_summary!P1975</f>
        <v>0</v>
      </c>
      <c r="I2080" s="76">
        <f>APENs_summary!Q1975</f>
        <v>0</v>
      </c>
      <c r="J2080" s="76">
        <f>APENs_summary!R1975</f>
        <v>0</v>
      </c>
    </row>
    <row r="2081" spans="1:10" x14ac:dyDescent="0.2">
      <c r="A2081" s="13" t="s">
        <v>147</v>
      </c>
      <c r="B2081" s="272" t="s">
        <v>493</v>
      </c>
      <c r="C2081" s="272" t="str">
        <f>APENs_summary!C1976</f>
        <v>08045</v>
      </c>
      <c r="D2081" s="272" t="str">
        <f>APENs_summary!J1976</f>
        <v>20200202</v>
      </c>
      <c r="E2081" s="272" t="str">
        <f>APENs_summary!K1976</f>
        <v>Compressor Engines</v>
      </c>
      <c r="F2081" s="76">
        <f>APENs_summary!N1976</f>
        <v>0</v>
      </c>
      <c r="G2081" s="76">
        <f>APENs_summary!O1976</f>
        <v>0</v>
      </c>
      <c r="H2081" s="76">
        <f>APENs_summary!P1976</f>
        <v>20.95</v>
      </c>
      <c r="I2081" s="76">
        <f>APENs_summary!Q1976</f>
        <v>0</v>
      </c>
      <c r="J2081" s="76">
        <f>APENs_summary!R1976</f>
        <v>0</v>
      </c>
    </row>
    <row r="2082" spans="1:10" x14ac:dyDescent="0.2">
      <c r="A2082" s="13" t="s">
        <v>147</v>
      </c>
      <c r="B2082" s="272" t="s">
        <v>493</v>
      </c>
      <c r="C2082" s="272" t="str">
        <f>APENs_summary!C1977</f>
        <v>08045</v>
      </c>
      <c r="D2082" s="272" t="str">
        <f>APENs_summary!J1977</f>
        <v>20200202</v>
      </c>
      <c r="E2082" s="272" t="str">
        <f>APENs_summary!K1977</f>
        <v>Compressor Engines</v>
      </c>
      <c r="F2082" s="76">
        <f>APENs_summary!N1977</f>
        <v>20.95</v>
      </c>
      <c r="G2082" s="76">
        <f>APENs_summary!O1977</f>
        <v>0</v>
      </c>
      <c r="H2082" s="76">
        <f>APENs_summary!P1977</f>
        <v>0</v>
      </c>
      <c r="I2082" s="76">
        <f>APENs_summary!Q1977</f>
        <v>0</v>
      </c>
      <c r="J2082" s="76">
        <f>APENs_summary!R1977</f>
        <v>0</v>
      </c>
    </row>
    <row r="2083" spans="1:10" x14ac:dyDescent="0.2">
      <c r="A2083" s="13" t="s">
        <v>147</v>
      </c>
      <c r="B2083" s="272" t="s">
        <v>493</v>
      </c>
      <c r="C2083" s="272" t="str">
        <f>APENs_summary!C1978</f>
        <v>08045</v>
      </c>
      <c r="D2083" s="272" t="str">
        <f>APENs_summary!J1978</f>
        <v>20200202</v>
      </c>
      <c r="E2083" s="272" t="str">
        <f>APENs_summary!K1978</f>
        <v>Compressor Engines</v>
      </c>
      <c r="F2083" s="76">
        <f>APENs_summary!N1978</f>
        <v>0</v>
      </c>
      <c r="G2083" s="76">
        <f>APENs_summary!O1978</f>
        <v>0</v>
      </c>
      <c r="H2083" s="76">
        <f>APENs_summary!P1978</f>
        <v>0</v>
      </c>
      <c r="I2083" s="76">
        <f>APENs_summary!Q1978</f>
        <v>0</v>
      </c>
      <c r="J2083" s="76">
        <f>APENs_summary!R1978</f>
        <v>0.36</v>
      </c>
    </row>
    <row r="2084" spans="1:10" x14ac:dyDescent="0.2">
      <c r="A2084" s="13" t="s">
        <v>147</v>
      </c>
      <c r="B2084" s="272" t="s">
        <v>493</v>
      </c>
      <c r="C2084" s="272" t="str">
        <f>APENs_summary!C1979</f>
        <v>08045</v>
      </c>
      <c r="D2084" s="272" t="str">
        <f>APENs_summary!J1979</f>
        <v>20200202</v>
      </c>
      <c r="E2084" s="272" t="str">
        <f>APENs_summary!K1979</f>
        <v>Compressor Engines</v>
      </c>
      <c r="F2084" s="76">
        <f>APENs_summary!N1979</f>
        <v>0</v>
      </c>
      <c r="G2084" s="76">
        <f>APENs_summary!O1979</f>
        <v>0</v>
      </c>
      <c r="H2084" s="76">
        <f>APENs_summary!P1979</f>
        <v>0</v>
      </c>
      <c r="I2084" s="76">
        <f>APENs_summary!Q1979</f>
        <v>0</v>
      </c>
      <c r="J2084" s="76">
        <f>APENs_summary!R1979</f>
        <v>0</v>
      </c>
    </row>
    <row r="2085" spans="1:10" x14ac:dyDescent="0.2">
      <c r="A2085" s="13" t="s">
        <v>147</v>
      </c>
      <c r="B2085" s="272" t="s">
        <v>493</v>
      </c>
      <c r="C2085" s="272" t="str">
        <f>APENs_summary!C1980</f>
        <v>08045</v>
      </c>
      <c r="D2085" s="272" t="str">
        <f>APENs_summary!J1980</f>
        <v>20200202</v>
      </c>
      <c r="E2085" s="272" t="str">
        <f>APENs_summary!K1980</f>
        <v>Compressor Engines</v>
      </c>
      <c r="F2085" s="76">
        <f>APENs_summary!N1980</f>
        <v>0</v>
      </c>
      <c r="G2085" s="76">
        <f>APENs_summary!O1980</f>
        <v>0</v>
      </c>
      <c r="H2085" s="76">
        <f>APENs_summary!P1980</f>
        <v>0</v>
      </c>
      <c r="I2085" s="76">
        <f>APENs_summary!Q1980</f>
        <v>0.02</v>
      </c>
      <c r="J2085" s="76">
        <f>APENs_summary!R1980</f>
        <v>0</v>
      </c>
    </row>
    <row r="2086" spans="1:10" x14ac:dyDescent="0.2">
      <c r="A2086" s="13" t="s">
        <v>147</v>
      </c>
      <c r="B2086" s="272" t="s">
        <v>493</v>
      </c>
      <c r="C2086" s="272" t="str">
        <f>APENs_summary!C1981</f>
        <v>08045</v>
      </c>
      <c r="D2086" s="272" t="str">
        <f>APENs_summary!J1981</f>
        <v>20200202</v>
      </c>
      <c r="E2086" s="272" t="str">
        <f>APENs_summary!K1981</f>
        <v>Compressor Engines</v>
      </c>
      <c r="F2086" s="76">
        <f>APENs_summary!N1981</f>
        <v>0</v>
      </c>
      <c r="G2086" s="76">
        <f>APENs_summary!O1981</f>
        <v>5.24</v>
      </c>
      <c r="H2086" s="76">
        <f>APENs_summary!P1981</f>
        <v>0</v>
      </c>
      <c r="I2086" s="76">
        <f>APENs_summary!Q1981</f>
        <v>0</v>
      </c>
      <c r="J2086" s="76">
        <f>APENs_summary!R1981</f>
        <v>0</v>
      </c>
    </row>
    <row r="2087" spans="1:10" x14ac:dyDescent="0.2">
      <c r="A2087" s="13" t="s">
        <v>147</v>
      </c>
      <c r="B2087" s="272" t="s">
        <v>493</v>
      </c>
      <c r="C2087" s="272" t="str">
        <f>APENs_summary!C1982</f>
        <v>08045</v>
      </c>
      <c r="D2087" s="272" t="str">
        <f>APENs_summary!J1982</f>
        <v>31000207</v>
      </c>
      <c r="E2087" s="272" t="str">
        <f>APENs_summary!K1982</f>
        <v>Permitted Fugitives</v>
      </c>
      <c r="F2087" s="76">
        <f>APENs_summary!N1982</f>
        <v>0</v>
      </c>
      <c r="G2087" s="76">
        <f>APENs_summary!O1982</f>
        <v>2.93</v>
      </c>
      <c r="H2087" s="76">
        <f>APENs_summary!P1982</f>
        <v>0</v>
      </c>
      <c r="I2087" s="76">
        <f>APENs_summary!Q1982</f>
        <v>0</v>
      </c>
      <c r="J2087" s="76">
        <f>APENs_summary!R1982</f>
        <v>0</v>
      </c>
    </row>
    <row r="2088" spans="1:10" x14ac:dyDescent="0.2">
      <c r="A2088" s="13" t="s">
        <v>147</v>
      </c>
      <c r="B2088" s="272" t="s">
        <v>493</v>
      </c>
      <c r="C2088" s="272" t="str">
        <f>APENs_summary!C1983</f>
        <v>08045</v>
      </c>
      <c r="D2088" s="272" t="str">
        <f>APENs_summary!J1983</f>
        <v>31000301</v>
      </c>
      <c r="E2088" s="272" t="str">
        <f>APENs_summary!K1983</f>
        <v>Glycol Dehydrator</v>
      </c>
      <c r="F2088" s="76">
        <f>APENs_summary!N1983</f>
        <v>0</v>
      </c>
      <c r="G2088" s="76">
        <f>APENs_summary!O1983</f>
        <v>0</v>
      </c>
      <c r="H2088" s="76">
        <f>APENs_summary!P1983</f>
        <v>0.17799999999999999</v>
      </c>
      <c r="I2088" s="76">
        <f>APENs_summary!Q1983</f>
        <v>0</v>
      </c>
      <c r="J2088" s="76">
        <f>APENs_summary!R1983</f>
        <v>0</v>
      </c>
    </row>
    <row r="2089" spans="1:10" x14ac:dyDescent="0.2">
      <c r="A2089" s="13" t="s">
        <v>147</v>
      </c>
      <c r="B2089" s="272" t="s">
        <v>493</v>
      </c>
      <c r="C2089" s="272" t="str">
        <f>APENs_summary!C1984</f>
        <v>08045</v>
      </c>
      <c r="D2089" s="272" t="str">
        <f>APENs_summary!J1984</f>
        <v>31000301</v>
      </c>
      <c r="E2089" s="272" t="str">
        <f>APENs_summary!K1984</f>
        <v>Glycol Dehydrator</v>
      </c>
      <c r="F2089" s="76">
        <f>APENs_summary!N1984</f>
        <v>0.21199999999999999</v>
      </c>
      <c r="G2089" s="76">
        <f>APENs_summary!O1984</f>
        <v>0</v>
      </c>
      <c r="H2089" s="76">
        <f>APENs_summary!P1984</f>
        <v>0</v>
      </c>
      <c r="I2089" s="76">
        <f>APENs_summary!Q1984</f>
        <v>0</v>
      </c>
      <c r="J2089" s="76">
        <f>APENs_summary!R1984</f>
        <v>0</v>
      </c>
    </row>
    <row r="2090" spans="1:10" x14ac:dyDescent="0.2">
      <c r="A2090" s="13" t="s">
        <v>147</v>
      </c>
      <c r="B2090" s="272" t="s">
        <v>493</v>
      </c>
      <c r="C2090" s="272" t="str">
        <f>APENs_summary!C1985</f>
        <v>08045</v>
      </c>
      <c r="D2090" s="272" t="str">
        <f>APENs_summary!J1985</f>
        <v>31000301</v>
      </c>
      <c r="E2090" s="272" t="str">
        <f>APENs_summary!K1985</f>
        <v>Glycol Dehydrator</v>
      </c>
      <c r="F2090" s="76">
        <f>APENs_summary!N1985</f>
        <v>0</v>
      </c>
      <c r="G2090" s="76">
        <f>APENs_summary!O1985</f>
        <v>0</v>
      </c>
      <c r="H2090" s="76">
        <f>APENs_summary!P1985</f>
        <v>0</v>
      </c>
      <c r="I2090" s="76">
        <f>APENs_summary!Q1985</f>
        <v>0</v>
      </c>
      <c r="J2090" s="76">
        <f>APENs_summary!R1985</f>
        <v>1.6E-2</v>
      </c>
    </row>
    <row r="2091" spans="1:10" x14ac:dyDescent="0.2">
      <c r="A2091" s="13" t="s">
        <v>147</v>
      </c>
      <c r="B2091" s="272" t="s">
        <v>493</v>
      </c>
      <c r="C2091" s="272" t="str">
        <f>APENs_summary!C1986</f>
        <v>08045</v>
      </c>
      <c r="D2091" s="272" t="str">
        <f>APENs_summary!J1986</f>
        <v>31000301</v>
      </c>
      <c r="E2091" s="272" t="str">
        <f>APENs_summary!K1986</f>
        <v>Glycol Dehydrator</v>
      </c>
      <c r="F2091" s="76">
        <f>APENs_summary!N1986</f>
        <v>0</v>
      </c>
      <c r="G2091" s="76">
        <f>APENs_summary!O1986</f>
        <v>7.31</v>
      </c>
      <c r="H2091" s="76">
        <f>APENs_summary!P1986</f>
        <v>0</v>
      </c>
      <c r="I2091" s="76">
        <f>APENs_summary!Q1986</f>
        <v>0</v>
      </c>
      <c r="J2091" s="76">
        <f>APENs_summary!R1986</f>
        <v>0</v>
      </c>
    </row>
    <row r="2092" spans="1:10" x14ac:dyDescent="0.2">
      <c r="A2092" s="13" t="s">
        <v>147</v>
      </c>
      <c r="B2092" s="272" t="s">
        <v>493</v>
      </c>
      <c r="C2092" s="272" t="str">
        <f>APENs_summary!C1987</f>
        <v>08045</v>
      </c>
      <c r="D2092" s="272" t="str">
        <f>APENs_summary!J1987</f>
        <v>31000305</v>
      </c>
      <c r="E2092" s="272" t="str">
        <f>APENs_summary!K1987</f>
        <v>Natural Gas Processing Facilities, Gas Sweeting: Amine Process</v>
      </c>
      <c r="F2092" s="76">
        <f>APENs_summary!N1987</f>
        <v>0</v>
      </c>
      <c r="G2092" s="76">
        <f>APENs_summary!O1987</f>
        <v>0</v>
      </c>
      <c r="H2092" s="76">
        <f>APENs_summary!P1987</f>
        <v>3.87</v>
      </c>
      <c r="I2092" s="76">
        <f>APENs_summary!Q1987</f>
        <v>0</v>
      </c>
      <c r="J2092" s="76">
        <f>APENs_summary!R1987</f>
        <v>0</v>
      </c>
    </row>
    <row r="2093" spans="1:10" x14ac:dyDescent="0.2">
      <c r="A2093" s="13" t="s">
        <v>147</v>
      </c>
      <c r="B2093" s="272" t="s">
        <v>493</v>
      </c>
      <c r="C2093" s="272" t="str">
        <f>APENs_summary!C1988</f>
        <v>08045</v>
      </c>
      <c r="D2093" s="272" t="str">
        <f>APENs_summary!J1988</f>
        <v>31000305</v>
      </c>
      <c r="E2093" s="272" t="str">
        <f>APENs_summary!K1988</f>
        <v>Natural Gas Processing Facilities, Gas Sweeting: Amine Process</v>
      </c>
      <c r="F2093" s="76">
        <f>APENs_summary!N1988</f>
        <v>4.6100000000000003</v>
      </c>
      <c r="G2093" s="76">
        <f>APENs_summary!O1988</f>
        <v>0</v>
      </c>
      <c r="H2093" s="76">
        <f>APENs_summary!P1988</f>
        <v>0</v>
      </c>
      <c r="I2093" s="76">
        <f>APENs_summary!Q1988</f>
        <v>0</v>
      </c>
      <c r="J2093" s="76">
        <f>APENs_summary!R1988</f>
        <v>0</v>
      </c>
    </row>
    <row r="2094" spans="1:10" x14ac:dyDescent="0.2">
      <c r="A2094" s="13" t="s">
        <v>147</v>
      </c>
      <c r="B2094" s="272" t="s">
        <v>493</v>
      </c>
      <c r="C2094" s="272" t="str">
        <f>APENs_summary!C1989</f>
        <v>08045</v>
      </c>
      <c r="D2094" s="272" t="str">
        <f>APENs_summary!J1989</f>
        <v>31000305</v>
      </c>
      <c r="E2094" s="272" t="str">
        <f>APENs_summary!K1989</f>
        <v>Natural Gas Processing Facilities, Gas Sweeting: Amine Process</v>
      </c>
      <c r="F2094" s="76">
        <f>APENs_summary!N1989</f>
        <v>0</v>
      </c>
      <c r="G2094" s="76">
        <f>APENs_summary!O1989</f>
        <v>0</v>
      </c>
      <c r="H2094" s="76">
        <f>APENs_summary!P1989</f>
        <v>0</v>
      </c>
      <c r="I2094" s="76">
        <f>APENs_summary!Q1989</f>
        <v>0</v>
      </c>
      <c r="J2094" s="76">
        <f>APENs_summary!R1989</f>
        <v>0.35</v>
      </c>
    </row>
    <row r="2095" spans="1:10" x14ac:dyDescent="0.2">
      <c r="A2095" s="13" t="s">
        <v>147</v>
      </c>
      <c r="B2095" s="272" t="s">
        <v>493</v>
      </c>
      <c r="C2095" s="272" t="str">
        <f>APENs_summary!C1990</f>
        <v>08045</v>
      </c>
      <c r="D2095" s="272" t="str">
        <f>APENs_summary!J1990</f>
        <v>31000305</v>
      </c>
      <c r="E2095" s="272" t="str">
        <f>APENs_summary!K1990</f>
        <v>Natural Gas Processing Facilities, Gas Sweeting: Amine Process</v>
      </c>
      <c r="F2095" s="76">
        <f>APENs_summary!N1990</f>
        <v>0</v>
      </c>
      <c r="G2095" s="76">
        <f>APENs_summary!O1990</f>
        <v>0</v>
      </c>
      <c r="H2095" s="76">
        <f>APENs_summary!P1990</f>
        <v>0</v>
      </c>
      <c r="I2095" s="76">
        <f>APENs_summary!Q1990</f>
        <v>0</v>
      </c>
      <c r="J2095" s="76">
        <f>APENs_summary!R1990</f>
        <v>0</v>
      </c>
    </row>
    <row r="2096" spans="1:10" x14ac:dyDescent="0.2">
      <c r="A2096" s="13" t="s">
        <v>147</v>
      </c>
      <c r="B2096" s="272" t="s">
        <v>493</v>
      </c>
      <c r="C2096" s="272" t="str">
        <f>APENs_summary!C1991</f>
        <v>08045</v>
      </c>
      <c r="D2096" s="272" t="str">
        <f>APENs_summary!J1991</f>
        <v>31000305</v>
      </c>
      <c r="E2096" s="272" t="str">
        <f>APENs_summary!K1991</f>
        <v>Natural Gas Processing Facilities, Gas Sweeting: Amine Process</v>
      </c>
      <c r="F2096" s="76">
        <f>APENs_summary!N1991</f>
        <v>0</v>
      </c>
      <c r="G2096" s="76">
        <f>APENs_summary!O1991</f>
        <v>0</v>
      </c>
      <c r="H2096" s="76">
        <f>APENs_summary!P1991</f>
        <v>0</v>
      </c>
      <c r="I2096" s="76">
        <f>APENs_summary!Q1991</f>
        <v>0.03</v>
      </c>
      <c r="J2096" s="76">
        <f>APENs_summary!R1991</f>
        <v>0</v>
      </c>
    </row>
    <row r="2097" spans="1:10" x14ac:dyDescent="0.2">
      <c r="A2097" s="13" t="s">
        <v>147</v>
      </c>
      <c r="B2097" s="272" t="s">
        <v>493</v>
      </c>
      <c r="C2097" s="272" t="str">
        <f>APENs_summary!C1992</f>
        <v>08045</v>
      </c>
      <c r="D2097" s="272" t="str">
        <f>APENs_summary!J1992</f>
        <v>31000305</v>
      </c>
      <c r="E2097" s="272" t="str">
        <f>APENs_summary!K1992</f>
        <v>Natural Gas Processing Facilities, Gas Sweeting: Amine Process</v>
      </c>
      <c r="F2097" s="76">
        <f>APENs_summary!N1992</f>
        <v>0</v>
      </c>
      <c r="G2097" s="76">
        <f>APENs_summary!O1992</f>
        <v>0.25</v>
      </c>
      <c r="H2097" s="76">
        <f>APENs_summary!P1992</f>
        <v>0</v>
      </c>
      <c r="I2097" s="76">
        <f>APENs_summary!Q1992</f>
        <v>0</v>
      </c>
      <c r="J2097" s="76">
        <f>APENs_summary!R1992</f>
        <v>0</v>
      </c>
    </row>
    <row r="2098" spans="1:10" x14ac:dyDescent="0.2">
      <c r="A2098" s="13" t="s">
        <v>147</v>
      </c>
      <c r="B2098" s="272" t="s">
        <v>493</v>
      </c>
      <c r="C2098" s="272" t="str">
        <f>APENs_summary!C1993</f>
        <v>08045</v>
      </c>
      <c r="D2098" s="272" t="str">
        <f>APENs_summary!J1993</f>
        <v>31000305</v>
      </c>
      <c r="E2098" s="272" t="str">
        <f>APENs_summary!K1993</f>
        <v>Natural Gas Processing Facilities, Gas Sweeting: Amine Process</v>
      </c>
      <c r="F2098" s="76">
        <f>APENs_summary!N1993</f>
        <v>0</v>
      </c>
      <c r="G2098" s="76">
        <f>APENs_summary!O1993</f>
        <v>10.1</v>
      </c>
      <c r="H2098" s="76">
        <f>APENs_summary!P1993</f>
        <v>0</v>
      </c>
      <c r="I2098" s="76">
        <f>APENs_summary!Q1993</f>
        <v>0</v>
      </c>
      <c r="J2098" s="76">
        <f>APENs_summary!R1993</f>
        <v>0</v>
      </c>
    </row>
    <row r="2099" spans="1:10" x14ac:dyDescent="0.2">
      <c r="A2099" s="13" t="s">
        <v>147</v>
      </c>
      <c r="B2099" s="272" t="s">
        <v>493</v>
      </c>
      <c r="C2099" s="272" t="str">
        <f>APENs_summary!C1994</f>
        <v>08045</v>
      </c>
      <c r="D2099" s="272" t="str">
        <f>APENs_summary!J1994</f>
        <v>40400311</v>
      </c>
      <c r="E2099" s="272" t="str">
        <f>APENs_summary!K1994</f>
        <v>Condensate Tanks</v>
      </c>
      <c r="F2099" s="76">
        <f>APENs_summary!N1994</f>
        <v>0</v>
      </c>
      <c r="G2099" s="76">
        <f>APENs_summary!O1994</f>
        <v>3.9913183848020846</v>
      </c>
      <c r="H2099" s="76">
        <f>APENs_summary!P1994</f>
        <v>0</v>
      </c>
      <c r="I2099" s="76">
        <f>APENs_summary!Q1994</f>
        <v>0</v>
      </c>
      <c r="J2099" s="76">
        <f>APENs_summary!R1994</f>
        <v>0</v>
      </c>
    </row>
    <row r="2100" spans="1:10" x14ac:dyDescent="0.2">
      <c r="A2100" s="13" t="s">
        <v>147</v>
      </c>
      <c r="B2100" s="272" t="s">
        <v>493</v>
      </c>
      <c r="C2100" s="272" t="str">
        <f>APENs_summary!C1995</f>
        <v>08045</v>
      </c>
      <c r="D2100" s="272" t="str">
        <f>APENs_summary!J1995</f>
        <v>40400311</v>
      </c>
      <c r="E2100" s="272" t="str">
        <f>APENs_summary!K1995</f>
        <v>Condensate Tanks</v>
      </c>
      <c r="F2100" s="76">
        <f>APENs_summary!N1995</f>
        <v>0</v>
      </c>
      <c r="G2100" s="76">
        <f>APENs_summary!O1995</f>
        <v>2.7036540656647565</v>
      </c>
      <c r="H2100" s="76">
        <f>APENs_summary!P1995</f>
        <v>0</v>
      </c>
      <c r="I2100" s="76">
        <f>APENs_summary!Q1995</f>
        <v>0</v>
      </c>
      <c r="J2100" s="76">
        <f>APENs_summary!R1995</f>
        <v>0</v>
      </c>
    </row>
    <row r="2101" spans="1:10" x14ac:dyDescent="0.2">
      <c r="A2101" s="13" t="s">
        <v>147</v>
      </c>
      <c r="B2101" s="272" t="s">
        <v>493</v>
      </c>
      <c r="C2101" s="272" t="str">
        <f>APENs_summary!C1996</f>
        <v>08045</v>
      </c>
      <c r="D2101" s="272" t="str">
        <f>APENs_summary!J1996</f>
        <v>40400311</v>
      </c>
      <c r="E2101" s="272" t="str">
        <f>APENs_summary!K1996</f>
        <v>Condensate Tanks</v>
      </c>
      <c r="F2101" s="76">
        <f>APENs_summary!N1996</f>
        <v>0</v>
      </c>
      <c r="G2101" s="76">
        <f>APENs_summary!O1996</f>
        <v>2.2689917841271465</v>
      </c>
      <c r="H2101" s="76">
        <f>APENs_summary!P1996</f>
        <v>0</v>
      </c>
      <c r="I2101" s="76">
        <f>APENs_summary!Q1996</f>
        <v>0</v>
      </c>
      <c r="J2101" s="76">
        <f>APENs_summary!R1996</f>
        <v>0</v>
      </c>
    </row>
    <row r="2102" spans="1:10" x14ac:dyDescent="0.2">
      <c r="A2102" s="13" t="s">
        <v>147</v>
      </c>
      <c r="B2102" s="272" t="s">
        <v>493</v>
      </c>
      <c r="C2102" s="272" t="str">
        <f>APENs_summary!C1997</f>
        <v>08045</v>
      </c>
      <c r="D2102" s="272" t="str">
        <f>APENs_summary!J1997</f>
        <v>40400311</v>
      </c>
      <c r="E2102" s="272" t="str">
        <f>APENs_summary!K1997</f>
        <v>Condensate Tanks</v>
      </c>
      <c r="F2102" s="76">
        <f>APENs_summary!N1997</f>
        <v>0</v>
      </c>
      <c r="G2102" s="76">
        <f>APENs_summary!O1997</f>
        <v>2.5068258627043294</v>
      </c>
      <c r="H2102" s="76">
        <f>APENs_summary!P1997</f>
        <v>0</v>
      </c>
      <c r="I2102" s="76">
        <f>APENs_summary!Q1997</f>
        <v>0</v>
      </c>
      <c r="J2102" s="76">
        <f>APENs_summary!R1997</f>
        <v>0</v>
      </c>
    </row>
    <row r="2103" spans="1:10" x14ac:dyDescent="0.2">
      <c r="A2103" s="13" t="s">
        <v>147</v>
      </c>
      <c r="B2103" s="272" t="s">
        <v>493</v>
      </c>
      <c r="C2103" s="272" t="str">
        <f>APENs_summary!C1998</f>
        <v>08045</v>
      </c>
      <c r="D2103" s="272" t="str">
        <f>APENs_summary!J1998</f>
        <v>40400311</v>
      </c>
      <c r="E2103" s="272" t="str">
        <f>APENs_summary!K1998</f>
        <v>Condensate Tanks</v>
      </c>
      <c r="F2103" s="76">
        <f>APENs_summary!N1998</f>
        <v>0</v>
      </c>
      <c r="G2103" s="76">
        <f>APENs_summary!O1998</f>
        <v>1.4461405467509163</v>
      </c>
      <c r="H2103" s="76">
        <f>APENs_summary!P1998</f>
        <v>0</v>
      </c>
      <c r="I2103" s="76">
        <f>APENs_summary!Q1998</f>
        <v>0</v>
      </c>
      <c r="J2103" s="76">
        <f>APENs_summary!R1998</f>
        <v>0</v>
      </c>
    </row>
    <row r="2104" spans="1:10" x14ac:dyDescent="0.2">
      <c r="A2104" s="13" t="s">
        <v>147</v>
      </c>
      <c r="B2104" s="272" t="s">
        <v>493</v>
      </c>
      <c r="C2104" s="272" t="str">
        <f>APENs_summary!C1999</f>
        <v>08045</v>
      </c>
      <c r="D2104" s="272" t="str">
        <f>APENs_summary!J1999</f>
        <v>40400311</v>
      </c>
      <c r="E2104" s="272" t="str">
        <f>APENs_summary!K1999</f>
        <v>Condensate Tanks</v>
      </c>
      <c r="F2104" s="76">
        <f>APENs_summary!N1999</f>
        <v>0</v>
      </c>
      <c r="G2104" s="76">
        <f>APENs_summary!O1999</f>
        <v>3.4964343275886987</v>
      </c>
      <c r="H2104" s="76">
        <f>APENs_summary!P1999</f>
        <v>0</v>
      </c>
      <c r="I2104" s="76">
        <f>APENs_summary!Q1999</f>
        <v>0</v>
      </c>
      <c r="J2104" s="76">
        <f>APENs_summary!R1999</f>
        <v>0</v>
      </c>
    </row>
    <row r="2105" spans="1:10" x14ac:dyDescent="0.2">
      <c r="A2105" s="13" t="s">
        <v>147</v>
      </c>
      <c r="B2105" s="272" t="s">
        <v>493</v>
      </c>
      <c r="C2105" s="272" t="str">
        <f>APENs_summary!C2000</f>
        <v>08045</v>
      </c>
      <c r="D2105" s="272" t="str">
        <f>APENs_summary!J2000</f>
        <v>40400311</v>
      </c>
      <c r="E2105" s="272" t="str">
        <f>APENs_summary!K2000</f>
        <v>Condensate Tanks</v>
      </c>
      <c r="F2105" s="76">
        <f>APENs_summary!N2000</f>
        <v>0</v>
      </c>
      <c r="G2105" s="76">
        <f>APENs_summary!O2000</f>
        <v>3.7069311557547118</v>
      </c>
      <c r="H2105" s="76">
        <f>APENs_summary!P2000</f>
        <v>0</v>
      </c>
      <c r="I2105" s="76">
        <f>APENs_summary!Q2000</f>
        <v>0</v>
      </c>
      <c r="J2105" s="76">
        <f>APENs_summary!R2000</f>
        <v>0</v>
      </c>
    </row>
    <row r="2106" spans="1:10" x14ac:dyDescent="0.2">
      <c r="A2106" s="13" t="s">
        <v>147</v>
      </c>
      <c r="B2106" s="272" t="s">
        <v>493</v>
      </c>
      <c r="C2106" s="272" t="str">
        <f>APENs_summary!C2001</f>
        <v>08045</v>
      </c>
      <c r="D2106" s="272" t="str">
        <f>APENs_summary!J2001</f>
        <v>40400311</v>
      </c>
      <c r="E2106" s="272" t="str">
        <f>APENs_summary!K2001</f>
        <v>Condensate Tanks</v>
      </c>
      <c r="F2106" s="76">
        <f>APENs_summary!N2001</f>
        <v>0</v>
      </c>
      <c r="G2106" s="76">
        <f>APENs_summary!O2001</f>
        <v>4.2974157646359927</v>
      </c>
      <c r="H2106" s="76">
        <f>APENs_summary!P2001</f>
        <v>0</v>
      </c>
      <c r="I2106" s="76">
        <f>APENs_summary!Q2001</f>
        <v>0</v>
      </c>
      <c r="J2106" s="76">
        <f>APENs_summary!R2001</f>
        <v>0</v>
      </c>
    </row>
    <row r="2107" spans="1:10" x14ac:dyDescent="0.2">
      <c r="A2107" s="13" t="s">
        <v>147</v>
      </c>
      <c r="B2107" s="272" t="s">
        <v>493</v>
      </c>
      <c r="C2107" s="272" t="str">
        <f>APENs_summary!C2002</f>
        <v>08045</v>
      </c>
      <c r="D2107" s="272" t="str">
        <f>APENs_summary!J2002</f>
        <v>40400311</v>
      </c>
      <c r="E2107" s="272" t="str">
        <f>APENs_summary!K2002</f>
        <v>Condensate Tanks</v>
      </c>
      <c r="F2107" s="76">
        <f>APENs_summary!N2002</f>
        <v>0</v>
      </c>
      <c r="G2107" s="76">
        <f>APENs_summary!O2002</f>
        <v>4.5461847433776432</v>
      </c>
      <c r="H2107" s="76">
        <f>APENs_summary!P2002</f>
        <v>0</v>
      </c>
      <c r="I2107" s="76">
        <f>APENs_summary!Q2002</f>
        <v>0</v>
      </c>
      <c r="J2107" s="76">
        <f>APENs_summary!R2002</f>
        <v>0</v>
      </c>
    </row>
    <row r="2108" spans="1:10" x14ac:dyDescent="0.2">
      <c r="A2108" s="13" t="s">
        <v>147</v>
      </c>
      <c r="B2108" s="272" t="s">
        <v>493</v>
      </c>
      <c r="C2108" s="272" t="str">
        <f>APENs_summary!C2003</f>
        <v>08045</v>
      </c>
      <c r="D2108" s="272" t="str">
        <f>APENs_summary!J2003</f>
        <v>40400311</v>
      </c>
      <c r="E2108" s="272" t="str">
        <f>APENs_summary!K2003</f>
        <v>Condensate Tanks</v>
      </c>
      <c r="F2108" s="76">
        <f>APENs_summary!N2003</f>
        <v>0</v>
      </c>
      <c r="G2108" s="76">
        <f>APENs_summary!O2003</f>
        <v>0</v>
      </c>
      <c r="H2108" s="76">
        <f>APENs_summary!P2003</f>
        <v>0</v>
      </c>
      <c r="I2108" s="76">
        <f>APENs_summary!Q2003</f>
        <v>0</v>
      </c>
      <c r="J2108" s="76">
        <f>APENs_summary!R2003</f>
        <v>0</v>
      </c>
    </row>
    <row r="2109" spans="1:10" x14ac:dyDescent="0.2">
      <c r="A2109" s="13" t="s">
        <v>147</v>
      </c>
      <c r="B2109" s="272" t="s">
        <v>493</v>
      </c>
      <c r="C2109" s="272" t="str">
        <f>APENs_summary!C2004</f>
        <v>08045</v>
      </c>
      <c r="D2109" s="272" t="str">
        <f>APENs_summary!J2004</f>
        <v>40400311</v>
      </c>
      <c r="E2109" s="272" t="str">
        <f>APENs_summary!K2004</f>
        <v>Condensate Tanks</v>
      </c>
      <c r="F2109" s="76">
        <f>APENs_summary!N2004</f>
        <v>0</v>
      </c>
      <c r="G2109" s="76">
        <f>APENs_summary!O2004</f>
        <v>0</v>
      </c>
      <c r="H2109" s="76">
        <f>APENs_summary!P2004</f>
        <v>0</v>
      </c>
      <c r="I2109" s="76">
        <f>APENs_summary!Q2004</f>
        <v>0</v>
      </c>
      <c r="J2109" s="76">
        <f>APENs_summary!R2004</f>
        <v>0</v>
      </c>
    </row>
    <row r="2110" spans="1:10" x14ac:dyDescent="0.2">
      <c r="A2110" s="13" t="s">
        <v>147</v>
      </c>
      <c r="B2110" s="272" t="s">
        <v>493</v>
      </c>
      <c r="C2110" s="272" t="str">
        <f>APENs_summary!C2005</f>
        <v>08045</v>
      </c>
      <c r="D2110" s="272" t="str">
        <f>APENs_summary!J2005</f>
        <v>40400311</v>
      </c>
      <c r="E2110" s="272" t="str">
        <f>APENs_summary!K2005</f>
        <v>Condensate Tanks</v>
      </c>
      <c r="F2110" s="76">
        <f>APENs_summary!N2005</f>
        <v>0</v>
      </c>
      <c r="G2110" s="76">
        <f>APENs_summary!O2005</f>
        <v>0</v>
      </c>
      <c r="H2110" s="76">
        <f>APENs_summary!P2005</f>
        <v>0</v>
      </c>
      <c r="I2110" s="76">
        <f>APENs_summary!Q2005</f>
        <v>0</v>
      </c>
      <c r="J2110" s="76">
        <f>APENs_summary!R2005</f>
        <v>0</v>
      </c>
    </row>
    <row r="2111" spans="1:10" x14ac:dyDescent="0.2">
      <c r="A2111" s="13" t="s">
        <v>147</v>
      </c>
      <c r="B2111" s="272" t="s">
        <v>493</v>
      </c>
      <c r="C2111" s="272" t="str">
        <f>APENs_summary!C2006</f>
        <v>08045</v>
      </c>
      <c r="D2111" s="272" t="str">
        <f>APENs_summary!J2006</f>
        <v>40400311</v>
      </c>
      <c r="E2111" s="272" t="str">
        <f>APENs_summary!K2006</f>
        <v>Condensate Tanks</v>
      </c>
      <c r="F2111" s="76">
        <f>APENs_summary!N2006</f>
        <v>0</v>
      </c>
      <c r="G2111" s="76">
        <f>APENs_summary!O2006</f>
        <v>0</v>
      </c>
      <c r="H2111" s="76">
        <f>APENs_summary!P2006</f>
        <v>0</v>
      </c>
      <c r="I2111" s="76">
        <f>APENs_summary!Q2006</f>
        <v>0</v>
      </c>
      <c r="J2111" s="76">
        <f>APENs_summary!R2006</f>
        <v>0</v>
      </c>
    </row>
    <row r="2112" spans="1:10" x14ac:dyDescent="0.2">
      <c r="A2112" s="13" t="s">
        <v>147</v>
      </c>
      <c r="B2112" s="272" t="s">
        <v>493</v>
      </c>
      <c r="C2112" s="272" t="str">
        <f>APENs_summary!C2007</f>
        <v>08045</v>
      </c>
      <c r="D2112" s="272" t="str">
        <f>APENs_summary!J2007</f>
        <v>40400311</v>
      </c>
      <c r="E2112" s="272" t="str">
        <f>APENs_summary!K2007</f>
        <v>Condensate Tanks</v>
      </c>
      <c r="F2112" s="76">
        <f>APENs_summary!N2007</f>
        <v>0</v>
      </c>
      <c r="G2112" s="76">
        <f>APENs_summary!O2007</f>
        <v>0.28038416712653946</v>
      </c>
      <c r="H2112" s="76">
        <f>APENs_summary!P2007</f>
        <v>0</v>
      </c>
      <c r="I2112" s="76">
        <f>APENs_summary!Q2007</f>
        <v>0</v>
      </c>
      <c r="J2112" s="76">
        <f>APENs_summary!R2007</f>
        <v>0</v>
      </c>
    </row>
    <row r="2113" spans="1:10" x14ac:dyDescent="0.2">
      <c r="A2113" s="13" t="s">
        <v>147</v>
      </c>
      <c r="B2113" s="272" t="s">
        <v>493</v>
      </c>
      <c r="C2113" s="272" t="str">
        <f>APENs_summary!C2008</f>
        <v>08045</v>
      </c>
      <c r="D2113" s="272" t="str">
        <f>APENs_summary!J2008</f>
        <v>40400311</v>
      </c>
      <c r="E2113" s="272" t="str">
        <f>APENs_summary!K2008</f>
        <v>Condensate Tanks</v>
      </c>
      <c r="F2113" s="76">
        <f>APENs_summary!N2008</f>
        <v>0</v>
      </c>
      <c r="G2113" s="76">
        <f>APENs_summary!O2008</f>
        <v>0.56076833425307893</v>
      </c>
      <c r="H2113" s="76">
        <f>APENs_summary!P2008</f>
        <v>0</v>
      </c>
      <c r="I2113" s="76">
        <f>APENs_summary!Q2008</f>
        <v>0</v>
      </c>
      <c r="J2113" s="76">
        <f>APENs_summary!R2008</f>
        <v>0</v>
      </c>
    </row>
    <row r="2114" spans="1:10" x14ac:dyDescent="0.2">
      <c r="A2114" s="13" t="s">
        <v>147</v>
      </c>
      <c r="B2114" s="272" t="s">
        <v>493</v>
      </c>
      <c r="C2114" s="272" t="str">
        <f>APENs_summary!C2009</f>
        <v>08045</v>
      </c>
      <c r="D2114" s="272" t="str">
        <f>APENs_summary!J2009</f>
        <v>40400311</v>
      </c>
      <c r="E2114" s="272" t="str">
        <f>APENs_summary!K2009</f>
        <v>Condensate Tanks</v>
      </c>
      <c r="F2114" s="76">
        <f>APENs_summary!N2009</f>
        <v>0</v>
      </c>
      <c r="G2114" s="76">
        <f>APENs_summary!O2009</f>
        <v>0.68364585769498853</v>
      </c>
      <c r="H2114" s="76">
        <f>APENs_summary!P2009</f>
        <v>0</v>
      </c>
      <c r="I2114" s="76">
        <f>APENs_summary!Q2009</f>
        <v>0</v>
      </c>
      <c r="J2114" s="76">
        <f>APENs_summary!R2009</f>
        <v>0</v>
      </c>
    </row>
    <row r="2115" spans="1:10" x14ac:dyDescent="0.2">
      <c r="A2115" s="13" t="s">
        <v>147</v>
      </c>
      <c r="B2115" s="272" t="s">
        <v>493</v>
      </c>
      <c r="C2115" s="272" t="str">
        <f>APENs_summary!C2010</f>
        <v>08045</v>
      </c>
      <c r="D2115" s="272" t="str">
        <f>APENs_summary!J2010</f>
        <v>40400311</v>
      </c>
      <c r="E2115" s="272" t="str">
        <f>APENs_summary!K2010</f>
        <v>Condensate Tanks</v>
      </c>
      <c r="F2115" s="76">
        <f>APENs_summary!N2010</f>
        <v>0</v>
      </c>
      <c r="G2115" s="76">
        <f>APENs_summary!O2010</f>
        <v>0.82327940706079517</v>
      </c>
      <c r="H2115" s="76">
        <f>APENs_summary!P2010</f>
        <v>0</v>
      </c>
      <c r="I2115" s="76">
        <f>APENs_summary!Q2010</f>
        <v>0</v>
      </c>
      <c r="J2115" s="76">
        <f>APENs_summary!R2010</f>
        <v>0</v>
      </c>
    </row>
    <row r="2116" spans="1:10" x14ac:dyDescent="0.2">
      <c r="A2116" s="13" t="s">
        <v>147</v>
      </c>
      <c r="B2116" s="272" t="s">
        <v>493</v>
      </c>
      <c r="C2116" s="272" t="str">
        <f>APENs_summary!C2011</f>
        <v>08045</v>
      </c>
      <c r="D2116" s="272" t="str">
        <f>APENs_summary!J2011</f>
        <v>40400311</v>
      </c>
      <c r="E2116" s="272" t="str">
        <f>APENs_summary!K2011</f>
        <v>Condensate Tanks</v>
      </c>
      <c r="F2116" s="76">
        <f>APENs_summary!N2011</f>
        <v>0</v>
      </c>
      <c r="G2116" s="76">
        <f>APENs_summary!O2011</f>
        <v>2.7044225841169403</v>
      </c>
      <c r="H2116" s="76">
        <f>APENs_summary!P2011</f>
        <v>0</v>
      </c>
      <c r="I2116" s="76">
        <f>APENs_summary!Q2011</f>
        <v>0</v>
      </c>
      <c r="J2116" s="76">
        <f>APENs_summary!R2011</f>
        <v>0</v>
      </c>
    </row>
    <row r="2117" spans="1:10" x14ac:dyDescent="0.2">
      <c r="A2117" s="13" t="s">
        <v>147</v>
      </c>
      <c r="B2117" s="272" t="s">
        <v>493</v>
      </c>
      <c r="C2117" s="272" t="str">
        <f>APENs_summary!C2012</f>
        <v>08045</v>
      </c>
      <c r="D2117" s="272" t="str">
        <f>APENs_summary!J2012</f>
        <v>40400311</v>
      </c>
      <c r="E2117" s="272" t="str">
        <f>APENs_summary!K2012</f>
        <v>Condensate Tanks</v>
      </c>
      <c r="F2117" s="76">
        <f>APENs_summary!N2012</f>
        <v>0</v>
      </c>
      <c r="G2117" s="76">
        <f>APENs_summary!O2012</f>
        <v>0</v>
      </c>
      <c r="H2117" s="76">
        <f>APENs_summary!P2012</f>
        <v>0</v>
      </c>
      <c r="I2117" s="76">
        <f>APENs_summary!Q2012</f>
        <v>0</v>
      </c>
      <c r="J2117" s="76">
        <f>APENs_summary!R2012</f>
        <v>0</v>
      </c>
    </row>
    <row r="2118" spans="1:10" x14ac:dyDescent="0.2">
      <c r="A2118" s="13" t="s">
        <v>147</v>
      </c>
      <c r="B2118" s="272" t="s">
        <v>493</v>
      </c>
      <c r="C2118" s="272" t="str">
        <f>APENs_summary!C2013</f>
        <v>08045</v>
      </c>
      <c r="D2118" s="272" t="str">
        <f>APENs_summary!J2013</f>
        <v>40400311</v>
      </c>
      <c r="E2118" s="272" t="str">
        <f>APENs_summary!K2013</f>
        <v>Condensate Tanks</v>
      </c>
      <c r="F2118" s="76">
        <f>APENs_summary!N2013</f>
        <v>0</v>
      </c>
      <c r="G2118" s="76">
        <f>APENs_summary!O2013</f>
        <v>0</v>
      </c>
      <c r="H2118" s="76">
        <f>APENs_summary!P2013</f>
        <v>0</v>
      </c>
      <c r="I2118" s="76">
        <f>APENs_summary!Q2013</f>
        <v>0</v>
      </c>
      <c r="J2118" s="76">
        <f>APENs_summary!R2013</f>
        <v>0</v>
      </c>
    </row>
    <row r="2119" spans="1:10" x14ac:dyDescent="0.2">
      <c r="A2119" s="13" t="s">
        <v>147</v>
      </c>
      <c r="B2119" s="272" t="s">
        <v>493</v>
      </c>
      <c r="C2119" s="272" t="str">
        <f>APENs_summary!C2014</f>
        <v>08045</v>
      </c>
      <c r="D2119" s="272" t="str">
        <f>APENs_summary!J2014</f>
        <v>40400311</v>
      </c>
      <c r="E2119" s="272" t="str">
        <f>APENs_summary!K2014</f>
        <v>Condensate Tanks</v>
      </c>
      <c r="F2119" s="76">
        <f>APENs_summary!N2014</f>
        <v>0</v>
      </c>
      <c r="G2119" s="76">
        <f>APENs_summary!O2014</f>
        <v>0.99642500827439529</v>
      </c>
      <c r="H2119" s="76">
        <f>APENs_summary!P2014</f>
        <v>0</v>
      </c>
      <c r="I2119" s="76">
        <f>APENs_summary!Q2014</f>
        <v>0</v>
      </c>
      <c r="J2119" s="76">
        <f>APENs_summary!R2014</f>
        <v>0</v>
      </c>
    </row>
    <row r="2120" spans="1:10" x14ac:dyDescent="0.2">
      <c r="A2120" s="13" t="s">
        <v>147</v>
      </c>
      <c r="B2120" s="272" t="s">
        <v>493</v>
      </c>
      <c r="C2120" s="272" t="str">
        <f>APENs_summary!C2015</f>
        <v>08045</v>
      </c>
      <c r="D2120" s="272" t="str">
        <f>APENs_summary!J2015</f>
        <v>40400311</v>
      </c>
      <c r="E2120" s="272" t="str">
        <f>APENs_summary!K2015</f>
        <v>Condensate Tanks</v>
      </c>
      <c r="F2120" s="76">
        <f>APENs_summary!N2015</f>
        <v>0</v>
      </c>
      <c r="G2120" s="76">
        <f>APENs_summary!O2015</f>
        <v>0</v>
      </c>
      <c r="H2120" s="76">
        <f>APENs_summary!P2015</f>
        <v>0</v>
      </c>
      <c r="I2120" s="76">
        <f>APENs_summary!Q2015</f>
        <v>0</v>
      </c>
      <c r="J2120" s="76">
        <f>APENs_summary!R2015</f>
        <v>0</v>
      </c>
    </row>
    <row r="2121" spans="1:10" x14ac:dyDescent="0.2">
      <c r="A2121" s="13" t="s">
        <v>147</v>
      </c>
      <c r="B2121" s="272" t="s">
        <v>493</v>
      </c>
      <c r="C2121" s="272" t="str">
        <f>APENs_summary!C2016</f>
        <v>08045</v>
      </c>
      <c r="D2121" s="272" t="str">
        <f>APENs_summary!J2016</f>
        <v>40400311</v>
      </c>
      <c r="E2121" s="272" t="str">
        <f>APENs_summary!K2016</f>
        <v>Condensate Tanks</v>
      </c>
      <c r="F2121" s="76">
        <f>APENs_summary!N2016</f>
        <v>0</v>
      </c>
      <c r="G2121" s="76">
        <f>APENs_summary!O2016</f>
        <v>0</v>
      </c>
      <c r="H2121" s="76">
        <f>APENs_summary!P2016</f>
        <v>0</v>
      </c>
      <c r="I2121" s="76">
        <f>APENs_summary!Q2016</f>
        <v>0</v>
      </c>
      <c r="J2121" s="76">
        <f>APENs_summary!R2016</f>
        <v>0</v>
      </c>
    </row>
    <row r="2122" spans="1:10" x14ac:dyDescent="0.2">
      <c r="A2122" s="13" t="s">
        <v>147</v>
      </c>
      <c r="B2122" s="272" t="s">
        <v>493</v>
      </c>
      <c r="C2122" s="272" t="str">
        <f>APENs_summary!C2017</f>
        <v>08045</v>
      </c>
      <c r="D2122" s="272" t="str">
        <f>APENs_summary!J2017</f>
        <v>40400311</v>
      </c>
      <c r="E2122" s="272" t="str">
        <f>APENs_summary!K2017</f>
        <v>Condensate Tanks</v>
      </c>
      <c r="F2122" s="76">
        <f>APENs_summary!N2017</f>
        <v>0</v>
      </c>
      <c r="G2122" s="76">
        <f>APENs_summary!O2017</f>
        <v>8.318120222886014</v>
      </c>
      <c r="H2122" s="76">
        <f>APENs_summary!P2017</f>
        <v>0</v>
      </c>
      <c r="I2122" s="76">
        <f>APENs_summary!Q2017</f>
        <v>0</v>
      </c>
      <c r="J2122" s="76">
        <f>APENs_summary!R2017</f>
        <v>0</v>
      </c>
    </row>
    <row r="2123" spans="1:10" x14ac:dyDescent="0.2">
      <c r="A2123" s="13" t="s">
        <v>147</v>
      </c>
      <c r="B2123" s="272" t="s">
        <v>493</v>
      </c>
      <c r="C2123" s="272" t="str">
        <f>APENs_summary!C2018</f>
        <v>08045</v>
      </c>
      <c r="D2123" s="272" t="str">
        <f>APENs_summary!J2018</f>
        <v>20200252</v>
      </c>
      <c r="E2123" s="272" t="str">
        <f>APENs_summary!K2018</f>
        <v>Compressor Engines</v>
      </c>
      <c r="F2123" s="76">
        <f>APENs_summary!N2018</f>
        <v>0</v>
      </c>
      <c r="G2123" s="76">
        <f>APENs_summary!O2018</f>
        <v>0</v>
      </c>
      <c r="H2123" s="76">
        <f>APENs_summary!P2018</f>
        <v>23.615694000000001</v>
      </c>
      <c r="I2123" s="76">
        <f>APENs_summary!Q2018</f>
        <v>0</v>
      </c>
      <c r="J2123" s="76">
        <f>APENs_summary!R2018</f>
        <v>0</v>
      </c>
    </row>
    <row r="2124" spans="1:10" x14ac:dyDescent="0.2">
      <c r="A2124" s="13" t="s">
        <v>147</v>
      </c>
      <c r="B2124" s="272" t="s">
        <v>493</v>
      </c>
      <c r="C2124" s="272" t="str">
        <f>APENs_summary!C2019</f>
        <v>08045</v>
      </c>
      <c r="D2124" s="272" t="str">
        <f>APENs_summary!J2019</f>
        <v>20200252</v>
      </c>
      <c r="E2124" s="272" t="str">
        <f>APENs_summary!K2019</f>
        <v>Compressor Engines</v>
      </c>
      <c r="F2124" s="76">
        <f>APENs_summary!N2019</f>
        <v>9.4837140000000009</v>
      </c>
      <c r="G2124" s="76">
        <f>APENs_summary!O2019</f>
        <v>0</v>
      </c>
      <c r="H2124" s="76">
        <f>APENs_summary!P2019</f>
        <v>0</v>
      </c>
      <c r="I2124" s="76">
        <f>APENs_summary!Q2019</f>
        <v>0</v>
      </c>
      <c r="J2124" s="76">
        <f>APENs_summary!R2019</f>
        <v>0</v>
      </c>
    </row>
    <row r="2125" spans="1:10" x14ac:dyDescent="0.2">
      <c r="A2125" s="13" t="s">
        <v>147</v>
      </c>
      <c r="B2125" s="272" t="s">
        <v>493</v>
      </c>
      <c r="C2125" s="272" t="str">
        <f>APENs_summary!C2020</f>
        <v>08045</v>
      </c>
      <c r="D2125" s="272" t="str">
        <f>APENs_summary!J2020</f>
        <v>20200252</v>
      </c>
      <c r="E2125" s="272" t="str">
        <f>APENs_summary!K2020</f>
        <v>Compressor Engines</v>
      </c>
      <c r="F2125" s="76">
        <f>APENs_summary!N2020</f>
        <v>0</v>
      </c>
      <c r="G2125" s="76">
        <f>APENs_summary!O2020</f>
        <v>0</v>
      </c>
      <c r="H2125" s="76">
        <f>APENs_summary!P2020</f>
        <v>0</v>
      </c>
      <c r="I2125" s="76">
        <f>APENs_summary!Q2020</f>
        <v>0</v>
      </c>
      <c r="J2125" s="76">
        <f>APENs_summary!R2020</f>
        <v>2.92E-2</v>
      </c>
    </row>
    <row r="2126" spans="1:10" x14ac:dyDescent="0.2">
      <c r="A2126" s="13" t="s">
        <v>147</v>
      </c>
      <c r="B2126" s="272" t="s">
        <v>493</v>
      </c>
      <c r="C2126" s="272" t="str">
        <f>APENs_summary!C2021</f>
        <v>08045</v>
      </c>
      <c r="D2126" s="272" t="str">
        <f>APENs_summary!J2021</f>
        <v>20200252</v>
      </c>
      <c r="E2126" s="272" t="str">
        <f>APENs_summary!K2021</f>
        <v>Compressor Engines</v>
      </c>
      <c r="F2126" s="76">
        <f>APENs_summary!N2021</f>
        <v>0</v>
      </c>
      <c r="G2126" s="76">
        <f>APENs_summary!O2021</f>
        <v>0</v>
      </c>
      <c r="H2126" s="76">
        <f>APENs_summary!P2021</f>
        <v>0</v>
      </c>
      <c r="I2126" s="76">
        <f>APENs_summary!Q2021</f>
        <v>0</v>
      </c>
      <c r="J2126" s="76">
        <f>APENs_summary!R2021</f>
        <v>0</v>
      </c>
    </row>
    <row r="2127" spans="1:10" x14ac:dyDescent="0.2">
      <c r="A2127" s="13" t="s">
        <v>147</v>
      </c>
      <c r="B2127" s="272" t="s">
        <v>493</v>
      </c>
      <c r="C2127" s="272" t="str">
        <f>APENs_summary!C2022</f>
        <v>08045</v>
      </c>
      <c r="D2127" s="272" t="str">
        <f>APENs_summary!J2022</f>
        <v>20200252</v>
      </c>
      <c r="E2127" s="272" t="str">
        <f>APENs_summary!K2022</f>
        <v>Compressor Engines</v>
      </c>
      <c r="F2127" s="76">
        <f>APENs_summary!N2022</f>
        <v>0</v>
      </c>
      <c r="G2127" s="76">
        <f>APENs_summary!O2022</f>
        <v>0</v>
      </c>
      <c r="H2127" s="76">
        <f>APENs_summary!P2022</f>
        <v>0</v>
      </c>
      <c r="I2127" s="76">
        <f>APENs_summary!Q2022</f>
        <v>1.7520000000000001E-3</v>
      </c>
      <c r="J2127" s="76">
        <f>APENs_summary!R2022</f>
        <v>0</v>
      </c>
    </row>
    <row r="2128" spans="1:10" x14ac:dyDescent="0.2">
      <c r="A2128" s="13" t="s">
        <v>147</v>
      </c>
      <c r="B2128" s="272" t="s">
        <v>493</v>
      </c>
      <c r="C2128" s="272" t="str">
        <f>APENs_summary!C2023</f>
        <v>08045</v>
      </c>
      <c r="D2128" s="272" t="str">
        <f>APENs_summary!J2023</f>
        <v>20200252</v>
      </c>
      <c r="E2128" s="272" t="str">
        <f>APENs_summary!K2023</f>
        <v>Compressor Engines</v>
      </c>
      <c r="F2128" s="76">
        <f>APENs_summary!N2023</f>
        <v>0</v>
      </c>
      <c r="G2128" s="76">
        <f>APENs_summary!O2023</f>
        <v>0.79671400000000003</v>
      </c>
      <c r="H2128" s="76">
        <f>APENs_summary!P2023</f>
        <v>0</v>
      </c>
      <c r="I2128" s="76">
        <f>APENs_summary!Q2023</f>
        <v>0</v>
      </c>
      <c r="J2128" s="76">
        <f>APENs_summary!R2023</f>
        <v>0</v>
      </c>
    </row>
    <row r="2129" spans="1:10" x14ac:dyDescent="0.2">
      <c r="A2129" s="13" t="s">
        <v>147</v>
      </c>
      <c r="B2129" s="272" t="s">
        <v>493</v>
      </c>
      <c r="C2129" s="272" t="str">
        <f>APENs_summary!C2024</f>
        <v>08045</v>
      </c>
      <c r="D2129" s="272" t="str">
        <f>APENs_summary!J2024</f>
        <v>20200254</v>
      </c>
      <c r="E2129" s="272" t="str">
        <f>APENs_summary!K2024</f>
        <v>Compressor Engines</v>
      </c>
      <c r="F2129" s="76">
        <f>APENs_summary!N2024</f>
        <v>0</v>
      </c>
      <c r="G2129" s="76">
        <f>APENs_summary!O2024</f>
        <v>0</v>
      </c>
      <c r="H2129" s="76">
        <f>APENs_summary!P2024</f>
        <v>2.3346879999999999</v>
      </c>
      <c r="I2129" s="76">
        <f>APENs_summary!Q2024</f>
        <v>0</v>
      </c>
      <c r="J2129" s="76">
        <f>APENs_summary!R2024</f>
        <v>0</v>
      </c>
    </row>
    <row r="2130" spans="1:10" x14ac:dyDescent="0.2">
      <c r="A2130" s="13" t="s">
        <v>147</v>
      </c>
      <c r="B2130" s="272" t="s">
        <v>493</v>
      </c>
      <c r="C2130" s="272" t="str">
        <f>APENs_summary!C2025</f>
        <v>08045</v>
      </c>
      <c r="D2130" s="272" t="str">
        <f>APENs_summary!J2025</f>
        <v>20200254</v>
      </c>
      <c r="E2130" s="272" t="str">
        <f>APENs_summary!K2025</f>
        <v>Compressor Engines</v>
      </c>
      <c r="F2130" s="76">
        <f>APENs_summary!N2025</f>
        <v>34.383718000000002</v>
      </c>
      <c r="G2130" s="76">
        <f>APENs_summary!O2025</f>
        <v>0</v>
      </c>
      <c r="H2130" s="76">
        <f>APENs_summary!P2025</f>
        <v>0</v>
      </c>
      <c r="I2130" s="76">
        <f>APENs_summary!Q2025</f>
        <v>0</v>
      </c>
      <c r="J2130" s="76">
        <f>APENs_summary!R2025</f>
        <v>0</v>
      </c>
    </row>
    <row r="2131" spans="1:10" x14ac:dyDescent="0.2">
      <c r="A2131" s="13" t="s">
        <v>147</v>
      </c>
      <c r="B2131" s="272" t="s">
        <v>493</v>
      </c>
      <c r="C2131" s="272" t="str">
        <f>APENs_summary!C2026</f>
        <v>08045</v>
      </c>
      <c r="D2131" s="272" t="str">
        <f>APENs_summary!J2026</f>
        <v>20200254</v>
      </c>
      <c r="E2131" s="272" t="str">
        <f>APENs_summary!K2026</f>
        <v>Compressor Engines</v>
      </c>
      <c r="F2131" s="76">
        <f>APENs_summary!N2026</f>
        <v>0</v>
      </c>
      <c r="G2131" s="76">
        <f>APENs_summary!O2026</f>
        <v>0</v>
      </c>
      <c r="H2131" s="76">
        <f>APENs_summary!P2026</f>
        <v>0</v>
      </c>
      <c r="I2131" s="76">
        <f>APENs_summary!Q2026</f>
        <v>0</v>
      </c>
      <c r="J2131" s="76">
        <f>APENs_summary!R2026</f>
        <v>1.65E-4</v>
      </c>
    </row>
    <row r="2132" spans="1:10" x14ac:dyDescent="0.2">
      <c r="A2132" s="13" t="s">
        <v>147</v>
      </c>
      <c r="B2132" s="272" t="s">
        <v>493</v>
      </c>
      <c r="C2132" s="272" t="str">
        <f>APENs_summary!C2027</f>
        <v>08045</v>
      </c>
      <c r="D2132" s="272" t="str">
        <f>APENs_summary!J2027</f>
        <v>20200254</v>
      </c>
      <c r="E2132" s="272" t="str">
        <f>APENs_summary!K2027</f>
        <v>Compressor Engines</v>
      </c>
      <c r="F2132" s="76">
        <f>APENs_summary!N2027</f>
        <v>0</v>
      </c>
      <c r="G2132" s="76">
        <f>APENs_summary!O2027</f>
        <v>0</v>
      </c>
      <c r="H2132" s="76">
        <f>APENs_summary!P2027</f>
        <v>0</v>
      </c>
      <c r="I2132" s="76">
        <f>APENs_summary!Q2027</f>
        <v>0</v>
      </c>
      <c r="J2132" s="76">
        <f>APENs_summary!R2027</f>
        <v>0</v>
      </c>
    </row>
    <row r="2133" spans="1:10" x14ac:dyDescent="0.2">
      <c r="A2133" s="13" t="s">
        <v>147</v>
      </c>
      <c r="B2133" s="272" t="s">
        <v>493</v>
      </c>
      <c r="C2133" s="272" t="str">
        <f>APENs_summary!C2028</f>
        <v>08045</v>
      </c>
      <c r="D2133" s="272" t="str">
        <f>APENs_summary!J2028</f>
        <v>20200254</v>
      </c>
      <c r="E2133" s="272" t="str">
        <f>APENs_summary!K2028</f>
        <v>Compressor Engines</v>
      </c>
      <c r="F2133" s="76">
        <f>APENs_summary!N2028</f>
        <v>0</v>
      </c>
      <c r="G2133" s="76">
        <f>APENs_summary!O2028</f>
        <v>0</v>
      </c>
      <c r="H2133" s="76">
        <f>APENs_summary!P2028</f>
        <v>0</v>
      </c>
      <c r="I2133" s="76">
        <f>APENs_summary!Q2028</f>
        <v>2.4870000000000001E-3</v>
      </c>
      <c r="J2133" s="76">
        <f>APENs_summary!R2028</f>
        <v>0</v>
      </c>
    </row>
    <row r="2134" spans="1:10" x14ac:dyDescent="0.2">
      <c r="A2134" s="13" t="s">
        <v>147</v>
      </c>
      <c r="B2134" s="272" t="s">
        <v>493</v>
      </c>
      <c r="C2134" s="272" t="str">
        <f>APENs_summary!C2029</f>
        <v>08045</v>
      </c>
      <c r="D2134" s="272" t="str">
        <f>APENs_summary!J2029</f>
        <v>20200254</v>
      </c>
      <c r="E2134" s="272" t="str">
        <f>APENs_summary!K2029</f>
        <v>Compressor Engines</v>
      </c>
      <c r="F2134" s="76">
        <f>APENs_summary!N2029</f>
        <v>0</v>
      </c>
      <c r="G2134" s="76">
        <f>APENs_summary!O2029</f>
        <v>1.124898</v>
      </c>
      <c r="H2134" s="76">
        <f>APENs_summary!P2029</f>
        <v>0</v>
      </c>
      <c r="I2134" s="76">
        <f>APENs_summary!Q2029</f>
        <v>0</v>
      </c>
      <c r="J2134" s="76">
        <f>APENs_summary!R2029</f>
        <v>0</v>
      </c>
    </row>
    <row r="2135" spans="1:10" x14ac:dyDescent="0.2">
      <c r="A2135" s="13" t="s">
        <v>147</v>
      </c>
      <c r="B2135" s="272" t="s">
        <v>493</v>
      </c>
      <c r="C2135" s="272" t="str">
        <f>APENs_summary!C2030</f>
        <v>08045</v>
      </c>
      <c r="D2135" s="272" t="str">
        <f>APENs_summary!J2030</f>
        <v>20200254</v>
      </c>
      <c r="E2135" s="272" t="str">
        <f>APENs_summary!K2030</f>
        <v>Compressor Engines</v>
      </c>
      <c r="F2135" s="76">
        <f>APENs_summary!N2030</f>
        <v>0</v>
      </c>
      <c r="G2135" s="76">
        <f>APENs_summary!O2030</f>
        <v>0</v>
      </c>
      <c r="H2135" s="76">
        <f>APENs_summary!P2030</f>
        <v>25.17417</v>
      </c>
      <c r="I2135" s="76">
        <f>APENs_summary!Q2030</f>
        <v>0</v>
      </c>
      <c r="J2135" s="76">
        <f>APENs_summary!R2030</f>
        <v>0</v>
      </c>
    </row>
    <row r="2136" spans="1:10" x14ac:dyDescent="0.2">
      <c r="A2136" s="13" t="s">
        <v>147</v>
      </c>
      <c r="B2136" s="272" t="s">
        <v>493</v>
      </c>
      <c r="C2136" s="272" t="str">
        <f>APENs_summary!C2031</f>
        <v>08045</v>
      </c>
      <c r="D2136" s="272" t="str">
        <f>APENs_summary!J2031</f>
        <v>20200254</v>
      </c>
      <c r="E2136" s="272" t="str">
        <f>APENs_summary!K2031</f>
        <v>Compressor Engines</v>
      </c>
      <c r="F2136" s="76">
        <f>APENs_summary!N2031</f>
        <v>14.955622999999999</v>
      </c>
      <c r="G2136" s="76">
        <f>APENs_summary!O2031</f>
        <v>0</v>
      </c>
      <c r="H2136" s="76">
        <f>APENs_summary!P2031</f>
        <v>0</v>
      </c>
      <c r="I2136" s="76">
        <f>APENs_summary!Q2031</f>
        <v>0</v>
      </c>
      <c r="J2136" s="76">
        <f>APENs_summary!R2031</f>
        <v>0</v>
      </c>
    </row>
    <row r="2137" spans="1:10" x14ac:dyDescent="0.2">
      <c r="A2137" s="13" t="s">
        <v>147</v>
      </c>
      <c r="B2137" s="272" t="s">
        <v>493</v>
      </c>
      <c r="C2137" s="272" t="str">
        <f>APENs_summary!C2032</f>
        <v>08045</v>
      </c>
      <c r="D2137" s="272" t="str">
        <f>APENs_summary!J2032</f>
        <v>20200254</v>
      </c>
      <c r="E2137" s="272" t="str">
        <f>APENs_summary!K2032</f>
        <v>Compressor Engines</v>
      </c>
      <c r="F2137" s="76">
        <f>APENs_summary!N2032</f>
        <v>0</v>
      </c>
      <c r="G2137" s="76">
        <f>APENs_summary!O2032</f>
        <v>0</v>
      </c>
      <c r="H2137" s="76">
        <f>APENs_summary!P2032</f>
        <v>0</v>
      </c>
      <c r="I2137" s="76">
        <f>APENs_summary!Q2032</f>
        <v>0</v>
      </c>
      <c r="J2137" s="76">
        <f>APENs_summary!R2032</f>
        <v>1.55E-4</v>
      </c>
    </row>
    <row r="2138" spans="1:10" x14ac:dyDescent="0.2">
      <c r="A2138" s="13" t="s">
        <v>147</v>
      </c>
      <c r="B2138" s="272" t="s">
        <v>493</v>
      </c>
      <c r="C2138" s="272" t="str">
        <f>APENs_summary!C2033</f>
        <v>08045</v>
      </c>
      <c r="D2138" s="272" t="str">
        <f>APENs_summary!J2033</f>
        <v>20200254</v>
      </c>
      <c r="E2138" s="272" t="str">
        <f>APENs_summary!K2033</f>
        <v>Compressor Engines</v>
      </c>
      <c r="F2138" s="76">
        <f>APENs_summary!N2033</f>
        <v>0</v>
      </c>
      <c r="G2138" s="76">
        <f>APENs_summary!O2033</f>
        <v>0</v>
      </c>
      <c r="H2138" s="76">
        <f>APENs_summary!P2033</f>
        <v>0</v>
      </c>
      <c r="I2138" s="76">
        <f>APENs_summary!Q2033</f>
        <v>0</v>
      </c>
      <c r="J2138" s="76">
        <f>APENs_summary!R2033</f>
        <v>0</v>
      </c>
    </row>
    <row r="2139" spans="1:10" x14ac:dyDescent="0.2">
      <c r="A2139" s="13" t="s">
        <v>147</v>
      </c>
      <c r="B2139" s="272" t="s">
        <v>493</v>
      </c>
      <c r="C2139" s="272" t="str">
        <f>APENs_summary!C2034</f>
        <v>08045</v>
      </c>
      <c r="D2139" s="272" t="str">
        <f>APENs_summary!J2034</f>
        <v>20200254</v>
      </c>
      <c r="E2139" s="272" t="str">
        <f>APENs_summary!K2034</f>
        <v>Compressor Engines</v>
      </c>
      <c r="F2139" s="76">
        <f>APENs_summary!N2034</f>
        <v>0</v>
      </c>
      <c r="G2139" s="76">
        <f>APENs_summary!O2034</f>
        <v>0</v>
      </c>
      <c r="H2139" s="76">
        <f>APENs_summary!P2034</f>
        <v>0</v>
      </c>
      <c r="I2139" s="76">
        <f>APENs_summary!Q2034</f>
        <v>3.9769999999999996E-3</v>
      </c>
      <c r="J2139" s="76">
        <f>APENs_summary!R2034</f>
        <v>0</v>
      </c>
    </row>
    <row r="2140" spans="1:10" x14ac:dyDescent="0.2">
      <c r="A2140" s="13" t="s">
        <v>147</v>
      </c>
      <c r="B2140" s="272" t="s">
        <v>493</v>
      </c>
      <c r="C2140" s="272" t="str">
        <f>APENs_summary!C2035</f>
        <v>08045</v>
      </c>
      <c r="D2140" s="272" t="str">
        <f>APENs_summary!J2035</f>
        <v>20200254</v>
      </c>
      <c r="E2140" s="272" t="str">
        <f>APENs_summary!K2035</f>
        <v>Compressor Engines</v>
      </c>
      <c r="F2140" s="76">
        <f>APENs_summary!N2035</f>
        <v>0</v>
      </c>
      <c r="G2140" s="76">
        <f>APENs_summary!O2035</f>
        <v>0.20031099999999999</v>
      </c>
      <c r="H2140" s="76">
        <f>APENs_summary!P2035</f>
        <v>0</v>
      </c>
      <c r="I2140" s="76">
        <f>APENs_summary!Q2035</f>
        <v>0</v>
      </c>
      <c r="J2140" s="76">
        <f>APENs_summary!R2035</f>
        <v>0</v>
      </c>
    </row>
    <row r="2141" spans="1:10" x14ac:dyDescent="0.2">
      <c r="A2141" s="13" t="s">
        <v>147</v>
      </c>
      <c r="B2141" s="272" t="s">
        <v>493</v>
      </c>
      <c r="C2141" s="272" t="str">
        <f>APENs_summary!C2036</f>
        <v>08045</v>
      </c>
      <c r="D2141" s="272" t="str">
        <f>APENs_summary!J2036</f>
        <v>20200254</v>
      </c>
      <c r="E2141" s="272" t="str">
        <f>APENs_summary!K2036</f>
        <v>Compressor Engines</v>
      </c>
      <c r="F2141" s="76">
        <f>APENs_summary!N2036</f>
        <v>0</v>
      </c>
      <c r="G2141" s="76">
        <f>APENs_summary!O2036</f>
        <v>0</v>
      </c>
      <c r="H2141" s="76">
        <f>APENs_summary!P2036</f>
        <v>18.3</v>
      </c>
      <c r="I2141" s="76">
        <f>APENs_summary!Q2036</f>
        <v>0</v>
      </c>
      <c r="J2141" s="76">
        <f>APENs_summary!R2036</f>
        <v>0</v>
      </c>
    </row>
    <row r="2142" spans="1:10" x14ac:dyDescent="0.2">
      <c r="A2142" s="13" t="s">
        <v>147</v>
      </c>
      <c r="B2142" s="272" t="s">
        <v>493</v>
      </c>
      <c r="C2142" s="272" t="str">
        <f>APENs_summary!C2037</f>
        <v>08045</v>
      </c>
      <c r="D2142" s="272" t="str">
        <f>APENs_summary!J2037</f>
        <v>20200254</v>
      </c>
      <c r="E2142" s="272" t="str">
        <f>APENs_summary!K2037</f>
        <v>Compressor Engines</v>
      </c>
      <c r="F2142" s="76">
        <f>APENs_summary!N2037</f>
        <v>18.3</v>
      </c>
      <c r="G2142" s="76">
        <f>APENs_summary!O2037</f>
        <v>0</v>
      </c>
      <c r="H2142" s="76">
        <f>APENs_summary!P2037</f>
        <v>0</v>
      </c>
      <c r="I2142" s="76">
        <f>APENs_summary!Q2037</f>
        <v>0</v>
      </c>
      <c r="J2142" s="76">
        <f>APENs_summary!R2037</f>
        <v>0</v>
      </c>
    </row>
    <row r="2143" spans="1:10" x14ac:dyDescent="0.2">
      <c r="A2143" s="13" t="s">
        <v>147</v>
      </c>
      <c r="B2143" s="272" t="s">
        <v>493</v>
      </c>
      <c r="C2143" s="272" t="str">
        <f>APENs_summary!C2038</f>
        <v>08045</v>
      </c>
      <c r="D2143" s="272" t="str">
        <f>APENs_summary!J2038</f>
        <v>20200254</v>
      </c>
      <c r="E2143" s="272" t="str">
        <f>APENs_summary!K2038</f>
        <v>Compressor Engines</v>
      </c>
      <c r="F2143" s="76">
        <f>APENs_summary!N2038</f>
        <v>0</v>
      </c>
      <c r="G2143" s="76">
        <f>APENs_summary!O2038</f>
        <v>0</v>
      </c>
      <c r="H2143" s="76">
        <f>APENs_summary!P2038</f>
        <v>0</v>
      </c>
      <c r="I2143" s="76">
        <f>APENs_summary!Q2038</f>
        <v>0</v>
      </c>
      <c r="J2143" s="76">
        <f>APENs_summary!R2038</f>
        <v>0.25</v>
      </c>
    </row>
    <row r="2144" spans="1:10" x14ac:dyDescent="0.2">
      <c r="A2144" s="13" t="s">
        <v>147</v>
      </c>
      <c r="B2144" s="272" t="s">
        <v>493</v>
      </c>
      <c r="C2144" s="272" t="str">
        <f>APENs_summary!C2039</f>
        <v>08045</v>
      </c>
      <c r="D2144" s="272" t="str">
        <f>APENs_summary!J2039</f>
        <v>20200254</v>
      </c>
      <c r="E2144" s="272" t="str">
        <f>APENs_summary!K2039</f>
        <v>Compressor Engines</v>
      </c>
      <c r="F2144" s="76">
        <f>APENs_summary!N2039</f>
        <v>0</v>
      </c>
      <c r="G2144" s="76">
        <f>APENs_summary!O2039</f>
        <v>0</v>
      </c>
      <c r="H2144" s="76">
        <f>APENs_summary!P2039</f>
        <v>0</v>
      </c>
      <c r="I2144" s="76">
        <f>APENs_summary!Q2039</f>
        <v>0</v>
      </c>
      <c r="J2144" s="76">
        <f>APENs_summary!R2039</f>
        <v>0</v>
      </c>
    </row>
    <row r="2145" spans="1:10" x14ac:dyDescent="0.2">
      <c r="A2145" s="13" t="s">
        <v>147</v>
      </c>
      <c r="B2145" s="272" t="s">
        <v>493</v>
      </c>
      <c r="C2145" s="272" t="str">
        <f>APENs_summary!C2040</f>
        <v>08045</v>
      </c>
      <c r="D2145" s="272" t="str">
        <f>APENs_summary!J2040</f>
        <v>20200254</v>
      </c>
      <c r="E2145" s="272" t="str">
        <f>APENs_summary!K2040</f>
        <v>Compressor Engines</v>
      </c>
      <c r="F2145" s="76">
        <f>APENs_summary!N2040</f>
        <v>0</v>
      </c>
      <c r="G2145" s="76">
        <f>APENs_summary!O2040</f>
        <v>0</v>
      </c>
      <c r="H2145" s="76">
        <f>APENs_summary!P2040</f>
        <v>0</v>
      </c>
      <c r="I2145" s="76">
        <f>APENs_summary!Q2040</f>
        <v>1.4999999999999999E-2</v>
      </c>
      <c r="J2145" s="76">
        <f>APENs_summary!R2040</f>
        <v>0</v>
      </c>
    </row>
    <row r="2146" spans="1:10" x14ac:dyDescent="0.2">
      <c r="A2146" s="13" t="s">
        <v>147</v>
      </c>
      <c r="B2146" s="272" t="s">
        <v>493</v>
      </c>
      <c r="C2146" s="272" t="str">
        <f>APENs_summary!C2041</f>
        <v>08045</v>
      </c>
      <c r="D2146" s="272" t="str">
        <f>APENs_summary!J2041</f>
        <v>20200254</v>
      </c>
      <c r="E2146" s="272" t="str">
        <f>APENs_summary!K2041</f>
        <v>Compressor Engines</v>
      </c>
      <c r="F2146" s="76">
        <f>APENs_summary!N2041</f>
        <v>0</v>
      </c>
      <c r="G2146" s="76">
        <f>APENs_summary!O2041</f>
        <v>6.11</v>
      </c>
      <c r="H2146" s="76">
        <f>APENs_summary!P2041</f>
        <v>0</v>
      </c>
      <c r="I2146" s="76">
        <f>APENs_summary!Q2041</f>
        <v>0</v>
      </c>
      <c r="J2146" s="76">
        <f>APENs_summary!R2041</f>
        <v>0</v>
      </c>
    </row>
    <row r="2147" spans="1:10" x14ac:dyDescent="0.2">
      <c r="A2147" s="13" t="s">
        <v>147</v>
      </c>
      <c r="B2147" s="272" t="s">
        <v>493</v>
      </c>
      <c r="C2147" s="272" t="str">
        <f>APENs_summary!C2042</f>
        <v>08045</v>
      </c>
      <c r="D2147" s="272" t="str">
        <f>APENs_summary!J2042</f>
        <v>31000304</v>
      </c>
      <c r="E2147" s="272" t="str">
        <f>APENs_summary!K2042</f>
        <v>Glycol Dehydrator</v>
      </c>
      <c r="F2147" s="76">
        <f>APENs_summary!N2042</f>
        <v>0</v>
      </c>
      <c r="G2147" s="76">
        <f>APENs_summary!O2042</f>
        <v>2.8</v>
      </c>
      <c r="H2147" s="76">
        <f>APENs_summary!P2042</f>
        <v>0</v>
      </c>
      <c r="I2147" s="76">
        <f>APENs_summary!Q2042</f>
        <v>0</v>
      </c>
      <c r="J2147" s="76">
        <f>APENs_summary!R2042</f>
        <v>0</v>
      </c>
    </row>
    <row r="2148" spans="1:10" x14ac:dyDescent="0.2">
      <c r="A2148" s="13" t="s">
        <v>147</v>
      </c>
      <c r="B2148" s="272" t="s">
        <v>493</v>
      </c>
      <c r="C2148" s="272" t="str">
        <f>APENs_summary!C2043</f>
        <v>08045</v>
      </c>
      <c r="D2148" s="272" t="str">
        <f>APENs_summary!J2043</f>
        <v>40400311</v>
      </c>
      <c r="E2148" s="272" t="str">
        <f>APENs_summary!K2043</f>
        <v>Condensate Tanks</v>
      </c>
      <c r="F2148" s="76">
        <f>APENs_summary!N2043</f>
        <v>0</v>
      </c>
      <c r="G2148" s="76">
        <f>APENs_summary!O2043</f>
        <v>2.733779715617866</v>
      </c>
      <c r="H2148" s="76">
        <f>APENs_summary!P2043</f>
        <v>0</v>
      </c>
      <c r="I2148" s="76">
        <f>APENs_summary!Q2043</f>
        <v>0</v>
      </c>
      <c r="J2148" s="76">
        <f>APENs_summary!R2043</f>
        <v>0</v>
      </c>
    </row>
    <row r="2149" spans="1:10" x14ac:dyDescent="0.2">
      <c r="A2149" s="13" t="s">
        <v>147</v>
      </c>
      <c r="B2149" s="272" t="s">
        <v>493</v>
      </c>
      <c r="C2149" s="272" t="str">
        <f>APENs_summary!C2044</f>
        <v>08045</v>
      </c>
      <c r="D2149" s="272" t="str">
        <f>APENs_summary!J2044</f>
        <v>40400311</v>
      </c>
      <c r="E2149" s="272" t="str">
        <f>APENs_summary!K2044</f>
        <v>Condensate Tanks</v>
      </c>
      <c r="F2149" s="76">
        <f>APENs_summary!N2044</f>
        <v>0</v>
      </c>
      <c r="G2149" s="76">
        <f>APENs_summary!O2044</f>
        <v>2.2990627595794337</v>
      </c>
      <c r="H2149" s="76">
        <f>APENs_summary!P2044</f>
        <v>0</v>
      </c>
      <c r="I2149" s="76">
        <f>APENs_summary!Q2044</f>
        <v>0</v>
      </c>
      <c r="J2149" s="76">
        <f>APENs_summary!R2044</f>
        <v>0</v>
      </c>
    </row>
    <row r="2150" spans="1:10" x14ac:dyDescent="0.2">
      <c r="A2150" s="13" t="s">
        <v>147</v>
      </c>
      <c r="B2150" s="272" t="s">
        <v>493</v>
      </c>
      <c r="C2150" s="272" t="str">
        <f>APENs_summary!C2045</f>
        <v>08045</v>
      </c>
      <c r="D2150" s="272" t="str">
        <f>APENs_summary!J2045</f>
        <v>40400311</v>
      </c>
      <c r="E2150" s="272" t="str">
        <f>APENs_summary!K2045</f>
        <v>Condensate Tanks</v>
      </c>
      <c r="F2150" s="76">
        <f>APENs_summary!N2045</f>
        <v>0</v>
      </c>
      <c r="G2150" s="76">
        <f>APENs_summary!O2045</f>
        <v>3.9365640592085431</v>
      </c>
      <c r="H2150" s="76">
        <f>APENs_summary!P2045</f>
        <v>0</v>
      </c>
      <c r="I2150" s="76">
        <f>APENs_summary!Q2045</f>
        <v>0</v>
      </c>
      <c r="J2150" s="76">
        <f>APENs_summary!R2045</f>
        <v>0</v>
      </c>
    </row>
    <row r="2151" spans="1:10" x14ac:dyDescent="0.2">
      <c r="A2151" s="13" t="s">
        <v>147</v>
      </c>
      <c r="B2151" s="272" t="s">
        <v>493</v>
      </c>
      <c r="C2151" s="272" t="str">
        <f>APENs_summary!C2046</f>
        <v>08045</v>
      </c>
      <c r="D2151" s="272" t="str">
        <f>APENs_summary!J2046</f>
        <v>40400311</v>
      </c>
      <c r="E2151" s="272" t="str">
        <f>APENs_summary!K2046</f>
        <v>Condensate Tanks</v>
      </c>
      <c r="F2151" s="76">
        <f>APENs_summary!N2046</f>
        <v>0</v>
      </c>
      <c r="G2151" s="76">
        <f>APENs_summary!O2046</f>
        <v>3.4116888513140706</v>
      </c>
      <c r="H2151" s="76">
        <f>APENs_summary!P2046</f>
        <v>0</v>
      </c>
      <c r="I2151" s="76">
        <f>APENs_summary!Q2046</f>
        <v>0</v>
      </c>
      <c r="J2151" s="76">
        <f>APENs_summary!R2046</f>
        <v>0</v>
      </c>
    </row>
    <row r="2152" spans="1:10" x14ac:dyDescent="0.2">
      <c r="A2152" s="13" t="s">
        <v>147</v>
      </c>
      <c r="B2152" s="272" t="s">
        <v>493</v>
      </c>
      <c r="C2152" s="272" t="str">
        <f>APENs_summary!C2047</f>
        <v>08045</v>
      </c>
      <c r="D2152" s="272" t="str">
        <f>APENs_summary!J2047</f>
        <v>40400311</v>
      </c>
      <c r="E2152" s="272" t="str">
        <f>APENs_summary!K2047</f>
        <v>Condensate Tanks</v>
      </c>
      <c r="F2152" s="76">
        <f>APENs_summary!N2047</f>
        <v>0</v>
      </c>
      <c r="G2152" s="76">
        <f>APENs_summary!O2047</f>
        <v>0</v>
      </c>
      <c r="H2152" s="76">
        <f>APENs_summary!P2047</f>
        <v>0</v>
      </c>
      <c r="I2152" s="76">
        <f>APENs_summary!Q2047</f>
        <v>0</v>
      </c>
      <c r="J2152" s="76">
        <f>APENs_summary!R2047</f>
        <v>0</v>
      </c>
    </row>
    <row r="2153" spans="1:10" x14ac:dyDescent="0.2">
      <c r="A2153" s="13" t="s">
        <v>147</v>
      </c>
      <c r="B2153" s="272" t="s">
        <v>493</v>
      </c>
      <c r="C2153" s="272" t="str">
        <f>APENs_summary!C2048</f>
        <v>08045</v>
      </c>
      <c r="D2153" s="272" t="str">
        <f>APENs_summary!J2048</f>
        <v>40400311</v>
      </c>
      <c r="E2153" s="272" t="str">
        <f>APENs_summary!K2048</f>
        <v>Condensate Tanks</v>
      </c>
      <c r="F2153" s="76">
        <f>APENs_summary!N2048</f>
        <v>0</v>
      </c>
      <c r="G2153" s="76">
        <f>APENs_summary!O2048</f>
        <v>0</v>
      </c>
      <c r="H2153" s="76">
        <f>APENs_summary!P2048</f>
        <v>0</v>
      </c>
      <c r="I2153" s="76">
        <f>APENs_summary!Q2048</f>
        <v>0</v>
      </c>
      <c r="J2153" s="76">
        <f>APENs_summary!R2048</f>
        <v>0</v>
      </c>
    </row>
    <row r="2154" spans="1:10" x14ac:dyDescent="0.2">
      <c r="A2154" s="13" t="s">
        <v>147</v>
      </c>
      <c r="B2154" s="272" t="s">
        <v>493</v>
      </c>
      <c r="C2154" s="272" t="str">
        <f>APENs_summary!C2049</f>
        <v>08045</v>
      </c>
      <c r="D2154" s="272" t="str">
        <f>APENs_summary!J2049</f>
        <v>40400311</v>
      </c>
      <c r="E2154" s="272" t="str">
        <f>APENs_summary!K2049</f>
        <v>Condensate Tanks</v>
      </c>
      <c r="F2154" s="76">
        <f>APENs_summary!N2049</f>
        <v>0</v>
      </c>
      <c r="G2154" s="76">
        <f>APENs_summary!O2049</f>
        <v>0</v>
      </c>
      <c r="H2154" s="76">
        <f>APENs_summary!P2049</f>
        <v>0</v>
      </c>
      <c r="I2154" s="76">
        <f>APENs_summary!Q2049</f>
        <v>0</v>
      </c>
      <c r="J2154" s="76">
        <f>APENs_summary!R2049</f>
        <v>0</v>
      </c>
    </row>
    <row r="2155" spans="1:10" x14ac:dyDescent="0.2">
      <c r="A2155" s="13" t="s">
        <v>147</v>
      </c>
      <c r="B2155" s="272" t="s">
        <v>493</v>
      </c>
      <c r="C2155" s="272" t="str">
        <f>APENs_summary!C2050</f>
        <v>08045</v>
      </c>
      <c r="D2155" s="272" t="str">
        <f>APENs_summary!J2050</f>
        <v>40400311</v>
      </c>
      <c r="E2155" s="272" t="str">
        <f>APENs_summary!K2050</f>
        <v>Condensate Tanks</v>
      </c>
      <c r="F2155" s="76">
        <f>APENs_summary!N2050</f>
        <v>0</v>
      </c>
      <c r="G2155" s="76">
        <f>APENs_summary!O2050</f>
        <v>0</v>
      </c>
      <c r="H2155" s="76">
        <f>APENs_summary!P2050</f>
        <v>0</v>
      </c>
      <c r="I2155" s="76">
        <f>APENs_summary!Q2050</f>
        <v>0</v>
      </c>
      <c r="J2155" s="76">
        <f>APENs_summary!R2050</f>
        <v>0</v>
      </c>
    </row>
    <row r="2156" spans="1:10" x14ac:dyDescent="0.2">
      <c r="A2156" s="13" t="s">
        <v>147</v>
      </c>
      <c r="B2156" s="272" t="s">
        <v>493</v>
      </c>
      <c r="C2156" s="272" t="str">
        <f>APENs_summary!C2051</f>
        <v>08045</v>
      </c>
      <c r="D2156" s="272" t="str">
        <f>APENs_summary!J2051</f>
        <v>40400311</v>
      </c>
      <c r="E2156" s="272" t="str">
        <f>APENs_summary!K2051</f>
        <v>Condensate Tanks</v>
      </c>
      <c r="F2156" s="76">
        <f>APENs_summary!N2051</f>
        <v>0</v>
      </c>
      <c r="G2156" s="76">
        <f>APENs_summary!O2051</f>
        <v>2.2173807639290075</v>
      </c>
      <c r="H2156" s="76">
        <f>APENs_summary!P2051</f>
        <v>0</v>
      </c>
      <c r="I2156" s="76">
        <f>APENs_summary!Q2051</f>
        <v>0</v>
      </c>
      <c r="J2156" s="76">
        <f>APENs_summary!R2051</f>
        <v>0</v>
      </c>
    </row>
    <row r="2157" spans="1:10" x14ac:dyDescent="0.2">
      <c r="A2157" s="13" t="s">
        <v>147</v>
      </c>
      <c r="B2157" s="272" t="s">
        <v>493</v>
      </c>
      <c r="C2157" s="272" t="str">
        <f>APENs_summary!C2052</f>
        <v>08045</v>
      </c>
      <c r="D2157" s="272" t="str">
        <f>APENs_summary!J2052</f>
        <v>40400311</v>
      </c>
      <c r="E2157" s="272" t="str">
        <f>APENs_summary!K2052</f>
        <v>Condensate Tanks</v>
      </c>
      <c r="F2157" s="76">
        <f>APENs_summary!N2052</f>
        <v>0</v>
      </c>
      <c r="G2157" s="76">
        <f>APENs_summary!O2052</f>
        <v>4.0471387948185358</v>
      </c>
      <c r="H2157" s="76">
        <f>APENs_summary!P2052</f>
        <v>0</v>
      </c>
      <c r="I2157" s="76">
        <f>APENs_summary!Q2052</f>
        <v>0</v>
      </c>
      <c r="J2157" s="76">
        <f>APENs_summary!R2052</f>
        <v>0</v>
      </c>
    </row>
    <row r="2158" spans="1:10" x14ac:dyDescent="0.2">
      <c r="A2158" s="13" t="s">
        <v>147</v>
      </c>
      <c r="B2158" s="272" t="s">
        <v>493</v>
      </c>
      <c r="C2158" s="272" t="str">
        <f>APENs_summary!C2053</f>
        <v>08045</v>
      </c>
      <c r="D2158" s="272" t="str">
        <f>APENs_summary!J2053</f>
        <v>40400311</v>
      </c>
      <c r="E2158" s="272" t="str">
        <f>APENs_summary!K2053</f>
        <v>Condensate Tanks</v>
      </c>
      <c r="F2158" s="76">
        <f>APENs_summary!N2053</f>
        <v>0</v>
      </c>
      <c r="G2158" s="76">
        <f>APENs_summary!O2053</f>
        <v>1.5746573348938941</v>
      </c>
      <c r="H2158" s="76">
        <f>APENs_summary!P2053</f>
        <v>0</v>
      </c>
      <c r="I2158" s="76">
        <f>APENs_summary!Q2053</f>
        <v>0</v>
      </c>
      <c r="J2158" s="76">
        <f>APENs_summary!R2053</f>
        <v>0</v>
      </c>
    </row>
    <row r="2159" spans="1:10" x14ac:dyDescent="0.2">
      <c r="A2159" s="13" t="s">
        <v>147</v>
      </c>
      <c r="B2159" s="272" t="s">
        <v>493</v>
      </c>
      <c r="C2159" s="272" t="str">
        <f>APENs_summary!C2054</f>
        <v>08045</v>
      </c>
      <c r="D2159" s="272" t="str">
        <f>APENs_summary!J2054</f>
        <v>20200254</v>
      </c>
      <c r="E2159" s="272" t="str">
        <f>APENs_summary!K2054</f>
        <v>Compressor Engines</v>
      </c>
      <c r="F2159" s="76">
        <f>APENs_summary!N2054</f>
        <v>0</v>
      </c>
      <c r="G2159" s="76">
        <f>APENs_summary!O2054</f>
        <v>0</v>
      </c>
      <c r="H2159" s="76">
        <f>APENs_summary!P2054</f>
        <v>2.4900000000000002</v>
      </c>
      <c r="I2159" s="76">
        <f>APENs_summary!Q2054</f>
        <v>0</v>
      </c>
      <c r="J2159" s="76">
        <f>APENs_summary!R2054</f>
        <v>0</v>
      </c>
    </row>
    <row r="2160" spans="1:10" x14ac:dyDescent="0.2">
      <c r="A2160" s="13" t="s">
        <v>147</v>
      </c>
      <c r="B2160" s="272" t="s">
        <v>493</v>
      </c>
      <c r="C2160" s="272" t="str">
        <f>APENs_summary!C2055</f>
        <v>08045</v>
      </c>
      <c r="D2160" s="272" t="str">
        <f>APENs_summary!J2055</f>
        <v>20200254</v>
      </c>
      <c r="E2160" s="272" t="str">
        <f>APENs_summary!K2055</f>
        <v>Compressor Engines</v>
      </c>
      <c r="F2160" s="76">
        <f>APENs_summary!N2055</f>
        <v>2.4900000000000002</v>
      </c>
      <c r="G2160" s="76">
        <f>APENs_summary!O2055</f>
        <v>0</v>
      </c>
      <c r="H2160" s="76">
        <f>APENs_summary!P2055</f>
        <v>0</v>
      </c>
      <c r="I2160" s="76">
        <f>APENs_summary!Q2055</f>
        <v>0</v>
      </c>
      <c r="J2160" s="76">
        <f>APENs_summary!R2055</f>
        <v>0</v>
      </c>
    </row>
    <row r="2161" spans="1:10" x14ac:dyDescent="0.2">
      <c r="A2161" s="13" t="s">
        <v>147</v>
      </c>
      <c r="B2161" s="272" t="s">
        <v>493</v>
      </c>
      <c r="C2161" s="272" t="str">
        <f>APENs_summary!C2056</f>
        <v>08045</v>
      </c>
      <c r="D2161" s="272" t="str">
        <f>APENs_summary!J2056</f>
        <v>20200254</v>
      </c>
      <c r="E2161" s="272" t="str">
        <f>APENs_summary!K2056</f>
        <v>Compressor Engines</v>
      </c>
      <c r="F2161" s="76">
        <f>APENs_summary!N2056</f>
        <v>0</v>
      </c>
      <c r="G2161" s="76">
        <f>APENs_summary!O2056</f>
        <v>0</v>
      </c>
      <c r="H2161" s="76">
        <f>APENs_summary!P2056</f>
        <v>0</v>
      </c>
      <c r="I2161" s="76">
        <f>APENs_summary!Q2056</f>
        <v>0</v>
      </c>
      <c r="J2161" s="76">
        <f>APENs_summary!R2056</f>
        <v>0.18</v>
      </c>
    </row>
    <row r="2162" spans="1:10" x14ac:dyDescent="0.2">
      <c r="A2162" s="13" t="s">
        <v>147</v>
      </c>
      <c r="B2162" s="272" t="s">
        <v>493</v>
      </c>
      <c r="C2162" s="272" t="str">
        <f>APENs_summary!C2057</f>
        <v>08045</v>
      </c>
      <c r="D2162" s="272" t="str">
        <f>APENs_summary!J2057</f>
        <v>20200254</v>
      </c>
      <c r="E2162" s="272" t="str">
        <f>APENs_summary!K2057</f>
        <v>Compressor Engines</v>
      </c>
      <c r="F2162" s="76">
        <f>APENs_summary!N2057</f>
        <v>0</v>
      </c>
      <c r="G2162" s="76">
        <f>APENs_summary!O2057</f>
        <v>0</v>
      </c>
      <c r="H2162" s="76">
        <f>APENs_summary!P2057</f>
        <v>0</v>
      </c>
      <c r="I2162" s="76">
        <f>APENs_summary!Q2057</f>
        <v>0</v>
      </c>
      <c r="J2162" s="76">
        <f>APENs_summary!R2057</f>
        <v>0</v>
      </c>
    </row>
    <row r="2163" spans="1:10" x14ac:dyDescent="0.2">
      <c r="A2163" s="13" t="s">
        <v>147</v>
      </c>
      <c r="B2163" s="272" t="s">
        <v>493</v>
      </c>
      <c r="C2163" s="272" t="str">
        <f>APENs_summary!C2058</f>
        <v>08045</v>
      </c>
      <c r="D2163" s="272" t="str">
        <f>APENs_summary!J2058</f>
        <v>20200254</v>
      </c>
      <c r="E2163" s="272" t="str">
        <f>APENs_summary!K2058</f>
        <v>Compressor Engines</v>
      </c>
      <c r="F2163" s="76">
        <f>APENs_summary!N2058</f>
        <v>0</v>
      </c>
      <c r="G2163" s="76">
        <f>APENs_summary!O2058</f>
        <v>1.25</v>
      </c>
      <c r="H2163" s="76">
        <f>APENs_summary!P2058</f>
        <v>0</v>
      </c>
      <c r="I2163" s="76">
        <f>APENs_summary!Q2058</f>
        <v>0</v>
      </c>
      <c r="J2163" s="76">
        <f>APENs_summary!R2058</f>
        <v>0</v>
      </c>
    </row>
    <row r="2164" spans="1:10" x14ac:dyDescent="0.2">
      <c r="A2164" s="13" t="s">
        <v>147</v>
      </c>
      <c r="B2164" s="272" t="s">
        <v>493</v>
      </c>
      <c r="C2164" s="272" t="str">
        <f>APENs_summary!C2059</f>
        <v>08045</v>
      </c>
      <c r="D2164" s="272" t="str">
        <f>APENs_summary!J2059</f>
        <v>40400311</v>
      </c>
      <c r="E2164" s="272" t="str">
        <f>APENs_summary!K2059</f>
        <v>Condensate Tanks</v>
      </c>
      <c r="F2164" s="76">
        <f>APENs_summary!N2059</f>
        <v>0</v>
      </c>
      <c r="G2164" s="76">
        <f>APENs_summary!O2059</f>
        <v>4.5407172932954101</v>
      </c>
      <c r="H2164" s="76">
        <f>APENs_summary!P2059</f>
        <v>0</v>
      </c>
      <c r="I2164" s="76">
        <f>APENs_summary!Q2059</f>
        <v>0</v>
      </c>
      <c r="J2164" s="76">
        <f>APENs_summary!R2059</f>
        <v>0</v>
      </c>
    </row>
    <row r="2165" spans="1:10" x14ac:dyDescent="0.2">
      <c r="A2165" s="13" t="s">
        <v>147</v>
      </c>
      <c r="B2165" s="272" t="s">
        <v>493</v>
      </c>
      <c r="C2165" s="272" t="str">
        <f>APENs_summary!C2060</f>
        <v>08045</v>
      </c>
      <c r="D2165" s="272" t="str">
        <f>APENs_summary!J2060</f>
        <v>40400311</v>
      </c>
      <c r="E2165" s="272" t="str">
        <f>APENs_summary!K2060</f>
        <v>Condensate Tanks</v>
      </c>
      <c r="F2165" s="76">
        <f>APENs_summary!N2060</f>
        <v>0</v>
      </c>
      <c r="G2165" s="76">
        <f>APENs_summary!O2060</f>
        <v>0.83380308663595326</v>
      </c>
      <c r="H2165" s="76">
        <f>APENs_summary!P2060</f>
        <v>0</v>
      </c>
      <c r="I2165" s="76">
        <f>APENs_summary!Q2060</f>
        <v>0</v>
      </c>
      <c r="J2165" s="76">
        <f>APENs_summary!R2060</f>
        <v>0</v>
      </c>
    </row>
    <row r="2166" spans="1:10" x14ac:dyDescent="0.2">
      <c r="A2166" s="13" t="s">
        <v>147</v>
      </c>
      <c r="B2166" s="272" t="s">
        <v>493</v>
      </c>
      <c r="C2166" s="272" t="str">
        <f>APENs_summary!C2061</f>
        <v>08045</v>
      </c>
      <c r="D2166" s="272" t="str">
        <f>APENs_summary!J2061</f>
        <v>40400311</v>
      </c>
      <c r="E2166" s="272" t="str">
        <f>APENs_summary!K2061</f>
        <v>Condensate Tanks</v>
      </c>
      <c r="F2166" s="76">
        <f>APENs_summary!N2061</f>
        <v>0</v>
      </c>
      <c r="G2166" s="76">
        <f>APENs_summary!O2061</f>
        <v>1.5281495642593865</v>
      </c>
      <c r="H2166" s="76">
        <f>APENs_summary!P2061</f>
        <v>0</v>
      </c>
      <c r="I2166" s="76">
        <f>APENs_summary!Q2061</f>
        <v>0</v>
      </c>
      <c r="J2166" s="76">
        <f>APENs_summary!R2061</f>
        <v>0</v>
      </c>
    </row>
    <row r="2167" spans="1:10" x14ac:dyDescent="0.2">
      <c r="A2167" s="13" t="s">
        <v>147</v>
      </c>
      <c r="B2167" s="272" t="s">
        <v>493</v>
      </c>
      <c r="C2167" s="272" t="str">
        <f>APENs_summary!C2062</f>
        <v>08045</v>
      </c>
      <c r="D2167" s="272" t="str">
        <f>APENs_summary!J2062</f>
        <v>40400311</v>
      </c>
      <c r="E2167" s="272" t="str">
        <f>APENs_summary!K2062</f>
        <v>Condensate Tanks</v>
      </c>
      <c r="F2167" s="76">
        <f>APENs_summary!N2062</f>
        <v>0</v>
      </c>
      <c r="G2167" s="76">
        <f>APENs_summary!O2062</f>
        <v>1.0278806154600084</v>
      </c>
      <c r="H2167" s="76">
        <f>APENs_summary!P2062</f>
        <v>0</v>
      </c>
      <c r="I2167" s="76">
        <f>APENs_summary!Q2062</f>
        <v>0</v>
      </c>
      <c r="J2167" s="76">
        <f>APENs_summary!R2062</f>
        <v>0</v>
      </c>
    </row>
    <row r="2168" spans="1:10" x14ac:dyDescent="0.2">
      <c r="A2168" s="13" t="s">
        <v>147</v>
      </c>
      <c r="B2168" s="272" t="s">
        <v>493</v>
      </c>
      <c r="C2168" s="272" t="str">
        <f>APENs_summary!C2063</f>
        <v>08045</v>
      </c>
      <c r="D2168" s="272" t="str">
        <f>APENs_summary!J2063</f>
        <v>31000301</v>
      </c>
      <c r="E2168" s="272" t="str">
        <f>APENs_summary!K2063</f>
        <v>Glycol Dehydrator</v>
      </c>
      <c r="F2168" s="76">
        <f>APENs_summary!N2063</f>
        <v>0</v>
      </c>
      <c r="G2168" s="76">
        <f>APENs_summary!O2063</f>
        <v>24.4</v>
      </c>
      <c r="H2168" s="76">
        <f>APENs_summary!P2063</f>
        <v>0</v>
      </c>
      <c r="I2168" s="76">
        <f>APENs_summary!Q2063</f>
        <v>0</v>
      </c>
      <c r="J2168" s="76">
        <f>APENs_summary!R2063</f>
        <v>0</v>
      </c>
    </row>
    <row r="2169" spans="1:10" x14ac:dyDescent="0.2">
      <c r="A2169" s="13" t="s">
        <v>147</v>
      </c>
      <c r="B2169" s="272" t="s">
        <v>493</v>
      </c>
      <c r="C2169" s="272" t="str">
        <f>APENs_summary!C2064</f>
        <v>08045</v>
      </c>
      <c r="D2169" s="272" t="str">
        <f>APENs_summary!J2064</f>
        <v>40400311</v>
      </c>
      <c r="E2169" s="272" t="str">
        <f>APENs_summary!K2064</f>
        <v>Condensate Tanks</v>
      </c>
      <c r="F2169" s="76">
        <f>APENs_summary!N2064</f>
        <v>0</v>
      </c>
      <c r="G2169" s="76">
        <f>APENs_summary!O2064</f>
        <v>2.6298959770753854</v>
      </c>
      <c r="H2169" s="76">
        <f>APENs_summary!P2064</f>
        <v>0</v>
      </c>
      <c r="I2169" s="76">
        <f>APENs_summary!Q2064</f>
        <v>0</v>
      </c>
      <c r="J2169" s="76">
        <f>APENs_summary!R2064</f>
        <v>0</v>
      </c>
    </row>
    <row r="2170" spans="1:10" x14ac:dyDescent="0.2">
      <c r="A2170" s="13" t="s">
        <v>147</v>
      </c>
      <c r="B2170" s="272" t="s">
        <v>493</v>
      </c>
      <c r="C2170" s="272" t="str">
        <f>APENs_summary!C2065</f>
        <v>08045</v>
      </c>
      <c r="D2170" s="272" t="str">
        <f>APENs_summary!J2065</f>
        <v>40400311</v>
      </c>
      <c r="E2170" s="272" t="str">
        <f>APENs_summary!K2065</f>
        <v>Condensate Tanks</v>
      </c>
      <c r="F2170" s="76">
        <f>APENs_summary!N2065</f>
        <v>0</v>
      </c>
      <c r="G2170" s="76">
        <f>APENs_summary!O2065</f>
        <v>15.046422626308209</v>
      </c>
      <c r="H2170" s="76">
        <f>APENs_summary!P2065</f>
        <v>0</v>
      </c>
      <c r="I2170" s="76">
        <f>APENs_summary!Q2065</f>
        <v>0</v>
      </c>
      <c r="J2170" s="76">
        <f>APENs_summary!R2065</f>
        <v>0</v>
      </c>
    </row>
    <row r="2171" spans="1:10" x14ac:dyDescent="0.2">
      <c r="A2171" s="13" t="s">
        <v>147</v>
      </c>
      <c r="B2171" s="272" t="s">
        <v>493</v>
      </c>
      <c r="C2171" s="272" t="str">
        <f>APENs_summary!C2066</f>
        <v>08045</v>
      </c>
      <c r="D2171" s="272" t="str">
        <f>APENs_summary!J2066</f>
        <v>40400311</v>
      </c>
      <c r="E2171" s="272" t="str">
        <f>APENs_summary!K2066</f>
        <v>Condensate Tanks</v>
      </c>
      <c r="F2171" s="76">
        <f>APENs_summary!N2066</f>
        <v>0</v>
      </c>
      <c r="G2171" s="76">
        <f>APENs_summary!O2066</f>
        <v>1.0299370601221889</v>
      </c>
      <c r="H2171" s="76">
        <f>APENs_summary!P2066</f>
        <v>0</v>
      </c>
      <c r="I2171" s="76">
        <f>APENs_summary!Q2066</f>
        <v>0</v>
      </c>
      <c r="J2171" s="76">
        <f>APENs_summary!R2066</f>
        <v>0</v>
      </c>
    </row>
    <row r="2172" spans="1:10" x14ac:dyDescent="0.2">
      <c r="A2172" s="13" t="s">
        <v>147</v>
      </c>
      <c r="B2172" s="272" t="s">
        <v>493</v>
      </c>
      <c r="C2172" s="272" t="str">
        <f>APENs_summary!C2067</f>
        <v>08045</v>
      </c>
      <c r="D2172" s="272" t="str">
        <f>APENs_summary!J2067</f>
        <v>40400311</v>
      </c>
      <c r="E2172" s="272" t="str">
        <f>APENs_summary!K2067</f>
        <v>Condensate Tanks</v>
      </c>
      <c r="F2172" s="76">
        <f>APENs_summary!N2067</f>
        <v>0</v>
      </c>
      <c r="G2172" s="76">
        <f>APENs_summary!O2067</f>
        <v>2.2389208086748589</v>
      </c>
      <c r="H2172" s="76">
        <f>APENs_summary!P2067</f>
        <v>0</v>
      </c>
      <c r="I2172" s="76">
        <f>APENs_summary!Q2067</f>
        <v>0</v>
      </c>
      <c r="J2172" s="76">
        <f>APENs_summary!R2067</f>
        <v>0</v>
      </c>
    </row>
    <row r="2173" spans="1:10" x14ac:dyDescent="0.2">
      <c r="A2173" s="13" t="s">
        <v>147</v>
      </c>
      <c r="B2173" s="272" t="s">
        <v>493</v>
      </c>
      <c r="C2173" s="272" t="str">
        <f>APENs_summary!C2068</f>
        <v>08045</v>
      </c>
      <c r="D2173" s="272" t="str">
        <f>APENs_summary!J2068</f>
        <v>40400311</v>
      </c>
      <c r="E2173" s="272" t="str">
        <f>APENs_summary!K2068</f>
        <v>Condensate Tanks</v>
      </c>
      <c r="F2173" s="76">
        <f>APENs_summary!N2068</f>
        <v>0</v>
      </c>
      <c r="G2173" s="76">
        <f>APENs_summary!O2068</f>
        <v>5.7216865110579729</v>
      </c>
      <c r="H2173" s="76">
        <f>APENs_summary!P2068</f>
        <v>0</v>
      </c>
      <c r="I2173" s="76">
        <f>APENs_summary!Q2068</f>
        <v>0</v>
      </c>
      <c r="J2173" s="76">
        <f>APENs_summary!R2068</f>
        <v>0</v>
      </c>
    </row>
    <row r="2174" spans="1:10" x14ac:dyDescent="0.2">
      <c r="A2174" s="13" t="s">
        <v>147</v>
      </c>
      <c r="B2174" s="272" t="s">
        <v>493</v>
      </c>
      <c r="C2174" s="272" t="str">
        <f>APENs_summary!C2069</f>
        <v>08045</v>
      </c>
      <c r="D2174" s="272" t="str">
        <f>APENs_summary!J2069</f>
        <v>40400311</v>
      </c>
      <c r="E2174" s="272" t="str">
        <f>APENs_summary!K2069</f>
        <v>Condensate Tanks</v>
      </c>
      <c r="F2174" s="76">
        <f>APENs_summary!N2069</f>
        <v>0</v>
      </c>
      <c r="G2174" s="76">
        <f>APENs_summary!O2069</f>
        <v>2.9004822686251832</v>
      </c>
      <c r="H2174" s="76">
        <f>APENs_summary!P2069</f>
        <v>0</v>
      </c>
      <c r="I2174" s="76">
        <f>APENs_summary!Q2069</f>
        <v>0</v>
      </c>
      <c r="J2174" s="76">
        <f>APENs_summary!R2069</f>
        <v>0</v>
      </c>
    </row>
    <row r="2175" spans="1:10" x14ac:dyDescent="0.2">
      <c r="A2175" s="13" t="s">
        <v>147</v>
      </c>
      <c r="B2175" s="272" t="s">
        <v>493</v>
      </c>
      <c r="C2175" s="272" t="str">
        <f>APENs_summary!C2070</f>
        <v>08045</v>
      </c>
      <c r="D2175" s="272" t="str">
        <f>APENs_summary!J2070</f>
        <v>40400311</v>
      </c>
      <c r="E2175" s="272" t="str">
        <f>APENs_summary!K2070</f>
        <v>Condensate Tanks</v>
      </c>
      <c r="F2175" s="76">
        <f>APENs_summary!N2070</f>
        <v>0</v>
      </c>
      <c r="G2175" s="76">
        <f>APENs_summary!O2070</f>
        <v>4.9890482000386047</v>
      </c>
      <c r="H2175" s="76">
        <f>APENs_summary!P2070</f>
        <v>0</v>
      </c>
      <c r="I2175" s="76">
        <f>APENs_summary!Q2070</f>
        <v>0</v>
      </c>
      <c r="J2175" s="76">
        <f>APENs_summary!R2070</f>
        <v>0</v>
      </c>
    </row>
    <row r="2176" spans="1:10" x14ac:dyDescent="0.2">
      <c r="A2176" s="13" t="s">
        <v>147</v>
      </c>
      <c r="B2176" s="272" t="s">
        <v>493</v>
      </c>
      <c r="C2176" s="272" t="str">
        <f>APENs_summary!C2071</f>
        <v>08045</v>
      </c>
      <c r="D2176" s="272" t="str">
        <f>APENs_summary!J2071</f>
        <v>40400311</v>
      </c>
      <c r="E2176" s="272" t="str">
        <f>APENs_summary!K2071</f>
        <v>Condensate Tanks</v>
      </c>
      <c r="F2176" s="76">
        <f>APENs_summary!N2071</f>
        <v>0</v>
      </c>
      <c r="G2176" s="76">
        <f>APENs_summary!O2071</f>
        <v>1.7495840263149081</v>
      </c>
      <c r="H2176" s="76">
        <f>APENs_summary!P2071</f>
        <v>0</v>
      </c>
      <c r="I2176" s="76">
        <f>APENs_summary!Q2071</f>
        <v>0</v>
      </c>
      <c r="J2176" s="76">
        <f>APENs_summary!R2071</f>
        <v>0</v>
      </c>
    </row>
    <row r="2177" spans="1:10" x14ac:dyDescent="0.2">
      <c r="A2177" s="13" t="s">
        <v>147</v>
      </c>
      <c r="B2177" s="272" t="s">
        <v>493</v>
      </c>
      <c r="C2177" s="272" t="str">
        <f>APENs_summary!C2072</f>
        <v>08045</v>
      </c>
      <c r="D2177" s="272" t="str">
        <f>APENs_summary!J2072</f>
        <v>20200256</v>
      </c>
      <c r="E2177" s="272" t="str">
        <f>APENs_summary!K2072</f>
        <v>Compressor Engines</v>
      </c>
      <c r="F2177" s="76">
        <f>APENs_summary!N2072</f>
        <v>0</v>
      </c>
      <c r="G2177" s="76">
        <f>APENs_summary!O2072</f>
        <v>0</v>
      </c>
      <c r="H2177" s="76">
        <f>APENs_summary!P2072</f>
        <v>4.2779999999999996</v>
      </c>
      <c r="I2177" s="76">
        <f>APENs_summary!Q2072</f>
        <v>0</v>
      </c>
      <c r="J2177" s="76">
        <f>APENs_summary!R2072</f>
        <v>0</v>
      </c>
    </row>
    <row r="2178" spans="1:10" x14ac:dyDescent="0.2">
      <c r="A2178" s="13" t="s">
        <v>147</v>
      </c>
      <c r="B2178" s="272" t="s">
        <v>493</v>
      </c>
      <c r="C2178" s="272" t="str">
        <f>APENs_summary!C2073</f>
        <v>08045</v>
      </c>
      <c r="D2178" s="272" t="str">
        <f>APENs_summary!J2073</f>
        <v>20200256</v>
      </c>
      <c r="E2178" s="272" t="str">
        <f>APENs_summary!K2073</f>
        <v>Compressor Engines</v>
      </c>
      <c r="F2178" s="76">
        <f>APENs_summary!N2073</f>
        <v>2.5415000000000001</v>
      </c>
      <c r="G2178" s="76">
        <f>APENs_summary!O2073</f>
        <v>0</v>
      </c>
      <c r="H2178" s="76">
        <f>APENs_summary!P2073</f>
        <v>0</v>
      </c>
      <c r="I2178" s="76">
        <f>APENs_summary!Q2073</f>
        <v>0</v>
      </c>
      <c r="J2178" s="76">
        <f>APENs_summary!R2073</f>
        <v>0</v>
      </c>
    </row>
    <row r="2179" spans="1:10" x14ac:dyDescent="0.2">
      <c r="A2179" s="13" t="s">
        <v>147</v>
      </c>
      <c r="B2179" s="272" t="s">
        <v>493</v>
      </c>
      <c r="C2179" s="272" t="str">
        <f>APENs_summary!C2074</f>
        <v>08045</v>
      </c>
      <c r="D2179" s="272" t="str">
        <f>APENs_summary!J2074</f>
        <v>20200256</v>
      </c>
      <c r="E2179" s="272" t="str">
        <f>APENs_summary!K2074</f>
        <v>Compressor Engines</v>
      </c>
      <c r="F2179" s="76">
        <f>APENs_summary!N2074</f>
        <v>0</v>
      </c>
      <c r="G2179" s="76">
        <f>APENs_summary!O2074</f>
        <v>0</v>
      </c>
      <c r="H2179" s="76">
        <f>APENs_summary!P2074</f>
        <v>0</v>
      </c>
      <c r="I2179" s="76">
        <f>APENs_summary!Q2074</f>
        <v>0</v>
      </c>
      <c r="J2179" s="76">
        <f>APENs_summary!R2074</f>
        <v>1.15E-2</v>
      </c>
    </row>
    <row r="2180" spans="1:10" x14ac:dyDescent="0.2">
      <c r="A2180" s="13" t="s">
        <v>147</v>
      </c>
      <c r="B2180" s="272" t="s">
        <v>493</v>
      </c>
      <c r="C2180" s="272" t="str">
        <f>APENs_summary!C2075</f>
        <v>08045</v>
      </c>
      <c r="D2180" s="272" t="str">
        <f>APENs_summary!J2075</f>
        <v>20200256</v>
      </c>
      <c r="E2180" s="272" t="str">
        <f>APENs_summary!K2075</f>
        <v>Compressor Engines</v>
      </c>
      <c r="F2180" s="76">
        <f>APENs_summary!N2075</f>
        <v>0</v>
      </c>
      <c r="G2180" s="76">
        <f>APENs_summary!O2075</f>
        <v>0</v>
      </c>
      <c r="H2180" s="76">
        <f>APENs_summary!P2075</f>
        <v>0</v>
      </c>
      <c r="I2180" s="76">
        <f>APENs_summary!Q2075</f>
        <v>6.8999999999999997E-4</v>
      </c>
      <c r="J2180" s="76">
        <f>APENs_summary!R2075</f>
        <v>0</v>
      </c>
    </row>
    <row r="2181" spans="1:10" x14ac:dyDescent="0.2">
      <c r="A2181" s="13" t="s">
        <v>147</v>
      </c>
      <c r="B2181" s="272" t="s">
        <v>493</v>
      </c>
      <c r="C2181" s="272" t="str">
        <f>APENs_summary!C2076</f>
        <v>08045</v>
      </c>
      <c r="D2181" s="272" t="str">
        <f>APENs_summary!J2076</f>
        <v>40400311</v>
      </c>
      <c r="E2181" s="272" t="str">
        <f>APENs_summary!K2076</f>
        <v>Condensate Tanks</v>
      </c>
      <c r="F2181" s="76">
        <f>APENs_summary!N2076</f>
        <v>0</v>
      </c>
      <c r="G2181" s="76">
        <f>APENs_summary!O2076</f>
        <v>1.3395520606527545</v>
      </c>
      <c r="H2181" s="76">
        <f>APENs_summary!P2076</f>
        <v>0</v>
      </c>
      <c r="I2181" s="76">
        <f>APENs_summary!Q2076</f>
        <v>0</v>
      </c>
      <c r="J2181" s="76">
        <f>APENs_summary!R2076</f>
        <v>0</v>
      </c>
    </row>
    <row r="2182" spans="1:10" x14ac:dyDescent="0.2">
      <c r="A2182" s="13" t="s">
        <v>147</v>
      </c>
      <c r="B2182" s="272" t="s">
        <v>493</v>
      </c>
      <c r="C2182" s="272" t="str">
        <f>APENs_summary!C2077</f>
        <v>08045</v>
      </c>
      <c r="D2182" s="272" t="str">
        <f>APENs_summary!J2077</f>
        <v>31000304</v>
      </c>
      <c r="E2182" s="272" t="str">
        <f>APENs_summary!K2077</f>
        <v>Glycol Dehydrator</v>
      </c>
      <c r="F2182" s="76">
        <f>APENs_summary!N2077</f>
        <v>0</v>
      </c>
      <c r="G2182" s="76">
        <f>APENs_summary!O2077</f>
        <v>8.2344000000000008</v>
      </c>
      <c r="H2182" s="76">
        <f>APENs_summary!P2077</f>
        <v>0</v>
      </c>
      <c r="I2182" s="76">
        <f>APENs_summary!Q2077</f>
        <v>0</v>
      </c>
      <c r="J2182" s="76">
        <f>APENs_summary!R2077</f>
        <v>0</v>
      </c>
    </row>
    <row r="2183" spans="1:10" x14ac:dyDescent="0.2">
      <c r="A2183" s="13" t="s">
        <v>147</v>
      </c>
      <c r="B2183" s="272" t="s">
        <v>493</v>
      </c>
      <c r="C2183" s="272" t="str">
        <f>APENs_summary!C2078</f>
        <v>08045</v>
      </c>
      <c r="D2183" s="272" t="str">
        <f>APENs_summary!J2078</f>
        <v>31000304</v>
      </c>
      <c r="E2183" s="272" t="str">
        <f>APENs_summary!K2078</f>
        <v>Glycol Dehydrator</v>
      </c>
      <c r="F2183" s="76">
        <f>APENs_summary!N2078</f>
        <v>0</v>
      </c>
      <c r="G2183" s="76">
        <f>APENs_summary!O2078</f>
        <v>17.499834</v>
      </c>
      <c r="H2183" s="76">
        <f>APENs_summary!P2078</f>
        <v>0</v>
      </c>
      <c r="I2183" s="76">
        <f>APENs_summary!Q2078</f>
        <v>0</v>
      </c>
      <c r="J2183" s="76">
        <f>APENs_summary!R2078</f>
        <v>0</v>
      </c>
    </row>
    <row r="2184" spans="1:10" x14ac:dyDescent="0.2">
      <c r="A2184" s="13" t="s">
        <v>147</v>
      </c>
      <c r="B2184" s="272" t="s">
        <v>493</v>
      </c>
      <c r="C2184" s="272" t="str">
        <f>APENs_summary!C2079</f>
        <v>08045</v>
      </c>
      <c r="D2184" s="272" t="str">
        <f>APENs_summary!J2079</f>
        <v>31088801</v>
      </c>
      <c r="E2184" s="272" t="str">
        <f>APENs_summary!K2079</f>
        <v>Permitted Fugitives</v>
      </c>
      <c r="F2184" s="76">
        <f>APENs_summary!N2079</f>
        <v>0</v>
      </c>
      <c r="G2184" s="76">
        <f>APENs_summary!O2079</f>
        <v>9.65</v>
      </c>
      <c r="H2184" s="76">
        <f>APENs_summary!P2079</f>
        <v>0</v>
      </c>
      <c r="I2184" s="76">
        <f>APENs_summary!Q2079</f>
        <v>0</v>
      </c>
      <c r="J2184" s="76">
        <f>APENs_summary!R2079</f>
        <v>0</v>
      </c>
    </row>
    <row r="2185" spans="1:10" x14ac:dyDescent="0.2">
      <c r="A2185" s="13" t="s">
        <v>147</v>
      </c>
      <c r="B2185" s="272" t="s">
        <v>493</v>
      </c>
      <c r="C2185" s="272" t="str">
        <f>APENs_summary!C2080</f>
        <v>08045</v>
      </c>
      <c r="D2185" s="272" t="str">
        <f>APENs_summary!J2080</f>
        <v>40400311</v>
      </c>
      <c r="E2185" s="272" t="str">
        <f>APENs_summary!K2080</f>
        <v>Condensate Tanks</v>
      </c>
      <c r="F2185" s="76">
        <f>APENs_summary!N2080</f>
        <v>0</v>
      </c>
      <c r="G2185" s="76">
        <f>APENs_summary!O2080</f>
        <v>15.37086111418798</v>
      </c>
      <c r="H2185" s="76">
        <f>APENs_summary!P2080</f>
        <v>0</v>
      </c>
      <c r="I2185" s="76">
        <f>APENs_summary!Q2080</f>
        <v>0</v>
      </c>
      <c r="J2185" s="76">
        <f>APENs_summary!R2080</f>
        <v>0</v>
      </c>
    </row>
    <row r="2186" spans="1:10" x14ac:dyDescent="0.2">
      <c r="A2186" s="13" t="s">
        <v>147</v>
      </c>
      <c r="B2186" s="272" t="s">
        <v>493</v>
      </c>
      <c r="C2186" s="272" t="str">
        <f>APENs_summary!C2081</f>
        <v>08045</v>
      </c>
      <c r="D2186" s="272" t="str">
        <f>APENs_summary!J2081</f>
        <v>40400311</v>
      </c>
      <c r="E2186" s="272" t="str">
        <f>APENs_summary!K2081</f>
        <v>Condensate Tanks</v>
      </c>
      <c r="F2186" s="76">
        <f>APENs_summary!N2081</f>
        <v>0</v>
      </c>
      <c r="G2186" s="76">
        <f>APENs_summary!O2081</f>
        <v>2.2279859085103908</v>
      </c>
      <c r="H2186" s="76">
        <f>APENs_summary!P2081</f>
        <v>0</v>
      </c>
      <c r="I2186" s="76">
        <f>APENs_summary!Q2081</f>
        <v>0</v>
      </c>
      <c r="J2186" s="76">
        <f>APENs_summary!R2081</f>
        <v>0</v>
      </c>
    </row>
    <row r="2187" spans="1:10" x14ac:dyDescent="0.2">
      <c r="A2187" s="13" t="s">
        <v>147</v>
      </c>
      <c r="B2187" s="272" t="s">
        <v>493</v>
      </c>
      <c r="C2187" s="272" t="str">
        <f>APENs_summary!C2082</f>
        <v>08045</v>
      </c>
      <c r="D2187" s="272" t="str">
        <f>APENs_summary!J2082</f>
        <v>31000301</v>
      </c>
      <c r="E2187" s="272" t="str">
        <f>APENs_summary!K2082</f>
        <v>Glycol Dehydrator</v>
      </c>
      <c r="F2187" s="76">
        <f>APENs_summary!N2082</f>
        <v>0</v>
      </c>
      <c r="G2187" s="76">
        <f>APENs_summary!O2082</f>
        <v>4.9000000000000004</v>
      </c>
      <c r="H2187" s="76">
        <f>APENs_summary!P2082</f>
        <v>0</v>
      </c>
      <c r="I2187" s="76">
        <f>APENs_summary!Q2082</f>
        <v>0</v>
      </c>
      <c r="J2187" s="76">
        <f>APENs_summary!R2082</f>
        <v>0</v>
      </c>
    </row>
    <row r="2188" spans="1:10" x14ac:dyDescent="0.2">
      <c r="A2188" s="13" t="s">
        <v>147</v>
      </c>
      <c r="B2188" s="272" t="s">
        <v>493</v>
      </c>
      <c r="C2188" s="272" t="str">
        <f>APENs_summary!C2083</f>
        <v>08045</v>
      </c>
      <c r="D2188" s="272" t="str">
        <f>APENs_summary!J2083</f>
        <v>40400311</v>
      </c>
      <c r="E2188" s="272" t="str">
        <f>APENs_summary!K2083</f>
        <v>Condensate Tanks</v>
      </c>
      <c r="F2188" s="76">
        <f>APENs_summary!N2083</f>
        <v>0</v>
      </c>
      <c r="G2188" s="76">
        <f>APENs_summary!O2083</f>
        <v>13.149217447772982</v>
      </c>
      <c r="H2188" s="76">
        <f>APENs_summary!P2083</f>
        <v>0</v>
      </c>
      <c r="I2188" s="76">
        <f>APENs_summary!Q2083</f>
        <v>0</v>
      </c>
      <c r="J2188" s="76">
        <f>APENs_summary!R2083</f>
        <v>0</v>
      </c>
    </row>
    <row r="2189" spans="1:10" x14ac:dyDescent="0.2">
      <c r="A2189" s="13" t="s">
        <v>147</v>
      </c>
      <c r="B2189" s="272" t="s">
        <v>493</v>
      </c>
      <c r="C2189" s="272" t="str">
        <f>APENs_summary!C2084</f>
        <v>08045</v>
      </c>
      <c r="D2189" s="272" t="str">
        <f>APENs_summary!J2084</f>
        <v>31000304</v>
      </c>
      <c r="E2189" s="272" t="str">
        <f>APENs_summary!K2084</f>
        <v>Glycol Dehydrator</v>
      </c>
      <c r="F2189" s="76">
        <f>APENs_summary!N2084</f>
        <v>0</v>
      </c>
      <c r="G2189" s="76">
        <f>APENs_summary!O2084</f>
        <v>7.3</v>
      </c>
      <c r="H2189" s="76">
        <f>APENs_summary!P2084</f>
        <v>0</v>
      </c>
      <c r="I2189" s="76">
        <f>APENs_summary!Q2084</f>
        <v>0</v>
      </c>
      <c r="J2189" s="76">
        <f>APENs_summary!R2084</f>
        <v>0</v>
      </c>
    </row>
    <row r="2190" spans="1:10" x14ac:dyDescent="0.2">
      <c r="A2190" s="13" t="s">
        <v>147</v>
      </c>
      <c r="B2190" s="272" t="s">
        <v>493</v>
      </c>
      <c r="C2190" s="272" t="str">
        <f>APENs_summary!C2085</f>
        <v>08045</v>
      </c>
      <c r="D2190" s="272" t="str">
        <f>APENs_summary!J2085</f>
        <v>40400311</v>
      </c>
      <c r="E2190" s="272" t="str">
        <f>APENs_summary!K2085</f>
        <v>Condensate Tanks</v>
      </c>
      <c r="F2190" s="76">
        <f>APENs_summary!N2085</f>
        <v>0</v>
      </c>
      <c r="G2190" s="76">
        <f>APENs_summary!O2085</f>
        <v>7.5915544391820307</v>
      </c>
      <c r="H2190" s="76">
        <f>APENs_summary!P2085</f>
        <v>0</v>
      </c>
      <c r="I2190" s="76">
        <f>APENs_summary!Q2085</f>
        <v>0</v>
      </c>
      <c r="J2190" s="76">
        <f>APENs_summary!R2085</f>
        <v>0</v>
      </c>
    </row>
    <row r="2191" spans="1:10" x14ac:dyDescent="0.2">
      <c r="A2191" s="13" t="s">
        <v>147</v>
      </c>
      <c r="B2191" s="272" t="s">
        <v>493</v>
      </c>
      <c r="C2191" s="272" t="str">
        <f>APENs_summary!C2086</f>
        <v>08045</v>
      </c>
      <c r="D2191" s="272" t="str">
        <f>APENs_summary!J2086</f>
        <v>40400311</v>
      </c>
      <c r="E2191" s="272" t="str">
        <f>APENs_summary!K2086</f>
        <v>Condensate Tanks</v>
      </c>
      <c r="F2191" s="76">
        <f>APENs_summary!N2086</f>
        <v>0</v>
      </c>
      <c r="G2191" s="76">
        <f>APENs_summary!O2086</f>
        <v>5.1782219728839049E-2</v>
      </c>
      <c r="H2191" s="76">
        <f>APENs_summary!P2086</f>
        <v>0</v>
      </c>
      <c r="I2191" s="76">
        <f>APENs_summary!Q2086</f>
        <v>0</v>
      </c>
      <c r="J2191" s="76">
        <f>APENs_summary!R2086</f>
        <v>0</v>
      </c>
    </row>
    <row r="2192" spans="1:10" x14ac:dyDescent="0.2">
      <c r="A2192" s="13" t="s">
        <v>147</v>
      </c>
      <c r="B2192" s="272" t="s">
        <v>493</v>
      </c>
      <c r="C2192" s="272" t="str">
        <f>APENs_summary!C2087</f>
        <v>08045</v>
      </c>
      <c r="D2192" s="272" t="str">
        <f>APENs_summary!J2087</f>
        <v>40400311</v>
      </c>
      <c r="E2192" s="272" t="str">
        <f>APENs_summary!K2087</f>
        <v>Condensate Tanks</v>
      </c>
      <c r="F2192" s="76">
        <f>APENs_summary!N2087</f>
        <v>0</v>
      </c>
      <c r="G2192" s="76">
        <f>APENs_summary!O2087</f>
        <v>4.2958537141474986</v>
      </c>
      <c r="H2192" s="76">
        <f>APENs_summary!P2087</f>
        <v>0</v>
      </c>
      <c r="I2192" s="76">
        <f>APENs_summary!Q2087</f>
        <v>0</v>
      </c>
      <c r="J2192" s="76">
        <f>APENs_summary!R2087</f>
        <v>0</v>
      </c>
    </row>
    <row r="2193" spans="1:10" x14ac:dyDescent="0.2">
      <c r="A2193" s="13" t="s">
        <v>147</v>
      </c>
      <c r="B2193" s="272" t="s">
        <v>493</v>
      </c>
      <c r="C2193" s="272" t="str">
        <f>APENs_summary!C2088</f>
        <v>08045</v>
      </c>
      <c r="D2193" s="272" t="str">
        <f>APENs_summary!J2088</f>
        <v>40400311</v>
      </c>
      <c r="E2193" s="272" t="str">
        <f>APENs_summary!K2088</f>
        <v>Condensate Tanks</v>
      </c>
      <c r="F2193" s="76">
        <f>APENs_summary!N2088</f>
        <v>0</v>
      </c>
      <c r="G2193" s="76">
        <f>APENs_summary!O2088</f>
        <v>0</v>
      </c>
      <c r="H2193" s="76">
        <f>APENs_summary!P2088</f>
        <v>0</v>
      </c>
      <c r="I2193" s="76">
        <f>APENs_summary!Q2088</f>
        <v>0</v>
      </c>
      <c r="J2193" s="76">
        <f>APENs_summary!R2088</f>
        <v>0</v>
      </c>
    </row>
    <row r="2194" spans="1:10" x14ac:dyDescent="0.2">
      <c r="A2194" s="13" t="s">
        <v>147</v>
      </c>
      <c r="B2194" s="272" t="s">
        <v>493</v>
      </c>
      <c r="C2194" s="272" t="str">
        <f>APENs_summary!C2089</f>
        <v>08045</v>
      </c>
      <c r="D2194" s="272" t="str">
        <f>APENs_summary!J2089</f>
        <v>40400311</v>
      </c>
      <c r="E2194" s="272" t="str">
        <f>APENs_summary!K2089</f>
        <v>Condensate Tanks</v>
      </c>
      <c r="F2194" s="76">
        <f>APENs_summary!N2089</f>
        <v>0</v>
      </c>
      <c r="G2194" s="76">
        <f>APENs_summary!O2089</f>
        <v>0</v>
      </c>
      <c r="H2194" s="76">
        <f>APENs_summary!P2089</f>
        <v>0</v>
      </c>
      <c r="I2194" s="76">
        <f>APENs_summary!Q2089</f>
        <v>0</v>
      </c>
      <c r="J2194" s="76">
        <f>APENs_summary!R2089</f>
        <v>0</v>
      </c>
    </row>
    <row r="2195" spans="1:10" x14ac:dyDescent="0.2">
      <c r="A2195" s="13" t="s">
        <v>147</v>
      </c>
      <c r="B2195" s="272" t="s">
        <v>493</v>
      </c>
      <c r="C2195" s="272" t="str">
        <f>APENs_summary!C2090</f>
        <v>08045</v>
      </c>
      <c r="D2195" s="272" t="str">
        <f>APENs_summary!J2090</f>
        <v>40400311</v>
      </c>
      <c r="E2195" s="272" t="str">
        <f>APENs_summary!K2090</f>
        <v>Condensate Tanks</v>
      </c>
      <c r="F2195" s="76">
        <f>APENs_summary!N2090</f>
        <v>0</v>
      </c>
      <c r="G2195" s="76">
        <f>APENs_summary!O2090</f>
        <v>2.5435647352475312</v>
      </c>
      <c r="H2195" s="76">
        <f>APENs_summary!P2090</f>
        <v>0</v>
      </c>
      <c r="I2195" s="76">
        <f>APENs_summary!Q2090</f>
        <v>0</v>
      </c>
      <c r="J2195" s="76">
        <f>APENs_summary!R2090</f>
        <v>0</v>
      </c>
    </row>
    <row r="2196" spans="1:10" x14ac:dyDescent="0.2">
      <c r="A2196" s="13" t="s">
        <v>147</v>
      </c>
      <c r="B2196" s="272" t="s">
        <v>493</v>
      </c>
      <c r="C2196" s="272" t="str">
        <f>APENs_summary!C2091</f>
        <v>08045</v>
      </c>
      <c r="D2196" s="272" t="str">
        <f>APENs_summary!J2091</f>
        <v>40400311</v>
      </c>
      <c r="E2196" s="272" t="str">
        <f>APENs_summary!K2091</f>
        <v>Condensate Tanks</v>
      </c>
      <c r="F2196" s="76">
        <f>APENs_summary!N2091</f>
        <v>0</v>
      </c>
      <c r="G2196" s="76">
        <f>APENs_summary!O2091</f>
        <v>2.8923390484727038</v>
      </c>
      <c r="H2196" s="76">
        <f>APENs_summary!P2091</f>
        <v>0</v>
      </c>
      <c r="I2196" s="76">
        <f>APENs_summary!Q2091</f>
        <v>0</v>
      </c>
      <c r="J2196" s="76">
        <f>APENs_summary!R2091</f>
        <v>0</v>
      </c>
    </row>
    <row r="2197" spans="1:10" x14ac:dyDescent="0.2">
      <c r="A2197" s="13" t="s">
        <v>147</v>
      </c>
      <c r="B2197" s="272" t="s">
        <v>493</v>
      </c>
      <c r="C2197" s="272" t="str">
        <f>APENs_summary!C2092</f>
        <v>08045</v>
      </c>
      <c r="D2197" s="272" t="str">
        <f>APENs_summary!J2092</f>
        <v>40400311</v>
      </c>
      <c r="E2197" s="272" t="str">
        <f>APENs_summary!K2092</f>
        <v>Condensate Tanks</v>
      </c>
      <c r="F2197" s="76">
        <f>APENs_summary!N2092</f>
        <v>0</v>
      </c>
      <c r="G2197" s="76">
        <f>APENs_summary!O2092</f>
        <v>5.1476042524233927</v>
      </c>
      <c r="H2197" s="76">
        <f>APENs_summary!P2092</f>
        <v>0</v>
      </c>
      <c r="I2197" s="76">
        <f>APENs_summary!Q2092</f>
        <v>0</v>
      </c>
      <c r="J2197" s="76">
        <f>APENs_summary!R2092</f>
        <v>0</v>
      </c>
    </row>
    <row r="2198" spans="1:10" x14ac:dyDescent="0.2">
      <c r="A2198" s="13" t="s">
        <v>147</v>
      </c>
      <c r="B2198" s="272" t="s">
        <v>493</v>
      </c>
      <c r="C2198" s="272" t="str">
        <f>APENs_summary!C2093</f>
        <v>08045</v>
      </c>
      <c r="D2198" s="272" t="str">
        <f>APENs_summary!J2093</f>
        <v>40400311</v>
      </c>
      <c r="E2198" s="272" t="str">
        <f>APENs_summary!K2093</f>
        <v>Condensate Tanks</v>
      </c>
      <c r="F2198" s="76">
        <f>APENs_summary!N2093</f>
        <v>0</v>
      </c>
      <c r="G2198" s="76">
        <f>APENs_summary!O2093</f>
        <v>9.504017904034253</v>
      </c>
      <c r="H2198" s="76">
        <f>APENs_summary!P2093</f>
        <v>0</v>
      </c>
      <c r="I2198" s="76">
        <f>APENs_summary!Q2093</f>
        <v>0</v>
      </c>
      <c r="J2198" s="76">
        <f>APENs_summary!R2093</f>
        <v>0</v>
      </c>
    </row>
    <row r="2199" spans="1:10" x14ac:dyDescent="0.2">
      <c r="A2199" s="13" t="s">
        <v>147</v>
      </c>
      <c r="B2199" s="272" t="s">
        <v>493</v>
      </c>
      <c r="C2199" s="272" t="str">
        <f>APENs_summary!C2094</f>
        <v>08045</v>
      </c>
      <c r="D2199" s="272" t="str">
        <f>APENs_summary!J2094</f>
        <v>31000304</v>
      </c>
      <c r="E2199" s="272" t="str">
        <f>APENs_summary!K2094</f>
        <v>Glycol Dehydrator</v>
      </c>
      <c r="F2199" s="76">
        <f>APENs_summary!N2094</f>
        <v>0</v>
      </c>
      <c r="G2199" s="76">
        <f>APENs_summary!O2094</f>
        <v>5.9</v>
      </c>
      <c r="H2199" s="76">
        <f>APENs_summary!P2094</f>
        <v>0</v>
      </c>
      <c r="I2199" s="76">
        <f>APENs_summary!Q2094</f>
        <v>0</v>
      </c>
      <c r="J2199" s="76">
        <f>APENs_summary!R2094</f>
        <v>0</v>
      </c>
    </row>
    <row r="2200" spans="1:10" x14ac:dyDescent="0.2">
      <c r="A2200" s="13" t="s">
        <v>147</v>
      </c>
      <c r="B2200" s="272" t="s">
        <v>493</v>
      </c>
      <c r="C2200" s="272" t="str">
        <f>APENs_summary!C2095</f>
        <v>08045</v>
      </c>
      <c r="D2200" s="272" t="str">
        <f>APENs_summary!J2095</f>
        <v>40400311</v>
      </c>
      <c r="E2200" s="272" t="str">
        <f>APENs_summary!K2095</f>
        <v>Condensate Tanks</v>
      </c>
      <c r="F2200" s="76">
        <f>APENs_summary!N2095</f>
        <v>0</v>
      </c>
      <c r="G2200" s="76">
        <f>APENs_summary!O2095</f>
        <v>6.9846674800540471</v>
      </c>
      <c r="H2200" s="76">
        <f>APENs_summary!P2095</f>
        <v>0</v>
      </c>
      <c r="I2200" s="76">
        <f>APENs_summary!Q2095</f>
        <v>0</v>
      </c>
      <c r="J2200" s="76">
        <f>APENs_summary!R2095</f>
        <v>0</v>
      </c>
    </row>
    <row r="2201" spans="1:10" x14ac:dyDescent="0.2">
      <c r="A2201" s="13" t="s">
        <v>147</v>
      </c>
      <c r="B2201" s="272" t="s">
        <v>493</v>
      </c>
      <c r="C2201" s="272" t="str">
        <f>APENs_summary!C2096</f>
        <v>08045</v>
      </c>
      <c r="D2201" s="272" t="str">
        <f>APENs_summary!J2096</f>
        <v>31000304</v>
      </c>
      <c r="E2201" s="272" t="str">
        <f>APENs_summary!K2096</f>
        <v>Glycol Dehydrator</v>
      </c>
      <c r="F2201" s="76">
        <f>APENs_summary!N2096</f>
        <v>0</v>
      </c>
      <c r="G2201" s="76">
        <f>APENs_summary!O2096</f>
        <v>5.9</v>
      </c>
      <c r="H2201" s="76">
        <f>APENs_summary!P2096</f>
        <v>0</v>
      </c>
      <c r="I2201" s="76">
        <f>APENs_summary!Q2096</f>
        <v>0</v>
      </c>
      <c r="J2201" s="76">
        <f>APENs_summary!R2096</f>
        <v>0</v>
      </c>
    </row>
    <row r="2202" spans="1:10" x14ac:dyDescent="0.2">
      <c r="A2202" s="13" t="s">
        <v>147</v>
      </c>
      <c r="B2202" s="272" t="s">
        <v>493</v>
      </c>
      <c r="C2202" s="272" t="str">
        <f>APENs_summary!C2097</f>
        <v>08045</v>
      </c>
      <c r="D2202" s="272" t="str">
        <f>APENs_summary!J2097</f>
        <v>40400311</v>
      </c>
      <c r="E2202" s="272" t="str">
        <f>APENs_summary!K2097</f>
        <v>Condensate Tanks</v>
      </c>
      <c r="F2202" s="76">
        <f>APENs_summary!N2097</f>
        <v>0</v>
      </c>
      <c r="G2202" s="76">
        <f>APENs_summary!O2097</f>
        <v>6.9846674800540471</v>
      </c>
      <c r="H2202" s="76">
        <f>APENs_summary!P2097</f>
        <v>0</v>
      </c>
      <c r="I2202" s="76">
        <f>APENs_summary!Q2097</f>
        <v>0</v>
      </c>
      <c r="J2202" s="76">
        <f>APENs_summary!R2097</f>
        <v>0</v>
      </c>
    </row>
    <row r="2203" spans="1:10" x14ac:dyDescent="0.2">
      <c r="A2203" s="13" t="s">
        <v>147</v>
      </c>
      <c r="B2203" s="272" t="s">
        <v>493</v>
      </c>
      <c r="C2203" s="272" t="str">
        <f>APENs_summary!C2098</f>
        <v>08045</v>
      </c>
      <c r="D2203" s="272" t="str">
        <f>APENs_summary!J2098</f>
        <v>40400311</v>
      </c>
      <c r="E2203" s="272" t="str">
        <f>APENs_summary!K2098</f>
        <v>Condensate Tanks</v>
      </c>
      <c r="F2203" s="76">
        <f>APENs_summary!N2098</f>
        <v>0</v>
      </c>
      <c r="G2203" s="76">
        <f>APENs_summary!O2098</f>
        <v>6.984807446776153</v>
      </c>
      <c r="H2203" s="76">
        <f>APENs_summary!P2098</f>
        <v>0</v>
      </c>
      <c r="I2203" s="76">
        <f>APENs_summary!Q2098</f>
        <v>0</v>
      </c>
      <c r="J2203" s="76">
        <f>APENs_summary!R2098</f>
        <v>0</v>
      </c>
    </row>
    <row r="2204" spans="1:10" x14ac:dyDescent="0.2">
      <c r="A2204" s="13" t="s">
        <v>147</v>
      </c>
      <c r="B2204" s="272" t="s">
        <v>493</v>
      </c>
      <c r="C2204" s="272" t="str">
        <f>APENs_summary!C2099</f>
        <v>08045</v>
      </c>
      <c r="D2204" s="272" t="str">
        <f>APENs_summary!J2099</f>
        <v>31000304</v>
      </c>
      <c r="E2204" s="272" t="str">
        <f>APENs_summary!K2099</f>
        <v>Glycol Dehydrator</v>
      </c>
      <c r="F2204" s="76">
        <f>APENs_summary!N2099</f>
        <v>0</v>
      </c>
      <c r="G2204" s="76">
        <f>APENs_summary!O2099</f>
        <v>10.5</v>
      </c>
      <c r="H2204" s="76">
        <f>APENs_summary!P2099</f>
        <v>0</v>
      </c>
      <c r="I2204" s="76">
        <f>APENs_summary!Q2099</f>
        <v>0</v>
      </c>
      <c r="J2204" s="76">
        <f>APENs_summary!R2099</f>
        <v>0</v>
      </c>
    </row>
    <row r="2205" spans="1:10" x14ac:dyDescent="0.2">
      <c r="A2205" s="13" t="s">
        <v>147</v>
      </c>
      <c r="B2205" s="272" t="s">
        <v>493</v>
      </c>
      <c r="C2205" s="272" t="str">
        <f>APENs_summary!C2100</f>
        <v>08045</v>
      </c>
      <c r="D2205" s="272" t="str">
        <f>APENs_summary!J2100</f>
        <v>40400311</v>
      </c>
      <c r="E2205" s="272" t="str">
        <f>APENs_summary!K2100</f>
        <v>Condensate Tanks</v>
      </c>
      <c r="F2205" s="76">
        <f>APENs_summary!N2100</f>
        <v>0</v>
      </c>
      <c r="G2205" s="76">
        <f>APENs_summary!O2100</f>
        <v>4.6309302196522726</v>
      </c>
      <c r="H2205" s="76">
        <f>APENs_summary!P2100</f>
        <v>0</v>
      </c>
      <c r="I2205" s="76">
        <f>APENs_summary!Q2100</f>
        <v>0</v>
      </c>
      <c r="J2205" s="76">
        <f>APENs_summary!R2100</f>
        <v>0</v>
      </c>
    </row>
    <row r="2206" spans="1:10" x14ac:dyDescent="0.2">
      <c r="A2206" s="13" t="s">
        <v>147</v>
      </c>
      <c r="B2206" s="272" t="s">
        <v>493</v>
      </c>
      <c r="C2206" s="272" t="str">
        <f>APENs_summary!C2101</f>
        <v>08045</v>
      </c>
      <c r="D2206" s="272" t="str">
        <f>APENs_summary!J2101</f>
        <v>40400311</v>
      </c>
      <c r="E2206" s="272" t="str">
        <f>APENs_summary!K2101</f>
        <v>Condensate Tanks</v>
      </c>
      <c r="F2206" s="76">
        <f>APENs_summary!N2101</f>
        <v>0</v>
      </c>
      <c r="G2206" s="76">
        <f>APENs_summary!O2101</f>
        <v>3.3870853259440175</v>
      </c>
      <c r="H2206" s="76">
        <f>APENs_summary!P2101</f>
        <v>0</v>
      </c>
      <c r="I2206" s="76">
        <f>APENs_summary!Q2101</f>
        <v>0</v>
      </c>
      <c r="J2206" s="76">
        <f>APENs_summary!R2101</f>
        <v>0</v>
      </c>
    </row>
    <row r="2207" spans="1:10" x14ac:dyDescent="0.2">
      <c r="A2207" s="13" t="s">
        <v>147</v>
      </c>
      <c r="B2207" s="272" t="s">
        <v>493</v>
      </c>
      <c r="C2207" s="272" t="str">
        <f>APENs_summary!C2102</f>
        <v>08045</v>
      </c>
      <c r="D2207" s="272" t="str">
        <f>APENs_summary!J2102</f>
        <v>40400311</v>
      </c>
      <c r="E2207" s="272" t="str">
        <f>APENs_summary!K2102</f>
        <v>Condensate Tanks</v>
      </c>
      <c r="F2207" s="76">
        <f>APENs_summary!N2102</f>
        <v>0</v>
      </c>
      <c r="G2207" s="76">
        <f>APENs_summary!O2102</f>
        <v>2.3099976597439018</v>
      </c>
      <c r="H2207" s="76">
        <f>APENs_summary!P2102</f>
        <v>0</v>
      </c>
      <c r="I2207" s="76">
        <f>APENs_summary!Q2102</f>
        <v>0</v>
      </c>
      <c r="J2207" s="76">
        <f>APENs_summary!R2102</f>
        <v>0</v>
      </c>
    </row>
    <row r="2208" spans="1:10" x14ac:dyDescent="0.2">
      <c r="A2208" s="13" t="s">
        <v>147</v>
      </c>
      <c r="B2208" s="272" t="s">
        <v>493</v>
      </c>
      <c r="C2208" s="272" t="str">
        <f>APENs_summary!C2103</f>
        <v>08045</v>
      </c>
      <c r="D2208" s="272" t="str">
        <f>APENs_summary!J2103</f>
        <v>40400311</v>
      </c>
      <c r="E2208" s="272" t="str">
        <f>APENs_summary!K2103</f>
        <v>Condensate Tanks</v>
      </c>
      <c r="F2208" s="76">
        <f>APENs_summary!N2103</f>
        <v>0</v>
      </c>
      <c r="G2208" s="76">
        <f>APENs_summary!O2103</f>
        <v>2.8512752178850764</v>
      </c>
      <c r="H2208" s="76">
        <f>APENs_summary!P2103</f>
        <v>0</v>
      </c>
      <c r="I2208" s="76">
        <f>APENs_summary!Q2103</f>
        <v>0</v>
      </c>
      <c r="J2208" s="76">
        <f>APENs_summary!R2103</f>
        <v>0</v>
      </c>
    </row>
    <row r="2209" spans="1:10" x14ac:dyDescent="0.2">
      <c r="A2209" s="13" t="s">
        <v>147</v>
      </c>
      <c r="B2209" s="272" t="s">
        <v>493</v>
      </c>
      <c r="C2209" s="272" t="str">
        <f>APENs_summary!C2104</f>
        <v>08045</v>
      </c>
      <c r="D2209" s="272" t="str">
        <f>APENs_summary!J2104</f>
        <v>40400311</v>
      </c>
      <c r="E2209" s="272" t="str">
        <f>APENs_summary!K2104</f>
        <v>Condensate Tanks</v>
      </c>
      <c r="F2209" s="76">
        <f>APENs_summary!N2104</f>
        <v>0</v>
      </c>
      <c r="G2209" s="76">
        <f>APENs_summary!O2104</f>
        <v>2.1979149330581031</v>
      </c>
      <c r="H2209" s="76">
        <f>APENs_summary!P2104</f>
        <v>0</v>
      </c>
      <c r="I2209" s="76">
        <f>APENs_summary!Q2104</f>
        <v>0</v>
      </c>
      <c r="J2209" s="76">
        <f>APENs_summary!R2104</f>
        <v>0</v>
      </c>
    </row>
    <row r="2210" spans="1:10" x14ac:dyDescent="0.2">
      <c r="A2210" s="13" t="s">
        <v>147</v>
      </c>
      <c r="B2210" s="272" t="s">
        <v>493</v>
      </c>
      <c r="C2210" s="272" t="str">
        <f>APENs_summary!C2105</f>
        <v>08045</v>
      </c>
      <c r="D2210" s="272" t="str">
        <f>APENs_summary!J2105</f>
        <v>40400311</v>
      </c>
      <c r="E2210" s="272" t="str">
        <f>APENs_summary!K2105</f>
        <v>Condensate Tanks</v>
      </c>
      <c r="F2210" s="76">
        <f>APENs_summary!N2105</f>
        <v>0</v>
      </c>
      <c r="G2210" s="76">
        <f>APENs_summary!O2105</f>
        <v>3.6549903799734875</v>
      </c>
      <c r="H2210" s="76">
        <f>APENs_summary!P2105</f>
        <v>0</v>
      </c>
      <c r="I2210" s="76">
        <f>APENs_summary!Q2105</f>
        <v>0</v>
      </c>
      <c r="J2210" s="76">
        <f>APENs_summary!R2105</f>
        <v>0</v>
      </c>
    </row>
    <row r="2211" spans="1:10" x14ac:dyDescent="0.2">
      <c r="A2211" s="13" t="s">
        <v>147</v>
      </c>
      <c r="B2211" s="272" t="s">
        <v>493</v>
      </c>
      <c r="C2211" s="272" t="str">
        <f>APENs_summary!C2106</f>
        <v>08045</v>
      </c>
      <c r="D2211" s="272" t="str">
        <f>APENs_summary!J2106</f>
        <v>40400311</v>
      </c>
      <c r="E2211" s="272" t="str">
        <f>APENs_summary!K2106</f>
        <v>Condensate Tanks</v>
      </c>
      <c r="F2211" s="76">
        <f>APENs_summary!N2106</f>
        <v>0</v>
      </c>
      <c r="G2211" s="76">
        <f>APENs_summary!O2106</f>
        <v>2.8212042424327892</v>
      </c>
      <c r="H2211" s="76">
        <f>APENs_summary!P2106</f>
        <v>0</v>
      </c>
      <c r="I2211" s="76">
        <f>APENs_summary!Q2106</f>
        <v>0</v>
      </c>
      <c r="J2211" s="76">
        <f>APENs_summary!R2106</f>
        <v>0</v>
      </c>
    </row>
    <row r="2212" spans="1:10" x14ac:dyDescent="0.2">
      <c r="A2212" s="13" t="s">
        <v>147</v>
      </c>
      <c r="B2212" s="272" t="s">
        <v>493</v>
      </c>
      <c r="C2212" s="272" t="str">
        <f>APENs_summary!C2107</f>
        <v>08045</v>
      </c>
      <c r="D2212" s="272" t="str">
        <f>APENs_summary!J2107</f>
        <v>40400311</v>
      </c>
      <c r="E2212" s="272" t="str">
        <f>APENs_summary!K2107</f>
        <v>Condensate Tanks</v>
      </c>
      <c r="F2212" s="76">
        <f>APENs_summary!N2107</f>
        <v>0</v>
      </c>
      <c r="G2212" s="76">
        <f>APENs_summary!O2107</f>
        <v>2.3127313847850193</v>
      </c>
      <c r="H2212" s="76">
        <f>APENs_summary!P2107</f>
        <v>0</v>
      </c>
      <c r="I2212" s="76">
        <f>APENs_summary!Q2107</f>
        <v>0</v>
      </c>
      <c r="J2212" s="76">
        <f>APENs_summary!R2107</f>
        <v>0</v>
      </c>
    </row>
    <row r="2213" spans="1:10" x14ac:dyDescent="0.2">
      <c r="A2213" s="13" t="s">
        <v>147</v>
      </c>
      <c r="B2213" s="272" t="s">
        <v>493</v>
      </c>
      <c r="C2213" s="272" t="str">
        <f>APENs_summary!C2108</f>
        <v>08045</v>
      </c>
      <c r="D2213" s="272" t="str">
        <f>APENs_summary!J2108</f>
        <v>40400311</v>
      </c>
      <c r="E2213" s="272" t="str">
        <f>APENs_summary!K2108</f>
        <v>Condensate Tanks</v>
      </c>
      <c r="F2213" s="76">
        <f>APENs_summary!N2108</f>
        <v>0</v>
      </c>
      <c r="G2213" s="76">
        <f>APENs_summary!O2108</f>
        <v>2.6380446646779472</v>
      </c>
      <c r="H2213" s="76">
        <f>APENs_summary!P2108</f>
        <v>0</v>
      </c>
      <c r="I2213" s="76">
        <f>APENs_summary!Q2108</f>
        <v>0</v>
      </c>
      <c r="J2213" s="76">
        <f>APENs_summary!R2108</f>
        <v>0</v>
      </c>
    </row>
    <row r="2214" spans="1:10" x14ac:dyDescent="0.2">
      <c r="A2214" s="13" t="s">
        <v>147</v>
      </c>
      <c r="B2214" s="272" t="s">
        <v>493</v>
      </c>
      <c r="C2214" s="272" t="str">
        <f>APENs_summary!C2109</f>
        <v>08045</v>
      </c>
      <c r="D2214" s="272" t="str">
        <f>APENs_summary!J2109</f>
        <v>40400311</v>
      </c>
      <c r="E2214" s="272" t="str">
        <f>APENs_summary!K2109</f>
        <v>Condensate Tanks</v>
      </c>
      <c r="F2214" s="76">
        <f>APENs_summary!N2109</f>
        <v>0</v>
      </c>
      <c r="G2214" s="76">
        <f>APENs_summary!O2109</f>
        <v>2.3701871774641923</v>
      </c>
      <c r="H2214" s="76">
        <f>APENs_summary!P2109</f>
        <v>0</v>
      </c>
      <c r="I2214" s="76">
        <f>APENs_summary!Q2109</f>
        <v>0</v>
      </c>
      <c r="J2214" s="76">
        <f>APENs_summary!R2109</f>
        <v>0</v>
      </c>
    </row>
    <row r="2215" spans="1:10" x14ac:dyDescent="0.2">
      <c r="A2215" s="13" t="s">
        <v>147</v>
      </c>
      <c r="B2215" s="272" t="s">
        <v>493</v>
      </c>
      <c r="C2215" s="272" t="str">
        <f>APENs_summary!C2110</f>
        <v>08045</v>
      </c>
      <c r="D2215" s="272" t="str">
        <f>APENs_summary!J2110</f>
        <v>40400311</v>
      </c>
      <c r="E2215" s="272" t="str">
        <f>APENs_summary!K2110</f>
        <v>Condensate Tanks</v>
      </c>
      <c r="F2215" s="76">
        <f>APENs_summary!N2110</f>
        <v>0</v>
      </c>
      <c r="G2215" s="76">
        <f>APENs_summary!O2110</f>
        <v>0</v>
      </c>
      <c r="H2215" s="76">
        <f>APENs_summary!P2110</f>
        <v>0</v>
      </c>
      <c r="I2215" s="76">
        <f>APENs_summary!Q2110</f>
        <v>0</v>
      </c>
      <c r="J2215" s="76">
        <f>APENs_summary!R2110</f>
        <v>0</v>
      </c>
    </row>
    <row r="2216" spans="1:10" x14ac:dyDescent="0.2">
      <c r="A2216" s="13" t="s">
        <v>147</v>
      </c>
      <c r="B2216" s="272" t="s">
        <v>493</v>
      </c>
      <c r="C2216" s="272" t="str">
        <f>APENs_summary!C2111</f>
        <v>08045</v>
      </c>
      <c r="D2216" s="272" t="str">
        <f>APENs_summary!J2111</f>
        <v>40400311</v>
      </c>
      <c r="E2216" s="272" t="str">
        <f>APENs_summary!K2111</f>
        <v>Condensate Tanks</v>
      </c>
      <c r="F2216" s="76">
        <f>APENs_summary!N2111</f>
        <v>0</v>
      </c>
      <c r="G2216" s="76">
        <f>APENs_summary!O2111</f>
        <v>0</v>
      </c>
      <c r="H2216" s="76">
        <f>APENs_summary!P2111</f>
        <v>0</v>
      </c>
      <c r="I2216" s="76">
        <f>APENs_summary!Q2111</f>
        <v>0</v>
      </c>
      <c r="J2216" s="76">
        <f>APENs_summary!R2111</f>
        <v>0</v>
      </c>
    </row>
    <row r="2217" spans="1:10" x14ac:dyDescent="0.2">
      <c r="A2217" s="13" t="s">
        <v>147</v>
      </c>
      <c r="B2217" s="272" t="s">
        <v>493</v>
      </c>
      <c r="C2217" s="272" t="str">
        <f>APENs_summary!C2112</f>
        <v>08045</v>
      </c>
      <c r="D2217" s="272" t="str">
        <f>APENs_summary!J2112</f>
        <v>40400311</v>
      </c>
      <c r="E2217" s="272" t="str">
        <f>APENs_summary!K2112</f>
        <v>Condensate Tanks</v>
      </c>
      <c r="F2217" s="76">
        <f>APENs_summary!N2112</f>
        <v>0</v>
      </c>
      <c r="G2217" s="76">
        <f>APENs_summary!O2112</f>
        <v>3.8728761252100092</v>
      </c>
      <c r="H2217" s="76">
        <f>APENs_summary!P2112</f>
        <v>0</v>
      </c>
      <c r="I2217" s="76">
        <f>APENs_summary!Q2112</f>
        <v>0</v>
      </c>
      <c r="J2217" s="76">
        <f>APENs_summary!R2112</f>
        <v>0</v>
      </c>
    </row>
    <row r="2218" spans="1:10" x14ac:dyDescent="0.2">
      <c r="A2218" s="13" t="s">
        <v>147</v>
      </c>
      <c r="B2218" s="272" t="s">
        <v>493</v>
      </c>
      <c r="C2218" s="272" t="str">
        <f>APENs_summary!C2113</f>
        <v>08045</v>
      </c>
      <c r="D2218" s="272" t="str">
        <f>APENs_summary!J2113</f>
        <v>40400311</v>
      </c>
      <c r="E2218" s="272" t="str">
        <f>APENs_summary!K2113</f>
        <v>Condensate Tanks</v>
      </c>
      <c r="F2218" s="76">
        <f>APENs_summary!N2113</f>
        <v>0</v>
      </c>
      <c r="G2218" s="76">
        <f>APENs_summary!O2113</f>
        <v>6.6921578071645067</v>
      </c>
      <c r="H2218" s="76">
        <f>APENs_summary!P2113</f>
        <v>0</v>
      </c>
      <c r="I2218" s="76">
        <f>APENs_summary!Q2113</f>
        <v>0</v>
      </c>
      <c r="J2218" s="76">
        <f>APENs_summary!R2113</f>
        <v>0</v>
      </c>
    </row>
    <row r="2219" spans="1:10" x14ac:dyDescent="0.2">
      <c r="A2219" s="13" t="s">
        <v>147</v>
      </c>
      <c r="B2219" s="272" t="s">
        <v>493</v>
      </c>
      <c r="C2219" s="272" t="str">
        <f>APENs_summary!C2114</f>
        <v>08045</v>
      </c>
      <c r="D2219" s="272" t="str">
        <f>APENs_summary!J2114</f>
        <v>40400311</v>
      </c>
      <c r="E2219" s="272" t="str">
        <f>APENs_summary!K2114</f>
        <v>Condensate Tanks</v>
      </c>
      <c r="F2219" s="76">
        <f>APENs_summary!N2114</f>
        <v>0</v>
      </c>
      <c r="G2219" s="76">
        <f>APENs_summary!O2114</f>
        <v>0</v>
      </c>
      <c r="H2219" s="76">
        <f>APENs_summary!P2114</f>
        <v>0</v>
      </c>
      <c r="I2219" s="76">
        <f>APENs_summary!Q2114</f>
        <v>0</v>
      </c>
      <c r="J2219" s="76">
        <f>APENs_summary!R2114</f>
        <v>0</v>
      </c>
    </row>
    <row r="2220" spans="1:10" x14ac:dyDescent="0.2">
      <c r="A2220" s="13" t="s">
        <v>147</v>
      </c>
      <c r="B2220" s="272" t="s">
        <v>493</v>
      </c>
      <c r="C2220" s="272" t="str">
        <f>APENs_summary!C2115</f>
        <v>08045</v>
      </c>
      <c r="D2220" s="272" t="str">
        <f>APENs_summary!J2115</f>
        <v>40400311</v>
      </c>
      <c r="E2220" s="272" t="str">
        <f>APENs_summary!K2115</f>
        <v>Condensate Tanks</v>
      </c>
      <c r="F2220" s="76">
        <f>APENs_summary!N2115</f>
        <v>0</v>
      </c>
      <c r="G2220" s="76">
        <f>APENs_summary!O2115</f>
        <v>0</v>
      </c>
      <c r="H2220" s="76">
        <f>APENs_summary!P2115</f>
        <v>0</v>
      </c>
      <c r="I2220" s="76">
        <f>APENs_summary!Q2115</f>
        <v>0</v>
      </c>
      <c r="J2220" s="76">
        <f>APENs_summary!R2115</f>
        <v>0</v>
      </c>
    </row>
    <row r="2221" spans="1:10" x14ac:dyDescent="0.2">
      <c r="A2221" s="13" t="s">
        <v>147</v>
      </c>
      <c r="B2221" s="272" t="s">
        <v>493</v>
      </c>
      <c r="C2221" s="272" t="str">
        <f>APENs_summary!C2116</f>
        <v>08045</v>
      </c>
      <c r="D2221" s="272" t="str">
        <f>APENs_summary!J2116</f>
        <v>40400311</v>
      </c>
      <c r="E2221" s="272" t="str">
        <f>APENs_summary!K2116</f>
        <v>Condensate Tanks</v>
      </c>
      <c r="F2221" s="76">
        <f>APENs_summary!N2116</f>
        <v>0</v>
      </c>
      <c r="G2221" s="76">
        <f>APENs_summary!O2116</f>
        <v>2.2777024572550357</v>
      </c>
      <c r="H2221" s="76">
        <f>APENs_summary!P2116</f>
        <v>0</v>
      </c>
      <c r="I2221" s="76">
        <f>APENs_summary!Q2116</f>
        <v>0</v>
      </c>
      <c r="J2221" s="76">
        <f>APENs_summary!R2116</f>
        <v>0</v>
      </c>
    </row>
    <row r="2222" spans="1:10" x14ac:dyDescent="0.2">
      <c r="A2222" s="13" t="s">
        <v>147</v>
      </c>
      <c r="B2222" s="272" t="s">
        <v>493</v>
      </c>
      <c r="C2222" s="272" t="str">
        <f>APENs_summary!C2117</f>
        <v>08045</v>
      </c>
      <c r="D2222" s="272" t="str">
        <f>APENs_summary!J2117</f>
        <v>40400311</v>
      </c>
      <c r="E2222" s="272" t="str">
        <f>APENs_summary!K2117</f>
        <v>Condensate Tanks</v>
      </c>
      <c r="F2222" s="76">
        <f>APENs_summary!N2117</f>
        <v>0</v>
      </c>
      <c r="G2222" s="76">
        <f>APENs_summary!O2117</f>
        <v>2.2279859085103908</v>
      </c>
      <c r="H2222" s="76">
        <f>APENs_summary!P2117</f>
        <v>0</v>
      </c>
      <c r="I2222" s="76">
        <f>APENs_summary!Q2117</f>
        <v>0</v>
      </c>
      <c r="J2222" s="76">
        <f>APENs_summary!R2117</f>
        <v>0</v>
      </c>
    </row>
    <row r="2223" spans="1:10" x14ac:dyDescent="0.2">
      <c r="A2223" s="13" t="s">
        <v>147</v>
      </c>
      <c r="B2223" s="272" t="s">
        <v>493</v>
      </c>
      <c r="C2223" s="272" t="str">
        <f>APENs_summary!C2118</f>
        <v>08045</v>
      </c>
      <c r="D2223" s="272" t="str">
        <f>APENs_summary!J2118</f>
        <v>31000302</v>
      </c>
      <c r="E2223" s="272" t="str">
        <f>APENs_summary!K2118</f>
        <v>Glycol Dehydrator</v>
      </c>
      <c r="F2223" s="76">
        <f>APENs_summary!N2118</f>
        <v>0</v>
      </c>
      <c r="G2223" s="76">
        <f>APENs_summary!O2118</f>
        <v>3.2</v>
      </c>
      <c r="H2223" s="76">
        <f>APENs_summary!P2118</f>
        <v>0</v>
      </c>
      <c r="I2223" s="76">
        <f>APENs_summary!Q2118</f>
        <v>0</v>
      </c>
      <c r="J2223" s="76">
        <f>APENs_summary!R2118</f>
        <v>0</v>
      </c>
    </row>
    <row r="2224" spans="1:10" x14ac:dyDescent="0.2">
      <c r="A2224" s="13" t="s">
        <v>147</v>
      </c>
      <c r="B2224" s="272" t="s">
        <v>493</v>
      </c>
      <c r="C2224" s="272" t="str">
        <f>APENs_summary!C2119</f>
        <v>08045</v>
      </c>
      <c r="D2224" s="272" t="str">
        <f>APENs_summary!J2119</f>
        <v>40400311</v>
      </c>
      <c r="E2224" s="272" t="str">
        <f>APENs_summary!K2119</f>
        <v>Condensate Tanks</v>
      </c>
      <c r="F2224" s="76">
        <f>APENs_summary!N2119</f>
        <v>0</v>
      </c>
      <c r="G2224" s="76">
        <f>APENs_summary!O2119</f>
        <v>13.969334960108094</v>
      </c>
      <c r="H2224" s="76">
        <f>APENs_summary!P2119</f>
        <v>0</v>
      </c>
      <c r="I2224" s="76">
        <f>APENs_summary!Q2119</f>
        <v>0</v>
      </c>
      <c r="J2224" s="76">
        <f>APENs_summary!R2119</f>
        <v>0</v>
      </c>
    </row>
    <row r="2225" spans="1:10" x14ac:dyDescent="0.2">
      <c r="A2225" s="13" t="s">
        <v>147</v>
      </c>
      <c r="B2225" s="272" t="s">
        <v>493</v>
      </c>
      <c r="C2225" s="272" t="str">
        <f>APENs_summary!C2120</f>
        <v>08045</v>
      </c>
      <c r="D2225" s="272" t="str">
        <f>APENs_summary!J2120</f>
        <v>40400311</v>
      </c>
      <c r="E2225" s="272" t="str">
        <f>APENs_summary!K2120</f>
        <v>Condensate Tanks</v>
      </c>
      <c r="F2225" s="76">
        <f>APENs_summary!N2120</f>
        <v>0</v>
      </c>
      <c r="G2225" s="76">
        <f>APENs_summary!O2120</f>
        <v>0</v>
      </c>
      <c r="H2225" s="76">
        <f>APENs_summary!P2120</f>
        <v>0</v>
      </c>
      <c r="I2225" s="76">
        <f>APENs_summary!Q2120</f>
        <v>0</v>
      </c>
      <c r="J2225" s="76">
        <f>APENs_summary!R2120</f>
        <v>0</v>
      </c>
    </row>
    <row r="2226" spans="1:10" x14ac:dyDescent="0.2">
      <c r="A2226" s="13" t="s">
        <v>147</v>
      </c>
      <c r="B2226" s="272" t="s">
        <v>493</v>
      </c>
      <c r="C2226" s="272" t="str">
        <f>APENs_summary!C2121</f>
        <v>08045</v>
      </c>
      <c r="D2226" s="272" t="str">
        <f>APENs_summary!J2121</f>
        <v>40400311</v>
      </c>
      <c r="E2226" s="272" t="str">
        <f>APENs_summary!K2121</f>
        <v>Condensate Tanks</v>
      </c>
      <c r="F2226" s="76">
        <f>APENs_summary!N2121</f>
        <v>0</v>
      </c>
      <c r="G2226" s="76">
        <f>APENs_summary!O2121</f>
        <v>0</v>
      </c>
      <c r="H2226" s="76">
        <f>APENs_summary!P2121</f>
        <v>0</v>
      </c>
      <c r="I2226" s="76">
        <f>APENs_summary!Q2121</f>
        <v>0</v>
      </c>
      <c r="J2226" s="76">
        <f>APENs_summary!R2121</f>
        <v>0</v>
      </c>
    </row>
    <row r="2227" spans="1:10" x14ac:dyDescent="0.2">
      <c r="A2227" s="13" t="s">
        <v>147</v>
      </c>
      <c r="B2227" s="272" t="s">
        <v>493</v>
      </c>
      <c r="C2227" s="272" t="str">
        <f>APENs_summary!C2122</f>
        <v>08045</v>
      </c>
      <c r="D2227" s="272" t="str">
        <f>APENs_summary!J2122</f>
        <v>40400311</v>
      </c>
      <c r="E2227" s="272" t="str">
        <f>APENs_summary!K2122</f>
        <v>Condensate Tanks</v>
      </c>
      <c r="F2227" s="76">
        <f>APENs_summary!N2122</f>
        <v>0</v>
      </c>
      <c r="G2227" s="76">
        <f>APENs_summary!O2122</f>
        <v>6.7292200110369462</v>
      </c>
      <c r="H2227" s="76">
        <f>APENs_summary!P2122</f>
        <v>0</v>
      </c>
      <c r="I2227" s="76">
        <f>APENs_summary!Q2122</f>
        <v>0</v>
      </c>
      <c r="J2227" s="76">
        <f>APENs_summary!R2122</f>
        <v>0</v>
      </c>
    </row>
    <row r="2228" spans="1:10" x14ac:dyDescent="0.2">
      <c r="A2228" s="13" t="s">
        <v>147</v>
      </c>
      <c r="B2228" s="272" t="s">
        <v>493</v>
      </c>
      <c r="C2228" s="272" t="str">
        <f>APENs_summary!C2123</f>
        <v>08045</v>
      </c>
      <c r="D2228" s="272" t="str">
        <f>APENs_summary!J2123</f>
        <v>40400311</v>
      </c>
      <c r="E2228" s="272" t="str">
        <f>APENs_summary!K2123</f>
        <v>Condensate Tanks</v>
      </c>
      <c r="F2228" s="76">
        <f>APENs_summary!N2123</f>
        <v>0</v>
      </c>
      <c r="G2228" s="76">
        <f>APENs_summary!O2123</f>
        <v>0</v>
      </c>
      <c r="H2228" s="76">
        <f>APENs_summary!P2123</f>
        <v>0</v>
      </c>
      <c r="I2228" s="76">
        <f>APENs_summary!Q2123</f>
        <v>0</v>
      </c>
      <c r="J2228" s="76">
        <f>APENs_summary!R2123</f>
        <v>0</v>
      </c>
    </row>
    <row r="2229" spans="1:10" x14ac:dyDescent="0.2">
      <c r="A2229" s="13" t="s">
        <v>147</v>
      </c>
      <c r="B2229" s="272" t="s">
        <v>493</v>
      </c>
      <c r="C2229" s="272" t="str">
        <f>APENs_summary!C2124</f>
        <v>08045</v>
      </c>
      <c r="D2229" s="272" t="str">
        <f>APENs_summary!J2124</f>
        <v>40400311</v>
      </c>
      <c r="E2229" s="272" t="str">
        <f>APENs_summary!K2124</f>
        <v>Condensate Tanks</v>
      </c>
      <c r="F2229" s="76">
        <f>APENs_summary!N2124</f>
        <v>0</v>
      </c>
      <c r="G2229" s="76">
        <f>APENs_summary!O2124</f>
        <v>0</v>
      </c>
      <c r="H2229" s="76">
        <f>APENs_summary!P2124</f>
        <v>0</v>
      </c>
      <c r="I2229" s="76">
        <f>APENs_summary!Q2124</f>
        <v>0</v>
      </c>
      <c r="J2229" s="76">
        <f>APENs_summary!R2124</f>
        <v>0</v>
      </c>
    </row>
    <row r="2230" spans="1:10" x14ac:dyDescent="0.2">
      <c r="A2230" s="13" t="s">
        <v>147</v>
      </c>
      <c r="B2230" s="272" t="s">
        <v>493</v>
      </c>
      <c r="C2230" s="272" t="str">
        <f>APENs_summary!C2125</f>
        <v>08045</v>
      </c>
      <c r="D2230" s="272" t="str">
        <f>APENs_summary!J2125</f>
        <v>40400311</v>
      </c>
      <c r="E2230" s="272" t="str">
        <f>APENs_summary!K2125</f>
        <v>Condensate Tanks</v>
      </c>
      <c r="F2230" s="76">
        <f>APENs_summary!N2125</f>
        <v>0</v>
      </c>
      <c r="G2230" s="76">
        <f>APENs_summary!O2125</f>
        <v>11.911300295100759</v>
      </c>
      <c r="H2230" s="76">
        <f>APENs_summary!P2125</f>
        <v>0</v>
      </c>
      <c r="I2230" s="76">
        <f>APENs_summary!Q2125</f>
        <v>0</v>
      </c>
      <c r="J2230" s="76">
        <f>APENs_summary!R2125</f>
        <v>0</v>
      </c>
    </row>
    <row r="2231" spans="1:10" x14ac:dyDescent="0.2">
      <c r="A2231" s="13" t="s">
        <v>147</v>
      </c>
      <c r="B2231" s="272" t="s">
        <v>493</v>
      </c>
      <c r="C2231" s="272" t="str">
        <f>APENs_summary!C2126</f>
        <v>08045</v>
      </c>
      <c r="D2231" s="272" t="str">
        <f>APENs_summary!J2126</f>
        <v>40400311</v>
      </c>
      <c r="E2231" s="272" t="str">
        <f>APENs_summary!K2126</f>
        <v>Condensate Tanks</v>
      </c>
      <c r="F2231" s="76">
        <f>APENs_summary!N2126</f>
        <v>0</v>
      </c>
      <c r="G2231" s="76">
        <f>APENs_summary!O2126</f>
        <v>7.4193286681016408</v>
      </c>
      <c r="H2231" s="76">
        <f>APENs_summary!P2126</f>
        <v>0</v>
      </c>
      <c r="I2231" s="76">
        <f>APENs_summary!Q2126</f>
        <v>0</v>
      </c>
      <c r="J2231" s="76">
        <f>APENs_summary!R2126</f>
        <v>0</v>
      </c>
    </row>
    <row r="2232" spans="1:10" x14ac:dyDescent="0.2">
      <c r="A2232" s="13" t="s">
        <v>147</v>
      </c>
      <c r="B2232" s="272" t="s">
        <v>493</v>
      </c>
      <c r="C2232" s="272" t="str">
        <f>APENs_summary!C2127</f>
        <v>08045</v>
      </c>
      <c r="D2232" s="272" t="str">
        <f>APENs_summary!J2127</f>
        <v>40400311</v>
      </c>
      <c r="E2232" s="272" t="str">
        <f>APENs_summary!K2127</f>
        <v>Condensate Tanks</v>
      </c>
      <c r="F2232" s="76">
        <f>APENs_summary!N2127</f>
        <v>0</v>
      </c>
      <c r="G2232" s="76">
        <f>APENs_summary!O2127</f>
        <v>2.1295718070301772</v>
      </c>
      <c r="H2232" s="76">
        <f>APENs_summary!P2127</f>
        <v>0</v>
      </c>
      <c r="I2232" s="76">
        <f>APENs_summary!Q2127</f>
        <v>0</v>
      </c>
      <c r="J2232" s="76">
        <f>APENs_summary!R2127</f>
        <v>0</v>
      </c>
    </row>
    <row r="2233" spans="1:10" x14ac:dyDescent="0.2">
      <c r="A2233" s="13" t="s">
        <v>147</v>
      </c>
      <c r="B2233" s="272" t="s">
        <v>493</v>
      </c>
      <c r="C2233" s="272" t="str">
        <f>APENs_summary!C2128</f>
        <v>08045</v>
      </c>
      <c r="D2233" s="272" t="str">
        <f>APENs_summary!J2128</f>
        <v>40400311</v>
      </c>
      <c r="E2233" s="272" t="str">
        <f>APENs_summary!K2128</f>
        <v>Condensate Tanks</v>
      </c>
      <c r="F2233" s="76">
        <f>APENs_summary!N2128</f>
        <v>0</v>
      </c>
      <c r="G2233" s="76">
        <f>APENs_summary!O2128</f>
        <v>2.2963290345383167</v>
      </c>
      <c r="H2233" s="76">
        <f>APENs_summary!P2128</f>
        <v>0</v>
      </c>
      <c r="I2233" s="76">
        <f>APENs_summary!Q2128</f>
        <v>0</v>
      </c>
      <c r="J2233" s="76">
        <f>APENs_summary!R2128</f>
        <v>0</v>
      </c>
    </row>
    <row r="2234" spans="1:10" x14ac:dyDescent="0.2">
      <c r="A2234" s="13" t="s">
        <v>147</v>
      </c>
      <c r="B2234" s="272" t="s">
        <v>493</v>
      </c>
      <c r="C2234" s="272" t="str">
        <f>APENs_summary!C2129</f>
        <v>08045</v>
      </c>
      <c r="D2234" s="272" t="str">
        <f>APENs_summary!J2129</f>
        <v>40400311</v>
      </c>
      <c r="E2234" s="272" t="str">
        <f>APENs_summary!K2129</f>
        <v>Condensate Tanks</v>
      </c>
      <c r="F2234" s="76">
        <f>APENs_summary!N2129</f>
        <v>0</v>
      </c>
      <c r="G2234" s="76">
        <f>APENs_summary!O2129</f>
        <v>7.2771760594535708</v>
      </c>
      <c r="H2234" s="76">
        <f>APENs_summary!P2129</f>
        <v>0</v>
      </c>
      <c r="I2234" s="76">
        <f>APENs_summary!Q2129</f>
        <v>0</v>
      </c>
      <c r="J2234" s="76">
        <f>APENs_summary!R2129</f>
        <v>0</v>
      </c>
    </row>
    <row r="2235" spans="1:10" x14ac:dyDescent="0.2">
      <c r="A2235" s="13" t="s">
        <v>147</v>
      </c>
      <c r="B2235" s="272" t="s">
        <v>493</v>
      </c>
      <c r="C2235" s="272" t="str">
        <f>APENs_summary!C2130</f>
        <v>08045</v>
      </c>
      <c r="D2235" s="272" t="str">
        <f>APENs_summary!J2130</f>
        <v>40400311</v>
      </c>
      <c r="E2235" s="272" t="str">
        <f>APENs_summary!K2130</f>
        <v>Condensate Tanks</v>
      </c>
      <c r="F2235" s="76">
        <f>APENs_summary!N2130</f>
        <v>0</v>
      </c>
      <c r="G2235" s="76">
        <f>APENs_summary!O2130</f>
        <v>0.15974078047448262</v>
      </c>
      <c r="H2235" s="76">
        <f>APENs_summary!P2130</f>
        <v>0</v>
      </c>
      <c r="I2235" s="76">
        <f>APENs_summary!Q2130</f>
        <v>0</v>
      </c>
      <c r="J2235" s="76">
        <f>APENs_summary!R2130</f>
        <v>0</v>
      </c>
    </row>
    <row r="2236" spans="1:10" x14ac:dyDescent="0.2">
      <c r="A2236" s="13" t="s">
        <v>147</v>
      </c>
      <c r="B2236" s="272" t="s">
        <v>493</v>
      </c>
      <c r="C2236" s="272" t="str">
        <f>APENs_summary!C2131</f>
        <v>08045</v>
      </c>
      <c r="D2236" s="272" t="str">
        <f>APENs_summary!J2131</f>
        <v>40400311</v>
      </c>
      <c r="E2236" s="272" t="str">
        <f>APENs_summary!K2131</f>
        <v>Condensate Tanks</v>
      </c>
      <c r="F2236" s="76">
        <f>APENs_summary!N2131</f>
        <v>0</v>
      </c>
      <c r="G2236" s="76">
        <f>APENs_summary!O2131</f>
        <v>0</v>
      </c>
      <c r="H2236" s="76">
        <f>APENs_summary!P2131</f>
        <v>0</v>
      </c>
      <c r="I2236" s="76">
        <f>APENs_summary!Q2131</f>
        <v>0</v>
      </c>
      <c r="J2236" s="76">
        <f>APENs_summary!R2131</f>
        <v>0</v>
      </c>
    </row>
    <row r="2237" spans="1:10" x14ac:dyDescent="0.2">
      <c r="A2237" s="13" t="s">
        <v>147</v>
      </c>
      <c r="B2237" s="272" t="s">
        <v>493</v>
      </c>
      <c r="C2237" s="272" t="str">
        <f>APENs_summary!C2132</f>
        <v>08045</v>
      </c>
      <c r="D2237" s="272" t="str">
        <f>APENs_summary!J2132</f>
        <v>40400311</v>
      </c>
      <c r="E2237" s="272" t="str">
        <f>APENs_summary!K2132</f>
        <v>Condensate Tanks</v>
      </c>
      <c r="F2237" s="76">
        <f>APENs_summary!N2132</f>
        <v>0</v>
      </c>
      <c r="G2237" s="76">
        <f>APENs_summary!O2132</f>
        <v>0</v>
      </c>
      <c r="H2237" s="76">
        <f>APENs_summary!P2132</f>
        <v>0</v>
      </c>
      <c r="I2237" s="76">
        <f>APENs_summary!Q2132</f>
        <v>0</v>
      </c>
      <c r="J2237" s="76">
        <f>APENs_summary!R2132</f>
        <v>0</v>
      </c>
    </row>
    <row r="2238" spans="1:10" x14ac:dyDescent="0.2">
      <c r="A2238" s="13" t="s">
        <v>147</v>
      </c>
      <c r="B2238" s="272" t="s">
        <v>493</v>
      </c>
      <c r="C2238" s="272" t="str">
        <f>APENs_summary!C2133</f>
        <v>08045</v>
      </c>
      <c r="D2238" s="272" t="str">
        <f>APENs_summary!J2133</f>
        <v>40400311</v>
      </c>
      <c r="E2238" s="272" t="str">
        <f>APENs_summary!K2133</f>
        <v>Condensate Tanks</v>
      </c>
      <c r="F2238" s="76">
        <f>APENs_summary!N2133</f>
        <v>0</v>
      </c>
      <c r="G2238" s="76">
        <f>APENs_summary!O2133</f>
        <v>4.3331083039197074</v>
      </c>
      <c r="H2238" s="76">
        <f>APENs_summary!P2133</f>
        <v>0</v>
      </c>
      <c r="I2238" s="76">
        <f>APENs_summary!Q2133</f>
        <v>0</v>
      </c>
      <c r="J2238" s="76">
        <f>APENs_summary!R2133</f>
        <v>0</v>
      </c>
    </row>
    <row r="2239" spans="1:10" x14ac:dyDescent="0.2">
      <c r="A2239" s="13" t="s">
        <v>147</v>
      </c>
      <c r="B2239" s="272" t="s">
        <v>493</v>
      </c>
      <c r="C2239" s="272" t="str">
        <f>APENs_summary!C2134</f>
        <v>08045</v>
      </c>
      <c r="D2239" s="272" t="str">
        <f>APENs_summary!J2134</f>
        <v>40400311</v>
      </c>
      <c r="E2239" s="272" t="str">
        <f>APENs_summary!K2134</f>
        <v>Condensate Tanks</v>
      </c>
      <c r="F2239" s="76">
        <f>APENs_summary!N2134</f>
        <v>0</v>
      </c>
      <c r="G2239" s="76">
        <f>APENs_summary!O2134</f>
        <v>0</v>
      </c>
      <c r="H2239" s="76">
        <f>APENs_summary!P2134</f>
        <v>0</v>
      </c>
      <c r="I2239" s="76">
        <f>APENs_summary!Q2134</f>
        <v>0</v>
      </c>
      <c r="J2239" s="76">
        <f>APENs_summary!R2134</f>
        <v>0</v>
      </c>
    </row>
    <row r="2240" spans="1:10" x14ac:dyDescent="0.2">
      <c r="A2240" s="13" t="s">
        <v>147</v>
      </c>
      <c r="B2240" s="272" t="s">
        <v>493</v>
      </c>
      <c r="C2240" s="272" t="str">
        <f>APENs_summary!C2135</f>
        <v>08045</v>
      </c>
      <c r="D2240" s="272" t="str">
        <f>APENs_summary!J2135</f>
        <v>40400311</v>
      </c>
      <c r="E2240" s="272" t="str">
        <f>APENs_summary!K2135</f>
        <v>Condensate Tanks</v>
      </c>
      <c r="F2240" s="76">
        <f>APENs_summary!N2135</f>
        <v>0</v>
      </c>
      <c r="G2240" s="76">
        <f>APENs_summary!O2135</f>
        <v>0</v>
      </c>
      <c r="H2240" s="76">
        <f>APENs_summary!P2135</f>
        <v>0</v>
      </c>
      <c r="I2240" s="76">
        <f>APENs_summary!Q2135</f>
        <v>0</v>
      </c>
      <c r="J2240" s="76">
        <f>APENs_summary!R2135</f>
        <v>0</v>
      </c>
    </row>
    <row r="2241" spans="1:10" x14ac:dyDescent="0.2">
      <c r="A2241" s="13" t="s">
        <v>147</v>
      </c>
      <c r="B2241" s="272" t="s">
        <v>493</v>
      </c>
      <c r="C2241" s="272" t="str">
        <f>APENs_summary!C2136</f>
        <v>08045</v>
      </c>
      <c r="D2241" s="272" t="str">
        <f>APENs_summary!J2136</f>
        <v>40400311</v>
      </c>
      <c r="E2241" s="272" t="str">
        <f>APENs_summary!K2136</f>
        <v>Condensate Tanks</v>
      </c>
      <c r="F2241" s="76">
        <f>APENs_summary!N2136</f>
        <v>0</v>
      </c>
      <c r="G2241" s="76">
        <f>APENs_summary!O2136</f>
        <v>3.5221166492031033</v>
      </c>
      <c r="H2241" s="76">
        <f>APENs_summary!P2136</f>
        <v>0</v>
      </c>
      <c r="I2241" s="76">
        <f>APENs_summary!Q2136</f>
        <v>0</v>
      </c>
      <c r="J2241" s="76">
        <f>APENs_summary!R2136</f>
        <v>0</v>
      </c>
    </row>
    <row r="2242" spans="1:10" x14ac:dyDescent="0.2">
      <c r="A2242" s="13" t="s">
        <v>147</v>
      </c>
      <c r="B2242" s="272" t="s">
        <v>493</v>
      </c>
      <c r="C2242" s="272" t="str">
        <f>APENs_summary!C2137</f>
        <v>08045</v>
      </c>
      <c r="D2242" s="272" t="str">
        <f>APENs_summary!J2137</f>
        <v>40400311</v>
      </c>
      <c r="E2242" s="272" t="str">
        <f>APENs_summary!K2137</f>
        <v>Condensate Tanks</v>
      </c>
      <c r="F2242" s="76">
        <f>APENs_summary!N2137</f>
        <v>0</v>
      </c>
      <c r="G2242" s="76">
        <f>APENs_summary!O2137</f>
        <v>0</v>
      </c>
      <c r="H2242" s="76">
        <f>APENs_summary!P2137</f>
        <v>0</v>
      </c>
      <c r="I2242" s="76">
        <f>APENs_summary!Q2137</f>
        <v>0</v>
      </c>
      <c r="J2242" s="76">
        <f>APENs_summary!R2137</f>
        <v>0</v>
      </c>
    </row>
    <row r="2243" spans="1:10" x14ac:dyDescent="0.2">
      <c r="A2243" s="13" t="s">
        <v>147</v>
      </c>
      <c r="B2243" s="272" t="s">
        <v>493</v>
      </c>
      <c r="C2243" s="272" t="str">
        <f>APENs_summary!C2138</f>
        <v>08045</v>
      </c>
      <c r="D2243" s="272" t="str">
        <f>APENs_summary!J2138</f>
        <v>40400311</v>
      </c>
      <c r="E2243" s="272" t="str">
        <f>APENs_summary!K2138</f>
        <v>Condensate Tanks</v>
      </c>
      <c r="F2243" s="76">
        <f>APENs_summary!N2138</f>
        <v>0</v>
      </c>
      <c r="G2243" s="76">
        <f>APENs_summary!O2138</f>
        <v>0</v>
      </c>
      <c r="H2243" s="76">
        <f>APENs_summary!P2138</f>
        <v>0</v>
      </c>
      <c r="I2243" s="76">
        <f>APENs_summary!Q2138</f>
        <v>0</v>
      </c>
      <c r="J2243" s="76">
        <f>APENs_summary!R2138</f>
        <v>0</v>
      </c>
    </row>
    <row r="2244" spans="1:10" x14ac:dyDescent="0.2">
      <c r="A2244" s="13" t="s">
        <v>147</v>
      </c>
      <c r="B2244" s="272" t="s">
        <v>493</v>
      </c>
      <c r="C2244" s="272" t="str">
        <f>APENs_summary!C2139</f>
        <v>08045</v>
      </c>
      <c r="D2244" s="272" t="str">
        <f>APENs_summary!J2139</f>
        <v>40400311</v>
      </c>
      <c r="E2244" s="272" t="str">
        <f>APENs_summary!K2139</f>
        <v>Condensate Tanks</v>
      </c>
      <c r="F2244" s="76">
        <f>APENs_summary!N2139</f>
        <v>0</v>
      </c>
      <c r="G2244" s="76">
        <f>APENs_summary!O2139</f>
        <v>7.9133125096589856</v>
      </c>
      <c r="H2244" s="76">
        <f>APENs_summary!P2139</f>
        <v>0</v>
      </c>
      <c r="I2244" s="76">
        <f>APENs_summary!Q2139</f>
        <v>0</v>
      </c>
      <c r="J2244" s="76">
        <f>APENs_summary!R2139</f>
        <v>0</v>
      </c>
    </row>
    <row r="2245" spans="1:10" x14ac:dyDescent="0.2">
      <c r="A2245" s="13" t="s">
        <v>147</v>
      </c>
      <c r="B2245" s="272" t="s">
        <v>493</v>
      </c>
      <c r="C2245" s="272" t="str">
        <f>APENs_summary!C2140</f>
        <v>08045</v>
      </c>
      <c r="D2245" s="272" t="str">
        <f>APENs_summary!J2140</f>
        <v>20200254</v>
      </c>
      <c r="E2245" s="272" t="str">
        <f>APENs_summary!K2140</f>
        <v>Compressor Engines</v>
      </c>
      <c r="F2245" s="76">
        <f>APENs_summary!N2140</f>
        <v>0</v>
      </c>
      <c r="G2245" s="76">
        <f>APENs_summary!O2140</f>
        <v>0</v>
      </c>
      <c r="H2245" s="76">
        <f>APENs_summary!P2140</f>
        <v>22.1</v>
      </c>
      <c r="I2245" s="76">
        <f>APENs_summary!Q2140</f>
        <v>0</v>
      </c>
      <c r="J2245" s="76">
        <f>APENs_summary!R2140</f>
        <v>0</v>
      </c>
    </row>
    <row r="2246" spans="1:10" x14ac:dyDescent="0.2">
      <c r="A2246" s="13" t="s">
        <v>147</v>
      </c>
      <c r="B2246" s="272" t="s">
        <v>493</v>
      </c>
      <c r="C2246" s="272" t="str">
        <f>APENs_summary!C2141</f>
        <v>08045</v>
      </c>
      <c r="D2246" s="272" t="str">
        <f>APENs_summary!J2141</f>
        <v>20200254</v>
      </c>
      <c r="E2246" s="272" t="str">
        <f>APENs_summary!K2141</f>
        <v>Compressor Engines</v>
      </c>
      <c r="F2246" s="76">
        <f>APENs_summary!N2141</f>
        <v>22.1</v>
      </c>
      <c r="G2246" s="76">
        <f>APENs_summary!O2141</f>
        <v>0</v>
      </c>
      <c r="H2246" s="76">
        <f>APENs_summary!P2141</f>
        <v>0</v>
      </c>
      <c r="I2246" s="76">
        <f>APENs_summary!Q2141</f>
        <v>0</v>
      </c>
      <c r="J2246" s="76">
        <f>APENs_summary!R2141</f>
        <v>0</v>
      </c>
    </row>
    <row r="2247" spans="1:10" x14ac:dyDescent="0.2">
      <c r="A2247" s="13" t="s">
        <v>147</v>
      </c>
      <c r="B2247" s="272" t="s">
        <v>493</v>
      </c>
      <c r="C2247" s="272" t="str">
        <f>APENs_summary!C2142</f>
        <v>08045</v>
      </c>
      <c r="D2247" s="272" t="str">
        <f>APENs_summary!J2142</f>
        <v>20200254</v>
      </c>
      <c r="E2247" s="272" t="str">
        <f>APENs_summary!K2142</f>
        <v>Compressor Engines</v>
      </c>
      <c r="F2247" s="76">
        <f>APENs_summary!N2142</f>
        <v>0</v>
      </c>
      <c r="G2247" s="76">
        <f>APENs_summary!O2142</f>
        <v>0</v>
      </c>
      <c r="H2247" s="76">
        <f>APENs_summary!P2142</f>
        <v>0</v>
      </c>
      <c r="I2247" s="76">
        <f>APENs_summary!Q2142</f>
        <v>0</v>
      </c>
      <c r="J2247" s="76">
        <f>APENs_summary!R2142</f>
        <v>0.378</v>
      </c>
    </row>
    <row r="2248" spans="1:10" x14ac:dyDescent="0.2">
      <c r="A2248" s="13" t="s">
        <v>147</v>
      </c>
      <c r="B2248" s="272" t="s">
        <v>493</v>
      </c>
      <c r="C2248" s="272" t="str">
        <f>APENs_summary!C2143</f>
        <v>08045</v>
      </c>
      <c r="D2248" s="272" t="str">
        <f>APENs_summary!J2143</f>
        <v>20200254</v>
      </c>
      <c r="E2248" s="272" t="str">
        <f>APENs_summary!K2143</f>
        <v>Compressor Engines</v>
      </c>
      <c r="F2248" s="76">
        <f>APENs_summary!N2143</f>
        <v>0</v>
      </c>
      <c r="G2248" s="76">
        <f>APENs_summary!O2143</f>
        <v>0</v>
      </c>
      <c r="H2248" s="76">
        <f>APENs_summary!P2143</f>
        <v>0</v>
      </c>
      <c r="I2248" s="76">
        <f>APENs_summary!Q2143</f>
        <v>0</v>
      </c>
      <c r="J2248" s="76">
        <f>APENs_summary!R2143</f>
        <v>0</v>
      </c>
    </row>
    <row r="2249" spans="1:10" x14ac:dyDescent="0.2">
      <c r="A2249" s="13" t="s">
        <v>147</v>
      </c>
      <c r="B2249" s="272" t="s">
        <v>493</v>
      </c>
      <c r="C2249" s="272" t="str">
        <f>APENs_summary!C2144</f>
        <v>08045</v>
      </c>
      <c r="D2249" s="272" t="str">
        <f>APENs_summary!J2144</f>
        <v>20200254</v>
      </c>
      <c r="E2249" s="272" t="str">
        <f>APENs_summary!K2144</f>
        <v>Compressor Engines</v>
      </c>
      <c r="F2249" s="76">
        <f>APENs_summary!N2144</f>
        <v>0</v>
      </c>
      <c r="G2249" s="76">
        <f>APENs_summary!O2144</f>
        <v>0</v>
      </c>
      <c r="H2249" s="76">
        <f>APENs_summary!P2144</f>
        <v>0</v>
      </c>
      <c r="I2249" s="76">
        <f>APENs_summary!Q2144</f>
        <v>2.2679999999999999E-2</v>
      </c>
      <c r="J2249" s="76">
        <f>APENs_summary!R2144</f>
        <v>0</v>
      </c>
    </row>
    <row r="2250" spans="1:10" x14ac:dyDescent="0.2">
      <c r="A2250" s="13" t="s">
        <v>147</v>
      </c>
      <c r="B2250" s="272" t="s">
        <v>493</v>
      </c>
      <c r="C2250" s="272" t="str">
        <f>APENs_summary!C2145</f>
        <v>08045</v>
      </c>
      <c r="D2250" s="272" t="str">
        <f>APENs_summary!J2145</f>
        <v>20200254</v>
      </c>
      <c r="E2250" s="272" t="str">
        <f>APENs_summary!K2145</f>
        <v>Compressor Engines</v>
      </c>
      <c r="F2250" s="76">
        <f>APENs_summary!N2145</f>
        <v>0</v>
      </c>
      <c r="G2250" s="76">
        <f>APENs_summary!O2145</f>
        <v>11</v>
      </c>
      <c r="H2250" s="76">
        <f>APENs_summary!P2145</f>
        <v>0</v>
      </c>
      <c r="I2250" s="76">
        <f>APENs_summary!Q2145</f>
        <v>0</v>
      </c>
      <c r="J2250" s="76">
        <f>APENs_summary!R2145</f>
        <v>0</v>
      </c>
    </row>
    <row r="2251" spans="1:10" x14ac:dyDescent="0.2">
      <c r="A2251" s="13" t="s">
        <v>147</v>
      </c>
      <c r="B2251" s="272" t="s">
        <v>493</v>
      </c>
      <c r="C2251" s="272" t="str">
        <f>APENs_summary!C2146</f>
        <v>08045</v>
      </c>
      <c r="D2251" s="272" t="str">
        <f>APENs_summary!J2146</f>
        <v>20200254</v>
      </c>
      <c r="E2251" s="272" t="str">
        <f>APENs_summary!K2146</f>
        <v>Compressor Engines</v>
      </c>
      <c r="F2251" s="76">
        <f>APENs_summary!N2146</f>
        <v>0</v>
      </c>
      <c r="G2251" s="76">
        <f>APENs_summary!O2146</f>
        <v>0</v>
      </c>
      <c r="H2251" s="76">
        <f>APENs_summary!P2146</f>
        <v>22.1</v>
      </c>
      <c r="I2251" s="76">
        <f>APENs_summary!Q2146</f>
        <v>0</v>
      </c>
      <c r="J2251" s="76">
        <f>APENs_summary!R2146</f>
        <v>0</v>
      </c>
    </row>
    <row r="2252" spans="1:10" x14ac:dyDescent="0.2">
      <c r="A2252" s="13" t="s">
        <v>147</v>
      </c>
      <c r="B2252" s="272" t="s">
        <v>493</v>
      </c>
      <c r="C2252" s="272" t="str">
        <f>APENs_summary!C2147</f>
        <v>08045</v>
      </c>
      <c r="D2252" s="272" t="str">
        <f>APENs_summary!J2147</f>
        <v>20200254</v>
      </c>
      <c r="E2252" s="272" t="str">
        <f>APENs_summary!K2147</f>
        <v>Compressor Engines</v>
      </c>
      <c r="F2252" s="76">
        <f>APENs_summary!N2147</f>
        <v>22.1</v>
      </c>
      <c r="G2252" s="76">
        <f>APENs_summary!O2147</f>
        <v>0</v>
      </c>
      <c r="H2252" s="76">
        <f>APENs_summary!P2147</f>
        <v>0</v>
      </c>
      <c r="I2252" s="76">
        <f>APENs_summary!Q2147</f>
        <v>0</v>
      </c>
      <c r="J2252" s="76">
        <f>APENs_summary!R2147</f>
        <v>0</v>
      </c>
    </row>
    <row r="2253" spans="1:10" x14ac:dyDescent="0.2">
      <c r="A2253" s="13" t="s">
        <v>147</v>
      </c>
      <c r="B2253" s="272" t="s">
        <v>493</v>
      </c>
      <c r="C2253" s="272" t="str">
        <f>APENs_summary!C2148</f>
        <v>08045</v>
      </c>
      <c r="D2253" s="272" t="str">
        <f>APENs_summary!J2148</f>
        <v>20200254</v>
      </c>
      <c r="E2253" s="272" t="str">
        <f>APENs_summary!K2148</f>
        <v>Compressor Engines</v>
      </c>
      <c r="F2253" s="76">
        <f>APENs_summary!N2148</f>
        <v>0</v>
      </c>
      <c r="G2253" s="76">
        <f>APENs_summary!O2148</f>
        <v>0</v>
      </c>
      <c r="H2253" s="76">
        <f>APENs_summary!P2148</f>
        <v>0</v>
      </c>
      <c r="I2253" s="76">
        <f>APENs_summary!Q2148</f>
        <v>0</v>
      </c>
      <c r="J2253" s="76">
        <f>APENs_summary!R2148</f>
        <v>0.378</v>
      </c>
    </row>
    <row r="2254" spans="1:10" x14ac:dyDescent="0.2">
      <c r="A2254" s="13" t="s">
        <v>147</v>
      </c>
      <c r="B2254" s="272" t="s">
        <v>493</v>
      </c>
      <c r="C2254" s="272" t="str">
        <f>APENs_summary!C2149</f>
        <v>08045</v>
      </c>
      <c r="D2254" s="272" t="str">
        <f>APENs_summary!J2149</f>
        <v>20200254</v>
      </c>
      <c r="E2254" s="272" t="str">
        <f>APENs_summary!K2149</f>
        <v>Compressor Engines</v>
      </c>
      <c r="F2254" s="76">
        <f>APENs_summary!N2149</f>
        <v>0</v>
      </c>
      <c r="G2254" s="76">
        <f>APENs_summary!O2149</f>
        <v>0</v>
      </c>
      <c r="H2254" s="76">
        <f>APENs_summary!P2149</f>
        <v>0</v>
      </c>
      <c r="I2254" s="76">
        <f>APENs_summary!Q2149</f>
        <v>0</v>
      </c>
      <c r="J2254" s="76">
        <f>APENs_summary!R2149</f>
        <v>0</v>
      </c>
    </row>
    <row r="2255" spans="1:10" x14ac:dyDescent="0.2">
      <c r="A2255" s="13" t="s">
        <v>147</v>
      </c>
      <c r="B2255" s="272" t="s">
        <v>493</v>
      </c>
      <c r="C2255" s="272" t="str">
        <f>APENs_summary!C2150</f>
        <v>08045</v>
      </c>
      <c r="D2255" s="272" t="str">
        <f>APENs_summary!J2150</f>
        <v>20200254</v>
      </c>
      <c r="E2255" s="272" t="str">
        <f>APENs_summary!K2150</f>
        <v>Compressor Engines</v>
      </c>
      <c r="F2255" s="76">
        <f>APENs_summary!N2150</f>
        <v>0</v>
      </c>
      <c r="G2255" s="76">
        <f>APENs_summary!O2150</f>
        <v>0</v>
      </c>
      <c r="H2255" s="76">
        <f>APENs_summary!P2150</f>
        <v>0</v>
      </c>
      <c r="I2255" s="76">
        <f>APENs_summary!Q2150</f>
        <v>2.2679999999999999E-2</v>
      </c>
      <c r="J2255" s="76">
        <f>APENs_summary!R2150</f>
        <v>0</v>
      </c>
    </row>
    <row r="2256" spans="1:10" x14ac:dyDescent="0.2">
      <c r="A2256" s="13" t="s">
        <v>147</v>
      </c>
      <c r="B2256" s="272" t="s">
        <v>493</v>
      </c>
      <c r="C2256" s="272" t="str">
        <f>APENs_summary!C2151</f>
        <v>08045</v>
      </c>
      <c r="D2256" s="272" t="str">
        <f>APENs_summary!J2151</f>
        <v>20200254</v>
      </c>
      <c r="E2256" s="272" t="str">
        <f>APENs_summary!K2151</f>
        <v>Compressor Engines</v>
      </c>
      <c r="F2256" s="76">
        <f>APENs_summary!N2151</f>
        <v>0</v>
      </c>
      <c r="G2256" s="76">
        <f>APENs_summary!O2151</f>
        <v>11</v>
      </c>
      <c r="H2256" s="76">
        <f>APENs_summary!P2151</f>
        <v>0</v>
      </c>
      <c r="I2256" s="76">
        <f>APENs_summary!Q2151</f>
        <v>0</v>
      </c>
      <c r="J2256" s="76">
        <f>APENs_summary!R2151</f>
        <v>0</v>
      </c>
    </row>
    <row r="2257" spans="1:10" x14ac:dyDescent="0.2">
      <c r="A2257" s="13" t="s">
        <v>147</v>
      </c>
      <c r="B2257" s="272" t="s">
        <v>493</v>
      </c>
      <c r="C2257" s="272" t="str">
        <f>APENs_summary!C2152</f>
        <v>08045</v>
      </c>
      <c r="D2257" s="272" t="str">
        <f>APENs_summary!J2152</f>
        <v>31000227</v>
      </c>
      <c r="E2257" s="272" t="str">
        <f>APENs_summary!K2152</f>
        <v>Glycol Dehydrator</v>
      </c>
      <c r="F2257" s="76">
        <f>APENs_summary!N2152</f>
        <v>0</v>
      </c>
      <c r="G2257" s="76">
        <f>APENs_summary!O2152</f>
        <v>6.2</v>
      </c>
      <c r="H2257" s="76">
        <f>APENs_summary!P2152</f>
        <v>0</v>
      </c>
      <c r="I2257" s="76">
        <f>APENs_summary!Q2152</f>
        <v>0</v>
      </c>
      <c r="J2257" s="76">
        <f>APENs_summary!R2152</f>
        <v>0</v>
      </c>
    </row>
    <row r="2258" spans="1:10" x14ac:dyDescent="0.2">
      <c r="A2258" s="13" t="s">
        <v>147</v>
      </c>
      <c r="B2258" s="272" t="s">
        <v>493</v>
      </c>
      <c r="C2258" s="272" t="str">
        <f>APENs_summary!C2153</f>
        <v>08045</v>
      </c>
      <c r="D2258" s="272" t="str">
        <f>APENs_summary!J2153</f>
        <v>40400311</v>
      </c>
      <c r="E2258" s="272" t="str">
        <f>APENs_summary!K2153</f>
        <v>Condensate Tanks</v>
      </c>
      <c r="F2258" s="76">
        <f>APENs_summary!N2153</f>
        <v>0</v>
      </c>
      <c r="G2258" s="76">
        <f>APENs_summary!O2153</f>
        <v>4.7566815715436555</v>
      </c>
      <c r="H2258" s="76">
        <f>APENs_summary!P2153</f>
        <v>0</v>
      </c>
      <c r="I2258" s="76">
        <f>APENs_summary!Q2153</f>
        <v>0</v>
      </c>
      <c r="J2258" s="76">
        <f>APENs_summary!R2153</f>
        <v>0</v>
      </c>
    </row>
    <row r="2259" spans="1:10" x14ac:dyDescent="0.2">
      <c r="A2259" s="13" t="s">
        <v>147</v>
      </c>
      <c r="B2259" s="272" t="s">
        <v>493</v>
      </c>
      <c r="C2259" s="272" t="str">
        <f>APENs_summary!C2154</f>
        <v>08045</v>
      </c>
      <c r="D2259" s="272" t="str">
        <f>APENs_summary!J2154</f>
        <v>20200254</v>
      </c>
      <c r="E2259" s="272" t="str">
        <f>APENs_summary!K2154</f>
        <v>Compressor Engines</v>
      </c>
      <c r="F2259" s="76">
        <f>APENs_summary!N2154</f>
        <v>0</v>
      </c>
      <c r="G2259" s="76">
        <f>APENs_summary!O2154</f>
        <v>0</v>
      </c>
      <c r="H2259" s="76">
        <f>APENs_summary!P2154</f>
        <v>5.7</v>
      </c>
      <c r="I2259" s="76">
        <f>APENs_summary!Q2154</f>
        <v>0</v>
      </c>
      <c r="J2259" s="76">
        <f>APENs_summary!R2154</f>
        <v>0</v>
      </c>
    </row>
    <row r="2260" spans="1:10" x14ac:dyDescent="0.2">
      <c r="A2260" s="13" t="s">
        <v>147</v>
      </c>
      <c r="B2260" s="272" t="s">
        <v>493</v>
      </c>
      <c r="C2260" s="272" t="str">
        <f>APENs_summary!C2155</f>
        <v>08045</v>
      </c>
      <c r="D2260" s="272" t="str">
        <f>APENs_summary!J2155</f>
        <v>20200254</v>
      </c>
      <c r="E2260" s="272" t="str">
        <f>APENs_summary!K2155</f>
        <v>Compressor Engines</v>
      </c>
      <c r="F2260" s="76">
        <f>APENs_summary!N2155</f>
        <v>19.3</v>
      </c>
      <c r="G2260" s="76">
        <f>APENs_summary!O2155</f>
        <v>0</v>
      </c>
      <c r="H2260" s="76">
        <f>APENs_summary!P2155</f>
        <v>0</v>
      </c>
      <c r="I2260" s="76">
        <f>APENs_summary!Q2155</f>
        <v>0</v>
      </c>
      <c r="J2260" s="76">
        <f>APENs_summary!R2155</f>
        <v>0</v>
      </c>
    </row>
    <row r="2261" spans="1:10" x14ac:dyDescent="0.2">
      <c r="A2261" s="13" t="s">
        <v>147</v>
      </c>
      <c r="B2261" s="272" t="s">
        <v>493</v>
      </c>
      <c r="C2261" s="272" t="str">
        <f>APENs_summary!C2156</f>
        <v>08045</v>
      </c>
      <c r="D2261" s="272" t="str">
        <f>APENs_summary!J2156</f>
        <v>20200254</v>
      </c>
      <c r="E2261" s="272" t="str">
        <f>APENs_summary!K2156</f>
        <v>Compressor Engines</v>
      </c>
      <c r="F2261" s="76">
        <f>APENs_summary!N2156</f>
        <v>0</v>
      </c>
      <c r="G2261" s="76">
        <f>APENs_summary!O2156</f>
        <v>0</v>
      </c>
      <c r="H2261" s="76">
        <f>APENs_summary!P2156</f>
        <v>5.7</v>
      </c>
      <c r="I2261" s="76">
        <f>APENs_summary!Q2156</f>
        <v>0</v>
      </c>
      <c r="J2261" s="76">
        <f>APENs_summary!R2156</f>
        <v>0</v>
      </c>
    </row>
    <row r="2262" spans="1:10" x14ac:dyDescent="0.2">
      <c r="A2262" s="13" t="s">
        <v>147</v>
      </c>
      <c r="B2262" s="272" t="s">
        <v>493</v>
      </c>
      <c r="C2262" s="272" t="str">
        <f>APENs_summary!C2157</f>
        <v>08045</v>
      </c>
      <c r="D2262" s="272" t="str">
        <f>APENs_summary!J2157</f>
        <v>20200254</v>
      </c>
      <c r="E2262" s="272" t="str">
        <f>APENs_summary!K2157</f>
        <v>Compressor Engines</v>
      </c>
      <c r="F2262" s="76">
        <f>APENs_summary!N2157</f>
        <v>19.3</v>
      </c>
      <c r="G2262" s="76">
        <f>APENs_summary!O2157</f>
        <v>0</v>
      </c>
      <c r="H2262" s="76">
        <f>APENs_summary!P2157</f>
        <v>0</v>
      </c>
      <c r="I2262" s="76">
        <f>APENs_summary!Q2157</f>
        <v>0</v>
      </c>
      <c r="J2262" s="76">
        <f>APENs_summary!R2157</f>
        <v>0</v>
      </c>
    </row>
    <row r="2263" spans="1:10" x14ac:dyDescent="0.2">
      <c r="A2263" s="13" t="s">
        <v>147</v>
      </c>
      <c r="B2263" s="272" t="s">
        <v>493</v>
      </c>
      <c r="C2263" s="272" t="str">
        <f>APENs_summary!C2158</f>
        <v>08045</v>
      </c>
      <c r="D2263" s="272" t="str">
        <f>APENs_summary!J2158</f>
        <v>20200254</v>
      </c>
      <c r="E2263" s="272" t="str">
        <f>APENs_summary!K2158</f>
        <v>Compressor Engines</v>
      </c>
      <c r="F2263" s="76">
        <f>APENs_summary!N2158</f>
        <v>0</v>
      </c>
      <c r="G2263" s="76">
        <f>APENs_summary!O2158</f>
        <v>0</v>
      </c>
      <c r="H2263" s="76">
        <f>APENs_summary!P2158</f>
        <v>0</v>
      </c>
      <c r="I2263" s="76">
        <f>APENs_summary!Q2158</f>
        <v>0</v>
      </c>
      <c r="J2263" s="76">
        <f>APENs_summary!R2158</f>
        <v>0.39950000000000002</v>
      </c>
    </row>
    <row r="2264" spans="1:10" x14ac:dyDescent="0.2">
      <c r="A2264" s="13" t="s">
        <v>147</v>
      </c>
      <c r="B2264" s="272" t="s">
        <v>493</v>
      </c>
      <c r="C2264" s="272" t="str">
        <f>APENs_summary!C2159</f>
        <v>08045</v>
      </c>
      <c r="D2264" s="272" t="str">
        <f>APENs_summary!J2159</f>
        <v>20200254</v>
      </c>
      <c r="E2264" s="272" t="str">
        <f>APENs_summary!K2159</f>
        <v>Compressor Engines</v>
      </c>
      <c r="F2264" s="76">
        <f>APENs_summary!N2159</f>
        <v>0</v>
      </c>
      <c r="G2264" s="76">
        <f>APENs_summary!O2159</f>
        <v>0</v>
      </c>
      <c r="H2264" s="76">
        <f>APENs_summary!P2159</f>
        <v>0</v>
      </c>
      <c r="I2264" s="76">
        <f>APENs_summary!Q2159</f>
        <v>0</v>
      </c>
      <c r="J2264" s="76">
        <f>APENs_summary!R2159</f>
        <v>0</v>
      </c>
    </row>
    <row r="2265" spans="1:10" x14ac:dyDescent="0.2">
      <c r="A2265" s="13" t="s">
        <v>147</v>
      </c>
      <c r="B2265" s="272" t="s">
        <v>493</v>
      </c>
      <c r="C2265" s="272" t="str">
        <f>APENs_summary!C2160</f>
        <v>08045</v>
      </c>
      <c r="D2265" s="272" t="str">
        <f>APENs_summary!J2160</f>
        <v>20200254</v>
      </c>
      <c r="E2265" s="272" t="str">
        <f>APENs_summary!K2160</f>
        <v>Compressor Engines</v>
      </c>
      <c r="F2265" s="76">
        <f>APENs_summary!N2160</f>
        <v>0</v>
      </c>
      <c r="G2265" s="76">
        <f>APENs_summary!O2160</f>
        <v>0</v>
      </c>
      <c r="H2265" s="76">
        <f>APENs_summary!P2160</f>
        <v>0</v>
      </c>
      <c r="I2265" s="76">
        <f>APENs_summary!Q2160</f>
        <v>2.3970000000000002E-2</v>
      </c>
      <c r="J2265" s="76">
        <f>APENs_summary!R2160</f>
        <v>0</v>
      </c>
    </row>
    <row r="2266" spans="1:10" x14ac:dyDescent="0.2">
      <c r="A2266" s="13" t="s">
        <v>147</v>
      </c>
      <c r="B2266" s="272" t="s">
        <v>493</v>
      </c>
      <c r="C2266" s="272" t="str">
        <f>APENs_summary!C2161</f>
        <v>08045</v>
      </c>
      <c r="D2266" s="272" t="str">
        <f>APENs_summary!J2161</f>
        <v>20200254</v>
      </c>
      <c r="E2266" s="272" t="str">
        <f>APENs_summary!K2161</f>
        <v>Compressor Engines</v>
      </c>
      <c r="F2266" s="76">
        <f>APENs_summary!N2161</f>
        <v>0</v>
      </c>
      <c r="G2266" s="76">
        <f>APENs_summary!O2161</f>
        <v>5.7</v>
      </c>
      <c r="H2266" s="76">
        <f>APENs_summary!P2161</f>
        <v>0</v>
      </c>
      <c r="I2266" s="76">
        <f>APENs_summary!Q2161</f>
        <v>0</v>
      </c>
      <c r="J2266" s="76">
        <f>APENs_summary!R2161</f>
        <v>0</v>
      </c>
    </row>
    <row r="2267" spans="1:10" x14ac:dyDescent="0.2">
      <c r="A2267" s="13" t="s">
        <v>147</v>
      </c>
      <c r="B2267" s="272" t="s">
        <v>493</v>
      </c>
      <c r="C2267" s="272" t="str">
        <f>APENs_summary!C2162</f>
        <v>08045</v>
      </c>
      <c r="D2267" s="272" t="str">
        <f>APENs_summary!J2162</f>
        <v>20200254</v>
      </c>
      <c r="E2267" s="272" t="str">
        <f>APENs_summary!K2162</f>
        <v>Compressor Engines</v>
      </c>
      <c r="F2267" s="76">
        <f>APENs_summary!N2162</f>
        <v>0</v>
      </c>
      <c r="G2267" s="76">
        <f>APENs_summary!O2162</f>
        <v>0</v>
      </c>
      <c r="H2267" s="76">
        <f>APENs_summary!P2162</f>
        <v>5.7</v>
      </c>
      <c r="I2267" s="76">
        <f>APENs_summary!Q2162</f>
        <v>0</v>
      </c>
      <c r="J2267" s="76">
        <f>APENs_summary!R2162</f>
        <v>0</v>
      </c>
    </row>
    <row r="2268" spans="1:10" x14ac:dyDescent="0.2">
      <c r="A2268" s="13" t="s">
        <v>147</v>
      </c>
      <c r="B2268" s="272" t="s">
        <v>493</v>
      </c>
      <c r="C2268" s="272" t="str">
        <f>APENs_summary!C2163</f>
        <v>08045</v>
      </c>
      <c r="D2268" s="272" t="str">
        <f>APENs_summary!J2163</f>
        <v>20200254</v>
      </c>
      <c r="E2268" s="272" t="str">
        <f>APENs_summary!K2163</f>
        <v>Compressor Engines</v>
      </c>
      <c r="F2268" s="76">
        <f>APENs_summary!N2163</f>
        <v>19.3</v>
      </c>
      <c r="G2268" s="76">
        <f>APENs_summary!O2163</f>
        <v>0</v>
      </c>
      <c r="H2268" s="76">
        <f>APENs_summary!P2163</f>
        <v>0</v>
      </c>
      <c r="I2268" s="76">
        <f>APENs_summary!Q2163</f>
        <v>0</v>
      </c>
      <c r="J2268" s="76">
        <f>APENs_summary!R2163</f>
        <v>0</v>
      </c>
    </row>
    <row r="2269" spans="1:10" x14ac:dyDescent="0.2">
      <c r="A2269" s="13" t="s">
        <v>147</v>
      </c>
      <c r="B2269" s="272" t="s">
        <v>493</v>
      </c>
      <c r="C2269" s="272" t="str">
        <f>APENs_summary!C2164</f>
        <v>08045</v>
      </c>
      <c r="D2269" s="272" t="str">
        <f>APENs_summary!J2164</f>
        <v>20200254</v>
      </c>
      <c r="E2269" s="272" t="str">
        <f>APENs_summary!K2164</f>
        <v>Compressor Engines</v>
      </c>
      <c r="F2269" s="76">
        <f>APENs_summary!N2164</f>
        <v>0</v>
      </c>
      <c r="G2269" s="76">
        <f>APENs_summary!O2164</f>
        <v>0</v>
      </c>
      <c r="H2269" s="76">
        <f>APENs_summary!P2164</f>
        <v>0</v>
      </c>
      <c r="I2269" s="76">
        <f>APENs_summary!Q2164</f>
        <v>0</v>
      </c>
      <c r="J2269" s="76">
        <f>APENs_summary!R2164</f>
        <v>0.39950000000000002</v>
      </c>
    </row>
    <row r="2270" spans="1:10" x14ac:dyDescent="0.2">
      <c r="A2270" s="13" t="s">
        <v>147</v>
      </c>
      <c r="B2270" s="272" t="s">
        <v>493</v>
      </c>
      <c r="C2270" s="272" t="str">
        <f>APENs_summary!C2165</f>
        <v>08045</v>
      </c>
      <c r="D2270" s="272" t="str">
        <f>APENs_summary!J2165</f>
        <v>20200254</v>
      </c>
      <c r="E2270" s="272" t="str">
        <f>APENs_summary!K2165</f>
        <v>Compressor Engines</v>
      </c>
      <c r="F2270" s="76">
        <f>APENs_summary!N2165</f>
        <v>0</v>
      </c>
      <c r="G2270" s="76">
        <f>APENs_summary!O2165</f>
        <v>0</v>
      </c>
      <c r="H2270" s="76">
        <f>APENs_summary!P2165</f>
        <v>0</v>
      </c>
      <c r="I2270" s="76">
        <f>APENs_summary!Q2165</f>
        <v>0</v>
      </c>
      <c r="J2270" s="76">
        <f>APENs_summary!R2165</f>
        <v>0</v>
      </c>
    </row>
    <row r="2271" spans="1:10" x14ac:dyDescent="0.2">
      <c r="A2271" s="13" t="s">
        <v>147</v>
      </c>
      <c r="B2271" s="272" t="s">
        <v>493</v>
      </c>
      <c r="C2271" s="272" t="str">
        <f>APENs_summary!C2166</f>
        <v>08045</v>
      </c>
      <c r="D2271" s="272" t="str">
        <f>APENs_summary!J2166</f>
        <v>20200254</v>
      </c>
      <c r="E2271" s="272" t="str">
        <f>APENs_summary!K2166</f>
        <v>Compressor Engines</v>
      </c>
      <c r="F2271" s="76">
        <f>APENs_summary!N2166</f>
        <v>0</v>
      </c>
      <c r="G2271" s="76">
        <f>APENs_summary!O2166</f>
        <v>0</v>
      </c>
      <c r="H2271" s="76">
        <f>APENs_summary!P2166</f>
        <v>0</v>
      </c>
      <c r="I2271" s="76">
        <f>APENs_summary!Q2166</f>
        <v>2.3970000000000002E-2</v>
      </c>
      <c r="J2271" s="76">
        <f>APENs_summary!R2166</f>
        <v>0</v>
      </c>
    </row>
    <row r="2272" spans="1:10" x14ac:dyDescent="0.2">
      <c r="A2272" s="13" t="s">
        <v>147</v>
      </c>
      <c r="B2272" s="272" t="s">
        <v>493</v>
      </c>
      <c r="C2272" s="272" t="str">
        <f>APENs_summary!C2167</f>
        <v>08045</v>
      </c>
      <c r="D2272" s="272" t="str">
        <f>APENs_summary!J2167</f>
        <v>20200254</v>
      </c>
      <c r="E2272" s="272" t="str">
        <f>APENs_summary!K2167</f>
        <v>Compressor Engines</v>
      </c>
      <c r="F2272" s="76">
        <f>APENs_summary!N2167</f>
        <v>0</v>
      </c>
      <c r="G2272" s="76">
        <f>APENs_summary!O2167</f>
        <v>5.7</v>
      </c>
      <c r="H2272" s="76">
        <f>APENs_summary!P2167</f>
        <v>0</v>
      </c>
      <c r="I2272" s="76">
        <f>APENs_summary!Q2167</f>
        <v>0</v>
      </c>
      <c r="J2272" s="76">
        <f>APENs_summary!R2167</f>
        <v>0</v>
      </c>
    </row>
    <row r="2273" spans="1:10" x14ac:dyDescent="0.2">
      <c r="A2273" s="13" t="s">
        <v>147</v>
      </c>
      <c r="B2273" s="272" t="s">
        <v>493</v>
      </c>
      <c r="C2273" s="272" t="str">
        <f>APENs_summary!C2168</f>
        <v>08045</v>
      </c>
      <c r="D2273" s="272" t="str">
        <f>APENs_summary!J2168</f>
        <v>20200254</v>
      </c>
      <c r="E2273" s="272" t="str">
        <f>APENs_summary!K2168</f>
        <v>Compressor Engines</v>
      </c>
      <c r="F2273" s="76">
        <f>APENs_summary!N2168</f>
        <v>0</v>
      </c>
      <c r="G2273" s="76">
        <f>APENs_summary!O2168</f>
        <v>0</v>
      </c>
      <c r="H2273" s="76">
        <f>APENs_summary!P2168</f>
        <v>5.7</v>
      </c>
      <c r="I2273" s="76">
        <f>APENs_summary!Q2168</f>
        <v>0</v>
      </c>
      <c r="J2273" s="76">
        <f>APENs_summary!R2168</f>
        <v>0</v>
      </c>
    </row>
    <row r="2274" spans="1:10" x14ac:dyDescent="0.2">
      <c r="A2274" s="13" t="s">
        <v>147</v>
      </c>
      <c r="B2274" s="272" t="s">
        <v>493</v>
      </c>
      <c r="C2274" s="272" t="str">
        <f>APENs_summary!C2169</f>
        <v>08045</v>
      </c>
      <c r="D2274" s="272" t="str">
        <f>APENs_summary!J2169</f>
        <v>20200254</v>
      </c>
      <c r="E2274" s="272" t="str">
        <f>APENs_summary!K2169</f>
        <v>Compressor Engines</v>
      </c>
      <c r="F2274" s="76">
        <f>APENs_summary!N2169</f>
        <v>19.3</v>
      </c>
      <c r="G2274" s="76">
        <f>APENs_summary!O2169</f>
        <v>0</v>
      </c>
      <c r="H2274" s="76">
        <f>APENs_summary!P2169</f>
        <v>0</v>
      </c>
      <c r="I2274" s="76">
        <f>APENs_summary!Q2169</f>
        <v>0</v>
      </c>
      <c r="J2274" s="76">
        <f>APENs_summary!R2169</f>
        <v>0</v>
      </c>
    </row>
    <row r="2275" spans="1:10" x14ac:dyDescent="0.2">
      <c r="A2275" s="13" t="s">
        <v>147</v>
      </c>
      <c r="B2275" s="272" t="s">
        <v>493</v>
      </c>
      <c r="C2275" s="272" t="str">
        <f>APENs_summary!C2170</f>
        <v>08045</v>
      </c>
      <c r="D2275" s="272" t="str">
        <f>APENs_summary!J2170</f>
        <v>20200254</v>
      </c>
      <c r="E2275" s="272" t="str">
        <f>APENs_summary!K2170</f>
        <v>Compressor Engines</v>
      </c>
      <c r="F2275" s="76">
        <f>APENs_summary!N2170</f>
        <v>0</v>
      </c>
      <c r="G2275" s="76">
        <f>APENs_summary!O2170</f>
        <v>0</v>
      </c>
      <c r="H2275" s="76">
        <f>APENs_summary!P2170</f>
        <v>0</v>
      </c>
      <c r="I2275" s="76">
        <f>APENs_summary!Q2170</f>
        <v>0</v>
      </c>
      <c r="J2275" s="76">
        <f>APENs_summary!R2170</f>
        <v>0.3</v>
      </c>
    </row>
    <row r="2276" spans="1:10" x14ac:dyDescent="0.2">
      <c r="A2276" s="13" t="s">
        <v>147</v>
      </c>
      <c r="B2276" s="272" t="s">
        <v>493</v>
      </c>
      <c r="C2276" s="272" t="str">
        <f>APENs_summary!C2171</f>
        <v>08045</v>
      </c>
      <c r="D2276" s="272" t="str">
        <f>APENs_summary!J2171</f>
        <v>20200254</v>
      </c>
      <c r="E2276" s="272" t="str">
        <f>APENs_summary!K2171</f>
        <v>Compressor Engines</v>
      </c>
      <c r="F2276" s="76">
        <f>APENs_summary!N2171</f>
        <v>0</v>
      </c>
      <c r="G2276" s="76">
        <f>APENs_summary!O2171</f>
        <v>0</v>
      </c>
      <c r="H2276" s="76">
        <f>APENs_summary!P2171</f>
        <v>0</v>
      </c>
      <c r="I2276" s="76">
        <f>APENs_summary!Q2171</f>
        <v>0</v>
      </c>
      <c r="J2276" s="76">
        <f>APENs_summary!R2171</f>
        <v>0</v>
      </c>
    </row>
    <row r="2277" spans="1:10" x14ac:dyDescent="0.2">
      <c r="A2277" s="13" t="s">
        <v>147</v>
      </c>
      <c r="B2277" s="272" t="s">
        <v>493</v>
      </c>
      <c r="C2277" s="272" t="str">
        <f>APENs_summary!C2172</f>
        <v>08045</v>
      </c>
      <c r="D2277" s="272" t="str">
        <f>APENs_summary!J2172</f>
        <v>20200254</v>
      </c>
      <c r="E2277" s="272" t="str">
        <f>APENs_summary!K2172</f>
        <v>Compressor Engines</v>
      </c>
      <c r="F2277" s="76">
        <f>APENs_summary!N2172</f>
        <v>0</v>
      </c>
      <c r="G2277" s="76">
        <f>APENs_summary!O2172</f>
        <v>5.7</v>
      </c>
      <c r="H2277" s="76">
        <f>APENs_summary!P2172</f>
        <v>0</v>
      </c>
      <c r="I2277" s="76">
        <f>APENs_summary!Q2172</f>
        <v>0</v>
      </c>
      <c r="J2277" s="76">
        <f>APENs_summary!R2172</f>
        <v>0</v>
      </c>
    </row>
    <row r="2278" spans="1:10" x14ac:dyDescent="0.2">
      <c r="A2278" s="13" t="s">
        <v>147</v>
      </c>
      <c r="B2278" s="272" t="s">
        <v>493</v>
      </c>
      <c r="C2278" s="272" t="str">
        <f>APENs_summary!C2173</f>
        <v>08045</v>
      </c>
      <c r="D2278" s="272" t="str">
        <f>APENs_summary!J2173</f>
        <v>20200254</v>
      </c>
      <c r="E2278" s="272" t="str">
        <f>APENs_summary!K2173</f>
        <v>Compressor Engines</v>
      </c>
      <c r="F2278" s="76">
        <f>APENs_summary!N2173</f>
        <v>0</v>
      </c>
      <c r="G2278" s="76">
        <f>APENs_summary!O2173</f>
        <v>0</v>
      </c>
      <c r="H2278" s="76">
        <f>APENs_summary!P2173</f>
        <v>5.7</v>
      </c>
      <c r="I2278" s="76">
        <f>APENs_summary!Q2173</f>
        <v>0</v>
      </c>
      <c r="J2278" s="76">
        <f>APENs_summary!R2173</f>
        <v>0</v>
      </c>
    </row>
    <row r="2279" spans="1:10" x14ac:dyDescent="0.2">
      <c r="A2279" s="13" t="s">
        <v>147</v>
      </c>
      <c r="B2279" s="272" t="s">
        <v>493</v>
      </c>
      <c r="C2279" s="272" t="str">
        <f>APENs_summary!C2174</f>
        <v>08045</v>
      </c>
      <c r="D2279" s="272" t="str">
        <f>APENs_summary!J2174</f>
        <v>20200254</v>
      </c>
      <c r="E2279" s="272" t="str">
        <f>APENs_summary!K2174</f>
        <v>Compressor Engines</v>
      </c>
      <c r="F2279" s="76">
        <f>APENs_summary!N2174</f>
        <v>19.3</v>
      </c>
      <c r="G2279" s="76">
        <f>APENs_summary!O2174</f>
        <v>0</v>
      </c>
      <c r="H2279" s="76">
        <f>APENs_summary!P2174</f>
        <v>0</v>
      </c>
      <c r="I2279" s="76">
        <f>APENs_summary!Q2174</f>
        <v>0</v>
      </c>
      <c r="J2279" s="76">
        <f>APENs_summary!R2174</f>
        <v>0</v>
      </c>
    </row>
    <row r="2280" spans="1:10" x14ac:dyDescent="0.2">
      <c r="A2280" s="13" t="s">
        <v>147</v>
      </c>
      <c r="B2280" s="272" t="s">
        <v>493</v>
      </c>
      <c r="C2280" s="272" t="str">
        <f>APENs_summary!C2175</f>
        <v>08045</v>
      </c>
      <c r="D2280" s="272" t="str">
        <f>APENs_summary!J2175</f>
        <v>20200254</v>
      </c>
      <c r="E2280" s="272" t="str">
        <f>APENs_summary!K2175</f>
        <v>Compressor Engines</v>
      </c>
      <c r="F2280" s="76">
        <f>APENs_summary!N2175</f>
        <v>0</v>
      </c>
      <c r="G2280" s="76">
        <f>APENs_summary!O2175</f>
        <v>0</v>
      </c>
      <c r="H2280" s="76">
        <f>APENs_summary!P2175</f>
        <v>0</v>
      </c>
      <c r="I2280" s="76">
        <f>APENs_summary!Q2175</f>
        <v>0</v>
      </c>
      <c r="J2280" s="76">
        <f>APENs_summary!R2175</f>
        <v>0.4</v>
      </c>
    </row>
    <row r="2281" spans="1:10" x14ac:dyDescent="0.2">
      <c r="A2281" s="13" t="s">
        <v>147</v>
      </c>
      <c r="B2281" s="272" t="s">
        <v>493</v>
      </c>
      <c r="C2281" s="272" t="str">
        <f>APENs_summary!C2176</f>
        <v>08045</v>
      </c>
      <c r="D2281" s="272" t="str">
        <f>APENs_summary!J2176</f>
        <v>20200254</v>
      </c>
      <c r="E2281" s="272" t="str">
        <f>APENs_summary!K2176</f>
        <v>Compressor Engines</v>
      </c>
      <c r="F2281" s="76">
        <f>APENs_summary!N2176</f>
        <v>0</v>
      </c>
      <c r="G2281" s="76">
        <f>APENs_summary!O2176</f>
        <v>0</v>
      </c>
      <c r="H2281" s="76">
        <f>APENs_summary!P2176</f>
        <v>0</v>
      </c>
      <c r="I2281" s="76">
        <f>APENs_summary!Q2176</f>
        <v>0</v>
      </c>
      <c r="J2281" s="76">
        <f>APENs_summary!R2176</f>
        <v>0</v>
      </c>
    </row>
    <row r="2282" spans="1:10" x14ac:dyDescent="0.2">
      <c r="A2282" s="13" t="s">
        <v>147</v>
      </c>
      <c r="B2282" s="272" t="s">
        <v>493</v>
      </c>
      <c r="C2282" s="272" t="str">
        <f>APENs_summary!C2177</f>
        <v>08045</v>
      </c>
      <c r="D2282" s="272" t="str">
        <f>APENs_summary!J2177</f>
        <v>20200254</v>
      </c>
      <c r="E2282" s="272" t="str">
        <f>APENs_summary!K2177</f>
        <v>Compressor Engines</v>
      </c>
      <c r="F2282" s="76">
        <f>APENs_summary!N2177</f>
        <v>0</v>
      </c>
      <c r="G2282" s="76">
        <f>APENs_summary!O2177</f>
        <v>5.7</v>
      </c>
      <c r="H2282" s="76">
        <f>APENs_summary!P2177</f>
        <v>0</v>
      </c>
      <c r="I2282" s="76">
        <f>APENs_summary!Q2177</f>
        <v>0</v>
      </c>
      <c r="J2282" s="76">
        <f>APENs_summary!R2177</f>
        <v>0</v>
      </c>
    </row>
    <row r="2283" spans="1:10" x14ac:dyDescent="0.2">
      <c r="A2283" s="13" t="s">
        <v>147</v>
      </c>
      <c r="B2283" s="272" t="s">
        <v>493</v>
      </c>
      <c r="C2283" s="272" t="str">
        <f>APENs_summary!C2178</f>
        <v>08045</v>
      </c>
      <c r="D2283" s="272" t="str">
        <f>APENs_summary!J2178</f>
        <v>20200254</v>
      </c>
      <c r="E2283" s="272" t="str">
        <f>APENs_summary!K2178</f>
        <v>Compressor Engines</v>
      </c>
      <c r="F2283" s="76">
        <f>APENs_summary!N2178</f>
        <v>0</v>
      </c>
      <c r="G2283" s="76">
        <f>APENs_summary!O2178</f>
        <v>0</v>
      </c>
      <c r="H2283" s="76">
        <f>APENs_summary!P2178</f>
        <v>5.7</v>
      </c>
      <c r="I2283" s="76">
        <f>APENs_summary!Q2178</f>
        <v>0</v>
      </c>
      <c r="J2283" s="76">
        <f>APENs_summary!R2178</f>
        <v>0</v>
      </c>
    </row>
    <row r="2284" spans="1:10" x14ac:dyDescent="0.2">
      <c r="A2284" s="13" t="s">
        <v>147</v>
      </c>
      <c r="B2284" s="272" t="s">
        <v>493</v>
      </c>
      <c r="C2284" s="272" t="str">
        <f>APENs_summary!C2179</f>
        <v>08045</v>
      </c>
      <c r="D2284" s="272" t="str">
        <f>APENs_summary!J2179</f>
        <v>20200254</v>
      </c>
      <c r="E2284" s="272" t="str">
        <f>APENs_summary!K2179</f>
        <v>Compressor Engines</v>
      </c>
      <c r="F2284" s="76">
        <f>APENs_summary!N2179</f>
        <v>19.3</v>
      </c>
      <c r="G2284" s="76">
        <f>APENs_summary!O2179</f>
        <v>0</v>
      </c>
      <c r="H2284" s="76">
        <f>APENs_summary!P2179</f>
        <v>0</v>
      </c>
      <c r="I2284" s="76">
        <f>APENs_summary!Q2179</f>
        <v>0</v>
      </c>
      <c r="J2284" s="76">
        <f>APENs_summary!R2179</f>
        <v>0</v>
      </c>
    </row>
    <row r="2285" spans="1:10" x14ac:dyDescent="0.2">
      <c r="A2285" s="13" t="s">
        <v>147</v>
      </c>
      <c r="B2285" s="272" t="s">
        <v>493</v>
      </c>
      <c r="C2285" s="272" t="str">
        <f>APENs_summary!C2180</f>
        <v>08045</v>
      </c>
      <c r="D2285" s="272" t="str">
        <f>APENs_summary!J2180</f>
        <v>20200254</v>
      </c>
      <c r="E2285" s="272" t="str">
        <f>APENs_summary!K2180</f>
        <v>Compressor Engines</v>
      </c>
      <c r="F2285" s="76">
        <f>APENs_summary!N2180</f>
        <v>0</v>
      </c>
      <c r="G2285" s="76">
        <f>APENs_summary!O2180</f>
        <v>0</v>
      </c>
      <c r="H2285" s="76">
        <f>APENs_summary!P2180</f>
        <v>0</v>
      </c>
      <c r="I2285" s="76">
        <f>APENs_summary!Q2180</f>
        <v>0</v>
      </c>
      <c r="J2285" s="76">
        <f>APENs_summary!R2180</f>
        <v>0.39950000000000002</v>
      </c>
    </row>
    <row r="2286" spans="1:10" x14ac:dyDescent="0.2">
      <c r="A2286" s="13" t="s">
        <v>147</v>
      </c>
      <c r="B2286" s="272" t="s">
        <v>493</v>
      </c>
      <c r="C2286" s="272" t="str">
        <f>APENs_summary!C2181</f>
        <v>08045</v>
      </c>
      <c r="D2286" s="272" t="str">
        <f>APENs_summary!J2181</f>
        <v>20200254</v>
      </c>
      <c r="E2286" s="272" t="str">
        <f>APENs_summary!K2181</f>
        <v>Compressor Engines</v>
      </c>
      <c r="F2286" s="76">
        <f>APENs_summary!N2181</f>
        <v>0</v>
      </c>
      <c r="G2286" s="76">
        <f>APENs_summary!O2181</f>
        <v>0</v>
      </c>
      <c r="H2286" s="76">
        <f>APENs_summary!P2181</f>
        <v>0</v>
      </c>
      <c r="I2286" s="76">
        <f>APENs_summary!Q2181</f>
        <v>0</v>
      </c>
      <c r="J2286" s="76">
        <f>APENs_summary!R2181</f>
        <v>0</v>
      </c>
    </row>
    <row r="2287" spans="1:10" x14ac:dyDescent="0.2">
      <c r="A2287" s="13" t="s">
        <v>147</v>
      </c>
      <c r="B2287" s="272" t="s">
        <v>493</v>
      </c>
      <c r="C2287" s="272" t="str">
        <f>APENs_summary!C2182</f>
        <v>08045</v>
      </c>
      <c r="D2287" s="272" t="str">
        <f>APENs_summary!J2182</f>
        <v>20200254</v>
      </c>
      <c r="E2287" s="272" t="str">
        <f>APENs_summary!K2182</f>
        <v>Compressor Engines</v>
      </c>
      <c r="F2287" s="76">
        <f>APENs_summary!N2182</f>
        <v>0</v>
      </c>
      <c r="G2287" s="76">
        <f>APENs_summary!O2182</f>
        <v>0</v>
      </c>
      <c r="H2287" s="76">
        <f>APENs_summary!P2182</f>
        <v>0</v>
      </c>
      <c r="I2287" s="76">
        <f>APENs_summary!Q2182</f>
        <v>2.3970000000000002E-2</v>
      </c>
      <c r="J2287" s="76">
        <f>APENs_summary!R2182</f>
        <v>0</v>
      </c>
    </row>
    <row r="2288" spans="1:10" x14ac:dyDescent="0.2">
      <c r="A2288" s="13" t="s">
        <v>147</v>
      </c>
      <c r="B2288" s="272" t="s">
        <v>493</v>
      </c>
      <c r="C2288" s="272" t="str">
        <f>APENs_summary!C2183</f>
        <v>08045</v>
      </c>
      <c r="D2288" s="272" t="str">
        <f>APENs_summary!J2183</f>
        <v>20200254</v>
      </c>
      <c r="E2288" s="272" t="str">
        <f>APENs_summary!K2183</f>
        <v>Compressor Engines</v>
      </c>
      <c r="F2288" s="76">
        <f>APENs_summary!N2183</f>
        <v>0</v>
      </c>
      <c r="G2288" s="76">
        <f>APENs_summary!O2183</f>
        <v>5.7</v>
      </c>
      <c r="H2288" s="76">
        <f>APENs_summary!P2183</f>
        <v>0</v>
      </c>
      <c r="I2288" s="76">
        <f>APENs_summary!Q2183</f>
        <v>0</v>
      </c>
      <c r="J2288" s="76">
        <f>APENs_summary!R2183</f>
        <v>0</v>
      </c>
    </row>
    <row r="2289" spans="1:10" x14ac:dyDescent="0.2">
      <c r="A2289" s="13" t="s">
        <v>147</v>
      </c>
      <c r="B2289" s="272" t="s">
        <v>493</v>
      </c>
      <c r="C2289" s="272" t="str">
        <f>APENs_summary!C2184</f>
        <v>08045</v>
      </c>
      <c r="D2289" s="272" t="str">
        <f>APENs_summary!J2184</f>
        <v>31000203</v>
      </c>
      <c r="E2289" s="272" t="str">
        <f>APENs_summary!K2184</f>
        <v>Compressor Engines</v>
      </c>
      <c r="F2289" s="76">
        <f>APENs_summary!N2184</f>
        <v>0</v>
      </c>
      <c r="G2289" s="76">
        <f>APENs_summary!O2184</f>
        <v>3.9</v>
      </c>
      <c r="H2289" s="76">
        <f>APENs_summary!P2184</f>
        <v>0</v>
      </c>
      <c r="I2289" s="76">
        <f>APENs_summary!Q2184</f>
        <v>0</v>
      </c>
      <c r="J2289" s="76">
        <f>APENs_summary!R2184</f>
        <v>0</v>
      </c>
    </row>
    <row r="2290" spans="1:10" x14ac:dyDescent="0.2">
      <c r="A2290" s="13" t="s">
        <v>147</v>
      </c>
      <c r="B2290" s="272" t="s">
        <v>493</v>
      </c>
      <c r="C2290" s="272" t="str">
        <f>APENs_summary!C2185</f>
        <v>08045</v>
      </c>
      <c r="D2290" s="272" t="str">
        <f>APENs_summary!J2185</f>
        <v>31000302</v>
      </c>
      <c r="E2290" s="272" t="str">
        <f>APENs_summary!K2185</f>
        <v>Glycol Dehydrator</v>
      </c>
      <c r="F2290" s="76">
        <f>APENs_summary!N2185</f>
        <v>0</v>
      </c>
      <c r="G2290" s="76">
        <f>APENs_summary!O2185</f>
        <v>7.6</v>
      </c>
      <c r="H2290" s="76">
        <f>APENs_summary!P2185</f>
        <v>0</v>
      </c>
      <c r="I2290" s="76">
        <f>APENs_summary!Q2185</f>
        <v>0</v>
      </c>
      <c r="J2290" s="76">
        <f>APENs_summary!R2185</f>
        <v>0</v>
      </c>
    </row>
    <row r="2291" spans="1:10" x14ac:dyDescent="0.2">
      <c r="A2291" s="13" t="s">
        <v>147</v>
      </c>
      <c r="B2291" s="272" t="s">
        <v>493</v>
      </c>
      <c r="C2291" s="272" t="str">
        <f>APENs_summary!C2186</f>
        <v>08045</v>
      </c>
      <c r="D2291" s="272" t="str">
        <f>APENs_summary!J2186</f>
        <v>31088801</v>
      </c>
      <c r="E2291" s="272" t="str">
        <f>APENs_summary!K2186</f>
        <v>Permitted Fugitives</v>
      </c>
      <c r="F2291" s="76">
        <f>APENs_summary!N2186</f>
        <v>0</v>
      </c>
      <c r="G2291" s="76">
        <f>APENs_summary!O2186</f>
        <v>3.8</v>
      </c>
      <c r="H2291" s="76">
        <f>APENs_summary!P2186</f>
        <v>0</v>
      </c>
      <c r="I2291" s="76">
        <f>APENs_summary!Q2186</f>
        <v>0</v>
      </c>
      <c r="J2291" s="76">
        <f>APENs_summary!R2186</f>
        <v>0</v>
      </c>
    </row>
    <row r="2292" spans="1:10" x14ac:dyDescent="0.2">
      <c r="A2292" s="13" t="s">
        <v>147</v>
      </c>
      <c r="B2292" s="272" t="s">
        <v>493</v>
      </c>
      <c r="C2292" s="272" t="str">
        <f>APENs_summary!C2187</f>
        <v>08045</v>
      </c>
      <c r="D2292" s="272" t="str">
        <f>APENs_summary!J2187</f>
        <v>40400311</v>
      </c>
      <c r="E2292" s="272" t="str">
        <f>APENs_summary!K2187</f>
        <v>Condensate Tanks</v>
      </c>
      <c r="F2292" s="76">
        <f>APENs_summary!N2187</f>
        <v>0</v>
      </c>
      <c r="G2292" s="76">
        <f>APENs_summary!O2187</f>
        <v>7.1076851069043139</v>
      </c>
      <c r="H2292" s="76">
        <f>APENs_summary!P2187</f>
        <v>0</v>
      </c>
      <c r="I2292" s="76">
        <f>APENs_summary!Q2187</f>
        <v>0</v>
      </c>
      <c r="J2292" s="76">
        <f>APENs_summary!R2187</f>
        <v>0</v>
      </c>
    </row>
    <row r="2293" spans="1:10" x14ac:dyDescent="0.2">
      <c r="A2293" s="13" t="s">
        <v>147</v>
      </c>
      <c r="B2293" s="272" t="s">
        <v>493</v>
      </c>
      <c r="C2293" s="272" t="str">
        <f>APENs_summary!C2188</f>
        <v>08045</v>
      </c>
      <c r="D2293" s="272" t="str">
        <f>APENs_summary!J2188</f>
        <v>31000304</v>
      </c>
      <c r="E2293" s="272" t="str">
        <f>APENs_summary!K2188</f>
        <v>Glycol Dehydrator</v>
      </c>
      <c r="F2293" s="76">
        <f>APENs_summary!N2188</f>
        <v>0</v>
      </c>
      <c r="G2293" s="76">
        <f>APENs_summary!O2188</f>
        <v>0.3</v>
      </c>
      <c r="H2293" s="76">
        <f>APENs_summary!P2188</f>
        <v>0</v>
      </c>
      <c r="I2293" s="76">
        <f>APENs_summary!Q2188</f>
        <v>0</v>
      </c>
      <c r="J2293" s="76">
        <f>APENs_summary!R2188</f>
        <v>0</v>
      </c>
    </row>
    <row r="2294" spans="1:10" x14ac:dyDescent="0.2">
      <c r="A2294" s="13" t="s">
        <v>147</v>
      </c>
      <c r="B2294" s="272" t="s">
        <v>493</v>
      </c>
      <c r="C2294" s="272" t="str">
        <f>APENs_summary!C2189</f>
        <v>08045</v>
      </c>
      <c r="D2294" s="272" t="str">
        <f>APENs_summary!J2189</f>
        <v>20200202</v>
      </c>
      <c r="E2294" s="272" t="str">
        <f>APENs_summary!K2189</f>
        <v>Compressor Engines</v>
      </c>
      <c r="F2294" s="76">
        <f>APENs_summary!N2189</f>
        <v>0</v>
      </c>
      <c r="G2294" s="76">
        <f>APENs_summary!O2189</f>
        <v>0</v>
      </c>
      <c r="H2294" s="76">
        <f>APENs_summary!P2189</f>
        <v>16.2</v>
      </c>
      <c r="I2294" s="76">
        <f>APENs_summary!Q2189</f>
        <v>0</v>
      </c>
      <c r="J2294" s="76">
        <f>APENs_summary!R2189</f>
        <v>0</v>
      </c>
    </row>
    <row r="2295" spans="1:10" x14ac:dyDescent="0.2">
      <c r="A2295" s="13" t="s">
        <v>147</v>
      </c>
      <c r="B2295" s="272" t="s">
        <v>493</v>
      </c>
      <c r="C2295" s="272" t="str">
        <f>APENs_summary!C2190</f>
        <v>08045</v>
      </c>
      <c r="D2295" s="272" t="str">
        <f>APENs_summary!J2190</f>
        <v>20200202</v>
      </c>
      <c r="E2295" s="272" t="str">
        <f>APENs_summary!K2190</f>
        <v>Compressor Engines</v>
      </c>
      <c r="F2295" s="76">
        <f>APENs_summary!N2190</f>
        <v>12.8</v>
      </c>
      <c r="G2295" s="76">
        <f>APENs_summary!O2190</f>
        <v>0</v>
      </c>
      <c r="H2295" s="76">
        <f>APENs_summary!P2190</f>
        <v>0</v>
      </c>
      <c r="I2295" s="76">
        <f>APENs_summary!Q2190</f>
        <v>0</v>
      </c>
      <c r="J2295" s="76">
        <f>APENs_summary!R2190</f>
        <v>0</v>
      </c>
    </row>
    <row r="2296" spans="1:10" x14ac:dyDescent="0.2">
      <c r="A2296" s="13" t="s">
        <v>147</v>
      </c>
      <c r="B2296" s="272" t="s">
        <v>493</v>
      </c>
      <c r="C2296" s="272" t="str">
        <f>APENs_summary!C2191</f>
        <v>08045</v>
      </c>
      <c r="D2296" s="272" t="str">
        <f>APENs_summary!J2191</f>
        <v>20200202</v>
      </c>
      <c r="E2296" s="272" t="str">
        <f>APENs_summary!K2191</f>
        <v>Compressor Engines</v>
      </c>
      <c r="F2296" s="76">
        <f>APENs_summary!N2191</f>
        <v>0</v>
      </c>
      <c r="G2296" s="76">
        <f>APENs_summary!O2191</f>
        <v>4.3</v>
      </c>
      <c r="H2296" s="76">
        <f>APENs_summary!P2191</f>
        <v>0</v>
      </c>
      <c r="I2296" s="76">
        <f>APENs_summary!Q2191</f>
        <v>0</v>
      </c>
      <c r="J2296" s="76">
        <f>APENs_summary!R2191</f>
        <v>0</v>
      </c>
    </row>
    <row r="2297" spans="1:10" x14ac:dyDescent="0.2">
      <c r="A2297" s="13" t="s">
        <v>147</v>
      </c>
      <c r="B2297" s="272" t="s">
        <v>493</v>
      </c>
      <c r="C2297" s="272" t="str">
        <f>APENs_summary!C2192</f>
        <v>08045</v>
      </c>
      <c r="D2297" s="272" t="str">
        <f>APENs_summary!J2192</f>
        <v>40400311</v>
      </c>
      <c r="E2297" s="272" t="str">
        <f>APENs_summary!K2192</f>
        <v>Condensate Tanks</v>
      </c>
      <c r="F2297" s="76">
        <f>APENs_summary!N2192</f>
        <v>0</v>
      </c>
      <c r="G2297" s="76">
        <f>APENs_summary!O2192</f>
        <v>4.9890482000386047</v>
      </c>
      <c r="H2297" s="76">
        <f>APENs_summary!P2192</f>
        <v>0</v>
      </c>
      <c r="I2297" s="76">
        <f>APENs_summary!Q2192</f>
        <v>0</v>
      </c>
      <c r="J2297" s="76">
        <f>APENs_summary!R2192</f>
        <v>0</v>
      </c>
    </row>
    <row r="2298" spans="1:10" x14ac:dyDescent="0.2">
      <c r="A2298" s="13" t="s">
        <v>147</v>
      </c>
      <c r="B2298" s="272" t="s">
        <v>493</v>
      </c>
      <c r="C2298" s="272" t="str">
        <f>APENs_summary!C2193</f>
        <v>08045</v>
      </c>
      <c r="D2298" s="272" t="str">
        <f>APENs_summary!J2193</f>
        <v>40400311</v>
      </c>
      <c r="E2298" s="272" t="str">
        <f>APENs_summary!K2193</f>
        <v>Condensate Tanks</v>
      </c>
      <c r="F2298" s="76">
        <f>APENs_summary!N2193</f>
        <v>0</v>
      </c>
      <c r="G2298" s="76">
        <f>APENs_summary!O2193</f>
        <v>2.3892756859362962</v>
      </c>
      <c r="H2298" s="76">
        <f>APENs_summary!P2193</f>
        <v>0</v>
      </c>
      <c r="I2298" s="76">
        <f>APENs_summary!Q2193</f>
        <v>0</v>
      </c>
      <c r="J2298" s="76">
        <f>APENs_summary!R2193</f>
        <v>0</v>
      </c>
    </row>
    <row r="2299" spans="1:10" x14ac:dyDescent="0.2">
      <c r="A2299" s="13" t="s">
        <v>147</v>
      </c>
      <c r="B2299" s="272" t="s">
        <v>493</v>
      </c>
      <c r="C2299" s="272" t="str">
        <f>APENs_summary!C2194</f>
        <v>08045</v>
      </c>
      <c r="D2299" s="272" t="str">
        <f>APENs_summary!J2194</f>
        <v>40400311</v>
      </c>
      <c r="E2299" s="272" t="str">
        <f>APENs_summary!K2194</f>
        <v>Condensate Tanks</v>
      </c>
      <c r="F2299" s="76">
        <f>APENs_summary!N2194</f>
        <v>0</v>
      </c>
      <c r="G2299" s="76">
        <f>APENs_summary!O2194</f>
        <v>0</v>
      </c>
      <c r="H2299" s="76">
        <f>APENs_summary!P2194</f>
        <v>0</v>
      </c>
      <c r="I2299" s="76">
        <f>APENs_summary!Q2194</f>
        <v>0</v>
      </c>
      <c r="J2299" s="76">
        <f>APENs_summary!R2194</f>
        <v>0</v>
      </c>
    </row>
    <row r="2300" spans="1:10" x14ac:dyDescent="0.2">
      <c r="A2300" s="13" t="s">
        <v>147</v>
      </c>
      <c r="B2300" s="272" t="s">
        <v>493</v>
      </c>
      <c r="C2300" s="272" t="str">
        <f>APENs_summary!C2195</f>
        <v>08045</v>
      </c>
      <c r="D2300" s="272" t="str">
        <f>APENs_summary!J2195</f>
        <v>40400311</v>
      </c>
      <c r="E2300" s="272" t="str">
        <f>APENs_summary!K2195</f>
        <v>Condensate Tanks</v>
      </c>
      <c r="F2300" s="76">
        <f>APENs_summary!N2195</f>
        <v>0</v>
      </c>
      <c r="G2300" s="76">
        <f>APENs_summary!O2195</f>
        <v>0</v>
      </c>
      <c r="H2300" s="76">
        <f>APENs_summary!P2195</f>
        <v>0</v>
      </c>
      <c r="I2300" s="76">
        <f>APENs_summary!Q2195</f>
        <v>0</v>
      </c>
      <c r="J2300" s="76">
        <f>APENs_summary!R2195</f>
        <v>0</v>
      </c>
    </row>
    <row r="2301" spans="1:10" x14ac:dyDescent="0.2">
      <c r="A2301" s="13" t="s">
        <v>147</v>
      </c>
      <c r="B2301" s="272" t="s">
        <v>493</v>
      </c>
      <c r="C2301" s="272" t="str">
        <f>APENs_summary!C2196</f>
        <v>08045</v>
      </c>
      <c r="D2301" s="272" t="str">
        <f>APENs_summary!J2196</f>
        <v>40400311</v>
      </c>
      <c r="E2301" s="272" t="str">
        <f>APENs_summary!K2196</f>
        <v>Condensate Tanks</v>
      </c>
      <c r="F2301" s="76">
        <f>APENs_summary!N2196</f>
        <v>0</v>
      </c>
      <c r="G2301" s="76">
        <f>APENs_summary!O2196</f>
        <v>1.9403478019872473</v>
      </c>
      <c r="H2301" s="76">
        <f>APENs_summary!P2196</f>
        <v>0</v>
      </c>
      <c r="I2301" s="76">
        <f>APENs_summary!Q2196</f>
        <v>0</v>
      </c>
      <c r="J2301" s="76">
        <f>APENs_summary!R2196</f>
        <v>0</v>
      </c>
    </row>
    <row r="2302" spans="1:10" x14ac:dyDescent="0.2">
      <c r="A2302" s="13" t="s">
        <v>147</v>
      </c>
      <c r="B2302" s="272" t="s">
        <v>493</v>
      </c>
      <c r="C2302" s="272" t="str">
        <f>APENs_summary!C2197</f>
        <v>08045</v>
      </c>
      <c r="D2302" s="272" t="str">
        <f>APENs_summary!J2197</f>
        <v>40400311</v>
      </c>
      <c r="E2302" s="272" t="str">
        <f>APENs_summary!K2197</f>
        <v>Condensate Tanks</v>
      </c>
      <c r="F2302" s="76">
        <f>APENs_summary!N2197</f>
        <v>0</v>
      </c>
      <c r="G2302" s="76">
        <f>APENs_summary!O2197</f>
        <v>6.7024103695587121</v>
      </c>
      <c r="H2302" s="76">
        <f>APENs_summary!P2197</f>
        <v>0</v>
      </c>
      <c r="I2302" s="76">
        <f>APENs_summary!Q2197</f>
        <v>0</v>
      </c>
      <c r="J2302" s="76">
        <f>APENs_summary!R2197</f>
        <v>0</v>
      </c>
    </row>
    <row r="2303" spans="1:10" x14ac:dyDescent="0.2">
      <c r="A2303" s="13" t="s">
        <v>147</v>
      </c>
      <c r="B2303" s="272" t="s">
        <v>493</v>
      </c>
      <c r="C2303" s="272" t="str">
        <f>APENs_summary!C2198</f>
        <v>08045</v>
      </c>
      <c r="D2303" s="272" t="str">
        <f>APENs_summary!J2198</f>
        <v>40400311</v>
      </c>
      <c r="E2303" s="272" t="str">
        <f>APENs_summary!K2198</f>
        <v>Condensate Tanks</v>
      </c>
      <c r="F2303" s="76">
        <f>APENs_summary!N2198</f>
        <v>0</v>
      </c>
      <c r="G2303" s="76">
        <f>APENs_summary!O2198</f>
        <v>1.7304823959626068</v>
      </c>
      <c r="H2303" s="76">
        <f>APENs_summary!P2198</f>
        <v>0</v>
      </c>
      <c r="I2303" s="76">
        <f>APENs_summary!Q2198</f>
        <v>0</v>
      </c>
      <c r="J2303" s="76">
        <f>APENs_summary!R2198</f>
        <v>0</v>
      </c>
    </row>
    <row r="2304" spans="1:10" x14ac:dyDescent="0.2">
      <c r="A2304" s="13" t="s">
        <v>147</v>
      </c>
      <c r="B2304" s="272" t="s">
        <v>493</v>
      </c>
      <c r="C2304" s="272" t="str">
        <f>APENs_summary!C2199</f>
        <v>08045</v>
      </c>
      <c r="D2304" s="272" t="str">
        <f>APENs_summary!J2199</f>
        <v>40400311</v>
      </c>
      <c r="E2304" s="272" t="str">
        <f>APENs_summary!K2199</f>
        <v>Condensate Tanks</v>
      </c>
      <c r="F2304" s="76">
        <f>APENs_summary!N2199</f>
        <v>0</v>
      </c>
      <c r="G2304" s="76">
        <f>APENs_summary!O2199</f>
        <v>2.2990627595794337</v>
      </c>
      <c r="H2304" s="76">
        <f>APENs_summary!P2199</f>
        <v>0</v>
      </c>
      <c r="I2304" s="76">
        <f>APENs_summary!Q2199</f>
        <v>0</v>
      </c>
      <c r="J2304" s="76">
        <f>APENs_summary!R2199</f>
        <v>0</v>
      </c>
    </row>
    <row r="2305" spans="1:10" x14ac:dyDescent="0.2">
      <c r="A2305" s="13" t="s">
        <v>147</v>
      </c>
      <c r="B2305" s="272" t="s">
        <v>493</v>
      </c>
      <c r="C2305" s="272" t="str">
        <f>APENs_summary!C2200</f>
        <v>08045</v>
      </c>
      <c r="D2305" s="272" t="str">
        <f>APENs_summary!J2200</f>
        <v>40400311</v>
      </c>
      <c r="E2305" s="272" t="str">
        <f>APENs_summary!K2200</f>
        <v>Condensate Tanks</v>
      </c>
      <c r="F2305" s="76">
        <f>APENs_summary!N2200</f>
        <v>0</v>
      </c>
      <c r="G2305" s="76">
        <f>APENs_summary!O2200</f>
        <v>3.8600197580572657</v>
      </c>
      <c r="H2305" s="76">
        <f>APENs_summary!P2200</f>
        <v>0</v>
      </c>
      <c r="I2305" s="76">
        <f>APENs_summary!Q2200</f>
        <v>0</v>
      </c>
      <c r="J2305" s="76">
        <f>APENs_summary!R2200</f>
        <v>0</v>
      </c>
    </row>
    <row r="2306" spans="1:10" x14ac:dyDescent="0.2">
      <c r="A2306" s="13" t="s">
        <v>147</v>
      </c>
      <c r="B2306" s="272" t="s">
        <v>493</v>
      </c>
      <c r="C2306" s="272" t="str">
        <f>APENs_summary!C2201</f>
        <v>08045</v>
      </c>
      <c r="D2306" s="272" t="str">
        <f>APENs_summary!J2201</f>
        <v>40400311</v>
      </c>
      <c r="E2306" s="272" t="str">
        <f>APENs_summary!K2201</f>
        <v>Condensate Tanks</v>
      </c>
      <c r="F2306" s="76">
        <f>APENs_summary!N2201</f>
        <v>0</v>
      </c>
      <c r="G2306" s="76">
        <f>APENs_summary!O2201</f>
        <v>8.523754678202943</v>
      </c>
      <c r="H2306" s="76">
        <f>APENs_summary!P2201</f>
        <v>0</v>
      </c>
      <c r="I2306" s="76">
        <f>APENs_summary!Q2201</f>
        <v>0</v>
      </c>
      <c r="J2306" s="76">
        <f>APENs_summary!R2201</f>
        <v>0</v>
      </c>
    </row>
    <row r="2307" spans="1:10" x14ac:dyDescent="0.2">
      <c r="A2307" s="13" t="s">
        <v>147</v>
      </c>
      <c r="B2307" s="272" t="s">
        <v>493</v>
      </c>
      <c r="C2307" s="272" t="str">
        <f>APENs_summary!C2202</f>
        <v>08045</v>
      </c>
      <c r="D2307" s="272" t="str">
        <f>APENs_summary!J2202</f>
        <v>40400311</v>
      </c>
      <c r="E2307" s="272" t="str">
        <f>APENs_summary!K2202</f>
        <v>Condensate Tanks</v>
      </c>
      <c r="F2307" s="76">
        <f>APENs_summary!N2202</f>
        <v>0</v>
      </c>
      <c r="G2307" s="76">
        <f>APENs_summary!O2202</f>
        <v>0.14745302813029168</v>
      </c>
      <c r="H2307" s="76">
        <f>APENs_summary!P2202</f>
        <v>0</v>
      </c>
      <c r="I2307" s="76">
        <f>APENs_summary!Q2202</f>
        <v>0</v>
      </c>
      <c r="J2307" s="76">
        <f>APENs_summary!R2202</f>
        <v>0</v>
      </c>
    </row>
    <row r="2308" spans="1:10" x14ac:dyDescent="0.2">
      <c r="A2308" s="13" t="s">
        <v>147</v>
      </c>
      <c r="B2308" s="272" t="s">
        <v>493</v>
      </c>
      <c r="C2308" s="272" t="str">
        <f>APENs_summary!C2203</f>
        <v>08045</v>
      </c>
      <c r="D2308" s="272" t="str">
        <f>APENs_summary!J2203</f>
        <v>40400311</v>
      </c>
      <c r="E2308" s="272" t="str">
        <f>APENs_summary!K2203</f>
        <v>Condensate Tanks</v>
      </c>
      <c r="F2308" s="76">
        <f>APENs_summary!N2203</f>
        <v>0</v>
      </c>
      <c r="G2308" s="76">
        <f>APENs_summary!O2203</f>
        <v>0</v>
      </c>
      <c r="H2308" s="76">
        <f>APENs_summary!P2203</f>
        <v>0</v>
      </c>
      <c r="I2308" s="76">
        <f>APENs_summary!Q2203</f>
        <v>0</v>
      </c>
      <c r="J2308" s="76">
        <f>APENs_summary!R2203</f>
        <v>0</v>
      </c>
    </row>
    <row r="2309" spans="1:10" x14ac:dyDescent="0.2">
      <c r="A2309" s="13" t="s">
        <v>147</v>
      </c>
      <c r="B2309" s="272" t="s">
        <v>493</v>
      </c>
      <c r="C2309" s="272" t="str">
        <f>APENs_summary!C2204</f>
        <v>08045</v>
      </c>
      <c r="D2309" s="272" t="str">
        <f>APENs_summary!J2204</f>
        <v>40400311</v>
      </c>
      <c r="E2309" s="272" t="str">
        <f>APENs_summary!K2204</f>
        <v>Condensate Tanks</v>
      </c>
      <c r="F2309" s="76">
        <f>APENs_summary!N2204</f>
        <v>0</v>
      </c>
      <c r="G2309" s="76">
        <f>APENs_summary!O2204</f>
        <v>0</v>
      </c>
      <c r="H2309" s="76">
        <f>APENs_summary!P2204</f>
        <v>0</v>
      </c>
      <c r="I2309" s="76">
        <f>APENs_summary!Q2204</f>
        <v>0</v>
      </c>
      <c r="J2309" s="76">
        <f>APENs_summary!R2204</f>
        <v>0</v>
      </c>
    </row>
    <row r="2310" spans="1:10" x14ac:dyDescent="0.2">
      <c r="A2310" s="13" t="s">
        <v>147</v>
      </c>
      <c r="B2310" s="272" t="s">
        <v>493</v>
      </c>
      <c r="C2310" s="272" t="str">
        <f>APENs_summary!C2205</f>
        <v>08045</v>
      </c>
      <c r="D2310" s="272" t="str">
        <f>APENs_summary!J2205</f>
        <v>40400311</v>
      </c>
      <c r="E2310" s="272" t="str">
        <f>APENs_summary!K2205</f>
        <v>Condensate Tanks</v>
      </c>
      <c r="F2310" s="76">
        <f>APENs_summary!N2205</f>
        <v>0</v>
      </c>
      <c r="G2310" s="76">
        <f>APENs_summary!O2205</f>
        <v>4.8045111665786706</v>
      </c>
      <c r="H2310" s="76">
        <f>APENs_summary!P2205</f>
        <v>0</v>
      </c>
      <c r="I2310" s="76">
        <f>APENs_summary!Q2205</f>
        <v>0</v>
      </c>
      <c r="J2310" s="76">
        <f>APENs_summary!R2205</f>
        <v>0</v>
      </c>
    </row>
    <row r="2311" spans="1:10" x14ac:dyDescent="0.2">
      <c r="A2311" s="13" t="s">
        <v>147</v>
      </c>
      <c r="B2311" s="272" t="s">
        <v>493</v>
      </c>
      <c r="C2311" s="272" t="str">
        <f>APENs_summary!C2206</f>
        <v>08045</v>
      </c>
      <c r="D2311" s="272" t="str">
        <f>APENs_summary!J2206</f>
        <v>40400311</v>
      </c>
      <c r="E2311" s="272" t="str">
        <f>APENs_summary!K2206</f>
        <v>Condensate Tanks</v>
      </c>
      <c r="F2311" s="76">
        <f>APENs_summary!N2206</f>
        <v>0</v>
      </c>
      <c r="G2311" s="76">
        <f>APENs_summary!O2206</f>
        <v>3.8381499577283291</v>
      </c>
      <c r="H2311" s="76">
        <f>APENs_summary!P2206</f>
        <v>0</v>
      </c>
      <c r="I2311" s="76">
        <f>APENs_summary!Q2206</f>
        <v>0</v>
      </c>
      <c r="J2311" s="76">
        <f>APENs_summary!R2206</f>
        <v>0</v>
      </c>
    </row>
    <row r="2312" spans="1:10" x14ac:dyDescent="0.2">
      <c r="A2312" s="13" t="s">
        <v>147</v>
      </c>
      <c r="B2312" s="272" t="s">
        <v>493</v>
      </c>
      <c r="C2312" s="272" t="str">
        <f>APENs_summary!C2207</f>
        <v>08045</v>
      </c>
      <c r="D2312" s="272" t="str">
        <f>APENs_summary!J2207</f>
        <v>31000301</v>
      </c>
      <c r="E2312" s="272" t="str">
        <f>APENs_summary!K2207</f>
        <v>Glycol Dehydrator</v>
      </c>
      <c r="F2312" s="76">
        <f>APENs_summary!N2207</f>
        <v>0</v>
      </c>
      <c r="G2312" s="76">
        <f>APENs_summary!O2207</f>
        <v>3.8667189999999998</v>
      </c>
      <c r="H2312" s="76">
        <f>APENs_summary!P2207</f>
        <v>0</v>
      </c>
      <c r="I2312" s="76">
        <f>APENs_summary!Q2207</f>
        <v>0</v>
      </c>
      <c r="J2312" s="76">
        <f>APENs_summary!R2207</f>
        <v>0</v>
      </c>
    </row>
    <row r="2313" spans="1:10" x14ac:dyDescent="0.2">
      <c r="A2313" s="13" t="s">
        <v>147</v>
      </c>
      <c r="B2313" s="272" t="s">
        <v>493</v>
      </c>
      <c r="C2313" s="272" t="str">
        <f>APENs_summary!C2208</f>
        <v>08045</v>
      </c>
      <c r="D2313" s="272" t="str">
        <f>APENs_summary!J2208</f>
        <v>31000301</v>
      </c>
      <c r="E2313" s="272" t="str">
        <f>APENs_summary!K2208</f>
        <v>Glycol Dehydrator</v>
      </c>
      <c r="F2313" s="76">
        <f>APENs_summary!N2208</f>
        <v>0</v>
      </c>
      <c r="G2313" s="76">
        <f>APENs_summary!O2208</f>
        <v>3.7905250000000001</v>
      </c>
      <c r="H2313" s="76">
        <f>APENs_summary!P2208</f>
        <v>0</v>
      </c>
      <c r="I2313" s="76">
        <f>APENs_summary!Q2208</f>
        <v>0</v>
      </c>
      <c r="J2313" s="76">
        <f>APENs_summary!R2208</f>
        <v>0</v>
      </c>
    </row>
    <row r="2314" spans="1:10" x14ac:dyDescent="0.2">
      <c r="A2314" s="13" t="s">
        <v>147</v>
      </c>
      <c r="B2314" s="272" t="s">
        <v>493</v>
      </c>
      <c r="C2314" s="272" t="str">
        <f>APENs_summary!C2209</f>
        <v>08045</v>
      </c>
      <c r="D2314" s="272" t="str">
        <f>APENs_summary!J2209</f>
        <v>31088801</v>
      </c>
      <c r="E2314" s="272" t="str">
        <f>APENs_summary!K2209</f>
        <v>Permitted Fugitives</v>
      </c>
      <c r="F2314" s="76">
        <f>APENs_summary!N2209</f>
        <v>0</v>
      </c>
      <c r="G2314" s="76">
        <f>APENs_summary!O2209</f>
        <v>9.9</v>
      </c>
      <c r="H2314" s="76">
        <f>APENs_summary!P2209</f>
        <v>0</v>
      </c>
      <c r="I2314" s="76">
        <f>APENs_summary!Q2209</f>
        <v>0</v>
      </c>
      <c r="J2314" s="76">
        <f>APENs_summary!R2209</f>
        <v>0</v>
      </c>
    </row>
    <row r="2315" spans="1:10" x14ac:dyDescent="0.2">
      <c r="A2315" s="13" t="s">
        <v>147</v>
      </c>
      <c r="B2315" s="272" t="s">
        <v>493</v>
      </c>
      <c r="C2315" s="272" t="str">
        <f>APENs_summary!C2210</f>
        <v>08045</v>
      </c>
      <c r="D2315" s="272" t="str">
        <f>APENs_summary!J2210</f>
        <v>40400311</v>
      </c>
      <c r="E2315" s="272" t="str">
        <f>APENs_summary!K2210</f>
        <v>Condensate Tanks</v>
      </c>
      <c r="F2315" s="76">
        <f>APENs_summary!N2210</f>
        <v>0</v>
      </c>
      <c r="G2315" s="76">
        <f>APENs_summary!O2210</f>
        <v>1.361395070476288</v>
      </c>
      <c r="H2315" s="76">
        <f>APENs_summary!P2210</f>
        <v>0</v>
      </c>
      <c r="I2315" s="76">
        <f>APENs_summary!Q2210</f>
        <v>0</v>
      </c>
      <c r="J2315" s="76">
        <f>APENs_summary!R2210</f>
        <v>0</v>
      </c>
    </row>
    <row r="2316" spans="1:10" x14ac:dyDescent="0.2">
      <c r="A2316" s="13" t="s">
        <v>147</v>
      </c>
      <c r="B2316" s="272" t="s">
        <v>493</v>
      </c>
      <c r="C2316" s="272" t="str">
        <f>APENs_summary!C2211</f>
        <v>08045</v>
      </c>
      <c r="D2316" s="272" t="str">
        <f>APENs_summary!J2211</f>
        <v>40400311</v>
      </c>
      <c r="E2316" s="272" t="str">
        <f>APENs_summary!K2211</f>
        <v>Condensate Tanks</v>
      </c>
      <c r="F2316" s="76">
        <f>APENs_summary!N2211</f>
        <v>0</v>
      </c>
      <c r="G2316" s="76">
        <f>APENs_summary!O2211</f>
        <v>2.6175417268695691</v>
      </c>
      <c r="H2316" s="76">
        <f>APENs_summary!P2211</f>
        <v>0</v>
      </c>
      <c r="I2316" s="76">
        <f>APENs_summary!Q2211</f>
        <v>0</v>
      </c>
      <c r="J2316" s="76">
        <f>APENs_summary!R2211</f>
        <v>0</v>
      </c>
    </row>
    <row r="2317" spans="1:10" x14ac:dyDescent="0.2">
      <c r="A2317" s="13" t="s">
        <v>147</v>
      </c>
      <c r="B2317" s="272" t="s">
        <v>493</v>
      </c>
      <c r="C2317" s="272" t="str">
        <f>APENs_summary!C2212</f>
        <v>08045</v>
      </c>
      <c r="D2317" s="272" t="str">
        <f>APENs_summary!J2212</f>
        <v>40400311</v>
      </c>
      <c r="E2317" s="272" t="str">
        <f>APENs_summary!K2212</f>
        <v>Tank Losses</v>
      </c>
      <c r="F2317" s="76">
        <f>APENs_summary!N2212</f>
        <v>0</v>
      </c>
      <c r="G2317" s="76">
        <f>APENs_summary!O2212</f>
        <v>19.813419779442579</v>
      </c>
      <c r="H2317" s="76">
        <f>APENs_summary!P2212</f>
        <v>0</v>
      </c>
      <c r="I2317" s="76">
        <f>APENs_summary!Q2212</f>
        <v>0</v>
      </c>
      <c r="J2317" s="76">
        <f>APENs_summary!R2212</f>
        <v>0</v>
      </c>
    </row>
    <row r="2318" spans="1:10" x14ac:dyDescent="0.2">
      <c r="A2318" s="13" t="s">
        <v>147</v>
      </c>
      <c r="B2318" s="272" t="s">
        <v>493</v>
      </c>
      <c r="C2318" s="272" t="str">
        <f>APENs_summary!C2213</f>
        <v>08045</v>
      </c>
      <c r="D2318" s="272" t="str">
        <f>APENs_summary!J2213</f>
        <v>31000301</v>
      </c>
      <c r="E2318" s="272" t="str">
        <f>APENs_summary!K2213</f>
        <v>Glycol Dehydrator</v>
      </c>
      <c r="F2318" s="76">
        <f>APENs_summary!N2213</f>
        <v>0</v>
      </c>
      <c r="G2318" s="76">
        <f>APENs_summary!O2213</f>
        <v>3.5</v>
      </c>
      <c r="H2318" s="76">
        <f>APENs_summary!P2213</f>
        <v>0</v>
      </c>
      <c r="I2318" s="76">
        <f>APENs_summary!Q2213</f>
        <v>0</v>
      </c>
      <c r="J2318" s="76">
        <f>APENs_summary!R2213</f>
        <v>0</v>
      </c>
    </row>
    <row r="2319" spans="1:10" x14ac:dyDescent="0.2">
      <c r="A2319" s="13" t="s">
        <v>147</v>
      </c>
      <c r="B2319" s="272" t="s">
        <v>493</v>
      </c>
      <c r="C2319" s="272" t="str">
        <f>APENs_summary!C2214</f>
        <v>08045</v>
      </c>
      <c r="D2319" s="272" t="str">
        <f>APENs_summary!J2214</f>
        <v>40400311</v>
      </c>
      <c r="E2319" s="272" t="str">
        <f>APENs_summary!K2214</f>
        <v>Condensate Tanks</v>
      </c>
      <c r="F2319" s="76">
        <f>APENs_summary!N2214</f>
        <v>0</v>
      </c>
      <c r="G2319" s="76">
        <f>APENs_summary!O2214</f>
        <v>4.9890482000386047</v>
      </c>
      <c r="H2319" s="76">
        <f>APENs_summary!P2214</f>
        <v>0</v>
      </c>
      <c r="I2319" s="76">
        <f>APENs_summary!Q2214</f>
        <v>0</v>
      </c>
      <c r="J2319" s="76">
        <f>APENs_summary!R2214</f>
        <v>0</v>
      </c>
    </row>
    <row r="2320" spans="1:10" x14ac:dyDescent="0.2">
      <c r="A2320" s="13" t="s">
        <v>147</v>
      </c>
      <c r="B2320" s="272" t="s">
        <v>493</v>
      </c>
      <c r="C2320" s="272" t="str">
        <f>APENs_summary!C2215</f>
        <v>08045</v>
      </c>
      <c r="D2320" s="272" t="str">
        <f>APENs_summary!J2215</f>
        <v>31000301</v>
      </c>
      <c r="E2320" s="272" t="str">
        <f>APENs_summary!K2215</f>
        <v>Glycol Dehydrator</v>
      </c>
      <c r="F2320" s="76">
        <f>APENs_summary!N2215</f>
        <v>0</v>
      </c>
      <c r="G2320" s="76">
        <f>APENs_summary!O2215</f>
        <v>13.61</v>
      </c>
      <c r="H2320" s="76">
        <f>APENs_summary!P2215</f>
        <v>0</v>
      </c>
      <c r="I2320" s="76">
        <f>APENs_summary!Q2215</f>
        <v>0</v>
      </c>
      <c r="J2320" s="76">
        <f>APENs_summary!R2215</f>
        <v>0</v>
      </c>
    </row>
    <row r="2321" spans="1:10" x14ac:dyDescent="0.2">
      <c r="A2321" s="13" t="s">
        <v>147</v>
      </c>
      <c r="B2321" s="272" t="s">
        <v>493</v>
      </c>
      <c r="C2321" s="272" t="str">
        <f>APENs_summary!C2216</f>
        <v>08045</v>
      </c>
      <c r="D2321" s="272" t="str">
        <f>APENs_summary!J2216</f>
        <v>40400311</v>
      </c>
      <c r="E2321" s="272" t="str">
        <f>APENs_summary!K2216</f>
        <v>Condensate Tanks</v>
      </c>
      <c r="F2321" s="76">
        <f>APENs_summary!N2216</f>
        <v>0</v>
      </c>
      <c r="G2321" s="76">
        <f>APENs_summary!O2216</f>
        <v>4.9890482000386047</v>
      </c>
      <c r="H2321" s="76">
        <f>APENs_summary!P2216</f>
        <v>0</v>
      </c>
      <c r="I2321" s="76">
        <f>APENs_summary!Q2216</f>
        <v>0</v>
      </c>
      <c r="J2321" s="76">
        <f>APENs_summary!R2216</f>
        <v>0</v>
      </c>
    </row>
    <row r="2322" spans="1:10" x14ac:dyDescent="0.2">
      <c r="A2322" s="13" t="s">
        <v>147</v>
      </c>
      <c r="B2322" s="272" t="s">
        <v>493</v>
      </c>
      <c r="C2322" s="272" t="str">
        <f>APENs_summary!C2217</f>
        <v>08045</v>
      </c>
      <c r="D2322" s="272" t="str">
        <f>APENs_summary!J2217</f>
        <v>40400311</v>
      </c>
      <c r="E2322" s="272" t="str">
        <f>APENs_summary!K2217</f>
        <v>Condensate Tanks</v>
      </c>
      <c r="F2322" s="76">
        <f>APENs_summary!N2217</f>
        <v>0</v>
      </c>
      <c r="G2322" s="76">
        <f>APENs_summary!O2217</f>
        <v>6.1037823532647861</v>
      </c>
      <c r="H2322" s="76">
        <f>APENs_summary!P2217</f>
        <v>0</v>
      </c>
      <c r="I2322" s="76">
        <f>APENs_summary!Q2217</f>
        <v>0</v>
      </c>
      <c r="J2322" s="76">
        <f>APENs_summary!R2217</f>
        <v>0</v>
      </c>
    </row>
    <row r="2323" spans="1:10" x14ac:dyDescent="0.2">
      <c r="A2323" s="13" t="s">
        <v>147</v>
      </c>
      <c r="B2323" s="272" t="s">
        <v>493</v>
      </c>
      <c r="C2323" s="272" t="str">
        <f>APENs_summary!C2218</f>
        <v>08045</v>
      </c>
      <c r="D2323" s="272" t="str">
        <f>APENs_summary!J2218</f>
        <v>40400311</v>
      </c>
      <c r="E2323" s="272" t="str">
        <f>APENs_summary!K2218</f>
        <v>Condensate Tanks</v>
      </c>
      <c r="F2323" s="76">
        <f>APENs_summary!N2218</f>
        <v>0</v>
      </c>
      <c r="G2323" s="76">
        <f>APENs_summary!O2218</f>
        <v>0</v>
      </c>
      <c r="H2323" s="76">
        <f>APENs_summary!P2218</f>
        <v>0</v>
      </c>
      <c r="I2323" s="76">
        <f>APENs_summary!Q2218</f>
        <v>0</v>
      </c>
      <c r="J2323" s="76">
        <f>APENs_summary!R2218</f>
        <v>0</v>
      </c>
    </row>
    <row r="2324" spans="1:10" x14ac:dyDescent="0.2">
      <c r="A2324" s="13" t="s">
        <v>147</v>
      </c>
      <c r="B2324" s="272" t="s">
        <v>493</v>
      </c>
      <c r="C2324" s="272" t="str">
        <f>APENs_summary!C2219</f>
        <v>08045</v>
      </c>
      <c r="D2324" s="272" t="str">
        <f>APENs_summary!J2219</f>
        <v>40400311</v>
      </c>
      <c r="E2324" s="272" t="str">
        <f>APENs_summary!K2219</f>
        <v>Condensate Tanks</v>
      </c>
      <c r="F2324" s="76">
        <f>APENs_summary!N2219</f>
        <v>0</v>
      </c>
      <c r="G2324" s="76">
        <f>APENs_summary!O2219</f>
        <v>0</v>
      </c>
      <c r="H2324" s="76">
        <f>APENs_summary!P2219</f>
        <v>0</v>
      </c>
      <c r="I2324" s="76">
        <f>APENs_summary!Q2219</f>
        <v>0</v>
      </c>
      <c r="J2324" s="76">
        <f>APENs_summary!R2219</f>
        <v>0</v>
      </c>
    </row>
    <row r="2325" spans="1:10" x14ac:dyDescent="0.2">
      <c r="A2325" s="13" t="s">
        <v>147</v>
      </c>
      <c r="B2325" s="272" t="s">
        <v>493</v>
      </c>
      <c r="C2325" s="272" t="str">
        <f>APENs_summary!C2220</f>
        <v>08045</v>
      </c>
      <c r="D2325" s="272" t="str">
        <f>APENs_summary!J2220</f>
        <v>40400311</v>
      </c>
      <c r="E2325" s="272" t="str">
        <f>APENs_summary!K2220</f>
        <v>Condensate Tanks</v>
      </c>
      <c r="F2325" s="76">
        <f>APENs_summary!N2220</f>
        <v>0</v>
      </c>
      <c r="G2325" s="76">
        <f>APENs_summary!O2220</f>
        <v>5.3071919442955737</v>
      </c>
      <c r="H2325" s="76">
        <f>APENs_summary!P2220</f>
        <v>0</v>
      </c>
      <c r="I2325" s="76">
        <f>APENs_summary!Q2220</f>
        <v>0</v>
      </c>
      <c r="J2325" s="76">
        <f>APENs_summary!R2220</f>
        <v>0</v>
      </c>
    </row>
    <row r="2326" spans="1:10" x14ac:dyDescent="0.2">
      <c r="A2326" s="13" t="s">
        <v>147</v>
      </c>
      <c r="B2326" s="272" t="s">
        <v>493</v>
      </c>
      <c r="C2326" s="272" t="str">
        <f>APENs_summary!C2221</f>
        <v>08045</v>
      </c>
      <c r="D2326" s="272" t="str">
        <f>APENs_summary!J2221</f>
        <v>40400311</v>
      </c>
      <c r="E2326" s="272" t="str">
        <f>APENs_summary!K2221</f>
        <v>Condensate Tanks</v>
      </c>
      <c r="F2326" s="76">
        <f>APENs_summary!N2221</f>
        <v>0</v>
      </c>
      <c r="G2326" s="76">
        <f>APENs_summary!O2221</f>
        <v>1.6621048249991626</v>
      </c>
      <c r="H2326" s="76">
        <f>APENs_summary!P2221</f>
        <v>0</v>
      </c>
      <c r="I2326" s="76">
        <f>APENs_summary!Q2221</f>
        <v>0</v>
      </c>
      <c r="J2326" s="76">
        <f>APENs_summary!R2221</f>
        <v>0</v>
      </c>
    </row>
    <row r="2327" spans="1:10" x14ac:dyDescent="0.2">
      <c r="A2327" s="13" t="s">
        <v>147</v>
      </c>
      <c r="B2327" s="272" t="s">
        <v>493</v>
      </c>
      <c r="C2327" s="272" t="str">
        <f>APENs_summary!C2222</f>
        <v>08045</v>
      </c>
      <c r="D2327" s="272" t="str">
        <f>APENs_summary!J2222</f>
        <v>40400311</v>
      </c>
      <c r="E2327" s="272" t="str">
        <f>APENs_summary!K2222</f>
        <v>Condensate Tanks</v>
      </c>
      <c r="F2327" s="76">
        <f>APENs_summary!N2222</f>
        <v>0</v>
      </c>
      <c r="G2327" s="76">
        <f>APENs_summary!O2222</f>
        <v>23.104785844442514</v>
      </c>
      <c r="H2327" s="76">
        <f>APENs_summary!P2222</f>
        <v>0</v>
      </c>
      <c r="I2327" s="76">
        <f>APENs_summary!Q2222</f>
        <v>0</v>
      </c>
      <c r="J2327" s="76">
        <f>APENs_summary!R2222</f>
        <v>0</v>
      </c>
    </row>
    <row r="2328" spans="1:10" x14ac:dyDescent="0.2">
      <c r="A2328" s="13" t="s">
        <v>147</v>
      </c>
      <c r="B2328" s="272" t="s">
        <v>493</v>
      </c>
      <c r="C2328" s="272" t="str">
        <f>APENs_summary!C2223</f>
        <v>08045</v>
      </c>
      <c r="D2328" s="272" t="str">
        <f>APENs_summary!J2223</f>
        <v>31000301</v>
      </c>
      <c r="E2328" s="272" t="str">
        <f>APENs_summary!K2223</f>
        <v>Glycol Dehydrator</v>
      </c>
      <c r="F2328" s="76">
        <f>APENs_summary!N2223</f>
        <v>0</v>
      </c>
      <c r="G2328" s="76">
        <f>APENs_summary!O2223</f>
        <v>14.79</v>
      </c>
      <c r="H2328" s="76">
        <f>APENs_summary!P2223</f>
        <v>0</v>
      </c>
      <c r="I2328" s="76">
        <f>APENs_summary!Q2223</f>
        <v>0</v>
      </c>
      <c r="J2328" s="76">
        <f>APENs_summary!R2223</f>
        <v>0</v>
      </c>
    </row>
    <row r="2329" spans="1:10" x14ac:dyDescent="0.2">
      <c r="A2329" s="13" t="s">
        <v>147</v>
      </c>
      <c r="B2329" s="272" t="s">
        <v>493</v>
      </c>
      <c r="C2329" s="272" t="str">
        <f>APENs_summary!C2224</f>
        <v>08045</v>
      </c>
      <c r="D2329" s="272" t="str">
        <f>APENs_summary!J2224</f>
        <v>40400311</v>
      </c>
      <c r="E2329" s="272" t="str">
        <f>APENs_summary!K2224</f>
        <v>Condensate Tanks</v>
      </c>
      <c r="F2329" s="76">
        <f>APENs_summary!N2224</f>
        <v>0</v>
      </c>
      <c r="G2329" s="76">
        <f>APENs_summary!O2224</f>
        <v>4.9890482000386047</v>
      </c>
      <c r="H2329" s="76">
        <f>APENs_summary!P2224</f>
        <v>0</v>
      </c>
      <c r="I2329" s="76">
        <f>APENs_summary!Q2224</f>
        <v>0</v>
      </c>
      <c r="J2329" s="76">
        <f>APENs_summary!R2224</f>
        <v>0</v>
      </c>
    </row>
    <row r="2330" spans="1:10" x14ac:dyDescent="0.2">
      <c r="A2330" s="13" t="s">
        <v>147</v>
      </c>
      <c r="B2330" s="272" t="s">
        <v>493</v>
      </c>
      <c r="C2330" s="272" t="str">
        <f>APENs_summary!C2225</f>
        <v>08045</v>
      </c>
      <c r="D2330" s="272" t="str">
        <f>APENs_summary!J2225</f>
        <v>40400311</v>
      </c>
      <c r="E2330" s="272" t="str">
        <f>APENs_summary!K2225</f>
        <v>Condensate Tanks</v>
      </c>
      <c r="F2330" s="76">
        <f>APENs_summary!N2225</f>
        <v>0</v>
      </c>
      <c r="G2330" s="76">
        <f>APENs_summary!O2225</f>
        <v>3.0262336205165674</v>
      </c>
      <c r="H2330" s="76">
        <f>APENs_summary!P2225</f>
        <v>0</v>
      </c>
      <c r="I2330" s="76">
        <f>APENs_summary!Q2225</f>
        <v>0</v>
      </c>
      <c r="J2330" s="76">
        <f>APENs_summary!R2225</f>
        <v>0</v>
      </c>
    </row>
    <row r="2331" spans="1:10" x14ac:dyDescent="0.2">
      <c r="A2331" s="13" t="s">
        <v>147</v>
      </c>
      <c r="B2331" s="272" t="s">
        <v>493</v>
      </c>
      <c r="C2331" s="272" t="str">
        <f>APENs_summary!C2226</f>
        <v>08045</v>
      </c>
      <c r="D2331" s="272" t="str">
        <f>APENs_summary!J2226</f>
        <v>40400311</v>
      </c>
      <c r="E2331" s="272" t="str">
        <f>APENs_summary!K2226</f>
        <v>Condensate Tanks</v>
      </c>
      <c r="F2331" s="76">
        <f>APENs_summary!N2226</f>
        <v>0</v>
      </c>
      <c r="G2331" s="76">
        <f>APENs_summary!O2226</f>
        <v>3.4034876761907196</v>
      </c>
      <c r="H2331" s="76">
        <f>APENs_summary!P2226</f>
        <v>0</v>
      </c>
      <c r="I2331" s="76">
        <f>APENs_summary!Q2226</f>
        <v>0</v>
      </c>
      <c r="J2331" s="76">
        <f>APENs_summary!R2226</f>
        <v>0</v>
      </c>
    </row>
    <row r="2332" spans="1:10" x14ac:dyDescent="0.2">
      <c r="A2332" s="13" t="s">
        <v>147</v>
      </c>
      <c r="B2332" s="272" t="s">
        <v>493</v>
      </c>
      <c r="C2332" s="272" t="str">
        <f>APENs_summary!C2227</f>
        <v>08045</v>
      </c>
      <c r="D2332" s="272" t="str">
        <f>APENs_summary!J2227</f>
        <v>40400311</v>
      </c>
      <c r="E2332" s="272" t="str">
        <f>APENs_summary!K2227</f>
        <v>Condensate Tanks</v>
      </c>
      <c r="F2332" s="76">
        <f>APENs_summary!N2227</f>
        <v>0</v>
      </c>
      <c r="G2332" s="76">
        <f>APENs_summary!O2227</f>
        <v>1.3149217447772981</v>
      </c>
      <c r="H2332" s="76">
        <f>APENs_summary!P2227</f>
        <v>0</v>
      </c>
      <c r="I2332" s="76">
        <f>APENs_summary!Q2227</f>
        <v>0</v>
      </c>
      <c r="J2332" s="76">
        <f>APENs_summary!R2227</f>
        <v>0</v>
      </c>
    </row>
    <row r="2333" spans="1:10" x14ac:dyDescent="0.2">
      <c r="A2333" s="13" t="s">
        <v>147</v>
      </c>
      <c r="B2333" s="272" t="s">
        <v>493</v>
      </c>
      <c r="C2333" s="272" t="str">
        <f>APENs_summary!C2228</f>
        <v>08045</v>
      </c>
      <c r="D2333" s="272" t="str">
        <f>APENs_summary!J2228</f>
        <v>40400311</v>
      </c>
      <c r="E2333" s="272" t="str">
        <f>APENs_summary!K2228</f>
        <v>Condensate Tanks</v>
      </c>
      <c r="F2333" s="76">
        <f>APENs_summary!N2228</f>
        <v>0</v>
      </c>
      <c r="G2333" s="76">
        <f>APENs_summary!O2228</f>
        <v>2.0830984813311875</v>
      </c>
      <c r="H2333" s="76">
        <f>APENs_summary!P2228</f>
        <v>0</v>
      </c>
      <c r="I2333" s="76">
        <f>APENs_summary!Q2228</f>
        <v>0</v>
      </c>
      <c r="J2333" s="76">
        <f>APENs_summary!R2228</f>
        <v>0</v>
      </c>
    </row>
    <row r="2334" spans="1:10" x14ac:dyDescent="0.2">
      <c r="A2334" s="13" t="s">
        <v>147</v>
      </c>
      <c r="B2334" s="272" t="s">
        <v>493</v>
      </c>
      <c r="C2334" s="272" t="str">
        <f>APENs_summary!C2229</f>
        <v>08045</v>
      </c>
      <c r="D2334" s="272" t="str">
        <f>APENs_summary!J2229</f>
        <v>40400311</v>
      </c>
      <c r="E2334" s="272" t="str">
        <f>APENs_summary!K2229</f>
        <v>Condensate Tanks</v>
      </c>
      <c r="F2334" s="76">
        <f>APENs_summary!N2229</f>
        <v>0</v>
      </c>
      <c r="G2334" s="76">
        <f>APENs_summary!O2229</f>
        <v>8.6303699548065076</v>
      </c>
      <c r="H2334" s="76">
        <f>APENs_summary!P2229</f>
        <v>0</v>
      </c>
      <c r="I2334" s="76">
        <f>APENs_summary!Q2229</f>
        <v>0</v>
      </c>
      <c r="J2334" s="76">
        <f>APENs_summary!R2229</f>
        <v>0</v>
      </c>
    </row>
    <row r="2335" spans="1:10" x14ac:dyDescent="0.2">
      <c r="A2335" s="13" t="s">
        <v>147</v>
      </c>
      <c r="B2335" s="272" t="s">
        <v>493</v>
      </c>
      <c r="C2335" s="272" t="str">
        <f>APENs_summary!C2230</f>
        <v>08045</v>
      </c>
      <c r="D2335" s="272" t="str">
        <f>APENs_summary!J2230</f>
        <v>40400311</v>
      </c>
      <c r="E2335" s="272" t="str">
        <f>APENs_summary!K2230</f>
        <v>Condensate Tanks</v>
      </c>
      <c r="F2335" s="76">
        <f>APENs_summary!N2230</f>
        <v>0</v>
      </c>
      <c r="G2335" s="76">
        <f>APENs_summary!O2230</f>
        <v>11.358627545841316</v>
      </c>
      <c r="H2335" s="76">
        <f>APENs_summary!P2230</f>
        <v>0</v>
      </c>
      <c r="I2335" s="76">
        <f>APENs_summary!Q2230</f>
        <v>0</v>
      </c>
      <c r="J2335" s="76">
        <f>APENs_summary!R2230</f>
        <v>0</v>
      </c>
    </row>
    <row r="2336" spans="1:10" x14ac:dyDescent="0.2">
      <c r="A2336" s="13" t="s">
        <v>147</v>
      </c>
      <c r="B2336" s="272" t="s">
        <v>493</v>
      </c>
      <c r="C2336" s="272" t="str">
        <f>APENs_summary!C2231</f>
        <v>08045</v>
      </c>
      <c r="D2336" s="272" t="str">
        <f>APENs_summary!J2231</f>
        <v>40400311</v>
      </c>
      <c r="E2336" s="272" t="str">
        <f>APENs_summary!K2231</f>
        <v>Condensate Tanks</v>
      </c>
      <c r="F2336" s="76">
        <f>APENs_summary!N2231</f>
        <v>0</v>
      </c>
      <c r="G2336" s="76">
        <f>APENs_summary!O2231</f>
        <v>2.3810745108129456</v>
      </c>
      <c r="H2336" s="76">
        <f>APENs_summary!P2231</f>
        <v>0</v>
      </c>
      <c r="I2336" s="76">
        <f>APENs_summary!Q2231</f>
        <v>0</v>
      </c>
      <c r="J2336" s="76">
        <f>APENs_summary!R2231</f>
        <v>0</v>
      </c>
    </row>
    <row r="2337" spans="1:10" x14ac:dyDescent="0.2">
      <c r="A2337" s="13" t="s">
        <v>147</v>
      </c>
      <c r="B2337" s="272" t="s">
        <v>493</v>
      </c>
      <c r="C2337" s="272" t="str">
        <f>APENs_summary!C2232</f>
        <v>08045</v>
      </c>
      <c r="D2337" s="272" t="str">
        <f>APENs_summary!J2232</f>
        <v>40400311</v>
      </c>
      <c r="E2337" s="272" t="str">
        <f>APENs_summary!K2232</f>
        <v>Condensate Tanks</v>
      </c>
      <c r="F2337" s="76">
        <f>APENs_summary!N2232</f>
        <v>0</v>
      </c>
      <c r="G2337" s="76">
        <f>APENs_summary!O2232</f>
        <v>2.7446599412815118</v>
      </c>
      <c r="H2337" s="76">
        <f>APENs_summary!P2232</f>
        <v>0</v>
      </c>
      <c r="I2337" s="76">
        <f>APENs_summary!Q2232</f>
        <v>0</v>
      </c>
      <c r="J2337" s="76">
        <f>APENs_summary!R2232</f>
        <v>0</v>
      </c>
    </row>
    <row r="2338" spans="1:10" x14ac:dyDescent="0.2">
      <c r="A2338" s="13" t="s">
        <v>147</v>
      </c>
      <c r="B2338" s="272" t="s">
        <v>493</v>
      </c>
      <c r="C2338" s="272" t="str">
        <f>APENs_summary!C2233</f>
        <v>08045</v>
      </c>
      <c r="D2338" s="272" t="str">
        <f>APENs_summary!J2233</f>
        <v>40400311</v>
      </c>
      <c r="E2338" s="272" t="str">
        <f>APENs_summary!K2233</f>
        <v>Condensate Tanks</v>
      </c>
      <c r="F2338" s="76">
        <f>APENs_summary!N2233</f>
        <v>0</v>
      </c>
      <c r="G2338" s="76">
        <f>APENs_summary!O2233</f>
        <v>2.2225184584281568</v>
      </c>
      <c r="H2338" s="76">
        <f>APENs_summary!P2233</f>
        <v>0</v>
      </c>
      <c r="I2338" s="76">
        <f>APENs_summary!Q2233</f>
        <v>0</v>
      </c>
      <c r="J2338" s="76">
        <f>APENs_summary!R2233</f>
        <v>0</v>
      </c>
    </row>
    <row r="2339" spans="1:10" x14ac:dyDescent="0.2">
      <c r="A2339" s="13" t="s">
        <v>147</v>
      </c>
      <c r="B2339" s="272" t="s">
        <v>493</v>
      </c>
      <c r="C2339" s="272" t="str">
        <f>APENs_summary!C2234</f>
        <v>08045</v>
      </c>
      <c r="D2339" s="272" t="str">
        <f>APENs_summary!J2234</f>
        <v>40400311</v>
      </c>
      <c r="E2339" s="272" t="str">
        <f>APENs_summary!K2234</f>
        <v>Condensate Tanks</v>
      </c>
      <c r="F2339" s="76">
        <f>APENs_summary!N2234</f>
        <v>0</v>
      </c>
      <c r="G2339" s="76">
        <f>APENs_summary!O2234</f>
        <v>4.5707882687476973</v>
      </c>
      <c r="H2339" s="76">
        <f>APENs_summary!P2234</f>
        <v>0</v>
      </c>
      <c r="I2339" s="76">
        <f>APENs_summary!Q2234</f>
        <v>0</v>
      </c>
      <c r="J2339" s="76">
        <f>APENs_summary!R2234</f>
        <v>0</v>
      </c>
    </row>
    <row r="2340" spans="1:10" x14ac:dyDescent="0.2">
      <c r="A2340" s="13" t="s">
        <v>147</v>
      </c>
      <c r="B2340" s="272" t="s">
        <v>493</v>
      </c>
      <c r="C2340" s="272" t="str">
        <f>APENs_summary!C2235</f>
        <v>08045</v>
      </c>
      <c r="D2340" s="272" t="str">
        <f>APENs_summary!J2235</f>
        <v>40400311</v>
      </c>
      <c r="E2340" s="272" t="str">
        <f>APENs_summary!K2235</f>
        <v>Condensate Tanks</v>
      </c>
      <c r="F2340" s="76">
        <f>APENs_summary!N2235</f>
        <v>0</v>
      </c>
      <c r="G2340" s="76">
        <f>APENs_summary!O2235</f>
        <v>3.8162801573993934</v>
      </c>
      <c r="H2340" s="76">
        <f>APENs_summary!P2235</f>
        <v>0</v>
      </c>
      <c r="I2340" s="76">
        <f>APENs_summary!Q2235</f>
        <v>0</v>
      </c>
      <c r="J2340" s="76">
        <f>APENs_summary!R2235</f>
        <v>0</v>
      </c>
    </row>
    <row r="2341" spans="1:10" x14ac:dyDescent="0.2">
      <c r="A2341" s="13" t="s">
        <v>147</v>
      </c>
      <c r="B2341" s="272" t="s">
        <v>493</v>
      </c>
      <c r="C2341" s="272" t="str">
        <f>APENs_summary!C2236</f>
        <v>08045</v>
      </c>
      <c r="D2341" s="272" t="str">
        <f>APENs_summary!J2236</f>
        <v>40400311</v>
      </c>
      <c r="E2341" s="272" t="str">
        <f>APENs_summary!K2236</f>
        <v>Condensate Tanks</v>
      </c>
      <c r="F2341" s="76">
        <f>APENs_summary!N2236</f>
        <v>0</v>
      </c>
      <c r="G2341" s="76">
        <f>APENs_summary!O2236</f>
        <v>5.4100418563706292</v>
      </c>
      <c r="H2341" s="76">
        <f>APENs_summary!P2236</f>
        <v>0</v>
      </c>
      <c r="I2341" s="76">
        <f>APENs_summary!Q2236</f>
        <v>0</v>
      </c>
      <c r="J2341" s="76">
        <f>APENs_summary!R2236</f>
        <v>0</v>
      </c>
    </row>
    <row r="2342" spans="1:10" x14ac:dyDescent="0.2">
      <c r="A2342" s="13" t="s">
        <v>147</v>
      </c>
      <c r="B2342" s="272" t="s">
        <v>493</v>
      </c>
      <c r="C2342" s="272" t="str">
        <f>APENs_summary!C2237</f>
        <v>08045</v>
      </c>
      <c r="D2342" s="272" t="str">
        <f>APENs_summary!J2237</f>
        <v>40400311</v>
      </c>
      <c r="E2342" s="272" t="str">
        <f>APENs_summary!K2237</f>
        <v>Condensate Tanks</v>
      </c>
      <c r="F2342" s="76">
        <f>APENs_summary!N2237</f>
        <v>0</v>
      </c>
      <c r="G2342" s="76">
        <f>APENs_summary!O2237</f>
        <v>2.0912996564545385</v>
      </c>
      <c r="H2342" s="76">
        <f>APENs_summary!P2237</f>
        <v>0</v>
      </c>
      <c r="I2342" s="76">
        <f>APENs_summary!Q2237</f>
        <v>0</v>
      </c>
      <c r="J2342" s="76">
        <f>APENs_summary!R2237</f>
        <v>0</v>
      </c>
    </row>
    <row r="2343" spans="1:10" x14ac:dyDescent="0.2">
      <c r="A2343" s="13" t="s">
        <v>147</v>
      </c>
      <c r="B2343" s="272" t="s">
        <v>493</v>
      </c>
      <c r="C2343" s="272" t="str">
        <f>APENs_summary!C2238</f>
        <v>08045</v>
      </c>
      <c r="D2343" s="272" t="str">
        <f>APENs_summary!J2238</f>
        <v>40400311</v>
      </c>
      <c r="E2343" s="272" t="str">
        <f>APENs_summary!K2238</f>
        <v>Condensate Tanks</v>
      </c>
      <c r="F2343" s="76">
        <f>APENs_summary!N2238</f>
        <v>0</v>
      </c>
      <c r="G2343" s="76">
        <f>APENs_summary!O2238</f>
        <v>4.3028832147182268</v>
      </c>
      <c r="H2343" s="76">
        <f>APENs_summary!P2238</f>
        <v>0</v>
      </c>
      <c r="I2343" s="76">
        <f>APENs_summary!Q2238</f>
        <v>0</v>
      </c>
      <c r="J2343" s="76">
        <f>APENs_summary!R2238</f>
        <v>0</v>
      </c>
    </row>
    <row r="2344" spans="1:10" x14ac:dyDescent="0.2">
      <c r="A2344" s="13" t="s">
        <v>147</v>
      </c>
      <c r="B2344" s="272" t="s">
        <v>493</v>
      </c>
      <c r="C2344" s="272" t="str">
        <f>APENs_summary!C2239</f>
        <v>08045</v>
      </c>
      <c r="D2344" s="272" t="str">
        <f>APENs_summary!J2239</f>
        <v>40400311</v>
      </c>
      <c r="E2344" s="272" t="str">
        <f>APENs_summary!K2239</f>
        <v>Condensate Tanks</v>
      </c>
      <c r="F2344" s="76">
        <f>APENs_summary!N2239</f>
        <v>0</v>
      </c>
      <c r="G2344" s="76">
        <f>APENs_summary!O2239</f>
        <v>11.227408743867699</v>
      </c>
      <c r="H2344" s="76">
        <f>APENs_summary!P2239</f>
        <v>0</v>
      </c>
      <c r="I2344" s="76">
        <f>APENs_summary!Q2239</f>
        <v>0</v>
      </c>
      <c r="J2344" s="76">
        <f>APENs_summary!R2239</f>
        <v>0</v>
      </c>
    </row>
    <row r="2345" spans="1:10" x14ac:dyDescent="0.2">
      <c r="A2345" s="13" t="s">
        <v>147</v>
      </c>
      <c r="B2345" s="272" t="s">
        <v>493</v>
      </c>
      <c r="C2345" s="272" t="str">
        <f>APENs_summary!C2240</f>
        <v>08045</v>
      </c>
      <c r="D2345" s="272" t="str">
        <f>APENs_summary!J2240</f>
        <v>40400311</v>
      </c>
      <c r="E2345" s="272" t="str">
        <f>APENs_summary!K2240</f>
        <v>Condensate Tanks</v>
      </c>
      <c r="F2345" s="76">
        <f>APENs_summary!N2240</f>
        <v>0</v>
      </c>
      <c r="G2345" s="76">
        <f>APENs_summary!O2240</f>
        <v>1.8944714534941114</v>
      </c>
      <c r="H2345" s="76">
        <f>APENs_summary!P2240</f>
        <v>0</v>
      </c>
      <c r="I2345" s="76">
        <f>APENs_summary!Q2240</f>
        <v>0</v>
      </c>
      <c r="J2345" s="76">
        <f>APENs_summary!R2240</f>
        <v>0</v>
      </c>
    </row>
    <row r="2346" spans="1:10" x14ac:dyDescent="0.2">
      <c r="A2346" s="13" t="s">
        <v>147</v>
      </c>
      <c r="B2346" s="272" t="s">
        <v>493</v>
      </c>
      <c r="C2346" s="272" t="str">
        <f>APENs_summary!C2241</f>
        <v>08045</v>
      </c>
      <c r="D2346" s="272" t="str">
        <f>APENs_summary!J2241</f>
        <v>40400311</v>
      </c>
      <c r="E2346" s="272" t="str">
        <f>APENs_summary!K2241</f>
        <v>Condensate Tanks</v>
      </c>
      <c r="F2346" s="76">
        <f>APENs_summary!N2241</f>
        <v>0</v>
      </c>
      <c r="G2346" s="76">
        <f>APENs_summary!O2241</f>
        <v>2.2115835582636882</v>
      </c>
      <c r="H2346" s="76">
        <f>APENs_summary!P2241</f>
        <v>0</v>
      </c>
      <c r="I2346" s="76">
        <f>APENs_summary!Q2241</f>
        <v>0</v>
      </c>
      <c r="J2346" s="76">
        <f>APENs_summary!R2241</f>
        <v>0</v>
      </c>
    </row>
    <row r="2347" spans="1:10" x14ac:dyDescent="0.2">
      <c r="A2347" s="13" t="s">
        <v>147</v>
      </c>
      <c r="B2347" s="272" t="s">
        <v>493</v>
      </c>
      <c r="C2347" s="272" t="str">
        <f>APENs_summary!C2242</f>
        <v>08045</v>
      </c>
      <c r="D2347" s="272" t="str">
        <f>APENs_summary!J2242</f>
        <v>40400311</v>
      </c>
      <c r="E2347" s="272" t="str">
        <f>APENs_summary!K2242</f>
        <v>Condensate Tanks</v>
      </c>
      <c r="F2347" s="76">
        <f>APENs_summary!N2242</f>
        <v>0</v>
      </c>
      <c r="G2347" s="76">
        <f>APENs_summary!O2242</f>
        <v>4.9890482000386047</v>
      </c>
      <c r="H2347" s="76">
        <f>APENs_summary!P2242</f>
        <v>0</v>
      </c>
      <c r="I2347" s="76">
        <f>APENs_summary!Q2242</f>
        <v>0</v>
      </c>
      <c r="J2347" s="76">
        <f>APENs_summary!R2242</f>
        <v>0</v>
      </c>
    </row>
    <row r="2348" spans="1:10" x14ac:dyDescent="0.2">
      <c r="A2348" s="13" t="s">
        <v>147</v>
      </c>
      <c r="B2348" s="272" t="s">
        <v>493</v>
      </c>
      <c r="C2348" s="272" t="str">
        <f>APENs_summary!C2243</f>
        <v>08045</v>
      </c>
      <c r="D2348" s="272" t="str">
        <f>APENs_summary!J2243</f>
        <v>40400311</v>
      </c>
      <c r="E2348" s="272" t="str">
        <f>APENs_summary!K2243</f>
        <v>Condensate Tanks</v>
      </c>
      <c r="F2348" s="76">
        <f>APENs_summary!N2243</f>
        <v>0</v>
      </c>
      <c r="G2348" s="76">
        <f>APENs_summary!O2243</f>
        <v>0</v>
      </c>
      <c r="H2348" s="76">
        <f>APENs_summary!P2243</f>
        <v>0</v>
      </c>
      <c r="I2348" s="76">
        <f>APENs_summary!Q2243</f>
        <v>0</v>
      </c>
      <c r="J2348" s="76">
        <f>APENs_summary!R2243</f>
        <v>0</v>
      </c>
    </row>
    <row r="2349" spans="1:10" x14ac:dyDescent="0.2">
      <c r="A2349" s="13" t="s">
        <v>147</v>
      </c>
      <c r="B2349" s="272" t="s">
        <v>493</v>
      </c>
      <c r="C2349" s="272" t="str">
        <f>APENs_summary!C2244</f>
        <v>08045</v>
      </c>
      <c r="D2349" s="272" t="str">
        <f>APENs_summary!J2244</f>
        <v>40400311</v>
      </c>
      <c r="E2349" s="272" t="str">
        <f>APENs_summary!K2244</f>
        <v>Condensate Tanks</v>
      </c>
      <c r="F2349" s="76">
        <f>APENs_summary!N2244</f>
        <v>0</v>
      </c>
      <c r="G2349" s="76">
        <f>APENs_summary!O2244</f>
        <v>0</v>
      </c>
      <c r="H2349" s="76">
        <f>APENs_summary!P2244</f>
        <v>0</v>
      </c>
      <c r="I2349" s="76">
        <f>APENs_summary!Q2244</f>
        <v>0</v>
      </c>
      <c r="J2349" s="76">
        <f>APENs_summary!R2244</f>
        <v>0</v>
      </c>
    </row>
    <row r="2350" spans="1:10" x14ac:dyDescent="0.2">
      <c r="A2350" s="13" t="s">
        <v>147</v>
      </c>
      <c r="B2350" s="272" t="s">
        <v>493</v>
      </c>
      <c r="C2350" s="272" t="str">
        <f>APENs_summary!C2245</f>
        <v>08045</v>
      </c>
      <c r="D2350" s="272" t="str">
        <f>APENs_summary!J2245</f>
        <v>40400311</v>
      </c>
      <c r="E2350" s="272" t="str">
        <f>APENs_summary!K2245</f>
        <v>Condensate Tanks</v>
      </c>
      <c r="F2350" s="76">
        <f>APENs_summary!N2245</f>
        <v>0</v>
      </c>
      <c r="G2350" s="76">
        <f>APENs_summary!O2245</f>
        <v>4.0817679150612554</v>
      </c>
      <c r="H2350" s="76">
        <f>APENs_summary!P2245</f>
        <v>0</v>
      </c>
      <c r="I2350" s="76">
        <f>APENs_summary!Q2245</f>
        <v>0</v>
      </c>
      <c r="J2350" s="76">
        <f>APENs_summary!R2245</f>
        <v>0</v>
      </c>
    </row>
    <row r="2351" spans="1:10" x14ac:dyDescent="0.2">
      <c r="A2351" s="13" t="s">
        <v>147</v>
      </c>
      <c r="B2351" s="272" t="s">
        <v>493</v>
      </c>
      <c r="C2351" s="272" t="str">
        <f>APENs_summary!C2246</f>
        <v>08045</v>
      </c>
      <c r="D2351" s="272" t="str">
        <f>APENs_summary!J2246</f>
        <v>40400311</v>
      </c>
      <c r="E2351" s="272" t="str">
        <f>APENs_summary!K2246</f>
        <v>Condensate Tanks</v>
      </c>
      <c r="F2351" s="76">
        <f>APENs_summary!N2246</f>
        <v>0</v>
      </c>
      <c r="G2351" s="76">
        <f>APENs_summary!O2246</f>
        <v>4.3110843898415778</v>
      </c>
      <c r="H2351" s="76">
        <f>APENs_summary!P2246</f>
        <v>0</v>
      </c>
      <c r="I2351" s="76">
        <f>APENs_summary!Q2246</f>
        <v>0</v>
      </c>
      <c r="J2351" s="76">
        <f>APENs_summary!R2246</f>
        <v>0</v>
      </c>
    </row>
    <row r="2352" spans="1:10" x14ac:dyDescent="0.2">
      <c r="A2352" s="13" t="s">
        <v>147</v>
      </c>
      <c r="B2352" s="272" t="s">
        <v>493</v>
      </c>
      <c r="C2352" s="272" t="str">
        <f>APENs_summary!C2247</f>
        <v>08045</v>
      </c>
      <c r="D2352" s="272" t="str">
        <f>APENs_summary!J2247</f>
        <v>40400311</v>
      </c>
      <c r="E2352" s="272" t="str">
        <f>APENs_summary!K2247</f>
        <v>Condensate Tanks</v>
      </c>
      <c r="F2352" s="76">
        <f>APENs_summary!N2247</f>
        <v>0</v>
      </c>
      <c r="G2352" s="76">
        <f>APENs_summary!O2247</f>
        <v>3.2367304486825801</v>
      </c>
      <c r="H2352" s="76">
        <f>APENs_summary!P2247</f>
        <v>0</v>
      </c>
      <c r="I2352" s="76">
        <f>APENs_summary!Q2247</f>
        <v>0</v>
      </c>
      <c r="J2352" s="76">
        <f>APENs_summary!R2247</f>
        <v>0</v>
      </c>
    </row>
    <row r="2353" spans="1:10" x14ac:dyDescent="0.2">
      <c r="A2353" s="13" t="s">
        <v>147</v>
      </c>
      <c r="B2353" s="272" t="s">
        <v>493</v>
      </c>
      <c r="C2353" s="272" t="str">
        <f>APENs_summary!C2248</f>
        <v>08045</v>
      </c>
      <c r="D2353" s="272" t="str">
        <f>APENs_summary!J2248</f>
        <v>20200253</v>
      </c>
      <c r="E2353" s="272" t="str">
        <f>APENs_summary!K2248</f>
        <v>Compressor Engines</v>
      </c>
      <c r="F2353" s="76">
        <f>APENs_summary!N2248</f>
        <v>0</v>
      </c>
      <c r="G2353" s="76">
        <f>APENs_summary!O2248</f>
        <v>0</v>
      </c>
      <c r="H2353" s="76">
        <f>APENs_summary!P2248</f>
        <v>17.100000000000001</v>
      </c>
      <c r="I2353" s="76">
        <f>APENs_summary!Q2248</f>
        <v>0</v>
      </c>
      <c r="J2353" s="76">
        <f>APENs_summary!R2248</f>
        <v>0</v>
      </c>
    </row>
    <row r="2354" spans="1:10" x14ac:dyDescent="0.2">
      <c r="A2354" s="13" t="s">
        <v>147</v>
      </c>
      <c r="B2354" s="272" t="s">
        <v>493</v>
      </c>
      <c r="C2354" s="272" t="str">
        <f>APENs_summary!C2249</f>
        <v>08045</v>
      </c>
      <c r="D2354" s="272" t="str">
        <f>APENs_summary!J2249</f>
        <v>20200253</v>
      </c>
      <c r="E2354" s="272" t="str">
        <f>APENs_summary!K2249</f>
        <v>Compressor Engines</v>
      </c>
      <c r="F2354" s="76">
        <f>APENs_summary!N2249</f>
        <v>10.199999999999999</v>
      </c>
      <c r="G2354" s="76">
        <f>APENs_summary!O2249</f>
        <v>0</v>
      </c>
      <c r="H2354" s="76">
        <f>APENs_summary!P2249</f>
        <v>0</v>
      </c>
      <c r="I2354" s="76">
        <f>APENs_summary!Q2249</f>
        <v>0</v>
      </c>
      <c r="J2354" s="76">
        <f>APENs_summary!R2249</f>
        <v>0</v>
      </c>
    </row>
    <row r="2355" spans="1:10" x14ac:dyDescent="0.2">
      <c r="A2355" s="13" t="s">
        <v>147</v>
      </c>
      <c r="B2355" s="272" t="s">
        <v>493</v>
      </c>
      <c r="C2355" s="272" t="str">
        <f>APENs_summary!C2250</f>
        <v>08045</v>
      </c>
      <c r="D2355" s="272" t="str">
        <f>APENs_summary!J2250</f>
        <v>20200253</v>
      </c>
      <c r="E2355" s="272" t="str">
        <f>APENs_summary!K2250</f>
        <v>Compressor Engines</v>
      </c>
      <c r="F2355" s="76">
        <f>APENs_summary!N2250</f>
        <v>0</v>
      </c>
      <c r="G2355" s="76">
        <f>APENs_summary!O2250</f>
        <v>0</v>
      </c>
      <c r="H2355" s="76">
        <f>APENs_summary!P2250</f>
        <v>0</v>
      </c>
      <c r="I2355" s="76">
        <f>APENs_summary!Q2250</f>
        <v>0</v>
      </c>
      <c r="J2355" s="76">
        <f>APENs_summary!R2250</f>
        <v>4.3799999999999999E-2</v>
      </c>
    </row>
    <row r="2356" spans="1:10" x14ac:dyDescent="0.2">
      <c r="A2356" s="13" t="s">
        <v>147</v>
      </c>
      <c r="B2356" s="272" t="s">
        <v>493</v>
      </c>
      <c r="C2356" s="272" t="str">
        <f>APENs_summary!C2251</f>
        <v>08045</v>
      </c>
      <c r="D2356" s="272" t="str">
        <f>APENs_summary!J2251</f>
        <v>20200253</v>
      </c>
      <c r="E2356" s="272" t="str">
        <f>APENs_summary!K2251</f>
        <v>Compressor Engines</v>
      </c>
      <c r="F2356" s="76">
        <f>APENs_summary!N2251</f>
        <v>0</v>
      </c>
      <c r="G2356" s="76">
        <f>APENs_summary!O2251</f>
        <v>0</v>
      </c>
      <c r="H2356" s="76">
        <f>APENs_summary!P2251</f>
        <v>0</v>
      </c>
      <c r="I2356" s="76">
        <f>APENs_summary!Q2251</f>
        <v>0</v>
      </c>
      <c r="J2356" s="76">
        <f>APENs_summary!R2251</f>
        <v>0</v>
      </c>
    </row>
    <row r="2357" spans="1:10" x14ac:dyDescent="0.2">
      <c r="A2357" s="13" t="s">
        <v>147</v>
      </c>
      <c r="B2357" s="272" t="s">
        <v>493</v>
      </c>
      <c r="C2357" s="272" t="str">
        <f>APENs_summary!C2252</f>
        <v>08045</v>
      </c>
      <c r="D2357" s="272" t="str">
        <f>APENs_summary!J2252</f>
        <v>20200253</v>
      </c>
      <c r="E2357" s="272" t="str">
        <f>APENs_summary!K2252</f>
        <v>Compressor Engines</v>
      </c>
      <c r="F2357" s="76">
        <f>APENs_summary!N2252</f>
        <v>0</v>
      </c>
      <c r="G2357" s="76">
        <f>APENs_summary!O2252</f>
        <v>0</v>
      </c>
      <c r="H2357" s="76">
        <f>APENs_summary!P2252</f>
        <v>0</v>
      </c>
      <c r="I2357" s="76">
        <f>APENs_summary!Q2252</f>
        <v>2.6280000000000001E-3</v>
      </c>
      <c r="J2357" s="76">
        <f>APENs_summary!R2252</f>
        <v>0</v>
      </c>
    </row>
    <row r="2358" spans="1:10" x14ac:dyDescent="0.2">
      <c r="A2358" s="13" t="s">
        <v>147</v>
      </c>
      <c r="B2358" s="272" t="s">
        <v>493</v>
      </c>
      <c r="C2358" s="272" t="str">
        <f>APENs_summary!C2253</f>
        <v>08045</v>
      </c>
      <c r="D2358" s="272" t="str">
        <f>APENs_summary!J2253</f>
        <v>20200253</v>
      </c>
      <c r="E2358" s="272" t="str">
        <f>APENs_summary!K2253</f>
        <v>Compressor Engines</v>
      </c>
      <c r="F2358" s="76">
        <f>APENs_summary!N2253</f>
        <v>0</v>
      </c>
      <c r="G2358" s="76">
        <f>APENs_summary!O2253</f>
        <v>0.2</v>
      </c>
      <c r="H2358" s="76">
        <f>APENs_summary!P2253</f>
        <v>0</v>
      </c>
      <c r="I2358" s="76">
        <f>APENs_summary!Q2253</f>
        <v>0</v>
      </c>
      <c r="J2358" s="76">
        <f>APENs_summary!R2253</f>
        <v>0</v>
      </c>
    </row>
    <row r="2359" spans="1:10" x14ac:dyDescent="0.2">
      <c r="A2359" s="13" t="s">
        <v>147</v>
      </c>
      <c r="B2359" s="272" t="s">
        <v>493</v>
      </c>
      <c r="C2359" s="272" t="str">
        <f>APENs_summary!C2254</f>
        <v>08045</v>
      </c>
      <c r="D2359" s="272" t="str">
        <f>APENs_summary!J2254</f>
        <v>40400311</v>
      </c>
      <c r="E2359" s="272" t="str">
        <f>APENs_summary!K2254</f>
        <v>Condensate Tanks</v>
      </c>
      <c r="F2359" s="76">
        <f>APENs_summary!N2254</f>
        <v>0</v>
      </c>
      <c r="G2359" s="76">
        <f>APENs_summary!O2254</f>
        <v>0</v>
      </c>
      <c r="H2359" s="76">
        <f>APENs_summary!P2254</f>
        <v>0</v>
      </c>
      <c r="I2359" s="76">
        <f>APENs_summary!Q2254</f>
        <v>0</v>
      </c>
      <c r="J2359" s="76">
        <f>APENs_summary!R2254</f>
        <v>0</v>
      </c>
    </row>
    <row r="2360" spans="1:10" x14ac:dyDescent="0.2">
      <c r="A2360" s="13" t="s">
        <v>147</v>
      </c>
      <c r="B2360" s="272" t="s">
        <v>493</v>
      </c>
      <c r="C2360" s="272" t="str">
        <f>APENs_summary!C2255</f>
        <v>08045</v>
      </c>
      <c r="D2360" s="272" t="str">
        <f>APENs_summary!J2255</f>
        <v>40400311</v>
      </c>
      <c r="E2360" s="272" t="str">
        <f>APENs_summary!K2255</f>
        <v>Condensate Tanks</v>
      </c>
      <c r="F2360" s="76">
        <f>APENs_summary!N2255</f>
        <v>0</v>
      </c>
      <c r="G2360" s="76">
        <f>APENs_summary!O2255</f>
        <v>0</v>
      </c>
      <c r="H2360" s="76">
        <f>APENs_summary!P2255</f>
        <v>0</v>
      </c>
      <c r="I2360" s="76">
        <f>APENs_summary!Q2255</f>
        <v>0</v>
      </c>
      <c r="J2360" s="76">
        <f>APENs_summary!R2255</f>
        <v>0</v>
      </c>
    </row>
    <row r="2361" spans="1:10" x14ac:dyDescent="0.2">
      <c r="A2361" s="13" t="s">
        <v>147</v>
      </c>
      <c r="B2361" s="272" t="s">
        <v>493</v>
      </c>
      <c r="C2361" s="272" t="str">
        <f>APENs_summary!C2256</f>
        <v>08045</v>
      </c>
      <c r="D2361" s="272" t="str">
        <f>APENs_summary!J2256</f>
        <v>40400311</v>
      </c>
      <c r="E2361" s="272" t="str">
        <f>APENs_summary!K2256</f>
        <v>Condensate Tanks</v>
      </c>
      <c r="F2361" s="76">
        <f>APENs_summary!N2256</f>
        <v>0</v>
      </c>
      <c r="G2361" s="76">
        <f>APENs_summary!O2256</f>
        <v>3.820373910648466</v>
      </c>
      <c r="H2361" s="76">
        <f>APENs_summary!P2256</f>
        <v>0</v>
      </c>
      <c r="I2361" s="76">
        <f>APENs_summary!Q2256</f>
        <v>0</v>
      </c>
      <c r="J2361" s="76">
        <f>APENs_summary!R2256</f>
        <v>0</v>
      </c>
    </row>
    <row r="2362" spans="1:10" x14ac:dyDescent="0.2">
      <c r="A2362" s="13" t="s">
        <v>147</v>
      </c>
      <c r="B2362" s="272" t="s">
        <v>493</v>
      </c>
      <c r="C2362" s="272" t="str">
        <f>APENs_summary!C2257</f>
        <v>08045</v>
      </c>
      <c r="D2362" s="272" t="str">
        <f>APENs_summary!J2257</f>
        <v>40400311</v>
      </c>
      <c r="E2362" s="272" t="str">
        <f>APENs_summary!K2257</f>
        <v>Condensate Tanks</v>
      </c>
      <c r="F2362" s="76">
        <f>APENs_summary!N2257</f>
        <v>0</v>
      </c>
      <c r="G2362" s="76">
        <f>APENs_summary!O2257</f>
        <v>5.3198289300137676</v>
      </c>
      <c r="H2362" s="76">
        <f>APENs_summary!P2257</f>
        <v>0</v>
      </c>
      <c r="I2362" s="76">
        <f>APENs_summary!Q2257</f>
        <v>0</v>
      </c>
      <c r="J2362" s="76">
        <f>APENs_summary!R2257</f>
        <v>0</v>
      </c>
    </row>
    <row r="2363" spans="1:10" x14ac:dyDescent="0.2">
      <c r="A2363" s="13" t="s">
        <v>147</v>
      </c>
      <c r="B2363" s="272" t="s">
        <v>493</v>
      </c>
      <c r="C2363" s="272" t="str">
        <f>APENs_summary!C2258</f>
        <v>08045</v>
      </c>
      <c r="D2363" s="272" t="str">
        <f>APENs_summary!J2258</f>
        <v>40400311</v>
      </c>
      <c r="E2363" s="272" t="str">
        <f>APENs_summary!K2258</f>
        <v>Condensate Tanks</v>
      </c>
      <c r="F2363" s="76">
        <f>APENs_summary!N2258</f>
        <v>0</v>
      </c>
      <c r="G2363" s="76">
        <f>APENs_summary!O2258</f>
        <v>3.8982919086329044</v>
      </c>
      <c r="H2363" s="76">
        <f>APENs_summary!P2258</f>
        <v>0</v>
      </c>
      <c r="I2363" s="76">
        <f>APENs_summary!Q2258</f>
        <v>0</v>
      </c>
      <c r="J2363" s="76">
        <f>APENs_summary!R2258</f>
        <v>0</v>
      </c>
    </row>
    <row r="2364" spans="1:10" x14ac:dyDescent="0.2">
      <c r="A2364" s="13" t="s">
        <v>147</v>
      </c>
      <c r="B2364" s="272" t="s">
        <v>493</v>
      </c>
      <c r="C2364" s="272" t="str">
        <f>APENs_summary!C2259</f>
        <v>08045</v>
      </c>
      <c r="D2364" s="272" t="str">
        <f>APENs_summary!J2259</f>
        <v>40400311</v>
      </c>
      <c r="E2364" s="272" t="str">
        <f>APENs_summary!K2259</f>
        <v>Condensate Tanks</v>
      </c>
      <c r="F2364" s="76">
        <f>APENs_summary!N2259</f>
        <v>0</v>
      </c>
      <c r="G2364" s="76">
        <f>APENs_summary!O2259</f>
        <v>3.231262998600346</v>
      </c>
      <c r="H2364" s="76">
        <f>APENs_summary!P2259</f>
        <v>0</v>
      </c>
      <c r="I2364" s="76">
        <f>APENs_summary!Q2259</f>
        <v>0</v>
      </c>
      <c r="J2364" s="76">
        <f>APENs_summary!R2259</f>
        <v>0</v>
      </c>
    </row>
    <row r="2365" spans="1:10" x14ac:dyDescent="0.2">
      <c r="A2365" s="13" t="s">
        <v>147</v>
      </c>
      <c r="B2365" s="272" t="s">
        <v>493</v>
      </c>
      <c r="C2365" s="272" t="str">
        <f>APENs_summary!C2260</f>
        <v>08045</v>
      </c>
      <c r="D2365" s="272" t="str">
        <f>APENs_summary!J2260</f>
        <v>40400311</v>
      </c>
      <c r="E2365" s="272" t="str">
        <f>APENs_summary!K2260</f>
        <v>Condensate Tanks</v>
      </c>
      <c r="F2365" s="76">
        <f>APENs_summary!N2260</f>
        <v>0</v>
      </c>
      <c r="G2365" s="76">
        <f>APENs_summary!O2260</f>
        <v>2.4822223373342758</v>
      </c>
      <c r="H2365" s="76">
        <f>APENs_summary!P2260</f>
        <v>0</v>
      </c>
      <c r="I2365" s="76">
        <f>APENs_summary!Q2260</f>
        <v>0</v>
      </c>
      <c r="J2365" s="76">
        <f>APENs_summary!R2260</f>
        <v>0</v>
      </c>
    </row>
    <row r="2366" spans="1:10" x14ac:dyDescent="0.2">
      <c r="A2366" s="13" t="s">
        <v>147</v>
      </c>
      <c r="B2366" s="272" t="s">
        <v>493</v>
      </c>
      <c r="C2366" s="272" t="str">
        <f>APENs_summary!C2261</f>
        <v>08045</v>
      </c>
      <c r="D2366" s="272" t="str">
        <f>APENs_summary!J2261</f>
        <v>40400311</v>
      </c>
      <c r="E2366" s="272" t="str">
        <f>APENs_summary!K2261</f>
        <v>Condensate Tanks</v>
      </c>
      <c r="F2366" s="76">
        <f>APENs_summary!N2261</f>
        <v>0</v>
      </c>
      <c r="G2366" s="76">
        <f>APENs_summary!O2261</f>
        <v>2.1159031818245921</v>
      </c>
      <c r="H2366" s="76">
        <f>APENs_summary!P2261</f>
        <v>0</v>
      </c>
      <c r="I2366" s="76">
        <f>APENs_summary!Q2261</f>
        <v>0</v>
      </c>
      <c r="J2366" s="76">
        <f>APENs_summary!R2261</f>
        <v>0</v>
      </c>
    </row>
    <row r="2367" spans="1:10" x14ac:dyDescent="0.2">
      <c r="A2367" s="13" t="s">
        <v>147</v>
      </c>
      <c r="B2367" s="272" t="s">
        <v>493</v>
      </c>
      <c r="C2367" s="272" t="str">
        <f>APENs_summary!C2262</f>
        <v>08045</v>
      </c>
      <c r="D2367" s="272" t="str">
        <f>APENs_summary!J2262</f>
        <v>40400311</v>
      </c>
      <c r="E2367" s="272" t="str">
        <f>APENs_summary!K2262</f>
        <v>Condensate Tanks</v>
      </c>
      <c r="F2367" s="76">
        <f>APENs_summary!N2262</f>
        <v>0</v>
      </c>
      <c r="G2367" s="76">
        <f>APENs_summary!O2262</f>
        <v>2.0284239805088466</v>
      </c>
      <c r="H2367" s="76">
        <f>APENs_summary!P2262</f>
        <v>0</v>
      </c>
      <c r="I2367" s="76">
        <f>APENs_summary!Q2262</f>
        <v>0</v>
      </c>
      <c r="J2367" s="76">
        <f>APENs_summary!R2262</f>
        <v>0</v>
      </c>
    </row>
    <row r="2368" spans="1:10" x14ac:dyDescent="0.2">
      <c r="A2368" s="13" t="s">
        <v>147</v>
      </c>
      <c r="B2368" s="272" t="s">
        <v>493</v>
      </c>
      <c r="C2368" s="272" t="str">
        <f>APENs_summary!C2263</f>
        <v>08045</v>
      </c>
      <c r="D2368" s="272" t="str">
        <f>APENs_summary!J2263</f>
        <v>40400311</v>
      </c>
      <c r="E2368" s="272" t="str">
        <f>APENs_summary!K2263</f>
        <v>Condensate Tanks</v>
      </c>
      <c r="F2368" s="76">
        <f>APENs_summary!N2263</f>
        <v>0</v>
      </c>
      <c r="G2368" s="76">
        <f>APENs_summary!O2263</f>
        <v>1.869867928124058</v>
      </c>
      <c r="H2368" s="76">
        <f>APENs_summary!P2263</f>
        <v>0</v>
      </c>
      <c r="I2368" s="76">
        <f>APENs_summary!Q2263</f>
        <v>0</v>
      </c>
      <c r="J2368" s="76">
        <f>APENs_summary!R2263</f>
        <v>0</v>
      </c>
    </row>
    <row r="2369" spans="1:10" x14ac:dyDescent="0.2">
      <c r="A2369" s="13" t="s">
        <v>147</v>
      </c>
      <c r="B2369" s="272" t="s">
        <v>493</v>
      </c>
      <c r="C2369" s="272" t="str">
        <f>APENs_summary!C2264</f>
        <v>08045</v>
      </c>
      <c r="D2369" s="272" t="str">
        <f>APENs_summary!J2264</f>
        <v>40400311</v>
      </c>
      <c r="E2369" s="272" t="str">
        <f>APENs_summary!K2264</f>
        <v>Condensate Tanks</v>
      </c>
      <c r="F2369" s="76">
        <f>APENs_summary!N2264</f>
        <v>0</v>
      </c>
      <c r="G2369" s="76">
        <f>APENs_summary!O2264</f>
        <v>1.7003769755748013</v>
      </c>
      <c r="H2369" s="76">
        <f>APENs_summary!P2264</f>
        <v>0</v>
      </c>
      <c r="I2369" s="76">
        <f>APENs_summary!Q2264</f>
        <v>0</v>
      </c>
      <c r="J2369" s="76">
        <f>APENs_summary!R2264</f>
        <v>0</v>
      </c>
    </row>
    <row r="2370" spans="1:10" x14ac:dyDescent="0.2">
      <c r="A2370" s="13" t="s">
        <v>147</v>
      </c>
      <c r="B2370" s="272" t="s">
        <v>493</v>
      </c>
      <c r="C2370" s="272" t="str">
        <f>APENs_summary!C2265</f>
        <v>08045</v>
      </c>
      <c r="D2370" s="272" t="str">
        <f>APENs_summary!J2265</f>
        <v>40400311</v>
      </c>
      <c r="E2370" s="272" t="str">
        <f>APENs_summary!K2265</f>
        <v>Condensate Tanks</v>
      </c>
      <c r="F2370" s="76">
        <f>APENs_summary!N2265</f>
        <v>0</v>
      </c>
      <c r="G2370" s="76">
        <f>APENs_summary!O2265</f>
        <v>3.2148606483536435</v>
      </c>
      <c r="H2370" s="76">
        <f>APENs_summary!P2265</f>
        <v>0</v>
      </c>
      <c r="I2370" s="76">
        <f>APENs_summary!Q2265</f>
        <v>0</v>
      </c>
      <c r="J2370" s="76">
        <f>APENs_summary!R2265</f>
        <v>0</v>
      </c>
    </row>
    <row r="2371" spans="1:10" x14ac:dyDescent="0.2">
      <c r="A2371" s="13" t="s">
        <v>147</v>
      </c>
      <c r="B2371" s="272" t="s">
        <v>493</v>
      </c>
      <c r="C2371" s="272" t="str">
        <f>APENs_summary!C2266</f>
        <v>08045</v>
      </c>
      <c r="D2371" s="272" t="str">
        <f>APENs_summary!J2266</f>
        <v>40400311</v>
      </c>
      <c r="E2371" s="272" t="str">
        <f>APENs_summary!K2266</f>
        <v>Condensate Tanks</v>
      </c>
      <c r="F2371" s="76">
        <f>APENs_summary!N2266</f>
        <v>0</v>
      </c>
      <c r="G2371" s="76">
        <f>APENs_summary!O2266</f>
        <v>5.4619826321518534</v>
      </c>
      <c r="H2371" s="76">
        <f>APENs_summary!P2266</f>
        <v>0</v>
      </c>
      <c r="I2371" s="76">
        <f>APENs_summary!Q2266</f>
        <v>0</v>
      </c>
      <c r="J2371" s="76">
        <f>APENs_summary!R2266</f>
        <v>0</v>
      </c>
    </row>
    <row r="2372" spans="1:10" x14ac:dyDescent="0.2">
      <c r="A2372" s="13" t="s">
        <v>147</v>
      </c>
      <c r="B2372" s="272" t="s">
        <v>493</v>
      </c>
      <c r="C2372" s="272" t="str">
        <f>APENs_summary!C2267</f>
        <v>08045</v>
      </c>
      <c r="D2372" s="272" t="str">
        <f>APENs_summary!J2267</f>
        <v>40400311</v>
      </c>
      <c r="E2372" s="272" t="str">
        <f>APENs_summary!K2267</f>
        <v>Condensate Tanks</v>
      </c>
      <c r="F2372" s="76">
        <f>APENs_summary!N2267</f>
        <v>0</v>
      </c>
      <c r="G2372" s="76">
        <f>APENs_summary!O2267</f>
        <v>8.5824364782199307</v>
      </c>
      <c r="H2372" s="76">
        <f>APENs_summary!P2267</f>
        <v>0</v>
      </c>
      <c r="I2372" s="76">
        <f>APENs_summary!Q2267</f>
        <v>0</v>
      </c>
      <c r="J2372" s="76">
        <f>APENs_summary!R2267</f>
        <v>0</v>
      </c>
    </row>
    <row r="2373" spans="1:10" x14ac:dyDescent="0.2">
      <c r="A2373" s="13" t="s">
        <v>147</v>
      </c>
      <c r="B2373" s="272" t="s">
        <v>493</v>
      </c>
      <c r="C2373" s="272" t="str">
        <f>APENs_summary!C2268</f>
        <v>08045</v>
      </c>
      <c r="D2373" s="272" t="str">
        <f>APENs_summary!J2268</f>
        <v>40400311</v>
      </c>
      <c r="E2373" s="272" t="str">
        <f>APENs_summary!K2268</f>
        <v>Condensate Tanks</v>
      </c>
      <c r="F2373" s="76">
        <f>APENs_summary!N2268</f>
        <v>0</v>
      </c>
      <c r="G2373" s="76">
        <f>APENs_summary!O2268</f>
        <v>5.2815567794381284</v>
      </c>
      <c r="H2373" s="76">
        <f>APENs_summary!P2268</f>
        <v>0</v>
      </c>
      <c r="I2373" s="76">
        <f>APENs_summary!Q2268</f>
        <v>0</v>
      </c>
      <c r="J2373" s="76">
        <f>APENs_summary!R2268</f>
        <v>0</v>
      </c>
    </row>
    <row r="2374" spans="1:10" x14ac:dyDescent="0.2">
      <c r="A2374" s="13" t="s">
        <v>147</v>
      </c>
      <c r="B2374" s="272" t="s">
        <v>493</v>
      </c>
      <c r="C2374" s="272" t="str">
        <f>APENs_summary!C2269</f>
        <v>08045</v>
      </c>
      <c r="D2374" s="272" t="str">
        <f>APENs_summary!J2269</f>
        <v>40400311</v>
      </c>
      <c r="E2374" s="272" t="str">
        <f>APENs_summary!K2269</f>
        <v>Condensate Tanks</v>
      </c>
      <c r="F2374" s="76">
        <f>APENs_summary!N2269</f>
        <v>0</v>
      </c>
      <c r="G2374" s="76">
        <f>APENs_summary!O2269</f>
        <v>19.723826171659471</v>
      </c>
      <c r="H2374" s="76">
        <f>APENs_summary!P2269</f>
        <v>0</v>
      </c>
      <c r="I2374" s="76">
        <f>APENs_summary!Q2269</f>
        <v>0</v>
      </c>
      <c r="J2374" s="76">
        <f>APENs_summary!R2269</f>
        <v>0</v>
      </c>
    </row>
    <row r="2375" spans="1:10" x14ac:dyDescent="0.2">
      <c r="A2375" s="13" t="s">
        <v>147</v>
      </c>
      <c r="B2375" s="272" t="s">
        <v>493</v>
      </c>
      <c r="C2375" s="272" t="str">
        <f>APENs_summary!C2270</f>
        <v>08045</v>
      </c>
      <c r="D2375" s="272" t="str">
        <f>APENs_summary!J2270</f>
        <v>40400311</v>
      </c>
      <c r="E2375" s="272" t="str">
        <f>APENs_summary!K2270</f>
        <v>Condensate Tanks</v>
      </c>
      <c r="F2375" s="76">
        <f>APENs_summary!N2270</f>
        <v>0</v>
      </c>
      <c r="G2375" s="76">
        <f>APENs_summary!O2270</f>
        <v>12.080330956696216</v>
      </c>
      <c r="H2375" s="76">
        <f>APENs_summary!P2270</f>
        <v>0</v>
      </c>
      <c r="I2375" s="76">
        <f>APENs_summary!Q2270</f>
        <v>0</v>
      </c>
      <c r="J2375" s="76">
        <f>APENs_summary!R2270</f>
        <v>0</v>
      </c>
    </row>
    <row r="2376" spans="1:10" x14ac:dyDescent="0.2">
      <c r="A2376" s="13" t="s">
        <v>147</v>
      </c>
      <c r="B2376" s="272" t="s">
        <v>493</v>
      </c>
      <c r="C2376" s="272" t="str">
        <f>APENs_summary!C2271</f>
        <v>08045</v>
      </c>
      <c r="D2376" s="272" t="str">
        <f>APENs_summary!J2271</f>
        <v>40400311</v>
      </c>
      <c r="E2376" s="272" t="str">
        <f>APENs_summary!K2271</f>
        <v>Condensate Tanks</v>
      </c>
      <c r="F2376" s="76">
        <f>APENs_summary!N2271</f>
        <v>0</v>
      </c>
      <c r="G2376" s="76">
        <f>APENs_summary!O2271</f>
        <v>11.992851755380471</v>
      </c>
      <c r="H2376" s="76">
        <f>APENs_summary!P2271</f>
        <v>0</v>
      </c>
      <c r="I2376" s="76">
        <f>APENs_summary!Q2271</f>
        <v>0</v>
      </c>
      <c r="J2376" s="76">
        <f>APENs_summary!R2271</f>
        <v>0</v>
      </c>
    </row>
    <row r="2377" spans="1:10" x14ac:dyDescent="0.2">
      <c r="A2377" s="13" t="s">
        <v>147</v>
      </c>
      <c r="B2377" s="272" t="s">
        <v>493</v>
      </c>
      <c r="C2377" s="272" t="str">
        <f>APENs_summary!C2272</f>
        <v>08045</v>
      </c>
      <c r="D2377" s="272" t="str">
        <f>APENs_summary!J2272</f>
        <v>40400311</v>
      </c>
      <c r="E2377" s="272" t="str">
        <f>APENs_summary!K2272</f>
        <v>Condensate Tanks</v>
      </c>
      <c r="F2377" s="76">
        <f>APENs_summary!N2272</f>
        <v>0</v>
      </c>
      <c r="G2377" s="76">
        <f>APENs_summary!O2272</f>
        <v>11.755252777156825</v>
      </c>
      <c r="H2377" s="76">
        <f>APENs_summary!P2272</f>
        <v>0</v>
      </c>
      <c r="I2377" s="76">
        <f>APENs_summary!Q2272</f>
        <v>0</v>
      </c>
      <c r="J2377" s="76">
        <f>APENs_summary!R2272</f>
        <v>0</v>
      </c>
    </row>
    <row r="2378" spans="1:10" x14ac:dyDescent="0.2">
      <c r="A2378" s="13" t="s">
        <v>147</v>
      </c>
      <c r="B2378" s="272" t="s">
        <v>493</v>
      </c>
      <c r="C2378" s="272" t="str">
        <f>APENs_summary!C2273</f>
        <v>08045</v>
      </c>
      <c r="D2378" s="272" t="str">
        <f>APENs_summary!J2273</f>
        <v>40400311</v>
      </c>
      <c r="E2378" s="272" t="str">
        <f>APENs_summary!K2273</f>
        <v>Condensate Tanks</v>
      </c>
      <c r="F2378" s="76">
        <f>APENs_summary!N2273</f>
        <v>0</v>
      </c>
      <c r="G2378" s="76">
        <f>APENs_summary!O2273</f>
        <v>15.841936613273269</v>
      </c>
      <c r="H2378" s="76">
        <f>APENs_summary!P2273</f>
        <v>0</v>
      </c>
      <c r="I2378" s="76">
        <f>APENs_summary!Q2273</f>
        <v>0</v>
      </c>
      <c r="J2378" s="76">
        <f>APENs_summary!R2273</f>
        <v>0</v>
      </c>
    </row>
    <row r="2379" spans="1:10" x14ac:dyDescent="0.2">
      <c r="A2379" s="13" t="s">
        <v>147</v>
      </c>
      <c r="B2379" s="272" t="s">
        <v>493</v>
      </c>
      <c r="C2379" s="272" t="str">
        <f>APENs_summary!C2274</f>
        <v>08045</v>
      </c>
      <c r="D2379" s="272" t="str">
        <f>APENs_summary!J2274</f>
        <v>40400311</v>
      </c>
      <c r="E2379" s="272" t="str">
        <f>APENs_summary!K2274</f>
        <v>Condensate Tanks</v>
      </c>
      <c r="F2379" s="76">
        <f>APENs_summary!N2274</f>
        <v>0</v>
      </c>
      <c r="G2379" s="76">
        <f>APENs_summary!O2274</f>
        <v>11.730414151433234</v>
      </c>
      <c r="H2379" s="76">
        <f>APENs_summary!P2274</f>
        <v>0</v>
      </c>
      <c r="I2379" s="76">
        <f>APENs_summary!Q2274</f>
        <v>0</v>
      </c>
      <c r="J2379" s="76">
        <f>APENs_summary!R2274</f>
        <v>0</v>
      </c>
    </row>
    <row r="2380" spans="1:10" x14ac:dyDescent="0.2">
      <c r="A2380" s="13" t="s">
        <v>147</v>
      </c>
      <c r="B2380" s="272" t="s">
        <v>493</v>
      </c>
      <c r="C2380" s="272" t="str">
        <f>APENs_summary!C2275</f>
        <v>08045</v>
      </c>
      <c r="D2380" s="272" t="str">
        <f>APENs_summary!J2275</f>
        <v>40400311</v>
      </c>
      <c r="E2380" s="272" t="str">
        <f>APENs_summary!K2275</f>
        <v>Condensate Tanks</v>
      </c>
      <c r="F2380" s="76">
        <f>APENs_summary!N2275</f>
        <v>0</v>
      </c>
      <c r="G2380" s="76">
        <f>APENs_summary!O2275</f>
        <v>11.128994642387486</v>
      </c>
      <c r="H2380" s="76">
        <f>APENs_summary!P2275</f>
        <v>0</v>
      </c>
      <c r="I2380" s="76">
        <f>APENs_summary!Q2275</f>
        <v>0</v>
      </c>
      <c r="J2380" s="76">
        <f>APENs_summary!R2275</f>
        <v>0</v>
      </c>
    </row>
    <row r="2381" spans="1:10" x14ac:dyDescent="0.2">
      <c r="A2381" s="13" t="s">
        <v>147</v>
      </c>
      <c r="B2381" s="272" t="s">
        <v>493</v>
      </c>
      <c r="C2381" s="272" t="str">
        <f>APENs_summary!C2276</f>
        <v>08045</v>
      </c>
      <c r="D2381" s="272" t="str">
        <f>APENs_summary!J2276</f>
        <v>40400311</v>
      </c>
      <c r="E2381" s="272" t="str">
        <f>APENs_summary!K2276</f>
        <v>Condensate Tanks</v>
      </c>
      <c r="F2381" s="76">
        <f>APENs_summary!N2276</f>
        <v>0</v>
      </c>
      <c r="G2381" s="76">
        <f>APENs_summary!O2276</f>
        <v>10.882959388686952</v>
      </c>
      <c r="H2381" s="76">
        <f>APENs_summary!P2276</f>
        <v>0</v>
      </c>
      <c r="I2381" s="76">
        <f>APENs_summary!Q2276</f>
        <v>0</v>
      </c>
      <c r="J2381" s="76">
        <f>APENs_summary!R2276</f>
        <v>0</v>
      </c>
    </row>
    <row r="2382" spans="1:10" x14ac:dyDescent="0.2">
      <c r="A2382" s="13" t="s">
        <v>147</v>
      </c>
      <c r="B2382" s="272" t="s">
        <v>493</v>
      </c>
      <c r="C2382" s="272" t="str">
        <f>APENs_summary!C2277</f>
        <v>08045</v>
      </c>
      <c r="D2382" s="272" t="str">
        <f>APENs_summary!J2277</f>
        <v>40400311</v>
      </c>
      <c r="E2382" s="272" t="str">
        <f>APENs_summary!K2277</f>
        <v>Condensate Tanks</v>
      </c>
      <c r="F2382" s="76">
        <f>APENs_summary!N2277</f>
        <v>0</v>
      </c>
      <c r="G2382" s="76">
        <f>APENs_summary!O2277</f>
        <v>9.5324992183751309</v>
      </c>
      <c r="H2382" s="76">
        <f>APENs_summary!P2277</f>
        <v>0</v>
      </c>
      <c r="I2382" s="76">
        <f>APENs_summary!Q2277</f>
        <v>0</v>
      </c>
      <c r="J2382" s="76">
        <f>APENs_summary!R2277</f>
        <v>0</v>
      </c>
    </row>
    <row r="2383" spans="1:10" x14ac:dyDescent="0.2">
      <c r="A2383" s="13" t="s">
        <v>147</v>
      </c>
      <c r="B2383" s="272" t="s">
        <v>493</v>
      </c>
      <c r="C2383" s="272" t="str">
        <f>APENs_summary!C2278</f>
        <v>08045</v>
      </c>
      <c r="D2383" s="272" t="str">
        <f>APENs_summary!J2278</f>
        <v>40400311</v>
      </c>
      <c r="E2383" s="272" t="str">
        <f>APENs_summary!K2278</f>
        <v>Condensate Tanks</v>
      </c>
      <c r="F2383" s="76">
        <f>APENs_summary!N2278</f>
        <v>0</v>
      </c>
      <c r="G2383" s="76">
        <f>APENs_summary!O2278</f>
        <v>9.4832921676350246</v>
      </c>
      <c r="H2383" s="76">
        <f>APENs_summary!P2278</f>
        <v>0</v>
      </c>
      <c r="I2383" s="76">
        <f>APENs_summary!Q2278</f>
        <v>0</v>
      </c>
      <c r="J2383" s="76">
        <f>APENs_summary!R2278</f>
        <v>0</v>
      </c>
    </row>
    <row r="2384" spans="1:10" x14ac:dyDescent="0.2">
      <c r="A2384" s="13" t="s">
        <v>147</v>
      </c>
      <c r="B2384" s="272" t="s">
        <v>493</v>
      </c>
      <c r="C2384" s="272" t="str">
        <f>APENs_summary!C2279</f>
        <v>08045</v>
      </c>
      <c r="D2384" s="272" t="str">
        <f>APENs_summary!J2279</f>
        <v>40400311</v>
      </c>
      <c r="E2384" s="272" t="str">
        <f>APENs_summary!K2279</f>
        <v>Condensate Tanks</v>
      </c>
      <c r="F2384" s="76">
        <f>APENs_summary!N2279</f>
        <v>0</v>
      </c>
      <c r="G2384" s="76">
        <f>APENs_summary!O2279</f>
        <v>8.9857542101517218</v>
      </c>
      <c r="H2384" s="76">
        <f>APENs_summary!P2279</f>
        <v>0</v>
      </c>
      <c r="I2384" s="76">
        <f>APENs_summary!Q2279</f>
        <v>0</v>
      </c>
      <c r="J2384" s="76">
        <f>APENs_summary!R2279</f>
        <v>0</v>
      </c>
    </row>
    <row r="2385" spans="1:10" x14ac:dyDescent="0.2">
      <c r="A2385" s="13" t="s">
        <v>147</v>
      </c>
      <c r="B2385" s="272" t="s">
        <v>493</v>
      </c>
      <c r="C2385" s="272" t="str">
        <f>APENs_summary!C2280</f>
        <v>08045</v>
      </c>
      <c r="D2385" s="272" t="str">
        <f>APENs_summary!J2280</f>
        <v>40400311</v>
      </c>
      <c r="E2385" s="272" t="str">
        <f>APENs_summary!K2280</f>
        <v>Condensate Tanks</v>
      </c>
      <c r="F2385" s="76">
        <f>APENs_summary!N2280</f>
        <v>0</v>
      </c>
      <c r="G2385" s="76">
        <f>APENs_summary!O2280</f>
        <v>8.9720855849461376</v>
      </c>
      <c r="H2385" s="76">
        <f>APENs_summary!P2280</f>
        <v>0</v>
      </c>
      <c r="I2385" s="76">
        <f>APENs_summary!Q2280</f>
        <v>0</v>
      </c>
      <c r="J2385" s="76">
        <f>APENs_summary!R2280</f>
        <v>0</v>
      </c>
    </row>
    <row r="2386" spans="1:10" x14ac:dyDescent="0.2">
      <c r="A2386" s="13" t="s">
        <v>147</v>
      </c>
      <c r="B2386" s="272" t="s">
        <v>493</v>
      </c>
      <c r="C2386" s="272" t="str">
        <f>APENs_summary!C2281</f>
        <v>08045</v>
      </c>
      <c r="D2386" s="272" t="str">
        <f>APENs_summary!J2281</f>
        <v>40400311</v>
      </c>
      <c r="E2386" s="272" t="str">
        <f>APENs_summary!K2281</f>
        <v>Condensate Tanks</v>
      </c>
      <c r="F2386" s="76">
        <f>APENs_summary!N2281</f>
        <v>0</v>
      </c>
      <c r="G2386" s="76">
        <f>APENs_summary!O2281</f>
        <v>8.6549734801765617</v>
      </c>
      <c r="H2386" s="76">
        <f>APENs_summary!P2281</f>
        <v>0</v>
      </c>
      <c r="I2386" s="76">
        <f>APENs_summary!Q2281</f>
        <v>0</v>
      </c>
      <c r="J2386" s="76">
        <f>APENs_summary!R2281</f>
        <v>0</v>
      </c>
    </row>
    <row r="2387" spans="1:10" x14ac:dyDescent="0.2">
      <c r="A2387" s="13" t="s">
        <v>147</v>
      </c>
      <c r="B2387" s="272" t="s">
        <v>493</v>
      </c>
      <c r="C2387" s="272" t="str">
        <f>APENs_summary!C2282</f>
        <v>08045</v>
      </c>
      <c r="D2387" s="272" t="str">
        <f>APENs_summary!J2282</f>
        <v>40400311</v>
      </c>
      <c r="E2387" s="272" t="str">
        <f>APENs_summary!K2282</f>
        <v>Condensate Tanks</v>
      </c>
      <c r="F2387" s="76">
        <f>APENs_summary!N2282</f>
        <v>0</v>
      </c>
      <c r="G2387" s="76">
        <f>APENs_summary!O2282</f>
        <v>2.1405067071946453</v>
      </c>
      <c r="H2387" s="76">
        <f>APENs_summary!P2282</f>
        <v>0</v>
      </c>
      <c r="I2387" s="76">
        <f>APENs_summary!Q2282</f>
        <v>0</v>
      </c>
      <c r="J2387" s="76">
        <f>APENs_summary!R2282</f>
        <v>0</v>
      </c>
    </row>
    <row r="2388" spans="1:10" x14ac:dyDescent="0.2">
      <c r="A2388" s="13" t="s">
        <v>147</v>
      </c>
      <c r="B2388" s="272" t="s">
        <v>493</v>
      </c>
      <c r="C2388" s="272" t="str">
        <f>APENs_summary!C2283</f>
        <v>08045</v>
      </c>
      <c r="D2388" s="272" t="str">
        <f>APENs_summary!J2283</f>
        <v>40400311</v>
      </c>
      <c r="E2388" s="272" t="str">
        <f>APENs_summary!K2283</f>
        <v>Condensate Tanks</v>
      </c>
      <c r="F2388" s="76">
        <f>APENs_summary!N2283</f>
        <v>0</v>
      </c>
      <c r="G2388" s="76">
        <f>APENs_summary!O2283</f>
        <v>8.6303699548065076</v>
      </c>
      <c r="H2388" s="76">
        <f>APENs_summary!P2283</f>
        <v>0</v>
      </c>
      <c r="I2388" s="76">
        <f>APENs_summary!Q2283</f>
        <v>0</v>
      </c>
      <c r="J2388" s="76">
        <f>APENs_summary!R2283</f>
        <v>0</v>
      </c>
    </row>
    <row r="2389" spans="1:10" x14ac:dyDescent="0.2">
      <c r="A2389" s="13" t="s">
        <v>147</v>
      </c>
      <c r="B2389" s="272" t="s">
        <v>493</v>
      </c>
      <c r="C2389" s="272" t="str">
        <f>APENs_summary!C2284</f>
        <v>08045</v>
      </c>
      <c r="D2389" s="272" t="str">
        <f>APENs_summary!J2284</f>
        <v>40400311</v>
      </c>
      <c r="E2389" s="272" t="str">
        <f>APENs_summary!K2284</f>
        <v>Condensate Tanks</v>
      </c>
      <c r="F2389" s="76">
        <f>APENs_summary!N2284</f>
        <v>0</v>
      </c>
      <c r="G2389" s="76">
        <f>APENs_summary!O2284</f>
        <v>8.1656366978166108</v>
      </c>
      <c r="H2389" s="76">
        <f>APENs_summary!P2284</f>
        <v>0</v>
      </c>
      <c r="I2389" s="76">
        <f>APENs_summary!Q2284</f>
        <v>0</v>
      </c>
      <c r="J2389" s="76">
        <f>APENs_summary!R2284</f>
        <v>0</v>
      </c>
    </row>
    <row r="2390" spans="1:10" x14ac:dyDescent="0.2">
      <c r="A2390" s="13" t="s">
        <v>147</v>
      </c>
      <c r="B2390" s="272" t="s">
        <v>493</v>
      </c>
      <c r="C2390" s="272" t="str">
        <f>APENs_summary!C2285</f>
        <v>08045</v>
      </c>
      <c r="D2390" s="272" t="str">
        <f>APENs_summary!J2285</f>
        <v>40400311</v>
      </c>
      <c r="E2390" s="272" t="str">
        <f>APENs_summary!K2285</f>
        <v>Condensate Tanks</v>
      </c>
      <c r="F2390" s="76">
        <f>APENs_summary!N2285</f>
        <v>0</v>
      </c>
      <c r="G2390" s="76">
        <f>APENs_summary!O2285</f>
        <v>7.476737987455115</v>
      </c>
      <c r="H2390" s="76">
        <f>APENs_summary!P2285</f>
        <v>0</v>
      </c>
      <c r="I2390" s="76">
        <f>APENs_summary!Q2285</f>
        <v>0</v>
      </c>
      <c r="J2390" s="76">
        <f>APENs_summary!R2285</f>
        <v>0</v>
      </c>
    </row>
    <row r="2391" spans="1:10" x14ac:dyDescent="0.2">
      <c r="A2391" s="13" t="s">
        <v>147</v>
      </c>
      <c r="B2391" s="272" t="s">
        <v>493</v>
      </c>
      <c r="C2391" s="272" t="str">
        <f>APENs_summary!C2286</f>
        <v>08045</v>
      </c>
      <c r="D2391" s="272" t="str">
        <f>APENs_summary!J2286</f>
        <v>40400311</v>
      </c>
      <c r="E2391" s="272" t="str">
        <f>APENs_summary!K2286</f>
        <v>Condensate Tanks</v>
      </c>
      <c r="F2391" s="76">
        <f>APENs_summary!N2286</f>
        <v>0</v>
      </c>
      <c r="G2391" s="76">
        <f>APENs_summary!O2286</f>
        <v>7.4630693622495299</v>
      </c>
      <c r="H2391" s="76">
        <f>APENs_summary!P2286</f>
        <v>0</v>
      </c>
      <c r="I2391" s="76">
        <f>APENs_summary!Q2286</f>
        <v>0</v>
      </c>
      <c r="J2391" s="76">
        <f>APENs_summary!R2286</f>
        <v>0</v>
      </c>
    </row>
    <row r="2392" spans="1:10" x14ac:dyDescent="0.2">
      <c r="A2392" s="13" t="s">
        <v>147</v>
      </c>
      <c r="B2392" s="272" t="s">
        <v>493</v>
      </c>
      <c r="C2392" s="272" t="str">
        <f>APENs_summary!C2287</f>
        <v>08045</v>
      </c>
      <c r="D2392" s="272" t="str">
        <f>APENs_summary!J2287</f>
        <v>40400311</v>
      </c>
      <c r="E2392" s="272" t="str">
        <f>APENs_summary!K2287</f>
        <v>Condensate Tanks</v>
      </c>
      <c r="F2392" s="76">
        <f>APENs_summary!N2287</f>
        <v>0</v>
      </c>
      <c r="G2392" s="76">
        <f>APENs_summary!O2287</f>
        <v>7.2908446846591568</v>
      </c>
      <c r="H2392" s="76">
        <f>APENs_summary!P2287</f>
        <v>0</v>
      </c>
      <c r="I2392" s="76">
        <f>APENs_summary!Q2287</f>
        <v>0</v>
      </c>
      <c r="J2392" s="76">
        <f>APENs_summary!R2287</f>
        <v>0</v>
      </c>
    </row>
    <row r="2393" spans="1:10" x14ac:dyDescent="0.2">
      <c r="A2393" s="13" t="s">
        <v>147</v>
      </c>
      <c r="B2393" s="272" t="s">
        <v>493</v>
      </c>
      <c r="C2393" s="272" t="str">
        <f>APENs_summary!C2288</f>
        <v>08045</v>
      </c>
      <c r="D2393" s="272" t="str">
        <f>APENs_summary!J2288</f>
        <v>40400311</v>
      </c>
      <c r="E2393" s="272" t="str">
        <f>APENs_summary!K2288</f>
        <v>Condensate Tanks</v>
      </c>
      <c r="F2393" s="76">
        <f>APENs_summary!N2288</f>
        <v>0</v>
      </c>
      <c r="G2393" s="76">
        <f>APENs_summary!O2288</f>
        <v>7.1158862820276658</v>
      </c>
      <c r="H2393" s="76">
        <f>APENs_summary!P2288</f>
        <v>0</v>
      </c>
      <c r="I2393" s="76">
        <f>APENs_summary!Q2288</f>
        <v>0</v>
      </c>
      <c r="J2393" s="76">
        <f>APENs_summary!R2288</f>
        <v>0</v>
      </c>
    </row>
    <row r="2394" spans="1:10" x14ac:dyDescent="0.2">
      <c r="A2394" s="13" t="s">
        <v>147</v>
      </c>
      <c r="B2394" s="272" t="s">
        <v>493</v>
      </c>
      <c r="C2394" s="272" t="str">
        <f>APENs_summary!C2289</f>
        <v>08045</v>
      </c>
      <c r="D2394" s="272" t="str">
        <f>APENs_summary!J2289</f>
        <v>40400311</v>
      </c>
      <c r="E2394" s="272" t="str">
        <f>APENs_summary!K2289</f>
        <v>Condensate Tanks</v>
      </c>
      <c r="F2394" s="76">
        <f>APENs_summary!N2289</f>
        <v>0</v>
      </c>
      <c r="G2394" s="76">
        <f>APENs_summary!O2289</f>
        <v>5.6150712344544083</v>
      </c>
      <c r="H2394" s="76">
        <f>APENs_summary!P2289</f>
        <v>0</v>
      </c>
      <c r="I2394" s="76">
        <f>APENs_summary!Q2289</f>
        <v>0</v>
      </c>
      <c r="J2394" s="76">
        <f>APENs_summary!R2289</f>
        <v>0</v>
      </c>
    </row>
    <row r="2395" spans="1:10" x14ac:dyDescent="0.2">
      <c r="A2395" s="13" t="s">
        <v>147</v>
      </c>
      <c r="B2395" s="272" t="s">
        <v>493</v>
      </c>
      <c r="C2395" s="272" t="str">
        <f>APENs_summary!C2290</f>
        <v>08045</v>
      </c>
      <c r="D2395" s="272" t="str">
        <f>APENs_summary!J2290</f>
        <v>40400311</v>
      </c>
      <c r="E2395" s="272" t="str">
        <f>APENs_summary!K2290</f>
        <v>Condensate Tanks</v>
      </c>
      <c r="F2395" s="76">
        <f>APENs_summary!N2290</f>
        <v>0</v>
      </c>
      <c r="G2395" s="76">
        <f>APENs_summary!O2290</f>
        <v>6.5746087238864908</v>
      </c>
      <c r="H2395" s="76">
        <f>APENs_summary!P2290</f>
        <v>0</v>
      </c>
      <c r="I2395" s="76">
        <f>APENs_summary!Q2290</f>
        <v>0</v>
      </c>
      <c r="J2395" s="76">
        <f>APENs_summary!R2290</f>
        <v>0</v>
      </c>
    </row>
    <row r="2396" spans="1:10" x14ac:dyDescent="0.2">
      <c r="A2396" s="13" t="s">
        <v>147</v>
      </c>
      <c r="B2396" s="272" t="s">
        <v>493</v>
      </c>
      <c r="C2396" s="272" t="str">
        <f>APENs_summary!C2291</f>
        <v>08045</v>
      </c>
      <c r="D2396" s="272" t="str">
        <f>APENs_summary!J2291</f>
        <v>40400311</v>
      </c>
      <c r="E2396" s="272" t="str">
        <f>APENs_summary!K2291</f>
        <v>Condensate Tanks</v>
      </c>
      <c r="F2396" s="76">
        <f>APENs_summary!N2291</f>
        <v>0</v>
      </c>
      <c r="G2396" s="76">
        <f>APENs_summary!O2291</f>
        <v>6.3203722950626053</v>
      </c>
      <c r="H2396" s="76">
        <f>APENs_summary!P2291</f>
        <v>0</v>
      </c>
      <c r="I2396" s="76">
        <f>APENs_summary!Q2291</f>
        <v>0</v>
      </c>
      <c r="J2396" s="76">
        <f>APENs_summary!R2291</f>
        <v>0</v>
      </c>
    </row>
    <row r="2397" spans="1:10" x14ac:dyDescent="0.2">
      <c r="A2397" s="13" t="s">
        <v>147</v>
      </c>
      <c r="B2397" s="272" t="s">
        <v>493</v>
      </c>
      <c r="C2397" s="272" t="str">
        <f>APENs_summary!C2292</f>
        <v>08045</v>
      </c>
      <c r="D2397" s="272" t="str">
        <f>APENs_summary!J2292</f>
        <v>40400311</v>
      </c>
      <c r="E2397" s="272" t="str">
        <f>APENs_summary!K2292</f>
        <v>Condensate Tanks</v>
      </c>
      <c r="F2397" s="76">
        <f>APENs_summary!N2292</f>
        <v>0</v>
      </c>
      <c r="G2397" s="76">
        <f>APENs_summary!O2292</f>
        <v>6.1508813425133484</v>
      </c>
      <c r="H2397" s="76">
        <f>APENs_summary!P2292</f>
        <v>0</v>
      </c>
      <c r="I2397" s="76">
        <f>APENs_summary!Q2292</f>
        <v>0</v>
      </c>
      <c r="J2397" s="76">
        <f>APENs_summary!R2292</f>
        <v>0</v>
      </c>
    </row>
    <row r="2398" spans="1:10" x14ac:dyDescent="0.2">
      <c r="A2398" s="13" t="s">
        <v>147</v>
      </c>
      <c r="B2398" s="272" t="s">
        <v>493</v>
      </c>
      <c r="C2398" s="272" t="str">
        <f>APENs_summary!C2293</f>
        <v>08045</v>
      </c>
      <c r="D2398" s="272" t="str">
        <f>APENs_summary!J2293</f>
        <v>40400311</v>
      </c>
      <c r="E2398" s="272" t="str">
        <f>APENs_summary!K2293</f>
        <v>Condensate Tanks</v>
      </c>
      <c r="F2398" s="76">
        <f>APENs_summary!N2293</f>
        <v>0</v>
      </c>
      <c r="G2398" s="76">
        <f>APENs_summary!O2293</f>
        <v>5.8583727631138247</v>
      </c>
      <c r="H2398" s="76">
        <f>APENs_summary!P2293</f>
        <v>0</v>
      </c>
      <c r="I2398" s="76">
        <f>APENs_summary!Q2293</f>
        <v>0</v>
      </c>
      <c r="J2398" s="76">
        <f>APENs_summary!R2293</f>
        <v>0</v>
      </c>
    </row>
    <row r="2399" spans="1:10" x14ac:dyDescent="0.2">
      <c r="A2399" s="13" t="s">
        <v>147</v>
      </c>
      <c r="B2399" s="272" t="s">
        <v>493</v>
      </c>
      <c r="C2399" s="272" t="str">
        <f>APENs_summary!C2294</f>
        <v>08045</v>
      </c>
      <c r="D2399" s="272" t="str">
        <f>APENs_summary!J2294</f>
        <v>40400311</v>
      </c>
      <c r="E2399" s="272" t="str">
        <f>APENs_summary!K2294</f>
        <v>Condensate Tanks</v>
      </c>
      <c r="F2399" s="76">
        <f>APENs_summary!N2294</f>
        <v>0</v>
      </c>
      <c r="G2399" s="76">
        <f>APENs_summary!O2294</f>
        <v>5.8583727631138247</v>
      </c>
      <c r="H2399" s="76">
        <f>APENs_summary!P2294</f>
        <v>0</v>
      </c>
      <c r="I2399" s="76">
        <f>APENs_summary!Q2294</f>
        <v>0</v>
      </c>
      <c r="J2399" s="76">
        <f>APENs_summary!R2294</f>
        <v>0</v>
      </c>
    </row>
    <row r="2400" spans="1:10" x14ac:dyDescent="0.2">
      <c r="A2400" s="13" t="s">
        <v>147</v>
      </c>
      <c r="B2400" s="272" t="s">
        <v>493</v>
      </c>
      <c r="C2400" s="272" t="str">
        <f>APENs_summary!C2295</f>
        <v>08045</v>
      </c>
      <c r="D2400" s="272" t="str">
        <f>APENs_summary!J2295</f>
        <v>40400311</v>
      </c>
      <c r="E2400" s="272" t="str">
        <f>APENs_summary!K2295</f>
        <v>Condensate Tanks</v>
      </c>
      <c r="F2400" s="76">
        <f>APENs_summary!N2295</f>
        <v>0</v>
      </c>
      <c r="G2400" s="76">
        <f>APENs_summary!O2295</f>
        <v>5.8365029627848886</v>
      </c>
      <c r="H2400" s="76">
        <f>APENs_summary!P2295</f>
        <v>0</v>
      </c>
      <c r="I2400" s="76">
        <f>APENs_summary!Q2295</f>
        <v>0</v>
      </c>
      <c r="J2400" s="76">
        <f>APENs_summary!R2295</f>
        <v>0</v>
      </c>
    </row>
    <row r="2401" spans="1:10" x14ac:dyDescent="0.2">
      <c r="A2401" s="13" t="s">
        <v>147</v>
      </c>
      <c r="B2401" s="272" t="s">
        <v>493</v>
      </c>
      <c r="C2401" s="272" t="str">
        <f>APENs_summary!C2296</f>
        <v>08045</v>
      </c>
      <c r="D2401" s="272" t="str">
        <f>APENs_summary!J2296</f>
        <v>40400311</v>
      </c>
      <c r="E2401" s="272" t="str">
        <f>APENs_summary!K2296</f>
        <v>Condensate Tanks</v>
      </c>
      <c r="F2401" s="76">
        <f>APENs_summary!N2296</f>
        <v>0</v>
      </c>
      <c r="G2401" s="76">
        <f>APENs_summary!O2296</f>
        <v>5.4592489071107364</v>
      </c>
      <c r="H2401" s="76">
        <f>APENs_summary!P2296</f>
        <v>0</v>
      </c>
      <c r="I2401" s="76">
        <f>APENs_summary!Q2296</f>
        <v>0</v>
      </c>
      <c r="J2401" s="76">
        <f>APENs_summary!R2296</f>
        <v>0</v>
      </c>
    </row>
    <row r="2402" spans="1:10" x14ac:dyDescent="0.2">
      <c r="A2402" s="13" t="s">
        <v>147</v>
      </c>
      <c r="B2402" s="272" t="s">
        <v>493</v>
      </c>
      <c r="C2402" s="272" t="str">
        <f>APENs_summary!C2297</f>
        <v>08045</v>
      </c>
      <c r="D2402" s="272" t="str">
        <f>APENs_summary!J2297</f>
        <v>40400311</v>
      </c>
      <c r="E2402" s="272" t="str">
        <f>APENs_summary!K2297</f>
        <v>Condensate Tanks</v>
      </c>
      <c r="F2402" s="76">
        <f>APENs_summary!N2297</f>
        <v>0</v>
      </c>
      <c r="G2402" s="76">
        <f>APENs_summary!O2297</f>
        <v>5.4127755814117471</v>
      </c>
      <c r="H2402" s="76">
        <f>APENs_summary!P2297</f>
        <v>0</v>
      </c>
      <c r="I2402" s="76">
        <f>APENs_summary!Q2297</f>
        <v>0</v>
      </c>
      <c r="J2402" s="76">
        <f>APENs_summary!R2297</f>
        <v>0</v>
      </c>
    </row>
    <row r="2403" spans="1:10" x14ac:dyDescent="0.2">
      <c r="A2403" s="13" t="s">
        <v>147</v>
      </c>
      <c r="B2403" s="272" t="s">
        <v>493</v>
      </c>
      <c r="C2403" s="272" t="str">
        <f>APENs_summary!C2298</f>
        <v>08045</v>
      </c>
      <c r="D2403" s="272" t="str">
        <f>APENs_summary!J2298</f>
        <v>40400311</v>
      </c>
      <c r="E2403" s="272" t="str">
        <f>APENs_summary!K2298</f>
        <v>Condensate Tanks</v>
      </c>
      <c r="F2403" s="76">
        <f>APENs_summary!N2298</f>
        <v>0</v>
      </c>
      <c r="G2403" s="76">
        <f>APENs_summary!O2298</f>
        <v>5.385438331000576</v>
      </c>
      <c r="H2403" s="76">
        <f>APENs_summary!P2298</f>
        <v>0</v>
      </c>
      <c r="I2403" s="76">
        <f>APENs_summary!Q2298</f>
        <v>0</v>
      </c>
      <c r="J2403" s="76">
        <f>APENs_summary!R2298</f>
        <v>0</v>
      </c>
    </row>
    <row r="2404" spans="1:10" x14ac:dyDescent="0.2">
      <c r="A2404" s="13" t="s">
        <v>147</v>
      </c>
      <c r="B2404" s="272" t="s">
        <v>493</v>
      </c>
      <c r="C2404" s="272" t="str">
        <f>APENs_summary!C2299</f>
        <v>08045</v>
      </c>
      <c r="D2404" s="272" t="str">
        <f>APENs_summary!J2299</f>
        <v>40400311</v>
      </c>
      <c r="E2404" s="272" t="str">
        <f>APENs_summary!K2299</f>
        <v>Condensate Tanks</v>
      </c>
      <c r="F2404" s="76">
        <f>APENs_summary!N2299</f>
        <v>0</v>
      </c>
      <c r="G2404" s="76">
        <f>APENs_summary!O2299</f>
        <v>5.224148553574671</v>
      </c>
      <c r="H2404" s="76">
        <f>APENs_summary!P2299</f>
        <v>0</v>
      </c>
      <c r="I2404" s="76">
        <f>APENs_summary!Q2299</f>
        <v>0</v>
      </c>
      <c r="J2404" s="76">
        <f>APENs_summary!R2299</f>
        <v>0</v>
      </c>
    </row>
    <row r="2405" spans="1:10" x14ac:dyDescent="0.2">
      <c r="A2405" s="13" t="s">
        <v>147</v>
      </c>
      <c r="B2405" s="272" t="s">
        <v>493</v>
      </c>
      <c r="C2405" s="272" t="str">
        <f>APENs_summary!C2300</f>
        <v>08045</v>
      </c>
      <c r="D2405" s="272" t="str">
        <f>APENs_summary!J2300</f>
        <v>40400311</v>
      </c>
      <c r="E2405" s="272" t="str">
        <f>APENs_summary!K2300</f>
        <v>Condensate Tanks</v>
      </c>
      <c r="F2405" s="76">
        <f>APENs_summary!N2300</f>
        <v>0</v>
      </c>
      <c r="G2405" s="76">
        <f>APENs_summary!O2300</f>
        <v>4.8113560723659976</v>
      </c>
      <c r="H2405" s="76">
        <f>APENs_summary!P2300</f>
        <v>0</v>
      </c>
      <c r="I2405" s="76">
        <f>APENs_summary!Q2300</f>
        <v>0</v>
      </c>
      <c r="J2405" s="76">
        <f>APENs_summary!R2300</f>
        <v>0</v>
      </c>
    </row>
    <row r="2406" spans="1:10" x14ac:dyDescent="0.2">
      <c r="A2406" s="13" t="s">
        <v>147</v>
      </c>
      <c r="B2406" s="272" t="s">
        <v>493</v>
      </c>
      <c r="C2406" s="272" t="str">
        <f>APENs_summary!C2301</f>
        <v>08045</v>
      </c>
      <c r="D2406" s="272" t="str">
        <f>APENs_summary!J2301</f>
        <v>40400311</v>
      </c>
      <c r="E2406" s="272" t="str">
        <f>APENs_summary!K2301</f>
        <v>Condensate Tanks</v>
      </c>
      <c r="F2406" s="76">
        <f>APENs_summary!N2301</f>
        <v>0</v>
      </c>
      <c r="G2406" s="76">
        <f>APENs_summary!O2301</f>
        <v>4.7129419708857831</v>
      </c>
      <c r="H2406" s="76">
        <f>APENs_summary!P2301</f>
        <v>0</v>
      </c>
      <c r="I2406" s="76">
        <f>APENs_summary!Q2301</f>
        <v>0</v>
      </c>
      <c r="J2406" s="76">
        <f>APENs_summary!R2301</f>
        <v>0</v>
      </c>
    </row>
    <row r="2407" spans="1:10" x14ac:dyDescent="0.2">
      <c r="A2407" s="13" t="s">
        <v>147</v>
      </c>
      <c r="B2407" s="272" t="s">
        <v>493</v>
      </c>
      <c r="C2407" s="272" t="str">
        <f>APENs_summary!C2302</f>
        <v>08045</v>
      </c>
      <c r="D2407" s="272" t="str">
        <f>APENs_summary!J2302</f>
        <v>40400311</v>
      </c>
      <c r="E2407" s="272" t="str">
        <f>APENs_summary!K2302</f>
        <v>Condensate Tanks</v>
      </c>
      <c r="F2407" s="76">
        <f>APENs_summary!N2302</f>
        <v>0</v>
      </c>
      <c r="G2407" s="76">
        <f>APENs_summary!O2302</f>
        <v>4.710208245844667</v>
      </c>
      <c r="H2407" s="76">
        <f>APENs_summary!P2302</f>
        <v>0</v>
      </c>
      <c r="I2407" s="76">
        <f>APENs_summary!Q2302</f>
        <v>0</v>
      </c>
      <c r="J2407" s="76">
        <f>APENs_summary!R2302</f>
        <v>0</v>
      </c>
    </row>
    <row r="2408" spans="1:10" x14ac:dyDescent="0.2">
      <c r="A2408" s="13" t="s">
        <v>147</v>
      </c>
      <c r="B2408" s="272" t="s">
        <v>493</v>
      </c>
      <c r="C2408" s="272" t="str">
        <f>APENs_summary!C2303</f>
        <v>08045</v>
      </c>
      <c r="D2408" s="272" t="str">
        <f>APENs_summary!J2303</f>
        <v>40400311</v>
      </c>
      <c r="E2408" s="272" t="str">
        <f>APENs_summary!K2303</f>
        <v>Condensate Tanks</v>
      </c>
      <c r="F2408" s="76">
        <f>APENs_summary!N2303</f>
        <v>0</v>
      </c>
      <c r="G2408" s="76">
        <f>APENs_summary!O2303</f>
        <v>4.7074745208035491</v>
      </c>
      <c r="H2408" s="76">
        <f>APENs_summary!P2303</f>
        <v>0</v>
      </c>
      <c r="I2408" s="76">
        <f>APENs_summary!Q2303</f>
        <v>0</v>
      </c>
      <c r="J2408" s="76">
        <f>APENs_summary!R2303</f>
        <v>0</v>
      </c>
    </row>
    <row r="2409" spans="1:10" x14ac:dyDescent="0.2">
      <c r="A2409" s="13" t="s">
        <v>147</v>
      </c>
      <c r="B2409" s="272" t="s">
        <v>493</v>
      </c>
      <c r="C2409" s="272" t="str">
        <f>APENs_summary!C2304</f>
        <v>08045</v>
      </c>
      <c r="D2409" s="272" t="str">
        <f>APENs_summary!J2304</f>
        <v>40400311</v>
      </c>
      <c r="E2409" s="272" t="str">
        <f>APENs_summary!K2304</f>
        <v>Condensate Tanks</v>
      </c>
      <c r="F2409" s="76">
        <f>APENs_summary!N2304</f>
        <v>0</v>
      </c>
      <c r="G2409" s="76">
        <f>APENs_summary!O2304</f>
        <v>4.7074745208035491</v>
      </c>
      <c r="H2409" s="76">
        <f>APENs_summary!P2304</f>
        <v>0</v>
      </c>
      <c r="I2409" s="76">
        <f>APENs_summary!Q2304</f>
        <v>0</v>
      </c>
      <c r="J2409" s="76">
        <f>APENs_summary!R2304</f>
        <v>0</v>
      </c>
    </row>
    <row r="2410" spans="1:10" x14ac:dyDescent="0.2">
      <c r="A2410" s="13" t="s">
        <v>147</v>
      </c>
      <c r="B2410" s="272" t="s">
        <v>493</v>
      </c>
      <c r="C2410" s="272" t="str">
        <f>APENs_summary!C2305</f>
        <v>08045</v>
      </c>
      <c r="D2410" s="272" t="str">
        <f>APENs_summary!J2305</f>
        <v>40400311</v>
      </c>
      <c r="E2410" s="272" t="str">
        <f>APENs_summary!K2305</f>
        <v>Condensate Tanks</v>
      </c>
      <c r="F2410" s="76">
        <f>APENs_summary!N2305</f>
        <v>0</v>
      </c>
      <c r="G2410" s="76">
        <f>APENs_summary!O2305</f>
        <v>4.5817231689121662</v>
      </c>
      <c r="H2410" s="76">
        <f>APENs_summary!P2305</f>
        <v>0</v>
      </c>
      <c r="I2410" s="76">
        <f>APENs_summary!Q2305</f>
        <v>0</v>
      </c>
      <c r="J2410" s="76">
        <f>APENs_summary!R2305</f>
        <v>0</v>
      </c>
    </row>
    <row r="2411" spans="1:10" x14ac:dyDescent="0.2">
      <c r="A2411" s="13" t="s">
        <v>147</v>
      </c>
      <c r="B2411" s="272" t="s">
        <v>493</v>
      </c>
      <c r="C2411" s="272" t="str">
        <f>APENs_summary!C2306</f>
        <v>08045</v>
      </c>
      <c r="D2411" s="272" t="str">
        <f>APENs_summary!J2306</f>
        <v>40400311</v>
      </c>
      <c r="E2411" s="272" t="str">
        <f>APENs_summary!K2306</f>
        <v>Condensate Tanks</v>
      </c>
      <c r="F2411" s="76">
        <f>APENs_summary!N2306</f>
        <v>0</v>
      </c>
      <c r="G2411" s="76">
        <f>APENs_summary!O2306</f>
        <v>0</v>
      </c>
      <c r="H2411" s="76">
        <f>APENs_summary!P2306</f>
        <v>0</v>
      </c>
      <c r="I2411" s="76">
        <f>APENs_summary!Q2306</f>
        <v>0</v>
      </c>
      <c r="J2411" s="76">
        <f>APENs_summary!R2306</f>
        <v>0</v>
      </c>
    </row>
    <row r="2412" spans="1:10" x14ac:dyDescent="0.2">
      <c r="A2412" s="13" t="s">
        <v>147</v>
      </c>
      <c r="B2412" s="272" t="s">
        <v>493</v>
      </c>
      <c r="C2412" s="272" t="str">
        <f>APENs_summary!C2307</f>
        <v>08045</v>
      </c>
      <c r="D2412" s="272" t="str">
        <f>APENs_summary!J2307</f>
        <v>40400311</v>
      </c>
      <c r="E2412" s="272" t="str">
        <f>APENs_summary!K2307</f>
        <v>Condensate Tanks</v>
      </c>
      <c r="F2412" s="76">
        <f>APENs_summary!N2307</f>
        <v>0</v>
      </c>
      <c r="G2412" s="76">
        <f>APENs_summary!O2307</f>
        <v>0</v>
      </c>
      <c r="H2412" s="76">
        <f>APENs_summary!P2307</f>
        <v>0</v>
      </c>
      <c r="I2412" s="76">
        <f>APENs_summary!Q2307</f>
        <v>0</v>
      </c>
      <c r="J2412" s="76">
        <f>APENs_summary!R2307</f>
        <v>0</v>
      </c>
    </row>
    <row r="2413" spans="1:10" x14ac:dyDescent="0.2">
      <c r="A2413" s="13" t="s">
        <v>147</v>
      </c>
      <c r="B2413" s="272" t="s">
        <v>493</v>
      </c>
      <c r="C2413" s="272" t="str">
        <f>APENs_summary!C2308</f>
        <v>08045</v>
      </c>
      <c r="D2413" s="272" t="str">
        <f>APENs_summary!J2308</f>
        <v>40400311</v>
      </c>
      <c r="E2413" s="272" t="str">
        <f>APENs_summary!K2308</f>
        <v>Condensate Tanks</v>
      </c>
      <c r="F2413" s="76">
        <f>APENs_summary!N2308</f>
        <v>0</v>
      </c>
      <c r="G2413" s="76">
        <f>APENs_summary!O2308</f>
        <v>3.4707315030364865</v>
      </c>
      <c r="H2413" s="76">
        <f>APENs_summary!P2308</f>
        <v>0</v>
      </c>
      <c r="I2413" s="76">
        <f>APENs_summary!Q2308</f>
        <v>0</v>
      </c>
      <c r="J2413" s="76">
        <f>APENs_summary!R2308</f>
        <v>0</v>
      </c>
    </row>
    <row r="2414" spans="1:10" x14ac:dyDescent="0.2">
      <c r="A2414" s="13" t="s">
        <v>147</v>
      </c>
      <c r="B2414" s="272" t="s">
        <v>493</v>
      </c>
      <c r="C2414" s="272" t="str">
        <f>APENs_summary!C2309</f>
        <v>08045</v>
      </c>
      <c r="D2414" s="272" t="str">
        <f>APENs_summary!J2309</f>
        <v>40400311</v>
      </c>
      <c r="E2414" s="272" t="str">
        <f>APENs_summary!K2309</f>
        <v>Condensate Tanks</v>
      </c>
      <c r="F2414" s="76">
        <f>APENs_summary!N2309</f>
        <v>0</v>
      </c>
      <c r="G2414" s="76">
        <f>APENs_summary!O2309</f>
        <v>4.2946820395948757</v>
      </c>
      <c r="H2414" s="76">
        <f>APENs_summary!P2309</f>
        <v>0</v>
      </c>
      <c r="I2414" s="76">
        <f>APENs_summary!Q2309</f>
        <v>0</v>
      </c>
      <c r="J2414" s="76">
        <f>APENs_summary!R2309</f>
        <v>0</v>
      </c>
    </row>
    <row r="2415" spans="1:10" x14ac:dyDescent="0.2">
      <c r="A2415" s="13" t="s">
        <v>147</v>
      </c>
      <c r="B2415" s="272" t="s">
        <v>493</v>
      </c>
      <c r="C2415" s="272" t="str">
        <f>APENs_summary!C2310</f>
        <v>08045</v>
      </c>
      <c r="D2415" s="272" t="str">
        <f>APENs_summary!J2310</f>
        <v>40400311</v>
      </c>
      <c r="E2415" s="272" t="str">
        <f>APENs_summary!K2310</f>
        <v>Condensate Tanks</v>
      </c>
      <c r="F2415" s="76">
        <f>APENs_summary!N2310</f>
        <v>0</v>
      </c>
      <c r="G2415" s="76">
        <f>APENs_summary!O2310</f>
        <v>4.0568479610176933</v>
      </c>
      <c r="H2415" s="76">
        <f>APENs_summary!P2310</f>
        <v>0</v>
      </c>
      <c r="I2415" s="76">
        <f>APENs_summary!Q2310</f>
        <v>0</v>
      </c>
      <c r="J2415" s="76">
        <f>APENs_summary!R2310</f>
        <v>0</v>
      </c>
    </row>
    <row r="2416" spans="1:10" x14ac:dyDescent="0.2">
      <c r="A2416" s="13" t="s">
        <v>147</v>
      </c>
      <c r="B2416" s="272" t="s">
        <v>493</v>
      </c>
      <c r="C2416" s="272" t="str">
        <f>APENs_summary!C2311</f>
        <v>08045</v>
      </c>
      <c r="D2416" s="272" t="str">
        <f>APENs_summary!J2311</f>
        <v>40400311</v>
      </c>
      <c r="E2416" s="272" t="str">
        <f>APENs_summary!K2311</f>
        <v>Condensate Tanks</v>
      </c>
      <c r="F2416" s="76">
        <f>APENs_summary!N2311</f>
        <v>0</v>
      </c>
      <c r="G2416" s="76">
        <f>APENs_summary!O2311</f>
        <v>4.0240432605242891</v>
      </c>
      <c r="H2416" s="76">
        <f>APENs_summary!P2311</f>
        <v>0</v>
      </c>
      <c r="I2416" s="76">
        <f>APENs_summary!Q2311</f>
        <v>0</v>
      </c>
      <c r="J2416" s="76">
        <f>APENs_summary!R2311</f>
        <v>0</v>
      </c>
    </row>
    <row r="2417" spans="1:10" x14ac:dyDescent="0.2">
      <c r="A2417" s="13" t="s">
        <v>147</v>
      </c>
      <c r="B2417" s="272" t="s">
        <v>493</v>
      </c>
      <c r="C2417" s="272" t="str">
        <f>APENs_summary!C2312</f>
        <v>08045</v>
      </c>
      <c r="D2417" s="272" t="str">
        <f>APENs_summary!J2312</f>
        <v>40400311</v>
      </c>
      <c r="E2417" s="272" t="str">
        <f>APENs_summary!K2312</f>
        <v>Condensate Tanks</v>
      </c>
      <c r="F2417" s="76">
        <f>APENs_summary!N2312</f>
        <v>0</v>
      </c>
      <c r="G2417" s="76">
        <f>APENs_summary!O2312</f>
        <v>3.9994397351542355</v>
      </c>
      <c r="H2417" s="76">
        <f>APENs_summary!P2312</f>
        <v>0</v>
      </c>
      <c r="I2417" s="76">
        <f>APENs_summary!Q2312</f>
        <v>0</v>
      </c>
      <c r="J2417" s="76">
        <f>APENs_summary!R2312</f>
        <v>0</v>
      </c>
    </row>
    <row r="2418" spans="1:10" x14ac:dyDescent="0.2">
      <c r="A2418" s="13" t="s">
        <v>147</v>
      </c>
      <c r="B2418" s="272" t="s">
        <v>493</v>
      </c>
      <c r="C2418" s="272" t="str">
        <f>APENs_summary!C2313</f>
        <v>08045</v>
      </c>
      <c r="D2418" s="272" t="str">
        <f>APENs_summary!J2313</f>
        <v>40400311</v>
      </c>
      <c r="E2418" s="272" t="str">
        <f>APENs_summary!K2313</f>
        <v>Condensate Tanks</v>
      </c>
      <c r="F2418" s="76">
        <f>APENs_summary!N2313</f>
        <v>0</v>
      </c>
      <c r="G2418" s="76">
        <f>APENs_summary!O2313</f>
        <v>4.7457466713791883</v>
      </c>
      <c r="H2418" s="76">
        <f>APENs_summary!P2313</f>
        <v>0</v>
      </c>
      <c r="I2418" s="76">
        <f>APENs_summary!Q2313</f>
        <v>0</v>
      </c>
      <c r="J2418" s="76">
        <f>APENs_summary!R2313</f>
        <v>0</v>
      </c>
    </row>
    <row r="2419" spans="1:10" x14ac:dyDescent="0.2">
      <c r="A2419" s="13" t="s">
        <v>147</v>
      </c>
      <c r="B2419" s="272" t="s">
        <v>493</v>
      </c>
      <c r="C2419" s="272" t="str">
        <f>APENs_summary!C2314</f>
        <v>08045</v>
      </c>
      <c r="D2419" s="272" t="str">
        <f>APENs_summary!J2314</f>
        <v>40400311</v>
      </c>
      <c r="E2419" s="272" t="str">
        <f>APENs_summary!K2314</f>
        <v>Condensate Tanks</v>
      </c>
      <c r="F2419" s="76">
        <f>APENs_summary!N2314</f>
        <v>0</v>
      </c>
      <c r="G2419" s="76">
        <f>APENs_summary!O2314</f>
        <v>3.991238560030884</v>
      </c>
      <c r="H2419" s="76">
        <f>APENs_summary!P2314</f>
        <v>0</v>
      </c>
      <c r="I2419" s="76">
        <f>APENs_summary!Q2314</f>
        <v>0</v>
      </c>
      <c r="J2419" s="76">
        <f>APENs_summary!R2314</f>
        <v>0</v>
      </c>
    </row>
    <row r="2420" spans="1:10" x14ac:dyDescent="0.2">
      <c r="A2420" s="13" t="s">
        <v>147</v>
      </c>
      <c r="B2420" s="272" t="s">
        <v>493</v>
      </c>
      <c r="C2420" s="272" t="str">
        <f>APENs_summary!C2315</f>
        <v>08045</v>
      </c>
      <c r="D2420" s="272" t="str">
        <f>APENs_summary!J2315</f>
        <v>40400311</v>
      </c>
      <c r="E2420" s="272" t="str">
        <f>APENs_summary!K2315</f>
        <v>Condensate Tanks</v>
      </c>
      <c r="F2420" s="76">
        <f>APENs_summary!N2315</f>
        <v>0</v>
      </c>
      <c r="G2420" s="76">
        <f>APENs_summary!O2315</f>
        <v>3.7807417318648717</v>
      </c>
      <c r="H2420" s="76">
        <f>APENs_summary!P2315</f>
        <v>0</v>
      </c>
      <c r="I2420" s="76">
        <f>APENs_summary!Q2315</f>
        <v>0</v>
      </c>
      <c r="J2420" s="76">
        <f>APENs_summary!R2315</f>
        <v>0</v>
      </c>
    </row>
    <row r="2421" spans="1:10" x14ac:dyDescent="0.2">
      <c r="A2421" s="13" t="s">
        <v>147</v>
      </c>
      <c r="B2421" s="272" t="s">
        <v>493</v>
      </c>
      <c r="C2421" s="272" t="str">
        <f>APENs_summary!C2316</f>
        <v>08045</v>
      </c>
      <c r="D2421" s="272" t="str">
        <f>APENs_summary!J2316</f>
        <v>40400311</v>
      </c>
      <c r="E2421" s="272" t="str">
        <f>APENs_summary!K2316</f>
        <v>Condensate Tanks</v>
      </c>
      <c r="F2421" s="76">
        <f>APENs_summary!N2316</f>
        <v>0</v>
      </c>
      <c r="G2421" s="76">
        <f>APENs_summary!O2316</f>
        <v>3.5921147040277956</v>
      </c>
      <c r="H2421" s="76">
        <f>APENs_summary!P2316</f>
        <v>0</v>
      </c>
      <c r="I2421" s="76">
        <f>APENs_summary!Q2316</f>
        <v>0</v>
      </c>
      <c r="J2421" s="76">
        <f>APENs_summary!R2316</f>
        <v>0</v>
      </c>
    </row>
    <row r="2422" spans="1:10" x14ac:dyDescent="0.2">
      <c r="A2422" s="13" t="s">
        <v>147</v>
      </c>
      <c r="B2422" s="272" t="s">
        <v>493</v>
      </c>
      <c r="C2422" s="272" t="str">
        <f>APENs_summary!C2317</f>
        <v>08045</v>
      </c>
      <c r="D2422" s="272" t="str">
        <f>APENs_summary!J2317</f>
        <v>40400311</v>
      </c>
      <c r="E2422" s="272" t="str">
        <f>APENs_summary!K2317</f>
        <v>Condensate Tanks</v>
      </c>
      <c r="F2422" s="76">
        <f>APENs_summary!N2317</f>
        <v>0</v>
      </c>
      <c r="G2422" s="76">
        <f>APENs_summary!O2317</f>
        <v>3.5702449036988595</v>
      </c>
      <c r="H2422" s="76">
        <f>APENs_summary!P2317</f>
        <v>0</v>
      </c>
      <c r="I2422" s="76">
        <f>APENs_summary!Q2317</f>
        <v>0</v>
      </c>
      <c r="J2422" s="76">
        <f>APENs_summary!R2317</f>
        <v>0</v>
      </c>
    </row>
    <row r="2423" spans="1:10" x14ac:dyDescent="0.2">
      <c r="A2423" s="13" t="s">
        <v>147</v>
      </c>
      <c r="B2423" s="272" t="s">
        <v>493</v>
      </c>
      <c r="C2423" s="272" t="str">
        <f>APENs_summary!C2318</f>
        <v>08045</v>
      </c>
      <c r="D2423" s="272" t="str">
        <f>APENs_summary!J2318</f>
        <v>40400311</v>
      </c>
      <c r="E2423" s="272" t="str">
        <f>APENs_summary!K2318</f>
        <v>Condensate Tanks</v>
      </c>
      <c r="F2423" s="76">
        <f>APENs_summary!N2318</f>
        <v>0</v>
      </c>
      <c r="G2423" s="76">
        <f>APENs_summary!O2318</f>
        <v>3.3214759249572086</v>
      </c>
      <c r="H2423" s="76">
        <f>APENs_summary!P2318</f>
        <v>0</v>
      </c>
      <c r="I2423" s="76">
        <f>APENs_summary!Q2318</f>
        <v>0</v>
      </c>
      <c r="J2423" s="76">
        <f>APENs_summary!R2318</f>
        <v>0</v>
      </c>
    </row>
    <row r="2424" spans="1:10" x14ac:dyDescent="0.2">
      <c r="A2424" s="13" t="s">
        <v>147</v>
      </c>
      <c r="B2424" s="272" t="s">
        <v>493</v>
      </c>
      <c r="C2424" s="272" t="str">
        <f>APENs_summary!C2319</f>
        <v>08045</v>
      </c>
      <c r="D2424" s="272" t="str">
        <f>APENs_summary!J2319</f>
        <v>40400311</v>
      </c>
      <c r="E2424" s="272" t="str">
        <f>APENs_summary!K2319</f>
        <v>Condensate Tanks</v>
      </c>
      <c r="F2424" s="76">
        <f>APENs_summary!N2319</f>
        <v>0</v>
      </c>
      <c r="G2424" s="76">
        <f>APENs_summary!O2319</f>
        <v>3.299606124628272</v>
      </c>
      <c r="H2424" s="76">
        <f>APENs_summary!P2319</f>
        <v>0</v>
      </c>
      <c r="I2424" s="76">
        <f>APENs_summary!Q2319</f>
        <v>0</v>
      </c>
      <c r="J2424" s="76">
        <f>APENs_summary!R2319</f>
        <v>0</v>
      </c>
    </row>
    <row r="2425" spans="1:10" x14ac:dyDescent="0.2">
      <c r="A2425" s="13" t="s">
        <v>147</v>
      </c>
      <c r="B2425" s="272" t="s">
        <v>493</v>
      </c>
      <c r="C2425" s="272" t="str">
        <f>APENs_summary!C2320</f>
        <v>08045</v>
      </c>
      <c r="D2425" s="272" t="str">
        <f>APENs_summary!J2320</f>
        <v>40400311</v>
      </c>
      <c r="E2425" s="272" t="str">
        <f>APENs_summary!K2320</f>
        <v>Condensate Tanks</v>
      </c>
      <c r="F2425" s="76">
        <f>APENs_summary!N2320</f>
        <v>0</v>
      </c>
      <c r="G2425" s="76">
        <f>APENs_summary!O2320</f>
        <v>3.2668014241348673</v>
      </c>
      <c r="H2425" s="76">
        <f>APENs_summary!P2320</f>
        <v>0</v>
      </c>
      <c r="I2425" s="76">
        <f>APENs_summary!Q2320</f>
        <v>0</v>
      </c>
      <c r="J2425" s="76">
        <f>APENs_summary!R2320</f>
        <v>0</v>
      </c>
    </row>
    <row r="2426" spans="1:10" x14ac:dyDescent="0.2">
      <c r="A2426" s="13" t="s">
        <v>147</v>
      </c>
      <c r="B2426" s="272" t="s">
        <v>493</v>
      </c>
      <c r="C2426" s="272" t="str">
        <f>APENs_summary!C2321</f>
        <v>08045</v>
      </c>
      <c r="D2426" s="272" t="str">
        <f>APENs_summary!J2321</f>
        <v>40400311</v>
      </c>
      <c r="E2426" s="272" t="str">
        <f>APENs_summary!K2321</f>
        <v>Condensate Tanks</v>
      </c>
      <c r="F2426" s="76">
        <f>APENs_summary!N2321</f>
        <v>0</v>
      </c>
      <c r="G2426" s="76">
        <f>APENs_summary!O2321</f>
        <v>3.1765884977780048</v>
      </c>
      <c r="H2426" s="76">
        <f>APENs_summary!P2321</f>
        <v>0</v>
      </c>
      <c r="I2426" s="76">
        <f>APENs_summary!Q2321</f>
        <v>0</v>
      </c>
      <c r="J2426" s="76">
        <f>APENs_summary!R2321</f>
        <v>0</v>
      </c>
    </row>
    <row r="2427" spans="1:10" x14ac:dyDescent="0.2">
      <c r="A2427" s="13" t="s">
        <v>147</v>
      </c>
      <c r="B2427" s="272" t="s">
        <v>493</v>
      </c>
      <c r="C2427" s="272" t="str">
        <f>APENs_summary!C2322</f>
        <v>08045</v>
      </c>
      <c r="D2427" s="272" t="str">
        <f>APENs_summary!J2322</f>
        <v>40400311</v>
      </c>
      <c r="E2427" s="272" t="str">
        <f>APENs_summary!K2322</f>
        <v>Condensate Tanks</v>
      </c>
      <c r="F2427" s="76">
        <f>APENs_summary!N2322</f>
        <v>0</v>
      </c>
      <c r="G2427" s="76">
        <f>APENs_summary!O2322</f>
        <v>3.1765884977780048</v>
      </c>
      <c r="H2427" s="76">
        <f>APENs_summary!P2322</f>
        <v>0</v>
      </c>
      <c r="I2427" s="76">
        <f>APENs_summary!Q2322</f>
        <v>0</v>
      </c>
      <c r="J2427" s="76">
        <f>APENs_summary!R2322</f>
        <v>0</v>
      </c>
    </row>
    <row r="2428" spans="1:10" x14ac:dyDescent="0.2">
      <c r="A2428" s="13" t="s">
        <v>147</v>
      </c>
      <c r="B2428" s="272" t="s">
        <v>493</v>
      </c>
      <c r="C2428" s="272" t="str">
        <f>APENs_summary!C2323</f>
        <v>08045</v>
      </c>
      <c r="D2428" s="272" t="str">
        <f>APENs_summary!J2323</f>
        <v>40400311</v>
      </c>
      <c r="E2428" s="272" t="str">
        <f>APENs_summary!K2323</f>
        <v>Condensate Tanks</v>
      </c>
      <c r="F2428" s="76">
        <f>APENs_summary!N2323</f>
        <v>0</v>
      </c>
      <c r="G2428" s="76">
        <f>APENs_summary!O2323</f>
        <v>3.0590383210099721</v>
      </c>
      <c r="H2428" s="76">
        <f>APENs_summary!P2323</f>
        <v>0</v>
      </c>
      <c r="I2428" s="76">
        <f>APENs_summary!Q2323</f>
        <v>0</v>
      </c>
      <c r="J2428" s="76">
        <f>APENs_summary!R2323</f>
        <v>0</v>
      </c>
    </row>
    <row r="2429" spans="1:10" x14ac:dyDescent="0.2">
      <c r="A2429" s="13" t="s">
        <v>147</v>
      </c>
      <c r="B2429" s="272" t="s">
        <v>493</v>
      </c>
      <c r="C2429" s="272" t="str">
        <f>APENs_summary!C2324</f>
        <v>08045</v>
      </c>
      <c r="D2429" s="272" t="str">
        <f>APENs_summary!J2324</f>
        <v>40400311</v>
      </c>
      <c r="E2429" s="272" t="str">
        <f>APENs_summary!K2324</f>
        <v>Condensate Tanks</v>
      </c>
      <c r="F2429" s="76">
        <f>APENs_summary!N2324</f>
        <v>0</v>
      </c>
      <c r="G2429" s="76">
        <f>APENs_summary!O2324</f>
        <v>3.0070975452287483</v>
      </c>
      <c r="H2429" s="76">
        <f>APENs_summary!P2324</f>
        <v>0</v>
      </c>
      <c r="I2429" s="76">
        <f>APENs_summary!Q2324</f>
        <v>0</v>
      </c>
      <c r="J2429" s="76">
        <f>APENs_summary!R2324</f>
        <v>0</v>
      </c>
    </row>
    <row r="2430" spans="1:10" x14ac:dyDescent="0.2">
      <c r="A2430" s="13" t="s">
        <v>147</v>
      </c>
      <c r="B2430" s="272" t="s">
        <v>493</v>
      </c>
      <c r="C2430" s="272" t="str">
        <f>APENs_summary!C2325</f>
        <v>08045</v>
      </c>
      <c r="D2430" s="272" t="str">
        <f>APENs_summary!J2325</f>
        <v>40400311</v>
      </c>
      <c r="E2430" s="272" t="str">
        <f>APENs_summary!K2325</f>
        <v>Condensate Tanks</v>
      </c>
      <c r="F2430" s="76">
        <f>APENs_summary!N2325</f>
        <v>0</v>
      </c>
      <c r="G2430" s="76">
        <f>APENs_summary!O2325</f>
        <v>2.8376065926794918</v>
      </c>
      <c r="H2430" s="76">
        <f>APENs_summary!P2325</f>
        <v>0</v>
      </c>
      <c r="I2430" s="76">
        <f>APENs_summary!Q2325</f>
        <v>0</v>
      </c>
      <c r="J2430" s="76">
        <f>APENs_summary!R2325</f>
        <v>0</v>
      </c>
    </row>
    <row r="2431" spans="1:10" x14ac:dyDescent="0.2">
      <c r="A2431" s="13" t="s">
        <v>147</v>
      </c>
      <c r="B2431" s="272" t="s">
        <v>493</v>
      </c>
      <c r="C2431" s="272" t="str">
        <f>APENs_summary!C2326</f>
        <v>08045</v>
      </c>
      <c r="D2431" s="272" t="str">
        <f>APENs_summary!J2326</f>
        <v>40400311</v>
      </c>
      <c r="E2431" s="272" t="str">
        <f>APENs_summary!K2326</f>
        <v>Condensate Tanks</v>
      </c>
      <c r="F2431" s="76">
        <f>APENs_summary!N2326</f>
        <v>0</v>
      </c>
      <c r="G2431" s="76">
        <f>APENs_summary!O2326</f>
        <v>2.7856658168982675</v>
      </c>
      <c r="H2431" s="76">
        <f>APENs_summary!P2326</f>
        <v>0</v>
      </c>
      <c r="I2431" s="76">
        <f>APENs_summary!Q2326</f>
        <v>0</v>
      </c>
      <c r="J2431" s="76">
        <f>APENs_summary!R2326</f>
        <v>0</v>
      </c>
    </row>
    <row r="2432" spans="1:10" x14ac:dyDescent="0.2">
      <c r="A2432" s="13" t="s">
        <v>147</v>
      </c>
      <c r="B2432" s="272" t="s">
        <v>493</v>
      </c>
      <c r="C2432" s="272" t="str">
        <f>APENs_summary!C2327</f>
        <v>08045</v>
      </c>
      <c r="D2432" s="272" t="str">
        <f>APENs_summary!J2327</f>
        <v>40400311</v>
      </c>
      <c r="E2432" s="272" t="str">
        <f>APENs_summary!K2327</f>
        <v>Condensate Tanks</v>
      </c>
      <c r="F2432" s="76">
        <f>APENs_summary!N2327</f>
        <v>0</v>
      </c>
      <c r="G2432" s="76">
        <f>APENs_summary!O2327</f>
        <v>2.7801983668160335</v>
      </c>
      <c r="H2432" s="76">
        <f>APENs_summary!P2327</f>
        <v>0</v>
      </c>
      <c r="I2432" s="76">
        <f>APENs_summary!Q2327</f>
        <v>0</v>
      </c>
      <c r="J2432" s="76">
        <f>APENs_summary!R2327</f>
        <v>0</v>
      </c>
    </row>
    <row r="2433" spans="1:10" x14ac:dyDescent="0.2">
      <c r="A2433" s="13" t="s">
        <v>147</v>
      </c>
      <c r="B2433" s="272" t="s">
        <v>493</v>
      </c>
      <c r="C2433" s="272" t="str">
        <f>APENs_summary!C2328</f>
        <v>08045</v>
      </c>
      <c r="D2433" s="272" t="str">
        <f>APENs_summary!J2328</f>
        <v>40400311</v>
      </c>
      <c r="E2433" s="272" t="str">
        <f>APENs_summary!K2328</f>
        <v>Condensate Tanks</v>
      </c>
      <c r="F2433" s="76">
        <f>APENs_summary!N2328</f>
        <v>0</v>
      </c>
      <c r="G2433" s="76">
        <f>APENs_summary!O2328</f>
        <v>2.5806364388144893</v>
      </c>
      <c r="H2433" s="76">
        <f>APENs_summary!P2328</f>
        <v>0</v>
      </c>
      <c r="I2433" s="76">
        <f>APENs_summary!Q2328</f>
        <v>0</v>
      </c>
      <c r="J2433" s="76">
        <f>APENs_summary!R2328</f>
        <v>0</v>
      </c>
    </row>
    <row r="2434" spans="1:10" x14ac:dyDescent="0.2">
      <c r="A2434" s="13" t="s">
        <v>147</v>
      </c>
      <c r="B2434" s="272" t="s">
        <v>493</v>
      </c>
      <c r="C2434" s="272" t="str">
        <f>APENs_summary!C2329</f>
        <v>08045</v>
      </c>
      <c r="D2434" s="272" t="str">
        <f>APENs_summary!J2329</f>
        <v>40400311</v>
      </c>
      <c r="E2434" s="272" t="str">
        <f>APENs_summary!K2329</f>
        <v>Condensate Tanks</v>
      </c>
      <c r="F2434" s="76">
        <f>APENs_summary!N2329</f>
        <v>0</v>
      </c>
      <c r="G2434" s="76">
        <f>APENs_summary!O2329</f>
        <v>2.4986246875809783</v>
      </c>
      <c r="H2434" s="76">
        <f>APENs_summary!P2329</f>
        <v>0</v>
      </c>
      <c r="I2434" s="76">
        <f>APENs_summary!Q2329</f>
        <v>0</v>
      </c>
      <c r="J2434" s="76">
        <f>APENs_summary!R2329</f>
        <v>0</v>
      </c>
    </row>
    <row r="2435" spans="1:10" x14ac:dyDescent="0.2">
      <c r="A2435" s="13" t="s">
        <v>147</v>
      </c>
      <c r="B2435" s="272" t="s">
        <v>493</v>
      </c>
      <c r="C2435" s="272" t="str">
        <f>APENs_summary!C2330</f>
        <v>08045</v>
      </c>
      <c r="D2435" s="272" t="str">
        <f>APENs_summary!J2330</f>
        <v>40400311</v>
      </c>
      <c r="E2435" s="272" t="str">
        <f>APENs_summary!K2330</f>
        <v>Condensate Tanks</v>
      </c>
      <c r="F2435" s="76">
        <f>APENs_summary!N2330</f>
        <v>0</v>
      </c>
      <c r="G2435" s="76">
        <f>APENs_summary!O2330</f>
        <v>2.3564709854428916</v>
      </c>
      <c r="H2435" s="76">
        <f>APENs_summary!P2330</f>
        <v>0</v>
      </c>
      <c r="I2435" s="76">
        <f>APENs_summary!Q2330</f>
        <v>0</v>
      </c>
      <c r="J2435" s="76">
        <f>APENs_summary!R2330</f>
        <v>0</v>
      </c>
    </row>
    <row r="2436" spans="1:10" x14ac:dyDescent="0.2">
      <c r="A2436" s="13" t="s">
        <v>147</v>
      </c>
      <c r="B2436" s="272" t="s">
        <v>493</v>
      </c>
      <c r="C2436" s="272" t="str">
        <f>APENs_summary!C2331</f>
        <v>08045</v>
      </c>
      <c r="D2436" s="272" t="str">
        <f>APENs_summary!J2331</f>
        <v>40400311</v>
      </c>
      <c r="E2436" s="272" t="str">
        <f>APENs_summary!K2331</f>
        <v>Condensate Tanks</v>
      </c>
      <c r="F2436" s="76">
        <f>APENs_summary!N2331</f>
        <v>0</v>
      </c>
      <c r="G2436" s="76">
        <f>APENs_summary!O2331</f>
        <v>2.3756070607307112</v>
      </c>
      <c r="H2436" s="76">
        <f>APENs_summary!P2331</f>
        <v>0</v>
      </c>
      <c r="I2436" s="76">
        <f>APENs_summary!Q2331</f>
        <v>0</v>
      </c>
      <c r="J2436" s="76">
        <f>APENs_summary!R2331</f>
        <v>0</v>
      </c>
    </row>
    <row r="2437" spans="1:10" x14ac:dyDescent="0.2">
      <c r="A2437" s="13" t="s">
        <v>147</v>
      </c>
      <c r="B2437" s="272" t="s">
        <v>493</v>
      </c>
      <c r="C2437" s="272" t="str">
        <f>APENs_summary!C2332</f>
        <v>08045</v>
      </c>
      <c r="D2437" s="272" t="str">
        <f>APENs_summary!J2332</f>
        <v>40400311</v>
      </c>
      <c r="E2437" s="272" t="str">
        <f>APENs_summary!K2332</f>
        <v>Condensate Tanks</v>
      </c>
      <c r="F2437" s="76">
        <f>APENs_summary!N2332</f>
        <v>0</v>
      </c>
      <c r="G2437" s="76">
        <f>APENs_summary!O2332</f>
        <v>2.0912996564545385</v>
      </c>
      <c r="H2437" s="76">
        <f>APENs_summary!P2332</f>
        <v>0</v>
      </c>
      <c r="I2437" s="76">
        <f>APENs_summary!Q2332</f>
        <v>0</v>
      </c>
      <c r="J2437" s="76">
        <f>APENs_summary!R2332</f>
        <v>0</v>
      </c>
    </row>
    <row r="2438" spans="1:10" x14ac:dyDescent="0.2">
      <c r="A2438" s="13" t="s">
        <v>147</v>
      </c>
      <c r="B2438" s="272" t="s">
        <v>493</v>
      </c>
      <c r="C2438" s="272" t="str">
        <f>APENs_summary!C2333</f>
        <v>08045</v>
      </c>
      <c r="D2438" s="272" t="str">
        <f>APENs_summary!J2333</f>
        <v>40400311</v>
      </c>
      <c r="E2438" s="272" t="str">
        <f>APENs_summary!K2333</f>
        <v>Condensate Tanks</v>
      </c>
      <c r="F2438" s="76">
        <f>APENs_summary!N2333</f>
        <v>0</v>
      </c>
      <c r="G2438" s="76">
        <f>APENs_summary!O2333</f>
        <v>2.0803647562900704</v>
      </c>
      <c r="H2438" s="76">
        <f>APENs_summary!P2333</f>
        <v>0</v>
      </c>
      <c r="I2438" s="76">
        <f>APENs_summary!Q2333</f>
        <v>0</v>
      </c>
      <c r="J2438" s="76">
        <f>APENs_summary!R2333</f>
        <v>0</v>
      </c>
    </row>
    <row r="2439" spans="1:10" x14ac:dyDescent="0.2">
      <c r="A2439" s="13" t="s">
        <v>147</v>
      </c>
      <c r="B2439" s="272" t="s">
        <v>493</v>
      </c>
      <c r="C2439" s="272" t="str">
        <f>APENs_summary!C2334</f>
        <v>08045</v>
      </c>
      <c r="D2439" s="272" t="str">
        <f>APENs_summary!J2334</f>
        <v>40400311</v>
      </c>
      <c r="E2439" s="272" t="str">
        <f>APENs_summary!K2334</f>
        <v>Condensate Tanks</v>
      </c>
      <c r="F2439" s="76">
        <f>APENs_summary!N2334</f>
        <v>0</v>
      </c>
      <c r="G2439" s="76">
        <f>APENs_summary!O2334</f>
        <v>2.0584949559611343</v>
      </c>
      <c r="H2439" s="76">
        <f>APENs_summary!P2334</f>
        <v>0</v>
      </c>
      <c r="I2439" s="76">
        <f>APENs_summary!Q2334</f>
        <v>0</v>
      </c>
      <c r="J2439" s="76">
        <f>APENs_summary!R2334</f>
        <v>0</v>
      </c>
    </row>
    <row r="2440" spans="1:10" x14ac:dyDescent="0.2">
      <c r="A2440" s="13" t="s">
        <v>147</v>
      </c>
      <c r="B2440" s="272" t="s">
        <v>493</v>
      </c>
      <c r="C2440" s="272" t="str">
        <f>APENs_summary!C2335</f>
        <v>08045</v>
      </c>
      <c r="D2440" s="272" t="str">
        <f>APENs_summary!J2335</f>
        <v>40400311</v>
      </c>
      <c r="E2440" s="272" t="str">
        <f>APENs_summary!K2335</f>
        <v>Condensate Tanks</v>
      </c>
      <c r="F2440" s="76">
        <f>APENs_summary!N2335</f>
        <v>0</v>
      </c>
      <c r="G2440" s="76">
        <f>APENs_summary!O2335</f>
        <v>1.9081400786996967</v>
      </c>
      <c r="H2440" s="76">
        <f>APENs_summary!P2335</f>
        <v>0</v>
      </c>
      <c r="I2440" s="76">
        <f>APENs_summary!Q2335</f>
        <v>0</v>
      </c>
      <c r="J2440" s="76">
        <f>APENs_summary!R2335</f>
        <v>0</v>
      </c>
    </row>
    <row r="2441" spans="1:10" x14ac:dyDescent="0.2">
      <c r="A2441" s="13" t="s">
        <v>147</v>
      </c>
      <c r="B2441" s="272" t="s">
        <v>493</v>
      </c>
      <c r="C2441" s="272" t="str">
        <f>APENs_summary!C2336</f>
        <v>08045</v>
      </c>
      <c r="D2441" s="272" t="str">
        <f>APENs_summary!J2336</f>
        <v>40400311</v>
      </c>
      <c r="E2441" s="272" t="str">
        <f>APENs_summary!K2336</f>
        <v>Condensate Tanks</v>
      </c>
      <c r="F2441" s="76">
        <f>APENs_summary!N2336</f>
        <v>0</v>
      </c>
      <c r="G2441" s="76">
        <f>APENs_summary!O2336</f>
        <v>1.8972051785352286</v>
      </c>
      <c r="H2441" s="76">
        <f>APENs_summary!P2336</f>
        <v>0</v>
      </c>
      <c r="I2441" s="76">
        <f>APENs_summary!Q2336</f>
        <v>0</v>
      </c>
      <c r="J2441" s="76">
        <f>APENs_summary!R2336</f>
        <v>0</v>
      </c>
    </row>
    <row r="2442" spans="1:10" x14ac:dyDescent="0.2">
      <c r="A2442" s="13" t="s">
        <v>147</v>
      </c>
      <c r="B2442" s="272" t="s">
        <v>493</v>
      </c>
      <c r="C2442" s="272" t="str">
        <f>APENs_summary!C2337</f>
        <v>08045</v>
      </c>
      <c r="D2442" s="272" t="str">
        <f>APENs_summary!J2337</f>
        <v>40400311</v>
      </c>
      <c r="E2442" s="272" t="str">
        <f>APENs_summary!K2337</f>
        <v>Condensate Tanks</v>
      </c>
      <c r="F2442" s="76">
        <f>APENs_summary!N2337</f>
        <v>0</v>
      </c>
      <c r="G2442" s="76">
        <f>APENs_summary!O2337</f>
        <v>1.8507318528362386</v>
      </c>
      <c r="H2442" s="76">
        <f>APENs_summary!P2337</f>
        <v>0</v>
      </c>
      <c r="I2442" s="76">
        <f>APENs_summary!Q2337</f>
        <v>0</v>
      </c>
      <c r="J2442" s="76">
        <f>APENs_summary!R2337</f>
        <v>0</v>
      </c>
    </row>
    <row r="2443" spans="1:10" x14ac:dyDescent="0.2">
      <c r="A2443" s="13" t="s">
        <v>147</v>
      </c>
      <c r="B2443" s="272" t="s">
        <v>493</v>
      </c>
      <c r="C2443" s="272" t="str">
        <f>APENs_summary!C2338</f>
        <v>08045</v>
      </c>
      <c r="D2443" s="272" t="str">
        <f>APENs_summary!J2338</f>
        <v>40400311</v>
      </c>
      <c r="E2443" s="272" t="str">
        <f>APENs_summary!K2338</f>
        <v>Condensate Tanks</v>
      </c>
      <c r="F2443" s="76">
        <f>APENs_summary!N2338</f>
        <v>0</v>
      </c>
      <c r="G2443" s="76">
        <f>APENs_summary!O2338</f>
        <v>1.8069922521783661</v>
      </c>
      <c r="H2443" s="76">
        <f>APENs_summary!P2338</f>
        <v>0</v>
      </c>
      <c r="I2443" s="76">
        <f>APENs_summary!Q2338</f>
        <v>0</v>
      </c>
      <c r="J2443" s="76">
        <f>APENs_summary!R2338</f>
        <v>0</v>
      </c>
    </row>
    <row r="2444" spans="1:10" x14ac:dyDescent="0.2">
      <c r="A2444" s="13" t="s">
        <v>147</v>
      </c>
      <c r="B2444" s="272" t="s">
        <v>493</v>
      </c>
      <c r="C2444" s="272" t="str">
        <f>APENs_summary!C2339</f>
        <v>08045</v>
      </c>
      <c r="D2444" s="272" t="str">
        <f>APENs_summary!J2339</f>
        <v>40400311</v>
      </c>
      <c r="E2444" s="272" t="str">
        <f>APENs_summary!K2339</f>
        <v>Condensate Tanks</v>
      </c>
      <c r="F2444" s="76">
        <f>APENs_summary!N2339</f>
        <v>0</v>
      </c>
      <c r="G2444" s="76">
        <f>APENs_summary!O2339</f>
        <v>1.7905899019316636</v>
      </c>
      <c r="H2444" s="76">
        <f>APENs_summary!P2339</f>
        <v>0</v>
      </c>
      <c r="I2444" s="76">
        <f>APENs_summary!Q2339</f>
        <v>0</v>
      </c>
      <c r="J2444" s="76">
        <f>APENs_summary!R2339</f>
        <v>0</v>
      </c>
    </row>
    <row r="2445" spans="1:10" x14ac:dyDescent="0.2">
      <c r="A2445" s="13" t="s">
        <v>147</v>
      </c>
      <c r="B2445" s="272" t="s">
        <v>493</v>
      </c>
      <c r="C2445" s="272" t="str">
        <f>APENs_summary!C2340</f>
        <v>08045</v>
      </c>
      <c r="D2445" s="272" t="str">
        <f>APENs_summary!J2340</f>
        <v>40400311</v>
      </c>
      <c r="E2445" s="272" t="str">
        <f>APENs_summary!K2340</f>
        <v>Condensate Tanks</v>
      </c>
      <c r="F2445" s="76">
        <f>APENs_summary!N2340</f>
        <v>0</v>
      </c>
      <c r="G2445" s="76">
        <f>APENs_summary!O2340</f>
        <v>0</v>
      </c>
      <c r="H2445" s="76">
        <f>APENs_summary!P2340</f>
        <v>0</v>
      </c>
      <c r="I2445" s="76">
        <f>APENs_summary!Q2340</f>
        <v>0</v>
      </c>
      <c r="J2445" s="76">
        <f>APENs_summary!R2340</f>
        <v>0</v>
      </c>
    </row>
    <row r="2446" spans="1:10" x14ac:dyDescent="0.2">
      <c r="A2446" s="13" t="s">
        <v>147</v>
      </c>
      <c r="B2446" s="272" t="s">
        <v>493</v>
      </c>
      <c r="C2446" s="272" t="str">
        <f>APENs_summary!C2341</f>
        <v>08045</v>
      </c>
      <c r="D2446" s="272" t="str">
        <f>APENs_summary!J2341</f>
        <v>40400311</v>
      </c>
      <c r="E2446" s="272" t="str">
        <f>APENs_summary!K2341</f>
        <v>Condensate Tanks</v>
      </c>
      <c r="F2446" s="76">
        <f>APENs_summary!N2341</f>
        <v>0</v>
      </c>
      <c r="G2446" s="76">
        <f>APENs_summary!O2341</f>
        <v>0</v>
      </c>
      <c r="H2446" s="76">
        <f>APENs_summary!P2341</f>
        <v>0</v>
      </c>
      <c r="I2446" s="76">
        <f>APENs_summary!Q2341</f>
        <v>0</v>
      </c>
      <c r="J2446" s="76">
        <f>APENs_summary!R2341</f>
        <v>0</v>
      </c>
    </row>
    <row r="2447" spans="1:10" x14ac:dyDescent="0.2">
      <c r="A2447" s="13" t="s">
        <v>147</v>
      </c>
      <c r="B2447" s="272" t="s">
        <v>493</v>
      </c>
      <c r="C2447" s="272" t="str">
        <f>APENs_summary!C2342</f>
        <v>08045</v>
      </c>
      <c r="D2447" s="272" t="str">
        <f>APENs_summary!J2342</f>
        <v>40400311</v>
      </c>
      <c r="E2447" s="272" t="str">
        <f>APENs_summary!K2342</f>
        <v>Condensate Tanks</v>
      </c>
      <c r="F2447" s="76">
        <f>APENs_summary!N2342</f>
        <v>0</v>
      </c>
      <c r="G2447" s="76">
        <f>APENs_summary!O2342</f>
        <v>4.0527241367931683</v>
      </c>
      <c r="H2447" s="76">
        <f>APENs_summary!P2342</f>
        <v>0</v>
      </c>
      <c r="I2447" s="76">
        <f>APENs_summary!Q2342</f>
        <v>0</v>
      </c>
      <c r="J2447" s="76">
        <f>APENs_summary!R2342</f>
        <v>0</v>
      </c>
    </row>
    <row r="2448" spans="1:10" x14ac:dyDescent="0.2">
      <c r="A2448" s="13" t="s">
        <v>147</v>
      </c>
      <c r="B2448" s="272" t="s">
        <v>493</v>
      </c>
      <c r="C2448" s="272" t="str">
        <f>APENs_summary!C2343</f>
        <v>08045</v>
      </c>
      <c r="D2448" s="272" t="str">
        <f>APENs_summary!J2343</f>
        <v>31000301</v>
      </c>
      <c r="E2448" s="272" t="str">
        <f>APENs_summary!K2343</f>
        <v>Glycol Dehydrator</v>
      </c>
      <c r="F2448" s="76">
        <f>APENs_summary!N2343</f>
        <v>0</v>
      </c>
      <c r="G2448" s="76">
        <f>APENs_summary!O2343</f>
        <v>4.199325</v>
      </c>
      <c r="H2448" s="76">
        <f>APENs_summary!P2343</f>
        <v>0</v>
      </c>
      <c r="I2448" s="76">
        <f>APENs_summary!Q2343</f>
        <v>0</v>
      </c>
      <c r="J2448" s="76">
        <f>APENs_summary!R2343</f>
        <v>0</v>
      </c>
    </row>
    <row r="2449" spans="1:10" x14ac:dyDescent="0.2">
      <c r="A2449" s="13" t="s">
        <v>147</v>
      </c>
      <c r="B2449" s="272" t="s">
        <v>493</v>
      </c>
      <c r="C2449" s="272" t="str">
        <f>APENs_summary!C2344</f>
        <v>08045</v>
      </c>
      <c r="D2449" s="272" t="str">
        <f>APENs_summary!J2344</f>
        <v>40400311</v>
      </c>
      <c r="E2449" s="272" t="str">
        <f>APENs_summary!K2344</f>
        <v>Condensate Tanks</v>
      </c>
      <c r="F2449" s="76">
        <f>APENs_summary!N2344</f>
        <v>0</v>
      </c>
      <c r="G2449" s="76">
        <f>APENs_summary!O2344</f>
        <v>4.9890482000386047</v>
      </c>
      <c r="H2449" s="76">
        <f>APENs_summary!P2344</f>
        <v>0</v>
      </c>
      <c r="I2449" s="76">
        <f>APENs_summary!Q2344</f>
        <v>0</v>
      </c>
      <c r="J2449" s="76">
        <f>APENs_summary!R2344</f>
        <v>0</v>
      </c>
    </row>
    <row r="2450" spans="1:10" x14ac:dyDescent="0.2">
      <c r="A2450" s="13" t="s">
        <v>147</v>
      </c>
      <c r="B2450" s="272" t="s">
        <v>493</v>
      </c>
      <c r="C2450" s="272" t="str">
        <f>APENs_summary!C2345</f>
        <v>08045</v>
      </c>
      <c r="D2450" s="272" t="str">
        <f>APENs_summary!J2345</f>
        <v>40400311</v>
      </c>
      <c r="E2450" s="272" t="str">
        <f>APENs_summary!K2345</f>
        <v>Condensate Tanks</v>
      </c>
      <c r="F2450" s="76">
        <f>APENs_summary!N2345</f>
        <v>0</v>
      </c>
      <c r="G2450" s="76">
        <f>APENs_summary!O2345</f>
        <v>17.687201016027274</v>
      </c>
      <c r="H2450" s="76">
        <f>APENs_summary!P2345</f>
        <v>0</v>
      </c>
      <c r="I2450" s="76">
        <f>APENs_summary!Q2345</f>
        <v>0</v>
      </c>
      <c r="J2450" s="76">
        <f>APENs_summary!R2345</f>
        <v>0</v>
      </c>
    </row>
    <row r="2451" spans="1:10" x14ac:dyDescent="0.2">
      <c r="A2451" s="13" t="s">
        <v>147</v>
      </c>
      <c r="B2451" s="272" t="s">
        <v>493</v>
      </c>
      <c r="C2451" s="272" t="str">
        <f>APENs_summary!C2346</f>
        <v>08045</v>
      </c>
      <c r="D2451" s="272" t="str">
        <f>APENs_summary!J2346</f>
        <v>40400311</v>
      </c>
      <c r="E2451" s="272" t="str">
        <f>APENs_summary!K2346</f>
        <v>Condensate Tanks</v>
      </c>
      <c r="F2451" s="76">
        <f>APENs_summary!N2346</f>
        <v>0</v>
      </c>
      <c r="G2451" s="76">
        <f>APENs_summary!O2346</f>
        <v>12.638010865084093</v>
      </c>
      <c r="H2451" s="76">
        <f>APENs_summary!P2346</f>
        <v>0</v>
      </c>
      <c r="I2451" s="76">
        <f>APENs_summary!Q2346</f>
        <v>0</v>
      </c>
      <c r="J2451" s="76">
        <f>APENs_summary!R2346</f>
        <v>0</v>
      </c>
    </row>
    <row r="2452" spans="1:10" x14ac:dyDescent="0.2">
      <c r="A2452" s="13" t="s">
        <v>147</v>
      </c>
      <c r="B2452" s="272" t="s">
        <v>493</v>
      </c>
      <c r="C2452" s="272" t="str">
        <f>APENs_summary!C2347</f>
        <v>08045</v>
      </c>
      <c r="D2452" s="272" t="str">
        <f>APENs_summary!J2347</f>
        <v>40400311</v>
      </c>
      <c r="E2452" s="272" t="str">
        <f>APENs_summary!K2347</f>
        <v>Condensate Tanks</v>
      </c>
      <c r="F2452" s="76">
        <f>APENs_summary!N2347</f>
        <v>0</v>
      </c>
      <c r="G2452" s="76">
        <f>APENs_summary!O2347</f>
        <v>6.5527389235575537</v>
      </c>
      <c r="H2452" s="76">
        <f>APENs_summary!P2347</f>
        <v>0</v>
      </c>
      <c r="I2452" s="76">
        <f>APENs_summary!Q2347</f>
        <v>0</v>
      </c>
      <c r="J2452" s="76">
        <f>APENs_summary!R2347</f>
        <v>0</v>
      </c>
    </row>
    <row r="2453" spans="1:10" x14ac:dyDescent="0.2">
      <c r="A2453" s="13" t="s">
        <v>147</v>
      </c>
      <c r="B2453" s="272" t="s">
        <v>493</v>
      </c>
      <c r="C2453" s="272" t="str">
        <f>APENs_summary!C2348</f>
        <v>08045</v>
      </c>
      <c r="D2453" s="272" t="str">
        <f>APENs_summary!J2348</f>
        <v>40400311</v>
      </c>
      <c r="E2453" s="272" t="str">
        <f>APENs_summary!K2348</f>
        <v>Condensate Tanks</v>
      </c>
      <c r="F2453" s="76">
        <f>APENs_summary!N2348</f>
        <v>0</v>
      </c>
      <c r="G2453" s="76">
        <f>APENs_summary!O2348</f>
        <v>0</v>
      </c>
      <c r="H2453" s="76">
        <f>APENs_summary!P2348</f>
        <v>0</v>
      </c>
      <c r="I2453" s="76">
        <f>APENs_summary!Q2348</f>
        <v>0</v>
      </c>
      <c r="J2453" s="76">
        <f>APENs_summary!R2348</f>
        <v>0</v>
      </c>
    </row>
    <row r="2454" spans="1:10" x14ac:dyDescent="0.2">
      <c r="A2454" s="13" t="s">
        <v>147</v>
      </c>
      <c r="B2454" s="272" t="s">
        <v>493</v>
      </c>
      <c r="C2454" s="272" t="str">
        <f>APENs_summary!C2349</f>
        <v>08045</v>
      </c>
      <c r="D2454" s="272" t="str">
        <f>APENs_summary!J2349</f>
        <v>40400311</v>
      </c>
      <c r="E2454" s="272" t="str">
        <f>APENs_summary!K2349</f>
        <v>Condensate Tanks</v>
      </c>
      <c r="F2454" s="76">
        <f>APENs_summary!N2349</f>
        <v>0</v>
      </c>
      <c r="G2454" s="76">
        <f>APENs_summary!O2349</f>
        <v>0</v>
      </c>
      <c r="H2454" s="76">
        <f>APENs_summary!P2349</f>
        <v>0</v>
      </c>
      <c r="I2454" s="76">
        <f>APENs_summary!Q2349</f>
        <v>0</v>
      </c>
      <c r="J2454" s="76">
        <f>APENs_summary!R2349</f>
        <v>0</v>
      </c>
    </row>
    <row r="2455" spans="1:10" x14ac:dyDescent="0.2">
      <c r="A2455" s="13" t="s">
        <v>147</v>
      </c>
      <c r="B2455" s="272" t="s">
        <v>493</v>
      </c>
      <c r="C2455" s="272" t="str">
        <f>APENs_summary!C2350</f>
        <v>08045</v>
      </c>
      <c r="D2455" s="272" t="str">
        <f>APENs_summary!J2350</f>
        <v>40400311</v>
      </c>
      <c r="E2455" s="272" t="str">
        <f>APENs_summary!K2350</f>
        <v>Condensate Tanks</v>
      </c>
      <c r="F2455" s="76">
        <f>APENs_summary!N2350</f>
        <v>0</v>
      </c>
      <c r="G2455" s="76">
        <f>APENs_summary!O2350</f>
        <v>1.497988717596372</v>
      </c>
      <c r="H2455" s="76">
        <f>APENs_summary!P2350</f>
        <v>0</v>
      </c>
      <c r="I2455" s="76">
        <f>APENs_summary!Q2350</f>
        <v>0</v>
      </c>
      <c r="J2455" s="76">
        <f>APENs_summary!R2350</f>
        <v>0</v>
      </c>
    </row>
    <row r="2456" spans="1:10" x14ac:dyDescent="0.2">
      <c r="A2456" s="13" t="s">
        <v>147</v>
      </c>
      <c r="B2456" s="272" t="s">
        <v>493</v>
      </c>
      <c r="C2456" s="272" t="str">
        <f>APENs_summary!C2351</f>
        <v>08045</v>
      </c>
      <c r="D2456" s="272" t="str">
        <f>APENs_summary!J2351</f>
        <v>40400311</v>
      </c>
      <c r="E2456" s="272" t="str">
        <f>APENs_summary!K2351</f>
        <v>Condensate Tanks</v>
      </c>
      <c r="F2456" s="76">
        <f>APENs_summary!N2351</f>
        <v>0</v>
      </c>
      <c r="G2456" s="76">
        <f>APENs_summary!O2351</f>
        <v>4.6582674700634428</v>
      </c>
      <c r="H2456" s="76">
        <f>APENs_summary!P2351</f>
        <v>0</v>
      </c>
      <c r="I2456" s="76">
        <f>APENs_summary!Q2351</f>
        <v>0</v>
      </c>
      <c r="J2456" s="76">
        <f>APENs_summary!R2351</f>
        <v>0</v>
      </c>
    </row>
    <row r="2457" spans="1:10" x14ac:dyDescent="0.2">
      <c r="A2457" s="13" t="s">
        <v>147</v>
      </c>
      <c r="B2457" s="272" t="s">
        <v>493</v>
      </c>
      <c r="C2457" s="272" t="str">
        <f>APENs_summary!C2352</f>
        <v>08045</v>
      </c>
      <c r="D2457" s="272" t="str">
        <f>APENs_summary!J2352</f>
        <v>40400311</v>
      </c>
      <c r="E2457" s="272" t="str">
        <f>APENs_summary!K2352</f>
        <v>Condensate Tanks</v>
      </c>
      <c r="F2457" s="76">
        <f>APENs_summary!N2352</f>
        <v>0</v>
      </c>
      <c r="G2457" s="76">
        <f>APENs_summary!O2352</f>
        <v>11.228771505800696</v>
      </c>
      <c r="H2457" s="76">
        <f>APENs_summary!P2352</f>
        <v>0</v>
      </c>
      <c r="I2457" s="76">
        <f>APENs_summary!Q2352</f>
        <v>0</v>
      </c>
      <c r="J2457" s="76">
        <f>APENs_summary!R2352</f>
        <v>0</v>
      </c>
    </row>
    <row r="2458" spans="1:10" x14ac:dyDescent="0.2">
      <c r="A2458" s="13" t="s">
        <v>147</v>
      </c>
      <c r="B2458" s="272" t="s">
        <v>493</v>
      </c>
      <c r="C2458" s="272" t="str">
        <f>APENs_summary!C2353</f>
        <v>08045</v>
      </c>
      <c r="D2458" s="272" t="str">
        <f>APENs_summary!J2353</f>
        <v>40400311</v>
      </c>
      <c r="E2458" s="272" t="str">
        <f>APENs_summary!K2353</f>
        <v>Condensate Tanks</v>
      </c>
      <c r="F2458" s="76">
        <f>APENs_summary!N2353</f>
        <v>0</v>
      </c>
      <c r="G2458" s="76">
        <f>APENs_summary!O2353</f>
        <v>3.9775699348252989</v>
      </c>
      <c r="H2458" s="76">
        <f>APENs_summary!P2353</f>
        <v>0</v>
      </c>
      <c r="I2458" s="76">
        <f>APENs_summary!Q2353</f>
        <v>0</v>
      </c>
      <c r="J2458" s="76">
        <f>APENs_summary!R2353</f>
        <v>0</v>
      </c>
    </row>
    <row r="2459" spans="1:10" x14ac:dyDescent="0.2">
      <c r="A2459" s="13" t="s">
        <v>147</v>
      </c>
      <c r="B2459" s="272" t="s">
        <v>493</v>
      </c>
      <c r="C2459" s="272" t="str">
        <f>APENs_summary!C2354</f>
        <v>08045</v>
      </c>
      <c r="D2459" s="272" t="str">
        <f>APENs_summary!J2354</f>
        <v>40400311</v>
      </c>
      <c r="E2459" s="272" t="str">
        <f>APENs_summary!K2354</f>
        <v>Condensate Tanks</v>
      </c>
      <c r="F2459" s="76">
        <f>APENs_summary!N2354</f>
        <v>0</v>
      </c>
      <c r="G2459" s="76">
        <f>APENs_summary!O2354</f>
        <v>1.5806830567359873</v>
      </c>
      <c r="H2459" s="76">
        <f>APENs_summary!P2354</f>
        <v>0</v>
      </c>
      <c r="I2459" s="76">
        <f>APENs_summary!Q2354</f>
        <v>0</v>
      </c>
      <c r="J2459" s="76">
        <f>APENs_summary!R2354</f>
        <v>0</v>
      </c>
    </row>
    <row r="2460" spans="1:10" x14ac:dyDescent="0.2">
      <c r="A2460" s="13" t="s">
        <v>147</v>
      </c>
      <c r="B2460" s="272" t="s">
        <v>493</v>
      </c>
      <c r="C2460" s="272" t="str">
        <f>APENs_summary!C2355</f>
        <v>08045</v>
      </c>
      <c r="D2460" s="272" t="str">
        <f>APENs_summary!J2355</f>
        <v>40400311</v>
      </c>
      <c r="E2460" s="272" t="str">
        <f>APENs_summary!K2355</f>
        <v>Condensate Tanks</v>
      </c>
      <c r="F2460" s="76">
        <f>APENs_summary!N2355</f>
        <v>0</v>
      </c>
      <c r="G2460" s="76">
        <f>APENs_summary!O2355</f>
        <v>6.3457412634441717</v>
      </c>
      <c r="H2460" s="76">
        <f>APENs_summary!P2355</f>
        <v>0</v>
      </c>
      <c r="I2460" s="76">
        <f>APENs_summary!Q2355</f>
        <v>0</v>
      </c>
      <c r="J2460" s="76">
        <f>APENs_summary!R2355</f>
        <v>0</v>
      </c>
    </row>
    <row r="2461" spans="1:10" x14ac:dyDescent="0.2">
      <c r="A2461" s="13" t="s">
        <v>147</v>
      </c>
      <c r="B2461" s="272" t="s">
        <v>493</v>
      </c>
      <c r="C2461" s="272" t="str">
        <f>APENs_summary!C2356</f>
        <v>08045</v>
      </c>
      <c r="D2461" s="272" t="str">
        <f>APENs_summary!J2356</f>
        <v>40400311</v>
      </c>
      <c r="E2461" s="272" t="str">
        <f>APENs_summary!K2356</f>
        <v>Condensate Tanks</v>
      </c>
      <c r="F2461" s="76">
        <f>APENs_summary!N2356</f>
        <v>0</v>
      </c>
      <c r="G2461" s="76">
        <f>APENs_summary!O2356</f>
        <v>3.0617720460510891</v>
      </c>
      <c r="H2461" s="76">
        <f>APENs_summary!P2356</f>
        <v>0</v>
      </c>
      <c r="I2461" s="76">
        <f>APENs_summary!Q2356</f>
        <v>0</v>
      </c>
      <c r="J2461" s="76">
        <f>APENs_summary!R2356</f>
        <v>0</v>
      </c>
    </row>
    <row r="2462" spans="1:10" x14ac:dyDescent="0.2">
      <c r="A2462" s="13" t="s">
        <v>147</v>
      </c>
      <c r="B2462" s="272" t="s">
        <v>493</v>
      </c>
      <c r="C2462" s="272" t="str">
        <f>APENs_summary!C2357</f>
        <v>08045</v>
      </c>
      <c r="D2462" s="272" t="str">
        <f>APENs_summary!J2357</f>
        <v>40400311</v>
      </c>
      <c r="E2462" s="272" t="str">
        <f>APENs_summary!K2357</f>
        <v>Condensate Tanks</v>
      </c>
      <c r="F2462" s="76">
        <f>APENs_summary!N2357</f>
        <v>0</v>
      </c>
      <c r="G2462" s="76">
        <f>APENs_summary!O2357</f>
        <v>3.060665434154445</v>
      </c>
      <c r="H2462" s="76">
        <f>APENs_summary!P2357</f>
        <v>0</v>
      </c>
      <c r="I2462" s="76">
        <f>APENs_summary!Q2357</f>
        <v>0</v>
      </c>
      <c r="J2462" s="76">
        <f>APENs_summary!R2357</f>
        <v>0</v>
      </c>
    </row>
    <row r="2463" spans="1:10" x14ac:dyDescent="0.2">
      <c r="A2463" s="13" t="s">
        <v>147</v>
      </c>
      <c r="B2463" s="272" t="s">
        <v>493</v>
      </c>
      <c r="C2463" s="272" t="str">
        <f>APENs_summary!C2358</f>
        <v>08045</v>
      </c>
      <c r="D2463" s="272" t="str">
        <f>APENs_summary!J2358</f>
        <v>40400311</v>
      </c>
      <c r="E2463" s="272" t="str">
        <f>APENs_summary!K2358</f>
        <v>Condensate Tanks</v>
      </c>
      <c r="F2463" s="76">
        <f>APENs_summary!N2358</f>
        <v>0</v>
      </c>
      <c r="G2463" s="76">
        <f>APENs_summary!O2358</f>
        <v>0.24575504688381944</v>
      </c>
      <c r="H2463" s="76">
        <f>APENs_summary!P2358</f>
        <v>0</v>
      </c>
      <c r="I2463" s="76">
        <f>APENs_summary!Q2358</f>
        <v>0</v>
      </c>
      <c r="J2463" s="76">
        <f>APENs_summary!R2358</f>
        <v>0</v>
      </c>
    </row>
    <row r="2464" spans="1:10" x14ac:dyDescent="0.2">
      <c r="A2464" s="13" t="s">
        <v>147</v>
      </c>
      <c r="B2464" s="272" t="s">
        <v>493</v>
      </c>
      <c r="C2464" s="272" t="str">
        <f>APENs_summary!C2359</f>
        <v>08045</v>
      </c>
      <c r="D2464" s="272" t="str">
        <f>APENs_summary!J2359</f>
        <v>31000304</v>
      </c>
      <c r="E2464" s="272" t="str">
        <f>APENs_summary!K2359</f>
        <v>Glycol Dehydrator</v>
      </c>
      <c r="F2464" s="76">
        <f>APENs_summary!N2359</f>
        <v>0</v>
      </c>
      <c r="G2464" s="76">
        <f>APENs_summary!O2359</f>
        <v>13.89255</v>
      </c>
      <c r="H2464" s="76">
        <f>APENs_summary!P2359</f>
        <v>0</v>
      </c>
      <c r="I2464" s="76">
        <f>APENs_summary!Q2359</f>
        <v>0</v>
      </c>
      <c r="J2464" s="76">
        <f>APENs_summary!R2359</f>
        <v>0</v>
      </c>
    </row>
    <row r="2465" spans="1:10" x14ac:dyDescent="0.2">
      <c r="A2465" s="13" t="s">
        <v>147</v>
      </c>
      <c r="B2465" s="272" t="s">
        <v>493</v>
      </c>
      <c r="C2465" s="272" t="str">
        <f>APENs_summary!C2360</f>
        <v>08045</v>
      </c>
      <c r="D2465" s="272" t="str">
        <f>APENs_summary!J2360</f>
        <v>40400311</v>
      </c>
      <c r="E2465" s="272" t="str">
        <f>APENs_summary!K2360</f>
        <v>Condensate Tanks</v>
      </c>
      <c r="F2465" s="76">
        <f>APENs_summary!N2360</f>
        <v>0</v>
      </c>
      <c r="G2465" s="76">
        <f>APENs_summary!O2360</f>
        <v>0</v>
      </c>
      <c r="H2465" s="76">
        <f>APENs_summary!P2360</f>
        <v>0</v>
      </c>
      <c r="I2465" s="76">
        <f>APENs_summary!Q2360</f>
        <v>0</v>
      </c>
      <c r="J2465" s="76">
        <f>APENs_summary!R2360</f>
        <v>0</v>
      </c>
    </row>
    <row r="2466" spans="1:10" x14ac:dyDescent="0.2">
      <c r="A2466" s="13" t="s">
        <v>147</v>
      </c>
      <c r="B2466" s="272" t="s">
        <v>493</v>
      </c>
      <c r="C2466" s="272" t="str">
        <f>APENs_summary!C2361</f>
        <v>08045</v>
      </c>
      <c r="D2466" s="272" t="str">
        <f>APENs_summary!J2361</f>
        <v>40400311</v>
      </c>
      <c r="E2466" s="272" t="str">
        <f>APENs_summary!K2361</f>
        <v>Condensate Tanks</v>
      </c>
      <c r="F2466" s="76">
        <f>APENs_summary!N2361</f>
        <v>0</v>
      </c>
      <c r="G2466" s="76">
        <f>APENs_summary!O2361</f>
        <v>0</v>
      </c>
      <c r="H2466" s="76">
        <f>APENs_summary!P2361</f>
        <v>0</v>
      </c>
      <c r="I2466" s="76">
        <f>APENs_summary!Q2361</f>
        <v>0</v>
      </c>
      <c r="J2466" s="76">
        <f>APENs_summary!R2361</f>
        <v>0</v>
      </c>
    </row>
    <row r="2467" spans="1:10" x14ac:dyDescent="0.2">
      <c r="A2467" s="13" t="s">
        <v>147</v>
      </c>
      <c r="B2467" s="272" t="s">
        <v>493</v>
      </c>
      <c r="C2467" s="272" t="str">
        <f>APENs_summary!C2362</f>
        <v>08045</v>
      </c>
      <c r="D2467" s="272" t="str">
        <f>APENs_summary!J2362</f>
        <v>40400311</v>
      </c>
      <c r="E2467" s="272" t="str">
        <f>APENs_summary!K2362</f>
        <v>Condensate Tanks</v>
      </c>
      <c r="F2467" s="76">
        <f>APENs_summary!N2362</f>
        <v>0</v>
      </c>
      <c r="G2467" s="76">
        <f>APENs_summary!O2362</f>
        <v>12.779262437958611</v>
      </c>
      <c r="H2467" s="76">
        <f>APENs_summary!P2362</f>
        <v>0</v>
      </c>
      <c r="I2467" s="76">
        <f>APENs_summary!Q2362</f>
        <v>0</v>
      </c>
      <c r="J2467" s="76">
        <f>APENs_summary!R2362</f>
        <v>0</v>
      </c>
    </row>
    <row r="2468" spans="1:10" x14ac:dyDescent="0.2">
      <c r="A2468" s="13" t="s">
        <v>147</v>
      </c>
      <c r="B2468" s="272" t="s">
        <v>493</v>
      </c>
      <c r="C2468" s="272" t="str">
        <f>APENs_summary!C2363</f>
        <v>08045</v>
      </c>
      <c r="D2468" s="272" t="str">
        <f>APENs_summary!J2363</f>
        <v>40400311</v>
      </c>
      <c r="E2468" s="272" t="str">
        <f>APENs_summary!K2363</f>
        <v>Condensate Tanks</v>
      </c>
      <c r="F2468" s="76">
        <f>APENs_summary!N2363</f>
        <v>0</v>
      </c>
      <c r="G2468" s="76">
        <f>APENs_summary!O2363</f>
        <v>12.479990878410655</v>
      </c>
      <c r="H2468" s="76">
        <f>APENs_summary!P2363</f>
        <v>0</v>
      </c>
      <c r="I2468" s="76">
        <f>APENs_summary!Q2363</f>
        <v>0</v>
      </c>
      <c r="J2468" s="76">
        <f>APENs_summary!R2363</f>
        <v>0</v>
      </c>
    </row>
    <row r="2469" spans="1:10" x14ac:dyDescent="0.2">
      <c r="A2469" s="13" t="s">
        <v>147</v>
      </c>
      <c r="B2469" s="272" t="s">
        <v>493</v>
      </c>
      <c r="C2469" s="272" t="str">
        <f>APENs_summary!C2364</f>
        <v>08045</v>
      </c>
      <c r="D2469" s="272" t="str">
        <f>APENs_summary!J2364</f>
        <v>40400311</v>
      </c>
      <c r="E2469" s="272" t="str">
        <f>APENs_summary!K2364</f>
        <v>Condensate Tanks</v>
      </c>
      <c r="F2469" s="76">
        <f>APENs_summary!N2364</f>
        <v>0</v>
      </c>
      <c r="G2469" s="76">
        <f>APENs_summary!O2364</f>
        <v>0</v>
      </c>
      <c r="H2469" s="76">
        <f>APENs_summary!P2364</f>
        <v>0</v>
      </c>
      <c r="I2469" s="76">
        <f>APENs_summary!Q2364</f>
        <v>0</v>
      </c>
      <c r="J2469" s="76">
        <f>APENs_summary!R2364</f>
        <v>0</v>
      </c>
    </row>
    <row r="2470" spans="1:10" x14ac:dyDescent="0.2">
      <c r="A2470" s="13" t="s">
        <v>147</v>
      </c>
      <c r="B2470" s="272" t="s">
        <v>493</v>
      </c>
      <c r="C2470" s="272" t="str">
        <f>APENs_summary!C2365</f>
        <v>08045</v>
      </c>
      <c r="D2470" s="272" t="str">
        <f>APENs_summary!J2365</f>
        <v>40400311</v>
      </c>
      <c r="E2470" s="272" t="str">
        <f>APENs_summary!K2365</f>
        <v>Condensate Tanks</v>
      </c>
      <c r="F2470" s="76">
        <f>APENs_summary!N2365</f>
        <v>0</v>
      </c>
      <c r="G2470" s="76">
        <f>APENs_summary!O2365</f>
        <v>0</v>
      </c>
      <c r="H2470" s="76">
        <f>APENs_summary!P2365</f>
        <v>0</v>
      </c>
      <c r="I2470" s="76">
        <f>APENs_summary!Q2365</f>
        <v>0</v>
      </c>
      <c r="J2470" s="76">
        <f>APENs_summary!R2365</f>
        <v>0</v>
      </c>
    </row>
    <row r="2471" spans="1:10" x14ac:dyDescent="0.2">
      <c r="A2471" s="13" t="s">
        <v>147</v>
      </c>
      <c r="B2471" s="272" t="s">
        <v>493</v>
      </c>
      <c r="C2471" s="272" t="str">
        <f>APENs_summary!C2366</f>
        <v>08045</v>
      </c>
      <c r="D2471" s="272" t="str">
        <f>APENs_summary!J2366</f>
        <v>40400311</v>
      </c>
      <c r="E2471" s="272" t="str">
        <f>APENs_summary!K2366</f>
        <v>Condensate Tanks</v>
      </c>
      <c r="F2471" s="76">
        <f>APENs_summary!N2366</f>
        <v>0</v>
      </c>
      <c r="G2471" s="76">
        <f>APENs_summary!O2366</f>
        <v>4.6213119498107309</v>
      </c>
      <c r="H2471" s="76">
        <f>APENs_summary!P2366</f>
        <v>0</v>
      </c>
      <c r="I2471" s="76">
        <f>APENs_summary!Q2366</f>
        <v>0</v>
      </c>
      <c r="J2471" s="76">
        <f>APENs_summary!R2366</f>
        <v>0</v>
      </c>
    </row>
    <row r="2472" spans="1:10" x14ac:dyDescent="0.2">
      <c r="A2472" s="13" t="s">
        <v>147</v>
      </c>
      <c r="B2472" s="272" t="s">
        <v>493</v>
      </c>
      <c r="C2472" s="272" t="str">
        <f>APENs_summary!C2367</f>
        <v>08045</v>
      </c>
      <c r="D2472" s="272" t="str">
        <f>APENs_summary!J2367</f>
        <v>40400311</v>
      </c>
      <c r="E2472" s="272" t="str">
        <f>APENs_summary!K2367</f>
        <v>Condensate Tanks</v>
      </c>
      <c r="F2472" s="76">
        <f>APENs_summary!N2367</f>
        <v>0</v>
      </c>
      <c r="G2472" s="76">
        <f>APENs_summary!O2367</f>
        <v>0</v>
      </c>
      <c r="H2472" s="76">
        <f>APENs_summary!P2367</f>
        <v>0</v>
      </c>
      <c r="I2472" s="76">
        <f>APENs_summary!Q2367</f>
        <v>0</v>
      </c>
      <c r="J2472" s="76">
        <f>APENs_summary!R2367</f>
        <v>0</v>
      </c>
    </row>
    <row r="2473" spans="1:10" x14ac:dyDescent="0.2">
      <c r="A2473" s="13" t="s">
        <v>147</v>
      </c>
      <c r="B2473" s="272" t="s">
        <v>493</v>
      </c>
      <c r="C2473" s="272" t="str">
        <f>APENs_summary!C2368</f>
        <v>08045</v>
      </c>
      <c r="D2473" s="272" t="str">
        <f>APENs_summary!J2368</f>
        <v>40400311</v>
      </c>
      <c r="E2473" s="272" t="str">
        <f>APENs_summary!K2368</f>
        <v>Condensate Tanks</v>
      </c>
      <c r="F2473" s="76">
        <f>APENs_summary!N2368</f>
        <v>0</v>
      </c>
      <c r="G2473" s="76">
        <f>APENs_summary!O2368</f>
        <v>0</v>
      </c>
      <c r="H2473" s="76">
        <f>APENs_summary!P2368</f>
        <v>0</v>
      </c>
      <c r="I2473" s="76">
        <f>APENs_summary!Q2368</f>
        <v>0</v>
      </c>
      <c r="J2473" s="76">
        <f>APENs_summary!R2368</f>
        <v>0</v>
      </c>
    </row>
    <row r="2474" spans="1:10" x14ac:dyDescent="0.2">
      <c r="A2474" s="13" t="s">
        <v>147</v>
      </c>
      <c r="B2474" s="272" t="s">
        <v>493</v>
      </c>
      <c r="C2474" s="272" t="str">
        <f>APENs_summary!C2369</f>
        <v>08045</v>
      </c>
      <c r="D2474" s="272" t="str">
        <f>APENs_summary!J2369</f>
        <v>40400311</v>
      </c>
      <c r="E2474" s="272" t="str">
        <f>APENs_summary!K2369</f>
        <v>Condensate Tanks</v>
      </c>
      <c r="F2474" s="76">
        <f>APENs_summary!N2369</f>
        <v>0</v>
      </c>
      <c r="G2474" s="76">
        <f>APENs_summary!O2369</f>
        <v>1.0075956922236597</v>
      </c>
      <c r="H2474" s="76">
        <f>APENs_summary!P2369</f>
        <v>0</v>
      </c>
      <c r="I2474" s="76">
        <f>APENs_summary!Q2369</f>
        <v>0</v>
      </c>
      <c r="J2474" s="76">
        <f>APENs_summary!R2369</f>
        <v>0</v>
      </c>
    </row>
    <row r="2475" spans="1:10" x14ac:dyDescent="0.2">
      <c r="A2475" s="13" t="s">
        <v>147</v>
      </c>
      <c r="B2475" s="272" t="s">
        <v>493</v>
      </c>
      <c r="C2475" s="272" t="str">
        <f>APENs_summary!C2370</f>
        <v>08045</v>
      </c>
      <c r="D2475" s="272" t="str">
        <f>APENs_summary!J2370</f>
        <v>40400311</v>
      </c>
      <c r="E2475" s="272" t="str">
        <f>APENs_summary!K2370</f>
        <v>Condensate Tanks</v>
      </c>
      <c r="F2475" s="76">
        <f>APENs_summary!N2370</f>
        <v>0</v>
      </c>
      <c r="G2475" s="76">
        <f>APENs_summary!O2370</f>
        <v>3.0070975452287483</v>
      </c>
      <c r="H2475" s="76">
        <f>APENs_summary!P2370</f>
        <v>0</v>
      </c>
      <c r="I2475" s="76">
        <f>APENs_summary!Q2370</f>
        <v>0</v>
      </c>
      <c r="J2475" s="76">
        <f>APENs_summary!R2370</f>
        <v>0</v>
      </c>
    </row>
    <row r="2476" spans="1:10" x14ac:dyDescent="0.2">
      <c r="A2476" s="13" t="s">
        <v>147</v>
      </c>
      <c r="B2476" s="272" t="s">
        <v>493</v>
      </c>
      <c r="C2476" s="272" t="str">
        <f>APENs_summary!C2371</f>
        <v>08045</v>
      </c>
      <c r="D2476" s="272" t="str">
        <f>APENs_summary!J2371</f>
        <v>40400311</v>
      </c>
      <c r="E2476" s="272" t="str">
        <f>APENs_summary!K2371</f>
        <v>Condensate Tanks</v>
      </c>
      <c r="F2476" s="76">
        <f>APENs_summary!N2371</f>
        <v>0</v>
      </c>
      <c r="G2476" s="76">
        <f>APENs_summary!O2371</f>
        <v>3.8572860330161487</v>
      </c>
      <c r="H2476" s="76">
        <f>APENs_summary!P2371</f>
        <v>0</v>
      </c>
      <c r="I2476" s="76">
        <f>APENs_summary!Q2371</f>
        <v>0</v>
      </c>
      <c r="J2476" s="76">
        <f>APENs_summary!R2371</f>
        <v>0</v>
      </c>
    </row>
    <row r="2477" spans="1:10" x14ac:dyDescent="0.2">
      <c r="A2477" s="13" t="s">
        <v>147</v>
      </c>
      <c r="B2477" s="272" t="s">
        <v>493</v>
      </c>
      <c r="C2477" s="272" t="str">
        <f>APENs_summary!C2372</f>
        <v>08045</v>
      </c>
      <c r="D2477" s="272" t="str">
        <f>APENs_summary!J2372</f>
        <v>40400311</v>
      </c>
      <c r="E2477" s="272" t="str">
        <f>APENs_summary!K2372</f>
        <v>Condensate Tanks</v>
      </c>
      <c r="F2477" s="76">
        <f>APENs_summary!N2372</f>
        <v>0</v>
      </c>
      <c r="G2477" s="76">
        <f>APENs_summary!O2372</f>
        <v>3.2339967236414631</v>
      </c>
      <c r="H2477" s="76">
        <f>APENs_summary!P2372</f>
        <v>0</v>
      </c>
      <c r="I2477" s="76">
        <f>APENs_summary!Q2372</f>
        <v>0</v>
      </c>
      <c r="J2477" s="76">
        <f>APENs_summary!R2372</f>
        <v>0</v>
      </c>
    </row>
    <row r="2478" spans="1:10" x14ac:dyDescent="0.2">
      <c r="A2478" s="13" t="s">
        <v>147</v>
      </c>
      <c r="B2478" s="272" t="s">
        <v>493</v>
      </c>
      <c r="C2478" s="272" t="str">
        <f>APENs_summary!C2373</f>
        <v>08045</v>
      </c>
      <c r="D2478" s="272" t="str">
        <f>APENs_summary!J2373</f>
        <v>40400311</v>
      </c>
      <c r="E2478" s="272" t="str">
        <f>APENs_summary!K2373</f>
        <v>Condensate Tanks</v>
      </c>
      <c r="F2478" s="76">
        <f>APENs_summary!N2373</f>
        <v>0</v>
      </c>
      <c r="G2478" s="76">
        <f>APENs_summary!O2373</f>
        <v>3.0098312702698653</v>
      </c>
      <c r="H2478" s="76">
        <f>APENs_summary!P2373</f>
        <v>0</v>
      </c>
      <c r="I2478" s="76">
        <f>APENs_summary!Q2373</f>
        <v>0</v>
      </c>
      <c r="J2478" s="76">
        <f>APENs_summary!R2373</f>
        <v>0</v>
      </c>
    </row>
    <row r="2479" spans="1:10" x14ac:dyDescent="0.2">
      <c r="A2479" s="13" t="s">
        <v>147</v>
      </c>
      <c r="B2479" s="272" t="s">
        <v>493</v>
      </c>
      <c r="C2479" s="272" t="str">
        <f>APENs_summary!C2374</f>
        <v>08045</v>
      </c>
      <c r="D2479" s="272" t="str">
        <f>APENs_summary!J2374</f>
        <v>40400311</v>
      </c>
      <c r="E2479" s="272" t="str">
        <f>APENs_summary!K2374</f>
        <v>Condensate Tanks</v>
      </c>
      <c r="F2479" s="76">
        <f>APENs_summary!N2374</f>
        <v>0</v>
      </c>
      <c r="G2479" s="76">
        <f>APENs_summary!O2374</f>
        <v>2.0557612309200168</v>
      </c>
      <c r="H2479" s="76">
        <f>APENs_summary!P2374</f>
        <v>0</v>
      </c>
      <c r="I2479" s="76">
        <f>APENs_summary!Q2374</f>
        <v>0</v>
      </c>
      <c r="J2479" s="76">
        <f>APENs_summary!R2374</f>
        <v>0</v>
      </c>
    </row>
    <row r="2480" spans="1:10" x14ac:dyDescent="0.2">
      <c r="A2480" s="13" t="s">
        <v>147</v>
      </c>
      <c r="B2480" s="272" t="s">
        <v>493</v>
      </c>
      <c r="C2480" s="272" t="str">
        <f>APENs_summary!C2375</f>
        <v>08045</v>
      </c>
      <c r="D2480" s="272" t="str">
        <f>APENs_summary!J2375</f>
        <v>40400311</v>
      </c>
      <c r="E2480" s="272" t="str">
        <f>APENs_summary!K2375</f>
        <v>Condensate Tanks</v>
      </c>
      <c r="F2480" s="76">
        <f>APENs_summary!N2375</f>
        <v>0</v>
      </c>
      <c r="G2480" s="76">
        <f>APENs_summary!O2375</f>
        <v>2.1897137579347521</v>
      </c>
      <c r="H2480" s="76">
        <f>APENs_summary!P2375</f>
        <v>0</v>
      </c>
      <c r="I2480" s="76">
        <f>APENs_summary!Q2375</f>
        <v>0</v>
      </c>
      <c r="J2480" s="76">
        <f>APENs_summary!R2375</f>
        <v>0</v>
      </c>
    </row>
    <row r="2481" spans="1:10" x14ac:dyDescent="0.2">
      <c r="A2481" s="13" t="s">
        <v>147</v>
      </c>
      <c r="B2481" s="272" t="s">
        <v>493</v>
      </c>
      <c r="C2481" s="272" t="str">
        <f>APENs_summary!C2376</f>
        <v>08045</v>
      </c>
      <c r="D2481" s="272" t="str">
        <f>APENs_summary!J2376</f>
        <v>40400311</v>
      </c>
      <c r="E2481" s="272" t="str">
        <f>APENs_summary!K2376</f>
        <v>Condensate Tanks</v>
      </c>
      <c r="F2481" s="76">
        <f>APENs_summary!N2376</f>
        <v>0</v>
      </c>
      <c r="G2481" s="76">
        <f>APENs_summary!O2376</f>
        <v>2.0612286810022509</v>
      </c>
      <c r="H2481" s="76">
        <f>APENs_summary!P2376</f>
        <v>0</v>
      </c>
      <c r="I2481" s="76">
        <f>APENs_summary!Q2376</f>
        <v>0</v>
      </c>
      <c r="J2481" s="76">
        <f>APENs_summary!R2376</f>
        <v>0</v>
      </c>
    </row>
    <row r="2482" spans="1:10" x14ac:dyDescent="0.2">
      <c r="A2482" s="13" t="s">
        <v>147</v>
      </c>
      <c r="B2482" s="272" t="s">
        <v>493</v>
      </c>
      <c r="C2482" s="272" t="str">
        <f>APENs_summary!C2377</f>
        <v>08045</v>
      </c>
      <c r="D2482" s="272" t="str">
        <f>APENs_summary!J2377</f>
        <v>40400311</v>
      </c>
      <c r="E2482" s="272" t="str">
        <f>APENs_summary!K2377</f>
        <v>Condensate Tanks</v>
      </c>
      <c r="F2482" s="76">
        <f>APENs_summary!N2377</f>
        <v>0</v>
      </c>
      <c r="G2482" s="76">
        <f>APENs_summary!O2377</f>
        <v>2.7091215157469906</v>
      </c>
      <c r="H2482" s="76">
        <f>APENs_summary!P2377</f>
        <v>0</v>
      </c>
      <c r="I2482" s="76">
        <f>APENs_summary!Q2377</f>
        <v>0</v>
      </c>
      <c r="J2482" s="76">
        <f>APENs_summary!R2377</f>
        <v>0</v>
      </c>
    </row>
    <row r="2483" spans="1:10" x14ac:dyDescent="0.2">
      <c r="A2483" s="13" t="s">
        <v>147</v>
      </c>
      <c r="B2483" s="272" t="s">
        <v>493</v>
      </c>
      <c r="C2483" s="272" t="str">
        <f>APENs_summary!C2378</f>
        <v>08045</v>
      </c>
      <c r="D2483" s="272" t="str">
        <f>APENs_summary!J2378</f>
        <v>40400311</v>
      </c>
      <c r="E2483" s="272" t="str">
        <f>APENs_summary!K2378</f>
        <v>Condensate Tanks</v>
      </c>
      <c r="F2483" s="76">
        <f>APENs_summary!N2378</f>
        <v>0</v>
      </c>
      <c r="G2483" s="76">
        <f>APENs_summary!O2378</f>
        <v>2.0065541801799101</v>
      </c>
      <c r="H2483" s="76">
        <f>APENs_summary!P2378</f>
        <v>0</v>
      </c>
      <c r="I2483" s="76">
        <f>APENs_summary!Q2378</f>
        <v>0</v>
      </c>
      <c r="J2483" s="76">
        <f>APENs_summary!R2378</f>
        <v>0</v>
      </c>
    </row>
    <row r="2484" spans="1:10" x14ac:dyDescent="0.2">
      <c r="A2484" s="13" t="s">
        <v>147</v>
      </c>
      <c r="B2484" s="272" t="s">
        <v>493</v>
      </c>
      <c r="C2484" s="272" t="str">
        <f>APENs_summary!C2379</f>
        <v>08045</v>
      </c>
      <c r="D2484" s="272" t="str">
        <f>APENs_summary!J2379</f>
        <v>40400311</v>
      </c>
      <c r="E2484" s="272" t="str">
        <f>APENs_summary!K2379</f>
        <v>Condensate Tanks</v>
      </c>
      <c r="F2484" s="76">
        <f>APENs_summary!N2379</f>
        <v>0</v>
      </c>
      <c r="G2484" s="76">
        <f>APENs_summary!O2379</f>
        <v>4.3712263407461531</v>
      </c>
      <c r="H2484" s="76">
        <f>APENs_summary!P2379</f>
        <v>0</v>
      </c>
      <c r="I2484" s="76">
        <f>APENs_summary!Q2379</f>
        <v>0</v>
      </c>
      <c r="J2484" s="76">
        <f>APENs_summary!R2379</f>
        <v>0</v>
      </c>
    </row>
    <row r="2485" spans="1:10" x14ac:dyDescent="0.2">
      <c r="A2485" s="13" t="s">
        <v>147</v>
      </c>
      <c r="B2485" s="272" t="s">
        <v>493</v>
      </c>
      <c r="C2485" s="272" t="str">
        <f>APENs_summary!C2380</f>
        <v>08045</v>
      </c>
      <c r="D2485" s="272" t="str">
        <f>APENs_summary!J2380</f>
        <v>40400311</v>
      </c>
      <c r="E2485" s="272" t="str">
        <f>APENs_summary!K2380</f>
        <v>Condensate Tanks</v>
      </c>
      <c r="F2485" s="76">
        <f>APENs_summary!N2380</f>
        <v>0</v>
      </c>
      <c r="G2485" s="76">
        <f>APENs_summary!O2380</f>
        <v>3.6167182293978493</v>
      </c>
      <c r="H2485" s="76">
        <f>APENs_summary!P2380</f>
        <v>0</v>
      </c>
      <c r="I2485" s="76">
        <f>APENs_summary!Q2380</f>
        <v>0</v>
      </c>
      <c r="J2485" s="76">
        <f>APENs_summary!R2380</f>
        <v>0</v>
      </c>
    </row>
    <row r="2486" spans="1:10" x14ac:dyDescent="0.2">
      <c r="A2486" s="13" t="s">
        <v>147</v>
      </c>
      <c r="B2486" s="272" t="s">
        <v>493</v>
      </c>
      <c r="C2486" s="272" t="str">
        <f>APENs_summary!C2381</f>
        <v>08045</v>
      </c>
      <c r="D2486" s="272" t="str">
        <f>APENs_summary!J2381</f>
        <v>40400311</v>
      </c>
      <c r="E2486" s="272" t="str">
        <f>APENs_summary!K2381</f>
        <v>Condensate Tanks</v>
      </c>
      <c r="F2486" s="76">
        <f>APENs_summary!N2381</f>
        <v>0</v>
      </c>
      <c r="G2486" s="76">
        <f>APENs_summary!O2381</f>
        <v>3.0836418463800253</v>
      </c>
      <c r="H2486" s="76">
        <f>APENs_summary!P2381</f>
        <v>0</v>
      </c>
      <c r="I2486" s="76">
        <f>APENs_summary!Q2381</f>
        <v>0</v>
      </c>
      <c r="J2486" s="76">
        <f>APENs_summary!R2381</f>
        <v>0</v>
      </c>
    </row>
    <row r="2487" spans="1:10" x14ac:dyDescent="0.2">
      <c r="A2487" s="13" t="s">
        <v>147</v>
      </c>
      <c r="B2487" s="272" t="s">
        <v>493</v>
      </c>
      <c r="C2487" s="272" t="str">
        <f>APENs_summary!C2382</f>
        <v>08045</v>
      </c>
      <c r="D2487" s="272" t="str">
        <f>APENs_summary!J2382</f>
        <v>40400311</v>
      </c>
      <c r="E2487" s="272" t="str">
        <f>APENs_summary!K2382</f>
        <v>Condensate Tanks</v>
      </c>
      <c r="F2487" s="76">
        <f>APENs_summary!N2382</f>
        <v>0</v>
      </c>
      <c r="G2487" s="76">
        <f>APENs_summary!O2382</f>
        <v>8.7014468058755501</v>
      </c>
      <c r="H2487" s="76">
        <f>APENs_summary!P2382</f>
        <v>0</v>
      </c>
      <c r="I2487" s="76">
        <f>APENs_summary!Q2382</f>
        <v>0</v>
      </c>
      <c r="J2487" s="76">
        <f>APENs_summary!R2382</f>
        <v>0</v>
      </c>
    </row>
    <row r="2488" spans="1:10" x14ac:dyDescent="0.2">
      <c r="A2488" s="13" t="s">
        <v>147</v>
      </c>
      <c r="B2488" s="272" t="s">
        <v>493</v>
      </c>
      <c r="C2488" s="272" t="str">
        <f>APENs_summary!C2383</f>
        <v>08045</v>
      </c>
      <c r="D2488" s="272" t="str">
        <f>APENs_summary!J2383</f>
        <v>40400311</v>
      </c>
      <c r="E2488" s="272" t="str">
        <f>APENs_summary!K2383</f>
        <v>Condensate Tanks</v>
      </c>
      <c r="F2488" s="76">
        <f>APENs_summary!N2383</f>
        <v>0</v>
      </c>
      <c r="G2488" s="76">
        <f>APENs_summary!O2383</f>
        <v>2.1377729821535283</v>
      </c>
      <c r="H2488" s="76">
        <f>APENs_summary!P2383</f>
        <v>0</v>
      </c>
      <c r="I2488" s="76">
        <f>APENs_summary!Q2383</f>
        <v>0</v>
      </c>
      <c r="J2488" s="76">
        <f>APENs_summary!R2383</f>
        <v>0</v>
      </c>
    </row>
    <row r="2489" spans="1:10" x14ac:dyDescent="0.2">
      <c r="A2489" s="13" t="s">
        <v>147</v>
      </c>
      <c r="B2489" s="272" t="s">
        <v>493</v>
      </c>
      <c r="C2489" s="272" t="str">
        <f>APENs_summary!C2384</f>
        <v>08045</v>
      </c>
      <c r="D2489" s="272" t="str">
        <f>APENs_summary!J2384</f>
        <v>40400311</v>
      </c>
      <c r="E2489" s="272" t="str">
        <f>APENs_summary!K2384</f>
        <v>Condensate Tanks</v>
      </c>
      <c r="F2489" s="76">
        <f>APENs_summary!N2384</f>
        <v>0</v>
      </c>
      <c r="G2489" s="76">
        <f>APENs_summary!O2384</f>
        <v>3.2175943733947605</v>
      </c>
      <c r="H2489" s="76">
        <f>APENs_summary!P2384</f>
        <v>0</v>
      </c>
      <c r="I2489" s="76">
        <f>APENs_summary!Q2384</f>
        <v>0</v>
      </c>
      <c r="J2489" s="76">
        <f>APENs_summary!R2384</f>
        <v>0</v>
      </c>
    </row>
    <row r="2490" spans="1:10" x14ac:dyDescent="0.2">
      <c r="A2490" s="13" t="s">
        <v>147</v>
      </c>
      <c r="B2490" s="272" t="s">
        <v>493</v>
      </c>
      <c r="C2490" s="272" t="str">
        <f>APENs_summary!C2385</f>
        <v>08045</v>
      </c>
      <c r="D2490" s="272" t="str">
        <f>APENs_summary!J2385</f>
        <v>40400311</v>
      </c>
      <c r="E2490" s="272" t="str">
        <f>APENs_summary!K2385</f>
        <v>Condensate Tanks</v>
      </c>
      <c r="F2490" s="76">
        <f>APENs_summary!N2385</f>
        <v>0</v>
      </c>
      <c r="G2490" s="76">
        <f>APENs_summary!O2385</f>
        <v>6.4023840462961168</v>
      </c>
      <c r="H2490" s="76">
        <f>APENs_summary!P2385</f>
        <v>0</v>
      </c>
      <c r="I2490" s="76">
        <f>APENs_summary!Q2385</f>
        <v>0</v>
      </c>
      <c r="J2490" s="76">
        <f>APENs_summary!R2385</f>
        <v>0</v>
      </c>
    </row>
    <row r="2491" spans="1:10" x14ac:dyDescent="0.2">
      <c r="A2491" s="13" t="s">
        <v>147</v>
      </c>
      <c r="B2491" s="272" t="s">
        <v>493</v>
      </c>
      <c r="C2491" s="272" t="str">
        <f>APENs_summary!C2386</f>
        <v>08045</v>
      </c>
      <c r="D2491" s="272" t="str">
        <f>APENs_summary!J2386</f>
        <v>40400311</v>
      </c>
      <c r="E2491" s="272" t="str">
        <f>APENs_summary!K2386</f>
        <v>Condensate Tanks</v>
      </c>
      <c r="F2491" s="76">
        <f>APENs_summary!N2386</f>
        <v>0</v>
      </c>
      <c r="G2491" s="76">
        <f>APENs_summary!O2386</f>
        <v>2.0393588806733147</v>
      </c>
      <c r="H2491" s="76">
        <f>APENs_summary!P2386</f>
        <v>0</v>
      </c>
      <c r="I2491" s="76">
        <f>APENs_summary!Q2386</f>
        <v>0</v>
      </c>
      <c r="J2491" s="76">
        <f>APENs_summary!R2386</f>
        <v>0</v>
      </c>
    </row>
    <row r="2492" spans="1:10" x14ac:dyDescent="0.2">
      <c r="A2492" s="13" t="s">
        <v>147</v>
      </c>
      <c r="B2492" s="272" t="s">
        <v>493</v>
      </c>
      <c r="C2492" s="272" t="str">
        <f>APENs_summary!C2387</f>
        <v>08045</v>
      </c>
      <c r="D2492" s="272" t="str">
        <f>APENs_summary!J2387</f>
        <v>40400311</v>
      </c>
      <c r="E2492" s="272" t="str">
        <f>APENs_summary!K2387</f>
        <v>Condensate Tanks</v>
      </c>
      <c r="F2492" s="76">
        <f>APENs_summary!N2387</f>
        <v>0</v>
      </c>
      <c r="G2492" s="76">
        <f>APENs_summary!O2387</f>
        <v>3.2968723995871549</v>
      </c>
      <c r="H2492" s="76">
        <f>APENs_summary!P2387</f>
        <v>0</v>
      </c>
      <c r="I2492" s="76">
        <f>APENs_summary!Q2387</f>
        <v>0</v>
      </c>
      <c r="J2492" s="76">
        <f>APENs_summary!R2387</f>
        <v>0</v>
      </c>
    </row>
    <row r="2493" spans="1:10" x14ac:dyDescent="0.2">
      <c r="A2493" s="13" t="s">
        <v>147</v>
      </c>
      <c r="B2493" s="272" t="s">
        <v>493</v>
      </c>
      <c r="C2493" s="272" t="str">
        <f>APENs_summary!C2388</f>
        <v>08045</v>
      </c>
      <c r="D2493" s="272" t="str">
        <f>APENs_summary!J2388</f>
        <v>40400311</v>
      </c>
      <c r="E2493" s="272" t="str">
        <f>APENs_summary!K2388</f>
        <v>Condensate Tanks</v>
      </c>
      <c r="F2493" s="76">
        <f>APENs_summary!N2388</f>
        <v>0</v>
      </c>
      <c r="G2493" s="76">
        <f>APENs_summary!O2388</f>
        <v>2.8348728676383743</v>
      </c>
      <c r="H2493" s="76">
        <f>APENs_summary!P2388</f>
        <v>0</v>
      </c>
      <c r="I2493" s="76">
        <f>APENs_summary!Q2388</f>
        <v>0</v>
      </c>
      <c r="J2493" s="76">
        <f>APENs_summary!R2388</f>
        <v>0</v>
      </c>
    </row>
    <row r="2494" spans="1:10" x14ac:dyDescent="0.2">
      <c r="A2494" s="13" t="s">
        <v>147</v>
      </c>
      <c r="B2494" s="272" t="s">
        <v>493</v>
      </c>
      <c r="C2494" s="272" t="str">
        <f>APENs_summary!C2389</f>
        <v>08045</v>
      </c>
      <c r="D2494" s="272" t="str">
        <f>APENs_summary!J2389</f>
        <v>40400311</v>
      </c>
      <c r="E2494" s="272" t="str">
        <f>APENs_summary!K2389</f>
        <v>Condensate Tanks</v>
      </c>
      <c r="F2494" s="76">
        <f>APENs_summary!N2389</f>
        <v>0</v>
      </c>
      <c r="G2494" s="76">
        <f>APENs_summary!O2389</f>
        <v>1.998353005056559</v>
      </c>
      <c r="H2494" s="76">
        <f>APENs_summary!P2389</f>
        <v>0</v>
      </c>
      <c r="I2494" s="76">
        <f>APENs_summary!Q2389</f>
        <v>0</v>
      </c>
      <c r="J2494" s="76">
        <f>APENs_summary!R2389</f>
        <v>0</v>
      </c>
    </row>
    <row r="2495" spans="1:10" x14ac:dyDescent="0.2">
      <c r="A2495" s="13" t="s">
        <v>147</v>
      </c>
      <c r="B2495" s="272" t="s">
        <v>493</v>
      </c>
      <c r="C2495" s="272" t="str">
        <f>APENs_summary!C2390</f>
        <v>08045</v>
      </c>
      <c r="D2495" s="272" t="str">
        <f>APENs_summary!J2390</f>
        <v>40400311</v>
      </c>
      <c r="E2495" s="272" t="str">
        <f>APENs_summary!K2390</f>
        <v>Condensate Tanks</v>
      </c>
      <c r="F2495" s="76">
        <f>APENs_summary!N2390</f>
        <v>0</v>
      </c>
      <c r="G2495" s="76">
        <f>APENs_summary!O2390</f>
        <v>4.4094984913217914</v>
      </c>
      <c r="H2495" s="76">
        <f>APENs_summary!P2390</f>
        <v>0</v>
      </c>
      <c r="I2495" s="76">
        <f>APENs_summary!Q2390</f>
        <v>0</v>
      </c>
      <c r="J2495" s="76">
        <f>APENs_summary!R2390</f>
        <v>0</v>
      </c>
    </row>
    <row r="2496" spans="1:10" x14ac:dyDescent="0.2">
      <c r="A2496" s="13" t="s">
        <v>147</v>
      </c>
      <c r="B2496" s="272" t="s">
        <v>493</v>
      </c>
      <c r="C2496" s="272" t="str">
        <f>APENs_summary!C2391</f>
        <v>08045</v>
      </c>
      <c r="D2496" s="272" t="str">
        <f>APENs_summary!J2391</f>
        <v>40400311</v>
      </c>
      <c r="E2496" s="272" t="str">
        <f>APENs_summary!K2391</f>
        <v>Condensate Tanks</v>
      </c>
      <c r="F2496" s="76">
        <f>APENs_summary!N2391</f>
        <v>0</v>
      </c>
      <c r="G2496" s="76">
        <f>APENs_summary!O2391</f>
        <v>9.4969607928406106</v>
      </c>
      <c r="H2496" s="76">
        <f>APENs_summary!P2391</f>
        <v>0</v>
      </c>
      <c r="I2496" s="76">
        <f>APENs_summary!Q2391</f>
        <v>0</v>
      </c>
      <c r="J2496" s="76">
        <f>APENs_summary!R2391</f>
        <v>0</v>
      </c>
    </row>
    <row r="2497" spans="1:10" x14ac:dyDescent="0.2">
      <c r="A2497" s="13" t="s">
        <v>147</v>
      </c>
      <c r="B2497" s="272" t="s">
        <v>493</v>
      </c>
      <c r="C2497" s="272" t="str">
        <f>APENs_summary!C2392</f>
        <v>08045</v>
      </c>
      <c r="D2497" s="272" t="str">
        <f>APENs_summary!J2392</f>
        <v>40400311</v>
      </c>
      <c r="E2497" s="272" t="str">
        <f>APENs_summary!K2392</f>
        <v>Condensate Tanks</v>
      </c>
      <c r="F2497" s="76">
        <f>APENs_summary!N2392</f>
        <v>0</v>
      </c>
      <c r="G2497" s="76">
        <f>APENs_summary!O2392</f>
        <v>7.7692465668546387</v>
      </c>
      <c r="H2497" s="76">
        <f>APENs_summary!P2392</f>
        <v>0</v>
      </c>
      <c r="I2497" s="76">
        <f>APENs_summary!Q2392</f>
        <v>0</v>
      </c>
      <c r="J2497" s="76">
        <f>APENs_summary!R2392</f>
        <v>0</v>
      </c>
    </row>
    <row r="2498" spans="1:10" x14ac:dyDescent="0.2">
      <c r="A2498" s="13" t="s">
        <v>147</v>
      </c>
      <c r="B2498" s="272" t="s">
        <v>493</v>
      </c>
      <c r="C2498" s="272" t="str">
        <f>APENs_summary!C2393</f>
        <v>08045</v>
      </c>
      <c r="D2498" s="272" t="str">
        <f>APENs_summary!J2393</f>
        <v>40400311</v>
      </c>
      <c r="E2498" s="272" t="str">
        <f>APENs_summary!K2393</f>
        <v>Condensate Tanks</v>
      </c>
      <c r="F2498" s="76">
        <f>APENs_summary!N2393</f>
        <v>0</v>
      </c>
      <c r="G2498" s="76">
        <f>APENs_summary!O2393</f>
        <v>4.4805753423908348</v>
      </c>
      <c r="H2498" s="76">
        <f>APENs_summary!P2393</f>
        <v>0</v>
      </c>
      <c r="I2498" s="76">
        <f>APENs_summary!Q2393</f>
        <v>0</v>
      </c>
      <c r="J2498" s="76">
        <f>APENs_summary!R2393</f>
        <v>0</v>
      </c>
    </row>
    <row r="2499" spans="1:10" x14ac:dyDescent="0.2">
      <c r="A2499" s="13" t="s">
        <v>147</v>
      </c>
      <c r="B2499" s="272" t="s">
        <v>493</v>
      </c>
      <c r="C2499" s="272" t="str">
        <f>APENs_summary!C2394</f>
        <v>08045</v>
      </c>
      <c r="D2499" s="272" t="str">
        <f>APENs_summary!J2394</f>
        <v>40400311</v>
      </c>
      <c r="E2499" s="272" t="str">
        <f>APENs_summary!K2394</f>
        <v>Condensate Tanks</v>
      </c>
      <c r="F2499" s="76">
        <f>APENs_summary!N2394</f>
        <v>0</v>
      </c>
      <c r="G2499" s="76">
        <f>APENs_summary!O2394</f>
        <v>3.7205997809602964</v>
      </c>
      <c r="H2499" s="76">
        <f>APENs_summary!P2394</f>
        <v>0</v>
      </c>
      <c r="I2499" s="76">
        <f>APENs_summary!Q2394</f>
        <v>0</v>
      </c>
      <c r="J2499" s="76">
        <f>APENs_summary!R2394</f>
        <v>0</v>
      </c>
    </row>
    <row r="2500" spans="1:10" x14ac:dyDescent="0.2">
      <c r="A2500" s="13" t="s">
        <v>147</v>
      </c>
      <c r="B2500" s="272" t="s">
        <v>493</v>
      </c>
      <c r="C2500" s="272" t="str">
        <f>APENs_summary!C2395</f>
        <v>08045</v>
      </c>
      <c r="D2500" s="272" t="str">
        <f>APENs_summary!J2395</f>
        <v>40400311</v>
      </c>
      <c r="E2500" s="272" t="str">
        <f>APENs_summary!K2395</f>
        <v>Condensate Tanks</v>
      </c>
      <c r="F2500" s="76">
        <f>APENs_summary!N2395</f>
        <v>0</v>
      </c>
      <c r="G2500" s="76">
        <f>APENs_summary!O2395</f>
        <v>3.3433457252861447</v>
      </c>
      <c r="H2500" s="76">
        <f>APENs_summary!P2395</f>
        <v>0</v>
      </c>
      <c r="I2500" s="76">
        <f>APENs_summary!Q2395</f>
        <v>0</v>
      </c>
      <c r="J2500" s="76">
        <f>APENs_summary!R2395</f>
        <v>0</v>
      </c>
    </row>
    <row r="2501" spans="1:10" x14ac:dyDescent="0.2">
      <c r="A2501" s="13" t="s">
        <v>147</v>
      </c>
      <c r="B2501" s="272" t="s">
        <v>493</v>
      </c>
      <c r="C2501" s="272" t="str">
        <f>APENs_summary!C2396</f>
        <v>08045</v>
      </c>
      <c r="D2501" s="272" t="str">
        <f>APENs_summary!J2396</f>
        <v>40400311</v>
      </c>
      <c r="E2501" s="272" t="str">
        <f>APENs_summary!K2396</f>
        <v>Condensate Tanks</v>
      </c>
      <c r="F2501" s="76">
        <f>APENs_summary!N2396</f>
        <v>0</v>
      </c>
      <c r="G2501" s="76">
        <f>APENs_summary!O2396</f>
        <v>3.5921147040277956</v>
      </c>
      <c r="H2501" s="76">
        <f>APENs_summary!P2396</f>
        <v>0</v>
      </c>
      <c r="I2501" s="76">
        <f>APENs_summary!Q2396</f>
        <v>0</v>
      </c>
      <c r="J2501" s="76">
        <f>APENs_summary!R2396</f>
        <v>0</v>
      </c>
    </row>
    <row r="2502" spans="1:10" x14ac:dyDescent="0.2">
      <c r="A2502" s="13" t="s">
        <v>147</v>
      </c>
      <c r="B2502" s="272" t="s">
        <v>493</v>
      </c>
      <c r="C2502" s="272" t="str">
        <f>APENs_summary!C2397</f>
        <v>08045</v>
      </c>
      <c r="D2502" s="272" t="str">
        <f>APENs_summary!J2397</f>
        <v>40400311</v>
      </c>
      <c r="E2502" s="272" t="str">
        <f>APENs_summary!K2397</f>
        <v>Condensate Tanks</v>
      </c>
      <c r="F2502" s="76">
        <f>APENs_summary!N2397</f>
        <v>0</v>
      </c>
      <c r="G2502" s="76">
        <f>APENs_summary!O2397</f>
        <v>3.2503990738881652</v>
      </c>
      <c r="H2502" s="76">
        <f>APENs_summary!P2397</f>
        <v>0</v>
      </c>
      <c r="I2502" s="76">
        <f>APENs_summary!Q2397</f>
        <v>0</v>
      </c>
      <c r="J2502" s="76">
        <f>APENs_summary!R2397</f>
        <v>0</v>
      </c>
    </row>
    <row r="2503" spans="1:10" x14ac:dyDescent="0.2">
      <c r="A2503" s="13" t="s">
        <v>147</v>
      </c>
      <c r="B2503" s="272" t="s">
        <v>493</v>
      </c>
      <c r="C2503" s="272" t="str">
        <f>APENs_summary!C2398</f>
        <v>08045</v>
      </c>
      <c r="D2503" s="272" t="str">
        <f>APENs_summary!J2398</f>
        <v>40400311</v>
      </c>
      <c r="E2503" s="272" t="str">
        <f>APENs_summary!K2398</f>
        <v>Condensate Tanks</v>
      </c>
      <c r="F2503" s="76">
        <f>APENs_summary!N2398</f>
        <v>0</v>
      </c>
      <c r="G2503" s="76">
        <f>APENs_summary!O2398</f>
        <v>3.1683873226546537</v>
      </c>
      <c r="H2503" s="76">
        <f>APENs_summary!P2398</f>
        <v>0</v>
      </c>
      <c r="I2503" s="76">
        <f>APENs_summary!Q2398</f>
        <v>0</v>
      </c>
      <c r="J2503" s="76">
        <f>APENs_summary!R2398</f>
        <v>0</v>
      </c>
    </row>
    <row r="2504" spans="1:10" x14ac:dyDescent="0.2">
      <c r="A2504" s="13" t="s">
        <v>147</v>
      </c>
      <c r="B2504" s="272" t="s">
        <v>493</v>
      </c>
      <c r="C2504" s="272" t="str">
        <f>APENs_summary!C2399</f>
        <v>08045</v>
      </c>
      <c r="D2504" s="272" t="str">
        <f>APENs_summary!J2399</f>
        <v>40400311</v>
      </c>
      <c r="E2504" s="272" t="str">
        <f>APENs_summary!K2399</f>
        <v>Condensate Tanks</v>
      </c>
      <c r="F2504" s="76">
        <f>APENs_summary!N2399</f>
        <v>0</v>
      </c>
      <c r="G2504" s="76">
        <f>APENs_summary!O2399</f>
        <v>3.0727069462155572</v>
      </c>
      <c r="H2504" s="76">
        <f>APENs_summary!P2399</f>
        <v>0</v>
      </c>
      <c r="I2504" s="76">
        <f>APENs_summary!Q2399</f>
        <v>0</v>
      </c>
      <c r="J2504" s="76">
        <f>APENs_summary!R2399</f>
        <v>0</v>
      </c>
    </row>
    <row r="2505" spans="1:10" x14ac:dyDescent="0.2">
      <c r="A2505" s="13" t="s">
        <v>147</v>
      </c>
      <c r="B2505" s="272" t="s">
        <v>493</v>
      </c>
      <c r="C2505" s="272" t="str">
        <f>APENs_summary!C2400</f>
        <v>08045</v>
      </c>
      <c r="D2505" s="272" t="str">
        <f>APENs_summary!J2400</f>
        <v>40400311</v>
      </c>
      <c r="E2505" s="272" t="str">
        <f>APENs_summary!K2400</f>
        <v>Condensate Tanks</v>
      </c>
      <c r="F2505" s="76">
        <f>APENs_summary!N2400</f>
        <v>0</v>
      </c>
      <c r="G2505" s="76">
        <f>APENs_summary!O2400</f>
        <v>2.946955594324173</v>
      </c>
      <c r="H2505" s="76">
        <f>APENs_summary!P2400</f>
        <v>0</v>
      </c>
      <c r="I2505" s="76">
        <f>APENs_summary!Q2400</f>
        <v>0</v>
      </c>
      <c r="J2505" s="76">
        <f>APENs_summary!R2400</f>
        <v>0</v>
      </c>
    </row>
    <row r="2506" spans="1:10" x14ac:dyDescent="0.2">
      <c r="A2506" s="13" t="s">
        <v>147</v>
      </c>
      <c r="B2506" s="272" t="s">
        <v>493</v>
      </c>
      <c r="C2506" s="272" t="str">
        <f>APENs_summary!C2401</f>
        <v>08045</v>
      </c>
      <c r="D2506" s="272" t="str">
        <f>APENs_summary!J2401</f>
        <v>40400311</v>
      </c>
      <c r="E2506" s="272" t="str">
        <f>APENs_summary!K2401</f>
        <v>Condensate Tanks</v>
      </c>
      <c r="F2506" s="76">
        <f>APENs_summary!N2401</f>
        <v>0</v>
      </c>
      <c r="G2506" s="76">
        <f>APENs_summary!O2401</f>
        <v>2.8020681671449701</v>
      </c>
      <c r="H2506" s="76">
        <f>APENs_summary!P2401</f>
        <v>0</v>
      </c>
      <c r="I2506" s="76">
        <f>APENs_summary!Q2401</f>
        <v>0</v>
      </c>
      <c r="J2506" s="76">
        <f>APENs_summary!R2401</f>
        <v>0</v>
      </c>
    </row>
    <row r="2507" spans="1:10" x14ac:dyDescent="0.2">
      <c r="A2507" s="13" t="s">
        <v>147</v>
      </c>
      <c r="B2507" s="272" t="s">
        <v>493</v>
      </c>
      <c r="C2507" s="272" t="str">
        <f>APENs_summary!C2402</f>
        <v>08045</v>
      </c>
      <c r="D2507" s="272" t="str">
        <f>APENs_summary!J2402</f>
        <v>40400311</v>
      </c>
      <c r="E2507" s="272" t="str">
        <f>APENs_summary!K2402</f>
        <v>Condensate Tanks</v>
      </c>
      <c r="F2507" s="76">
        <f>APENs_summary!N2402</f>
        <v>0</v>
      </c>
      <c r="G2507" s="76">
        <f>APENs_summary!O2402</f>
        <v>2.7555948414459803</v>
      </c>
      <c r="H2507" s="76">
        <f>APENs_summary!P2402</f>
        <v>0</v>
      </c>
      <c r="I2507" s="76">
        <f>APENs_summary!Q2402</f>
        <v>0</v>
      </c>
      <c r="J2507" s="76">
        <f>APENs_summary!R2402</f>
        <v>0</v>
      </c>
    </row>
    <row r="2508" spans="1:10" x14ac:dyDescent="0.2">
      <c r="A2508" s="13" t="s">
        <v>147</v>
      </c>
      <c r="B2508" s="272" t="s">
        <v>493</v>
      </c>
      <c r="C2508" s="272" t="str">
        <f>APENs_summary!C2403</f>
        <v>08045</v>
      </c>
      <c r="D2508" s="272" t="str">
        <f>APENs_summary!J2403</f>
        <v>40400311</v>
      </c>
      <c r="E2508" s="272" t="str">
        <f>APENs_summary!K2403</f>
        <v>Condensate Tanks</v>
      </c>
      <c r="F2508" s="76">
        <f>APENs_summary!N2403</f>
        <v>0</v>
      </c>
      <c r="G2508" s="76">
        <f>APENs_summary!O2403</f>
        <v>2.5724352636911383</v>
      </c>
      <c r="H2508" s="76">
        <f>APENs_summary!P2403</f>
        <v>0</v>
      </c>
      <c r="I2508" s="76">
        <f>APENs_summary!Q2403</f>
        <v>0</v>
      </c>
      <c r="J2508" s="76">
        <f>APENs_summary!R2403</f>
        <v>0</v>
      </c>
    </row>
    <row r="2509" spans="1:10" x14ac:dyDescent="0.2">
      <c r="A2509" s="13" t="s">
        <v>147</v>
      </c>
      <c r="B2509" s="272" t="s">
        <v>493</v>
      </c>
      <c r="C2509" s="272" t="str">
        <f>APENs_summary!C2404</f>
        <v>08045</v>
      </c>
      <c r="D2509" s="272" t="str">
        <f>APENs_summary!J2404</f>
        <v>40400311</v>
      </c>
      <c r="E2509" s="272" t="str">
        <f>APENs_summary!K2404</f>
        <v>Condensate Tanks</v>
      </c>
      <c r="F2509" s="76">
        <f>APENs_summary!N2404</f>
        <v>0</v>
      </c>
      <c r="G2509" s="76">
        <f>APENs_summary!O2404</f>
        <v>2.4904235124576268</v>
      </c>
      <c r="H2509" s="76">
        <f>APENs_summary!P2404</f>
        <v>0</v>
      </c>
      <c r="I2509" s="76">
        <f>APENs_summary!Q2404</f>
        <v>0</v>
      </c>
      <c r="J2509" s="76">
        <f>APENs_summary!R2404</f>
        <v>0</v>
      </c>
    </row>
    <row r="2510" spans="1:10" x14ac:dyDescent="0.2">
      <c r="A2510" s="13" t="s">
        <v>147</v>
      </c>
      <c r="B2510" s="272" t="s">
        <v>493</v>
      </c>
      <c r="C2510" s="272" t="str">
        <f>APENs_summary!C2405</f>
        <v>08045</v>
      </c>
      <c r="D2510" s="272" t="str">
        <f>APENs_summary!J2405</f>
        <v>40400311</v>
      </c>
      <c r="E2510" s="272" t="str">
        <f>APENs_summary!K2405</f>
        <v>Condensate Tanks</v>
      </c>
      <c r="F2510" s="76">
        <f>APENs_summary!N2405</f>
        <v>0</v>
      </c>
      <c r="G2510" s="76">
        <f>APENs_summary!O2405</f>
        <v>2.3974768610596473</v>
      </c>
      <c r="H2510" s="76">
        <f>APENs_summary!P2405</f>
        <v>0</v>
      </c>
      <c r="I2510" s="76">
        <f>APENs_summary!Q2405</f>
        <v>0</v>
      </c>
      <c r="J2510" s="76">
        <f>APENs_summary!R2405</f>
        <v>0</v>
      </c>
    </row>
    <row r="2511" spans="1:10" x14ac:dyDescent="0.2">
      <c r="A2511" s="13" t="s">
        <v>147</v>
      </c>
      <c r="B2511" s="272" t="s">
        <v>493</v>
      </c>
      <c r="C2511" s="272" t="str">
        <f>APENs_summary!C2406</f>
        <v>08045</v>
      </c>
      <c r="D2511" s="272" t="str">
        <f>APENs_summary!J2406</f>
        <v>40400311</v>
      </c>
      <c r="E2511" s="272" t="str">
        <f>APENs_summary!K2406</f>
        <v>Condensate Tanks</v>
      </c>
      <c r="F2511" s="76">
        <f>APENs_summary!N2406</f>
        <v>0</v>
      </c>
      <c r="G2511" s="76">
        <f>APENs_summary!O2406</f>
        <v>2.3428023602373065</v>
      </c>
      <c r="H2511" s="76">
        <f>APENs_summary!P2406</f>
        <v>0</v>
      </c>
      <c r="I2511" s="76">
        <f>APENs_summary!Q2406</f>
        <v>0</v>
      </c>
      <c r="J2511" s="76">
        <f>APENs_summary!R2406</f>
        <v>0</v>
      </c>
    </row>
    <row r="2512" spans="1:10" x14ac:dyDescent="0.2">
      <c r="A2512" s="13" t="s">
        <v>147</v>
      </c>
      <c r="B2512" s="272" t="s">
        <v>493</v>
      </c>
      <c r="C2512" s="272" t="str">
        <f>APENs_summary!C2407</f>
        <v>08045</v>
      </c>
      <c r="D2512" s="272" t="str">
        <f>APENs_summary!J2407</f>
        <v>40400311</v>
      </c>
      <c r="E2512" s="272" t="str">
        <f>APENs_summary!K2407</f>
        <v>Condensate Tanks</v>
      </c>
      <c r="F2512" s="76">
        <f>APENs_summary!N2407</f>
        <v>0</v>
      </c>
      <c r="G2512" s="76">
        <f>APENs_summary!O2407</f>
        <v>2.2143172833048053</v>
      </c>
      <c r="H2512" s="76">
        <f>APENs_summary!P2407</f>
        <v>0</v>
      </c>
      <c r="I2512" s="76">
        <f>APENs_summary!Q2407</f>
        <v>0</v>
      </c>
      <c r="J2512" s="76">
        <f>APENs_summary!R2407</f>
        <v>0</v>
      </c>
    </row>
    <row r="2513" spans="1:10" x14ac:dyDescent="0.2">
      <c r="A2513" s="13" t="s">
        <v>147</v>
      </c>
      <c r="B2513" s="272" t="s">
        <v>493</v>
      </c>
      <c r="C2513" s="272" t="str">
        <f>APENs_summary!C2408</f>
        <v>08045</v>
      </c>
      <c r="D2513" s="272" t="str">
        <f>APENs_summary!J2408</f>
        <v>40400311</v>
      </c>
      <c r="E2513" s="272" t="str">
        <f>APENs_summary!K2408</f>
        <v>Condensate Tanks</v>
      </c>
      <c r="F2513" s="76">
        <f>APENs_summary!N2408</f>
        <v>0</v>
      </c>
      <c r="G2513" s="76">
        <f>APENs_summary!O2408</f>
        <v>2.178778857770284</v>
      </c>
      <c r="H2513" s="76">
        <f>APENs_summary!P2408</f>
        <v>0</v>
      </c>
      <c r="I2513" s="76">
        <f>APENs_summary!Q2408</f>
        <v>0</v>
      </c>
      <c r="J2513" s="76">
        <f>APENs_summary!R2408</f>
        <v>0</v>
      </c>
    </row>
    <row r="2514" spans="1:10" x14ac:dyDescent="0.2">
      <c r="A2514" s="13" t="s">
        <v>147</v>
      </c>
      <c r="B2514" s="272" t="s">
        <v>493</v>
      </c>
      <c r="C2514" s="272" t="str">
        <f>APENs_summary!C2409</f>
        <v>08045</v>
      </c>
      <c r="D2514" s="272" t="str">
        <f>APENs_summary!J2409</f>
        <v>40400311</v>
      </c>
      <c r="E2514" s="272" t="str">
        <f>APENs_summary!K2409</f>
        <v>Condensate Tanks</v>
      </c>
      <c r="F2514" s="76">
        <f>APENs_summary!N2409</f>
        <v>0</v>
      </c>
      <c r="G2514" s="76">
        <f>APENs_summary!O2409</f>
        <v>2.1951812080169861</v>
      </c>
      <c r="H2514" s="76">
        <f>APENs_summary!P2409</f>
        <v>0</v>
      </c>
      <c r="I2514" s="76">
        <f>APENs_summary!Q2409</f>
        <v>0</v>
      </c>
      <c r="J2514" s="76">
        <f>APENs_summary!R2409</f>
        <v>0</v>
      </c>
    </row>
    <row r="2515" spans="1:10" x14ac:dyDescent="0.2">
      <c r="A2515" s="13" t="s">
        <v>147</v>
      </c>
      <c r="B2515" s="272" t="s">
        <v>493</v>
      </c>
      <c r="C2515" s="272" t="str">
        <f>APENs_summary!C2410</f>
        <v>08045</v>
      </c>
      <c r="D2515" s="272" t="str">
        <f>APENs_summary!J2410</f>
        <v>40400311</v>
      </c>
      <c r="E2515" s="272" t="str">
        <f>APENs_summary!K2410</f>
        <v>Condensate Tanks</v>
      </c>
      <c r="F2515" s="76">
        <f>APENs_summary!N2410</f>
        <v>0</v>
      </c>
      <c r="G2515" s="76">
        <f>APENs_summary!O2410</f>
        <v>2.0694298561256024</v>
      </c>
      <c r="H2515" s="76">
        <f>APENs_summary!P2410</f>
        <v>0</v>
      </c>
      <c r="I2515" s="76">
        <f>APENs_summary!Q2410</f>
        <v>0</v>
      </c>
      <c r="J2515" s="76">
        <f>APENs_summary!R2410</f>
        <v>0</v>
      </c>
    </row>
    <row r="2516" spans="1:10" x14ac:dyDescent="0.2">
      <c r="A2516" s="13" t="s">
        <v>147</v>
      </c>
      <c r="B2516" s="272" t="s">
        <v>493</v>
      </c>
      <c r="C2516" s="272" t="str">
        <f>APENs_summary!C2411</f>
        <v>08045</v>
      </c>
      <c r="D2516" s="272" t="str">
        <f>APENs_summary!J2411</f>
        <v>40400311</v>
      </c>
      <c r="E2516" s="272" t="str">
        <f>APENs_summary!K2411</f>
        <v>Condensate Tanks</v>
      </c>
      <c r="F2516" s="76">
        <f>APENs_summary!N2411</f>
        <v>0</v>
      </c>
      <c r="G2516" s="76">
        <f>APENs_summary!O2411</f>
        <v>2.0530275058788998</v>
      </c>
      <c r="H2516" s="76">
        <f>APENs_summary!P2411</f>
        <v>0</v>
      </c>
      <c r="I2516" s="76">
        <f>APENs_summary!Q2411</f>
        <v>0</v>
      </c>
      <c r="J2516" s="76">
        <f>APENs_summary!R2411</f>
        <v>0</v>
      </c>
    </row>
    <row r="2517" spans="1:10" x14ac:dyDescent="0.2">
      <c r="A2517" s="13" t="s">
        <v>147</v>
      </c>
      <c r="B2517" s="272" t="s">
        <v>493</v>
      </c>
      <c r="C2517" s="272" t="str">
        <f>APENs_summary!C2412</f>
        <v>08045</v>
      </c>
      <c r="D2517" s="272" t="str">
        <f>APENs_summary!J2412</f>
        <v>40400311</v>
      </c>
      <c r="E2517" s="272" t="str">
        <f>APENs_summary!K2412</f>
        <v>Condensate Tanks</v>
      </c>
      <c r="F2517" s="76">
        <f>APENs_summary!N2412</f>
        <v>0</v>
      </c>
      <c r="G2517" s="76">
        <f>APENs_summary!O2412</f>
        <v>2.0557612309200168</v>
      </c>
      <c r="H2517" s="76">
        <f>APENs_summary!P2412</f>
        <v>0</v>
      </c>
      <c r="I2517" s="76">
        <f>APENs_summary!Q2412</f>
        <v>0</v>
      </c>
      <c r="J2517" s="76">
        <f>APENs_summary!R2412</f>
        <v>0</v>
      </c>
    </row>
    <row r="2518" spans="1:10" x14ac:dyDescent="0.2">
      <c r="A2518" s="13" t="s">
        <v>147</v>
      </c>
      <c r="B2518" s="272" t="s">
        <v>493</v>
      </c>
      <c r="C2518" s="272" t="str">
        <f>APENs_summary!C2413</f>
        <v>08045</v>
      </c>
      <c r="D2518" s="272" t="str">
        <f>APENs_summary!J2413</f>
        <v>40400311</v>
      </c>
      <c r="E2518" s="272" t="str">
        <f>APENs_summary!K2413</f>
        <v>Condensate Tanks</v>
      </c>
      <c r="F2518" s="76">
        <f>APENs_summary!N2413</f>
        <v>0</v>
      </c>
      <c r="G2518" s="76">
        <f>APENs_summary!O2413</f>
        <v>2.0393588806733147</v>
      </c>
      <c r="H2518" s="76">
        <f>APENs_summary!P2413</f>
        <v>0</v>
      </c>
      <c r="I2518" s="76">
        <f>APENs_summary!Q2413</f>
        <v>0</v>
      </c>
      <c r="J2518" s="76">
        <f>APENs_summary!R2413</f>
        <v>0</v>
      </c>
    </row>
    <row r="2519" spans="1:10" x14ac:dyDescent="0.2">
      <c r="A2519" s="13" t="s">
        <v>147</v>
      </c>
      <c r="B2519" s="272" t="s">
        <v>493</v>
      </c>
      <c r="C2519" s="272" t="str">
        <f>APENs_summary!C2414</f>
        <v>08045</v>
      </c>
      <c r="D2519" s="272" t="str">
        <f>APENs_summary!J2414</f>
        <v>40400311</v>
      </c>
      <c r="E2519" s="272" t="str">
        <f>APENs_summary!K2414</f>
        <v>Condensate Tanks</v>
      </c>
      <c r="F2519" s="76">
        <f>APENs_summary!N2414</f>
        <v>0</v>
      </c>
      <c r="G2519" s="76">
        <f>APENs_summary!O2414</f>
        <v>2.0092879052210271</v>
      </c>
      <c r="H2519" s="76">
        <f>APENs_summary!P2414</f>
        <v>0</v>
      </c>
      <c r="I2519" s="76">
        <f>APENs_summary!Q2414</f>
        <v>0</v>
      </c>
      <c r="J2519" s="76">
        <f>APENs_summary!R2414</f>
        <v>0</v>
      </c>
    </row>
    <row r="2520" spans="1:10" x14ac:dyDescent="0.2">
      <c r="A2520" s="13" t="s">
        <v>147</v>
      </c>
      <c r="B2520" s="272" t="s">
        <v>493</v>
      </c>
      <c r="C2520" s="272" t="str">
        <f>APENs_summary!C2415</f>
        <v>08045</v>
      </c>
      <c r="D2520" s="272" t="str">
        <f>APENs_summary!J2415</f>
        <v>40400311</v>
      </c>
      <c r="E2520" s="272" t="str">
        <f>APENs_summary!K2415</f>
        <v>Condensate Tanks</v>
      </c>
      <c r="F2520" s="76">
        <f>APENs_summary!N2415</f>
        <v>0</v>
      </c>
      <c r="G2520" s="76">
        <f>APENs_summary!O2415</f>
        <v>0</v>
      </c>
      <c r="H2520" s="76">
        <f>APENs_summary!P2415</f>
        <v>0</v>
      </c>
      <c r="I2520" s="76">
        <f>APENs_summary!Q2415</f>
        <v>0</v>
      </c>
      <c r="J2520" s="76">
        <f>APENs_summary!R2415</f>
        <v>0</v>
      </c>
    </row>
    <row r="2521" spans="1:10" x14ac:dyDescent="0.2">
      <c r="A2521" s="13" t="s">
        <v>147</v>
      </c>
      <c r="B2521" s="272" t="s">
        <v>493</v>
      </c>
      <c r="C2521" s="272" t="str">
        <f>APENs_summary!C2416</f>
        <v>08045</v>
      </c>
      <c r="D2521" s="272" t="str">
        <f>APENs_summary!J2416</f>
        <v>40400311</v>
      </c>
      <c r="E2521" s="272" t="str">
        <f>APENs_summary!K2416</f>
        <v>Condensate Tanks</v>
      </c>
      <c r="F2521" s="76">
        <f>APENs_summary!N2416</f>
        <v>0</v>
      </c>
      <c r="G2521" s="76">
        <f>APENs_summary!O2416</f>
        <v>0</v>
      </c>
      <c r="H2521" s="76">
        <f>APENs_summary!P2416</f>
        <v>0</v>
      </c>
      <c r="I2521" s="76">
        <f>APENs_summary!Q2416</f>
        <v>0</v>
      </c>
      <c r="J2521" s="76">
        <f>APENs_summary!R2416</f>
        <v>0</v>
      </c>
    </row>
    <row r="2522" spans="1:10" x14ac:dyDescent="0.2">
      <c r="A2522" s="13" t="s">
        <v>147</v>
      </c>
      <c r="B2522" s="272" t="s">
        <v>493</v>
      </c>
      <c r="C2522" s="272" t="str">
        <f>APENs_summary!C2417</f>
        <v>08045</v>
      </c>
      <c r="D2522" s="272" t="str">
        <f>APENs_summary!J2417</f>
        <v>40400311</v>
      </c>
      <c r="E2522" s="272" t="str">
        <f>APENs_summary!K2417</f>
        <v>Condensate Tanks</v>
      </c>
      <c r="F2522" s="76">
        <f>APENs_summary!N2417</f>
        <v>0</v>
      </c>
      <c r="G2522" s="76">
        <f>APENs_summary!O2417</f>
        <v>2.8217147655842174</v>
      </c>
      <c r="H2522" s="76">
        <f>APENs_summary!P2417</f>
        <v>0</v>
      </c>
      <c r="I2522" s="76">
        <f>APENs_summary!Q2417</f>
        <v>0</v>
      </c>
      <c r="J2522" s="76">
        <f>APENs_summary!R2417</f>
        <v>0</v>
      </c>
    </row>
    <row r="2523" spans="1:10" x14ac:dyDescent="0.2">
      <c r="A2523" s="13" t="s">
        <v>147</v>
      </c>
      <c r="B2523" s="272" t="s">
        <v>493</v>
      </c>
      <c r="C2523" s="272" t="str">
        <f>APENs_summary!C2418</f>
        <v>08045</v>
      </c>
      <c r="D2523" s="272" t="str">
        <f>APENs_summary!J2418</f>
        <v>40400311</v>
      </c>
      <c r="E2523" s="272" t="str">
        <f>APENs_summary!K2418</f>
        <v>Condensate Tanks</v>
      </c>
      <c r="F2523" s="76">
        <f>APENs_summary!N2418</f>
        <v>0</v>
      </c>
      <c r="G2523" s="76">
        <f>APENs_summary!O2418</f>
        <v>2.5532991884033187</v>
      </c>
      <c r="H2523" s="76">
        <f>APENs_summary!P2418</f>
        <v>0</v>
      </c>
      <c r="I2523" s="76">
        <f>APENs_summary!Q2418</f>
        <v>0</v>
      </c>
      <c r="J2523" s="76">
        <f>APENs_summary!R2418</f>
        <v>0</v>
      </c>
    </row>
    <row r="2524" spans="1:10" x14ac:dyDescent="0.2">
      <c r="A2524" s="13" t="s">
        <v>147</v>
      </c>
      <c r="B2524" s="272" t="s">
        <v>493</v>
      </c>
      <c r="C2524" s="272" t="str">
        <f>APENs_summary!C2419</f>
        <v>08045</v>
      </c>
      <c r="D2524" s="272" t="str">
        <f>APENs_summary!J2419</f>
        <v>31088801</v>
      </c>
      <c r="E2524" s="272" t="str">
        <f>APENs_summary!K2419</f>
        <v>Permitted Fugitives</v>
      </c>
      <c r="F2524" s="76">
        <f>APENs_summary!N2419</f>
        <v>0</v>
      </c>
      <c r="G2524" s="76">
        <f>APENs_summary!O2419</f>
        <v>2.04</v>
      </c>
      <c r="H2524" s="76">
        <f>APENs_summary!P2419</f>
        <v>0</v>
      </c>
      <c r="I2524" s="76">
        <f>APENs_summary!Q2419</f>
        <v>0</v>
      </c>
      <c r="J2524" s="76">
        <f>APENs_summary!R2419</f>
        <v>0</v>
      </c>
    </row>
    <row r="2525" spans="1:10" x14ac:dyDescent="0.2">
      <c r="A2525" s="13" t="s">
        <v>147</v>
      </c>
      <c r="B2525" s="272" t="s">
        <v>493</v>
      </c>
      <c r="C2525" s="272" t="str">
        <f>APENs_summary!C2420</f>
        <v>08045</v>
      </c>
      <c r="D2525" s="272" t="str">
        <f>APENs_summary!J2420</f>
        <v>40400311</v>
      </c>
      <c r="E2525" s="272" t="str">
        <f>APENs_summary!K2420</f>
        <v>Condensate Tanks</v>
      </c>
      <c r="F2525" s="76">
        <f>APENs_summary!N2420</f>
        <v>0</v>
      </c>
      <c r="G2525" s="76">
        <f>APENs_summary!O2420</f>
        <v>9.2256527978799578</v>
      </c>
      <c r="H2525" s="76">
        <f>APENs_summary!P2420</f>
        <v>0</v>
      </c>
      <c r="I2525" s="76">
        <f>APENs_summary!Q2420</f>
        <v>0</v>
      </c>
      <c r="J2525" s="76">
        <f>APENs_summary!R2420</f>
        <v>0</v>
      </c>
    </row>
    <row r="2526" spans="1:10" x14ac:dyDescent="0.2">
      <c r="A2526" s="13" t="s">
        <v>147</v>
      </c>
      <c r="B2526" s="272" t="s">
        <v>493</v>
      </c>
      <c r="C2526" s="272" t="str">
        <f>APENs_summary!C2421</f>
        <v>08045</v>
      </c>
      <c r="D2526" s="272" t="str">
        <f>APENs_summary!J2421</f>
        <v>40400311</v>
      </c>
      <c r="E2526" s="272" t="str">
        <f>APENs_summary!K2421</f>
        <v>Condensate Tanks</v>
      </c>
      <c r="F2526" s="76">
        <f>APENs_summary!N2421</f>
        <v>0</v>
      </c>
      <c r="G2526" s="76">
        <f>APENs_summary!O2421</f>
        <v>31.27791505794066</v>
      </c>
      <c r="H2526" s="76">
        <f>APENs_summary!P2421</f>
        <v>0</v>
      </c>
      <c r="I2526" s="76">
        <f>APENs_summary!Q2421</f>
        <v>0</v>
      </c>
      <c r="J2526" s="76">
        <f>APENs_summary!R2421</f>
        <v>0</v>
      </c>
    </row>
    <row r="2527" spans="1:10" x14ac:dyDescent="0.2">
      <c r="A2527" s="13" t="s">
        <v>147</v>
      </c>
      <c r="B2527" s="272" t="s">
        <v>493</v>
      </c>
      <c r="C2527" s="272" t="str">
        <f>APENs_summary!C2422</f>
        <v>08045</v>
      </c>
      <c r="D2527" s="272" t="str">
        <f>APENs_summary!J2422</f>
        <v>40400311</v>
      </c>
      <c r="E2527" s="272" t="str">
        <f>APENs_summary!K2422</f>
        <v>Condensate Tanks</v>
      </c>
      <c r="F2527" s="76">
        <f>APENs_summary!N2422</f>
        <v>0</v>
      </c>
      <c r="G2527" s="76">
        <f>APENs_summary!O2422</f>
        <v>1.16175113072351</v>
      </c>
      <c r="H2527" s="76">
        <f>APENs_summary!P2422</f>
        <v>0</v>
      </c>
      <c r="I2527" s="76">
        <f>APENs_summary!Q2422</f>
        <v>0</v>
      </c>
      <c r="J2527" s="76">
        <f>APENs_summary!R2422</f>
        <v>0</v>
      </c>
    </row>
    <row r="2528" spans="1:10" x14ac:dyDescent="0.2">
      <c r="A2528" s="13" t="s">
        <v>147</v>
      </c>
      <c r="B2528" s="272" t="s">
        <v>493</v>
      </c>
      <c r="C2528" s="272" t="str">
        <f>APENs_summary!C2423</f>
        <v>08045</v>
      </c>
      <c r="D2528" s="272" t="str">
        <f>APENs_summary!J2423</f>
        <v>40400311</v>
      </c>
      <c r="E2528" s="272" t="str">
        <f>APENs_summary!K2423</f>
        <v>Condensate Tanks</v>
      </c>
      <c r="F2528" s="76">
        <f>APENs_summary!N2423</f>
        <v>0</v>
      </c>
      <c r="G2528" s="76">
        <f>APENs_summary!O2423</f>
        <v>0</v>
      </c>
      <c r="H2528" s="76">
        <f>APENs_summary!P2423</f>
        <v>0</v>
      </c>
      <c r="I2528" s="76">
        <f>APENs_summary!Q2423</f>
        <v>0</v>
      </c>
      <c r="J2528" s="76">
        <f>APENs_summary!R2423</f>
        <v>0</v>
      </c>
    </row>
    <row r="2529" spans="1:10" x14ac:dyDescent="0.2">
      <c r="A2529" s="13" t="s">
        <v>147</v>
      </c>
      <c r="B2529" s="272" t="s">
        <v>493</v>
      </c>
      <c r="C2529" s="272" t="str">
        <f>APENs_summary!C2424</f>
        <v>08045</v>
      </c>
      <c r="D2529" s="272" t="str">
        <f>APENs_summary!J2424</f>
        <v>40400311</v>
      </c>
      <c r="E2529" s="272" t="str">
        <f>APENs_summary!K2424</f>
        <v>Condensate Tanks</v>
      </c>
      <c r="F2529" s="76">
        <f>APENs_summary!N2424</f>
        <v>0</v>
      </c>
      <c r="G2529" s="76">
        <f>APENs_summary!O2424</f>
        <v>0</v>
      </c>
      <c r="H2529" s="76">
        <f>APENs_summary!P2424</f>
        <v>0</v>
      </c>
      <c r="I2529" s="76">
        <f>APENs_summary!Q2424</f>
        <v>0</v>
      </c>
      <c r="J2529" s="76">
        <f>APENs_summary!R2424</f>
        <v>0</v>
      </c>
    </row>
    <row r="2530" spans="1:10" x14ac:dyDescent="0.2">
      <c r="A2530" s="13" t="s">
        <v>147</v>
      </c>
      <c r="B2530" s="272" t="s">
        <v>493</v>
      </c>
      <c r="C2530" s="272" t="str">
        <f>APENs_summary!C2425</f>
        <v>08045</v>
      </c>
      <c r="D2530" s="272" t="str">
        <f>APENs_summary!J2425</f>
        <v>40400311</v>
      </c>
      <c r="E2530" s="272" t="str">
        <f>APENs_summary!K2425</f>
        <v>Condensate Tanks</v>
      </c>
      <c r="F2530" s="76">
        <f>APENs_summary!N2425</f>
        <v>0</v>
      </c>
      <c r="G2530" s="76">
        <f>APENs_summary!O2425</f>
        <v>12.596063221190674</v>
      </c>
      <c r="H2530" s="76">
        <f>APENs_summary!P2425</f>
        <v>0</v>
      </c>
      <c r="I2530" s="76">
        <f>APENs_summary!Q2425</f>
        <v>0</v>
      </c>
      <c r="J2530" s="76">
        <f>APENs_summary!R2425</f>
        <v>0</v>
      </c>
    </row>
    <row r="2531" spans="1:10" x14ac:dyDescent="0.2">
      <c r="A2531" s="13" t="s">
        <v>147</v>
      </c>
      <c r="B2531" s="272" t="s">
        <v>493</v>
      </c>
      <c r="C2531" s="272" t="str">
        <f>APENs_summary!C2426</f>
        <v>08045</v>
      </c>
      <c r="D2531" s="272" t="str">
        <f>APENs_summary!J2426</f>
        <v>40400311</v>
      </c>
      <c r="E2531" s="272" t="str">
        <f>APENs_summary!K2426</f>
        <v>Condensate Tanks</v>
      </c>
      <c r="F2531" s="76">
        <f>APENs_summary!N2426</f>
        <v>0</v>
      </c>
      <c r="G2531" s="76">
        <f>APENs_summary!O2426</f>
        <v>7.8814867561028059</v>
      </c>
      <c r="H2531" s="76">
        <f>APENs_summary!P2426</f>
        <v>0</v>
      </c>
      <c r="I2531" s="76">
        <f>APENs_summary!Q2426</f>
        <v>0</v>
      </c>
      <c r="J2531" s="76">
        <f>APENs_summary!R2426</f>
        <v>0</v>
      </c>
    </row>
    <row r="2532" spans="1:10" x14ac:dyDescent="0.2">
      <c r="A2532" s="13" t="s">
        <v>147</v>
      </c>
      <c r="B2532" s="272" t="s">
        <v>493</v>
      </c>
      <c r="C2532" s="272" t="str">
        <f>APENs_summary!C2427</f>
        <v>08045</v>
      </c>
      <c r="D2532" s="272" t="str">
        <f>APENs_summary!J2427</f>
        <v>40400311</v>
      </c>
      <c r="E2532" s="272" t="str">
        <f>APENs_summary!K2427</f>
        <v>Condensate Tanks</v>
      </c>
      <c r="F2532" s="76">
        <f>APENs_summary!N2427</f>
        <v>0</v>
      </c>
      <c r="G2532" s="76">
        <f>APENs_summary!O2427</f>
        <v>7.5370308399819592</v>
      </c>
      <c r="H2532" s="76">
        <f>APENs_summary!P2427</f>
        <v>0</v>
      </c>
      <c r="I2532" s="76">
        <f>APENs_summary!Q2427</f>
        <v>0</v>
      </c>
      <c r="J2532" s="76">
        <f>APENs_summary!R2427</f>
        <v>0</v>
      </c>
    </row>
    <row r="2533" spans="1:10" x14ac:dyDescent="0.2">
      <c r="A2533" s="13" t="s">
        <v>147</v>
      </c>
      <c r="B2533" s="272" t="s">
        <v>493</v>
      </c>
      <c r="C2533" s="272" t="str">
        <f>APENs_summary!C2428</f>
        <v>08045</v>
      </c>
      <c r="D2533" s="272" t="str">
        <f>APENs_summary!J2428</f>
        <v>40400311</v>
      </c>
      <c r="E2533" s="272" t="str">
        <f>APENs_summary!K2428</f>
        <v>Condensate Tanks</v>
      </c>
      <c r="F2533" s="76">
        <f>APENs_summary!N2428</f>
        <v>0</v>
      </c>
      <c r="G2533" s="76">
        <f>APENs_summary!O2428</f>
        <v>3.9831172096787335</v>
      </c>
      <c r="H2533" s="76">
        <f>APENs_summary!P2428</f>
        <v>0</v>
      </c>
      <c r="I2533" s="76">
        <f>APENs_summary!Q2428</f>
        <v>0</v>
      </c>
      <c r="J2533" s="76">
        <f>APENs_summary!R2428</f>
        <v>0</v>
      </c>
    </row>
    <row r="2534" spans="1:10" x14ac:dyDescent="0.2">
      <c r="A2534" s="13" t="s">
        <v>147</v>
      </c>
      <c r="B2534" s="272" t="s">
        <v>493</v>
      </c>
      <c r="C2534" s="272" t="str">
        <f>APENs_summary!C2429</f>
        <v>08045</v>
      </c>
      <c r="D2534" s="272" t="str">
        <f>APENs_summary!J2429</f>
        <v>40400311</v>
      </c>
      <c r="E2534" s="272" t="str">
        <f>APENs_summary!K2429</f>
        <v>Condensate Tanks</v>
      </c>
      <c r="F2534" s="76">
        <f>APENs_summary!N2429</f>
        <v>0</v>
      </c>
      <c r="G2534" s="76">
        <f>APENs_summary!O2429</f>
        <v>4.1553451677391564</v>
      </c>
      <c r="H2534" s="76">
        <f>APENs_summary!P2429</f>
        <v>0</v>
      </c>
      <c r="I2534" s="76">
        <f>APENs_summary!Q2429</f>
        <v>0</v>
      </c>
      <c r="J2534" s="76">
        <f>APENs_summary!R2429</f>
        <v>0</v>
      </c>
    </row>
    <row r="2535" spans="1:10" x14ac:dyDescent="0.2">
      <c r="A2535" s="13" t="s">
        <v>147</v>
      </c>
      <c r="B2535" s="272" t="s">
        <v>493</v>
      </c>
      <c r="C2535" s="272" t="str">
        <f>APENs_summary!C2430</f>
        <v>08045</v>
      </c>
      <c r="D2535" s="272" t="str">
        <f>APENs_summary!J2430</f>
        <v>40400311</v>
      </c>
      <c r="E2535" s="272" t="str">
        <f>APENs_summary!K2430</f>
        <v>Condensate Tanks</v>
      </c>
      <c r="F2535" s="76">
        <f>APENs_summary!N2430</f>
        <v>0</v>
      </c>
      <c r="G2535" s="76">
        <f>APENs_summary!O2430</f>
        <v>2.7638512378151616</v>
      </c>
      <c r="H2535" s="76">
        <f>APENs_summary!P2430</f>
        <v>0</v>
      </c>
      <c r="I2535" s="76">
        <f>APENs_summary!Q2430</f>
        <v>0</v>
      </c>
      <c r="J2535" s="76">
        <f>APENs_summary!R2430</f>
        <v>0</v>
      </c>
    </row>
    <row r="2536" spans="1:10" x14ac:dyDescent="0.2">
      <c r="A2536" s="13" t="s">
        <v>147</v>
      </c>
      <c r="B2536" s="272" t="s">
        <v>493</v>
      </c>
      <c r="C2536" s="272" t="str">
        <f>APENs_summary!C2431</f>
        <v>08045</v>
      </c>
      <c r="D2536" s="272" t="str">
        <f>APENs_summary!J2431</f>
        <v>20200253</v>
      </c>
      <c r="E2536" s="272" t="str">
        <f>APENs_summary!K2431</f>
        <v>Compressor Engines</v>
      </c>
      <c r="F2536" s="76">
        <f>APENs_summary!N2431</f>
        <v>0</v>
      </c>
      <c r="G2536" s="76">
        <f>APENs_summary!O2431</f>
        <v>0</v>
      </c>
      <c r="H2536" s="76">
        <f>APENs_summary!P2431</f>
        <v>20.34</v>
      </c>
      <c r="I2536" s="76">
        <f>APENs_summary!Q2431</f>
        <v>0</v>
      </c>
      <c r="J2536" s="76">
        <f>APENs_summary!R2431</f>
        <v>0</v>
      </c>
    </row>
    <row r="2537" spans="1:10" x14ac:dyDescent="0.2">
      <c r="A2537" s="13" t="s">
        <v>147</v>
      </c>
      <c r="B2537" s="272" t="s">
        <v>493</v>
      </c>
      <c r="C2537" s="272" t="str">
        <f>APENs_summary!C2432</f>
        <v>08045</v>
      </c>
      <c r="D2537" s="272" t="str">
        <f>APENs_summary!J2432</f>
        <v>20200253</v>
      </c>
      <c r="E2537" s="272" t="str">
        <f>APENs_summary!K2432</f>
        <v>Compressor Engines</v>
      </c>
      <c r="F2537" s="76">
        <f>APENs_summary!N2432</f>
        <v>20.34</v>
      </c>
      <c r="G2537" s="76">
        <f>APENs_summary!O2432</f>
        <v>0</v>
      </c>
      <c r="H2537" s="76">
        <f>APENs_summary!P2432</f>
        <v>0</v>
      </c>
      <c r="I2537" s="76">
        <f>APENs_summary!Q2432</f>
        <v>0</v>
      </c>
      <c r="J2537" s="76">
        <f>APENs_summary!R2432</f>
        <v>0</v>
      </c>
    </row>
    <row r="2538" spans="1:10" x14ac:dyDescent="0.2">
      <c r="A2538" s="13" t="s">
        <v>147</v>
      </c>
      <c r="B2538" s="272" t="s">
        <v>493</v>
      </c>
      <c r="C2538" s="272" t="str">
        <f>APENs_summary!C2433</f>
        <v>08045</v>
      </c>
      <c r="D2538" s="272" t="str">
        <f>APENs_summary!J2433</f>
        <v>20200253</v>
      </c>
      <c r="E2538" s="272" t="str">
        <f>APENs_summary!K2433</f>
        <v>Compressor Engines</v>
      </c>
      <c r="F2538" s="76">
        <f>APENs_summary!N2433</f>
        <v>0</v>
      </c>
      <c r="G2538" s="76">
        <f>APENs_summary!O2433</f>
        <v>0</v>
      </c>
      <c r="H2538" s="76">
        <f>APENs_summary!P2433</f>
        <v>0</v>
      </c>
      <c r="I2538" s="76">
        <f>APENs_summary!Q2433</f>
        <v>0</v>
      </c>
      <c r="J2538" s="76">
        <f>APENs_summary!R2433</f>
        <v>0.33324999999999999</v>
      </c>
    </row>
    <row r="2539" spans="1:10" x14ac:dyDescent="0.2">
      <c r="A2539" s="13" t="s">
        <v>147</v>
      </c>
      <c r="B2539" s="272" t="s">
        <v>493</v>
      </c>
      <c r="C2539" s="272" t="str">
        <f>APENs_summary!C2434</f>
        <v>08045</v>
      </c>
      <c r="D2539" s="272" t="str">
        <f>APENs_summary!J2434</f>
        <v>20200253</v>
      </c>
      <c r="E2539" s="272" t="str">
        <f>APENs_summary!K2434</f>
        <v>Compressor Engines</v>
      </c>
      <c r="F2539" s="76">
        <f>APENs_summary!N2434</f>
        <v>0</v>
      </c>
      <c r="G2539" s="76">
        <f>APENs_summary!O2434</f>
        <v>0</v>
      </c>
      <c r="H2539" s="76">
        <f>APENs_summary!P2434</f>
        <v>0</v>
      </c>
      <c r="I2539" s="76">
        <f>APENs_summary!Q2434</f>
        <v>0</v>
      </c>
      <c r="J2539" s="76">
        <f>APENs_summary!R2434</f>
        <v>0</v>
      </c>
    </row>
    <row r="2540" spans="1:10" x14ac:dyDescent="0.2">
      <c r="A2540" s="13" t="s">
        <v>147</v>
      </c>
      <c r="B2540" s="272" t="s">
        <v>493</v>
      </c>
      <c r="C2540" s="272" t="str">
        <f>APENs_summary!C2435</f>
        <v>08045</v>
      </c>
      <c r="D2540" s="272" t="str">
        <f>APENs_summary!J2435</f>
        <v>20200253</v>
      </c>
      <c r="E2540" s="272" t="str">
        <f>APENs_summary!K2435</f>
        <v>Compressor Engines</v>
      </c>
      <c r="F2540" s="76">
        <f>APENs_summary!N2435</f>
        <v>0</v>
      </c>
      <c r="G2540" s="76">
        <f>APENs_summary!O2435</f>
        <v>0</v>
      </c>
      <c r="H2540" s="76">
        <f>APENs_summary!P2435</f>
        <v>0</v>
      </c>
      <c r="I2540" s="76">
        <f>APENs_summary!Q2435</f>
        <v>1.9994999999999999E-2</v>
      </c>
      <c r="J2540" s="76">
        <f>APENs_summary!R2435</f>
        <v>0</v>
      </c>
    </row>
    <row r="2541" spans="1:10" x14ac:dyDescent="0.2">
      <c r="A2541" s="13" t="s">
        <v>147</v>
      </c>
      <c r="B2541" s="272" t="s">
        <v>493</v>
      </c>
      <c r="C2541" s="272" t="str">
        <f>APENs_summary!C2436</f>
        <v>08045</v>
      </c>
      <c r="D2541" s="272" t="str">
        <f>APENs_summary!J2436</f>
        <v>20200253</v>
      </c>
      <c r="E2541" s="272" t="str">
        <f>APENs_summary!K2436</f>
        <v>Compressor Engines</v>
      </c>
      <c r="F2541" s="76">
        <f>APENs_summary!N2436</f>
        <v>0</v>
      </c>
      <c r="G2541" s="76">
        <f>APENs_summary!O2436</f>
        <v>2.54</v>
      </c>
      <c r="H2541" s="76">
        <f>APENs_summary!P2436</f>
        <v>0</v>
      </c>
      <c r="I2541" s="76">
        <f>APENs_summary!Q2436</f>
        <v>0</v>
      </c>
      <c r="J2541" s="76">
        <f>APENs_summary!R2436</f>
        <v>0</v>
      </c>
    </row>
    <row r="2542" spans="1:10" x14ac:dyDescent="0.2">
      <c r="A2542" s="13" t="s">
        <v>147</v>
      </c>
      <c r="B2542" s="272" t="s">
        <v>493</v>
      </c>
      <c r="C2542" s="272" t="str">
        <f>APENs_summary!C2437</f>
        <v>08045</v>
      </c>
      <c r="D2542" s="272" t="str">
        <f>APENs_summary!J2437</f>
        <v>20200254</v>
      </c>
      <c r="E2542" s="272" t="str">
        <f>APENs_summary!K2437</f>
        <v>Compressor Engines</v>
      </c>
      <c r="F2542" s="76">
        <f>APENs_summary!N2437</f>
        <v>0</v>
      </c>
      <c r="G2542" s="76">
        <f>APENs_summary!O2437</f>
        <v>0</v>
      </c>
      <c r="H2542" s="76">
        <f>APENs_summary!P2437</f>
        <v>6</v>
      </c>
      <c r="I2542" s="76">
        <f>APENs_summary!Q2437</f>
        <v>0</v>
      </c>
      <c r="J2542" s="76">
        <f>APENs_summary!R2437</f>
        <v>0</v>
      </c>
    </row>
    <row r="2543" spans="1:10" x14ac:dyDescent="0.2">
      <c r="A2543" s="13" t="s">
        <v>147</v>
      </c>
      <c r="B2543" s="272" t="s">
        <v>493</v>
      </c>
      <c r="C2543" s="272" t="str">
        <f>APENs_summary!C2438</f>
        <v>08045</v>
      </c>
      <c r="D2543" s="272" t="str">
        <f>APENs_summary!J2438</f>
        <v>20200254</v>
      </c>
      <c r="E2543" s="272" t="str">
        <f>APENs_summary!K2438</f>
        <v>Compressor Engines</v>
      </c>
      <c r="F2543" s="76">
        <f>APENs_summary!N2438</f>
        <v>0</v>
      </c>
      <c r="G2543" s="76">
        <f>APENs_summary!O2438</f>
        <v>0</v>
      </c>
      <c r="H2543" s="76">
        <f>APENs_summary!P2438</f>
        <v>6</v>
      </c>
      <c r="I2543" s="76">
        <f>APENs_summary!Q2438</f>
        <v>0</v>
      </c>
      <c r="J2543" s="76">
        <f>APENs_summary!R2438</f>
        <v>0</v>
      </c>
    </row>
    <row r="2544" spans="1:10" x14ac:dyDescent="0.2">
      <c r="A2544" s="13" t="s">
        <v>147</v>
      </c>
      <c r="B2544" s="272" t="s">
        <v>493</v>
      </c>
      <c r="C2544" s="272" t="str">
        <f>APENs_summary!C2439</f>
        <v>08045</v>
      </c>
      <c r="D2544" s="272" t="str">
        <f>APENs_summary!J2439</f>
        <v>20200254</v>
      </c>
      <c r="E2544" s="272" t="str">
        <f>APENs_summary!K2439</f>
        <v>Compressor Engines</v>
      </c>
      <c r="F2544" s="76">
        <f>APENs_summary!N2439</f>
        <v>24</v>
      </c>
      <c r="G2544" s="76">
        <f>APENs_summary!O2439</f>
        <v>0</v>
      </c>
      <c r="H2544" s="76">
        <f>APENs_summary!P2439</f>
        <v>0</v>
      </c>
      <c r="I2544" s="76">
        <f>APENs_summary!Q2439</f>
        <v>0</v>
      </c>
      <c r="J2544" s="76">
        <f>APENs_summary!R2439</f>
        <v>0</v>
      </c>
    </row>
    <row r="2545" spans="1:10" x14ac:dyDescent="0.2">
      <c r="A2545" s="13" t="s">
        <v>147</v>
      </c>
      <c r="B2545" s="272" t="s">
        <v>493</v>
      </c>
      <c r="C2545" s="272" t="str">
        <f>APENs_summary!C2440</f>
        <v>08045</v>
      </c>
      <c r="D2545" s="272" t="str">
        <f>APENs_summary!J2440</f>
        <v>20200254</v>
      </c>
      <c r="E2545" s="272" t="str">
        <f>APENs_summary!K2440</f>
        <v>Compressor Engines</v>
      </c>
      <c r="F2545" s="76">
        <f>APENs_summary!N2440</f>
        <v>24</v>
      </c>
      <c r="G2545" s="76">
        <f>APENs_summary!O2440</f>
        <v>0</v>
      </c>
      <c r="H2545" s="76">
        <f>APENs_summary!P2440</f>
        <v>0</v>
      </c>
      <c r="I2545" s="76">
        <f>APENs_summary!Q2440</f>
        <v>0</v>
      </c>
      <c r="J2545" s="76">
        <f>APENs_summary!R2440</f>
        <v>0</v>
      </c>
    </row>
    <row r="2546" spans="1:10" x14ac:dyDescent="0.2">
      <c r="A2546" s="13" t="s">
        <v>147</v>
      </c>
      <c r="B2546" s="272" t="s">
        <v>493</v>
      </c>
      <c r="C2546" s="272" t="str">
        <f>APENs_summary!C2441</f>
        <v>08045</v>
      </c>
      <c r="D2546" s="272" t="str">
        <f>APENs_summary!J2441</f>
        <v>20200254</v>
      </c>
      <c r="E2546" s="272" t="str">
        <f>APENs_summary!K2441</f>
        <v>Compressor Engines</v>
      </c>
      <c r="F2546" s="76">
        <f>APENs_summary!N2441</f>
        <v>0</v>
      </c>
      <c r="G2546" s="76">
        <f>APENs_summary!O2441</f>
        <v>0</v>
      </c>
      <c r="H2546" s="76">
        <f>APENs_summary!P2441</f>
        <v>0</v>
      </c>
      <c r="I2546" s="76">
        <f>APENs_summary!Q2441</f>
        <v>0</v>
      </c>
      <c r="J2546" s="76">
        <f>APENs_summary!R2441</f>
        <v>1.0105</v>
      </c>
    </row>
    <row r="2547" spans="1:10" x14ac:dyDescent="0.2">
      <c r="A2547" s="13" t="s">
        <v>147</v>
      </c>
      <c r="B2547" s="272" t="s">
        <v>493</v>
      </c>
      <c r="C2547" s="272" t="str">
        <f>APENs_summary!C2442</f>
        <v>08045</v>
      </c>
      <c r="D2547" s="272" t="str">
        <f>APENs_summary!J2442</f>
        <v>20200254</v>
      </c>
      <c r="E2547" s="272" t="str">
        <f>APENs_summary!K2442</f>
        <v>Compressor Engines</v>
      </c>
      <c r="F2547" s="76">
        <f>APENs_summary!N2442</f>
        <v>0</v>
      </c>
      <c r="G2547" s="76">
        <f>APENs_summary!O2442</f>
        <v>0</v>
      </c>
      <c r="H2547" s="76">
        <f>APENs_summary!P2442</f>
        <v>0</v>
      </c>
      <c r="I2547" s="76">
        <f>APENs_summary!Q2442</f>
        <v>0</v>
      </c>
      <c r="J2547" s="76">
        <f>APENs_summary!R2442</f>
        <v>1.0105</v>
      </c>
    </row>
    <row r="2548" spans="1:10" x14ac:dyDescent="0.2">
      <c r="A2548" s="13" t="s">
        <v>147</v>
      </c>
      <c r="B2548" s="272" t="s">
        <v>493</v>
      </c>
      <c r="C2548" s="272" t="str">
        <f>APENs_summary!C2443</f>
        <v>08045</v>
      </c>
      <c r="D2548" s="272" t="str">
        <f>APENs_summary!J2443</f>
        <v>20200254</v>
      </c>
      <c r="E2548" s="272" t="str">
        <f>APENs_summary!K2443</f>
        <v>Compressor Engines</v>
      </c>
      <c r="F2548" s="76">
        <f>APENs_summary!N2443</f>
        <v>0</v>
      </c>
      <c r="G2548" s="76">
        <f>APENs_summary!O2443</f>
        <v>0</v>
      </c>
      <c r="H2548" s="76">
        <f>APENs_summary!P2443</f>
        <v>0</v>
      </c>
      <c r="I2548" s="76">
        <f>APENs_summary!Q2443</f>
        <v>0</v>
      </c>
      <c r="J2548" s="76">
        <f>APENs_summary!R2443</f>
        <v>0</v>
      </c>
    </row>
    <row r="2549" spans="1:10" x14ac:dyDescent="0.2">
      <c r="A2549" s="13" t="s">
        <v>147</v>
      </c>
      <c r="B2549" s="272" t="s">
        <v>493</v>
      </c>
      <c r="C2549" s="272" t="str">
        <f>APENs_summary!C2444</f>
        <v>08045</v>
      </c>
      <c r="D2549" s="272" t="str">
        <f>APENs_summary!J2444</f>
        <v>20200254</v>
      </c>
      <c r="E2549" s="272" t="str">
        <f>APENs_summary!K2444</f>
        <v>Compressor Engines</v>
      </c>
      <c r="F2549" s="76">
        <f>APENs_summary!N2444</f>
        <v>0</v>
      </c>
      <c r="G2549" s="76">
        <f>APENs_summary!O2444</f>
        <v>0</v>
      </c>
      <c r="H2549" s="76">
        <f>APENs_summary!P2444</f>
        <v>0</v>
      </c>
      <c r="I2549" s="76">
        <f>APENs_summary!Q2444</f>
        <v>0</v>
      </c>
      <c r="J2549" s="76">
        <f>APENs_summary!R2444</f>
        <v>0</v>
      </c>
    </row>
    <row r="2550" spans="1:10" x14ac:dyDescent="0.2">
      <c r="A2550" s="13" t="s">
        <v>147</v>
      </c>
      <c r="B2550" s="272" t="s">
        <v>493</v>
      </c>
      <c r="C2550" s="272" t="str">
        <f>APENs_summary!C2445</f>
        <v>08045</v>
      </c>
      <c r="D2550" s="272" t="str">
        <f>APENs_summary!J2445</f>
        <v>20200254</v>
      </c>
      <c r="E2550" s="272" t="str">
        <f>APENs_summary!K2445</f>
        <v>Compressor Engines</v>
      </c>
      <c r="F2550" s="76">
        <f>APENs_summary!N2445</f>
        <v>0</v>
      </c>
      <c r="G2550" s="76">
        <f>APENs_summary!O2445</f>
        <v>0</v>
      </c>
      <c r="H2550" s="76">
        <f>APENs_summary!P2445</f>
        <v>0</v>
      </c>
      <c r="I2550" s="76">
        <f>APENs_summary!Q2445</f>
        <v>6.0630000000000003E-2</v>
      </c>
      <c r="J2550" s="76">
        <f>APENs_summary!R2445</f>
        <v>0</v>
      </c>
    </row>
    <row r="2551" spans="1:10" x14ac:dyDescent="0.2">
      <c r="A2551" s="13" t="s">
        <v>147</v>
      </c>
      <c r="B2551" s="272" t="s">
        <v>493</v>
      </c>
      <c r="C2551" s="272" t="str">
        <f>APENs_summary!C2446</f>
        <v>08045</v>
      </c>
      <c r="D2551" s="272" t="str">
        <f>APENs_summary!J2446</f>
        <v>20200254</v>
      </c>
      <c r="E2551" s="272" t="str">
        <f>APENs_summary!K2446</f>
        <v>Compressor Engines</v>
      </c>
      <c r="F2551" s="76">
        <f>APENs_summary!N2446</f>
        <v>0</v>
      </c>
      <c r="G2551" s="76">
        <f>APENs_summary!O2446</f>
        <v>0</v>
      </c>
      <c r="H2551" s="76">
        <f>APENs_summary!P2446</f>
        <v>0</v>
      </c>
      <c r="I2551" s="76">
        <f>APENs_summary!Q2446</f>
        <v>6.0630000000000003E-2</v>
      </c>
      <c r="J2551" s="76">
        <f>APENs_summary!R2446</f>
        <v>0</v>
      </c>
    </row>
    <row r="2552" spans="1:10" x14ac:dyDescent="0.2">
      <c r="A2552" s="13" t="s">
        <v>147</v>
      </c>
      <c r="B2552" s="272" t="s">
        <v>493</v>
      </c>
      <c r="C2552" s="272" t="str">
        <f>APENs_summary!C2447</f>
        <v>08045</v>
      </c>
      <c r="D2552" s="272" t="str">
        <f>APENs_summary!J2447</f>
        <v>20200254</v>
      </c>
      <c r="E2552" s="272" t="str">
        <f>APENs_summary!K2447</f>
        <v>Compressor Engines</v>
      </c>
      <c r="F2552" s="76">
        <f>APENs_summary!N2447</f>
        <v>0</v>
      </c>
      <c r="G2552" s="76">
        <f>APENs_summary!O2447</f>
        <v>3.4</v>
      </c>
      <c r="H2552" s="76">
        <f>APENs_summary!P2447</f>
        <v>0</v>
      </c>
      <c r="I2552" s="76">
        <f>APENs_summary!Q2447</f>
        <v>0</v>
      </c>
      <c r="J2552" s="76">
        <f>APENs_summary!R2447</f>
        <v>0</v>
      </c>
    </row>
    <row r="2553" spans="1:10" x14ac:dyDescent="0.2">
      <c r="A2553" s="13" t="s">
        <v>147</v>
      </c>
      <c r="B2553" s="272" t="s">
        <v>493</v>
      </c>
      <c r="C2553" s="272" t="str">
        <f>APENs_summary!C2448</f>
        <v>08045</v>
      </c>
      <c r="D2553" s="272" t="str">
        <f>APENs_summary!J2448</f>
        <v>20200254</v>
      </c>
      <c r="E2553" s="272" t="str">
        <f>APENs_summary!K2448</f>
        <v>Compressor Engines</v>
      </c>
      <c r="F2553" s="76">
        <f>APENs_summary!N2448</f>
        <v>0</v>
      </c>
      <c r="G2553" s="76">
        <f>APENs_summary!O2448</f>
        <v>3.4</v>
      </c>
      <c r="H2553" s="76">
        <f>APENs_summary!P2448</f>
        <v>0</v>
      </c>
      <c r="I2553" s="76">
        <f>APENs_summary!Q2448</f>
        <v>0</v>
      </c>
      <c r="J2553" s="76">
        <f>APENs_summary!R2448</f>
        <v>0</v>
      </c>
    </row>
    <row r="2554" spans="1:10" x14ac:dyDescent="0.2">
      <c r="A2554" s="13" t="s">
        <v>147</v>
      </c>
      <c r="B2554" s="272" t="s">
        <v>493</v>
      </c>
      <c r="C2554" s="272" t="str">
        <f>APENs_summary!C2449</f>
        <v>08045</v>
      </c>
      <c r="D2554" s="272" t="str">
        <f>APENs_summary!J2449</f>
        <v>20200254</v>
      </c>
      <c r="E2554" s="272" t="str">
        <f>APENs_summary!K2449</f>
        <v>Compressor Engines</v>
      </c>
      <c r="F2554" s="76">
        <f>APENs_summary!N2449</f>
        <v>0</v>
      </c>
      <c r="G2554" s="76">
        <f>APENs_summary!O2449</f>
        <v>0</v>
      </c>
      <c r="H2554" s="76">
        <f>APENs_summary!P2449</f>
        <v>6</v>
      </c>
      <c r="I2554" s="76">
        <f>APENs_summary!Q2449</f>
        <v>0</v>
      </c>
      <c r="J2554" s="76">
        <f>APENs_summary!R2449</f>
        <v>0</v>
      </c>
    </row>
    <row r="2555" spans="1:10" x14ac:dyDescent="0.2">
      <c r="A2555" s="13" t="s">
        <v>147</v>
      </c>
      <c r="B2555" s="272" t="s">
        <v>493</v>
      </c>
      <c r="C2555" s="272" t="str">
        <f>APENs_summary!C2450</f>
        <v>08045</v>
      </c>
      <c r="D2555" s="272" t="str">
        <f>APENs_summary!J2450</f>
        <v>20200254</v>
      </c>
      <c r="E2555" s="272" t="str">
        <f>APENs_summary!K2450</f>
        <v>Compressor Engines</v>
      </c>
      <c r="F2555" s="76">
        <f>APENs_summary!N2450</f>
        <v>24</v>
      </c>
      <c r="G2555" s="76">
        <f>APENs_summary!O2450</f>
        <v>0</v>
      </c>
      <c r="H2555" s="76">
        <f>APENs_summary!P2450</f>
        <v>0</v>
      </c>
      <c r="I2555" s="76">
        <f>APENs_summary!Q2450</f>
        <v>0</v>
      </c>
      <c r="J2555" s="76">
        <f>APENs_summary!R2450</f>
        <v>0</v>
      </c>
    </row>
    <row r="2556" spans="1:10" x14ac:dyDescent="0.2">
      <c r="A2556" s="13" t="s">
        <v>147</v>
      </c>
      <c r="B2556" s="272" t="s">
        <v>493</v>
      </c>
      <c r="C2556" s="272" t="str">
        <f>APENs_summary!C2451</f>
        <v>08045</v>
      </c>
      <c r="D2556" s="272" t="str">
        <f>APENs_summary!J2451</f>
        <v>20200254</v>
      </c>
      <c r="E2556" s="272" t="str">
        <f>APENs_summary!K2451</f>
        <v>Compressor Engines</v>
      </c>
      <c r="F2556" s="76">
        <f>APENs_summary!N2451</f>
        <v>0</v>
      </c>
      <c r="G2556" s="76">
        <f>APENs_summary!O2451</f>
        <v>0</v>
      </c>
      <c r="H2556" s="76">
        <f>APENs_summary!P2451</f>
        <v>0</v>
      </c>
      <c r="I2556" s="76">
        <f>APENs_summary!Q2451</f>
        <v>0</v>
      </c>
      <c r="J2556" s="76">
        <f>APENs_summary!R2451</f>
        <v>1.0105</v>
      </c>
    </row>
    <row r="2557" spans="1:10" x14ac:dyDescent="0.2">
      <c r="A2557" s="13" t="s">
        <v>147</v>
      </c>
      <c r="B2557" s="272" t="s">
        <v>493</v>
      </c>
      <c r="C2557" s="272" t="str">
        <f>APENs_summary!C2452</f>
        <v>08045</v>
      </c>
      <c r="D2557" s="272" t="str">
        <f>APENs_summary!J2452</f>
        <v>20200254</v>
      </c>
      <c r="E2557" s="272" t="str">
        <f>APENs_summary!K2452</f>
        <v>Compressor Engines</v>
      </c>
      <c r="F2557" s="76">
        <f>APENs_summary!N2452</f>
        <v>0</v>
      </c>
      <c r="G2557" s="76">
        <f>APENs_summary!O2452</f>
        <v>0</v>
      </c>
      <c r="H2557" s="76">
        <f>APENs_summary!P2452</f>
        <v>0</v>
      </c>
      <c r="I2557" s="76">
        <f>APENs_summary!Q2452</f>
        <v>0</v>
      </c>
      <c r="J2557" s="76">
        <f>APENs_summary!R2452</f>
        <v>0</v>
      </c>
    </row>
    <row r="2558" spans="1:10" x14ac:dyDescent="0.2">
      <c r="A2558" s="13" t="s">
        <v>147</v>
      </c>
      <c r="B2558" s="272" t="s">
        <v>493</v>
      </c>
      <c r="C2558" s="272" t="str">
        <f>APENs_summary!C2453</f>
        <v>08045</v>
      </c>
      <c r="D2558" s="272" t="str">
        <f>APENs_summary!J2453</f>
        <v>20200254</v>
      </c>
      <c r="E2558" s="272" t="str">
        <f>APENs_summary!K2453</f>
        <v>Compressor Engines</v>
      </c>
      <c r="F2558" s="76">
        <f>APENs_summary!N2453</f>
        <v>0</v>
      </c>
      <c r="G2558" s="76">
        <f>APENs_summary!O2453</f>
        <v>0</v>
      </c>
      <c r="H2558" s="76">
        <f>APENs_summary!P2453</f>
        <v>0</v>
      </c>
      <c r="I2558" s="76">
        <f>APENs_summary!Q2453</f>
        <v>6.0630000000000003E-2</v>
      </c>
      <c r="J2558" s="76">
        <f>APENs_summary!R2453</f>
        <v>0</v>
      </c>
    </row>
    <row r="2559" spans="1:10" x14ac:dyDescent="0.2">
      <c r="A2559" s="13" t="s">
        <v>147</v>
      </c>
      <c r="B2559" s="272" t="s">
        <v>493</v>
      </c>
      <c r="C2559" s="272" t="str">
        <f>APENs_summary!C2454</f>
        <v>08045</v>
      </c>
      <c r="D2559" s="272" t="str">
        <f>APENs_summary!J2454</f>
        <v>20200254</v>
      </c>
      <c r="E2559" s="272" t="str">
        <f>APENs_summary!K2454</f>
        <v>Compressor Engines</v>
      </c>
      <c r="F2559" s="76">
        <f>APENs_summary!N2454</f>
        <v>0</v>
      </c>
      <c r="G2559" s="76">
        <f>APENs_summary!O2454</f>
        <v>3.4</v>
      </c>
      <c r="H2559" s="76">
        <f>APENs_summary!P2454</f>
        <v>0</v>
      </c>
      <c r="I2559" s="76">
        <f>APENs_summary!Q2454</f>
        <v>0</v>
      </c>
      <c r="J2559" s="76">
        <f>APENs_summary!R2454</f>
        <v>0</v>
      </c>
    </row>
    <row r="2560" spans="1:10" x14ac:dyDescent="0.2">
      <c r="A2560" s="13" t="s">
        <v>147</v>
      </c>
      <c r="B2560" s="272" t="s">
        <v>493</v>
      </c>
      <c r="C2560" s="272" t="str">
        <f>APENs_summary!C2455</f>
        <v>08045</v>
      </c>
      <c r="D2560" s="272" t="str">
        <f>APENs_summary!J2455</f>
        <v>20200254</v>
      </c>
      <c r="E2560" s="272" t="str">
        <f>APENs_summary!K2455</f>
        <v>Compressor Engines</v>
      </c>
      <c r="F2560" s="76">
        <f>APENs_summary!N2455</f>
        <v>0</v>
      </c>
      <c r="G2560" s="76">
        <f>APENs_summary!O2455</f>
        <v>0</v>
      </c>
      <c r="H2560" s="76">
        <f>APENs_summary!P2455</f>
        <v>6</v>
      </c>
      <c r="I2560" s="76">
        <f>APENs_summary!Q2455</f>
        <v>0</v>
      </c>
      <c r="J2560" s="76">
        <f>APENs_summary!R2455</f>
        <v>0</v>
      </c>
    </row>
    <row r="2561" spans="1:10" x14ac:dyDescent="0.2">
      <c r="A2561" s="13" t="s">
        <v>147</v>
      </c>
      <c r="B2561" s="272" t="s">
        <v>493</v>
      </c>
      <c r="C2561" s="272" t="str">
        <f>APENs_summary!C2456</f>
        <v>08045</v>
      </c>
      <c r="D2561" s="272" t="str">
        <f>APENs_summary!J2456</f>
        <v>20200254</v>
      </c>
      <c r="E2561" s="272" t="str">
        <f>APENs_summary!K2456</f>
        <v>Compressor Engines</v>
      </c>
      <c r="F2561" s="76">
        <f>APENs_summary!N2456</f>
        <v>24</v>
      </c>
      <c r="G2561" s="76">
        <f>APENs_summary!O2456</f>
        <v>0</v>
      </c>
      <c r="H2561" s="76">
        <f>APENs_summary!P2456</f>
        <v>0</v>
      </c>
      <c r="I2561" s="76">
        <f>APENs_summary!Q2456</f>
        <v>0</v>
      </c>
      <c r="J2561" s="76">
        <f>APENs_summary!R2456</f>
        <v>0</v>
      </c>
    </row>
    <row r="2562" spans="1:10" x14ac:dyDescent="0.2">
      <c r="A2562" s="13" t="s">
        <v>147</v>
      </c>
      <c r="B2562" s="272" t="s">
        <v>493</v>
      </c>
      <c r="C2562" s="272" t="str">
        <f>APENs_summary!C2457</f>
        <v>08045</v>
      </c>
      <c r="D2562" s="272" t="str">
        <f>APENs_summary!J2457</f>
        <v>20200254</v>
      </c>
      <c r="E2562" s="272" t="str">
        <f>APENs_summary!K2457</f>
        <v>Compressor Engines</v>
      </c>
      <c r="F2562" s="76">
        <f>APENs_summary!N2457</f>
        <v>0</v>
      </c>
      <c r="G2562" s="76">
        <f>APENs_summary!O2457</f>
        <v>0</v>
      </c>
      <c r="H2562" s="76">
        <f>APENs_summary!P2457</f>
        <v>0</v>
      </c>
      <c r="I2562" s="76">
        <f>APENs_summary!Q2457</f>
        <v>0</v>
      </c>
      <c r="J2562" s="76">
        <f>APENs_summary!R2457</f>
        <v>1.0105</v>
      </c>
    </row>
    <row r="2563" spans="1:10" x14ac:dyDescent="0.2">
      <c r="A2563" s="13" t="s">
        <v>147</v>
      </c>
      <c r="B2563" s="272" t="s">
        <v>493</v>
      </c>
      <c r="C2563" s="272" t="str">
        <f>APENs_summary!C2458</f>
        <v>08045</v>
      </c>
      <c r="D2563" s="272" t="str">
        <f>APENs_summary!J2458</f>
        <v>20200254</v>
      </c>
      <c r="E2563" s="272" t="str">
        <f>APENs_summary!K2458</f>
        <v>Compressor Engines</v>
      </c>
      <c r="F2563" s="76">
        <f>APENs_summary!N2458</f>
        <v>0</v>
      </c>
      <c r="G2563" s="76">
        <f>APENs_summary!O2458</f>
        <v>0</v>
      </c>
      <c r="H2563" s="76">
        <f>APENs_summary!P2458</f>
        <v>0</v>
      </c>
      <c r="I2563" s="76">
        <f>APENs_summary!Q2458</f>
        <v>0</v>
      </c>
      <c r="J2563" s="76">
        <f>APENs_summary!R2458</f>
        <v>0</v>
      </c>
    </row>
    <row r="2564" spans="1:10" x14ac:dyDescent="0.2">
      <c r="A2564" s="13" t="s">
        <v>147</v>
      </c>
      <c r="B2564" s="272" t="s">
        <v>493</v>
      </c>
      <c r="C2564" s="272" t="str">
        <f>APENs_summary!C2459</f>
        <v>08045</v>
      </c>
      <c r="D2564" s="272" t="str">
        <f>APENs_summary!J2459</f>
        <v>20200254</v>
      </c>
      <c r="E2564" s="272" t="str">
        <f>APENs_summary!K2459</f>
        <v>Compressor Engines</v>
      </c>
      <c r="F2564" s="76">
        <f>APENs_summary!N2459</f>
        <v>0</v>
      </c>
      <c r="G2564" s="76">
        <f>APENs_summary!O2459</f>
        <v>0</v>
      </c>
      <c r="H2564" s="76">
        <f>APENs_summary!P2459</f>
        <v>0</v>
      </c>
      <c r="I2564" s="76">
        <f>APENs_summary!Q2459</f>
        <v>6.0630000000000003E-2</v>
      </c>
      <c r="J2564" s="76">
        <f>APENs_summary!R2459</f>
        <v>0</v>
      </c>
    </row>
    <row r="2565" spans="1:10" x14ac:dyDescent="0.2">
      <c r="A2565" s="13" t="s">
        <v>147</v>
      </c>
      <c r="B2565" s="272" t="s">
        <v>493</v>
      </c>
      <c r="C2565" s="272" t="str">
        <f>APENs_summary!C2460</f>
        <v>08045</v>
      </c>
      <c r="D2565" s="272" t="str">
        <f>APENs_summary!J2460</f>
        <v>20200254</v>
      </c>
      <c r="E2565" s="272" t="str">
        <f>APENs_summary!K2460</f>
        <v>Compressor Engines</v>
      </c>
      <c r="F2565" s="76">
        <f>APENs_summary!N2460</f>
        <v>0</v>
      </c>
      <c r="G2565" s="76">
        <f>APENs_summary!O2460</f>
        <v>3.4</v>
      </c>
      <c r="H2565" s="76">
        <f>APENs_summary!P2460</f>
        <v>0</v>
      </c>
      <c r="I2565" s="76">
        <f>APENs_summary!Q2460</f>
        <v>0</v>
      </c>
      <c r="J2565" s="76">
        <f>APENs_summary!R2460</f>
        <v>0</v>
      </c>
    </row>
    <row r="2566" spans="1:10" x14ac:dyDescent="0.2">
      <c r="A2566" s="13" t="s">
        <v>147</v>
      </c>
      <c r="B2566" s="272" t="s">
        <v>493</v>
      </c>
      <c r="C2566" s="272" t="str">
        <f>APENs_summary!C2461</f>
        <v>08045</v>
      </c>
      <c r="D2566" s="272" t="str">
        <f>APENs_summary!J2461</f>
        <v>31000203</v>
      </c>
      <c r="E2566" s="272" t="str">
        <f>APENs_summary!K2461</f>
        <v>Compressor Engines</v>
      </c>
      <c r="F2566" s="76">
        <f>APENs_summary!N2461</f>
        <v>0</v>
      </c>
      <c r="G2566" s="76">
        <f>APENs_summary!O2461</f>
        <v>8.6300000000000008</v>
      </c>
      <c r="H2566" s="76">
        <f>APENs_summary!P2461</f>
        <v>0</v>
      </c>
      <c r="I2566" s="76">
        <f>APENs_summary!Q2461</f>
        <v>0</v>
      </c>
      <c r="J2566" s="76">
        <f>APENs_summary!R2461</f>
        <v>0</v>
      </c>
    </row>
    <row r="2567" spans="1:10" x14ac:dyDescent="0.2">
      <c r="A2567" s="13" t="s">
        <v>147</v>
      </c>
      <c r="B2567" s="272" t="s">
        <v>493</v>
      </c>
      <c r="C2567" s="272" t="str">
        <f>APENs_summary!C2462</f>
        <v>08045</v>
      </c>
      <c r="D2567" s="272" t="str">
        <f>APENs_summary!J2462</f>
        <v>31000302</v>
      </c>
      <c r="E2567" s="272" t="str">
        <f>APENs_summary!K2462</f>
        <v>Glycol Dehydrator</v>
      </c>
      <c r="F2567" s="76">
        <f>APENs_summary!N2462</f>
        <v>0</v>
      </c>
      <c r="G2567" s="76">
        <f>APENs_summary!O2462</f>
        <v>8.3699999999999992</v>
      </c>
      <c r="H2567" s="76">
        <f>APENs_summary!P2462</f>
        <v>0</v>
      </c>
      <c r="I2567" s="76">
        <f>APENs_summary!Q2462</f>
        <v>0</v>
      </c>
      <c r="J2567" s="76">
        <f>APENs_summary!R2462</f>
        <v>0</v>
      </c>
    </row>
    <row r="2568" spans="1:10" x14ac:dyDescent="0.2">
      <c r="A2568" s="13" t="s">
        <v>147</v>
      </c>
      <c r="B2568" s="272" t="s">
        <v>493</v>
      </c>
      <c r="C2568" s="272" t="str">
        <f>APENs_summary!C2463</f>
        <v>08045</v>
      </c>
      <c r="D2568" s="272" t="str">
        <f>APENs_summary!J2463</f>
        <v>31000302</v>
      </c>
      <c r="E2568" s="272" t="str">
        <f>APENs_summary!K2463</f>
        <v>Glycol Dehydrator</v>
      </c>
      <c r="F2568" s="76">
        <f>APENs_summary!N2463</f>
        <v>0</v>
      </c>
      <c r="G2568" s="76">
        <f>APENs_summary!O2463</f>
        <v>8.3699999999999992</v>
      </c>
      <c r="H2568" s="76">
        <f>APENs_summary!P2463</f>
        <v>0</v>
      </c>
      <c r="I2568" s="76">
        <f>APENs_summary!Q2463</f>
        <v>0</v>
      </c>
      <c r="J2568" s="76">
        <f>APENs_summary!R2463</f>
        <v>0</v>
      </c>
    </row>
    <row r="2569" spans="1:10" x14ac:dyDescent="0.2">
      <c r="A2569" s="13" t="s">
        <v>147</v>
      </c>
      <c r="B2569" s="272" t="s">
        <v>493</v>
      </c>
      <c r="C2569" s="272" t="str">
        <f>APENs_summary!C2464</f>
        <v>08045</v>
      </c>
      <c r="D2569" s="272" t="str">
        <f>APENs_summary!J2464</f>
        <v>31088801</v>
      </c>
      <c r="E2569" s="272" t="str">
        <f>APENs_summary!K2464</f>
        <v>Permitted Fugitives</v>
      </c>
      <c r="F2569" s="76">
        <f>APENs_summary!N2464</f>
        <v>0</v>
      </c>
      <c r="G2569" s="76">
        <f>APENs_summary!O2464</f>
        <v>7.49</v>
      </c>
      <c r="H2569" s="76">
        <f>APENs_summary!P2464</f>
        <v>0</v>
      </c>
      <c r="I2569" s="76">
        <f>APENs_summary!Q2464</f>
        <v>0</v>
      </c>
      <c r="J2569" s="76">
        <f>APENs_summary!R2464</f>
        <v>0</v>
      </c>
    </row>
    <row r="2570" spans="1:10" x14ac:dyDescent="0.2">
      <c r="A2570" s="13" t="s">
        <v>147</v>
      </c>
      <c r="B2570" s="272" t="s">
        <v>493</v>
      </c>
      <c r="C2570" s="272" t="str">
        <f>APENs_summary!C2465</f>
        <v>08045</v>
      </c>
      <c r="D2570" s="272" t="str">
        <f>APENs_summary!J2465</f>
        <v>40400311</v>
      </c>
      <c r="E2570" s="272" t="str">
        <f>APENs_summary!K2465</f>
        <v>Condensate Tanks</v>
      </c>
      <c r="F2570" s="76">
        <f>APENs_summary!N2465</f>
        <v>0</v>
      </c>
      <c r="G2570" s="76">
        <f>APENs_summary!O2465</f>
        <v>9.5680376439096531</v>
      </c>
      <c r="H2570" s="76">
        <f>APENs_summary!P2465</f>
        <v>0</v>
      </c>
      <c r="I2570" s="76">
        <f>APENs_summary!Q2465</f>
        <v>0</v>
      </c>
      <c r="J2570" s="76">
        <f>APENs_summary!R2465</f>
        <v>0</v>
      </c>
    </row>
    <row r="2571" spans="1:10" x14ac:dyDescent="0.2">
      <c r="A2571" s="13" t="s">
        <v>147</v>
      </c>
      <c r="B2571" s="272" t="s">
        <v>493</v>
      </c>
      <c r="C2571" s="272" t="str">
        <f>APENs_summary!C2466</f>
        <v>08045</v>
      </c>
      <c r="D2571" s="272" t="str">
        <f>APENs_summary!J2466</f>
        <v>20200254</v>
      </c>
      <c r="E2571" s="272" t="str">
        <f>APENs_summary!K2466</f>
        <v>Compressor Engines</v>
      </c>
      <c r="F2571" s="76">
        <f>APENs_summary!N2466</f>
        <v>0</v>
      </c>
      <c r="G2571" s="76">
        <f>APENs_summary!O2466</f>
        <v>0</v>
      </c>
      <c r="H2571" s="76">
        <f>APENs_summary!P2466</f>
        <v>6</v>
      </c>
      <c r="I2571" s="76">
        <f>APENs_summary!Q2466</f>
        <v>0</v>
      </c>
      <c r="J2571" s="76">
        <f>APENs_summary!R2466</f>
        <v>0</v>
      </c>
    </row>
    <row r="2572" spans="1:10" x14ac:dyDescent="0.2">
      <c r="A2572" s="13" t="s">
        <v>147</v>
      </c>
      <c r="B2572" s="272" t="s">
        <v>493</v>
      </c>
      <c r="C2572" s="272" t="str">
        <f>APENs_summary!C2467</f>
        <v>08045</v>
      </c>
      <c r="D2572" s="272" t="str">
        <f>APENs_summary!J2467</f>
        <v>20200254</v>
      </c>
      <c r="E2572" s="272" t="str">
        <f>APENs_summary!K2467</f>
        <v>Compressor Engines</v>
      </c>
      <c r="F2572" s="76">
        <f>APENs_summary!N2467</f>
        <v>0</v>
      </c>
      <c r="G2572" s="76">
        <f>APENs_summary!O2467</f>
        <v>0</v>
      </c>
      <c r="H2572" s="76">
        <f>APENs_summary!P2467</f>
        <v>6</v>
      </c>
      <c r="I2572" s="76">
        <f>APENs_summary!Q2467</f>
        <v>0</v>
      </c>
      <c r="J2572" s="76">
        <f>APENs_summary!R2467</f>
        <v>0</v>
      </c>
    </row>
    <row r="2573" spans="1:10" x14ac:dyDescent="0.2">
      <c r="A2573" s="13" t="s">
        <v>147</v>
      </c>
      <c r="B2573" s="272" t="s">
        <v>493</v>
      </c>
      <c r="C2573" s="272" t="str">
        <f>APENs_summary!C2468</f>
        <v>08045</v>
      </c>
      <c r="D2573" s="272" t="str">
        <f>APENs_summary!J2468</f>
        <v>20200254</v>
      </c>
      <c r="E2573" s="272" t="str">
        <f>APENs_summary!K2468</f>
        <v>Compressor Engines</v>
      </c>
      <c r="F2573" s="76">
        <f>APENs_summary!N2468</f>
        <v>34.299999999999997</v>
      </c>
      <c r="G2573" s="76">
        <f>APENs_summary!O2468</f>
        <v>0</v>
      </c>
      <c r="H2573" s="76">
        <f>APENs_summary!P2468</f>
        <v>0</v>
      </c>
      <c r="I2573" s="76">
        <f>APENs_summary!Q2468</f>
        <v>0</v>
      </c>
      <c r="J2573" s="76">
        <f>APENs_summary!R2468</f>
        <v>0</v>
      </c>
    </row>
    <row r="2574" spans="1:10" x14ac:dyDescent="0.2">
      <c r="A2574" s="13" t="s">
        <v>147</v>
      </c>
      <c r="B2574" s="272" t="s">
        <v>493</v>
      </c>
      <c r="C2574" s="272" t="str">
        <f>APENs_summary!C2469</f>
        <v>08045</v>
      </c>
      <c r="D2574" s="272" t="str">
        <f>APENs_summary!J2469</f>
        <v>20200254</v>
      </c>
      <c r="E2574" s="272" t="str">
        <f>APENs_summary!K2469</f>
        <v>Compressor Engines</v>
      </c>
      <c r="F2574" s="76">
        <f>APENs_summary!N2469</f>
        <v>34.299999999999997</v>
      </c>
      <c r="G2574" s="76">
        <f>APENs_summary!O2469</f>
        <v>0</v>
      </c>
      <c r="H2574" s="76">
        <f>APENs_summary!P2469</f>
        <v>0</v>
      </c>
      <c r="I2574" s="76">
        <f>APENs_summary!Q2469</f>
        <v>0</v>
      </c>
      <c r="J2574" s="76">
        <f>APENs_summary!R2469</f>
        <v>0</v>
      </c>
    </row>
    <row r="2575" spans="1:10" x14ac:dyDescent="0.2">
      <c r="A2575" s="13" t="s">
        <v>147</v>
      </c>
      <c r="B2575" s="272" t="s">
        <v>493</v>
      </c>
      <c r="C2575" s="272" t="str">
        <f>APENs_summary!C2470</f>
        <v>08045</v>
      </c>
      <c r="D2575" s="272" t="str">
        <f>APENs_summary!J2470</f>
        <v>20200254</v>
      </c>
      <c r="E2575" s="272" t="str">
        <f>APENs_summary!K2470</f>
        <v>Compressor Engines</v>
      </c>
      <c r="F2575" s="76">
        <f>APENs_summary!N2470</f>
        <v>0</v>
      </c>
      <c r="G2575" s="76">
        <f>APENs_summary!O2470</f>
        <v>0</v>
      </c>
      <c r="H2575" s="76">
        <f>APENs_summary!P2470</f>
        <v>0</v>
      </c>
      <c r="I2575" s="76">
        <f>APENs_summary!Q2470</f>
        <v>0</v>
      </c>
      <c r="J2575" s="76">
        <f>APENs_summary!R2470</f>
        <v>1.0105500000000001</v>
      </c>
    </row>
    <row r="2576" spans="1:10" x14ac:dyDescent="0.2">
      <c r="A2576" s="13" t="s">
        <v>147</v>
      </c>
      <c r="B2576" s="272" t="s">
        <v>493</v>
      </c>
      <c r="C2576" s="272" t="str">
        <f>APENs_summary!C2471</f>
        <v>08045</v>
      </c>
      <c r="D2576" s="272" t="str">
        <f>APENs_summary!J2471</f>
        <v>20200254</v>
      </c>
      <c r="E2576" s="272" t="str">
        <f>APENs_summary!K2471</f>
        <v>Compressor Engines</v>
      </c>
      <c r="F2576" s="76">
        <f>APENs_summary!N2471</f>
        <v>0</v>
      </c>
      <c r="G2576" s="76">
        <f>APENs_summary!O2471</f>
        <v>0</v>
      </c>
      <c r="H2576" s="76">
        <f>APENs_summary!P2471</f>
        <v>0</v>
      </c>
      <c r="I2576" s="76">
        <f>APENs_summary!Q2471</f>
        <v>0</v>
      </c>
      <c r="J2576" s="76">
        <f>APENs_summary!R2471</f>
        <v>1.0105</v>
      </c>
    </row>
    <row r="2577" spans="1:10" x14ac:dyDescent="0.2">
      <c r="A2577" s="13" t="s">
        <v>147</v>
      </c>
      <c r="B2577" s="272" t="s">
        <v>493</v>
      </c>
      <c r="C2577" s="272" t="str">
        <f>APENs_summary!C2472</f>
        <v>08045</v>
      </c>
      <c r="D2577" s="272" t="str">
        <f>APENs_summary!J2472</f>
        <v>20200254</v>
      </c>
      <c r="E2577" s="272" t="str">
        <f>APENs_summary!K2472</f>
        <v>Compressor Engines</v>
      </c>
      <c r="F2577" s="76">
        <f>APENs_summary!N2472</f>
        <v>0</v>
      </c>
      <c r="G2577" s="76">
        <f>APENs_summary!O2472</f>
        <v>0</v>
      </c>
      <c r="H2577" s="76">
        <f>APENs_summary!P2472</f>
        <v>0</v>
      </c>
      <c r="I2577" s="76">
        <f>APENs_summary!Q2472</f>
        <v>0</v>
      </c>
      <c r="J2577" s="76">
        <f>APENs_summary!R2472</f>
        <v>0</v>
      </c>
    </row>
    <row r="2578" spans="1:10" x14ac:dyDescent="0.2">
      <c r="A2578" s="13" t="s">
        <v>147</v>
      </c>
      <c r="B2578" s="272" t="s">
        <v>493</v>
      </c>
      <c r="C2578" s="272" t="str">
        <f>APENs_summary!C2473</f>
        <v>08045</v>
      </c>
      <c r="D2578" s="272" t="str">
        <f>APENs_summary!J2473</f>
        <v>20200254</v>
      </c>
      <c r="E2578" s="272" t="str">
        <f>APENs_summary!K2473</f>
        <v>Compressor Engines</v>
      </c>
      <c r="F2578" s="76">
        <f>APENs_summary!N2473</f>
        <v>0</v>
      </c>
      <c r="G2578" s="76">
        <f>APENs_summary!O2473</f>
        <v>0</v>
      </c>
      <c r="H2578" s="76">
        <f>APENs_summary!P2473</f>
        <v>0</v>
      </c>
      <c r="I2578" s="76">
        <f>APENs_summary!Q2473</f>
        <v>0</v>
      </c>
      <c r="J2578" s="76">
        <f>APENs_summary!R2473</f>
        <v>0</v>
      </c>
    </row>
    <row r="2579" spans="1:10" x14ac:dyDescent="0.2">
      <c r="A2579" s="13" t="s">
        <v>147</v>
      </c>
      <c r="B2579" s="272" t="s">
        <v>493</v>
      </c>
      <c r="C2579" s="272" t="str">
        <f>APENs_summary!C2474</f>
        <v>08045</v>
      </c>
      <c r="D2579" s="272" t="str">
        <f>APENs_summary!J2474</f>
        <v>20200254</v>
      </c>
      <c r="E2579" s="272" t="str">
        <f>APENs_summary!K2474</f>
        <v>Compressor Engines</v>
      </c>
      <c r="F2579" s="76">
        <f>APENs_summary!N2474</f>
        <v>0</v>
      </c>
      <c r="G2579" s="76">
        <f>APENs_summary!O2474</f>
        <v>0</v>
      </c>
      <c r="H2579" s="76">
        <f>APENs_summary!P2474</f>
        <v>0</v>
      </c>
      <c r="I2579" s="76">
        <f>APENs_summary!Q2474</f>
        <v>6.0632999999999999E-2</v>
      </c>
      <c r="J2579" s="76">
        <f>APENs_summary!R2474</f>
        <v>0</v>
      </c>
    </row>
    <row r="2580" spans="1:10" x14ac:dyDescent="0.2">
      <c r="A2580" s="13" t="s">
        <v>147</v>
      </c>
      <c r="B2580" s="272" t="s">
        <v>493</v>
      </c>
      <c r="C2580" s="272" t="str">
        <f>APENs_summary!C2475</f>
        <v>08045</v>
      </c>
      <c r="D2580" s="272" t="str">
        <f>APENs_summary!J2475</f>
        <v>20200254</v>
      </c>
      <c r="E2580" s="272" t="str">
        <f>APENs_summary!K2475</f>
        <v>Compressor Engines</v>
      </c>
      <c r="F2580" s="76">
        <f>APENs_summary!N2475</f>
        <v>0</v>
      </c>
      <c r="G2580" s="76">
        <f>APENs_summary!O2475</f>
        <v>0</v>
      </c>
      <c r="H2580" s="76">
        <f>APENs_summary!P2475</f>
        <v>0</v>
      </c>
      <c r="I2580" s="76">
        <f>APENs_summary!Q2475</f>
        <v>6.0630000000000003E-2</v>
      </c>
      <c r="J2580" s="76">
        <f>APENs_summary!R2475</f>
        <v>0</v>
      </c>
    </row>
    <row r="2581" spans="1:10" x14ac:dyDescent="0.2">
      <c r="A2581" s="13" t="s">
        <v>147</v>
      </c>
      <c r="B2581" s="272" t="s">
        <v>493</v>
      </c>
      <c r="C2581" s="272" t="str">
        <f>APENs_summary!C2476</f>
        <v>08045</v>
      </c>
      <c r="D2581" s="272" t="str">
        <f>APENs_summary!J2476</f>
        <v>20200254</v>
      </c>
      <c r="E2581" s="272" t="str">
        <f>APENs_summary!K2476</f>
        <v>Compressor Engines</v>
      </c>
      <c r="F2581" s="76">
        <f>APENs_summary!N2476</f>
        <v>0</v>
      </c>
      <c r="G2581" s="76">
        <f>APENs_summary!O2476</f>
        <v>3.4</v>
      </c>
      <c r="H2581" s="76">
        <f>APENs_summary!P2476</f>
        <v>0</v>
      </c>
      <c r="I2581" s="76">
        <f>APENs_summary!Q2476</f>
        <v>0</v>
      </c>
      <c r="J2581" s="76">
        <f>APENs_summary!R2476</f>
        <v>0</v>
      </c>
    </row>
    <row r="2582" spans="1:10" x14ac:dyDescent="0.2">
      <c r="A2582" s="13" t="s">
        <v>147</v>
      </c>
      <c r="B2582" s="272" t="s">
        <v>493</v>
      </c>
      <c r="C2582" s="272" t="str">
        <f>APENs_summary!C2477</f>
        <v>08045</v>
      </c>
      <c r="D2582" s="272" t="str">
        <f>APENs_summary!J2477</f>
        <v>20200254</v>
      </c>
      <c r="E2582" s="272" t="str">
        <f>APENs_summary!K2477</f>
        <v>Compressor Engines</v>
      </c>
      <c r="F2582" s="76">
        <f>APENs_summary!N2477</f>
        <v>0</v>
      </c>
      <c r="G2582" s="76">
        <f>APENs_summary!O2477</f>
        <v>3.4</v>
      </c>
      <c r="H2582" s="76">
        <f>APENs_summary!P2477</f>
        <v>0</v>
      </c>
      <c r="I2582" s="76">
        <f>APENs_summary!Q2477</f>
        <v>0</v>
      </c>
      <c r="J2582" s="76">
        <f>APENs_summary!R2477</f>
        <v>0</v>
      </c>
    </row>
    <row r="2583" spans="1:10" x14ac:dyDescent="0.2">
      <c r="A2583" s="13" t="s">
        <v>147</v>
      </c>
      <c r="B2583" s="272" t="s">
        <v>493</v>
      </c>
      <c r="C2583" s="272" t="str">
        <f>APENs_summary!C2478</f>
        <v>08045</v>
      </c>
      <c r="D2583" s="272" t="str">
        <f>APENs_summary!J2478</f>
        <v>20200254</v>
      </c>
      <c r="E2583" s="272" t="str">
        <f>APENs_summary!K2478</f>
        <v>Compressor Engines</v>
      </c>
      <c r="F2583" s="76">
        <f>APENs_summary!N2478</f>
        <v>0</v>
      </c>
      <c r="G2583" s="76">
        <f>APENs_summary!O2478</f>
        <v>0</v>
      </c>
      <c r="H2583" s="76">
        <f>APENs_summary!P2478</f>
        <v>6</v>
      </c>
      <c r="I2583" s="76">
        <f>APENs_summary!Q2478</f>
        <v>0</v>
      </c>
      <c r="J2583" s="76">
        <f>APENs_summary!R2478</f>
        <v>0</v>
      </c>
    </row>
    <row r="2584" spans="1:10" x14ac:dyDescent="0.2">
      <c r="A2584" s="13" t="s">
        <v>147</v>
      </c>
      <c r="B2584" s="272" t="s">
        <v>493</v>
      </c>
      <c r="C2584" s="272" t="str">
        <f>APENs_summary!C2479</f>
        <v>08045</v>
      </c>
      <c r="D2584" s="272" t="str">
        <f>APENs_summary!J2479</f>
        <v>20200254</v>
      </c>
      <c r="E2584" s="272" t="str">
        <f>APENs_summary!K2479</f>
        <v>Compressor Engines</v>
      </c>
      <c r="F2584" s="76">
        <f>APENs_summary!N2479</f>
        <v>34.299999999999997</v>
      </c>
      <c r="G2584" s="76">
        <f>APENs_summary!O2479</f>
        <v>0</v>
      </c>
      <c r="H2584" s="76">
        <f>APENs_summary!P2479</f>
        <v>0</v>
      </c>
      <c r="I2584" s="76">
        <f>APENs_summary!Q2479</f>
        <v>0</v>
      </c>
      <c r="J2584" s="76">
        <f>APENs_summary!R2479</f>
        <v>0</v>
      </c>
    </row>
    <row r="2585" spans="1:10" x14ac:dyDescent="0.2">
      <c r="A2585" s="13" t="s">
        <v>147</v>
      </c>
      <c r="B2585" s="272" t="s">
        <v>493</v>
      </c>
      <c r="C2585" s="272" t="str">
        <f>APENs_summary!C2480</f>
        <v>08045</v>
      </c>
      <c r="D2585" s="272" t="str">
        <f>APENs_summary!J2480</f>
        <v>20200254</v>
      </c>
      <c r="E2585" s="272" t="str">
        <f>APENs_summary!K2480</f>
        <v>Compressor Engines</v>
      </c>
      <c r="F2585" s="76">
        <f>APENs_summary!N2480</f>
        <v>0</v>
      </c>
      <c r="G2585" s="76">
        <f>APENs_summary!O2480</f>
        <v>0</v>
      </c>
      <c r="H2585" s="76">
        <f>APENs_summary!P2480</f>
        <v>0</v>
      </c>
      <c r="I2585" s="76">
        <f>APENs_summary!Q2480</f>
        <v>0</v>
      </c>
      <c r="J2585" s="76">
        <f>APENs_summary!R2480</f>
        <v>1.0105</v>
      </c>
    </row>
    <row r="2586" spans="1:10" x14ac:dyDescent="0.2">
      <c r="A2586" s="13" t="s">
        <v>147</v>
      </c>
      <c r="B2586" s="272" t="s">
        <v>493</v>
      </c>
      <c r="C2586" s="272" t="str">
        <f>APENs_summary!C2481</f>
        <v>08045</v>
      </c>
      <c r="D2586" s="272" t="str">
        <f>APENs_summary!J2481</f>
        <v>20200254</v>
      </c>
      <c r="E2586" s="272" t="str">
        <f>APENs_summary!K2481</f>
        <v>Compressor Engines</v>
      </c>
      <c r="F2586" s="76">
        <f>APENs_summary!N2481</f>
        <v>0</v>
      </c>
      <c r="G2586" s="76">
        <f>APENs_summary!O2481</f>
        <v>0</v>
      </c>
      <c r="H2586" s="76">
        <f>APENs_summary!P2481</f>
        <v>0</v>
      </c>
      <c r="I2586" s="76">
        <f>APENs_summary!Q2481</f>
        <v>0</v>
      </c>
      <c r="J2586" s="76">
        <f>APENs_summary!R2481</f>
        <v>0</v>
      </c>
    </row>
    <row r="2587" spans="1:10" x14ac:dyDescent="0.2">
      <c r="A2587" s="13" t="s">
        <v>147</v>
      </c>
      <c r="B2587" s="272" t="s">
        <v>493</v>
      </c>
      <c r="C2587" s="272" t="str">
        <f>APENs_summary!C2482</f>
        <v>08045</v>
      </c>
      <c r="D2587" s="272" t="str">
        <f>APENs_summary!J2482</f>
        <v>20200254</v>
      </c>
      <c r="E2587" s="272" t="str">
        <f>APENs_summary!K2482</f>
        <v>Compressor Engines</v>
      </c>
      <c r="F2587" s="76">
        <f>APENs_summary!N2482</f>
        <v>0</v>
      </c>
      <c r="G2587" s="76">
        <f>APENs_summary!O2482</f>
        <v>0</v>
      </c>
      <c r="H2587" s="76">
        <f>APENs_summary!P2482</f>
        <v>0</v>
      </c>
      <c r="I2587" s="76">
        <f>APENs_summary!Q2482</f>
        <v>6.0630000000000003E-2</v>
      </c>
      <c r="J2587" s="76">
        <f>APENs_summary!R2482</f>
        <v>0</v>
      </c>
    </row>
    <row r="2588" spans="1:10" x14ac:dyDescent="0.2">
      <c r="A2588" s="13" t="s">
        <v>147</v>
      </c>
      <c r="B2588" s="272" t="s">
        <v>493</v>
      </c>
      <c r="C2588" s="272" t="str">
        <f>APENs_summary!C2483</f>
        <v>08045</v>
      </c>
      <c r="D2588" s="272" t="str">
        <f>APENs_summary!J2483</f>
        <v>20200254</v>
      </c>
      <c r="E2588" s="272" t="str">
        <f>APENs_summary!K2483</f>
        <v>Compressor Engines</v>
      </c>
      <c r="F2588" s="76">
        <f>APENs_summary!N2483</f>
        <v>0</v>
      </c>
      <c r="G2588" s="76">
        <f>APENs_summary!O2483</f>
        <v>3.4</v>
      </c>
      <c r="H2588" s="76">
        <f>APENs_summary!P2483</f>
        <v>0</v>
      </c>
      <c r="I2588" s="76">
        <f>APENs_summary!Q2483</f>
        <v>0</v>
      </c>
      <c r="J2588" s="76">
        <f>APENs_summary!R2483</f>
        <v>0</v>
      </c>
    </row>
    <row r="2589" spans="1:10" x14ac:dyDescent="0.2">
      <c r="A2589" s="13" t="s">
        <v>147</v>
      </c>
      <c r="B2589" s="272" t="s">
        <v>493</v>
      </c>
      <c r="C2589" s="272" t="str">
        <f>APENs_summary!C2484</f>
        <v>08045</v>
      </c>
      <c r="D2589" s="272" t="str">
        <f>APENs_summary!J2484</f>
        <v>20200254</v>
      </c>
      <c r="E2589" s="272" t="str">
        <f>APENs_summary!K2484</f>
        <v>Compressor Engines</v>
      </c>
      <c r="F2589" s="76">
        <f>APENs_summary!N2484</f>
        <v>0</v>
      </c>
      <c r="G2589" s="76">
        <f>APENs_summary!O2484</f>
        <v>0</v>
      </c>
      <c r="H2589" s="76">
        <f>APENs_summary!P2484</f>
        <v>6</v>
      </c>
      <c r="I2589" s="76">
        <f>APENs_summary!Q2484</f>
        <v>0</v>
      </c>
      <c r="J2589" s="76">
        <f>APENs_summary!R2484</f>
        <v>0</v>
      </c>
    </row>
    <row r="2590" spans="1:10" x14ac:dyDescent="0.2">
      <c r="A2590" s="13" t="s">
        <v>147</v>
      </c>
      <c r="B2590" s="272" t="s">
        <v>493</v>
      </c>
      <c r="C2590" s="272" t="str">
        <f>APENs_summary!C2485</f>
        <v>08045</v>
      </c>
      <c r="D2590" s="272" t="str">
        <f>APENs_summary!J2485</f>
        <v>20200254</v>
      </c>
      <c r="E2590" s="272" t="str">
        <f>APENs_summary!K2485</f>
        <v>Compressor Engines</v>
      </c>
      <c r="F2590" s="76">
        <f>APENs_summary!N2485</f>
        <v>34.299999999999997</v>
      </c>
      <c r="G2590" s="76">
        <f>APENs_summary!O2485</f>
        <v>0</v>
      </c>
      <c r="H2590" s="76">
        <f>APENs_summary!P2485</f>
        <v>0</v>
      </c>
      <c r="I2590" s="76">
        <f>APENs_summary!Q2485</f>
        <v>0</v>
      </c>
      <c r="J2590" s="76">
        <f>APENs_summary!R2485</f>
        <v>0</v>
      </c>
    </row>
    <row r="2591" spans="1:10" x14ac:dyDescent="0.2">
      <c r="A2591" s="13" t="s">
        <v>147</v>
      </c>
      <c r="B2591" s="272" t="s">
        <v>493</v>
      </c>
      <c r="C2591" s="272" t="str">
        <f>APENs_summary!C2486</f>
        <v>08045</v>
      </c>
      <c r="D2591" s="272" t="str">
        <f>APENs_summary!J2486</f>
        <v>20200254</v>
      </c>
      <c r="E2591" s="272" t="str">
        <f>APENs_summary!K2486</f>
        <v>Compressor Engines</v>
      </c>
      <c r="F2591" s="76">
        <f>APENs_summary!N2486</f>
        <v>0</v>
      </c>
      <c r="G2591" s="76">
        <f>APENs_summary!O2486</f>
        <v>0</v>
      </c>
      <c r="H2591" s="76">
        <f>APENs_summary!P2486</f>
        <v>0</v>
      </c>
      <c r="I2591" s="76">
        <f>APENs_summary!Q2486</f>
        <v>0</v>
      </c>
      <c r="J2591" s="76">
        <f>APENs_summary!R2486</f>
        <v>1.0105</v>
      </c>
    </row>
    <row r="2592" spans="1:10" x14ac:dyDescent="0.2">
      <c r="A2592" s="13" t="s">
        <v>147</v>
      </c>
      <c r="B2592" s="272" t="s">
        <v>493</v>
      </c>
      <c r="C2592" s="272" t="str">
        <f>APENs_summary!C2487</f>
        <v>08045</v>
      </c>
      <c r="D2592" s="272" t="str">
        <f>APENs_summary!J2487</f>
        <v>20200254</v>
      </c>
      <c r="E2592" s="272" t="str">
        <f>APENs_summary!K2487</f>
        <v>Compressor Engines</v>
      </c>
      <c r="F2592" s="76">
        <f>APENs_summary!N2487</f>
        <v>0</v>
      </c>
      <c r="G2592" s="76">
        <f>APENs_summary!O2487</f>
        <v>0</v>
      </c>
      <c r="H2592" s="76">
        <f>APENs_summary!P2487</f>
        <v>0</v>
      </c>
      <c r="I2592" s="76">
        <f>APENs_summary!Q2487</f>
        <v>0</v>
      </c>
      <c r="J2592" s="76">
        <f>APENs_summary!R2487</f>
        <v>0</v>
      </c>
    </row>
    <row r="2593" spans="1:10" x14ac:dyDescent="0.2">
      <c r="A2593" s="13" t="s">
        <v>147</v>
      </c>
      <c r="B2593" s="272" t="s">
        <v>493</v>
      </c>
      <c r="C2593" s="272" t="str">
        <f>APENs_summary!C2488</f>
        <v>08045</v>
      </c>
      <c r="D2593" s="272" t="str">
        <f>APENs_summary!J2488</f>
        <v>20200254</v>
      </c>
      <c r="E2593" s="272" t="str">
        <f>APENs_summary!K2488</f>
        <v>Compressor Engines</v>
      </c>
      <c r="F2593" s="76">
        <f>APENs_summary!N2488</f>
        <v>0</v>
      </c>
      <c r="G2593" s="76">
        <f>APENs_summary!O2488</f>
        <v>0</v>
      </c>
      <c r="H2593" s="76">
        <f>APENs_summary!P2488</f>
        <v>0</v>
      </c>
      <c r="I2593" s="76">
        <f>APENs_summary!Q2488</f>
        <v>6.0630000000000003E-2</v>
      </c>
      <c r="J2593" s="76">
        <f>APENs_summary!R2488</f>
        <v>0</v>
      </c>
    </row>
    <row r="2594" spans="1:10" x14ac:dyDescent="0.2">
      <c r="A2594" s="13" t="s">
        <v>147</v>
      </c>
      <c r="B2594" s="272" t="s">
        <v>493</v>
      </c>
      <c r="C2594" s="272" t="str">
        <f>APENs_summary!C2489</f>
        <v>08045</v>
      </c>
      <c r="D2594" s="272" t="str">
        <f>APENs_summary!J2489</f>
        <v>20200254</v>
      </c>
      <c r="E2594" s="272" t="str">
        <f>APENs_summary!K2489</f>
        <v>Compressor Engines</v>
      </c>
      <c r="F2594" s="76">
        <f>APENs_summary!N2489</f>
        <v>0</v>
      </c>
      <c r="G2594" s="76">
        <f>APENs_summary!O2489</f>
        <v>0</v>
      </c>
      <c r="H2594" s="76">
        <f>APENs_summary!P2489</f>
        <v>6</v>
      </c>
      <c r="I2594" s="76">
        <f>APENs_summary!Q2489</f>
        <v>0</v>
      </c>
      <c r="J2594" s="76">
        <f>APENs_summary!R2489</f>
        <v>0</v>
      </c>
    </row>
    <row r="2595" spans="1:10" x14ac:dyDescent="0.2">
      <c r="A2595" s="13" t="s">
        <v>147</v>
      </c>
      <c r="B2595" s="272" t="s">
        <v>493</v>
      </c>
      <c r="C2595" s="272" t="str">
        <f>APENs_summary!C2490</f>
        <v>08045</v>
      </c>
      <c r="D2595" s="272" t="str">
        <f>APENs_summary!J2490</f>
        <v>20200254</v>
      </c>
      <c r="E2595" s="272" t="str">
        <f>APENs_summary!K2490</f>
        <v>Compressor Engines</v>
      </c>
      <c r="F2595" s="76">
        <f>APENs_summary!N2490</f>
        <v>34.299999999999997</v>
      </c>
      <c r="G2595" s="76">
        <f>APENs_summary!O2490</f>
        <v>0</v>
      </c>
      <c r="H2595" s="76">
        <f>APENs_summary!P2490</f>
        <v>0</v>
      </c>
      <c r="I2595" s="76">
        <f>APENs_summary!Q2490</f>
        <v>0</v>
      </c>
      <c r="J2595" s="76">
        <f>APENs_summary!R2490</f>
        <v>0</v>
      </c>
    </row>
    <row r="2596" spans="1:10" x14ac:dyDescent="0.2">
      <c r="A2596" s="13" t="s">
        <v>147</v>
      </c>
      <c r="B2596" s="272" t="s">
        <v>493</v>
      </c>
      <c r="C2596" s="272" t="str">
        <f>APENs_summary!C2491</f>
        <v>08045</v>
      </c>
      <c r="D2596" s="272" t="str">
        <f>APENs_summary!J2491</f>
        <v>20200254</v>
      </c>
      <c r="E2596" s="272" t="str">
        <f>APENs_summary!K2491</f>
        <v>Compressor Engines</v>
      </c>
      <c r="F2596" s="76">
        <f>APENs_summary!N2491</f>
        <v>0</v>
      </c>
      <c r="G2596" s="76">
        <f>APENs_summary!O2491</f>
        <v>0</v>
      </c>
      <c r="H2596" s="76">
        <f>APENs_summary!P2491</f>
        <v>0</v>
      </c>
      <c r="I2596" s="76">
        <f>APENs_summary!Q2491</f>
        <v>0</v>
      </c>
      <c r="J2596" s="76">
        <f>APENs_summary!R2491</f>
        <v>1.0105500000000001</v>
      </c>
    </row>
    <row r="2597" spans="1:10" x14ac:dyDescent="0.2">
      <c r="A2597" s="13" t="s">
        <v>147</v>
      </c>
      <c r="B2597" s="272" t="s">
        <v>493</v>
      </c>
      <c r="C2597" s="272" t="str">
        <f>APENs_summary!C2492</f>
        <v>08045</v>
      </c>
      <c r="D2597" s="272" t="str">
        <f>APENs_summary!J2492</f>
        <v>20200254</v>
      </c>
      <c r="E2597" s="272" t="str">
        <f>APENs_summary!K2492</f>
        <v>Compressor Engines</v>
      </c>
      <c r="F2597" s="76">
        <f>APENs_summary!N2492</f>
        <v>0</v>
      </c>
      <c r="G2597" s="76">
        <f>APENs_summary!O2492</f>
        <v>0</v>
      </c>
      <c r="H2597" s="76">
        <f>APENs_summary!P2492</f>
        <v>0</v>
      </c>
      <c r="I2597" s="76">
        <f>APENs_summary!Q2492</f>
        <v>0</v>
      </c>
      <c r="J2597" s="76">
        <f>APENs_summary!R2492</f>
        <v>0</v>
      </c>
    </row>
    <row r="2598" spans="1:10" x14ac:dyDescent="0.2">
      <c r="A2598" s="13" t="s">
        <v>147</v>
      </c>
      <c r="B2598" s="272" t="s">
        <v>493</v>
      </c>
      <c r="C2598" s="272" t="str">
        <f>APENs_summary!C2493</f>
        <v>08045</v>
      </c>
      <c r="D2598" s="272" t="str">
        <f>APENs_summary!J2493</f>
        <v>20200254</v>
      </c>
      <c r="E2598" s="272" t="str">
        <f>APENs_summary!K2493</f>
        <v>Compressor Engines</v>
      </c>
      <c r="F2598" s="76">
        <f>APENs_summary!N2493</f>
        <v>0</v>
      </c>
      <c r="G2598" s="76">
        <f>APENs_summary!O2493</f>
        <v>0</v>
      </c>
      <c r="H2598" s="76">
        <f>APENs_summary!P2493</f>
        <v>0</v>
      </c>
      <c r="I2598" s="76">
        <f>APENs_summary!Q2493</f>
        <v>6.0632999999999999E-2</v>
      </c>
      <c r="J2598" s="76">
        <f>APENs_summary!R2493</f>
        <v>0</v>
      </c>
    </row>
    <row r="2599" spans="1:10" x14ac:dyDescent="0.2">
      <c r="A2599" s="13" t="s">
        <v>147</v>
      </c>
      <c r="B2599" s="272" t="s">
        <v>493</v>
      </c>
      <c r="C2599" s="272" t="str">
        <f>APENs_summary!C2494</f>
        <v>08045</v>
      </c>
      <c r="D2599" s="272" t="str">
        <f>APENs_summary!J2494</f>
        <v>20200254</v>
      </c>
      <c r="E2599" s="272" t="str">
        <f>APENs_summary!K2494</f>
        <v>Compressor Engines</v>
      </c>
      <c r="F2599" s="76">
        <f>APENs_summary!N2494</f>
        <v>0</v>
      </c>
      <c r="G2599" s="76">
        <f>APENs_summary!O2494</f>
        <v>3.4</v>
      </c>
      <c r="H2599" s="76">
        <f>APENs_summary!P2494</f>
        <v>0</v>
      </c>
      <c r="I2599" s="76">
        <f>APENs_summary!Q2494</f>
        <v>0</v>
      </c>
      <c r="J2599" s="76">
        <f>APENs_summary!R2494</f>
        <v>0</v>
      </c>
    </row>
    <row r="2600" spans="1:10" x14ac:dyDescent="0.2">
      <c r="A2600" s="13" t="s">
        <v>147</v>
      </c>
      <c r="B2600" s="272" t="s">
        <v>493</v>
      </c>
      <c r="C2600" s="272" t="str">
        <f>APENs_summary!C2495</f>
        <v>08045</v>
      </c>
      <c r="D2600" s="272" t="str">
        <f>APENs_summary!J2495</f>
        <v>31000203</v>
      </c>
      <c r="E2600" s="272" t="str">
        <f>APENs_summary!K2495</f>
        <v>Compressor Engines</v>
      </c>
      <c r="F2600" s="76">
        <f>APENs_summary!N2495</f>
        <v>0</v>
      </c>
      <c r="G2600" s="76">
        <f>APENs_summary!O2495</f>
        <v>8.6300000000000008</v>
      </c>
      <c r="H2600" s="76">
        <f>APENs_summary!P2495</f>
        <v>0</v>
      </c>
      <c r="I2600" s="76">
        <f>APENs_summary!Q2495</f>
        <v>0</v>
      </c>
      <c r="J2600" s="76">
        <f>APENs_summary!R2495</f>
        <v>0</v>
      </c>
    </row>
    <row r="2601" spans="1:10" x14ac:dyDescent="0.2">
      <c r="A2601" s="13" t="s">
        <v>147</v>
      </c>
      <c r="B2601" s="272" t="s">
        <v>493</v>
      </c>
      <c r="C2601" s="272" t="str">
        <f>APENs_summary!C2496</f>
        <v>08045</v>
      </c>
      <c r="D2601" s="272" t="str">
        <f>APENs_summary!J2496</f>
        <v>31000227</v>
      </c>
      <c r="E2601" s="272" t="str">
        <f>APENs_summary!K2496</f>
        <v>Glycol Dehydrator</v>
      </c>
      <c r="F2601" s="76">
        <f>APENs_summary!N2496</f>
        <v>0</v>
      </c>
      <c r="G2601" s="76">
        <f>APENs_summary!O2496</f>
        <v>8.3699999999999992</v>
      </c>
      <c r="H2601" s="76">
        <f>APENs_summary!P2496</f>
        <v>0</v>
      </c>
      <c r="I2601" s="76">
        <f>APENs_summary!Q2496</f>
        <v>0</v>
      </c>
      <c r="J2601" s="76">
        <f>APENs_summary!R2496</f>
        <v>0</v>
      </c>
    </row>
    <row r="2602" spans="1:10" x14ac:dyDescent="0.2">
      <c r="A2602" s="13" t="s">
        <v>147</v>
      </c>
      <c r="B2602" s="272" t="s">
        <v>493</v>
      </c>
      <c r="C2602" s="272" t="str">
        <f>APENs_summary!C2497</f>
        <v>08045</v>
      </c>
      <c r="D2602" s="272" t="str">
        <f>APENs_summary!J2497</f>
        <v>31000227</v>
      </c>
      <c r="E2602" s="272" t="str">
        <f>APENs_summary!K2497</f>
        <v>Glycol Dehydrator</v>
      </c>
      <c r="F2602" s="76">
        <f>APENs_summary!N2497</f>
        <v>0</v>
      </c>
      <c r="G2602" s="76">
        <f>APENs_summary!O2497</f>
        <v>8.3699999999999992</v>
      </c>
      <c r="H2602" s="76">
        <f>APENs_summary!P2497</f>
        <v>0</v>
      </c>
      <c r="I2602" s="76">
        <f>APENs_summary!Q2497</f>
        <v>0</v>
      </c>
      <c r="J2602" s="76">
        <f>APENs_summary!R2497</f>
        <v>0</v>
      </c>
    </row>
    <row r="2603" spans="1:10" x14ac:dyDescent="0.2">
      <c r="A2603" s="13" t="s">
        <v>147</v>
      </c>
      <c r="B2603" s="272" t="s">
        <v>493</v>
      </c>
      <c r="C2603" s="272" t="str">
        <f>APENs_summary!C2498</f>
        <v>08045</v>
      </c>
      <c r="D2603" s="272" t="str">
        <f>APENs_summary!J2498</f>
        <v>31088801</v>
      </c>
      <c r="E2603" s="272" t="str">
        <f>APENs_summary!K2498</f>
        <v>Permitted Fugitives</v>
      </c>
      <c r="F2603" s="76">
        <f>APENs_summary!N2498</f>
        <v>0</v>
      </c>
      <c r="G2603" s="76">
        <f>APENs_summary!O2498</f>
        <v>7.5</v>
      </c>
      <c r="H2603" s="76">
        <f>APENs_summary!P2498</f>
        <v>0</v>
      </c>
      <c r="I2603" s="76">
        <f>APENs_summary!Q2498</f>
        <v>0</v>
      </c>
      <c r="J2603" s="76">
        <f>APENs_summary!R2498</f>
        <v>0</v>
      </c>
    </row>
    <row r="2604" spans="1:10" x14ac:dyDescent="0.2">
      <c r="A2604" s="13" t="s">
        <v>147</v>
      </c>
      <c r="B2604" s="272" t="s">
        <v>493</v>
      </c>
      <c r="C2604" s="272" t="str">
        <f>APENs_summary!C2499</f>
        <v>08045</v>
      </c>
      <c r="D2604" s="272" t="str">
        <f>APENs_summary!J2499</f>
        <v>40400311</v>
      </c>
      <c r="E2604" s="272" t="str">
        <f>APENs_summary!K2499</f>
        <v>Condensate Tanks</v>
      </c>
      <c r="F2604" s="76">
        <f>APENs_summary!N2499</f>
        <v>0</v>
      </c>
      <c r="G2604" s="76">
        <f>APENs_summary!O2499</f>
        <v>2.0284239805088466</v>
      </c>
      <c r="H2604" s="76">
        <f>APENs_summary!P2499</f>
        <v>0</v>
      </c>
      <c r="I2604" s="76">
        <f>APENs_summary!Q2499</f>
        <v>0</v>
      </c>
      <c r="J2604" s="76">
        <f>APENs_summary!R2499</f>
        <v>0</v>
      </c>
    </row>
    <row r="2605" spans="1:10" x14ac:dyDescent="0.2">
      <c r="A2605" s="13" t="s">
        <v>147</v>
      </c>
      <c r="B2605" s="272" t="s">
        <v>493</v>
      </c>
      <c r="C2605" s="272" t="str">
        <f>APENs_summary!C2500</f>
        <v>08045</v>
      </c>
      <c r="D2605" s="272" t="str">
        <f>APENs_summary!J2500</f>
        <v>20200254</v>
      </c>
      <c r="E2605" s="272" t="str">
        <f>APENs_summary!K2500</f>
        <v>Compressor Engines</v>
      </c>
      <c r="F2605" s="76">
        <f>APENs_summary!N2500</f>
        <v>0</v>
      </c>
      <c r="G2605" s="76">
        <f>APENs_summary!O2500</f>
        <v>0</v>
      </c>
      <c r="H2605" s="76">
        <f>APENs_summary!P2500</f>
        <v>0.02</v>
      </c>
      <c r="I2605" s="76">
        <f>APENs_summary!Q2500</f>
        <v>0</v>
      </c>
      <c r="J2605" s="76">
        <f>APENs_summary!R2500</f>
        <v>0</v>
      </c>
    </row>
    <row r="2606" spans="1:10" x14ac:dyDescent="0.2">
      <c r="A2606" s="13" t="s">
        <v>147</v>
      </c>
      <c r="B2606" s="272" t="s">
        <v>493</v>
      </c>
      <c r="C2606" s="272" t="str">
        <f>APENs_summary!C2501</f>
        <v>08045</v>
      </c>
      <c r="D2606" s="272" t="str">
        <f>APENs_summary!J2501</f>
        <v>20200254</v>
      </c>
      <c r="E2606" s="272" t="str">
        <f>APENs_summary!K2501</f>
        <v>Compressor Engines</v>
      </c>
      <c r="F2606" s="76">
        <f>APENs_summary!N2501</f>
        <v>0.01</v>
      </c>
      <c r="G2606" s="76">
        <f>APENs_summary!O2501</f>
        <v>0</v>
      </c>
      <c r="H2606" s="76">
        <f>APENs_summary!P2501</f>
        <v>0</v>
      </c>
      <c r="I2606" s="76">
        <f>APENs_summary!Q2501</f>
        <v>0</v>
      </c>
      <c r="J2606" s="76">
        <f>APENs_summary!R2501</f>
        <v>0</v>
      </c>
    </row>
    <row r="2607" spans="1:10" x14ac:dyDescent="0.2">
      <c r="A2607" s="13" t="s">
        <v>147</v>
      </c>
      <c r="B2607" s="272" t="s">
        <v>493</v>
      </c>
      <c r="C2607" s="272" t="str">
        <f>APENs_summary!C2502</f>
        <v>08045</v>
      </c>
      <c r="D2607" s="272" t="str">
        <f>APENs_summary!J2502</f>
        <v>20200254</v>
      </c>
      <c r="E2607" s="272" t="str">
        <f>APENs_summary!K2502</f>
        <v>Compressor Engines</v>
      </c>
      <c r="F2607" s="76">
        <f>APENs_summary!N2502</f>
        <v>0</v>
      </c>
      <c r="G2607" s="76">
        <f>APENs_summary!O2502</f>
        <v>0</v>
      </c>
      <c r="H2607" s="76">
        <f>APENs_summary!P2502</f>
        <v>0</v>
      </c>
      <c r="I2607" s="76">
        <f>APENs_summary!Q2502</f>
        <v>0</v>
      </c>
      <c r="J2607" s="76">
        <f>APENs_summary!R2502</f>
        <v>2.0000000000000001E-4</v>
      </c>
    </row>
    <row r="2608" spans="1:10" x14ac:dyDescent="0.2">
      <c r="A2608" s="13" t="s">
        <v>147</v>
      </c>
      <c r="B2608" s="272" t="s">
        <v>493</v>
      </c>
      <c r="C2608" s="272" t="str">
        <f>APENs_summary!C2503</f>
        <v>08045</v>
      </c>
      <c r="D2608" s="272" t="str">
        <f>APENs_summary!J2503</f>
        <v>20200254</v>
      </c>
      <c r="E2608" s="272" t="str">
        <f>APENs_summary!K2503</f>
        <v>Compressor Engines</v>
      </c>
      <c r="F2608" s="76">
        <f>APENs_summary!N2503</f>
        <v>0</v>
      </c>
      <c r="G2608" s="76">
        <f>APENs_summary!O2503</f>
        <v>0</v>
      </c>
      <c r="H2608" s="76">
        <f>APENs_summary!P2503</f>
        <v>0</v>
      </c>
      <c r="I2608" s="76">
        <f>APENs_summary!Q2503</f>
        <v>0</v>
      </c>
      <c r="J2608" s="76">
        <f>APENs_summary!R2503</f>
        <v>0</v>
      </c>
    </row>
    <row r="2609" spans="1:10" x14ac:dyDescent="0.2">
      <c r="A2609" s="13" t="s">
        <v>147</v>
      </c>
      <c r="B2609" s="272" t="s">
        <v>493</v>
      </c>
      <c r="C2609" s="272" t="str">
        <f>APENs_summary!C2504</f>
        <v>08045</v>
      </c>
      <c r="D2609" s="272" t="str">
        <f>APENs_summary!J2504</f>
        <v>20200254</v>
      </c>
      <c r="E2609" s="272" t="str">
        <f>APENs_summary!K2504</f>
        <v>Compressor Engines</v>
      </c>
      <c r="F2609" s="76">
        <f>APENs_summary!N2504</f>
        <v>0</v>
      </c>
      <c r="G2609" s="76">
        <f>APENs_summary!O2504</f>
        <v>0</v>
      </c>
      <c r="H2609" s="76">
        <f>APENs_summary!P2504</f>
        <v>0</v>
      </c>
      <c r="I2609" s="76">
        <f>APENs_summary!Q2504</f>
        <v>1.2E-5</v>
      </c>
      <c r="J2609" s="76">
        <f>APENs_summary!R2504</f>
        <v>0</v>
      </c>
    </row>
    <row r="2610" spans="1:10" x14ac:dyDescent="0.2">
      <c r="A2610" s="13" t="s">
        <v>147</v>
      </c>
      <c r="B2610" s="272" t="s">
        <v>493</v>
      </c>
      <c r="C2610" s="272" t="str">
        <f>APENs_summary!C2505</f>
        <v>08045</v>
      </c>
      <c r="D2610" s="272" t="str">
        <f>APENs_summary!J2505</f>
        <v>20200254</v>
      </c>
      <c r="E2610" s="272" t="str">
        <f>APENs_summary!K2505</f>
        <v>Compressor Engines</v>
      </c>
      <c r="F2610" s="76">
        <f>APENs_summary!N2505</f>
        <v>0.01</v>
      </c>
      <c r="G2610" s="76">
        <f>APENs_summary!O2505</f>
        <v>0</v>
      </c>
      <c r="H2610" s="76">
        <f>APENs_summary!P2505</f>
        <v>0</v>
      </c>
      <c r="I2610" s="76">
        <f>APENs_summary!Q2505</f>
        <v>0</v>
      </c>
      <c r="J2610" s="76">
        <f>APENs_summary!R2505</f>
        <v>0</v>
      </c>
    </row>
    <row r="2611" spans="1:10" x14ac:dyDescent="0.2">
      <c r="A2611" s="13" t="s">
        <v>147</v>
      </c>
      <c r="B2611" s="272" t="s">
        <v>493</v>
      </c>
      <c r="C2611" s="272" t="str">
        <f>APENs_summary!C2506</f>
        <v>08045</v>
      </c>
      <c r="D2611" s="272" t="str">
        <f>APENs_summary!J2506</f>
        <v>20200254</v>
      </c>
      <c r="E2611" s="272" t="str">
        <f>APENs_summary!K2506</f>
        <v>Compressor Engines</v>
      </c>
      <c r="F2611" s="76">
        <f>APENs_summary!N2506</f>
        <v>0</v>
      </c>
      <c r="G2611" s="76">
        <f>APENs_summary!O2506</f>
        <v>0</v>
      </c>
      <c r="H2611" s="76">
        <f>APENs_summary!P2506</f>
        <v>0</v>
      </c>
      <c r="I2611" s="76">
        <f>APENs_summary!Q2506</f>
        <v>0</v>
      </c>
      <c r="J2611" s="76">
        <f>APENs_summary!R2506</f>
        <v>5.0000000000000001E-4</v>
      </c>
    </row>
    <row r="2612" spans="1:10" x14ac:dyDescent="0.2">
      <c r="A2612" s="13" t="s">
        <v>147</v>
      </c>
      <c r="B2612" s="272" t="s">
        <v>493</v>
      </c>
      <c r="C2612" s="272" t="str">
        <f>APENs_summary!C2507</f>
        <v>08045</v>
      </c>
      <c r="D2612" s="272" t="str">
        <f>APENs_summary!J2507</f>
        <v>20200254</v>
      </c>
      <c r="E2612" s="272" t="str">
        <f>APENs_summary!K2507</f>
        <v>Compressor Engines</v>
      </c>
      <c r="F2612" s="76">
        <f>APENs_summary!N2507</f>
        <v>0</v>
      </c>
      <c r="G2612" s="76">
        <f>APENs_summary!O2507</f>
        <v>0</v>
      </c>
      <c r="H2612" s="76">
        <f>APENs_summary!P2507</f>
        <v>0</v>
      </c>
      <c r="I2612" s="76">
        <f>APENs_summary!Q2507</f>
        <v>0</v>
      </c>
      <c r="J2612" s="76">
        <f>APENs_summary!R2507</f>
        <v>0</v>
      </c>
    </row>
    <row r="2613" spans="1:10" x14ac:dyDescent="0.2">
      <c r="A2613" s="13" t="s">
        <v>147</v>
      </c>
      <c r="B2613" s="272" t="s">
        <v>493</v>
      </c>
      <c r="C2613" s="272" t="str">
        <f>APENs_summary!C2508</f>
        <v>08045</v>
      </c>
      <c r="D2613" s="272" t="str">
        <f>APENs_summary!J2508</f>
        <v>20200254</v>
      </c>
      <c r="E2613" s="272" t="str">
        <f>APENs_summary!K2508</f>
        <v>Compressor Engines</v>
      </c>
      <c r="F2613" s="76">
        <f>APENs_summary!N2508</f>
        <v>0</v>
      </c>
      <c r="G2613" s="76">
        <f>APENs_summary!O2508</f>
        <v>0</v>
      </c>
      <c r="H2613" s="76">
        <f>APENs_summary!P2508</f>
        <v>0</v>
      </c>
      <c r="I2613" s="76">
        <f>APENs_summary!Q2508</f>
        <v>3.0000000000000001E-5</v>
      </c>
      <c r="J2613" s="76">
        <f>APENs_summary!R2508</f>
        <v>0</v>
      </c>
    </row>
    <row r="2614" spans="1:10" x14ac:dyDescent="0.2">
      <c r="A2614" s="13" t="s">
        <v>147</v>
      </c>
      <c r="B2614" s="272" t="s">
        <v>493</v>
      </c>
      <c r="C2614" s="272" t="str">
        <f>APENs_summary!C2509</f>
        <v>08045</v>
      </c>
      <c r="D2614" s="272" t="str">
        <f>APENs_summary!J2509</f>
        <v>20200254</v>
      </c>
      <c r="E2614" s="272" t="str">
        <f>APENs_summary!K2509</f>
        <v>Compressor Engines</v>
      </c>
      <c r="F2614" s="76">
        <f>APENs_summary!N2509</f>
        <v>0</v>
      </c>
      <c r="G2614" s="76">
        <f>APENs_summary!O2509</f>
        <v>0.01</v>
      </c>
      <c r="H2614" s="76">
        <f>APENs_summary!P2509</f>
        <v>0</v>
      </c>
      <c r="I2614" s="76">
        <f>APENs_summary!Q2509</f>
        <v>0</v>
      </c>
      <c r="J2614" s="76">
        <f>APENs_summary!R2509</f>
        <v>0</v>
      </c>
    </row>
    <row r="2615" spans="1:10" x14ac:dyDescent="0.2">
      <c r="A2615" s="13" t="s">
        <v>147</v>
      </c>
      <c r="B2615" s="272" t="s">
        <v>493</v>
      </c>
      <c r="C2615" s="272" t="str">
        <f>APENs_summary!C2510</f>
        <v>08045</v>
      </c>
      <c r="D2615" s="272" t="str">
        <f>APENs_summary!J2510</f>
        <v>20200254</v>
      </c>
      <c r="E2615" s="272" t="str">
        <f>APENs_summary!K2510</f>
        <v>Compressor Engines</v>
      </c>
      <c r="F2615" s="76">
        <f>APENs_summary!N2510</f>
        <v>0</v>
      </c>
      <c r="G2615" s="76">
        <f>APENs_summary!O2510</f>
        <v>0</v>
      </c>
      <c r="H2615" s="76">
        <f>APENs_summary!P2510</f>
        <v>0.02</v>
      </c>
      <c r="I2615" s="76">
        <f>APENs_summary!Q2510</f>
        <v>0</v>
      </c>
      <c r="J2615" s="76">
        <f>APENs_summary!R2510</f>
        <v>0</v>
      </c>
    </row>
    <row r="2616" spans="1:10" x14ac:dyDescent="0.2">
      <c r="A2616" s="13" t="s">
        <v>147</v>
      </c>
      <c r="B2616" s="272" t="s">
        <v>493</v>
      </c>
      <c r="C2616" s="272" t="str">
        <f>APENs_summary!C2511</f>
        <v>08045</v>
      </c>
      <c r="D2616" s="272" t="str">
        <f>APENs_summary!J2511</f>
        <v>20200254</v>
      </c>
      <c r="E2616" s="272" t="str">
        <f>APENs_summary!K2511</f>
        <v>Compressor Engines</v>
      </c>
      <c r="F2616" s="76">
        <f>APENs_summary!N2511</f>
        <v>0.15</v>
      </c>
      <c r="G2616" s="76">
        <f>APENs_summary!O2511</f>
        <v>0</v>
      </c>
      <c r="H2616" s="76">
        <f>APENs_summary!P2511</f>
        <v>0</v>
      </c>
      <c r="I2616" s="76">
        <f>APENs_summary!Q2511</f>
        <v>0</v>
      </c>
      <c r="J2616" s="76">
        <f>APENs_summary!R2511</f>
        <v>0</v>
      </c>
    </row>
    <row r="2617" spans="1:10" x14ac:dyDescent="0.2">
      <c r="A2617" s="13" t="s">
        <v>147</v>
      </c>
      <c r="B2617" s="272" t="s">
        <v>493</v>
      </c>
      <c r="C2617" s="272" t="str">
        <f>APENs_summary!C2512</f>
        <v>08045</v>
      </c>
      <c r="D2617" s="272" t="str">
        <f>APENs_summary!J2512</f>
        <v>20200254</v>
      </c>
      <c r="E2617" s="272" t="str">
        <f>APENs_summary!K2512</f>
        <v>Compressor Engines</v>
      </c>
      <c r="F2617" s="76">
        <f>APENs_summary!N2512</f>
        <v>0</v>
      </c>
      <c r="G2617" s="76">
        <f>APENs_summary!O2512</f>
        <v>0</v>
      </c>
      <c r="H2617" s="76">
        <f>APENs_summary!P2512</f>
        <v>0</v>
      </c>
      <c r="I2617" s="76">
        <f>APENs_summary!Q2512</f>
        <v>0</v>
      </c>
      <c r="J2617" s="76">
        <f>APENs_summary!R2512</f>
        <v>0.54</v>
      </c>
    </row>
    <row r="2618" spans="1:10" x14ac:dyDescent="0.2">
      <c r="A2618" s="13" t="s">
        <v>147</v>
      </c>
      <c r="B2618" s="272" t="s">
        <v>493</v>
      </c>
      <c r="C2618" s="272" t="str">
        <f>APENs_summary!C2513</f>
        <v>08045</v>
      </c>
      <c r="D2618" s="272" t="str">
        <f>APENs_summary!J2513</f>
        <v>20200254</v>
      </c>
      <c r="E2618" s="272" t="str">
        <f>APENs_summary!K2513</f>
        <v>Compressor Engines</v>
      </c>
      <c r="F2618" s="76">
        <f>APENs_summary!N2513</f>
        <v>0</v>
      </c>
      <c r="G2618" s="76">
        <f>APENs_summary!O2513</f>
        <v>0</v>
      </c>
      <c r="H2618" s="76">
        <f>APENs_summary!P2513</f>
        <v>0</v>
      </c>
      <c r="I2618" s="76">
        <f>APENs_summary!Q2513</f>
        <v>0</v>
      </c>
      <c r="J2618" s="76">
        <f>APENs_summary!R2513</f>
        <v>0</v>
      </c>
    </row>
    <row r="2619" spans="1:10" x14ac:dyDescent="0.2">
      <c r="A2619" s="13" t="s">
        <v>147</v>
      </c>
      <c r="B2619" s="272" t="s">
        <v>493</v>
      </c>
      <c r="C2619" s="272" t="str">
        <f>APENs_summary!C2514</f>
        <v>08045</v>
      </c>
      <c r="D2619" s="272" t="str">
        <f>APENs_summary!J2514</f>
        <v>20200254</v>
      </c>
      <c r="E2619" s="272" t="str">
        <f>APENs_summary!K2514</f>
        <v>Compressor Engines</v>
      </c>
      <c r="F2619" s="76">
        <f>APENs_summary!N2514</f>
        <v>0</v>
      </c>
      <c r="G2619" s="76">
        <f>APENs_summary!O2514</f>
        <v>7.0000000000000007E-2</v>
      </c>
      <c r="H2619" s="76">
        <f>APENs_summary!P2514</f>
        <v>0</v>
      </c>
      <c r="I2619" s="76">
        <f>APENs_summary!Q2514</f>
        <v>0</v>
      </c>
      <c r="J2619" s="76">
        <f>APENs_summary!R2514</f>
        <v>0</v>
      </c>
    </row>
    <row r="2620" spans="1:10" x14ac:dyDescent="0.2">
      <c r="A2620" s="13" t="s">
        <v>147</v>
      </c>
      <c r="B2620" s="272" t="s">
        <v>493</v>
      </c>
      <c r="C2620" s="272" t="str">
        <f>APENs_summary!C2515</f>
        <v>08045</v>
      </c>
      <c r="D2620" s="272" t="str">
        <f>APENs_summary!J2515</f>
        <v>20200254</v>
      </c>
      <c r="E2620" s="272" t="str">
        <f>APENs_summary!K2515</f>
        <v>Compressor Engines</v>
      </c>
      <c r="F2620" s="76">
        <f>APENs_summary!N2515</f>
        <v>0</v>
      </c>
      <c r="G2620" s="76">
        <f>APENs_summary!O2515</f>
        <v>0</v>
      </c>
      <c r="H2620" s="76">
        <f>APENs_summary!P2515</f>
        <v>0.02</v>
      </c>
      <c r="I2620" s="76">
        <f>APENs_summary!Q2515</f>
        <v>0</v>
      </c>
      <c r="J2620" s="76">
        <f>APENs_summary!R2515</f>
        <v>0</v>
      </c>
    </row>
    <row r="2621" spans="1:10" x14ac:dyDescent="0.2">
      <c r="A2621" s="13" t="s">
        <v>147</v>
      </c>
      <c r="B2621" s="272" t="s">
        <v>493</v>
      </c>
      <c r="C2621" s="272" t="str">
        <f>APENs_summary!C2516</f>
        <v>08045</v>
      </c>
      <c r="D2621" s="272" t="str">
        <f>APENs_summary!J2516</f>
        <v>20200254</v>
      </c>
      <c r="E2621" s="272" t="str">
        <f>APENs_summary!K2516</f>
        <v>Compressor Engines</v>
      </c>
      <c r="F2621" s="76">
        <f>APENs_summary!N2516</f>
        <v>0.15</v>
      </c>
      <c r="G2621" s="76">
        <f>APENs_summary!O2516</f>
        <v>0</v>
      </c>
      <c r="H2621" s="76">
        <f>APENs_summary!P2516</f>
        <v>0</v>
      </c>
      <c r="I2621" s="76">
        <f>APENs_summary!Q2516</f>
        <v>0</v>
      </c>
      <c r="J2621" s="76">
        <f>APENs_summary!R2516</f>
        <v>0</v>
      </c>
    </row>
    <row r="2622" spans="1:10" x14ac:dyDescent="0.2">
      <c r="A2622" s="13" t="s">
        <v>147</v>
      </c>
      <c r="B2622" s="272" t="s">
        <v>493</v>
      </c>
      <c r="C2622" s="272" t="str">
        <f>APENs_summary!C2517</f>
        <v>08045</v>
      </c>
      <c r="D2622" s="272" t="str">
        <f>APENs_summary!J2517</f>
        <v>20200254</v>
      </c>
      <c r="E2622" s="272" t="str">
        <f>APENs_summary!K2517</f>
        <v>Compressor Engines</v>
      </c>
      <c r="F2622" s="76">
        <f>APENs_summary!N2517</f>
        <v>0</v>
      </c>
      <c r="G2622" s="76">
        <f>APENs_summary!O2517</f>
        <v>0</v>
      </c>
      <c r="H2622" s="76">
        <f>APENs_summary!P2517</f>
        <v>0</v>
      </c>
      <c r="I2622" s="76">
        <f>APENs_summary!Q2517</f>
        <v>0</v>
      </c>
      <c r="J2622" s="76">
        <f>APENs_summary!R2517</f>
        <v>5.0000000000000002E-5</v>
      </c>
    </row>
    <row r="2623" spans="1:10" x14ac:dyDescent="0.2">
      <c r="A2623" s="13" t="s">
        <v>147</v>
      </c>
      <c r="B2623" s="272" t="s">
        <v>493</v>
      </c>
      <c r="C2623" s="272" t="str">
        <f>APENs_summary!C2518</f>
        <v>08045</v>
      </c>
      <c r="D2623" s="272" t="str">
        <f>APENs_summary!J2518</f>
        <v>20200254</v>
      </c>
      <c r="E2623" s="272" t="str">
        <f>APENs_summary!K2518</f>
        <v>Compressor Engines</v>
      </c>
      <c r="F2623" s="76">
        <f>APENs_summary!N2518</f>
        <v>0</v>
      </c>
      <c r="G2623" s="76">
        <f>APENs_summary!O2518</f>
        <v>0</v>
      </c>
      <c r="H2623" s="76">
        <f>APENs_summary!P2518</f>
        <v>0</v>
      </c>
      <c r="I2623" s="76">
        <f>APENs_summary!Q2518</f>
        <v>0</v>
      </c>
      <c r="J2623" s="76">
        <f>APENs_summary!R2518</f>
        <v>0</v>
      </c>
    </row>
    <row r="2624" spans="1:10" x14ac:dyDescent="0.2">
      <c r="A2624" s="13" t="s">
        <v>147</v>
      </c>
      <c r="B2624" s="272" t="s">
        <v>493</v>
      </c>
      <c r="C2624" s="272" t="str">
        <f>APENs_summary!C2519</f>
        <v>08045</v>
      </c>
      <c r="D2624" s="272" t="str">
        <f>APENs_summary!J2519</f>
        <v>20200254</v>
      </c>
      <c r="E2624" s="272" t="str">
        <f>APENs_summary!K2519</f>
        <v>Compressor Engines</v>
      </c>
      <c r="F2624" s="76">
        <f>APENs_summary!N2519</f>
        <v>0</v>
      </c>
      <c r="G2624" s="76">
        <f>APENs_summary!O2519</f>
        <v>0</v>
      </c>
      <c r="H2624" s="76">
        <f>APENs_summary!P2519</f>
        <v>0</v>
      </c>
      <c r="I2624" s="76">
        <f>APENs_summary!Q2519</f>
        <v>3.0000000000000001E-6</v>
      </c>
      <c r="J2624" s="76">
        <f>APENs_summary!R2519</f>
        <v>0</v>
      </c>
    </row>
    <row r="2625" spans="1:10" x14ac:dyDescent="0.2">
      <c r="A2625" s="13" t="s">
        <v>147</v>
      </c>
      <c r="B2625" s="272" t="s">
        <v>493</v>
      </c>
      <c r="C2625" s="272" t="str">
        <f>APENs_summary!C2520</f>
        <v>08045</v>
      </c>
      <c r="D2625" s="272" t="str">
        <f>APENs_summary!J2520</f>
        <v>20200254</v>
      </c>
      <c r="E2625" s="272" t="str">
        <f>APENs_summary!K2520</f>
        <v>Compressor Engines</v>
      </c>
      <c r="F2625" s="76">
        <f>APENs_summary!N2520</f>
        <v>0</v>
      </c>
      <c r="G2625" s="76">
        <f>APENs_summary!O2520</f>
        <v>0.02</v>
      </c>
      <c r="H2625" s="76">
        <f>APENs_summary!P2520</f>
        <v>0</v>
      </c>
      <c r="I2625" s="76">
        <f>APENs_summary!Q2520</f>
        <v>0</v>
      </c>
      <c r="J2625" s="76">
        <f>APENs_summary!R2520</f>
        <v>0</v>
      </c>
    </row>
    <row r="2626" spans="1:10" x14ac:dyDescent="0.2">
      <c r="A2626" s="13" t="s">
        <v>147</v>
      </c>
      <c r="B2626" s="272" t="s">
        <v>493</v>
      </c>
      <c r="C2626" s="272" t="str">
        <f>APENs_summary!C2521</f>
        <v>08045</v>
      </c>
      <c r="D2626" s="272" t="str">
        <f>APENs_summary!J2521</f>
        <v>40400311</v>
      </c>
      <c r="E2626" s="272" t="str">
        <f>APENs_summary!K2521</f>
        <v>Condensate Tanks</v>
      </c>
      <c r="F2626" s="76">
        <f>APENs_summary!N2521</f>
        <v>0</v>
      </c>
      <c r="G2626" s="76">
        <f>APENs_summary!O2521</f>
        <v>6.1754848678834016</v>
      </c>
      <c r="H2626" s="76">
        <f>APENs_summary!P2521</f>
        <v>0</v>
      </c>
      <c r="I2626" s="76">
        <f>APENs_summary!Q2521</f>
        <v>0</v>
      </c>
      <c r="J2626" s="76">
        <f>APENs_summary!R2521</f>
        <v>0</v>
      </c>
    </row>
    <row r="2627" spans="1:10" x14ac:dyDescent="0.2">
      <c r="A2627" s="13" t="s">
        <v>147</v>
      </c>
      <c r="B2627" s="272" t="s">
        <v>493</v>
      </c>
      <c r="C2627" s="272" t="str">
        <f>APENs_summary!C2522</f>
        <v>08045</v>
      </c>
      <c r="D2627" s="272" t="str">
        <f>APENs_summary!J2522</f>
        <v>40400311</v>
      </c>
      <c r="E2627" s="272" t="str">
        <f>APENs_summary!K2522</f>
        <v>Condensate Tanks</v>
      </c>
      <c r="F2627" s="76">
        <f>APENs_summary!N2522</f>
        <v>0</v>
      </c>
      <c r="G2627" s="76">
        <f>APENs_summary!O2522</f>
        <v>12.18694623329978</v>
      </c>
      <c r="H2627" s="76">
        <f>APENs_summary!P2522</f>
        <v>0</v>
      </c>
      <c r="I2627" s="76">
        <f>APENs_summary!Q2522</f>
        <v>0</v>
      </c>
      <c r="J2627" s="76">
        <f>APENs_summary!R2522</f>
        <v>0</v>
      </c>
    </row>
    <row r="2628" spans="1:10" x14ac:dyDescent="0.2">
      <c r="A2628" s="13" t="s">
        <v>147</v>
      </c>
      <c r="B2628" s="272" t="s">
        <v>493</v>
      </c>
      <c r="C2628" s="272" t="str">
        <f>APENs_summary!C2523</f>
        <v>08045</v>
      </c>
      <c r="D2628" s="272" t="str">
        <f>APENs_summary!J2523</f>
        <v>40400311</v>
      </c>
      <c r="E2628" s="272" t="str">
        <f>APENs_summary!K2523</f>
        <v>Condensate Tanks</v>
      </c>
      <c r="F2628" s="76">
        <f>APENs_summary!N2523</f>
        <v>0</v>
      </c>
      <c r="G2628" s="76">
        <f>APENs_summary!O2523</f>
        <v>9.5844399941563569</v>
      </c>
      <c r="H2628" s="76">
        <f>APENs_summary!P2523</f>
        <v>0</v>
      </c>
      <c r="I2628" s="76">
        <f>APENs_summary!Q2523</f>
        <v>0</v>
      </c>
      <c r="J2628" s="76">
        <f>APENs_summary!R2523</f>
        <v>0</v>
      </c>
    </row>
    <row r="2629" spans="1:10" x14ac:dyDescent="0.2">
      <c r="A2629" s="13" t="s">
        <v>147</v>
      </c>
      <c r="B2629" s="272" t="s">
        <v>493</v>
      </c>
      <c r="C2629" s="272" t="str">
        <f>APENs_summary!C2524</f>
        <v>08045</v>
      </c>
      <c r="D2629" s="272" t="str">
        <f>APENs_summary!J2524</f>
        <v>40400311</v>
      </c>
      <c r="E2629" s="272" t="str">
        <f>APENs_summary!K2524</f>
        <v>Condensate Tanks</v>
      </c>
      <c r="F2629" s="76">
        <f>APENs_summary!N2524</f>
        <v>0</v>
      </c>
      <c r="G2629" s="76">
        <f>APENs_summary!O2524</f>
        <v>2.5806364388144893</v>
      </c>
      <c r="H2629" s="76">
        <f>APENs_summary!P2524</f>
        <v>0</v>
      </c>
      <c r="I2629" s="76">
        <f>APENs_summary!Q2524</f>
        <v>0</v>
      </c>
      <c r="J2629" s="76">
        <f>APENs_summary!R2524</f>
        <v>0</v>
      </c>
    </row>
    <row r="2630" spans="1:10" x14ac:dyDescent="0.2">
      <c r="A2630" s="13" t="s">
        <v>147</v>
      </c>
      <c r="B2630" s="272" t="s">
        <v>493</v>
      </c>
      <c r="C2630" s="272" t="str">
        <f>APENs_summary!C2525</f>
        <v>08045</v>
      </c>
      <c r="D2630" s="272" t="str">
        <f>APENs_summary!J2525</f>
        <v>40400311</v>
      </c>
      <c r="E2630" s="272" t="str">
        <f>APENs_summary!K2525</f>
        <v>Condensate Tanks</v>
      </c>
      <c r="F2630" s="76">
        <f>APENs_summary!N2525</f>
        <v>0</v>
      </c>
      <c r="G2630" s="76">
        <f>APENs_summary!O2525</f>
        <v>2.5368968381566166</v>
      </c>
      <c r="H2630" s="76">
        <f>APENs_summary!P2525</f>
        <v>0</v>
      </c>
      <c r="I2630" s="76">
        <f>APENs_summary!Q2525</f>
        <v>0</v>
      </c>
      <c r="J2630" s="76">
        <f>APENs_summary!R2525</f>
        <v>0</v>
      </c>
    </row>
    <row r="2631" spans="1:10" x14ac:dyDescent="0.2">
      <c r="A2631" s="13" t="s">
        <v>147</v>
      </c>
      <c r="B2631" s="272" t="s">
        <v>493</v>
      </c>
      <c r="C2631" s="272" t="str">
        <f>APENs_summary!C2526</f>
        <v>08045</v>
      </c>
      <c r="D2631" s="272" t="str">
        <f>APENs_summary!J2526</f>
        <v>40400311</v>
      </c>
      <c r="E2631" s="272" t="str">
        <f>APENs_summary!K2526</f>
        <v>Condensate Tanks</v>
      </c>
      <c r="F2631" s="76">
        <f>APENs_summary!N2526</f>
        <v>0</v>
      </c>
      <c r="G2631" s="76">
        <f>APENs_summary!O2526</f>
        <v>5.5029885077686087</v>
      </c>
      <c r="H2631" s="76">
        <f>APENs_summary!P2526</f>
        <v>0</v>
      </c>
      <c r="I2631" s="76">
        <f>APENs_summary!Q2526</f>
        <v>0</v>
      </c>
      <c r="J2631" s="76">
        <f>APENs_summary!R2526</f>
        <v>0</v>
      </c>
    </row>
    <row r="2632" spans="1:10" x14ac:dyDescent="0.2">
      <c r="A2632" s="13" t="s">
        <v>147</v>
      </c>
      <c r="B2632" s="272" t="s">
        <v>493</v>
      </c>
      <c r="C2632" s="272" t="str">
        <f>APENs_summary!C2527</f>
        <v>08045</v>
      </c>
      <c r="D2632" s="272" t="str">
        <f>APENs_summary!J2527</f>
        <v>40400311</v>
      </c>
      <c r="E2632" s="272" t="str">
        <f>APENs_summary!K2527</f>
        <v>Condensate Tanks</v>
      </c>
      <c r="F2632" s="76">
        <f>APENs_summary!N2527</f>
        <v>0</v>
      </c>
      <c r="G2632" s="76">
        <f>APENs_summary!O2527</f>
        <v>2.2197847333870393</v>
      </c>
      <c r="H2632" s="76">
        <f>APENs_summary!P2527</f>
        <v>0</v>
      </c>
      <c r="I2632" s="76">
        <f>APENs_summary!Q2527</f>
        <v>0</v>
      </c>
      <c r="J2632" s="76">
        <f>APENs_summary!R2527</f>
        <v>0</v>
      </c>
    </row>
    <row r="2633" spans="1:10" x14ac:dyDescent="0.2">
      <c r="A2633" s="13" t="s">
        <v>147</v>
      </c>
      <c r="B2633" s="272" t="s">
        <v>493</v>
      </c>
      <c r="C2633" s="272" t="str">
        <f>APENs_summary!C2528</f>
        <v>08045</v>
      </c>
      <c r="D2633" s="272" t="str">
        <f>APENs_summary!J2528</f>
        <v>40400311</v>
      </c>
      <c r="E2633" s="272" t="str">
        <f>APENs_summary!K2528</f>
        <v>Condensate Tanks</v>
      </c>
      <c r="F2633" s="76">
        <f>APENs_summary!N2528</f>
        <v>0</v>
      </c>
      <c r="G2633" s="76">
        <f>APENs_summary!O2528</f>
        <v>2.5861038888967238</v>
      </c>
      <c r="H2633" s="76">
        <f>APENs_summary!P2528</f>
        <v>0</v>
      </c>
      <c r="I2633" s="76">
        <f>APENs_summary!Q2528</f>
        <v>0</v>
      </c>
      <c r="J2633" s="76">
        <f>APENs_summary!R2528</f>
        <v>0</v>
      </c>
    </row>
    <row r="2634" spans="1:10" x14ac:dyDescent="0.2">
      <c r="A2634" s="13" t="s">
        <v>147</v>
      </c>
      <c r="B2634" s="272" t="s">
        <v>493</v>
      </c>
      <c r="C2634" s="272" t="str">
        <f>APENs_summary!C2529</f>
        <v>08045</v>
      </c>
      <c r="D2634" s="272" t="str">
        <f>APENs_summary!J2529</f>
        <v>40400311</v>
      </c>
      <c r="E2634" s="272" t="str">
        <f>APENs_summary!K2529</f>
        <v>Condensate Tanks</v>
      </c>
      <c r="F2634" s="76">
        <f>APENs_summary!N2529</f>
        <v>0</v>
      </c>
      <c r="G2634" s="76">
        <f>APENs_summary!O2529</f>
        <v>2.6817842653358199</v>
      </c>
      <c r="H2634" s="76">
        <f>APENs_summary!P2529</f>
        <v>0</v>
      </c>
      <c r="I2634" s="76">
        <f>APENs_summary!Q2529</f>
        <v>0</v>
      </c>
      <c r="J2634" s="76">
        <f>APENs_summary!R2529</f>
        <v>0</v>
      </c>
    </row>
    <row r="2635" spans="1:10" x14ac:dyDescent="0.2">
      <c r="A2635" s="13" t="s">
        <v>147</v>
      </c>
      <c r="B2635" s="272" t="s">
        <v>493</v>
      </c>
      <c r="C2635" s="272" t="str">
        <f>APENs_summary!C2530</f>
        <v>08045</v>
      </c>
      <c r="D2635" s="272" t="str">
        <f>APENs_summary!J2530</f>
        <v>40400311</v>
      </c>
      <c r="E2635" s="272" t="str">
        <f>APENs_summary!K2530</f>
        <v>Condensate Tanks</v>
      </c>
      <c r="F2635" s="76">
        <f>APENs_summary!N2530</f>
        <v>0</v>
      </c>
      <c r="G2635" s="76">
        <f>APENs_summary!O2530</f>
        <v>2.8294054175561403</v>
      </c>
      <c r="H2635" s="76">
        <f>APENs_summary!P2530</f>
        <v>0</v>
      </c>
      <c r="I2635" s="76">
        <f>APENs_summary!Q2530</f>
        <v>0</v>
      </c>
      <c r="J2635" s="76">
        <f>APENs_summary!R2530</f>
        <v>0</v>
      </c>
    </row>
    <row r="2636" spans="1:10" x14ac:dyDescent="0.2">
      <c r="A2636" s="13" t="s">
        <v>147</v>
      </c>
      <c r="B2636" s="272" t="s">
        <v>493</v>
      </c>
      <c r="C2636" s="272" t="str">
        <f>APENs_summary!C2531</f>
        <v>08045</v>
      </c>
      <c r="D2636" s="272" t="str">
        <f>APENs_summary!J2531</f>
        <v>40400311</v>
      </c>
      <c r="E2636" s="272" t="str">
        <f>APENs_summary!K2531</f>
        <v>Condensate Tanks</v>
      </c>
      <c r="F2636" s="76">
        <f>APENs_summary!N2531</f>
        <v>0</v>
      </c>
      <c r="G2636" s="76">
        <f>APENs_summary!O2531</f>
        <v>2.4630862620464566</v>
      </c>
      <c r="H2636" s="76">
        <f>APENs_summary!P2531</f>
        <v>0</v>
      </c>
      <c r="I2636" s="76">
        <f>APENs_summary!Q2531</f>
        <v>0</v>
      </c>
      <c r="J2636" s="76">
        <f>APENs_summary!R2531</f>
        <v>0</v>
      </c>
    </row>
    <row r="2637" spans="1:10" x14ac:dyDescent="0.2">
      <c r="A2637" s="13" t="s">
        <v>147</v>
      </c>
      <c r="B2637" s="272" t="s">
        <v>493</v>
      </c>
      <c r="C2637" s="272" t="str">
        <f>APENs_summary!C2532</f>
        <v>08045</v>
      </c>
      <c r="D2637" s="272" t="str">
        <f>APENs_summary!J2532</f>
        <v>40400311</v>
      </c>
      <c r="E2637" s="272" t="str">
        <f>APENs_summary!K2532</f>
        <v>Condensate Tanks</v>
      </c>
      <c r="F2637" s="76">
        <f>APENs_summary!N2532</f>
        <v>0</v>
      </c>
      <c r="G2637" s="76">
        <f>APENs_summary!O2532</f>
        <v>2.252589433880444</v>
      </c>
      <c r="H2637" s="76">
        <f>APENs_summary!P2532</f>
        <v>0</v>
      </c>
      <c r="I2637" s="76">
        <f>APENs_summary!Q2532</f>
        <v>0</v>
      </c>
      <c r="J2637" s="76">
        <f>APENs_summary!R2532</f>
        <v>0</v>
      </c>
    </row>
    <row r="2638" spans="1:10" x14ac:dyDescent="0.2">
      <c r="A2638" s="13" t="s">
        <v>147</v>
      </c>
      <c r="B2638" s="272" t="s">
        <v>493</v>
      </c>
      <c r="C2638" s="272" t="str">
        <f>APENs_summary!C2533</f>
        <v>08045</v>
      </c>
      <c r="D2638" s="272" t="str">
        <f>APENs_summary!J2533</f>
        <v>40400311</v>
      </c>
      <c r="E2638" s="272" t="str">
        <f>APENs_summary!K2533</f>
        <v>Condensate Tanks</v>
      </c>
      <c r="F2638" s="76">
        <f>APENs_summary!N2533</f>
        <v>0</v>
      </c>
      <c r="G2638" s="76">
        <f>APENs_summary!O2533</f>
        <v>2.2389208086748589</v>
      </c>
      <c r="H2638" s="76">
        <f>APENs_summary!P2533</f>
        <v>0</v>
      </c>
      <c r="I2638" s="76">
        <f>APENs_summary!Q2533</f>
        <v>0</v>
      </c>
      <c r="J2638" s="76">
        <f>APENs_summary!R2533</f>
        <v>0</v>
      </c>
    </row>
    <row r="2639" spans="1:10" x14ac:dyDescent="0.2">
      <c r="A2639" s="13" t="s">
        <v>147</v>
      </c>
      <c r="B2639" s="272" t="s">
        <v>493</v>
      </c>
      <c r="C2639" s="272" t="str">
        <f>APENs_summary!C2534</f>
        <v>08045</v>
      </c>
      <c r="D2639" s="272" t="str">
        <f>APENs_summary!J2534</f>
        <v>40400311</v>
      </c>
      <c r="E2639" s="272" t="str">
        <f>APENs_summary!K2534</f>
        <v>Condensate Tanks</v>
      </c>
      <c r="F2639" s="76">
        <f>APENs_summary!N2534</f>
        <v>0</v>
      </c>
      <c r="G2639" s="76">
        <f>APENs_summary!O2534</f>
        <v>2.2361870836337419</v>
      </c>
      <c r="H2639" s="76">
        <f>APENs_summary!P2534</f>
        <v>0</v>
      </c>
      <c r="I2639" s="76">
        <f>APENs_summary!Q2534</f>
        <v>0</v>
      </c>
      <c r="J2639" s="76">
        <f>APENs_summary!R2534</f>
        <v>0</v>
      </c>
    </row>
    <row r="2640" spans="1:10" x14ac:dyDescent="0.2">
      <c r="A2640" s="13" t="s">
        <v>147</v>
      </c>
      <c r="B2640" s="272" t="s">
        <v>493</v>
      </c>
      <c r="C2640" s="272" t="str">
        <f>APENs_summary!C2535</f>
        <v>08045</v>
      </c>
      <c r="D2640" s="272" t="str">
        <f>APENs_summary!J2535</f>
        <v>40400311</v>
      </c>
      <c r="E2640" s="272" t="str">
        <f>APENs_summary!K2535</f>
        <v>Condensate Tanks</v>
      </c>
      <c r="F2640" s="76">
        <f>APENs_summary!N2535</f>
        <v>0</v>
      </c>
      <c r="G2640" s="76">
        <f>APENs_summary!O2535</f>
        <v>2.1623765075235819</v>
      </c>
      <c r="H2640" s="76">
        <f>APENs_summary!P2535</f>
        <v>0</v>
      </c>
      <c r="I2640" s="76">
        <f>APENs_summary!Q2535</f>
        <v>0</v>
      </c>
      <c r="J2640" s="76">
        <f>APENs_summary!R2535</f>
        <v>0</v>
      </c>
    </row>
    <row r="2641" spans="1:10" x14ac:dyDescent="0.2">
      <c r="A2641" s="13" t="s">
        <v>147</v>
      </c>
      <c r="B2641" s="272" t="s">
        <v>493</v>
      </c>
      <c r="C2641" s="272" t="str">
        <f>APENs_summary!C2536</f>
        <v>08045</v>
      </c>
      <c r="D2641" s="272" t="str">
        <f>APENs_summary!J2536</f>
        <v>40400311</v>
      </c>
      <c r="E2641" s="272" t="str">
        <f>APENs_summary!K2536</f>
        <v>Condensate Tanks</v>
      </c>
      <c r="F2641" s="76">
        <f>APENs_summary!N2536</f>
        <v>0</v>
      </c>
      <c r="G2641" s="76">
        <f>APENs_summary!O2536</f>
        <v>4.1388597122512047</v>
      </c>
      <c r="H2641" s="76">
        <f>APENs_summary!P2536</f>
        <v>0</v>
      </c>
      <c r="I2641" s="76">
        <f>APENs_summary!Q2536</f>
        <v>0</v>
      </c>
      <c r="J2641" s="76">
        <f>APENs_summary!R2536</f>
        <v>0</v>
      </c>
    </row>
    <row r="2642" spans="1:10" x14ac:dyDescent="0.2">
      <c r="A2642" s="13" t="s">
        <v>147</v>
      </c>
      <c r="B2642" s="272" t="s">
        <v>493</v>
      </c>
      <c r="C2642" s="272" t="str">
        <f>APENs_summary!C2537</f>
        <v>08045</v>
      </c>
      <c r="D2642" s="272" t="str">
        <f>APENs_summary!J2537</f>
        <v>40400311</v>
      </c>
      <c r="E2642" s="272" t="str">
        <f>APENs_summary!K2537</f>
        <v>Condensate Tanks</v>
      </c>
      <c r="F2642" s="76">
        <f>APENs_summary!N2537</f>
        <v>0</v>
      </c>
      <c r="G2642" s="76">
        <f>APENs_summary!O2537</f>
        <v>6.1160701056089763</v>
      </c>
      <c r="H2642" s="76">
        <f>APENs_summary!P2537</f>
        <v>0</v>
      </c>
      <c r="I2642" s="76">
        <f>APENs_summary!Q2537</f>
        <v>0</v>
      </c>
      <c r="J2642" s="76">
        <f>APENs_summary!R2537</f>
        <v>0</v>
      </c>
    </row>
    <row r="2643" spans="1:10" x14ac:dyDescent="0.2">
      <c r="A2643" s="13" t="s">
        <v>147</v>
      </c>
      <c r="B2643" s="272" t="s">
        <v>493</v>
      </c>
      <c r="C2643" s="272" t="str">
        <f>APENs_summary!C2538</f>
        <v>08045</v>
      </c>
      <c r="D2643" s="272" t="str">
        <f>APENs_summary!J2538</f>
        <v>20200253</v>
      </c>
      <c r="E2643" s="272" t="str">
        <f>APENs_summary!K2538</f>
        <v>Compressor Engines</v>
      </c>
      <c r="F2643" s="76">
        <f>APENs_summary!N2538</f>
        <v>0</v>
      </c>
      <c r="G2643" s="76">
        <f>APENs_summary!O2538</f>
        <v>0</v>
      </c>
      <c r="H2643" s="76">
        <f>APENs_summary!P2538</f>
        <v>20.34</v>
      </c>
      <c r="I2643" s="76">
        <f>APENs_summary!Q2538</f>
        <v>0</v>
      </c>
      <c r="J2643" s="76">
        <f>APENs_summary!R2538</f>
        <v>0</v>
      </c>
    </row>
    <row r="2644" spans="1:10" x14ac:dyDescent="0.2">
      <c r="A2644" s="13" t="s">
        <v>147</v>
      </c>
      <c r="B2644" s="272" t="s">
        <v>493</v>
      </c>
      <c r="C2644" s="272" t="str">
        <f>APENs_summary!C2539</f>
        <v>08045</v>
      </c>
      <c r="D2644" s="272" t="str">
        <f>APENs_summary!J2539</f>
        <v>20200253</v>
      </c>
      <c r="E2644" s="272" t="str">
        <f>APENs_summary!K2539</f>
        <v>Compressor Engines</v>
      </c>
      <c r="F2644" s="76">
        <f>APENs_summary!N2539</f>
        <v>20.34</v>
      </c>
      <c r="G2644" s="76">
        <f>APENs_summary!O2539</f>
        <v>0</v>
      </c>
      <c r="H2644" s="76">
        <f>APENs_summary!P2539</f>
        <v>0</v>
      </c>
      <c r="I2644" s="76">
        <f>APENs_summary!Q2539</f>
        <v>0</v>
      </c>
      <c r="J2644" s="76">
        <f>APENs_summary!R2539</f>
        <v>0</v>
      </c>
    </row>
    <row r="2645" spans="1:10" x14ac:dyDescent="0.2">
      <c r="A2645" s="13" t="s">
        <v>147</v>
      </c>
      <c r="B2645" s="272" t="s">
        <v>493</v>
      </c>
      <c r="C2645" s="272" t="str">
        <f>APENs_summary!C2540</f>
        <v>08045</v>
      </c>
      <c r="D2645" s="272" t="str">
        <f>APENs_summary!J2540</f>
        <v>20200253</v>
      </c>
      <c r="E2645" s="272" t="str">
        <f>APENs_summary!K2540</f>
        <v>Compressor Engines</v>
      </c>
      <c r="F2645" s="76">
        <f>APENs_summary!N2540</f>
        <v>0</v>
      </c>
      <c r="G2645" s="76">
        <f>APENs_summary!O2540</f>
        <v>0</v>
      </c>
      <c r="H2645" s="76">
        <f>APENs_summary!P2540</f>
        <v>0</v>
      </c>
      <c r="I2645" s="76">
        <f>APENs_summary!Q2540</f>
        <v>0</v>
      </c>
      <c r="J2645" s="76">
        <f>APENs_summary!R2540</f>
        <v>0.67</v>
      </c>
    </row>
    <row r="2646" spans="1:10" x14ac:dyDescent="0.2">
      <c r="A2646" s="13" t="s">
        <v>147</v>
      </c>
      <c r="B2646" s="272" t="s">
        <v>493</v>
      </c>
      <c r="C2646" s="272" t="str">
        <f>APENs_summary!C2541</f>
        <v>08045</v>
      </c>
      <c r="D2646" s="272" t="str">
        <f>APENs_summary!J2541</f>
        <v>20200253</v>
      </c>
      <c r="E2646" s="272" t="str">
        <f>APENs_summary!K2541</f>
        <v>Compressor Engines</v>
      </c>
      <c r="F2646" s="76">
        <f>APENs_summary!N2541</f>
        <v>0</v>
      </c>
      <c r="G2646" s="76">
        <f>APENs_summary!O2541</f>
        <v>0</v>
      </c>
      <c r="H2646" s="76">
        <f>APENs_summary!P2541</f>
        <v>0</v>
      </c>
      <c r="I2646" s="76">
        <f>APENs_summary!Q2541</f>
        <v>0</v>
      </c>
      <c r="J2646" s="76">
        <f>APENs_summary!R2541</f>
        <v>0</v>
      </c>
    </row>
    <row r="2647" spans="1:10" x14ac:dyDescent="0.2">
      <c r="A2647" s="13" t="s">
        <v>147</v>
      </c>
      <c r="B2647" s="272" t="s">
        <v>493</v>
      </c>
      <c r="C2647" s="272" t="str">
        <f>APENs_summary!C2542</f>
        <v>08045</v>
      </c>
      <c r="D2647" s="272" t="str">
        <f>APENs_summary!J2542</f>
        <v>20200253</v>
      </c>
      <c r="E2647" s="272" t="str">
        <f>APENs_summary!K2542</f>
        <v>Compressor Engines</v>
      </c>
      <c r="F2647" s="76">
        <f>APENs_summary!N2542</f>
        <v>0</v>
      </c>
      <c r="G2647" s="76">
        <f>APENs_summary!O2542</f>
        <v>2.54</v>
      </c>
      <c r="H2647" s="76">
        <f>APENs_summary!P2542</f>
        <v>0</v>
      </c>
      <c r="I2647" s="76">
        <f>APENs_summary!Q2542</f>
        <v>0</v>
      </c>
      <c r="J2647" s="76">
        <f>APENs_summary!R2542</f>
        <v>0</v>
      </c>
    </row>
    <row r="2648" spans="1:10" x14ac:dyDescent="0.2">
      <c r="A2648" s="13" t="s">
        <v>147</v>
      </c>
      <c r="B2648" s="272" t="s">
        <v>493</v>
      </c>
      <c r="C2648" s="272" t="str">
        <f>APENs_summary!C2543</f>
        <v>08045</v>
      </c>
      <c r="D2648" s="272" t="str">
        <f>APENs_summary!J2543</f>
        <v>20200253</v>
      </c>
      <c r="E2648" s="272" t="str">
        <f>APENs_summary!K2543</f>
        <v>Compressor Engines</v>
      </c>
      <c r="F2648" s="76">
        <f>APENs_summary!N2543</f>
        <v>0</v>
      </c>
      <c r="G2648" s="76">
        <f>APENs_summary!O2543</f>
        <v>0</v>
      </c>
      <c r="H2648" s="76">
        <f>APENs_summary!P2543</f>
        <v>20.34</v>
      </c>
      <c r="I2648" s="76">
        <f>APENs_summary!Q2543</f>
        <v>0</v>
      </c>
      <c r="J2648" s="76">
        <f>APENs_summary!R2543</f>
        <v>0</v>
      </c>
    </row>
    <row r="2649" spans="1:10" x14ac:dyDescent="0.2">
      <c r="A2649" s="13" t="s">
        <v>147</v>
      </c>
      <c r="B2649" s="272" t="s">
        <v>493</v>
      </c>
      <c r="C2649" s="272" t="str">
        <f>APENs_summary!C2544</f>
        <v>08045</v>
      </c>
      <c r="D2649" s="272" t="str">
        <f>APENs_summary!J2544</f>
        <v>20200253</v>
      </c>
      <c r="E2649" s="272" t="str">
        <f>APENs_summary!K2544</f>
        <v>Compressor Engines</v>
      </c>
      <c r="F2649" s="76">
        <f>APENs_summary!N2544</f>
        <v>20.34</v>
      </c>
      <c r="G2649" s="76">
        <f>APENs_summary!O2544</f>
        <v>0</v>
      </c>
      <c r="H2649" s="76">
        <f>APENs_summary!P2544</f>
        <v>0</v>
      </c>
      <c r="I2649" s="76">
        <f>APENs_summary!Q2544</f>
        <v>0</v>
      </c>
      <c r="J2649" s="76">
        <f>APENs_summary!R2544</f>
        <v>0</v>
      </c>
    </row>
    <row r="2650" spans="1:10" x14ac:dyDescent="0.2">
      <c r="A2650" s="13" t="s">
        <v>147</v>
      </c>
      <c r="B2650" s="272" t="s">
        <v>493</v>
      </c>
      <c r="C2650" s="272" t="str">
        <f>APENs_summary!C2545</f>
        <v>08045</v>
      </c>
      <c r="D2650" s="272" t="str">
        <f>APENs_summary!J2545</f>
        <v>20200253</v>
      </c>
      <c r="E2650" s="272" t="str">
        <f>APENs_summary!K2545</f>
        <v>Compressor Engines</v>
      </c>
      <c r="F2650" s="76">
        <f>APENs_summary!N2545</f>
        <v>0</v>
      </c>
      <c r="G2650" s="76">
        <f>APENs_summary!O2545</f>
        <v>0</v>
      </c>
      <c r="H2650" s="76">
        <f>APENs_summary!P2545</f>
        <v>0</v>
      </c>
      <c r="I2650" s="76">
        <f>APENs_summary!Q2545</f>
        <v>0</v>
      </c>
      <c r="J2650" s="76">
        <f>APENs_summary!R2545</f>
        <v>0.67</v>
      </c>
    </row>
    <row r="2651" spans="1:10" x14ac:dyDescent="0.2">
      <c r="A2651" s="13" t="s">
        <v>147</v>
      </c>
      <c r="B2651" s="272" t="s">
        <v>493</v>
      </c>
      <c r="C2651" s="272" t="str">
        <f>APENs_summary!C2546</f>
        <v>08045</v>
      </c>
      <c r="D2651" s="272" t="str">
        <f>APENs_summary!J2546</f>
        <v>20200253</v>
      </c>
      <c r="E2651" s="272" t="str">
        <f>APENs_summary!K2546</f>
        <v>Compressor Engines</v>
      </c>
      <c r="F2651" s="76">
        <f>APENs_summary!N2546</f>
        <v>0</v>
      </c>
      <c r="G2651" s="76">
        <f>APENs_summary!O2546</f>
        <v>0</v>
      </c>
      <c r="H2651" s="76">
        <f>APENs_summary!P2546</f>
        <v>0</v>
      </c>
      <c r="I2651" s="76">
        <f>APENs_summary!Q2546</f>
        <v>0</v>
      </c>
      <c r="J2651" s="76">
        <f>APENs_summary!R2546</f>
        <v>0</v>
      </c>
    </row>
    <row r="2652" spans="1:10" x14ac:dyDescent="0.2">
      <c r="A2652" s="13" t="s">
        <v>147</v>
      </c>
      <c r="B2652" s="272" t="s">
        <v>493</v>
      </c>
      <c r="C2652" s="272" t="str">
        <f>APENs_summary!C2547</f>
        <v>08045</v>
      </c>
      <c r="D2652" s="272" t="str">
        <f>APENs_summary!J2547</f>
        <v>20200253</v>
      </c>
      <c r="E2652" s="272" t="str">
        <f>APENs_summary!K2547</f>
        <v>Compressor Engines</v>
      </c>
      <c r="F2652" s="76">
        <f>APENs_summary!N2547</f>
        <v>0</v>
      </c>
      <c r="G2652" s="76">
        <f>APENs_summary!O2547</f>
        <v>2.54</v>
      </c>
      <c r="H2652" s="76">
        <f>APENs_summary!P2547</f>
        <v>0</v>
      </c>
      <c r="I2652" s="76">
        <f>APENs_summary!Q2547</f>
        <v>0</v>
      </c>
      <c r="J2652" s="76">
        <f>APENs_summary!R2547</f>
        <v>0</v>
      </c>
    </row>
    <row r="2653" spans="1:10" x14ac:dyDescent="0.2">
      <c r="A2653" s="13" t="s">
        <v>147</v>
      </c>
      <c r="B2653" s="272" t="s">
        <v>493</v>
      </c>
      <c r="C2653" s="272" t="str">
        <f>APENs_summary!C2548</f>
        <v>08045</v>
      </c>
      <c r="D2653" s="272" t="str">
        <f>APENs_summary!J2548</f>
        <v>20200254</v>
      </c>
      <c r="E2653" s="272" t="str">
        <f>APENs_summary!K2548</f>
        <v>Compressor Engines</v>
      </c>
      <c r="F2653" s="76">
        <f>APENs_summary!N2548</f>
        <v>0</v>
      </c>
      <c r="G2653" s="76">
        <f>APENs_summary!O2548</f>
        <v>0</v>
      </c>
      <c r="H2653" s="76">
        <f>APENs_summary!P2548</f>
        <v>6</v>
      </c>
      <c r="I2653" s="76">
        <f>APENs_summary!Q2548</f>
        <v>0</v>
      </c>
      <c r="J2653" s="76">
        <f>APENs_summary!R2548</f>
        <v>0</v>
      </c>
    </row>
    <row r="2654" spans="1:10" x14ac:dyDescent="0.2">
      <c r="A2654" s="13" t="s">
        <v>147</v>
      </c>
      <c r="B2654" s="272" t="s">
        <v>493</v>
      </c>
      <c r="C2654" s="272" t="str">
        <f>APENs_summary!C2549</f>
        <v>08045</v>
      </c>
      <c r="D2654" s="272" t="str">
        <f>APENs_summary!J2549</f>
        <v>20200254</v>
      </c>
      <c r="E2654" s="272" t="str">
        <f>APENs_summary!K2549</f>
        <v>Compressor Engines</v>
      </c>
      <c r="F2654" s="76">
        <f>APENs_summary!N2549</f>
        <v>0</v>
      </c>
      <c r="G2654" s="76">
        <f>APENs_summary!O2549</f>
        <v>0</v>
      </c>
      <c r="H2654" s="76">
        <f>APENs_summary!P2549</f>
        <v>6</v>
      </c>
      <c r="I2654" s="76">
        <f>APENs_summary!Q2549</f>
        <v>0</v>
      </c>
      <c r="J2654" s="76">
        <f>APENs_summary!R2549</f>
        <v>0</v>
      </c>
    </row>
    <row r="2655" spans="1:10" x14ac:dyDescent="0.2">
      <c r="A2655" s="13" t="s">
        <v>147</v>
      </c>
      <c r="B2655" s="272" t="s">
        <v>493</v>
      </c>
      <c r="C2655" s="272" t="str">
        <f>APENs_summary!C2550</f>
        <v>08045</v>
      </c>
      <c r="D2655" s="272" t="str">
        <f>APENs_summary!J2550</f>
        <v>20200254</v>
      </c>
      <c r="E2655" s="272" t="str">
        <f>APENs_summary!K2550</f>
        <v>Compressor Engines</v>
      </c>
      <c r="F2655" s="76">
        <f>APENs_summary!N2550</f>
        <v>0</v>
      </c>
      <c r="G2655" s="76">
        <f>APENs_summary!O2550</f>
        <v>0</v>
      </c>
      <c r="H2655" s="76">
        <f>APENs_summary!P2550</f>
        <v>6</v>
      </c>
      <c r="I2655" s="76">
        <f>APENs_summary!Q2550</f>
        <v>0</v>
      </c>
      <c r="J2655" s="76">
        <f>APENs_summary!R2550</f>
        <v>0</v>
      </c>
    </row>
    <row r="2656" spans="1:10" x14ac:dyDescent="0.2">
      <c r="A2656" s="13" t="s">
        <v>147</v>
      </c>
      <c r="B2656" s="272" t="s">
        <v>493</v>
      </c>
      <c r="C2656" s="272" t="str">
        <f>APENs_summary!C2551</f>
        <v>08045</v>
      </c>
      <c r="D2656" s="272" t="str">
        <f>APENs_summary!J2551</f>
        <v>20200254</v>
      </c>
      <c r="E2656" s="272" t="str">
        <f>APENs_summary!K2551</f>
        <v>Compressor Engines</v>
      </c>
      <c r="F2656" s="76">
        <f>APENs_summary!N2551</f>
        <v>34.299999999999997</v>
      </c>
      <c r="G2656" s="76">
        <f>APENs_summary!O2551</f>
        <v>0</v>
      </c>
      <c r="H2656" s="76">
        <f>APENs_summary!P2551</f>
        <v>0</v>
      </c>
      <c r="I2656" s="76">
        <f>APENs_summary!Q2551</f>
        <v>0</v>
      </c>
      <c r="J2656" s="76">
        <f>APENs_summary!R2551</f>
        <v>0</v>
      </c>
    </row>
    <row r="2657" spans="1:10" x14ac:dyDescent="0.2">
      <c r="A2657" s="13" t="s">
        <v>147</v>
      </c>
      <c r="B2657" s="272" t="s">
        <v>493</v>
      </c>
      <c r="C2657" s="272" t="str">
        <f>APENs_summary!C2552</f>
        <v>08045</v>
      </c>
      <c r="D2657" s="272" t="str">
        <f>APENs_summary!J2552</f>
        <v>20200254</v>
      </c>
      <c r="E2657" s="272" t="str">
        <f>APENs_summary!K2552</f>
        <v>Compressor Engines</v>
      </c>
      <c r="F2657" s="76">
        <f>APENs_summary!N2552</f>
        <v>34.299999999999997</v>
      </c>
      <c r="G2657" s="76">
        <f>APENs_summary!O2552</f>
        <v>0</v>
      </c>
      <c r="H2657" s="76">
        <f>APENs_summary!P2552</f>
        <v>0</v>
      </c>
      <c r="I2657" s="76">
        <f>APENs_summary!Q2552</f>
        <v>0</v>
      </c>
      <c r="J2657" s="76">
        <f>APENs_summary!R2552</f>
        <v>0</v>
      </c>
    </row>
    <row r="2658" spans="1:10" x14ac:dyDescent="0.2">
      <c r="A2658" s="13" t="s">
        <v>147</v>
      </c>
      <c r="B2658" s="272" t="s">
        <v>493</v>
      </c>
      <c r="C2658" s="272" t="str">
        <f>APENs_summary!C2553</f>
        <v>08045</v>
      </c>
      <c r="D2658" s="272" t="str">
        <f>APENs_summary!J2553</f>
        <v>20200254</v>
      </c>
      <c r="E2658" s="272" t="str">
        <f>APENs_summary!K2553</f>
        <v>Compressor Engines</v>
      </c>
      <c r="F2658" s="76">
        <f>APENs_summary!N2553</f>
        <v>34.299999999999997</v>
      </c>
      <c r="G2658" s="76">
        <f>APENs_summary!O2553</f>
        <v>0</v>
      </c>
      <c r="H2658" s="76">
        <f>APENs_summary!P2553</f>
        <v>0</v>
      </c>
      <c r="I2658" s="76">
        <f>APENs_summary!Q2553</f>
        <v>0</v>
      </c>
      <c r="J2658" s="76">
        <f>APENs_summary!R2553</f>
        <v>0</v>
      </c>
    </row>
    <row r="2659" spans="1:10" x14ac:dyDescent="0.2">
      <c r="A2659" s="13" t="s">
        <v>147</v>
      </c>
      <c r="B2659" s="272" t="s">
        <v>493</v>
      </c>
      <c r="C2659" s="272" t="str">
        <f>APENs_summary!C2554</f>
        <v>08045</v>
      </c>
      <c r="D2659" s="272" t="str">
        <f>APENs_summary!J2554</f>
        <v>20200254</v>
      </c>
      <c r="E2659" s="272" t="str">
        <f>APENs_summary!K2554</f>
        <v>Compressor Engines</v>
      </c>
      <c r="F2659" s="76">
        <f>APENs_summary!N2554</f>
        <v>0</v>
      </c>
      <c r="G2659" s="76">
        <f>APENs_summary!O2554</f>
        <v>0</v>
      </c>
      <c r="H2659" s="76">
        <f>APENs_summary!P2554</f>
        <v>0</v>
      </c>
      <c r="I2659" s="76">
        <f>APENs_summary!Q2554</f>
        <v>0</v>
      </c>
      <c r="J2659" s="76">
        <f>APENs_summary!R2554</f>
        <v>1.0105</v>
      </c>
    </row>
    <row r="2660" spans="1:10" x14ac:dyDescent="0.2">
      <c r="A2660" s="13" t="s">
        <v>147</v>
      </c>
      <c r="B2660" s="272" t="s">
        <v>493</v>
      </c>
      <c r="C2660" s="272" t="str">
        <f>APENs_summary!C2555</f>
        <v>08045</v>
      </c>
      <c r="D2660" s="272" t="str">
        <f>APENs_summary!J2555</f>
        <v>20200254</v>
      </c>
      <c r="E2660" s="272" t="str">
        <f>APENs_summary!K2555</f>
        <v>Compressor Engines</v>
      </c>
      <c r="F2660" s="76">
        <f>APENs_summary!N2555</f>
        <v>0</v>
      </c>
      <c r="G2660" s="76">
        <f>APENs_summary!O2555</f>
        <v>0</v>
      </c>
      <c r="H2660" s="76">
        <f>APENs_summary!P2555</f>
        <v>0</v>
      </c>
      <c r="I2660" s="76">
        <f>APENs_summary!Q2555</f>
        <v>0</v>
      </c>
      <c r="J2660" s="76">
        <f>APENs_summary!R2555</f>
        <v>1.0105</v>
      </c>
    </row>
    <row r="2661" spans="1:10" x14ac:dyDescent="0.2">
      <c r="A2661" s="13" t="s">
        <v>147</v>
      </c>
      <c r="B2661" s="272" t="s">
        <v>493</v>
      </c>
      <c r="C2661" s="272" t="str">
        <f>APENs_summary!C2556</f>
        <v>08045</v>
      </c>
      <c r="D2661" s="272" t="str">
        <f>APENs_summary!J2556</f>
        <v>20200254</v>
      </c>
      <c r="E2661" s="272" t="str">
        <f>APENs_summary!K2556</f>
        <v>Compressor Engines</v>
      </c>
      <c r="F2661" s="76">
        <f>APENs_summary!N2556</f>
        <v>0</v>
      </c>
      <c r="G2661" s="76">
        <f>APENs_summary!O2556</f>
        <v>0</v>
      </c>
      <c r="H2661" s="76">
        <f>APENs_summary!P2556</f>
        <v>0</v>
      </c>
      <c r="I2661" s="76">
        <f>APENs_summary!Q2556</f>
        <v>0</v>
      </c>
      <c r="J2661" s="76">
        <f>APENs_summary!R2556</f>
        <v>1.0105</v>
      </c>
    </row>
    <row r="2662" spans="1:10" x14ac:dyDescent="0.2">
      <c r="A2662" s="13" t="s">
        <v>147</v>
      </c>
      <c r="B2662" s="272" t="s">
        <v>493</v>
      </c>
      <c r="C2662" s="272" t="str">
        <f>APENs_summary!C2557</f>
        <v>08045</v>
      </c>
      <c r="D2662" s="272" t="str">
        <f>APENs_summary!J2557</f>
        <v>20200254</v>
      </c>
      <c r="E2662" s="272" t="str">
        <f>APENs_summary!K2557</f>
        <v>Compressor Engines</v>
      </c>
      <c r="F2662" s="76">
        <f>APENs_summary!N2557</f>
        <v>0</v>
      </c>
      <c r="G2662" s="76">
        <f>APENs_summary!O2557</f>
        <v>0</v>
      </c>
      <c r="H2662" s="76">
        <f>APENs_summary!P2557</f>
        <v>0</v>
      </c>
      <c r="I2662" s="76">
        <f>APENs_summary!Q2557</f>
        <v>0</v>
      </c>
      <c r="J2662" s="76">
        <f>APENs_summary!R2557</f>
        <v>0</v>
      </c>
    </row>
    <row r="2663" spans="1:10" x14ac:dyDescent="0.2">
      <c r="A2663" s="13" t="s">
        <v>147</v>
      </c>
      <c r="B2663" s="272" t="s">
        <v>493</v>
      </c>
      <c r="C2663" s="272" t="str">
        <f>APENs_summary!C2558</f>
        <v>08045</v>
      </c>
      <c r="D2663" s="272" t="str">
        <f>APENs_summary!J2558</f>
        <v>20200254</v>
      </c>
      <c r="E2663" s="272" t="str">
        <f>APENs_summary!K2558</f>
        <v>Compressor Engines</v>
      </c>
      <c r="F2663" s="76">
        <f>APENs_summary!N2558</f>
        <v>0</v>
      </c>
      <c r="G2663" s="76">
        <f>APENs_summary!O2558</f>
        <v>0</v>
      </c>
      <c r="H2663" s="76">
        <f>APENs_summary!P2558</f>
        <v>0</v>
      </c>
      <c r="I2663" s="76">
        <f>APENs_summary!Q2558</f>
        <v>0</v>
      </c>
      <c r="J2663" s="76">
        <f>APENs_summary!R2558</f>
        <v>0</v>
      </c>
    </row>
    <row r="2664" spans="1:10" x14ac:dyDescent="0.2">
      <c r="A2664" s="13" t="s">
        <v>147</v>
      </c>
      <c r="B2664" s="272" t="s">
        <v>493</v>
      </c>
      <c r="C2664" s="272" t="str">
        <f>APENs_summary!C2559</f>
        <v>08045</v>
      </c>
      <c r="D2664" s="272" t="str">
        <f>APENs_summary!J2559</f>
        <v>20200254</v>
      </c>
      <c r="E2664" s="272" t="str">
        <f>APENs_summary!K2559</f>
        <v>Compressor Engines</v>
      </c>
      <c r="F2664" s="76">
        <f>APENs_summary!N2559</f>
        <v>0</v>
      </c>
      <c r="G2664" s="76">
        <f>APENs_summary!O2559</f>
        <v>0</v>
      </c>
      <c r="H2664" s="76">
        <f>APENs_summary!P2559</f>
        <v>0</v>
      </c>
      <c r="I2664" s="76">
        <f>APENs_summary!Q2559</f>
        <v>0</v>
      </c>
      <c r="J2664" s="76">
        <f>APENs_summary!R2559</f>
        <v>0</v>
      </c>
    </row>
    <row r="2665" spans="1:10" x14ac:dyDescent="0.2">
      <c r="A2665" s="13" t="s">
        <v>147</v>
      </c>
      <c r="B2665" s="272" t="s">
        <v>493</v>
      </c>
      <c r="C2665" s="272" t="str">
        <f>APENs_summary!C2560</f>
        <v>08045</v>
      </c>
      <c r="D2665" s="272" t="str">
        <f>APENs_summary!J2560</f>
        <v>20200254</v>
      </c>
      <c r="E2665" s="272" t="str">
        <f>APENs_summary!K2560</f>
        <v>Compressor Engines</v>
      </c>
      <c r="F2665" s="76">
        <f>APENs_summary!N2560</f>
        <v>0</v>
      </c>
      <c r="G2665" s="76">
        <f>APENs_summary!O2560</f>
        <v>0</v>
      </c>
      <c r="H2665" s="76">
        <f>APENs_summary!P2560</f>
        <v>0</v>
      </c>
      <c r="I2665" s="76">
        <f>APENs_summary!Q2560</f>
        <v>0.1</v>
      </c>
      <c r="J2665" s="76">
        <f>APENs_summary!R2560</f>
        <v>0</v>
      </c>
    </row>
    <row r="2666" spans="1:10" x14ac:dyDescent="0.2">
      <c r="A2666" s="13" t="s">
        <v>147</v>
      </c>
      <c r="B2666" s="272" t="s">
        <v>493</v>
      </c>
      <c r="C2666" s="272" t="str">
        <f>APENs_summary!C2561</f>
        <v>08045</v>
      </c>
      <c r="D2666" s="272" t="str">
        <f>APENs_summary!J2561</f>
        <v>20200254</v>
      </c>
      <c r="E2666" s="272" t="str">
        <f>APENs_summary!K2561</f>
        <v>Compressor Engines</v>
      </c>
      <c r="F2666" s="76">
        <f>APENs_summary!N2561</f>
        <v>0</v>
      </c>
      <c r="G2666" s="76">
        <f>APENs_summary!O2561</f>
        <v>0</v>
      </c>
      <c r="H2666" s="76">
        <f>APENs_summary!P2561</f>
        <v>0</v>
      </c>
      <c r="I2666" s="76">
        <f>APENs_summary!Q2561</f>
        <v>0.1</v>
      </c>
      <c r="J2666" s="76">
        <f>APENs_summary!R2561</f>
        <v>0</v>
      </c>
    </row>
    <row r="2667" spans="1:10" x14ac:dyDescent="0.2">
      <c r="A2667" s="13" t="s">
        <v>147</v>
      </c>
      <c r="B2667" s="272" t="s">
        <v>493</v>
      </c>
      <c r="C2667" s="272" t="str">
        <f>APENs_summary!C2562</f>
        <v>08045</v>
      </c>
      <c r="D2667" s="272" t="str">
        <f>APENs_summary!J2562</f>
        <v>20200254</v>
      </c>
      <c r="E2667" s="272" t="str">
        <f>APENs_summary!K2562</f>
        <v>Compressor Engines</v>
      </c>
      <c r="F2667" s="76">
        <f>APENs_summary!N2562</f>
        <v>0</v>
      </c>
      <c r="G2667" s="76">
        <f>APENs_summary!O2562</f>
        <v>0</v>
      </c>
      <c r="H2667" s="76">
        <f>APENs_summary!P2562</f>
        <v>0</v>
      </c>
      <c r="I2667" s="76">
        <f>APENs_summary!Q2562</f>
        <v>0.1</v>
      </c>
      <c r="J2667" s="76">
        <f>APENs_summary!R2562</f>
        <v>0</v>
      </c>
    </row>
    <row r="2668" spans="1:10" x14ac:dyDescent="0.2">
      <c r="A2668" s="13" t="s">
        <v>147</v>
      </c>
      <c r="B2668" s="272" t="s">
        <v>493</v>
      </c>
      <c r="C2668" s="272" t="str">
        <f>APENs_summary!C2563</f>
        <v>08045</v>
      </c>
      <c r="D2668" s="272" t="str">
        <f>APENs_summary!J2563</f>
        <v>20200254</v>
      </c>
      <c r="E2668" s="272" t="str">
        <f>APENs_summary!K2563</f>
        <v>Compressor Engines</v>
      </c>
      <c r="F2668" s="76">
        <f>APENs_summary!N2563</f>
        <v>0</v>
      </c>
      <c r="G2668" s="76">
        <f>APENs_summary!O2563</f>
        <v>3.4</v>
      </c>
      <c r="H2668" s="76">
        <f>APENs_summary!P2563</f>
        <v>0</v>
      </c>
      <c r="I2668" s="76">
        <f>APENs_summary!Q2563</f>
        <v>0</v>
      </c>
      <c r="J2668" s="76">
        <f>APENs_summary!R2563</f>
        <v>0</v>
      </c>
    </row>
    <row r="2669" spans="1:10" x14ac:dyDescent="0.2">
      <c r="A2669" s="13" t="s">
        <v>147</v>
      </c>
      <c r="B2669" s="272" t="s">
        <v>493</v>
      </c>
      <c r="C2669" s="272" t="str">
        <f>APENs_summary!C2564</f>
        <v>08045</v>
      </c>
      <c r="D2669" s="272" t="str">
        <f>APENs_summary!J2564</f>
        <v>20200254</v>
      </c>
      <c r="E2669" s="272" t="str">
        <f>APENs_summary!K2564</f>
        <v>Compressor Engines</v>
      </c>
      <c r="F2669" s="76">
        <f>APENs_summary!N2564</f>
        <v>0</v>
      </c>
      <c r="G2669" s="76">
        <f>APENs_summary!O2564</f>
        <v>3.4</v>
      </c>
      <c r="H2669" s="76">
        <f>APENs_summary!P2564</f>
        <v>0</v>
      </c>
      <c r="I2669" s="76">
        <f>APENs_summary!Q2564</f>
        <v>0</v>
      </c>
      <c r="J2669" s="76">
        <f>APENs_summary!R2564</f>
        <v>0</v>
      </c>
    </row>
    <row r="2670" spans="1:10" x14ac:dyDescent="0.2">
      <c r="A2670" s="13" t="s">
        <v>147</v>
      </c>
      <c r="B2670" s="272" t="s">
        <v>493</v>
      </c>
      <c r="C2670" s="272" t="str">
        <f>APENs_summary!C2565</f>
        <v>08045</v>
      </c>
      <c r="D2670" s="272" t="str">
        <f>APENs_summary!J2565</f>
        <v>20200254</v>
      </c>
      <c r="E2670" s="272" t="str">
        <f>APENs_summary!K2565</f>
        <v>Compressor Engines</v>
      </c>
      <c r="F2670" s="76">
        <f>APENs_summary!N2565</f>
        <v>0</v>
      </c>
      <c r="G2670" s="76">
        <f>APENs_summary!O2565</f>
        <v>3.4</v>
      </c>
      <c r="H2670" s="76">
        <f>APENs_summary!P2565</f>
        <v>0</v>
      </c>
      <c r="I2670" s="76">
        <f>APENs_summary!Q2565</f>
        <v>0</v>
      </c>
      <c r="J2670" s="76">
        <f>APENs_summary!R2565</f>
        <v>0</v>
      </c>
    </row>
    <row r="2671" spans="1:10" x14ac:dyDescent="0.2">
      <c r="A2671" s="13" t="s">
        <v>147</v>
      </c>
      <c r="B2671" s="272" t="s">
        <v>493</v>
      </c>
      <c r="C2671" s="272" t="str">
        <f>APENs_summary!C2566</f>
        <v>08045</v>
      </c>
      <c r="D2671" s="272" t="str">
        <f>APENs_summary!J2566</f>
        <v>20200254</v>
      </c>
      <c r="E2671" s="272" t="str">
        <f>APENs_summary!K2566</f>
        <v>Compressor Engines</v>
      </c>
      <c r="F2671" s="76">
        <f>APENs_summary!N2566</f>
        <v>0</v>
      </c>
      <c r="G2671" s="76">
        <f>APENs_summary!O2566</f>
        <v>0</v>
      </c>
      <c r="H2671" s="76">
        <f>APENs_summary!P2566</f>
        <v>6</v>
      </c>
      <c r="I2671" s="76">
        <f>APENs_summary!Q2566</f>
        <v>0</v>
      </c>
      <c r="J2671" s="76">
        <f>APENs_summary!R2566</f>
        <v>0</v>
      </c>
    </row>
    <row r="2672" spans="1:10" x14ac:dyDescent="0.2">
      <c r="A2672" s="13" t="s">
        <v>147</v>
      </c>
      <c r="B2672" s="272" t="s">
        <v>493</v>
      </c>
      <c r="C2672" s="272" t="str">
        <f>APENs_summary!C2567</f>
        <v>08045</v>
      </c>
      <c r="D2672" s="272" t="str">
        <f>APENs_summary!J2567</f>
        <v>20200254</v>
      </c>
      <c r="E2672" s="272" t="str">
        <f>APENs_summary!K2567</f>
        <v>Compressor Engines</v>
      </c>
      <c r="F2672" s="76">
        <f>APENs_summary!N2567</f>
        <v>34.299999999999997</v>
      </c>
      <c r="G2672" s="76">
        <f>APENs_summary!O2567</f>
        <v>0</v>
      </c>
      <c r="H2672" s="76">
        <f>APENs_summary!P2567</f>
        <v>0</v>
      </c>
      <c r="I2672" s="76">
        <f>APENs_summary!Q2567</f>
        <v>0</v>
      </c>
      <c r="J2672" s="76">
        <f>APENs_summary!R2567</f>
        <v>0</v>
      </c>
    </row>
    <row r="2673" spans="1:10" x14ac:dyDescent="0.2">
      <c r="A2673" s="13" t="s">
        <v>147</v>
      </c>
      <c r="B2673" s="272" t="s">
        <v>493</v>
      </c>
      <c r="C2673" s="272" t="str">
        <f>APENs_summary!C2568</f>
        <v>08045</v>
      </c>
      <c r="D2673" s="272" t="str">
        <f>APENs_summary!J2568</f>
        <v>20200254</v>
      </c>
      <c r="E2673" s="272" t="str">
        <f>APENs_summary!K2568</f>
        <v>Compressor Engines</v>
      </c>
      <c r="F2673" s="76">
        <f>APENs_summary!N2568</f>
        <v>0</v>
      </c>
      <c r="G2673" s="76">
        <f>APENs_summary!O2568</f>
        <v>0</v>
      </c>
      <c r="H2673" s="76">
        <f>APENs_summary!P2568</f>
        <v>0</v>
      </c>
      <c r="I2673" s="76">
        <f>APENs_summary!Q2568</f>
        <v>0</v>
      </c>
      <c r="J2673" s="76">
        <f>APENs_summary!R2568</f>
        <v>1.0105</v>
      </c>
    </row>
    <row r="2674" spans="1:10" x14ac:dyDescent="0.2">
      <c r="A2674" s="13" t="s">
        <v>147</v>
      </c>
      <c r="B2674" s="272" t="s">
        <v>493</v>
      </c>
      <c r="C2674" s="272" t="str">
        <f>APENs_summary!C2569</f>
        <v>08045</v>
      </c>
      <c r="D2674" s="272" t="str">
        <f>APENs_summary!J2569</f>
        <v>20200254</v>
      </c>
      <c r="E2674" s="272" t="str">
        <f>APENs_summary!K2569</f>
        <v>Compressor Engines</v>
      </c>
      <c r="F2674" s="76">
        <f>APENs_summary!N2569</f>
        <v>0</v>
      </c>
      <c r="G2674" s="76">
        <f>APENs_summary!O2569</f>
        <v>0</v>
      </c>
      <c r="H2674" s="76">
        <f>APENs_summary!P2569</f>
        <v>0</v>
      </c>
      <c r="I2674" s="76">
        <f>APENs_summary!Q2569</f>
        <v>0</v>
      </c>
      <c r="J2674" s="76">
        <f>APENs_summary!R2569</f>
        <v>0</v>
      </c>
    </row>
    <row r="2675" spans="1:10" x14ac:dyDescent="0.2">
      <c r="A2675" s="13" t="s">
        <v>147</v>
      </c>
      <c r="B2675" s="272" t="s">
        <v>493</v>
      </c>
      <c r="C2675" s="272" t="str">
        <f>APENs_summary!C2570</f>
        <v>08045</v>
      </c>
      <c r="D2675" s="272" t="str">
        <f>APENs_summary!J2570</f>
        <v>20200254</v>
      </c>
      <c r="E2675" s="272" t="str">
        <f>APENs_summary!K2570</f>
        <v>Compressor Engines</v>
      </c>
      <c r="F2675" s="76">
        <f>APENs_summary!N2570</f>
        <v>0</v>
      </c>
      <c r="G2675" s="76">
        <f>APENs_summary!O2570</f>
        <v>0</v>
      </c>
      <c r="H2675" s="76">
        <f>APENs_summary!P2570</f>
        <v>0</v>
      </c>
      <c r="I2675" s="76">
        <f>APENs_summary!Q2570</f>
        <v>0.1</v>
      </c>
      <c r="J2675" s="76">
        <f>APENs_summary!R2570</f>
        <v>0</v>
      </c>
    </row>
    <row r="2676" spans="1:10" x14ac:dyDescent="0.2">
      <c r="A2676" s="13" t="s">
        <v>147</v>
      </c>
      <c r="B2676" s="272" t="s">
        <v>493</v>
      </c>
      <c r="C2676" s="272" t="str">
        <f>APENs_summary!C2571</f>
        <v>08045</v>
      </c>
      <c r="D2676" s="272" t="str">
        <f>APENs_summary!J2571</f>
        <v>20200254</v>
      </c>
      <c r="E2676" s="272" t="str">
        <f>APENs_summary!K2571</f>
        <v>Compressor Engines</v>
      </c>
      <c r="F2676" s="76">
        <f>APENs_summary!N2571</f>
        <v>0</v>
      </c>
      <c r="G2676" s="76">
        <f>APENs_summary!O2571</f>
        <v>3.4</v>
      </c>
      <c r="H2676" s="76">
        <f>APENs_summary!P2571</f>
        <v>0</v>
      </c>
      <c r="I2676" s="76">
        <f>APENs_summary!Q2571</f>
        <v>0</v>
      </c>
      <c r="J2676" s="76">
        <f>APENs_summary!R2571</f>
        <v>0</v>
      </c>
    </row>
    <row r="2677" spans="1:10" x14ac:dyDescent="0.2">
      <c r="A2677" s="13" t="s">
        <v>147</v>
      </c>
      <c r="B2677" s="272" t="s">
        <v>493</v>
      </c>
      <c r="C2677" s="272" t="str">
        <f>APENs_summary!C2572</f>
        <v>08045</v>
      </c>
      <c r="D2677" s="272" t="str">
        <f>APENs_summary!J2572</f>
        <v>31000203</v>
      </c>
      <c r="E2677" s="272" t="str">
        <f>APENs_summary!K2572</f>
        <v>Compressor Engines</v>
      </c>
      <c r="F2677" s="76">
        <f>APENs_summary!N2572</f>
        <v>0</v>
      </c>
      <c r="G2677" s="76">
        <f>APENs_summary!O2572</f>
        <v>8.6300000000000008</v>
      </c>
      <c r="H2677" s="76">
        <f>APENs_summary!P2572</f>
        <v>0</v>
      </c>
      <c r="I2677" s="76">
        <f>APENs_summary!Q2572</f>
        <v>0</v>
      </c>
      <c r="J2677" s="76">
        <f>APENs_summary!R2572</f>
        <v>0</v>
      </c>
    </row>
    <row r="2678" spans="1:10" x14ac:dyDescent="0.2">
      <c r="A2678" s="13" t="s">
        <v>147</v>
      </c>
      <c r="B2678" s="272" t="s">
        <v>493</v>
      </c>
      <c r="C2678" s="272" t="str">
        <f>APENs_summary!C2573</f>
        <v>08045</v>
      </c>
      <c r="D2678" s="272" t="str">
        <f>APENs_summary!J2573</f>
        <v>31000228</v>
      </c>
      <c r="E2678" s="272" t="str">
        <f>APENs_summary!K2573</f>
        <v>Glycol Dehydrator</v>
      </c>
      <c r="F2678" s="76">
        <f>APENs_summary!N2573</f>
        <v>0</v>
      </c>
      <c r="G2678" s="76">
        <f>APENs_summary!O2573</f>
        <v>8.3699999999999992</v>
      </c>
      <c r="H2678" s="76">
        <f>APENs_summary!P2573</f>
        <v>0</v>
      </c>
      <c r="I2678" s="76">
        <f>APENs_summary!Q2573</f>
        <v>0</v>
      </c>
      <c r="J2678" s="76">
        <f>APENs_summary!R2573</f>
        <v>0</v>
      </c>
    </row>
    <row r="2679" spans="1:10" x14ac:dyDescent="0.2">
      <c r="A2679" s="13" t="s">
        <v>147</v>
      </c>
      <c r="B2679" s="272" t="s">
        <v>493</v>
      </c>
      <c r="C2679" s="272" t="str">
        <f>APENs_summary!C2574</f>
        <v>08045</v>
      </c>
      <c r="D2679" s="272" t="str">
        <f>APENs_summary!J2574</f>
        <v>31000404</v>
      </c>
      <c r="E2679" s="272" t="str">
        <f>APENs_summary!K2574</f>
        <v>Process Heaters</v>
      </c>
      <c r="F2679" s="76">
        <f>APENs_summary!N2574</f>
        <v>0</v>
      </c>
      <c r="G2679" s="76">
        <f>APENs_summary!O2574</f>
        <v>8.3699999999999992</v>
      </c>
      <c r="H2679" s="76">
        <f>APENs_summary!P2574</f>
        <v>0</v>
      </c>
      <c r="I2679" s="76">
        <f>APENs_summary!Q2574</f>
        <v>0</v>
      </c>
      <c r="J2679" s="76">
        <f>APENs_summary!R2574</f>
        <v>0</v>
      </c>
    </row>
    <row r="2680" spans="1:10" x14ac:dyDescent="0.2">
      <c r="A2680" s="13" t="s">
        <v>147</v>
      </c>
      <c r="B2680" s="272" t="s">
        <v>493</v>
      </c>
      <c r="C2680" s="272" t="str">
        <f>APENs_summary!C2575</f>
        <v>08045</v>
      </c>
      <c r="D2680" s="272" t="str">
        <f>APENs_summary!J2575</f>
        <v>31088801</v>
      </c>
      <c r="E2680" s="272" t="str">
        <f>APENs_summary!K2575</f>
        <v>Permitted Fugitives</v>
      </c>
      <c r="F2680" s="76">
        <f>APENs_summary!N2575</f>
        <v>0</v>
      </c>
      <c r="G2680" s="76">
        <f>APENs_summary!O2575</f>
        <v>7.49</v>
      </c>
      <c r="H2680" s="76">
        <f>APENs_summary!P2575</f>
        <v>0</v>
      </c>
      <c r="I2680" s="76">
        <f>APENs_summary!Q2575</f>
        <v>0</v>
      </c>
      <c r="J2680" s="76">
        <f>APENs_summary!R2575</f>
        <v>0</v>
      </c>
    </row>
    <row r="2681" spans="1:10" x14ac:dyDescent="0.2">
      <c r="A2681" s="13" t="s">
        <v>147</v>
      </c>
      <c r="B2681" s="272" t="s">
        <v>493</v>
      </c>
      <c r="C2681" s="272" t="str">
        <f>APENs_summary!C2576</f>
        <v>08045</v>
      </c>
      <c r="D2681" s="272" t="str">
        <f>APENs_summary!J2576</f>
        <v>40400311</v>
      </c>
      <c r="E2681" s="272" t="str">
        <f>APENs_summary!K2576</f>
        <v>Condensate Tanks</v>
      </c>
      <c r="F2681" s="76">
        <f>APENs_summary!N2576</f>
        <v>0</v>
      </c>
      <c r="G2681" s="76">
        <f>APENs_summary!O2576</f>
        <v>2.0284239805088466</v>
      </c>
      <c r="H2681" s="76">
        <f>APENs_summary!P2576</f>
        <v>0</v>
      </c>
      <c r="I2681" s="76">
        <f>APENs_summary!Q2576</f>
        <v>0</v>
      </c>
      <c r="J2681" s="76">
        <f>APENs_summary!R2576</f>
        <v>0</v>
      </c>
    </row>
    <row r="2682" spans="1:10" x14ac:dyDescent="0.2">
      <c r="A2682" s="13" t="s">
        <v>147</v>
      </c>
      <c r="B2682" s="272" t="s">
        <v>493</v>
      </c>
      <c r="C2682" s="272" t="str">
        <f>APENs_summary!C2577</f>
        <v>08045</v>
      </c>
      <c r="D2682" s="272" t="str">
        <f>APENs_summary!J2577</f>
        <v>40400311</v>
      </c>
      <c r="E2682" s="272" t="str">
        <f>APENs_summary!K2577</f>
        <v>Condensate Tanks</v>
      </c>
      <c r="F2682" s="76">
        <f>APENs_summary!N2577</f>
        <v>0</v>
      </c>
      <c r="G2682" s="76">
        <f>APENs_summary!O2577</f>
        <v>9.5680376439096531</v>
      </c>
      <c r="H2682" s="76">
        <f>APENs_summary!P2577</f>
        <v>0</v>
      </c>
      <c r="I2682" s="76">
        <f>APENs_summary!Q2577</f>
        <v>0</v>
      </c>
      <c r="J2682" s="76">
        <f>APENs_summary!R2577</f>
        <v>0</v>
      </c>
    </row>
    <row r="2683" spans="1:10" x14ac:dyDescent="0.2">
      <c r="A2683" s="13" t="s">
        <v>147</v>
      </c>
      <c r="B2683" s="272" t="s">
        <v>493</v>
      </c>
      <c r="C2683" s="272" t="str">
        <f>APENs_summary!C2578</f>
        <v>08045</v>
      </c>
      <c r="D2683" s="272" t="str">
        <f>APENs_summary!J2578</f>
        <v>40400311</v>
      </c>
      <c r="E2683" s="272" t="str">
        <f>APENs_summary!K2578</f>
        <v>Condensate Tanks</v>
      </c>
      <c r="F2683" s="76">
        <f>APENs_summary!N2578</f>
        <v>0</v>
      </c>
      <c r="G2683" s="76">
        <f>APENs_summary!O2578</f>
        <v>9.1853161381532669</v>
      </c>
      <c r="H2683" s="76">
        <f>APENs_summary!P2578</f>
        <v>0</v>
      </c>
      <c r="I2683" s="76">
        <f>APENs_summary!Q2578</f>
        <v>0</v>
      </c>
      <c r="J2683" s="76">
        <f>APENs_summary!R2578</f>
        <v>0</v>
      </c>
    </row>
    <row r="2684" spans="1:10" x14ac:dyDescent="0.2">
      <c r="A2684" s="13" t="s">
        <v>147</v>
      </c>
      <c r="B2684" s="272" t="s">
        <v>493</v>
      </c>
      <c r="C2684" s="272" t="str">
        <f>APENs_summary!C2579</f>
        <v>08045</v>
      </c>
      <c r="D2684" s="272" t="str">
        <f>APENs_summary!J2579</f>
        <v>40400311</v>
      </c>
      <c r="E2684" s="272" t="str">
        <f>APENs_summary!K2579</f>
        <v>Condensate Tanks</v>
      </c>
      <c r="F2684" s="76">
        <f>APENs_summary!N2579</f>
        <v>0</v>
      </c>
      <c r="G2684" s="76">
        <f>APENs_summary!O2579</f>
        <v>2.6407783897190642</v>
      </c>
      <c r="H2684" s="76">
        <f>APENs_summary!P2579</f>
        <v>0</v>
      </c>
      <c r="I2684" s="76">
        <f>APENs_summary!Q2579</f>
        <v>0</v>
      </c>
      <c r="J2684" s="76">
        <f>APENs_summary!R2579</f>
        <v>0</v>
      </c>
    </row>
    <row r="2685" spans="1:10" x14ac:dyDescent="0.2">
      <c r="A2685" s="13" t="s">
        <v>147</v>
      </c>
      <c r="B2685" s="272" t="s">
        <v>493</v>
      </c>
      <c r="C2685" s="272" t="str">
        <f>APENs_summary!C2580</f>
        <v>08045</v>
      </c>
      <c r="D2685" s="272" t="str">
        <f>APENs_summary!J2580</f>
        <v>40400311</v>
      </c>
      <c r="E2685" s="272" t="str">
        <f>APENs_summary!K2580</f>
        <v>Condensate Tanks</v>
      </c>
      <c r="F2685" s="76">
        <f>APENs_summary!N2580</f>
        <v>0</v>
      </c>
      <c r="G2685" s="76">
        <f>APENs_summary!O2580</f>
        <v>75.249301701109573</v>
      </c>
      <c r="H2685" s="76">
        <f>APENs_summary!P2580</f>
        <v>0</v>
      </c>
      <c r="I2685" s="76">
        <f>APENs_summary!Q2580</f>
        <v>0</v>
      </c>
      <c r="J2685" s="76">
        <f>APENs_summary!R2580</f>
        <v>0</v>
      </c>
    </row>
    <row r="2686" spans="1:10" x14ac:dyDescent="0.2">
      <c r="A2686" s="13" t="s">
        <v>147</v>
      </c>
      <c r="B2686" s="272" t="s">
        <v>493</v>
      </c>
      <c r="C2686" s="272" t="str">
        <f>APENs_summary!C2581</f>
        <v>08045</v>
      </c>
      <c r="D2686" s="272" t="str">
        <f>APENs_summary!J2581</f>
        <v>40400311</v>
      </c>
      <c r="E2686" s="272" t="str">
        <f>APENs_summary!K2581</f>
        <v>Condensate Tanks</v>
      </c>
      <c r="F2686" s="76">
        <f>APENs_summary!N2581</f>
        <v>0</v>
      </c>
      <c r="G2686" s="76">
        <f>APENs_summary!O2581</f>
        <v>2.1979149330581031</v>
      </c>
      <c r="H2686" s="76">
        <f>APENs_summary!P2581</f>
        <v>0</v>
      </c>
      <c r="I2686" s="76">
        <f>APENs_summary!Q2581</f>
        <v>0</v>
      </c>
      <c r="J2686" s="76">
        <f>APENs_summary!R2581</f>
        <v>0</v>
      </c>
    </row>
    <row r="2687" spans="1:10" x14ac:dyDescent="0.2">
      <c r="A2687" s="13" t="s">
        <v>147</v>
      </c>
      <c r="B2687" s="272" t="s">
        <v>493</v>
      </c>
      <c r="C2687" s="272" t="str">
        <f>APENs_summary!C2582</f>
        <v>08045</v>
      </c>
      <c r="D2687" s="272" t="str">
        <f>APENs_summary!J2582</f>
        <v>40400311</v>
      </c>
      <c r="E2687" s="272" t="str">
        <f>APENs_summary!K2582</f>
        <v>Condensate Tanks</v>
      </c>
      <c r="F2687" s="76">
        <f>APENs_summary!N2582</f>
        <v>0</v>
      </c>
      <c r="G2687" s="76">
        <f>APENs_summary!O2582</f>
        <v>3.0891092964622597</v>
      </c>
      <c r="H2687" s="76">
        <f>APENs_summary!P2582</f>
        <v>0</v>
      </c>
      <c r="I2687" s="76">
        <f>APENs_summary!Q2582</f>
        <v>0</v>
      </c>
      <c r="J2687" s="76">
        <f>APENs_summary!R2582</f>
        <v>0</v>
      </c>
    </row>
    <row r="2688" spans="1:10" x14ac:dyDescent="0.2">
      <c r="A2688" s="13" t="s">
        <v>147</v>
      </c>
      <c r="B2688" s="272" t="s">
        <v>493</v>
      </c>
      <c r="C2688" s="272" t="str">
        <f>APENs_summary!C2583</f>
        <v>08045</v>
      </c>
      <c r="D2688" s="272" t="str">
        <f>APENs_summary!J2583</f>
        <v>40400311</v>
      </c>
      <c r="E2688" s="272" t="str">
        <f>APENs_summary!K2583</f>
        <v>Condensate Tanks</v>
      </c>
      <c r="F2688" s="76">
        <f>APENs_summary!N2583</f>
        <v>0</v>
      </c>
      <c r="G2688" s="76">
        <f>APENs_summary!O2583</f>
        <v>1.3723573078911673</v>
      </c>
      <c r="H2688" s="76">
        <f>APENs_summary!P2583</f>
        <v>0</v>
      </c>
      <c r="I2688" s="76">
        <f>APENs_summary!Q2583</f>
        <v>0</v>
      </c>
      <c r="J2688" s="76">
        <f>APENs_summary!R2583</f>
        <v>0</v>
      </c>
    </row>
    <row r="2689" spans="1:10" x14ac:dyDescent="0.2">
      <c r="A2689" s="13" t="s">
        <v>147</v>
      </c>
      <c r="B2689" s="272" t="s">
        <v>493</v>
      </c>
      <c r="C2689" s="272" t="str">
        <f>APENs_summary!C2584</f>
        <v>08045</v>
      </c>
      <c r="D2689" s="272" t="str">
        <f>APENs_summary!J2584</f>
        <v>40400311</v>
      </c>
      <c r="E2689" s="272" t="str">
        <f>APENs_summary!K2584</f>
        <v>Condensate Tanks</v>
      </c>
      <c r="F2689" s="76">
        <f>APENs_summary!N2584</f>
        <v>0</v>
      </c>
      <c r="G2689" s="76">
        <f>APENs_summary!O2584</f>
        <v>0.13203748428030662</v>
      </c>
      <c r="H2689" s="76">
        <f>APENs_summary!P2584</f>
        <v>0</v>
      </c>
      <c r="I2689" s="76">
        <f>APENs_summary!Q2584</f>
        <v>0</v>
      </c>
      <c r="J2689" s="76">
        <f>APENs_summary!R2584</f>
        <v>0</v>
      </c>
    </row>
    <row r="2690" spans="1:10" x14ac:dyDescent="0.2">
      <c r="A2690" s="13" t="s">
        <v>147</v>
      </c>
      <c r="B2690" s="272" t="s">
        <v>493</v>
      </c>
      <c r="C2690" s="272" t="str">
        <f>APENs_summary!C2585</f>
        <v>08045</v>
      </c>
      <c r="D2690" s="272" t="str">
        <f>APENs_summary!J2585</f>
        <v>40400311</v>
      </c>
      <c r="E2690" s="272" t="str">
        <f>APENs_summary!K2585</f>
        <v>Condensate Tanks</v>
      </c>
      <c r="F2690" s="76">
        <f>APENs_summary!N2585</f>
        <v>0</v>
      </c>
      <c r="G2690" s="76">
        <f>APENs_summary!O2585</f>
        <v>41.408206186906483</v>
      </c>
      <c r="H2690" s="76">
        <f>APENs_summary!P2585</f>
        <v>0</v>
      </c>
      <c r="I2690" s="76">
        <f>APENs_summary!Q2585</f>
        <v>0</v>
      </c>
      <c r="J2690" s="76">
        <f>APENs_summary!R2585</f>
        <v>0</v>
      </c>
    </row>
    <row r="2691" spans="1:10" x14ac:dyDescent="0.2">
      <c r="A2691" s="13" t="s">
        <v>147</v>
      </c>
      <c r="B2691" s="272" t="s">
        <v>493</v>
      </c>
      <c r="C2691" s="272" t="str">
        <f>APENs_summary!C2586</f>
        <v>08045</v>
      </c>
      <c r="D2691" s="272" t="str">
        <f>APENs_summary!J2586</f>
        <v>40400311</v>
      </c>
      <c r="E2691" s="272" t="str">
        <f>APENs_summary!K2586</f>
        <v>Tank Losses</v>
      </c>
      <c r="F2691" s="76">
        <f>APENs_summary!N2586</f>
        <v>0</v>
      </c>
      <c r="G2691" s="76">
        <f>APENs_summary!O2586</f>
        <v>0.51667541056854205</v>
      </c>
      <c r="H2691" s="76">
        <f>APENs_summary!P2586</f>
        <v>0</v>
      </c>
      <c r="I2691" s="76">
        <f>APENs_summary!Q2586</f>
        <v>0</v>
      </c>
      <c r="J2691" s="76">
        <f>APENs_summary!R2586</f>
        <v>0</v>
      </c>
    </row>
    <row r="2692" spans="1:10" x14ac:dyDescent="0.2">
      <c r="A2692" s="13" t="s">
        <v>147</v>
      </c>
      <c r="B2692" s="272" t="s">
        <v>493</v>
      </c>
      <c r="C2692" s="272" t="str">
        <f>APENs_summary!C2587</f>
        <v>08045</v>
      </c>
      <c r="D2692" s="272" t="str">
        <f>APENs_summary!J2587</f>
        <v>40400311</v>
      </c>
      <c r="E2692" s="272" t="str">
        <f>APENs_summary!K2587</f>
        <v>Condensate Tanks</v>
      </c>
      <c r="F2692" s="76">
        <f>APENs_summary!N2587</f>
        <v>0</v>
      </c>
      <c r="G2692" s="76">
        <f>APENs_summary!O2587</f>
        <v>3.0070975452287483</v>
      </c>
      <c r="H2692" s="76">
        <f>APENs_summary!P2587</f>
        <v>0</v>
      </c>
      <c r="I2692" s="76">
        <f>APENs_summary!Q2587</f>
        <v>0</v>
      </c>
      <c r="J2692" s="76">
        <f>APENs_summary!R2587</f>
        <v>0</v>
      </c>
    </row>
    <row r="2693" spans="1:10" x14ac:dyDescent="0.2">
      <c r="A2693" s="13" t="s">
        <v>147</v>
      </c>
      <c r="B2693" s="272" t="s">
        <v>493</v>
      </c>
      <c r="C2693" s="272" t="str">
        <f>APENs_summary!C2588</f>
        <v>08045</v>
      </c>
      <c r="D2693" s="272" t="str">
        <f>APENs_summary!J2588</f>
        <v>40400311</v>
      </c>
      <c r="E2693" s="272" t="str">
        <f>APENs_summary!K2588</f>
        <v>Condensate Tanks</v>
      </c>
      <c r="F2693" s="76">
        <f>APENs_summary!N2588</f>
        <v>0</v>
      </c>
      <c r="G2693" s="76">
        <f>APENs_summary!O2588</f>
        <v>0</v>
      </c>
      <c r="H2693" s="76">
        <f>APENs_summary!P2588</f>
        <v>0</v>
      </c>
      <c r="I2693" s="76">
        <f>APENs_summary!Q2588</f>
        <v>0</v>
      </c>
      <c r="J2693" s="76">
        <f>APENs_summary!R2588</f>
        <v>0</v>
      </c>
    </row>
    <row r="2694" spans="1:10" x14ac:dyDescent="0.2">
      <c r="A2694" s="13" t="s">
        <v>147</v>
      </c>
      <c r="B2694" s="272" t="s">
        <v>493</v>
      </c>
      <c r="C2694" s="272" t="str">
        <f>APENs_summary!C2589</f>
        <v>08045</v>
      </c>
      <c r="D2694" s="272" t="str">
        <f>APENs_summary!J2589</f>
        <v>40400311</v>
      </c>
      <c r="E2694" s="272" t="str">
        <f>APENs_summary!K2589</f>
        <v>Condensate Tanks</v>
      </c>
      <c r="F2694" s="76">
        <f>APENs_summary!N2589</f>
        <v>0</v>
      </c>
      <c r="G2694" s="76">
        <f>APENs_summary!O2589</f>
        <v>0</v>
      </c>
      <c r="H2694" s="76">
        <f>APENs_summary!P2589</f>
        <v>0</v>
      </c>
      <c r="I2694" s="76">
        <f>APENs_summary!Q2589</f>
        <v>0</v>
      </c>
      <c r="J2694" s="76">
        <f>APENs_summary!R2589</f>
        <v>0</v>
      </c>
    </row>
    <row r="2695" spans="1:10" x14ac:dyDescent="0.2">
      <c r="A2695" s="13" t="s">
        <v>147</v>
      </c>
      <c r="B2695" s="272" t="s">
        <v>493</v>
      </c>
      <c r="C2695" s="272" t="str">
        <f>APENs_summary!C2590</f>
        <v>08045</v>
      </c>
      <c r="D2695" s="272" t="str">
        <f>APENs_summary!J2590</f>
        <v>40400311</v>
      </c>
      <c r="E2695" s="272" t="str">
        <f>APENs_summary!K2590</f>
        <v>Condensate Tanks</v>
      </c>
      <c r="F2695" s="76">
        <f>APENs_summary!N2590</f>
        <v>0</v>
      </c>
      <c r="G2695" s="76">
        <f>APENs_summary!O2590</f>
        <v>1.1320639210599448</v>
      </c>
      <c r="H2695" s="76">
        <f>APENs_summary!P2590</f>
        <v>0</v>
      </c>
      <c r="I2695" s="76">
        <f>APENs_summary!Q2590</f>
        <v>0</v>
      </c>
      <c r="J2695" s="76">
        <f>APENs_summary!R2590</f>
        <v>0</v>
      </c>
    </row>
    <row r="2696" spans="1:10" x14ac:dyDescent="0.2">
      <c r="A2696" s="13" t="s">
        <v>147</v>
      </c>
      <c r="B2696" s="272" t="s">
        <v>493</v>
      </c>
      <c r="C2696" s="272" t="str">
        <f>APENs_summary!C2591</f>
        <v>08045</v>
      </c>
      <c r="D2696" s="272" t="str">
        <f>APENs_summary!J2591</f>
        <v>40400311</v>
      </c>
      <c r="E2696" s="272" t="str">
        <f>APENs_summary!K2591</f>
        <v>Condensate Tanks</v>
      </c>
      <c r="F2696" s="76">
        <f>APENs_summary!N2591</f>
        <v>0</v>
      </c>
      <c r="G2696" s="76">
        <f>APENs_summary!O2591</f>
        <v>2.7704252997940402</v>
      </c>
      <c r="H2696" s="76">
        <f>APENs_summary!P2591</f>
        <v>0</v>
      </c>
      <c r="I2696" s="76">
        <f>APENs_summary!Q2591</f>
        <v>0</v>
      </c>
      <c r="J2696" s="76">
        <f>APENs_summary!R2591</f>
        <v>0</v>
      </c>
    </row>
    <row r="2697" spans="1:10" x14ac:dyDescent="0.2">
      <c r="A2697" s="13" t="s">
        <v>147</v>
      </c>
      <c r="B2697" s="272" t="s">
        <v>493</v>
      </c>
      <c r="C2697" s="272" t="str">
        <f>APENs_summary!C2592</f>
        <v>08045</v>
      </c>
      <c r="D2697" s="272" t="str">
        <f>APENs_summary!J2592</f>
        <v>40400311</v>
      </c>
      <c r="E2697" s="272" t="str">
        <f>APENs_summary!K2592</f>
        <v>Condensate Tanks</v>
      </c>
      <c r="F2697" s="76">
        <f>APENs_summary!N2592</f>
        <v>0</v>
      </c>
      <c r="G2697" s="76">
        <f>APENs_summary!O2592</f>
        <v>2.036415683950922</v>
      </c>
      <c r="H2697" s="76">
        <f>APENs_summary!P2592</f>
        <v>0</v>
      </c>
      <c r="I2697" s="76">
        <f>APENs_summary!Q2592</f>
        <v>0</v>
      </c>
      <c r="J2697" s="76">
        <f>APENs_summary!R2592</f>
        <v>0</v>
      </c>
    </row>
    <row r="2698" spans="1:10" x14ac:dyDescent="0.2">
      <c r="A2698" s="13" t="s">
        <v>147</v>
      </c>
      <c r="B2698" s="272" t="s">
        <v>493</v>
      </c>
      <c r="C2698" s="272" t="str">
        <f>APENs_summary!C2593</f>
        <v>08045</v>
      </c>
      <c r="D2698" s="272" t="str">
        <f>APENs_summary!J2593</f>
        <v>40400311</v>
      </c>
      <c r="E2698" s="272" t="str">
        <f>APENs_summary!K2593</f>
        <v>Condensate Tanks</v>
      </c>
      <c r="F2698" s="76">
        <f>APENs_summary!N2593</f>
        <v>0</v>
      </c>
      <c r="G2698" s="76">
        <f>APENs_summary!O2593</f>
        <v>2.6271097645134791</v>
      </c>
      <c r="H2698" s="76">
        <f>APENs_summary!P2593</f>
        <v>0</v>
      </c>
      <c r="I2698" s="76">
        <f>APENs_summary!Q2593</f>
        <v>0</v>
      </c>
      <c r="J2698" s="76">
        <f>APENs_summary!R2593</f>
        <v>0</v>
      </c>
    </row>
    <row r="2699" spans="1:10" x14ac:dyDescent="0.2">
      <c r="A2699" s="13" t="s">
        <v>147</v>
      </c>
      <c r="B2699" s="272" t="s">
        <v>493</v>
      </c>
      <c r="C2699" s="272" t="str">
        <f>APENs_summary!C2594</f>
        <v>08045</v>
      </c>
      <c r="D2699" s="272" t="str">
        <f>APENs_summary!J2594</f>
        <v>40400311</v>
      </c>
      <c r="E2699" s="272" t="str">
        <f>APENs_summary!K2594</f>
        <v>Condensate Tanks</v>
      </c>
      <c r="F2699" s="76">
        <f>APENs_summary!N2594</f>
        <v>0</v>
      </c>
      <c r="G2699" s="76">
        <f>APENs_summary!O2594</f>
        <v>7.465803087290646</v>
      </c>
      <c r="H2699" s="76">
        <f>APENs_summary!P2594</f>
        <v>0</v>
      </c>
      <c r="I2699" s="76">
        <f>APENs_summary!Q2594</f>
        <v>0</v>
      </c>
      <c r="J2699" s="76">
        <f>APENs_summary!R2594</f>
        <v>0</v>
      </c>
    </row>
    <row r="2700" spans="1:10" x14ac:dyDescent="0.2">
      <c r="A2700" s="13" t="s">
        <v>147</v>
      </c>
      <c r="B2700" s="272" t="s">
        <v>493</v>
      </c>
      <c r="C2700" s="272" t="str">
        <f>APENs_summary!C2595</f>
        <v>08045</v>
      </c>
      <c r="D2700" s="272" t="str">
        <f>APENs_summary!J2595</f>
        <v>40400311</v>
      </c>
      <c r="E2700" s="272" t="str">
        <f>APENs_summary!K2595</f>
        <v>Condensate Tanks</v>
      </c>
      <c r="F2700" s="76">
        <f>APENs_summary!N2595</f>
        <v>0</v>
      </c>
      <c r="G2700" s="76">
        <f>APENs_summary!O2595</f>
        <v>2.7337250411170437</v>
      </c>
      <c r="H2700" s="76">
        <f>APENs_summary!P2595</f>
        <v>0</v>
      </c>
      <c r="I2700" s="76">
        <f>APENs_summary!Q2595</f>
        <v>0</v>
      </c>
      <c r="J2700" s="76">
        <f>APENs_summary!R2595</f>
        <v>0</v>
      </c>
    </row>
    <row r="2701" spans="1:10" x14ac:dyDescent="0.2">
      <c r="A2701" s="13" t="s">
        <v>147</v>
      </c>
      <c r="B2701" s="272" t="s">
        <v>493</v>
      </c>
      <c r="C2701" s="272" t="str">
        <f>APENs_summary!C2596</f>
        <v>08045</v>
      </c>
      <c r="D2701" s="272" t="str">
        <f>APENs_summary!J2596</f>
        <v>40400311</v>
      </c>
      <c r="E2701" s="272" t="str">
        <f>APENs_summary!K2596</f>
        <v>Condensate Tanks</v>
      </c>
      <c r="F2701" s="76">
        <f>APENs_summary!N2596</f>
        <v>0</v>
      </c>
      <c r="G2701" s="76">
        <f>APENs_summary!O2596</f>
        <v>3.2805356587414392</v>
      </c>
      <c r="H2701" s="76">
        <f>APENs_summary!P2596</f>
        <v>0</v>
      </c>
      <c r="I2701" s="76">
        <f>APENs_summary!Q2596</f>
        <v>0</v>
      </c>
      <c r="J2701" s="76">
        <f>APENs_summary!R2596</f>
        <v>0</v>
      </c>
    </row>
    <row r="2702" spans="1:10" x14ac:dyDescent="0.2">
      <c r="A2702" s="13" t="s">
        <v>147</v>
      </c>
      <c r="B2702" s="272" t="s">
        <v>493</v>
      </c>
      <c r="C2702" s="272" t="str">
        <f>APENs_summary!C2597</f>
        <v>08045</v>
      </c>
      <c r="D2702" s="272" t="str">
        <f>APENs_summary!J2597</f>
        <v>40400311</v>
      </c>
      <c r="E2702" s="272" t="str">
        <f>APENs_summary!K2597</f>
        <v>Condensate Tanks</v>
      </c>
      <c r="F2702" s="76">
        <f>APENs_summary!N2597</f>
        <v>0</v>
      </c>
      <c r="G2702" s="76">
        <f>APENs_summary!O2597</f>
        <v>0</v>
      </c>
      <c r="H2702" s="76">
        <f>APENs_summary!P2597</f>
        <v>0</v>
      </c>
      <c r="I2702" s="76">
        <f>APENs_summary!Q2597</f>
        <v>0</v>
      </c>
      <c r="J2702" s="76">
        <f>APENs_summary!R2597</f>
        <v>0</v>
      </c>
    </row>
    <row r="2703" spans="1:10" x14ac:dyDescent="0.2">
      <c r="A2703" s="13" t="s">
        <v>147</v>
      </c>
      <c r="B2703" s="272" t="s">
        <v>493</v>
      </c>
      <c r="C2703" s="272" t="str">
        <f>APENs_summary!C2598</f>
        <v>08045</v>
      </c>
      <c r="D2703" s="272" t="str">
        <f>APENs_summary!J2598</f>
        <v>40400311</v>
      </c>
      <c r="E2703" s="272" t="str">
        <f>APENs_summary!K2598</f>
        <v>Condensate Tanks</v>
      </c>
      <c r="F2703" s="76">
        <f>APENs_summary!N2598</f>
        <v>0</v>
      </c>
      <c r="G2703" s="76">
        <f>APENs_summary!O2598</f>
        <v>0</v>
      </c>
      <c r="H2703" s="76">
        <f>APENs_summary!P2598</f>
        <v>0</v>
      </c>
      <c r="I2703" s="76">
        <f>APENs_summary!Q2598</f>
        <v>0</v>
      </c>
      <c r="J2703" s="76">
        <f>APENs_summary!R2598</f>
        <v>0</v>
      </c>
    </row>
    <row r="2704" spans="1:10" x14ac:dyDescent="0.2">
      <c r="A2704" s="13" t="s">
        <v>147</v>
      </c>
      <c r="B2704" s="272" t="s">
        <v>493</v>
      </c>
      <c r="C2704" s="272" t="str">
        <f>APENs_summary!C2599</f>
        <v>08045</v>
      </c>
      <c r="D2704" s="272" t="str">
        <f>APENs_summary!J2599</f>
        <v>40400311</v>
      </c>
      <c r="E2704" s="272" t="str">
        <f>APENs_summary!K2599</f>
        <v>Condensate Tanks</v>
      </c>
      <c r="F2704" s="76">
        <f>APENs_summary!N2599</f>
        <v>0</v>
      </c>
      <c r="G2704" s="76">
        <f>APENs_summary!O2599</f>
        <v>5.5126565683111854</v>
      </c>
      <c r="H2704" s="76">
        <f>APENs_summary!P2599</f>
        <v>0</v>
      </c>
      <c r="I2704" s="76">
        <f>APENs_summary!Q2599</f>
        <v>0</v>
      </c>
      <c r="J2704" s="76">
        <f>APENs_summary!R2599</f>
        <v>0</v>
      </c>
    </row>
    <row r="2705" spans="1:10" x14ac:dyDescent="0.2">
      <c r="A2705" s="13" t="s">
        <v>147</v>
      </c>
      <c r="B2705" s="272" t="s">
        <v>493</v>
      </c>
      <c r="C2705" s="272" t="str">
        <f>APENs_summary!C2600</f>
        <v>08045</v>
      </c>
      <c r="D2705" s="272" t="str">
        <f>APENs_summary!J2600</f>
        <v>40400311</v>
      </c>
      <c r="E2705" s="272" t="str">
        <f>APENs_summary!K2600</f>
        <v>Condensate Tanks</v>
      </c>
      <c r="F2705" s="76">
        <f>APENs_summary!N2600</f>
        <v>0</v>
      </c>
      <c r="G2705" s="76">
        <f>APENs_summary!O2600</f>
        <v>1.6047288570911897</v>
      </c>
      <c r="H2705" s="76">
        <f>APENs_summary!P2600</f>
        <v>0</v>
      </c>
      <c r="I2705" s="76">
        <f>APENs_summary!Q2600</f>
        <v>0</v>
      </c>
      <c r="J2705" s="76">
        <f>APENs_summary!R2600</f>
        <v>0</v>
      </c>
    </row>
    <row r="2706" spans="1:10" x14ac:dyDescent="0.2">
      <c r="A2706" s="13" t="s">
        <v>147</v>
      </c>
      <c r="B2706" s="272" t="s">
        <v>493</v>
      </c>
      <c r="C2706" s="272" t="str">
        <f>APENs_summary!C2601</f>
        <v>08045</v>
      </c>
      <c r="D2706" s="272" t="str">
        <f>APENs_summary!J2601</f>
        <v>40400311</v>
      </c>
      <c r="E2706" s="272" t="str">
        <f>APENs_summary!K2601</f>
        <v>Condensate Tanks</v>
      </c>
      <c r="F2706" s="76">
        <f>APENs_summary!N2601</f>
        <v>0</v>
      </c>
      <c r="G2706" s="76">
        <f>APENs_summary!O2601</f>
        <v>0</v>
      </c>
      <c r="H2706" s="76">
        <f>APENs_summary!P2601</f>
        <v>0</v>
      </c>
      <c r="I2706" s="76">
        <f>APENs_summary!Q2601</f>
        <v>0</v>
      </c>
      <c r="J2706" s="76">
        <f>APENs_summary!R2601</f>
        <v>0</v>
      </c>
    </row>
    <row r="2707" spans="1:10" x14ac:dyDescent="0.2">
      <c r="A2707" s="13" t="s">
        <v>147</v>
      </c>
      <c r="B2707" s="272" t="s">
        <v>493</v>
      </c>
      <c r="C2707" s="272" t="str">
        <f>APENs_summary!C2602</f>
        <v>08045</v>
      </c>
      <c r="D2707" s="272" t="str">
        <f>APENs_summary!J2602</f>
        <v>40400311</v>
      </c>
      <c r="E2707" s="272" t="str">
        <f>APENs_summary!K2602</f>
        <v>Condensate Tanks</v>
      </c>
      <c r="F2707" s="76">
        <f>APENs_summary!N2602</f>
        <v>0</v>
      </c>
      <c r="G2707" s="76">
        <f>APENs_summary!O2602</f>
        <v>0</v>
      </c>
      <c r="H2707" s="76">
        <f>APENs_summary!P2602</f>
        <v>0</v>
      </c>
      <c r="I2707" s="76">
        <f>APENs_summary!Q2602</f>
        <v>0</v>
      </c>
      <c r="J2707" s="76">
        <f>APENs_summary!R2602</f>
        <v>0</v>
      </c>
    </row>
    <row r="2708" spans="1:10" x14ac:dyDescent="0.2">
      <c r="A2708" s="13" t="s">
        <v>147</v>
      </c>
      <c r="B2708" s="272" t="s">
        <v>493</v>
      </c>
      <c r="C2708" s="272" t="str">
        <f>APENs_summary!C2603</f>
        <v>08045</v>
      </c>
      <c r="D2708" s="272" t="str">
        <f>APENs_summary!J2603</f>
        <v>40400311</v>
      </c>
      <c r="E2708" s="272" t="str">
        <f>APENs_summary!K2603</f>
        <v>Condensate Tanks</v>
      </c>
      <c r="F2708" s="76">
        <f>APENs_summary!N2603</f>
        <v>0</v>
      </c>
      <c r="G2708" s="76">
        <f>APENs_summary!O2603</f>
        <v>40.415534528439032</v>
      </c>
      <c r="H2708" s="76">
        <f>APENs_summary!P2603</f>
        <v>0</v>
      </c>
      <c r="I2708" s="76">
        <f>APENs_summary!Q2603</f>
        <v>0</v>
      </c>
      <c r="J2708" s="76">
        <f>APENs_summary!R2603</f>
        <v>0</v>
      </c>
    </row>
    <row r="2709" spans="1:10" x14ac:dyDescent="0.2">
      <c r="A2709" s="13" t="s">
        <v>147</v>
      </c>
      <c r="B2709" s="272" t="s">
        <v>493</v>
      </c>
      <c r="C2709" s="272" t="str">
        <f>APENs_summary!C2604</f>
        <v>08045</v>
      </c>
      <c r="D2709" s="272" t="str">
        <f>APENs_summary!J2604</f>
        <v>40400311</v>
      </c>
      <c r="E2709" s="272" t="str">
        <f>APENs_summary!K2604</f>
        <v>Condensate Tanks</v>
      </c>
      <c r="F2709" s="76">
        <f>APENs_summary!N2604</f>
        <v>0</v>
      </c>
      <c r="G2709" s="76">
        <f>APENs_summary!O2604</f>
        <v>0</v>
      </c>
      <c r="H2709" s="76">
        <f>APENs_summary!P2604</f>
        <v>0</v>
      </c>
      <c r="I2709" s="76">
        <f>APENs_summary!Q2604</f>
        <v>0</v>
      </c>
      <c r="J2709" s="76">
        <f>APENs_summary!R2604</f>
        <v>0</v>
      </c>
    </row>
    <row r="2710" spans="1:10" x14ac:dyDescent="0.2">
      <c r="A2710" s="13" t="s">
        <v>147</v>
      </c>
      <c r="B2710" s="272" t="s">
        <v>493</v>
      </c>
      <c r="C2710" s="272" t="str">
        <f>APENs_summary!C2605</f>
        <v>08045</v>
      </c>
      <c r="D2710" s="272" t="str">
        <f>APENs_summary!J2605</f>
        <v>40400311</v>
      </c>
      <c r="E2710" s="272" t="str">
        <f>APENs_summary!K2605</f>
        <v>Condensate Tanks</v>
      </c>
      <c r="F2710" s="76">
        <f>APENs_summary!N2605</f>
        <v>0</v>
      </c>
      <c r="G2710" s="76">
        <f>APENs_summary!O2605</f>
        <v>0</v>
      </c>
      <c r="H2710" s="76">
        <f>APENs_summary!P2605</f>
        <v>0</v>
      </c>
      <c r="I2710" s="76">
        <f>APENs_summary!Q2605</f>
        <v>0</v>
      </c>
      <c r="J2710" s="76">
        <f>APENs_summary!R2605</f>
        <v>0</v>
      </c>
    </row>
    <row r="2711" spans="1:10" x14ac:dyDescent="0.2">
      <c r="A2711" s="13" t="s">
        <v>147</v>
      </c>
      <c r="B2711" s="272" t="s">
        <v>493</v>
      </c>
      <c r="C2711" s="272" t="str">
        <f>APENs_summary!C2606</f>
        <v>08045</v>
      </c>
      <c r="D2711" s="272" t="str">
        <f>APENs_summary!J2606</f>
        <v>40400311</v>
      </c>
      <c r="E2711" s="272" t="str">
        <f>APENs_summary!K2606</f>
        <v>Condensate Tanks</v>
      </c>
      <c r="F2711" s="76">
        <f>APENs_summary!N2606</f>
        <v>0</v>
      </c>
      <c r="G2711" s="76">
        <f>APENs_summary!O2606</f>
        <v>37.768618625292902</v>
      </c>
      <c r="H2711" s="76">
        <f>APENs_summary!P2606</f>
        <v>0</v>
      </c>
      <c r="I2711" s="76">
        <f>APENs_summary!Q2606</f>
        <v>0</v>
      </c>
      <c r="J2711" s="76">
        <f>APENs_summary!R2606</f>
        <v>0</v>
      </c>
    </row>
    <row r="2712" spans="1:10" x14ac:dyDescent="0.2">
      <c r="A2712" s="13" t="s">
        <v>147</v>
      </c>
      <c r="B2712" s="272" t="s">
        <v>493</v>
      </c>
      <c r="C2712" s="272" t="str">
        <f>APENs_summary!C2607</f>
        <v>08045</v>
      </c>
      <c r="D2712" s="272" t="str">
        <f>APENs_summary!J2607</f>
        <v>40400311</v>
      </c>
      <c r="E2712" s="272" t="str">
        <f>APENs_summary!K2607</f>
        <v>Condensate Tanks</v>
      </c>
      <c r="F2712" s="76">
        <f>APENs_summary!N2607</f>
        <v>0</v>
      </c>
      <c r="G2712" s="76">
        <f>APENs_summary!O2607</f>
        <v>3.9803036598664159</v>
      </c>
      <c r="H2712" s="76">
        <f>APENs_summary!P2607</f>
        <v>0</v>
      </c>
      <c r="I2712" s="76">
        <f>APENs_summary!Q2607</f>
        <v>0</v>
      </c>
      <c r="J2712" s="76">
        <f>APENs_summary!R2607</f>
        <v>0</v>
      </c>
    </row>
    <row r="2713" spans="1:10" x14ac:dyDescent="0.2">
      <c r="A2713" s="13" t="s">
        <v>147</v>
      </c>
      <c r="B2713" s="272" t="s">
        <v>493</v>
      </c>
      <c r="C2713" s="272" t="str">
        <f>APENs_summary!C2608</f>
        <v>08045</v>
      </c>
      <c r="D2713" s="272" t="str">
        <f>APENs_summary!J2608</f>
        <v>40400311</v>
      </c>
      <c r="E2713" s="272" t="str">
        <f>APENs_summary!K2608</f>
        <v>Condensate Tanks</v>
      </c>
      <c r="F2713" s="76">
        <f>APENs_summary!N2608</f>
        <v>0</v>
      </c>
      <c r="G2713" s="76">
        <f>APENs_summary!O2608</f>
        <v>6.0511594953165897</v>
      </c>
      <c r="H2713" s="76">
        <f>APENs_summary!P2608</f>
        <v>0</v>
      </c>
      <c r="I2713" s="76">
        <f>APENs_summary!Q2608</f>
        <v>0</v>
      </c>
      <c r="J2713" s="76">
        <f>APENs_summary!R2608</f>
        <v>0</v>
      </c>
    </row>
    <row r="2714" spans="1:10" x14ac:dyDescent="0.2">
      <c r="A2714" s="13" t="s">
        <v>147</v>
      </c>
      <c r="B2714" s="272" t="s">
        <v>493</v>
      </c>
      <c r="C2714" s="272" t="str">
        <f>APENs_summary!C2609</f>
        <v>08045</v>
      </c>
      <c r="D2714" s="272" t="str">
        <f>APENs_summary!J2609</f>
        <v>40400311</v>
      </c>
      <c r="E2714" s="272" t="str">
        <f>APENs_summary!K2609</f>
        <v>Condensate Tanks</v>
      </c>
      <c r="F2714" s="76">
        <f>APENs_summary!N2609</f>
        <v>0</v>
      </c>
      <c r="G2714" s="76">
        <f>APENs_summary!O2609</f>
        <v>11.861632953406854</v>
      </c>
      <c r="H2714" s="76">
        <f>APENs_summary!P2609</f>
        <v>0</v>
      </c>
      <c r="I2714" s="76">
        <f>APENs_summary!Q2609</f>
        <v>0</v>
      </c>
      <c r="J2714" s="76">
        <f>APENs_summary!R2609</f>
        <v>0</v>
      </c>
    </row>
    <row r="2715" spans="1:10" x14ac:dyDescent="0.2">
      <c r="A2715" s="13" t="s">
        <v>147</v>
      </c>
      <c r="B2715" s="272" t="s">
        <v>493</v>
      </c>
      <c r="C2715" s="272" t="str">
        <f>APENs_summary!C2610</f>
        <v>08045</v>
      </c>
      <c r="D2715" s="272" t="str">
        <f>APENs_summary!J2610</f>
        <v>40400311</v>
      </c>
      <c r="E2715" s="272" t="str">
        <f>APENs_summary!K2610</f>
        <v>Condensate Tanks</v>
      </c>
      <c r="F2715" s="76">
        <f>APENs_summary!N2610</f>
        <v>0</v>
      </c>
      <c r="G2715" s="76">
        <f>APENs_summary!O2610</f>
        <v>20.798180112818468</v>
      </c>
      <c r="H2715" s="76">
        <f>APENs_summary!P2610</f>
        <v>0</v>
      </c>
      <c r="I2715" s="76">
        <f>APENs_summary!Q2610</f>
        <v>0</v>
      </c>
      <c r="J2715" s="76">
        <f>APENs_summary!R2610</f>
        <v>0</v>
      </c>
    </row>
    <row r="2716" spans="1:10" x14ac:dyDescent="0.2">
      <c r="A2716" s="13" t="s">
        <v>147</v>
      </c>
      <c r="B2716" s="272" t="s">
        <v>493</v>
      </c>
      <c r="C2716" s="272" t="str">
        <f>APENs_summary!C2611</f>
        <v>08045</v>
      </c>
      <c r="D2716" s="272" t="str">
        <f>APENs_summary!J2611</f>
        <v>40400311</v>
      </c>
      <c r="E2716" s="272" t="str">
        <f>APENs_summary!K2611</f>
        <v>Condensate Tanks</v>
      </c>
      <c r="F2716" s="76">
        <f>APENs_summary!N2611</f>
        <v>0</v>
      </c>
      <c r="G2716" s="76">
        <f>APENs_summary!O2611</f>
        <v>2.5268087093236344</v>
      </c>
      <c r="H2716" s="76">
        <f>APENs_summary!P2611</f>
        <v>0</v>
      </c>
      <c r="I2716" s="76">
        <f>APENs_summary!Q2611</f>
        <v>0</v>
      </c>
      <c r="J2716" s="76">
        <f>APENs_summary!R2611</f>
        <v>0</v>
      </c>
    </row>
    <row r="2717" spans="1:10" x14ac:dyDescent="0.2">
      <c r="A2717" s="13" t="s">
        <v>147</v>
      </c>
      <c r="B2717" s="272" t="s">
        <v>493</v>
      </c>
      <c r="C2717" s="272" t="str">
        <f>APENs_summary!C2612</f>
        <v>08045</v>
      </c>
      <c r="D2717" s="272" t="str">
        <f>APENs_summary!J2612</f>
        <v>20200254</v>
      </c>
      <c r="E2717" s="272" t="str">
        <f>APENs_summary!K2612</f>
        <v>Compressor Engines</v>
      </c>
      <c r="F2717" s="76">
        <f>APENs_summary!N2612</f>
        <v>0</v>
      </c>
      <c r="G2717" s="76">
        <f>APENs_summary!O2612</f>
        <v>0</v>
      </c>
      <c r="H2717" s="76">
        <f>APENs_summary!P2612</f>
        <v>12.2</v>
      </c>
      <c r="I2717" s="76">
        <f>APENs_summary!Q2612</f>
        <v>0</v>
      </c>
      <c r="J2717" s="76">
        <f>APENs_summary!R2612</f>
        <v>0</v>
      </c>
    </row>
    <row r="2718" spans="1:10" x14ac:dyDescent="0.2">
      <c r="A2718" s="13" t="s">
        <v>147</v>
      </c>
      <c r="B2718" s="272" t="s">
        <v>493</v>
      </c>
      <c r="C2718" s="272" t="str">
        <f>APENs_summary!C2613</f>
        <v>08045</v>
      </c>
      <c r="D2718" s="272" t="str">
        <f>APENs_summary!J2613</f>
        <v>20200254</v>
      </c>
      <c r="E2718" s="272" t="str">
        <f>APENs_summary!K2613</f>
        <v>Compressor Engines</v>
      </c>
      <c r="F2718" s="76">
        <f>APENs_summary!N2613</f>
        <v>15.3</v>
      </c>
      <c r="G2718" s="76">
        <f>APENs_summary!O2613</f>
        <v>0</v>
      </c>
      <c r="H2718" s="76">
        <f>APENs_summary!P2613</f>
        <v>0</v>
      </c>
      <c r="I2718" s="76">
        <f>APENs_summary!Q2613</f>
        <v>0</v>
      </c>
      <c r="J2718" s="76">
        <f>APENs_summary!R2613</f>
        <v>0</v>
      </c>
    </row>
    <row r="2719" spans="1:10" x14ac:dyDescent="0.2">
      <c r="A2719" s="13" t="s">
        <v>147</v>
      </c>
      <c r="B2719" s="272" t="s">
        <v>493</v>
      </c>
      <c r="C2719" s="272" t="str">
        <f>APENs_summary!C2614</f>
        <v>08045</v>
      </c>
      <c r="D2719" s="272" t="str">
        <f>APENs_summary!J2614</f>
        <v>20200254</v>
      </c>
      <c r="E2719" s="272" t="str">
        <f>APENs_summary!K2614</f>
        <v>Compressor Engines</v>
      </c>
      <c r="F2719" s="76">
        <f>APENs_summary!N2614</f>
        <v>0</v>
      </c>
      <c r="G2719" s="76">
        <f>APENs_summary!O2614</f>
        <v>0</v>
      </c>
      <c r="H2719" s="76">
        <f>APENs_summary!P2614</f>
        <v>0</v>
      </c>
      <c r="I2719" s="76">
        <f>APENs_summary!Q2614</f>
        <v>0</v>
      </c>
      <c r="J2719" s="76">
        <f>APENs_summary!R2614</f>
        <v>0.28699999999999998</v>
      </c>
    </row>
    <row r="2720" spans="1:10" x14ac:dyDescent="0.2">
      <c r="A2720" s="13" t="s">
        <v>147</v>
      </c>
      <c r="B2720" s="272" t="s">
        <v>493</v>
      </c>
      <c r="C2720" s="272" t="str">
        <f>APENs_summary!C2615</f>
        <v>08045</v>
      </c>
      <c r="D2720" s="272" t="str">
        <f>APENs_summary!J2615</f>
        <v>20200254</v>
      </c>
      <c r="E2720" s="272" t="str">
        <f>APENs_summary!K2615</f>
        <v>Compressor Engines</v>
      </c>
      <c r="F2720" s="76">
        <f>APENs_summary!N2615</f>
        <v>0</v>
      </c>
      <c r="G2720" s="76">
        <f>APENs_summary!O2615</f>
        <v>0</v>
      </c>
      <c r="H2720" s="76">
        <f>APENs_summary!P2615</f>
        <v>0</v>
      </c>
      <c r="I2720" s="76">
        <f>APENs_summary!Q2615</f>
        <v>0</v>
      </c>
      <c r="J2720" s="76">
        <f>APENs_summary!R2615</f>
        <v>0</v>
      </c>
    </row>
    <row r="2721" spans="1:10" x14ac:dyDescent="0.2">
      <c r="A2721" s="13" t="s">
        <v>147</v>
      </c>
      <c r="B2721" s="272" t="s">
        <v>493</v>
      </c>
      <c r="C2721" s="272" t="str">
        <f>APENs_summary!C2616</f>
        <v>08045</v>
      </c>
      <c r="D2721" s="272" t="str">
        <f>APENs_summary!J2616</f>
        <v>20200254</v>
      </c>
      <c r="E2721" s="272" t="str">
        <f>APENs_summary!K2616</f>
        <v>Compressor Engines</v>
      </c>
      <c r="F2721" s="76">
        <f>APENs_summary!N2616</f>
        <v>0</v>
      </c>
      <c r="G2721" s="76">
        <f>APENs_summary!O2616</f>
        <v>0</v>
      </c>
      <c r="H2721" s="76">
        <f>APENs_summary!P2616</f>
        <v>0</v>
      </c>
      <c r="I2721" s="76">
        <f>APENs_summary!Q2616</f>
        <v>1.7219999999999999E-2</v>
      </c>
      <c r="J2721" s="76">
        <f>APENs_summary!R2616</f>
        <v>0</v>
      </c>
    </row>
    <row r="2722" spans="1:10" x14ac:dyDescent="0.2">
      <c r="A2722" s="13" t="s">
        <v>147</v>
      </c>
      <c r="B2722" s="272" t="s">
        <v>493</v>
      </c>
      <c r="C2722" s="272" t="str">
        <f>APENs_summary!C2617</f>
        <v>08045</v>
      </c>
      <c r="D2722" s="272" t="str">
        <f>APENs_summary!J2617</f>
        <v>20200254</v>
      </c>
      <c r="E2722" s="272" t="str">
        <f>APENs_summary!K2617</f>
        <v>Compressor Engines</v>
      </c>
      <c r="F2722" s="76">
        <f>APENs_summary!N2617</f>
        <v>0</v>
      </c>
      <c r="G2722" s="76">
        <f>APENs_summary!O2617</f>
        <v>3.6</v>
      </c>
      <c r="H2722" s="76">
        <f>APENs_summary!P2617</f>
        <v>0</v>
      </c>
      <c r="I2722" s="76">
        <f>APENs_summary!Q2617</f>
        <v>0</v>
      </c>
      <c r="J2722" s="76">
        <f>APENs_summary!R2617</f>
        <v>0</v>
      </c>
    </row>
    <row r="2723" spans="1:10" x14ac:dyDescent="0.2">
      <c r="A2723" s="13" t="s">
        <v>147</v>
      </c>
      <c r="B2723" s="272" t="s">
        <v>493</v>
      </c>
      <c r="C2723" s="272" t="str">
        <f>APENs_summary!C2618</f>
        <v>08045</v>
      </c>
      <c r="D2723" s="272" t="str">
        <f>APENs_summary!J2618</f>
        <v>40400311</v>
      </c>
      <c r="E2723" s="272" t="str">
        <f>APENs_summary!K2618</f>
        <v>Tank Losses</v>
      </c>
      <c r="F2723" s="76">
        <f>APENs_summary!N2618</f>
        <v>0</v>
      </c>
      <c r="G2723" s="76">
        <f>APENs_summary!O2618</f>
        <v>0</v>
      </c>
      <c r="H2723" s="76">
        <f>APENs_summary!P2618</f>
        <v>0.41562900000000003</v>
      </c>
      <c r="I2723" s="76">
        <f>APENs_summary!Q2618</f>
        <v>0</v>
      </c>
      <c r="J2723" s="76">
        <f>APENs_summary!R2618</f>
        <v>0</v>
      </c>
    </row>
    <row r="2724" spans="1:10" x14ac:dyDescent="0.2">
      <c r="A2724" s="13" t="s">
        <v>147</v>
      </c>
      <c r="B2724" s="272" t="s">
        <v>493</v>
      </c>
      <c r="C2724" s="272" t="str">
        <f>APENs_summary!C2619</f>
        <v>08045</v>
      </c>
      <c r="D2724" s="272" t="str">
        <f>APENs_summary!J2619</f>
        <v>40400311</v>
      </c>
      <c r="E2724" s="272" t="str">
        <f>APENs_summary!K2619</f>
        <v>Tank Losses</v>
      </c>
      <c r="F2724" s="76">
        <f>APENs_summary!N2619</f>
        <v>0.16359899999999999</v>
      </c>
      <c r="G2724" s="76">
        <f>APENs_summary!O2619</f>
        <v>0</v>
      </c>
      <c r="H2724" s="76">
        <f>APENs_summary!P2619</f>
        <v>0</v>
      </c>
      <c r="I2724" s="76">
        <f>APENs_summary!Q2619</f>
        <v>0</v>
      </c>
      <c r="J2724" s="76">
        <f>APENs_summary!R2619</f>
        <v>0</v>
      </c>
    </row>
    <row r="2725" spans="1:10" x14ac:dyDescent="0.2">
      <c r="A2725" s="13" t="s">
        <v>147</v>
      </c>
      <c r="B2725" s="272" t="s">
        <v>493</v>
      </c>
      <c r="C2725" s="272" t="str">
        <f>APENs_summary!C2620</f>
        <v>08045</v>
      </c>
      <c r="D2725" s="272" t="str">
        <f>APENs_summary!J2620</f>
        <v>40400311</v>
      </c>
      <c r="E2725" s="272" t="str">
        <f>APENs_summary!K2620</f>
        <v>Tank Losses</v>
      </c>
      <c r="F2725" s="76">
        <f>APENs_summary!N2620</f>
        <v>0</v>
      </c>
      <c r="G2725" s="76">
        <f>APENs_summary!O2620</f>
        <v>0.22341367898529041</v>
      </c>
      <c r="H2725" s="76">
        <f>APENs_summary!P2620</f>
        <v>0</v>
      </c>
      <c r="I2725" s="76">
        <f>APENs_summary!Q2620</f>
        <v>0</v>
      </c>
      <c r="J2725" s="76">
        <f>APENs_summary!R2620</f>
        <v>0</v>
      </c>
    </row>
    <row r="2726" spans="1:10" x14ac:dyDescent="0.2">
      <c r="A2726" s="13" t="s">
        <v>147</v>
      </c>
      <c r="B2726" s="272" t="s">
        <v>493</v>
      </c>
      <c r="C2726" s="272" t="str">
        <f>APENs_summary!C2621</f>
        <v>08045</v>
      </c>
      <c r="D2726" s="272" t="str">
        <f>APENs_summary!J2621</f>
        <v>40400311</v>
      </c>
      <c r="E2726" s="272" t="str">
        <f>APENs_summary!K2621</f>
        <v>Condensate Tanks</v>
      </c>
      <c r="F2726" s="76">
        <f>APENs_summary!N2621</f>
        <v>0</v>
      </c>
      <c r="G2726" s="76">
        <f>APENs_summary!O2621</f>
        <v>49.994507721772848</v>
      </c>
      <c r="H2726" s="76">
        <f>APENs_summary!P2621</f>
        <v>0</v>
      </c>
      <c r="I2726" s="76">
        <f>APENs_summary!Q2621</f>
        <v>0</v>
      </c>
      <c r="J2726" s="76">
        <f>APENs_summary!R2621</f>
        <v>0</v>
      </c>
    </row>
    <row r="2727" spans="1:10" x14ac:dyDescent="0.2">
      <c r="A2727" s="13" t="s">
        <v>147</v>
      </c>
      <c r="B2727" s="272" t="s">
        <v>493</v>
      </c>
      <c r="C2727" s="272" t="str">
        <f>APENs_summary!C2622</f>
        <v>08045</v>
      </c>
      <c r="D2727" s="272" t="str">
        <f>APENs_summary!J2622</f>
        <v>40400311</v>
      </c>
      <c r="E2727" s="272" t="str">
        <f>APENs_summary!K2622</f>
        <v>Condensate Tanks</v>
      </c>
      <c r="F2727" s="76">
        <f>APENs_summary!N2622</f>
        <v>0</v>
      </c>
      <c r="G2727" s="76">
        <f>APENs_summary!O2622</f>
        <v>0</v>
      </c>
      <c r="H2727" s="76">
        <f>APENs_summary!P2622</f>
        <v>0</v>
      </c>
      <c r="I2727" s="76">
        <f>APENs_summary!Q2622</f>
        <v>0</v>
      </c>
      <c r="J2727" s="76">
        <f>APENs_summary!R2622</f>
        <v>0</v>
      </c>
    </row>
    <row r="2728" spans="1:10" x14ac:dyDescent="0.2">
      <c r="A2728" s="13" t="s">
        <v>147</v>
      </c>
      <c r="B2728" s="272" t="s">
        <v>493</v>
      </c>
      <c r="C2728" s="272" t="str">
        <f>APENs_summary!C2623</f>
        <v>08045</v>
      </c>
      <c r="D2728" s="272" t="str">
        <f>APENs_summary!J2623</f>
        <v>40400311</v>
      </c>
      <c r="E2728" s="272" t="str">
        <f>APENs_summary!K2623</f>
        <v>Condensate Tanks</v>
      </c>
      <c r="F2728" s="76">
        <f>APENs_summary!N2623</f>
        <v>0</v>
      </c>
      <c r="G2728" s="76">
        <f>APENs_summary!O2623</f>
        <v>0</v>
      </c>
      <c r="H2728" s="76">
        <f>APENs_summary!P2623</f>
        <v>0</v>
      </c>
      <c r="I2728" s="76">
        <f>APENs_summary!Q2623</f>
        <v>0</v>
      </c>
      <c r="J2728" s="76">
        <f>APENs_summary!R2623</f>
        <v>0</v>
      </c>
    </row>
    <row r="2729" spans="1:10" x14ac:dyDescent="0.2">
      <c r="A2729" s="13" t="s">
        <v>147</v>
      </c>
      <c r="B2729" s="272" t="s">
        <v>493</v>
      </c>
      <c r="C2729" s="272" t="str">
        <f>APENs_summary!C2624</f>
        <v>08045</v>
      </c>
      <c r="D2729" s="272" t="str">
        <f>APENs_summary!J2624</f>
        <v>40400311</v>
      </c>
      <c r="E2729" s="272" t="str">
        <f>APENs_summary!K2624</f>
        <v>Condensate Tanks</v>
      </c>
      <c r="F2729" s="76">
        <f>APENs_summary!N2624</f>
        <v>0</v>
      </c>
      <c r="G2729" s="76">
        <f>APENs_summary!O2624</f>
        <v>1.1081318477670405</v>
      </c>
      <c r="H2729" s="76">
        <f>APENs_summary!P2624</f>
        <v>0</v>
      </c>
      <c r="I2729" s="76">
        <f>APENs_summary!Q2624</f>
        <v>0</v>
      </c>
      <c r="J2729" s="76">
        <f>APENs_summary!R2624</f>
        <v>0</v>
      </c>
    </row>
    <row r="2730" spans="1:10" x14ac:dyDescent="0.2">
      <c r="A2730" s="13" t="s">
        <v>147</v>
      </c>
      <c r="B2730" s="272" t="s">
        <v>493</v>
      </c>
      <c r="C2730" s="272" t="str">
        <f>APENs_summary!C2625</f>
        <v>08045</v>
      </c>
      <c r="D2730" s="272" t="str">
        <f>APENs_summary!J2625</f>
        <v>40400311</v>
      </c>
      <c r="E2730" s="272" t="str">
        <f>APENs_summary!K2625</f>
        <v>Condensate Tanks</v>
      </c>
      <c r="F2730" s="76">
        <f>APENs_summary!N2625</f>
        <v>0</v>
      </c>
      <c r="G2730" s="76">
        <f>APENs_summary!O2625</f>
        <v>6.2000883932534556</v>
      </c>
      <c r="H2730" s="76">
        <f>APENs_summary!P2625</f>
        <v>0</v>
      </c>
      <c r="I2730" s="76">
        <f>APENs_summary!Q2625</f>
        <v>0</v>
      </c>
      <c r="J2730" s="76">
        <f>APENs_summary!R2625</f>
        <v>0</v>
      </c>
    </row>
    <row r="2731" spans="1:10" x14ac:dyDescent="0.2">
      <c r="A2731" s="13" t="s">
        <v>147</v>
      </c>
      <c r="B2731" s="272" t="s">
        <v>493</v>
      </c>
      <c r="C2731" s="272" t="str">
        <f>APENs_summary!C2626</f>
        <v>08045</v>
      </c>
      <c r="D2731" s="272" t="str">
        <f>APENs_summary!J2626</f>
        <v>40400311</v>
      </c>
      <c r="E2731" s="272" t="str">
        <f>APENs_summary!K2626</f>
        <v>Condensate Tanks</v>
      </c>
      <c r="F2731" s="76">
        <f>APENs_summary!N2626</f>
        <v>0</v>
      </c>
      <c r="G2731" s="76">
        <f>APENs_summary!O2626</f>
        <v>3.6795939053435411</v>
      </c>
      <c r="H2731" s="76">
        <f>APENs_summary!P2626</f>
        <v>0</v>
      </c>
      <c r="I2731" s="76">
        <f>APENs_summary!Q2626</f>
        <v>0</v>
      </c>
      <c r="J2731" s="76">
        <f>APENs_summary!R2626</f>
        <v>0</v>
      </c>
    </row>
    <row r="2732" spans="1:10" x14ac:dyDescent="0.2">
      <c r="A2732" s="13" t="s">
        <v>147</v>
      </c>
      <c r="B2732" s="272" t="s">
        <v>493</v>
      </c>
      <c r="C2732" s="272" t="str">
        <f>APENs_summary!C2627</f>
        <v>08045</v>
      </c>
      <c r="D2732" s="272" t="str">
        <f>APENs_summary!J2627</f>
        <v>40400311</v>
      </c>
      <c r="E2732" s="272" t="str">
        <f>APENs_summary!K2627</f>
        <v>Condensate Tanks</v>
      </c>
      <c r="F2732" s="76">
        <f>APENs_summary!N2627</f>
        <v>0</v>
      </c>
      <c r="G2732" s="76">
        <f>APENs_summary!O2627</f>
        <v>10.749006861672216</v>
      </c>
      <c r="H2732" s="76">
        <f>APENs_summary!P2627</f>
        <v>0</v>
      </c>
      <c r="I2732" s="76">
        <f>APENs_summary!Q2627</f>
        <v>0</v>
      </c>
      <c r="J2732" s="76">
        <f>APENs_summary!R2627</f>
        <v>0</v>
      </c>
    </row>
    <row r="2733" spans="1:10" x14ac:dyDescent="0.2">
      <c r="A2733" s="13" t="s">
        <v>147</v>
      </c>
      <c r="B2733" s="272" t="s">
        <v>493</v>
      </c>
      <c r="C2733" s="272" t="str">
        <f>APENs_summary!C2628</f>
        <v>08045</v>
      </c>
      <c r="D2733" s="272" t="str">
        <f>APENs_summary!J2628</f>
        <v>40400311</v>
      </c>
      <c r="E2733" s="272" t="str">
        <f>APENs_summary!K2628</f>
        <v>Condensate Tanks</v>
      </c>
      <c r="F2733" s="76">
        <f>APENs_summary!N2628</f>
        <v>0</v>
      </c>
      <c r="G2733" s="76">
        <f>APENs_summary!O2628</f>
        <v>6.2684315192813811</v>
      </c>
      <c r="H2733" s="76">
        <f>APENs_summary!P2628</f>
        <v>0</v>
      </c>
      <c r="I2733" s="76">
        <f>APENs_summary!Q2628</f>
        <v>0</v>
      </c>
      <c r="J2733" s="76">
        <f>APENs_summary!R2628</f>
        <v>0</v>
      </c>
    </row>
    <row r="2734" spans="1:10" x14ac:dyDescent="0.2">
      <c r="A2734" s="13" t="s">
        <v>147</v>
      </c>
      <c r="B2734" s="272" t="s">
        <v>493</v>
      </c>
      <c r="C2734" s="272" t="str">
        <f>APENs_summary!C2629</f>
        <v>08045</v>
      </c>
      <c r="D2734" s="272" t="str">
        <f>APENs_summary!J2629</f>
        <v>40400311</v>
      </c>
      <c r="E2734" s="272" t="str">
        <f>APENs_summary!K2629</f>
        <v>Condensate Tanks</v>
      </c>
      <c r="F2734" s="76">
        <f>APENs_summary!N2629</f>
        <v>0</v>
      </c>
      <c r="G2734" s="76">
        <f>APENs_summary!O2629</f>
        <v>10.891160563810304</v>
      </c>
      <c r="H2734" s="76">
        <f>APENs_summary!P2629</f>
        <v>0</v>
      </c>
      <c r="I2734" s="76">
        <f>APENs_summary!Q2629</f>
        <v>0</v>
      </c>
      <c r="J2734" s="76">
        <f>APENs_summary!R2629</f>
        <v>0</v>
      </c>
    </row>
    <row r="2735" spans="1:10" x14ac:dyDescent="0.2">
      <c r="A2735" s="13" t="s">
        <v>147</v>
      </c>
      <c r="B2735" s="272" t="s">
        <v>493</v>
      </c>
      <c r="C2735" s="272" t="str">
        <f>APENs_summary!C2630</f>
        <v>08045</v>
      </c>
      <c r="D2735" s="272" t="str">
        <f>APENs_summary!J2630</f>
        <v>40400311</v>
      </c>
      <c r="E2735" s="272" t="str">
        <f>APENs_summary!K2630</f>
        <v>Condensate Tanks</v>
      </c>
      <c r="F2735" s="76">
        <f>APENs_summary!N2630</f>
        <v>0</v>
      </c>
      <c r="G2735" s="76">
        <f>APENs_summary!O2630</f>
        <v>3.0645057710922066</v>
      </c>
      <c r="H2735" s="76">
        <f>APENs_summary!P2630</f>
        <v>0</v>
      </c>
      <c r="I2735" s="76">
        <f>APENs_summary!Q2630</f>
        <v>0</v>
      </c>
      <c r="J2735" s="76">
        <f>APENs_summary!R2630</f>
        <v>0</v>
      </c>
    </row>
    <row r="2736" spans="1:10" x14ac:dyDescent="0.2">
      <c r="A2736" s="13" t="s">
        <v>147</v>
      </c>
      <c r="B2736" s="272" t="s">
        <v>493</v>
      </c>
      <c r="C2736" s="272" t="str">
        <f>APENs_summary!C2631</f>
        <v>08045</v>
      </c>
      <c r="D2736" s="272" t="str">
        <f>APENs_summary!J2631</f>
        <v>40400311</v>
      </c>
      <c r="E2736" s="272" t="str">
        <f>APENs_summary!K2631</f>
        <v>Condensate Tanks</v>
      </c>
      <c r="F2736" s="76">
        <f>APENs_summary!N2631</f>
        <v>0</v>
      </c>
      <c r="G2736" s="76">
        <f>APENs_summary!O2631</f>
        <v>7.2389039088779326</v>
      </c>
      <c r="H2736" s="76">
        <f>APENs_summary!P2631</f>
        <v>0</v>
      </c>
      <c r="I2736" s="76">
        <f>APENs_summary!Q2631</f>
        <v>0</v>
      </c>
      <c r="J2736" s="76">
        <f>APENs_summary!R2631</f>
        <v>0</v>
      </c>
    </row>
    <row r="2737" spans="1:10" x14ac:dyDescent="0.2">
      <c r="A2737" s="13" t="s">
        <v>147</v>
      </c>
      <c r="B2737" s="272" t="s">
        <v>493</v>
      </c>
      <c r="C2737" s="272" t="str">
        <f>APENs_summary!C2632</f>
        <v>08045</v>
      </c>
      <c r="D2737" s="272" t="str">
        <f>APENs_summary!J2632</f>
        <v>40400311</v>
      </c>
      <c r="E2737" s="272" t="str">
        <f>APENs_summary!K2632</f>
        <v>Condensate Tanks</v>
      </c>
      <c r="F2737" s="76">
        <f>APENs_summary!N2632</f>
        <v>0</v>
      </c>
      <c r="G2737" s="76">
        <f>APENs_summary!O2632</f>
        <v>4.9125038988873273</v>
      </c>
      <c r="H2737" s="76">
        <f>APENs_summary!P2632</f>
        <v>0</v>
      </c>
      <c r="I2737" s="76">
        <f>APENs_summary!Q2632</f>
        <v>0</v>
      </c>
      <c r="J2737" s="76">
        <f>APENs_summary!R2632</f>
        <v>0</v>
      </c>
    </row>
    <row r="2738" spans="1:10" x14ac:dyDescent="0.2">
      <c r="A2738" s="13" t="s">
        <v>147</v>
      </c>
      <c r="B2738" s="272" t="s">
        <v>493</v>
      </c>
      <c r="C2738" s="272" t="str">
        <f>APENs_summary!C2633</f>
        <v>08045</v>
      </c>
      <c r="D2738" s="272" t="str">
        <f>APENs_summary!J2633</f>
        <v>40400311</v>
      </c>
      <c r="E2738" s="272" t="str">
        <f>APENs_summary!K2633</f>
        <v>Condensate Tanks</v>
      </c>
      <c r="F2738" s="76">
        <f>APENs_summary!N2633</f>
        <v>0</v>
      </c>
      <c r="G2738" s="76">
        <f>APENs_summary!O2633</f>
        <v>2.2853941343738486</v>
      </c>
      <c r="H2738" s="76">
        <f>APENs_summary!P2633</f>
        <v>0</v>
      </c>
      <c r="I2738" s="76">
        <f>APENs_summary!Q2633</f>
        <v>0</v>
      </c>
      <c r="J2738" s="76">
        <f>APENs_summary!R2633</f>
        <v>0</v>
      </c>
    </row>
    <row r="2739" spans="1:10" x14ac:dyDescent="0.2">
      <c r="A2739" s="13" t="s">
        <v>147</v>
      </c>
      <c r="B2739" s="272" t="s">
        <v>493</v>
      </c>
      <c r="C2739" s="272" t="str">
        <f>APENs_summary!C2634</f>
        <v>08045</v>
      </c>
      <c r="D2739" s="272" t="str">
        <f>APENs_summary!J2634</f>
        <v>40400311</v>
      </c>
      <c r="E2739" s="272" t="str">
        <f>APENs_summary!K2634</f>
        <v>Condensate Tanks</v>
      </c>
      <c r="F2739" s="76">
        <f>APENs_summary!N2634</f>
        <v>0</v>
      </c>
      <c r="G2739" s="76">
        <f>APENs_summary!O2634</f>
        <v>2.6571807399657668</v>
      </c>
      <c r="H2739" s="76">
        <f>APENs_summary!P2634</f>
        <v>0</v>
      </c>
      <c r="I2739" s="76">
        <f>APENs_summary!Q2634</f>
        <v>0</v>
      </c>
      <c r="J2739" s="76">
        <f>APENs_summary!R2634</f>
        <v>0</v>
      </c>
    </row>
    <row r="2740" spans="1:10" x14ac:dyDescent="0.2">
      <c r="A2740" s="13" t="s">
        <v>147</v>
      </c>
      <c r="B2740" s="272" t="s">
        <v>493</v>
      </c>
      <c r="C2740" s="272" t="str">
        <f>APENs_summary!C2635</f>
        <v>08045</v>
      </c>
      <c r="D2740" s="272" t="str">
        <f>APENs_summary!J2635</f>
        <v>40400311</v>
      </c>
      <c r="E2740" s="272" t="str">
        <f>APENs_summary!K2635</f>
        <v>Condensate Tanks</v>
      </c>
      <c r="F2740" s="76">
        <f>APENs_summary!N2635</f>
        <v>0</v>
      </c>
      <c r="G2740" s="76">
        <f>APENs_summary!O2635</f>
        <v>3.9557001344963627</v>
      </c>
      <c r="H2740" s="76">
        <f>APENs_summary!P2635</f>
        <v>0</v>
      </c>
      <c r="I2740" s="76">
        <f>APENs_summary!Q2635</f>
        <v>0</v>
      </c>
      <c r="J2740" s="76">
        <f>APENs_summary!R2635</f>
        <v>0</v>
      </c>
    </row>
    <row r="2741" spans="1:10" x14ac:dyDescent="0.2">
      <c r="A2741" s="13" t="s">
        <v>147</v>
      </c>
      <c r="B2741" s="272" t="s">
        <v>493</v>
      </c>
      <c r="C2741" s="272" t="str">
        <f>APENs_summary!C2636</f>
        <v>08045</v>
      </c>
      <c r="D2741" s="272" t="str">
        <f>APENs_summary!J2636</f>
        <v>40400311</v>
      </c>
      <c r="E2741" s="272" t="str">
        <f>APENs_summary!K2636</f>
        <v>Condensate Tanks</v>
      </c>
      <c r="F2741" s="76">
        <f>APENs_summary!N2636</f>
        <v>0</v>
      </c>
      <c r="G2741" s="76">
        <f>APENs_summary!O2636</f>
        <v>8.0819898372928805</v>
      </c>
      <c r="H2741" s="76">
        <f>APENs_summary!P2636</f>
        <v>0</v>
      </c>
      <c r="I2741" s="76">
        <f>APENs_summary!Q2636</f>
        <v>0</v>
      </c>
      <c r="J2741" s="76">
        <f>APENs_summary!R2636</f>
        <v>0</v>
      </c>
    </row>
    <row r="2742" spans="1:10" x14ac:dyDescent="0.2">
      <c r="A2742" s="13" t="s">
        <v>147</v>
      </c>
      <c r="B2742" s="272" t="s">
        <v>493</v>
      </c>
      <c r="C2742" s="272" t="str">
        <f>APENs_summary!C2637</f>
        <v>08045</v>
      </c>
      <c r="D2742" s="272" t="str">
        <f>APENs_summary!J2637</f>
        <v>40400311</v>
      </c>
      <c r="E2742" s="272" t="str">
        <f>APENs_summary!K2637</f>
        <v>Condensate Tanks</v>
      </c>
      <c r="F2742" s="76">
        <f>APENs_summary!N2637</f>
        <v>0</v>
      </c>
      <c r="G2742" s="76">
        <f>APENs_summary!O2637</f>
        <v>3.2832037743815694</v>
      </c>
      <c r="H2742" s="76">
        <f>APENs_summary!P2637</f>
        <v>0</v>
      </c>
      <c r="I2742" s="76">
        <f>APENs_summary!Q2637</f>
        <v>0</v>
      </c>
      <c r="J2742" s="76">
        <f>APENs_summary!R2637</f>
        <v>0</v>
      </c>
    </row>
    <row r="2743" spans="1:10" x14ac:dyDescent="0.2">
      <c r="A2743" s="13" t="s">
        <v>147</v>
      </c>
      <c r="B2743" s="272" t="s">
        <v>493</v>
      </c>
      <c r="C2743" s="272" t="str">
        <f>APENs_summary!C2638</f>
        <v>08045</v>
      </c>
      <c r="D2743" s="272" t="str">
        <f>APENs_summary!J2638</f>
        <v>40400311</v>
      </c>
      <c r="E2743" s="272" t="str">
        <f>APENs_summary!K2638</f>
        <v>Condensate Tanks</v>
      </c>
      <c r="F2743" s="76">
        <f>APENs_summary!N2638</f>
        <v>0</v>
      </c>
      <c r="G2743" s="76">
        <f>APENs_summary!O2638</f>
        <v>3.8217476074816275</v>
      </c>
      <c r="H2743" s="76">
        <f>APENs_summary!P2638</f>
        <v>0</v>
      </c>
      <c r="I2743" s="76">
        <f>APENs_summary!Q2638</f>
        <v>0</v>
      </c>
      <c r="J2743" s="76">
        <f>APENs_summary!R2638</f>
        <v>0</v>
      </c>
    </row>
    <row r="2744" spans="1:10" x14ac:dyDescent="0.2">
      <c r="A2744" s="13" t="s">
        <v>147</v>
      </c>
      <c r="B2744" s="272" t="s">
        <v>493</v>
      </c>
      <c r="C2744" s="272" t="str">
        <f>APENs_summary!C2639</f>
        <v>08045</v>
      </c>
      <c r="D2744" s="272" t="str">
        <f>APENs_summary!J2639</f>
        <v>40400311</v>
      </c>
      <c r="E2744" s="272" t="str">
        <f>APENs_summary!K2639</f>
        <v>Condensate Tanks</v>
      </c>
      <c r="F2744" s="76">
        <f>APENs_summary!N2639</f>
        <v>0</v>
      </c>
      <c r="G2744" s="76">
        <f>APENs_summary!O2639</f>
        <v>2.1569090574413474</v>
      </c>
      <c r="H2744" s="76">
        <f>APENs_summary!P2639</f>
        <v>0</v>
      </c>
      <c r="I2744" s="76">
        <f>APENs_summary!Q2639</f>
        <v>0</v>
      </c>
      <c r="J2744" s="76">
        <f>APENs_summary!R2639</f>
        <v>0</v>
      </c>
    </row>
    <row r="2745" spans="1:10" x14ac:dyDescent="0.2">
      <c r="A2745" s="13" t="s">
        <v>147</v>
      </c>
      <c r="B2745" s="272" t="s">
        <v>493</v>
      </c>
      <c r="C2745" s="272" t="str">
        <f>APENs_summary!C2640</f>
        <v>08045</v>
      </c>
      <c r="D2745" s="272" t="str">
        <f>APENs_summary!J2640</f>
        <v>40400311</v>
      </c>
      <c r="E2745" s="272" t="str">
        <f>APENs_summary!K2640</f>
        <v>Condensate Tanks</v>
      </c>
      <c r="F2745" s="76">
        <f>APENs_summary!N2640</f>
        <v>0</v>
      </c>
      <c r="G2745" s="76">
        <f>APENs_summary!O2640</f>
        <v>6.3094373948981364</v>
      </c>
      <c r="H2745" s="76">
        <f>APENs_summary!P2640</f>
        <v>0</v>
      </c>
      <c r="I2745" s="76">
        <f>APENs_summary!Q2640</f>
        <v>0</v>
      </c>
      <c r="J2745" s="76">
        <f>APENs_summary!R2640</f>
        <v>0</v>
      </c>
    </row>
    <row r="2746" spans="1:10" x14ac:dyDescent="0.2">
      <c r="A2746" s="13" t="s">
        <v>147</v>
      </c>
      <c r="B2746" s="272" t="s">
        <v>493</v>
      </c>
      <c r="C2746" s="272" t="str">
        <f>APENs_summary!C2641</f>
        <v>08045</v>
      </c>
      <c r="D2746" s="272" t="str">
        <f>APENs_summary!J2641</f>
        <v>40400311</v>
      </c>
      <c r="E2746" s="272" t="str">
        <f>APENs_summary!K2641</f>
        <v>Condensate Tanks</v>
      </c>
      <c r="F2746" s="76">
        <f>APENs_summary!N2641</f>
        <v>0</v>
      </c>
      <c r="G2746" s="76">
        <f>APENs_summary!O2641</f>
        <v>2.0885659314134215</v>
      </c>
      <c r="H2746" s="76">
        <f>APENs_summary!P2641</f>
        <v>0</v>
      </c>
      <c r="I2746" s="76">
        <f>APENs_summary!Q2641</f>
        <v>0</v>
      </c>
      <c r="J2746" s="76">
        <f>APENs_summary!R2641</f>
        <v>0</v>
      </c>
    </row>
    <row r="2747" spans="1:10" x14ac:dyDescent="0.2">
      <c r="A2747" s="13" t="s">
        <v>147</v>
      </c>
      <c r="B2747" s="272" t="s">
        <v>493</v>
      </c>
      <c r="C2747" s="272" t="str">
        <f>APENs_summary!C2642</f>
        <v>08045</v>
      </c>
      <c r="D2747" s="272" t="str">
        <f>APENs_summary!J2642</f>
        <v>40400311</v>
      </c>
      <c r="E2747" s="272" t="str">
        <f>APENs_summary!K2642</f>
        <v>Condensate Tanks</v>
      </c>
      <c r="F2747" s="76">
        <f>APENs_summary!N2642</f>
        <v>0</v>
      </c>
      <c r="G2747" s="76">
        <f>APENs_summary!O2642</f>
        <v>2.3701396106484771</v>
      </c>
      <c r="H2747" s="76">
        <f>APENs_summary!P2642</f>
        <v>0</v>
      </c>
      <c r="I2747" s="76">
        <f>APENs_summary!Q2642</f>
        <v>0</v>
      </c>
      <c r="J2747" s="76">
        <f>APENs_summary!R2642</f>
        <v>0</v>
      </c>
    </row>
    <row r="2748" spans="1:10" x14ac:dyDescent="0.2">
      <c r="A2748" s="13" t="s">
        <v>147</v>
      </c>
      <c r="B2748" s="272" t="s">
        <v>493</v>
      </c>
      <c r="C2748" s="272" t="str">
        <f>APENs_summary!C2643</f>
        <v>08045</v>
      </c>
      <c r="D2748" s="272" t="str">
        <f>APENs_summary!J2643</f>
        <v>40400311</v>
      </c>
      <c r="E2748" s="272" t="str">
        <f>APENs_summary!K2643</f>
        <v>Condensate Tanks</v>
      </c>
      <c r="F2748" s="76">
        <f>APENs_summary!N2643</f>
        <v>0</v>
      </c>
      <c r="G2748" s="76">
        <f>APENs_summary!O2643</f>
        <v>5.3581010805894067</v>
      </c>
      <c r="H2748" s="76">
        <f>APENs_summary!P2643</f>
        <v>0</v>
      </c>
      <c r="I2748" s="76">
        <f>APENs_summary!Q2643</f>
        <v>0</v>
      </c>
      <c r="J2748" s="76">
        <f>APENs_summary!R2643</f>
        <v>0</v>
      </c>
    </row>
    <row r="2749" spans="1:10" x14ac:dyDescent="0.2">
      <c r="A2749" s="13" t="s">
        <v>147</v>
      </c>
      <c r="B2749" s="272" t="s">
        <v>493</v>
      </c>
      <c r="C2749" s="272" t="str">
        <f>APENs_summary!C2644</f>
        <v>08045</v>
      </c>
      <c r="D2749" s="272" t="str">
        <f>APENs_summary!J2644</f>
        <v>40400311</v>
      </c>
      <c r="E2749" s="272" t="str">
        <f>APENs_summary!K2644</f>
        <v>Condensate Tanks</v>
      </c>
      <c r="F2749" s="76">
        <f>APENs_summary!N2644</f>
        <v>0</v>
      </c>
      <c r="G2749" s="76">
        <f>APENs_summary!O2644</f>
        <v>2.430281561553052</v>
      </c>
      <c r="H2749" s="76">
        <f>APENs_summary!P2644</f>
        <v>0</v>
      </c>
      <c r="I2749" s="76">
        <f>APENs_summary!Q2644</f>
        <v>0</v>
      </c>
      <c r="J2749" s="76">
        <f>APENs_summary!R2644</f>
        <v>0</v>
      </c>
    </row>
    <row r="2750" spans="1:10" x14ac:dyDescent="0.2">
      <c r="A2750" s="13" t="s">
        <v>147</v>
      </c>
      <c r="B2750" s="272" t="s">
        <v>493</v>
      </c>
      <c r="C2750" s="272" t="str">
        <f>APENs_summary!C2645</f>
        <v>08045</v>
      </c>
      <c r="D2750" s="272" t="str">
        <f>APENs_summary!J2645</f>
        <v>40400311</v>
      </c>
      <c r="E2750" s="272" t="str">
        <f>APENs_summary!K2645</f>
        <v>Condensate Tanks</v>
      </c>
      <c r="F2750" s="76">
        <f>APENs_summary!N2645</f>
        <v>0</v>
      </c>
      <c r="G2750" s="76">
        <f>APENs_summary!O2645</f>
        <v>2.0584949559611343</v>
      </c>
      <c r="H2750" s="76">
        <f>APENs_summary!P2645</f>
        <v>0</v>
      </c>
      <c r="I2750" s="76">
        <f>APENs_summary!Q2645</f>
        <v>0</v>
      </c>
      <c r="J2750" s="76">
        <f>APENs_summary!R2645</f>
        <v>0</v>
      </c>
    </row>
    <row r="2751" spans="1:10" x14ac:dyDescent="0.2">
      <c r="A2751" s="13" t="s">
        <v>147</v>
      </c>
      <c r="B2751" s="272" t="s">
        <v>493</v>
      </c>
      <c r="C2751" s="272" t="str">
        <f>APENs_summary!C2646</f>
        <v>08045</v>
      </c>
      <c r="D2751" s="272" t="str">
        <f>APENs_summary!J2646</f>
        <v>40400311</v>
      </c>
      <c r="E2751" s="272" t="str">
        <f>APENs_summary!K2646</f>
        <v>Condensate Tanks</v>
      </c>
      <c r="F2751" s="76">
        <f>APENs_summary!N2646</f>
        <v>0</v>
      </c>
      <c r="G2751" s="76">
        <f>APENs_summary!O2646</f>
        <v>2.4084117612241158</v>
      </c>
      <c r="H2751" s="76">
        <f>APENs_summary!P2646</f>
        <v>0</v>
      </c>
      <c r="I2751" s="76">
        <f>APENs_summary!Q2646</f>
        <v>0</v>
      </c>
      <c r="J2751" s="76">
        <f>APENs_summary!R2646</f>
        <v>0</v>
      </c>
    </row>
    <row r="2752" spans="1:10" x14ac:dyDescent="0.2">
      <c r="A2752" s="13" t="s">
        <v>147</v>
      </c>
      <c r="B2752" s="272" t="s">
        <v>493</v>
      </c>
      <c r="C2752" s="272" t="str">
        <f>APENs_summary!C2647</f>
        <v>08045</v>
      </c>
      <c r="D2752" s="272" t="str">
        <f>APENs_summary!J2647</f>
        <v>40400311</v>
      </c>
      <c r="E2752" s="272" t="str">
        <f>APENs_summary!K2647</f>
        <v>Condensate Tanks</v>
      </c>
      <c r="F2752" s="76">
        <f>APENs_summary!N2647</f>
        <v>0</v>
      </c>
      <c r="G2752" s="76">
        <f>APENs_summary!O2647</f>
        <v>3.0945767465444938</v>
      </c>
      <c r="H2752" s="76">
        <f>APENs_summary!P2647</f>
        <v>0</v>
      </c>
      <c r="I2752" s="76">
        <f>APENs_summary!Q2647</f>
        <v>0</v>
      </c>
      <c r="J2752" s="76">
        <f>APENs_summary!R2647</f>
        <v>0</v>
      </c>
    </row>
    <row r="2753" spans="1:10" x14ac:dyDescent="0.2">
      <c r="A2753" s="13" t="s">
        <v>147</v>
      </c>
      <c r="B2753" s="272" t="s">
        <v>493</v>
      </c>
      <c r="C2753" s="272" t="str">
        <f>APENs_summary!C2648</f>
        <v>08045</v>
      </c>
      <c r="D2753" s="272" t="str">
        <f>APENs_summary!J2648</f>
        <v>40400311</v>
      </c>
      <c r="E2753" s="272" t="str">
        <f>APENs_summary!K2648</f>
        <v>Condensate Tanks</v>
      </c>
      <c r="F2753" s="76">
        <f>APENs_summary!N2648</f>
        <v>0</v>
      </c>
      <c r="G2753" s="76">
        <f>APENs_summary!O2648</f>
        <v>3.2886712244638034</v>
      </c>
      <c r="H2753" s="76">
        <f>APENs_summary!P2648</f>
        <v>0</v>
      </c>
      <c r="I2753" s="76">
        <f>APENs_summary!Q2648</f>
        <v>0</v>
      </c>
      <c r="J2753" s="76">
        <f>APENs_summary!R2648</f>
        <v>0</v>
      </c>
    </row>
    <row r="2754" spans="1:10" x14ac:dyDescent="0.2">
      <c r="A2754" s="13" t="s">
        <v>147</v>
      </c>
      <c r="B2754" s="272" t="s">
        <v>493</v>
      </c>
      <c r="C2754" s="272" t="str">
        <f>APENs_summary!C2649</f>
        <v>08045</v>
      </c>
      <c r="D2754" s="272" t="str">
        <f>APENs_summary!J2649</f>
        <v>40400311</v>
      </c>
      <c r="E2754" s="272" t="str">
        <f>APENs_summary!K2649</f>
        <v>Condensate Tanks</v>
      </c>
      <c r="F2754" s="76">
        <f>APENs_summary!N2649</f>
        <v>0</v>
      </c>
      <c r="G2754" s="76">
        <f>APENs_summary!O2649</f>
        <v>3.050837145886621</v>
      </c>
      <c r="H2754" s="76">
        <f>APENs_summary!P2649</f>
        <v>0</v>
      </c>
      <c r="I2754" s="76">
        <f>APENs_summary!Q2649</f>
        <v>0</v>
      </c>
      <c r="J2754" s="76">
        <f>APENs_summary!R2649</f>
        <v>0</v>
      </c>
    </row>
    <row r="2755" spans="1:10" x14ac:dyDescent="0.2">
      <c r="A2755" s="13" t="s">
        <v>147</v>
      </c>
      <c r="B2755" s="272" t="s">
        <v>493</v>
      </c>
      <c r="C2755" s="272" t="str">
        <f>APENs_summary!C2650</f>
        <v>08045</v>
      </c>
      <c r="D2755" s="272" t="str">
        <f>APENs_summary!J2650</f>
        <v>40400311</v>
      </c>
      <c r="E2755" s="272" t="str">
        <f>APENs_summary!K2650</f>
        <v>Condensate Tanks</v>
      </c>
      <c r="F2755" s="76">
        <f>APENs_summary!N2650</f>
        <v>0</v>
      </c>
      <c r="G2755" s="76">
        <f>APENs_summary!O2650</f>
        <v>5.2815567794381284</v>
      </c>
      <c r="H2755" s="76">
        <f>APENs_summary!P2650</f>
        <v>0</v>
      </c>
      <c r="I2755" s="76">
        <f>APENs_summary!Q2650</f>
        <v>0</v>
      </c>
      <c r="J2755" s="76">
        <f>APENs_summary!R2650</f>
        <v>0</v>
      </c>
    </row>
    <row r="2756" spans="1:10" x14ac:dyDescent="0.2">
      <c r="A2756" s="13" t="s">
        <v>147</v>
      </c>
      <c r="B2756" s="272" t="s">
        <v>493</v>
      </c>
      <c r="C2756" s="272" t="str">
        <f>APENs_summary!C2651</f>
        <v>08045</v>
      </c>
      <c r="D2756" s="272" t="str">
        <f>APENs_summary!J2651</f>
        <v>40400311</v>
      </c>
      <c r="E2756" s="272" t="str">
        <f>APENs_summary!K2651</f>
        <v>Condensate Tanks</v>
      </c>
      <c r="F2756" s="76">
        <f>APENs_summary!N2651</f>
        <v>0</v>
      </c>
      <c r="G2756" s="76">
        <f>APENs_summary!O2651</f>
        <v>4.0349781606887563</v>
      </c>
      <c r="H2756" s="76">
        <f>APENs_summary!P2651</f>
        <v>0</v>
      </c>
      <c r="I2756" s="76">
        <f>APENs_summary!Q2651</f>
        <v>0</v>
      </c>
      <c r="J2756" s="76">
        <f>APENs_summary!R2651</f>
        <v>0</v>
      </c>
    </row>
    <row r="2757" spans="1:10" x14ac:dyDescent="0.2">
      <c r="A2757" s="13" t="s">
        <v>147</v>
      </c>
      <c r="B2757" s="272" t="s">
        <v>493</v>
      </c>
      <c r="C2757" s="272" t="str">
        <f>APENs_summary!C2652</f>
        <v>08045</v>
      </c>
      <c r="D2757" s="272" t="str">
        <f>APENs_summary!J2652</f>
        <v>40400311</v>
      </c>
      <c r="E2757" s="272" t="str">
        <f>APENs_summary!K2652</f>
        <v>Condensate Tanks</v>
      </c>
      <c r="F2757" s="76">
        <f>APENs_summary!N2652</f>
        <v>0</v>
      </c>
      <c r="G2757" s="76">
        <f>APENs_summary!O2652</f>
        <v>2.3428023602373065</v>
      </c>
      <c r="H2757" s="76">
        <f>APENs_summary!P2652</f>
        <v>0</v>
      </c>
      <c r="I2757" s="76">
        <f>APENs_summary!Q2652</f>
        <v>0</v>
      </c>
      <c r="J2757" s="76">
        <f>APENs_summary!R2652</f>
        <v>0</v>
      </c>
    </row>
    <row r="2758" spans="1:10" x14ac:dyDescent="0.2">
      <c r="A2758" s="13" t="s">
        <v>147</v>
      </c>
      <c r="B2758" s="272" t="s">
        <v>493</v>
      </c>
      <c r="C2758" s="272" t="str">
        <f>APENs_summary!C2653</f>
        <v>08045</v>
      </c>
      <c r="D2758" s="272" t="str">
        <f>APENs_summary!J2653</f>
        <v>40400311</v>
      </c>
      <c r="E2758" s="272" t="str">
        <f>APENs_summary!K2653</f>
        <v>Condensate Tanks</v>
      </c>
      <c r="F2758" s="76">
        <f>APENs_summary!N2653</f>
        <v>0</v>
      </c>
      <c r="G2758" s="76">
        <f>APENs_summary!O2653</f>
        <v>2.692719165500288</v>
      </c>
      <c r="H2758" s="76">
        <f>APENs_summary!P2653</f>
        <v>0</v>
      </c>
      <c r="I2758" s="76">
        <f>APENs_summary!Q2653</f>
        <v>0</v>
      </c>
      <c r="J2758" s="76">
        <f>APENs_summary!R2653</f>
        <v>0</v>
      </c>
    </row>
    <row r="2759" spans="1:10" x14ac:dyDescent="0.2">
      <c r="A2759" s="13" t="s">
        <v>147</v>
      </c>
      <c r="B2759" s="272" t="s">
        <v>493</v>
      </c>
      <c r="C2759" s="272" t="str">
        <f>APENs_summary!C2654</f>
        <v>08045</v>
      </c>
      <c r="D2759" s="272" t="str">
        <f>APENs_summary!J2654</f>
        <v>40400311</v>
      </c>
      <c r="E2759" s="272" t="str">
        <f>APENs_summary!K2654</f>
        <v>Condensate Tanks</v>
      </c>
      <c r="F2759" s="76">
        <f>APENs_summary!N2654</f>
        <v>0</v>
      </c>
      <c r="G2759" s="76">
        <f>APENs_summary!O2654</f>
        <v>2.4193466613885839</v>
      </c>
      <c r="H2759" s="76">
        <f>APENs_summary!P2654</f>
        <v>0</v>
      </c>
      <c r="I2759" s="76">
        <f>APENs_summary!Q2654</f>
        <v>0</v>
      </c>
      <c r="J2759" s="76">
        <f>APENs_summary!R2654</f>
        <v>0</v>
      </c>
    </row>
    <row r="2760" spans="1:10" x14ac:dyDescent="0.2">
      <c r="A2760" s="13" t="s">
        <v>147</v>
      </c>
      <c r="B2760" s="272" t="s">
        <v>493</v>
      </c>
      <c r="C2760" s="272" t="str">
        <f>APENs_summary!C2655</f>
        <v>08045</v>
      </c>
      <c r="D2760" s="272" t="str">
        <f>APENs_summary!J2655</f>
        <v>40400311</v>
      </c>
      <c r="E2760" s="272" t="str">
        <f>APENs_summary!K2655</f>
        <v>Condensate Tanks</v>
      </c>
      <c r="F2760" s="76">
        <f>APENs_summary!N2655</f>
        <v>0</v>
      </c>
      <c r="G2760" s="76">
        <f>APENs_summary!O2655</f>
        <v>3.3624818005739643</v>
      </c>
      <c r="H2760" s="76">
        <f>APENs_summary!P2655</f>
        <v>0</v>
      </c>
      <c r="I2760" s="76">
        <f>APENs_summary!Q2655</f>
        <v>0</v>
      </c>
      <c r="J2760" s="76">
        <f>APENs_summary!R2655</f>
        <v>0</v>
      </c>
    </row>
    <row r="2761" spans="1:10" x14ac:dyDescent="0.2">
      <c r="A2761" s="13" t="s">
        <v>147</v>
      </c>
      <c r="B2761" s="272" t="s">
        <v>493</v>
      </c>
      <c r="C2761" s="272" t="str">
        <f>APENs_summary!C2656</f>
        <v>08045</v>
      </c>
      <c r="D2761" s="272" t="str">
        <f>APENs_summary!J2656</f>
        <v>40400311</v>
      </c>
      <c r="E2761" s="272" t="str">
        <f>APENs_summary!K2656</f>
        <v>Condensate Tanks</v>
      </c>
      <c r="F2761" s="76">
        <f>APENs_summary!N2656</f>
        <v>0</v>
      </c>
      <c r="G2761" s="76">
        <f>APENs_summary!O2656</f>
        <v>2.9387544192008219</v>
      </c>
      <c r="H2761" s="76">
        <f>APENs_summary!P2656</f>
        <v>0</v>
      </c>
      <c r="I2761" s="76">
        <f>APENs_summary!Q2656</f>
        <v>0</v>
      </c>
      <c r="J2761" s="76">
        <f>APENs_summary!R2656</f>
        <v>0</v>
      </c>
    </row>
    <row r="2762" spans="1:10" x14ac:dyDescent="0.2">
      <c r="A2762" s="13" t="s">
        <v>147</v>
      </c>
      <c r="B2762" s="272" t="s">
        <v>493</v>
      </c>
      <c r="C2762" s="272" t="str">
        <f>APENs_summary!C2657</f>
        <v>08045</v>
      </c>
      <c r="D2762" s="272" t="str">
        <f>APENs_summary!J2657</f>
        <v>40400311</v>
      </c>
      <c r="E2762" s="272" t="str">
        <f>APENs_summary!K2657</f>
        <v>Condensate Tanks</v>
      </c>
      <c r="F2762" s="76">
        <f>APENs_summary!N2657</f>
        <v>0</v>
      </c>
      <c r="G2762" s="76">
        <f>APENs_summary!O2657</f>
        <v>2.8567426679673105</v>
      </c>
      <c r="H2762" s="76">
        <f>APENs_summary!P2657</f>
        <v>0</v>
      </c>
      <c r="I2762" s="76">
        <f>APENs_summary!Q2657</f>
        <v>0</v>
      </c>
      <c r="J2762" s="76">
        <f>APENs_summary!R2657</f>
        <v>0</v>
      </c>
    </row>
    <row r="2763" spans="1:10" x14ac:dyDescent="0.2">
      <c r="A2763" s="13" t="s">
        <v>147</v>
      </c>
      <c r="B2763" s="272" t="s">
        <v>493</v>
      </c>
      <c r="C2763" s="272" t="str">
        <f>APENs_summary!C2658</f>
        <v>08045</v>
      </c>
      <c r="D2763" s="272" t="str">
        <f>APENs_summary!J2658</f>
        <v>40400311</v>
      </c>
      <c r="E2763" s="272" t="str">
        <f>APENs_summary!K2658</f>
        <v>Condensate Tanks</v>
      </c>
      <c r="F2763" s="76">
        <f>APENs_summary!N2658</f>
        <v>0</v>
      </c>
      <c r="G2763" s="76">
        <f>APENs_summary!O2658</f>
        <v>2.430281561553052</v>
      </c>
      <c r="H2763" s="76">
        <f>APENs_summary!P2658</f>
        <v>0</v>
      </c>
      <c r="I2763" s="76">
        <f>APENs_summary!Q2658</f>
        <v>0</v>
      </c>
      <c r="J2763" s="76">
        <f>APENs_summary!R2658</f>
        <v>0</v>
      </c>
    </row>
    <row r="2764" spans="1:10" x14ac:dyDescent="0.2">
      <c r="A2764" s="13" t="s">
        <v>147</v>
      </c>
      <c r="B2764" s="272" t="s">
        <v>493</v>
      </c>
      <c r="C2764" s="272" t="str">
        <f>APENs_summary!C2659</f>
        <v>08045</v>
      </c>
      <c r="D2764" s="272" t="str">
        <f>APENs_summary!J2659</f>
        <v>40400311</v>
      </c>
      <c r="E2764" s="272" t="str">
        <f>APENs_summary!K2659</f>
        <v>Condensate Tanks</v>
      </c>
      <c r="F2764" s="76">
        <f>APENs_summary!N2659</f>
        <v>0</v>
      </c>
      <c r="G2764" s="76">
        <f>APENs_summary!O2659</f>
        <v>21.875267779018582</v>
      </c>
      <c r="H2764" s="76">
        <f>APENs_summary!P2659</f>
        <v>0</v>
      </c>
      <c r="I2764" s="76">
        <f>APENs_summary!Q2659</f>
        <v>0</v>
      </c>
      <c r="J2764" s="76">
        <f>APENs_summary!R2659</f>
        <v>0</v>
      </c>
    </row>
    <row r="2765" spans="1:10" x14ac:dyDescent="0.2">
      <c r="A2765" s="13" t="s">
        <v>147</v>
      </c>
      <c r="B2765" s="272" t="s">
        <v>493</v>
      </c>
      <c r="C2765" s="272" t="str">
        <f>APENs_summary!C2660</f>
        <v>08045</v>
      </c>
      <c r="D2765" s="272" t="str">
        <f>APENs_summary!J2660</f>
        <v>40400311</v>
      </c>
      <c r="E2765" s="272" t="str">
        <f>APENs_summary!K2660</f>
        <v>Condensate Tanks</v>
      </c>
      <c r="F2765" s="76">
        <f>APENs_summary!N2660</f>
        <v>0</v>
      </c>
      <c r="G2765" s="76">
        <f>APENs_summary!O2660</f>
        <v>0</v>
      </c>
      <c r="H2765" s="76">
        <f>APENs_summary!P2660</f>
        <v>0</v>
      </c>
      <c r="I2765" s="76">
        <f>APENs_summary!Q2660</f>
        <v>0</v>
      </c>
      <c r="J2765" s="76">
        <f>APENs_summary!R2660</f>
        <v>0</v>
      </c>
    </row>
    <row r="2766" spans="1:10" x14ac:dyDescent="0.2">
      <c r="A2766" s="13" t="s">
        <v>147</v>
      </c>
      <c r="B2766" s="272" t="s">
        <v>493</v>
      </c>
      <c r="C2766" s="272" t="str">
        <f>APENs_summary!C2661</f>
        <v>08045</v>
      </c>
      <c r="D2766" s="272" t="str">
        <f>APENs_summary!J2661</f>
        <v>40400311</v>
      </c>
      <c r="E2766" s="272" t="str">
        <f>APENs_summary!K2661</f>
        <v>Condensate Tanks</v>
      </c>
      <c r="F2766" s="76">
        <f>APENs_summary!N2661</f>
        <v>0</v>
      </c>
      <c r="G2766" s="76">
        <f>APENs_summary!O2661</f>
        <v>0</v>
      </c>
      <c r="H2766" s="76">
        <f>APENs_summary!P2661</f>
        <v>0</v>
      </c>
      <c r="I2766" s="76">
        <f>APENs_summary!Q2661</f>
        <v>0</v>
      </c>
      <c r="J2766" s="76">
        <f>APENs_summary!R2661</f>
        <v>0</v>
      </c>
    </row>
    <row r="2767" spans="1:10" x14ac:dyDescent="0.2">
      <c r="A2767" s="13" t="s">
        <v>147</v>
      </c>
      <c r="B2767" s="272" t="s">
        <v>493</v>
      </c>
      <c r="C2767" s="272" t="str">
        <f>APENs_summary!C2662</f>
        <v>08045</v>
      </c>
      <c r="D2767" s="272" t="str">
        <f>APENs_summary!J2662</f>
        <v>40400311</v>
      </c>
      <c r="E2767" s="272" t="str">
        <f>APENs_summary!K2662</f>
        <v>Condensate Tanks</v>
      </c>
      <c r="F2767" s="76">
        <f>APENs_summary!N2662</f>
        <v>0</v>
      </c>
      <c r="G2767" s="76">
        <f>APENs_summary!O2662</f>
        <v>6.0991934362984273</v>
      </c>
      <c r="H2767" s="76">
        <f>APENs_summary!P2662</f>
        <v>0</v>
      </c>
      <c r="I2767" s="76">
        <f>APENs_summary!Q2662</f>
        <v>0</v>
      </c>
      <c r="J2767" s="76">
        <f>APENs_summary!R2662</f>
        <v>0</v>
      </c>
    </row>
    <row r="2768" spans="1:10" x14ac:dyDescent="0.2">
      <c r="A2768" s="13" t="s">
        <v>147</v>
      </c>
      <c r="B2768" s="272" t="s">
        <v>493</v>
      </c>
      <c r="C2768" s="272" t="str">
        <f>APENs_summary!C2663</f>
        <v>08045</v>
      </c>
      <c r="D2768" s="272" t="str">
        <f>APENs_summary!J2663</f>
        <v>40400311</v>
      </c>
      <c r="E2768" s="272" t="str">
        <f>APENs_summary!K2663</f>
        <v>Condensate Tanks</v>
      </c>
      <c r="F2768" s="76">
        <f>APENs_summary!N2663</f>
        <v>0</v>
      </c>
      <c r="G2768" s="76">
        <f>APENs_summary!O2663</f>
        <v>0</v>
      </c>
      <c r="H2768" s="76">
        <f>APENs_summary!P2663</f>
        <v>0</v>
      </c>
      <c r="I2768" s="76">
        <f>APENs_summary!Q2663</f>
        <v>0</v>
      </c>
      <c r="J2768" s="76">
        <f>APENs_summary!R2663</f>
        <v>0</v>
      </c>
    </row>
    <row r="2769" spans="1:10" x14ac:dyDescent="0.2">
      <c r="A2769" s="13" t="s">
        <v>147</v>
      </c>
      <c r="B2769" s="272" t="s">
        <v>493</v>
      </c>
      <c r="C2769" s="272" t="str">
        <f>APENs_summary!C2664</f>
        <v>08045</v>
      </c>
      <c r="D2769" s="272" t="str">
        <f>APENs_summary!J2664</f>
        <v>40400311</v>
      </c>
      <c r="E2769" s="272" t="str">
        <f>APENs_summary!K2664</f>
        <v>Condensate Tanks</v>
      </c>
      <c r="F2769" s="76">
        <f>APENs_summary!N2664</f>
        <v>0</v>
      </c>
      <c r="G2769" s="76">
        <f>APENs_summary!O2664</f>
        <v>0</v>
      </c>
      <c r="H2769" s="76">
        <f>APENs_summary!P2664</f>
        <v>0</v>
      </c>
      <c r="I2769" s="76">
        <f>APENs_summary!Q2664</f>
        <v>0</v>
      </c>
      <c r="J2769" s="76">
        <f>APENs_summary!R2664</f>
        <v>0</v>
      </c>
    </row>
    <row r="2770" spans="1:10" x14ac:dyDescent="0.2">
      <c r="A2770" s="13" t="s">
        <v>147</v>
      </c>
      <c r="B2770" s="272" t="s">
        <v>493</v>
      </c>
      <c r="C2770" s="272" t="str">
        <f>APENs_summary!C2665</f>
        <v>08045</v>
      </c>
      <c r="D2770" s="272" t="str">
        <f>APENs_summary!J2665</f>
        <v>40400311</v>
      </c>
      <c r="E2770" s="272" t="str">
        <f>APENs_summary!K2665</f>
        <v>Condensate Tanks</v>
      </c>
      <c r="F2770" s="76">
        <f>APENs_summary!N2665</f>
        <v>0</v>
      </c>
      <c r="G2770" s="76">
        <f>APENs_summary!O2665</f>
        <v>1.8766749034764396</v>
      </c>
      <c r="H2770" s="76">
        <f>APENs_summary!P2665</f>
        <v>0</v>
      </c>
      <c r="I2770" s="76">
        <f>APENs_summary!Q2665</f>
        <v>0</v>
      </c>
      <c r="J2770" s="76">
        <f>APENs_summary!R2665</f>
        <v>0</v>
      </c>
    </row>
    <row r="2771" spans="1:10" x14ac:dyDescent="0.2">
      <c r="A2771" s="13" t="s">
        <v>147</v>
      </c>
      <c r="B2771" s="272" t="s">
        <v>493</v>
      </c>
      <c r="C2771" s="272" t="str">
        <f>APENs_summary!C2666</f>
        <v>08045</v>
      </c>
      <c r="D2771" s="272" t="str">
        <f>APENs_summary!J2666</f>
        <v>40400311</v>
      </c>
      <c r="E2771" s="272" t="str">
        <f>APENs_summary!K2666</f>
        <v>Condensate Tanks</v>
      </c>
      <c r="F2771" s="76">
        <f>APENs_summary!N2666</f>
        <v>0</v>
      </c>
      <c r="G2771" s="76">
        <f>APENs_summary!O2666</f>
        <v>0</v>
      </c>
      <c r="H2771" s="76">
        <f>APENs_summary!P2666</f>
        <v>0</v>
      </c>
      <c r="I2771" s="76">
        <f>APENs_summary!Q2666</f>
        <v>0</v>
      </c>
      <c r="J2771" s="76">
        <f>APENs_summary!R2666</f>
        <v>0</v>
      </c>
    </row>
    <row r="2772" spans="1:10" x14ac:dyDescent="0.2">
      <c r="A2772" s="13" t="s">
        <v>147</v>
      </c>
      <c r="B2772" s="272" t="s">
        <v>493</v>
      </c>
      <c r="C2772" s="272" t="str">
        <f>APENs_summary!C2667</f>
        <v>08045</v>
      </c>
      <c r="D2772" s="272" t="str">
        <f>APENs_summary!J2667</f>
        <v>40400311</v>
      </c>
      <c r="E2772" s="272" t="str">
        <f>APENs_summary!K2667</f>
        <v>Condensate Tanks</v>
      </c>
      <c r="F2772" s="76">
        <f>APENs_summary!N2667</f>
        <v>0</v>
      </c>
      <c r="G2772" s="76">
        <f>APENs_summary!O2667</f>
        <v>0</v>
      </c>
      <c r="H2772" s="76">
        <f>APENs_summary!P2667</f>
        <v>0</v>
      </c>
      <c r="I2772" s="76">
        <f>APENs_summary!Q2667</f>
        <v>0</v>
      </c>
      <c r="J2772" s="76">
        <f>APENs_summary!R2667</f>
        <v>0</v>
      </c>
    </row>
    <row r="2773" spans="1:10" x14ac:dyDescent="0.2">
      <c r="A2773" s="13" t="s">
        <v>147</v>
      </c>
      <c r="B2773" s="272" t="s">
        <v>493</v>
      </c>
      <c r="C2773" s="272" t="str">
        <f>APENs_summary!C2668</f>
        <v>08045</v>
      </c>
      <c r="D2773" s="272" t="str">
        <f>APENs_summary!J2668</f>
        <v>40400311</v>
      </c>
      <c r="E2773" s="272" t="str">
        <f>APENs_summary!K2668</f>
        <v>Condensate Tanks</v>
      </c>
      <c r="F2773" s="76">
        <f>APENs_summary!N2668</f>
        <v>0</v>
      </c>
      <c r="G2773" s="76">
        <f>APENs_summary!O2668</f>
        <v>1.4477206398246818</v>
      </c>
      <c r="H2773" s="76">
        <f>APENs_summary!P2668</f>
        <v>0</v>
      </c>
      <c r="I2773" s="76">
        <f>APENs_summary!Q2668</f>
        <v>0</v>
      </c>
      <c r="J2773" s="76">
        <f>APENs_summary!R2668</f>
        <v>0</v>
      </c>
    </row>
    <row r="2774" spans="1:10" x14ac:dyDescent="0.2">
      <c r="A2774" s="13" t="s">
        <v>147</v>
      </c>
      <c r="B2774" s="272" t="s">
        <v>493</v>
      </c>
      <c r="C2774" s="272" t="str">
        <f>APENs_summary!C2669</f>
        <v>08045</v>
      </c>
      <c r="D2774" s="272" t="str">
        <f>APENs_summary!J2669</f>
        <v>40400311</v>
      </c>
      <c r="E2774" s="272" t="str">
        <f>APENs_summary!K2669</f>
        <v>Condensate Tanks</v>
      </c>
      <c r="F2774" s="76">
        <f>APENs_summary!N2669</f>
        <v>0</v>
      </c>
      <c r="G2774" s="76">
        <f>APENs_summary!O2669</f>
        <v>0</v>
      </c>
      <c r="H2774" s="76">
        <f>APENs_summary!P2669</f>
        <v>0</v>
      </c>
      <c r="I2774" s="76">
        <f>APENs_summary!Q2669</f>
        <v>0</v>
      </c>
      <c r="J2774" s="76">
        <f>APENs_summary!R2669</f>
        <v>0</v>
      </c>
    </row>
    <row r="2775" spans="1:10" x14ac:dyDescent="0.2">
      <c r="A2775" s="13" t="s">
        <v>147</v>
      </c>
      <c r="B2775" s="272" t="s">
        <v>493</v>
      </c>
      <c r="C2775" s="272" t="str">
        <f>APENs_summary!C2670</f>
        <v>08045</v>
      </c>
      <c r="D2775" s="272" t="str">
        <f>APENs_summary!J2670</f>
        <v>40400311</v>
      </c>
      <c r="E2775" s="272" t="str">
        <f>APENs_summary!K2670</f>
        <v>Condensate Tanks</v>
      </c>
      <c r="F2775" s="76">
        <f>APENs_summary!N2670</f>
        <v>0</v>
      </c>
      <c r="G2775" s="76">
        <f>APENs_summary!O2670</f>
        <v>0</v>
      </c>
      <c r="H2775" s="76">
        <f>APENs_summary!P2670</f>
        <v>0</v>
      </c>
      <c r="I2775" s="76">
        <f>APENs_summary!Q2670</f>
        <v>0</v>
      </c>
      <c r="J2775" s="76">
        <f>APENs_summary!R2670</f>
        <v>0</v>
      </c>
    </row>
    <row r="2776" spans="1:10" x14ac:dyDescent="0.2">
      <c r="A2776" s="13" t="s">
        <v>147</v>
      </c>
      <c r="B2776" s="272" t="s">
        <v>493</v>
      </c>
      <c r="C2776" s="272" t="str">
        <f>APENs_summary!C2671</f>
        <v>08045</v>
      </c>
      <c r="D2776" s="272" t="str">
        <f>APENs_summary!J2671</f>
        <v>40400311</v>
      </c>
      <c r="E2776" s="272" t="str">
        <f>APENs_summary!K2671</f>
        <v>Condensate Tanks</v>
      </c>
      <c r="F2776" s="76">
        <f>APENs_summary!N2671</f>
        <v>0</v>
      </c>
      <c r="G2776" s="76">
        <f>APENs_summary!O2671</f>
        <v>0.69705067843410595</v>
      </c>
      <c r="H2776" s="76">
        <f>APENs_summary!P2671</f>
        <v>0</v>
      </c>
      <c r="I2776" s="76">
        <f>APENs_summary!Q2671</f>
        <v>0</v>
      </c>
      <c r="J2776" s="76">
        <f>APENs_summary!R2671</f>
        <v>0</v>
      </c>
    </row>
    <row r="2777" spans="1:10" x14ac:dyDescent="0.2">
      <c r="A2777" s="13" t="s">
        <v>147</v>
      </c>
      <c r="B2777" s="272" t="s">
        <v>493</v>
      </c>
      <c r="C2777" s="272" t="str">
        <f>APENs_summary!C2672</f>
        <v>08045</v>
      </c>
      <c r="D2777" s="272" t="str">
        <f>APENs_summary!J2672</f>
        <v>40400311</v>
      </c>
      <c r="E2777" s="272" t="str">
        <f>APENs_summary!K2672</f>
        <v>Condensate Tanks</v>
      </c>
      <c r="F2777" s="76">
        <f>APENs_summary!N2672</f>
        <v>0</v>
      </c>
      <c r="G2777" s="76">
        <f>APENs_summary!O2672</f>
        <v>0</v>
      </c>
      <c r="H2777" s="76">
        <f>APENs_summary!P2672</f>
        <v>0</v>
      </c>
      <c r="I2777" s="76">
        <f>APENs_summary!Q2672</f>
        <v>0</v>
      </c>
      <c r="J2777" s="76">
        <f>APENs_summary!R2672</f>
        <v>0</v>
      </c>
    </row>
    <row r="2778" spans="1:10" x14ac:dyDescent="0.2">
      <c r="A2778" s="13" t="s">
        <v>147</v>
      </c>
      <c r="B2778" s="272" t="s">
        <v>493</v>
      </c>
      <c r="C2778" s="272" t="str">
        <f>APENs_summary!C2673</f>
        <v>08045</v>
      </c>
      <c r="D2778" s="272" t="str">
        <f>APENs_summary!J2673</f>
        <v>40400311</v>
      </c>
      <c r="E2778" s="272" t="str">
        <f>APENs_summary!K2673</f>
        <v>Condensate Tanks</v>
      </c>
      <c r="F2778" s="76">
        <f>APENs_summary!N2673</f>
        <v>0</v>
      </c>
      <c r="G2778" s="76">
        <f>APENs_summary!O2673</f>
        <v>0</v>
      </c>
      <c r="H2778" s="76">
        <f>APENs_summary!P2673</f>
        <v>0</v>
      </c>
      <c r="I2778" s="76">
        <f>APENs_summary!Q2673</f>
        <v>0</v>
      </c>
      <c r="J2778" s="76">
        <f>APENs_summary!R2673</f>
        <v>0</v>
      </c>
    </row>
    <row r="2779" spans="1:10" x14ac:dyDescent="0.2">
      <c r="A2779" s="13" t="s">
        <v>147</v>
      </c>
      <c r="B2779" s="272" t="s">
        <v>493</v>
      </c>
      <c r="C2779" s="272" t="str">
        <f>APENs_summary!C2674</f>
        <v>08045</v>
      </c>
      <c r="D2779" s="272" t="str">
        <f>APENs_summary!J2674</f>
        <v>40400311</v>
      </c>
      <c r="E2779" s="272" t="str">
        <f>APENs_summary!K2674</f>
        <v>Condensate Tanks</v>
      </c>
      <c r="F2779" s="76">
        <f>APENs_summary!N2674</f>
        <v>0</v>
      </c>
      <c r="G2779" s="76">
        <f>APENs_summary!O2674</f>
        <v>2.4795383660889074</v>
      </c>
      <c r="H2779" s="76">
        <f>APENs_summary!P2674</f>
        <v>0</v>
      </c>
      <c r="I2779" s="76">
        <f>APENs_summary!Q2674</f>
        <v>0</v>
      </c>
      <c r="J2779" s="76">
        <f>APENs_summary!R2674</f>
        <v>0</v>
      </c>
    </row>
    <row r="2780" spans="1:10" x14ac:dyDescent="0.2">
      <c r="A2780" s="13" t="s">
        <v>147</v>
      </c>
      <c r="B2780" s="272" t="s">
        <v>493</v>
      </c>
      <c r="C2780" s="272" t="str">
        <f>APENs_summary!C2675</f>
        <v>08045</v>
      </c>
      <c r="D2780" s="272" t="str">
        <f>APENs_summary!J2675</f>
        <v>40400311</v>
      </c>
      <c r="E2780" s="272" t="str">
        <f>APENs_summary!K2675</f>
        <v>Condensate Tanks</v>
      </c>
      <c r="F2780" s="76">
        <f>APENs_summary!N2675</f>
        <v>0</v>
      </c>
      <c r="G2780" s="76">
        <f>APENs_summary!O2675</f>
        <v>0</v>
      </c>
      <c r="H2780" s="76">
        <f>APENs_summary!P2675</f>
        <v>0</v>
      </c>
      <c r="I2780" s="76">
        <f>APENs_summary!Q2675</f>
        <v>0</v>
      </c>
      <c r="J2780" s="76">
        <f>APENs_summary!R2675</f>
        <v>0</v>
      </c>
    </row>
    <row r="2781" spans="1:10" x14ac:dyDescent="0.2">
      <c r="A2781" s="13" t="s">
        <v>147</v>
      </c>
      <c r="B2781" s="272" t="s">
        <v>493</v>
      </c>
      <c r="C2781" s="272" t="str">
        <f>APENs_summary!C2676</f>
        <v>08045</v>
      </c>
      <c r="D2781" s="272" t="str">
        <f>APENs_summary!J2676</f>
        <v>40400311</v>
      </c>
      <c r="E2781" s="272" t="str">
        <f>APENs_summary!K2676</f>
        <v>Condensate Tanks</v>
      </c>
      <c r="F2781" s="76">
        <f>APENs_summary!N2676</f>
        <v>0</v>
      </c>
      <c r="G2781" s="76">
        <f>APENs_summary!O2676</f>
        <v>0</v>
      </c>
      <c r="H2781" s="76">
        <f>APENs_summary!P2676</f>
        <v>0</v>
      </c>
      <c r="I2781" s="76">
        <f>APENs_summary!Q2676</f>
        <v>0</v>
      </c>
      <c r="J2781" s="76">
        <f>APENs_summary!R2676</f>
        <v>0</v>
      </c>
    </row>
    <row r="2782" spans="1:10" x14ac:dyDescent="0.2">
      <c r="A2782" s="13" t="s">
        <v>147</v>
      </c>
      <c r="B2782" s="272" t="s">
        <v>493</v>
      </c>
      <c r="C2782" s="272" t="str">
        <f>APENs_summary!C2677</f>
        <v>08045</v>
      </c>
      <c r="D2782" s="272" t="str">
        <f>APENs_summary!J2677</f>
        <v>40400311</v>
      </c>
      <c r="E2782" s="272" t="str">
        <f>APENs_summary!K2677</f>
        <v>Condensate Tanks</v>
      </c>
      <c r="F2782" s="76">
        <f>APENs_summary!N2677</f>
        <v>0</v>
      </c>
      <c r="G2782" s="76">
        <f>APENs_summary!O2677</f>
        <v>1.3103480368902065</v>
      </c>
      <c r="H2782" s="76">
        <f>APENs_summary!P2677</f>
        <v>0</v>
      </c>
      <c r="I2782" s="76">
        <f>APENs_summary!Q2677</f>
        <v>0</v>
      </c>
      <c r="J2782" s="76">
        <f>APENs_summary!R2677</f>
        <v>0</v>
      </c>
    </row>
    <row r="2783" spans="1:10" x14ac:dyDescent="0.2">
      <c r="A2783" s="13" t="s">
        <v>147</v>
      </c>
      <c r="B2783" s="272" t="s">
        <v>493</v>
      </c>
      <c r="C2783" s="272" t="str">
        <f>APENs_summary!C2678</f>
        <v>08045</v>
      </c>
      <c r="D2783" s="272" t="str">
        <f>APENs_summary!J2678</f>
        <v>40400311</v>
      </c>
      <c r="E2783" s="272" t="str">
        <f>APENs_summary!K2678</f>
        <v>Condensate Tanks</v>
      </c>
      <c r="F2783" s="76">
        <f>APENs_summary!N2678</f>
        <v>0</v>
      </c>
      <c r="G2783" s="76">
        <f>APENs_summary!O2678</f>
        <v>0</v>
      </c>
      <c r="H2783" s="76">
        <f>APENs_summary!P2678</f>
        <v>0</v>
      </c>
      <c r="I2783" s="76">
        <f>APENs_summary!Q2678</f>
        <v>0</v>
      </c>
      <c r="J2783" s="76">
        <f>APENs_summary!R2678</f>
        <v>0</v>
      </c>
    </row>
    <row r="2784" spans="1:10" x14ac:dyDescent="0.2">
      <c r="A2784" s="13" t="s">
        <v>147</v>
      </c>
      <c r="B2784" s="272" t="s">
        <v>493</v>
      </c>
      <c r="C2784" s="272" t="str">
        <f>APENs_summary!C2679</f>
        <v>08045</v>
      </c>
      <c r="D2784" s="272" t="str">
        <f>APENs_summary!J2679</f>
        <v>40400311</v>
      </c>
      <c r="E2784" s="272" t="str">
        <f>APENs_summary!K2679</f>
        <v>Condensate Tanks</v>
      </c>
      <c r="F2784" s="76">
        <f>APENs_summary!N2679</f>
        <v>0</v>
      </c>
      <c r="G2784" s="76">
        <f>APENs_summary!O2679</f>
        <v>0</v>
      </c>
      <c r="H2784" s="76">
        <f>APENs_summary!P2679</f>
        <v>0</v>
      </c>
      <c r="I2784" s="76">
        <f>APENs_summary!Q2679</f>
        <v>0</v>
      </c>
      <c r="J2784" s="76">
        <f>APENs_summary!R2679</f>
        <v>0</v>
      </c>
    </row>
    <row r="2785" spans="1:10" x14ac:dyDescent="0.2">
      <c r="A2785" s="13" t="s">
        <v>147</v>
      </c>
      <c r="B2785" s="272" t="s">
        <v>493</v>
      </c>
      <c r="C2785" s="272" t="str">
        <f>APENs_summary!C2680</f>
        <v>08045</v>
      </c>
      <c r="D2785" s="272" t="str">
        <f>APENs_summary!J2680</f>
        <v>40400311</v>
      </c>
      <c r="E2785" s="272" t="str">
        <f>APENs_summary!K2680</f>
        <v>Condensate Tanks</v>
      </c>
      <c r="F2785" s="76">
        <f>APENs_summary!N2680</f>
        <v>0</v>
      </c>
      <c r="G2785" s="76">
        <f>APENs_summary!O2680</f>
        <v>1.2600531494770377</v>
      </c>
      <c r="H2785" s="76">
        <f>APENs_summary!P2680</f>
        <v>0</v>
      </c>
      <c r="I2785" s="76">
        <f>APENs_summary!Q2680</f>
        <v>0</v>
      </c>
      <c r="J2785" s="76">
        <f>APENs_summary!R2680</f>
        <v>0</v>
      </c>
    </row>
    <row r="2786" spans="1:10" x14ac:dyDescent="0.2">
      <c r="A2786" s="13" t="s">
        <v>147</v>
      </c>
      <c r="B2786" s="272" t="s">
        <v>493</v>
      </c>
      <c r="C2786" s="272" t="str">
        <f>APENs_summary!C2681</f>
        <v>08045</v>
      </c>
      <c r="D2786" s="272" t="str">
        <f>APENs_summary!J2681</f>
        <v>40400311</v>
      </c>
      <c r="E2786" s="272" t="str">
        <f>APENs_summary!K2681</f>
        <v>Condensate Tanks</v>
      </c>
      <c r="F2786" s="76">
        <f>APENs_summary!N2681</f>
        <v>0</v>
      </c>
      <c r="G2786" s="76">
        <f>APENs_summary!O2681</f>
        <v>0</v>
      </c>
      <c r="H2786" s="76">
        <f>APENs_summary!P2681</f>
        <v>0</v>
      </c>
      <c r="I2786" s="76">
        <f>APENs_summary!Q2681</f>
        <v>0</v>
      </c>
      <c r="J2786" s="76">
        <f>APENs_summary!R2681</f>
        <v>0</v>
      </c>
    </row>
    <row r="2787" spans="1:10" x14ac:dyDescent="0.2">
      <c r="A2787" s="13" t="s">
        <v>147</v>
      </c>
      <c r="B2787" s="272" t="s">
        <v>493</v>
      </c>
      <c r="C2787" s="272" t="str">
        <f>APENs_summary!C2682</f>
        <v>08045</v>
      </c>
      <c r="D2787" s="272" t="str">
        <f>APENs_summary!J2682</f>
        <v>40400311</v>
      </c>
      <c r="E2787" s="272" t="str">
        <f>APENs_summary!K2682</f>
        <v>Condensate Tanks</v>
      </c>
      <c r="F2787" s="76">
        <f>APENs_summary!N2682</f>
        <v>0</v>
      </c>
      <c r="G2787" s="76">
        <f>APENs_summary!O2682</f>
        <v>0</v>
      </c>
      <c r="H2787" s="76">
        <f>APENs_summary!P2682</f>
        <v>0</v>
      </c>
      <c r="I2787" s="76">
        <f>APENs_summary!Q2682</f>
        <v>0</v>
      </c>
      <c r="J2787" s="76">
        <f>APENs_summary!R2682</f>
        <v>0</v>
      </c>
    </row>
    <row r="2788" spans="1:10" x14ac:dyDescent="0.2">
      <c r="A2788" s="13" t="s">
        <v>147</v>
      </c>
      <c r="B2788" s="272" t="s">
        <v>493</v>
      </c>
      <c r="C2788" s="272" t="str">
        <f>APENs_summary!C2683</f>
        <v>08045</v>
      </c>
      <c r="D2788" s="272" t="str">
        <f>APENs_summary!J2683</f>
        <v>40400311</v>
      </c>
      <c r="E2788" s="272" t="str">
        <f>APENs_summary!K2683</f>
        <v>Condensate Tanks</v>
      </c>
      <c r="F2788" s="76">
        <f>APENs_summary!N2683</f>
        <v>0</v>
      </c>
      <c r="G2788" s="76">
        <f>APENs_summary!O2683</f>
        <v>9.5308275455124889</v>
      </c>
      <c r="H2788" s="76">
        <f>APENs_summary!P2683</f>
        <v>0</v>
      </c>
      <c r="I2788" s="76">
        <f>APENs_summary!Q2683</f>
        <v>0</v>
      </c>
      <c r="J2788" s="76">
        <f>APENs_summary!R2683</f>
        <v>0</v>
      </c>
    </row>
    <row r="2789" spans="1:10" x14ac:dyDescent="0.2">
      <c r="A2789" s="13" t="s">
        <v>147</v>
      </c>
      <c r="B2789" s="272" t="s">
        <v>493</v>
      </c>
      <c r="C2789" s="272" t="str">
        <f>APENs_summary!C2684</f>
        <v>08045</v>
      </c>
      <c r="D2789" s="272" t="str">
        <f>APENs_summary!J2684</f>
        <v>40400311</v>
      </c>
      <c r="E2789" s="272" t="str">
        <f>APENs_summary!K2684</f>
        <v>Condensate Tanks</v>
      </c>
      <c r="F2789" s="76">
        <f>APENs_summary!N2684</f>
        <v>0</v>
      </c>
      <c r="G2789" s="76">
        <f>APENs_summary!O2684</f>
        <v>0</v>
      </c>
      <c r="H2789" s="76">
        <f>APENs_summary!P2684</f>
        <v>0</v>
      </c>
      <c r="I2789" s="76">
        <f>APENs_summary!Q2684</f>
        <v>0</v>
      </c>
      <c r="J2789" s="76">
        <f>APENs_summary!R2684</f>
        <v>0</v>
      </c>
    </row>
    <row r="2790" spans="1:10" x14ac:dyDescent="0.2">
      <c r="A2790" s="13" t="s">
        <v>147</v>
      </c>
      <c r="B2790" s="272" t="s">
        <v>493</v>
      </c>
      <c r="C2790" s="272" t="str">
        <f>APENs_summary!C2685</f>
        <v>08045</v>
      </c>
      <c r="D2790" s="272" t="str">
        <f>APENs_summary!J2685</f>
        <v>40400311</v>
      </c>
      <c r="E2790" s="272" t="str">
        <f>APENs_summary!K2685</f>
        <v>Condensate Tanks</v>
      </c>
      <c r="F2790" s="76">
        <f>APENs_summary!N2685</f>
        <v>0</v>
      </c>
      <c r="G2790" s="76">
        <f>APENs_summary!O2685</f>
        <v>0</v>
      </c>
      <c r="H2790" s="76">
        <f>APENs_summary!P2685</f>
        <v>0</v>
      </c>
      <c r="I2790" s="76">
        <f>APENs_summary!Q2685</f>
        <v>0</v>
      </c>
      <c r="J2790" s="76">
        <f>APENs_summary!R2685</f>
        <v>0</v>
      </c>
    </row>
    <row r="2791" spans="1:10" x14ac:dyDescent="0.2">
      <c r="A2791" s="13" t="s">
        <v>147</v>
      </c>
      <c r="B2791" s="272" t="s">
        <v>493</v>
      </c>
      <c r="C2791" s="272" t="str">
        <f>APENs_summary!C2686</f>
        <v>08045</v>
      </c>
      <c r="D2791" s="272" t="str">
        <f>APENs_summary!J2686</f>
        <v>40400311</v>
      </c>
      <c r="E2791" s="272" t="str">
        <f>APENs_summary!K2686</f>
        <v>Condensate Tanks</v>
      </c>
      <c r="F2791" s="76">
        <f>APENs_summary!N2686</f>
        <v>0</v>
      </c>
      <c r="G2791" s="76">
        <f>APENs_summary!O2686</f>
        <v>5.093831880864621</v>
      </c>
      <c r="H2791" s="76">
        <f>APENs_summary!P2686</f>
        <v>0</v>
      </c>
      <c r="I2791" s="76">
        <f>APENs_summary!Q2686</f>
        <v>0</v>
      </c>
      <c r="J2791" s="76">
        <f>APENs_summary!R2686</f>
        <v>0</v>
      </c>
    </row>
    <row r="2792" spans="1:10" x14ac:dyDescent="0.2">
      <c r="A2792" s="13" t="s">
        <v>147</v>
      </c>
      <c r="B2792" s="272" t="s">
        <v>493</v>
      </c>
      <c r="C2792" s="272" t="str">
        <f>APENs_summary!C2687</f>
        <v>08045</v>
      </c>
      <c r="D2792" s="272" t="str">
        <f>APENs_summary!J2687</f>
        <v>40400311</v>
      </c>
      <c r="E2792" s="272" t="str">
        <f>APENs_summary!K2687</f>
        <v>Condensate Tanks</v>
      </c>
      <c r="F2792" s="76">
        <f>APENs_summary!N2687</f>
        <v>0</v>
      </c>
      <c r="G2792" s="76">
        <f>APENs_summary!O2687</f>
        <v>0</v>
      </c>
      <c r="H2792" s="76">
        <f>APENs_summary!P2687</f>
        <v>0</v>
      </c>
      <c r="I2792" s="76">
        <f>APENs_summary!Q2687</f>
        <v>0</v>
      </c>
      <c r="J2792" s="76">
        <f>APENs_summary!R2687</f>
        <v>0</v>
      </c>
    </row>
    <row r="2793" spans="1:10" x14ac:dyDescent="0.2">
      <c r="A2793" s="13" t="s">
        <v>147</v>
      </c>
      <c r="B2793" s="272" t="s">
        <v>493</v>
      </c>
      <c r="C2793" s="272" t="str">
        <f>APENs_summary!C2688</f>
        <v>08045</v>
      </c>
      <c r="D2793" s="272" t="str">
        <f>APENs_summary!J2688</f>
        <v>40400311</v>
      </c>
      <c r="E2793" s="272" t="str">
        <f>APENs_summary!K2688</f>
        <v>Condensate Tanks</v>
      </c>
      <c r="F2793" s="76">
        <f>APENs_summary!N2688</f>
        <v>0</v>
      </c>
      <c r="G2793" s="76">
        <f>APENs_summary!O2688</f>
        <v>0</v>
      </c>
      <c r="H2793" s="76">
        <f>APENs_summary!P2688</f>
        <v>0</v>
      </c>
      <c r="I2793" s="76">
        <f>APENs_summary!Q2688</f>
        <v>0</v>
      </c>
      <c r="J2793" s="76">
        <f>APENs_summary!R2688</f>
        <v>0</v>
      </c>
    </row>
    <row r="2794" spans="1:10" x14ac:dyDescent="0.2">
      <c r="A2794" s="13" t="s">
        <v>147</v>
      </c>
      <c r="B2794" s="272" t="s">
        <v>493</v>
      </c>
      <c r="C2794" s="272" t="str">
        <f>APENs_summary!C2689</f>
        <v>08045</v>
      </c>
      <c r="D2794" s="272" t="str">
        <f>APENs_summary!J2689</f>
        <v>40400311</v>
      </c>
      <c r="E2794" s="272" t="str">
        <f>APENs_summary!K2689</f>
        <v>Condensate Tanks</v>
      </c>
      <c r="F2794" s="76">
        <f>APENs_summary!N2689</f>
        <v>0</v>
      </c>
      <c r="G2794" s="76">
        <f>APENs_summary!O2689</f>
        <v>3.8739931936049357</v>
      </c>
      <c r="H2794" s="76">
        <f>APENs_summary!P2689</f>
        <v>0</v>
      </c>
      <c r="I2794" s="76">
        <f>APENs_summary!Q2689</f>
        <v>0</v>
      </c>
      <c r="J2794" s="76">
        <f>APENs_summary!R2689</f>
        <v>0</v>
      </c>
    </row>
    <row r="2795" spans="1:10" x14ac:dyDescent="0.2">
      <c r="A2795" s="13" t="s">
        <v>147</v>
      </c>
      <c r="B2795" s="272" t="s">
        <v>493</v>
      </c>
      <c r="C2795" s="272" t="str">
        <f>APENs_summary!C2690</f>
        <v>08045</v>
      </c>
      <c r="D2795" s="272" t="str">
        <f>APENs_summary!J2690</f>
        <v>40400311</v>
      </c>
      <c r="E2795" s="272" t="str">
        <f>APENs_summary!K2690</f>
        <v>Condensate Tanks</v>
      </c>
      <c r="F2795" s="76">
        <f>APENs_summary!N2690</f>
        <v>0</v>
      </c>
      <c r="G2795" s="76">
        <f>APENs_summary!O2690</f>
        <v>0</v>
      </c>
      <c r="H2795" s="76">
        <f>APENs_summary!P2690</f>
        <v>0</v>
      </c>
      <c r="I2795" s="76">
        <f>APENs_summary!Q2690</f>
        <v>0</v>
      </c>
      <c r="J2795" s="76">
        <f>APENs_summary!R2690</f>
        <v>0</v>
      </c>
    </row>
    <row r="2796" spans="1:10" x14ac:dyDescent="0.2">
      <c r="A2796" s="13" t="s">
        <v>147</v>
      </c>
      <c r="B2796" s="272" t="s">
        <v>493</v>
      </c>
      <c r="C2796" s="272" t="str">
        <f>APENs_summary!C2691</f>
        <v>08045</v>
      </c>
      <c r="D2796" s="272" t="str">
        <f>APENs_summary!J2691</f>
        <v>40400311</v>
      </c>
      <c r="E2796" s="272" t="str">
        <f>APENs_summary!K2691</f>
        <v>Condensate Tanks</v>
      </c>
      <c r="F2796" s="76">
        <f>APENs_summary!N2691</f>
        <v>0</v>
      </c>
      <c r="G2796" s="76">
        <f>APENs_summary!O2691</f>
        <v>0</v>
      </c>
      <c r="H2796" s="76">
        <f>APENs_summary!P2691</f>
        <v>0</v>
      </c>
      <c r="I2796" s="76">
        <f>APENs_summary!Q2691</f>
        <v>0</v>
      </c>
      <c r="J2796" s="76">
        <f>APENs_summary!R2691</f>
        <v>0</v>
      </c>
    </row>
    <row r="2797" spans="1:10" x14ac:dyDescent="0.2">
      <c r="A2797" s="13" t="s">
        <v>147</v>
      </c>
      <c r="B2797" s="272" t="s">
        <v>493</v>
      </c>
      <c r="C2797" s="272" t="str">
        <f>APENs_summary!C2692</f>
        <v>08045</v>
      </c>
      <c r="D2797" s="272" t="str">
        <f>APENs_summary!J2692</f>
        <v>40400311</v>
      </c>
      <c r="E2797" s="272" t="str">
        <f>APENs_summary!K2692</f>
        <v>Condensate Tanks</v>
      </c>
      <c r="F2797" s="76">
        <f>APENs_summary!N2692</f>
        <v>0</v>
      </c>
      <c r="G2797" s="76">
        <f>APENs_summary!O2692</f>
        <v>3.351205184779356</v>
      </c>
      <c r="H2797" s="76">
        <f>APENs_summary!P2692</f>
        <v>0</v>
      </c>
      <c r="I2797" s="76">
        <f>APENs_summary!Q2692</f>
        <v>0</v>
      </c>
      <c r="J2797" s="76">
        <f>APENs_summary!R2692</f>
        <v>0</v>
      </c>
    </row>
    <row r="2798" spans="1:10" x14ac:dyDescent="0.2">
      <c r="A2798" s="13" t="s">
        <v>147</v>
      </c>
      <c r="B2798" s="272" t="s">
        <v>493</v>
      </c>
      <c r="C2798" s="272" t="str">
        <f>APENs_summary!C2693</f>
        <v>08045</v>
      </c>
      <c r="D2798" s="272" t="str">
        <f>APENs_summary!J2693</f>
        <v>40400311</v>
      </c>
      <c r="E2798" s="272" t="str">
        <f>APENs_summary!K2693</f>
        <v>Condensate Tanks</v>
      </c>
      <c r="F2798" s="76">
        <f>APENs_summary!N2693</f>
        <v>0</v>
      </c>
      <c r="G2798" s="76">
        <f>APENs_summary!O2693</f>
        <v>2.3236662849494873</v>
      </c>
      <c r="H2798" s="76">
        <f>APENs_summary!P2693</f>
        <v>0</v>
      </c>
      <c r="I2798" s="76">
        <f>APENs_summary!Q2693</f>
        <v>0</v>
      </c>
      <c r="J2798" s="76">
        <f>APENs_summary!R2693</f>
        <v>0</v>
      </c>
    </row>
    <row r="2799" spans="1:10" x14ac:dyDescent="0.2">
      <c r="A2799" s="13" t="s">
        <v>147</v>
      </c>
      <c r="B2799" s="272" t="s">
        <v>493</v>
      </c>
      <c r="C2799" s="272" t="str">
        <f>APENs_summary!C2694</f>
        <v>08045</v>
      </c>
      <c r="D2799" s="272" t="str">
        <f>APENs_summary!J2694</f>
        <v>40400311</v>
      </c>
      <c r="E2799" s="272" t="str">
        <f>APENs_summary!K2694</f>
        <v>Condensate Tanks</v>
      </c>
      <c r="F2799" s="76">
        <f>APENs_summary!N2694</f>
        <v>0</v>
      </c>
      <c r="G2799" s="76">
        <f>APENs_summary!O2694</f>
        <v>2.3318674600728384</v>
      </c>
      <c r="H2799" s="76">
        <f>APENs_summary!P2694</f>
        <v>0</v>
      </c>
      <c r="I2799" s="76">
        <f>APENs_summary!Q2694</f>
        <v>0</v>
      </c>
      <c r="J2799" s="76">
        <f>APENs_summary!R2694</f>
        <v>0</v>
      </c>
    </row>
    <row r="2800" spans="1:10" x14ac:dyDescent="0.2">
      <c r="A2800" s="13" t="s">
        <v>147</v>
      </c>
      <c r="B2800" s="272" t="s">
        <v>493</v>
      </c>
      <c r="C2800" s="272" t="str">
        <f>APENs_summary!C2695</f>
        <v>08045</v>
      </c>
      <c r="D2800" s="272" t="str">
        <f>APENs_summary!J2695</f>
        <v>40400311</v>
      </c>
      <c r="E2800" s="272" t="str">
        <f>APENs_summary!K2695</f>
        <v>Condensate Tanks</v>
      </c>
      <c r="F2800" s="76">
        <f>APENs_summary!N2695</f>
        <v>0</v>
      </c>
      <c r="G2800" s="76">
        <f>APENs_summary!O2695</f>
        <v>4.3138181148826948</v>
      </c>
      <c r="H2800" s="76">
        <f>APENs_summary!P2695</f>
        <v>0</v>
      </c>
      <c r="I2800" s="76">
        <f>APENs_summary!Q2695</f>
        <v>0</v>
      </c>
      <c r="J2800" s="76">
        <f>APENs_summary!R2695</f>
        <v>0</v>
      </c>
    </row>
    <row r="2801" spans="1:10" x14ac:dyDescent="0.2">
      <c r="A2801" s="13" t="s">
        <v>147</v>
      </c>
      <c r="B2801" s="272" t="s">
        <v>493</v>
      </c>
      <c r="C2801" s="272" t="str">
        <f>APENs_summary!C2696</f>
        <v>08045</v>
      </c>
      <c r="D2801" s="272" t="str">
        <f>APENs_summary!J2696</f>
        <v>40400311</v>
      </c>
      <c r="E2801" s="272" t="str">
        <f>APENs_summary!K2696</f>
        <v>Condensate Tanks</v>
      </c>
      <c r="F2801" s="76">
        <f>APENs_summary!N2696</f>
        <v>0</v>
      </c>
      <c r="G2801" s="76">
        <f>APENs_summary!O2696</f>
        <v>6.478996690573422</v>
      </c>
      <c r="H2801" s="76">
        <f>APENs_summary!P2696</f>
        <v>0</v>
      </c>
      <c r="I2801" s="76">
        <f>APENs_summary!Q2696</f>
        <v>0</v>
      </c>
      <c r="J2801" s="76">
        <f>APENs_summary!R2696</f>
        <v>0</v>
      </c>
    </row>
    <row r="2802" spans="1:10" x14ac:dyDescent="0.2">
      <c r="A2802" s="13" t="s">
        <v>147</v>
      </c>
      <c r="B2802" s="272" t="s">
        <v>493</v>
      </c>
      <c r="C2802" s="272" t="str">
        <f>APENs_summary!C2697</f>
        <v>08045</v>
      </c>
      <c r="D2802" s="272" t="str">
        <f>APENs_summary!J2697</f>
        <v>31000201</v>
      </c>
      <c r="E2802" s="272" t="str">
        <f>APENs_summary!K2697</f>
        <v>Natural Gas Production, Gas Sweetening: Amine Process</v>
      </c>
      <c r="F2802" s="76">
        <f>APENs_summary!N2697</f>
        <v>0</v>
      </c>
      <c r="G2802" s="76">
        <f>APENs_summary!O2697</f>
        <v>5.0020439999999997</v>
      </c>
      <c r="H2802" s="76">
        <f>APENs_summary!P2697</f>
        <v>0</v>
      </c>
      <c r="I2802" s="76">
        <f>APENs_summary!Q2697</f>
        <v>0</v>
      </c>
      <c r="J2802" s="76">
        <f>APENs_summary!R2697</f>
        <v>0</v>
      </c>
    </row>
    <row r="2803" spans="1:10" x14ac:dyDescent="0.2">
      <c r="A2803" s="13" t="s">
        <v>147</v>
      </c>
      <c r="B2803" s="272" t="s">
        <v>493</v>
      </c>
      <c r="C2803" s="272" t="str">
        <f>APENs_summary!C2698</f>
        <v>08045</v>
      </c>
      <c r="D2803" s="272" t="str">
        <f>APENs_summary!J2698</f>
        <v>31000304</v>
      </c>
      <c r="E2803" s="272" t="str">
        <f>APENs_summary!K2698</f>
        <v>Glycol Dehydrator</v>
      </c>
      <c r="F2803" s="76">
        <f>APENs_summary!N2698</f>
        <v>0</v>
      </c>
      <c r="G2803" s="76">
        <f>APENs_summary!O2698</f>
        <v>4.9992770000000002</v>
      </c>
      <c r="H2803" s="76">
        <f>APENs_summary!P2698</f>
        <v>0</v>
      </c>
      <c r="I2803" s="76">
        <f>APENs_summary!Q2698</f>
        <v>0</v>
      </c>
      <c r="J2803" s="76">
        <f>APENs_summary!R2698</f>
        <v>0</v>
      </c>
    </row>
    <row r="2804" spans="1:10" x14ac:dyDescent="0.2">
      <c r="A2804" s="13" t="s">
        <v>147</v>
      </c>
      <c r="B2804" s="272" t="s">
        <v>493</v>
      </c>
      <c r="C2804" s="272" t="str">
        <f>APENs_summary!C2699</f>
        <v>08045</v>
      </c>
      <c r="D2804" s="272" t="str">
        <f>APENs_summary!J2699</f>
        <v>31088801</v>
      </c>
      <c r="E2804" s="272" t="str">
        <f>APENs_summary!K2699</f>
        <v>Permitted Fugitives</v>
      </c>
      <c r="F2804" s="76">
        <f>APENs_summary!N2699</f>
        <v>0</v>
      </c>
      <c r="G2804" s="76">
        <f>APENs_summary!O2699</f>
        <v>15.004325</v>
      </c>
      <c r="H2804" s="76">
        <f>APENs_summary!P2699</f>
        <v>0</v>
      </c>
      <c r="I2804" s="76">
        <f>APENs_summary!Q2699</f>
        <v>0</v>
      </c>
      <c r="J2804" s="76">
        <f>APENs_summary!R2699</f>
        <v>0</v>
      </c>
    </row>
    <row r="2805" spans="1:10" x14ac:dyDescent="0.2">
      <c r="A2805" s="13" t="s">
        <v>147</v>
      </c>
      <c r="B2805" s="272" t="s">
        <v>493</v>
      </c>
      <c r="C2805" s="272" t="str">
        <f>APENs_summary!C2700</f>
        <v>08045</v>
      </c>
      <c r="D2805" s="272" t="str">
        <f>APENs_summary!J2700</f>
        <v>20200254</v>
      </c>
      <c r="E2805" s="272" t="str">
        <f>APENs_summary!K2700</f>
        <v>Compressor Engines</v>
      </c>
      <c r="F2805" s="76">
        <f>APENs_summary!N2700</f>
        <v>0</v>
      </c>
      <c r="G2805" s="76">
        <f>APENs_summary!O2700</f>
        <v>0</v>
      </c>
      <c r="H2805" s="76">
        <f>APENs_summary!P2700</f>
        <v>7.23</v>
      </c>
      <c r="I2805" s="76">
        <f>APENs_summary!Q2700</f>
        <v>0</v>
      </c>
      <c r="J2805" s="76">
        <f>APENs_summary!R2700</f>
        <v>0</v>
      </c>
    </row>
    <row r="2806" spans="1:10" x14ac:dyDescent="0.2">
      <c r="A2806" s="13" t="s">
        <v>147</v>
      </c>
      <c r="B2806" s="272" t="s">
        <v>493</v>
      </c>
      <c r="C2806" s="272" t="str">
        <f>APENs_summary!C2701</f>
        <v>08045</v>
      </c>
      <c r="D2806" s="272" t="str">
        <f>APENs_summary!J2701</f>
        <v>20200254</v>
      </c>
      <c r="E2806" s="272" t="str">
        <f>APENs_summary!K2701</f>
        <v>Compressor Engines</v>
      </c>
      <c r="F2806" s="76">
        <f>APENs_summary!N2701</f>
        <v>20.149999999999999</v>
      </c>
      <c r="G2806" s="76">
        <f>APENs_summary!O2701</f>
        <v>0</v>
      </c>
      <c r="H2806" s="76">
        <f>APENs_summary!P2701</f>
        <v>0</v>
      </c>
      <c r="I2806" s="76">
        <f>APENs_summary!Q2701</f>
        <v>0</v>
      </c>
      <c r="J2806" s="76">
        <f>APENs_summary!R2701</f>
        <v>0</v>
      </c>
    </row>
    <row r="2807" spans="1:10" x14ac:dyDescent="0.2">
      <c r="A2807" s="13" t="s">
        <v>147</v>
      </c>
      <c r="B2807" s="272" t="s">
        <v>493</v>
      </c>
      <c r="C2807" s="272" t="str">
        <f>APENs_summary!C2702</f>
        <v>08045</v>
      </c>
      <c r="D2807" s="272" t="str">
        <f>APENs_summary!J2702</f>
        <v>20200254</v>
      </c>
      <c r="E2807" s="272" t="str">
        <f>APENs_summary!K2702</f>
        <v>Compressor Engines</v>
      </c>
      <c r="F2807" s="76">
        <f>APENs_summary!N2702</f>
        <v>0</v>
      </c>
      <c r="G2807" s="76">
        <f>APENs_summary!O2702</f>
        <v>0</v>
      </c>
      <c r="H2807" s="76">
        <f>APENs_summary!P2702</f>
        <v>0</v>
      </c>
      <c r="I2807" s="76">
        <f>APENs_summary!Q2702</f>
        <v>0</v>
      </c>
      <c r="J2807" s="76">
        <f>APENs_summary!R2702</f>
        <v>0.8</v>
      </c>
    </row>
    <row r="2808" spans="1:10" x14ac:dyDescent="0.2">
      <c r="A2808" s="13" t="s">
        <v>147</v>
      </c>
      <c r="B2808" s="272" t="s">
        <v>493</v>
      </c>
      <c r="C2808" s="272" t="str">
        <f>APENs_summary!C2703</f>
        <v>08045</v>
      </c>
      <c r="D2808" s="272" t="str">
        <f>APENs_summary!J2703</f>
        <v>20200254</v>
      </c>
      <c r="E2808" s="272" t="str">
        <f>APENs_summary!K2703</f>
        <v>Compressor Engines</v>
      </c>
      <c r="F2808" s="76">
        <f>APENs_summary!N2703</f>
        <v>0</v>
      </c>
      <c r="G2808" s="76">
        <f>APENs_summary!O2703</f>
        <v>0</v>
      </c>
      <c r="H2808" s="76">
        <f>APENs_summary!P2703</f>
        <v>0</v>
      </c>
      <c r="I2808" s="76">
        <f>APENs_summary!Q2703</f>
        <v>0</v>
      </c>
      <c r="J2808" s="76">
        <f>APENs_summary!R2703</f>
        <v>0</v>
      </c>
    </row>
    <row r="2809" spans="1:10" x14ac:dyDescent="0.2">
      <c r="A2809" s="13" t="s">
        <v>147</v>
      </c>
      <c r="B2809" s="272" t="s">
        <v>493</v>
      </c>
      <c r="C2809" s="272" t="str">
        <f>APENs_summary!C2704</f>
        <v>08045</v>
      </c>
      <c r="D2809" s="272" t="str">
        <f>APENs_summary!J2704</f>
        <v>20200254</v>
      </c>
      <c r="E2809" s="272" t="str">
        <f>APENs_summary!K2704</f>
        <v>Compressor Engines</v>
      </c>
      <c r="F2809" s="76">
        <f>APENs_summary!N2704</f>
        <v>0</v>
      </c>
      <c r="G2809" s="76">
        <f>APENs_summary!O2704</f>
        <v>0</v>
      </c>
      <c r="H2809" s="76">
        <f>APENs_summary!P2704</f>
        <v>0</v>
      </c>
      <c r="I2809" s="76">
        <f>APENs_summary!Q2704</f>
        <v>0.05</v>
      </c>
      <c r="J2809" s="76">
        <f>APENs_summary!R2704</f>
        <v>0</v>
      </c>
    </row>
    <row r="2810" spans="1:10" x14ac:dyDescent="0.2">
      <c r="A2810" s="13" t="s">
        <v>147</v>
      </c>
      <c r="B2810" s="272" t="s">
        <v>493</v>
      </c>
      <c r="C2810" s="272" t="str">
        <f>APENs_summary!C2705</f>
        <v>08045</v>
      </c>
      <c r="D2810" s="272" t="str">
        <f>APENs_summary!J2705</f>
        <v>20200254</v>
      </c>
      <c r="E2810" s="272" t="str">
        <f>APENs_summary!K2705</f>
        <v>Compressor Engines</v>
      </c>
      <c r="F2810" s="76">
        <f>APENs_summary!N2705</f>
        <v>0</v>
      </c>
      <c r="G2810" s="76">
        <f>APENs_summary!O2705</f>
        <v>14.11</v>
      </c>
      <c r="H2810" s="76">
        <f>APENs_summary!P2705</f>
        <v>0</v>
      </c>
      <c r="I2810" s="76">
        <f>APENs_summary!Q2705</f>
        <v>0</v>
      </c>
      <c r="J2810" s="76">
        <f>APENs_summary!R2705</f>
        <v>0</v>
      </c>
    </row>
    <row r="2811" spans="1:10" x14ac:dyDescent="0.2">
      <c r="A2811" s="13" t="s">
        <v>147</v>
      </c>
      <c r="B2811" s="272" t="s">
        <v>493</v>
      </c>
      <c r="C2811" s="272" t="str">
        <f>APENs_summary!C2706</f>
        <v>08045</v>
      </c>
      <c r="D2811" s="272" t="str">
        <f>APENs_summary!J2706</f>
        <v>20200254</v>
      </c>
      <c r="E2811" s="272" t="str">
        <f>APENs_summary!K2706</f>
        <v>Compressor Engines</v>
      </c>
      <c r="F2811" s="76">
        <f>APENs_summary!N2706</f>
        <v>0</v>
      </c>
      <c r="G2811" s="76">
        <f>APENs_summary!O2706</f>
        <v>0</v>
      </c>
      <c r="H2811" s="76">
        <f>APENs_summary!P2706</f>
        <v>11.8</v>
      </c>
      <c r="I2811" s="76">
        <f>APENs_summary!Q2706</f>
        <v>0</v>
      </c>
      <c r="J2811" s="76">
        <f>APENs_summary!R2706</f>
        <v>0</v>
      </c>
    </row>
    <row r="2812" spans="1:10" x14ac:dyDescent="0.2">
      <c r="A2812" s="13" t="s">
        <v>147</v>
      </c>
      <c r="B2812" s="272" t="s">
        <v>493</v>
      </c>
      <c r="C2812" s="272" t="str">
        <f>APENs_summary!C2707</f>
        <v>08045</v>
      </c>
      <c r="D2812" s="272" t="str">
        <f>APENs_summary!J2707</f>
        <v>20200254</v>
      </c>
      <c r="E2812" s="272" t="str">
        <f>APENs_summary!K2707</f>
        <v>Compressor Engines</v>
      </c>
      <c r="F2812" s="76">
        <f>APENs_summary!N2707</f>
        <v>33.049999999999997</v>
      </c>
      <c r="G2812" s="76">
        <f>APENs_summary!O2707</f>
        <v>0</v>
      </c>
      <c r="H2812" s="76">
        <f>APENs_summary!P2707</f>
        <v>0</v>
      </c>
      <c r="I2812" s="76">
        <f>APENs_summary!Q2707</f>
        <v>0</v>
      </c>
      <c r="J2812" s="76">
        <f>APENs_summary!R2707</f>
        <v>0</v>
      </c>
    </row>
    <row r="2813" spans="1:10" x14ac:dyDescent="0.2">
      <c r="A2813" s="13" t="s">
        <v>147</v>
      </c>
      <c r="B2813" s="272" t="s">
        <v>493</v>
      </c>
      <c r="C2813" s="272" t="str">
        <f>APENs_summary!C2708</f>
        <v>08045</v>
      </c>
      <c r="D2813" s="272" t="str">
        <f>APENs_summary!J2708</f>
        <v>20200254</v>
      </c>
      <c r="E2813" s="272" t="str">
        <f>APENs_summary!K2708</f>
        <v>Compressor Engines</v>
      </c>
      <c r="F2813" s="76">
        <f>APENs_summary!N2708</f>
        <v>0</v>
      </c>
      <c r="G2813" s="76">
        <f>APENs_summary!O2708</f>
        <v>0</v>
      </c>
      <c r="H2813" s="76">
        <f>APENs_summary!P2708</f>
        <v>0</v>
      </c>
      <c r="I2813" s="76">
        <f>APENs_summary!Q2708</f>
        <v>0</v>
      </c>
      <c r="J2813" s="76">
        <f>APENs_summary!R2708</f>
        <v>1.44</v>
      </c>
    </row>
    <row r="2814" spans="1:10" x14ac:dyDescent="0.2">
      <c r="A2814" s="13" t="s">
        <v>147</v>
      </c>
      <c r="B2814" s="272" t="s">
        <v>493</v>
      </c>
      <c r="C2814" s="272" t="str">
        <f>APENs_summary!C2709</f>
        <v>08045</v>
      </c>
      <c r="D2814" s="272" t="str">
        <f>APENs_summary!J2709</f>
        <v>20200254</v>
      </c>
      <c r="E2814" s="272" t="str">
        <f>APENs_summary!K2709</f>
        <v>Compressor Engines</v>
      </c>
      <c r="F2814" s="76">
        <f>APENs_summary!N2709</f>
        <v>0</v>
      </c>
      <c r="G2814" s="76">
        <f>APENs_summary!O2709</f>
        <v>0</v>
      </c>
      <c r="H2814" s="76">
        <f>APENs_summary!P2709</f>
        <v>0</v>
      </c>
      <c r="I2814" s="76">
        <f>APENs_summary!Q2709</f>
        <v>0</v>
      </c>
      <c r="J2814" s="76">
        <f>APENs_summary!R2709</f>
        <v>0</v>
      </c>
    </row>
    <row r="2815" spans="1:10" x14ac:dyDescent="0.2">
      <c r="A2815" s="13" t="s">
        <v>147</v>
      </c>
      <c r="B2815" s="272" t="s">
        <v>493</v>
      </c>
      <c r="C2815" s="272" t="str">
        <f>APENs_summary!C2710</f>
        <v>08045</v>
      </c>
      <c r="D2815" s="272" t="str">
        <f>APENs_summary!J2710</f>
        <v>20200254</v>
      </c>
      <c r="E2815" s="272" t="str">
        <f>APENs_summary!K2710</f>
        <v>Compressor Engines</v>
      </c>
      <c r="F2815" s="76">
        <f>APENs_summary!N2710</f>
        <v>0</v>
      </c>
      <c r="G2815" s="76">
        <f>APENs_summary!O2710</f>
        <v>0</v>
      </c>
      <c r="H2815" s="76">
        <f>APENs_summary!P2710</f>
        <v>0</v>
      </c>
      <c r="I2815" s="76">
        <f>APENs_summary!Q2710</f>
        <v>0.08</v>
      </c>
      <c r="J2815" s="76">
        <f>APENs_summary!R2710</f>
        <v>0</v>
      </c>
    </row>
    <row r="2816" spans="1:10" x14ac:dyDescent="0.2">
      <c r="A2816" s="13" t="s">
        <v>147</v>
      </c>
      <c r="B2816" s="272" t="s">
        <v>493</v>
      </c>
      <c r="C2816" s="272" t="str">
        <f>APENs_summary!C2711</f>
        <v>08045</v>
      </c>
      <c r="D2816" s="272" t="str">
        <f>APENs_summary!J2711</f>
        <v>20200254</v>
      </c>
      <c r="E2816" s="272" t="str">
        <f>APENs_summary!K2711</f>
        <v>Compressor Engines</v>
      </c>
      <c r="F2816" s="76">
        <f>APENs_summary!N2711</f>
        <v>0</v>
      </c>
      <c r="G2816" s="76">
        <f>APENs_summary!O2711</f>
        <v>22.9</v>
      </c>
      <c r="H2816" s="76">
        <f>APENs_summary!P2711</f>
        <v>0</v>
      </c>
      <c r="I2816" s="76">
        <f>APENs_summary!Q2711</f>
        <v>0</v>
      </c>
      <c r="J2816" s="76">
        <f>APENs_summary!R2711</f>
        <v>0</v>
      </c>
    </row>
    <row r="2817" spans="1:10" x14ac:dyDescent="0.2">
      <c r="A2817" s="13" t="s">
        <v>147</v>
      </c>
      <c r="B2817" s="272" t="s">
        <v>493</v>
      </c>
      <c r="C2817" s="272" t="str">
        <f>APENs_summary!C2712</f>
        <v>08045</v>
      </c>
      <c r="D2817" s="272" t="str">
        <f>APENs_summary!J2712</f>
        <v>31000304</v>
      </c>
      <c r="E2817" s="272" t="str">
        <f>APENs_summary!K2712</f>
        <v>Glycol Dehydrator</v>
      </c>
      <c r="F2817" s="76">
        <f>APENs_summary!N2712</f>
        <v>0</v>
      </c>
      <c r="G2817" s="76">
        <f>APENs_summary!O2712</f>
        <v>4.4400000000000004</v>
      </c>
      <c r="H2817" s="76">
        <f>APENs_summary!P2712</f>
        <v>0</v>
      </c>
      <c r="I2817" s="76">
        <f>APENs_summary!Q2712</f>
        <v>0</v>
      </c>
      <c r="J2817" s="76">
        <f>APENs_summary!R2712</f>
        <v>0</v>
      </c>
    </row>
    <row r="2818" spans="1:10" x14ac:dyDescent="0.2">
      <c r="A2818" s="13" t="s">
        <v>147</v>
      </c>
      <c r="B2818" s="272" t="s">
        <v>493</v>
      </c>
      <c r="C2818" s="272" t="str">
        <f>APENs_summary!C2713</f>
        <v>08045</v>
      </c>
      <c r="D2818" s="272" t="str">
        <f>APENs_summary!J2713</f>
        <v>31000304</v>
      </c>
      <c r="E2818" s="272" t="str">
        <f>APENs_summary!K2713</f>
        <v>Glycol Dehydrator</v>
      </c>
      <c r="F2818" s="76">
        <f>APENs_summary!N2713</f>
        <v>0</v>
      </c>
      <c r="G2818" s="76">
        <f>APENs_summary!O2713</f>
        <v>4.4400000000000004</v>
      </c>
      <c r="H2818" s="76">
        <f>APENs_summary!P2713</f>
        <v>0</v>
      </c>
      <c r="I2818" s="76">
        <f>APENs_summary!Q2713</f>
        <v>0</v>
      </c>
      <c r="J2818" s="76">
        <f>APENs_summary!R2713</f>
        <v>0</v>
      </c>
    </row>
    <row r="2819" spans="1:10" x14ac:dyDescent="0.2">
      <c r="A2819" s="13" t="s">
        <v>147</v>
      </c>
      <c r="B2819" s="272" t="s">
        <v>493</v>
      </c>
      <c r="C2819" s="272" t="str">
        <f>APENs_summary!C2714</f>
        <v>08045</v>
      </c>
      <c r="D2819" s="272" t="str">
        <f>APENs_summary!J2714</f>
        <v>31088801</v>
      </c>
      <c r="E2819" s="272" t="str">
        <f>APENs_summary!K2714</f>
        <v>Permitted Fugitives</v>
      </c>
      <c r="F2819" s="76">
        <f>APENs_summary!N2714</f>
        <v>0</v>
      </c>
      <c r="G2819" s="76">
        <f>APENs_summary!O2714</f>
        <v>19.75</v>
      </c>
      <c r="H2819" s="76">
        <f>APENs_summary!P2714</f>
        <v>0</v>
      </c>
      <c r="I2819" s="76">
        <f>APENs_summary!Q2714</f>
        <v>0</v>
      </c>
      <c r="J2819" s="76">
        <f>APENs_summary!R2714</f>
        <v>0</v>
      </c>
    </row>
    <row r="2820" spans="1:10" x14ac:dyDescent="0.2">
      <c r="A2820" s="13" t="s">
        <v>147</v>
      </c>
      <c r="B2820" s="272" t="s">
        <v>493</v>
      </c>
      <c r="C2820" s="272" t="str">
        <f>APENs_summary!C2715</f>
        <v>08045</v>
      </c>
      <c r="D2820" s="272" t="str">
        <f>APENs_summary!J2715</f>
        <v>40400311</v>
      </c>
      <c r="E2820" s="272" t="str">
        <f>APENs_summary!K2715</f>
        <v>Condensate Tanks</v>
      </c>
      <c r="F2820" s="76">
        <f>APENs_summary!N2715</f>
        <v>0</v>
      </c>
      <c r="G2820" s="76">
        <f>APENs_summary!O2715</f>
        <v>47.363699944881567</v>
      </c>
      <c r="H2820" s="76">
        <f>APENs_summary!P2715</f>
        <v>0</v>
      </c>
      <c r="I2820" s="76">
        <f>APENs_summary!Q2715</f>
        <v>0</v>
      </c>
      <c r="J2820" s="76">
        <f>APENs_summary!R2715</f>
        <v>0</v>
      </c>
    </row>
    <row r="2821" spans="1:10" x14ac:dyDescent="0.2">
      <c r="A2821" s="13" t="s">
        <v>147</v>
      </c>
      <c r="B2821" s="272" t="s">
        <v>493</v>
      </c>
      <c r="C2821" s="272" t="str">
        <f>APENs_summary!C2716</f>
        <v>08045</v>
      </c>
      <c r="D2821" s="272" t="str">
        <f>APENs_summary!J2716</f>
        <v>40400311</v>
      </c>
      <c r="E2821" s="272" t="str">
        <f>APENs_summary!K2716</f>
        <v>Condensate Tanks</v>
      </c>
      <c r="F2821" s="76">
        <f>APENs_summary!N2716</f>
        <v>0</v>
      </c>
      <c r="G2821" s="76">
        <f>APENs_summary!O2716</f>
        <v>0</v>
      </c>
      <c r="H2821" s="76">
        <f>APENs_summary!P2716</f>
        <v>0</v>
      </c>
      <c r="I2821" s="76">
        <f>APENs_summary!Q2716</f>
        <v>0</v>
      </c>
      <c r="J2821" s="76">
        <f>APENs_summary!R2716</f>
        <v>0</v>
      </c>
    </row>
    <row r="2822" spans="1:10" x14ac:dyDescent="0.2">
      <c r="A2822" s="13" t="s">
        <v>147</v>
      </c>
      <c r="B2822" s="272" t="s">
        <v>493</v>
      </c>
      <c r="C2822" s="272" t="str">
        <f>APENs_summary!C2717</f>
        <v>08045</v>
      </c>
      <c r="D2822" s="272" t="str">
        <f>APENs_summary!J2717</f>
        <v>40400311</v>
      </c>
      <c r="E2822" s="272" t="str">
        <f>APENs_summary!K2717</f>
        <v>Condensate Tanks</v>
      </c>
      <c r="F2822" s="76">
        <f>APENs_summary!N2717</f>
        <v>0</v>
      </c>
      <c r="G2822" s="76">
        <f>APENs_summary!O2717</f>
        <v>0</v>
      </c>
      <c r="H2822" s="76">
        <f>APENs_summary!P2717</f>
        <v>0</v>
      </c>
      <c r="I2822" s="76">
        <f>APENs_summary!Q2717</f>
        <v>0</v>
      </c>
      <c r="J2822" s="76">
        <f>APENs_summary!R2717</f>
        <v>0</v>
      </c>
    </row>
    <row r="2823" spans="1:10" x14ac:dyDescent="0.2">
      <c r="A2823" s="13" t="s">
        <v>147</v>
      </c>
      <c r="B2823" s="272" t="s">
        <v>493</v>
      </c>
      <c r="C2823" s="272" t="str">
        <f>APENs_summary!C2718</f>
        <v>08045</v>
      </c>
      <c r="D2823" s="272" t="str">
        <f>APENs_summary!J2718</f>
        <v>40400311</v>
      </c>
      <c r="E2823" s="272" t="str">
        <f>APENs_summary!K2718</f>
        <v>Condensate Tanks</v>
      </c>
      <c r="F2823" s="76">
        <f>APENs_summary!N2718</f>
        <v>0</v>
      </c>
      <c r="G2823" s="76">
        <f>APENs_summary!O2718</f>
        <v>8.6818555653683855</v>
      </c>
      <c r="H2823" s="76">
        <f>APENs_summary!P2718</f>
        <v>0</v>
      </c>
      <c r="I2823" s="76">
        <f>APENs_summary!Q2718</f>
        <v>0</v>
      </c>
      <c r="J2823" s="76">
        <f>APENs_summary!R2718</f>
        <v>0</v>
      </c>
    </row>
    <row r="2824" spans="1:10" x14ac:dyDescent="0.2">
      <c r="A2824" s="13" t="s">
        <v>147</v>
      </c>
      <c r="B2824" s="272" t="s">
        <v>493</v>
      </c>
      <c r="C2824" s="272" t="str">
        <f>APENs_summary!C2719</f>
        <v>08045</v>
      </c>
      <c r="D2824" s="272" t="str">
        <f>APENs_summary!J2719</f>
        <v>40400311</v>
      </c>
      <c r="E2824" s="272" t="str">
        <f>APENs_summary!K2719</f>
        <v>Condensate Tanks</v>
      </c>
      <c r="F2824" s="76">
        <f>APENs_summary!N2719</f>
        <v>0</v>
      </c>
      <c r="G2824" s="76">
        <f>APENs_summary!O2719</f>
        <v>2.1049682816601236</v>
      </c>
      <c r="H2824" s="76">
        <f>APENs_summary!P2719</f>
        <v>0</v>
      </c>
      <c r="I2824" s="76">
        <f>APENs_summary!Q2719</f>
        <v>0</v>
      </c>
      <c r="J2824" s="76">
        <f>APENs_summary!R2719</f>
        <v>0</v>
      </c>
    </row>
    <row r="2825" spans="1:10" x14ac:dyDescent="0.2">
      <c r="A2825" s="13" t="s">
        <v>147</v>
      </c>
      <c r="B2825" s="272" t="s">
        <v>493</v>
      </c>
      <c r="C2825" s="272" t="str">
        <f>APENs_summary!C2720</f>
        <v>08045</v>
      </c>
      <c r="D2825" s="272" t="str">
        <f>APENs_summary!J2720</f>
        <v>40400311</v>
      </c>
      <c r="E2825" s="272" t="str">
        <f>APENs_summary!K2720</f>
        <v>Condensate Tanks</v>
      </c>
      <c r="F2825" s="76">
        <f>APENs_summary!N2720</f>
        <v>0</v>
      </c>
      <c r="G2825" s="76">
        <f>APENs_summary!O2720</f>
        <v>3.1082453717500784</v>
      </c>
      <c r="H2825" s="76">
        <f>APENs_summary!P2720</f>
        <v>0</v>
      </c>
      <c r="I2825" s="76">
        <f>APENs_summary!Q2720</f>
        <v>0</v>
      </c>
      <c r="J2825" s="76">
        <f>APENs_summary!R2720</f>
        <v>0</v>
      </c>
    </row>
    <row r="2826" spans="1:10" x14ac:dyDescent="0.2">
      <c r="A2826" s="13" t="s">
        <v>147</v>
      </c>
      <c r="B2826" s="272" t="s">
        <v>493</v>
      </c>
      <c r="C2826" s="272" t="str">
        <f>APENs_summary!C2721</f>
        <v>08045</v>
      </c>
      <c r="D2826" s="272" t="str">
        <f>APENs_summary!J2721</f>
        <v>40400311</v>
      </c>
      <c r="E2826" s="272" t="str">
        <f>APENs_summary!K2721</f>
        <v>Condensate Tanks</v>
      </c>
      <c r="F2826" s="76">
        <f>APENs_summary!N2721</f>
        <v>0</v>
      </c>
      <c r="G2826" s="76">
        <f>APENs_summary!O2721</f>
        <v>2.1268380819890602</v>
      </c>
      <c r="H2826" s="76">
        <f>APENs_summary!P2721</f>
        <v>0</v>
      </c>
      <c r="I2826" s="76">
        <f>APENs_summary!Q2721</f>
        <v>0</v>
      </c>
      <c r="J2826" s="76">
        <f>APENs_summary!R2721</f>
        <v>0</v>
      </c>
    </row>
    <row r="2827" spans="1:10" x14ac:dyDescent="0.2">
      <c r="A2827" s="13" t="s">
        <v>147</v>
      </c>
      <c r="B2827" s="272" t="s">
        <v>493</v>
      </c>
      <c r="C2827" s="272" t="str">
        <f>APENs_summary!C2722</f>
        <v>08045</v>
      </c>
      <c r="D2827" s="272" t="str">
        <f>APENs_summary!J2722</f>
        <v>40400311</v>
      </c>
      <c r="E2827" s="272" t="str">
        <f>APENs_summary!K2722</f>
        <v>Condensate Tanks</v>
      </c>
      <c r="F2827" s="76">
        <f>APENs_summary!N2722</f>
        <v>0</v>
      </c>
      <c r="G2827" s="76">
        <f>APENs_summary!O2722</f>
        <v>2.0120216302621445</v>
      </c>
      <c r="H2827" s="76">
        <f>APENs_summary!P2722</f>
        <v>0</v>
      </c>
      <c r="I2827" s="76">
        <f>APENs_summary!Q2722</f>
        <v>0</v>
      </c>
      <c r="J2827" s="76">
        <f>APENs_summary!R2722</f>
        <v>0</v>
      </c>
    </row>
    <row r="2828" spans="1:10" x14ac:dyDescent="0.2">
      <c r="A2828" s="13" t="s">
        <v>147</v>
      </c>
      <c r="B2828" s="272" t="s">
        <v>493</v>
      </c>
      <c r="C2828" s="272" t="str">
        <f>APENs_summary!C2723</f>
        <v>08045</v>
      </c>
      <c r="D2828" s="272" t="str">
        <f>APENs_summary!J2723</f>
        <v>40400311</v>
      </c>
      <c r="E2828" s="272" t="str">
        <f>APENs_summary!K2723</f>
        <v>Condensate Tanks</v>
      </c>
      <c r="F2828" s="76">
        <f>APENs_summary!N2723</f>
        <v>0</v>
      </c>
      <c r="G2828" s="76">
        <f>APENs_summary!O2723</f>
        <v>4.3876286909928552</v>
      </c>
      <c r="H2828" s="76">
        <f>APENs_summary!P2723</f>
        <v>0</v>
      </c>
      <c r="I2828" s="76">
        <f>APENs_summary!Q2723</f>
        <v>0</v>
      </c>
      <c r="J2828" s="76">
        <f>APENs_summary!R2723</f>
        <v>0</v>
      </c>
    </row>
    <row r="2829" spans="1:10" x14ac:dyDescent="0.2">
      <c r="A2829" s="13" t="s">
        <v>147</v>
      </c>
      <c r="B2829" s="272" t="s">
        <v>493</v>
      </c>
      <c r="C2829" s="272" t="str">
        <f>APENs_summary!C2724</f>
        <v>08045</v>
      </c>
      <c r="D2829" s="272" t="str">
        <f>APENs_summary!J2724</f>
        <v>40400311</v>
      </c>
      <c r="E2829" s="272" t="str">
        <f>APENs_summary!K2724</f>
        <v>Condensate Tanks</v>
      </c>
      <c r="F2829" s="76">
        <f>APENs_summary!N2724</f>
        <v>0</v>
      </c>
      <c r="G2829" s="76">
        <f>APENs_summary!O2724</f>
        <v>2.1049682816601236</v>
      </c>
      <c r="H2829" s="76">
        <f>APENs_summary!P2724</f>
        <v>0</v>
      </c>
      <c r="I2829" s="76">
        <f>APENs_summary!Q2724</f>
        <v>0</v>
      </c>
      <c r="J2829" s="76">
        <f>APENs_summary!R2724</f>
        <v>0</v>
      </c>
    </row>
    <row r="2830" spans="1:10" x14ac:dyDescent="0.2">
      <c r="A2830" s="13" t="s">
        <v>147</v>
      </c>
      <c r="B2830" s="272" t="s">
        <v>493</v>
      </c>
      <c r="C2830" s="272" t="str">
        <f>APENs_summary!C2725</f>
        <v>08045</v>
      </c>
      <c r="D2830" s="272" t="str">
        <f>APENs_summary!J2725</f>
        <v>40400311</v>
      </c>
      <c r="E2830" s="272" t="str">
        <f>APENs_summary!K2725</f>
        <v>Condensate Tanks</v>
      </c>
      <c r="F2830" s="76">
        <f>APENs_summary!N2725</f>
        <v>0</v>
      </c>
      <c r="G2830" s="76">
        <f>APENs_summary!O2725</f>
        <v>5.1886101280401498</v>
      </c>
      <c r="H2830" s="76">
        <f>APENs_summary!P2725</f>
        <v>0</v>
      </c>
      <c r="I2830" s="76">
        <f>APENs_summary!Q2725</f>
        <v>0</v>
      </c>
      <c r="J2830" s="76">
        <f>APENs_summary!R2725</f>
        <v>0</v>
      </c>
    </row>
    <row r="2831" spans="1:10" x14ac:dyDescent="0.2">
      <c r="A2831" s="13" t="s">
        <v>147</v>
      </c>
      <c r="B2831" s="272" t="s">
        <v>493</v>
      </c>
      <c r="C2831" s="272" t="str">
        <f>APENs_summary!C2726</f>
        <v>08045</v>
      </c>
      <c r="D2831" s="272" t="str">
        <f>APENs_summary!J2726</f>
        <v>40400311</v>
      </c>
      <c r="E2831" s="272" t="str">
        <f>APENs_summary!K2726</f>
        <v>Condensate Tanks</v>
      </c>
      <c r="F2831" s="76">
        <f>APENs_summary!N2726</f>
        <v>0</v>
      </c>
      <c r="G2831" s="76">
        <f>APENs_summary!O2726</f>
        <v>2.8157367923505552</v>
      </c>
      <c r="H2831" s="76">
        <f>APENs_summary!P2726</f>
        <v>0</v>
      </c>
      <c r="I2831" s="76">
        <f>APENs_summary!Q2726</f>
        <v>0</v>
      </c>
      <c r="J2831" s="76">
        <f>APENs_summary!R2726</f>
        <v>0</v>
      </c>
    </row>
    <row r="2832" spans="1:10" x14ac:dyDescent="0.2">
      <c r="A2832" s="13" t="s">
        <v>147</v>
      </c>
      <c r="B2832" s="272" t="s">
        <v>493</v>
      </c>
      <c r="C2832" s="272" t="str">
        <f>APENs_summary!C2727</f>
        <v>08045</v>
      </c>
      <c r="D2832" s="272" t="str">
        <f>APENs_summary!J2727</f>
        <v>40400311</v>
      </c>
      <c r="E2832" s="272" t="str">
        <f>APENs_summary!K2727</f>
        <v>Condensate Tanks</v>
      </c>
      <c r="F2832" s="76">
        <f>APENs_summary!N2727</f>
        <v>0</v>
      </c>
      <c r="G2832" s="76">
        <f>APENs_summary!O2727</f>
        <v>2.1268380819890602</v>
      </c>
      <c r="H2832" s="76">
        <f>APENs_summary!P2727</f>
        <v>0</v>
      </c>
      <c r="I2832" s="76">
        <f>APENs_summary!Q2727</f>
        <v>0</v>
      </c>
      <c r="J2832" s="76">
        <f>APENs_summary!R2727</f>
        <v>0</v>
      </c>
    </row>
    <row r="2833" spans="1:10" x14ac:dyDescent="0.2">
      <c r="A2833" s="13" t="s">
        <v>147</v>
      </c>
      <c r="B2833" s="272" t="s">
        <v>493</v>
      </c>
      <c r="C2833" s="272" t="str">
        <f>APENs_summary!C2728</f>
        <v>08045</v>
      </c>
      <c r="D2833" s="272" t="str">
        <f>APENs_summary!J2728</f>
        <v>40400311</v>
      </c>
      <c r="E2833" s="272" t="str">
        <f>APENs_summary!K2728</f>
        <v>Condensate Tanks</v>
      </c>
      <c r="F2833" s="76">
        <f>APENs_summary!N2728</f>
        <v>0</v>
      </c>
      <c r="G2833" s="76">
        <f>APENs_summary!O2728</f>
        <v>3.6795939053435411</v>
      </c>
      <c r="H2833" s="76">
        <f>APENs_summary!P2728</f>
        <v>0</v>
      </c>
      <c r="I2833" s="76">
        <f>APENs_summary!Q2728</f>
        <v>0</v>
      </c>
      <c r="J2833" s="76">
        <f>APENs_summary!R2728</f>
        <v>0</v>
      </c>
    </row>
    <row r="2834" spans="1:10" x14ac:dyDescent="0.2">
      <c r="A2834" s="13" t="s">
        <v>147</v>
      </c>
      <c r="B2834" s="272" t="s">
        <v>493</v>
      </c>
      <c r="C2834" s="272" t="str">
        <f>APENs_summary!C2729</f>
        <v>08045</v>
      </c>
      <c r="D2834" s="272" t="str">
        <f>APENs_summary!J2729</f>
        <v>40400311</v>
      </c>
      <c r="E2834" s="272" t="str">
        <f>APENs_summary!K2729</f>
        <v>Condensate Tanks</v>
      </c>
      <c r="F2834" s="76">
        <f>APENs_summary!N2729</f>
        <v>0</v>
      </c>
      <c r="G2834" s="76">
        <f>APENs_summary!O2729</f>
        <v>4.3712263407461531</v>
      </c>
      <c r="H2834" s="76">
        <f>APENs_summary!P2729</f>
        <v>0</v>
      </c>
      <c r="I2834" s="76">
        <f>APENs_summary!Q2729</f>
        <v>0</v>
      </c>
      <c r="J2834" s="76">
        <f>APENs_summary!R2729</f>
        <v>0</v>
      </c>
    </row>
    <row r="2835" spans="1:10" x14ac:dyDescent="0.2">
      <c r="A2835" s="13" t="s">
        <v>147</v>
      </c>
      <c r="B2835" s="272" t="s">
        <v>493</v>
      </c>
      <c r="C2835" s="272" t="str">
        <f>APENs_summary!C2730</f>
        <v>08045</v>
      </c>
      <c r="D2835" s="272" t="str">
        <f>APENs_summary!J2730</f>
        <v>40400311</v>
      </c>
      <c r="E2835" s="272" t="str">
        <f>APENs_summary!K2730</f>
        <v>Condensate Tanks</v>
      </c>
      <c r="F2835" s="76">
        <f>APENs_summary!N2730</f>
        <v>0</v>
      </c>
      <c r="G2835" s="76">
        <f>APENs_summary!O2730</f>
        <v>3.2886712244638034</v>
      </c>
      <c r="H2835" s="76">
        <f>APENs_summary!P2730</f>
        <v>0</v>
      </c>
      <c r="I2835" s="76">
        <f>APENs_summary!Q2730</f>
        <v>0</v>
      </c>
      <c r="J2835" s="76">
        <f>APENs_summary!R2730</f>
        <v>0</v>
      </c>
    </row>
    <row r="2836" spans="1:10" x14ac:dyDescent="0.2">
      <c r="A2836" s="13" t="s">
        <v>147</v>
      </c>
      <c r="B2836" s="272" t="s">
        <v>493</v>
      </c>
      <c r="C2836" s="272" t="str">
        <f>APENs_summary!C2731</f>
        <v>08045</v>
      </c>
      <c r="D2836" s="272" t="str">
        <f>APENs_summary!J2731</f>
        <v>40400311</v>
      </c>
      <c r="E2836" s="272" t="str">
        <f>APENs_summary!K2731</f>
        <v>Condensate Tanks</v>
      </c>
      <c r="F2836" s="76">
        <f>APENs_summary!N2731</f>
        <v>0</v>
      </c>
      <c r="G2836" s="76">
        <f>APENs_summary!O2731</f>
        <v>2.6407783897190642</v>
      </c>
      <c r="H2836" s="76">
        <f>APENs_summary!P2731</f>
        <v>0</v>
      </c>
      <c r="I2836" s="76">
        <f>APENs_summary!Q2731</f>
        <v>0</v>
      </c>
      <c r="J2836" s="76">
        <f>APENs_summary!R2731</f>
        <v>0</v>
      </c>
    </row>
    <row r="2837" spans="1:10" x14ac:dyDescent="0.2">
      <c r="A2837" s="13" t="s">
        <v>147</v>
      </c>
      <c r="B2837" s="272" t="s">
        <v>493</v>
      </c>
      <c r="C2837" s="272" t="str">
        <f>APENs_summary!C2732</f>
        <v>08045</v>
      </c>
      <c r="D2837" s="272" t="str">
        <f>APENs_summary!J2732</f>
        <v>40400311</v>
      </c>
      <c r="E2837" s="272" t="str">
        <f>APENs_summary!K2732</f>
        <v>Condensate Tanks</v>
      </c>
      <c r="F2837" s="76">
        <f>APENs_summary!N2732</f>
        <v>0</v>
      </c>
      <c r="G2837" s="76">
        <f>APENs_summary!O2732</f>
        <v>2.6763168152535859</v>
      </c>
      <c r="H2837" s="76">
        <f>APENs_summary!P2732</f>
        <v>0</v>
      </c>
      <c r="I2837" s="76">
        <f>APENs_summary!Q2732</f>
        <v>0</v>
      </c>
      <c r="J2837" s="76">
        <f>APENs_summary!R2732</f>
        <v>0</v>
      </c>
    </row>
    <row r="2838" spans="1:10" x14ac:dyDescent="0.2">
      <c r="A2838" s="13" t="s">
        <v>147</v>
      </c>
      <c r="B2838" s="272" t="s">
        <v>493</v>
      </c>
      <c r="C2838" s="272" t="str">
        <f>APENs_summary!C2733</f>
        <v>08045</v>
      </c>
      <c r="D2838" s="272" t="str">
        <f>APENs_summary!J2733</f>
        <v>40400311</v>
      </c>
      <c r="E2838" s="272" t="str">
        <f>APENs_summary!K2733</f>
        <v>Condensate Tanks</v>
      </c>
      <c r="F2838" s="76">
        <f>APENs_summary!N2733</f>
        <v>0</v>
      </c>
      <c r="G2838" s="76">
        <f>APENs_summary!O2733</f>
        <v>2.3756070607307112</v>
      </c>
      <c r="H2838" s="76">
        <f>APENs_summary!P2733</f>
        <v>0</v>
      </c>
      <c r="I2838" s="76">
        <f>APENs_summary!Q2733</f>
        <v>0</v>
      </c>
      <c r="J2838" s="76">
        <f>APENs_summary!R2733</f>
        <v>0</v>
      </c>
    </row>
    <row r="2839" spans="1:10" x14ac:dyDescent="0.2">
      <c r="A2839" s="13" t="s">
        <v>147</v>
      </c>
      <c r="B2839" s="272" t="s">
        <v>493</v>
      </c>
      <c r="C2839" s="272" t="str">
        <f>APENs_summary!C2734</f>
        <v>08045</v>
      </c>
      <c r="D2839" s="272" t="str">
        <f>APENs_summary!J2734</f>
        <v>40400311</v>
      </c>
      <c r="E2839" s="272" t="str">
        <f>APENs_summary!K2734</f>
        <v>Condensate Tanks</v>
      </c>
      <c r="F2839" s="76">
        <f>APENs_summary!N2734</f>
        <v>0</v>
      </c>
      <c r="G2839" s="76">
        <f>APENs_summary!O2734</f>
        <v>2.3756070607307112</v>
      </c>
      <c r="H2839" s="76">
        <f>APENs_summary!P2734</f>
        <v>0</v>
      </c>
      <c r="I2839" s="76">
        <f>APENs_summary!Q2734</f>
        <v>0</v>
      </c>
      <c r="J2839" s="76">
        <f>APENs_summary!R2734</f>
        <v>0</v>
      </c>
    </row>
    <row r="2840" spans="1:10" x14ac:dyDescent="0.2">
      <c r="A2840" s="13" t="s">
        <v>147</v>
      </c>
      <c r="B2840" s="272" t="s">
        <v>493</v>
      </c>
      <c r="C2840" s="272" t="str">
        <f>APENs_summary!C2735</f>
        <v>08045</v>
      </c>
      <c r="D2840" s="272" t="str">
        <f>APENs_summary!J2735</f>
        <v>40400311</v>
      </c>
      <c r="E2840" s="272" t="str">
        <f>APENs_summary!K2735</f>
        <v>Condensate Tanks</v>
      </c>
      <c r="F2840" s="76">
        <f>APENs_summary!N2735</f>
        <v>0</v>
      </c>
      <c r="G2840" s="76">
        <f>APENs_summary!O2735</f>
        <v>2.176045132729167</v>
      </c>
      <c r="H2840" s="76">
        <f>APENs_summary!P2735</f>
        <v>0</v>
      </c>
      <c r="I2840" s="76">
        <f>APENs_summary!Q2735</f>
        <v>0</v>
      </c>
      <c r="J2840" s="76">
        <f>APENs_summary!R2735</f>
        <v>0</v>
      </c>
    </row>
    <row r="2841" spans="1:10" x14ac:dyDescent="0.2">
      <c r="A2841" s="13" t="s">
        <v>147</v>
      </c>
      <c r="B2841" s="272" t="s">
        <v>493</v>
      </c>
      <c r="C2841" s="272" t="str">
        <f>APENs_summary!C2736</f>
        <v>08045</v>
      </c>
      <c r="D2841" s="272" t="str">
        <f>APENs_summary!J2736</f>
        <v>40400311</v>
      </c>
      <c r="E2841" s="272" t="str">
        <f>APENs_summary!K2736</f>
        <v>Condensate Tanks</v>
      </c>
      <c r="F2841" s="76">
        <f>APENs_summary!N2736</f>
        <v>0</v>
      </c>
      <c r="G2841" s="76">
        <f>APENs_summary!O2736</f>
        <v>2.1459741572768793</v>
      </c>
      <c r="H2841" s="76">
        <f>APENs_summary!P2736</f>
        <v>0</v>
      </c>
      <c r="I2841" s="76">
        <f>APENs_summary!Q2736</f>
        <v>0</v>
      </c>
      <c r="J2841" s="76">
        <f>APENs_summary!R2736</f>
        <v>0</v>
      </c>
    </row>
    <row r="2842" spans="1:10" x14ac:dyDescent="0.2">
      <c r="A2842" s="13" t="s">
        <v>147</v>
      </c>
      <c r="B2842" s="272" t="s">
        <v>493</v>
      </c>
      <c r="C2842" s="272" t="str">
        <f>APENs_summary!C2737</f>
        <v>08045</v>
      </c>
      <c r="D2842" s="272" t="str">
        <f>APENs_summary!J2737</f>
        <v>40400311</v>
      </c>
      <c r="E2842" s="272" t="str">
        <f>APENs_summary!K2737</f>
        <v>Condensate Tanks</v>
      </c>
      <c r="F2842" s="76">
        <f>APENs_summary!N2737</f>
        <v>0</v>
      </c>
      <c r="G2842" s="76">
        <f>APENs_summary!O2737</f>
        <v>5.0929297516010523</v>
      </c>
      <c r="H2842" s="76">
        <f>APENs_summary!P2737</f>
        <v>0</v>
      </c>
      <c r="I2842" s="76">
        <f>APENs_summary!Q2737</f>
        <v>0</v>
      </c>
      <c r="J2842" s="76">
        <f>APENs_summary!R2737</f>
        <v>0</v>
      </c>
    </row>
    <row r="2843" spans="1:10" x14ac:dyDescent="0.2">
      <c r="A2843" s="13" t="s">
        <v>147</v>
      </c>
      <c r="B2843" s="272" t="s">
        <v>493</v>
      </c>
      <c r="C2843" s="272" t="str">
        <f>APENs_summary!C2738</f>
        <v>08045</v>
      </c>
      <c r="D2843" s="272" t="str">
        <f>APENs_summary!J2738</f>
        <v>40400311</v>
      </c>
      <c r="E2843" s="272" t="str">
        <f>APENs_summary!K2738</f>
        <v>Tank Losses</v>
      </c>
      <c r="F2843" s="76">
        <f>APENs_summary!N2738</f>
        <v>0</v>
      </c>
      <c r="G2843" s="76">
        <f>APENs_summary!O2738</f>
        <v>3.1668888996164917</v>
      </c>
      <c r="H2843" s="76">
        <f>APENs_summary!P2738</f>
        <v>0</v>
      </c>
      <c r="I2843" s="76">
        <f>APENs_summary!Q2738</f>
        <v>0</v>
      </c>
      <c r="J2843" s="76">
        <f>APENs_summary!R2738</f>
        <v>0</v>
      </c>
    </row>
    <row r="2844" spans="1:10" x14ac:dyDescent="0.2">
      <c r="A2844" s="13" t="s">
        <v>147</v>
      </c>
      <c r="B2844" s="272" t="s">
        <v>493</v>
      </c>
      <c r="C2844" s="272" t="str">
        <f>APENs_summary!C2739</f>
        <v>08045</v>
      </c>
      <c r="D2844" s="272" t="str">
        <f>APENs_summary!J2739</f>
        <v>40400311</v>
      </c>
      <c r="E2844" s="272" t="str">
        <f>APENs_summary!K2739</f>
        <v>Tank Losses</v>
      </c>
      <c r="F2844" s="76">
        <f>APENs_summary!N2739</f>
        <v>0</v>
      </c>
      <c r="G2844" s="76">
        <f>APENs_summary!O2739</f>
        <v>7.31</v>
      </c>
      <c r="H2844" s="76">
        <f>APENs_summary!P2739</f>
        <v>0</v>
      </c>
      <c r="I2844" s="76">
        <f>APENs_summary!Q2739</f>
        <v>0</v>
      </c>
      <c r="J2844" s="76">
        <f>APENs_summary!R2739</f>
        <v>0</v>
      </c>
    </row>
    <row r="2845" spans="1:10" x14ac:dyDescent="0.2">
      <c r="A2845" s="13" t="s">
        <v>147</v>
      </c>
      <c r="B2845" s="272" t="s">
        <v>493</v>
      </c>
      <c r="C2845" s="272" t="str">
        <f>APENs_summary!C2740</f>
        <v>08045</v>
      </c>
      <c r="D2845" s="272" t="str">
        <f>APENs_summary!J2740</f>
        <v>40400311</v>
      </c>
      <c r="E2845" s="272" t="str">
        <f>APENs_summary!K2740</f>
        <v>Tank Losses</v>
      </c>
      <c r="F2845" s="76">
        <f>APENs_summary!N2740</f>
        <v>0</v>
      </c>
      <c r="G2845" s="76">
        <f>APENs_summary!O2740</f>
        <v>6.22</v>
      </c>
      <c r="H2845" s="76">
        <f>APENs_summary!P2740</f>
        <v>0</v>
      </c>
      <c r="I2845" s="76">
        <f>APENs_summary!Q2740</f>
        <v>0</v>
      </c>
      <c r="J2845" s="76">
        <f>APENs_summary!R2740</f>
        <v>0</v>
      </c>
    </row>
    <row r="2846" spans="1:10" x14ac:dyDescent="0.2">
      <c r="A2846" s="13" t="s">
        <v>147</v>
      </c>
      <c r="B2846" s="272" t="s">
        <v>493</v>
      </c>
      <c r="C2846" s="272" t="str">
        <f>APENs_summary!C2741</f>
        <v>08045</v>
      </c>
      <c r="D2846" s="272" t="str">
        <f>APENs_summary!J2741</f>
        <v>40400311</v>
      </c>
      <c r="E2846" s="272" t="str">
        <f>APENs_summary!K2741</f>
        <v>Tank Losses</v>
      </c>
      <c r="F2846" s="76">
        <f>APENs_summary!N2741</f>
        <v>0</v>
      </c>
      <c r="G2846" s="76">
        <f>APENs_summary!O2741</f>
        <v>10.845000000000001</v>
      </c>
      <c r="H2846" s="76">
        <f>APENs_summary!P2741</f>
        <v>0</v>
      </c>
      <c r="I2846" s="76">
        <f>APENs_summary!Q2741</f>
        <v>0</v>
      </c>
      <c r="J2846" s="76">
        <f>APENs_summary!R2741</f>
        <v>0</v>
      </c>
    </row>
    <row r="2847" spans="1:10" x14ac:dyDescent="0.2">
      <c r="A2847" s="13" t="s">
        <v>147</v>
      </c>
      <c r="B2847" s="272" t="s">
        <v>493</v>
      </c>
      <c r="C2847" s="272" t="str">
        <f>APENs_summary!C2742</f>
        <v>08045</v>
      </c>
      <c r="D2847" s="272" t="str">
        <f>APENs_summary!J2742</f>
        <v>40400311</v>
      </c>
      <c r="E2847" s="272" t="str">
        <f>APENs_summary!K2742</f>
        <v>Tank Losses</v>
      </c>
      <c r="F2847" s="76">
        <f>APENs_summary!N2742</f>
        <v>0</v>
      </c>
      <c r="G2847" s="76">
        <f>APENs_summary!O2742</f>
        <v>8.8450000000000006</v>
      </c>
      <c r="H2847" s="76">
        <f>APENs_summary!P2742</f>
        <v>0</v>
      </c>
      <c r="I2847" s="76">
        <f>APENs_summary!Q2742</f>
        <v>0</v>
      </c>
      <c r="J2847" s="76">
        <f>APENs_summary!R2742</f>
        <v>0</v>
      </c>
    </row>
    <row r="2848" spans="1:10" x14ac:dyDescent="0.2">
      <c r="A2848" s="13" t="s">
        <v>147</v>
      </c>
      <c r="B2848" s="272" t="s">
        <v>493</v>
      </c>
      <c r="C2848" s="272" t="str">
        <f>APENs_summary!C2743</f>
        <v>08045</v>
      </c>
      <c r="D2848" s="272" t="str">
        <f>APENs_summary!J2743</f>
        <v>20200256</v>
      </c>
      <c r="E2848" s="272" t="str">
        <f>APENs_summary!K2743</f>
        <v>Compressor Engines</v>
      </c>
      <c r="F2848" s="76">
        <f>APENs_summary!N2743</f>
        <v>0</v>
      </c>
      <c r="G2848" s="76">
        <f>APENs_summary!O2743</f>
        <v>0</v>
      </c>
      <c r="H2848" s="76">
        <f>APENs_summary!P2743</f>
        <v>3.7126000000000001</v>
      </c>
      <c r="I2848" s="76">
        <f>APENs_summary!Q2743</f>
        <v>0</v>
      </c>
      <c r="J2848" s="76">
        <f>APENs_summary!R2743</f>
        <v>0</v>
      </c>
    </row>
    <row r="2849" spans="1:10" x14ac:dyDescent="0.2">
      <c r="A2849" s="13" t="s">
        <v>147</v>
      </c>
      <c r="B2849" s="272" t="s">
        <v>493</v>
      </c>
      <c r="C2849" s="272" t="str">
        <f>APENs_summary!C2744</f>
        <v>08045</v>
      </c>
      <c r="D2849" s="272" t="str">
        <f>APENs_summary!J2744</f>
        <v>20200256</v>
      </c>
      <c r="E2849" s="272" t="str">
        <f>APENs_summary!K2744</f>
        <v>Compressor Engines</v>
      </c>
      <c r="F2849" s="76">
        <f>APENs_summary!N2744</f>
        <v>2.2040000000000002</v>
      </c>
      <c r="G2849" s="76">
        <f>APENs_summary!O2744</f>
        <v>0</v>
      </c>
      <c r="H2849" s="76">
        <f>APENs_summary!P2744</f>
        <v>0</v>
      </c>
      <c r="I2849" s="76">
        <f>APENs_summary!Q2744</f>
        <v>0</v>
      </c>
      <c r="J2849" s="76">
        <f>APENs_summary!R2744</f>
        <v>0</v>
      </c>
    </row>
    <row r="2850" spans="1:10" x14ac:dyDescent="0.2">
      <c r="A2850" s="13" t="s">
        <v>147</v>
      </c>
      <c r="B2850" s="272" t="s">
        <v>493</v>
      </c>
      <c r="C2850" s="272" t="str">
        <f>APENs_summary!C2745</f>
        <v>08045</v>
      </c>
      <c r="D2850" s="272" t="str">
        <f>APENs_summary!J2745</f>
        <v>20200256</v>
      </c>
      <c r="E2850" s="272" t="str">
        <f>APENs_summary!K2745</f>
        <v>Compressor Engines</v>
      </c>
      <c r="F2850" s="76">
        <f>APENs_summary!N2745</f>
        <v>0</v>
      </c>
      <c r="G2850" s="76">
        <f>APENs_summary!O2745</f>
        <v>0</v>
      </c>
      <c r="H2850" s="76">
        <f>APENs_summary!P2745</f>
        <v>0</v>
      </c>
      <c r="I2850" s="76">
        <f>APENs_summary!Q2745</f>
        <v>0</v>
      </c>
      <c r="J2850" s="76">
        <f>APENs_summary!R2745</f>
        <v>9.4999999999999998E-3</v>
      </c>
    </row>
    <row r="2851" spans="1:10" x14ac:dyDescent="0.2">
      <c r="A2851" s="13" t="s">
        <v>147</v>
      </c>
      <c r="B2851" s="272" t="s">
        <v>493</v>
      </c>
      <c r="C2851" s="272" t="str">
        <f>APENs_summary!C2746</f>
        <v>08045</v>
      </c>
      <c r="D2851" s="272" t="str">
        <f>APENs_summary!J2746</f>
        <v>20200256</v>
      </c>
      <c r="E2851" s="272" t="str">
        <f>APENs_summary!K2746</f>
        <v>Compressor Engines</v>
      </c>
      <c r="F2851" s="76">
        <f>APENs_summary!N2746</f>
        <v>0</v>
      </c>
      <c r="G2851" s="76">
        <f>APENs_summary!O2746</f>
        <v>0</v>
      </c>
      <c r="H2851" s="76">
        <f>APENs_summary!P2746</f>
        <v>0</v>
      </c>
      <c r="I2851" s="76">
        <f>APENs_summary!Q2746</f>
        <v>0</v>
      </c>
      <c r="J2851" s="76">
        <f>APENs_summary!R2746</f>
        <v>0</v>
      </c>
    </row>
    <row r="2852" spans="1:10" x14ac:dyDescent="0.2">
      <c r="A2852" s="13" t="s">
        <v>147</v>
      </c>
      <c r="B2852" s="272" t="s">
        <v>493</v>
      </c>
      <c r="C2852" s="272" t="str">
        <f>APENs_summary!C2747</f>
        <v>08045</v>
      </c>
      <c r="D2852" s="272" t="str">
        <f>APENs_summary!J2747</f>
        <v>20200256</v>
      </c>
      <c r="E2852" s="272" t="str">
        <f>APENs_summary!K2747</f>
        <v>Compressor Engines</v>
      </c>
      <c r="F2852" s="76">
        <f>APENs_summary!N2747</f>
        <v>0</v>
      </c>
      <c r="G2852" s="76">
        <f>APENs_summary!O2747</f>
        <v>0.03</v>
      </c>
      <c r="H2852" s="76">
        <f>APENs_summary!P2747</f>
        <v>0</v>
      </c>
      <c r="I2852" s="76">
        <f>APENs_summary!Q2747</f>
        <v>0</v>
      </c>
      <c r="J2852" s="76">
        <f>APENs_summary!R2747</f>
        <v>0</v>
      </c>
    </row>
    <row r="2853" spans="1:10" x14ac:dyDescent="0.2">
      <c r="A2853" s="13" t="s">
        <v>147</v>
      </c>
      <c r="B2853" s="272" t="s">
        <v>493</v>
      </c>
      <c r="C2853" s="272" t="str">
        <f>APENs_summary!C2748</f>
        <v>08045</v>
      </c>
      <c r="D2853" s="272" t="str">
        <f>APENs_summary!J2748</f>
        <v>40400311</v>
      </c>
      <c r="E2853" s="272" t="str">
        <f>APENs_summary!K2748</f>
        <v>Condensate Tanks</v>
      </c>
      <c r="F2853" s="76">
        <f>APENs_summary!N2748</f>
        <v>0</v>
      </c>
      <c r="G2853" s="76">
        <f>APENs_summary!O2748</f>
        <v>0</v>
      </c>
      <c r="H2853" s="76">
        <f>APENs_summary!P2748</f>
        <v>0</v>
      </c>
      <c r="I2853" s="76">
        <f>APENs_summary!Q2748</f>
        <v>0</v>
      </c>
      <c r="J2853" s="76">
        <f>APENs_summary!R2748</f>
        <v>0</v>
      </c>
    </row>
    <row r="2854" spans="1:10" x14ac:dyDescent="0.2">
      <c r="A2854" s="13" t="s">
        <v>147</v>
      </c>
      <c r="B2854" s="272" t="s">
        <v>493</v>
      </c>
      <c r="C2854" s="272" t="str">
        <f>APENs_summary!C2749</f>
        <v>08045</v>
      </c>
      <c r="D2854" s="272" t="str">
        <f>APENs_summary!J2749</f>
        <v>40400311</v>
      </c>
      <c r="E2854" s="272" t="str">
        <f>APENs_summary!K2749</f>
        <v>Condensate Tanks</v>
      </c>
      <c r="F2854" s="76">
        <f>APENs_summary!N2749</f>
        <v>0</v>
      </c>
      <c r="G2854" s="76">
        <f>APENs_summary!O2749</f>
        <v>0</v>
      </c>
      <c r="H2854" s="76">
        <f>APENs_summary!P2749</f>
        <v>0</v>
      </c>
      <c r="I2854" s="76">
        <f>APENs_summary!Q2749</f>
        <v>0</v>
      </c>
      <c r="J2854" s="76">
        <f>APENs_summary!R2749</f>
        <v>0</v>
      </c>
    </row>
    <row r="2855" spans="1:10" x14ac:dyDescent="0.2">
      <c r="A2855" s="13" t="s">
        <v>147</v>
      </c>
      <c r="B2855" s="272" t="s">
        <v>493</v>
      </c>
      <c r="C2855" s="272" t="str">
        <f>APENs_summary!C2750</f>
        <v>08045</v>
      </c>
      <c r="D2855" s="272" t="str">
        <f>APENs_summary!J2750</f>
        <v>40400311</v>
      </c>
      <c r="E2855" s="272" t="str">
        <f>APENs_summary!K2750</f>
        <v>Condensate Tanks</v>
      </c>
      <c r="F2855" s="76">
        <f>APENs_summary!N2750</f>
        <v>0</v>
      </c>
      <c r="G2855" s="76">
        <f>APENs_summary!O2750</f>
        <v>50.865709362975991</v>
      </c>
      <c r="H2855" s="76">
        <f>APENs_summary!P2750</f>
        <v>0</v>
      </c>
      <c r="I2855" s="76">
        <f>APENs_summary!Q2750</f>
        <v>0</v>
      </c>
      <c r="J2855" s="76">
        <f>APENs_summary!R2750</f>
        <v>0</v>
      </c>
    </row>
    <row r="2856" spans="1:10" x14ac:dyDescent="0.2">
      <c r="A2856" s="13" t="s">
        <v>147</v>
      </c>
      <c r="B2856" s="272" t="s">
        <v>493</v>
      </c>
      <c r="C2856" s="272" t="str">
        <f>APENs_summary!C2751</f>
        <v>08045</v>
      </c>
      <c r="D2856" s="272" t="str">
        <f>APENs_summary!J2751</f>
        <v>31000301</v>
      </c>
      <c r="E2856" s="272" t="str">
        <f>APENs_summary!K2751</f>
        <v>Glycol Dehydrator</v>
      </c>
      <c r="F2856" s="76">
        <f>APENs_summary!N2751</f>
        <v>0</v>
      </c>
      <c r="G2856" s="76">
        <f>APENs_summary!O2751</f>
        <v>2.7</v>
      </c>
      <c r="H2856" s="76">
        <f>APENs_summary!P2751</f>
        <v>0</v>
      </c>
      <c r="I2856" s="76">
        <f>APENs_summary!Q2751</f>
        <v>0</v>
      </c>
      <c r="J2856" s="76">
        <f>APENs_summary!R2751</f>
        <v>0</v>
      </c>
    </row>
    <row r="2857" spans="1:10" x14ac:dyDescent="0.2">
      <c r="A2857" s="13" t="s">
        <v>147</v>
      </c>
      <c r="B2857" s="272" t="s">
        <v>493</v>
      </c>
      <c r="C2857" s="272" t="str">
        <f>APENs_summary!C2752</f>
        <v>08045</v>
      </c>
      <c r="D2857" s="272" t="str">
        <f>APENs_summary!J2752</f>
        <v>40400311</v>
      </c>
      <c r="E2857" s="272" t="str">
        <f>APENs_summary!K2752</f>
        <v>Tank Losses</v>
      </c>
      <c r="F2857" s="76">
        <f>APENs_summary!N2752</f>
        <v>0</v>
      </c>
      <c r="G2857" s="76">
        <f>APENs_summary!O2752</f>
        <v>22.34136789852904</v>
      </c>
      <c r="H2857" s="76">
        <f>APENs_summary!P2752</f>
        <v>0</v>
      </c>
      <c r="I2857" s="76">
        <f>APENs_summary!Q2752</f>
        <v>0</v>
      </c>
      <c r="J2857" s="76">
        <f>APENs_summary!R2752</f>
        <v>0</v>
      </c>
    </row>
    <row r="2858" spans="1:10" x14ac:dyDescent="0.2">
      <c r="A2858" s="13" t="s">
        <v>147</v>
      </c>
      <c r="B2858" s="272" t="s">
        <v>493</v>
      </c>
      <c r="C2858" s="272" t="str">
        <f>APENs_summary!C2753</f>
        <v>08045</v>
      </c>
      <c r="D2858" s="272" t="str">
        <f>APENs_summary!J2753</f>
        <v>40400311</v>
      </c>
      <c r="E2858" s="272" t="str">
        <f>APENs_summary!K2753</f>
        <v>Tank Losses</v>
      </c>
      <c r="F2858" s="76">
        <f>APENs_summary!N2753</f>
        <v>0</v>
      </c>
      <c r="G2858" s="76">
        <f>APENs_summary!O2753</f>
        <v>10.777475874250408</v>
      </c>
      <c r="H2858" s="76">
        <f>APENs_summary!P2753</f>
        <v>0</v>
      </c>
      <c r="I2858" s="76">
        <f>APENs_summary!Q2753</f>
        <v>0</v>
      </c>
      <c r="J2858" s="76">
        <f>APENs_summary!R2753</f>
        <v>0</v>
      </c>
    </row>
    <row r="2859" spans="1:10" x14ac:dyDescent="0.2">
      <c r="A2859" s="13" t="s">
        <v>147</v>
      </c>
      <c r="B2859" s="272" t="s">
        <v>493</v>
      </c>
      <c r="C2859" s="272" t="str">
        <f>APENs_summary!C2754</f>
        <v>08045</v>
      </c>
      <c r="D2859" s="272" t="str">
        <f>APENs_summary!J2754</f>
        <v>40400311</v>
      </c>
      <c r="E2859" s="272" t="str">
        <f>APENs_summary!K2754</f>
        <v>Tank Losses</v>
      </c>
      <c r="F2859" s="76">
        <f>APENs_summary!N2754</f>
        <v>0</v>
      </c>
      <c r="G2859" s="76">
        <f>APENs_summary!O2754</f>
        <v>5.5786395642627005</v>
      </c>
      <c r="H2859" s="76">
        <f>APENs_summary!P2754</f>
        <v>0</v>
      </c>
      <c r="I2859" s="76">
        <f>APENs_summary!Q2754</f>
        <v>0</v>
      </c>
      <c r="J2859" s="76">
        <f>APENs_summary!R2754</f>
        <v>0</v>
      </c>
    </row>
    <row r="2860" spans="1:10" x14ac:dyDescent="0.2">
      <c r="A2860" s="13" t="s">
        <v>147</v>
      </c>
      <c r="B2860" s="272" t="s">
        <v>493</v>
      </c>
      <c r="C2860" s="272" t="str">
        <f>APENs_summary!C2755</f>
        <v>08045</v>
      </c>
      <c r="D2860" s="272" t="str">
        <f>APENs_summary!J2755</f>
        <v>40400311</v>
      </c>
      <c r="E2860" s="272" t="str">
        <f>APENs_summary!K2755</f>
        <v>Tank Losses</v>
      </c>
      <c r="F2860" s="76">
        <f>APENs_summary!N2755</f>
        <v>0</v>
      </c>
      <c r="G2860" s="76">
        <f>APENs_summary!O2755</f>
        <v>3.1881131991200946</v>
      </c>
      <c r="H2860" s="76">
        <f>APENs_summary!P2755</f>
        <v>0</v>
      </c>
      <c r="I2860" s="76">
        <f>APENs_summary!Q2755</f>
        <v>0</v>
      </c>
      <c r="J2860" s="76">
        <f>APENs_summary!R2755</f>
        <v>0</v>
      </c>
    </row>
    <row r="2861" spans="1:10" x14ac:dyDescent="0.2">
      <c r="A2861" s="13" t="s">
        <v>147</v>
      </c>
      <c r="B2861" s="272" t="s">
        <v>493</v>
      </c>
      <c r="C2861" s="272" t="str">
        <f>APENs_summary!C2756</f>
        <v>08045</v>
      </c>
      <c r="D2861" s="272" t="str">
        <f>APENs_summary!J2756</f>
        <v>20200256</v>
      </c>
      <c r="E2861" s="272" t="str">
        <f>APENs_summary!K2756</f>
        <v>Compressor Engines</v>
      </c>
      <c r="F2861" s="76">
        <f>APENs_summary!N2756</f>
        <v>0</v>
      </c>
      <c r="G2861" s="76">
        <f>APENs_summary!O2756</f>
        <v>0</v>
      </c>
      <c r="H2861" s="76">
        <f>APENs_summary!P2756</f>
        <v>1.5</v>
      </c>
      <c r="I2861" s="76">
        <f>APENs_summary!Q2756</f>
        <v>0</v>
      </c>
      <c r="J2861" s="76">
        <f>APENs_summary!R2756</f>
        <v>0</v>
      </c>
    </row>
    <row r="2862" spans="1:10" x14ac:dyDescent="0.2">
      <c r="A2862" s="13" t="s">
        <v>147</v>
      </c>
      <c r="B2862" s="272" t="s">
        <v>493</v>
      </c>
      <c r="C2862" s="272" t="str">
        <f>APENs_summary!C2757</f>
        <v>08045</v>
      </c>
      <c r="D2862" s="272" t="str">
        <f>APENs_summary!J2757</f>
        <v>20200256</v>
      </c>
      <c r="E2862" s="272" t="str">
        <f>APENs_summary!K2757</f>
        <v>Compressor Engines</v>
      </c>
      <c r="F2862" s="76">
        <f>APENs_summary!N2757</f>
        <v>20.8</v>
      </c>
      <c r="G2862" s="76">
        <f>APENs_summary!O2757</f>
        <v>0</v>
      </c>
      <c r="H2862" s="76">
        <f>APENs_summary!P2757</f>
        <v>0</v>
      </c>
      <c r="I2862" s="76">
        <f>APENs_summary!Q2757</f>
        <v>0</v>
      </c>
      <c r="J2862" s="76">
        <f>APENs_summary!R2757</f>
        <v>0</v>
      </c>
    </row>
    <row r="2863" spans="1:10" x14ac:dyDescent="0.2">
      <c r="A2863" s="13" t="s">
        <v>147</v>
      </c>
      <c r="B2863" s="272" t="s">
        <v>493</v>
      </c>
      <c r="C2863" s="272" t="str">
        <f>APENs_summary!C2758</f>
        <v>08045</v>
      </c>
      <c r="D2863" s="272" t="str">
        <f>APENs_summary!J2758</f>
        <v>20200256</v>
      </c>
      <c r="E2863" s="272" t="str">
        <f>APENs_summary!K2758</f>
        <v>Compressor Engines</v>
      </c>
      <c r="F2863" s="76">
        <f>APENs_summary!N2758</f>
        <v>0</v>
      </c>
      <c r="G2863" s="76">
        <f>APENs_summary!O2758</f>
        <v>0</v>
      </c>
      <c r="H2863" s="76">
        <f>APENs_summary!P2758</f>
        <v>0</v>
      </c>
      <c r="I2863" s="76">
        <f>APENs_summary!Q2758</f>
        <v>0</v>
      </c>
      <c r="J2863" s="76">
        <f>APENs_summary!R2758</f>
        <v>3.4380000000000001E-2</v>
      </c>
    </row>
    <row r="2864" spans="1:10" x14ac:dyDescent="0.2">
      <c r="A2864" s="13" t="s">
        <v>147</v>
      </c>
      <c r="B2864" s="272" t="s">
        <v>493</v>
      </c>
      <c r="C2864" s="272" t="str">
        <f>APENs_summary!C2759</f>
        <v>08045</v>
      </c>
      <c r="D2864" s="272" t="str">
        <f>APENs_summary!J2759</f>
        <v>20200256</v>
      </c>
      <c r="E2864" s="272" t="str">
        <f>APENs_summary!K2759</f>
        <v>Compressor Engines</v>
      </c>
      <c r="F2864" s="76">
        <f>APENs_summary!N2759</f>
        <v>0</v>
      </c>
      <c r="G2864" s="76">
        <f>APENs_summary!O2759</f>
        <v>0</v>
      </c>
      <c r="H2864" s="76">
        <f>APENs_summary!P2759</f>
        <v>0</v>
      </c>
      <c r="I2864" s="76">
        <f>APENs_summary!Q2759</f>
        <v>2.0630000000000002E-3</v>
      </c>
      <c r="J2864" s="76">
        <f>APENs_summary!R2759</f>
        <v>0</v>
      </c>
    </row>
    <row r="2865" spans="1:10" x14ac:dyDescent="0.2">
      <c r="A2865" s="13" t="s">
        <v>147</v>
      </c>
      <c r="B2865" s="272" t="s">
        <v>493</v>
      </c>
      <c r="C2865" s="272" t="str">
        <f>APENs_summary!C2760</f>
        <v>08045</v>
      </c>
      <c r="D2865" s="272" t="str">
        <f>APENs_summary!J2760</f>
        <v>20200256</v>
      </c>
      <c r="E2865" s="272" t="str">
        <f>APENs_summary!K2760</f>
        <v>Compressor Engines</v>
      </c>
      <c r="F2865" s="76">
        <f>APENs_summary!N2760</f>
        <v>0</v>
      </c>
      <c r="G2865" s="76">
        <f>APENs_summary!O2760</f>
        <v>0.2</v>
      </c>
      <c r="H2865" s="76">
        <f>APENs_summary!P2760</f>
        <v>0</v>
      </c>
      <c r="I2865" s="76">
        <f>APENs_summary!Q2760</f>
        <v>0</v>
      </c>
      <c r="J2865" s="76">
        <f>APENs_summary!R2760</f>
        <v>0</v>
      </c>
    </row>
    <row r="2866" spans="1:10" x14ac:dyDescent="0.2">
      <c r="A2866" s="13" t="s">
        <v>147</v>
      </c>
      <c r="B2866" s="272" t="s">
        <v>493</v>
      </c>
      <c r="C2866" s="272" t="str">
        <f>APENs_summary!C2761</f>
        <v>08045</v>
      </c>
      <c r="D2866" s="272" t="str">
        <f>APENs_summary!J2761</f>
        <v>20200256</v>
      </c>
      <c r="E2866" s="272" t="str">
        <f>APENs_summary!K2761</f>
        <v>Compressor Engines</v>
      </c>
      <c r="F2866" s="76">
        <f>APENs_summary!N2761</f>
        <v>0</v>
      </c>
      <c r="G2866" s="76">
        <f>APENs_summary!O2761</f>
        <v>0</v>
      </c>
      <c r="H2866" s="76">
        <f>APENs_summary!P2761</f>
        <v>7.8</v>
      </c>
      <c r="I2866" s="76">
        <f>APENs_summary!Q2761</f>
        <v>0</v>
      </c>
      <c r="J2866" s="76">
        <f>APENs_summary!R2761</f>
        <v>0</v>
      </c>
    </row>
    <row r="2867" spans="1:10" x14ac:dyDescent="0.2">
      <c r="A2867" s="13" t="s">
        <v>147</v>
      </c>
      <c r="B2867" s="272" t="s">
        <v>493</v>
      </c>
      <c r="C2867" s="272" t="str">
        <f>APENs_summary!C2762</f>
        <v>08045</v>
      </c>
      <c r="D2867" s="272" t="str">
        <f>APENs_summary!J2762</f>
        <v>20200256</v>
      </c>
      <c r="E2867" s="272" t="str">
        <f>APENs_summary!K2762</f>
        <v>Compressor Engines</v>
      </c>
      <c r="F2867" s="76">
        <f>APENs_summary!N2762</f>
        <v>4.5999999999999996</v>
      </c>
      <c r="G2867" s="76">
        <f>APENs_summary!O2762</f>
        <v>0</v>
      </c>
      <c r="H2867" s="76">
        <f>APENs_summary!P2762</f>
        <v>0</v>
      </c>
      <c r="I2867" s="76">
        <f>APENs_summary!Q2762</f>
        <v>0</v>
      </c>
      <c r="J2867" s="76">
        <f>APENs_summary!R2762</f>
        <v>0</v>
      </c>
    </row>
    <row r="2868" spans="1:10" x14ac:dyDescent="0.2">
      <c r="A2868" s="13" t="s">
        <v>147</v>
      </c>
      <c r="B2868" s="272" t="s">
        <v>493</v>
      </c>
      <c r="C2868" s="272" t="str">
        <f>APENs_summary!C2763</f>
        <v>08045</v>
      </c>
      <c r="D2868" s="272" t="str">
        <f>APENs_summary!J2763</f>
        <v>20200256</v>
      </c>
      <c r="E2868" s="272" t="str">
        <f>APENs_summary!K2763</f>
        <v>Compressor Engines</v>
      </c>
      <c r="F2868" s="76">
        <f>APENs_summary!N2763</f>
        <v>0</v>
      </c>
      <c r="G2868" s="76">
        <f>APENs_summary!O2763</f>
        <v>0</v>
      </c>
      <c r="H2868" s="76">
        <f>APENs_summary!P2763</f>
        <v>0</v>
      </c>
      <c r="I2868" s="76">
        <f>APENs_summary!Q2763</f>
        <v>0</v>
      </c>
      <c r="J2868" s="76">
        <f>APENs_summary!R2763</f>
        <v>2.3599999999999999E-2</v>
      </c>
    </row>
    <row r="2869" spans="1:10" x14ac:dyDescent="0.2">
      <c r="A2869" s="13" t="s">
        <v>147</v>
      </c>
      <c r="B2869" s="272" t="s">
        <v>493</v>
      </c>
      <c r="C2869" s="272" t="str">
        <f>APENs_summary!C2764</f>
        <v>08045</v>
      </c>
      <c r="D2869" s="272" t="str">
        <f>APENs_summary!J2764</f>
        <v>20200256</v>
      </c>
      <c r="E2869" s="272" t="str">
        <f>APENs_summary!K2764</f>
        <v>Compressor Engines</v>
      </c>
      <c r="F2869" s="76">
        <f>APENs_summary!N2764</f>
        <v>0</v>
      </c>
      <c r="G2869" s="76">
        <f>APENs_summary!O2764</f>
        <v>0</v>
      </c>
      <c r="H2869" s="76">
        <f>APENs_summary!P2764</f>
        <v>0</v>
      </c>
      <c r="I2869" s="76">
        <f>APENs_summary!Q2764</f>
        <v>1.4159999999999999E-3</v>
      </c>
      <c r="J2869" s="76">
        <f>APENs_summary!R2764</f>
        <v>0</v>
      </c>
    </row>
    <row r="2870" spans="1:10" x14ac:dyDescent="0.2">
      <c r="A2870" s="13" t="s">
        <v>147</v>
      </c>
      <c r="B2870" s="272" t="s">
        <v>493</v>
      </c>
      <c r="C2870" s="272" t="str">
        <f>APENs_summary!C2765</f>
        <v>08045</v>
      </c>
      <c r="D2870" s="272" t="str">
        <f>APENs_summary!J2765</f>
        <v>20200256</v>
      </c>
      <c r="E2870" s="272" t="str">
        <f>APENs_summary!K2765</f>
        <v>Compressor Engines</v>
      </c>
      <c r="F2870" s="76">
        <f>APENs_summary!N2765</f>
        <v>0</v>
      </c>
      <c r="G2870" s="76">
        <f>APENs_summary!O2765</f>
        <v>0.1</v>
      </c>
      <c r="H2870" s="76">
        <f>APENs_summary!P2765</f>
        <v>0</v>
      </c>
      <c r="I2870" s="76">
        <f>APENs_summary!Q2765</f>
        <v>0</v>
      </c>
      <c r="J2870" s="76">
        <f>APENs_summary!R2765</f>
        <v>0</v>
      </c>
    </row>
    <row r="2871" spans="1:10" x14ac:dyDescent="0.2">
      <c r="A2871" s="13" t="s">
        <v>147</v>
      </c>
      <c r="B2871" s="272" t="s">
        <v>493</v>
      </c>
      <c r="C2871" s="272" t="str">
        <f>APENs_summary!C2766</f>
        <v>08045</v>
      </c>
      <c r="D2871" s="272" t="str">
        <f>APENs_summary!J2766</f>
        <v>40400311</v>
      </c>
      <c r="E2871" s="272" t="str">
        <f>APENs_summary!K2766</f>
        <v>Condensate Tanks</v>
      </c>
      <c r="F2871" s="76">
        <f>APENs_summary!N2766</f>
        <v>0</v>
      </c>
      <c r="G2871" s="76">
        <f>APENs_summary!O2766</f>
        <v>6.5610713174828783</v>
      </c>
      <c r="H2871" s="76">
        <f>APENs_summary!P2766</f>
        <v>0</v>
      </c>
      <c r="I2871" s="76">
        <f>APENs_summary!Q2766</f>
        <v>0</v>
      </c>
      <c r="J2871" s="76">
        <f>APENs_summary!R2766</f>
        <v>0</v>
      </c>
    </row>
    <row r="2872" spans="1:10" x14ac:dyDescent="0.2">
      <c r="A2872" s="13" t="s">
        <v>147</v>
      </c>
      <c r="B2872" s="272" t="s">
        <v>493</v>
      </c>
      <c r="C2872" s="272" t="str">
        <f>APENs_summary!C2767</f>
        <v>08045</v>
      </c>
      <c r="D2872" s="272" t="str">
        <f>APENs_summary!J2767</f>
        <v>40400311</v>
      </c>
      <c r="E2872" s="272" t="str">
        <f>APENs_summary!K2767</f>
        <v>Condensate Tanks</v>
      </c>
      <c r="F2872" s="76">
        <f>APENs_summary!N2767</f>
        <v>0</v>
      </c>
      <c r="G2872" s="76">
        <f>APENs_summary!O2767</f>
        <v>6.5610713174828783</v>
      </c>
      <c r="H2872" s="76">
        <f>APENs_summary!P2767</f>
        <v>0</v>
      </c>
      <c r="I2872" s="76">
        <f>APENs_summary!Q2767</f>
        <v>0</v>
      </c>
      <c r="J2872" s="76">
        <f>APENs_summary!R2767</f>
        <v>0</v>
      </c>
    </row>
    <row r="2873" spans="1:10" x14ac:dyDescent="0.2">
      <c r="A2873" s="13" t="s">
        <v>147</v>
      </c>
      <c r="B2873" s="272" t="s">
        <v>493</v>
      </c>
      <c r="C2873" s="272" t="str">
        <f>APENs_summary!C2768</f>
        <v>08045</v>
      </c>
      <c r="D2873" s="272" t="str">
        <f>APENs_summary!J2768</f>
        <v>40400311</v>
      </c>
      <c r="E2873" s="272" t="str">
        <f>APENs_summary!K2768</f>
        <v>Condensate Tanks</v>
      </c>
      <c r="F2873" s="76">
        <f>APENs_summary!N2768</f>
        <v>0</v>
      </c>
      <c r="G2873" s="76">
        <f>APENs_summary!O2768</f>
        <v>6.5610713174828783</v>
      </c>
      <c r="H2873" s="76">
        <f>APENs_summary!P2768</f>
        <v>0</v>
      </c>
      <c r="I2873" s="76">
        <f>APENs_summary!Q2768</f>
        <v>0</v>
      </c>
      <c r="J2873" s="76">
        <f>APENs_summary!R2768</f>
        <v>0</v>
      </c>
    </row>
    <row r="2874" spans="1:10" x14ac:dyDescent="0.2">
      <c r="A2874" s="13" t="s">
        <v>147</v>
      </c>
      <c r="B2874" s="272" t="s">
        <v>493</v>
      </c>
      <c r="C2874" s="272" t="str">
        <f>APENs_summary!C2769</f>
        <v>08045</v>
      </c>
      <c r="D2874" s="272" t="str">
        <f>APENs_summary!J2769</f>
        <v>40400311</v>
      </c>
      <c r="E2874" s="272" t="str">
        <f>APENs_summary!K2769</f>
        <v>Condensate Tanks</v>
      </c>
      <c r="F2874" s="76">
        <f>APENs_summary!N2769</f>
        <v>0</v>
      </c>
      <c r="G2874" s="76">
        <f>APENs_summary!O2769</f>
        <v>6.5610713174828783</v>
      </c>
      <c r="H2874" s="76">
        <f>APENs_summary!P2769</f>
        <v>0</v>
      </c>
      <c r="I2874" s="76">
        <f>APENs_summary!Q2769</f>
        <v>0</v>
      </c>
      <c r="J2874" s="76">
        <f>APENs_summary!R2769</f>
        <v>0</v>
      </c>
    </row>
    <row r="2875" spans="1:10" x14ac:dyDescent="0.2">
      <c r="A2875" s="13" t="s">
        <v>147</v>
      </c>
      <c r="B2875" s="272" t="s">
        <v>493</v>
      </c>
      <c r="C2875" s="272" t="str">
        <f>APENs_summary!C2770</f>
        <v>08045</v>
      </c>
      <c r="D2875" s="272" t="str">
        <f>APENs_summary!J2770</f>
        <v>40400311</v>
      </c>
      <c r="E2875" s="272" t="str">
        <f>APENs_summary!K2770</f>
        <v>Condensate Tanks</v>
      </c>
      <c r="F2875" s="76">
        <f>APENs_summary!N2770</f>
        <v>0</v>
      </c>
      <c r="G2875" s="76">
        <f>APENs_summary!O2770</f>
        <v>8.2013391468535985</v>
      </c>
      <c r="H2875" s="76">
        <f>APENs_summary!P2770</f>
        <v>0</v>
      </c>
      <c r="I2875" s="76">
        <f>APENs_summary!Q2770</f>
        <v>0</v>
      </c>
      <c r="J2875" s="76">
        <f>APENs_summary!R2770</f>
        <v>0</v>
      </c>
    </row>
    <row r="2876" spans="1:10" x14ac:dyDescent="0.2">
      <c r="A2876" s="13" t="s">
        <v>147</v>
      </c>
      <c r="B2876" s="272" t="s">
        <v>493</v>
      </c>
      <c r="C2876" s="272" t="str">
        <f>APENs_summary!C2771</f>
        <v>08045</v>
      </c>
      <c r="D2876" s="272" t="str">
        <f>APENs_summary!J2771</f>
        <v>40400311</v>
      </c>
      <c r="E2876" s="272" t="str">
        <f>APENs_summary!K2771</f>
        <v>Condensate Tanks</v>
      </c>
      <c r="F2876" s="76">
        <f>APENs_summary!N2771</f>
        <v>0</v>
      </c>
      <c r="G2876" s="76">
        <f>APENs_summary!O2771</f>
        <v>2.0229565304266126</v>
      </c>
      <c r="H2876" s="76">
        <f>APENs_summary!P2771</f>
        <v>0</v>
      </c>
      <c r="I2876" s="76">
        <f>APENs_summary!Q2771</f>
        <v>0</v>
      </c>
      <c r="J2876" s="76">
        <f>APENs_summary!R2771</f>
        <v>0</v>
      </c>
    </row>
    <row r="2877" spans="1:10" x14ac:dyDescent="0.2">
      <c r="A2877" s="13" t="s">
        <v>147</v>
      </c>
      <c r="B2877" s="272" t="s">
        <v>493</v>
      </c>
      <c r="C2877" s="272" t="str">
        <f>APENs_summary!C2772</f>
        <v>08045</v>
      </c>
      <c r="D2877" s="272" t="str">
        <f>APENs_summary!J2772</f>
        <v>40400311</v>
      </c>
      <c r="E2877" s="272" t="str">
        <f>APENs_summary!K2772</f>
        <v>Condensate Tanks</v>
      </c>
      <c r="F2877" s="76">
        <f>APENs_summary!N2772</f>
        <v>0</v>
      </c>
      <c r="G2877" s="76">
        <f>APENs_summary!O2772</f>
        <v>2.0229565304266126</v>
      </c>
      <c r="H2877" s="76">
        <f>APENs_summary!P2772</f>
        <v>0</v>
      </c>
      <c r="I2877" s="76">
        <f>APENs_summary!Q2772</f>
        <v>0</v>
      </c>
      <c r="J2877" s="76">
        <f>APENs_summary!R2772</f>
        <v>0</v>
      </c>
    </row>
    <row r="2878" spans="1:10" x14ac:dyDescent="0.2">
      <c r="A2878" s="13" t="s">
        <v>147</v>
      </c>
      <c r="B2878" s="272" t="s">
        <v>493</v>
      </c>
      <c r="C2878" s="272" t="str">
        <f>APENs_summary!C2773</f>
        <v>08045</v>
      </c>
      <c r="D2878" s="272" t="str">
        <f>APENs_summary!J2773</f>
        <v>40400311</v>
      </c>
      <c r="E2878" s="272" t="str">
        <f>APENs_summary!K2773</f>
        <v>Condensate Tanks</v>
      </c>
      <c r="F2878" s="76">
        <f>APENs_summary!N2773</f>
        <v>0</v>
      </c>
      <c r="G2878" s="76">
        <f>APENs_summary!O2773</f>
        <v>2.0721635811667194</v>
      </c>
      <c r="H2878" s="76">
        <f>APENs_summary!P2773</f>
        <v>0</v>
      </c>
      <c r="I2878" s="76">
        <f>APENs_summary!Q2773</f>
        <v>0</v>
      </c>
      <c r="J2878" s="76">
        <f>APENs_summary!R2773</f>
        <v>0</v>
      </c>
    </row>
    <row r="2879" spans="1:10" x14ac:dyDescent="0.2">
      <c r="A2879" s="13" t="s">
        <v>147</v>
      </c>
      <c r="B2879" s="272" t="s">
        <v>493</v>
      </c>
      <c r="C2879" s="272" t="str">
        <f>APENs_summary!C2774</f>
        <v>08045</v>
      </c>
      <c r="D2879" s="272" t="str">
        <f>APENs_summary!J2774</f>
        <v>40400311</v>
      </c>
      <c r="E2879" s="272" t="str">
        <f>APENs_summary!K2774</f>
        <v>Condensate Tanks</v>
      </c>
      <c r="F2879" s="76">
        <f>APENs_summary!N2774</f>
        <v>0</v>
      </c>
      <c r="G2879" s="76">
        <f>APENs_summary!O2774</f>
        <v>3.9584338595374797</v>
      </c>
      <c r="H2879" s="76">
        <f>APENs_summary!P2774</f>
        <v>0</v>
      </c>
      <c r="I2879" s="76">
        <f>APENs_summary!Q2774</f>
        <v>0</v>
      </c>
      <c r="J2879" s="76">
        <f>APENs_summary!R2774</f>
        <v>0</v>
      </c>
    </row>
    <row r="2880" spans="1:10" x14ac:dyDescent="0.2">
      <c r="A2880" s="13" t="s">
        <v>147</v>
      </c>
      <c r="B2880" s="272" t="s">
        <v>493</v>
      </c>
      <c r="C2880" s="272" t="str">
        <f>APENs_summary!C2775</f>
        <v>08045</v>
      </c>
      <c r="D2880" s="272" t="str">
        <f>APENs_summary!J2775</f>
        <v>40400311</v>
      </c>
      <c r="E2880" s="272" t="str">
        <f>APENs_summary!K2775</f>
        <v>Condensate Tanks</v>
      </c>
      <c r="F2880" s="76">
        <f>APENs_summary!N2775</f>
        <v>0</v>
      </c>
      <c r="G2880" s="76">
        <f>APENs_summary!O2775</f>
        <v>25.306092705620472</v>
      </c>
      <c r="H2880" s="76">
        <f>APENs_summary!P2775</f>
        <v>0</v>
      </c>
      <c r="I2880" s="76">
        <f>APENs_summary!Q2775</f>
        <v>0</v>
      </c>
      <c r="J2880" s="76">
        <f>APENs_summary!R2775</f>
        <v>0</v>
      </c>
    </row>
    <row r="2881" spans="1:10" x14ac:dyDescent="0.2">
      <c r="A2881" s="13" t="s">
        <v>147</v>
      </c>
      <c r="B2881" s="272" t="s">
        <v>493</v>
      </c>
      <c r="C2881" s="272" t="str">
        <f>APENs_summary!C2776</f>
        <v>08045</v>
      </c>
      <c r="D2881" s="272" t="str">
        <f>APENs_summary!J2776</f>
        <v>40400311</v>
      </c>
      <c r="E2881" s="272" t="str">
        <f>APENs_summary!K2776</f>
        <v>Condensate Tanks</v>
      </c>
      <c r="F2881" s="76">
        <f>APENs_summary!N2776</f>
        <v>0</v>
      </c>
      <c r="G2881" s="76">
        <f>APENs_summary!O2776</f>
        <v>51.823363161399278</v>
      </c>
      <c r="H2881" s="76">
        <f>APENs_summary!P2776</f>
        <v>0</v>
      </c>
      <c r="I2881" s="76">
        <f>APENs_summary!Q2776</f>
        <v>0</v>
      </c>
      <c r="J2881" s="76">
        <f>APENs_summary!R2776</f>
        <v>0</v>
      </c>
    </row>
    <row r="2882" spans="1:10" x14ac:dyDescent="0.2">
      <c r="A2882" s="13" t="s">
        <v>147</v>
      </c>
      <c r="B2882" s="272" t="s">
        <v>493</v>
      </c>
      <c r="C2882" s="272" t="str">
        <f>APENs_summary!C2777</f>
        <v>08045</v>
      </c>
      <c r="D2882" s="272" t="str">
        <f>APENs_summary!J2777</f>
        <v>40400311</v>
      </c>
      <c r="E2882" s="272" t="str">
        <f>APENs_summary!K2777</f>
        <v>Condensate Tanks</v>
      </c>
      <c r="F2882" s="76">
        <f>APENs_summary!N2777</f>
        <v>0</v>
      </c>
      <c r="G2882" s="76">
        <f>APENs_summary!O2777</f>
        <v>8.2011751233511312</v>
      </c>
      <c r="H2882" s="76">
        <f>APENs_summary!P2777</f>
        <v>0</v>
      </c>
      <c r="I2882" s="76">
        <f>APENs_summary!Q2777</f>
        <v>0</v>
      </c>
      <c r="J2882" s="76">
        <f>APENs_summary!R2777</f>
        <v>0</v>
      </c>
    </row>
    <row r="2883" spans="1:10" x14ac:dyDescent="0.2">
      <c r="A2883" s="13" t="s">
        <v>147</v>
      </c>
      <c r="B2883" s="272" t="s">
        <v>493</v>
      </c>
      <c r="C2883" s="272" t="str">
        <f>APENs_summary!C2778</f>
        <v>08045</v>
      </c>
      <c r="D2883" s="272" t="str">
        <f>APENs_summary!J2778</f>
        <v>40400311</v>
      </c>
      <c r="E2883" s="272" t="str">
        <f>APENs_summary!K2778</f>
        <v>Condensate Tanks</v>
      </c>
      <c r="F2883" s="76">
        <f>APENs_summary!N2778</f>
        <v>0</v>
      </c>
      <c r="G2883" s="76">
        <f>APENs_summary!O2778</f>
        <v>7.9086665439516075</v>
      </c>
      <c r="H2883" s="76">
        <f>APENs_summary!P2778</f>
        <v>0</v>
      </c>
      <c r="I2883" s="76">
        <f>APENs_summary!Q2778</f>
        <v>0</v>
      </c>
      <c r="J2883" s="76">
        <f>APENs_summary!R2778</f>
        <v>0</v>
      </c>
    </row>
    <row r="2884" spans="1:10" x14ac:dyDescent="0.2">
      <c r="A2884" s="13" t="s">
        <v>147</v>
      </c>
      <c r="B2884" s="272" t="s">
        <v>493</v>
      </c>
      <c r="C2884" s="272" t="str">
        <f>APENs_summary!C2779</f>
        <v>08045</v>
      </c>
      <c r="D2884" s="272" t="str">
        <f>APENs_summary!J2779</f>
        <v>40400311</v>
      </c>
      <c r="E2884" s="272" t="str">
        <f>APENs_summary!K2779</f>
        <v>Condensate Tanks</v>
      </c>
      <c r="F2884" s="76">
        <f>APENs_summary!N2779</f>
        <v>0</v>
      </c>
      <c r="G2884" s="76">
        <f>APENs_summary!O2779</f>
        <v>11.751559514626273</v>
      </c>
      <c r="H2884" s="76">
        <f>APENs_summary!P2779</f>
        <v>0</v>
      </c>
      <c r="I2884" s="76">
        <f>APENs_summary!Q2779</f>
        <v>0</v>
      </c>
      <c r="J2884" s="76">
        <f>APENs_summary!R2779</f>
        <v>0</v>
      </c>
    </row>
    <row r="2885" spans="1:10" x14ac:dyDescent="0.2">
      <c r="A2885" s="13" t="s">
        <v>147</v>
      </c>
      <c r="B2885" s="272" t="s">
        <v>493</v>
      </c>
      <c r="C2885" s="272" t="str">
        <f>APENs_summary!C2780</f>
        <v>08045</v>
      </c>
      <c r="D2885" s="272" t="str">
        <f>APENs_summary!J2780</f>
        <v>40400311</v>
      </c>
      <c r="E2885" s="272" t="str">
        <f>APENs_summary!K2780</f>
        <v>Condensate Tanks</v>
      </c>
      <c r="F2885" s="76">
        <f>APENs_summary!N2780</f>
        <v>0</v>
      </c>
      <c r="G2885" s="76">
        <f>APENs_summary!O2780</f>
        <v>2.4959407163356091</v>
      </c>
      <c r="H2885" s="76">
        <f>APENs_summary!P2780</f>
        <v>0</v>
      </c>
      <c r="I2885" s="76">
        <f>APENs_summary!Q2780</f>
        <v>0</v>
      </c>
      <c r="J2885" s="76">
        <f>APENs_summary!R2780</f>
        <v>0</v>
      </c>
    </row>
    <row r="2886" spans="1:10" x14ac:dyDescent="0.2">
      <c r="A2886" s="13" t="s">
        <v>147</v>
      </c>
      <c r="B2886" s="272" t="s">
        <v>493</v>
      </c>
      <c r="C2886" s="272" t="str">
        <f>APENs_summary!C2781</f>
        <v>08045</v>
      </c>
      <c r="D2886" s="272" t="str">
        <f>APENs_summary!J2781</f>
        <v>31000302</v>
      </c>
      <c r="E2886" s="272" t="str">
        <f>APENs_summary!K2781</f>
        <v>Glycol Dehydrator</v>
      </c>
      <c r="F2886" s="76">
        <f>APENs_summary!N2781</f>
        <v>0</v>
      </c>
      <c r="G2886" s="76">
        <f>APENs_summary!O2781</f>
        <v>2.600041</v>
      </c>
      <c r="H2886" s="76">
        <f>APENs_summary!P2781</f>
        <v>0</v>
      </c>
      <c r="I2886" s="76">
        <f>APENs_summary!Q2781</f>
        <v>0</v>
      </c>
      <c r="J2886" s="76">
        <f>APENs_summary!R2781</f>
        <v>0</v>
      </c>
    </row>
    <row r="2887" spans="1:10" x14ac:dyDescent="0.2">
      <c r="A2887" s="13" t="s">
        <v>147</v>
      </c>
      <c r="B2887" s="272" t="s">
        <v>493</v>
      </c>
      <c r="C2887" s="272" t="str">
        <f>APENs_summary!C2782</f>
        <v>08045</v>
      </c>
      <c r="D2887" s="272" t="str">
        <f>APENs_summary!J2782</f>
        <v>40400311</v>
      </c>
      <c r="E2887" s="272" t="str">
        <f>APENs_summary!K2782</f>
        <v>Condensate Tanks</v>
      </c>
      <c r="F2887" s="76">
        <f>APENs_summary!N2782</f>
        <v>0</v>
      </c>
      <c r="G2887" s="76">
        <f>APENs_summary!O2782</f>
        <v>1.9136075287819307</v>
      </c>
      <c r="H2887" s="76">
        <f>APENs_summary!P2782</f>
        <v>0</v>
      </c>
      <c r="I2887" s="76">
        <f>APENs_summary!Q2782</f>
        <v>0</v>
      </c>
      <c r="J2887" s="76">
        <f>APENs_summary!R2782</f>
        <v>0</v>
      </c>
    </row>
    <row r="2888" spans="1:10" x14ac:dyDescent="0.2">
      <c r="A2888" s="13" t="s">
        <v>147</v>
      </c>
      <c r="B2888" s="272" t="s">
        <v>493</v>
      </c>
      <c r="C2888" s="272" t="str">
        <f>APENs_summary!C2783</f>
        <v>08045</v>
      </c>
      <c r="D2888" s="272" t="str">
        <f>APENs_summary!J2783</f>
        <v>31000302</v>
      </c>
      <c r="E2888" s="272" t="str">
        <f>APENs_summary!K2783</f>
        <v>Glycol Dehydrator</v>
      </c>
      <c r="F2888" s="76">
        <f>APENs_summary!N2783</f>
        <v>0</v>
      </c>
      <c r="G2888" s="76">
        <f>APENs_summary!O2783</f>
        <v>2.600041</v>
      </c>
      <c r="H2888" s="76">
        <f>APENs_summary!P2783</f>
        <v>0</v>
      </c>
      <c r="I2888" s="76">
        <f>APENs_summary!Q2783</f>
        <v>0</v>
      </c>
      <c r="J2888" s="76">
        <f>APENs_summary!R2783</f>
        <v>0</v>
      </c>
    </row>
    <row r="2889" spans="1:10" x14ac:dyDescent="0.2">
      <c r="A2889" s="13" t="s">
        <v>147</v>
      </c>
      <c r="B2889" s="272" t="s">
        <v>493</v>
      </c>
      <c r="C2889" s="272" t="str">
        <f>APENs_summary!C2784</f>
        <v>08045</v>
      </c>
      <c r="D2889" s="272" t="str">
        <f>APENs_summary!J2784</f>
        <v>40400311</v>
      </c>
      <c r="E2889" s="272" t="str">
        <f>APENs_summary!K2784</f>
        <v>Condensate Tanks</v>
      </c>
      <c r="F2889" s="76">
        <f>APENs_summary!N2784</f>
        <v>0</v>
      </c>
      <c r="G2889" s="76">
        <f>APENs_summary!O2784</f>
        <v>4.9890482000386047</v>
      </c>
      <c r="H2889" s="76">
        <f>APENs_summary!P2784</f>
        <v>0</v>
      </c>
      <c r="I2889" s="76">
        <f>APENs_summary!Q2784</f>
        <v>0</v>
      </c>
      <c r="J2889" s="76">
        <f>APENs_summary!R2784</f>
        <v>0</v>
      </c>
    </row>
    <row r="2890" spans="1:10" x14ac:dyDescent="0.2">
      <c r="A2890" s="13" t="s">
        <v>147</v>
      </c>
      <c r="B2890" s="272" t="s">
        <v>493</v>
      </c>
      <c r="C2890" s="272" t="str">
        <f>APENs_summary!C2785</f>
        <v>08045</v>
      </c>
      <c r="D2890" s="272" t="str">
        <f>APENs_summary!J2785</f>
        <v>31000302</v>
      </c>
      <c r="E2890" s="272" t="str">
        <f>APENs_summary!K2785</f>
        <v>Glycol Dehydrator</v>
      </c>
      <c r="F2890" s="76">
        <f>APENs_summary!N2785</f>
        <v>0</v>
      </c>
      <c r="G2890" s="76">
        <f>APENs_summary!O2785</f>
        <v>2.600041</v>
      </c>
      <c r="H2890" s="76">
        <f>APENs_summary!P2785</f>
        <v>0</v>
      </c>
      <c r="I2890" s="76">
        <f>APENs_summary!Q2785</f>
        <v>0</v>
      </c>
      <c r="J2890" s="76">
        <f>APENs_summary!R2785</f>
        <v>0</v>
      </c>
    </row>
    <row r="2891" spans="1:10" x14ac:dyDescent="0.2">
      <c r="A2891" s="13" t="s">
        <v>147</v>
      </c>
      <c r="B2891" s="272" t="s">
        <v>493</v>
      </c>
      <c r="C2891" s="272" t="str">
        <f>APENs_summary!C2786</f>
        <v>08045</v>
      </c>
      <c r="D2891" s="272" t="str">
        <f>APENs_summary!J2786</f>
        <v>40400311</v>
      </c>
      <c r="E2891" s="272" t="str">
        <f>APENs_summary!K2786</f>
        <v>Condensate Tanks</v>
      </c>
      <c r="F2891" s="76">
        <f>APENs_summary!N2786</f>
        <v>0</v>
      </c>
      <c r="G2891" s="76">
        <f>APENs_summary!O2786</f>
        <v>4.9890482000386047</v>
      </c>
      <c r="H2891" s="76">
        <f>APENs_summary!P2786</f>
        <v>0</v>
      </c>
      <c r="I2891" s="76">
        <f>APENs_summary!Q2786</f>
        <v>0</v>
      </c>
      <c r="J2891" s="76">
        <f>APENs_summary!R2786</f>
        <v>0</v>
      </c>
    </row>
    <row r="2892" spans="1:10" x14ac:dyDescent="0.2">
      <c r="A2892" s="13" t="s">
        <v>147</v>
      </c>
      <c r="B2892" s="272" t="s">
        <v>493</v>
      </c>
      <c r="C2892" s="272" t="str">
        <f>APENs_summary!C2787</f>
        <v>08045</v>
      </c>
      <c r="D2892" s="272" t="str">
        <f>APENs_summary!J2787</f>
        <v>31000302</v>
      </c>
      <c r="E2892" s="272" t="str">
        <f>APENs_summary!K2787</f>
        <v>Glycol Dehydrator</v>
      </c>
      <c r="F2892" s="76">
        <f>APENs_summary!N2787</f>
        <v>0</v>
      </c>
      <c r="G2892" s="76">
        <f>APENs_summary!O2787</f>
        <v>2.600041</v>
      </c>
      <c r="H2892" s="76">
        <f>APENs_summary!P2787</f>
        <v>0</v>
      </c>
      <c r="I2892" s="76">
        <f>APENs_summary!Q2787</f>
        <v>0</v>
      </c>
      <c r="J2892" s="76">
        <f>APENs_summary!R2787</f>
        <v>0</v>
      </c>
    </row>
    <row r="2893" spans="1:10" x14ac:dyDescent="0.2">
      <c r="A2893" s="13" t="s">
        <v>147</v>
      </c>
      <c r="B2893" s="272" t="s">
        <v>493</v>
      </c>
      <c r="C2893" s="272" t="str">
        <f>APENs_summary!C2788</f>
        <v>08045</v>
      </c>
      <c r="D2893" s="272" t="str">
        <f>APENs_summary!J2788</f>
        <v>40400311</v>
      </c>
      <c r="E2893" s="272" t="str">
        <f>APENs_summary!K2788</f>
        <v>Condensate Tanks</v>
      </c>
      <c r="F2893" s="76">
        <f>APENs_summary!N2788</f>
        <v>0</v>
      </c>
      <c r="G2893" s="76">
        <f>APENs_summary!O2788</f>
        <v>4.9890482000386047</v>
      </c>
      <c r="H2893" s="76">
        <f>APENs_summary!P2788</f>
        <v>0</v>
      </c>
      <c r="I2893" s="76">
        <f>APENs_summary!Q2788</f>
        <v>0</v>
      </c>
      <c r="J2893" s="76">
        <f>APENs_summary!R2788</f>
        <v>0</v>
      </c>
    </row>
    <row r="2894" spans="1:10" x14ac:dyDescent="0.2">
      <c r="A2894" s="13" t="s">
        <v>147</v>
      </c>
      <c r="B2894" s="272" t="s">
        <v>493</v>
      </c>
      <c r="C2894" s="272" t="str">
        <f>APENs_summary!C2789</f>
        <v>08045</v>
      </c>
      <c r="D2894" s="272" t="str">
        <f>APENs_summary!J2789</f>
        <v>31000223</v>
      </c>
      <c r="E2894" s="272" t="str">
        <f>APENs_summary!K2789</f>
        <v>Oil and Gas Production</v>
      </c>
      <c r="F2894" s="76">
        <f>APENs_summary!N2789</f>
        <v>0</v>
      </c>
      <c r="G2894" s="76">
        <f>APENs_summary!O2789</f>
        <v>0</v>
      </c>
      <c r="H2894" s="76">
        <f>APENs_summary!P2789</f>
        <v>0</v>
      </c>
      <c r="I2894" s="76">
        <f>APENs_summary!Q2789</f>
        <v>0</v>
      </c>
      <c r="J2894" s="76">
        <f>APENs_summary!R2789</f>
        <v>0.14399999999999999</v>
      </c>
    </row>
    <row r="2895" spans="1:10" x14ac:dyDescent="0.2">
      <c r="A2895" s="13" t="s">
        <v>147</v>
      </c>
      <c r="B2895" s="272" t="s">
        <v>493</v>
      </c>
      <c r="C2895" s="272" t="str">
        <f>APENs_summary!C2790</f>
        <v>08045</v>
      </c>
      <c r="D2895" s="272" t="str">
        <f>APENs_summary!J2790</f>
        <v>31000223</v>
      </c>
      <c r="E2895" s="272" t="str">
        <f>APENs_summary!K2790</f>
        <v>Oil and Gas Production</v>
      </c>
      <c r="F2895" s="76">
        <f>APENs_summary!N2790</f>
        <v>0</v>
      </c>
      <c r="G2895" s="76">
        <f>APENs_summary!O2790</f>
        <v>0</v>
      </c>
      <c r="H2895" s="76">
        <f>APENs_summary!P2790</f>
        <v>0</v>
      </c>
      <c r="I2895" s="76">
        <f>APENs_summary!Q2790</f>
        <v>0</v>
      </c>
      <c r="J2895" s="76">
        <f>APENs_summary!R2790</f>
        <v>0.66</v>
      </c>
    </row>
    <row r="2896" spans="1:10" x14ac:dyDescent="0.2">
      <c r="A2896" s="13" t="s">
        <v>147</v>
      </c>
      <c r="B2896" s="272" t="s">
        <v>493</v>
      </c>
      <c r="C2896" s="272" t="str">
        <f>APENs_summary!C2791</f>
        <v>08045</v>
      </c>
      <c r="D2896" s="272" t="str">
        <f>APENs_summary!J2791</f>
        <v>40400311</v>
      </c>
      <c r="E2896" s="272" t="str">
        <f>APENs_summary!K2791</f>
        <v>Condensate Tanks</v>
      </c>
      <c r="F2896" s="76">
        <f>APENs_summary!N2791</f>
        <v>0</v>
      </c>
      <c r="G2896" s="76">
        <f>APENs_summary!O2791</f>
        <v>1.1180935418168709</v>
      </c>
      <c r="H2896" s="76">
        <f>APENs_summary!P2791</f>
        <v>0</v>
      </c>
      <c r="I2896" s="76">
        <f>APENs_summary!Q2791</f>
        <v>0</v>
      </c>
      <c r="J2896" s="76">
        <f>APENs_summary!R2791</f>
        <v>0</v>
      </c>
    </row>
    <row r="2897" spans="1:10" x14ac:dyDescent="0.2">
      <c r="A2897" s="13" t="s">
        <v>147</v>
      </c>
      <c r="B2897" s="272" t="s">
        <v>493</v>
      </c>
      <c r="C2897" s="272" t="str">
        <f>APENs_summary!C2792</f>
        <v>08045</v>
      </c>
      <c r="D2897" s="272" t="str">
        <f>APENs_summary!J2792</f>
        <v>40400311</v>
      </c>
      <c r="E2897" s="272" t="str">
        <f>APENs_summary!K2792</f>
        <v>Condensate Tanks</v>
      </c>
      <c r="F2897" s="76">
        <f>APENs_summary!N2792</f>
        <v>0</v>
      </c>
      <c r="G2897" s="76">
        <f>APENs_summary!O2792</f>
        <v>0</v>
      </c>
      <c r="H2897" s="76">
        <f>APENs_summary!P2792</f>
        <v>0</v>
      </c>
      <c r="I2897" s="76">
        <f>APENs_summary!Q2792</f>
        <v>0</v>
      </c>
      <c r="J2897" s="76">
        <f>APENs_summary!R2792</f>
        <v>0</v>
      </c>
    </row>
    <row r="2898" spans="1:10" x14ac:dyDescent="0.2">
      <c r="A2898" s="13" t="s">
        <v>147</v>
      </c>
      <c r="B2898" s="272" t="s">
        <v>493</v>
      </c>
      <c r="C2898" s="272" t="str">
        <f>APENs_summary!C2793</f>
        <v>08045</v>
      </c>
      <c r="D2898" s="272" t="str">
        <f>APENs_summary!J2793</f>
        <v>40400311</v>
      </c>
      <c r="E2898" s="272" t="str">
        <f>APENs_summary!K2793</f>
        <v>Condensate Tanks</v>
      </c>
      <c r="F2898" s="76">
        <f>APENs_summary!N2793</f>
        <v>0</v>
      </c>
      <c r="G2898" s="76">
        <f>APENs_summary!O2793</f>
        <v>0</v>
      </c>
      <c r="H2898" s="76">
        <f>APENs_summary!P2793</f>
        <v>0</v>
      </c>
      <c r="I2898" s="76">
        <f>APENs_summary!Q2793</f>
        <v>0</v>
      </c>
      <c r="J2898" s="76">
        <f>APENs_summary!R2793</f>
        <v>0</v>
      </c>
    </row>
    <row r="2899" spans="1:10" x14ac:dyDescent="0.2">
      <c r="A2899" s="13" t="s">
        <v>147</v>
      </c>
      <c r="B2899" s="272" t="s">
        <v>493</v>
      </c>
      <c r="C2899" s="272" t="str">
        <f>APENs_summary!C2794</f>
        <v>08045</v>
      </c>
      <c r="D2899" s="272" t="str">
        <f>APENs_summary!J2794</f>
        <v>40400311</v>
      </c>
      <c r="E2899" s="272" t="str">
        <f>APENs_summary!K2794</f>
        <v>Condensate Tanks</v>
      </c>
      <c r="F2899" s="76">
        <f>APENs_summary!N2794</f>
        <v>0</v>
      </c>
      <c r="G2899" s="76">
        <f>APENs_summary!O2794</f>
        <v>1.7683192691685738</v>
      </c>
      <c r="H2899" s="76">
        <f>APENs_summary!P2794</f>
        <v>0</v>
      </c>
      <c r="I2899" s="76">
        <f>APENs_summary!Q2794</f>
        <v>0</v>
      </c>
      <c r="J2899" s="76">
        <f>APENs_summary!R2794</f>
        <v>0</v>
      </c>
    </row>
    <row r="2900" spans="1:10" x14ac:dyDescent="0.2">
      <c r="A2900" s="13" t="s">
        <v>147</v>
      </c>
      <c r="B2900" s="272" t="s">
        <v>493</v>
      </c>
      <c r="C2900" s="272" t="str">
        <f>APENs_summary!C2795</f>
        <v>08045</v>
      </c>
      <c r="D2900" s="272" t="str">
        <f>APENs_summary!J2795</f>
        <v>40400311</v>
      </c>
      <c r="E2900" s="272" t="str">
        <f>APENs_summary!K2795</f>
        <v>Condensate Tanks</v>
      </c>
      <c r="F2900" s="76">
        <f>APENs_summary!N2795</f>
        <v>0</v>
      </c>
      <c r="G2900" s="76">
        <f>APENs_summary!O2795</f>
        <v>13.014963869288094</v>
      </c>
      <c r="H2900" s="76">
        <f>APENs_summary!P2795</f>
        <v>0</v>
      </c>
      <c r="I2900" s="76">
        <f>APENs_summary!Q2795</f>
        <v>0</v>
      </c>
      <c r="J2900" s="76">
        <f>APENs_summary!R2795</f>
        <v>0</v>
      </c>
    </row>
    <row r="2901" spans="1:10" x14ac:dyDescent="0.2">
      <c r="A2901" s="13" t="s">
        <v>147</v>
      </c>
      <c r="B2901" s="272" t="s">
        <v>493</v>
      </c>
      <c r="C2901" s="272" t="str">
        <f>APENs_summary!C2796</f>
        <v>08045</v>
      </c>
      <c r="D2901" s="272" t="str">
        <f>APENs_summary!J2796</f>
        <v>40400311</v>
      </c>
      <c r="E2901" s="272" t="str">
        <f>APENs_summary!K2796</f>
        <v>Condensate Tanks</v>
      </c>
      <c r="F2901" s="76">
        <f>APENs_summary!N2796</f>
        <v>0</v>
      </c>
      <c r="G2901" s="76">
        <f>APENs_summary!O2796</f>
        <v>17.095614715954422</v>
      </c>
      <c r="H2901" s="76">
        <f>APENs_summary!P2796</f>
        <v>0</v>
      </c>
      <c r="I2901" s="76">
        <f>APENs_summary!Q2796</f>
        <v>0</v>
      </c>
      <c r="J2901" s="76">
        <f>APENs_summary!R2796</f>
        <v>0</v>
      </c>
    </row>
    <row r="2902" spans="1:10" x14ac:dyDescent="0.2">
      <c r="A2902" s="13" t="s">
        <v>147</v>
      </c>
      <c r="B2902" s="272" t="s">
        <v>493</v>
      </c>
      <c r="C2902" s="272" t="str">
        <f>APENs_summary!C2797</f>
        <v>08045</v>
      </c>
      <c r="D2902" s="272" t="str">
        <f>APENs_summary!J2797</f>
        <v>40400311</v>
      </c>
      <c r="E2902" s="272" t="str">
        <f>APENs_summary!K2797</f>
        <v>Condensate Tanks</v>
      </c>
      <c r="F2902" s="76">
        <f>APENs_summary!N2797</f>
        <v>0</v>
      </c>
      <c r="G2902" s="76">
        <f>APENs_summary!O2797</f>
        <v>11.751559514626273</v>
      </c>
      <c r="H2902" s="76">
        <f>APENs_summary!P2797</f>
        <v>0</v>
      </c>
      <c r="I2902" s="76">
        <f>APENs_summary!Q2797</f>
        <v>0</v>
      </c>
      <c r="J2902" s="76">
        <f>APENs_summary!R2797</f>
        <v>0</v>
      </c>
    </row>
    <row r="2903" spans="1:10" x14ac:dyDescent="0.2">
      <c r="A2903" s="13" t="s">
        <v>147</v>
      </c>
      <c r="B2903" s="272" t="s">
        <v>493</v>
      </c>
      <c r="C2903" s="272" t="str">
        <f>APENs_summary!C2798</f>
        <v>08045</v>
      </c>
      <c r="D2903" s="272" t="str">
        <f>APENs_summary!J2798</f>
        <v>40400311</v>
      </c>
      <c r="E2903" s="272" t="str">
        <f>APENs_summary!K2798</f>
        <v>Condensate Tanks</v>
      </c>
      <c r="F2903" s="76">
        <f>APENs_summary!N2798</f>
        <v>0</v>
      </c>
      <c r="G2903" s="76">
        <f>APENs_summary!O2798</f>
        <v>11.751559514626273</v>
      </c>
      <c r="H2903" s="76">
        <f>APENs_summary!P2798</f>
        <v>0</v>
      </c>
      <c r="I2903" s="76">
        <f>APENs_summary!Q2798</f>
        <v>0</v>
      </c>
      <c r="J2903" s="76">
        <f>APENs_summary!R2798</f>
        <v>0</v>
      </c>
    </row>
    <row r="2904" spans="1:10" x14ac:dyDescent="0.2">
      <c r="A2904" s="13" t="s">
        <v>147</v>
      </c>
      <c r="B2904" s="272" t="s">
        <v>493</v>
      </c>
      <c r="C2904" s="272" t="str">
        <f>APENs_summary!C2799</f>
        <v>08045</v>
      </c>
      <c r="D2904" s="272" t="str">
        <f>APENs_summary!J2799</f>
        <v>40400311</v>
      </c>
      <c r="E2904" s="272" t="str">
        <f>APENs_summary!K2799</f>
        <v>Condensate Tanks</v>
      </c>
      <c r="F2904" s="76">
        <f>APENs_summary!N2799</f>
        <v>0</v>
      </c>
      <c r="G2904" s="76">
        <f>APENs_summary!O2799</f>
        <v>9.9782959620052107</v>
      </c>
      <c r="H2904" s="76">
        <f>APENs_summary!P2799</f>
        <v>0</v>
      </c>
      <c r="I2904" s="76">
        <f>APENs_summary!Q2799</f>
        <v>0</v>
      </c>
      <c r="J2904" s="76">
        <f>APENs_summary!R2799</f>
        <v>0</v>
      </c>
    </row>
    <row r="2905" spans="1:10" x14ac:dyDescent="0.2">
      <c r="A2905" s="13" t="s">
        <v>147</v>
      </c>
      <c r="B2905" s="272" t="s">
        <v>493</v>
      </c>
      <c r="C2905" s="272" t="str">
        <f>APENs_summary!C2800</f>
        <v>08045</v>
      </c>
      <c r="D2905" s="272" t="str">
        <f>APENs_summary!J2800</f>
        <v>40400311</v>
      </c>
      <c r="E2905" s="272" t="str">
        <f>APENs_summary!K2800</f>
        <v>Condensate Tanks</v>
      </c>
      <c r="F2905" s="76">
        <f>APENs_summary!N2800</f>
        <v>0</v>
      </c>
      <c r="G2905" s="76">
        <f>APENs_summary!O2800</f>
        <v>9.9782959620052107</v>
      </c>
      <c r="H2905" s="76">
        <f>APENs_summary!P2800</f>
        <v>0</v>
      </c>
      <c r="I2905" s="76">
        <f>APENs_summary!Q2800</f>
        <v>0</v>
      </c>
      <c r="J2905" s="76">
        <f>APENs_summary!R2800</f>
        <v>0</v>
      </c>
    </row>
    <row r="2906" spans="1:10" x14ac:dyDescent="0.2">
      <c r="A2906" s="13" t="s">
        <v>147</v>
      </c>
      <c r="B2906" s="272" t="s">
        <v>493</v>
      </c>
      <c r="C2906" s="272" t="str">
        <f>APENs_summary!C2801</f>
        <v>08045</v>
      </c>
      <c r="D2906" s="272" t="str">
        <f>APENs_summary!J2801</f>
        <v>40400311</v>
      </c>
      <c r="E2906" s="272" t="str">
        <f>APENs_summary!K2801</f>
        <v>Condensate Tanks</v>
      </c>
      <c r="F2906" s="76">
        <f>APENs_summary!N2801</f>
        <v>0</v>
      </c>
      <c r="G2906" s="76">
        <f>APENs_summary!O2801</f>
        <v>9.9782959620052107</v>
      </c>
      <c r="H2906" s="76">
        <f>APENs_summary!P2801</f>
        <v>0</v>
      </c>
      <c r="I2906" s="76">
        <f>APENs_summary!Q2801</f>
        <v>0</v>
      </c>
      <c r="J2906" s="76">
        <f>APENs_summary!R2801</f>
        <v>0</v>
      </c>
    </row>
    <row r="2907" spans="1:10" x14ac:dyDescent="0.2">
      <c r="A2907" s="13" t="s">
        <v>147</v>
      </c>
      <c r="B2907" s="272" t="s">
        <v>493</v>
      </c>
      <c r="C2907" s="272" t="str">
        <f>APENs_summary!C2802</f>
        <v>08045</v>
      </c>
      <c r="D2907" s="272" t="str">
        <f>APENs_summary!J2802</f>
        <v>40400311</v>
      </c>
      <c r="E2907" s="272" t="str">
        <f>APENs_summary!K2802</f>
        <v>Condensate Tanks</v>
      </c>
      <c r="F2907" s="76">
        <f>APENs_summary!N2802</f>
        <v>0</v>
      </c>
      <c r="G2907" s="76">
        <f>APENs_summary!O2802</f>
        <v>9.9782959620052107</v>
      </c>
      <c r="H2907" s="76">
        <f>APENs_summary!P2802</f>
        <v>0</v>
      </c>
      <c r="I2907" s="76">
        <f>APENs_summary!Q2802</f>
        <v>0</v>
      </c>
      <c r="J2907" s="76">
        <f>APENs_summary!R2802</f>
        <v>0</v>
      </c>
    </row>
    <row r="2908" spans="1:10" x14ac:dyDescent="0.2">
      <c r="A2908" s="13" t="s">
        <v>147</v>
      </c>
      <c r="B2908" s="272" t="s">
        <v>493</v>
      </c>
      <c r="C2908" s="272" t="str">
        <f>APENs_summary!C2803</f>
        <v>08045</v>
      </c>
      <c r="D2908" s="272" t="str">
        <f>APENs_summary!J2803</f>
        <v>40400311</v>
      </c>
      <c r="E2908" s="272" t="str">
        <f>APENs_summary!K2803</f>
        <v>Condensate Tanks</v>
      </c>
      <c r="F2908" s="76">
        <f>APENs_summary!N2803</f>
        <v>0</v>
      </c>
      <c r="G2908" s="76">
        <f>APENs_summary!O2803</f>
        <v>24.002372641133821</v>
      </c>
      <c r="H2908" s="76">
        <f>APENs_summary!P2803</f>
        <v>0</v>
      </c>
      <c r="I2908" s="76">
        <f>APENs_summary!Q2803</f>
        <v>0</v>
      </c>
      <c r="J2908" s="76">
        <f>APENs_summary!R2803</f>
        <v>0</v>
      </c>
    </row>
    <row r="2909" spans="1:10" x14ac:dyDescent="0.2">
      <c r="A2909" s="13" t="s">
        <v>147</v>
      </c>
      <c r="B2909" s="272" t="s">
        <v>493</v>
      </c>
      <c r="C2909" s="272" t="str">
        <f>APENs_summary!C2804</f>
        <v>08045</v>
      </c>
      <c r="D2909" s="272" t="str">
        <f>APENs_summary!J2804</f>
        <v>40400311</v>
      </c>
      <c r="E2909" s="272" t="str">
        <f>APENs_summary!K2804</f>
        <v>Condensate Tanks</v>
      </c>
      <c r="F2909" s="76">
        <f>APENs_summary!N2804</f>
        <v>0</v>
      </c>
      <c r="G2909" s="76">
        <f>APENs_summary!O2804</f>
        <v>4.4423031918151965</v>
      </c>
      <c r="H2909" s="76">
        <f>APENs_summary!P2804</f>
        <v>0</v>
      </c>
      <c r="I2909" s="76">
        <f>APENs_summary!Q2804</f>
        <v>0</v>
      </c>
      <c r="J2909" s="76">
        <f>APENs_summary!R2804</f>
        <v>0</v>
      </c>
    </row>
    <row r="2910" spans="1:10" x14ac:dyDescent="0.2">
      <c r="A2910" s="13" t="s">
        <v>147</v>
      </c>
      <c r="B2910" s="272" t="s">
        <v>493</v>
      </c>
      <c r="C2910" s="272" t="str">
        <f>APENs_summary!C2805</f>
        <v>08045</v>
      </c>
      <c r="D2910" s="272" t="str">
        <f>APENs_summary!J2805</f>
        <v>40400311</v>
      </c>
      <c r="E2910" s="272" t="str">
        <f>APENs_summary!K2805</f>
        <v>Condensate Tanks</v>
      </c>
      <c r="F2910" s="76">
        <f>APENs_summary!N2805</f>
        <v>0</v>
      </c>
      <c r="G2910" s="76">
        <f>APENs_summary!O2805</f>
        <v>10.661527660356471</v>
      </c>
      <c r="H2910" s="76">
        <f>APENs_summary!P2805</f>
        <v>0</v>
      </c>
      <c r="I2910" s="76">
        <f>APENs_summary!Q2805</f>
        <v>0</v>
      </c>
      <c r="J2910" s="76">
        <f>APENs_summary!R2805</f>
        <v>0</v>
      </c>
    </row>
    <row r="2911" spans="1:10" x14ac:dyDescent="0.2">
      <c r="A2911" s="13" t="s">
        <v>147</v>
      </c>
      <c r="B2911" s="272" t="s">
        <v>493</v>
      </c>
      <c r="C2911" s="272" t="str">
        <f>APENs_summary!C2806</f>
        <v>08045</v>
      </c>
      <c r="D2911" s="272" t="str">
        <f>APENs_summary!J2806</f>
        <v>40400311</v>
      </c>
      <c r="E2911" s="272" t="str">
        <f>APENs_summary!K2806</f>
        <v>Condensate Tanks</v>
      </c>
      <c r="F2911" s="76">
        <f>APENs_summary!N2806</f>
        <v>0</v>
      </c>
      <c r="G2911" s="76">
        <f>APENs_summary!O2806</f>
        <v>10.661527660356471</v>
      </c>
      <c r="H2911" s="76">
        <f>APENs_summary!P2806</f>
        <v>0</v>
      </c>
      <c r="I2911" s="76">
        <f>APENs_summary!Q2806</f>
        <v>0</v>
      </c>
      <c r="J2911" s="76">
        <f>APENs_summary!R2806</f>
        <v>0</v>
      </c>
    </row>
    <row r="2912" spans="1:10" x14ac:dyDescent="0.2">
      <c r="A2912" s="13" t="s">
        <v>147</v>
      </c>
      <c r="B2912" s="272" t="s">
        <v>493</v>
      </c>
      <c r="C2912" s="272" t="str">
        <f>APENs_summary!C2807</f>
        <v>08045</v>
      </c>
      <c r="D2912" s="272" t="str">
        <f>APENs_summary!J2807</f>
        <v>40400311</v>
      </c>
      <c r="E2912" s="272" t="str">
        <f>APENs_summary!K2807</f>
        <v>Condensate Tanks</v>
      </c>
      <c r="F2912" s="76">
        <f>APENs_summary!N2807</f>
        <v>0</v>
      </c>
      <c r="G2912" s="76">
        <f>APENs_summary!O2807</f>
        <v>10.661527660356471</v>
      </c>
      <c r="H2912" s="76">
        <f>APENs_summary!P2807</f>
        <v>0</v>
      </c>
      <c r="I2912" s="76">
        <f>APENs_summary!Q2807</f>
        <v>0</v>
      </c>
      <c r="J2912" s="76">
        <f>APENs_summary!R2807</f>
        <v>0</v>
      </c>
    </row>
    <row r="2913" spans="1:10" x14ac:dyDescent="0.2">
      <c r="A2913" s="13" t="s">
        <v>147</v>
      </c>
      <c r="B2913" s="272" t="s">
        <v>493</v>
      </c>
      <c r="C2913" s="272" t="str">
        <f>APENs_summary!C2808</f>
        <v>08045</v>
      </c>
      <c r="D2913" s="272" t="str">
        <f>APENs_summary!J2808</f>
        <v>40400311</v>
      </c>
      <c r="E2913" s="272" t="str">
        <f>APENs_summary!K2808</f>
        <v>Condensate Tanks</v>
      </c>
      <c r="F2913" s="76">
        <f>APENs_summary!N2808</f>
        <v>0</v>
      </c>
      <c r="G2913" s="76">
        <f>APENs_summary!O2808</f>
        <v>87.131334804263247</v>
      </c>
      <c r="H2913" s="76">
        <f>APENs_summary!P2808</f>
        <v>0</v>
      </c>
      <c r="I2913" s="76">
        <f>APENs_summary!Q2808</f>
        <v>0</v>
      </c>
      <c r="J2913" s="76">
        <f>APENs_summary!R2808</f>
        <v>0</v>
      </c>
    </row>
    <row r="2914" spans="1:10" x14ac:dyDescent="0.2">
      <c r="A2914" s="13" t="s">
        <v>147</v>
      </c>
      <c r="B2914" s="272" t="s">
        <v>493</v>
      </c>
      <c r="C2914" s="272" t="str">
        <f>APENs_summary!C2809</f>
        <v>08045</v>
      </c>
      <c r="D2914" s="272" t="str">
        <f>APENs_summary!J2809</f>
        <v>40400311</v>
      </c>
      <c r="E2914" s="272" t="str">
        <f>APENs_summary!K2809</f>
        <v>Condensate Tanks</v>
      </c>
      <c r="F2914" s="76">
        <f>APENs_summary!N2809</f>
        <v>0</v>
      </c>
      <c r="G2914" s="76">
        <f>APENs_summary!O2809</f>
        <v>87.131334804263247</v>
      </c>
      <c r="H2914" s="76">
        <f>APENs_summary!P2809</f>
        <v>0</v>
      </c>
      <c r="I2914" s="76">
        <f>APENs_summary!Q2809</f>
        <v>0</v>
      </c>
      <c r="J2914" s="76">
        <f>APENs_summary!R2809</f>
        <v>0</v>
      </c>
    </row>
    <row r="2915" spans="1:10" x14ac:dyDescent="0.2">
      <c r="A2915" s="13" t="s">
        <v>147</v>
      </c>
      <c r="B2915" s="272" t="s">
        <v>493</v>
      </c>
      <c r="C2915" s="272" t="str">
        <f>APENs_summary!C2810</f>
        <v>08045</v>
      </c>
      <c r="D2915" s="272" t="str">
        <f>APENs_summary!J2810</f>
        <v>40400311</v>
      </c>
      <c r="E2915" s="272" t="str">
        <f>APENs_summary!K2810</f>
        <v>Condensate Tanks</v>
      </c>
      <c r="F2915" s="76">
        <f>APENs_summary!N2810</f>
        <v>0</v>
      </c>
      <c r="G2915" s="76">
        <f>APENs_summary!O2810</f>
        <v>0</v>
      </c>
      <c r="H2915" s="76">
        <f>APENs_summary!P2810</f>
        <v>0</v>
      </c>
      <c r="I2915" s="76">
        <f>APENs_summary!Q2810</f>
        <v>0</v>
      </c>
      <c r="J2915" s="76">
        <f>APENs_summary!R2810</f>
        <v>0</v>
      </c>
    </row>
    <row r="2916" spans="1:10" x14ac:dyDescent="0.2">
      <c r="A2916" s="13" t="s">
        <v>147</v>
      </c>
      <c r="B2916" s="272" t="s">
        <v>493</v>
      </c>
      <c r="C2916" s="272" t="str">
        <f>APENs_summary!C2811</f>
        <v>08045</v>
      </c>
      <c r="D2916" s="272" t="str">
        <f>APENs_summary!J2811</f>
        <v>40400311</v>
      </c>
      <c r="E2916" s="272" t="str">
        <f>APENs_summary!K2811</f>
        <v>Condensate Tanks</v>
      </c>
      <c r="F2916" s="76">
        <f>APENs_summary!N2811</f>
        <v>0</v>
      </c>
      <c r="G2916" s="76">
        <f>APENs_summary!O2811</f>
        <v>0</v>
      </c>
      <c r="H2916" s="76">
        <f>APENs_summary!P2811</f>
        <v>0</v>
      </c>
      <c r="I2916" s="76">
        <f>APENs_summary!Q2811</f>
        <v>0</v>
      </c>
      <c r="J2916" s="76">
        <f>APENs_summary!R2811</f>
        <v>0</v>
      </c>
    </row>
    <row r="2917" spans="1:10" x14ac:dyDescent="0.2">
      <c r="A2917" s="13" t="s">
        <v>147</v>
      </c>
      <c r="B2917" s="272" t="s">
        <v>493</v>
      </c>
      <c r="C2917" s="272" t="str">
        <f>APENs_summary!C2812</f>
        <v>08045</v>
      </c>
      <c r="D2917" s="272" t="str">
        <f>APENs_summary!J2812</f>
        <v>40400311</v>
      </c>
      <c r="E2917" s="272" t="str">
        <f>APENs_summary!K2812</f>
        <v>Condensate Tanks</v>
      </c>
      <c r="F2917" s="76">
        <f>APENs_summary!N2812</f>
        <v>0</v>
      </c>
      <c r="G2917" s="76">
        <f>APENs_summary!O2812</f>
        <v>20.107231108676135</v>
      </c>
      <c r="H2917" s="76">
        <f>APENs_summary!P2812</f>
        <v>0</v>
      </c>
      <c r="I2917" s="76">
        <f>APENs_summary!Q2812</f>
        <v>0</v>
      </c>
      <c r="J2917" s="76">
        <f>APENs_summary!R2812</f>
        <v>0</v>
      </c>
    </row>
    <row r="2918" spans="1:10" x14ac:dyDescent="0.2">
      <c r="A2918" s="13" t="s">
        <v>147</v>
      </c>
      <c r="B2918" s="272" t="s">
        <v>493</v>
      </c>
      <c r="C2918" s="272" t="str">
        <f>APENs_summary!C2813</f>
        <v>08045</v>
      </c>
      <c r="D2918" s="272" t="str">
        <f>APENs_summary!J2813</f>
        <v>40400311</v>
      </c>
      <c r="E2918" s="272" t="str">
        <f>APENs_summary!K2813</f>
        <v>Condensate Tanks</v>
      </c>
      <c r="F2918" s="76">
        <f>APENs_summary!N2813</f>
        <v>0</v>
      </c>
      <c r="G2918" s="76">
        <f>APENs_summary!O2813</f>
        <v>7.9824771200617679</v>
      </c>
      <c r="H2918" s="76">
        <f>APENs_summary!P2813</f>
        <v>0</v>
      </c>
      <c r="I2918" s="76">
        <f>APENs_summary!Q2813</f>
        <v>0</v>
      </c>
      <c r="J2918" s="76">
        <f>APENs_summary!R2813</f>
        <v>0</v>
      </c>
    </row>
    <row r="2919" spans="1:10" x14ac:dyDescent="0.2">
      <c r="A2919" s="13" t="s">
        <v>147</v>
      </c>
      <c r="B2919" s="272" t="s">
        <v>493</v>
      </c>
      <c r="C2919" s="272" t="str">
        <f>APENs_summary!C2814</f>
        <v>08045</v>
      </c>
      <c r="D2919" s="272" t="str">
        <f>APENs_summary!J2814</f>
        <v>40400311</v>
      </c>
      <c r="E2919" s="272" t="str">
        <f>APENs_summary!K2814</f>
        <v>Condensate Tanks</v>
      </c>
      <c r="F2919" s="76">
        <f>APENs_summary!N2814</f>
        <v>0</v>
      </c>
      <c r="G2919" s="76">
        <f>APENs_summary!O2814</f>
        <v>7.9824771200617679</v>
      </c>
      <c r="H2919" s="76">
        <f>APENs_summary!P2814</f>
        <v>0</v>
      </c>
      <c r="I2919" s="76">
        <f>APENs_summary!Q2814</f>
        <v>0</v>
      </c>
      <c r="J2919" s="76">
        <f>APENs_summary!R2814</f>
        <v>0</v>
      </c>
    </row>
    <row r="2920" spans="1:10" x14ac:dyDescent="0.2">
      <c r="A2920" s="13" t="s">
        <v>147</v>
      </c>
      <c r="B2920" s="272" t="s">
        <v>493</v>
      </c>
      <c r="C2920" s="272" t="str">
        <f>APENs_summary!C2815</f>
        <v>08045</v>
      </c>
      <c r="D2920" s="272" t="str">
        <f>APENs_summary!J2815</f>
        <v>40400311</v>
      </c>
      <c r="E2920" s="272" t="str">
        <f>APENs_summary!K2815</f>
        <v>Condensate Tanks</v>
      </c>
      <c r="F2920" s="76">
        <f>APENs_summary!N2815</f>
        <v>0</v>
      </c>
      <c r="G2920" s="76">
        <f>APENs_summary!O2815</f>
        <v>7.9824771200617679</v>
      </c>
      <c r="H2920" s="76">
        <f>APENs_summary!P2815</f>
        <v>0</v>
      </c>
      <c r="I2920" s="76">
        <f>APENs_summary!Q2815</f>
        <v>0</v>
      </c>
      <c r="J2920" s="76">
        <f>APENs_summary!R2815</f>
        <v>0</v>
      </c>
    </row>
    <row r="2921" spans="1:10" x14ac:dyDescent="0.2">
      <c r="A2921" s="13" t="s">
        <v>147</v>
      </c>
      <c r="B2921" s="272" t="s">
        <v>493</v>
      </c>
      <c r="C2921" s="272" t="str">
        <f>APENs_summary!C2816</f>
        <v>08045</v>
      </c>
      <c r="D2921" s="272" t="str">
        <f>APENs_summary!J2816</f>
        <v>40400311</v>
      </c>
      <c r="E2921" s="272" t="str">
        <f>APENs_summary!K2816</f>
        <v>Condensate Tanks</v>
      </c>
      <c r="F2921" s="76">
        <f>APENs_summary!N2816</f>
        <v>0</v>
      </c>
      <c r="G2921" s="76">
        <f>APENs_summary!O2816</f>
        <v>7.9824771200617679</v>
      </c>
      <c r="H2921" s="76">
        <f>APENs_summary!P2816</f>
        <v>0</v>
      </c>
      <c r="I2921" s="76">
        <f>APENs_summary!Q2816</f>
        <v>0</v>
      </c>
      <c r="J2921" s="76">
        <f>APENs_summary!R2816</f>
        <v>0</v>
      </c>
    </row>
    <row r="2922" spans="1:10" x14ac:dyDescent="0.2">
      <c r="A2922" s="13" t="s">
        <v>147</v>
      </c>
      <c r="B2922" s="272" t="s">
        <v>493</v>
      </c>
      <c r="C2922" s="272" t="str">
        <f>APENs_summary!C2817</f>
        <v>08045</v>
      </c>
      <c r="D2922" s="272" t="str">
        <f>APENs_summary!J2817</f>
        <v>40400311</v>
      </c>
      <c r="E2922" s="272" t="str">
        <f>APENs_summary!K2817</f>
        <v>Condensate Tanks</v>
      </c>
      <c r="F2922" s="76">
        <f>APENs_summary!N2817</f>
        <v>0</v>
      </c>
      <c r="G2922" s="76">
        <f>APENs_summary!O2817</f>
        <v>7.9824771200617679</v>
      </c>
      <c r="H2922" s="76">
        <f>APENs_summary!P2817</f>
        <v>0</v>
      </c>
      <c r="I2922" s="76">
        <f>APENs_summary!Q2817</f>
        <v>0</v>
      </c>
      <c r="J2922" s="76">
        <f>APENs_summary!R2817</f>
        <v>0</v>
      </c>
    </row>
    <row r="2923" spans="1:10" x14ac:dyDescent="0.2">
      <c r="A2923" s="13" t="s">
        <v>147</v>
      </c>
      <c r="B2923" s="272" t="s">
        <v>493</v>
      </c>
      <c r="C2923" s="272" t="str">
        <f>APENs_summary!C2818</f>
        <v>08045</v>
      </c>
      <c r="D2923" s="272" t="str">
        <f>APENs_summary!J2818</f>
        <v>20200254</v>
      </c>
      <c r="E2923" s="272" t="str">
        <f>APENs_summary!K2818</f>
        <v>Compressor Engines</v>
      </c>
      <c r="F2923" s="76">
        <f>APENs_summary!N2818</f>
        <v>0</v>
      </c>
      <c r="G2923" s="76">
        <f>APENs_summary!O2818</f>
        <v>0</v>
      </c>
      <c r="H2923" s="76">
        <f>APENs_summary!P2818</f>
        <v>18.46</v>
      </c>
      <c r="I2923" s="76">
        <f>APENs_summary!Q2818</f>
        <v>0</v>
      </c>
      <c r="J2923" s="76">
        <f>APENs_summary!R2818</f>
        <v>0</v>
      </c>
    </row>
    <row r="2924" spans="1:10" x14ac:dyDescent="0.2">
      <c r="A2924" s="13" t="s">
        <v>147</v>
      </c>
      <c r="B2924" s="272" t="s">
        <v>493</v>
      </c>
      <c r="C2924" s="272" t="str">
        <f>APENs_summary!C2819</f>
        <v>08045</v>
      </c>
      <c r="D2924" s="272" t="str">
        <f>APENs_summary!J2819</f>
        <v>20200254</v>
      </c>
      <c r="E2924" s="272" t="str">
        <f>APENs_summary!K2819</f>
        <v>Compressor Engines</v>
      </c>
      <c r="F2924" s="76">
        <f>APENs_summary!N2819</f>
        <v>20.67</v>
      </c>
      <c r="G2924" s="76">
        <f>APENs_summary!O2819</f>
        <v>0</v>
      </c>
      <c r="H2924" s="76">
        <f>APENs_summary!P2819</f>
        <v>0</v>
      </c>
      <c r="I2924" s="76">
        <f>APENs_summary!Q2819</f>
        <v>0</v>
      </c>
      <c r="J2924" s="76">
        <f>APENs_summary!R2819</f>
        <v>0</v>
      </c>
    </row>
    <row r="2925" spans="1:10" x14ac:dyDescent="0.2">
      <c r="A2925" s="13" t="s">
        <v>147</v>
      </c>
      <c r="B2925" s="272" t="s">
        <v>493</v>
      </c>
      <c r="C2925" s="272" t="str">
        <f>APENs_summary!C2820</f>
        <v>08045</v>
      </c>
      <c r="D2925" s="272" t="str">
        <f>APENs_summary!J2820</f>
        <v>20200254</v>
      </c>
      <c r="E2925" s="272" t="str">
        <f>APENs_summary!K2820</f>
        <v>Compressor Engines</v>
      </c>
      <c r="F2925" s="76">
        <f>APENs_summary!N2820</f>
        <v>0</v>
      </c>
      <c r="G2925" s="76">
        <f>APENs_summary!O2820</f>
        <v>0</v>
      </c>
      <c r="H2925" s="76">
        <f>APENs_summary!P2820</f>
        <v>0</v>
      </c>
      <c r="I2925" s="76">
        <f>APENs_summary!Q2820</f>
        <v>0</v>
      </c>
      <c r="J2925" s="76">
        <f>APENs_summary!R2820</f>
        <v>1.0009999999999999</v>
      </c>
    </row>
    <row r="2926" spans="1:10" x14ac:dyDescent="0.2">
      <c r="A2926" s="13" t="s">
        <v>147</v>
      </c>
      <c r="B2926" s="272" t="s">
        <v>493</v>
      </c>
      <c r="C2926" s="272" t="str">
        <f>APENs_summary!C2821</f>
        <v>08045</v>
      </c>
      <c r="D2926" s="272" t="str">
        <f>APENs_summary!J2821</f>
        <v>20200254</v>
      </c>
      <c r="E2926" s="272" t="str">
        <f>APENs_summary!K2821</f>
        <v>Compressor Engines</v>
      </c>
      <c r="F2926" s="76">
        <f>APENs_summary!N2821</f>
        <v>0</v>
      </c>
      <c r="G2926" s="76">
        <f>APENs_summary!O2821</f>
        <v>0</v>
      </c>
      <c r="H2926" s="76">
        <f>APENs_summary!P2821</f>
        <v>0</v>
      </c>
      <c r="I2926" s="76">
        <f>APENs_summary!Q2821</f>
        <v>0</v>
      </c>
      <c r="J2926" s="76">
        <f>APENs_summary!R2821</f>
        <v>0</v>
      </c>
    </row>
    <row r="2927" spans="1:10" x14ac:dyDescent="0.2">
      <c r="A2927" s="13" t="s">
        <v>147</v>
      </c>
      <c r="B2927" s="272" t="s">
        <v>493</v>
      </c>
      <c r="C2927" s="272" t="str">
        <f>APENs_summary!C2822</f>
        <v>08045</v>
      </c>
      <c r="D2927" s="272" t="str">
        <f>APENs_summary!J2822</f>
        <v>20200254</v>
      </c>
      <c r="E2927" s="272" t="str">
        <f>APENs_summary!K2822</f>
        <v>Compressor Engines</v>
      </c>
      <c r="F2927" s="76">
        <f>APENs_summary!N2822</f>
        <v>0</v>
      </c>
      <c r="G2927" s="76">
        <f>APENs_summary!O2822</f>
        <v>0</v>
      </c>
      <c r="H2927" s="76">
        <f>APENs_summary!P2822</f>
        <v>0</v>
      </c>
      <c r="I2927" s="76">
        <f>APENs_summary!Q2822</f>
        <v>6.0060000000000002E-2</v>
      </c>
      <c r="J2927" s="76">
        <f>APENs_summary!R2822</f>
        <v>0</v>
      </c>
    </row>
    <row r="2928" spans="1:10" x14ac:dyDescent="0.2">
      <c r="A2928" s="13" t="s">
        <v>147</v>
      </c>
      <c r="B2928" s="272" t="s">
        <v>493</v>
      </c>
      <c r="C2928" s="272" t="str">
        <f>APENs_summary!C2823</f>
        <v>08045</v>
      </c>
      <c r="D2928" s="272" t="str">
        <f>APENs_summary!J2823</f>
        <v>20200254</v>
      </c>
      <c r="E2928" s="272" t="str">
        <f>APENs_summary!K2823</f>
        <v>Compressor Engines</v>
      </c>
      <c r="F2928" s="76">
        <f>APENs_summary!N2823</f>
        <v>0</v>
      </c>
      <c r="G2928" s="76">
        <f>APENs_summary!O2823</f>
        <v>10.98</v>
      </c>
      <c r="H2928" s="76">
        <f>APENs_summary!P2823</f>
        <v>0</v>
      </c>
      <c r="I2928" s="76">
        <f>APENs_summary!Q2823</f>
        <v>0</v>
      </c>
      <c r="J2928" s="76">
        <f>APENs_summary!R2823</f>
        <v>0</v>
      </c>
    </row>
    <row r="2929" spans="1:10" x14ac:dyDescent="0.2">
      <c r="A2929" s="13" t="s">
        <v>147</v>
      </c>
      <c r="B2929" s="272" t="s">
        <v>493</v>
      </c>
      <c r="C2929" s="272" t="str">
        <f>APENs_summary!C2824</f>
        <v>08045</v>
      </c>
      <c r="D2929" s="272" t="str">
        <f>APENs_summary!J2824</f>
        <v>20200254</v>
      </c>
      <c r="E2929" s="272" t="str">
        <f>APENs_summary!K2824</f>
        <v>Compressor Engines</v>
      </c>
      <c r="F2929" s="76">
        <f>APENs_summary!N2824</f>
        <v>0</v>
      </c>
      <c r="G2929" s="76">
        <f>APENs_summary!O2824</f>
        <v>0</v>
      </c>
      <c r="H2929" s="76">
        <f>APENs_summary!P2824</f>
        <v>8</v>
      </c>
      <c r="I2929" s="76">
        <f>APENs_summary!Q2824</f>
        <v>0</v>
      </c>
      <c r="J2929" s="76">
        <f>APENs_summary!R2824</f>
        <v>0</v>
      </c>
    </row>
    <row r="2930" spans="1:10" x14ac:dyDescent="0.2">
      <c r="A2930" s="13" t="s">
        <v>147</v>
      </c>
      <c r="B2930" s="272" t="s">
        <v>493</v>
      </c>
      <c r="C2930" s="272" t="str">
        <f>APENs_summary!C2825</f>
        <v>08045</v>
      </c>
      <c r="D2930" s="272" t="str">
        <f>APENs_summary!J2825</f>
        <v>20200254</v>
      </c>
      <c r="E2930" s="272" t="str">
        <f>APENs_summary!K2825</f>
        <v>Compressor Engines</v>
      </c>
      <c r="F2930" s="76">
        <f>APENs_summary!N2825</f>
        <v>32.1</v>
      </c>
      <c r="G2930" s="76">
        <f>APENs_summary!O2825</f>
        <v>0</v>
      </c>
      <c r="H2930" s="76">
        <f>APENs_summary!P2825</f>
        <v>0</v>
      </c>
      <c r="I2930" s="76">
        <f>APENs_summary!Q2825</f>
        <v>0</v>
      </c>
      <c r="J2930" s="76">
        <f>APENs_summary!R2825</f>
        <v>0</v>
      </c>
    </row>
    <row r="2931" spans="1:10" x14ac:dyDescent="0.2">
      <c r="A2931" s="13" t="s">
        <v>147</v>
      </c>
      <c r="B2931" s="272" t="s">
        <v>493</v>
      </c>
      <c r="C2931" s="272" t="str">
        <f>APENs_summary!C2826</f>
        <v>08045</v>
      </c>
      <c r="D2931" s="272" t="str">
        <f>APENs_summary!J2826</f>
        <v>20200254</v>
      </c>
      <c r="E2931" s="272" t="str">
        <f>APENs_summary!K2826</f>
        <v>Compressor Engines</v>
      </c>
      <c r="F2931" s="76">
        <f>APENs_summary!N2826</f>
        <v>0</v>
      </c>
      <c r="G2931" s="76">
        <f>APENs_summary!O2826</f>
        <v>0</v>
      </c>
      <c r="H2931" s="76">
        <f>APENs_summary!P2826</f>
        <v>0</v>
      </c>
      <c r="I2931" s="76">
        <f>APENs_summary!Q2826</f>
        <v>0</v>
      </c>
      <c r="J2931" s="76">
        <f>APENs_summary!R2826</f>
        <v>1.5095000000000001</v>
      </c>
    </row>
    <row r="2932" spans="1:10" x14ac:dyDescent="0.2">
      <c r="A2932" s="13" t="s">
        <v>147</v>
      </c>
      <c r="B2932" s="272" t="s">
        <v>493</v>
      </c>
      <c r="C2932" s="272" t="str">
        <f>APENs_summary!C2827</f>
        <v>08045</v>
      </c>
      <c r="D2932" s="272" t="str">
        <f>APENs_summary!J2827</f>
        <v>20200254</v>
      </c>
      <c r="E2932" s="272" t="str">
        <f>APENs_summary!K2827</f>
        <v>Compressor Engines</v>
      </c>
      <c r="F2932" s="76">
        <f>APENs_summary!N2827</f>
        <v>0</v>
      </c>
      <c r="G2932" s="76">
        <f>APENs_summary!O2827</f>
        <v>0</v>
      </c>
      <c r="H2932" s="76">
        <f>APENs_summary!P2827</f>
        <v>0</v>
      </c>
      <c r="I2932" s="76">
        <f>APENs_summary!Q2827</f>
        <v>0</v>
      </c>
      <c r="J2932" s="76">
        <f>APENs_summary!R2827</f>
        <v>0</v>
      </c>
    </row>
    <row r="2933" spans="1:10" x14ac:dyDescent="0.2">
      <c r="A2933" s="13" t="s">
        <v>147</v>
      </c>
      <c r="B2933" s="272" t="s">
        <v>493</v>
      </c>
      <c r="C2933" s="272" t="str">
        <f>APENs_summary!C2828</f>
        <v>08045</v>
      </c>
      <c r="D2933" s="272" t="str">
        <f>APENs_summary!J2828</f>
        <v>20200254</v>
      </c>
      <c r="E2933" s="272" t="str">
        <f>APENs_summary!K2828</f>
        <v>Compressor Engines</v>
      </c>
      <c r="F2933" s="76">
        <f>APENs_summary!N2828</f>
        <v>0</v>
      </c>
      <c r="G2933" s="76">
        <f>APENs_summary!O2828</f>
        <v>0</v>
      </c>
      <c r="H2933" s="76">
        <f>APENs_summary!P2828</f>
        <v>0</v>
      </c>
      <c r="I2933" s="76">
        <f>APENs_summary!Q2828</f>
        <v>9.0569999999999998E-2</v>
      </c>
      <c r="J2933" s="76">
        <f>APENs_summary!R2828</f>
        <v>0</v>
      </c>
    </row>
    <row r="2934" spans="1:10" x14ac:dyDescent="0.2">
      <c r="A2934" s="13" t="s">
        <v>147</v>
      </c>
      <c r="B2934" s="272" t="s">
        <v>493</v>
      </c>
      <c r="C2934" s="272" t="str">
        <f>APENs_summary!C2829</f>
        <v>08045</v>
      </c>
      <c r="D2934" s="272" t="str">
        <f>APENs_summary!J2829</f>
        <v>20200254</v>
      </c>
      <c r="E2934" s="272" t="str">
        <f>APENs_summary!K2829</f>
        <v>Compressor Engines</v>
      </c>
      <c r="F2934" s="76">
        <f>APENs_summary!N2829</f>
        <v>0</v>
      </c>
      <c r="G2934" s="76">
        <f>APENs_summary!O2829</f>
        <v>20</v>
      </c>
      <c r="H2934" s="76">
        <f>APENs_summary!P2829</f>
        <v>0</v>
      </c>
      <c r="I2934" s="76">
        <f>APENs_summary!Q2829</f>
        <v>0</v>
      </c>
      <c r="J2934" s="76">
        <f>APENs_summary!R2829</f>
        <v>0</v>
      </c>
    </row>
    <row r="2935" spans="1:10" x14ac:dyDescent="0.2">
      <c r="A2935" s="13" t="s">
        <v>147</v>
      </c>
      <c r="B2935" s="272" t="s">
        <v>493</v>
      </c>
      <c r="C2935" s="272" t="str">
        <f>APENs_summary!C2830</f>
        <v>08045</v>
      </c>
      <c r="D2935" s="272" t="str">
        <f>APENs_summary!J2830</f>
        <v>20200254</v>
      </c>
      <c r="E2935" s="272" t="str">
        <f>APENs_summary!K2830</f>
        <v>Compressor Engines</v>
      </c>
      <c r="F2935" s="76">
        <f>APENs_summary!N2830</f>
        <v>0</v>
      </c>
      <c r="G2935" s="76">
        <f>APENs_summary!O2830</f>
        <v>0</v>
      </c>
      <c r="H2935" s="76">
        <f>APENs_summary!P2830</f>
        <v>8</v>
      </c>
      <c r="I2935" s="76">
        <f>APENs_summary!Q2830</f>
        <v>0</v>
      </c>
      <c r="J2935" s="76">
        <f>APENs_summary!R2830</f>
        <v>0</v>
      </c>
    </row>
    <row r="2936" spans="1:10" x14ac:dyDescent="0.2">
      <c r="A2936" s="13" t="s">
        <v>147</v>
      </c>
      <c r="B2936" s="272" t="s">
        <v>493</v>
      </c>
      <c r="C2936" s="272" t="str">
        <f>APENs_summary!C2831</f>
        <v>08045</v>
      </c>
      <c r="D2936" s="272" t="str">
        <f>APENs_summary!J2831</f>
        <v>20200254</v>
      </c>
      <c r="E2936" s="272" t="str">
        <f>APENs_summary!K2831</f>
        <v>Compressor Engines</v>
      </c>
      <c r="F2936" s="76">
        <f>APENs_summary!N2831</f>
        <v>32.1</v>
      </c>
      <c r="G2936" s="76">
        <f>APENs_summary!O2831</f>
        <v>0</v>
      </c>
      <c r="H2936" s="76">
        <f>APENs_summary!P2831</f>
        <v>0</v>
      </c>
      <c r="I2936" s="76">
        <f>APENs_summary!Q2831</f>
        <v>0</v>
      </c>
      <c r="J2936" s="76">
        <f>APENs_summary!R2831</f>
        <v>0</v>
      </c>
    </row>
    <row r="2937" spans="1:10" x14ac:dyDescent="0.2">
      <c r="A2937" s="13" t="s">
        <v>147</v>
      </c>
      <c r="B2937" s="272" t="s">
        <v>493</v>
      </c>
      <c r="C2937" s="272" t="str">
        <f>APENs_summary!C2832</f>
        <v>08045</v>
      </c>
      <c r="D2937" s="272" t="str">
        <f>APENs_summary!J2832</f>
        <v>20200254</v>
      </c>
      <c r="E2937" s="272" t="str">
        <f>APENs_summary!K2832</f>
        <v>Compressor Engines</v>
      </c>
      <c r="F2937" s="76">
        <f>APENs_summary!N2832</f>
        <v>0</v>
      </c>
      <c r="G2937" s="76">
        <f>APENs_summary!O2832</f>
        <v>0</v>
      </c>
      <c r="H2937" s="76">
        <f>APENs_summary!P2832</f>
        <v>0</v>
      </c>
      <c r="I2937" s="76">
        <f>APENs_summary!Q2832</f>
        <v>0</v>
      </c>
      <c r="J2937" s="76">
        <f>APENs_summary!R2832</f>
        <v>1.5095000000000001</v>
      </c>
    </row>
    <row r="2938" spans="1:10" x14ac:dyDescent="0.2">
      <c r="A2938" s="13" t="s">
        <v>147</v>
      </c>
      <c r="B2938" s="272" t="s">
        <v>493</v>
      </c>
      <c r="C2938" s="272" t="str">
        <f>APENs_summary!C2833</f>
        <v>08045</v>
      </c>
      <c r="D2938" s="272" t="str">
        <f>APENs_summary!J2833</f>
        <v>20200254</v>
      </c>
      <c r="E2938" s="272" t="str">
        <f>APENs_summary!K2833</f>
        <v>Compressor Engines</v>
      </c>
      <c r="F2938" s="76">
        <f>APENs_summary!N2833</f>
        <v>0</v>
      </c>
      <c r="G2938" s="76">
        <f>APENs_summary!O2833</f>
        <v>0</v>
      </c>
      <c r="H2938" s="76">
        <f>APENs_summary!P2833</f>
        <v>0</v>
      </c>
      <c r="I2938" s="76">
        <f>APENs_summary!Q2833</f>
        <v>0</v>
      </c>
      <c r="J2938" s="76">
        <f>APENs_summary!R2833</f>
        <v>0</v>
      </c>
    </row>
    <row r="2939" spans="1:10" x14ac:dyDescent="0.2">
      <c r="A2939" s="13" t="s">
        <v>147</v>
      </c>
      <c r="B2939" s="272" t="s">
        <v>493</v>
      </c>
      <c r="C2939" s="272" t="str">
        <f>APENs_summary!C2834</f>
        <v>08045</v>
      </c>
      <c r="D2939" s="272" t="str">
        <f>APENs_summary!J2834</f>
        <v>20200254</v>
      </c>
      <c r="E2939" s="272" t="str">
        <f>APENs_summary!K2834</f>
        <v>Compressor Engines</v>
      </c>
      <c r="F2939" s="76">
        <f>APENs_summary!N2834</f>
        <v>0</v>
      </c>
      <c r="G2939" s="76">
        <f>APENs_summary!O2834</f>
        <v>0</v>
      </c>
      <c r="H2939" s="76">
        <f>APENs_summary!P2834</f>
        <v>0</v>
      </c>
      <c r="I2939" s="76">
        <f>APENs_summary!Q2834</f>
        <v>9.0569999999999998E-2</v>
      </c>
      <c r="J2939" s="76">
        <f>APENs_summary!R2834</f>
        <v>0</v>
      </c>
    </row>
    <row r="2940" spans="1:10" x14ac:dyDescent="0.2">
      <c r="A2940" s="13" t="s">
        <v>147</v>
      </c>
      <c r="B2940" s="272" t="s">
        <v>493</v>
      </c>
      <c r="C2940" s="272" t="str">
        <f>APENs_summary!C2835</f>
        <v>08045</v>
      </c>
      <c r="D2940" s="272" t="str">
        <f>APENs_summary!J2835</f>
        <v>20200254</v>
      </c>
      <c r="E2940" s="272" t="str">
        <f>APENs_summary!K2835</f>
        <v>Compressor Engines</v>
      </c>
      <c r="F2940" s="76">
        <f>APENs_summary!N2835</f>
        <v>0</v>
      </c>
      <c r="G2940" s="76">
        <f>APENs_summary!O2835</f>
        <v>20.085122999999999</v>
      </c>
      <c r="H2940" s="76">
        <f>APENs_summary!P2835</f>
        <v>0</v>
      </c>
      <c r="I2940" s="76">
        <f>APENs_summary!Q2835</f>
        <v>0</v>
      </c>
      <c r="J2940" s="76">
        <f>APENs_summary!R2835</f>
        <v>0</v>
      </c>
    </row>
    <row r="2941" spans="1:10" x14ac:dyDescent="0.2">
      <c r="A2941" s="13" t="s">
        <v>147</v>
      </c>
      <c r="B2941" s="272" t="s">
        <v>493</v>
      </c>
      <c r="C2941" s="272" t="str">
        <f>APENs_summary!C2836</f>
        <v>08045</v>
      </c>
      <c r="D2941" s="272" t="str">
        <f>APENs_summary!J2836</f>
        <v>31000304</v>
      </c>
      <c r="E2941" s="272" t="str">
        <f>APENs_summary!K2836</f>
        <v>Glycol Dehydrator</v>
      </c>
      <c r="F2941" s="76">
        <f>APENs_summary!N2836</f>
        <v>0</v>
      </c>
      <c r="G2941" s="76">
        <f>APENs_summary!O2836</f>
        <v>13.404980999999999</v>
      </c>
      <c r="H2941" s="76">
        <f>APENs_summary!P2836</f>
        <v>0</v>
      </c>
      <c r="I2941" s="76">
        <f>APENs_summary!Q2836</f>
        <v>0</v>
      </c>
      <c r="J2941" s="76">
        <f>APENs_summary!R2836</f>
        <v>0</v>
      </c>
    </row>
    <row r="2942" spans="1:10" x14ac:dyDescent="0.2">
      <c r="A2942" s="13" t="s">
        <v>147</v>
      </c>
      <c r="B2942" s="272" t="s">
        <v>493</v>
      </c>
      <c r="C2942" s="272" t="str">
        <f>APENs_summary!C2837</f>
        <v>08045</v>
      </c>
      <c r="D2942" s="272" t="str">
        <f>APENs_summary!J2837</f>
        <v>31088801</v>
      </c>
      <c r="E2942" s="272" t="str">
        <f>APENs_summary!K2837</f>
        <v>Permitted Fugitives</v>
      </c>
      <c r="F2942" s="76">
        <f>APENs_summary!N2837</f>
        <v>0</v>
      </c>
      <c r="G2942" s="76">
        <f>APENs_summary!O2837</f>
        <v>4.51</v>
      </c>
      <c r="H2942" s="76">
        <f>APENs_summary!P2837</f>
        <v>0</v>
      </c>
      <c r="I2942" s="76">
        <f>APENs_summary!Q2837</f>
        <v>0</v>
      </c>
      <c r="J2942" s="76">
        <f>APENs_summary!R2837</f>
        <v>0</v>
      </c>
    </row>
    <row r="2943" spans="1:10" x14ac:dyDescent="0.2">
      <c r="A2943" s="13" t="s">
        <v>147</v>
      </c>
      <c r="B2943" s="272" t="s">
        <v>493</v>
      </c>
      <c r="C2943" s="272" t="str">
        <f>APENs_summary!C2838</f>
        <v>08045</v>
      </c>
      <c r="D2943" s="272" t="str">
        <f>APENs_summary!J2838</f>
        <v>40400311</v>
      </c>
      <c r="E2943" s="272" t="str">
        <f>APENs_summary!K2838</f>
        <v>Condensate Tanks</v>
      </c>
      <c r="F2943" s="76">
        <f>APENs_summary!N2838</f>
        <v>0</v>
      </c>
      <c r="G2943" s="76">
        <f>APENs_summary!O2838</f>
        <v>5.1586424873944159</v>
      </c>
      <c r="H2943" s="76">
        <f>APENs_summary!P2838</f>
        <v>0</v>
      </c>
      <c r="I2943" s="76">
        <f>APENs_summary!Q2838</f>
        <v>0</v>
      </c>
      <c r="J2943" s="76">
        <f>APENs_summary!R2838</f>
        <v>0</v>
      </c>
    </row>
    <row r="2944" spans="1:10" x14ac:dyDescent="0.2">
      <c r="A2944" s="13" t="s">
        <v>147</v>
      </c>
      <c r="B2944" s="272" t="s">
        <v>493</v>
      </c>
      <c r="C2944" s="272" t="str">
        <f>APENs_summary!C2839</f>
        <v>08045</v>
      </c>
      <c r="D2944" s="272" t="str">
        <f>APENs_summary!J2839</f>
        <v>40400311</v>
      </c>
      <c r="E2944" s="272" t="str">
        <f>APENs_summary!K2839</f>
        <v>Condensate Tanks</v>
      </c>
      <c r="F2944" s="76">
        <f>APENs_summary!N2839</f>
        <v>0</v>
      </c>
      <c r="G2944" s="76">
        <f>APENs_summary!O2839</f>
        <v>7.9824771200617679</v>
      </c>
      <c r="H2944" s="76">
        <f>APENs_summary!P2839</f>
        <v>0</v>
      </c>
      <c r="I2944" s="76">
        <f>APENs_summary!Q2839</f>
        <v>0</v>
      </c>
      <c r="J2944" s="76">
        <f>APENs_summary!R2839</f>
        <v>0</v>
      </c>
    </row>
    <row r="2945" spans="1:10" x14ac:dyDescent="0.2">
      <c r="A2945" s="13" t="s">
        <v>147</v>
      </c>
      <c r="B2945" s="272" t="s">
        <v>493</v>
      </c>
      <c r="C2945" s="272" t="str">
        <f>APENs_summary!C2840</f>
        <v>08045</v>
      </c>
      <c r="D2945" s="272" t="str">
        <f>APENs_summary!J2840</f>
        <v>40400311</v>
      </c>
      <c r="E2945" s="272" t="str">
        <f>APENs_summary!K2840</f>
        <v>Condensate Tanks</v>
      </c>
      <c r="F2945" s="76">
        <f>APENs_summary!N2840</f>
        <v>0</v>
      </c>
      <c r="G2945" s="76">
        <f>APENs_summary!O2840</f>
        <v>7.9824771200617679</v>
      </c>
      <c r="H2945" s="76">
        <f>APENs_summary!P2840</f>
        <v>0</v>
      </c>
      <c r="I2945" s="76">
        <f>APENs_summary!Q2840</f>
        <v>0</v>
      </c>
      <c r="J2945" s="76">
        <f>APENs_summary!R2840</f>
        <v>0</v>
      </c>
    </row>
    <row r="2946" spans="1:10" x14ac:dyDescent="0.2">
      <c r="A2946" s="13" t="s">
        <v>147</v>
      </c>
      <c r="B2946" s="272" t="s">
        <v>493</v>
      </c>
      <c r="C2946" s="272" t="str">
        <f>APENs_summary!C2841</f>
        <v>08045</v>
      </c>
      <c r="D2946" s="272" t="str">
        <f>APENs_summary!J2841</f>
        <v>40400311</v>
      </c>
      <c r="E2946" s="272" t="str">
        <f>APENs_summary!K2841</f>
        <v>Condensate Tanks</v>
      </c>
      <c r="F2946" s="76">
        <f>APENs_summary!N2841</f>
        <v>0</v>
      </c>
      <c r="G2946" s="76">
        <f>APENs_summary!O2841</f>
        <v>0</v>
      </c>
      <c r="H2946" s="76">
        <f>APENs_summary!P2841</f>
        <v>0</v>
      </c>
      <c r="I2946" s="76">
        <f>APENs_summary!Q2841</f>
        <v>0</v>
      </c>
      <c r="J2946" s="76">
        <f>APENs_summary!R2841</f>
        <v>0</v>
      </c>
    </row>
    <row r="2947" spans="1:10" x14ac:dyDescent="0.2">
      <c r="A2947" s="13" t="s">
        <v>147</v>
      </c>
      <c r="B2947" s="272" t="s">
        <v>493</v>
      </c>
      <c r="C2947" s="272" t="str">
        <f>APENs_summary!C2842</f>
        <v>08045</v>
      </c>
      <c r="D2947" s="272" t="str">
        <f>APENs_summary!J2842</f>
        <v>40400311</v>
      </c>
      <c r="E2947" s="272" t="str">
        <f>APENs_summary!K2842</f>
        <v>Condensate Tanks</v>
      </c>
      <c r="F2947" s="76">
        <f>APENs_summary!N2842</f>
        <v>0</v>
      </c>
      <c r="G2947" s="76">
        <f>APENs_summary!O2842</f>
        <v>0</v>
      </c>
      <c r="H2947" s="76">
        <f>APENs_summary!P2842</f>
        <v>0</v>
      </c>
      <c r="I2947" s="76">
        <f>APENs_summary!Q2842</f>
        <v>0</v>
      </c>
      <c r="J2947" s="76">
        <f>APENs_summary!R2842</f>
        <v>0</v>
      </c>
    </row>
    <row r="2948" spans="1:10" x14ac:dyDescent="0.2">
      <c r="A2948" s="13" t="s">
        <v>147</v>
      </c>
      <c r="B2948" s="272" t="s">
        <v>493</v>
      </c>
      <c r="C2948" s="272" t="str">
        <f>APENs_summary!C2843</f>
        <v>08045</v>
      </c>
      <c r="D2948" s="272" t="str">
        <f>APENs_summary!J2843</f>
        <v>40400311</v>
      </c>
      <c r="E2948" s="272" t="str">
        <f>APENs_summary!K2843</f>
        <v>Condensate Tanks</v>
      </c>
      <c r="F2948" s="76">
        <f>APENs_summary!N2843</f>
        <v>0</v>
      </c>
      <c r="G2948" s="76">
        <f>APENs_summary!O2843</f>
        <v>1.9760939906248933</v>
      </c>
      <c r="H2948" s="76">
        <f>APENs_summary!P2843</f>
        <v>0</v>
      </c>
      <c r="I2948" s="76">
        <f>APENs_summary!Q2843</f>
        <v>0</v>
      </c>
      <c r="J2948" s="76">
        <f>APENs_summary!R2843</f>
        <v>0</v>
      </c>
    </row>
    <row r="2949" spans="1:10" x14ac:dyDescent="0.2">
      <c r="A2949" s="13" t="s">
        <v>147</v>
      </c>
      <c r="B2949" s="272" t="s">
        <v>493</v>
      </c>
      <c r="C2949" s="272" t="str">
        <f>APENs_summary!C2844</f>
        <v>08045</v>
      </c>
      <c r="D2949" s="272" t="str">
        <f>APENs_summary!J2844</f>
        <v>40400311</v>
      </c>
      <c r="E2949" s="272" t="str">
        <f>APENs_summary!K2844</f>
        <v>Condensate Tanks</v>
      </c>
      <c r="F2949" s="76">
        <f>APENs_summary!N2844</f>
        <v>0</v>
      </c>
      <c r="G2949" s="76">
        <f>APENs_summary!O2844</f>
        <v>2.2416545337159759</v>
      </c>
      <c r="H2949" s="76">
        <f>APENs_summary!P2844</f>
        <v>0</v>
      </c>
      <c r="I2949" s="76">
        <f>APENs_summary!Q2844</f>
        <v>0</v>
      </c>
      <c r="J2949" s="76">
        <f>APENs_summary!R2844</f>
        <v>0</v>
      </c>
    </row>
    <row r="2950" spans="1:10" x14ac:dyDescent="0.2">
      <c r="A2950" s="13" t="s">
        <v>147</v>
      </c>
      <c r="B2950" s="272" t="s">
        <v>493</v>
      </c>
      <c r="C2950" s="272" t="str">
        <f>APENs_summary!C2845</f>
        <v>08045</v>
      </c>
      <c r="D2950" s="272" t="str">
        <f>APENs_summary!J2845</f>
        <v>40400311</v>
      </c>
      <c r="E2950" s="272" t="str">
        <f>APENs_summary!K2845</f>
        <v>Condensate Tanks</v>
      </c>
      <c r="F2950" s="76">
        <f>APENs_summary!N2845</f>
        <v>0</v>
      </c>
      <c r="G2950" s="76">
        <f>APENs_summary!O2845</f>
        <v>4.866030573188338</v>
      </c>
      <c r="H2950" s="76">
        <f>APENs_summary!P2845</f>
        <v>0</v>
      </c>
      <c r="I2950" s="76">
        <f>APENs_summary!Q2845</f>
        <v>0</v>
      </c>
      <c r="J2950" s="76">
        <f>APENs_summary!R2845</f>
        <v>0</v>
      </c>
    </row>
    <row r="2951" spans="1:10" x14ac:dyDescent="0.2">
      <c r="A2951" s="13" t="s">
        <v>147</v>
      </c>
      <c r="B2951" s="272" t="s">
        <v>493</v>
      </c>
      <c r="C2951" s="272" t="str">
        <f>APENs_summary!C2846</f>
        <v>08045</v>
      </c>
      <c r="D2951" s="272" t="str">
        <f>APENs_summary!J2846</f>
        <v>40400311</v>
      </c>
      <c r="E2951" s="272" t="str">
        <f>APENs_summary!K2846</f>
        <v>Condensate Tanks</v>
      </c>
      <c r="F2951" s="76">
        <f>APENs_summary!N2846</f>
        <v>0</v>
      </c>
      <c r="G2951" s="76">
        <f>APENs_summary!O2846</f>
        <v>1.8616667530007067</v>
      </c>
      <c r="H2951" s="76">
        <f>APENs_summary!P2846</f>
        <v>0</v>
      </c>
      <c r="I2951" s="76">
        <f>APENs_summary!Q2846</f>
        <v>0</v>
      </c>
      <c r="J2951" s="76">
        <f>APENs_summary!R2846</f>
        <v>0</v>
      </c>
    </row>
    <row r="2952" spans="1:10" x14ac:dyDescent="0.2">
      <c r="A2952" s="13" t="s">
        <v>147</v>
      </c>
      <c r="B2952" s="272" t="s">
        <v>493</v>
      </c>
      <c r="C2952" s="272" t="str">
        <f>APENs_summary!C2847</f>
        <v>08045</v>
      </c>
      <c r="D2952" s="272" t="str">
        <f>APENs_summary!J2847</f>
        <v>40400311</v>
      </c>
      <c r="E2952" s="272" t="str">
        <f>APENs_summary!K2847</f>
        <v>Condensate Tanks</v>
      </c>
      <c r="F2952" s="76">
        <f>APENs_summary!N2847</f>
        <v>0</v>
      </c>
      <c r="G2952" s="76">
        <f>APENs_summary!O2847</f>
        <v>3.5511088284110399</v>
      </c>
      <c r="H2952" s="76">
        <f>APENs_summary!P2847</f>
        <v>0</v>
      </c>
      <c r="I2952" s="76">
        <f>APENs_summary!Q2847</f>
        <v>0</v>
      </c>
      <c r="J2952" s="76">
        <f>APENs_summary!R2847</f>
        <v>0</v>
      </c>
    </row>
    <row r="2953" spans="1:10" x14ac:dyDescent="0.2">
      <c r="A2953" s="13" t="s">
        <v>147</v>
      </c>
      <c r="B2953" s="272" t="s">
        <v>493</v>
      </c>
      <c r="C2953" s="272" t="str">
        <f>APENs_summary!C2848</f>
        <v>08045</v>
      </c>
      <c r="D2953" s="272" t="str">
        <f>APENs_summary!J2848</f>
        <v>40400311</v>
      </c>
      <c r="E2953" s="272" t="str">
        <f>APENs_summary!K2848</f>
        <v>Condensate Tanks</v>
      </c>
      <c r="F2953" s="76">
        <f>APENs_summary!N2848</f>
        <v>0</v>
      </c>
      <c r="G2953" s="76">
        <f>APENs_summary!O2848</f>
        <v>3.6850613554257752</v>
      </c>
      <c r="H2953" s="76">
        <f>APENs_summary!P2848</f>
        <v>0</v>
      </c>
      <c r="I2953" s="76">
        <f>APENs_summary!Q2848</f>
        <v>0</v>
      </c>
      <c r="J2953" s="76">
        <f>APENs_summary!R2848</f>
        <v>0</v>
      </c>
    </row>
    <row r="2954" spans="1:10" x14ac:dyDescent="0.2">
      <c r="A2954" s="13" t="s">
        <v>147</v>
      </c>
      <c r="B2954" s="272" t="s">
        <v>493</v>
      </c>
      <c r="C2954" s="272" t="str">
        <f>APENs_summary!C2849</f>
        <v>08045</v>
      </c>
      <c r="D2954" s="272" t="str">
        <f>APENs_summary!J2849</f>
        <v>40400311</v>
      </c>
      <c r="E2954" s="272" t="str">
        <f>APENs_summary!K2849</f>
        <v>Condensate Tanks</v>
      </c>
      <c r="F2954" s="76">
        <f>APENs_summary!N2849</f>
        <v>0</v>
      </c>
      <c r="G2954" s="76">
        <f>APENs_summary!O2849</f>
        <v>0.21112592664109942</v>
      </c>
      <c r="H2954" s="76">
        <f>APENs_summary!P2849</f>
        <v>0</v>
      </c>
      <c r="I2954" s="76">
        <f>APENs_summary!Q2849</f>
        <v>0</v>
      </c>
      <c r="J2954" s="76">
        <f>APENs_summary!R2849</f>
        <v>0</v>
      </c>
    </row>
    <row r="2955" spans="1:10" x14ac:dyDescent="0.2">
      <c r="A2955" s="13" t="s">
        <v>147</v>
      </c>
      <c r="B2955" s="272" t="s">
        <v>493</v>
      </c>
      <c r="C2955" s="272" t="str">
        <f>APENs_summary!C2850</f>
        <v>08045</v>
      </c>
      <c r="D2955" s="272" t="str">
        <f>APENs_summary!J2850</f>
        <v>40400311</v>
      </c>
      <c r="E2955" s="272" t="str">
        <f>APENs_summary!K2850</f>
        <v>Condensate Tanks</v>
      </c>
      <c r="F2955" s="76">
        <f>APENs_summary!N2850</f>
        <v>0</v>
      </c>
      <c r="G2955" s="76">
        <f>APENs_summary!O2850</f>
        <v>0.33176931329315623</v>
      </c>
      <c r="H2955" s="76">
        <f>APENs_summary!P2850</f>
        <v>0</v>
      </c>
      <c r="I2955" s="76">
        <f>APENs_summary!Q2850</f>
        <v>0</v>
      </c>
      <c r="J2955" s="76">
        <f>APENs_summary!R2850</f>
        <v>0</v>
      </c>
    </row>
    <row r="2956" spans="1:10" x14ac:dyDescent="0.2">
      <c r="A2956" s="13" t="s">
        <v>147</v>
      </c>
      <c r="B2956" s="272" t="s">
        <v>493</v>
      </c>
      <c r="C2956" s="272" t="str">
        <f>APENs_summary!C2851</f>
        <v>08045</v>
      </c>
      <c r="D2956" s="272" t="str">
        <f>APENs_summary!J2851</f>
        <v>40400311</v>
      </c>
      <c r="E2956" s="272" t="str">
        <f>APENs_summary!K2851</f>
        <v>Condensate Tanks</v>
      </c>
      <c r="F2956" s="76">
        <f>APENs_summary!N2851</f>
        <v>0</v>
      </c>
      <c r="G2956" s="76">
        <f>APENs_summary!O2851</f>
        <v>0.35969602316631755</v>
      </c>
      <c r="H2956" s="76">
        <f>APENs_summary!P2851</f>
        <v>0</v>
      </c>
      <c r="I2956" s="76">
        <f>APENs_summary!Q2851</f>
        <v>0</v>
      </c>
      <c r="J2956" s="76">
        <f>APENs_summary!R2851</f>
        <v>0</v>
      </c>
    </row>
    <row r="2957" spans="1:10" x14ac:dyDescent="0.2">
      <c r="A2957" s="13" t="s">
        <v>147</v>
      </c>
      <c r="B2957" s="272" t="s">
        <v>493</v>
      </c>
      <c r="C2957" s="272" t="str">
        <f>APENs_summary!C2852</f>
        <v>08045</v>
      </c>
      <c r="D2957" s="272" t="str">
        <f>APENs_summary!J2852</f>
        <v>40400311</v>
      </c>
      <c r="E2957" s="272" t="str">
        <f>APENs_summary!K2852</f>
        <v>Condensate Tanks</v>
      </c>
      <c r="F2957" s="76">
        <f>APENs_summary!N2852</f>
        <v>0</v>
      </c>
      <c r="G2957" s="76">
        <f>APENs_summary!O2852</f>
        <v>0</v>
      </c>
      <c r="H2957" s="76">
        <f>APENs_summary!P2852</f>
        <v>0</v>
      </c>
      <c r="I2957" s="76">
        <f>APENs_summary!Q2852</f>
        <v>0</v>
      </c>
      <c r="J2957" s="76">
        <f>APENs_summary!R2852</f>
        <v>0</v>
      </c>
    </row>
    <row r="2958" spans="1:10" x14ac:dyDescent="0.2">
      <c r="A2958" s="13" t="s">
        <v>147</v>
      </c>
      <c r="B2958" s="272" t="s">
        <v>493</v>
      </c>
      <c r="C2958" s="272" t="str">
        <f>APENs_summary!C2853</f>
        <v>08045</v>
      </c>
      <c r="D2958" s="272" t="str">
        <f>APENs_summary!J2853</f>
        <v>40400311</v>
      </c>
      <c r="E2958" s="272" t="str">
        <f>APENs_summary!K2853</f>
        <v>Condensate Tanks</v>
      </c>
      <c r="F2958" s="76">
        <f>APENs_summary!N2853</f>
        <v>0</v>
      </c>
      <c r="G2958" s="76">
        <f>APENs_summary!O2853</f>
        <v>0</v>
      </c>
      <c r="H2958" s="76">
        <f>APENs_summary!P2853</f>
        <v>0</v>
      </c>
      <c r="I2958" s="76">
        <f>APENs_summary!Q2853</f>
        <v>0</v>
      </c>
      <c r="J2958" s="76">
        <f>APENs_summary!R2853</f>
        <v>0</v>
      </c>
    </row>
    <row r="2959" spans="1:10" x14ac:dyDescent="0.2">
      <c r="A2959" s="13" t="s">
        <v>147</v>
      </c>
      <c r="B2959" s="272" t="s">
        <v>493</v>
      </c>
      <c r="C2959" s="272" t="str">
        <f>APENs_summary!C2854</f>
        <v>08045</v>
      </c>
      <c r="D2959" s="272" t="str">
        <f>APENs_summary!J2854</f>
        <v>40400311</v>
      </c>
      <c r="E2959" s="272" t="str">
        <f>APENs_summary!K2854</f>
        <v>Condensate Tanks</v>
      </c>
      <c r="F2959" s="76">
        <f>APENs_summary!N2854</f>
        <v>0</v>
      </c>
      <c r="G2959" s="76">
        <f>APENs_summary!O2854</f>
        <v>2.8675145697762026</v>
      </c>
      <c r="H2959" s="76">
        <f>APENs_summary!P2854</f>
        <v>0</v>
      </c>
      <c r="I2959" s="76">
        <f>APENs_summary!Q2854</f>
        <v>0</v>
      </c>
      <c r="J2959" s="76">
        <f>APENs_summary!R2854</f>
        <v>0</v>
      </c>
    </row>
    <row r="2960" spans="1:10" x14ac:dyDescent="0.2">
      <c r="A2960" s="13" t="s">
        <v>147</v>
      </c>
      <c r="B2960" s="272" t="s">
        <v>493</v>
      </c>
      <c r="C2960" s="272" t="str">
        <f>APENs_summary!C2855</f>
        <v>08045</v>
      </c>
      <c r="D2960" s="272" t="str">
        <f>APENs_summary!J2855</f>
        <v>40400311</v>
      </c>
      <c r="E2960" s="272" t="str">
        <f>APENs_summary!K2855</f>
        <v>Condensate Tanks</v>
      </c>
      <c r="F2960" s="76">
        <f>APENs_summary!N2855</f>
        <v>0</v>
      </c>
      <c r="G2960" s="76">
        <f>APENs_summary!O2855</f>
        <v>3.1383163472023665</v>
      </c>
      <c r="H2960" s="76">
        <f>APENs_summary!P2855</f>
        <v>0</v>
      </c>
      <c r="I2960" s="76">
        <f>APENs_summary!Q2855</f>
        <v>0</v>
      </c>
      <c r="J2960" s="76">
        <f>APENs_summary!R2855</f>
        <v>0</v>
      </c>
    </row>
    <row r="2961" spans="1:10" x14ac:dyDescent="0.2">
      <c r="A2961" s="13" t="s">
        <v>147</v>
      </c>
      <c r="B2961" s="272" t="s">
        <v>493</v>
      </c>
      <c r="C2961" s="272" t="str">
        <f>APENs_summary!C2856</f>
        <v>08045</v>
      </c>
      <c r="D2961" s="272" t="str">
        <f>APENs_summary!J2856</f>
        <v>40400311</v>
      </c>
      <c r="E2961" s="272" t="str">
        <f>APENs_summary!K2856</f>
        <v>Condensate Tanks</v>
      </c>
      <c r="F2961" s="76">
        <f>APENs_summary!N2856</f>
        <v>0</v>
      </c>
      <c r="G2961" s="76">
        <f>APENs_summary!O2856</f>
        <v>5.379970880918342</v>
      </c>
      <c r="H2961" s="76">
        <f>APENs_summary!P2856</f>
        <v>0</v>
      </c>
      <c r="I2961" s="76">
        <f>APENs_summary!Q2856</f>
        <v>0</v>
      </c>
      <c r="J2961" s="76">
        <f>APENs_summary!R2856</f>
        <v>0</v>
      </c>
    </row>
    <row r="2962" spans="1:10" x14ac:dyDescent="0.2">
      <c r="A2962" s="13" t="s">
        <v>147</v>
      </c>
      <c r="B2962" s="272" t="s">
        <v>493</v>
      </c>
      <c r="C2962" s="272" t="str">
        <f>APENs_summary!C2857</f>
        <v>08045</v>
      </c>
      <c r="D2962" s="272" t="str">
        <f>APENs_summary!J2857</f>
        <v>40400311</v>
      </c>
      <c r="E2962" s="272" t="str">
        <f>APENs_summary!K2857</f>
        <v>Condensate Tanks</v>
      </c>
      <c r="F2962" s="76">
        <f>APENs_summary!N2857</f>
        <v>0</v>
      </c>
      <c r="G2962" s="76">
        <f>APENs_summary!O2857</f>
        <v>2.181512582811401</v>
      </c>
      <c r="H2962" s="76">
        <f>APENs_summary!P2857</f>
        <v>0</v>
      </c>
      <c r="I2962" s="76">
        <f>APENs_summary!Q2857</f>
        <v>0</v>
      </c>
      <c r="J2962" s="76">
        <f>APENs_summary!R2857</f>
        <v>0</v>
      </c>
    </row>
    <row r="2963" spans="1:10" x14ac:dyDescent="0.2">
      <c r="A2963" s="13" t="s">
        <v>147</v>
      </c>
      <c r="B2963" s="272" t="s">
        <v>493</v>
      </c>
      <c r="C2963" s="272" t="str">
        <f>APENs_summary!C2858</f>
        <v>08045</v>
      </c>
      <c r="D2963" s="272" t="str">
        <f>APENs_summary!J2858</f>
        <v>40400311</v>
      </c>
      <c r="E2963" s="272" t="str">
        <f>APENs_summary!K2858</f>
        <v>Condensate Tanks</v>
      </c>
      <c r="F2963" s="76">
        <f>APENs_summary!N2858</f>
        <v>0</v>
      </c>
      <c r="G2963" s="76">
        <f>APENs_summary!O2858</f>
        <v>2.1569090574413474</v>
      </c>
      <c r="H2963" s="76">
        <f>APENs_summary!P2858</f>
        <v>0</v>
      </c>
      <c r="I2963" s="76">
        <f>APENs_summary!Q2858</f>
        <v>0</v>
      </c>
      <c r="J2963" s="76">
        <f>APENs_summary!R2858</f>
        <v>0</v>
      </c>
    </row>
    <row r="2964" spans="1:10" x14ac:dyDescent="0.2">
      <c r="A2964" s="13" t="s">
        <v>147</v>
      </c>
      <c r="B2964" s="272" t="s">
        <v>493</v>
      </c>
      <c r="C2964" s="272" t="str">
        <f>APENs_summary!C2859</f>
        <v>08045</v>
      </c>
      <c r="D2964" s="272" t="str">
        <f>APENs_summary!J2859</f>
        <v>40400311</v>
      </c>
      <c r="E2964" s="272" t="str">
        <f>APENs_summary!K2859</f>
        <v>Condensate Tanks</v>
      </c>
      <c r="F2964" s="76">
        <f>APENs_summary!N2859</f>
        <v>0</v>
      </c>
      <c r="G2964" s="76">
        <f>APENs_summary!O2859</f>
        <v>4.5270486680898241</v>
      </c>
      <c r="H2964" s="76">
        <f>APENs_summary!P2859</f>
        <v>0</v>
      </c>
      <c r="I2964" s="76">
        <f>APENs_summary!Q2859</f>
        <v>0</v>
      </c>
      <c r="J2964" s="76">
        <f>APENs_summary!R2859</f>
        <v>0</v>
      </c>
    </row>
    <row r="2965" spans="1:10" x14ac:dyDescent="0.2">
      <c r="A2965" s="13" t="s">
        <v>147</v>
      </c>
      <c r="B2965" s="272" t="s">
        <v>493</v>
      </c>
      <c r="C2965" s="272" t="str">
        <f>APENs_summary!C2860</f>
        <v>08045</v>
      </c>
      <c r="D2965" s="272" t="str">
        <f>APENs_summary!J2860</f>
        <v>40400311</v>
      </c>
      <c r="E2965" s="272" t="str">
        <f>APENs_summary!K2860</f>
        <v>Condensate Tanks</v>
      </c>
      <c r="F2965" s="76">
        <f>APENs_summary!N2860</f>
        <v>0</v>
      </c>
      <c r="G2965" s="76">
        <f>APENs_summary!O2860</f>
        <v>5.4455802819051522</v>
      </c>
      <c r="H2965" s="76">
        <f>APENs_summary!P2860</f>
        <v>0</v>
      </c>
      <c r="I2965" s="76">
        <f>APENs_summary!Q2860</f>
        <v>0</v>
      </c>
      <c r="J2965" s="76">
        <f>APENs_summary!R2860</f>
        <v>0</v>
      </c>
    </row>
    <row r="2966" spans="1:10" x14ac:dyDescent="0.2">
      <c r="A2966" s="13" t="s">
        <v>147</v>
      </c>
      <c r="B2966" s="272" t="s">
        <v>493</v>
      </c>
      <c r="C2966" s="272" t="str">
        <f>APENs_summary!C2861</f>
        <v>08045</v>
      </c>
      <c r="D2966" s="272" t="str">
        <f>APENs_summary!J2861</f>
        <v>40400311</v>
      </c>
      <c r="E2966" s="272" t="str">
        <f>APENs_summary!K2861</f>
        <v>Condensate Tanks</v>
      </c>
      <c r="F2966" s="76">
        <f>APENs_summary!N2861</f>
        <v>0</v>
      </c>
      <c r="G2966" s="76">
        <f>APENs_summary!O2861</f>
        <v>4.6063266942822194</v>
      </c>
      <c r="H2966" s="76">
        <f>APENs_summary!P2861</f>
        <v>0</v>
      </c>
      <c r="I2966" s="76">
        <f>APENs_summary!Q2861</f>
        <v>0</v>
      </c>
      <c r="J2966" s="76">
        <f>APENs_summary!R2861</f>
        <v>0</v>
      </c>
    </row>
    <row r="2967" spans="1:10" x14ac:dyDescent="0.2">
      <c r="A2967" s="13" t="s">
        <v>147</v>
      </c>
      <c r="B2967" s="272" t="s">
        <v>493</v>
      </c>
      <c r="C2967" s="272" t="str">
        <f>APENs_summary!C2862</f>
        <v>08045</v>
      </c>
      <c r="D2967" s="272" t="str">
        <f>APENs_summary!J2862</f>
        <v>40400311</v>
      </c>
      <c r="E2967" s="272" t="str">
        <f>APENs_summary!K2862</f>
        <v>Condensate Tanks</v>
      </c>
      <c r="F2967" s="76">
        <f>APENs_summary!N2862</f>
        <v>0</v>
      </c>
      <c r="G2967" s="76">
        <f>APENs_summary!O2862</f>
        <v>4.516113767925356</v>
      </c>
      <c r="H2967" s="76">
        <f>APENs_summary!P2862</f>
        <v>0</v>
      </c>
      <c r="I2967" s="76">
        <f>APENs_summary!Q2862</f>
        <v>0</v>
      </c>
      <c r="J2967" s="76">
        <f>APENs_summary!R2862</f>
        <v>0</v>
      </c>
    </row>
    <row r="2968" spans="1:10" x14ac:dyDescent="0.2">
      <c r="A2968" s="13" t="s">
        <v>147</v>
      </c>
      <c r="B2968" s="272" t="s">
        <v>493</v>
      </c>
      <c r="C2968" s="272" t="str">
        <f>APENs_summary!C2863</f>
        <v>08045</v>
      </c>
      <c r="D2968" s="272" t="str">
        <f>APENs_summary!J2863</f>
        <v>40400311</v>
      </c>
      <c r="E2968" s="272" t="str">
        <f>APENs_summary!K2863</f>
        <v>Condensate Tanks</v>
      </c>
      <c r="F2968" s="76">
        <f>APENs_summary!N2863</f>
        <v>0</v>
      </c>
      <c r="G2968" s="76">
        <f>APENs_summary!O2863</f>
        <v>4.9507760494629665</v>
      </c>
      <c r="H2968" s="76">
        <f>APENs_summary!P2863</f>
        <v>0</v>
      </c>
      <c r="I2968" s="76">
        <f>APENs_summary!Q2863</f>
        <v>0</v>
      </c>
      <c r="J2968" s="76">
        <f>APENs_summary!R2863</f>
        <v>0</v>
      </c>
    </row>
    <row r="2969" spans="1:10" x14ac:dyDescent="0.2">
      <c r="A2969" s="13" t="s">
        <v>147</v>
      </c>
      <c r="B2969" s="272" t="s">
        <v>493</v>
      </c>
      <c r="C2969" s="272" t="str">
        <f>APENs_summary!C2864</f>
        <v>08045</v>
      </c>
      <c r="D2969" s="272" t="str">
        <f>APENs_summary!J2864</f>
        <v>40400311</v>
      </c>
      <c r="E2969" s="272" t="str">
        <f>APENs_summary!K2864</f>
        <v>Condensate Tanks</v>
      </c>
      <c r="F2969" s="76">
        <f>APENs_summary!N2864</f>
        <v>0</v>
      </c>
      <c r="G2969" s="76">
        <f>APENs_summary!O2864</f>
        <v>2.1077020067012406</v>
      </c>
      <c r="H2969" s="76">
        <f>APENs_summary!P2864</f>
        <v>0</v>
      </c>
      <c r="I2969" s="76">
        <f>APENs_summary!Q2864</f>
        <v>0</v>
      </c>
      <c r="J2969" s="76">
        <f>APENs_summary!R2864</f>
        <v>0</v>
      </c>
    </row>
    <row r="2970" spans="1:10" x14ac:dyDescent="0.2">
      <c r="A2970" s="13" t="s">
        <v>147</v>
      </c>
      <c r="B2970" s="272" t="s">
        <v>493</v>
      </c>
      <c r="C2970" s="272" t="str">
        <f>APENs_summary!C2865</f>
        <v>08045</v>
      </c>
      <c r="D2970" s="272" t="str">
        <f>APENs_summary!J2865</f>
        <v>40400311</v>
      </c>
      <c r="E2970" s="272" t="str">
        <f>APENs_summary!K2865</f>
        <v>Condensate Tanks</v>
      </c>
      <c r="F2970" s="76">
        <f>APENs_summary!N2865</f>
        <v>0</v>
      </c>
      <c r="G2970" s="76">
        <f>APENs_summary!O2865</f>
        <v>3.9502326844141282</v>
      </c>
      <c r="H2970" s="76">
        <f>APENs_summary!P2865</f>
        <v>0</v>
      </c>
      <c r="I2970" s="76">
        <f>APENs_summary!Q2865</f>
        <v>0</v>
      </c>
      <c r="J2970" s="76">
        <f>APENs_summary!R2865</f>
        <v>0</v>
      </c>
    </row>
    <row r="2971" spans="1:10" x14ac:dyDescent="0.2">
      <c r="A2971" s="13" t="s">
        <v>147</v>
      </c>
      <c r="B2971" s="272" t="s">
        <v>493</v>
      </c>
      <c r="C2971" s="272" t="str">
        <f>APENs_summary!C2866</f>
        <v>08045</v>
      </c>
      <c r="D2971" s="272" t="str">
        <f>APENs_summary!J2866</f>
        <v>40400311</v>
      </c>
      <c r="E2971" s="272" t="str">
        <f>APENs_summary!K2866</f>
        <v>Condensate Tanks</v>
      </c>
      <c r="F2971" s="76">
        <f>APENs_summary!N2866</f>
        <v>0</v>
      </c>
      <c r="G2971" s="76">
        <f>APENs_summary!O2866</f>
        <v>3.9885048349897669</v>
      </c>
      <c r="H2971" s="76">
        <f>APENs_summary!P2866</f>
        <v>0</v>
      </c>
      <c r="I2971" s="76">
        <f>APENs_summary!Q2866</f>
        <v>0</v>
      </c>
      <c r="J2971" s="76">
        <f>APENs_summary!R2866</f>
        <v>0</v>
      </c>
    </row>
    <row r="2972" spans="1:10" x14ac:dyDescent="0.2">
      <c r="A2972" s="13" t="s">
        <v>147</v>
      </c>
      <c r="B2972" s="272" t="s">
        <v>493</v>
      </c>
      <c r="C2972" s="272" t="str">
        <f>APENs_summary!C2867</f>
        <v>08045</v>
      </c>
      <c r="D2972" s="272" t="str">
        <f>APENs_summary!J2867</f>
        <v>40400311</v>
      </c>
      <c r="E2972" s="272" t="str">
        <f>APENs_summary!K2867</f>
        <v>Condensate Tanks</v>
      </c>
      <c r="F2972" s="76">
        <f>APENs_summary!N2867</f>
        <v>0</v>
      </c>
      <c r="G2972" s="76">
        <f>APENs_summary!O2867</f>
        <v>3.6112507793156152</v>
      </c>
      <c r="H2972" s="76">
        <f>APENs_summary!P2867</f>
        <v>0</v>
      </c>
      <c r="I2972" s="76">
        <f>APENs_summary!Q2867</f>
        <v>0</v>
      </c>
      <c r="J2972" s="76">
        <f>APENs_summary!R2867</f>
        <v>0</v>
      </c>
    </row>
    <row r="2973" spans="1:10" x14ac:dyDescent="0.2">
      <c r="A2973" s="13" t="s">
        <v>147</v>
      </c>
      <c r="B2973" s="272" t="s">
        <v>493</v>
      </c>
      <c r="C2973" s="272" t="str">
        <f>APENs_summary!C2868</f>
        <v>08045</v>
      </c>
      <c r="D2973" s="272" t="str">
        <f>APENs_summary!J2868</f>
        <v>40400311</v>
      </c>
      <c r="E2973" s="272" t="str">
        <f>APENs_summary!K2868</f>
        <v>Condensate Tanks</v>
      </c>
      <c r="F2973" s="76">
        <f>APENs_summary!N2868</f>
        <v>0</v>
      </c>
      <c r="G2973" s="76">
        <f>APENs_summary!O2868</f>
        <v>3.3242096499983251</v>
      </c>
      <c r="H2973" s="76">
        <f>APENs_summary!P2868</f>
        <v>0</v>
      </c>
      <c r="I2973" s="76">
        <f>APENs_summary!Q2868</f>
        <v>0</v>
      </c>
      <c r="J2973" s="76">
        <f>APENs_summary!R2868</f>
        <v>0</v>
      </c>
    </row>
    <row r="2974" spans="1:10" x14ac:dyDescent="0.2">
      <c r="A2974" s="13" t="s">
        <v>147</v>
      </c>
      <c r="B2974" s="272" t="s">
        <v>493</v>
      </c>
      <c r="C2974" s="272" t="str">
        <f>APENs_summary!C2869</f>
        <v>08045</v>
      </c>
      <c r="D2974" s="272" t="str">
        <f>APENs_summary!J2869</f>
        <v>40400311</v>
      </c>
      <c r="E2974" s="272" t="str">
        <f>APENs_summary!K2869</f>
        <v>Condensate Tanks</v>
      </c>
      <c r="F2974" s="76">
        <f>APENs_summary!N2869</f>
        <v>0</v>
      </c>
      <c r="G2974" s="76">
        <f>APENs_summary!O2869</f>
        <v>2.0420926057144317</v>
      </c>
      <c r="H2974" s="76">
        <f>APENs_summary!P2869</f>
        <v>0</v>
      </c>
      <c r="I2974" s="76">
        <f>APENs_summary!Q2869</f>
        <v>0</v>
      </c>
      <c r="J2974" s="76">
        <f>APENs_summary!R2869</f>
        <v>0</v>
      </c>
    </row>
    <row r="2975" spans="1:10" x14ac:dyDescent="0.2">
      <c r="A2975" s="13" t="s">
        <v>147</v>
      </c>
      <c r="B2975" s="272" t="s">
        <v>493</v>
      </c>
      <c r="C2975" s="272" t="str">
        <f>APENs_summary!C2870</f>
        <v>08045</v>
      </c>
      <c r="D2975" s="272" t="str">
        <f>APENs_summary!J2870</f>
        <v>40400311</v>
      </c>
      <c r="E2975" s="272" t="str">
        <f>APENs_summary!K2870</f>
        <v>Condensate Tanks</v>
      </c>
      <c r="F2975" s="76">
        <f>APENs_summary!N2870</f>
        <v>0</v>
      </c>
      <c r="G2975" s="76">
        <f>APENs_summary!O2870</f>
        <v>2.1842463078525181</v>
      </c>
      <c r="H2975" s="76">
        <f>APENs_summary!P2870</f>
        <v>0</v>
      </c>
      <c r="I2975" s="76">
        <f>APENs_summary!Q2870</f>
        <v>0</v>
      </c>
      <c r="J2975" s="76">
        <f>APENs_summary!R2870</f>
        <v>0</v>
      </c>
    </row>
    <row r="2976" spans="1:10" x14ac:dyDescent="0.2">
      <c r="A2976" s="13" t="s">
        <v>147</v>
      </c>
      <c r="B2976" s="272" t="s">
        <v>493</v>
      </c>
      <c r="C2976" s="272" t="str">
        <f>APENs_summary!C2871</f>
        <v>08045</v>
      </c>
      <c r="D2976" s="272" t="str">
        <f>APENs_summary!J2871</f>
        <v>40400311</v>
      </c>
      <c r="E2976" s="272" t="str">
        <f>APENs_summary!K2871</f>
        <v>Condensate Tanks</v>
      </c>
      <c r="F2976" s="76">
        <f>APENs_summary!N2871</f>
        <v>0</v>
      </c>
      <c r="G2976" s="76">
        <f>APENs_summary!O2871</f>
        <v>4.9371074242573805</v>
      </c>
      <c r="H2976" s="76">
        <f>APENs_summary!P2871</f>
        <v>0</v>
      </c>
      <c r="I2976" s="76">
        <f>APENs_summary!Q2871</f>
        <v>0</v>
      </c>
      <c r="J2976" s="76">
        <f>APENs_summary!R2871</f>
        <v>0</v>
      </c>
    </row>
    <row r="2977" spans="1:10" x14ac:dyDescent="0.2">
      <c r="A2977" s="13" t="s">
        <v>147</v>
      </c>
      <c r="B2977" s="272" t="s">
        <v>493</v>
      </c>
      <c r="C2977" s="272" t="str">
        <f>APENs_summary!C2872</f>
        <v>08045</v>
      </c>
      <c r="D2977" s="272" t="str">
        <f>APENs_summary!J2872</f>
        <v>40400311</v>
      </c>
      <c r="E2977" s="272" t="str">
        <f>APENs_summary!K2872</f>
        <v>Condensate Tanks</v>
      </c>
      <c r="F2977" s="76">
        <f>APENs_summary!N2872</f>
        <v>0</v>
      </c>
      <c r="G2977" s="76">
        <f>APENs_summary!O2872</f>
        <v>5.3717697057949909</v>
      </c>
      <c r="H2977" s="76">
        <f>APENs_summary!P2872</f>
        <v>0</v>
      </c>
      <c r="I2977" s="76">
        <f>APENs_summary!Q2872</f>
        <v>0</v>
      </c>
      <c r="J2977" s="76">
        <f>APENs_summary!R2872</f>
        <v>0</v>
      </c>
    </row>
    <row r="2978" spans="1:10" x14ac:dyDescent="0.2">
      <c r="A2978" s="13" t="s">
        <v>147</v>
      </c>
      <c r="B2978" s="272" t="s">
        <v>493</v>
      </c>
      <c r="C2978" s="272" t="str">
        <f>APENs_summary!C2873</f>
        <v>08045</v>
      </c>
      <c r="D2978" s="272" t="str">
        <f>APENs_summary!J2873</f>
        <v>40400311</v>
      </c>
      <c r="E2978" s="272" t="str">
        <f>APENs_summary!K2873</f>
        <v>Condensate Tanks</v>
      </c>
      <c r="F2978" s="76">
        <f>APENs_summary!N2873</f>
        <v>0</v>
      </c>
      <c r="G2978" s="76">
        <f>APENs_summary!O2873</f>
        <v>2.0229565304266126</v>
      </c>
      <c r="H2978" s="76">
        <f>APENs_summary!P2873</f>
        <v>0</v>
      </c>
      <c r="I2978" s="76">
        <f>APENs_summary!Q2873</f>
        <v>0</v>
      </c>
      <c r="J2978" s="76">
        <f>APENs_summary!R2873</f>
        <v>0</v>
      </c>
    </row>
    <row r="2979" spans="1:10" x14ac:dyDescent="0.2">
      <c r="A2979" s="13" t="s">
        <v>147</v>
      </c>
      <c r="B2979" s="272" t="s">
        <v>493</v>
      </c>
      <c r="C2979" s="272" t="str">
        <f>APENs_summary!C2874</f>
        <v>08045</v>
      </c>
      <c r="D2979" s="272" t="str">
        <f>APENs_summary!J2874</f>
        <v>40400311</v>
      </c>
      <c r="E2979" s="272" t="str">
        <f>APENs_summary!K2874</f>
        <v>Condensate Tanks</v>
      </c>
      <c r="F2979" s="76">
        <f>APENs_summary!N2874</f>
        <v>0</v>
      </c>
      <c r="G2979" s="76">
        <f>APENs_summary!O2874</f>
        <v>3.7889429069882228</v>
      </c>
      <c r="H2979" s="76">
        <f>APENs_summary!P2874</f>
        <v>0</v>
      </c>
      <c r="I2979" s="76">
        <f>APENs_summary!Q2874</f>
        <v>0</v>
      </c>
      <c r="J2979" s="76">
        <f>APENs_summary!R2874</f>
        <v>0</v>
      </c>
    </row>
    <row r="2980" spans="1:10" x14ac:dyDescent="0.2">
      <c r="A2980" s="13" t="s">
        <v>147</v>
      </c>
      <c r="B2980" s="272" t="s">
        <v>493</v>
      </c>
      <c r="C2980" s="272" t="str">
        <f>APENs_summary!C2875</f>
        <v>08045</v>
      </c>
      <c r="D2980" s="272" t="str">
        <f>APENs_summary!J2875</f>
        <v>40400311</v>
      </c>
      <c r="E2980" s="272" t="str">
        <f>APENs_summary!K2875</f>
        <v>Condensate Tanks</v>
      </c>
      <c r="F2980" s="76">
        <f>APENs_summary!N2875</f>
        <v>0</v>
      </c>
      <c r="G2980" s="76">
        <f>APENs_summary!O2875</f>
        <v>4.6254627695700385</v>
      </c>
      <c r="H2980" s="76">
        <f>APENs_summary!P2875</f>
        <v>0</v>
      </c>
      <c r="I2980" s="76">
        <f>APENs_summary!Q2875</f>
        <v>0</v>
      </c>
      <c r="J2980" s="76">
        <f>APENs_summary!R2875</f>
        <v>0</v>
      </c>
    </row>
    <row r="2981" spans="1:10" x14ac:dyDescent="0.2">
      <c r="A2981" s="13" t="s">
        <v>147</v>
      </c>
      <c r="B2981" s="272" t="s">
        <v>493</v>
      </c>
      <c r="C2981" s="272" t="str">
        <f>APENs_summary!C2876</f>
        <v>08045</v>
      </c>
      <c r="D2981" s="272" t="str">
        <f>APENs_summary!J2876</f>
        <v>40400311</v>
      </c>
      <c r="E2981" s="272" t="str">
        <f>APENs_summary!K2876</f>
        <v>Condensate Tanks</v>
      </c>
      <c r="F2981" s="76">
        <f>APENs_summary!N2876</f>
        <v>0</v>
      </c>
      <c r="G2981" s="76">
        <f>APENs_summary!O2876</f>
        <v>7.4986077877840511</v>
      </c>
      <c r="H2981" s="76">
        <f>APENs_summary!P2876</f>
        <v>0</v>
      </c>
      <c r="I2981" s="76">
        <f>APENs_summary!Q2876</f>
        <v>0</v>
      </c>
      <c r="J2981" s="76">
        <f>APENs_summary!R2876</f>
        <v>0</v>
      </c>
    </row>
    <row r="2982" spans="1:10" x14ac:dyDescent="0.2">
      <c r="A2982" s="13" t="s">
        <v>147</v>
      </c>
      <c r="B2982" s="272" t="s">
        <v>493</v>
      </c>
      <c r="C2982" s="272" t="str">
        <f>APENs_summary!C2877</f>
        <v>08045</v>
      </c>
      <c r="D2982" s="272" t="str">
        <f>APENs_summary!J2877</f>
        <v>40400311</v>
      </c>
      <c r="E2982" s="272" t="str">
        <f>APENs_summary!K2877</f>
        <v>Condensate Tanks</v>
      </c>
      <c r="F2982" s="76">
        <f>APENs_summary!N2877</f>
        <v>0</v>
      </c>
      <c r="G2982" s="76">
        <f>APENs_summary!O2877</f>
        <v>19.30109199906709</v>
      </c>
      <c r="H2982" s="76">
        <f>APENs_summary!P2877</f>
        <v>0</v>
      </c>
      <c r="I2982" s="76">
        <f>APENs_summary!Q2877</f>
        <v>0</v>
      </c>
      <c r="J2982" s="76">
        <f>APENs_summary!R2877</f>
        <v>0</v>
      </c>
    </row>
    <row r="2983" spans="1:10" x14ac:dyDescent="0.2">
      <c r="A2983" s="13" t="s">
        <v>147</v>
      </c>
      <c r="B2983" s="272" t="s">
        <v>493</v>
      </c>
      <c r="C2983" s="272" t="str">
        <f>APENs_summary!C2878</f>
        <v>08045</v>
      </c>
      <c r="D2983" s="272" t="str">
        <f>APENs_summary!J2878</f>
        <v>40400311</v>
      </c>
      <c r="E2983" s="272" t="str">
        <f>APENs_summary!K2878</f>
        <v>Condensate Tanks</v>
      </c>
      <c r="F2983" s="76">
        <f>APENs_summary!N2878</f>
        <v>0</v>
      </c>
      <c r="G2983" s="76">
        <f>APENs_summary!O2878</f>
        <v>1.3340578200651174</v>
      </c>
      <c r="H2983" s="76">
        <f>APENs_summary!P2878</f>
        <v>0</v>
      </c>
      <c r="I2983" s="76">
        <f>APENs_summary!Q2878</f>
        <v>0</v>
      </c>
      <c r="J2983" s="76">
        <f>APENs_summary!R2878</f>
        <v>0</v>
      </c>
    </row>
    <row r="2984" spans="1:10" x14ac:dyDescent="0.2">
      <c r="A2984" s="13" t="s">
        <v>147</v>
      </c>
      <c r="B2984" s="272" t="s">
        <v>493</v>
      </c>
      <c r="C2984" s="272" t="str">
        <f>APENs_summary!C2879</f>
        <v>08045</v>
      </c>
      <c r="D2984" s="272" t="str">
        <f>APENs_summary!J2879</f>
        <v>40400311</v>
      </c>
      <c r="E2984" s="272" t="str">
        <f>APENs_summary!K2879</f>
        <v>Condensate Tanks</v>
      </c>
      <c r="F2984" s="76">
        <f>APENs_summary!N2879</f>
        <v>0</v>
      </c>
      <c r="G2984" s="76">
        <f>APENs_summary!O2879</f>
        <v>3.2216252509678878</v>
      </c>
      <c r="H2984" s="76">
        <f>APENs_summary!P2879</f>
        <v>0</v>
      </c>
      <c r="I2984" s="76">
        <f>APENs_summary!Q2879</f>
        <v>0</v>
      </c>
      <c r="J2984" s="76">
        <f>APENs_summary!R2879</f>
        <v>0</v>
      </c>
    </row>
    <row r="2985" spans="1:10" x14ac:dyDescent="0.2">
      <c r="A2985" s="13" t="s">
        <v>147</v>
      </c>
      <c r="B2985" s="272" t="s">
        <v>493</v>
      </c>
      <c r="C2985" s="272" t="str">
        <f>APENs_summary!C2880</f>
        <v>08045</v>
      </c>
      <c r="D2985" s="272" t="str">
        <f>APENs_summary!J2880</f>
        <v>40400311</v>
      </c>
      <c r="E2985" s="272" t="str">
        <f>APENs_summary!K2880</f>
        <v>Condensate Tanks</v>
      </c>
      <c r="F2985" s="76">
        <f>APENs_summary!N2880</f>
        <v>0</v>
      </c>
      <c r="G2985" s="76">
        <f>APENs_summary!O2880</f>
        <v>7.9824771200617679</v>
      </c>
      <c r="H2985" s="76">
        <f>APENs_summary!P2880</f>
        <v>0</v>
      </c>
      <c r="I2985" s="76">
        <f>APENs_summary!Q2880</f>
        <v>0</v>
      </c>
      <c r="J2985" s="76">
        <f>APENs_summary!R2880</f>
        <v>0</v>
      </c>
    </row>
    <row r="2986" spans="1:10" x14ac:dyDescent="0.2">
      <c r="A2986" s="13" t="s">
        <v>147</v>
      </c>
      <c r="B2986" s="272" t="s">
        <v>493</v>
      </c>
      <c r="C2986" s="272" t="str">
        <f>APENs_summary!C2881</f>
        <v>08045</v>
      </c>
      <c r="D2986" s="272" t="str">
        <f>APENs_summary!J2881</f>
        <v>20200253</v>
      </c>
      <c r="E2986" s="272" t="str">
        <f>APENs_summary!K2881</f>
        <v>Compressor Engines</v>
      </c>
      <c r="F2986" s="76">
        <f>APENs_summary!N2881</f>
        <v>0</v>
      </c>
      <c r="G2986" s="76">
        <f>APENs_summary!O2881</f>
        <v>0</v>
      </c>
      <c r="H2986" s="76">
        <f>APENs_summary!P2881</f>
        <v>3.870698</v>
      </c>
      <c r="I2986" s="76">
        <f>APENs_summary!Q2881</f>
        <v>0</v>
      </c>
      <c r="J2986" s="76">
        <f>APENs_summary!R2881</f>
        <v>0</v>
      </c>
    </row>
    <row r="2987" spans="1:10" x14ac:dyDescent="0.2">
      <c r="A2987" s="13" t="s">
        <v>147</v>
      </c>
      <c r="B2987" s="272" t="s">
        <v>493</v>
      </c>
      <c r="C2987" s="272" t="str">
        <f>APENs_summary!C2882</f>
        <v>08045</v>
      </c>
      <c r="D2987" s="272" t="str">
        <f>APENs_summary!J2882</f>
        <v>20200253</v>
      </c>
      <c r="E2987" s="272" t="str">
        <f>APENs_summary!K2882</f>
        <v>Compressor Engines</v>
      </c>
      <c r="F2987" s="76">
        <f>APENs_summary!N2882</f>
        <v>3.962027</v>
      </c>
      <c r="G2987" s="76">
        <f>APENs_summary!O2882</f>
        <v>0</v>
      </c>
      <c r="H2987" s="76">
        <f>APENs_summary!P2882</f>
        <v>0</v>
      </c>
      <c r="I2987" s="76">
        <f>APENs_summary!Q2882</f>
        <v>0</v>
      </c>
      <c r="J2987" s="76">
        <f>APENs_summary!R2882</f>
        <v>0</v>
      </c>
    </row>
    <row r="2988" spans="1:10" x14ac:dyDescent="0.2">
      <c r="A2988" s="13" t="s">
        <v>147</v>
      </c>
      <c r="B2988" s="272" t="s">
        <v>493</v>
      </c>
      <c r="C2988" s="272" t="str">
        <f>APENs_summary!C2883</f>
        <v>08045</v>
      </c>
      <c r="D2988" s="272" t="str">
        <f>APENs_summary!J2883</f>
        <v>20200253</v>
      </c>
      <c r="E2988" s="272" t="str">
        <f>APENs_summary!K2883</f>
        <v>Compressor Engines</v>
      </c>
      <c r="F2988" s="76">
        <f>APENs_summary!N2883</f>
        <v>0</v>
      </c>
      <c r="G2988" s="76">
        <f>APENs_summary!O2883</f>
        <v>0.38624000000000003</v>
      </c>
      <c r="H2988" s="76">
        <f>APENs_summary!P2883</f>
        <v>0</v>
      </c>
      <c r="I2988" s="76">
        <f>APENs_summary!Q2883</f>
        <v>0</v>
      </c>
      <c r="J2988" s="76">
        <f>APENs_summary!R2883</f>
        <v>0</v>
      </c>
    </row>
    <row r="2989" spans="1:10" x14ac:dyDescent="0.2">
      <c r="A2989" s="13" t="s">
        <v>147</v>
      </c>
      <c r="B2989" s="272" t="s">
        <v>493</v>
      </c>
      <c r="C2989" s="272" t="str">
        <f>APENs_summary!C2884</f>
        <v>08045</v>
      </c>
      <c r="D2989" s="272" t="str">
        <f>APENs_summary!J2884</f>
        <v>40400311</v>
      </c>
      <c r="E2989" s="272" t="str">
        <f>APENs_summary!K2884</f>
        <v>Condensate Tanks</v>
      </c>
      <c r="F2989" s="76">
        <f>APENs_summary!N2884</f>
        <v>0</v>
      </c>
      <c r="G2989" s="76">
        <f>APENs_summary!O2884</f>
        <v>40.346276287953593</v>
      </c>
      <c r="H2989" s="76">
        <f>APENs_summary!P2884</f>
        <v>0</v>
      </c>
      <c r="I2989" s="76">
        <f>APENs_summary!Q2884</f>
        <v>0</v>
      </c>
      <c r="J2989" s="76">
        <f>APENs_summary!R2884</f>
        <v>0</v>
      </c>
    </row>
    <row r="2990" spans="1:10" x14ac:dyDescent="0.2">
      <c r="A2990" s="13" t="s">
        <v>147</v>
      </c>
      <c r="B2990" s="272" t="s">
        <v>493</v>
      </c>
      <c r="C2990" s="272" t="str">
        <f>APENs_summary!C2885</f>
        <v>08045</v>
      </c>
      <c r="D2990" s="272" t="str">
        <f>APENs_summary!J2885</f>
        <v>40400311</v>
      </c>
      <c r="E2990" s="272" t="str">
        <f>APENs_summary!K2885</f>
        <v>Condensate Tanks</v>
      </c>
      <c r="F2990" s="76">
        <f>APENs_summary!N2885</f>
        <v>0</v>
      </c>
      <c r="G2990" s="76">
        <f>APENs_summary!O2885</f>
        <v>0</v>
      </c>
      <c r="H2990" s="76">
        <f>APENs_summary!P2885</f>
        <v>0</v>
      </c>
      <c r="I2990" s="76">
        <f>APENs_summary!Q2885</f>
        <v>0</v>
      </c>
      <c r="J2990" s="76">
        <f>APENs_summary!R2885</f>
        <v>0</v>
      </c>
    </row>
    <row r="2991" spans="1:10" x14ac:dyDescent="0.2">
      <c r="A2991" s="13" t="s">
        <v>147</v>
      </c>
      <c r="B2991" s="272" t="s">
        <v>493</v>
      </c>
      <c r="C2991" s="272" t="str">
        <f>APENs_summary!C2886</f>
        <v>08045</v>
      </c>
      <c r="D2991" s="272" t="str">
        <f>APENs_summary!J2886</f>
        <v>40400311</v>
      </c>
      <c r="E2991" s="272" t="str">
        <f>APENs_summary!K2886</f>
        <v>Condensate Tanks</v>
      </c>
      <c r="F2991" s="76">
        <f>APENs_summary!N2886</f>
        <v>0</v>
      </c>
      <c r="G2991" s="76">
        <f>APENs_summary!O2886</f>
        <v>0</v>
      </c>
      <c r="H2991" s="76">
        <f>APENs_summary!P2886</f>
        <v>0</v>
      </c>
      <c r="I2991" s="76">
        <f>APENs_summary!Q2886</f>
        <v>0</v>
      </c>
      <c r="J2991" s="76">
        <f>APENs_summary!R2886</f>
        <v>0</v>
      </c>
    </row>
    <row r="2992" spans="1:10" x14ac:dyDescent="0.2">
      <c r="A2992" s="13" t="s">
        <v>147</v>
      </c>
      <c r="B2992" s="272" t="s">
        <v>493</v>
      </c>
      <c r="C2992" s="272" t="str">
        <f>APENs_summary!C2887</f>
        <v>08045</v>
      </c>
      <c r="D2992" s="272" t="str">
        <f>APENs_summary!J2887</f>
        <v>40400311</v>
      </c>
      <c r="E2992" s="272" t="str">
        <f>APENs_summary!K2887</f>
        <v>Condensate Tanks</v>
      </c>
      <c r="F2992" s="76">
        <f>APENs_summary!N2887</f>
        <v>0</v>
      </c>
      <c r="G2992" s="76">
        <f>APENs_summary!O2887</f>
        <v>1.3404820739117425</v>
      </c>
      <c r="H2992" s="76">
        <f>APENs_summary!P2887</f>
        <v>0</v>
      </c>
      <c r="I2992" s="76">
        <f>APENs_summary!Q2887</f>
        <v>0</v>
      </c>
      <c r="J2992" s="76">
        <f>APENs_summary!R2887</f>
        <v>0</v>
      </c>
    </row>
    <row r="2993" spans="1:10" x14ac:dyDescent="0.2">
      <c r="A2993" s="13" t="s">
        <v>147</v>
      </c>
      <c r="B2993" s="272" t="s">
        <v>493</v>
      </c>
      <c r="C2993" s="272" t="str">
        <f>APENs_summary!C2888</f>
        <v>08045</v>
      </c>
      <c r="D2993" s="272" t="str">
        <f>APENs_summary!J2888</f>
        <v>40400311</v>
      </c>
      <c r="E2993" s="272" t="str">
        <f>APENs_summary!K2888</f>
        <v>Condensate Tanks</v>
      </c>
      <c r="F2993" s="76">
        <f>APENs_summary!N2888</f>
        <v>0</v>
      </c>
      <c r="G2993" s="76">
        <f>APENs_summary!O2888</f>
        <v>40.080414009961103</v>
      </c>
      <c r="H2993" s="76">
        <f>APENs_summary!P2888</f>
        <v>0</v>
      </c>
      <c r="I2993" s="76">
        <f>APENs_summary!Q2888</f>
        <v>0</v>
      </c>
      <c r="J2993" s="76">
        <f>APENs_summary!R2888</f>
        <v>0</v>
      </c>
    </row>
    <row r="2994" spans="1:10" x14ac:dyDescent="0.2">
      <c r="A2994" s="13" t="s">
        <v>147</v>
      </c>
      <c r="B2994" s="272" t="s">
        <v>493</v>
      </c>
      <c r="C2994" s="272" t="str">
        <f>APENs_summary!C2889</f>
        <v>08045</v>
      </c>
      <c r="D2994" s="272" t="str">
        <f>APENs_summary!J2889</f>
        <v>40400311</v>
      </c>
      <c r="E2994" s="272" t="str">
        <f>APENs_summary!K2889</f>
        <v>Condensate Tanks</v>
      </c>
      <c r="F2994" s="76">
        <f>APENs_summary!N2889</f>
        <v>0</v>
      </c>
      <c r="G2994" s="76">
        <f>APENs_summary!O2889</f>
        <v>12.117957948162152</v>
      </c>
      <c r="H2994" s="76">
        <f>APENs_summary!P2889</f>
        <v>0</v>
      </c>
      <c r="I2994" s="76">
        <f>APENs_summary!Q2889</f>
        <v>0</v>
      </c>
      <c r="J2994" s="76">
        <f>APENs_summary!R2889</f>
        <v>0</v>
      </c>
    </row>
    <row r="2995" spans="1:10" x14ac:dyDescent="0.2">
      <c r="A2995" s="13" t="s">
        <v>147</v>
      </c>
      <c r="B2995" s="272" t="s">
        <v>493</v>
      </c>
      <c r="C2995" s="272" t="str">
        <f>APENs_summary!C2890</f>
        <v>08045</v>
      </c>
      <c r="D2995" s="272" t="str">
        <f>APENs_summary!J2890</f>
        <v>20200254</v>
      </c>
      <c r="E2995" s="272" t="str">
        <f>APENs_summary!K2890</f>
        <v>Compressor Engines</v>
      </c>
      <c r="F2995" s="76">
        <f>APENs_summary!N2890</f>
        <v>0</v>
      </c>
      <c r="G2995" s="76">
        <f>APENs_summary!O2890</f>
        <v>0</v>
      </c>
      <c r="H2995" s="76">
        <f>APENs_summary!P2890</f>
        <v>6.1</v>
      </c>
      <c r="I2995" s="76">
        <f>APENs_summary!Q2890</f>
        <v>0</v>
      </c>
      <c r="J2995" s="76">
        <f>APENs_summary!R2890</f>
        <v>0</v>
      </c>
    </row>
    <row r="2996" spans="1:10" x14ac:dyDescent="0.2">
      <c r="A2996" s="13" t="s">
        <v>147</v>
      </c>
      <c r="B2996" s="272" t="s">
        <v>493</v>
      </c>
      <c r="C2996" s="272" t="str">
        <f>APENs_summary!C2891</f>
        <v>08045</v>
      </c>
      <c r="D2996" s="272" t="str">
        <f>APENs_summary!J2891</f>
        <v>20200254</v>
      </c>
      <c r="E2996" s="272" t="str">
        <f>APENs_summary!K2891</f>
        <v>Compressor Engines</v>
      </c>
      <c r="F2996" s="76">
        <f>APENs_summary!N2891</f>
        <v>19.5</v>
      </c>
      <c r="G2996" s="76">
        <f>APENs_summary!O2891</f>
        <v>0</v>
      </c>
      <c r="H2996" s="76">
        <f>APENs_summary!P2891</f>
        <v>0</v>
      </c>
      <c r="I2996" s="76">
        <f>APENs_summary!Q2891</f>
        <v>0</v>
      </c>
      <c r="J2996" s="76">
        <f>APENs_summary!R2891</f>
        <v>0</v>
      </c>
    </row>
    <row r="2997" spans="1:10" x14ac:dyDescent="0.2">
      <c r="A2997" s="13" t="s">
        <v>147</v>
      </c>
      <c r="B2997" s="272" t="s">
        <v>493</v>
      </c>
      <c r="C2997" s="272" t="str">
        <f>APENs_summary!C2892</f>
        <v>08045</v>
      </c>
      <c r="D2997" s="272" t="str">
        <f>APENs_summary!J2892</f>
        <v>20200254</v>
      </c>
      <c r="E2997" s="272" t="str">
        <f>APENs_summary!K2892</f>
        <v>Compressor Engines</v>
      </c>
      <c r="F2997" s="76">
        <f>APENs_summary!N2892</f>
        <v>0</v>
      </c>
      <c r="G2997" s="76">
        <f>APENs_summary!O2892</f>
        <v>0</v>
      </c>
      <c r="H2997" s="76">
        <f>APENs_summary!P2892</f>
        <v>0</v>
      </c>
      <c r="I2997" s="76">
        <f>APENs_summary!Q2892</f>
        <v>0</v>
      </c>
      <c r="J2997" s="76">
        <f>APENs_summary!R2892</f>
        <v>0.44350000000000001</v>
      </c>
    </row>
    <row r="2998" spans="1:10" x14ac:dyDescent="0.2">
      <c r="A2998" s="13" t="s">
        <v>147</v>
      </c>
      <c r="B2998" s="272" t="s">
        <v>493</v>
      </c>
      <c r="C2998" s="272" t="str">
        <f>APENs_summary!C2893</f>
        <v>08045</v>
      </c>
      <c r="D2998" s="272" t="str">
        <f>APENs_summary!J2893</f>
        <v>20200254</v>
      </c>
      <c r="E2998" s="272" t="str">
        <f>APENs_summary!K2893</f>
        <v>Compressor Engines</v>
      </c>
      <c r="F2998" s="76">
        <f>APENs_summary!N2893</f>
        <v>0</v>
      </c>
      <c r="G2998" s="76">
        <f>APENs_summary!O2893</f>
        <v>0</v>
      </c>
      <c r="H2998" s="76">
        <f>APENs_summary!P2893</f>
        <v>0</v>
      </c>
      <c r="I2998" s="76">
        <f>APENs_summary!Q2893</f>
        <v>0</v>
      </c>
      <c r="J2998" s="76">
        <f>APENs_summary!R2893</f>
        <v>0</v>
      </c>
    </row>
    <row r="2999" spans="1:10" x14ac:dyDescent="0.2">
      <c r="A2999" s="13" t="s">
        <v>147</v>
      </c>
      <c r="B2999" s="272" t="s">
        <v>493</v>
      </c>
      <c r="C2999" s="272" t="str">
        <f>APENs_summary!C2894</f>
        <v>08045</v>
      </c>
      <c r="D2999" s="272" t="str">
        <f>APENs_summary!J2894</f>
        <v>20200254</v>
      </c>
      <c r="E2999" s="272" t="str">
        <f>APENs_summary!K2894</f>
        <v>Compressor Engines</v>
      </c>
      <c r="F2999" s="76">
        <f>APENs_summary!N2894</f>
        <v>0</v>
      </c>
      <c r="G2999" s="76">
        <f>APENs_summary!O2894</f>
        <v>0</v>
      </c>
      <c r="H2999" s="76">
        <f>APENs_summary!P2894</f>
        <v>0</v>
      </c>
      <c r="I2999" s="76">
        <f>APENs_summary!Q2894</f>
        <v>2.6610000000000002E-2</v>
      </c>
      <c r="J2999" s="76">
        <f>APENs_summary!R2894</f>
        <v>0</v>
      </c>
    </row>
    <row r="3000" spans="1:10" x14ac:dyDescent="0.2">
      <c r="A3000" s="13" t="s">
        <v>147</v>
      </c>
      <c r="B3000" s="272" t="s">
        <v>493</v>
      </c>
      <c r="C3000" s="272" t="str">
        <f>APENs_summary!C2895</f>
        <v>08045</v>
      </c>
      <c r="D3000" s="272" t="str">
        <f>APENs_summary!J2895</f>
        <v>20200254</v>
      </c>
      <c r="E3000" s="272" t="str">
        <f>APENs_summary!K2895</f>
        <v>Compressor Engines</v>
      </c>
      <c r="F3000" s="76">
        <f>APENs_summary!N2895</f>
        <v>0</v>
      </c>
      <c r="G3000" s="76">
        <f>APENs_summary!O2895</f>
        <v>2.6</v>
      </c>
      <c r="H3000" s="76">
        <f>APENs_summary!P2895</f>
        <v>0</v>
      </c>
      <c r="I3000" s="76">
        <f>APENs_summary!Q2895</f>
        <v>0</v>
      </c>
      <c r="J3000" s="76">
        <f>APENs_summary!R2895</f>
        <v>0</v>
      </c>
    </row>
    <row r="3001" spans="1:10" x14ac:dyDescent="0.2">
      <c r="A3001" s="13" t="s">
        <v>147</v>
      </c>
      <c r="B3001" s="272" t="s">
        <v>493</v>
      </c>
      <c r="C3001" s="272" t="str">
        <f>APENs_summary!C2896</f>
        <v>08045</v>
      </c>
      <c r="D3001" s="272" t="str">
        <f>APENs_summary!J2896</f>
        <v>20200256</v>
      </c>
      <c r="E3001" s="272" t="str">
        <f>APENs_summary!K2896</f>
        <v>Compressor Engines</v>
      </c>
      <c r="F3001" s="76">
        <f>APENs_summary!N2896</f>
        <v>0</v>
      </c>
      <c r="G3001" s="76">
        <f>APENs_summary!O2896</f>
        <v>0</v>
      </c>
      <c r="H3001" s="76">
        <f>APENs_summary!P2896</f>
        <v>6.1</v>
      </c>
      <c r="I3001" s="76">
        <f>APENs_summary!Q2896</f>
        <v>0</v>
      </c>
      <c r="J3001" s="76">
        <f>APENs_summary!R2896</f>
        <v>0</v>
      </c>
    </row>
    <row r="3002" spans="1:10" x14ac:dyDescent="0.2">
      <c r="A3002" s="13" t="s">
        <v>147</v>
      </c>
      <c r="B3002" s="272" t="s">
        <v>493</v>
      </c>
      <c r="C3002" s="272" t="str">
        <f>APENs_summary!C2897</f>
        <v>08045</v>
      </c>
      <c r="D3002" s="272" t="str">
        <f>APENs_summary!J2897</f>
        <v>20200256</v>
      </c>
      <c r="E3002" s="272" t="str">
        <f>APENs_summary!K2897</f>
        <v>Compressor Engines</v>
      </c>
      <c r="F3002" s="76">
        <f>APENs_summary!N2897</f>
        <v>19.5</v>
      </c>
      <c r="G3002" s="76">
        <f>APENs_summary!O2897</f>
        <v>0</v>
      </c>
      <c r="H3002" s="76">
        <f>APENs_summary!P2897</f>
        <v>0</v>
      </c>
      <c r="I3002" s="76">
        <f>APENs_summary!Q2897</f>
        <v>0</v>
      </c>
      <c r="J3002" s="76">
        <f>APENs_summary!R2897</f>
        <v>0</v>
      </c>
    </row>
    <row r="3003" spans="1:10" x14ac:dyDescent="0.2">
      <c r="A3003" s="13" t="s">
        <v>147</v>
      </c>
      <c r="B3003" s="272" t="s">
        <v>493</v>
      </c>
      <c r="C3003" s="272" t="str">
        <f>APENs_summary!C2898</f>
        <v>08045</v>
      </c>
      <c r="D3003" s="272" t="str">
        <f>APENs_summary!J2898</f>
        <v>20200256</v>
      </c>
      <c r="E3003" s="272" t="str">
        <f>APENs_summary!K2898</f>
        <v>Compressor Engines</v>
      </c>
      <c r="F3003" s="76">
        <f>APENs_summary!N2898</f>
        <v>0</v>
      </c>
      <c r="G3003" s="76">
        <f>APENs_summary!O2898</f>
        <v>0</v>
      </c>
      <c r="H3003" s="76">
        <f>APENs_summary!P2898</f>
        <v>0</v>
      </c>
      <c r="I3003" s="76">
        <f>APENs_summary!Q2898</f>
        <v>0</v>
      </c>
      <c r="J3003" s="76">
        <f>APENs_summary!R2898</f>
        <v>0.44350000000000001</v>
      </c>
    </row>
    <row r="3004" spans="1:10" x14ac:dyDescent="0.2">
      <c r="A3004" s="13" t="s">
        <v>147</v>
      </c>
      <c r="B3004" s="272" t="s">
        <v>493</v>
      </c>
      <c r="C3004" s="272" t="str">
        <f>APENs_summary!C2899</f>
        <v>08045</v>
      </c>
      <c r="D3004" s="272" t="str">
        <f>APENs_summary!J2899</f>
        <v>20200256</v>
      </c>
      <c r="E3004" s="272" t="str">
        <f>APENs_summary!K2899</f>
        <v>Compressor Engines</v>
      </c>
      <c r="F3004" s="76">
        <f>APENs_summary!N2899</f>
        <v>0</v>
      </c>
      <c r="G3004" s="76">
        <f>APENs_summary!O2899</f>
        <v>0</v>
      </c>
      <c r="H3004" s="76">
        <f>APENs_summary!P2899</f>
        <v>0</v>
      </c>
      <c r="I3004" s="76">
        <f>APENs_summary!Q2899</f>
        <v>2.6610000000000002E-2</v>
      </c>
      <c r="J3004" s="76">
        <f>APENs_summary!R2899</f>
        <v>0</v>
      </c>
    </row>
    <row r="3005" spans="1:10" x14ac:dyDescent="0.2">
      <c r="A3005" s="13" t="s">
        <v>147</v>
      </c>
      <c r="B3005" s="272" t="s">
        <v>493</v>
      </c>
      <c r="C3005" s="272" t="str">
        <f>APENs_summary!C2900</f>
        <v>08045</v>
      </c>
      <c r="D3005" s="272" t="str">
        <f>APENs_summary!J2900</f>
        <v>20200256</v>
      </c>
      <c r="E3005" s="272" t="str">
        <f>APENs_summary!K2900</f>
        <v>Compressor Engines</v>
      </c>
      <c r="F3005" s="76">
        <f>APENs_summary!N2900</f>
        <v>0</v>
      </c>
      <c r="G3005" s="76">
        <f>APENs_summary!O2900</f>
        <v>2.6</v>
      </c>
      <c r="H3005" s="76">
        <f>APENs_summary!P2900</f>
        <v>0</v>
      </c>
      <c r="I3005" s="76">
        <f>APENs_summary!Q2900</f>
        <v>0</v>
      </c>
      <c r="J3005" s="76">
        <f>APENs_summary!R2900</f>
        <v>0</v>
      </c>
    </row>
    <row r="3006" spans="1:10" x14ac:dyDescent="0.2">
      <c r="A3006" s="13" t="s">
        <v>147</v>
      </c>
      <c r="B3006" s="272" t="s">
        <v>493</v>
      </c>
      <c r="C3006" s="272" t="str">
        <f>APENs_summary!C2901</f>
        <v>08045</v>
      </c>
      <c r="D3006" s="272" t="str">
        <f>APENs_summary!J2901</f>
        <v>20200256</v>
      </c>
      <c r="E3006" s="272" t="str">
        <f>APENs_summary!K2901</f>
        <v>Compressor Engines</v>
      </c>
      <c r="F3006" s="76">
        <f>APENs_summary!N2901</f>
        <v>0</v>
      </c>
      <c r="G3006" s="76">
        <f>APENs_summary!O2901</f>
        <v>0</v>
      </c>
      <c r="H3006" s="76">
        <f>APENs_summary!P2901</f>
        <v>6.1</v>
      </c>
      <c r="I3006" s="76">
        <f>APENs_summary!Q2901</f>
        <v>0</v>
      </c>
      <c r="J3006" s="76">
        <f>APENs_summary!R2901</f>
        <v>0</v>
      </c>
    </row>
    <row r="3007" spans="1:10" x14ac:dyDescent="0.2">
      <c r="A3007" s="13" t="s">
        <v>147</v>
      </c>
      <c r="B3007" s="272" t="s">
        <v>493</v>
      </c>
      <c r="C3007" s="272" t="str">
        <f>APENs_summary!C2902</f>
        <v>08045</v>
      </c>
      <c r="D3007" s="272" t="str">
        <f>APENs_summary!J2902</f>
        <v>20200256</v>
      </c>
      <c r="E3007" s="272" t="str">
        <f>APENs_summary!K2902</f>
        <v>Compressor Engines</v>
      </c>
      <c r="F3007" s="76">
        <f>APENs_summary!N2902</f>
        <v>19.5</v>
      </c>
      <c r="G3007" s="76">
        <f>APENs_summary!O2902</f>
        <v>0</v>
      </c>
      <c r="H3007" s="76">
        <f>APENs_summary!P2902</f>
        <v>0</v>
      </c>
      <c r="I3007" s="76">
        <f>APENs_summary!Q2902</f>
        <v>0</v>
      </c>
      <c r="J3007" s="76">
        <f>APENs_summary!R2902</f>
        <v>0</v>
      </c>
    </row>
    <row r="3008" spans="1:10" x14ac:dyDescent="0.2">
      <c r="A3008" s="13" t="s">
        <v>147</v>
      </c>
      <c r="B3008" s="272" t="s">
        <v>493</v>
      </c>
      <c r="C3008" s="272" t="str">
        <f>APENs_summary!C2903</f>
        <v>08045</v>
      </c>
      <c r="D3008" s="272" t="str">
        <f>APENs_summary!J2903</f>
        <v>20200256</v>
      </c>
      <c r="E3008" s="272" t="str">
        <f>APENs_summary!K2903</f>
        <v>Compressor Engines</v>
      </c>
      <c r="F3008" s="76">
        <f>APENs_summary!N2903</f>
        <v>0</v>
      </c>
      <c r="G3008" s="76">
        <f>APENs_summary!O2903</f>
        <v>0</v>
      </c>
      <c r="H3008" s="76">
        <f>APENs_summary!P2903</f>
        <v>0</v>
      </c>
      <c r="I3008" s="76">
        <f>APENs_summary!Q2903</f>
        <v>0</v>
      </c>
      <c r="J3008" s="76">
        <f>APENs_summary!R2903</f>
        <v>0.44350000000000001</v>
      </c>
    </row>
    <row r="3009" spans="1:10" x14ac:dyDescent="0.2">
      <c r="A3009" s="13" t="s">
        <v>147</v>
      </c>
      <c r="B3009" s="272" t="s">
        <v>493</v>
      </c>
      <c r="C3009" s="272" t="str">
        <f>APENs_summary!C2904</f>
        <v>08045</v>
      </c>
      <c r="D3009" s="272" t="str">
        <f>APENs_summary!J2904</f>
        <v>20200256</v>
      </c>
      <c r="E3009" s="272" t="str">
        <f>APENs_summary!K2904</f>
        <v>Compressor Engines</v>
      </c>
      <c r="F3009" s="76">
        <f>APENs_summary!N2904</f>
        <v>0</v>
      </c>
      <c r="G3009" s="76">
        <f>APENs_summary!O2904</f>
        <v>0</v>
      </c>
      <c r="H3009" s="76">
        <f>APENs_summary!P2904</f>
        <v>0</v>
      </c>
      <c r="I3009" s="76">
        <f>APENs_summary!Q2904</f>
        <v>19.5</v>
      </c>
      <c r="J3009" s="76">
        <f>APENs_summary!R2904</f>
        <v>0</v>
      </c>
    </row>
    <row r="3010" spans="1:10" x14ac:dyDescent="0.2">
      <c r="A3010" s="13" t="s">
        <v>147</v>
      </c>
      <c r="B3010" s="272" t="s">
        <v>493</v>
      </c>
      <c r="C3010" s="272" t="str">
        <f>APENs_summary!C2905</f>
        <v>08045</v>
      </c>
      <c r="D3010" s="272" t="str">
        <f>APENs_summary!J2905</f>
        <v>20200256</v>
      </c>
      <c r="E3010" s="272" t="str">
        <f>APENs_summary!K2905</f>
        <v>Compressor Engines</v>
      </c>
      <c r="F3010" s="76">
        <f>APENs_summary!N2905</f>
        <v>0</v>
      </c>
      <c r="G3010" s="76">
        <f>APENs_summary!O2905</f>
        <v>2.6</v>
      </c>
      <c r="H3010" s="76">
        <f>APENs_summary!P2905</f>
        <v>0</v>
      </c>
      <c r="I3010" s="76">
        <f>APENs_summary!Q2905</f>
        <v>0</v>
      </c>
      <c r="J3010" s="76">
        <f>APENs_summary!R2905</f>
        <v>0</v>
      </c>
    </row>
    <row r="3011" spans="1:10" x14ac:dyDescent="0.2">
      <c r="A3011" s="13" t="s">
        <v>147</v>
      </c>
      <c r="B3011" s="272" t="s">
        <v>493</v>
      </c>
      <c r="C3011" s="272" t="str">
        <f>APENs_summary!C2906</f>
        <v>08045</v>
      </c>
      <c r="D3011" s="272" t="str">
        <f>APENs_summary!J2906</f>
        <v>40400311</v>
      </c>
      <c r="E3011" s="272" t="str">
        <f>APENs_summary!K2906</f>
        <v>Condensate Tanks</v>
      </c>
      <c r="F3011" s="76">
        <f>APENs_summary!N2906</f>
        <v>0</v>
      </c>
      <c r="G3011" s="76">
        <f>APENs_summary!O2906</f>
        <v>9.9782959620052107</v>
      </c>
      <c r="H3011" s="76">
        <f>APENs_summary!P2906</f>
        <v>0</v>
      </c>
      <c r="I3011" s="76">
        <f>APENs_summary!Q2906</f>
        <v>0</v>
      </c>
      <c r="J3011" s="76">
        <f>APENs_summary!R2906</f>
        <v>0</v>
      </c>
    </row>
    <row r="3012" spans="1:10" x14ac:dyDescent="0.2">
      <c r="A3012" s="13" t="s">
        <v>147</v>
      </c>
      <c r="B3012" s="272" t="s">
        <v>493</v>
      </c>
      <c r="C3012" s="272" t="str">
        <f>APENs_summary!C2907</f>
        <v>08045</v>
      </c>
      <c r="D3012" s="272" t="str">
        <f>APENs_summary!J2907</f>
        <v>40400311</v>
      </c>
      <c r="E3012" s="272" t="str">
        <f>APENs_summary!K2907</f>
        <v>Condensate Tanks</v>
      </c>
      <c r="F3012" s="76">
        <f>APENs_summary!N2907</f>
        <v>0</v>
      </c>
      <c r="G3012" s="76">
        <f>APENs_summary!O2907</f>
        <v>9.9782959620052107</v>
      </c>
      <c r="H3012" s="76">
        <f>APENs_summary!P2907</f>
        <v>0</v>
      </c>
      <c r="I3012" s="76">
        <f>APENs_summary!Q2907</f>
        <v>0</v>
      </c>
      <c r="J3012" s="76">
        <f>APENs_summary!R2907</f>
        <v>0</v>
      </c>
    </row>
    <row r="3013" spans="1:10" x14ac:dyDescent="0.2">
      <c r="A3013" s="13" t="s">
        <v>147</v>
      </c>
      <c r="B3013" s="272" t="s">
        <v>493</v>
      </c>
      <c r="C3013" s="272" t="str">
        <f>APENs_summary!C2908</f>
        <v>08045</v>
      </c>
      <c r="D3013" s="272" t="str">
        <f>APENs_summary!J2908</f>
        <v>20200254</v>
      </c>
      <c r="E3013" s="272" t="str">
        <f>APENs_summary!K2908</f>
        <v>Compressor Engines</v>
      </c>
      <c r="F3013" s="76">
        <f>APENs_summary!N2908</f>
        <v>0</v>
      </c>
      <c r="G3013" s="76">
        <f>APENs_summary!O2908</f>
        <v>0</v>
      </c>
      <c r="H3013" s="76">
        <f>APENs_summary!P2908</f>
        <v>14.3</v>
      </c>
      <c r="I3013" s="76">
        <f>APENs_summary!Q2908</f>
        <v>0</v>
      </c>
      <c r="J3013" s="76">
        <f>APENs_summary!R2908</f>
        <v>0</v>
      </c>
    </row>
    <row r="3014" spans="1:10" x14ac:dyDescent="0.2">
      <c r="A3014" s="13" t="s">
        <v>147</v>
      </c>
      <c r="B3014" s="272" t="s">
        <v>493</v>
      </c>
      <c r="C3014" s="272" t="str">
        <f>APENs_summary!C2909</f>
        <v>08045</v>
      </c>
      <c r="D3014" s="272" t="str">
        <f>APENs_summary!J2909</f>
        <v>20200254</v>
      </c>
      <c r="E3014" s="272" t="str">
        <f>APENs_summary!K2909</f>
        <v>Compressor Engines</v>
      </c>
      <c r="F3014" s="76">
        <f>APENs_summary!N2909</f>
        <v>14.3</v>
      </c>
      <c r="G3014" s="76">
        <f>APENs_summary!O2909</f>
        <v>0</v>
      </c>
      <c r="H3014" s="76">
        <f>APENs_summary!P2909</f>
        <v>0</v>
      </c>
      <c r="I3014" s="76">
        <f>APENs_summary!Q2909</f>
        <v>0</v>
      </c>
      <c r="J3014" s="76">
        <f>APENs_summary!R2909</f>
        <v>0</v>
      </c>
    </row>
    <row r="3015" spans="1:10" x14ac:dyDescent="0.2">
      <c r="A3015" s="13" t="s">
        <v>147</v>
      </c>
      <c r="B3015" s="272" t="s">
        <v>493</v>
      </c>
      <c r="C3015" s="272" t="str">
        <f>APENs_summary!C2910</f>
        <v>08045</v>
      </c>
      <c r="D3015" s="272" t="str">
        <f>APENs_summary!J2910</f>
        <v>20200254</v>
      </c>
      <c r="E3015" s="272" t="str">
        <f>APENs_summary!K2910</f>
        <v>Compressor Engines</v>
      </c>
      <c r="F3015" s="76">
        <f>APENs_summary!N2910</f>
        <v>0</v>
      </c>
      <c r="G3015" s="76">
        <f>APENs_summary!O2910</f>
        <v>0</v>
      </c>
      <c r="H3015" s="76">
        <f>APENs_summary!P2910</f>
        <v>0</v>
      </c>
      <c r="I3015" s="76">
        <f>APENs_summary!Q2910</f>
        <v>0</v>
      </c>
      <c r="J3015" s="76">
        <f>APENs_summary!R2910</f>
        <v>0.26</v>
      </c>
    </row>
    <row r="3016" spans="1:10" x14ac:dyDescent="0.2">
      <c r="A3016" s="13" t="s">
        <v>147</v>
      </c>
      <c r="B3016" s="272" t="s">
        <v>493</v>
      </c>
      <c r="C3016" s="272" t="str">
        <f>APENs_summary!C2911</f>
        <v>08045</v>
      </c>
      <c r="D3016" s="272" t="str">
        <f>APENs_summary!J2911</f>
        <v>20200254</v>
      </c>
      <c r="E3016" s="272" t="str">
        <f>APENs_summary!K2911</f>
        <v>Compressor Engines</v>
      </c>
      <c r="F3016" s="76">
        <f>APENs_summary!N2911</f>
        <v>0</v>
      </c>
      <c r="G3016" s="76">
        <f>APENs_summary!O2911</f>
        <v>0</v>
      </c>
      <c r="H3016" s="76">
        <f>APENs_summary!P2911</f>
        <v>0</v>
      </c>
      <c r="I3016" s="76">
        <f>APENs_summary!Q2911</f>
        <v>0</v>
      </c>
      <c r="J3016" s="76">
        <f>APENs_summary!R2911</f>
        <v>0</v>
      </c>
    </row>
    <row r="3017" spans="1:10" x14ac:dyDescent="0.2">
      <c r="A3017" s="13" t="s">
        <v>147</v>
      </c>
      <c r="B3017" s="272" t="s">
        <v>493</v>
      </c>
      <c r="C3017" s="272" t="str">
        <f>APENs_summary!C2912</f>
        <v>08045</v>
      </c>
      <c r="D3017" s="272" t="str">
        <f>APENs_summary!J2912</f>
        <v>20200254</v>
      </c>
      <c r="E3017" s="272" t="str">
        <f>APENs_summary!K2912</f>
        <v>Compressor Engines</v>
      </c>
      <c r="F3017" s="76">
        <f>APENs_summary!N2912</f>
        <v>0</v>
      </c>
      <c r="G3017" s="76">
        <f>APENs_summary!O2912</f>
        <v>0</v>
      </c>
      <c r="H3017" s="76">
        <f>APENs_summary!P2912</f>
        <v>0</v>
      </c>
      <c r="I3017" s="76">
        <f>APENs_summary!Q2912</f>
        <v>1.4999999999999999E-2</v>
      </c>
      <c r="J3017" s="76">
        <f>APENs_summary!R2912</f>
        <v>0</v>
      </c>
    </row>
    <row r="3018" spans="1:10" x14ac:dyDescent="0.2">
      <c r="A3018" s="13" t="s">
        <v>147</v>
      </c>
      <c r="B3018" s="272" t="s">
        <v>493</v>
      </c>
      <c r="C3018" s="272" t="str">
        <f>APENs_summary!C2913</f>
        <v>08045</v>
      </c>
      <c r="D3018" s="272" t="str">
        <f>APENs_summary!J2913</f>
        <v>20200254</v>
      </c>
      <c r="E3018" s="272" t="str">
        <f>APENs_summary!K2913</f>
        <v>Compressor Engines</v>
      </c>
      <c r="F3018" s="76">
        <f>APENs_summary!N2913</f>
        <v>0</v>
      </c>
      <c r="G3018" s="76">
        <f>APENs_summary!O2913</f>
        <v>7.1</v>
      </c>
      <c r="H3018" s="76">
        <f>APENs_summary!P2913</f>
        <v>0</v>
      </c>
      <c r="I3018" s="76">
        <f>APENs_summary!Q2913</f>
        <v>0</v>
      </c>
      <c r="J3018" s="76">
        <f>APENs_summary!R2913</f>
        <v>0</v>
      </c>
    </row>
    <row r="3019" spans="1:10" x14ac:dyDescent="0.2">
      <c r="A3019" s="13" t="s">
        <v>147</v>
      </c>
      <c r="B3019" s="272" t="s">
        <v>493</v>
      </c>
      <c r="C3019" s="272" t="str">
        <f>APENs_summary!C2914</f>
        <v>08045</v>
      </c>
      <c r="D3019" s="272" t="str">
        <f>APENs_summary!J2914</f>
        <v>40400311</v>
      </c>
      <c r="E3019" s="272" t="str">
        <f>APENs_summary!K2914</f>
        <v>Condensate Tanks</v>
      </c>
      <c r="F3019" s="76">
        <f>APENs_summary!N2914</f>
        <v>0</v>
      </c>
      <c r="G3019" s="76">
        <f>APENs_summary!O2914</f>
        <v>9.4592353872731945</v>
      </c>
      <c r="H3019" s="76">
        <f>APENs_summary!P2914</f>
        <v>0</v>
      </c>
      <c r="I3019" s="76">
        <f>APENs_summary!Q2914</f>
        <v>0</v>
      </c>
      <c r="J3019" s="76">
        <f>APENs_summary!R2914</f>
        <v>0</v>
      </c>
    </row>
    <row r="3020" spans="1:10" x14ac:dyDescent="0.2">
      <c r="A3020" s="13" t="s">
        <v>147</v>
      </c>
      <c r="B3020" s="272" t="s">
        <v>493</v>
      </c>
      <c r="C3020" s="272" t="str">
        <f>APENs_summary!C2915</f>
        <v>08045</v>
      </c>
      <c r="D3020" s="272" t="str">
        <f>APENs_summary!J2915</f>
        <v>40400311</v>
      </c>
      <c r="E3020" s="272" t="str">
        <f>APENs_summary!K2915</f>
        <v>Condensate Tanks</v>
      </c>
      <c r="F3020" s="76">
        <f>APENs_summary!N2915</f>
        <v>0</v>
      </c>
      <c r="G3020" s="76">
        <f>APENs_summary!O2915</f>
        <v>8.0223895056620762</v>
      </c>
      <c r="H3020" s="76">
        <f>APENs_summary!P2915</f>
        <v>0</v>
      </c>
      <c r="I3020" s="76">
        <f>APENs_summary!Q2915</f>
        <v>0</v>
      </c>
      <c r="J3020" s="76">
        <f>APENs_summary!R2915</f>
        <v>0</v>
      </c>
    </row>
    <row r="3021" spans="1:10" x14ac:dyDescent="0.2">
      <c r="A3021" s="13" t="s">
        <v>147</v>
      </c>
      <c r="B3021" s="272" t="s">
        <v>493</v>
      </c>
      <c r="C3021" s="272" t="str">
        <f>APENs_summary!C2916</f>
        <v>08045</v>
      </c>
      <c r="D3021" s="272" t="str">
        <f>APENs_summary!J2916</f>
        <v>40400311</v>
      </c>
      <c r="E3021" s="272" t="str">
        <f>APENs_summary!K2916</f>
        <v>Condensate Tanks</v>
      </c>
      <c r="F3021" s="76">
        <f>APENs_summary!N2916</f>
        <v>0</v>
      </c>
      <c r="G3021" s="76">
        <f>APENs_summary!O2916</f>
        <v>8.0223895056620762</v>
      </c>
      <c r="H3021" s="76">
        <f>APENs_summary!P2916</f>
        <v>0</v>
      </c>
      <c r="I3021" s="76">
        <f>APENs_summary!Q2916</f>
        <v>0</v>
      </c>
      <c r="J3021" s="76">
        <f>APENs_summary!R2916</f>
        <v>0</v>
      </c>
    </row>
    <row r="3022" spans="1:10" x14ac:dyDescent="0.2">
      <c r="A3022" s="13" t="s">
        <v>147</v>
      </c>
      <c r="B3022" s="272" t="s">
        <v>493</v>
      </c>
      <c r="C3022" s="272" t="str">
        <f>APENs_summary!C2917</f>
        <v>08045</v>
      </c>
      <c r="D3022" s="272" t="str">
        <f>APENs_summary!J2917</f>
        <v>40400311</v>
      </c>
      <c r="E3022" s="272" t="str">
        <f>APENs_summary!K2917</f>
        <v>Condensate Tanks</v>
      </c>
      <c r="F3022" s="76">
        <f>APENs_summary!N2917</f>
        <v>0</v>
      </c>
      <c r="G3022" s="76">
        <f>APENs_summary!O2917</f>
        <v>9.4592353872731945</v>
      </c>
      <c r="H3022" s="76">
        <f>APENs_summary!P2917</f>
        <v>0</v>
      </c>
      <c r="I3022" s="76">
        <f>APENs_summary!Q2917</f>
        <v>0</v>
      </c>
      <c r="J3022" s="76">
        <f>APENs_summary!R2917</f>
        <v>0</v>
      </c>
    </row>
    <row r="3023" spans="1:10" x14ac:dyDescent="0.2">
      <c r="A3023" s="13" t="s">
        <v>147</v>
      </c>
      <c r="B3023" s="272" t="s">
        <v>493</v>
      </c>
      <c r="C3023" s="272" t="str">
        <f>APENs_summary!C2918</f>
        <v>08045</v>
      </c>
      <c r="D3023" s="272" t="str">
        <f>APENs_summary!J2918</f>
        <v>40400311</v>
      </c>
      <c r="E3023" s="272" t="str">
        <f>APENs_summary!K2918</f>
        <v>Condensate Tanks</v>
      </c>
      <c r="F3023" s="76">
        <f>APENs_summary!N2918</f>
        <v>0</v>
      </c>
      <c r="G3023" s="76">
        <f>APENs_summary!O2918</f>
        <v>15.609913750702242</v>
      </c>
      <c r="H3023" s="76">
        <f>APENs_summary!P2918</f>
        <v>0</v>
      </c>
      <c r="I3023" s="76">
        <f>APENs_summary!Q2918</f>
        <v>0</v>
      </c>
      <c r="J3023" s="76">
        <f>APENs_summary!R2918</f>
        <v>0</v>
      </c>
    </row>
    <row r="3024" spans="1:10" x14ac:dyDescent="0.2">
      <c r="A3024" s="13" t="s">
        <v>147</v>
      </c>
      <c r="B3024" s="272" t="s">
        <v>493</v>
      </c>
      <c r="C3024" s="272" t="str">
        <f>APENs_summary!C2919</f>
        <v>08045</v>
      </c>
      <c r="D3024" s="272" t="str">
        <f>APENs_summary!J2919</f>
        <v>31000199</v>
      </c>
      <c r="E3024" s="272" t="str">
        <f>APENs_summary!K2919</f>
        <v>Oil Production, Processing Operations: Not Classified</v>
      </c>
      <c r="F3024" s="76">
        <f>APENs_summary!N2919</f>
        <v>0</v>
      </c>
      <c r="G3024" s="76">
        <f>APENs_summary!O2919</f>
        <v>9.42</v>
      </c>
      <c r="H3024" s="76">
        <f>APENs_summary!P2919</f>
        <v>0</v>
      </c>
      <c r="I3024" s="76">
        <f>APENs_summary!Q2919</f>
        <v>0</v>
      </c>
      <c r="J3024" s="76">
        <f>APENs_summary!R2919</f>
        <v>0</v>
      </c>
    </row>
    <row r="3025" spans="1:10" x14ac:dyDescent="0.2">
      <c r="A3025" s="13" t="s">
        <v>147</v>
      </c>
      <c r="B3025" s="272" t="s">
        <v>493</v>
      </c>
      <c r="C3025" s="272" t="str">
        <f>APENs_summary!C2920</f>
        <v>08045</v>
      </c>
      <c r="D3025" s="272" t="str">
        <f>APENs_summary!J2920</f>
        <v>31000199</v>
      </c>
      <c r="E3025" s="272" t="str">
        <f>APENs_summary!K2920</f>
        <v>Oil Production, Processing Operations: Not Classified</v>
      </c>
      <c r="F3025" s="76">
        <f>APENs_summary!N2920</f>
        <v>0</v>
      </c>
      <c r="G3025" s="76">
        <f>APENs_summary!O2920</f>
        <v>62.37</v>
      </c>
      <c r="H3025" s="76">
        <f>APENs_summary!P2920</f>
        <v>0</v>
      </c>
      <c r="I3025" s="76">
        <f>APENs_summary!Q2920</f>
        <v>0</v>
      </c>
      <c r="J3025" s="76">
        <f>APENs_summary!R2920</f>
        <v>0</v>
      </c>
    </row>
    <row r="3026" spans="1:10" x14ac:dyDescent="0.2">
      <c r="A3026" s="13" t="s">
        <v>147</v>
      </c>
      <c r="B3026" s="272" t="s">
        <v>493</v>
      </c>
      <c r="C3026" s="272" t="str">
        <f>APENs_summary!C2921</f>
        <v>08045</v>
      </c>
      <c r="D3026" s="272" t="str">
        <f>APENs_summary!J2921</f>
        <v>31000199</v>
      </c>
      <c r="E3026" s="272" t="str">
        <f>APENs_summary!K2921</f>
        <v>Oil Production, Processing Operations: Not Classified</v>
      </c>
      <c r="F3026" s="76">
        <f>APENs_summary!N2921</f>
        <v>0</v>
      </c>
      <c r="G3026" s="76">
        <f>APENs_summary!O2921</f>
        <v>2.56</v>
      </c>
      <c r="H3026" s="76">
        <f>APENs_summary!P2921</f>
        <v>0</v>
      </c>
      <c r="I3026" s="76">
        <f>APENs_summary!Q2921</f>
        <v>0</v>
      </c>
      <c r="J3026" s="76">
        <f>APENs_summary!R2921</f>
        <v>0</v>
      </c>
    </row>
    <row r="3027" spans="1:10" x14ac:dyDescent="0.2">
      <c r="A3027" s="13" t="s">
        <v>147</v>
      </c>
      <c r="B3027" s="272" t="s">
        <v>493</v>
      </c>
      <c r="C3027" s="272" t="str">
        <f>APENs_summary!C2922</f>
        <v>08045</v>
      </c>
      <c r="D3027" s="272" t="str">
        <f>APENs_summary!J2922</f>
        <v>40400311</v>
      </c>
      <c r="E3027" s="272" t="str">
        <f>APENs_summary!K2922</f>
        <v>Condensate Tanks</v>
      </c>
      <c r="F3027" s="76">
        <f>APENs_summary!N2922</f>
        <v>0</v>
      </c>
      <c r="G3027" s="76">
        <f>APENs_summary!O2922</f>
        <v>1.995619280015442</v>
      </c>
      <c r="H3027" s="76">
        <f>APENs_summary!P2922</f>
        <v>0</v>
      </c>
      <c r="I3027" s="76">
        <f>APENs_summary!Q2922</f>
        <v>0</v>
      </c>
      <c r="J3027" s="76">
        <f>APENs_summary!R2922</f>
        <v>0</v>
      </c>
    </row>
    <row r="3028" spans="1:10" x14ac:dyDescent="0.2">
      <c r="A3028" s="13" t="s">
        <v>147</v>
      </c>
      <c r="B3028" s="272" t="s">
        <v>493</v>
      </c>
      <c r="C3028" s="272" t="str">
        <f>APENs_summary!C2923</f>
        <v>08045</v>
      </c>
      <c r="D3028" s="272" t="str">
        <f>APENs_summary!J2923</f>
        <v>40400311</v>
      </c>
      <c r="E3028" s="272" t="str">
        <f>APENs_summary!K2923</f>
        <v>Condensate Tanks</v>
      </c>
      <c r="F3028" s="76">
        <f>APENs_summary!N2923</f>
        <v>0</v>
      </c>
      <c r="G3028" s="76">
        <f>APENs_summary!O2923</f>
        <v>7.7077719249925192</v>
      </c>
      <c r="H3028" s="76">
        <f>APENs_summary!P2923</f>
        <v>0</v>
      </c>
      <c r="I3028" s="76">
        <f>APENs_summary!Q2923</f>
        <v>0</v>
      </c>
      <c r="J3028" s="76">
        <f>APENs_summary!R2923</f>
        <v>0</v>
      </c>
    </row>
    <row r="3029" spans="1:10" x14ac:dyDescent="0.2">
      <c r="A3029" s="13" t="s">
        <v>147</v>
      </c>
      <c r="B3029" s="272" t="s">
        <v>493</v>
      </c>
      <c r="C3029" s="272" t="str">
        <f>APENs_summary!C2924</f>
        <v>08045</v>
      </c>
      <c r="D3029" s="272" t="str">
        <f>APENs_summary!J2924</f>
        <v>40400311</v>
      </c>
      <c r="E3029" s="272" t="str">
        <f>APENs_summary!K2924</f>
        <v>Condensate Tanks</v>
      </c>
      <c r="F3029" s="76">
        <f>APENs_summary!N2924</f>
        <v>0</v>
      </c>
      <c r="G3029" s="76">
        <f>APENs_summary!O2924</f>
        <v>10.19132695328434</v>
      </c>
      <c r="H3029" s="76">
        <f>APENs_summary!P2924</f>
        <v>0</v>
      </c>
      <c r="I3029" s="76">
        <f>APENs_summary!Q2924</f>
        <v>0</v>
      </c>
      <c r="J3029" s="76">
        <f>APENs_summary!R2924</f>
        <v>0</v>
      </c>
    </row>
    <row r="3030" spans="1:10" x14ac:dyDescent="0.2">
      <c r="A3030" s="13" t="s">
        <v>147</v>
      </c>
      <c r="B3030" s="272" t="s">
        <v>493</v>
      </c>
      <c r="C3030" s="272" t="str">
        <f>APENs_summary!C2925</f>
        <v>08045</v>
      </c>
      <c r="D3030" s="272" t="str">
        <f>APENs_summary!J2925</f>
        <v>40400311</v>
      </c>
      <c r="E3030" s="272" t="str">
        <f>APENs_summary!K2925</f>
        <v>Condensate Tanks</v>
      </c>
      <c r="F3030" s="76">
        <f>APENs_summary!N2925</f>
        <v>0</v>
      </c>
      <c r="G3030" s="76">
        <f>APENs_summary!O2925</f>
        <v>0.97408364037586614</v>
      </c>
      <c r="H3030" s="76">
        <f>APENs_summary!P2925</f>
        <v>0</v>
      </c>
      <c r="I3030" s="76">
        <f>APENs_summary!Q2925</f>
        <v>0</v>
      </c>
      <c r="J3030" s="76">
        <f>APENs_summary!R2925</f>
        <v>0</v>
      </c>
    </row>
    <row r="3031" spans="1:10" x14ac:dyDescent="0.2">
      <c r="A3031" s="13" t="s">
        <v>147</v>
      </c>
      <c r="B3031" s="272" t="s">
        <v>493</v>
      </c>
      <c r="C3031" s="272" t="str">
        <f>APENs_summary!C2926</f>
        <v>08045</v>
      </c>
      <c r="D3031" s="272" t="str">
        <f>APENs_summary!J2926</f>
        <v>40400311</v>
      </c>
      <c r="E3031" s="272" t="str">
        <f>APENs_summary!K2926</f>
        <v>Condensate Tanks</v>
      </c>
      <c r="F3031" s="76">
        <f>APENs_summary!N2926</f>
        <v>0</v>
      </c>
      <c r="G3031" s="76">
        <f>APENs_summary!O2926</f>
        <v>7.7993175423069268</v>
      </c>
      <c r="H3031" s="76">
        <f>APENs_summary!P2926</f>
        <v>0</v>
      </c>
      <c r="I3031" s="76">
        <f>APENs_summary!Q2926</f>
        <v>0</v>
      </c>
      <c r="J3031" s="76">
        <f>APENs_summary!R2926</f>
        <v>0</v>
      </c>
    </row>
    <row r="3032" spans="1:10" x14ac:dyDescent="0.2">
      <c r="A3032" s="13" t="s">
        <v>147</v>
      </c>
      <c r="B3032" s="272" t="s">
        <v>493</v>
      </c>
      <c r="C3032" s="272" t="str">
        <f>APENs_summary!C2927</f>
        <v>08045</v>
      </c>
      <c r="D3032" s="272" t="str">
        <f>APENs_summary!J2927</f>
        <v>40400311</v>
      </c>
      <c r="E3032" s="272" t="str">
        <f>APENs_summary!K2927</f>
        <v>Condensate Tanks</v>
      </c>
      <c r="F3032" s="76">
        <f>APENs_summary!N2927</f>
        <v>0</v>
      </c>
      <c r="G3032" s="76">
        <f>APENs_summary!O2927</f>
        <v>22.522559194254278</v>
      </c>
      <c r="H3032" s="76">
        <f>APENs_summary!P2927</f>
        <v>0</v>
      </c>
      <c r="I3032" s="76">
        <f>APENs_summary!Q2927</f>
        <v>0</v>
      </c>
      <c r="J3032" s="76">
        <f>APENs_summary!R2927</f>
        <v>0</v>
      </c>
    </row>
    <row r="3033" spans="1:10" x14ac:dyDescent="0.2">
      <c r="A3033" s="13" t="s">
        <v>147</v>
      </c>
      <c r="B3033" s="272" t="s">
        <v>493</v>
      </c>
      <c r="C3033" s="272" t="str">
        <f>APENs_summary!C2928</f>
        <v>08045</v>
      </c>
      <c r="D3033" s="272" t="str">
        <f>APENs_summary!J2928</f>
        <v>40400311</v>
      </c>
      <c r="E3033" s="272" t="str">
        <f>APENs_summary!K2928</f>
        <v>Condensate Tanks</v>
      </c>
      <c r="F3033" s="76">
        <f>APENs_summary!N2928</f>
        <v>0</v>
      </c>
      <c r="G3033" s="76">
        <f>APENs_summary!O2928</f>
        <v>2.7337250411170437</v>
      </c>
      <c r="H3033" s="76">
        <f>APENs_summary!P2928</f>
        <v>0</v>
      </c>
      <c r="I3033" s="76">
        <f>APENs_summary!Q2928</f>
        <v>0</v>
      </c>
      <c r="J3033" s="76">
        <f>APENs_summary!R2928</f>
        <v>0</v>
      </c>
    </row>
    <row r="3034" spans="1:10" x14ac:dyDescent="0.2">
      <c r="A3034" s="13" t="s">
        <v>147</v>
      </c>
      <c r="B3034" s="272" t="s">
        <v>493</v>
      </c>
      <c r="C3034" s="272" t="str">
        <f>APENs_summary!C2929</f>
        <v>08045</v>
      </c>
      <c r="D3034" s="272" t="str">
        <f>APENs_summary!J2929</f>
        <v>40400311</v>
      </c>
      <c r="E3034" s="272" t="str">
        <f>APENs_summary!K2929</f>
        <v>Condensate Tanks</v>
      </c>
      <c r="F3034" s="76">
        <f>APENs_summary!N2929</f>
        <v>0</v>
      </c>
      <c r="G3034" s="76">
        <f>APENs_summary!O2929</f>
        <v>2.9852277448998117</v>
      </c>
      <c r="H3034" s="76">
        <f>APENs_summary!P2929</f>
        <v>0</v>
      </c>
      <c r="I3034" s="76">
        <f>APENs_summary!Q2929</f>
        <v>0</v>
      </c>
      <c r="J3034" s="76">
        <f>APENs_summary!R2929</f>
        <v>0</v>
      </c>
    </row>
    <row r="3035" spans="1:10" x14ac:dyDescent="0.2">
      <c r="A3035" s="13" t="s">
        <v>147</v>
      </c>
      <c r="B3035" s="272" t="s">
        <v>493</v>
      </c>
      <c r="C3035" s="272" t="str">
        <f>APENs_summary!C2930</f>
        <v>08045</v>
      </c>
      <c r="D3035" s="272" t="str">
        <f>APENs_summary!J2930</f>
        <v>40400311</v>
      </c>
      <c r="E3035" s="272" t="str">
        <f>APENs_summary!K2930</f>
        <v>Condensate Tanks</v>
      </c>
      <c r="F3035" s="76">
        <f>APENs_summary!N2930</f>
        <v>0</v>
      </c>
      <c r="G3035" s="76">
        <f>APENs_summary!O2930</f>
        <v>2.7337250411170437</v>
      </c>
      <c r="H3035" s="76">
        <f>APENs_summary!P2930</f>
        <v>0</v>
      </c>
      <c r="I3035" s="76">
        <f>APENs_summary!Q2930</f>
        <v>0</v>
      </c>
      <c r="J3035" s="76">
        <f>APENs_summary!R2930</f>
        <v>0</v>
      </c>
    </row>
    <row r="3036" spans="1:10" x14ac:dyDescent="0.2">
      <c r="A3036" s="13" t="s">
        <v>147</v>
      </c>
      <c r="B3036" s="272" t="s">
        <v>493</v>
      </c>
      <c r="C3036" s="272" t="str">
        <f>APENs_summary!C2931</f>
        <v>08045</v>
      </c>
      <c r="D3036" s="272" t="str">
        <f>APENs_summary!J2931</f>
        <v>40400311</v>
      </c>
      <c r="E3036" s="272" t="str">
        <f>APENs_summary!K2931</f>
        <v>Condensate Tanks</v>
      </c>
      <c r="F3036" s="76">
        <f>APENs_summary!N2931</f>
        <v>0</v>
      </c>
      <c r="G3036" s="76">
        <f>APENs_summary!O2931</f>
        <v>6.8409268505295913</v>
      </c>
      <c r="H3036" s="76">
        <f>APENs_summary!P2931</f>
        <v>0</v>
      </c>
      <c r="I3036" s="76">
        <f>APENs_summary!Q2931</f>
        <v>0</v>
      </c>
      <c r="J3036" s="76">
        <f>APENs_summary!R2931</f>
        <v>0</v>
      </c>
    </row>
    <row r="3037" spans="1:10" x14ac:dyDescent="0.2">
      <c r="A3037" s="13" t="s">
        <v>147</v>
      </c>
      <c r="B3037" s="272" t="s">
        <v>493</v>
      </c>
      <c r="C3037" s="272" t="str">
        <f>APENs_summary!C2932</f>
        <v>08045</v>
      </c>
      <c r="D3037" s="272" t="str">
        <f>APENs_summary!J2932</f>
        <v>40400311</v>
      </c>
      <c r="E3037" s="272" t="str">
        <f>APENs_summary!K2932</f>
        <v>Condensate Tanks</v>
      </c>
      <c r="F3037" s="76">
        <f>APENs_summary!N2932</f>
        <v>0</v>
      </c>
      <c r="G3037" s="76">
        <f>APENs_summary!O2932</f>
        <v>2.5547354191967955</v>
      </c>
      <c r="H3037" s="76">
        <f>APENs_summary!P2932</f>
        <v>0</v>
      </c>
      <c r="I3037" s="76">
        <f>APENs_summary!Q2932</f>
        <v>0</v>
      </c>
      <c r="J3037" s="76">
        <f>APENs_summary!R2932</f>
        <v>0</v>
      </c>
    </row>
    <row r="3038" spans="1:10" x14ac:dyDescent="0.2">
      <c r="A3038" s="13" t="s">
        <v>147</v>
      </c>
      <c r="B3038" s="272" t="s">
        <v>493</v>
      </c>
      <c r="C3038" s="272" t="str">
        <f>APENs_summary!C2933</f>
        <v>08045</v>
      </c>
      <c r="D3038" s="272" t="str">
        <f>APENs_summary!J2933</f>
        <v>40400311</v>
      </c>
      <c r="E3038" s="272" t="str">
        <f>APENs_summary!K2933</f>
        <v>Condensate Tanks</v>
      </c>
      <c r="F3038" s="76">
        <f>APENs_summary!N2933</f>
        <v>0</v>
      </c>
      <c r="G3038" s="76">
        <f>APENs_summary!O2933</f>
        <v>8.1101967539827573</v>
      </c>
      <c r="H3038" s="76">
        <f>APENs_summary!P2933</f>
        <v>0</v>
      </c>
      <c r="I3038" s="76">
        <f>APENs_summary!Q2933</f>
        <v>0</v>
      </c>
      <c r="J3038" s="76">
        <f>APENs_summary!R2933</f>
        <v>0</v>
      </c>
    </row>
    <row r="3039" spans="1:10" x14ac:dyDescent="0.2">
      <c r="A3039" s="13" t="s">
        <v>147</v>
      </c>
      <c r="B3039" s="272" t="s">
        <v>493</v>
      </c>
      <c r="C3039" s="272" t="str">
        <f>APENs_summary!C2934</f>
        <v>08045</v>
      </c>
      <c r="D3039" s="272" t="str">
        <f>APENs_summary!J2934</f>
        <v>40400311</v>
      </c>
      <c r="E3039" s="272" t="str">
        <f>APENs_summary!K2934</f>
        <v>Condensate Tanks</v>
      </c>
      <c r="F3039" s="76">
        <f>APENs_summary!N2934</f>
        <v>0</v>
      </c>
      <c r="G3039" s="76">
        <f>APENs_summary!O2934</f>
        <v>2.1651102325646989</v>
      </c>
      <c r="H3039" s="76">
        <f>APENs_summary!P2934</f>
        <v>0</v>
      </c>
      <c r="I3039" s="76">
        <f>APENs_summary!Q2934</f>
        <v>0</v>
      </c>
      <c r="J3039" s="76">
        <f>APENs_summary!R2934</f>
        <v>0</v>
      </c>
    </row>
    <row r="3040" spans="1:10" x14ac:dyDescent="0.2">
      <c r="A3040" s="13" t="s">
        <v>147</v>
      </c>
      <c r="B3040" s="272" t="s">
        <v>493</v>
      </c>
      <c r="C3040" s="272" t="str">
        <f>APENs_summary!C2935</f>
        <v>08045</v>
      </c>
      <c r="D3040" s="272" t="str">
        <f>APENs_summary!J2935</f>
        <v>40400311</v>
      </c>
      <c r="E3040" s="272" t="str">
        <f>APENs_summary!K2935</f>
        <v>Condensate Tanks</v>
      </c>
      <c r="F3040" s="76">
        <f>APENs_summary!N2935</f>
        <v>0</v>
      </c>
      <c r="G3040" s="76">
        <f>APENs_summary!O2935</f>
        <v>2.7091215157469906</v>
      </c>
      <c r="H3040" s="76">
        <f>APENs_summary!P2935</f>
        <v>0</v>
      </c>
      <c r="I3040" s="76">
        <f>APENs_summary!Q2935</f>
        <v>0</v>
      </c>
      <c r="J3040" s="76">
        <f>APENs_summary!R2935</f>
        <v>0</v>
      </c>
    </row>
    <row r="3041" spans="1:10" x14ac:dyDescent="0.2">
      <c r="A3041" s="13" t="s">
        <v>147</v>
      </c>
      <c r="B3041" s="272" t="s">
        <v>493</v>
      </c>
      <c r="C3041" s="272" t="str">
        <f>APENs_summary!C2936</f>
        <v>08045</v>
      </c>
      <c r="D3041" s="272" t="str">
        <f>APENs_summary!J2936</f>
        <v>40400311</v>
      </c>
      <c r="E3041" s="272" t="str">
        <f>APENs_summary!K2936</f>
        <v>Condensate Tanks</v>
      </c>
      <c r="F3041" s="76">
        <f>APENs_summary!N2936</f>
        <v>0</v>
      </c>
      <c r="G3041" s="76">
        <f>APENs_summary!O2936</f>
        <v>2.0776310312489534</v>
      </c>
      <c r="H3041" s="76">
        <f>APENs_summary!P2936</f>
        <v>0</v>
      </c>
      <c r="I3041" s="76">
        <f>APENs_summary!Q2936</f>
        <v>0</v>
      </c>
      <c r="J3041" s="76">
        <f>APENs_summary!R2936</f>
        <v>0</v>
      </c>
    </row>
    <row r="3042" spans="1:10" x14ac:dyDescent="0.2">
      <c r="A3042" s="13" t="s">
        <v>147</v>
      </c>
      <c r="B3042" s="272" t="s">
        <v>493</v>
      </c>
      <c r="C3042" s="272" t="str">
        <f>APENs_summary!C2937</f>
        <v>08045</v>
      </c>
      <c r="D3042" s="272" t="str">
        <f>APENs_summary!J2937</f>
        <v>40400311</v>
      </c>
      <c r="E3042" s="272" t="str">
        <f>APENs_summary!K2937</f>
        <v>Condensate Tanks</v>
      </c>
      <c r="F3042" s="76">
        <f>APENs_summary!N2937</f>
        <v>0</v>
      </c>
      <c r="G3042" s="76">
        <f>APENs_summary!O2937</f>
        <v>2.3537372604017746</v>
      </c>
      <c r="H3042" s="76">
        <f>APENs_summary!P2937</f>
        <v>0</v>
      </c>
      <c r="I3042" s="76">
        <f>APENs_summary!Q2937</f>
        <v>0</v>
      </c>
      <c r="J3042" s="76">
        <f>APENs_summary!R2937</f>
        <v>0</v>
      </c>
    </row>
    <row r="3043" spans="1:10" x14ac:dyDescent="0.2">
      <c r="A3043" s="13" t="s">
        <v>147</v>
      </c>
      <c r="B3043" s="272" t="s">
        <v>493</v>
      </c>
      <c r="C3043" s="272" t="str">
        <f>APENs_summary!C2938</f>
        <v>08045</v>
      </c>
      <c r="D3043" s="272" t="str">
        <f>APENs_summary!J2938</f>
        <v>40400311</v>
      </c>
      <c r="E3043" s="272" t="str">
        <f>APENs_summary!K2938</f>
        <v>Condensate Tanks</v>
      </c>
      <c r="F3043" s="76">
        <f>APENs_summary!N2938</f>
        <v>0</v>
      </c>
      <c r="G3043" s="76">
        <f>APENs_summary!O2938</f>
        <v>2.9715591196942266</v>
      </c>
      <c r="H3043" s="76">
        <f>APENs_summary!P2938</f>
        <v>0</v>
      </c>
      <c r="I3043" s="76">
        <f>APENs_summary!Q2938</f>
        <v>0</v>
      </c>
      <c r="J3043" s="76">
        <f>APENs_summary!R2938</f>
        <v>0</v>
      </c>
    </row>
    <row r="3044" spans="1:10" x14ac:dyDescent="0.2">
      <c r="A3044" s="13" t="s">
        <v>147</v>
      </c>
      <c r="B3044" s="272" t="s">
        <v>493</v>
      </c>
      <c r="C3044" s="272" t="str">
        <f>APENs_summary!C2939</f>
        <v>08045</v>
      </c>
      <c r="D3044" s="272" t="str">
        <f>APENs_summary!J2939</f>
        <v>40400311</v>
      </c>
      <c r="E3044" s="272" t="str">
        <f>APENs_summary!K2939</f>
        <v>Condensate Tanks</v>
      </c>
      <c r="F3044" s="76">
        <f>APENs_summary!N2939</f>
        <v>0</v>
      </c>
      <c r="G3044" s="76">
        <f>APENs_summary!O2939</f>
        <v>2.7118552407881076</v>
      </c>
      <c r="H3044" s="76">
        <f>APENs_summary!P2939</f>
        <v>0</v>
      </c>
      <c r="I3044" s="76">
        <f>APENs_summary!Q2939</f>
        <v>0</v>
      </c>
      <c r="J3044" s="76">
        <f>APENs_summary!R2939</f>
        <v>0</v>
      </c>
    </row>
    <row r="3045" spans="1:10" x14ac:dyDescent="0.2">
      <c r="A3045" s="13" t="s">
        <v>147</v>
      </c>
      <c r="B3045" s="272" t="s">
        <v>493</v>
      </c>
      <c r="C3045" s="272" t="str">
        <f>APENs_summary!C2940</f>
        <v>08045</v>
      </c>
      <c r="D3045" s="272" t="str">
        <f>APENs_summary!J2940</f>
        <v>40400311</v>
      </c>
      <c r="E3045" s="272" t="str">
        <f>APENs_summary!K2940</f>
        <v>Condensate Tanks</v>
      </c>
      <c r="F3045" s="76">
        <f>APENs_summary!N2940</f>
        <v>0</v>
      </c>
      <c r="G3045" s="76">
        <f>APENs_summary!O2940</f>
        <v>2.8430740427617258</v>
      </c>
      <c r="H3045" s="76">
        <f>APENs_summary!P2940</f>
        <v>0</v>
      </c>
      <c r="I3045" s="76">
        <f>APENs_summary!Q2940</f>
        <v>0</v>
      </c>
      <c r="J3045" s="76">
        <f>APENs_summary!R2940</f>
        <v>0</v>
      </c>
    </row>
    <row r="3046" spans="1:10" x14ac:dyDescent="0.2">
      <c r="A3046" s="13" t="s">
        <v>147</v>
      </c>
      <c r="B3046" s="272" t="s">
        <v>493</v>
      </c>
      <c r="C3046" s="272" t="str">
        <f>APENs_summary!C2941</f>
        <v>08045</v>
      </c>
      <c r="D3046" s="272" t="str">
        <f>APENs_summary!J2941</f>
        <v>40400311</v>
      </c>
      <c r="E3046" s="272" t="str">
        <f>APENs_summary!K2941</f>
        <v>Condensate Tanks</v>
      </c>
      <c r="F3046" s="76">
        <f>APENs_summary!N2941</f>
        <v>0</v>
      </c>
      <c r="G3046" s="76">
        <f>APENs_summary!O2941</f>
        <v>1.995619280015442</v>
      </c>
      <c r="H3046" s="76">
        <f>APENs_summary!P2941</f>
        <v>0</v>
      </c>
      <c r="I3046" s="76">
        <f>APENs_summary!Q2941</f>
        <v>0</v>
      </c>
      <c r="J3046" s="76">
        <f>APENs_summary!R2941</f>
        <v>0</v>
      </c>
    </row>
    <row r="3047" spans="1:10" x14ac:dyDescent="0.2">
      <c r="A3047" s="13" t="s">
        <v>147</v>
      </c>
      <c r="B3047" s="272" t="s">
        <v>493</v>
      </c>
      <c r="C3047" s="272" t="str">
        <f>APENs_summary!C2942</f>
        <v>08045</v>
      </c>
      <c r="D3047" s="272" t="str">
        <f>APENs_summary!J2942</f>
        <v>40400311</v>
      </c>
      <c r="E3047" s="272" t="str">
        <f>APENs_summary!K2942</f>
        <v>Condensate Tanks</v>
      </c>
      <c r="F3047" s="76">
        <f>APENs_summary!N2942</f>
        <v>0</v>
      </c>
      <c r="G3047" s="76">
        <f>APENs_summary!O2942</f>
        <v>27.324610008295942</v>
      </c>
      <c r="H3047" s="76">
        <f>APENs_summary!P2942</f>
        <v>0</v>
      </c>
      <c r="I3047" s="76">
        <f>APENs_summary!Q2942</f>
        <v>0</v>
      </c>
      <c r="J3047" s="76">
        <f>APENs_summary!R2942</f>
        <v>0</v>
      </c>
    </row>
    <row r="3048" spans="1:10" x14ac:dyDescent="0.2">
      <c r="A3048" s="13" t="s">
        <v>147</v>
      </c>
      <c r="B3048" s="272" t="s">
        <v>493</v>
      </c>
      <c r="C3048" s="272" t="str">
        <f>APENs_summary!C2943</f>
        <v>08045</v>
      </c>
      <c r="D3048" s="272" t="str">
        <f>APENs_summary!J2943</f>
        <v>40400311</v>
      </c>
      <c r="E3048" s="272" t="str">
        <f>APENs_summary!K2943</f>
        <v>Condensate Tanks</v>
      </c>
      <c r="F3048" s="76">
        <f>APENs_summary!N2943</f>
        <v>0</v>
      </c>
      <c r="G3048" s="76">
        <f>APENs_summary!O2943</f>
        <v>2.2866390044144476</v>
      </c>
      <c r="H3048" s="76">
        <f>APENs_summary!P2943</f>
        <v>0</v>
      </c>
      <c r="I3048" s="76">
        <f>APENs_summary!Q2943</f>
        <v>0</v>
      </c>
      <c r="J3048" s="76">
        <f>APENs_summary!R2943</f>
        <v>0</v>
      </c>
    </row>
    <row r="3049" spans="1:10" x14ac:dyDescent="0.2">
      <c r="A3049" s="13" t="s">
        <v>147</v>
      </c>
      <c r="B3049" s="272" t="s">
        <v>493</v>
      </c>
      <c r="C3049" s="272" t="str">
        <f>APENs_summary!C2944</f>
        <v>08045</v>
      </c>
      <c r="D3049" s="272" t="str">
        <f>APENs_summary!J2944</f>
        <v>40400311</v>
      </c>
      <c r="E3049" s="272" t="str">
        <f>APENs_summary!K2944</f>
        <v>Condensate Tanks</v>
      </c>
      <c r="F3049" s="76">
        <f>APENs_summary!N2944</f>
        <v>0</v>
      </c>
      <c r="G3049" s="76">
        <f>APENs_summary!O2944</f>
        <v>14.967144600115814</v>
      </c>
      <c r="H3049" s="76">
        <f>APENs_summary!P2944</f>
        <v>0</v>
      </c>
      <c r="I3049" s="76">
        <f>APENs_summary!Q2944</f>
        <v>0</v>
      </c>
      <c r="J3049" s="76">
        <f>APENs_summary!R2944</f>
        <v>0</v>
      </c>
    </row>
    <row r="3050" spans="1:10" x14ac:dyDescent="0.2">
      <c r="A3050" s="13" t="s">
        <v>147</v>
      </c>
      <c r="B3050" s="272" t="s">
        <v>493</v>
      </c>
      <c r="C3050" s="272" t="str">
        <f>APENs_summary!C2945</f>
        <v>08045</v>
      </c>
      <c r="D3050" s="272" t="str">
        <f>APENs_summary!J2945</f>
        <v>40400311</v>
      </c>
      <c r="E3050" s="272" t="str">
        <f>APENs_summary!K2945</f>
        <v>Condensate Tanks</v>
      </c>
      <c r="F3050" s="76">
        <f>APENs_summary!N2945</f>
        <v>0</v>
      </c>
      <c r="G3050" s="76">
        <f>APENs_summary!O2945</f>
        <v>4.9890482000386047</v>
      </c>
      <c r="H3050" s="76">
        <f>APENs_summary!P2945</f>
        <v>0</v>
      </c>
      <c r="I3050" s="76">
        <f>APENs_summary!Q2945</f>
        <v>0</v>
      </c>
      <c r="J3050" s="76">
        <f>APENs_summary!R2945</f>
        <v>0</v>
      </c>
    </row>
    <row r="3051" spans="1:10" x14ac:dyDescent="0.2">
      <c r="A3051" s="13" t="s">
        <v>147</v>
      </c>
      <c r="B3051" s="272" t="s">
        <v>493</v>
      </c>
      <c r="C3051" s="272" t="str">
        <f>APENs_summary!C2946</f>
        <v>08045</v>
      </c>
      <c r="D3051" s="272" t="str">
        <f>APENs_summary!J2946</f>
        <v>40400311</v>
      </c>
      <c r="E3051" s="272" t="str">
        <f>APENs_summary!K2946</f>
        <v>Condensate Tanks</v>
      </c>
      <c r="F3051" s="76">
        <f>APENs_summary!N2946</f>
        <v>0</v>
      </c>
      <c r="G3051" s="76">
        <f>APENs_summary!O2946</f>
        <v>4.9890482000386047</v>
      </c>
      <c r="H3051" s="76">
        <f>APENs_summary!P2946</f>
        <v>0</v>
      </c>
      <c r="I3051" s="76">
        <f>APENs_summary!Q2946</f>
        <v>0</v>
      </c>
      <c r="J3051" s="76">
        <f>APENs_summary!R2946</f>
        <v>0</v>
      </c>
    </row>
    <row r="3052" spans="1:10" x14ac:dyDescent="0.2">
      <c r="A3052" s="13" t="s">
        <v>147</v>
      </c>
      <c r="B3052" s="272" t="s">
        <v>493</v>
      </c>
      <c r="C3052" s="272" t="str">
        <f>APENs_summary!C2947</f>
        <v>08045</v>
      </c>
      <c r="D3052" s="272" t="str">
        <f>APENs_summary!J2947</f>
        <v>40400311</v>
      </c>
      <c r="E3052" s="272" t="str">
        <f>APENs_summary!K2947</f>
        <v>Condensate Tanks</v>
      </c>
      <c r="F3052" s="76">
        <f>APENs_summary!N2947</f>
        <v>0</v>
      </c>
      <c r="G3052" s="76">
        <f>APENs_summary!O2947</f>
        <v>14.967144600115814</v>
      </c>
      <c r="H3052" s="76">
        <f>APENs_summary!P2947</f>
        <v>0</v>
      </c>
      <c r="I3052" s="76">
        <f>APENs_summary!Q2947</f>
        <v>0</v>
      </c>
      <c r="J3052" s="76">
        <f>APENs_summary!R2947</f>
        <v>0</v>
      </c>
    </row>
    <row r="3053" spans="1:10" x14ac:dyDescent="0.2">
      <c r="A3053" s="13" t="s">
        <v>147</v>
      </c>
      <c r="B3053" s="272" t="s">
        <v>493</v>
      </c>
      <c r="C3053" s="272" t="str">
        <f>APENs_summary!C2948</f>
        <v>08045</v>
      </c>
      <c r="D3053" s="272" t="str">
        <f>APENs_summary!J2948</f>
        <v>40400311</v>
      </c>
      <c r="E3053" s="272" t="str">
        <f>APENs_summary!K2948</f>
        <v>Condensate Tanks</v>
      </c>
      <c r="F3053" s="76">
        <f>APENs_summary!N2948</f>
        <v>0</v>
      </c>
      <c r="G3053" s="76">
        <f>APENs_summary!O2948</f>
        <v>1.3395252701473517</v>
      </c>
      <c r="H3053" s="76">
        <f>APENs_summary!P2948</f>
        <v>0</v>
      </c>
      <c r="I3053" s="76">
        <f>APENs_summary!Q2948</f>
        <v>0</v>
      </c>
      <c r="J3053" s="76">
        <f>APENs_summary!R2948</f>
        <v>0</v>
      </c>
    </row>
    <row r="3054" spans="1:10" x14ac:dyDescent="0.2">
      <c r="A3054" s="13" t="s">
        <v>147</v>
      </c>
      <c r="B3054" s="272" t="s">
        <v>493</v>
      </c>
      <c r="C3054" s="272" t="str">
        <f>APENs_summary!C2949</f>
        <v>08045</v>
      </c>
      <c r="D3054" s="272" t="str">
        <f>APENs_summary!J2949</f>
        <v>40400311</v>
      </c>
      <c r="E3054" s="272" t="str">
        <f>APENs_summary!K2949</f>
        <v>Condensate Tanks</v>
      </c>
      <c r="F3054" s="76">
        <f>APENs_summary!N2949</f>
        <v>0</v>
      </c>
      <c r="G3054" s="76">
        <f>APENs_summary!O2949</f>
        <v>0.87801575841219137</v>
      </c>
      <c r="H3054" s="76">
        <f>APENs_summary!P2949</f>
        <v>0</v>
      </c>
      <c r="I3054" s="76">
        <f>APENs_summary!Q2949</f>
        <v>0</v>
      </c>
      <c r="J3054" s="76">
        <f>APENs_summary!R2949</f>
        <v>0</v>
      </c>
    </row>
    <row r="3055" spans="1:10" x14ac:dyDescent="0.2">
      <c r="A3055" s="13" t="s">
        <v>147</v>
      </c>
      <c r="B3055" s="272" t="s">
        <v>493</v>
      </c>
      <c r="C3055" s="272" t="str">
        <f>APENs_summary!C2950</f>
        <v>08045</v>
      </c>
      <c r="D3055" s="272" t="str">
        <f>APENs_summary!J2950</f>
        <v>40400311</v>
      </c>
      <c r="E3055" s="272" t="str">
        <f>APENs_summary!K2950</f>
        <v>Condensate Tanks</v>
      </c>
      <c r="F3055" s="76">
        <f>APENs_summary!N2950</f>
        <v>0</v>
      </c>
      <c r="G3055" s="76">
        <f>APENs_summary!O2950</f>
        <v>2.7337250411170437</v>
      </c>
      <c r="H3055" s="76">
        <f>APENs_summary!P2950</f>
        <v>0</v>
      </c>
      <c r="I3055" s="76">
        <f>APENs_summary!Q2950</f>
        <v>0</v>
      </c>
      <c r="J3055" s="76">
        <f>APENs_summary!R2950</f>
        <v>0</v>
      </c>
    </row>
    <row r="3056" spans="1:10" x14ac:dyDescent="0.2">
      <c r="A3056" s="13" t="s">
        <v>147</v>
      </c>
      <c r="B3056" s="272" t="s">
        <v>493</v>
      </c>
      <c r="C3056" s="272" t="str">
        <f>APENs_summary!C2951</f>
        <v>08045</v>
      </c>
      <c r="D3056" s="272" t="str">
        <f>APENs_summary!J2951</f>
        <v>40400311</v>
      </c>
      <c r="E3056" s="272" t="str">
        <f>APENs_summary!K2951</f>
        <v>Condensate Tanks</v>
      </c>
      <c r="F3056" s="76">
        <f>APENs_summary!N2951</f>
        <v>0</v>
      </c>
      <c r="G3056" s="76">
        <f>APENs_summary!O2951</f>
        <v>0.47587113623866861</v>
      </c>
      <c r="H3056" s="76">
        <f>APENs_summary!P2951</f>
        <v>0</v>
      </c>
      <c r="I3056" s="76">
        <f>APENs_summary!Q2951</f>
        <v>0</v>
      </c>
      <c r="J3056" s="76">
        <f>APENs_summary!R2951</f>
        <v>0</v>
      </c>
    </row>
    <row r="3057" spans="1:10" x14ac:dyDescent="0.2">
      <c r="A3057" s="13" t="s">
        <v>147</v>
      </c>
      <c r="B3057" s="272" t="s">
        <v>493</v>
      </c>
      <c r="C3057" s="272" t="str">
        <f>APENs_summary!C2952</f>
        <v>08045</v>
      </c>
      <c r="D3057" s="272" t="str">
        <f>APENs_summary!J2952</f>
        <v>40400311</v>
      </c>
      <c r="E3057" s="272" t="str">
        <f>APENs_summary!K2952</f>
        <v>Condensate Tanks</v>
      </c>
      <c r="F3057" s="76">
        <f>APENs_summary!N2952</f>
        <v>0</v>
      </c>
      <c r="G3057" s="76">
        <f>APENs_summary!O2952</f>
        <v>2.7966007170627361</v>
      </c>
      <c r="H3057" s="76">
        <f>APENs_summary!P2952</f>
        <v>0</v>
      </c>
      <c r="I3057" s="76">
        <f>APENs_summary!Q2952</f>
        <v>0</v>
      </c>
      <c r="J3057" s="76">
        <f>APENs_summary!R2952</f>
        <v>0</v>
      </c>
    </row>
    <row r="3058" spans="1:10" x14ac:dyDescent="0.2">
      <c r="A3058" s="13" t="s">
        <v>147</v>
      </c>
      <c r="B3058" s="272" t="s">
        <v>493</v>
      </c>
      <c r="C3058" s="272" t="str">
        <f>APENs_summary!C2953</f>
        <v>08045</v>
      </c>
      <c r="D3058" s="272" t="str">
        <f>APENs_summary!J2953</f>
        <v>40400311</v>
      </c>
      <c r="E3058" s="272" t="str">
        <f>APENs_summary!K2953</f>
        <v>Condensate Tanks</v>
      </c>
      <c r="F3058" s="76">
        <f>APENs_summary!N2953</f>
        <v>0</v>
      </c>
      <c r="G3058" s="76">
        <f>APENs_summary!O2953</f>
        <v>2.6052399641845425</v>
      </c>
      <c r="H3058" s="76">
        <f>APENs_summary!P2953</f>
        <v>0</v>
      </c>
      <c r="I3058" s="76">
        <f>APENs_summary!Q2953</f>
        <v>0</v>
      </c>
      <c r="J3058" s="76">
        <f>APENs_summary!R2953</f>
        <v>0</v>
      </c>
    </row>
    <row r="3059" spans="1:10" x14ac:dyDescent="0.2">
      <c r="A3059" s="13" t="s">
        <v>147</v>
      </c>
      <c r="B3059" s="272" t="s">
        <v>493</v>
      </c>
      <c r="C3059" s="272" t="str">
        <f>APENs_summary!C2954</f>
        <v>08045</v>
      </c>
      <c r="D3059" s="272" t="str">
        <f>APENs_summary!J2954</f>
        <v>40400311</v>
      </c>
      <c r="E3059" s="272" t="str">
        <f>APENs_summary!K2954</f>
        <v>Condensate Tanks</v>
      </c>
      <c r="F3059" s="76">
        <f>APENs_summary!N2954</f>
        <v>0</v>
      </c>
      <c r="G3059" s="76">
        <f>APENs_summary!O2954</f>
        <v>1.8917754538585616</v>
      </c>
      <c r="H3059" s="76">
        <f>APENs_summary!P2954</f>
        <v>0</v>
      </c>
      <c r="I3059" s="76">
        <f>APENs_summary!Q2954</f>
        <v>0</v>
      </c>
      <c r="J3059" s="76">
        <f>APENs_summary!R2954</f>
        <v>0</v>
      </c>
    </row>
    <row r="3060" spans="1:10" x14ac:dyDescent="0.2">
      <c r="A3060" s="13" t="s">
        <v>147</v>
      </c>
      <c r="B3060" s="272" t="s">
        <v>493</v>
      </c>
      <c r="C3060" s="272" t="str">
        <f>APENs_summary!C2955</f>
        <v>08045</v>
      </c>
      <c r="D3060" s="272" t="str">
        <f>APENs_summary!J2955</f>
        <v>40400311</v>
      </c>
      <c r="E3060" s="272" t="str">
        <f>APENs_summary!K2955</f>
        <v>Condensate Tanks</v>
      </c>
      <c r="F3060" s="76">
        <f>APENs_summary!N2955</f>
        <v>0</v>
      </c>
      <c r="G3060" s="76">
        <f>APENs_summary!O2955</f>
        <v>15.272862938037871</v>
      </c>
      <c r="H3060" s="76">
        <f>APENs_summary!P2955</f>
        <v>0</v>
      </c>
      <c r="I3060" s="76">
        <f>APENs_summary!Q2955</f>
        <v>0</v>
      </c>
      <c r="J3060" s="76">
        <f>APENs_summary!R2955</f>
        <v>0</v>
      </c>
    </row>
    <row r="3061" spans="1:10" x14ac:dyDescent="0.2">
      <c r="A3061" s="13" t="s">
        <v>147</v>
      </c>
      <c r="B3061" s="272" t="s">
        <v>493</v>
      </c>
      <c r="C3061" s="272" t="str">
        <f>APENs_summary!C2956</f>
        <v>08045</v>
      </c>
      <c r="D3061" s="272" t="str">
        <f>APENs_summary!J2956</f>
        <v>40400311</v>
      </c>
      <c r="E3061" s="272" t="str">
        <f>APENs_summary!K2956</f>
        <v>Condensate Tanks</v>
      </c>
      <c r="F3061" s="76">
        <f>APENs_summary!N2956</f>
        <v>0</v>
      </c>
      <c r="G3061" s="76">
        <f>APENs_summary!O2956</f>
        <v>18.556740176518218</v>
      </c>
      <c r="H3061" s="76">
        <f>APENs_summary!P2956</f>
        <v>0</v>
      </c>
      <c r="I3061" s="76">
        <f>APENs_summary!Q2956</f>
        <v>0</v>
      </c>
      <c r="J3061" s="76">
        <f>APENs_summary!R2956</f>
        <v>0</v>
      </c>
    </row>
    <row r="3062" spans="1:10" x14ac:dyDescent="0.2">
      <c r="A3062" s="13" t="s">
        <v>147</v>
      </c>
      <c r="B3062" s="272" t="s">
        <v>493</v>
      </c>
      <c r="C3062" s="272" t="str">
        <f>APENs_summary!C2957</f>
        <v>08045</v>
      </c>
      <c r="D3062" s="272" t="str">
        <f>APENs_summary!J2957</f>
        <v>40400311</v>
      </c>
      <c r="E3062" s="272" t="str">
        <f>APENs_summary!K2957</f>
        <v>Condensate Tanks</v>
      </c>
      <c r="F3062" s="76">
        <f>APENs_summary!N2957</f>
        <v>0</v>
      </c>
      <c r="G3062" s="76">
        <f>APENs_summary!O2957</f>
        <v>10.460228450091298</v>
      </c>
      <c r="H3062" s="76">
        <f>APENs_summary!P2957</f>
        <v>0</v>
      </c>
      <c r="I3062" s="76">
        <f>APENs_summary!Q2957</f>
        <v>0</v>
      </c>
      <c r="J3062" s="76">
        <f>APENs_summary!R2957</f>
        <v>0</v>
      </c>
    </row>
    <row r="3063" spans="1:10" x14ac:dyDescent="0.2">
      <c r="A3063" s="13" t="s">
        <v>147</v>
      </c>
      <c r="B3063" s="272" t="s">
        <v>493</v>
      </c>
      <c r="C3063" s="272" t="str">
        <f>APENs_summary!C2958</f>
        <v>08045</v>
      </c>
      <c r="D3063" s="272" t="str">
        <f>APENs_summary!J2958</f>
        <v>40400311</v>
      </c>
      <c r="E3063" s="272" t="str">
        <f>APENs_summary!K2958</f>
        <v>Condensate Tanks</v>
      </c>
      <c r="F3063" s="76">
        <f>APENs_summary!N2958</f>
        <v>0</v>
      </c>
      <c r="G3063" s="76">
        <f>APENs_summary!O2958</f>
        <v>10.611032683406368</v>
      </c>
      <c r="H3063" s="76">
        <f>APENs_summary!P2958</f>
        <v>0</v>
      </c>
      <c r="I3063" s="76">
        <f>APENs_summary!Q2958</f>
        <v>0</v>
      </c>
      <c r="J3063" s="76">
        <f>APENs_summary!R2958</f>
        <v>0</v>
      </c>
    </row>
    <row r="3064" spans="1:10" x14ac:dyDescent="0.2">
      <c r="A3064" s="13" t="s">
        <v>147</v>
      </c>
      <c r="B3064" s="272" t="s">
        <v>493</v>
      </c>
      <c r="C3064" s="272" t="str">
        <f>APENs_summary!C2959</f>
        <v>08045</v>
      </c>
      <c r="D3064" s="272" t="str">
        <f>APENs_summary!J2959</f>
        <v>40400311</v>
      </c>
      <c r="E3064" s="272" t="str">
        <f>APENs_summary!K2959</f>
        <v>Condensate Tanks</v>
      </c>
      <c r="F3064" s="76">
        <f>APENs_summary!N2959</f>
        <v>0</v>
      </c>
      <c r="G3064" s="76">
        <f>APENs_summary!O2959</f>
        <v>12.835115857704935</v>
      </c>
      <c r="H3064" s="76">
        <f>APENs_summary!P2959</f>
        <v>0</v>
      </c>
      <c r="I3064" s="76">
        <f>APENs_summary!Q2959</f>
        <v>0</v>
      </c>
      <c r="J3064" s="76">
        <f>APENs_summary!R2959</f>
        <v>0</v>
      </c>
    </row>
    <row r="3065" spans="1:10" x14ac:dyDescent="0.2">
      <c r="A3065" s="13" t="s">
        <v>147</v>
      </c>
      <c r="B3065" s="272" t="s">
        <v>493</v>
      </c>
      <c r="C3065" s="272" t="str">
        <f>APENs_summary!C2960</f>
        <v>08045</v>
      </c>
      <c r="D3065" s="272" t="str">
        <f>APENs_summary!J2960</f>
        <v>40400311</v>
      </c>
      <c r="E3065" s="272" t="str">
        <f>APENs_summary!K2960</f>
        <v>Condensate Tanks</v>
      </c>
      <c r="F3065" s="76">
        <f>APENs_summary!N2960</f>
        <v>0</v>
      </c>
      <c r="G3065" s="76">
        <f>APENs_summary!O2960</f>
        <v>15.393202482086508</v>
      </c>
      <c r="H3065" s="76">
        <f>APENs_summary!P2960</f>
        <v>0</v>
      </c>
      <c r="I3065" s="76">
        <f>APENs_summary!Q2960</f>
        <v>0</v>
      </c>
      <c r="J3065" s="76">
        <f>APENs_summary!R2960</f>
        <v>0</v>
      </c>
    </row>
    <row r="3066" spans="1:10" x14ac:dyDescent="0.2">
      <c r="A3066" s="13" t="s">
        <v>147</v>
      </c>
      <c r="B3066" s="272" t="s">
        <v>493</v>
      </c>
      <c r="C3066" s="272" t="str">
        <f>APENs_summary!C2961</f>
        <v>08045</v>
      </c>
      <c r="D3066" s="272" t="str">
        <f>APENs_summary!J2961</f>
        <v>40400311</v>
      </c>
      <c r="E3066" s="272" t="str">
        <f>APENs_summary!K2961</f>
        <v>Condensate Tanks</v>
      </c>
      <c r="F3066" s="76">
        <f>APENs_summary!N2961</f>
        <v>0</v>
      </c>
      <c r="G3066" s="76">
        <f>APENs_summary!O2961</f>
        <v>2.4220803864297005</v>
      </c>
      <c r="H3066" s="76">
        <f>APENs_summary!P2961</f>
        <v>0</v>
      </c>
      <c r="I3066" s="76">
        <f>APENs_summary!Q2961</f>
        <v>0</v>
      </c>
      <c r="J3066" s="76">
        <f>APENs_summary!R2961</f>
        <v>0</v>
      </c>
    </row>
    <row r="3067" spans="1:10" x14ac:dyDescent="0.2">
      <c r="A3067" s="13" t="s">
        <v>147</v>
      </c>
      <c r="B3067" s="272" t="s">
        <v>493</v>
      </c>
      <c r="C3067" s="272" t="str">
        <f>APENs_summary!C2962</f>
        <v>08045</v>
      </c>
      <c r="D3067" s="272" t="str">
        <f>APENs_summary!J2962</f>
        <v>40400311</v>
      </c>
      <c r="E3067" s="272" t="str">
        <f>APENs_summary!K2962</f>
        <v>Condensate Tanks</v>
      </c>
      <c r="F3067" s="76">
        <f>APENs_summary!N2962</f>
        <v>0</v>
      </c>
      <c r="G3067" s="76">
        <f>APENs_summary!O2962</f>
        <v>20.748973062078363</v>
      </c>
      <c r="H3067" s="76">
        <f>APENs_summary!P2962</f>
        <v>0</v>
      </c>
      <c r="I3067" s="76">
        <f>APENs_summary!Q2962</f>
        <v>0</v>
      </c>
      <c r="J3067" s="76">
        <f>APENs_summary!R2962</f>
        <v>0</v>
      </c>
    </row>
    <row r="3068" spans="1:10" x14ac:dyDescent="0.2">
      <c r="A3068" s="13" t="s">
        <v>147</v>
      </c>
      <c r="B3068" s="272" t="s">
        <v>493</v>
      </c>
      <c r="C3068" s="272" t="str">
        <f>APENs_summary!C2963</f>
        <v>08045</v>
      </c>
      <c r="D3068" s="272" t="str">
        <f>APENs_summary!J2963</f>
        <v>40400311</v>
      </c>
      <c r="E3068" s="272" t="str">
        <f>APENs_summary!K2963</f>
        <v>Condensate Tanks</v>
      </c>
      <c r="F3068" s="76">
        <f>APENs_summary!N2963</f>
        <v>0</v>
      </c>
      <c r="G3068" s="76">
        <f>APENs_summary!O2963</f>
        <v>6.2000517613379049</v>
      </c>
      <c r="H3068" s="76">
        <f>APENs_summary!P2963</f>
        <v>0</v>
      </c>
      <c r="I3068" s="76">
        <f>APENs_summary!Q2963</f>
        <v>0</v>
      </c>
      <c r="J3068" s="76">
        <f>APENs_summary!R2963</f>
        <v>0</v>
      </c>
    </row>
    <row r="3069" spans="1:10" x14ac:dyDescent="0.2">
      <c r="A3069" s="13" t="s">
        <v>147</v>
      </c>
      <c r="B3069" s="272" t="s">
        <v>493</v>
      </c>
      <c r="C3069" s="272" t="str">
        <f>APENs_summary!C2964</f>
        <v>08045</v>
      </c>
      <c r="D3069" s="272" t="str">
        <f>APENs_summary!J2964</f>
        <v>40400311</v>
      </c>
      <c r="E3069" s="272" t="str">
        <f>APENs_summary!K2964</f>
        <v>Condensate Tanks</v>
      </c>
      <c r="F3069" s="76">
        <f>APENs_summary!N2964</f>
        <v>0</v>
      </c>
      <c r="G3069" s="76">
        <f>APENs_summary!O2964</f>
        <v>0.48298015950398054</v>
      </c>
      <c r="H3069" s="76">
        <f>APENs_summary!P2964</f>
        <v>0</v>
      </c>
      <c r="I3069" s="76">
        <f>APENs_summary!Q2964</f>
        <v>0</v>
      </c>
      <c r="J3069" s="76">
        <f>APENs_summary!R2964</f>
        <v>0</v>
      </c>
    </row>
    <row r="3070" spans="1:10" x14ac:dyDescent="0.2">
      <c r="A3070" s="13" t="s">
        <v>147</v>
      </c>
      <c r="B3070" s="272" t="s">
        <v>493</v>
      </c>
      <c r="C3070" s="272" t="str">
        <f>APENs_summary!C2965</f>
        <v>08045</v>
      </c>
      <c r="D3070" s="272" t="str">
        <f>APENs_summary!J2965</f>
        <v>40400311</v>
      </c>
      <c r="E3070" s="272" t="str">
        <f>APENs_summary!K2965</f>
        <v>Condensate Tanks</v>
      </c>
      <c r="F3070" s="76">
        <f>APENs_summary!N2965</f>
        <v>0</v>
      </c>
      <c r="G3070" s="76">
        <f>APENs_summary!O2965</f>
        <v>23.281287119114474</v>
      </c>
      <c r="H3070" s="76">
        <f>APENs_summary!P2965</f>
        <v>0</v>
      </c>
      <c r="I3070" s="76">
        <f>APENs_summary!Q2965</f>
        <v>0</v>
      </c>
      <c r="J3070" s="76">
        <f>APENs_summary!R2965</f>
        <v>0</v>
      </c>
    </row>
    <row r="3071" spans="1:10" x14ac:dyDescent="0.2">
      <c r="A3071" s="13" t="s">
        <v>147</v>
      </c>
      <c r="B3071" s="272" t="s">
        <v>493</v>
      </c>
      <c r="C3071" s="272" t="str">
        <f>APENs_summary!C2966</f>
        <v>08045</v>
      </c>
      <c r="D3071" s="272" t="str">
        <f>APENs_summary!J2966</f>
        <v>40400311</v>
      </c>
      <c r="E3071" s="272" t="str">
        <f>APENs_summary!K2966</f>
        <v>Condensate Tanks</v>
      </c>
      <c r="F3071" s="76">
        <f>APENs_summary!N2966</f>
        <v>0</v>
      </c>
      <c r="G3071" s="76">
        <f>APENs_summary!O2966</f>
        <v>5.6642782851945146</v>
      </c>
      <c r="H3071" s="76">
        <f>APENs_summary!P2966</f>
        <v>0</v>
      </c>
      <c r="I3071" s="76">
        <f>APENs_summary!Q2966</f>
        <v>0</v>
      </c>
      <c r="J3071" s="76">
        <f>APENs_summary!R2966</f>
        <v>0</v>
      </c>
    </row>
    <row r="3072" spans="1:10" x14ac:dyDescent="0.2">
      <c r="A3072" s="13" t="s">
        <v>147</v>
      </c>
      <c r="B3072" s="272" t="s">
        <v>493</v>
      </c>
      <c r="C3072" s="272" t="str">
        <f>APENs_summary!C2967</f>
        <v>08045</v>
      </c>
      <c r="D3072" s="272" t="str">
        <f>APENs_summary!J2967</f>
        <v>40400311</v>
      </c>
      <c r="E3072" s="272" t="str">
        <f>APENs_summary!K2967</f>
        <v>Condensate Tanks</v>
      </c>
      <c r="F3072" s="76">
        <f>APENs_summary!N2967</f>
        <v>0</v>
      </c>
      <c r="G3072" s="76">
        <f>APENs_summary!O2967</f>
        <v>1.1645668675158607</v>
      </c>
      <c r="H3072" s="76">
        <f>APENs_summary!P2967</f>
        <v>0</v>
      </c>
      <c r="I3072" s="76">
        <f>APENs_summary!Q2967</f>
        <v>0</v>
      </c>
      <c r="J3072" s="76">
        <f>APENs_summary!R2967</f>
        <v>0</v>
      </c>
    </row>
    <row r="3073" spans="1:10" x14ac:dyDescent="0.2">
      <c r="A3073" s="13" t="s">
        <v>147</v>
      </c>
      <c r="B3073" s="272" t="s">
        <v>493</v>
      </c>
      <c r="C3073" s="272" t="str">
        <f>APENs_summary!C2968</f>
        <v>08045</v>
      </c>
      <c r="D3073" s="272" t="str">
        <f>APENs_summary!J2968</f>
        <v>40400311</v>
      </c>
      <c r="E3073" s="272" t="str">
        <f>APENs_summary!K2968</f>
        <v>Condensate Tanks</v>
      </c>
      <c r="F3073" s="76">
        <f>APENs_summary!N2968</f>
        <v>0</v>
      </c>
      <c r="G3073" s="76">
        <f>APENs_summary!O2968</f>
        <v>6.3012362197747862</v>
      </c>
      <c r="H3073" s="76">
        <f>APENs_summary!P2968</f>
        <v>0</v>
      </c>
      <c r="I3073" s="76">
        <f>APENs_summary!Q2968</f>
        <v>0</v>
      </c>
      <c r="J3073" s="76">
        <f>APENs_summary!R2968</f>
        <v>0</v>
      </c>
    </row>
    <row r="3074" spans="1:10" x14ac:dyDescent="0.2">
      <c r="A3074" s="13" t="s">
        <v>147</v>
      </c>
      <c r="B3074" s="272" t="s">
        <v>493</v>
      </c>
      <c r="C3074" s="272" t="str">
        <f>APENs_summary!C2969</f>
        <v>08045</v>
      </c>
      <c r="D3074" s="272" t="str">
        <f>APENs_summary!J2969</f>
        <v>40400311</v>
      </c>
      <c r="E3074" s="272" t="str">
        <f>APENs_summary!K2969</f>
        <v>Condensate Tanks</v>
      </c>
      <c r="F3074" s="76">
        <f>APENs_summary!N2969</f>
        <v>0</v>
      </c>
      <c r="G3074" s="76">
        <f>APENs_summary!O2969</f>
        <v>1.560956998477832</v>
      </c>
      <c r="H3074" s="76">
        <f>APENs_summary!P2969</f>
        <v>0</v>
      </c>
      <c r="I3074" s="76">
        <f>APENs_summary!Q2969</f>
        <v>0</v>
      </c>
      <c r="J3074" s="76">
        <f>APENs_summary!R2969</f>
        <v>0</v>
      </c>
    </row>
    <row r="3075" spans="1:10" x14ac:dyDescent="0.2">
      <c r="A3075" s="13" t="s">
        <v>147</v>
      </c>
      <c r="B3075" s="272" t="s">
        <v>493</v>
      </c>
      <c r="C3075" s="272" t="str">
        <f>APENs_summary!C2970</f>
        <v>08045</v>
      </c>
      <c r="D3075" s="272" t="str">
        <f>APENs_summary!J2970</f>
        <v>40400311</v>
      </c>
      <c r="E3075" s="272" t="str">
        <f>APENs_summary!K2970</f>
        <v>Condensate Tanks</v>
      </c>
      <c r="F3075" s="76">
        <f>APENs_summary!N2970</f>
        <v>0</v>
      </c>
      <c r="G3075" s="76">
        <f>APENs_summary!O2970</f>
        <v>1.6429687497113432</v>
      </c>
      <c r="H3075" s="76">
        <f>APENs_summary!P2970</f>
        <v>0</v>
      </c>
      <c r="I3075" s="76">
        <f>APENs_summary!Q2970</f>
        <v>0</v>
      </c>
      <c r="J3075" s="76">
        <f>APENs_summary!R2970</f>
        <v>0</v>
      </c>
    </row>
    <row r="3076" spans="1:10" x14ac:dyDescent="0.2">
      <c r="A3076" s="13" t="s">
        <v>147</v>
      </c>
      <c r="B3076" s="272" t="s">
        <v>493</v>
      </c>
      <c r="C3076" s="272" t="str">
        <f>APENs_summary!C2971</f>
        <v>08045</v>
      </c>
      <c r="D3076" s="272" t="str">
        <f>APENs_summary!J2971</f>
        <v>40400311</v>
      </c>
      <c r="E3076" s="272" t="str">
        <f>APENs_summary!K2971</f>
        <v>Condensate Tanks</v>
      </c>
      <c r="F3076" s="76">
        <f>APENs_summary!N2971</f>
        <v>0</v>
      </c>
      <c r="G3076" s="76">
        <f>APENs_summary!O2971</f>
        <v>1.744116576232674</v>
      </c>
      <c r="H3076" s="76">
        <f>APENs_summary!P2971</f>
        <v>0</v>
      </c>
      <c r="I3076" s="76">
        <f>APENs_summary!Q2971</f>
        <v>0</v>
      </c>
      <c r="J3076" s="76">
        <f>APENs_summary!R2971</f>
        <v>0</v>
      </c>
    </row>
    <row r="3077" spans="1:10" x14ac:dyDescent="0.2">
      <c r="A3077" s="13" t="s">
        <v>147</v>
      </c>
      <c r="B3077" s="272" t="s">
        <v>493</v>
      </c>
      <c r="C3077" s="272" t="str">
        <f>APENs_summary!C2972</f>
        <v>08045</v>
      </c>
      <c r="D3077" s="272" t="str">
        <f>APENs_summary!J2972</f>
        <v>40400311</v>
      </c>
      <c r="E3077" s="272" t="str">
        <f>APENs_summary!K2972</f>
        <v>Condensate Tanks</v>
      </c>
      <c r="F3077" s="76">
        <f>APENs_summary!N2972</f>
        <v>0</v>
      </c>
      <c r="G3077" s="76">
        <f>APENs_summary!O2972</f>
        <v>2.3892756859362962</v>
      </c>
      <c r="H3077" s="76">
        <f>APENs_summary!P2972</f>
        <v>0</v>
      </c>
      <c r="I3077" s="76">
        <f>APENs_summary!Q2972</f>
        <v>0</v>
      </c>
      <c r="J3077" s="76">
        <f>APENs_summary!R2972</f>
        <v>0</v>
      </c>
    </row>
    <row r="3078" spans="1:10" x14ac:dyDescent="0.2">
      <c r="A3078" s="13" t="s">
        <v>147</v>
      </c>
      <c r="B3078" s="272" t="s">
        <v>493</v>
      </c>
      <c r="C3078" s="272" t="str">
        <f>APENs_summary!C2973</f>
        <v>08045</v>
      </c>
      <c r="D3078" s="272" t="str">
        <f>APENs_summary!J2973</f>
        <v>40400311</v>
      </c>
      <c r="E3078" s="272" t="str">
        <f>APENs_summary!K2973</f>
        <v>Condensate Tanks</v>
      </c>
      <c r="F3078" s="76">
        <f>APENs_summary!N2973</f>
        <v>0</v>
      </c>
      <c r="G3078" s="76">
        <f>APENs_summary!O2973</f>
        <v>3.2066594732302924</v>
      </c>
      <c r="H3078" s="76">
        <f>APENs_summary!P2973</f>
        <v>0</v>
      </c>
      <c r="I3078" s="76">
        <f>APENs_summary!Q2973</f>
        <v>0</v>
      </c>
      <c r="J3078" s="76">
        <f>APENs_summary!R2973</f>
        <v>0</v>
      </c>
    </row>
    <row r="3079" spans="1:10" x14ac:dyDescent="0.2">
      <c r="A3079" s="13" t="s">
        <v>147</v>
      </c>
      <c r="B3079" s="272" t="s">
        <v>493</v>
      </c>
      <c r="C3079" s="272" t="str">
        <f>APENs_summary!C2974</f>
        <v>08045</v>
      </c>
      <c r="D3079" s="272" t="str">
        <f>APENs_summary!J2974</f>
        <v>40400311</v>
      </c>
      <c r="E3079" s="272" t="str">
        <f>APENs_summary!K2974</f>
        <v>Condensate Tanks</v>
      </c>
      <c r="F3079" s="76">
        <f>APENs_summary!N2974</f>
        <v>0</v>
      </c>
      <c r="G3079" s="76">
        <f>APENs_summary!O2974</f>
        <v>8.0617551462541623</v>
      </c>
      <c r="H3079" s="76">
        <f>APENs_summary!P2974</f>
        <v>0</v>
      </c>
      <c r="I3079" s="76">
        <f>APENs_summary!Q2974</f>
        <v>0</v>
      </c>
      <c r="J3079" s="76">
        <f>APENs_summary!R2974</f>
        <v>0</v>
      </c>
    </row>
    <row r="3080" spans="1:10" x14ac:dyDescent="0.2">
      <c r="A3080" s="13" t="s">
        <v>147</v>
      </c>
      <c r="B3080" s="272" t="s">
        <v>493</v>
      </c>
      <c r="C3080" s="272" t="str">
        <f>APENs_summary!C2975</f>
        <v>08045</v>
      </c>
      <c r="D3080" s="272" t="str">
        <f>APENs_summary!J2975</f>
        <v>40400311</v>
      </c>
      <c r="E3080" s="272" t="str">
        <f>APENs_summary!K2975</f>
        <v>Condensate Tanks</v>
      </c>
      <c r="F3080" s="76">
        <f>APENs_summary!N2975</f>
        <v>0</v>
      </c>
      <c r="G3080" s="76">
        <f>APENs_summary!O2975</f>
        <v>1.6621048249991626</v>
      </c>
      <c r="H3080" s="76">
        <f>APENs_summary!P2975</f>
        <v>0</v>
      </c>
      <c r="I3080" s="76">
        <f>APENs_summary!Q2975</f>
        <v>0</v>
      </c>
      <c r="J3080" s="76">
        <f>APENs_summary!R2975</f>
        <v>0</v>
      </c>
    </row>
    <row r="3081" spans="1:10" x14ac:dyDescent="0.2">
      <c r="A3081" s="13" t="s">
        <v>147</v>
      </c>
      <c r="B3081" s="272" t="s">
        <v>493</v>
      </c>
      <c r="C3081" s="272" t="str">
        <f>APENs_summary!C2976</f>
        <v>08045</v>
      </c>
      <c r="D3081" s="272" t="str">
        <f>APENs_summary!J2976</f>
        <v>40400311</v>
      </c>
      <c r="E3081" s="272" t="str">
        <f>APENs_summary!K2976</f>
        <v>Condensate Tanks</v>
      </c>
      <c r="F3081" s="76">
        <f>APENs_summary!N2976</f>
        <v>0</v>
      </c>
      <c r="G3081" s="76">
        <f>APENs_summary!O2976</f>
        <v>1.9108738037408137</v>
      </c>
      <c r="H3081" s="76">
        <f>APENs_summary!P2976</f>
        <v>0</v>
      </c>
      <c r="I3081" s="76">
        <f>APENs_summary!Q2976</f>
        <v>0</v>
      </c>
      <c r="J3081" s="76">
        <f>APENs_summary!R2976</f>
        <v>0</v>
      </c>
    </row>
    <row r="3082" spans="1:10" x14ac:dyDescent="0.2">
      <c r="A3082" s="13" t="s">
        <v>147</v>
      </c>
      <c r="B3082" s="272" t="s">
        <v>493</v>
      </c>
      <c r="C3082" s="272" t="str">
        <f>APENs_summary!C2977</f>
        <v>08045</v>
      </c>
      <c r="D3082" s="272" t="str">
        <f>APENs_summary!J2977</f>
        <v>40400311</v>
      </c>
      <c r="E3082" s="272" t="str">
        <f>APENs_summary!K2977</f>
        <v>Condensate Tanks</v>
      </c>
      <c r="F3082" s="76">
        <f>APENs_summary!N2977</f>
        <v>0</v>
      </c>
      <c r="G3082" s="76">
        <f>APENs_summary!O2977</f>
        <v>2.6517132898835323</v>
      </c>
      <c r="H3082" s="76">
        <f>APENs_summary!P2977</f>
        <v>0</v>
      </c>
      <c r="I3082" s="76">
        <f>APENs_summary!Q2977</f>
        <v>0</v>
      </c>
      <c r="J3082" s="76">
        <f>APENs_summary!R2977</f>
        <v>0</v>
      </c>
    </row>
    <row r="3083" spans="1:10" x14ac:dyDescent="0.2">
      <c r="A3083" s="13" t="s">
        <v>147</v>
      </c>
      <c r="B3083" s="272" t="s">
        <v>493</v>
      </c>
      <c r="C3083" s="272" t="str">
        <f>APENs_summary!C2978</f>
        <v>08045</v>
      </c>
      <c r="D3083" s="272" t="str">
        <f>APENs_summary!J2978</f>
        <v>40400311</v>
      </c>
      <c r="E3083" s="272" t="str">
        <f>APENs_summary!K2978</f>
        <v>Condensate Tanks</v>
      </c>
      <c r="F3083" s="76">
        <f>APENs_summary!N2978</f>
        <v>0</v>
      </c>
      <c r="G3083" s="76">
        <f>APENs_summary!O2978</f>
        <v>3.9584338595374797</v>
      </c>
      <c r="H3083" s="76">
        <f>APENs_summary!P2978</f>
        <v>0</v>
      </c>
      <c r="I3083" s="76">
        <f>APENs_summary!Q2978</f>
        <v>0</v>
      </c>
      <c r="J3083" s="76">
        <f>APENs_summary!R2978</f>
        <v>0</v>
      </c>
    </row>
    <row r="3084" spans="1:10" x14ac:dyDescent="0.2">
      <c r="A3084" s="13" t="s">
        <v>147</v>
      </c>
      <c r="B3084" s="272" t="s">
        <v>493</v>
      </c>
      <c r="C3084" s="272" t="str">
        <f>APENs_summary!C2979</f>
        <v>08045</v>
      </c>
      <c r="D3084" s="272" t="str">
        <f>APENs_summary!J2979</f>
        <v>40400311</v>
      </c>
      <c r="E3084" s="272" t="str">
        <f>APENs_summary!K2979</f>
        <v>Condensate Tanks</v>
      </c>
      <c r="F3084" s="76">
        <f>APENs_summary!N2979</f>
        <v>0</v>
      </c>
      <c r="G3084" s="76">
        <f>APENs_summary!O2979</f>
        <v>1.6812409002869821</v>
      </c>
      <c r="H3084" s="76">
        <f>APENs_summary!P2979</f>
        <v>0</v>
      </c>
      <c r="I3084" s="76">
        <f>APENs_summary!Q2979</f>
        <v>0</v>
      </c>
      <c r="J3084" s="76">
        <f>APENs_summary!R2979</f>
        <v>0</v>
      </c>
    </row>
    <row r="3085" spans="1:10" x14ac:dyDescent="0.2">
      <c r="A3085" s="13" t="s">
        <v>147</v>
      </c>
      <c r="B3085" s="272" t="s">
        <v>493</v>
      </c>
      <c r="C3085" s="272" t="str">
        <f>APENs_summary!C2980</f>
        <v>08045</v>
      </c>
      <c r="D3085" s="272" t="str">
        <f>APENs_summary!J2980</f>
        <v>40400311</v>
      </c>
      <c r="E3085" s="272" t="str">
        <f>APENs_summary!K2980</f>
        <v>Condensate Tanks</v>
      </c>
      <c r="F3085" s="76">
        <f>APENs_summary!N2980</f>
        <v>0</v>
      </c>
      <c r="G3085" s="76">
        <f>APENs_summary!O2980</f>
        <v>3.5675111786577425</v>
      </c>
      <c r="H3085" s="76">
        <f>APENs_summary!P2980</f>
        <v>0</v>
      </c>
      <c r="I3085" s="76">
        <f>APENs_summary!Q2980</f>
        <v>0</v>
      </c>
      <c r="J3085" s="76">
        <f>APENs_summary!R2980</f>
        <v>0</v>
      </c>
    </row>
    <row r="3086" spans="1:10" x14ac:dyDescent="0.2">
      <c r="A3086" s="13" t="s">
        <v>147</v>
      </c>
      <c r="B3086" s="272" t="s">
        <v>493</v>
      </c>
      <c r="C3086" s="272" t="str">
        <f>APENs_summary!C2981</f>
        <v>08045</v>
      </c>
      <c r="D3086" s="272" t="str">
        <f>APENs_summary!J2981</f>
        <v>40400311</v>
      </c>
      <c r="E3086" s="272" t="str">
        <f>APENs_summary!K2981</f>
        <v>Condensate Tanks</v>
      </c>
      <c r="F3086" s="76">
        <f>APENs_summary!N2981</f>
        <v>0</v>
      </c>
      <c r="G3086" s="76">
        <f>APENs_summary!O2981</f>
        <v>4.2044691132380132</v>
      </c>
      <c r="H3086" s="76">
        <f>APENs_summary!P2981</f>
        <v>0</v>
      </c>
      <c r="I3086" s="76">
        <f>APENs_summary!Q2981</f>
        <v>0</v>
      </c>
      <c r="J3086" s="76">
        <f>APENs_summary!R2981</f>
        <v>0</v>
      </c>
    </row>
    <row r="3087" spans="1:10" x14ac:dyDescent="0.2">
      <c r="A3087" s="13" t="s">
        <v>147</v>
      </c>
      <c r="B3087" s="272" t="s">
        <v>493</v>
      </c>
      <c r="C3087" s="272" t="str">
        <f>APENs_summary!C2982</f>
        <v>08045</v>
      </c>
      <c r="D3087" s="272" t="str">
        <f>APENs_summary!J2982</f>
        <v>40400311</v>
      </c>
      <c r="E3087" s="272" t="str">
        <f>APENs_summary!K2982</f>
        <v>Condensate Tanks</v>
      </c>
      <c r="F3087" s="76">
        <f>APENs_summary!N2982</f>
        <v>0</v>
      </c>
      <c r="G3087" s="76">
        <f>APENs_summary!O2982</f>
        <v>5.89937863873058</v>
      </c>
      <c r="H3087" s="76">
        <f>APENs_summary!P2982</f>
        <v>0</v>
      </c>
      <c r="I3087" s="76">
        <f>APENs_summary!Q2982</f>
        <v>0</v>
      </c>
      <c r="J3087" s="76">
        <f>APENs_summary!R2982</f>
        <v>0</v>
      </c>
    </row>
    <row r="3088" spans="1:10" x14ac:dyDescent="0.2">
      <c r="A3088" s="13" t="s">
        <v>147</v>
      </c>
      <c r="B3088" s="272" t="s">
        <v>493</v>
      </c>
      <c r="C3088" s="272" t="str">
        <f>APENs_summary!C2983</f>
        <v>08045</v>
      </c>
      <c r="D3088" s="272" t="str">
        <f>APENs_summary!J2983</f>
        <v>40400311</v>
      </c>
      <c r="E3088" s="272" t="str">
        <f>APENs_summary!K2983</f>
        <v>Condensate Tanks</v>
      </c>
      <c r="F3088" s="76">
        <f>APENs_summary!N2983</f>
        <v>0</v>
      </c>
      <c r="G3088" s="76">
        <f>APENs_summary!O2983</f>
        <v>3.228529273559229</v>
      </c>
      <c r="H3088" s="76">
        <f>APENs_summary!P2983</f>
        <v>0</v>
      </c>
      <c r="I3088" s="76">
        <f>APENs_summary!Q2983</f>
        <v>0</v>
      </c>
      <c r="J3088" s="76">
        <f>APENs_summary!R2983</f>
        <v>0</v>
      </c>
    </row>
    <row r="3089" spans="1:10" x14ac:dyDescent="0.2">
      <c r="A3089" s="13" t="s">
        <v>147</v>
      </c>
      <c r="B3089" s="272" t="s">
        <v>493</v>
      </c>
      <c r="C3089" s="272" t="str">
        <f>APENs_summary!C2984</f>
        <v>08045</v>
      </c>
      <c r="D3089" s="272" t="str">
        <f>APENs_summary!J2984</f>
        <v>40400311</v>
      </c>
      <c r="E3089" s="272" t="str">
        <f>APENs_summary!K2984</f>
        <v>Condensate Tanks</v>
      </c>
      <c r="F3089" s="76">
        <f>APENs_summary!N2984</f>
        <v>0</v>
      </c>
      <c r="G3089" s="76">
        <f>APENs_summary!O2984</f>
        <v>5.3334975552193526</v>
      </c>
      <c r="H3089" s="76">
        <f>APENs_summary!P2984</f>
        <v>0</v>
      </c>
      <c r="I3089" s="76">
        <f>APENs_summary!Q2984</f>
        <v>0</v>
      </c>
      <c r="J3089" s="76">
        <f>APENs_summary!R2984</f>
        <v>0</v>
      </c>
    </row>
    <row r="3090" spans="1:10" x14ac:dyDescent="0.2">
      <c r="A3090" s="13" t="s">
        <v>147</v>
      </c>
      <c r="B3090" s="272" t="s">
        <v>493</v>
      </c>
      <c r="C3090" s="272" t="str">
        <f>APENs_summary!C2985</f>
        <v>08045</v>
      </c>
      <c r="D3090" s="272" t="str">
        <f>APENs_summary!J2985</f>
        <v>40400301</v>
      </c>
      <c r="E3090" s="272" t="str">
        <f>APENs_summary!K2985</f>
        <v>Condensate Tanks</v>
      </c>
      <c r="F3090" s="76">
        <f>APENs_summary!N2985</f>
        <v>0</v>
      </c>
      <c r="G3090" s="76">
        <f>APENs_summary!O2985</f>
        <v>11.930290457814507</v>
      </c>
      <c r="H3090" s="76">
        <f>APENs_summary!P2985</f>
        <v>0</v>
      </c>
      <c r="I3090" s="76">
        <f>APENs_summary!Q2985</f>
        <v>0</v>
      </c>
      <c r="J3090" s="76">
        <f>APENs_summary!R2985</f>
        <v>0</v>
      </c>
    </row>
    <row r="3091" spans="1:10" x14ac:dyDescent="0.2">
      <c r="A3091" s="13" t="s">
        <v>147</v>
      </c>
      <c r="B3091" s="272" t="s">
        <v>493</v>
      </c>
      <c r="C3091" s="272" t="str">
        <f>APENs_summary!C2986</f>
        <v>08045</v>
      </c>
      <c r="D3091" s="272" t="str">
        <f>APENs_summary!J2986</f>
        <v>40400301</v>
      </c>
      <c r="E3091" s="272" t="str">
        <f>APENs_summary!K2986</f>
        <v>Condensate Tanks</v>
      </c>
      <c r="F3091" s="76">
        <f>APENs_summary!N2986</f>
        <v>0</v>
      </c>
      <c r="G3091" s="76">
        <f>APENs_summary!O2986</f>
        <v>9.7805027541052691E-2</v>
      </c>
      <c r="H3091" s="76">
        <f>APENs_summary!P2986</f>
        <v>0</v>
      </c>
      <c r="I3091" s="76">
        <f>APENs_summary!Q2986</f>
        <v>0</v>
      </c>
      <c r="J3091" s="76">
        <f>APENs_summary!R2986</f>
        <v>0</v>
      </c>
    </row>
    <row r="3092" spans="1:10" x14ac:dyDescent="0.2">
      <c r="A3092" s="13" t="s">
        <v>147</v>
      </c>
      <c r="B3092" s="272" t="s">
        <v>493</v>
      </c>
      <c r="C3092" s="272" t="str">
        <f>APENs_summary!C2987</f>
        <v>08045</v>
      </c>
      <c r="D3092" s="272" t="str">
        <f>APENs_summary!J2987</f>
        <v>40400311</v>
      </c>
      <c r="E3092" s="272" t="str">
        <f>APENs_summary!K2987</f>
        <v>Condensate Tanks</v>
      </c>
      <c r="F3092" s="76">
        <f>APENs_summary!N2987</f>
        <v>0</v>
      </c>
      <c r="G3092" s="76">
        <f>APENs_summary!O2987</f>
        <v>1.2064338665205685</v>
      </c>
      <c r="H3092" s="76">
        <f>APENs_summary!P2987</f>
        <v>0</v>
      </c>
      <c r="I3092" s="76">
        <f>APENs_summary!Q2987</f>
        <v>0</v>
      </c>
      <c r="J3092" s="76">
        <f>APENs_summary!R2987</f>
        <v>0</v>
      </c>
    </row>
    <row r="3093" spans="1:10" x14ac:dyDescent="0.2">
      <c r="A3093" s="13" t="s">
        <v>147</v>
      </c>
      <c r="B3093" s="272" t="s">
        <v>493</v>
      </c>
      <c r="C3093" s="272" t="str">
        <f>APENs_summary!C2988</f>
        <v>08045</v>
      </c>
      <c r="D3093" s="272" t="str">
        <f>APENs_summary!J2988</f>
        <v>40400311</v>
      </c>
      <c r="E3093" s="272" t="str">
        <f>APENs_summary!K2988</f>
        <v>Condensate Tanks</v>
      </c>
      <c r="F3093" s="76">
        <f>APENs_summary!N2988</f>
        <v>0</v>
      </c>
      <c r="G3093" s="76">
        <f>APENs_summary!O2988</f>
        <v>15.026804048550632</v>
      </c>
      <c r="H3093" s="76">
        <f>APENs_summary!P2988</f>
        <v>0</v>
      </c>
      <c r="I3093" s="76">
        <f>APENs_summary!Q2988</f>
        <v>0</v>
      </c>
      <c r="J3093" s="76">
        <f>APENs_summary!R2988</f>
        <v>0</v>
      </c>
    </row>
    <row r="3094" spans="1:10" x14ac:dyDescent="0.2">
      <c r="A3094" s="13" t="s">
        <v>147</v>
      </c>
      <c r="B3094" s="272" t="s">
        <v>493</v>
      </c>
      <c r="C3094" s="272" t="str">
        <f>APENs_summary!C2989</f>
        <v>08045</v>
      </c>
      <c r="D3094" s="272" t="str">
        <f>APENs_summary!J2989</f>
        <v>40400311</v>
      </c>
      <c r="E3094" s="272" t="str">
        <f>APENs_summary!K2989</f>
        <v>Condensate Tanks</v>
      </c>
      <c r="F3094" s="76">
        <f>APENs_summary!N2989</f>
        <v>0</v>
      </c>
      <c r="G3094" s="76">
        <f>APENs_summary!O2989</f>
        <v>3.9678269387787579</v>
      </c>
      <c r="H3094" s="76">
        <f>APENs_summary!P2989</f>
        <v>0</v>
      </c>
      <c r="I3094" s="76">
        <f>APENs_summary!Q2989</f>
        <v>0</v>
      </c>
      <c r="J3094" s="76">
        <f>APENs_summary!R2989</f>
        <v>0</v>
      </c>
    </row>
    <row r="3095" spans="1:10" x14ac:dyDescent="0.2">
      <c r="A3095" s="13" t="s">
        <v>147</v>
      </c>
      <c r="B3095" s="272" t="s">
        <v>493</v>
      </c>
      <c r="C3095" s="272" t="str">
        <f>APENs_summary!C2990</f>
        <v>08045</v>
      </c>
      <c r="D3095" s="272" t="str">
        <f>APENs_summary!J2990</f>
        <v>40400311</v>
      </c>
      <c r="E3095" s="272" t="str">
        <f>APENs_summary!K2990</f>
        <v>Condensate Tanks</v>
      </c>
      <c r="F3095" s="76">
        <f>APENs_summary!N2990</f>
        <v>0</v>
      </c>
      <c r="G3095" s="76">
        <f>APENs_summary!O2990</f>
        <v>7.9222490568183979</v>
      </c>
      <c r="H3095" s="76">
        <f>APENs_summary!P2990</f>
        <v>0</v>
      </c>
      <c r="I3095" s="76">
        <f>APENs_summary!Q2990</f>
        <v>0</v>
      </c>
      <c r="J3095" s="76">
        <f>APENs_summary!R2990</f>
        <v>0</v>
      </c>
    </row>
    <row r="3096" spans="1:10" x14ac:dyDescent="0.2">
      <c r="A3096" s="13" t="s">
        <v>147</v>
      </c>
      <c r="B3096" s="272" t="s">
        <v>493</v>
      </c>
      <c r="C3096" s="272" t="str">
        <f>APENs_summary!C2991</f>
        <v>08045</v>
      </c>
      <c r="D3096" s="272" t="str">
        <f>APENs_summary!J2991</f>
        <v>40400311</v>
      </c>
      <c r="E3096" s="272" t="str">
        <f>APENs_summary!K2991</f>
        <v>Condensate Tanks</v>
      </c>
      <c r="F3096" s="76">
        <f>APENs_summary!N2991</f>
        <v>0</v>
      </c>
      <c r="G3096" s="76">
        <f>APENs_summary!O2991</f>
        <v>2.3860580915629015</v>
      </c>
      <c r="H3096" s="76">
        <f>APENs_summary!P2991</f>
        <v>0</v>
      </c>
      <c r="I3096" s="76">
        <f>APENs_summary!Q2991</f>
        <v>0</v>
      </c>
      <c r="J3096" s="76">
        <f>APENs_summary!R2991</f>
        <v>0</v>
      </c>
    </row>
    <row r="3097" spans="1:10" x14ac:dyDescent="0.2">
      <c r="A3097" s="13" t="s">
        <v>147</v>
      </c>
      <c r="B3097" s="272" t="s">
        <v>493</v>
      </c>
      <c r="C3097" s="272" t="str">
        <f>APENs_summary!C2992</f>
        <v>08045</v>
      </c>
      <c r="D3097" s="272" t="str">
        <f>APENs_summary!J2992</f>
        <v>40400311</v>
      </c>
      <c r="E3097" s="272" t="str">
        <f>APENs_summary!K2992</f>
        <v>Condensate Tanks</v>
      </c>
      <c r="F3097" s="76">
        <f>APENs_summary!N2992</f>
        <v>0</v>
      </c>
      <c r="G3097" s="76">
        <f>APENs_summary!O2992</f>
        <v>6.3002657473851889</v>
      </c>
      <c r="H3097" s="76">
        <f>APENs_summary!P2992</f>
        <v>0</v>
      </c>
      <c r="I3097" s="76">
        <f>APENs_summary!Q2992</f>
        <v>0</v>
      </c>
      <c r="J3097" s="76">
        <f>APENs_summary!R2992</f>
        <v>0</v>
      </c>
    </row>
    <row r="3098" spans="1:10" x14ac:dyDescent="0.2">
      <c r="A3098" s="13" t="s">
        <v>147</v>
      </c>
      <c r="B3098" s="272" t="s">
        <v>493</v>
      </c>
      <c r="C3098" s="272" t="str">
        <f>APENs_summary!C2993</f>
        <v>08045</v>
      </c>
      <c r="D3098" s="272" t="str">
        <f>APENs_summary!J2993</f>
        <v>40400311</v>
      </c>
      <c r="E3098" s="272" t="str">
        <f>APENs_summary!K2993</f>
        <v>Condensate Tanks</v>
      </c>
      <c r="F3098" s="76">
        <f>APENs_summary!N2993</f>
        <v>0</v>
      </c>
      <c r="G3098" s="76">
        <f>APENs_summary!O2993</f>
        <v>3.2037521566490641</v>
      </c>
      <c r="H3098" s="76">
        <f>APENs_summary!P2993</f>
        <v>0</v>
      </c>
      <c r="I3098" s="76">
        <f>APENs_summary!Q2993</f>
        <v>0</v>
      </c>
      <c r="J3098" s="76">
        <f>APENs_summary!R2993</f>
        <v>0</v>
      </c>
    </row>
    <row r="3099" spans="1:10" x14ac:dyDescent="0.2">
      <c r="A3099" s="13" t="s">
        <v>147</v>
      </c>
      <c r="B3099" s="272" t="s">
        <v>493</v>
      </c>
      <c r="C3099" s="272" t="str">
        <f>APENs_summary!C2994</f>
        <v>08045</v>
      </c>
      <c r="D3099" s="272" t="str">
        <f>APENs_summary!J2994</f>
        <v>40400311</v>
      </c>
      <c r="E3099" s="272" t="str">
        <f>APENs_summary!K2994</f>
        <v>Condensate Tanks</v>
      </c>
      <c r="F3099" s="76">
        <f>APENs_summary!N2994</f>
        <v>0</v>
      </c>
      <c r="G3099" s="76">
        <f>APENs_summary!O2994</f>
        <v>13.900799106464769</v>
      </c>
      <c r="H3099" s="76">
        <f>APENs_summary!P2994</f>
        <v>0</v>
      </c>
      <c r="I3099" s="76">
        <f>APENs_summary!Q2994</f>
        <v>0</v>
      </c>
      <c r="J3099" s="76">
        <f>APENs_summary!R2994</f>
        <v>0</v>
      </c>
    </row>
    <row r="3100" spans="1:10" x14ac:dyDescent="0.2">
      <c r="A3100" s="13" t="s">
        <v>147</v>
      </c>
      <c r="B3100" s="272" t="s">
        <v>493</v>
      </c>
      <c r="C3100" s="272" t="str">
        <f>APENs_summary!C2995</f>
        <v>08045</v>
      </c>
      <c r="D3100" s="272" t="str">
        <f>APENs_summary!J2995</f>
        <v>40400311</v>
      </c>
      <c r="E3100" s="272" t="str">
        <f>APENs_summary!K2995</f>
        <v>Condensate Tanks</v>
      </c>
      <c r="F3100" s="76">
        <f>APENs_summary!N2995</f>
        <v>0</v>
      </c>
      <c r="G3100" s="76">
        <f>APENs_summary!O2995</f>
        <v>3.4048244677358261</v>
      </c>
      <c r="H3100" s="76">
        <f>APENs_summary!P2995</f>
        <v>0</v>
      </c>
      <c r="I3100" s="76">
        <f>APENs_summary!Q2995</f>
        <v>0</v>
      </c>
      <c r="J3100" s="76">
        <f>APENs_summary!R2995</f>
        <v>0</v>
      </c>
    </row>
    <row r="3101" spans="1:10" x14ac:dyDescent="0.2">
      <c r="A3101" s="13" t="s">
        <v>147</v>
      </c>
      <c r="B3101" s="272" t="s">
        <v>493</v>
      </c>
      <c r="C3101" s="272" t="str">
        <f>APENs_summary!C2996</f>
        <v>08045</v>
      </c>
      <c r="D3101" s="272" t="str">
        <f>APENs_summary!J2996</f>
        <v>40400311</v>
      </c>
      <c r="E3101" s="272" t="str">
        <f>APENs_summary!K2996</f>
        <v>Condensate Tanks</v>
      </c>
      <c r="F3101" s="76">
        <f>APENs_summary!N2996</f>
        <v>0</v>
      </c>
      <c r="G3101" s="76">
        <f>APENs_summary!O2996</f>
        <v>2.2520098841717275</v>
      </c>
      <c r="H3101" s="76">
        <f>APENs_summary!P2996</f>
        <v>0</v>
      </c>
      <c r="I3101" s="76">
        <f>APENs_summary!Q2996</f>
        <v>0</v>
      </c>
      <c r="J3101" s="76">
        <f>APENs_summary!R2996</f>
        <v>0</v>
      </c>
    </row>
    <row r="3102" spans="1:10" x14ac:dyDescent="0.2">
      <c r="A3102" s="13" t="s">
        <v>147</v>
      </c>
      <c r="B3102" s="272" t="s">
        <v>493</v>
      </c>
      <c r="C3102" s="272" t="str">
        <f>APENs_summary!C2997</f>
        <v>08045</v>
      </c>
      <c r="D3102" s="272" t="str">
        <f>APENs_summary!J2997</f>
        <v>40400311</v>
      </c>
      <c r="E3102" s="272" t="str">
        <f>APENs_summary!K2997</f>
        <v>Condensate Tanks</v>
      </c>
      <c r="F3102" s="76">
        <f>APENs_summary!N2997</f>
        <v>0</v>
      </c>
      <c r="G3102" s="76">
        <f>APENs_summary!O2997</f>
        <v>10.72385659129394</v>
      </c>
      <c r="H3102" s="76">
        <f>APENs_summary!P2997</f>
        <v>0</v>
      </c>
      <c r="I3102" s="76">
        <f>APENs_summary!Q2997</f>
        <v>0</v>
      </c>
      <c r="J3102" s="76">
        <f>APENs_summary!R2997</f>
        <v>0</v>
      </c>
    </row>
    <row r="3103" spans="1:10" x14ac:dyDescent="0.2">
      <c r="A3103" s="13" t="s">
        <v>147</v>
      </c>
      <c r="B3103" s="272" t="s">
        <v>493</v>
      </c>
      <c r="C3103" s="272" t="str">
        <f>APENs_summary!C2998</f>
        <v>08045</v>
      </c>
      <c r="D3103" s="272" t="str">
        <f>APENs_summary!J2998</f>
        <v>40400311</v>
      </c>
      <c r="E3103" s="272" t="str">
        <f>APENs_summary!K2998</f>
        <v>Condensate Tanks</v>
      </c>
      <c r="F3103" s="76">
        <f>APENs_summary!N2998</f>
        <v>0</v>
      </c>
      <c r="G3103" s="76">
        <f>APENs_summary!O2998</f>
        <v>5.7104536348640238</v>
      </c>
      <c r="H3103" s="76">
        <f>APENs_summary!P2998</f>
        <v>0</v>
      </c>
      <c r="I3103" s="76">
        <f>APENs_summary!Q2998</f>
        <v>0</v>
      </c>
      <c r="J3103" s="76">
        <f>APENs_summary!R2998</f>
        <v>0</v>
      </c>
    </row>
    <row r="3104" spans="1:10" x14ac:dyDescent="0.2">
      <c r="A3104" s="13" t="s">
        <v>147</v>
      </c>
      <c r="B3104" s="272" t="s">
        <v>493</v>
      </c>
      <c r="C3104" s="272" t="str">
        <f>APENs_summary!C2999</f>
        <v>08045</v>
      </c>
      <c r="D3104" s="272" t="str">
        <f>APENs_summary!J2999</f>
        <v>40400311</v>
      </c>
      <c r="E3104" s="272" t="str">
        <f>APENs_summary!K2999</f>
        <v>Condensate Tanks</v>
      </c>
      <c r="F3104" s="76">
        <f>APENs_summary!N2999</f>
        <v>0</v>
      </c>
      <c r="G3104" s="76">
        <f>APENs_summary!O2999</f>
        <v>1.7694363375635001</v>
      </c>
      <c r="H3104" s="76">
        <f>APENs_summary!P2999</f>
        <v>0</v>
      </c>
      <c r="I3104" s="76">
        <f>APENs_summary!Q2999</f>
        <v>0</v>
      </c>
      <c r="J3104" s="76">
        <f>APENs_summary!R2999</f>
        <v>0</v>
      </c>
    </row>
    <row r="3105" spans="1:10" x14ac:dyDescent="0.2">
      <c r="A3105" s="13" t="s">
        <v>147</v>
      </c>
      <c r="B3105" s="272" t="s">
        <v>493</v>
      </c>
      <c r="C3105" s="272" t="str">
        <f>APENs_summary!C3000</f>
        <v>08045</v>
      </c>
      <c r="D3105" s="272" t="str">
        <f>APENs_summary!J3000</f>
        <v>40400311</v>
      </c>
      <c r="E3105" s="272" t="str">
        <f>APENs_summary!K3000</f>
        <v>Condensate Tanks</v>
      </c>
      <c r="F3105" s="76">
        <f>APENs_summary!N3000</f>
        <v>0</v>
      </c>
      <c r="G3105" s="76">
        <f>APENs_summary!O3000</f>
        <v>6.8900778599063566</v>
      </c>
      <c r="H3105" s="76">
        <f>APENs_summary!P3000</f>
        <v>0</v>
      </c>
      <c r="I3105" s="76">
        <f>APENs_summary!Q3000</f>
        <v>0</v>
      </c>
      <c r="J3105" s="76">
        <f>APENs_summary!R3000</f>
        <v>0</v>
      </c>
    </row>
    <row r="3106" spans="1:10" x14ac:dyDescent="0.2">
      <c r="A3106" s="13" t="s">
        <v>147</v>
      </c>
      <c r="B3106" s="272" t="s">
        <v>493</v>
      </c>
      <c r="C3106" s="272" t="str">
        <f>APENs_summary!C3001</f>
        <v>08045</v>
      </c>
      <c r="D3106" s="272" t="str">
        <f>APENs_summary!J3001</f>
        <v>40400311</v>
      </c>
      <c r="E3106" s="272" t="str">
        <f>APENs_summary!K3001</f>
        <v>Condensate Tanks</v>
      </c>
      <c r="F3106" s="76">
        <f>APENs_summary!N3001</f>
        <v>0</v>
      </c>
      <c r="G3106" s="76">
        <f>APENs_summary!O3001</f>
        <v>2.9490605626058333</v>
      </c>
      <c r="H3106" s="76">
        <f>APENs_summary!P3001</f>
        <v>0</v>
      </c>
      <c r="I3106" s="76">
        <f>APENs_summary!Q3001</f>
        <v>0</v>
      </c>
      <c r="J3106" s="76">
        <f>APENs_summary!R3001</f>
        <v>0</v>
      </c>
    </row>
    <row r="3107" spans="1:10" x14ac:dyDescent="0.2">
      <c r="A3107" s="13" t="s">
        <v>147</v>
      </c>
      <c r="B3107" s="272" t="s">
        <v>493</v>
      </c>
      <c r="C3107" s="272" t="str">
        <f>APENs_summary!C3002</f>
        <v>08045</v>
      </c>
      <c r="D3107" s="272" t="str">
        <f>APENs_summary!J3002</f>
        <v>40400311</v>
      </c>
      <c r="E3107" s="272" t="str">
        <f>APENs_summary!K3002</f>
        <v>Condensate Tanks</v>
      </c>
      <c r="F3107" s="76">
        <f>APENs_summary!N3002</f>
        <v>0</v>
      </c>
      <c r="G3107" s="76">
        <f>APENs_summary!O3002</f>
        <v>1.3270772531726249</v>
      </c>
      <c r="H3107" s="76">
        <f>APENs_summary!P3002</f>
        <v>0</v>
      </c>
      <c r="I3107" s="76">
        <f>APENs_summary!Q3002</f>
        <v>0</v>
      </c>
      <c r="J3107" s="76">
        <f>APENs_summary!R3002</f>
        <v>0</v>
      </c>
    </row>
    <row r="3108" spans="1:10" x14ac:dyDescent="0.2">
      <c r="A3108" s="13" t="s">
        <v>147</v>
      </c>
      <c r="B3108" s="272" t="s">
        <v>493</v>
      </c>
      <c r="C3108" s="272" t="str">
        <f>APENs_summary!C3003</f>
        <v>08045</v>
      </c>
      <c r="D3108" s="272" t="str">
        <f>APENs_summary!J3003</f>
        <v>40400311</v>
      </c>
      <c r="E3108" s="272" t="str">
        <f>APENs_summary!K3003</f>
        <v>Condensate Tanks</v>
      </c>
      <c r="F3108" s="76">
        <f>APENs_summary!N3003</f>
        <v>0</v>
      </c>
      <c r="G3108" s="76">
        <f>APENs_summary!O3003</f>
        <v>10.415545714294238</v>
      </c>
      <c r="H3108" s="76">
        <f>APENs_summary!P3003</f>
        <v>0</v>
      </c>
      <c r="I3108" s="76">
        <f>APENs_summary!Q3003</f>
        <v>0</v>
      </c>
      <c r="J3108" s="76">
        <f>APENs_summary!R3003</f>
        <v>0</v>
      </c>
    </row>
    <row r="3109" spans="1:10" x14ac:dyDescent="0.2">
      <c r="A3109" s="13" t="s">
        <v>147</v>
      </c>
      <c r="B3109" s="272" t="s">
        <v>493</v>
      </c>
      <c r="C3109" s="272" t="str">
        <f>APENs_summary!C3004</f>
        <v>08045</v>
      </c>
      <c r="D3109" s="272" t="str">
        <f>APENs_summary!J3004</f>
        <v>40400311</v>
      </c>
      <c r="E3109" s="272" t="str">
        <f>APENs_summary!K3004</f>
        <v>Condensate Tanks</v>
      </c>
      <c r="F3109" s="76">
        <f>APENs_summary!N3004</f>
        <v>0</v>
      </c>
      <c r="G3109" s="76">
        <f>APENs_summary!O3004</f>
        <v>6.3970445345458069</v>
      </c>
      <c r="H3109" s="76">
        <f>APENs_summary!P3004</f>
        <v>0</v>
      </c>
      <c r="I3109" s="76">
        <f>APENs_summary!Q3004</f>
        <v>0</v>
      </c>
      <c r="J3109" s="76">
        <f>APENs_summary!R3004</f>
        <v>0</v>
      </c>
    </row>
    <row r="3110" spans="1:10" x14ac:dyDescent="0.2">
      <c r="A3110" s="13" t="s">
        <v>147</v>
      </c>
      <c r="B3110" s="272" t="s">
        <v>493</v>
      </c>
      <c r="C3110" s="272" t="str">
        <f>APENs_summary!C3005</f>
        <v>08051</v>
      </c>
      <c r="D3110" s="272" t="str">
        <f>APENs_summary!J3005</f>
        <v>20200254</v>
      </c>
      <c r="E3110" s="272" t="str">
        <f>APENs_summary!K3005</f>
        <v>Compressor Engines</v>
      </c>
      <c r="F3110" s="76">
        <f>APENs_summary!N3005</f>
        <v>0</v>
      </c>
      <c r="G3110" s="76">
        <f>APENs_summary!O3005</f>
        <v>0</v>
      </c>
      <c r="H3110" s="76">
        <f>APENs_summary!P3005</f>
        <v>43.399977999999997</v>
      </c>
      <c r="I3110" s="76">
        <f>APENs_summary!Q3005</f>
        <v>0</v>
      </c>
      <c r="J3110" s="76">
        <f>APENs_summary!R3005</f>
        <v>0</v>
      </c>
    </row>
    <row r="3111" spans="1:10" x14ac:dyDescent="0.2">
      <c r="A3111" s="13" t="s">
        <v>147</v>
      </c>
      <c r="B3111" s="272" t="s">
        <v>493</v>
      </c>
      <c r="C3111" s="272" t="str">
        <f>APENs_summary!C3006</f>
        <v>08051</v>
      </c>
      <c r="D3111" s="272" t="str">
        <f>APENs_summary!J3006</f>
        <v>20200254</v>
      </c>
      <c r="E3111" s="272" t="str">
        <f>APENs_summary!K3006</f>
        <v>Compressor Engines</v>
      </c>
      <c r="F3111" s="76">
        <f>APENs_summary!N3006</f>
        <v>28.899985999999998</v>
      </c>
      <c r="G3111" s="76">
        <f>APENs_summary!O3006</f>
        <v>0</v>
      </c>
      <c r="H3111" s="76">
        <f>APENs_summary!P3006</f>
        <v>0</v>
      </c>
      <c r="I3111" s="76">
        <f>APENs_summary!Q3006</f>
        <v>0</v>
      </c>
      <c r="J3111" s="76">
        <f>APENs_summary!R3006</f>
        <v>0</v>
      </c>
    </row>
    <row r="3112" spans="1:10" x14ac:dyDescent="0.2">
      <c r="A3112" s="13" t="s">
        <v>147</v>
      </c>
      <c r="B3112" s="272" t="s">
        <v>493</v>
      </c>
      <c r="C3112" s="272" t="str">
        <f>APENs_summary!C3007</f>
        <v>08051</v>
      </c>
      <c r="D3112" s="272" t="str">
        <f>APENs_summary!J3007</f>
        <v>20200254</v>
      </c>
      <c r="E3112" s="272" t="str">
        <f>APENs_summary!K3007</f>
        <v>Compressor Engines</v>
      </c>
      <c r="F3112" s="76">
        <f>APENs_summary!N3007</f>
        <v>0</v>
      </c>
      <c r="G3112" s="76">
        <f>APENs_summary!O3007</f>
        <v>10.599995</v>
      </c>
      <c r="H3112" s="76">
        <f>APENs_summary!P3007</f>
        <v>0</v>
      </c>
      <c r="I3112" s="76">
        <f>APENs_summary!Q3007</f>
        <v>0</v>
      </c>
      <c r="J3112" s="76">
        <f>APENs_summary!R3007</f>
        <v>0</v>
      </c>
    </row>
    <row r="3113" spans="1:10" x14ac:dyDescent="0.2">
      <c r="A3113" s="13" t="s">
        <v>147</v>
      </c>
      <c r="B3113" s="272" t="s">
        <v>493</v>
      </c>
      <c r="C3113" s="272" t="str">
        <f>APENs_summary!C3008</f>
        <v>08051</v>
      </c>
      <c r="D3113" s="272" t="str">
        <f>APENs_summary!J3008</f>
        <v>31000304</v>
      </c>
      <c r="E3113" s="272" t="str">
        <f>APENs_summary!K3008</f>
        <v>Glycol Dehydrator</v>
      </c>
      <c r="F3113" s="76">
        <f>APENs_summary!N3008</f>
        <v>0</v>
      </c>
      <c r="G3113" s="76">
        <f>APENs_summary!O3008</f>
        <v>30.379863</v>
      </c>
      <c r="H3113" s="76">
        <f>APENs_summary!P3008</f>
        <v>0</v>
      </c>
      <c r="I3113" s="76">
        <f>APENs_summary!Q3008</f>
        <v>0</v>
      </c>
      <c r="J3113" s="76">
        <f>APENs_summary!R3008</f>
        <v>0</v>
      </c>
    </row>
    <row r="3114" spans="1:10" x14ac:dyDescent="0.2">
      <c r="A3114" s="13" t="s">
        <v>147</v>
      </c>
      <c r="B3114" s="272" t="s">
        <v>493</v>
      </c>
      <c r="C3114" s="272" t="str">
        <f>APENs_summary!C3009</f>
        <v>08051</v>
      </c>
      <c r="D3114" s="272" t="str">
        <f>APENs_summary!J3009</f>
        <v>31000311</v>
      </c>
      <c r="E3114" s="272" t="str">
        <f>APENs_summary!K3009</f>
        <v>Natural Gas Processing Facilities, Flanges and Connections</v>
      </c>
      <c r="F3114" s="76">
        <f>APENs_summary!N3009</f>
        <v>0</v>
      </c>
      <c r="G3114" s="76">
        <f>APENs_summary!O3009</f>
        <v>4.91</v>
      </c>
      <c r="H3114" s="76">
        <f>APENs_summary!P3009</f>
        <v>0</v>
      </c>
      <c r="I3114" s="76">
        <f>APENs_summary!Q3009</f>
        <v>0</v>
      </c>
      <c r="J3114" s="76">
        <f>APENs_summary!R3009</f>
        <v>0</v>
      </c>
    </row>
    <row r="3115" spans="1:10" x14ac:dyDescent="0.2">
      <c r="A3115" s="13" t="s">
        <v>147</v>
      </c>
      <c r="B3115" s="272" t="s">
        <v>493</v>
      </c>
      <c r="C3115" s="272" t="str">
        <f>APENs_summary!C3010</f>
        <v>08051</v>
      </c>
      <c r="D3115" s="272" t="str">
        <f>APENs_summary!J3010</f>
        <v>20200253</v>
      </c>
      <c r="E3115" s="272" t="str">
        <f>APENs_summary!K3010</f>
        <v>Compressor Engines</v>
      </c>
      <c r="F3115" s="76">
        <f>APENs_summary!N3010</f>
        <v>0</v>
      </c>
      <c r="G3115" s="76">
        <f>APENs_summary!O3010</f>
        <v>0</v>
      </c>
      <c r="H3115" s="76">
        <f>APENs_summary!P3010</f>
        <v>3.5</v>
      </c>
      <c r="I3115" s="76">
        <f>APENs_summary!Q3010</f>
        <v>0</v>
      </c>
      <c r="J3115" s="76">
        <f>APENs_summary!R3010</f>
        <v>0</v>
      </c>
    </row>
    <row r="3116" spans="1:10" x14ac:dyDescent="0.2">
      <c r="A3116" s="13" t="s">
        <v>147</v>
      </c>
      <c r="B3116" s="272" t="s">
        <v>493</v>
      </c>
      <c r="C3116" s="272" t="str">
        <f>APENs_summary!C3011</f>
        <v>08051</v>
      </c>
      <c r="D3116" s="272" t="str">
        <f>APENs_summary!J3011</f>
        <v>20200253</v>
      </c>
      <c r="E3116" s="272" t="str">
        <f>APENs_summary!K3011</f>
        <v>Compressor Engines</v>
      </c>
      <c r="F3116" s="76">
        <f>APENs_summary!N3011</f>
        <v>22.5</v>
      </c>
      <c r="G3116" s="76">
        <f>APENs_summary!O3011</f>
        <v>0</v>
      </c>
      <c r="H3116" s="76">
        <f>APENs_summary!P3011</f>
        <v>0</v>
      </c>
      <c r="I3116" s="76">
        <f>APENs_summary!Q3011</f>
        <v>0</v>
      </c>
      <c r="J3116" s="76">
        <f>APENs_summary!R3011</f>
        <v>0</v>
      </c>
    </row>
    <row r="3117" spans="1:10" x14ac:dyDescent="0.2">
      <c r="A3117" s="13" t="s">
        <v>147</v>
      </c>
      <c r="B3117" s="272" t="s">
        <v>493</v>
      </c>
      <c r="C3117" s="272" t="str">
        <f>APENs_summary!C3012</f>
        <v>08051</v>
      </c>
      <c r="D3117" s="272" t="str">
        <f>APENs_summary!J3012</f>
        <v>20200253</v>
      </c>
      <c r="E3117" s="272" t="str">
        <f>APENs_summary!K3012</f>
        <v>Compressor Engines</v>
      </c>
      <c r="F3117" s="76">
        <f>APENs_summary!N3012</f>
        <v>0</v>
      </c>
      <c r="G3117" s="76">
        <f>APENs_summary!O3012</f>
        <v>0</v>
      </c>
      <c r="H3117" s="76">
        <f>APENs_summary!P3012</f>
        <v>0</v>
      </c>
      <c r="I3117" s="76">
        <f>APENs_summary!Q3012</f>
        <v>0</v>
      </c>
      <c r="J3117" s="76">
        <f>APENs_summary!R3012</f>
        <v>0.107</v>
      </c>
    </row>
    <row r="3118" spans="1:10" x14ac:dyDescent="0.2">
      <c r="A3118" s="13" t="s">
        <v>147</v>
      </c>
      <c r="B3118" s="272" t="s">
        <v>493</v>
      </c>
      <c r="C3118" s="272" t="str">
        <f>APENs_summary!C3013</f>
        <v>08051</v>
      </c>
      <c r="D3118" s="272" t="str">
        <f>APENs_summary!J3013</f>
        <v>20200253</v>
      </c>
      <c r="E3118" s="272" t="str">
        <f>APENs_summary!K3013</f>
        <v>Compressor Engines</v>
      </c>
      <c r="F3118" s="76">
        <f>APENs_summary!N3013</f>
        <v>0</v>
      </c>
      <c r="G3118" s="76">
        <f>APENs_summary!O3013</f>
        <v>0</v>
      </c>
      <c r="H3118" s="76">
        <f>APENs_summary!P3013</f>
        <v>0</v>
      </c>
      <c r="I3118" s="76">
        <f>APENs_summary!Q3013</f>
        <v>0</v>
      </c>
      <c r="J3118" s="76">
        <f>APENs_summary!R3013</f>
        <v>0</v>
      </c>
    </row>
    <row r="3119" spans="1:10" x14ac:dyDescent="0.2">
      <c r="A3119" s="13" t="s">
        <v>147</v>
      </c>
      <c r="B3119" s="272" t="s">
        <v>493</v>
      </c>
      <c r="C3119" s="272" t="str">
        <f>APENs_summary!C3014</f>
        <v>08051</v>
      </c>
      <c r="D3119" s="272" t="str">
        <f>APENs_summary!J3014</f>
        <v>20200253</v>
      </c>
      <c r="E3119" s="272" t="str">
        <f>APENs_summary!K3014</f>
        <v>Compressor Engines</v>
      </c>
      <c r="F3119" s="76">
        <f>APENs_summary!N3014</f>
        <v>0</v>
      </c>
      <c r="G3119" s="76">
        <f>APENs_summary!O3014</f>
        <v>0</v>
      </c>
      <c r="H3119" s="76">
        <f>APENs_summary!P3014</f>
        <v>0</v>
      </c>
      <c r="I3119" s="76">
        <f>APENs_summary!Q3014</f>
        <v>6.4200000000000004E-3</v>
      </c>
      <c r="J3119" s="76">
        <f>APENs_summary!R3014</f>
        <v>0</v>
      </c>
    </row>
    <row r="3120" spans="1:10" x14ac:dyDescent="0.2">
      <c r="A3120" s="13" t="s">
        <v>147</v>
      </c>
      <c r="B3120" s="272" t="s">
        <v>493</v>
      </c>
      <c r="C3120" s="272" t="str">
        <f>APENs_summary!C3015</f>
        <v>08051</v>
      </c>
      <c r="D3120" s="272" t="str">
        <f>APENs_summary!J3015</f>
        <v>20200253</v>
      </c>
      <c r="E3120" s="272" t="str">
        <f>APENs_summary!K3015</f>
        <v>Compressor Engines</v>
      </c>
      <c r="F3120" s="76">
        <f>APENs_summary!N3015</f>
        <v>0</v>
      </c>
      <c r="G3120" s="76">
        <f>APENs_summary!O3015</f>
        <v>1.2</v>
      </c>
      <c r="H3120" s="76">
        <f>APENs_summary!P3015</f>
        <v>0</v>
      </c>
      <c r="I3120" s="76">
        <f>APENs_summary!Q3015</f>
        <v>0</v>
      </c>
      <c r="J3120" s="76">
        <f>APENs_summary!R3015</f>
        <v>0</v>
      </c>
    </row>
    <row r="3121" spans="1:10" x14ac:dyDescent="0.2">
      <c r="A3121" s="13" t="s">
        <v>147</v>
      </c>
      <c r="B3121" s="272" t="s">
        <v>493</v>
      </c>
      <c r="C3121" s="272" t="str">
        <f>APENs_summary!C3016</f>
        <v>08051</v>
      </c>
      <c r="D3121" s="272" t="str">
        <f>APENs_summary!J3016</f>
        <v>20200254</v>
      </c>
      <c r="E3121" s="272" t="str">
        <f>APENs_summary!K3016</f>
        <v>Compressor Engines</v>
      </c>
      <c r="F3121" s="76">
        <f>APENs_summary!N3016</f>
        <v>0</v>
      </c>
      <c r="G3121" s="76">
        <f>APENs_summary!O3016</f>
        <v>0</v>
      </c>
      <c r="H3121" s="76">
        <f>APENs_summary!P3016</f>
        <v>10</v>
      </c>
      <c r="I3121" s="76">
        <f>APENs_summary!Q3016</f>
        <v>0</v>
      </c>
      <c r="J3121" s="76">
        <f>APENs_summary!R3016</f>
        <v>0</v>
      </c>
    </row>
    <row r="3122" spans="1:10" x14ac:dyDescent="0.2">
      <c r="A3122" s="13" t="s">
        <v>147</v>
      </c>
      <c r="B3122" s="272" t="s">
        <v>493</v>
      </c>
      <c r="C3122" s="272" t="str">
        <f>APENs_summary!C3017</f>
        <v>08051</v>
      </c>
      <c r="D3122" s="272" t="str">
        <f>APENs_summary!J3017</f>
        <v>20200254</v>
      </c>
      <c r="E3122" s="272" t="str">
        <f>APENs_summary!K3017</f>
        <v>Compressor Engines</v>
      </c>
      <c r="F3122" s="76">
        <f>APENs_summary!N3017</f>
        <v>38</v>
      </c>
      <c r="G3122" s="76">
        <f>APENs_summary!O3017</f>
        <v>0</v>
      </c>
      <c r="H3122" s="76">
        <f>APENs_summary!P3017</f>
        <v>0</v>
      </c>
      <c r="I3122" s="76">
        <f>APENs_summary!Q3017</f>
        <v>0</v>
      </c>
      <c r="J3122" s="76">
        <f>APENs_summary!R3017</f>
        <v>0</v>
      </c>
    </row>
    <row r="3123" spans="1:10" x14ac:dyDescent="0.2">
      <c r="A3123" s="13" t="s">
        <v>147</v>
      </c>
      <c r="B3123" s="272" t="s">
        <v>493</v>
      </c>
      <c r="C3123" s="272" t="str">
        <f>APENs_summary!C3018</f>
        <v>08051</v>
      </c>
      <c r="D3123" s="272" t="str">
        <f>APENs_summary!J3018</f>
        <v>20200254</v>
      </c>
      <c r="E3123" s="272" t="str">
        <f>APENs_summary!K3018</f>
        <v>Compressor Engines</v>
      </c>
      <c r="F3123" s="76">
        <f>APENs_summary!N3018</f>
        <v>0</v>
      </c>
      <c r="G3123" s="76">
        <f>APENs_summary!O3018</f>
        <v>6</v>
      </c>
      <c r="H3123" s="76">
        <f>APENs_summary!P3018</f>
        <v>0</v>
      </c>
      <c r="I3123" s="76">
        <f>APENs_summary!Q3018</f>
        <v>0</v>
      </c>
      <c r="J3123" s="76">
        <f>APENs_summary!R3018</f>
        <v>0</v>
      </c>
    </row>
    <row r="3124" spans="1:10" x14ac:dyDescent="0.2">
      <c r="A3124" s="13" t="s">
        <v>147</v>
      </c>
      <c r="B3124" s="272" t="s">
        <v>493</v>
      </c>
      <c r="C3124" s="272" t="str">
        <f>APENs_summary!C3019</f>
        <v>08051</v>
      </c>
      <c r="D3124" s="272" t="str">
        <f>APENs_summary!J3019</f>
        <v>20200254</v>
      </c>
      <c r="E3124" s="272" t="str">
        <f>APENs_summary!K3019</f>
        <v>Compressor Engines</v>
      </c>
      <c r="F3124" s="76">
        <f>APENs_summary!N3019</f>
        <v>0</v>
      </c>
      <c r="G3124" s="76">
        <f>APENs_summary!O3019</f>
        <v>0</v>
      </c>
      <c r="H3124" s="76">
        <f>APENs_summary!P3019</f>
        <v>1.52</v>
      </c>
      <c r="I3124" s="76">
        <f>APENs_summary!Q3019</f>
        <v>0</v>
      </c>
      <c r="J3124" s="76">
        <f>APENs_summary!R3019</f>
        <v>0</v>
      </c>
    </row>
    <row r="3125" spans="1:10" x14ac:dyDescent="0.2">
      <c r="A3125" s="13" t="s">
        <v>147</v>
      </c>
      <c r="B3125" s="272" t="s">
        <v>493</v>
      </c>
      <c r="C3125" s="272" t="str">
        <f>APENs_summary!C3020</f>
        <v>08051</v>
      </c>
      <c r="D3125" s="272" t="str">
        <f>APENs_summary!J3020</f>
        <v>20200254</v>
      </c>
      <c r="E3125" s="272" t="str">
        <f>APENs_summary!K3020</f>
        <v>Compressor Engines</v>
      </c>
      <c r="F3125" s="76">
        <f>APENs_summary!N3020</f>
        <v>15.2</v>
      </c>
      <c r="G3125" s="76">
        <f>APENs_summary!O3020</f>
        <v>0</v>
      </c>
      <c r="H3125" s="76">
        <f>APENs_summary!P3020</f>
        <v>0</v>
      </c>
      <c r="I3125" s="76">
        <f>APENs_summary!Q3020</f>
        <v>0</v>
      </c>
      <c r="J3125" s="76">
        <f>APENs_summary!R3020</f>
        <v>0</v>
      </c>
    </row>
    <row r="3126" spans="1:10" x14ac:dyDescent="0.2">
      <c r="A3126" s="13" t="s">
        <v>147</v>
      </c>
      <c r="B3126" s="272" t="s">
        <v>493</v>
      </c>
      <c r="C3126" s="272" t="str">
        <f>APENs_summary!C3021</f>
        <v>08051</v>
      </c>
      <c r="D3126" s="272" t="str">
        <f>APENs_summary!J3021</f>
        <v>20200254</v>
      </c>
      <c r="E3126" s="272" t="str">
        <f>APENs_summary!K3021</f>
        <v>Compressor Engines</v>
      </c>
      <c r="F3126" s="76">
        <f>APENs_summary!N3021</f>
        <v>0</v>
      </c>
      <c r="G3126" s="76">
        <f>APENs_summary!O3021</f>
        <v>0.86</v>
      </c>
      <c r="H3126" s="76">
        <f>APENs_summary!P3021</f>
        <v>0</v>
      </c>
      <c r="I3126" s="76">
        <f>APENs_summary!Q3021</f>
        <v>0</v>
      </c>
      <c r="J3126" s="76">
        <f>APENs_summary!R3021</f>
        <v>0</v>
      </c>
    </row>
    <row r="3127" spans="1:10" x14ac:dyDescent="0.2">
      <c r="A3127" s="13" t="s">
        <v>147</v>
      </c>
      <c r="B3127" s="272" t="s">
        <v>493</v>
      </c>
      <c r="C3127" s="272" t="str">
        <f>APENs_summary!C3022</f>
        <v>08051</v>
      </c>
      <c r="D3127" s="272" t="str">
        <f>APENs_summary!J3022</f>
        <v>31000209</v>
      </c>
      <c r="E3127" s="272" t="str">
        <f>APENs_summary!K3022</f>
        <v>Natural Gas Production, Incinerators Burning Waste Gas or Augmented Waste Gas</v>
      </c>
      <c r="F3127" s="76">
        <f>APENs_summary!N3022</f>
        <v>0</v>
      </c>
      <c r="G3127" s="76">
        <f>APENs_summary!O3022</f>
        <v>0</v>
      </c>
      <c r="H3127" s="76">
        <f>APENs_summary!P3022</f>
        <v>1.3557999999999999</v>
      </c>
      <c r="I3127" s="76">
        <f>APENs_summary!Q3022</f>
        <v>0</v>
      </c>
      <c r="J3127" s="76">
        <f>APENs_summary!R3022</f>
        <v>0</v>
      </c>
    </row>
    <row r="3128" spans="1:10" x14ac:dyDescent="0.2">
      <c r="A3128" s="13" t="s">
        <v>147</v>
      </c>
      <c r="B3128" s="272" t="s">
        <v>493</v>
      </c>
      <c r="C3128" s="272" t="str">
        <f>APENs_summary!C3023</f>
        <v>08051</v>
      </c>
      <c r="D3128" s="272" t="str">
        <f>APENs_summary!J3023</f>
        <v>31000209</v>
      </c>
      <c r="E3128" s="272" t="str">
        <f>APENs_summary!K3023</f>
        <v>Natural Gas Production, Incinerators Burning Waste Gas or Augmented Waste Gas</v>
      </c>
      <c r="F3128" s="76">
        <f>APENs_summary!N3023</f>
        <v>3.1861299999999999</v>
      </c>
      <c r="G3128" s="76">
        <f>APENs_summary!O3023</f>
        <v>0</v>
      </c>
      <c r="H3128" s="76">
        <f>APENs_summary!P3023</f>
        <v>0</v>
      </c>
      <c r="I3128" s="76">
        <f>APENs_summary!Q3023</f>
        <v>0</v>
      </c>
      <c r="J3128" s="76">
        <f>APENs_summary!R3023</f>
        <v>0</v>
      </c>
    </row>
    <row r="3129" spans="1:10" x14ac:dyDescent="0.2">
      <c r="A3129" s="13" t="s">
        <v>147</v>
      </c>
      <c r="B3129" s="272" t="s">
        <v>493</v>
      </c>
      <c r="C3129" s="272" t="str">
        <f>APENs_summary!C3024</f>
        <v>08051</v>
      </c>
      <c r="D3129" s="272" t="str">
        <f>APENs_summary!J3024</f>
        <v>31000209</v>
      </c>
      <c r="E3129" s="272" t="str">
        <f>APENs_summary!K3024</f>
        <v>Natural Gas Production, Incinerators Burning Waste Gas or Augmented Waste Gas</v>
      </c>
      <c r="F3129" s="76">
        <f>APENs_summary!N3024</f>
        <v>0</v>
      </c>
      <c r="G3129" s="76">
        <f>APENs_summary!O3024</f>
        <v>0</v>
      </c>
      <c r="H3129" s="76">
        <f>APENs_summary!P3024</f>
        <v>0</v>
      </c>
      <c r="I3129" s="76">
        <f>APENs_summary!Q3024</f>
        <v>0</v>
      </c>
      <c r="J3129" s="76">
        <f>APENs_summary!R3024</f>
        <v>0.257602</v>
      </c>
    </row>
    <row r="3130" spans="1:10" x14ac:dyDescent="0.2">
      <c r="A3130" s="13" t="s">
        <v>147</v>
      </c>
      <c r="B3130" s="272" t="s">
        <v>493</v>
      </c>
      <c r="C3130" s="272" t="str">
        <f>APENs_summary!C3025</f>
        <v>08051</v>
      </c>
      <c r="D3130" s="272" t="str">
        <f>APENs_summary!J3025</f>
        <v>31000209</v>
      </c>
      <c r="E3130" s="272" t="str">
        <f>APENs_summary!K3025</f>
        <v>Natural Gas Production, Incinerators Burning Waste Gas or Augmented Waste Gas</v>
      </c>
      <c r="F3130" s="76">
        <f>APENs_summary!N3025</f>
        <v>0</v>
      </c>
      <c r="G3130" s="76">
        <f>APENs_summary!O3025</f>
        <v>0</v>
      </c>
      <c r="H3130" s="76">
        <f>APENs_summary!P3025</f>
        <v>0</v>
      </c>
      <c r="I3130" s="76">
        <f>APENs_summary!Q3025</f>
        <v>2.0337000000000001E-2</v>
      </c>
      <c r="J3130" s="76">
        <f>APENs_summary!R3025</f>
        <v>0</v>
      </c>
    </row>
    <row r="3131" spans="1:10" x14ac:dyDescent="0.2">
      <c r="A3131" s="13" t="s">
        <v>147</v>
      </c>
      <c r="B3131" s="272" t="s">
        <v>493</v>
      </c>
      <c r="C3131" s="272" t="str">
        <f>APENs_summary!C3026</f>
        <v>08051</v>
      </c>
      <c r="D3131" s="272" t="str">
        <f>APENs_summary!J3026</f>
        <v>31000304</v>
      </c>
      <c r="E3131" s="272" t="str">
        <f>APENs_summary!K3026</f>
        <v>Glycol Dehydrator</v>
      </c>
      <c r="F3131" s="76">
        <f>APENs_summary!N3026</f>
        <v>0</v>
      </c>
      <c r="G3131" s="76">
        <f>APENs_summary!O3026</f>
        <v>7.3546E-2</v>
      </c>
      <c r="H3131" s="76">
        <f>APENs_summary!P3026</f>
        <v>0</v>
      </c>
      <c r="I3131" s="76">
        <f>APENs_summary!Q3026</f>
        <v>0</v>
      </c>
      <c r="J3131" s="76">
        <f>APENs_summary!R3026</f>
        <v>0</v>
      </c>
    </row>
    <row r="3132" spans="1:10" x14ac:dyDescent="0.2">
      <c r="A3132" s="13" t="s">
        <v>147</v>
      </c>
      <c r="B3132" s="272" t="s">
        <v>493</v>
      </c>
      <c r="C3132" s="272" t="str">
        <f>APENs_summary!C3027</f>
        <v>08051</v>
      </c>
      <c r="D3132" s="272" t="str">
        <f>APENs_summary!J3027</f>
        <v>31000305</v>
      </c>
      <c r="E3132" s="272" t="str">
        <f>APENs_summary!K3027</f>
        <v>Natural Gas Processing Facilities, Gas Sweeting: Amine Process</v>
      </c>
      <c r="F3132" s="76">
        <f>APENs_summary!N3027</f>
        <v>0</v>
      </c>
      <c r="G3132" s="76">
        <f>APENs_summary!O3027</f>
        <v>1.706</v>
      </c>
      <c r="H3132" s="76">
        <f>APENs_summary!P3027</f>
        <v>0</v>
      </c>
      <c r="I3132" s="76">
        <f>APENs_summary!Q3027</f>
        <v>0</v>
      </c>
      <c r="J3132" s="76">
        <f>APENs_summary!R3027</f>
        <v>0</v>
      </c>
    </row>
    <row r="3133" spans="1:10" x14ac:dyDescent="0.2">
      <c r="A3133" s="13" t="s">
        <v>147</v>
      </c>
      <c r="B3133" s="272" t="s">
        <v>493</v>
      </c>
      <c r="C3133" s="272" t="str">
        <f>APENs_summary!C3028</f>
        <v>08051</v>
      </c>
      <c r="D3133" s="272" t="str">
        <f>APENs_summary!J3028</f>
        <v>20200252</v>
      </c>
      <c r="E3133" s="272" t="str">
        <f>APENs_summary!K3028</f>
        <v>Compressor Engines</v>
      </c>
      <c r="F3133" s="76">
        <f>APENs_summary!N3028</f>
        <v>0</v>
      </c>
      <c r="G3133" s="76">
        <f>APENs_summary!O3028</f>
        <v>0</v>
      </c>
      <c r="H3133" s="76">
        <f>APENs_summary!P3028</f>
        <v>3.4</v>
      </c>
      <c r="I3133" s="76">
        <f>APENs_summary!Q3028</f>
        <v>0</v>
      </c>
      <c r="J3133" s="76">
        <f>APENs_summary!R3028</f>
        <v>0</v>
      </c>
    </row>
    <row r="3134" spans="1:10" x14ac:dyDescent="0.2">
      <c r="A3134" s="13" t="s">
        <v>147</v>
      </c>
      <c r="B3134" s="272" t="s">
        <v>493</v>
      </c>
      <c r="C3134" s="272" t="str">
        <f>APENs_summary!C3029</f>
        <v>08051</v>
      </c>
      <c r="D3134" s="272" t="str">
        <f>APENs_summary!J3029</f>
        <v>20200252</v>
      </c>
      <c r="E3134" s="272" t="str">
        <f>APENs_summary!K3029</f>
        <v>Compressor Engines</v>
      </c>
      <c r="F3134" s="76">
        <f>APENs_summary!N3029</f>
        <v>3.8</v>
      </c>
      <c r="G3134" s="76">
        <f>APENs_summary!O3029</f>
        <v>0</v>
      </c>
      <c r="H3134" s="76">
        <f>APENs_summary!P3029</f>
        <v>0</v>
      </c>
      <c r="I3134" s="76">
        <f>APENs_summary!Q3029</f>
        <v>0</v>
      </c>
      <c r="J3134" s="76">
        <f>APENs_summary!R3029</f>
        <v>0</v>
      </c>
    </row>
    <row r="3135" spans="1:10" x14ac:dyDescent="0.2">
      <c r="A3135" s="13" t="s">
        <v>147</v>
      </c>
      <c r="B3135" s="272" t="s">
        <v>493</v>
      </c>
      <c r="C3135" s="272" t="str">
        <f>APENs_summary!C3030</f>
        <v>08051</v>
      </c>
      <c r="D3135" s="272" t="str">
        <f>APENs_summary!J3030</f>
        <v>20200252</v>
      </c>
      <c r="E3135" s="272" t="str">
        <f>APENs_summary!K3030</f>
        <v>Compressor Engines</v>
      </c>
      <c r="F3135" s="76">
        <f>APENs_summary!N3030</f>
        <v>0</v>
      </c>
      <c r="G3135" s="76">
        <f>APENs_summary!O3030</f>
        <v>0</v>
      </c>
      <c r="H3135" s="76">
        <f>APENs_summary!P3030</f>
        <v>0</v>
      </c>
      <c r="I3135" s="76">
        <f>APENs_summary!Q3030</f>
        <v>0</v>
      </c>
      <c r="J3135" s="76">
        <f>APENs_summary!R3030</f>
        <v>4.4749999999999998E-2</v>
      </c>
    </row>
    <row r="3136" spans="1:10" x14ac:dyDescent="0.2">
      <c r="A3136" s="13" t="s">
        <v>147</v>
      </c>
      <c r="B3136" s="272" t="s">
        <v>493</v>
      </c>
      <c r="C3136" s="272" t="str">
        <f>APENs_summary!C3031</f>
        <v>08051</v>
      </c>
      <c r="D3136" s="272" t="str">
        <f>APENs_summary!J3031</f>
        <v>20200252</v>
      </c>
      <c r="E3136" s="272" t="str">
        <f>APENs_summary!K3031</f>
        <v>Compressor Engines</v>
      </c>
      <c r="F3136" s="76">
        <f>APENs_summary!N3031</f>
        <v>0</v>
      </c>
      <c r="G3136" s="76">
        <f>APENs_summary!O3031</f>
        <v>0</v>
      </c>
      <c r="H3136" s="76">
        <f>APENs_summary!P3031</f>
        <v>0</v>
      </c>
      <c r="I3136" s="76">
        <f>APENs_summary!Q3031</f>
        <v>0</v>
      </c>
      <c r="J3136" s="76">
        <f>APENs_summary!R3031</f>
        <v>0</v>
      </c>
    </row>
    <row r="3137" spans="1:10" x14ac:dyDescent="0.2">
      <c r="A3137" s="13" t="s">
        <v>147</v>
      </c>
      <c r="B3137" s="272" t="s">
        <v>493</v>
      </c>
      <c r="C3137" s="272" t="str">
        <f>APENs_summary!C3032</f>
        <v>08051</v>
      </c>
      <c r="D3137" s="272" t="str">
        <f>APENs_summary!J3032</f>
        <v>20200252</v>
      </c>
      <c r="E3137" s="272" t="str">
        <f>APENs_summary!K3032</f>
        <v>Compressor Engines</v>
      </c>
      <c r="F3137" s="76">
        <f>APENs_summary!N3032</f>
        <v>0</v>
      </c>
      <c r="G3137" s="76">
        <f>APENs_summary!O3032</f>
        <v>0</v>
      </c>
      <c r="H3137" s="76">
        <f>APENs_summary!P3032</f>
        <v>0</v>
      </c>
      <c r="I3137" s="76">
        <f>APENs_summary!Q3032</f>
        <v>2.6849999999999999E-3</v>
      </c>
      <c r="J3137" s="76">
        <f>APENs_summary!R3032</f>
        <v>0</v>
      </c>
    </row>
    <row r="3138" spans="1:10" x14ac:dyDescent="0.2">
      <c r="A3138" s="13" t="s">
        <v>147</v>
      </c>
      <c r="B3138" s="272" t="s">
        <v>493</v>
      </c>
      <c r="C3138" s="272" t="str">
        <f>APENs_summary!C3033</f>
        <v>08051</v>
      </c>
      <c r="D3138" s="272" t="str">
        <f>APENs_summary!J3033</f>
        <v>20200252</v>
      </c>
      <c r="E3138" s="272" t="str">
        <f>APENs_summary!K3033</f>
        <v>Compressor Engines</v>
      </c>
      <c r="F3138" s="76">
        <f>APENs_summary!N3033</f>
        <v>0</v>
      </c>
      <c r="G3138" s="76">
        <f>APENs_summary!O3033</f>
        <v>0.8</v>
      </c>
      <c r="H3138" s="76">
        <f>APENs_summary!P3033</f>
        <v>0</v>
      </c>
      <c r="I3138" s="76">
        <f>APENs_summary!Q3033</f>
        <v>0</v>
      </c>
      <c r="J3138" s="76">
        <f>APENs_summary!R3033</f>
        <v>0</v>
      </c>
    </row>
    <row r="3139" spans="1:10" x14ac:dyDescent="0.2">
      <c r="A3139" s="13" t="s">
        <v>147</v>
      </c>
      <c r="B3139" s="272" t="s">
        <v>493</v>
      </c>
      <c r="C3139" s="272" t="str">
        <f>APENs_summary!C3034</f>
        <v>08051</v>
      </c>
      <c r="D3139" s="272" t="str">
        <f>APENs_summary!J3034</f>
        <v>20200256</v>
      </c>
      <c r="E3139" s="272" t="str">
        <f>APENs_summary!K3034</f>
        <v>Compressor Engines</v>
      </c>
      <c r="F3139" s="76">
        <f>APENs_summary!N3034</f>
        <v>0</v>
      </c>
      <c r="G3139" s="76">
        <f>APENs_summary!O3034</f>
        <v>0</v>
      </c>
      <c r="H3139" s="76">
        <f>APENs_summary!P3034</f>
        <v>4.6603490000000001</v>
      </c>
      <c r="I3139" s="76">
        <f>APENs_summary!Q3034</f>
        <v>0</v>
      </c>
      <c r="J3139" s="76">
        <f>APENs_summary!R3034</f>
        <v>0</v>
      </c>
    </row>
    <row r="3140" spans="1:10" x14ac:dyDescent="0.2">
      <c r="A3140" s="13" t="s">
        <v>147</v>
      </c>
      <c r="B3140" s="272" t="s">
        <v>493</v>
      </c>
      <c r="C3140" s="272" t="str">
        <f>APENs_summary!C3035</f>
        <v>08051</v>
      </c>
      <c r="D3140" s="272" t="str">
        <f>APENs_summary!J3035</f>
        <v>20200256</v>
      </c>
      <c r="E3140" s="272" t="str">
        <f>APENs_summary!K3035</f>
        <v>Compressor Engines</v>
      </c>
      <c r="F3140" s="76">
        <f>APENs_summary!N3035</f>
        <v>2.3841139999999998</v>
      </c>
      <c r="G3140" s="76">
        <f>APENs_summary!O3035</f>
        <v>0</v>
      </c>
      <c r="H3140" s="76">
        <f>APENs_summary!P3035</f>
        <v>0</v>
      </c>
      <c r="I3140" s="76">
        <f>APENs_summary!Q3035</f>
        <v>0</v>
      </c>
      <c r="J3140" s="76">
        <f>APENs_summary!R3035</f>
        <v>0</v>
      </c>
    </row>
    <row r="3141" spans="1:10" x14ac:dyDescent="0.2">
      <c r="A3141" s="13" t="s">
        <v>147</v>
      </c>
      <c r="B3141" s="272" t="s">
        <v>493</v>
      </c>
      <c r="C3141" s="272" t="str">
        <f>APENs_summary!C3036</f>
        <v>08051</v>
      </c>
      <c r="D3141" s="272" t="str">
        <f>APENs_summary!J3036</f>
        <v>20200256</v>
      </c>
      <c r="E3141" s="272" t="str">
        <f>APENs_summary!K3036</f>
        <v>Compressor Engines</v>
      </c>
      <c r="F3141" s="76">
        <f>APENs_summary!N3036</f>
        <v>0</v>
      </c>
      <c r="G3141" s="76">
        <f>APENs_summary!O3036</f>
        <v>0</v>
      </c>
      <c r="H3141" s="76">
        <f>APENs_summary!P3036</f>
        <v>0</v>
      </c>
      <c r="I3141" s="76">
        <f>APENs_summary!Q3036</f>
        <v>0</v>
      </c>
      <c r="J3141" s="76">
        <f>APENs_summary!R3036</f>
        <v>3.95E-2</v>
      </c>
    </row>
    <row r="3142" spans="1:10" x14ac:dyDescent="0.2">
      <c r="A3142" s="13" t="s">
        <v>147</v>
      </c>
      <c r="B3142" s="272" t="s">
        <v>493</v>
      </c>
      <c r="C3142" s="272" t="str">
        <f>APENs_summary!C3037</f>
        <v>08051</v>
      </c>
      <c r="D3142" s="272" t="str">
        <f>APENs_summary!J3037</f>
        <v>20200256</v>
      </c>
      <c r="E3142" s="272" t="str">
        <f>APENs_summary!K3037</f>
        <v>Compressor Engines</v>
      </c>
      <c r="F3142" s="76">
        <f>APENs_summary!N3037</f>
        <v>0</v>
      </c>
      <c r="G3142" s="76">
        <f>APENs_summary!O3037</f>
        <v>0</v>
      </c>
      <c r="H3142" s="76">
        <f>APENs_summary!P3037</f>
        <v>0</v>
      </c>
      <c r="I3142" s="76">
        <f>APENs_summary!Q3037</f>
        <v>0</v>
      </c>
      <c r="J3142" s="76">
        <f>APENs_summary!R3037</f>
        <v>0</v>
      </c>
    </row>
    <row r="3143" spans="1:10" x14ac:dyDescent="0.2">
      <c r="A3143" s="13" t="s">
        <v>147</v>
      </c>
      <c r="B3143" s="272" t="s">
        <v>493</v>
      </c>
      <c r="C3143" s="272" t="str">
        <f>APENs_summary!C3038</f>
        <v>08051</v>
      </c>
      <c r="D3143" s="272" t="str">
        <f>APENs_summary!J3038</f>
        <v>20200256</v>
      </c>
      <c r="E3143" s="272" t="str">
        <f>APENs_summary!K3038</f>
        <v>Compressor Engines</v>
      </c>
      <c r="F3143" s="76">
        <f>APENs_summary!N3038</f>
        <v>0</v>
      </c>
      <c r="G3143" s="76">
        <f>APENs_summary!O3038</f>
        <v>0</v>
      </c>
      <c r="H3143" s="76">
        <f>APENs_summary!P3038</f>
        <v>0</v>
      </c>
      <c r="I3143" s="76">
        <f>APENs_summary!Q3038</f>
        <v>2.3700000000000001E-3</v>
      </c>
      <c r="J3143" s="76">
        <f>APENs_summary!R3038</f>
        <v>0</v>
      </c>
    </row>
    <row r="3144" spans="1:10" x14ac:dyDescent="0.2">
      <c r="A3144" s="13" t="s">
        <v>147</v>
      </c>
      <c r="B3144" s="272" t="s">
        <v>493</v>
      </c>
      <c r="C3144" s="272" t="str">
        <f>APENs_summary!C3039</f>
        <v>08051</v>
      </c>
      <c r="D3144" s="272" t="str">
        <f>APENs_summary!J3039</f>
        <v>20200256</v>
      </c>
      <c r="E3144" s="272" t="str">
        <f>APENs_summary!K3039</f>
        <v>Compressor Engines</v>
      </c>
      <c r="F3144" s="76">
        <f>APENs_summary!N3039</f>
        <v>0</v>
      </c>
      <c r="G3144" s="76">
        <f>APENs_summary!O3039</f>
        <v>0.103007</v>
      </c>
      <c r="H3144" s="76">
        <f>APENs_summary!P3039</f>
        <v>0</v>
      </c>
      <c r="I3144" s="76">
        <f>APENs_summary!Q3039</f>
        <v>0</v>
      </c>
      <c r="J3144" s="76">
        <f>APENs_summary!R3039</f>
        <v>0</v>
      </c>
    </row>
    <row r="3145" spans="1:10" x14ac:dyDescent="0.2">
      <c r="A3145" s="13" t="s">
        <v>147</v>
      </c>
      <c r="B3145" s="272" t="s">
        <v>493</v>
      </c>
      <c r="C3145" s="272" t="str">
        <f>APENs_summary!C3040</f>
        <v>08051</v>
      </c>
      <c r="D3145" s="272" t="str">
        <f>APENs_summary!J3040</f>
        <v>20200256</v>
      </c>
      <c r="E3145" s="272" t="str">
        <f>APENs_summary!K3040</f>
        <v>Compressor Engines</v>
      </c>
      <c r="F3145" s="76">
        <f>APENs_summary!N3040</f>
        <v>0</v>
      </c>
      <c r="G3145" s="76">
        <f>APENs_summary!O3040</f>
        <v>0</v>
      </c>
      <c r="H3145" s="76">
        <f>APENs_summary!P3040</f>
        <v>10.029999999999999</v>
      </c>
      <c r="I3145" s="76">
        <f>APENs_summary!Q3040</f>
        <v>0</v>
      </c>
      <c r="J3145" s="76">
        <f>APENs_summary!R3040</f>
        <v>0</v>
      </c>
    </row>
    <row r="3146" spans="1:10" x14ac:dyDescent="0.2">
      <c r="A3146" s="13" t="s">
        <v>147</v>
      </c>
      <c r="B3146" s="272" t="s">
        <v>493</v>
      </c>
      <c r="C3146" s="272" t="str">
        <f>APENs_summary!C3041</f>
        <v>08051</v>
      </c>
      <c r="D3146" s="272" t="str">
        <f>APENs_summary!J3041</f>
        <v>20200256</v>
      </c>
      <c r="E3146" s="272" t="str">
        <f>APENs_summary!K3041</f>
        <v>Compressor Engines</v>
      </c>
      <c r="F3146" s="76">
        <f>APENs_summary!N3041</f>
        <v>5.0199999999999996</v>
      </c>
      <c r="G3146" s="76">
        <f>APENs_summary!O3041</f>
        <v>0</v>
      </c>
      <c r="H3146" s="76">
        <f>APENs_summary!P3041</f>
        <v>0</v>
      </c>
      <c r="I3146" s="76">
        <f>APENs_summary!Q3041</f>
        <v>0</v>
      </c>
      <c r="J3146" s="76">
        <f>APENs_summary!R3041</f>
        <v>0</v>
      </c>
    </row>
    <row r="3147" spans="1:10" x14ac:dyDescent="0.2">
      <c r="A3147" s="13" t="s">
        <v>147</v>
      </c>
      <c r="B3147" s="272" t="s">
        <v>493</v>
      </c>
      <c r="C3147" s="272" t="str">
        <f>APENs_summary!C3042</f>
        <v>08051</v>
      </c>
      <c r="D3147" s="272" t="str">
        <f>APENs_summary!J3042</f>
        <v>20200256</v>
      </c>
      <c r="E3147" s="272" t="str">
        <f>APENs_summary!K3042</f>
        <v>Compressor Engines</v>
      </c>
      <c r="F3147" s="76">
        <f>APENs_summary!N3042</f>
        <v>0</v>
      </c>
      <c r="G3147" s="76">
        <f>APENs_summary!O3042</f>
        <v>0</v>
      </c>
      <c r="H3147" s="76">
        <f>APENs_summary!P3042</f>
        <v>0</v>
      </c>
      <c r="I3147" s="76">
        <f>APENs_summary!Q3042</f>
        <v>0</v>
      </c>
      <c r="J3147" s="76">
        <f>APENs_summary!R3042</f>
        <v>0.08</v>
      </c>
    </row>
    <row r="3148" spans="1:10" x14ac:dyDescent="0.2">
      <c r="A3148" s="13" t="s">
        <v>147</v>
      </c>
      <c r="B3148" s="272" t="s">
        <v>493</v>
      </c>
      <c r="C3148" s="272" t="str">
        <f>APENs_summary!C3043</f>
        <v>08051</v>
      </c>
      <c r="D3148" s="272" t="str">
        <f>APENs_summary!J3043</f>
        <v>20200256</v>
      </c>
      <c r="E3148" s="272" t="str">
        <f>APENs_summary!K3043</f>
        <v>Compressor Engines</v>
      </c>
      <c r="F3148" s="76">
        <f>APENs_summary!N3043</f>
        <v>0</v>
      </c>
      <c r="G3148" s="76">
        <f>APENs_summary!O3043</f>
        <v>0</v>
      </c>
      <c r="H3148" s="76">
        <f>APENs_summary!P3043</f>
        <v>0</v>
      </c>
      <c r="I3148" s="76">
        <f>APENs_summary!Q3043</f>
        <v>0</v>
      </c>
      <c r="J3148" s="76">
        <f>APENs_summary!R3043</f>
        <v>0</v>
      </c>
    </row>
    <row r="3149" spans="1:10" x14ac:dyDescent="0.2">
      <c r="A3149" s="13" t="s">
        <v>147</v>
      </c>
      <c r="B3149" s="272" t="s">
        <v>493</v>
      </c>
      <c r="C3149" s="272" t="str">
        <f>APENs_summary!C3044</f>
        <v>08051</v>
      </c>
      <c r="D3149" s="272" t="str">
        <f>APENs_summary!J3044</f>
        <v>20200256</v>
      </c>
      <c r="E3149" s="272" t="str">
        <f>APENs_summary!K3044</f>
        <v>Compressor Engines</v>
      </c>
      <c r="F3149" s="76">
        <f>APENs_summary!N3044</f>
        <v>0</v>
      </c>
      <c r="G3149" s="76">
        <f>APENs_summary!O3044</f>
        <v>0</v>
      </c>
      <c r="H3149" s="76">
        <f>APENs_summary!P3044</f>
        <v>0</v>
      </c>
      <c r="I3149" s="76">
        <f>APENs_summary!Q3044</f>
        <v>0.01</v>
      </c>
      <c r="J3149" s="76">
        <f>APENs_summary!R3044</f>
        <v>0</v>
      </c>
    </row>
    <row r="3150" spans="1:10" x14ac:dyDescent="0.2">
      <c r="A3150" s="13" t="s">
        <v>147</v>
      </c>
      <c r="B3150" s="272" t="s">
        <v>493</v>
      </c>
      <c r="C3150" s="272" t="str">
        <f>APENs_summary!C3045</f>
        <v>08051</v>
      </c>
      <c r="D3150" s="272" t="str">
        <f>APENs_summary!J3045</f>
        <v>20200256</v>
      </c>
      <c r="E3150" s="272" t="str">
        <f>APENs_summary!K3045</f>
        <v>Compressor Engines</v>
      </c>
      <c r="F3150" s="76">
        <f>APENs_summary!N3045</f>
        <v>0</v>
      </c>
      <c r="G3150" s="76">
        <f>APENs_summary!O3045</f>
        <v>2.5099999999999998</v>
      </c>
      <c r="H3150" s="76">
        <f>APENs_summary!P3045</f>
        <v>0</v>
      </c>
      <c r="I3150" s="76">
        <f>APENs_summary!Q3045</f>
        <v>0</v>
      </c>
      <c r="J3150" s="76">
        <f>APENs_summary!R3045</f>
        <v>0</v>
      </c>
    </row>
    <row r="3151" spans="1:10" x14ac:dyDescent="0.2">
      <c r="A3151" s="13" t="s">
        <v>147</v>
      </c>
      <c r="B3151" s="272" t="s">
        <v>493</v>
      </c>
      <c r="C3151" s="272" t="str">
        <f>APENs_summary!C3046</f>
        <v>08051</v>
      </c>
      <c r="D3151" s="272" t="str">
        <f>APENs_summary!J3046</f>
        <v>20200256</v>
      </c>
      <c r="E3151" s="272" t="str">
        <f>APENs_summary!K3046</f>
        <v>Compressor Engines</v>
      </c>
      <c r="F3151" s="76">
        <f>APENs_summary!N3046</f>
        <v>0</v>
      </c>
      <c r="G3151" s="76">
        <f>APENs_summary!O3046</f>
        <v>0</v>
      </c>
      <c r="H3151" s="76">
        <f>APENs_summary!P3046</f>
        <v>53.25</v>
      </c>
      <c r="I3151" s="76">
        <f>APENs_summary!Q3046</f>
        <v>0</v>
      </c>
      <c r="J3151" s="76">
        <f>APENs_summary!R3046</f>
        <v>0</v>
      </c>
    </row>
    <row r="3152" spans="1:10" x14ac:dyDescent="0.2">
      <c r="A3152" s="13" t="s">
        <v>147</v>
      </c>
      <c r="B3152" s="272" t="s">
        <v>493</v>
      </c>
      <c r="C3152" s="272" t="str">
        <f>APENs_summary!C3047</f>
        <v>08051</v>
      </c>
      <c r="D3152" s="272" t="str">
        <f>APENs_summary!J3047</f>
        <v>20200256</v>
      </c>
      <c r="E3152" s="272" t="str">
        <f>APENs_summary!K3047</f>
        <v>Compressor Engines</v>
      </c>
      <c r="F3152" s="76">
        <f>APENs_summary!N3047</f>
        <v>27.718959000000002</v>
      </c>
      <c r="G3152" s="76">
        <f>APENs_summary!O3047</f>
        <v>0</v>
      </c>
      <c r="H3152" s="76">
        <f>APENs_summary!P3047</f>
        <v>0</v>
      </c>
      <c r="I3152" s="76">
        <f>APENs_summary!Q3047</f>
        <v>0</v>
      </c>
      <c r="J3152" s="76">
        <f>APENs_summary!R3047</f>
        <v>0</v>
      </c>
    </row>
    <row r="3153" spans="1:10" x14ac:dyDescent="0.2">
      <c r="A3153" s="13" t="s">
        <v>147</v>
      </c>
      <c r="B3153" s="272" t="s">
        <v>493</v>
      </c>
      <c r="C3153" s="272" t="str">
        <f>APENs_summary!C3048</f>
        <v>08051</v>
      </c>
      <c r="D3153" s="272" t="str">
        <f>APENs_summary!J3048</f>
        <v>20200256</v>
      </c>
      <c r="E3153" s="272" t="str">
        <f>APENs_summary!K3048</f>
        <v>Compressor Engines</v>
      </c>
      <c r="F3153" s="76">
        <f>APENs_summary!N3048</f>
        <v>0</v>
      </c>
      <c r="G3153" s="76">
        <f>APENs_summary!O3048</f>
        <v>0</v>
      </c>
      <c r="H3153" s="76">
        <f>APENs_summary!P3048</f>
        <v>0</v>
      </c>
      <c r="I3153" s="76">
        <f>APENs_summary!Q3048</f>
        <v>0</v>
      </c>
      <c r="J3153" s="76">
        <f>APENs_summary!R3048</f>
        <v>0.43</v>
      </c>
    </row>
    <row r="3154" spans="1:10" x14ac:dyDescent="0.2">
      <c r="A3154" s="13" t="s">
        <v>147</v>
      </c>
      <c r="B3154" s="272" t="s">
        <v>493</v>
      </c>
      <c r="C3154" s="272" t="str">
        <f>APENs_summary!C3049</f>
        <v>08051</v>
      </c>
      <c r="D3154" s="272" t="str">
        <f>APENs_summary!J3049</f>
        <v>20200256</v>
      </c>
      <c r="E3154" s="272" t="str">
        <f>APENs_summary!K3049</f>
        <v>Compressor Engines</v>
      </c>
      <c r="F3154" s="76">
        <f>APENs_summary!N3049</f>
        <v>0</v>
      </c>
      <c r="G3154" s="76">
        <f>APENs_summary!O3049</f>
        <v>0</v>
      </c>
      <c r="H3154" s="76">
        <f>APENs_summary!P3049</f>
        <v>0</v>
      </c>
      <c r="I3154" s="76">
        <f>APENs_summary!Q3049</f>
        <v>0.03</v>
      </c>
      <c r="J3154" s="76">
        <f>APENs_summary!R3049</f>
        <v>0</v>
      </c>
    </row>
    <row r="3155" spans="1:10" x14ac:dyDescent="0.2">
      <c r="A3155" s="13" t="s">
        <v>147</v>
      </c>
      <c r="B3155" s="272" t="s">
        <v>493</v>
      </c>
      <c r="C3155" s="272" t="str">
        <f>APENs_summary!C3050</f>
        <v>08051</v>
      </c>
      <c r="D3155" s="272" t="str">
        <f>APENs_summary!J3050</f>
        <v>20200256</v>
      </c>
      <c r="E3155" s="272" t="str">
        <f>APENs_summary!K3050</f>
        <v>Compressor Engines</v>
      </c>
      <c r="F3155" s="76">
        <f>APENs_summary!N3050</f>
        <v>0</v>
      </c>
      <c r="G3155" s="76">
        <f>APENs_summary!O3050</f>
        <v>13.31</v>
      </c>
      <c r="H3155" s="76">
        <f>APENs_summary!P3050</f>
        <v>0</v>
      </c>
      <c r="I3155" s="76">
        <f>APENs_summary!Q3050</f>
        <v>0</v>
      </c>
      <c r="J3155" s="76">
        <f>APENs_summary!R3050</f>
        <v>0</v>
      </c>
    </row>
    <row r="3156" spans="1:10" x14ac:dyDescent="0.2">
      <c r="A3156" s="13" t="s">
        <v>147</v>
      </c>
      <c r="B3156" s="272" t="s">
        <v>493</v>
      </c>
      <c r="C3156" s="272" t="str">
        <f>APENs_summary!C3051</f>
        <v>08051</v>
      </c>
      <c r="D3156" s="272" t="str">
        <f>APENs_summary!J3051</f>
        <v>31000301</v>
      </c>
      <c r="E3156" s="272" t="str">
        <f>APENs_summary!K3051</f>
        <v>Glycol Dehydrator</v>
      </c>
      <c r="F3156" s="76">
        <f>APENs_summary!N3051</f>
        <v>0</v>
      </c>
      <c r="G3156" s="76">
        <f>APENs_summary!O3051</f>
        <v>0</v>
      </c>
      <c r="H3156" s="76">
        <f>APENs_summary!P3051</f>
        <v>0.26800000000000002</v>
      </c>
      <c r="I3156" s="76">
        <f>APENs_summary!Q3051</f>
        <v>0</v>
      </c>
      <c r="J3156" s="76">
        <f>APENs_summary!R3051</f>
        <v>0</v>
      </c>
    </row>
    <row r="3157" spans="1:10" x14ac:dyDescent="0.2">
      <c r="A3157" s="13" t="s">
        <v>147</v>
      </c>
      <c r="B3157" s="272" t="s">
        <v>493</v>
      </c>
      <c r="C3157" s="272" t="str">
        <f>APENs_summary!C3052</f>
        <v>08051</v>
      </c>
      <c r="D3157" s="272" t="str">
        <f>APENs_summary!J3052</f>
        <v>31000301</v>
      </c>
      <c r="E3157" s="272" t="str">
        <f>APENs_summary!K3052</f>
        <v>Glycol Dehydrator</v>
      </c>
      <c r="F3157" s="76">
        <f>APENs_summary!N3052</f>
        <v>0.31900000000000001</v>
      </c>
      <c r="G3157" s="76">
        <f>APENs_summary!O3052</f>
        <v>0</v>
      </c>
      <c r="H3157" s="76">
        <f>APENs_summary!P3052</f>
        <v>0</v>
      </c>
      <c r="I3157" s="76">
        <f>APENs_summary!Q3052</f>
        <v>0</v>
      </c>
      <c r="J3157" s="76">
        <f>APENs_summary!R3052</f>
        <v>0</v>
      </c>
    </row>
    <row r="3158" spans="1:10" x14ac:dyDescent="0.2">
      <c r="A3158" s="13" t="s">
        <v>147</v>
      </c>
      <c r="B3158" s="272" t="s">
        <v>493</v>
      </c>
      <c r="C3158" s="272" t="str">
        <f>APENs_summary!C3053</f>
        <v>08051</v>
      </c>
      <c r="D3158" s="272" t="str">
        <f>APENs_summary!J3053</f>
        <v>31000301</v>
      </c>
      <c r="E3158" s="272" t="str">
        <f>APENs_summary!K3053</f>
        <v>Glycol Dehydrator</v>
      </c>
      <c r="F3158" s="76">
        <f>APENs_summary!N3053</f>
        <v>0</v>
      </c>
      <c r="G3158" s="76">
        <f>APENs_summary!O3053</f>
        <v>10.162000000000001</v>
      </c>
      <c r="H3158" s="76">
        <f>APENs_summary!P3053</f>
        <v>0</v>
      </c>
      <c r="I3158" s="76">
        <f>APENs_summary!Q3053</f>
        <v>0</v>
      </c>
      <c r="J3158" s="76">
        <f>APENs_summary!R3053</f>
        <v>0</v>
      </c>
    </row>
    <row r="3159" spans="1:10" x14ac:dyDescent="0.2">
      <c r="A3159" s="13" t="s">
        <v>147</v>
      </c>
      <c r="B3159" s="272" t="s">
        <v>493</v>
      </c>
      <c r="C3159" s="272" t="str">
        <f>APENs_summary!C3054</f>
        <v>08051</v>
      </c>
      <c r="D3159" s="272" t="str">
        <f>APENs_summary!J3054</f>
        <v>40400311</v>
      </c>
      <c r="E3159" s="272" t="str">
        <f>APENs_summary!K3054</f>
        <v>Condensate Tanks</v>
      </c>
      <c r="F3159" s="76">
        <f>APENs_summary!N3054</f>
        <v>0</v>
      </c>
      <c r="G3159" s="76">
        <f>APENs_summary!O3054</f>
        <v>1.177415375209111</v>
      </c>
      <c r="H3159" s="76">
        <f>APENs_summary!P3054</f>
        <v>0</v>
      </c>
      <c r="I3159" s="76">
        <f>APENs_summary!Q3054</f>
        <v>0</v>
      </c>
      <c r="J3159" s="76">
        <f>APENs_summary!R3054</f>
        <v>0</v>
      </c>
    </row>
    <row r="3160" spans="1:10" x14ac:dyDescent="0.2">
      <c r="A3160" s="13" t="s">
        <v>147</v>
      </c>
      <c r="B3160" s="272" t="s">
        <v>493</v>
      </c>
      <c r="C3160" s="272" t="str">
        <f>APENs_summary!C3055</f>
        <v>08077</v>
      </c>
      <c r="D3160" s="272" t="str">
        <f>APENs_summary!J3055</f>
        <v>20200202</v>
      </c>
      <c r="E3160" s="272" t="str">
        <f>APENs_summary!K3055</f>
        <v>Compressor Engines</v>
      </c>
      <c r="F3160" s="76">
        <f>APENs_summary!N3055</f>
        <v>0</v>
      </c>
      <c r="G3160" s="76">
        <f>APENs_summary!O3055</f>
        <v>0</v>
      </c>
      <c r="H3160" s="76">
        <f>APENs_summary!P3055</f>
        <v>7.9</v>
      </c>
      <c r="I3160" s="76">
        <f>APENs_summary!Q3055</f>
        <v>0</v>
      </c>
      <c r="J3160" s="76">
        <f>APENs_summary!R3055</f>
        <v>0</v>
      </c>
    </row>
    <row r="3161" spans="1:10" x14ac:dyDescent="0.2">
      <c r="A3161" s="13" t="s">
        <v>147</v>
      </c>
      <c r="B3161" s="272" t="s">
        <v>493</v>
      </c>
      <c r="C3161" s="272" t="str">
        <f>APENs_summary!C3056</f>
        <v>08077</v>
      </c>
      <c r="D3161" s="272" t="str">
        <f>APENs_summary!J3056</f>
        <v>20200202</v>
      </c>
      <c r="E3161" s="272" t="str">
        <f>APENs_summary!K3056</f>
        <v>Compressor Engines</v>
      </c>
      <c r="F3161" s="76">
        <f>APENs_summary!N3056</f>
        <v>7.9</v>
      </c>
      <c r="G3161" s="76">
        <f>APENs_summary!O3056</f>
        <v>0</v>
      </c>
      <c r="H3161" s="76">
        <f>APENs_summary!P3056</f>
        <v>0</v>
      </c>
      <c r="I3161" s="76">
        <f>APENs_summary!Q3056</f>
        <v>0</v>
      </c>
      <c r="J3161" s="76">
        <f>APENs_summary!R3056</f>
        <v>0</v>
      </c>
    </row>
    <row r="3162" spans="1:10" x14ac:dyDescent="0.2">
      <c r="A3162" s="13" t="s">
        <v>147</v>
      </c>
      <c r="B3162" s="272" t="s">
        <v>493</v>
      </c>
      <c r="C3162" s="272" t="str">
        <f>APENs_summary!C3057</f>
        <v>08077</v>
      </c>
      <c r="D3162" s="272" t="str">
        <f>APENs_summary!J3057</f>
        <v>20200202</v>
      </c>
      <c r="E3162" s="272" t="str">
        <f>APENs_summary!K3057</f>
        <v>Compressor Engines</v>
      </c>
      <c r="F3162" s="76">
        <f>APENs_summary!N3057</f>
        <v>0</v>
      </c>
      <c r="G3162" s="76">
        <f>APENs_summary!O3057</f>
        <v>0</v>
      </c>
      <c r="H3162" s="76">
        <f>APENs_summary!P3057</f>
        <v>0</v>
      </c>
      <c r="I3162" s="76">
        <f>APENs_summary!Q3057</f>
        <v>0</v>
      </c>
      <c r="J3162" s="76">
        <f>APENs_summary!R3057</f>
        <v>0.17499999999999999</v>
      </c>
    </row>
    <row r="3163" spans="1:10" x14ac:dyDescent="0.2">
      <c r="A3163" s="13" t="s">
        <v>147</v>
      </c>
      <c r="B3163" s="272" t="s">
        <v>493</v>
      </c>
      <c r="C3163" s="272" t="str">
        <f>APENs_summary!C3058</f>
        <v>08077</v>
      </c>
      <c r="D3163" s="272" t="str">
        <f>APENs_summary!J3058</f>
        <v>20200202</v>
      </c>
      <c r="E3163" s="272" t="str">
        <f>APENs_summary!K3058</f>
        <v>Compressor Engines</v>
      </c>
      <c r="F3163" s="76">
        <f>APENs_summary!N3058</f>
        <v>0</v>
      </c>
      <c r="G3163" s="76">
        <f>APENs_summary!O3058</f>
        <v>0</v>
      </c>
      <c r="H3163" s="76">
        <f>APENs_summary!P3058</f>
        <v>0</v>
      </c>
      <c r="I3163" s="76">
        <f>APENs_summary!Q3058</f>
        <v>0</v>
      </c>
      <c r="J3163" s="76">
        <f>APENs_summary!R3058</f>
        <v>0</v>
      </c>
    </row>
    <row r="3164" spans="1:10" x14ac:dyDescent="0.2">
      <c r="A3164" s="13" t="s">
        <v>147</v>
      </c>
      <c r="B3164" s="272" t="s">
        <v>493</v>
      </c>
      <c r="C3164" s="272" t="str">
        <f>APENs_summary!C3059</f>
        <v>08077</v>
      </c>
      <c r="D3164" s="272" t="str">
        <f>APENs_summary!J3059</f>
        <v>20200202</v>
      </c>
      <c r="E3164" s="272" t="str">
        <f>APENs_summary!K3059</f>
        <v>Compressor Engines</v>
      </c>
      <c r="F3164" s="76">
        <f>APENs_summary!N3059</f>
        <v>0</v>
      </c>
      <c r="G3164" s="76">
        <f>APENs_summary!O3059</f>
        <v>0</v>
      </c>
      <c r="H3164" s="76">
        <f>APENs_summary!P3059</f>
        <v>0</v>
      </c>
      <c r="I3164" s="76">
        <f>APENs_summary!Q3059</f>
        <v>1.0500000000000001E-2</v>
      </c>
      <c r="J3164" s="76">
        <f>APENs_summary!R3059</f>
        <v>0</v>
      </c>
    </row>
    <row r="3165" spans="1:10" x14ac:dyDescent="0.2">
      <c r="A3165" s="13" t="s">
        <v>147</v>
      </c>
      <c r="B3165" s="272" t="s">
        <v>493</v>
      </c>
      <c r="C3165" s="272" t="str">
        <f>APENs_summary!C3060</f>
        <v>08077</v>
      </c>
      <c r="D3165" s="272" t="str">
        <f>APENs_summary!J3060</f>
        <v>20200202</v>
      </c>
      <c r="E3165" s="272" t="str">
        <f>APENs_summary!K3060</f>
        <v>Compressor Engines</v>
      </c>
      <c r="F3165" s="76">
        <f>APENs_summary!N3060</f>
        <v>0</v>
      </c>
      <c r="G3165" s="76">
        <f>APENs_summary!O3060</f>
        <v>2</v>
      </c>
      <c r="H3165" s="76">
        <f>APENs_summary!P3060</f>
        <v>0</v>
      </c>
      <c r="I3165" s="76">
        <f>APENs_summary!Q3060</f>
        <v>0</v>
      </c>
      <c r="J3165" s="76">
        <f>APENs_summary!R3060</f>
        <v>0</v>
      </c>
    </row>
    <row r="3166" spans="1:10" x14ac:dyDescent="0.2">
      <c r="A3166" s="13" t="s">
        <v>147</v>
      </c>
      <c r="B3166" s="272" t="s">
        <v>493</v>
      </c>
      <c r="C3166" s="272" t="str">
        <f>APENs_summary!C3061</f>
        <v>08077</v>
      </c>
      <c r="D3166" s="272" t="str">
        <f>APENs_summary!J3061</f>
        <v>20200253</v>
      </c>
      <c r="E3166" s="272" t="str">
        <f>APENs_summary!K3061</f>
        <v>Compressor Engines</v>
      </c>
      <c r="F3166" s="76">
        <f>APENs_summary!N3061</f>
        <v>0</v>
      </c>
      <c r="G3166" s="76">
        <f>APENs_summary!O3061</f>
        <v>0</v>
      </c>
      <c r="H3166" s="76">
        <f>APENs_summary!P3061</f>
        <v>5.9</v>
      </c>
      <c r="I3166" s="76">
        <f>APENs_summary!Q3061</f>
        <v>0</v>
      </c>
      <c r="J3166" s="76">
        <f>APENs_summary!R3061</f>
        <v>0</v>
      </c>
    </row>
    <row r="3167" spans="1:10" x14ac:dyDescent="0.2">
      <c r="A3167" s="13" t="s">
        <v>147</v>
      </c>
      <c r="B3167" s="272" t="s">
        <v>493</v>
      </c>
      <c r="C3167" s="272" t="str">
        <f>APENs_summary!C3062</f>
        <v>08077</v>
      </c>
      <c r="D3167" s="272" t="str">
        <f>APENs_summary!J3062</f>
        <v>20200253</v>
      </c>
      <c r="E3167" s="272" t="str">
        <f>APENs_summary!K3062</f>
        <v>Compressor Engines</v>
      </c>
      <c r="F3167" s="76">
        <f>APENs_summary!N3062</f>
        <v>3.9</v>
      </c>
      <c r="G3167" s="76">
        <f>APENs_summary!O3062</f>
        <v>0</v>
      </c>
      <c r="H3167" s="76">
        <f>APENs_summary!P3062</f>
        <v>0</v>
      </c>
      <c r="I3167" s="76">
        <f>APENs_summary!Q3062</f>
        <v>0</v>
      </c>
      <c r="J3167" s="76">
        <f>APENs_summary!R3062</f>
        <v>0</v>
      </c>
    </row>
    <row r="3168" spans="1:10" x14ac:dyDescent="0.2">
      <c r="A3168" s="13" t="s">
        <v>147</v>
      </c>
      <c r="B3168" s="272" t="s">
        <v>493</v>
      </c>
      <c r="C3168" s="272" t="str">
        <f>APENs_summary!C3063</f>
        <v>08077</v>
      </c>
      <c r="D3168" s="272" t="str">
        <f>APENs_summary!J3063</f>
        <v>20200253</v>
      </c>
      <c r="E3168" s="272" t="str">
        <f>APENs_summary!K3063</f>
        <v>Compressor Engines</v>
      </c>
      <c r="F3168" s="76">
        <f>APENs_summary!N3063</f>
        <v>0</v>
      </c>
      <c r="G3168" s="76">
        <f>APENs_summary!O3063</f>
        <v>0</v>
      </c>
      <c r="H3168" s="76">
        <f>APENs_summary!P3063</f>
        <v>0</v>
      </c>
      <c r="I3168" s="76">
        <f>APENs_summary!Q3063</f>
        <v>0</v>
      </c>
      <c r="J3168" s="76">
        <f>APENs_summary!R3063</f>
        <v>0.20100000000000001</v>
      </c>
    </row>
    <row r="3169" spans="1:10" x14ac:dyDescent="0.2">
      <c r="A3169" s="13" t="s">
        <v>147</v>
      </c>
      <c r="B3169" s="272" t="s">
        <v>493</v>
      </c>
      <c r="C3169" s="272" t="str">
        <f>APENs_summary!C3064</f>
        <v>08077</v>
      </c>
      <c r="D3169" s="272" t="str">
        <f>APENs_summary!J3064</f>
        <v>20200253</v>
      </c>
      <c r="E3169" s="272" t="str">
        <f>APENs_summary!K3064</f>
        <v>Compressor Engines</v>
      </c>
      <c r="F3169" s="76">
        <f>APENs_summary!N3064</f>
        <v>0</v>
      </c>
      <c r="G3169" s="76">
        <f>APENs_summary!O3064</f>
        <v>0</v>
      </c>
      <c r="H3169" s="76">
        <f>APENs_summary!P3064</f>
        <v>0</v>
      </c>
      <c r="I3169" s="76">
        <f>APENs_summary!Q3064</f>
        <v>0</v>
      </c>
      <c r="J3169" s="76">
        <f>APENs_summary!R3064</f>
        <v>0</v>
      </c>
    </row>
    <row r="3170" spans="1:10" x14ac:dyDescent="0.2">
      <c r="A3170" s="13" t="s">
        <v>147</v>
      </c>
      <c r="B3170" s="272" t="s">
        <v>493</v>
      </c>
      <c r="C3170" s="272" t="str">
        <f>APENs_summary!C3065</f>
        <v>08077</v>
      </c>
      <c r="D3170" s="272" t="str">
        <f>APENs_summary!J3065</f>
        <v>20200253</v>
      </c>
      <c r="E3170" s="272" t="str">
        <f>APENs_summary!K3065</f>
        <v>Compressor Engines</v>
      </c>
      <c r="F3170" s="76">
        <f>APENs_summary!N3065</f>
        <v>0</v>
      </c>
      <c r="G3170" s="76">
        <f>APENs_summary!O3065</f>
        <v>0</v>
      </c>
      <c r="H3170" s="76">
        <f>APENs_summary!P3065</f>
        <v>0</v>
      </c>
      <c r="I3170" s="76">
        <f>APENs_summary!Q3065</f>
        <v>1.206E-2</v>
      </c>
      <c r="J3170" s="76">
        <f>APENs_summary!R3065</f>
        <v>0</v>
      </c>
    </row>
    <row r="3171" spans="1:10" x14ac:dyDescent="0.2">
      <c r="A3171" s="13" t="s">
        <v>147</v>
      </c>
      <c r="B3171" s="272" t="s">
        <v>493</v>
      </c>
      <c r="C3171" s="272" t="str">
        <f>APENs_summary!C3066</f>
        <v>08077</v>
      </c>
      <c r="D3171" s="272" t="str">
        <f>APENs_summary!J3066</f>
        <v>20200253</v>
      </c>
      <c r="E3171" s="272" t="str">
        <f>APENs_summary!K3066</f>
        <v>Compressor Engines</v>
      </c>
      <c r="F3171" s="76">
        <f>APENs_summary!N3066</f>
        <v>0</v>
      </c>
      <c r="G3171" s="76">
        <f>APENs_summary!O3066</f>
        <v>0.4</v>
      </c>
      <c r="H3171" s="76">
        <f>APENs_summary!P3066</f>
        <v>0</v>
      </c>
      <c r="I3171" s="76">
        <f>APENs_summary!Q3066</f>
        <v>0</v>
      </c>
      <c r="J3171" s="76">
        <f>APENs_summary!R3066</f>
        <v>0</v>
      </c>
    </row>
    <row r="3172" spans="1:10" x14ac:dyDescent="0.2">
      <c r="A3172" s="13" t="s">
        <v>147</v>
      </c>
      <c r="B3172" s="272" t="s">
        <v>493</v>
      </c>
      <c r="C3172" s="272" t="str">
        <f>APENs_summary!C3067</f>
        <v>08077</v>
      </c>
      <c r="D3172" s="272" t="str">
        <f>APENs_summary!J3067</f>
        <v>31000203</v>
      </c>
      <c r="E3172" s="272" t="str">
        <f>APENs_summary!K3067</f>
        <v>Compressor Engines</v>
      </c>
      <c r="F3172" s="76">
        <f>APENs_summary!N3067</f>
        <v>0</v>
      </c>
      <c r="G3172" s="76">
        <f>APENs_summary!O3067</f>
        <v>0</v>
      </c>
      <c r="H3172" s="76">
        <f>APENs_summary!P3067</f>
        <v>16.8</v>
      </c>
      <c r="I3172" s="76">
        <f>APENs_summary!Q3067</f>
        <v>0</v>
      </c>
      <c r="J3172" s="76">
        <f>APENs_summary!R3067</f>
        <v>0</v>
      </c>
    </row>
    <row r="3173" spans="1:10" x14ac:dyDescent="0.2">
      <c r="A3173" s="13" t="s">
        <v>147</v>
      </c>
      <c r="B3173" s="272" t="s">
        <v>493</v>
      </c>
      <c r="C3173" s="272" t="str">
        <f>APENs_summary!C3068</f>
        <v>08077</v>
      </c>
      <c r="D3173" s="272" t="str">
        <f>APENs_summary!J3068</f>
        <v>31000203</v>
      </c>
      <c r="E3173" s="272" t="str">
        <f>APENs_summary!K3068</f>
        <v>Compressor Engines</v>
      </c>
      <c r="F3173" s="76">
        <f>APENs_summary!N3068</f>
        <v>48.3</v>
      </c>
      <c r="G3173" s="76">
        <f>APENs_summary!O3068</f>
        <v>0</v>
      </c>
      <c r="H3173" s="76">
        <f>APENs_summary!P3068</f>
        <v>0</v>
      </c>
      <c r="I3173" s="76">
        <f>APENs_summary!Q3068</f>
        <v>0</v>
      </c>
      <c r="J3173" s="76">
        <f>APENs_summary!R3068</f>
        <v>0</v>
      </c>
    </row>
    <row r="3174" spans="1:10" x14ac:dyDescent="0.2">
      <c r="A3174" s="13" t="s">
        <v>147</v>
      </c>
      <c r="B3174" s="272" t="s">
        <v>493</v>
      </c>
      <c r="C3174" s="272" t="str">
        <f>APENs_summary!C3069</f>
        <v>08077</v>
      </c>
      <c r="D3174" s="272" t="str">
        <f>APENs_summary!J3069</f>
        <v>31000203</v>
      </c>
      <c r="E3174" s="272" t="str">
        <f>APENs_summary!K3069</f>
        <v>Compressor Engines</v>
      </c>
      <c r="F3174" s="76">
        <f>APENs_summary!N3069</f>
        <v>0</v>
      </c>
      <c r="G3174" s="76">
        <f>APENs_summary!O3069</f>
        <v>2.1</v>
      </c>
      <c r="H3174" s="76">
        <f>APENs_summary!P3069</f>
        <v>0</v>
      </c>
      <c r="I3174" s="76">
        <f>APENs_summary!Q3069</f>
        <v>0</v>
      </c>
      <c r="J3174" s="76">
        <f>APENs_summary!R3069</f>
        <v>0</v>
      </c>
    </row>
    <row r="3175" spans="1:10" x14ac:dyDescent="0.2">
      <c r="A3175" s="13" t="s">
        <v>147</v>
      </c>
      <c r="B3175" s="272" t="s">
        <v>493</v>
      </c>
      <c r="C3175" s="272" t="str">
        <f>APENs_summary!C3070</f>
        <v>08077</v>
      </c>
      <c r="D3175" s="272" t="str">
        <f>APENs_summary!J3070</f>
        <v>31000301</v>
      </c>
      <c r="E3175" s="272" t="str">
        <f>APENs_summary!K3070</f>
        <v>Glycol Dehydrator</v>
      </c>
      <c r="F3175" s="76">
        <f>APENs_summary!N3070</f>
        <v>0</v>
      </c>
      <c r="G3175" s="76">
        <f>APENs_summary!O3070</f>
        <v>0</v>
      </c>
      <c r="H3175" s="76">
        <f>APENs_summary!P3070</f>
        <v>5</v>
      </c>
      <c r="I3175" s="76">
        <f>APENs_summary!Q3070</f>
        <v>0</v>
      </c>
      <c r="J3175" s="76">
        <f>APENs_summary!R3070</f>
        <v>0</v>
      </c>
    </row>
    <row r="3176" spans="1:10" x14ac:dyDescent="0.2">
      <c r="A3176" s="13" t="s">
        <v>147</v>
      </c>
      <c r="B3176" s="272" t="s">
        <v>493</v>
      </c>
      <c r="C3176" s="272" t="str">
        <f>APENs_summary!C3071</f>
        <v>08077</v>
      </c>
      <c r="D3176" s="272" t="str">
        <f>APENs_summary!J3071</f>
        <v>31000301</v>
      </c>
      <c r="E3176" s="272" t="str">
        <f>APENs_summary!K3071</f>
        <v>Glycol Dehydrator</v>
      </c>
      <c r="F3176" s="76">
        <f>APENs_summary!N3071</f>
        <v>5</v>
      </c>
      <c r="G3176" s="76">
        <f>APENs_summary!O3071</f>
        <v>0</v>
      </c>
      <c r="H3176" s="76">
        <f>APENs_summary!P3071</f>
        <v>0</v>
      </c>
      <c r="I3176" s="76">
        <f>APENs_summary!Q3071</f>
        <v>0</v>
      </c>
      <c r="J3176" s="76">
        <f>APENs_summary!R3071</f>
        <v>0</v>
      </c>
    </row>
    <row r="3177" spans="1:10" x14ac:dyDescent="0.2">
      <c r="A3177" s="13" t="s">
        <v>147</v>
      </c>
      <c r="B3177" s="272" t="s">
        <v>493</v>
      </c>
      <c r="C3177" s="272" t="str">
        <f>APENs_summary!C3072</f>
        <v>08077</v>
      </c>
      <c r="D3177" s="272" t="str">
        <f>APENs_summary!J3072</f>
        <v>31000301</v>
      </c>
      <c r="E3177" s="272" t="str">
        <f>APENs_summary!K3072</f>
        <v>Glycol Dehydrator</v>
      </c>
      <c r="F3177" s="76">
        <f>APENs_summary!N3072</f>
        <v>0</v>
      </c>
      <c r="G3177" s="76">
        <f>APENs_summary!O3072</f>
        <v>4.8</v>
      </c>
      <c r="H3177" s="76">
        <f>APENs_summary!P3072</f>
        <v>0</v>
      </c>
      <c r="I3177" s="76">
        <f>APENs_summary!Q3072</f>
        <v>0</v>
      </c>
      <c r="J3177" s="76">
        <f>APENs_summary!R3072</f>
        <v>0</v>
      </c>
    </row>
    <row r="3178" spans="1:10" x14ac:dyDescent="0.2">
      <c r="A3178" s="13" t="s">
        <v>147</v>
      </c>
      <c r="B3178" s="272" t="s">
        <v>493</v>
      </c>
      <c r="C3178" s="272" t="str">
        <f>APENs_summary!C3073</f>
        <v>08077</v>
      </c>
      <c r="D3178" s="272" t="str">
        <f>APENs_summary!J3073</f>
        <v>40400311</v>
      </c>
      <c r="E3178" s="272" t="str">
        <f>APENs_summary!K3073</f>
        <v>Condensate Tanks</v>
      </c>
      <c r="F3178" s="76">
        <f>APENs_summary!N3073</f>
        <v>0</v>
      </c>
      <c r="G3178" s="76">
        <f>APENs_summary!O3073</f>
        <v>8.2013391468535985</v>
      </c>
      <c r="H3178" s="76">
        <f>APENs_summary!P3073</f>
        <v>0</v>
      </c>
      <c r="I3178" s="76">
        <f>APENs_summary!Q3073</f>
        <v>0</v>
      </c>
      <c r="J3178" s="76">
        <f>APENs_summary!R3073</f>
        <v>0</v>
      </c>
    </row>
    <row r="3179" spans="1:10" x14ac:dyDescent="0.2">
      <c r="A3179" s="13" t="s">
        <v>147</v>
      </c>
      <c r="B3179" s="272" t="s">
        <v>493</v>
      </c>
      <c r="C3179" s="272" t="str">
        <f>APENs_summary!C3074</f>
        <v>08077</v>
      </c>
      <c r="D3179" s="272" t="str">
        <f>APENs_summary!J3074</f>
        <v>31000299</v>
      </c>
      <c r="E3179" s="272" t="str">
        <f>APENs_summary!K3074</f>
        <v>Natural Gas Production, Other Not Classified</v>
      </c>
      <c r="F3179" s="76">
        <f>APENs_summary!N3074</f>
        <v>0</v>
      </c>
      <c r="G3179" s="76">
        <f>APENs_summary!O3074</f>
        <v>0</v>
      </c>
      <c r="H3179" s="76">
        <f>APENs_summary!P3074</f>
        <v>0</v>
      </c>
      <c r="I3179" s="76">
        <f>APENs_summary!Q3074</f>
        <v>0</v>
      </c>
      <c r="J3179" s="76">
        <f>APENs_summary!R3074</f>
        <v>0.94499999999999995</v>
      </c>
    </row>
    <row r="3180" spans="1:10" x14ac:dyDescent="0.2">
      <c r="A3180" s="13" t="s">
        <v>147</v>
      </c>
      <c r="B3180" s="272" t="s">
        <v>493</v>
      </c>
      <c r="C3180" s="272" t="str">
        <f>APENs_summary!C3075</f>
        <v>08077</v>
      </c>
      <c r="D3180" s="272" t="str">
        <f>APENs_summary!J3075</f>
        <v>31000299</v>
      </c>
      <c r="E3180" s="272" t="str">
        <f>APENs_summary!K3075</f>
        <v>Natural Gas Production, Other Not Classified</v>
      </c>
      <c r="F3180" s="76">
        <f>APENs_summary!N3075</f>
        <v>0</v>
      </c>
      <c r="G3180" s="76">
        <f>APENs_summary!O3075</f>
        <v>0</v>
      </c>
      <c r="H3180" s="76">
        <f>APENs_summary!P3075</f>
        <v>0</v>
      </c>
      <c r="I3180" s="76">
        <f>APENs_summary!Q3075</f>
        <v>0</v>
      </c>
      <c r="J3180" s="76">
        <f>APENs_summary!R3075</f>
        <v>0</v>
      </c>
    </row>
    <row r="3181" spans="1:10" x14ac:dyDescent="0.2">
      <c r="A3181" s="13" t="s">
        <v>147</v>
      </c>
      <c r="B3181" s="272" t="s">
        <v>493</v>
      </c>
      <c r="C3181" s="272" t="str">
        <f>APENs_summary!C3076</f>
        <v>08077</v>
      </c>
      <c r="D3181" s="272" t="str">
        <f>APENs_summary!J3076</f>
        <v>31000405</v>
      </c>
      <c r="E3181" s="272" t="str">
        <f>APENs_summary!K3076</f>
        <v>Process Heaters</v>
      </c>
      <c r="F3181" s="76">
        <f>APENs_summary!N3076</f>
        <v>0</v>
      </c>
      <c r="G3181" s="76">
        <f>APENs_summary!O3076</f>
        <v>0</v>
      </c>
      <c r="H3181" s="76">
        <f>APENs_summary!P3076</f>
        <v>4.8499999999999996</v>
      </c>
      <c r="I3181" s="76">
        <f>APENs_summary!Q3076</f>
        <v>0</v>
      </c>
      <c r="J3181" s="76">
        <f>APENs_summary!R3076</f>
        <v>0</v>
      </c>
    </row>
    <row r="3182" spans="1:10" x14ac:dyDescent="0.2">
      <c r="A3182" s="13" t="s">
        <v>147</v>
      </c>
      <c r="B3182" s="272" t="s">
        <v>493</v>
      </c>
      <c r="C3182" s="272" t="str">
        <f>APENs_summary!C3077</f>
        <v>08077</v>
      </c>
      <c r="D3182" s="272" t="str">
        <f>APENs_summary!J3077</f>
        <v>31000405</v>
      </c>
      <c r="E3182" s="272" t="str">
        <f>APENs_summary!K3077</f>
        <v>Process Heaters</v>
      </c>
      <c r="F3182" s="76">
        <f>APENs_summary!N3077</f>
        <v>5.74</v>
      </c>
      <c r="G3182" s="76">
        <f>APENs_summary!O3077</f>
        <v>0</v>
      </c>
      <c r="H3182" s="76">
        <f>APENs_summary!P3077</f>
        <v>0</v>
      </c>
      <c r="I3182" s="76">
        <f>APENs_summary!Q3077</f>
        <v>0</v>
      </c>
      <c r="J3182" s="76">
        <f>APENs_summary!R3077</f>
        <v>0</v>
      </c>
    </row>
    <row r="3183" spans="1:10" x14ac:dyDescent="0.2">
      <c r="A3183" s="13" t="s">
        <v>147</v>
      </c>
      <c r="B3183" s="272" t="s">
        <v>493</v>
      </c>
      <c r="C3183" s="272" t="str">
        <f>APENs_summary!C3078</f>
        <v>08077</v>
      </c>
      <c r="D3183" s="272" t="str">
        <f>APENs_summary!J3078</f>
        <v>31000405</v>
      </c>
      <c r="E3183" s="272" t="str">
        <f>APENs_summary!K3078</f>
        <v>Process Heaters</v>
      </c>
      <c r="F3183" s="76">
        <f>APENs_summary!N3078</f>
        <v>0</v>
      </c>
      <c r="G3183" s="76">
        <f>APENs_summary!O3078</f>
        <v>0</v>
      </c>
      <c r="H3183" s="76">
        <f>APENs_summary!P3078</f>
        <v>0</v>
      </c>
      <c r="I3183" s="76">
        <f>APENs_summary!Q3078</f>
        <v>0</v>
      </c>
      <c r="J3183" s="76">
        <f>APENs_summary!R3078</f>
        <v>0.44</v>
      </c>
    </row>
    <row r="3184" spans="1:10" x14ac:dyDescent="0.2">
      <c r="A3184" s="13" t="s">
        <v>147</v>
      </c>
      <c r="B3184" s="272" t="s">
        <v>493</v>
      </c>
      <c r="C3184" s="272" t="str">
        <f>APENs_summary!C3079</f>
        <v>08077</v>
      </c>
      <c r="D3184" s="272" t="str">
        <f>APENs_summary!J3079</f>
        <v>31000405</v>
      </c>
      <c r="E3184" s="272" t="str">
        <f>APENs_summary!K3079</f>
        <v>Process Heaters</v>
      </c>
      <c r="F3184" s="76">
        <f>APENs_summary!N3079</f>
        <v>0</v>
      </c>
      <c r="G3184" s="76">
        <f>APENs_summary!O3079</f>
        <v>0</v>
      </c>
      <c r="H3184" s="76">
        <f>APENs_summary!P3079</f>
        <v>0</v>
      </c>
      <c r="I3184" s="76">
        <f>APENs_summary!Q3079</f>
        <v>0</v>
      </c>
      <c r="J3184" s="76">
        <f>APENs_summary!R3079</f>
        <v>0</v>
      </c>
    </row>
    <row r="3185" spans="1:10" x14ac:dyDescent="0.2">
      <c r="A3185" s="13" t="s">
        <v>147</v>
      </c>
      <c r="B3185" s="272" t="s">
        <v>493</v>
      </c>
      <c r="C3185" s="272" t="str">
        <f>APENs_summary!C3080</f>
        <v>08077</v>
      </c>
      <c r="D3185" s="272" t="str">
        <f>APENs_summary!J3080</f>
        <v>31000405</v>
      </c>
      <c r="E3185" s="272" t="str">
        <f>APENs_summary!K3080</f>
        <v>Process Heaters</v>
      </c>
      <c r="F3185" s="76">
        <f>APENs_summary!N3080</f>
        <v>0</v>
      </c>
      <c r="G3185" s="76">
        <f>APENs_summary!O3080</f>
        <v>0.32</v>
      </c>
      <c r="H3185" s="76">
        <f>APENs_summary!P3080</f>
        <v>0</v>
      </c>
      <c r="I3185" s="76">
        <f>APENs_summary!Q3080</f>
        <v>0</v>
      </c>
      <c r="J3185" s="76">
        <f>APENs_summary!R3080</f>
        <v>0</v>
      </c>
    </row>
    <row r="3186" spans="1:10" x14ac:dyDescent="0.2">
      <c r="A3186" s="13" t="s">
        <v>147</v>
      </c>
      <c r="B3186" s="272" t="s">
        <v>493</v>
      </c>
      <c r="C3186" s="272" t="str">
        <f>APENs_summary!C3081</f>
        <v>08077</v>
      </c>
      <c r="D3186" s="272" t="str">
        <f>APENs_summary!J3081</f>
        <v>20200202</v>
      </c>
      <c r="E3186" s="272" t="str">
        <f>APENs_summary!K3081</f>
        <v>Compressor Engines</v>
      </c>
      <c r="F3186" s="76">
        <f>APENs_summary!N3081</f>
        <v>0</v>
      </c>
      <c r="G3186" s="76">
        <f>APENs_summary!O3081</f>
        <v>0</v>
      </c>
      <c r="H3186" s="76">
        <f>APENs_summary!P3081</f>
        <v>5.4</v>
      </c>
      <c r="I3186" s="76">
        <f>APENs_summary!Q3081</f>
        <v>0</v>
      </c>
      <c r="J3186" s="76">
        <f>APENs_summary!R3081</f>
        <v>0</v>
      </c>
    </row>
    <row r="3187" spans="1:10" x14ac:dyDescent="0.2">
      <c r="A3187" s="13" t="s">
        <v>147</v>
      </c>
      <c r="B3187" s="272" t="s">
        <v>493</v>
      </c>
      <c r="C3187" s="272" t="str">
        <f>APENs_summary!C3082</f>
        <v>08077</v>
      </c>
      <c r="D3187" s="272" t="str">
        <f>APENs_summary!J3082</f>
        <v>20200202</v>
      </c>
      <c r="E3187" s="272" t="str">
        <f>APENs_summary!K3082</f>
        <v>Compressor Engines</v>
      </c>
      <c r="F3187" s="76">
        <f>APENs_summary!N3082</f>
        <v>5.4</v>
      </c>
      <c r="G3187" s="76">
        <f>APENs_summary!O3082</f>
        <v>0</v>
      </c>
      <c r="H3187" s="76">
        <f>APENs_summary!P3082</f>
        <v>0</v>
      </c>
      <c r="I3187" s="76">
        <f>APENs_summary!Q3082</f>
        <v>0</v>
      </c>
      <c r="J3187" s="76">
        <f>APENs_summary!R3082</f>
        <v>0</v>
      </c>
    </row>
    <row r="3188" spans="1:10" x14ac:dyDescent="0.2">
      <c r="A3188" s="13" t="s">
        <v>147</v>
      </c>
      <c r="B3188" s="272" t="s">
        <v>493</v>
      </c>
      <c r="C3188" s="272" t="str">
        <f>APENs_summary!C3083</f>
        <v>08077</v>
      </c>
      <c r="D3188" s="272" t="str">
        <f>APENs_summary!J3083</f>
        <v>20200202</v>
      </c>
      <c r="E3188" s="272" t="str">
        <f>APENs_summary!K3083</f>
        <v>Compressor Engines</v>
      </c>
      <c r="F3188" s="76">
        <f>APENs_summary!N3083</f>
        <v>0</v>
      </c>
      <c r="G3188" s="76">
        <f>APENs_summary!O3083</f>
        <v>2.64</v>
      </c>
      <c r="H3188" s="76">
        <f>APENs_summary!P3083</f>
        <v>0</v>
      </c>
      <c r="I3188" s="76">
        <f>APENs_summary!Q3083</f>
        <v>0</v>
      </c>
      <c r="J3188" s="76">
        <f>APENs_summary!R3083</f>
        <v>0</v>
      </c>
    </row>
    <row r="3189" spans="1:10" x14ac:dyDescent="0.2">
      <c r="A3189" s="13" t="s">
        <v>147</v>
      </c>
      <c r="B3189" s="272" t="s">
        <v>493</v>
      </c>
      <c r="C3189" s="272" t="str">
        <f>APENs_summary!C3084</f>
        <v>08077</v>
      </c>
      <c r="D3189" s="272" t="str">
        <f>APENs_summary!J3084</f>
        <v>20200254</v>
      </c>
      <c r="E3189" s="272" t="str">
        <f>APENs_summary!K3084</f>
        <v>Compressor Engines</v>
      </c>
      <c r="F3189" s="76">
        <f>APENs_summary!N3084</f>
        <v>0</v>
      </c>
      <c r="G3189" s="76">
        <f>APENs_summary!O3084</f>
        <v>0</v>
      </c>
      <c r="H3189" s="76">
        <f>APENs_summary!P3084</f>
        <v>1.4750000000000001</v>
      </c>
      <c r="I3189" s="76">
        <f>APENs_summary!Q3084</f>
        <v>0</v>
      </c>
      <c r="J3189" s="76">
        <f>APENs_summary!R3084</f>
        <v>0</v>
      </c>
    </row>
    <row r="3190" spans="1:10" x14ac:dyDescent="0.2">
      <c r="A3190" s="13" t="s">
        <v>147</v>
      </c>
      <c r="B3190" s="272" t="s">
        <v>493</v>
      </c>
      <c r="C3190" s="272" t="str">
        <f>APENs_summary!C3085</f>
        <v>08077</v>
      </c>
      <c r="D3190" s="272" t="str">
        <f>APENs_summary!J3085</f>
        <v>20200254</v>
      </c>
      <c r="E3190" s="272" t="str">
        <f>APENs_summary!K3085</f>
        <v>Compressor Engines</v>
      </c>
      <c r="F3190" s="76">
        <f>APENs_summary!N3085</f>
        <v>4.577</v>
      </c>
      <c r="G3190" s="76">
        <f>APENs_summary!O3085</f>
        <v>0</v>
      </c>
      <c r="H3190" s="76">
        <f>APENs_summary!P3085</f>
        <v>0</v>
      </c>
      <c r="I3190" s="76">
        <f>APENs_summary!Q3085</f>
        <v>0</v>
      </c>
      <c r="J3190" s="76">
        <f>APENs_summary!R3085</f>
        <v>0</v>
      </c>
    </row>
    <row r="3191" spans="1:10" x14ac:dyDescent="0.2">
      <c r="A3191" s="13" t="s">
        <v>147</v>
      </c>
      <c r="B3191" s="272" t="s">
        <v>493</v>
      </c>
      <c r="C3191" s="272" t="str">
        <f>APENs_summary!C3086</f>
        <v>08077</v>
      </c>
      <c r="D3191" s="272" t="str">
        <f>APENs_summary!J3086</f>
        <v>20200254</v>
      </c>
      <c r="E3191" s="272" t="str">
        <f>APENs_summary!K3086</f>
        <v>Compressor Engines</v>
      </c>
      <c r="F3191" s="76">
        <f>APENs_summary!N3086</f>
        <v>0</v>
      </c>
      <c r="G3191" s="76">
        <f>APENs_summary!O3086</f>
        <v>0</v>
      </c>
      <c r="H3191" s="76">
        <f>APENs_summary!P3086</f>
        <v>0</v>
      </c>
      <c r="I3191" s="76">
        <f>APENs_summary!Q3086</f>
        <v>0</v>
      </c>
      <c r="J3191" s="76">
        <f>APENs_summary!R3086</f>
        <v>0.26</v>
      </c>
    </row>
    <row r="3192" spans="1:10" x14ac:dyDescent="0.2">
      <c r="A3192" s="13" t="s">
        <v>147</v>
      </c>
      <c r="B3192" s="272" t="s">
        <v>493</v>
      </c>
      <c r="C3192" s="272" t="str">
        <f>APENs_summary!C3087</f>
        <v>08077</v>
      </c>
      <c r="D3192" s="272" t="str">
        <f>APENs_summary!J3087</f>
        <v>20200254</v>
      </c>
      <c r="E3192" s="272" t="str">
        <f>APENs_summary!K3087</f>
        <v>Compressor Engines</v>
      </c>
      <c r="F3192" s="76">
        <f>APENs_summary!N3087</f>
        <v>0</v>
      </c>
      <c r="G3192" s="76">
        <f>APENs_summary!O3087</f>
        <v>0</v>
      </c>
      <c r="H3192" s="76">
        <f>APENs_summary!P3087</f>
        <v>0</v>
      </c>
      <c r="I3192" s="76">
        <f>APENs_summary!Q3087</f>
        <v>0</v>
      </c>
      <c r="J3192" s="76">
        <f>APENs_summary!R3087</f>
        <v>0</v>
      </c>
    </row>
    <row r="3193" spans="1:10" x14ac:dyDescent="0.2">
      <c r="A3193" s="13" t="s">
        <v>147</v>
      </c>
      <c r="B3193" s="272" t="s">
        <v>493</v>
      </c>
      <c r="C3193" s="272" t="str">
        <f>APENs_summary!C3088</f>
        <v>08077</v>
      </c>
      <c r="D3193" s="272" t="str">
        <f>APENs_summary!J3088</f>
        <v>20200254</v>
      </c>
      <c r="E3193" s="272" t="str">
        <f>APENs_summary!K3088</f>
        <v>Compressor Engines</v>
      </c>
      <c r="F3193" s="76">
        <f>APENs_summary!N3088</f>
        <v>0</v>
      </c>
      <c r="G3193" s="76">
        <f>APENs_summary!O3088</f>
        <v>0</v>
      </c>
      <c r="H3193" s="76">
        <f>APENs_summary!P3088</f>
        <v>0</v>
      </c>
      <c r="I3193" s="76">
        <f>APENs_summary!Q3088</f>
        <v>0.01</v>
      </c>
      <c r="J3193" s="76">
        <f>APENs_summary!R3088</f>
        <v>0</v>
      </c>
    </row>
    <row r="3194" spans="1:10" x14ac:dyDescent="0.2">
      <c r="A3194" s="13" t="s">
        <v>147</v>
      </c>
      <c r="B3194" s="272" t="s">
        <v>493</v>
      </c>
      <c r="C3194" s="272" t="str">
        <f>APENs_summary!C3089</f>
        <v>08077</v>
      </c>
      <c r="D3194" s="272" t="str">
        <f>APENs_summary!J3089</f>
        <v>20200254</v>
      </c>
      <c r="E3194" s="272" t="str">
        <f>APENs_summary!K3089</f>
        <v>Compressor Engines</v>
      </c>
      <c r="F3194" s="76">
        <f>APENs_summary!N3089</f>
        <v>0</v>
      </c>
      <c r="G3194" s="76">
        <f>APENs_summary!O3089</f>
        <v>1.274</v>
      </c>
      <c r="H3194" s="76">
        <f>APENs_summary!P3089</f>
        <v>0</v>
      </c>
      <c r="I3194" s="76">
        <f>APENs_summary!Q3089</f>
        <v>0</v>
      </c>
      <c r="J3194" s="76">
        <f>APENs_summary!R3089</f>
        <v>0</v>
      </c>
    </row>
    <row r="3195" spans="1:10" x14ac:dyDescent="0.2">
      <c r="A3195" s="13" t="s">
        <v>147</v>
      </c>
      <c r="B3195" s="272" t="s">
        <v>493</v>
      </c>
      <c r="C3195" s="272" t="str">
        <f>APENs_summary!C3090</f>
        <v>08077</v>
      </c>
      <c r="D3195" s="272" t="str">
        <f>APENs_summary!J3090</f>
        <v>20200256</v>
      </c>
      <c r="E3195" s="272" t="str">
        <f>APENs_summary!K3090</f>
        <v>Compressor Engines</v>
      </c>
      <c r="F3195" s="76">
        <f>APENs_summary!N3090</f>
        <v>0</v>
      </c>
      <c r="G3195" s="76">
        <f>APENs_summary!O3090</f>
        <v>0</v>
      </c>
      <c r="H3195" s="76">
        <f>APENs_summary!P3090</f>
        <v>12.84</v>
      </c>
      <c r="I3195" s="76">
        <f>APENs_summary!Q3090</f>
        <v>0</v>
      </c>
      <c r="J3195" s="76">
        <f>APENs_summary!R3090</f>
        <v>0</v>
      </c>
    </row>
    <row r="3196" spans="1:10" x14ac:dyDescent="0.2">
      <c r="A3196" s="13" t="s">
        <v>147</v>
      </c>
      <c r="B3196" s="272" t="s">
        <v>493</v>
      </c>
      <c r="C3196" s="272" t="str">
        <f>APENs_summary!C3091</f>
        <v>08077</v>
      </c>
      <c r="D3196" s="272" t="str">
        <f>APENs_summary!J3091</f>
        <v>20200256</v>
      </c>
      <c r="E3196" s="272" t="str">
        <f>APENs_summary!K3091</f>
        <v>Compressor Engines</v>
      </c>
      <c r="F3196" s="76">
        <f>APENs_summary!N3091</f>
        <v>12.84</v>
      </c>
      <c r="G3196" s="76">
        <f>APENs_summary!O3091</f>
        <v>0</v>
      </c>
      <c r="H3196" s="76">
        <f>APENs_summary!P3091</f>
        <v>0</v>
      </c>
      <c r="I3196" s="76">
        <f>APENs_summary!Q3091</f>
        <v>0</v>
      </c>
      <c r="J3196" s="76">
        <f>APENs_summary!R3091</f>
        <v>0</v>
      </c>
    </row>
    <row r="3197" spans="1:10" x14ac:dyDescent="0.2">
      <c r="A3197" s="13" t="s">
        <v>147</v>
      </c>
      <c r="B3197" s="272" t="s">
        <v>493</v>
      </c>
      <c r="C3197" s="272" t="str">
        <f>APENs_summary!C3092</f>
        <v>08077</v>
      </c>
      <c r="D3197" s="272" t="str">
        <f>APENs_summary!J3092</f>
        <v>20200256</v>
      </c>
      <c r="E3197" s="272" t="str">
        <f>APENs_summary!K3092</f>
        <v>Compressor Engines</v>
      </c>
      <c r="F3197" s="76">
        <f>APENs_summary!N3092</f>
        <v>0</v>
      </c>
      <c r="G3197" s="76">
        <f>APENs_summary!O3092</f>
        <v>0</v>
      </c>
      <c r="H3197" s="76">
        <f>APENs_summary!P3092</f>
        <v>0</v>
      </c>
      <c r="I3197" s="76">
        <f>APENs_summary!Q3092</f>
        <v>0</v>
      </c>
      <c r="J3197" s="76">
        <f>APENs_summary!R3092</f>
        <v>0.2</v>
      </c>
    </row>
    <row r="3198" spans="1:10" x14ac:dyDescent="0.2">
      <c r="A3198" s="13" t="s">
        <v>147</v>
      </c>
      <c r="B3198" s="272" t="s">
        <v>493</v>
      </c>
      <c r="C3198" s="272" t="str">
        <f>APENs_summary!C3093</f>
        <v>08077</v>
      </c>
      <c r="D3198" s="272" t="str">
        <f>APENs_summary!J3093</f>
        <v>20200256</v>
      </c>
      <c r="E3198" s="272" t="str">
        <f>APENs_summary!K3093</f>
        <v>Compressor Engines</v>
      </c>
      <c r="F3198" s="76">
        <f>APENs_summary!N3093</f>
        <v>0</v>
      </c>
      <c r="G3198" s="76">
        <f>APENs_summary!O3093</f>
        <v>3.79</v>
      </c>
      <c r="H3198" s="76">
        <f>APENs_summary!P3093</f>
        <v>0</v>
      </c>
      <c r="I3198" s="76">
        <f>APENs_summary!Q3093</f>
        <v>0</v>
      </c>
      <c r="J3198" s="76">
        <f>APENs_summary!R3093</f>
        <v>0</v>
      </c>
    </row>
    <row r="3199" spans="1:10" x14ac:dyDescent="0.2">
      <c r="A3199" s="13" t="s">
        <v>147</v>
      </c>
      <c r="B3199" s="272" t="s">
        <v>493</v>
      </c>
      <c r="C3199" s="272" t="str">
        <f>APENs_summary!C3094</f>
        <v>08077</v>
      </c>
      <c r="D3199" s="272" t="str">
        <f>APENs_summary!J3094</f>
        <v>31000306</v>
      </c>
      <c r="E3199" s="272" t="str">
        <f>APENs_summary!K3094</f>
        <v>Natural Gas Processing Facilities, Process Valves</v>
      </c>
      <c r="F3199" s="76">
        <f>APENs_summary!N3094</f>
        <v>0</v>
      </c>
      <c r="G3199" s="76">
        <f>APENs_summary!O3094</f>
        <v>4.8</v>
      </c>
      <c r="H3199" s="76">
        <f>APENs_summary!P3094</f>
        <v>0</v>
      </c>
      <c r="I3199" s="76">
        <f>APENs_summary!Q3094</f>
        <v>0</v>
      </c>
      <c r="J3199" s="76">
        <f>APENs_summary!R3094</f>
        <v>0</v>
      </c>
    </row>
    <row r="3200" spans="1:10" x14ac:dyDescent="0.2">
      <c r="A3200" s="13" t="s">
        <v>147</v>
      </c>
      <c r="B3200" s="272" t="s">
        <v>493</v>
      </c>
      <c r="C3200" s="272" t="str">
        <f>APENs_summary!C3095</f>
        <v>08077</v>
      </c>
      <c r="D3200" s="272" t="str">
        <f>APENs_summary!J3095</f>
        <v>20200252</v>
      </c>
      <c r="E3200" s="272" t="str">
        <f>APENs_summary!K3095</f>
        <v>Compressor Engines</v>
      </c>
      <c r="F3200" s="76">
        <f>APENs_summary!N3095</f>
        <v>0</v>
      </c>
      <c r="G3200" s="76">
        <f>APENs_summary!O3095</f>
        <v>0</v>
      </c>
      <c r="H3200" s="76">
        <f>APENs_summary!P3095</f>
        <v>5.2</v>
      </c>
      <c r="I3200" s="76">
        <f>APENs_summary!Q3095</f>
        <v>0</v>
      </c>
      <c r="J3200" s="76">
        <f>APENs_summary!R3095</f>
        <v>0</v>
      </c>
    </row>
    <row r="3201" spans="1:10" x14ac:dyDescent="0.2">
      <c r="A3201" s="13" t="s">
        <v>147</v>
      </c>
      <c r="B3201" s="272" t="s">
        <v>493</v>
      </c>
      <c r="C3201" s="272" t="str">
        <f>APENs_summary!C3096</f>
        <v>08077</v>
      </c>
      <c r="D3201" s="272" t="str">
        <f>APENs_summary!J3096</f>
        <v>20200252</v>
      </c>
      <c r="E3201" s="272" t="str">
        <f>APENs_summary!K3096</f>
        <v>Compressor Engines</v>
      </c>
      <c r="F3201" s="76">
        <f>APENs_summary!N3096</f>
        <v>11.6</v>
      </c>
      <c r="G3201" s="76">
        <f>APENs_summary!O3096</f>
        <v>0</v>
      </c>
      <c r="H3201" s="76">
        <f>APENs_summary!P3096</f>
        <v>0</v>
      </c>
      <c r="I3201" s="76">
        <f>APENs_summary!Q3096</f>
        <v>0</v>
      </c>
      <c r="J3201" s="76">
        <f>APENs_summary!R3096</f>
        <v>0</v>
      </c>
    </row>
    <row r="3202" spans="1:10" x14ac:dyDescent="0.2">
      <c r="A3202" s="13" t="s">
        <v>147</v>
      </c>
      <c r="B3202" s="272" t="s">
        <v>493</v>
      </c>
      <c r="C3202" s="272" t="str">
        <f>APENs_summary!C3097</f>
        <v>08077</v>
      </c>
      <c r="D3202" s="272" t="str">
        <f>APENs_summary!J3097</f>
        <v>20200252</v>
      </c>
      <c r="E3202" s="272" t="str">
        <f>APENs_summary!K3097</f>
        <v>Compressor Engines</v>
      </c>
      <c r="F3202" s="76">
        <f>APENs_summary!N3097</f>
        <v>0</v>
      </c>
      <c r="G3202" s="76">
        <f>APENs_summary!O3097</f>
        <v>0</v>
      </c>
      <c r="H3202" s="76">
        <f>APENs_summary!P3097</f>
        <v>0</v>
      </c>
      <c r="I3202" s="76">
        <f>APENs_summary!Q3097</f>
        <v>0</v>
      </c>
      <c r="J3202" s="76">
        <f>APENs_summary!R3097</f>
        <v>0.19</v>
      </c>
    </row>
    <row r="3203" spans="1:10" x14ac:dyDescent="0.2">
      <c r="A3203" s="13" t="s">
        <v>147</v>
      </c>
      <c r="B3203" s="272" t="s">
        <v>493</v>
      </c>
      <c r="C3203" s="272" t="str">
        <f>APENs_summary!C3098</f>
        <v>08077</v>
      </c>
      <c r="D3203" s="272" t="str">
        <f>APENs_summary!J3098</f>
        <v>20200252</v>
      </c>
      <c r="E3203" s="272" t="str">
        <f>APENs_summary!K3098</f>
        <v>Compressor Engines</v>
      </c>
      <c r="F3203" s="76">
        <f>APENs_summary!N3098</f>
        <v>0</v>
      </c>
      <c r="G3203" s="76">
        <f>APENs_summary!O3098</f>
        <v>0</v>
      </c>
      <c r="H3203" s="76">
        <f>APENs_summary!P3098</f>
        <v>0</v>
      </c>
      <c r="I3203" s="76">
        <f>APENs_summary!Q3098</f>
        <v>0</v>
      </c>
      <c r="J3203" s="76">
        <f>APENs_summary!R3098</f>
        <v>0</v>
      </c>
    </row>
    <row r="3204" spans="1:10" x14ac:dyDescent="0.2">
      <c r="A3204" s="13" t="s">
        <v>147</v>
      </c>
      <c r="B3204" s="272" t="s">
        <v>493</v>
      </c>
      <c r="C3204" s="272" t="str">
        <f>APENs_summary!C3099</f>
        <v>08077</v>
      </c>
      <c r="D3204" s="272" t="str">
        <f>APENs_summary!J3099</f>
        <v>20200252</v>
      </c>
      <c r="E3204" s="272" t="str">
        <f>APENs_summary!K3099</f>
        <v>Compressor Engines</v>
      </c>
      <c r="F3204" s="76">
        <f>APENs_summary!N3099</f>
        <v>0</v>
      </c>
      <c r="G3204" s="76">
        <f>APENs_summary!O3099</f>
        <v>0</v>
      </c>
      <c r="H3204" s="76">
        <f>APENs_summary!P3099</f>
        <v>0</v>
      </c>
      <c r="I3204" s="76">
        <f>APENs_summary!Q3099</f>
        <v>1.14E-2</v>
      </c>
      <c r="J3204" s="76">
        <f>APENs_summary!R3099</f>
        <v>0</v>
      </c>
    </row>
    <row r="3205" spans="1:10" x14ac:dyDescent="0.2">
      <c r="A3205" s="13" t="s">
        <v>147</v>
      </c>
      <c r="B3205" s="272" t="s">
        <v>493</v>
      </c>
      <c r="C3205" s="272" t="str">
        <f>APENs_summary!C3100</f>
        <v>08077</v>
      </c>
      <c r="D3205" s="272" t="str">
        <f>APENs_summary!J3100</f>
        <v>20200252</v>
      </c>
      <c r="E3205" s="272" t="str">
        <f>APENs_summary!K3100</f>
        <v>Compressor Engines</v>
      </c>
      <c r="F3205" s="76">
        <f>APENs_summary!N3100</f>
        <v>0</v>
      </c>
      <c r="G3205" s="76">
        <f>APENs_summary!O3100</f>
        <v>3.9</v>
      </c>
      <c r="H3205" s="76">
        <f>APENs_summary!P3100</f>
        <v>0</v>
      </c>
      <c r="I3205" s="76">
        <f>APENs_summary!Q3100</f>
        <v>0</v>
      </c>
      <c r="J3205" s="76">
        <f>APENs_summary!R3100</f>
        <v>0</v>
      </c>
    </row>
    <row r="3206" spans="1:10" x14ac:dyDescent="0.2">
      <c r="A3206" s="13" t="s">
        <v>147</v>
      </c>
      <c r="B3206" s="272" t="s">
        <v>493</v>
      </c>
      <c r="C3206" s="272" t="str">
        <f>APENs_summary!C3101</f>
        <v>08077</v>
      </c>
      <c r="D3206" s="272" t="str">
        <f>APENs_summary!J3101</f>
        <v>20200252</v>
      </c>
      <c r="E3206" s="272" t="str">
        <f>APENs_summary!K3101</f>
        <v>Compressor Engines</v>
      </c>
      <c r="F3206" s="76">
        <f>APENs_summary!N3101</f>
        <v>0</v>
      </c>
      <c r="G3206" s="76">
        <f>APENs_summary!O3101</f>
        <v>0</v>
      </c>
      <c r="H3206" s="76">
        <f>APENs_summary!P3101</f>
        <v>14.8</v>
      </c>
      <c r="I3206" s="76">
        <f>APENs_summary!Q3101</f>
        <v>0</v>
      </c>
      <c r="J3206" s="76">
        <f>APENs_summary!R3101</f>
        <v>0</v>
      </c>
    </row>
    <row r="3207" spans="1:10" x14ac:dyDescent="0.2">
      <c r="A3207" s="13" t="s">
        <v>147</v>
      </c>
      <c r="B3207" s="272" t="s">
        <v>493</v>
      </c>
      <c r="C3207" s="272" t="str">
        <f>APENs_summary!C3102</f>
        <v>08077</v>
      </c>
      <c r="D3207" s="272" t="str">
        <f>APENs_summary!J3102</f>
        <v>20200252</v>
      </c>
      <c r="E3207" s="272" t="str">
        <f>APENs_summary!K3102</f>
        <v>Compressor Engines</v>
      </c>
      <c r="F3207" s="76">
        <f>APENs_summary!N3102</f>
        <v>42.3</v>
      </c>
      <c r="G3207" s="76">
        <f>APENs_summary!O3102</f>
        <v>0</v>
      </c>
      <c r="H3207" s="76">
        <f>APENs_summary!P3102</f>
        <v>0</v>
      </c>
      <c r="I3207" s="76">
        <f>APENs_summary!Q3102</f>
        <v>0</v>
      </c>
      <c r="J3207" s="76">
        <f>APENs_summary!R3102</f>
        <v>0</v>
      </c>
    </row>
    <row r="3208" spans="1:10" x14ac:dyDescent="0.2">
      <c r="A3208" s="13" t="s">
        <v>147</v>
      </c>
      <c r="B3208" s="272" t="s">
        <v>493</v>
      </c>
      <c r="C3208" s="272" t="str">
        <f>APENs_summary!C3103</f>
        <v>08077</v>
      </c>
      <c r="D3208" s="272" t="str">
        <f>APENs_summary!J3103</f>
        <v>20200252</v>
      </c>
      <c r="E3208" s="272" t="str">
        <f>APENs_summary!K3103</f>
        <v>Compressor Engines</v>
      </c>
      <c r="F3208" s="76">
        <f>APENs_summary!N3103</f>
        <v>0</v>
      </c>
      <c r="G3208" s="76">
        <f>APENs_summary!O3103</f>
        <v>0</v>
      </c>
      <c r="H3208" s="76">
        <f>APENs_summary!P3103</f>
        <v>0</v>
      </c>
      <c r="I3208" s="76">
        <f>APENs_summary!Q3103</f>
        <v>0</v>
      </c>
      <c r="J3208" s="76">
        <f>APENs_summary!R3103</f>
        <v>0.19</v>
      </c>
    </row>
    <row r="3209" spans="1:10" x14ac:dyDescent="0.2">
      <c r="A3209" s="13" t="s">
        <v>147</v>
      </c>
      <c r="B3209" s="272" t="s">
        <v>493</v>
      </c>
      <c r="C3209" s="272" t="str">
        <f>APENs_summary!C3104</f>
        <v>08077</v>
      </c>
      <c r="D3209" s="272" t="str">
        <f>APENs_summary!J3104</f>
        <v>20200252</v>
      </c>
      <c r="E3209" s="272" t="str">
        <f>APENs_summary!K3104</f>
        <v>Compressor Engines</v>
      </c>
      <c r="F3209" s="76">
        <f>APENs_summary!N3104</f>
        <v>0</v>
      </c>
      <c r="G3209" s="76">
        <f>APENs_summary!O3104</f>
        <v>0</v>
      </c>
      <c r="H3209" s="76">
        <f>APENs_summary!P3104</f>
        <v>0</v>
      </c>
      <c r="I3209" s="76">
        <f>APENs_summary!Q3104</f>
        <v>0</v>
      </c>
      <c r="J3209" s="76">
        <f>APENs_summary!R3104</f>
        <v>0</v>
      </c>
    </row>
    <row r="3210" spans="1:10" x14ac:dyDescent="0.2">
      <c r="A3210" s="13" t="s">
        <v>147</v>
      </c>
      <c r="B3210" s="272" t="s">
        <v>493</v>
      </c>
      <c r="C3210" s="272" t="str">
        <f>APENs_summary!C3105</f>
        <v>08077</v>
      </c>
      <c r="D3210" s="272" t="str">
        <f>APENs_summary!J3105</f>
        <v>20200252</v>
      </c>
      <c r="E3210" s="272" t="str">
        <f>APENs_summary!K3105</f>
        <v>Compressor Engines</v>
      </c>
      <c r="F3210" s="76">
        <f>APENs_summary!N3105</f>
        <v>0</v>
      </c>
      <c r="G3210" s="76">
        <f>APENs_summary!O3105</f>
        <v>0</v>
      </c>
      <c r="H3210" s="76">
        <f>APENs_summary!P3105</f>
        <v>0</v>
      </c>
      <c r="I3210" s="76">
        <f>APENs_summary!Q3105</f>
        <v>1.14E-2</v>
      </c>
      <c r="J3210" s="76">
        <f>APENs_summary!R3105</f>
        <v>0</v>
      </c>
    </row>
    <row r="3211" spans="1:10" x14ac:dyDescent="0.2">
      <c r="A3211" s="13" t="s">
        <v>147</v>
      </c>
      <c r="B3211" s="272" t="s">
        <v>493</v>
      </c>
      <c r="C3211" s="272" t="str">
        <f>APENs_summary!C3106</f>
        <v>08077</v>
      </c>
      <c r="D3211" s="272" t="str">
        <f>APENs_summary!J3106</f>
        <v>20200252</v>
      </c>
      <c r="E3211" s="272" t="str">
        <f>APENs_summary!K3106</f>
        <v>Compressor Engines</v>
      </c>
      <c r="F3211" s="76">
        <f>APENs_summary!N3106</f>
        <v>0</v>
      </c>
      <c r="G3211" s="76">
        <f>APENs_summary!O3106</f>
        <v>4.9000000000000004</v>
      </c>
      <c r="H3211" s="76">
        <f>APENs_summary!P3106</f>
        <v>0</v>
      </c>
      <c r="I3211" s="76">
        <f>APENs_summary!Q3106</f>
        <v>0</v>
      </c>
      <c r="J3211" s="76">
        <f>APENs_summary!R3106</f>
        <v>0</v>
      </c>
    </row>
    <row r="3212" spans="1:10" x14ac:dyDescent="0.2">
      <c r="A3212" s="13" t="s">
        <v>147</v>
      </c>
      <c r="B3212" s="272" t="s">
        <v>493</v>
      </c>
      <c r="C3212" s="272" t="str">
        <f>APENs_summary!C3107</f>
        <v>08077</v>
      </c>
      <c r="D3212" s="272" t="str">
        <f>APENs_summary!J3107</f>
        <v>20200253</v>
      </c>
      <c r="E3212" s="272" t="str">
        <f>APENs_summary!K3107</f>
        <v>Compressor Engines</v>
      </c>
      <c r="F3212" s="76">
        <f>APENs_summary!N3107</f>
        <v>0</v>
      </c>
      <c r="G3212" s="76">
        <f>APENs_summary!O3107</f>
        <v>0</v>
      </c>
      <c r="H3212" s="76">
        <f>APENs_summary!P3107</f>
        <v>24.5</v>
      </c>
      <c r="I3212" s="76">
        <f>APENs_summary!Q3107</f>
        <v>0</v>
      </c>
      <c r="J3212" s="76">
        <f>APENs_summary!R3107</f>
        <v>0</v>
      </c>
    </row>
    <row r="3213" spans="1:10" x14ac:dyDescent="0.2">
      <c r="A3213" s="13" t="s">
        <v>147</v>
      </c>
      <c r="B3213" s="272" t="s">
        <v>493</v>
      </c>
      <c r="C3213" s="272" t="str">
        <f>APENs_summary!C3108</f>
        <v>08077</v>
      </c>
      <c r="D3213" s="272" t="str">
        <f>APENs_summary!J3108</f>
        <v>20200253</v>
      </c>
      <c r="E3213" s="272" t="str">
        <f>APENs_summary!K3108</f>
        <v>Compressor Engines</v>
      </c>
      <c r="F3213" s="76">
        <f>APENs_summary!N3108</f>
        <v>19.5</v>
      </c>
      <c r="G3213" s="76">
        <f>APENs_summary!O3108</f>
        <v>0</v>
      </c>
      <c r="H3213" s="76">
        <f>APENs_summary!P3108</f>
        <v>0</v>
      </c>
      <c r="I3213" s="76">
        <f>APENs_summary!Q3108</f>
        <v>0</v>
      </c>
      <c r="J3213" s="76">
        <f>APENs_summary!R3108</f>
        <v>0</v>
      </c>
    </row>
    <row r="3214" spans="1:10" x14ac:dyDescent="0.2">
      <c r="A3214" s="13" t="s">
        <v>147</v>
      </c>
      <c r="B3214" s="272" t="s">
        <v>493</v>
      </c>
      <c r="C3214" s="272" t="str">
        <f>APENs_summary!C3109</f>
        <v>08077</v>
      </c>
      <c r="D3214" s="272" t="str">
        <f>APENs_summary!J3109</f>
        <v>20200253</v>
      </c>
      <c r="E3214" s="272" t="str">
        <f>APENs_summary!K3109</f>
        <v>Compressor Engines</v>
      </c>
      <c r="F3214" s="76">
        <f>APENs_summary!N3109</f>
        <v>0</v>
      </c>
      <c r="G3214" s="76">
        <f>APENs_summary!O3109</f>
        <v>0</v>
      </c>
      <c r="H3214" s="76">
        <f>APENs_summary!P3109</f>
        <v>0</v>
      </c>
      <c r="I3214" s="76">
        <f>APENs_summary!Q3109</f>
        <v>0</v>
      </c>
      <c r="J3214" s="76">
        <f>APENs_summary!R3109</f>
        <v>0.42399999999999999</v>
      </c>
    </row>
    <row r="3215" spans="1:10" x14ac:dyDescent="0.2">
      <c r="A3215" s="13" t="s">
        <v>147</v>
      </c>
      <c r="B3215" s="272" t="s">
        <v>493</v>
      </c>
      <c r="C3215" s="272" t="str">
        <f>APENs_summary!C3110</f>
        <v>08077</v>
      </c>
      <c r="D3215" s="272" t="str">
        <f>APENs_summary!J3110</f>
        <v>20200253</v>
      </c>
      <c r="E3215" s="272" t="str">
        <f>APENs_summary!K3110</f>
        <v>Compressor Engines</v>
      </c>
      <c r="F3215" s="76">
        <f>APENs_summary!N3110</f>
        <v>0</v>
      </c>
      <c r="G3215" s="76">
        <f>APENs_summary!O3110</f>
        <v>0</v>
      </c>
      <c r="H3215" s="76">
        <f>APENs_summary!P3110</f>
        <v>0</v>
      </c>
      <c r="I3215" s="76">
        <f>APENs_summary!Q3110</f>
        <v>0</v>
      </c>
      <c r="J3215" s="76">
        <f>APENs_summary!R3110</f>
        <v>0</v>
      </c>
    </row>
    <row r="3216" spans="1:10" x14ac:dyDescent="0.2">
      <c r="A3216" s="13" t="s">
        <v>147</v>
      </c>
      <c r="B3216" s="272" t="s">
        <v>493</v>
      </c>
      <c r="C3216" s="272" t="str">
        <f>APENs_summary!C3111</f>
        <v>08077</v>
      </c>
      <c r="D3216" s="272" t="str">
        <f>APENs_summary!J3111</f>
        <v>20200253</v>
      </c>
      <c r="E3216" s="272" t="str">
        <f>APENs_summary!K3111</f>
        <v>Compressor Engines</v>
      </c>
      <c r="F3216" s="76">
        <f>APENs_summary!N3111</f>
        <v>0</v>
      </c>
      <c r="G3216" s="76">
        <f>APENs_summary!O3111</f>
        <v>0</v>
      </c>
      <c r="H3216" s="76">
        <f>APENs_summary!P3111</f>
        <v>0</v>
      </c>
      <c r="I3216" s="76">
        <f>APENs_summary!Q3111</f>
        <v>2.5440000000000001E-2</v>
      </c>
      <c r="J3216" s="76">
        <f>APENs_summary!R3111</f>
        <v>0</v>
      </c>
    </row>
    <row r="3217" spans="1:10" x14ac:dyDescent="0.2">
      <c r="A3217" s="13" t="s">
        <v>147</v>
      </c>
      <c r="B3217" s="272" t="s">
        <v>493</v>
      </c>
      <c r="C3217" s="272" t="str">
        <f>APENs_summary!C3112</f>
        <v>08077</v>
      </c>
      <c r="D3217" s="272" t="str">
        <f>APENs_summary!J3112</f>
        <v>20200253</v>
      </c>
      <c r="E3217" s="272" t="str">
        <f>APENs_summary!K3112</f>
        <v>Compressor Engines</v>
      </c>
      <c r="F3217" s="76">
        <f>APENs_summary!N3112</f>
        <v>0</v>
      </c>
      <c r="G3217" s="76">
        <f>APENs_summary!O3112</f>
        <v>5.2</v>
      </c>
      <c r="H3217" s="76">
        <f>APENs_summary!P3112</f>
        <v>0</v>
      </c>
      <c r="I3217" s="76">
        <f>APENs_summary!Q3112</f>
        <v>0</v>
      </c>
      <c r="J3217" s="76">
        <f>APENs_summary!R3112</f>
        <v>0</v>
      </c>
    </row>
    <row r="3218" spans="1:10" x14ac:dyDescent="0.2">
      <c r="A3218" s="13" t="s">
        <v>147</v>
      </c>
      <c r="B3218" s="272" t="s">
        <v>493</v>
      </c>
      <c r="C3218" s="272" t="str">
        <f>APENs_summary!C3113</f>
        <v>08077</v>
      </c>
      <c r="D3218" s="272" t="str">
        <f>APENs_summary!J3113</f>
        <v>20200253</v>
      </c>
      <c r="E3218" s="272" t="str">
        <f>APENs_summary!K3113</f>
        <v>Compressor Engines</v>
      </c>
      <c r="F3218" s="76">
        <f>APENs_summary!N3113</f>
        <v>0</v>
      </c>
      <c r="G3218" s="76">
        <f>APENs_summary!O3113</f>
        <v>0</v>
      </c>
      <c r="H3218" s="76">
        <f>APENs_summary!P3113</f>
        <v>14.5</v>
      </c>
      <c r="I3218" s="76">
        <f>APENs_summary!Q3113</f>
        <v>0</v>
      </c>
      <c r="J3218" s="76">
        <f>APENs_summary!R3113</f>
        <v>0</v>
      </c>
    </row>
    <row r="3219" spans="1:10" x14ac:dyDescent="0.2">
      <c r="A3219" s="13" t="s">
        <v>147</v>
      </c>
      <c r="B3219" s="272" t="s">
        <v>493</v>
      </c>
      <c r="C3219" s="272" t="str">
        <f>APENs_summary!C3114</f>
        <v>08077</v>
      </c>
      <c r="D3219" s="272" t="str">
        <f>APENs_summary!J3114</f>
        <v>20200253</v>
      </c>
      <c r="E3219" s="272" t="str">
        <f>APENs_summary!K3114</f>
        <v>Compressor Engines</v>
      </c>
      <c r="F3219" s="76">
        <f>APENs_summary!N3114</f>
        <v>9.6999999999999993</v>
      </c>
      <c r="G3219" s="76">
        <f>APENs_summary!O3114</f>
        <v>0</v>
      </c>
      <c r="H3219" s="76">
        <f>APENs_summary!P3114</f>
        <v>0</v>
      </c>
      <c r="I3219" s="76">
        <f>APENs_summary!Q3114</f>
        <v>0</v>
      </c>
      <c r="J3219" s="76">
        <f>APENs_summary!R3114</f>
        <v>0</v>
      </c>
    </row>
    <row r="3220" spans="1:10" x14ac:dyDescent="0.2">
      <c r="A3220" s="13" t="s">
        <v>147</v>
      </c>
      <c r="B3220" s="272" t="s">
        <v>493</v>
      </c>
      <c r="C3220" s="272" t="str">
        <f>APENs_summary!C3115</f>
        <v>08077</v>
      </c>
      <c r="D3220" s="272" t="str">
        <f>APENs_summary!J3115</f>
        <v>20200253</v>
      </c>
      <c r="E3220" s="272" t="str">
        <f>APENs_summary!K3115</f>
        <v>Compressor Engines</v>
      </c>
      <c r="F3220" s="76">
        <f>APENs_summary!N3115</f>
        <v>0</v>
      </c>
      <c r="G3220" s="76">
        <f>APENs_summary!O3115</f>
        <v>0</v>
      </c>
      <c r="H3220" s="76">
        <f>APENs_summary!P3115</f>
        <v>0</v>
      </c>
      <c r="I3220" s="76">
        <f>APENs_summary!Q3115</f>
        <v>0</v>
      </c>
      <c r="J3220" s="76">
        <f>APENs_summary!R3115</f>
        <v>0.182</v>
      </c>
    </row>
    <row r="3221" spans="1:10" x14ac:dyDescent="0.2">
      <c r="A3221" s="13" t="s">
        <v>147</v>
      </c>
      <c r="B3221" s="272" t="s">
        <v>493</v>
      </c>
      <c r="C3221" s="272" t="str">
        <f>APENs_summary!C3116</f>
        <v>08077</v>
      </c>
      <c r="D3221" s="272" t="str">
        <f>APENs_summary!J3116</f>
        <v>20200253</v>
      </c>
      <c r="E3221" s="272" t="str">
        <f>APENs_summary!K3116</f>
        <v>Compressor Engines</v>
      </c>
      <c r="F3221" s="76">
        <f>APENs_summary!N3116</f>
        <v>0</v>
      </c>
      <c r="G3221" s="76">
        <f>APENs_summary!O3116</f>
        <v>0</v>
      </c>
      <c r="H3221" s="76">
        <f>APENs_summary!P3116</f>
        <v>0</v>
      </c>
      <c r="I3221" s="76">
        <f>APENs_summary!Q3116</f>
        <v>0</v>
      </c>
      <c r="J3221" s="76">
        <f>APENs_summary!R3116</f>
        <v>0</v>
      </c>
    </row>
    <row r="3222" spans="1:10" x14ac:dyDescent="0.2">
      <c r="A3222" s="13" t="s">
        <v>147</v>
      </c>
      <c r="B3222" s="272" t="s">
        <v>493</v>
      </c>
      <c r="C3222" s="272" t="str">
        <f>APENs_summary!C3117</f>
        <v>08077</v>
      </c>
      <c r="D3222" s="272" t="str">
        <f>APENs_summary!J3117</f>
        <v>20200253</v>
      </c>
      <c r="E3222" s="272" t="str">
        <f>APENs_summary!K3117</f>
        <v>Compressor Engines</v>
      </c>
      <c r="F3222" s="76">
        <f>APENs_summary!N3117</f>
        <v>0</v>
      </c>
      <c r="G3222" s="76">
        <f>APENs_summary!O3117</f>
        <v>0</v>
      </c>
      <c r="H3222" s="76">
        <f>APENs_summary!P3117</f>
        <v>0</v>
      </c>
      <c r="I3222" s="76">
        <f>APENs_summary!Q3117</f>
        <v>1.0919999999999999E-2</v>
      </c>
      <c r="J3222" s="76">
        <f>APENs_summary!R3117</f>
        <v>0</v>
      </c>
    </row>
    <row r="3223" spans="1:10" x14ac:dyDescent="0.2">
      <c r="A3223" s="13" t="s">
        <v>147</v>
      </c>
      <c r="B3223" s="272" t="s">
        <v>493</v>
      </c>
      <c r="C3223" s="272" t="str">
        <f>APENs_summary!C3118</f>
        <v>08077</v>
      </c>
      <c r="D3223" s="272" t="str">
        <f>APENs_summary!J3118</f>
        <v>20200253</v>
      </c>
      <c r="E3223" s="272" t="str">
        <f>APENs_summary!K3118</f>
        <v>Compressor Engines</v>
      </c>
      <c r="F3223" s="76">
        <f>APENs_summary!N3118</f>
        <v>0</v>
      </c>
      <c r="G3223" s="76">
        <f>APENs_summary!O3118</f>
        <v>4.9000000000000004</v>
      </c>
      <c r="H3223" s="76">
        <f>APENs_summary!P3118</f>
        <v>0</v>
      </c>
      <c r="I3223" s="76">
        <f>APENs_summary!Q3118</f>
        <v>0</v>
      </c>
      <c r="J3223" s="76">
        <f>APENs_summary!R3118</f>
        <v>0</v>
      </c>
    </row>
    <row r="3224" spans="1:10" x14ac:dyDescent="0.2">
      <c r="A3224" s="13" t="s">
        <v>147</v>
      </c>
      <c r="B3224" s="272" t="s">
        <v>493</v>
      </c>
      <c r="C3224" s="272" t="str">
        <f>APENs_summary!C3119</f>
        <v>08077</v>
      </c>
      <c r="D3224" s="272" t="str">
        <f>APENs_summary!J3119</f>
        <v>20200253</v>
      </c>
      <c r="E3224" s="272" t="str">
        <f>APENs_summary!K3119</f>
        <v>Compressor Engines</v>
      </c>
      <c r="F3224" s="76">
        <f>APENs_summary!N3119</f>
        <v>0</v>
      </c>
      <c r="G3224" s="76">
        <f>APENs_summary!O3119</f>
        <v>0</v>
      </c>
      <c r="H3224" s="76">
        <f>APENs_summary!P3119</f>
        <v>15.3</v>
      </c>
      <c r="I3224" s="76">
        <f>APENs_summary!Q3119</f>
        <v>0</v>
      </c>
      <c r="J3224" s="76">
        <f>APENs_summary!R3119</f>
        <v>0</v>
      </c>
    </row>
    <row r="3225" spans="1:10" x14ac:dyDescent="0.2">
      <c r="A3225" s="13" t="s">
        <v>147</v>
      </c>
      <c r="B3225" s="272" t="s">
        <v>493</v>
      </c>
      <c r="C3225" s="272" t="str">
        <f>APENs_summary!C3120</f>
        <v>08077</v>
      </c>
      <c r="D3225" s="272" t="str">
        <f>APENs_summary!J3120</f>
        <v>20200253</v>
      </c>
      <c r="E3225" s="272" t="str">
        <f>APENs_summary!K3120</f>
        <v>Compressor Engines</v>
      </c>
      <c r="F3225" s="76">
        <f>APENs_summary!N3120</f>
        <v>20.3</v>
      </c>
      <c r="G3225" s="76">
        <f>APENs_summary!O3120</f>
        <v>0</v>
      </c>
      <c r="H3225" s="76">
        <f>APENs_summary!P3120</f>
        <v>0</v>
      </c>
      <c r="I3225" s="76">
        <f>APENs_summary!Q3120</f>
        <v>0</v>
      </c>
      <c r="J3225" s="76">
        <f>APENs_summary!R3120</f>
        <v>0</v>
      </c>
    </row>
    <row r="3226" spans="1:10" x14ac:dyDescent="0.2">
      <c r="A3226" s="13" t="s">
        <v>147</v>
      </c>
      <c r="B3226" s="272" t="s">
        <v>493</v>
      </c>
      <c r="C3226" s="272" t="str">
        <f>APENs_summary!C3121</f>
        <v>08077</v>
      </c>
      <c r="D3226" s="272" t="str">
        <f>APENs_summary!J3121</f>
        <v>20200253</v>
      </c>
      <c r="E3226" s="272" t="str">
        <f>APENs_summary!K3121</f>
        <v>Compressor Engines</v>
      </c>
      <c r="F3226" s="76">
        <f>APENs_summary!N3121</f>
        <v>0</v>
      </c>
      <c r="G3226" s="76">
        <f>APENs_summary!O3121</f>
        <v>0</v>
      </c>
      <c r="H3226" s="76">
        <f>APENs_summary!P3121</f>
        <v>0</v>
      </c>
      <c r="I3226" s="76">
        <f>APENs_summary!Q3121</f>
        <v>0</v>
      </c>
      <c r="J3226" s="76">
        <f>APENs_summary!R3121</f>
        <v>0.33100000000000002</v>
      </c>
    </row>
    <row r="3227" spans="1:10" x14ac:dyDescent="0.2">
      <c r="A3227" s="13" t="s">
        <v>147</v>
      </c>
      <c r="B3227" s="272" t="s">
        <v>493</v>
      </c>
      <c r="C3227" s="272" t="str">
        <f>APENs_summary!C3122</f>
        <v>08077</v>
      </c>
      <c r="D3227" s="272" t="str">
        <f>APENs_summary!J3122</f>
        <v>20200253</v>
      </c>
      <c r="E3227" s="272" t="str">
        <f>APENs_summary!K3122</f>
        <v>Compressor Engines</v>
      </c>
      <c r="F3227" s="76">
        <f>APENs_summary!N3122</f>
        <v>0</v>
      </c>
      <c r="G3227" s="76">
        <f>APENs_summary!O3122</f>
        <v>0</v>
      </c>
      <c r="H3227" s="76">
        <f>APENs_summary!P3122</f>
        <v>0</v>
      </c>
      <c r="I3227" s="76">
        <f>APENs_summary!Q3122</f>
        <v>0</v>
      </c>
      <c r="J3227" s="76">
        <f>APENs_summary!R3122</f>
        <v>0</v>
      </c>
    </row>
    <row r="3228" spans="1:10" x14ac:dyDescent="0.2">
      <c r="A3228" s="13" t="s">
        <v>147</v>
      </c>
      <c r="B3228" s="272" t="s">
        <v>493</v>
      </c>
      <c r="C3228" s="272" t="str">
        <f>APENs_summary!C3123</f>
        <v>08077</v>
      </c>
      <c r="D3228" s="272" t="str">
        <f>APENs_summary!J3123</f>
        <v>20200253</v>
      </c>
      <c r="E3228" s="272" t="str">
        <f>APENs_summary!K3123</f>
        <v>Compressor Engines</v>
      </c>
      <c r="F3228" s="76">
        <f>APENs_summary!N3123</f>
        <v>0</v>
      </c>
      <c r="G3228" s="76">
        <f>APENs_summary!O3123</f>
        <v>0</v>
      </c>
      <c r="H3228" s="76">
        <f>APENs_summary!P3123</f>
        <v>0</v>
      </c>
      <c r="I3228" s="76">
        <f>APENs_summary!Q3123</f>
        <v>1.42</v>
      </c>
      <c r="J3228" s="76">
        <f>APENs_summary!R3123</f>
        <v>0</v>
      </c>
    </row>
    <row r="3229" spans="1:10" x14ac:dyDescent="0.2">
      <c r="A3229" s="13" t="s">
        <v>147</v>
      </c>
      <c r="B3229" s="272" t="s">
        <v>493</v>
      </c>
      <c r="C3229" s="272" t="str">
        <f>APENs_summary!C3124</f>
        <v>08077</v>
      </c>
      <c r="D3229" s="272" t="str">
        <f>APENs_summary!J3124</f>
        <v>20200253</v>
      </c>
      <c r="E3229" s="272" t="str">
        <f>APENs_summary!K3124</f>
        <v>Compressor Engines</v>
      </c>
      <c r="F3229" s="76">
        <f>APENs_summary!N3124</f>
        <v>0</v>
      </c>
      <c r="G3229" s="76">
        <f>APENs_summary!O3124</f>
        <v>15.3</v>
      </c>
      <c r="H3229" s="76">
        <f>APENs_summary!P3124</f>
        <v>0</v>
      </c>
      <c r="I3229" s="76">
        <f>APENs_summary!Q3124</f>
        <v>0</v>
      </c>
      <c r="J3229" s="76">
        <f>APENs_summary!R3124</f>
        <v>0</v>
      </c>
    </row>
    <row r="3230" spans="1:10" x14ac:dyDescent="0.2">
      <c r="A3230" s="13" t="s">
        <v>147</v>
      </c>
      <c r="B3230" s="272" t="s">
        <v>493</v>
      </c>
      <c r="C3230" s="272" t="str">
        <f>APENs_summary!C3125</f>
        <v>08077</v>
      </c>
      <c r="D3230" s="272" t="str">
        <f>APENs_summary!J3125</f>
        <v>20200253</v>
      </c>
      <c r="E3230" s="272" t="str">
        <f>APENs_summary!K3125</f>
        <v>Compressor Engines</v>
      </c>
      <c r="F3230" s="76">
        <f>APENs_summary!N3125</f>
        <v>0</v>
      </c>
      <c r="G3230" s="76">
        <f>APENs_summary!O3125</f>
        <v>0</v>
      </c>
      <c r="H3230" s="76">
        <f>APENs_summary!P3125</f>
        <v>12.7</v>
      </c>
      <c r="I3230" s="76">
        <f>APENs_summary!Q3125</f>
        <v>0</v>
      </c>
      <c r="J3230" s="76">
        <f>APENs_summary!R3125</f>
        <v>0</v>
      </c>
    </row>
    <row r="3231" spans="1:10" x14ac:dyDescent="0.2">
      <c r="A3231" s="13" t="s">
        <v>147</v>
      </c>
      <c r="B3231" s="272" t="s">
        <v>493</v>
      </c>
      <c r="C3231" s="272" t="str">
        <f>APENs_summary!C3126</f>
        <v>08077</v>
      </c>
      <c r="D3231" s="272" t="str">
        <f>APENs_summary!J3126</f>
        <v>20200253</v>
      </c>
      <c r="E3231" s="272" t="str">
        <f>APENs_summary!K3126</f>
        <v>Compressor Engines</v>
      </c>
      <c r="F3231" s="76">
        <f>APENs_summary!N3126</f>
        <v>16.899999999999999</v>
      </c>
      <c r="G3231" s="76">
        <f>APENs_summary!O3126</f>
        <v>0</v>
      </c>
      <c r="H3231" s="76">
        <f>APENs_summary!P3126</f>
        <v>0</v>
      </c>
      <c r="I3231" s="76">
        <f>APENs_summary!Q3126</f>
        <v>0</v>
      </c>
      <c r="J3231" s="76">
        <f>APENs_summary!R3126</f>
        <v>0</v>
      </c>
    </row>
    <row r="3232" spans="1:10" x14ac:dyDescent="0.2">
      <c r="A3232" s="13" t="s">
        <v>147</v>
      </c>
      <c r="B3232" s="272" t="s">
        <v>493</v>
      </c>
      <c r="C3232" s="272" t="str">
        <f>APENs_summary!C3127</f>
        <v>08077</v>
      </c>
      <c r="D3232" s="272" t="str">
        <f>APENs_summary!J3127</f>
        <v>20200253</v>
      </c>
      <c r="E3232" s="272" t="str">
        <f>APENs_summary!K3127</f>
        <v>Compressor Engines</v>
      </c>
      <c r="F3232" s="76">
        <f>APENs_summary!N3127</f>
        <v>0</v>
      </c>
      <c r="G3232" s="76">
        <f>APENs_summary!O3127</f>
        <v>0</v>
      </c>
      <c r="H3232" s="76">
        <f>APENs_summary!P3127</f>
        <v>0</v>
      </c>
      <c r="I3232" s="76">
        <f>APENs_summary!Q3127</f>
        <v>0</v>
      </c>
      <c r="J3232" s="76">
        <f>APENs_summary!R3127</f>
        <v>0.27600000000000002</v>
      </c>
    </row>
    <row r="3233" spans="1:10" x14ac:dyDescent="0.2">
      <c r="A3233" s="13" t="s">
        <v>147</v>
      </c>
      <c r="B3233" s="272" t="s">
        <v>493</v>
      </c>
      <c r="C3233" s="272" t="str">
        <f>APENs_summary!C3128</f>
        <v>08077</v>
      </c>
      <c r="D3233" s="272" t="str">
        <f>APENs_summary!J3128</f>
        <v>20200253</v>
      </c>
      <c r="E3233" s="272" t="str">
        <f>APENs_summary!K3128</f>
        <v>Compressor Engines</v>
      </c>
      <c r="F3233" s="76">
        <f>APENs_summary!N3128</f>
        <v>0</v>
      </c>
      <c r="G3233" s="76">
        <f>APENs_summary!O3128</f>
        <v>0</v>
      </c>
      <c r="H3233" s="76">
        <f>APENs_summary!P3128</f>
        <v>0</v>
      </c>
      <c r="I3233" s="76">
        <f>APENs_summary!Q3128</f>
        <v>0</v>
      </c>
      <c r="J3233" s="76">
        <f>APENs_summary!R3128</f>
        <v>0</v>
      </c>
    </row>
    <row r="3234" spans="1:10" x14ac:dyDescent="0.2">
      <c r="A3234" s="13" t="s">
        <v>147</v>
      </c>
      <c r="B3234" s="272" t="s">
        <v>493</v>
      </c>
      <c r="C3234" s="272" t="str">
        <f>APENs_summary!C3129</f>
        <v>08077</v>
      </c>
      <c r="D3234" s="272" t="str">
        <f>APENs_summary!J3129</f>
        <v>20200253</v>
      </c>
      <c r="E3234" s="272" t="str">
        <f>APENs_summary!K3129</f>
        <v>Compressor Engines</v>
      </c>
      <c r="F3234" s="76">
        <f>APENs_summary!N3129</f>
        <v>0</v>
      </c>
      <c r="G3234" s="76">
        <f>APENs_summary!O3129</f>
        <v>0</v>
      </c>
      <c r="H3234" s="76">
        <f>APENs_summary!P3129</f>
        <v>0</v>
      </c>
      <c r="I3234" s="76">
        <f>APENs_summary!Q3129</f>
        <v>0.01</v>
      </c>
      <c r="J3234" s="76">
        <f>APENs_summary!R3129</f>
        <v>0</v>
      </c>
    </row>
    <row r="3235" spans="1:10" x14ac:dyDescent="0.2">
      <c r="A3235" s="13" t="s">
        <v>147</v>
      </c>
      <c r="B3235" s="272" t="s">
        <v>493</v>
      </c>
      <c r="C3235" s="272" t="str">
        <f>APENs_summary!C3130</f>
        <v>08077</v>
      </c>
      <c r="D3235" s="272" t="str">
        <f>APENs_summary!J3130</f>
        <v>20200253</v>
      </c>
      <c r="E3235" s="272" t="str">
        <f>APENs_summary!K3130</f>
        <v>Compressor Engines</v>
      </c>
      <c r="F3235" s="76">
        <f>APENs_summary!N3130</f>
        <v>0</v>
      </c>
      <c r="G3235" s="76">
        <f>APENs_summary!O3130</f>
        <v>12.7</v>
      </c>
      <c r="H3235" s="76">
        <f>APENs_summary!P3130</f>
        <v>0</v>
      </c>
      <c r="I3235" s="76">
        <f>APENs_summary!Q3130</f>
        <v>0</v>
      </c>
      <c r="J3235" s="76">
        <f>APENs_summary!R3130</f>
        <v>0</v>
      </c>
    </row>
    <row r="3236" spans="1:10" x14ac:dyDescent="0.2">
      <c r="A3236" s="13" t="s">
        <v>147</v>
      </c>
      <c r="B3236" s="272" t="s">
        <v>493</v>
      </c>
      <c r="C3236" s="272" t="str">
        <f>APENs_summary!C3131</f>
        <v>08077</v>
      </c>
      <c r="D3236" s="272" t="str">
        <f>APENs_summary!J3131</f>
        <v>31000201</v>
      </c>
      <c r="E3236" s="272" t="str">
        <f>APENs_summary!K3131</f>
        <v>Natural Gas Production, Gas Sweetening: Amine Process</v>
      </c>
      <c r="F3236" s="76">
        <f>APENs_summary!N3131</f>
        <v>0</v>
      </c>
      <c r="G3236" s="76">
        <f>APENs_summary!O3131</f>
        <v>28.5</v>
      </c>
      <c r="H3236" s="76">
        <f>APENs_summary!P3131</f>
        <v>0</v>
      </c>
      <c r="I3236" s="76">
        <f>APENs_summary!Q3131</f>
        <v>0</v>
      </c>
      <c r="J3236" s="76">
        <f>APENs_summary!R3131</f>
        <v>0</v>
      </c>
    </row>
    <row r="3237" spans="1:10" x14ac:dyDescent="0.2">
      <c r="A3237" s="13" t="s">
        <v>147</v>
      </c>
      <c r="B3237" s="272" t="s">
        <v>493</v>
      </c>
      <c r="C3237" s="272" t="str">
        <f>APENs_summary!C3132</f>
        <v>08077</v>
      </c>
      <c r="D3237" s="272" t="str">
        <f>APENs_summary!J3132</f>
        <v>31000304</v>
      </c>
      <c r="E3237" s="272" t="str">
        <f>APENs_summary!K3132</f>
        <v>Glycol Dehydrator</v>
      </c>
      <c r="F3237" s="76">
        <f>APENs_summary!N3132</f>
        <v>0</v>
      </c>
      <c r="G3237" s="76">
        <f>APENs_summary!O3132</f>
        <v>7.2</v>
      </c>
      <c r="H3237" s="76">
        <f>APENs_summary!P3132</f>
        <v>0</v>
      </c>
      <c r="I3237" s="76">
        <f>APENs_summary!Q3132</f>
        <v>0</v>
      </c>
      <c r="J3237" s="76">
        <f>APENs_summary!R3132</f>
        <v>0</v>
      </c>
    </row>
    <row r="3238" spans="1:10" x14ac:dyDescent="0.2">
      <c r="A3238" s="13" t="s">
        <v>147</v>
      </c>
      <c r="B3238" s="272" t="s">
        <v>493</v>
      </c>
      <c r="C3238" s="272" t="str">
        <f>APENs_summary!C3133</f>
        <v>08077</v>
      </c>
      <c r="D3238" s="272" t="str">
        <f>APENs_summary!J3133</f>
        <v>31088801</v>
      </c>
      <c r="E3238" s="272" t="str">
        <f>APENs_summary!K3133</f>
        <v>Permitted Fugitives</v>
      </c>
      <c r="F3238" s="76">
        <f>APENs_summary!N3133</f>
        <v>0</v>
      </c>
      <c r="G3238" s="76">
        <f>APENs_summary!O3133</f>
        <v>5.33</v>
      </c>
      <c r="H3238" s="76">
        <f>APENs_summary!P3133</f>
        <v>0</v>
      </c>
      <c r="I3238" s="76">
        <f>APENs_summary!Q3133</f>
        <v>0</v>
      </c>
      <c r="J3238" s="76">
        <f>APENs_summary!R3133</f>
        <v>0</v>
      </c>
    </row>
    <row r="3239" spans="1:10" x14ac:dyDescent="0.2">
      <c r="A3239" s="13" t="s">
        <v>147</v>
      </c>
      <c r="B3239" s="272" t="s">
        <v>493</v>
      </c>
      <c r="C3239" s="272" t="str">
        <f>APENs_summary!C3134</f>
        <v>08077</v>
      </c>
      <c r="D3239" s="272" t="str">
        <f>APENs_summary!J3134</f>
        <v>20200202</v>
      </c>
      <c r="E3239" s="272" t="str">
        <f>APENs_summary!K3134</f>
        <v>Compressor Engines</v>
      </c>
      <c r="F3239" s="76">
        <f>APENs_summary!N3134</f>
        <v>0</v>
      </c>
      <c r="G3239" s="76">
        <f>APENs_summary!O3134</f>
        <v>0</v>
      </c>
      <c r="H3239" s="76">
        <f>APENs_summary!P3134</f>
        <v>1.0666679999999999</v>
      </c>
      <c r="I3239" s="76">
        <f>APENs_summary!Q3134</f>
        <v>0</v>
      </c>
      <c r="J3239" s="76">
        <f>APENs_summary!R3134</f>
        <v>0</v>
      </c>
    </row>
    <row r="3240" spans="1:10" x14ac:dyDescent="0.2">
      <c r="A3240" s="13" t="s">
        <v>147</v>
      </c>
      <c r="B3240" s="272" t="s">
        <v>493</v>
      </c>
      <c r="C3240" s="272" t="str">
        <f>APENs_summary!C3135</f>
        <v>08077</v>
      </c>
      <c r="D3240" s="272" t="str">
        <f>APENs_summary!J3135</f>
        <v>20200202</v>
      </c>
      <c r="E3240" s="272" t="str">
        <f>APENs_summary!K3135</f>
        <v>Compressor Engines</v>
      </c>
      <c r="F3240" s="76">
        <f>APENs_summary!N3135</f>
        <v>16.711120000000001</v>
      </c>
      <c r="G3240" s="76">
        <f>APENs_summary!O3135</f>
        <v>0</v>
      </c>
      <c r="H3240" s="76">
        <f>APENs_summary!P3135</f>
        <v>0</v>
      </c>
      <c r="I3240" s="76">
        <f>APENs_summary!Q3135</f>
        <v>0</v>
      </c>
      <c r="J3240" s="76">
        <f>APENs_summary!R3135</f>
        <v>0</v>
      </c>
    </row>
    <row r="3241" spans="1:10" x14ac:dyDescent="0.2">
      <c r="A3241" s="13" t="s">
        <v>147</v>
      </c>
      <c r="B3241" s="272" t="s">
        <v>493</v>
      </c>
      <c r="C3241" s="272" t="str">
        <f>APENs_summary!C3136</f>
        <v>08077</v>
      </c>
      <c r="D3241" s="272" t="str">
        <f>APENs_summary!J3136</f>
        <v>20200202</v>
      </c>
      <c r="E3241" s="272" t="str">
        <f>APENs_summary!K3136</f>
        <v>Compressor Engines</v>
      </c>
      <c r="F3241" s="76">
        <f>APENs_summary!N3136</f>
        <v>0</v>
      </c>
      <c r="G3241" s="76">
        <f>APENs_summary!O3136</f>
        <v>0</v>
      </c>
      <c r="H3241" s="76">
        <f>APENs_summary!P3136</f>
        <v>0</v>
      </c>
      <c r="I3241" s="76">
        <f>APENs_summary!Q3136</f>
        <v>0</v>
      </c>
      <c r="J3241" s="76">
        <f>APENs_summary!R3136</f>
        <v>0.04</v>
      </c>
    </row>
    <row r="3242" spans="1:10" x14ac:dyDescent="0.2">
      <c r="A3242" s="13" t="s">
        <v>147</v>
      </c>
      <c r="B3242" s="272" t="s">
        <v>493</v>
      </c>
      <c r="C3242" s="272" t="str">
        <f>APENs_summary!C3137</f>
        <v>08077</v>
      </c>
      <c r="D3242" s="272" t="str">
        <f>APENs_summary!J3137</f>
        <v>20200202</v>
      </c>
      <c r="E3242" s="272" t="str">
        <f>APENs_summary!K3137</f>
        <v>Compressor Engines</v>
      </c>
      <c r="F3242" s="76">
        <f>APENs_summary!N3137</f>
        <v>0</v>
      </c>
      <c r="G3242" s="76">
        <f>APENs_summary!O3137</f>
        <v>0</v>
      </c>
      <c r="H3242" s="76">
        <f>APENs_summary!P3137</f>
        <v>0</v>
      </c>
      <c r="I3242" s="76">
        <f>APENs_summary!Q3137</f>
        <v>0</v>
      </c>
      <c r="J3242" s="76">
        <f>APENs_summary!R3137</f>
        <v>0</v>
      </c>
    </row>
    <row r="3243" spans="1:10" x14ac:dyDescent="0.2">
      <c r="A3243" s="13" t="s">
        <v>147</v>
      </c>
      <c r="B3243" s="272" t="s">
        <v>493</v>
      </c>
      <c r="C3243" s="272" t="str">
        <f>APENs_summary!C3138</f>
        <v>08077</v>
      </c>
      <c r="D3243" s="272" t="str">
        <f>APENs_summary!J3138</f>
        <v>20200202</v>
      </c>
      <c r="E3243" s="272" t="str">
        <f>APENs_summary!K3138</f>
        <v>Compressor Engines</v>
      </c>
      <c r="F3243" s="76">
        <f>APENs_summary!N3138</f>
        <v>0</v>
      </c>
      <c r="G3243" s="76">
        <f>APENs_summary!O3138</f>
        <v>0</v>
      </c>
      <c r="H3243" s="76">
        <f>APENs_summary!P3138</f>
        <v>0</v>
      </c>
      <c r="I3243" s="76">
        <f>APENs_summary!Q3138</f>
        <v>2.3999999999999998E-3</v>
      </c>
      <c r="J3243" s="76">
        <f>APENs_summary!R3138</f>
        <v>0</v>
      </c>
    </row>
    <row r="3244" spans="1:10" x14ac:dyDescent="0.2">
      <c r="A3244" s="13" t="s">
        <v>147</v>
      </c>
      <c r="B3244" s="272" t="s">
        <v>493</v>
      </c>
      <c r="C3244" s="272" t="str">
        <f>APENs_summary!C3139</f>
        <v>08077</v>
      </c>
      <c r="D3244" s="272" t="str">
        <f>APENs_summary!J3139</f>
        <v>20200202</v>
      </c>
      <c r="E3244" s="272" t="str">
        <f>APENs_summary!K3139</f>
        <v>Compressor Engines</v>
      </c>
      <c r="F3244" s="76">
        <f>APENs_summary!N3139</f>
        <v>0</v>
      </c>
      <c r="G3244" s="76">
        <f>APENs_summary!O3139</f>
        <v>0.26666800000000002</v>
      </c>
      <c r="H3244" s="76">
        <f>APENs_summary!P3139</f>
        <v>0</v>
      </c>
      <c r="I3244" s="76">
        <f>APENs_summary!Q3139</f>
        <v>0</v>
      </c>
      <c r="J3244" s="76">
        <f>APENs_summary!R3139</f>
        <v>0</v>
      </c>
    </row>
    <row r="3245" spans="1:10" x14ac:dyDescent="0.2">
      <c r="A3245" s="13" t="s">
        <v>147</v>
      </c>
      <c r="B3245" s="272" t="s">
        <v>493</v>
      </c>
      <c r="C3245" s="272" t="str">
        <f>APENs_summary!C3140</f>
        <v>08077</v>
      </c>
      <c r="D3245" s="272" t="str">
        <f>APENs_summary!J3140</f>
        <v>20200201</v>
      </c>
      <c r="E3245" s="272" t="str">
        <f>APENs_summary!K3140</f>
        <v>Compressor Engines</v>
      </c>
      <c r="F3245" s="76">
        <f>APENs_summary!N3140</f>
        <v>0</v>
      </c>
      <c r="G3245" s="76">
        <f>APENs_summary!O3140</f>
        <v>0</v>
      </c>
      <c r="H3245" s="76">
        <f>APENs_summary!P3140</f>
        <v>3.1540050000000002</v>
      </c>
      <c r="I3245" s="76">
        <f>APENs_summary!Q3140</f>
        <v>0</v>
      </c>
      <c r="J3245" s="76">
        <f>APENs_summary!R3140</f>
        <v>0</v>
      </c>
    </row>
    <row r="3246" spans="1:10" x14ac:dyDescent="0.2">
      <c r="A3246" s="13" t="s">
        <v>147</v>
      </c>
      <c r="B3246" s="272" t="s">
        <v>493</v>
      </c>
      <c r="C3246" s="272" t="str">
        <f>APENs_summary!C3141</f>
        <v>08077</v>
      </c>
      <c r="D3246" s="272" t="str">
        <f>APENs_summary!J3141</f>
        <v>20200201</v>
      </c>
      <c r="E3246" s="272" t="str">
        <f>APENs_summary!K3141</f>
        <v>Compressor Engines</v>
      </c>
      <c r="F3246" s="76">
        <f>APENs_summary!N3141</f>
        <v>15.768000000000001</v>
      </c>
      <c r="G3246" s="76">
        <f>APENs_summary!O3141</f>
        <v>0</v>
      </c>
      <c r="H3246" s="76">
        <f>APENs_summary!P3141</f>
        <v>0</v>
      </c>
      <c r="I3246" s="76">
        <f>APENs_summary!Q3141</f>
        <v>0</v>
      </c>
      <c r="J3246" s="76">
        <f>APENs_summary!R3141</f>
        <v>0</v>
      </c>
    </row>
    <row r="3247" spans="1:10" x14ac:dyDescent="0.2">
      <c r="A3247" s="13" t="s">
        <v>147</v>
      </c>
      <c r="B3247" s="272" t="s">
        <v>493</v>
      </c>
      <c r="C3247" s="272" t="str">
        <f>APENs_summary!C3142</f>
        <v>08077</v>
      </c>
      <c r="D3247" s="272" t="str">
        <f>APENs_summary!J3142</f>
        <v>20200201</v>
      </c>
      <c r="E3247" s="272" t="str">
        <f>APENs_summary!K3142</f>
        <v>Compressor Engines</v>
      </c>
      <c r="F3247" s="76">
        <f>APENs_summary!N3142</f>
        <v>0</v>
      </c>
      <c r="G3247" s="76">
        <f>APENs_summary!O3142</f>
        <v>0</v>
      </c>
      <c r="H3247" s="76">
        <f>APENs_summary!P3142</f>
        <v>0</v>
      </c>
      <c r="I3247" s="76">
        <f>APENs_summary!Q3142</f>
        <v>0</v>
      </c>
      <c r="J3247" s="76">
        <f>APENs_summary!R3142</f>
        <v>0.189</v>
      </c>
    </row>
    <row r="3248" spans="1:10" x14ac:dyDescent="0.2">
      <c r="A3248" s="13" t="s">
        <v>147</v>
      </c>
      <c r="B3248" s="272" t="s">
        <v>493</v>
      </c>
      <c r="C3248" s="272" t="str">
        <f>APENs_summary!C3143</f>
        <v>08077</v>
      </c>
      <c r="D3248" s="272" t="str">
        <f>APENs_summary!J3143</f>
        <v>20200201</v>
      </c>
      <c r="E3248" s="272" t="str">
        <f>APENs_summary!K3143</f>
        <v>Compressor Engines</v>
      </c>
      <c r="F3248" s="76">
        <f>APENs_summary!N3143</f>
        <v>0</v>
      </c>
      <c r="G3248" s="76">
        <f>APENs_summary!O3143</f>
        <v>0</v>
      </c>
      <c r="H3248" s="76">
        <f>APENs_summary!P3143</f>
        <v>0</v>
      </c>
      <c r="I3248" s="76">
        <f>APENs_summary!Q3143</f>
        <v>0</v>
      </c>
      <c r="J3248" s="76">
        <f>APENs_summary!R3143</f>
        <v>0</v>
      </c>
    </row>
    <row r="3249" spans="1:10" x14ac:dyDescent="0.2">
      <c r="A3249" s="13" t="s">
        <v>147</v>
      </c>
      <c r="B3249" s="272" t="s">
        <v>493</v>
      </c>
      <c r="C3249" s="272" t="str">
        <f>APENs_summary!C3144</f>
        <v>08077</v>
      </c>
      <c r="D3249" s="272" t="str">
        <f>APENs_summary!J3144</f>
        <v>20200201</v>
      </c>
      <c r="E3249" s="272" t="str">
        <f>APENs_summary!K3144</f>
        <v>Compressor Engines</v>
      </c>
      <c r="F3249" s="76">
        <f>APENs_summary!N3144</f>
        <v>0</v>
      </c>
      <c r="G3249" s="76">
        <f>APENs_summary!O3144</f>
        <v>0</v>
      </c>
      <c r="H3249" s="76">
        <f>APENs_summary!P3144</f>
        <v>0</v>
      </c>
      <c r="I3249" s="76">
        <f>APENs_summary!Q3144</f>
        <v>8.0999999999999996E-3</v>
      </c>
      <c r="J3249" s="76">
        <f>APENs_summary!R3144</f>
        <v>0</v>
      </c>
    </row>
    <row r="3250" spans="1:10" x14ac:dyDescent="0.2">
      <c r="A3250" s="13" t="s">
        <v>147</v>
      </c>
      <c r="B3250" s="272" t="s">
        <v>493</v>
      </c>
      <c r="C3250" s="272" t="str">
        <f>APENs_summary!C3145</f>
        <v>08077</v>
      </c>
      <c r="D3250" s="272" t="str">
        <f>APENs_summary!J3145</f>
        <v>20200201</v>
      </c>
      <c r="E3250" s="272" t="str">
        <f>APENs_summary!K3145</f>
        <v>Compressor Engines</v>
      </c>
      <c r="F3250" s="76">
        <f>APENs_summary!N3145</f>
        <v>0</v>
      </c>
      <c r="G3250" s="76">
        <f>APENs_summary!O3145</f>
        <v>3.1540050000000002</v>
      </c>
      <c r="H3250" s="76">
        <f>APENs_summary!P3145</f>
        <v>0</v>
      </c>
      <c r="I3250" s="76">
        <f>APENs_summary!Q3145</f>
        <v>0</v>
      </c>
      <c r="J3250" s="76">
        <f>APENs_summary!R3145</f>
        <v>0</v>
      </c>
    </row>
    <row r="3251" spans="1:10" x14ac:dyDescent="0.2">
      <c r="A3251" s="13" t="s">
        <v>147</v>
      </c>
      <c r="B3251" s="272" t="s">
        <v>493</v>
      </c>
      <c r="C3251" s="272" t="str">
        <f>APENs_summary!C3146</f>
        <v>08077</v>
      </c>
      <c r="D3251" s="272" t="str">
        <f>APENs_summary!J3146</f>
        <v>20200253</v>
      </c>
      <c r="E3251" s="272" t="str">
        <f>APENs_summary!K3146</f>
        <v>Compressor Engines</v>
      </c>
      <c r="F3251" s="76">
        <f>APENs_summary!N3146</f>
        <v>0</v>
      </c>
      <c r="G3251" s="76">
        <f>APENs_summary!O3146</f>
        <v>0</v>
      </c>
      <c r="H3251" s="76">
        <f>APENs_summary!P3146</f>
        <v>5.7</v>
      </c>
      <c r="I3251" s="76">
        <f>APENs_summary!Q3146</f>
        <v>0</v>
      </c>
      <c r="J3251" s="76">
        <f>APENs_summary!R3146</f>
        <v>0</v>
      </c>
    </row>
    <row r="3252" spans="1:10" x14ac:dyDescent="0.2">
      <c r="A3252" s="13" t="s">
        <v>147</v>
      </c>
      <c r="B3252" s="272" t="s">
        <v>493</v>
      </c>
      <c r="C3252" s="272" t="str">
        <f>APENs_summary!C3147</f>
        <v>08077</v>
      </c>
      <c r="D3252" s="272" t="str">
        <f>APENs_summary!J3147</f>
        <v>20200253</v>
      </c>
      <c r="E3252" s="272" t="str">
        <f>APENs_summary!K3147</f>
        <v>Compressor Engines</v>
      </c>
      <c r="F3252" s="76">
        <f>APENs_summary!N3147</f>
        <v>6.3</v>
      </c>
      <c r="G3252" s="76">
        <f>APENs_summary!O3147</f>
        <v>0</v>
      </c>
      <c r="H3252" s="76">
        <f>APENs_summary!P3147</f>
        <v>0</v>
      </c>
      <c r="I3252" s="76">
        <f>APENs_summary!Q3147</f>
        <v>0</v>
      </c>
      <c r="J3252" s="76">
        <f>APENs_summary!R3147</f>
        <v>0</v>
      </c>
    </row>
    <row r="3253" spans="1:10" x14ac:dyDescent="0.2">
      <c r="A3253" s="13" t="s">
        <v>147</v>
      </c>
      <c r="B3253" s="272" t="s">
        <v>493</v>
      </c>
      <c r="C3253" s="272" t="str">
        <f>APENs_summary!C3148</f>
        <v>08077</v>
      </c>
      <c r="D3253" s="272" t="str">
        <f>APENs_summary!J3148</f>
        <v>20200253</v>
      </c>
      <c r="E3253" s="272" t="str">
        <f>APENs_summary!K3148</f>
        <v>Compressor Engines</v>
      </c>
      <c r="F3253" s="76">
        <f>APENs_summary!N3148</f>
        <v>0</v>
      </c>
      <c r="G3253" s="76">
        <f>APENs_summary!O3148</f>
        <v>0</v>
      </c>
      <c r="H3253" s="76">
        <f>APENs_summary!P3148</f>
        <v>0</v>
      </c>
      <c r="I3253" s="76">
        <f>APENs_summary!Q3148</f>
        <v>0</v>
      </c>
      <c r="J3253" s="76">
        <f>APENs_summary!R3148</f>
        <v>0.1178</v>
      </c>
    </row>
    <row r="3254" spans="1:10" x14ac:dyDescent="0.2">
      <c r="A3254" s="13" t="s">
        <v>147</v>
      </c>
      <c r="B3254" s="272" t="s">
        <v>493</v>
      </c>
      <c r="C3254" s="272" t="str">
        <f>APENs_summary!C3149</f>
        <v>08077</v>
      </c>
      <c r="D3254" s="272" t="str">
        <f>APENs_summary!J3149</f>
        <v>20200253</v>
      </c>
      <c r="E3254" s="272" t="str">
        <f>APENs_summary!K3149</f>
        <v>Compressor Engines</v>
      </c>
      <c r="F3254" s="76">
        <f>APENs_summary!N3149</f>
        <v>0</v>
      </c>
      <c r="G3254" s="76">
        <f>APENs_summary!O3149</f>
        <v>0</v>
      </c>
      <c r="H3254" s="76">
        <f>APENs_summary!P3149</f>
        <v>0</v>
      </c>
      <c r="I3254" s="76">
        <f>APENs_summary!Q3149</f>
        <v>0</v>
      </c>
      <c r="J3254" s="76">
        <f>APENs_summary!R3149</f>
        <v>0</v>
      </c>
    </row>
    <row r="3255" spans="1:10" x14ac:dyDescent="0.2">
      <c r="A3255" s="13" t="s">
        <v>147</v>
      </c>
      <c r="B3255" s="272" t="s">
        <v>493</v>
      </c>
      <c r="C3255" s="272" t="str">
        <f>APENs_summary!C3150</f>
        <v>08077</v>
      </c>
      <c r="D3255" s="272" t="str">
        <f>APENs_summary!J3150</f>
        <v>20200253</v>
      </c>
      <c r="E3255" s="272" t="str">
        <f>APENs_summary!K3150</f>
        <v>Compressor Engines</v>
      </c>
      <c r="F3255" s="76">
        <f>APENs_summary!N3150</f>
        <v>0</v>
      </c>
      <c r="G3255" s="76">
        <f>APENs_summary!O3150</f>
        <v>0</v>
      </c>
      <c r="H3255" s="76">
        <f>APENs_summary!P3150</f>
        <v>0</v>
      </c>
      <c r="I3255" s="76">
        <f>APENs_summary!Q3150</f>
        <v>7.0679999999999996E-3</v>
      </c>
      <c r="J3255" s="76">
        <f>APENs_summary!R3150</f>
        <v>0</v>
      </c>
    </row>
    <row r="3256" spans="1:10" x14ac:dyDescent="0.2">
      <c r="A3256" s="13" t="s">
        <v>147</v>
      </c>
      <c r="B3256" s="272" t="s">
        <v>493</v>
      </c>
      <c r="C3256" s="272" t="str">
        <f>APENs_summary!C3151</f>
        <v>08077</v>
      </c>
      <c r="D3256" s="272" t="str">
        <f>APENs_summary!J3151</f>
        <v>20200253</v>
      </c>
      <c r="E3256" s="272" t="str">
        <f>APENs_summary!K3151</f>
        <v>Compressor Engines</v>
      </c>
      <c r="F3256" s="76">
        <f>APENs_summary!N3151</f>
        <v>0</v>
      </c>
      <c r="G3256" s="76">
        <f>APENs_summary!O3151</f>
        <v>4.4000000000000004</v>
      </c>
      <c r="H3256" s="76">
        <f>APENs_summary!P3151</f>
        <v>0</v>
      </c>
      <c r="I3256" s="76">
        <f>APENs_summary!Q3151</f>
        <v>0</v>
      </c>
      <c r="J3256" s="76">
        <f>APENs_summary!R3151</f>
        <v>0</v>
      </c>
    </row>
    <row r="3257" spans="1:10" x14ac:dyDescent="0.2">
      <c r="A3257" s="13" t="s">
        <v>147</v>
      </c>
      <c r="B3257" s="272" t="s">
        <v>493</v>
      </c>
      <c r="C3257" s="272" t="str">
        <f>APENs_summary!C3152</f>
        <v>08077</v>
      </c>
      <c r="D3257" s="272" t="str">
        <f>APENs_summary!J3152</f>
        <v>20200202</v>
      </c>
      <c r="E3257" s="272" t="str">
        <f>APENs_summary!K3152</f>
        <v>Compressor Engines</v>
      </c>
      <c r="F3257" s="76">
        <f>APENs_summary!N3152</f>
        <v>0</v>
      </c>
      <c r="G3257" s="76">
        <f>APENs_summary!O3152</f>
        <v>0</v>
      </c>
      <c r="H3257" s="76">
        <f>APENs_summary!P3152</f>
        <v>1.99</v>
      </c>
      <c r="I3257" s="76">
        <f>APENs_summary!Q3152</f>
        <v>0</v>
      </c>
      <c r="J3257" s="76">
        <f>APENs_summary!R3152</f>
        <v>0</v>
      </c>
    </row>
    <row r="3258" spans="1:10" x14ac:dyDescent="0.2">
      <c r="A3258" s="13" t="s">
        <v>147</v>
      </c>
      <c r="B3258" s="272" t="s">
        <v>493</v>
      </c>
      <c r="C3258" s="272" t="str">
        <f>APENs_summary!C3153</f>
        <v>08077</v>
      </c>
      <c r="D3258" s="272" t="str">
        <f>APENs_summary!J3153</f>
        <v>20200202</v>
      </c>
      <c r="E3258" s="272" t="str">
        <f>APENs_summary!K3153</f>
        <v>Compressor Engines</v>
      </c>
      <c r="F3258" s="76">
        <f>APENs_summary!N3153</f>
        <v>16.37</v>
      </c>
      <c r="G3258" s="76">
        <f>APENs_summary!O3153</f>
        <v>0</v>
      </c>
      <c r="H3258" s="76">
        <f>APENs_summary!P3153</f>
        <v>0</v>
      </c>
      <c r="I3258" s="76">
        <f>APENs_summary!Q3153</f>
        <v>0</v>
      </c>
      <c r="J3258" s="76">
        <f>APENs_summary!R3153</f>
        <v>0</v>
      </c>
    </row>
    <row r="3259" spans="1:10" x14ac:dyDescent="0.2">
      <c r="A3259" s="13" t="s">
        <v>147</v>
      </c>
      <c r="B3259" s="272" t="s">
        <v>493</v>
      </c>
      <c r="C3259" s="272" t="str">
        <f>APENs_summary!C3154</f>
        <v>08077</v>
      </c>
      <c r="D3259" s="272" t="str">
        <f>APENs_summary!J3154</f>
        <v>20200202</v>
      </c>
      <c r="E3259" s="272" t="str">
        <f>APENs_summary!K3154</f>
        <v>Compressor Engines</v>
      </c>
      <c r="F3259" s="76">
        <f>APENs_summary!N3154</f>
        <v>0</v>
      </c>
      <c r="G3259" s="76">
        <f>APENs_summary!O3154</f>
        <v>0</v>
      </c>
      <c r="H3259" s="76">
        <f>APENs_summary!P3154</f>
        <v>0</v>
      </c>
      <c r="I3259" s="76">
        <f>APENs_summary!Q3154</f>
        <v>0</v>
      </c>
      <c r="J3259" s="76">
        <f>APENs_summary!R3154</f>
        <v>0.2</v>
      </c>
    </row>
    <row r="3260" spans="1:10" x14ac:dyDescent="0.2">
      <c r="A3260" s="13" t="s">
        <v>147</v>
      </c>
      <c r="B3260" s="272" t="s">
        <v>493</v>
      </c>
      <c r="C3260" s="272" t="str">
        <f>APENs_summary!C3155</f>
        <v>08077</v>
      </c>
      <c r="D3260" s="272" t="str">
        <f>APENs_summary!J3155</f>
        <v>20200202</v>
      </c>
      <c r="E3260" s="272" t="str">
        <f>APENs_summary!K3155</f>
        <v>Compressor Engines</v>
      </c>
      <c r="F3260" s="76">
        <f>APENs_summary!N3155</f>
        <v>0</v>
      </c>
      <c r="G3260" s="76">
        <f>APENs_summary!O3155</f>
        <v>0</v>
      </c>
      <c r="H3260" s="76">
        <f>APENs_summary!P3155</f>
        <v>0</v>
      </c>
      <c r="I3260" s="76">
        <f>APENs_summary!Q3155</f>
        <v>0</v>
      </c>
      <c r="J3260" s="76">
        <f>APENs_summary!R3155</f>
        <v>0</v>
      </c>
    </row>
    <row r="3261" spans="1:10" x14ac:dyDescent="0.2">
      <c r="A3261" s="13" t="s">
        <v>147</v>
      </c>
      <c r="B3261" s="272" t="s">
        <v>493</v>
      </c>
      <c r="C3261" s="272" t="str">
        <f>APENs_summary!C3156</f>
        <v>08077</v>
      </c>
      <c r="D3261" s="272" t="str">
        <f>APENs_summary!J3156</f>
        <v>20200202</v>
      </c>
      <c r="E3261" s="272" t="str">
        <f>APENs_summary!K3156</f>
        <v>Compressor Engines</v>
      </c>
      <c r="F3261" s="76">
        <f>APENs_summary!N3156</f>
        <v>0</v>
      </c>
      <c r="G3261" s="76">
        <f>APENs_summary!O3156</f>
        <v>0</v>
      </c>
      <c r="H3261" s="76">
        <f>APENs_summary!P3156</f>
        <v>0</v>
      </c>
      <c r="I3261" s="76">
        <f>APENs_summary!Q3156</f>
        <v>3.0000000000000001E-3</v>
      </c>
      <c r="J3261" s="76">
        <f>APENs_summary!R3156</f>
        <v>0</v>
      </c>
    </row>
    <row r="3262" spans="1:10" x14ac:dyDescent="0.2">
      <c r="A3262" s="13" t="s">
        <v>147</v>
      </c>
      <c r="B3262" s="272" t="s">
        <v>493</v>
      </c>
      <c r="C3262" s="272" t="str">
        <f>APENs_summary!C3157</f>
        <v>08077</v>
      </c>
      <c r="D3262" s="272" t="str">
        <f>APENs_summary!J3157</f>
        <v>20200202</v>
      </c>
      <c r="E3262" s="272" t="str">
        <f>APENs_summary!K3157</f>
        <v>Compressor Engines</v>
      </c>
      <c r="F3262" s="76">
        <f>APENs_summary!N3157</f>
        <v>0</v>
      </c>
      <c r="G3262" s="76">
        <f>APENs_summary!O3157</f>
        <v>0.62</v>
      </c>
      <c r="H3262" s="76">
        <f>APENs_summary!P3157</f>
        <v>0</v>
      </c>
      <c r="I3262" s="76">
        <f>APENs_summary!Q3157</f>
        <v>0</v>
      </c>
      <c r="J3262" s="76">
        <f>APENs_summary!R3157</f>
        <v>0</v>
      </c>
    </row>
    <row r="3263" spans="1:10" x14ac:dyDescent="0.2">
      <c r="A3263" s="13" t="s">
        <v>147</v>
      </c>
      <c r="B3263" s="272" t="s">
        <v>493</v>
      </c>
      <c r="C3263" s="272" t="str">
        <f>APENs_summary!C3158</f>
        <v>08077</v>
      </c>
      <c r="D3263" s="272" t="str">
        <f>APENs_summary!J3158</f>
        <v>20200202</v>
      </c>
      <c r="E3263" s="272" t="str">
        <f>APENs_summary!K3158</f>
        <v>Compressor Engines</v>
      </c>
      <c r="F3263" s="76">
        <f>APENs_summary!N3158</f>
        <v>0</v>
      </c>
      <c r="G3263" s="76">
        <f>APENs_summary!O3158</f>
        <v>0</v>
      </c>
      <c r="H3263" s="76">
        <f>APENs_summary!P3158</f>
        <v>25.4</v>
      </c>
      <c r="I3263" s="76">
        <f>APENs_summary!Q3158</f>
        <v>0</v>
      </c>
      <c r="J3263" s="76">
        <f>APENs_summary!R3158</f>
        <v>0</v>
      </c>
    </row>
    <row r="3264" spans="1:10" x14ac:dyDescent="0.2">
      <c r="A3264" s="13" t="s">
        <v>147</v>
      </c>
      <c r="B3264" s="272" t="s">
        <v>493</v>
      </c>
      <c r="C3264" s="272" t="str">
        <f>APENs_summary!C3159</f>
        <v>08077</v>
      </c>
      <c r="D3264" s="272" t="str">
        <f>APENs_summary!J3159</f>
        <v>20200202</v>
      </c>
      <c r="E3264" s="272" t="str">
        <f>APENs_summary!K3159</f>
        <v>Compressor Engines</v>
      </c>
      <c r="F3264" s="76">
        <f>APENs_summary!N3159</f>
        <v>19.3</v>
      </c>
      <c r="G3264" s="76">
        <f>APENs_summary!O3159</f>
        <v>0</v>
      </c>
      <c r="H3264" s="76">
        <f>APENs_summary!P3159</f>
        <v>0</v>
      </c>
      <c r="I3264" s="76">
        <f>APENs_summary!Q3159</f>
        <v>0</v>
      </c>
      <c r="J3264" s="76">
        <f>APENs_summary!R3159</f>
        <v>0</v>
      </c>
    </row>
    <row r="3265" spans="1:10" x14ac:dyDescent="0.2">
      <c r="A3265" s="13" t="s">
        <v>147</v>
      </c>
      <c r="B3265" s="272" t="s">
        <v>493</v>
      </c>
      <c r="C3265" s="272" t="str">
        <f>APENs_summary!C3160</f>
        <v>08077</v>
      </c>
      <c r="D3265" s="272" t="str">
        <f>APENs_summary!J3160</f>
        <v>20200202</v>
      </c>
      <c r="E3265" s="272" t="str">
        <f>APENs_summary!K3160</f>
        <v>Compressor Engines</v>
      </c>
      <c r="F3265" s="76">
        <f>APENs_summary!N3160</f>
        <v>0</v>
      </c>
      <c r="G3265" s="76">
        <f>APENs_summary!O3160</f>
        <v>0</v>
      </c>
      <c r="H3265" s="76">
        <f>APENs_summary!P3160</f>
        <v>0</v>
      </c>
      <c r="I3265" s="76">
        <f>APENs_summary!Q3160</f>
        <v>0</v>
      </c>
      <c r="J3265" s="76">
        <f>APENs_summary!R3160</f>
        <v>0.1</v>
      </c>
    </row>
    <row r="3266" spans="1:10" x14ac:dyDescent="0.2">
      <c r="A3266" s="13" t="s">
        <v>147</v>
      </c>
      <c r="B3266" s="272" t="s">
        <v>493</v>
      </c>
      <c r="C3266" s="272" t="str">
        <f>APENs_summary!C3161</f>
        <v>08077</v>
      </c>
      <c r="D3266" s="272" t="str">
        <f>APENs_summary!J3161</f>
        <v>20200202</v>
      </c>
      <c r="E3266" s="272" t="str">
        <f>APENs_summary!K3161</f>
        <v>Compressor Engines</v>
      </c>
      <c r="F3266" s="76">
        <f>APENs_summary!N3161</f>
        <v>0</v>
      </c>
      <c r="G3266" s="76">
        <f>APENs_summary!O3161</f>
        <v>0</v>
      </c>
      <c r="H3266" s="76">
        <f>APENs_summary!P3161</f>
        <v>0</v>
      </c>
      <c r="I3266" s="76">
        <f>APENs_summary!Q3161</f>
        <v>0</v>
      </c>
      <c r="J3266" s="76">
        <f>APENs_summary!R3161</f>
        <v>0</v>
      </c>
    </row>
    <row r="3267" spans="1:10" x14ac:dyDescent="0.2">
      <c r="A3267" s="13" t="s">
        <v>147</v>
      </c>
      <c r="B3267" s="272" t="s">
        <v>493</v>
      </c>
      <c r="C3267" s="272" t="str">
        <f>APENs_summary!C3162</f>
        <v>08077</v>
      </c>
      <c r="D3267" s="272" t="str">
        <f>APENs_summary!J3162</f>
        <v>20200202</v>
      </c>
      <c r="E3267" s="272" t="str">
        <f>APENs_summary!K3162</f>
        <v>Compressor Engines</v>
      </c>
      <c r="F3267" s="76">
        <f>APENs_summary!N3162</f>
        <v>0</v>
      </c>
      <c r="G3267" s="76">
        <f>APENs_summary!O3162</f>
        <v>0</v>
      </c>
      <c r="H3267" s="76">
        <f>APENs_summary!P3162</f>
        <v>0</v>
      </c>
      <c r="I3267" s="76">
        <f>APENs_summary!Q3162</f>
        <v>4.0000000000000001E-3</v>
      </c>
      <c r="J3267" s="76">
        <f>APENs_summary!R3162</f>
        <v>0</v>
      </c>
    </row>
    <row r="3268" spans="1:10" x14ac:dyDescent="0.2">
      <c r="A3268" s="13" t="s">
        <v>147</v>
      </c>
      <c r="B3268" s="272" t="s">
        <v>493</v>
      </c>
      <c r="C3268" s="272" t="str">
        <f>APENs_summary!C3163</f>
        <v>08077</v>
      </c>
      <c r="D3268" s="272" t="str">
        <f>APENs_summary!J3163</f>
        <v>20200202</v>
      </c>
      <c r="E3268" s="272" t="str">
        <f>APENs_summary!K3163</f>
        <v>Compressor Engines</v>
      </c>
      <c r="F3268" s="76">
        <f>APENs_summary!N3163</f>
        <v>0</v>
      </c>
      <c r="G3268" s="76">
        <f>APENs_summary!O3163</f>
        <v>0.2</v>
      </c>
      <c r="H3268" s="76">
        <f>APENs_summary!P3163</f>
        <v>0</v>
      </c>
      <c r="I3268" s="76">
        <f>APENs_summary!Q3163</f>
        <v>0</v>
      </c>
      <c r="J3268" s="76">
        <f>APENs_summary!R3163</f>
        <v>0</v>
      </c>
    </row>
    <row r="3269" spans="1:10" x14ac:dyDescent="0.2">
      <c r="A3269" s="13" t="s">
        <v>147</v>
      </c>
      <c r="B3269" s="272" t="s">
        <v>493</v>
      </c>
      <c r="C3269" s="272" t="str">
        <f>APENs_summary!C3164</f>
        <v>08077</v>
      </c>
      <c r="D3269" s="272" t="str">
        <f>APENs_summary!J3164</f>
        <v>31000301</v>
      </c>
      <c r="E3269" s="272" t="str">
        <f>APENs_summary!K3164</f>
        <v>Glycol Dehydrator</v>
      </c>
      <c r="F3269" s="76">
        <f>APENs_summary!N3164</f>
        <v>0</v>
      </c>
      <c r="G3269" s="76">
        <f>APENs_summary!O3164</f>
        <v>5.54</v>
      </c>
      <c r="H3269" s="76">
        <f>APENs_summary!P3164</f>
        <v>0</v>
      </c>
      <c r="I3269" s="76">
        <f>APENs_summary!Q3164</f>
        <v>0</v>
      </c>
      <c r="J3269" s="76">
        <f>APENs_summary!R3164</f>
        <v>0</v>
      </c>
    </row>
    <row r="3270" spans="1:10" x14ac:dyDescent="0.2">
      <c r="A3270" s="13" t="s">
        <v>147</v>
      </c>
      <c r="B3270" s="272" t="s">
        <v>493</v>
      </c>
      <c r="C3270" s="272" t="str">
        <f>APENs_summary!C3165</f>
        <v>08077</v>
      </c>
      <c r="D3270" s="272" t="str">
        <f>APENs_summary!J3165</f>
        <v>31000301</v>
      </c>
      <c r="E3270" s="272" t="str">
        <f>APENs_summary!K3165</f>
        <v>Glycol Dehydrator</v>
      </c>
      <c r="F3270" s="76">
        <f>APENs_summary!N3165</f>
        <v>0</v>
      </c>
      <c r="G3270" s="76">
        <f>APENs_summary!O3165</f>
        <v>14.9</v>
      </c>
      <c r="H3270" s="76">
        <f>APENs_summary!P3165</f>
        <v>0</v>
      </c>
      <c r="I3270" s="76">
        <f>APENs_summary!Q3165</f>
        <v>0</v>
      </c>
      <c r="J3270" s="76">
        <f>APENs_summary!R3165</f>
        <v>0</v>
      </c>
    </row>
    <row r="3271" spans="1:10" x14ac:dyDescent="0.2">
      <c r="A3271" s="13" t="s">
        <v>147</v>
      </c>
      <c r="B3271" s="272" t="s">
        <v>493</v>
      </c>
      <c r="C3271" s="272" t="str">
        <f>APENs_summary!C3166</f>
        <v>08077</v>
      </c>
      <c r="D3271" s="272" t="str">
        <f>APENs_summary!J3166</f>
        <v>31000301</v>
      </c>
      <c r="E3271" s="272" t="str">
        <f>APENs_summary!K3166</f>
        <v>Glycol Dehydrator</v>
      </c>
      <c r="F3271" s="76">
        <f>APENs_summary!N3166</f>
        <v>0</v>
      </c>
      <c r="G3271" s="76">
        <f>APENs_summary!O3166</f>
        <v>2.8</v>
      </c>
      <c r="H3271" s="76">
        <f>APENs_summary!P3166</f>
        <v>0</v>
      </c>
      <c r="I3271" s="76">
        <f>APENs_summary!Q3166</f>
        <v>0</v>
      </c>
      <c r="J3271" s="76">
        <f>APENs_summary!R3166</f>
        <v>0</v>
      </c>
    </row>
    <row r="3272" spans="1:10" x14ac:dyDescent="0.2">
      <c r="A3272" s="13" t="s">
        <v>147</v>
      </c>
      <c r="B3272" s="272" t="s">
        <v>493</v>
      </c>
      <c r="C3272" s="272" t="str">
        <f>APENs_summary!C3167</f>
        <v>08077</v>
      </c>
      <c r="D3272" s="272" t="str">
        <f>APENs_summary!J3167</f>
        <v>20200253</v>
      </c>
      <c r="E3272" s="272" t="str">
        <f>APENs_summary!K3167</f>
        <v>Compressor Engines</v>
      </c>
      <c r="F3272" s="76">
        <f>APENs_summary!N3167</f>
        <v>0</v>
      </c>
      <c r="G3272" s="76">
        <f>APENs_summary!O3167</f>
        <v>0</v>
      </c>
      <c r="H3272" s="76">
        <f>APENs_summary!P3167</f>
        <v>22.32</v>
      </c>
      <c r="I3272" s="76">
        <f>APENs_summary!Q3167</f>
        <v>0</v>
      </c>
      <c r="J3272" s="76">
        <f>APENs_summary!R3167</f>
        <v>0</v>
      </c>
    </row>
    <row r="3273" spans="1:10" x14ac:dyDescent="0.2">
      <c r="A3273" s="13" t="s">
        <v>147</v>
      </c>
      <c r="B3273" s="272" t="s">
        <v>493</v>
      </c>
      <c r="C3273" s="272" t="str">
        <f>APENs_summary!C3168</f>
        <v>08077</v>
      </c>
      <c r="D3273" s="272" t="str">
        <f>APENs_summary!J3168</f>
        <v>20200253</v>
      </c>
      <c r="E3273" s="272" t="str">
        <f>APENs_summary!K3168</f>
        <v>Compressor Engines</v>
      </c>
      <c r="F3273" s="76">
        <f>APENs_summary!N3168</f>
        <v>5.05</v>
      </c>
      <c r="G3273" s="76">
        <f>APENs_summary!O3168</f>
        <v>0</v>
      </c>
      <c r="H3273" s="76">
        <f>APENs_summary!P3168</f>
        <v>0</v>
      </c>
      <c r="I3273" s="76">
        <f>APENs_summary!Q3168</f>
        <v>0</v>
      </c>
      <c r="J3273" s="76">
        <f>APENs_summary!R3168</f>
        <v>0</v>
      </c>
    </row>
    <row r="3274" spans="1:10" x14ac:dyDescent="0.2">
      <c r="A3274" s="13" t="s">
        <v>147</v>
      </c>
      <c r="B3274" s="272" t="s">
        <v>493</v>
      </c>
      <c r="C3274" s="272" t="str">
        <f>APENs_summary!C3169</f>
        <v>08077</v>
      </c>
      <c r="D3274" s="272" t="str">
        <f>APENs_summary!J3169</f>
        <v>20200253</v>
      </c>
      <c r="E3274" s="272" t="str">
        <f>APENs_summary!K3169</f>
        <v>Compressor Engines</v>
      </c>
      <c r="F3274" s="76">
        <f>APENs_summary!N3169</f>
        <v>0</v>
      </c>
      <c r="G3274" s="76">
        <f>APENs_summary!O3169</f>
        <v>0.05</v>
      </c>
      <c r="H3274" s="76">
        <f>APENs_summary!P3169</f>
        <v>0</v>
      </c>
      <c r="I3274" s="76">
        <f>APENs_summary!Q3169</f>
        <v>0</v>
      </c>
      <c r="J3274" s="76">
        <f>APENs_summary!R3169</f>
        <v>0</v>
      </c>
    </row>
    <row r="3275" spans="1:10" x14ac:dyDescent="0.2">
      <c r="A3275" s="13" t="s">
        <v>147</v>
      </c>
      <c r="B3275" s="272" t="s">
        <v>493</v>
      </c>
      <c r="C3275" s="272" t="str">
        <f>APENs_summary!C3170</f>
        <v>08077</v>
      </c>
      <c r="D3275" s="272" t="str">
        <f>APENs_summary!J3170</f>
        <v>20200254</v>
      </c>
      <c r="E3275" s="272" t="str">
        <f>APENs_summary!K3170</f>
        <v>Compressor Engines</v>
      </c>
      <c r="F3275" s="76">
        <f>APENs_summary!N3170</f>
        <v>0</v>
      </c>
      <c r="G3275" s="76">
        <f>APENs_summary!O3170</f>
        <v>0</v>
      </c>
      <c r="H3275" s="76">
        <f>APENs_summary!P3170</f>
        <v>19.68</v>
      </c>
      <c r="I3275" s="76">
        <f>APENs_summary!Q3170</f>
        <v>0</v>
      </c>
      <c r="J3275" s="76">
        <f>APENs_summary!R3170</f>
        <v>0</v>
      </c>
    </row>
    <row r="3276" spans="1:10" x14ac:dyDescent="0.2">
      <c r="A3276" s="13" t="s">
        <v>147</v>
      </c>
      <c r="B3276" s="272" t="s">
        <v>493</v>
      </c>
      <c r="C3276" s="272" t="str">
        <f>APENs_summary!C3171</f>
        <v>08077</v>
      </c>
      <c r="D3276" s="272" t="str">
        <f>APENs_summary!J3171</f>
        <v>20200254</v>
      </c>
      <c r="E3276" s="272" t="str">
        <f>APENs_summary!K3171</f>
        <v>Compressor Engines</v>
      </c>
      <c r="F3276" s="76">
        <f>APENs_summary!N3171</f>
        <v>17.489999999999998</v>
      </c>
      <c r="G3276" s="76">
        <f>APENs_summary!O3171</f>
        <v>0</v>
      </c>
      <c r="H3276" s="76">
        <f>APENs_summary!P3171</f>
        <v>0</v>
      </c>
      <c r="I3276" s="76">
        <f>APENs_summary!Q3171</f>
        <v>0</v>
      </c>
      <c r="J3276" s="76">
        <f>APENs_summary!R3171</f>
        <v>0</v>
      </c>
    </row>
    <row r="3277" spans="1:10" x14ac:dyDescent="0.2">
      <c r="A3277" s="13" t="s">
        <v>147</v>
      </c>
      <c r="B3277" s="272" t="s">
        <v>493</v>
      </c>
      <c r="C3277" s="272" t="str">
        <f>APENs_summary!C3172</f>
        <v>08077</v>
      </c>
      <c r="D3277" s="272" t="str">
        <f>APENs_summary!J3172</f>
        <v>20200254</v>
      </c>
      <c r="E3277" s="272" t="str">
        <f>APENs_summary!K3172</f>
        <v>Compressor Engines</v>
      </c>
      <c r="F3277" s="76">
        <f>APENs_summary!N3172</f>
        <v>0</v>
      </c>
      <c r="G3277" s="76">
        <f>APENs_summary!O3172</f>
        <v>0</v>
      </c>
      <c r="H3277" s="76">
        <f>APENs_summary!P3172</f>
        <v>0</v>
      </c>
      <c r="I3277" s="76">
        <f>APENs_summary!Q3172</f>
        <v>0</v>
      </c>
      <c r="J3277" s="76">
        <f>APENs_summary!R3172</f>
        <v>0.443</v>
      </c>
    </row>
    <row r="3278" spans="1:10" x14ac:dyDescent="0.2">
      <c r="A3278" s="13" t="s">
        <v>147</v>
      </c>
      <c r="B3278" s="272" t="s">
        <v>493</v>
      </c>
      <c r="C3278" s="272" t="str">
        <f>APENs_summary!C3173</f>
        <v>08077</v>
      </c>
      <c r="D3278" s="272" t="str">
        <f>APENs_summary!J3173</f>
        <v>20200254</v>
      </c>
      <c r="E3278" s="272" t="str">
        <f>APENs_summary!K3173</f>
        <v>Compressor Engines</v>
      </c>
      <c r="F3278" s="76">
        <f>APENs_summary!N3173</f>
        <v>0</v>
      </c>
      <c r="G3278" s="76">
        <f>APENs_summary!O3173</f>
        <v>0</v>
      </c>
      <c r="H3278" s="76">
        <f>APENs_summary!P3173</f>
        <v>0</v>
      </c>
      <c r="I3278" s="76">
        <f>APENs_summary!Q3173</f>
        <v>0</v>
      </c>
      <c r="J3278" s="76">
        <f>APENs_summary!R3173</f>
        <v>0</v>
      </c>
    </row>
    <row r="3279" spans="1:10" x14ac:dyDescent="0.2">
      <c r="A3279" s="13" t="s">
        <v>147</v>
      </c>
      <c r="B3279" s="272" t="s">
        <v>493</v>
      </c>
      <c r="C3279" s="272" t="str">
        <f>APENs_summary!C3174</f>
        <v>08077</v>
      </c>
      <c r="D3279" s="272" t="str">
        <f>APENs_summary!J3174</f>
        <v>20200254</v>
      </c>
      <c r="E3279" s="272" t="str">
        <f>APENs_summary!K3174</f>
        <v>Compressor Engines</v>
      </c>
      <c r="F3279" s="76">
        <f>APENs_summary!N3174</f>
        <v>0</v>
      </c>
      <c r="G3279" s="76">
        <f>APENs_summary!O3174</f>
        <v>0</v>
      </c>
      <c r="H3279" s="76">
        <f>APENs_summary!P3174</f>
        <v>0</v>
      </c>
      <c r="I3279" s="76">
        <f>APENs_summary!Q3174</f>
        <v>2.35E-2</v>
      </c>
      <c r="J3279" s="76">
        <f>APENs_summary!R3174</f>
        <v>0</v>
      </c>
    </row>
    <row r="3280" spans="1:10" x14ac:dyDescent="0.2">
      <c r="A3280" s="13" t="s">
        <v>147</v>
      </c>
      <c r="B3280" s="272" t="s">
        <v>493</v>
      </c>
      <c r="C3280" s="272" t="str">
        <f>APENs_summary!C3175</f>
        <v>08077</v>
      </c>
      <c r="D3280" s="272" t="str">
        <f>APENs_summary!J3175</f>
        <v>20200254</v>
      </c>
      <c r="E3280" s="272" t="str">
        <f>APENs_summary!K3175</f>
        <v>Compressor Engines</v>
      </c>
      <c r="F3280" s="76">
        <f>APENs_summary!N3175</f>
        <v>0</v>
      </c>
      <c r="G3280" s="76">
        <f>APENs_summary!O3175</f>
        <v>3.3</v>
      </c>
      <c r="H3280" s="76">
        <f>APENs_summary!P3175</f>
        <v>0</v>
      </c>
      <c r="I3280" s="76">
        <f>APENs_summary!Q3175</f>
        <v>0</v>
      </c>
      <c r="J3280" s="76">
        <f>APENs_summary!R3175</f>
        <v>0</v>
      </c>
    </row>
    <row r="3281" spans="1:10" x14ac:dyDescent="0.2">
      <c r="A3281" s="13" t="s">
        <v>147</v>
      </c>
      <c r="B3281" s="272" t="s">
        <v>493</v>
      </c>
      <c r="C3281" s="272" t="str">
        <f>APENs_summary!C3176</f>
        <v>08077</v>
      </c>
      <c r="D3281" s="272" t="str">
        <f>APENs_summary!J3176</f>
        <v>20200254</v>
      </c>
      <c r="E3281" s="272" t="str">
        <f>APENs_summary!K3176</f>
        <v>Compressor Engines</v>
      </c>
      <c r="F3281" s="76">
        <f>APENs_summary!N3176</f>
        <v>0</v>
      </c>
      <c r="G3281" s="76">
        <f>APENs_summary!O3176</f>
        <v>0</v>
      </c>
      <c r="H3281" s="76">
        <f>APENs_summary!P3176</f>
        <v>1.7</v>
      </c>
      <c r="I3281" s="76">
        <f>APENs_summary!Q3176</f>
        <v>0</v>
      </c>
      <c r="J3281" s="76">
        <f>APENs_summary!R3176</f>
        <v>0</v>
      </c>
    </row>
    <row r="3282" spans="1:10" x14ac:dyDescent="0.2">
      <c r="A3282" s="13" t="s">
        <v>147</v>
      </c>
      <c r="B3282" s="272" t="s">
        <v>493</v>
      </c>
      <c r="C3282" s="272" t="str">
        <f>APENs_summary!C3177</f>
        <v>08077</v>
      </c>
      <c r="D3282" s="272" t="str">
        <f>APENs_summary!J3177</f>
        <v>20200254</v>
      </c>
      <c r="E3282" s="272" t="str">
        <f>APENs_summary!K3177</f>
        <v>Compressor Engines</v>
      </c>
      <c r="F3282" s="76">
        <f>APENs_summary!N3177</f>
        <v>19.399999999999999</v>
      </c>
      <c r="G3282" s="76">
        <f>APENs_summary!O3177</f>
        <v>0</v>
      </c>
      <c r="H3282" s="76">
        <f>APENs_summary!P3177</f>
        <v>0</v>
      </c>
      <c r="I3282" s="76">
        <f>APENs_summary!Q3177</f>
        <v>0</v>
      </c>
      <c r="J3282" s="76">
        <f>APENs_summary!R3177</f>
        <v>0</v>
      </c>
    </row>
    <row r="3283" spans="1:10" x14ac:dyDescent="0.2">
      <c r="A3283" s="13" t="s">
        <v>147</v>
      </c>
      <c r="B3283" s="272" t="s">
        <v>493</v>
      </c>
      <c r="C3283" s="272" t="str">
        <f>APENs_summary!C3178</f>
        <v>08077</v>
      </c>
      <c r="D3283" s="272" t="str">
        <f>APENs_summary!J3178</f>
        <v>20200254</v>
      </c>
      <c r="E3283" s="272" t="str">
        <f>APENs_summary!K3178</f>
        <v>Compressor Engines</v>
      </c>
      <c r="F3283" s="76">
        <f>APENs_summary!N3178</f>
        <v>0</v>
      </c>
      <c r="G3283" s="76">
        <f>APENs_summary!O3178</f>
        <v>0</v>
      </c>
      <c r="H3283" s="76">
        <f>APENs_summary!P3178</f>
        <v>0</v>
      </c>
      <c r="I3283" s="76">
        <f>APENs_summary!Q3178</f>
        <v>0</v>
      </c>
      <c r="J3283" s="76">
        <f>APENs_summary!R3178</f>
        <v>0.443</v>
      </c>
    </row>
    <row r="3284" spans="1:10" x14ac:dyDescent="0.2">
      <c r="A3284" s="13" t="s">
        <v>147</v>
      </c>
      <c r="B3284" s="272" t="s">
        <v>493</v>
      </c>
      <c r="C3284" s="272" t="str">
        <f>APENs_summary!C3179</f>
        <v>08077</v>
      </c>
      <c r="D3284" s="272" t="str">
        <f>APENs_summary!J3179</f>
        <v>20200254</v>
      </c>
      <c r="E3284" s="272" t="str">
        <f>APENs_summary!K3179</f>
        <v>Compressor Engines</v>
      </c>
      <c r="F3284" s="76">
        <f>APENs_summary!N3179</f>
        <v>0</v>
      </c>
      <c r="G3284" s="76">
        <f>APENs_summary!O3179</f>
        <v>0</v>
      </c>
      <c r="H3284" s="76">
        <f>APENs_summary!P3179</f>
        <v>0</v>
      </c>
      <c r="I3284" s="76">
        <f>APENs_summary!Q3179</f>
        <v>0</v>
      </c>
      <c r="J3284" s="76">
        <f>APENs_summary!R3179</f>
        <v>0</v>
      </c>
    </row>
    <row r="3285" spans="1:10" x14ac:dyDescent="0.2">
      <c r="A3285" s="13" t="s">
        <v>147</v>
      </c>
      <c r="B3285" s="272" t="s">
        <v>493</v>
      </c>
      <c r="C3285" s="272" t="str">
        <f>APENs_summary!C3180</f>
        <v>08077</v>
      </c>
      <c r="D3285" s="272" t="str">
        <f>APENs_summary!J3180</f>
        <v>20200254</v>
      </c>
      <c r="E3285" s="272" t="str">
        <f>APENs_summary!K3180</f>
        <v>Compressor Engines</v>
      </c>
      <c r="F3285" s="76">
        <f>APENs_summary!N3180</f>
        <v>0</v>
      </c>
      <c r="G3285" s="76">
        <f>APENs_summary!O3180</f>
        <v>0</v>
      </c>
      <c r="H3285" s="76">
        <f>APENs_summary!P3180</f>
        <v>0</v>
      </c>
      <c r="I3285" s="76">
        <f>APENs_summary!Q3180</f>
        <v>2.4199999999999999E-2</v>
      </c>
      <c r="J3285" s="76">
        <f>APENs_summary!R3180</f>
        <v>0</v>
      </c>
    </row>
    <row r="3286" spans="1:10" x14ac:dyDescent="0.2">
      <c r="A3286" s="13" t="s">
        <v>147</v>
      </c>
      <c r="B3286" s="272" t="s">
        <v>493</v>
      </c>
      <c r="C3286" s="272" t="str">
        <f>APENs_summary!C3181</f>
        <v>08077</v>
      </c>
      <c r="D3286" s="272" t="str">
        <f>APENs_summary!J3181</f>
        <v>20200254</v>
      </c>
      <c r="E3286" s="272" t="str">
        <f>APENs_summary!K3181</f>
        <v>Compressor Engines</v>
      </c>
      <c r="F3286" s="76">
        <f>APENs_summary!N3181</f>
        <v>0</v>
      </c>
      <c r="G3286" s="76">
        <f>APENs_summary!O3181</f>
        <v>1</v>
      </c>
      <c r="H3286" s="76">
        <f>APENs_summary!P3181</f>
        <v>0</v>
      </c>
      <c r="I3286" s="76">
        <f>APENs_summary!Q3181</f>
        <v>0</v>
      </c>
      <c r="J3286" s="76">
        <f>APENs_summary!R3181</f>
        <v>0</v>
      </c>
    </row>
    <row r="3287" spans="1:10" x14ac:dyDescent="0.2">
      <c r="A3287" s="13" t="s">
        <v>147</v>
      </c>
      <c r="B3287" s="272" t="s">
        <v>493</v>
      </c>
      <c r="C3287" s="272" t="str">
        <f>APENs_summary!C3182</f>
        <v>08077</v>
      </c>
      <c r="D3287" s="272" t="str">
        <f>APENs_summary!J3182</f>
        <v>20200254</v>
      </c>
      <c r="E3287" s="272" t="str">
        <f>APENs_summary!K3182</f>
        <v>Compressor Engines</v>
      </c>
      <c r="F3287" s="76">
        <f>APENs_summary!N3182</f>
        <v>0</v>
      </c>
      <c r="G3287" s="76">
        <f>APENs_summary!O3182</f>
        <v>0</v>
      </c>
      <c r="H3287" s="76">
        <f>APENs_summary!P3182</f>
        <v>1.7</v>
      </c>
      <c r="I3287" s="76">
        <f>APENs_summary!Q3182</f>
        <v>0</v>
      </c>
      <c r="J3287" s="76">
        <f>APENs_summary!R3182</f>
        <v>0</v>
      </c>
    </row>
    <row r="3288" spans="1:10" x14ac:dyDescent="0.2">
      <c r="A3288" s="13" t="s">
        <v>147</v>
      </c>
      <c r="B3288" s="272" t="s">
        <v>493</v>
      </c>
      <c r="C3288" s="272" t="str">
        <f>APENs_summary!C3183</f>
        <v>08077</v>
      </c>
      <c r="D3288" s="272" t="str">
        <f>APENs_summary!J3183</f>
        <v>20200254</v>
      </c>
      <c r="E3288" s="272" t="str">
        <f>APENs_summary!K3183</f>
        <v>Compressor Engines</v>
      </c>
      <c r="F3288" s="76">
        <f>APENs_summary!N3183</f>
        <v>19.399999999999999</v>
      </c>
      <c r="G3288" s="76">
        <f>APENs_summary!O3183</f>
        <v>0</v>
      </c>
      <c r="H3288" s="76">
        <f>APENs_summary!P3183</f>
        <v>0</v>
      </c>
      <c r="I3288" s="76">
        <f>APENs_summary!Q3183</f>
        <v>0</v>
      </c>
      <c r="J3288" s="76">
        <f>APENs_summary!R3183</f>
        <v>0</v>
      </c>
    </row>
    <row r="3289" spans="1:10" x14ac:dyDescent="0.2">
      <c r="A3289" s="13" t="s">
        <v>147</v>
      </c>
      <c r="B3289" s="272" t="s">
        <v>493</v>
      </c>
      <c r="C3289" s="272" t="str">
        <f>APENs_summary!C3184</f>
        <v>08077</v>
      </c>
      <c r="D3289" s="272" t="str">
        <f>APENs_summary!J3184</f>
        <v>20200254</v>
      </c>
      <c r="E3289" s="272" t="str">
        <f>APENs_summary!K3184</f>
        <v>Compressor Engines</v>
      </c>
      <c r="F3289" s="76">
        <f>APENs_summary!N3184</f>
        <v>0</v>
      </c>
      <c r="G3289" s="76">
        <f>APENs_summary!O3184</f>
        <v>0</v>
      </c>
      <c r="H3289" s="76">
        <f>APENs_summary!P3184</f>
        <v>0</v>
      </c>
      <c r="I3289" s="76">
        <f>APENs_summary!Q3184</f>
        <v>0</v>
      </c>
      <c r="J3289" s="76">
        <f>APENs_summary!R3184</f>
        <v>0.443</v>
      </c>
    </row>
    <row r="3290" spans="1:10" x14ac:dyDescent="0.2">
      <c r="A3290" s="13" t="s">
        <v>147</v>
      </c>
      <c r="B3290" s="272" t="s">
        <v>493</v>
      </c>
      <c r="C3290" s="272" t="str">
        <f>APENs_summary!C3185</f>
        <v>08077</v>
      </c>
      <c r="D3290" s="272" t="str">
        <f>APENs_summary!J3185</f>
        <v>20200254</v>
      </c>
      <c r="E3290" s="272" t="str">
        <f>APENs_summary!K3185</f>
        <v>Compressor Engines</v>
      </c>
      <c r="F3290" s="76">
        <f>APENs_summary!N3185</f>
        <v>0</v>
      </c>
      <c r="G3290" s="76">
        <f>APENs_summary!O3185</f>
        <v>0</v>
      </c>
      <c r="H3290" s="76">
        <f>APENs_summary!P3185</f>
        <v>0</v>
      </c>
      <c r="I3290" s="76">
        <f>APENs_summary!Q3185</f>
        <v>0</v>
      </c>
      <c r="J3290" s="76">
        <f>APENs_summary!R3185</f>
        <v>0</v>
      </c>
    </row>
    <row r="3291" spans="1:10" x14ac:dyDescent="0.2">
      <c r="A3291" s="13" t="s">
        <v>147</v>
      </c>
      <c r="B3291" s="272" t="s">
        <v>493</v>
      </c>
      <c r="C3291" s="272" t="str">
        <f>APENs_summary!C3186</f>
        <v>08077</v>
      </c>
      <c r="D3291" s="272" t="str">
        <f>APENs_summary!J3186</f>
        <v>20200254</v>
      </c>
      <c r="E3291" s="272" t="str">
        <f>APENs_summary!K3186</f>
        <v>Compressor Engines</v>
      </c>
      <c r="F3291" s="76">
        <f>APENs_summary!N3186</f>
        <v>0</v>
      </c>
      <c r="G3291" s="76">
        <f>APENs_summary!O3186</f>
        <v>0</v>
      </c>
      <c r="H3291" s="76">
        <f>APENs_summary!P3186</f>
        <v>0</v>
      </c>
      <c r="I3291" s="76">
        <f>APENs_summary!Q3186</f>
        <v>2.5399999999999999E-2</v>
      </c>
      <c r="J3291" s="76">
        <f>APENs_summary!R3186</f>
        <v>0</v>
      </c>
    </row>
    <row r="3292" spans="1:10" x14ac:dyDescent="0.2">
      <c r="A3292" s="13" t="s">
        <v>147</v>
      </c>
      <c r="B3292" s="272" t="s">
        <v>493</v>
      </c>
      <c r="C3292" s="272" t="str">
        <f>APENs_summary!C3187</f>
        <v>08077</v>
      </c>
      <c r="D3292" s="272" t="str">
        <f>APENs_summary!J3187</f>
        <v>20200254</v>
      </c>
      <c r="E3292" s="272" t="str">
        <f>APENs_summary!K3187</f>
        <v>Compressor Engines</v>
      </c>
      <c r="F3292" s="76">
        <f>APENs_summary!N3187</f>
        <v>0</v>
      </c>
      <c r="G3292" s="76">
        <f>APENs_summary!O3187</f>
        <v>1</v>
      </c>
      <c r="H3292" s="76">
        <f>APENs_summary!P3187</f>
        <v>0</v>
      </c>
      <c r="I3292" s="76">
        <f>APENs_summary!Q3187</f>
        <v>0</v>
      </c>
      <c r="J3292" s="76">
        <f>APENs_summary!R3187</f>
        <v>0</v>
      </c>
    </row>
    <row r="3293" spans="1:10" x14ac:dyDescent="0.2">
      <c r="A3293" s="13" t="s">
        <v>147</v>
      </c>
      <c r="B3293" s="272" t="s">
        <v>493</v>
      </c>
      <c r="C3293" s="272" t="str">
        <f>APENs_summary!C3188</f>
        <v>08077</v>
      </c>
      <c r="D3293" s="272" t="str">
        <f>APENs_summary!J3188</f>
        <v>20200254</v>
      </c>
      <c r="E3293" s="272" t="str">
        <f>APENs_summary!K3188</f>
        <v>Compressor Engines</v>
      </c>
      <c r="F3293" s="76">
        <f>APENs_summary!N3188</f>
        <v>0</v>
      </c>
      <c r="G3293" s="76">
        <f>APENs_summary!O3188</f>
        <v>0</v>
      </c>
      <c r="H3293" s="76">
        <f>APENs_summary!P3188</f>
        <v>1.7</v>
      </c>
      <c r="I3293" s="76">
        <f>APENs_summary!Q3188</f>
        <v>0</v>
      </c>
      <c r="J3293" s="76">
        <f>APENs_summary!R3188</f>
        <v>0</v>
      </c>
    </row>
    <row r="3294" spans="1:10" x14ac:dyDescent="0.2">
      <c r="A3294" s="13" t="s">
        <v>147</v>
      </c>
      <c r="B3294" s="272" t="s">
        <v>493</v>
      </c>
      <c r="C3294" s="272" t="str">
        <f>APENs_summary!C3189</f>
        <v>08077</v>
      </c>
      <c r="D3294" s="272" t="str">
        <f>APENs_summary!J3189</f>
        <v>20200254</v>
      </c>
      <c r="E3294" s="272" t="str">
        <f>APENs_summary!K3189</f>
        <v>Compressor Engines</v>
      </c>
      <c r="F3294" s="76">
        <f>APENs_summary!N3189</f>
        <v>19.399999999999999</v>
      </c>
      <c r="G3294" s="76">
        <f>APENs_summary!O3189</f>
        <v>0</v>
      </c>
      <c r="H3294" s="76">
        <f>APENs_summary!P3189</f>
        <v>0</v>
      </c>
      <c r="I3294" s="76">
        <f>APENs_summary!Q3189</f>
        <v>0</v>
      </c>
      <c r="J3294" s="76">
        <f>APENs_summary!R3189</f>
        <v>0</v>
      </c>
    </row>
    <row r="3295" spans="1:10" x14ac:dyDescent="0.2">
      <c r="A3295" s="13" t="s">
        <v>147</v>
      </c>
      <c r="B3295" s="272" t="s">
        <v>493</v>
      </c>
      <c r="C3295" s="272" t="str">
        <f>APENs_summary!C3190</f>
        <v>08077</v>
      </c>
      <c r="D3295" s="272" t="str">
        <f>APENs_summary!J3190</f>
        <v>20200254</v>
      </c>
      <c r="E3295" s="272" t="str">
        <f>APENs_summary!K3190</f>
        <v>Compressor Engines</v>
      </c>
      <c r="F3295" s="76">
        <f>APENs_summary!N3190</f>
        <v>0</v>
      </c>
      <c r="G3295" s="76">
        <f>APENs_summary!O3190</f>
        <v>0</v>
      </c>
      <c r="H3295" s="76">
        <f>APENs_summary!P3190</f>
        <v>0</v>
      </c>
      <c r="I3295" s="76">
        <f>APENs_summary!Q3190</f>
        <v>0</v>
      </c>
      <c r="J3295" s="76">
        <f>APENs_summary!R3190</f>
        <v>0.443</v>
      </c>
    </row>
    <row r="3296" spans="1:10" x14ac:dyDescent="0.2">
      <c r="A3296" s="13" t="s">
        <v>147</v>
      </c>
      <c r="B3296" s="272" t="s">
        <v>493</v>
      </c>
      <c r="C3296" s="272" t="str">
        <f>APENs_summary!C3191</f>
        <v>08077</v>
      </c>
      <c r="D3296" s="272" t="str">
        <f>APENs_summary!J3191</f>
        <v>20200254</v>
      </c>
      <c r="E3296" s="272" t="str">
        <f>APENs_summary!K3191</f>
        <v>Compressor Engines</v>
      </c>
      <c r="F3296" s="76">
        <f>APENs_summary!N3191</f>
        <v>0</v>
      </c>
      <c r="G3296" s="76">
        <f>APENs_summary!O3191</f>
        <v>0</v>
      </c>
      <c r="H3296" s="76">
        <f>APENs_summary!P3191</f>
        <v>0</v>
      </c>
      <c r="I3296" s="76">
        <f>APENs_summary!Q3191</f>
        <v>0</v>
      </c>
      <c r="J3296" s="76">
        <f>APENs_summary!R3191</f>
        <v>0</v>
      </c>
    </row>
    <row r="3297" spans="1:10" x14ac:dyDescent="0.2">
      <c r="A3297" s="13" t="s">
        <v>147</v>
      </c>
      <c r="B3297" s="272" t="s">
        <v>493</v>
      </c>
      <c r="C3297" s="272" t="str">
        <f>APENs_summary!C3192</f>
        <v>08077</v>
      </c>
      <c r="D3297" s="272" t="str">
        <f>APENs_summary!J3192</f>
        <v>20200254</v>
      </c>
      <c r="E3297" s="272" t="str">
        <f>APENs_summary!K3192</f>
        <v>Compressor Engines</v>
      </c>
      <c r="F3297" s="76">
        <f>APENs_summary!N3192</f>
        <v>0</v>
      </c>
      <c r="G3297" s="76">
        <f>APENs_summary!O3192</f>
        <v>0</v>
      </c>
      <c r="H3297" s="76">
        <f>APENs_summary!P3192</f>
        <v>0</v>
      </c>
      <c r="I3297" s="76">
        <f>APENs_summary!Q3192</f>
        <v>2.53E-2</v>
      </c>
      <c r="J3297" s="76">
        <f>APENs_summary!R3192</f>
        <v>0</v>
      </c>
    </row>
    <row r="3298" spans="1:10" x14ac:dyDescent="0.2">
      <c r="A3298" s="13" t="s">
        <v>147</v>
      </c>
      <c r="B3298" s="272" t="s">
        <v>493</v>
      </c>
      <c r="C3298" s="272" t="str">
        <f>APENs_summary!C3193</f>
        <v>08077</v>
      </c>
      <c r="D3298" s="272" t="str">
        <f>APENs_summary!J3193</f>
        <v>20200254</v>
      </c>
      <c r="E3298" s="272" t="str">
        <f>APENs_summary!K3193</f>
        <v>Compressor Engines</v>
      </c>
      <c r="F3298" s="76">
        <f>APENs_summary!N3193</f>
        <v>0</v>
      </c>
      <c r="G3298" s="76">
        <f>APENs_summary!O3193</f>
        <v>1</v>
      </c>
      <c r="H3298" s="76">
        <f>APENs_summary!P3193</f>
        <v>0</v>
      </c>
      <c r="I3298" s="76">
        <f>APENs_summary!Q3193</f>
        <v>0</v>
      </c>
      <c r="J3298" s="76">
        <f>APENs_summary!R3193</f>
        <v>0</v>
      </c>
    </row>
    <row r="3299" spans="1:10" x14ac:dyDescent="0.2">
      <c r="A3299" s="13" t="s">
        <v>147</v>
      </c>
      <c r="B3299" s="272" t="s">
        <v>493</v>
      </c>
      <c r="C3299" s="272" t="str">
        <f>APENs_summary!C3194</f>
        <v>08077</v>
      </c>
      <c r="D3299" s="272" t="str">
        <f>APENs_summary!J3194</f>
        <v>20200256</v>
      </c>
      <c r="E3299" s="272" t="str">
        <f>APENs_summary!K3194</f>
        <v>Compressor Engines</v>
      </c>
      <c r="F3299" s="76">
        <f>APENs_summary!N3194</f>
        <v>0</v>
      </c>
      <c r="G3299" s="76">
        <f>APENs_summary!O3194</f>
        <v>0</v>
      </c>
      <c r="H3299" s="76">
        <f>APENs_summary!P3194</f>
        <v>4.3</v>
      </c>
      <c r="I3299" s="76">
        <f>APENs_summary!Q3194</f>
        <v>0</v>
      </c>
      <c r="J3299" s="76">
        <f>APENs_summary!R3194</f>
        <v>0</v>
      </c>
    </row>
    <row r="3300" spans="1:10" x14ac:dyDescent="0.2">
      <c r="A3300" s="13" t="s">
        <v>147</v>
      </c>
      <c r="B3300" s="272" t="s">
        <v>493</v>
      </c>
      <c r="C3300" s="272" t="str">
        <f>APENs_summary!C3195</f>
        <v>08077</v>
      </c>
      <c r="D3300" s="272" t="str">
        <f>APENs_summary!J3195</f>
        <v>20200256</v>
      </c>
      <c r="E3300" s="272" t="str">
        <f>APENs_summary!K3195</f>
        <v>Compressor Engines</v>
      </c>
      <c r="F3300" s="76">
        <f>APENs_summary!N3195</f>
        <v>11.9</v>
      </c>
      <c r="G3300" s="76">
        <f>APENs_summary!O3195</f>
        <v>0</v>
      </c>
      <c r="H3300" s="76">
        <f>APENs_summary!P3195</f>
        <v>0</v>
      </c>
      <c r="I3300" s="76">
        <f>APENs_summary!Q3195</f>
        <v>0</v>
      </c>
      <c r="J3300" s="76">
        <f>APENs_summary!R3195</f>
        <v>0</v>
      </c>
    </row>
    <row r="3301" spans="1:10" x14ac:dyDescent="0.2">
      <c r="A3301" s="13" t="s">
        <v>147</v>
      </c>
      <c r="B3301" s="272" t="s">
        <v>493</v>
      </c>
      <c r="C3301" s="272" t="str">
        <f>APENs_summary!C3196</f>
        <v>08077</v>
      </c>
      <c r="D3301" s="272" t="str">
        <f>APENs_summary!J3196</f>
        <v>20200256</v>
      </c>
      <c r="E3301" s="272" t="str">
        <f>APENs_summary!K3196</f>
        <v>Compressor Engines</v>
      </c>
      <c r="F3301" s="76">
        <f>APENs_summary!N3196</f>
        <v>0</v>
      </c>
      <c r="G3301" s="76">
        <f>APENs_summary!O3196</f>
        <v>0</v>
      </c>
      <c r="H3301" s="76">
        <f>APENs_summary!P3196</f>
        <v>0</v>
      </c>
      <c r="I3301" s="76">
        <f>APENs_summary!Q3196</f>
        <v>0</v>
      </c>
      <c r="J3301" s="76">
        <f>APENs_summary!R3196</f>
        <v>0.57950000000000002</v>
      </c>
    </row>
    <row r="3302" spans="1:10" x14ac:dyDescent="0.2">
      <c r="A3302" s="13" t="s">
        <v>147</v>
      </c>
      <c r="B3302" s="272" t="s">
        <v>493</v>
      </c>
      <c r="C3302" s="272" t="str">
        <f>APENs_summary!C3197</f>
        <v>08077</v>
      </c>
      <c r="D3302" s="272" t="str">
        <f>APENs_summary!J3197</f>
        <v>20200256</v>
      </c>
      <c r="E3302" s="272" t="str">
        <f>APENs_summary!K3197</f>
        <v>Compressor Engines</v>
      </c>
      <c r="F3302" s="76">
        <f>APENs_summary!N3197</f>
        <v>0</v>
      </c>
      <c r="G3302" s="76">
        <f>APENs_summary!O3197</f>
        <v>0</v>
      </c>
      <c r="H3302" s="76">
        <f>APENs_summary!P3197</f>
        <v>0</v>
      </c>
      <c r="I3302" s="76">
        <f>APENs_summary!Q3197</f>
        <v>3.4770000000000002E-2</v>
      </c>
      <c r="J3302" s="76">
        <f>APENs_summary!R3197</f>
        <v>0</v>
      </c>
    </row>
    <row r="3303" spans="1:10" x14ac:dyDescent="0.2">
      <c r="A3303" s="13" t="s">
        <v>147</v>
      </c>
      <c r="B3303" s="272" t="s">
        <v>493</v>
      </c>
      <c r="C3303" s="272" t="str">
        <f>APENs_summary!C3198</f>
        <v>08077</v>
      </c>
      <c r="D3303" s="272" t="str">
        <f>APENs_summary!J3198</f>
        <v>20200256</v>
      </c>
      <c r="E3303" s="272" t="str">
        <f>APENs_summary!K3198</f>
        <v>Compressor Engines</v>
      </c>
      <c r="F3303" s="76">
        <f>APENs_summary!N3198</f>
        <v>0</v>
      </c>
      <c r="G3303" s="76">
        <f>APENs_summary!O3198</f>
        <v>10.199999999999999</v>
      </c>
      <c r="H3303" s="76">
        <f>APENs_summary!P3198</f>
        <v>0</v>
      </c>
      <c r="I3303" s="76">
        <f>APENs_summary!Q3198</f>
        <v>0</v>
      </c>
      <c r="J3303" s="76">
        <f>APENs_summary!R3198</f>
        <v>0</v>
      </c>
    </row>
    <row r="3304" spans="1:10" x14ac:dyDescent="0.2">
      <c r="A3304" s="13" t="s">
        <v>147</v>
      </c>
      <c r="B3304" s="272" t="s">
        <v>493</v>
      </c>
      <c r="C3304" s="272" t="str">
        <f>APENs_summary!C3199</f>
        <v>08077</v>
      </c>
      <c r="D3304" s="272" t="str">
        <f>APENs_summary!J3199</f>
        <v>31000301</v>
      </c>
      <c r="E3304" s="272" t="str">
        <f>APENs_summary!K3199</f>
        <v>Glycol Dehydrator</v>
      </c>
      <c r="F3304" s="76">
        <f>APENs_summary!N3199</f>
        <v>0</v>
      </c>
      <c r="G3304" s="76">
        <f>APENs_summary!O3199</f>
        <v>1.28</v>
      </c>
      <c r="H3304" s="76">
        <f>APENs_summary!P3199</f>
        <v>0</v>
      </c>
      <c r="I3304" s="76">
        <f>APENs_summary!Q3199</f>
        <v>0</v>
      </c>
      <c r="J3304" s="76">
        <f>APENs_summary!R3199</f>
        <v>0</v>
      </c>
    </row>
    <row r="3305" spans="1:10" x14ac:dyDescent="0.2">
      <c r="A3305" s="13" t="s">
        <v>147</v>
      </c>
      <c r="B3305" s="272" t="s">
        <v>493</v>
      </c>
      <c r="C3305" s="272" t="str">
        <f>APENs_summary!C3200</f>
        <v>08077</v>
      </c>
      <c r="D3305" s="272" t="str">
        <f>APENs_summary!J3200</f>
        <v>31000301</v>
      </c>
      <c r="E3305" s="272" t="str">
        <f>APENs_summary!K3200</f>
        <v>Glycol Dehydrator</v>
      </c>
      <c r="F3305" s="76">
        <f>APENs_summary!N3200</f>
        <v>0</v>
      </c>
      <c r="G3305" s="76">
        <f>APENs_summary!O3200</f>
        <v>1.29</v>
      </c>
      <c r="H3305" s="76">
        <f>APENs_summary!P3200</f>
        <v>0</v>
      </c>
      <c r="I3305" s="76">
        <f>APENs_summary!Q3200</f>
        <v>0</v>
      </c>
      <c r="J3305" s="76">
        <f>APENs_summary!R3200</f>
        <v>0</v>
      </c>
    </row>
    <row r="3306" spans="1:10" x14ac:dyDescent="0.2">
      <c r="A3306" s="13" t="s">
        <v>147</v>
      </c>
      <c r="B3306" s="272" t="s">
        <v>493</v>
      </c>
      <c r="C3306" s="272" t="str">
        <f>APENs_summary!C3201</f>
        <v>08077</v>
      </c>
      <c r="D3306" s="272" t="str">
        <f>APENs_summary!J3201</f>
        <v>40400311</v>
      </c>
      <c r="E3306" s="272" t="str">
        <f>APENs_summary!K3201</f>
        <v>Condensate Tanks</v>
      </c>
      <c r="F3306" s="76">
        <f>APENs_summary!N3201</f>
        <v>0</v>
      </c>
      <c r="G3306" s="76">
        <f>APENs_summary!O3201</f>
        <v>9.1853161381532669</v>
      </c>
      <c r="H3306" s="76">
        <f>APENs_summary!P3201</f>
        <v>0</v>
      </c>
      <c r="I3306" s="76">
        <f>APENs_summary!Q3201</f>
        <v>0</v>
      </c>
      <c r="J3306" s="76">
        <f>APENs_summary!R3201</f>
        <v>0</v>
      </c>
    </row>
    <row r="3307" spans="1:10" x14ac:dyDescent="0.2">
      <c r="A3307" s="13" t="s">
        <v>147</v>
      </c>
      <c r="B3307" s="272" t="s">
        <v>493</v>
      </c>
      <c r="C3307" s="272" t="str">
        <f>APENs_summary!C3202</f>
        <v>08077</v>
      </c>
      <c r="D3307" s="272" t="str">
        <f>APENs_summary!J3202</f>
        <v>20200202</v>
      </c>
      <c r="E3307" s="272" t="str">
        <f>APENs_summary!K3202</f>
        <v>Compressor Engines</v>
      </c>
      <c r="F3307" s="76">
        <f>APENs_summary!N3202</f>
        <v>0</v>
      </c>
      <c r="G3307" s="76">
        <f>APENs_summary!O3202</f>
        <v>0</v>
      </c>
      <c r="H3307" s="76">
        <f>APENs_summary!P3202</f>
        <v>4.5</v>
      </c>
      <c r="I3307" s="76">
        <f>APENs_summary!Q3202</f>
        <v>0</v>
      </c>
      <c r="J3307" s="76">
        <f>APENs_summary!R3202</f>
        <v>0</v>
      </c>
    </row>
    <row r="3308" spans="1:10" x14ac:dyDescent="0.2">
      <c r="A3308" s="13" t="s">
        <v>147</v>
      </c>
      <c r="B3308" s="272" t="s">
        <v>493</v>
      </c>
      <c r="C3308" s="272" t="str">
        <f>APENs_summary!C3203</f>
        <v>08077</v>
      </c>
      <c r="D3308" s="272" t="str">
        <f>APENs_summary!J3203</f>
        <v>20200202</v>
      </c>
      <c r="E3308" s="272" t="str">
        <f>APENs_summary!K3203</f>
        <v>Compressor Engines</v>
      </c>
      <c r="F3308" s="76">
        <f>APENs_summary!N3203</f>
        <v>24.3</v>
      </c>
      <c r="G3308" s="76">
        <f>APENs_summary!O3203</f>
        <v>0</v>
      </c>
      <c r="H3308" s="76">
        <f>APENs_summary!P3203</f>
        <v>0</v>
      </c>
      <c r="I3308" s="76">
        <f>APENs_summary!Q3203</f>
        <v>0</v>
      </c>
      <c r="J3308" s="76">
        <f>APENs_summary!R3203</f>
        <v>0</v>
      </c>
    </row>
    <row r="3309" spans="1:10" x14ac:dyDescent="0.2">
      <c r="A3309" s="13" t="s">
        <v>147</v>
      </c>
      <c r="B3309" s="272" t="s">
        <v>493</v>
      </c>
      <c r="C3309" s="272" t="str">
        <f>APENs_summary!C3204</f>
        <v>08077</v>
      </c>
      <c r="D3309" s="272" t="str">
        <f>APENs_summary!J3204</f>
        <v>20200202</v>
      </c>
      <c r="E3309" s="272" t="str">
        <f>APENs_summary!K3204</f>
        <v>Compressor Engines</v>
      </c>
      <c r="F3309" s="76">
        <f>APENs_summary!N3204</f>
        <v>0</v>
      </c>
      <c r="G3309" s="76">
        <f>APENs_summary!O3204</f>
        <v>0</v>
      </c>
      <c r="H3309" s="76">
        <f>APENs_summary!P3204</f>
        <v>0</v>
      </c>
      <c r="I3309" s="76">
        <f>APENs_summary!Q3204</f>
        <v>0</v>
      </c>
      <c r="J3309" s="76">
        <f>APENs_summary!R3204</f>
        <v>5.5E-2</v>
      </c>
    </row>
    <row r="3310" spans="1:10" x14ac:dyDescent="0.2">
      <c r="A3310" s="13" t="s">
        <v>147</v>
      </c>
      <c r="B3310" s="272" t="s">
        <v>493</v>
      </c>
      <c r="C3310" s="272" t="str">
        <f>APENs_summary!C3205</f>
        <v>08077</v>
      </c>
      <c r="D3310" s="272" t="str">
        <f>APENs_summary!J3205</f>
        <v>20200202</v>
      </c>
      <c r="E3310" s="272" t="str">
        <f>APENs_summary!K3205</f>
        <v>Compressor Engines</v>
      </c>
      <c r="F3310" s="76">
        <f>APENs_summary!N3205</f>
        <v>0</v>
      </c>
      <c r="G3310" s="76">
        <f>APENs_summary!O3205</f>
        <v>0</v>
      </c>
      <c r="H3310" s="76">
        <f>APENs_summary!P3205</f>
        <v>0</v>
      </c>
      <c r="I3310" s="76">
        <f>APENs_summary!Q3205</f>
        <v>0</v>
      </c>
      <c r="J3310" s="76">
        <f>APENs_summary!R3205</f>
        <v>0</v>
      </c>
    </row>
    <row r="3311" spans="1:10" x14ac:dyDescent="0.2">
      <c r="A3311" s="13" t="s">
        <v>147</v>
      </c>
      <c r="B3311" s="272" t="s">
        <v>493</v>
      </c>
      <c r="C3311" s="272" t="str">
        <f>APENs_summary!C3206</f>
        <v>08077</v>
      </c>
      <c r="D3311" s="272" t="str">
        <f>APENs_summary!J3206</f>
        <v>20200202</v>
      </c>
      <c r="E3311" s="272" t="str">
        <f>APENs_summary!K3206</f>
        <v>Compressor Engines</v>
      </c>
      <c r="F3311" s="76">
        <f>APENs_summary!N3206</f>
        <v>0</v>
      </c>
      <c r="G3311" s="76">
        <f>APENs_summary!O3206</f>
        <v>0</v>
      </c>
      <c r="H3311" s="76">
        <f>APENs_summary!P3206</f>
        <v>0</v>
      </c>
      <c r="I3311" s="76">
        <f>APENs_summary!Q3206</f>
        <v>3.3E-3</v>
      </c>
      <c r="J3311" s="76">
        <f>APENs_summary!R3206</f>
        <v>0</v>
      </c>
    </row>
    <row r="3312" spans="1:10" x14ac:dyDescent="0.2">
      <c r="A3312" s="13" t="s">
        <v>147</v>
      </c>
      <c r="B3312" s="272" t="s">
        <v>493</v>
      </c>
      <c r="C3312" s="272" t="str">
        <f>APENs_summary!C3207</f>
        <v>08077</v>
      </c>
      <c r="D3312" s="272" t="str">
        <f>APENs_summary!J3207</f>
        <v>20200202</v>
      </c>
      <c r="E3312" s="272" t="str">
        <f>APENs_summary!K3207</f>
        <v>Compressor Engines</v>
      </c>
      <c r="F3312" s="76">
        <f>APENs_summary!N3207</f>
        <v>0</v>
      </c>
      <c r="G3312" s="76">
        <f>APENs_summary!O3207</f>
        <v>0.8</v>
      </c>
      <c r="H3312" s="76">
        <f>APENs_summary!P3207</f>
        <v>0</v>
      </c>
      <c r="I3312" s="76">
        <f>APENs_summary!Q3207</f>
        <v>0</v>
      </c>
      <c r="J3312" s="76">
        <f>APENs_summary!R3207</f>
        <v>0</v>
      </c>
    </row>
    <row r="3313" spans="1:10" x14ac:dyDescent="0.2">
      <c r="A3313" s="13" t="s">
        <v>147</v>
      </c>
      <c r="B3313" s="272" t="s">
        <v>493</v>
      </c>
      <c r="C3313" s="272" t="str">
        <f>APENs_summary!C3208</f>
        <v>08077</v>
      </c>
      <c r="D3313" s="272" t="str">
        <f>APENs_summary!J3208</f>
        <v>20200254</v>
      </c>
      <c r="E3313" s="272" t="str">
        <f>APENs_summary!K3208</f>
        <v>Compressor Engines</v>
      </c>
      <c r="F3313" s="76">
        <f>APENs_summary!N3208</f>
        <v>0</v>
      </c>
      <c r="G3313" s="76">
        <f>APENs_summary!O3208</f>
        <v>0</v>
      </c>
      <c r="H3313" s="76">
        <f>APENs_summary!P3208</f>
        <v>12.949998000000001</v>
      </c>
      <c r="I3313" s="76">
        <f>APENs_summary!Q3208</f>
        <v>0</v>
      </c>
      <c r="J3313" s="76">
        <f>APENs_summary!R3208</f>
        <v>0</v>
      </c>
    </row>
    <row r="3314" spans="1:10" x14ac:dyDescent="0.2">
      <c r="A3314" s="13" t="s">
        <v>147</v>
      </c>
      <c r="B3314" s="272" t="s">
        <v>493</v>
      </c>
      <c r="C3314" s="272" t="str">
        <f>APENs_summary!C3209</f>
        <v>08077</v>
      </c>
      <c r="D3314" s="272" t="str">
        <f>APENs_summary!J3209</f>
        <v>20200254</v>
      </c>
      <c r="E3314" s="272" t="str">
        <f>APENs_summary!K3209</f>
        <v>Compressor Engines</v>
      </c>
      <c r="F3314" s="76">
        <f>APENs_summary!N3209</f>
        <v>19.400022</v>
      </c>
      <c r="G3314" s="76">
        <f>APENs_summary!O3209</f>
        <v>0</v>
      </c>
      <c r="H3314" s="76">
        <f>APENs_summary!P3209</f>
        <v>0</v>
      </c>
      <c r="I3314" s="76">
        <f>APENs_summary!Q3209</f>
        <v>0</v>
      </c>
      <c r="J3314" s="76">
        <f>APENs_summary!R3209</f>
        <v>0</v>
      </c>
    </row>
    <row r="3315" spans="1:10" x14ac:dyDescent="0.2">
      <c r="A3315" s="13" t="s">
        <v>147</v>
      </c>
      <c r="B3315" s="272" t="s">
        <v>493</v>
      </c>
      <c r="C3315" s="272" t="str">
        <f>APENs_summary!C3210</f>
        <v>08077</v>
      </c>
      <c r="D3315" s="272" t="str">
        <f>APENs_summary!J3210</f>
        <v>20200254</v>
      </c>
      <c r="E3315" s="272" t="str">
        <f>APENs_summary!K3210</f>
        <v>Compressor Engines</v>
      </c>
      <c r="F3315" s="76">
        <f>APENs_summary!N3210</f>
        <v>0</v>
      </c>
      <c r="G3315" s="76">
        <f>APENs_summary!O3210</f>
        <v>0</v>
      </c>
      <c r="H3315" s="76">
        <f>APENs_summary!P3210</f>
        <v>0</v>
      </c>
      <c r="I3315" s="76">
        <f>APENs_summary!Q3210</f>
        <v>0</v>
      </c>
      <c r="J3315" s="76">
        <f>APENs_summary!R3210</f>
        <v>0.499</v>
      </c>
    </row>
    <row r="3316" spans="1:10" x14ac:dyDescent="0.2">
      <c r="A3316" s="13" t="s">
        <v>147</v>
      </c>
      <c r="B3316" s="272" t="s">
        <v>493</v>
      </c>
      <c r="C3316" s="272" t="str">
        <f>APENs_summary!C3211</f>
        <v>08077</v>
      </c>
      <c r="D3316" s="272" t="str">
        <f>APENs_summary!J3211</f>
        <v>20200254</v>
      </c>
      <c r="E3316" s="272" t="str">
        <f>APENs_summary!K3211</f>
        <v>Compressor Engines</v>
      </c>
      <c r="F3316" s="76">
        <f>APENs_summary!N3211</f>
        <v>0</v>
      </c>
      <c r="G3316" s="76">
        <f>APENs_summary!O3211</f>
        <v>0</v>
      </c>
      <c r="H3316" s="76">
        <f>APENs_summary!P3211</f>
        <v>0</v>
      </c>
      <c r="I3316" s="76">
        <f>APENs_summary!Q3211</f>
        <v>0</v>
      </c>
      <c r="J3316" s="76">
        <f>APENs_summary!R3211</f>
        <v>0</v>
      </c>
    </row>
    <row r="3317" spans="1:10" x14ac:dyDescent="0.2">
      <c r="A3317" s="13" t="s">
        <v>147</v>
      </c>
      <c r="B3317" s="272" t="s">
        <v>493</v>
      </c>
      <c r="C3317" s="272" t="str">
        <f>APENs_summary!C3212</f>
        <v>08077</v>
      </c>
      <c r="D3317" s="272" t="str">
        <f>APENs_summary!J3212</f>
        <v>20200254</v>
      </c>
      <c r="E3317" s="272" t="str">
        <f>APENs_summary!K3212</f>
        <v>Compressor Engines</v>
      </c>
      <c r="F3317" s="76">
        <f>APENs_summary!N3212</f>
        <v>0</v>
      </c>
      <c r="G3317" s="76">
        <f>APENs_summary!O3212</f>
        <v>0</v>
      </c>
      <c r="H3317" s="76">
        <f>APENs_summary!P3212</f>
        <v>0</v>
      </c>
      <c r="I3317" s="76">
        <f>APENs_summary!Q3212</f>
        <v>2.9940000000000001E-2</v>
      </c>
      <c r="J3317" s="76">
        <f>APENs_summary!R3212</f>
        <v>0</v>
      </c>
    </row>
    <row r="3318" spans="1:10" x14ac:dyDescent="0.2">
      <c r="A3318" s="13" t="s">
        <v>147</v>
      </c>
      <c r="B3318" s="272" t="s">
        <v>493</v>
      </c>
      <c r="C3318" s="272" t="str">
        <f>APENs_summary!C3213</f>
        <v>08077</v>
      </c>
      <c r="D3318" s="272" t="str">
        <f>APENs_summary!J3213</f>
        <v>20200254</v>
      </c>
      <c r="E3318" s="272" t="str">
        <f>APENs_summary!K3213</f>
        <v>Compressor Engines</v>
      </c>
      <c r="F3318" s="76">
        <f>APENs_summary!N3213</f>
        <v>0</v>
      </c>
      <c r="G3318" s="76">
        <f>APENs_summary!O3213</f>
        <v>6.5000239999999998</v>
      </c>
      <c r="H3318" s="76">
        <f>APENs_summary!P3213</f>
        <v>0</v>
      </c>
      <c r="I3318" s="76">
        <f>APENs_summary!Q3213</f>
        <v>0</v>
      </c>
      <c r="J3318" s="76">
        <f>APENs_summary!R3213</f>
        <v>0</v>
      </c>
    </row>
    <row r="3319" spans="1:10" x14ac:dyDescent="0.2">
      <c r="A3319" s="13" t="s">
        <v>147</v>
      </c>
      <c r="B3319" s="272" t="s">
        <v>493</v>
      </c>
      <c r="C3319" s="272" t="str">
        <f>APENs_summary!C3214</f>
        <v>08077</v>
      </c>
      <c r="D3319" s="272" t="str">
        <f>APENs_summary!J3214</f>
        <v>20200254</v>
      </c>
      <c r="E3319" s="272" t="str">
        <f>APENs_summary!K3214</f>
        <v>Compressor Engines</v>
      </c>
      <c r="F3319" s="76">
        <f>APENs_summary!N3214</f>
        <v>0</v>
      </c>
      <c r="G3319" s="76">
        <f>APENs_summary!O3214</f>
        <v>0</v>
      </c>
      <c r="H3319" s="76">
        <f>APENs_summary!P3214</f>
        <v>12.949998000000001</v>
      </c>
      <c r="I3319" s="76">
        <f>APENs_summary!Q3214</f>
        <v>0</v>
      </c>
      <c r="J3319" s="76">
        <f>APENs_summary!R3214</f>
        <v>0</v>
      </c>
    </row>
    <row r="3320" spans="1:10" x14ac:dyDescent="0.2">
      <c r="A3320" s="13" t="s">
        <v>147</v>
      </c>
      <c r="B3320" s="272" t="s">
        <v>493</v>
      </c>
      <c r="C3320" s="272" t="str">
        <f>APENs_summary!C3215</f>
        <v>08077</v>
      </c>
      <c r="D3320" s="272" t="str">
        <f>APENs_summary!J3215</f>
        <v>20200254</v>
      </c>
      <c r="E3320" s="272" t="str">
        <f>APENs_summary!K3215</f>
        <v>Compressor Engines</v>
      </c>
      <c r="F3320" s="76">
        <f>APENs_summary!N3215</f>
        <v>19.400022</v>
      </c>
      <c r="G3320" s="76">
        <f>APENs_summary!O3215</f>
        <v>0</v>
      </c>
      <c r="H3320" s="76">
        <f>APENs_summary!P3215</f>
        <v>0</v>
      </c>
      <c r="I3320" s="76">
        <f>APENs_summary!Q3215</f>
        <v>0</v>
      </c>
      <c r="J3320" s="76">
        <f>APENs_summary!R3215</f>
        <v>0</v>
      </c>
    </row>
    <row r="3321" spans="1:10" x14ac:dyDescent="0.2">
      <c r="A3321" s="13" t="s">
        <v>147</v>
      </c>
      <c r="B3321" s="272" t="s">
        <v>493</v>
      </c>
      <c r="C3321" s="272" t="str">
        <f>APENs_summary!C3216</f>
        <v>08077</v>
      </c>
      <c r="D3321" s="272" t="str">
        <f>APENs_summary!J3216</f>
        <v>20200254</v>
      </c>
      <c r="E3321" s="272" t="str">
        <f>APENs_summary!K3216</f>
        <v>Compressor Engines</v>
      </c>
      <c r="F3321" s="76">
        <f>APENs_summary!N3216</f>
        <v>0</v>
      </c>
      <c r="G3321" s="76">
        <f>APENs_summary!O3216</f>
        <v>0</v>
      </c>
      <c r="H3321" s="76">
        <f>APENs_summary!P3216</f>
        <v>0</v>
      </c>
      <c r="I3321" s="76">
        <f>APENs_summary!Q3216</f>
        <v>0</v>
      </c>
      <c r="J3321" s="76">
        <f>APENs_summary!R3216</f>
        <v>0.499</v>
      </c>
    </row>
    <row r="3322" spans="1:10" x14ac:dyDescent="0.2">
      <c r="A3322" s="13" t="s">
        <v>147</v>
      </c>
      <c r="B3322" s="272" t="s">
        <v>493</v>
      </c>
      <c r="C3322" s="272" t="str">
        <f>APENs_summary!C3217</f>
        <v>08077</v>
      </c>
      <c r="D3322" s="272" t="str">
        <f>APENs_summary!J3217</f>
        <v>20200254</v>
      </c>
      <c r="E3322" s="272" t="str">
        <f>APENs_summary!K3217</f>
        <v>Compressor Engines</v>
      </c>
      <c r="F3322" s="76">
        <f>APENs_summary!N3217</f>
        <v>0</v>
      </c>
      <c r="G3322" s="76">
        <f>APENs_summary!O3217</f>
        <v>0</v>
      </c>
      <c r="H3322" s="76">
        <f>APENs_summary!P3217</f>
        <v>0</v>
      </c>
      <c r="I3322" s="76">
        <f>APENs_summary!Q3217</f>
        <v>0</v>
      </c>
      <c r="J3322" s="76">
        <f>APENs_summary!R3217</f>
        <v>0</v>
      </c>
    </row>
    <row r="3323" spans="1:10" x14ac:dyDescent="0.2">
      <c r="A3323" s="13" t="s">
        <v>147</v>
      </c>
      <c r="B3323" s="272" t="s">
        <v>493</v>
      </c>
      <c r="C3323" s="272" t="str">
        <f>APENs_summary!C3218</f>
        <v>08077</v>
      </c>
      <c r="D3323" s="272" t="str">
        <f>APENs_summary!J3218</f>
        <v>20200254</v>
      </c>
      <c r="E3323" s="272" t="str">
        <f>APENs_summary!K3218</f>
        <v>Compressor Engines</v>
      </c>
      <c r="F3323" s="76">
        <f>APENs_summary!N3218</f>
        <v>0</v>
      </c>
      <c r="G3323" s="76">
        <f>APENs_summary!O3218</f>
        <v>0</v>
      </c>
      <c r="H3323" s="76">
        <f>APENs_summary!P3218</f>
        <v>0</v>
      </c>
      <c r="I3323" s="76">
        <f>APENs_summary!Q3218</f>
        <v>2.9940000000000001E-2</v>
      </c>
      <c r="J3323" s="76">
        <f>APENs_summary!R3218</f>
        <v>0</v>
      </c>
    </row>
    <row r="3324" spans="1:10" x14ac:dyDescent="0.2">
      <c r="A3324" s="13" t="s">
        <v>147</v>
      </c>
      <c r="B3324" s="272" t="s">
        <v>493</v>
      </c>
      <c r="C3324" s="272" t="str">
        <f>APENs_summary!C3219</f>
        <v>08077</v>
      </c>
      <c r="D3324" s="272" t="str">
        <f>APENs_summary!J3219</f>
        <v>20200254</v>
      </c>
      <c r="E3324" s="272" t="str">
        <f>APENs_summary!K3219</f>
        <v>Compressor Engines</v>
      </c>
      <c r="F3324" s="76">
        <f>APENs_summary!N3219</f>
        <v>0</v>
      </c>
      <c r="G3324" s="76">
        <f>APENs_summary!O3219</f>
        <v>6.5000239999999998</v>
      </c>
      <c r="H3324" s="76">
        <f>APENs_summary!P3219</f>
        <v>0</v>
      </c>
      <c r="I3324" s="76">
        <f>APENs_summary!Q3219</f>
        <v>0</v>
      </c>
      <c r="J3324" s="76">
        <f>APENs_summary!R3219</f>
        <v>0</v>
      </c>
    </row>
    <row r="3325" spans="1:10" x14ac:dyDescent="0.2">
      <c r="A3325" s="13" t="s">
        <v>147</v>
      </c>
      <c r="B3325" s="272" t="s">
        <v>493</v>
      </c>
      <c r="C3325" s="272" t="str">
        <f>APENs_summary!C3220</f>
        <v>08077</v>
      </c>
      <c r="D3325" s="272" t="str">
        <f>APENs_summary!J3220</f>
        <v>20200256</v>
      </c>
      <c r="E3325" s="272" t="str">
        <f>APENs_summary!K3220</f>
        <v>Compressor Engines</v>
      </c>
      <c r="F3325" s="76">
        <f>APENs_summary!N3220</f>
        <v>0</v>
      </c>
      <c r="G3325" s="76">
        <f>APENs_summary!O3220</f>
        <v>0</v>
      </c>
      <c r="H3325" s="76">
        <f>APENs_summary!P3220</f>
        <v>11.6</v>
      </c>
      <c r="I3325" s="76">
        <f>APENs_summary!Q3220</f>
        <v>0</v>
      </c>
      <c r="J3325" s="76">
        <f>APENs_summary!R3220</f>
        <v>0</v>
      </c>
    </row>
    <row r="3326" spans="1:10" x14ac:dyDescent="0.2">
      <c r="A3326" s="13" t="s">
        <v>147</v>
      </c>
      <c r="B3326" s="272" t="s">
        <v>493</v>
      </c>
      <c r="C3326" s="272" t="str">
        <f>APENs_summary!C3221</f>
        <v>08077</v>
      </c>
      <c r="D3326" s="272" t="str">
        <f>APENs_summary!J3221</f>
        <v>20200256</v>
      </c>
      <c r="E3326" s="272" t="str">
        <f>APENs_summary!K3221</f>
        <v>Compressor Engines</v>
      </c>
      <c r="F3326" s="76">
        <f>APENs_summary!N3221</f>
        <v>11.6</v>
      </c>
      <c r="G3326" s="76">
        <f>APENs_summary!O3221</f>
        <v>0</v>
      </c>
      <c r="H3326" s="76">
        <f>APENs_summary!P3221</f>
        <v>0</v>
      </c>
      <c r="I3326" s="76">
        <f>APENs_summary!Q3221</f>
        <v>0</v>
      </c>
      <c r="J3326" s="76">
        <f>APENs_summary!R3221</f>
        <v>0</v>
      </c>
    </row>
    <row r="3327" spans="1:10" x14ac:dyDescent="0.2">
      <c r="A3327" s="13" t="s">
        <v>147</v>
      </c>
      <c r="B3327" s="272" t="s">
        <v>493</v>
      </c>
      <c r="C3327" s="272" t="str">
        <f>APENs_summary!C3222</f>
        <v>08077</v>
      </c>
      <c r="D3327" s="272" t="str">
        <f>APENs_summary!J3222</f>
        <v>20200256</v>
      </c>
      <c r="E3327" s="272" t="str">
        <f>APENs_summary!K3222</f>
        <v>Compressor Engines</v>
      </c>
      <c r="F3327" s="76">
        <f>APENs_summary!N3222</f>
        <v>0</v>
      </c>
      <c r="G3327" s="76">
        <f>APENs_summary!O3222</f>
        <v>0</v>
      </c>
      <c r="H3327" s="76">
        <f>APENs_summary!P3222</f>
        <v>0</v>
      </c>
      <c r="I3327" s="76">
        <f>APENs_summary!Q3222</f>
        <v>0</v>
      </c>
      <c r="J3327" s="76">
        <f>APENs_summary!R3222</f>
        <v>0.23499999999999999</v>
      </c>
    </row>
    <row r="3328" spans="1:10" x14ac:dyDescent="0.2">
      <c r="A3328" s="13" t="s">
        <v>147</v>
      </c>
      <c r="B3328" s="272" t="s">
        <v>493</v>
      </c>
      <c r="C3328" s="272" t="str">
        <f>APENs_summary!C3223</f>
        <v>08077</v>
      </c>
      <c r="D3328" s="272" t="str">
        <f>APENs_summary!J3223</f>
        <v>20200256</v>
      </c>
      <c r="E3328" s="272" t="str">
        <f>APENs_summary!K3223</f>
        <v>Compressor Engines</v>
      </c>
      <c r="F3328" s="76">
        <f>APENs_summary!N3223</f>
        <v>0</v>
      </c>
      <c r="G3328" s="76">
        <f>APENs_summary!O3223</f>
        <v>0</v>
      </c>
      <c r="H3328" s="76">
        <f>APENs_summary!P3223</f>
        <v>0</v>
      </c>
      <c r="I3328" s="76">
        <f>APENs_summary!Q3223</f>
        <v>1.41E-2</v>
      </c>
      <c r="J3328" s="76">
        <f>APENs_summary!R3223</f>
        <v>0</v>
      </c>
    </row>
    <row r="3329" spans="1:10" x14ac:dyDescent="0.2">
      <c r="A3329" s="13" t="s">
        <v>147</v>
      </c>
      <c r="B3329" s="272" t="s">
        <v>493</v>
      </c>
      <c r="C3329" s="272" t="str">
        <f>APENs_summary!C3224</f>
        <v>08077</v>
      </c>
      <c r="D3329" s="272" t="str">
        <f>APENs_summary!J3224</f>
        <v>20200256</v>
      </c>
      <c r="E3329" s="272" t="str">
        <f>APENs_summary!K3224</f>
        <v>Compressor Engines</v>
      </c>
      <c r="F3329" s="76">
        <f>APENs_summary!N3224</f>
        <v>0</v>
      </c>
      <c r="G3329" s="76">
        <f>APENs_summary!O3224</f>
        <v>2.7000090000000001</v>
      </c>
      <c r="H3329" s="76">
        <f>APENs_summary!P3224</f>
        <v>0</v>
      </c>
      <c r="I3329" s="76">
        <f>APENs_summary!Q3224</f>
        <v>0</v>
      </c>
      <c r="J3329" s="76">
        <f>APENs_summary!R3224</f>
        <v>0</v>
      </c>
    </row>
    <row r="3330" spans="1:10" x14ac:dyDescent="0.2">
      <c r="A3330" s="13" t="s">
        <v>147</v>
      </c>
      <c r="B3330" s="272" t="s">
        <v>493</v>
      </c>
      <c r="C3330" s="272" t="str">
        <f>APENs_summary!C3225</f>
        <v>08077</v>
      </c>
      <c r="D3330" s="272" t="str">
        <f>APENs_summary!J3225</f>
        <v>31000301</v>
      </c>
      <c r="E3330" s="272" t="str">
        <f>APENs_summary!K3225</f>
        <v>Glycol Dehydrator</v>
      </c>
      <c r="F3330" s="76">
        <f>APENs_summary!N3225</f>
        <v>0</v>
      </c>
      <c r="G3330" s="76">
        <f>APENs_summary!O3225</f>
        <v>0</v>
      </c>
      <c r="H3330" s="76">
        <f>APENs_summary!P3225</f>
        <v>0.7</v>
      </c>
      <c r="I3330" s="76">
        <f>APENs_summary!Q3225</f>
        <v>0</v>
      </c>
      <c r="J3330" s="76">
        <f>APENs_summary!R3225</f>
        <v>0</v>
      </c>
    </row>
    <row r="3331" spans="1:10" x14ac:dyDescent="0.2">
      <c r="A3331" s="13" t="s">
        <v>147</v>
      </c>
      <c r="B3331" s="272" t="s">
        <v>493</v>
      </c>
      <c r="C3331" s="272" t="str">
        <f>APENs_summary!C3226</f>
        <v>08077</v>
      </c>
      <c r="D3331" s="272" t="str">
        <f>APENs_summary!J3226</f>
        <v>31000301</v>
      </c>
      <c r="E3331" s="272" t="str">
        <f>APENs_summary!K3226</f>
        <v>Glycol Dehydrator</v>
      </c>
      <c r="F3331" s="76">
        <f>APENs_summary!N3226</f>
        <v>0.1</v>
      </c>
      <c r="G3331" s="76">
        <f>APENs_summary!O3226</f>
        <v>0</v>
      </c>
      <c r="H3331" s="76">
        <f>APENs_summary!P3226</f>
        <v>0</v>
      </c>
      <c r="I3331" s="76">
        <f>APENs_summary!Q3226</f>
        <v>0</v>
      </c>
      <c r="J3331" s="76">
        <f>APENs_summary!R3226</f>
        <v>0</v>
      </c>
    </row>
    <row r="3332" spans="1:10" x14ac:dyDescent="0.2">
      <c r="A3332" s="13" t="s">
        <v>147</v>
      </c>
      <c r="B3332" s="272" t="s">
        <v>493</v>
      </c>
      <c r="C3332" s="272" t="str">
        <f>APENs_summary!C3227</f>
        <v>08077</v>
      </c>
      <c r="D3332" s="272" t="str">
        <f>APENs_summary!J3227</f>
        <v>31000301</v>
      </c>
      <c r="E3332" s="272" t="str">
        <f>APENs_summary!K3227</f>
        <v>Glycol Dehydrator</v>
      </c>
      <c r="F3332" s="76">
        <f>APENs_summary!N3227</f>
        <v>0</v>
      </c>
      <c r="G3332" s="76">
        <f>APENs_summary!O3227</f>
        <v>0.4</v>
      </c>
      <c r="H3332" s="76">
        <f>APENs_summary!P3227</f>
        <v>0</v>
      </c>
      <c r="I3332" s="76">
        <f>APENs_summary!Q3227</f>
        <v>0</v>
      </c>
      <c r="J3332" s="76">
        <f>APENs_summary!R3227</f>
        <v>0</v>
      </c>
    </row>
    <row r="3333" spans="1:10" x14ac:dyDescent="0.2">
      <c r="A3333" s="13" t="s">
        <v>147</v>
      </c>
      <c r="B3333" s="272" t="s">
        <v>493</v>
      </c>
      <c r="C3333" s="272" t="str">
        <f>APENs_summary!C3228</f>
        <v>08077</v>
      </c>
      <c r="D3333" s="272" t="str">
        <f>APENs_summary!J3228</f>
        <v>20200256</v>
      </c>
      <c r="E3333" s="272" t="str">
        <f>APENs_summary!K3228</f>
        <v>Compressor Engines</v>
      </c>
      <c r="F3333" s="76">
        <f>APENs_summary!N3228</f>
        <v>0</v>
      </c>
      <c r="G3333" s="76">
        <f>APENs_summary!O3228</f>
        <v>0</v>
      </c>
      <c r="H3333" s="76">
        <f>APENs_summary!P3228</f>
        <v>3.0083829999999998</v>
      </c>
      <c r="I3333" s="76">
        <f>APENs_summary!Q3228</f>
        <v>0</v>
      </c>
      <c r="J3333" s="76">
        <f>APENs_summary!R3228</f>
        <v>0</v>
      </c>
    </row>
    <row r="3334" spans="1:10" x14ac:dyDescent="0.2">
      <c r="A3334" s="13" t="s">
        <v>147</v>
      </c>
      <c r="B3334" s="272" t="s">
        <v>493</v>
      </c>
      <c r="C3334" s="272" t="str">
        <f>APENs_summary!C3229</f>
        <v>08077</v>
      </c>
      <c r="D3334" s="272" t="str">
        <f>APENs_summary!J3229</f>
        <v>20200256</v>
      </c>
      <c r="E3334" s="272" t="str">
        <f>APENs_summary!K3229</f>
        <v>Compressor Engines</v>
      </c>
      <c r="F3334" s="76">
        <f>APENs_summary!N3229</f>
        <v>3.2534559999999999</v>
      </c>
      <c r="G3334" s="76">
        <f>APENs_summary!O3229</f>
        <v>0</v>
      </c>
      <c r="H3334" s="76">
        <f>APENs_summary!P3229</f>
        <v>0</v>
      </c>
      <c r="I3334" s="76">
        <f>APENs_summary!Q3229</f>
        <v>0</v>
      </c>
      <c r="J3334" s="76">
        <f>APENs_summary!R3229</f>
        <v>0</v>
      </c>
    </row>
    <row r="3335" spans="1:10" x14ac:dyDescent="0.2">
      <c r="A3335" s="13" t="s">
        <v>147</v>
      </c>
      <c r="B3335" s="272" t="s">
        <v>493</v>
      </c>
      <c r="C3335" s="272" t="str">
        <f>APENs_summary!C3230</f>
        <v>08077</v>
      </c>
      <c r="D3335" s="272" t="str">
        <f>APENs_summary!J3230</f>
        <v>20200256</v>
      </c>
      <c r="E3335" s="272" t="str">
        <f>APENs_summary!K3230</f>
        <v>Compressor Engines</v>
      </c>
      <c r="F3335" s="76">
        <f>APENs_summary!N3230</f>
        <v>0</v>
      </c>
      <c r="G3335" s="76">
        <f>APENs_summary!O3230</f>
        <v>5.5056000000000001E-2</v>
      </c>
      <c r="H3335" s="76">
        <f>APENs_summary!P3230</f>
        <v>0</v>
      </c>
      <c r="I3335" s="76">
        <f>APENs_summary!Q3230</f>
        <v>0</v>
      </c>
      <c r="J3335" s="76">
        <f>APENs_summary!R3230</f>
        <v>0</v>
      </c>
    </row>
    <row r="3336" spans="1:10" x14ac:dyDescent="0.2">
      <c r="A3336" s="13" t="s">
        <v>147</v>
      </c>
      <c r="B3336" s="272" t="s">
        <v>493</v>
      </c>
      <c r="C3336" s="272" t="str">
        <f>APENs_summary!C3231</f>
        <v>08077</v>
      </c>
      <c r="D3336" s="272" t="str">
        <f>APENs_summary!J3231</f>
        <v>20200253</v>
      </c>
      <c r="E3336" s="272" t="str">
        <f>APENs_summary!K3231</f>
        <v>Compressor Engines</v>
      </c>
      <c r="F3336" s="76">
        <f>APENs_summary!N3231</f>
        <v>0</v>
      </c>
      <c r="G3336" s="76">
        <f>APENs_summary!O3231</f>
        <v>0</v>
      </c>
      <c r="H3336" s="76">
        <f>APENs_summary!P3231</f>
        <v>1.0000009999999999</v>
      </c>
      <c r="I3336" s="76">
        <f>APENs_summary!Q3231</f>
        <v>0</v>
      </c>
      <c r="J3336" s="76">
        <f>APENs_summary!R3231</f>
        <v>0</v>
      </c>
    </row>
    <row r="3337" spans="1:10" x14ac:dyDescent="0.2">
      <c r="A3337" s="13" t="s">
        <v>147</v>
      </c>
      <c r="B3337" s="272" t="s">
        <v>493</v>
      </c>
      <c r="C3337" s="272" t="str">
        <f>APENs_summary!C3232</f>
        <v>08077</v>
      </c>
      <c r="D3337" s="272" t="str">
        <f>APENs_summary!J3232</f>
        <v>20200253</v>
      </c>
      <c r="E3337" s="272" t="str">
        <f>APENs_summary!K3232</f>
        <v>Compressor Engines</v>
      </c>
      <c r="F3337" s="76">
        <f>APENs_summary!N3232</f>
        <v>6.4000009999999996</v>
      </c>
      <c r="G3337" s="76">
        <f>APENs_summary!O3232</f>
        <v>0</v>
      </c>
      <c r="H3337" s="76">
        <f>APENs_summary!P3232</f>
        <v>0</v>
      </c>
      <c r="I3337" s="76">
        <f>APENs_summary!Q3232</f>
        <v>0</v>
      </c>
      <c r="J3337" s="76">
        <f>APENs_summary!R3232</f>
        <v>0</v>
      </c>
    </row>
    <row r="3338" spans="1:10" x14ac:dyDescent="0.2">
      <c r="A3338" s="13" t="s">
        <v>147</v>
      </c>
      <c r="B3338" s="272" t="s">
        <v>493</v>
      </c>
      <c r="C3338" s="272" t="str">
        <f>APENs_summary!C3233</f>
        <v>08077</v>
      </c>
      <c r="D3338" s="272" t="str">
        <f>APENs_summary!J3233</f>
        <v>20200253</v>
      </c>
      <c r="E3338" s="272" t="str">
        <f>APENs_summary!K3233</f>
        <v>Compressor Engines</v>
      </c>
      <c r="F3338" s="76">
        <f>APENs_summary!N3233</f>
        <v>0</v>
      </c>
      <c r="G3338" s="76">
        <f>APENs_summary!O3233</f>
        <v>0</v>
      </c>
      <c r="H3338" s="76">
        <f>APENs_summary!P3233</f>
        <v>0</v>
      </c>
      <c r="I3338" s="76">
        <f>APENs_summary!Q3233</f>
        <v>0</v>
      </c>
      <c r="J3338" s="76">
        <f>APENs_summary!R3233</f>
        <v>1.4999999999999999E-2</v>
      </c>
    </row>
    <row r="3339" spans="1:10" x14ac:dyDescent="0.2">
      <c r="A3339" s="13" t="s">
        <v>147</v>
      </c>
      <c r="B3339" s="272" t="s">
        <v>493</v>
      </c>
      <c r="C3339" s="272" t="str">
        <f>APENs_summary!C3234</f>
        <v>08077</v>
      </c>
      <c r="D3339" s="272" t="str">
        <f>APENs_summary!J3234</f>
        <v>20200253</v>
      </c>
      <c r="E3339" s="272" t="str">
        <f>APENs_summary!K3234</f>
        <v>Compressor Engines</v>
      </c>
      <c r="F3339" s="76">
        <f>APENs_summary!N3234</f>
        <v>0</v>
      </c>
      <c r="G3339" s="76">
        <f>APENs_summary!O3234</f>
        <v>0</v>
      </c>
      <c r="H3339" s="76">
        <f>APENs_summary!P3234</f>
        <v>0</v>
      </c>
      <c r="I3339" s="76">
        <f>APENs_summary!Q3234</f>
        <v>0</v>
      </c>
      <c r="J3339" s="76">
        <f>APENs_summary!R3234</f>
        <v>0</v>
      </c>
    </row>
    <row r="3340" spans="1:10" x14ac:dyDescent="0.2">
      <c r="A3340" s="13" t="s">
        <v>147</v>
      </c>
      <c r="B3340" s="272" t="s">
        <v>493</v>
      </c>
      <c r="C3340" s="272" t="str">
        <f>APENs_summary!C3235</f>
        <v>08077</v>
      </c>
      <c r="D3340" s="272" t="str">
        <f>APENs_summary!J3235</f>
        <v>20200253</v>
      </c>
      <c r="E3340" s="272" t="str">
        <f>APENs_summary!K3235</f>
        <v>Compressor Engines</v>
      </c>
      <c r="F3340" s="76">
        <f>APENs_summary!N3235</f>
        <v>0</v>
      </c>
      <c r="G3340" s="76">
        <f>APENs_summary!O3235</f>
        <v>0</v>
      </c>
      <c r="H3340" s="76">
        <f>APENs_summary!P3235</f>
        <v>0</v>
      </c>
      <c r="I3340" s="76">
        <f>APENs_summary!Q3235</f>
        <v>8.9999999999999998E-4</v>
      </c>
      <c r="J3340" s="76">
        <f>APENs_summary!R3235</f>
        <v>0</v>
      </c>
    </row>
    <row r="3341" spans="1:10" x14ac:dyDescent="0.2">
      <c r="A3341" s="13" t="s">
        <v>147</v>
      </c>
      <c r="B3341" s="272" t="s">
        <v>493</v>
      </c>
      <c r="C3341" s="272" t="str">
        <f>APENs_summary!C3236</f>
        <v>08077</v>
      </c>
      <c r="D3341" s="272" t="str">
        <f>APENs_summary!J3236</f>
        <v>20200253</v>
      </c>
      <c r="E3341" s="272" t="str">
        <f>APENs_summary!K3236</f>
        <v>Compressor Engines</v>
      </c>
      <c r="F3341" s="76">
        <f>APENs_summary!N3236</f>
        <v>0</v>
      </c>
      <c r="G3341" s="76">
        <f>APENs_summary!O3236</f>
        <v>0.10000100000000001</v>
      </c>
      <c r="H3341" s="76">
        <f>APENs_summary!P3236</f>
        <v>0</v>
      </c>
      <c r="I3341" s="76">
        <f>APENs_summary!Q3236</f>
        <v>0</v>
      </c>
      <c r="J3341" s="76">
        <f>APENs_summary!R3236</f>
        <v>0</v>
      </c>
    </row>
    <row r="3342" spans="1:10" x14ac:dyDescent="0.2">
      <c r="A3342" s="13" t="s">
        <v>147</v>
      </c>
      <c r="B3342" s="272" t="s">
        <v>493</v>
      </c>
      <c r="C3342" s="272" t="str">
        <f>APENs_summary!C3237</f>
        <v>08077</v>
      </c>
      <c r="D3342" s="272" t="str">
        <f>APENs_summary!J3237</f>
        <v>20200253</v>
      </c>
      <c r="E3342" s="272" t="str">
        <f>APENs_summary!K3237</f>
        <v>Compressor Engines</v>
      </c>
      <c r="F3342" s="76">
        <f>APENs_summary!N3237</f>
        <v>0</v>
      </c>
      <c r="G3342" s="76">
        <f>APENs_summary!O3237</f>
        <v>0</v>
      </c>
      <c r="H3342" s="76">
        <f>APENs_summary!P3237</f>
        <v>26.7</v>
      </c>
      <c r="I3342" s="76">
        <f>APENs_summary!Q3237</f>
        <v>0</v>
      </c>
      <c r="J3342" s="76">
        <f>APENs_summary!R3237</f>
        <v>0</v>
      </c>
    </row>
    <row r="3343" spans="1:10" x14ac:dyDescent="0.2">
      <c r="A3343" s="13" t="s">
        <v>147</v>
      </c>
      <c r="B3343" s="272" t="s">
        <v>493</v>
      </c>
      <c r="C3343" s="272" t="str">
        <f>APENs_summary!C3238</f>
        <v>08077</v>
      </c>
      <c r="D3343" s="272" t="str">
        <f>APENs_summary!J3238</f>
        <v>20200253</v>
      </c>
      <c r="E3343" s="272" t="str">
        <f>APENs_summary!K3238</f>
        <v>Compressor Engines</v>
      </c>
      <c r="F3343" s="76">
        <f>APENs_summary!N3238</f>
        <v>14.7</v>
      </c>
      <c r="G3343" s="76">
        <f>APENs_summary!O3238</f>
        <v>0</v>
      </c>
      <c r="H3343" s="76">
        <f>APENs_summary!P3238</f>
        <v>0</v>
      </c>
      <c r="I3343" s="76">
        <f>APENs_summary!Q3238</f>
        <v>0</v>
      </c>
      <c r="J3343" s="76">
        <f>APENs_summary!R3238</f>
        <v>0</v>
      </c>
    </row>
    <row r="3344" spans="1:10" x14ac:dyDescent="0.2">
      <c r="A3344" s="13" t="s">
        <v>147</v>
      </c>
      <c r="B3344" s="272" t="s">
        <v>493</v>
      </c>
      <c r="C3344" s="272" t="str">
        <f>APENs_summary!C3239</f>
        <v>08077</v>
      </c>
      <c r="D3344" s="272" t="str">
        <f>APENs_summary!J3239</f>
        <v>20200253</v>
      </c>
      <c r="E3344" s="272" t="str">
        <f>APENs_summary!K3239</f>
        <v>Compressor Engines</v>
      </c>
      <c r="F3344" s="76">
        <f>APENs_summary!N3239</f>
        <v>0</v>
      </c>
      <c r="G3344" s="76">
        <f>APENs_summary!O3239</f>
        <v>0</v>
      </c>
      <c r="H3344" s="76">
        <f>APENs_summary!P3239</f>
        <v>0</v>
      </c>
      <c r="I3344" s="76">
        <f>APENs_summary!Q3239</f>
        <v>0</v>
      </c>
      <c r="J3344" s="76">
        <f>APENs_summary!R3239</f>
        <v>0.21199999999999999</v>
      </c>
    </row>
    <row r="3345" spans="1:10" x14ac:dyDescent="0.2">
      <c r="A3345" s="13" t="s">
        <v>147</v>
      </c>
      <c r="B3345" s="272" t="s">
        <v>493</v>
      </c>
      <c r="C3345" s="272" t="str">
        <f>APENs_summary!C3240</f>
        <v>08077</v>
      </c>
      <c r="D3345" s="272" t="str">
        <f>APENs_summary!J3240</f>
        <v>20200253</v>
      </c>
      <c r="E3345" s="272" t="str">
        <f>APENs_summary!K3240</f>
        <v>Compressor Engines</v>
      </c>
      <c r="F3345" s="76">
        <f>APENs_summary!N3240</f>
        <v>0</v>
      </c>
      <c r="G3345" s="76">
        <f>APENs_summary!O3240</f>
        <v>0</v>
      </c>
      <c r="H3345" s="76">
        <f>APENs_summary!P3240</f>
        <v>0</v>
      </c>
      <c r="I3345" s="76">
        <f>APENs_summary!Q3240</f>
        <v>0</v>
      </c>
      <c r="J3345" s="76">
        <f>APENs_summary!R3240</f>
        <v>0</v>
      </c>
    </row>
    <row r="3346" spans="1:10" x14ac:dyDescent="0.2">
      <c r="A3346" s="13" t="s">
        <v>147</v>
      </c>
      <c r="B3346" s="272" t="s">
        <v>493</v>
      </c>
      <c r="C3346" s="272" t="str">
        <f>APENs_summary!C3241</f>
        <v>08077</v>
      </c>
      <c r="D3346" s="272" t="str">
        <f>APENs_summary!J3241</f>
        <v>20200253</v>
      </c>
      <c r="E3346" s="272" t="str">
        <f>APENs_summary!K3241</f>
        <v>Compressor Engines</v>
      </c>
      <c r="F3346" s="76">
        <f>APENs_summary!N3241</f>
        <v>0</v>
      </c>
      <c r="G3346" s="76">
        <f>APENs_summary!O3241</f>
        <v>0</v>
      </c>
      <c r="H3346" s="76">
        <f>APENs_summary!P3241</f>
        <v>0</v>
      </c>
      <c r="I3346" s="76">
        <f>APENs_summary!Q3241</f>
        <v>1.272E-2</v>
      </c>
      <c r="J3346" s="76">
        <f>APENs_summary!R3241</f>
        <v>0</v>
      </c>
    </row>
    <row r="3347" spans="1:10" x14ac:dyDescent="0.2">
      <c r="A3347" s="13" t="s">
        <v>147</v>
      </c>
      <c r="B3347" s="272" t="s">
        <v>493</v>
      </c>
      <c r="C3347" s="272" t="str">
        <f>APENs_summary!C3242</f>
        <v>08077</v>
      </c>
      <c r="D3347" s="272" t="str">
        <f>APENs_summary!J3242</f>
        <v>20200253</v>
      </c>
      <c r="E3347" s="272" t="str">
        <f>APENs_summary!K3242</f>
        <v>Compressor Engines</v>
      </c>
      <c r="F3347" s="76">
        <f>APENs_summary!N3242</f>
        <v>0</v>
      </c>
      <c r="G3347" s="76">
        <f>APENs_summary!O3242</f>
        <v>2.7</v>
      </c>
      <c r="H3347" s="76">
        <f>APENs_summary!P3242</f>
        <v>0</v>
      </c>
      <c r="I3347" s="76">
        <f>APENs_summary!Q3242</f>
        <v>0</v>
      </c>
      <c r="J3347" s="76">
        <f>APENs_summary!R3242</f>
        <v>0</v>
      </c>
    </row>
    <row r="3348" spans="1:10" x14ac:dyDescent="0.2">
      <c r="A3348" s="13" t="s">
        <v>147</v>
      </c>
      <c r="B3348" s="272" t="s">
        <v>493</v>
      </c>
      <c r="C3348" s="272" t="str">
        <f>APENs_summary!C3243</f>
        <v>08077</v>
      </c>
      <c r="D3348" s="272" t="str">
        <f>APENs_summary!J3243</f>
        <v>20200254</v>
      </c>
      <c r="E3348" s="272" t="str">
        <f>APENs_summary!K3243</f>
        <v>Compressor Engines</v>
      </c>
      <c r="F3348" s="76">
        <f>APENs_summary!N3243</f>
        <v>0</v>
      </c>
      <c r="G3348" s="76">
        <f>APENs_summary!O3243</f>
        <v>0</v>
      </c>
      <c r="H3348" s="76">
        <f>APENs_summary!P3243</f>
        <v>8.51</v>
      </c>
      <c r="I3348" s="76">
        <f>APENs_summary!Q3243</f>
        <v>0</v>
      </c>
      <c r="J3348" s="76">
        <f>APENs_summary!R3243</f>
        <v>0</v>
      </c>
    </row>
    <row r="3349" spans="1:10" x14ac:dyDescent="0.2">
      <c r="A3349" s="13" t="s">
        <v>147</v>
      </c>
      <c r="B3349" s="272" t="s">
        <v>493</v>
      </c>
      <c r="C3349" s="272" t="str">
        <f>APENs_summary!C3244</f>
        <v>08077</v>
      </c>
      <c r="D3349" s="272" t="str">
        <f>APENs_summary!J3244</f>
        <v>20200254</v>
      </c>
      <c r="E3349" s="272" t="str">
        <f>APENs_summary!K3244</f>
        <v>Compressor Engines</v>
      </c>
      <c r="F3349" s="76">
        <f>APENs_summary!N3244</f>
        <v>6.7354799999999999</v>
      </c>
      <c r="G3349" s="76">
        <f>APENs_summary!O3244</f>
        <v>0</v>
      </c>
      <c r="H3349" s="76">
        <f>APENs_summary!P3244</f>
        <v>0</v>
      </c>
      <c r="I3349" s="76">
        <f>APENs_summary!Q3244</f>
        <v>0</v>
      </c>
      <c r="J3349" s="76">
        <f>APENs_summary!R3244</f>
        <v>0</v>
      </c>
    </row>
    <row r="3350" spans="1:10" x14ac:dyDescent="0.2">
      <c r="A3350" s="13" t="s">
        <v>147</v>
      </c>
      <c r="B3350" s="272" t="s">
        <v>493</v>
      </c>
      <c r="C3350" s="272" t="str">
        <f>APENs_summary!C3245</f>
        <v>08077</v>
      </c>
      <c r="D3350" s="272" t="str">
        <f>APENs_summary!J3245</f>
        <v>20200254</v>
      </c>
      <c r="E3350" s="272" t="str">
        <f>APENs_summary!K3245</f>
        <v>Compressor Engines</v>
      </c>
      <c r="F3350" s="76">
        <f>APENs_summary!N3245</f>
        <v>0</v>
      </c>
      <c r="G3350" s="76">
        <f>APENs_summary!O3245</f>
        <v>0</v>
      </c>
      <c r="H3350" s="76">
        <f>APENs_summary!P3245</f>
        <v>0</v>
      </c>
      <c r="I3350" s="76">
        <f>APENs_summary!Q3245</f>
        <v>0</v>
      </c>
      <c r="J3350" s="76">
        <f>APENs_summary!R3245</f>
        <v>0.14799999999999999</v>
      </c>
    </row>
    <row r="3351" spans="1:10" x14ac:dyDescent="0.2">
      <c r="A3351" s="13" t="s">
        <v>147</v>
      </c>
      <c r="B3351" s="272" t="s">
        <v>493</v>
      </c>
      <c r="C3351" s="272" t="str">
        <f>APENs_summary!C3246</f>
        <v>08077</v>
      </c>
      <c r="D3351" s="272" t="str">
        <f>APENs_summary!J3246</f>
        <v>20200254</v>
      </c>
      <c r="E3351" s="272" t="str">
        <f>APENs_summary!K3246</f>
        <v>Compressor Engines</v>
      </c>
      <c r="F3351" s="76">
        <f>APENs_summary!N3246</f>
        <v>0</v>
      </c>
      <c r="G3351" s="76">
        <f>APENs_summary!O3246</f>
        <v>0</v>
      </c>
      <c r="H3351" s="76">
        <f>APENs_summary!P3246</f>
        <v>0</v>
      </c>
      <c r="I3351" s="76">
        <f>APENs_summary!Q3246</f>
        <v>0</v>
      </c>
      <c r="J3351" s="76">
        <f>APENs_summary!R3246</f>
        <v>0</v>
      </c>
    </row>
    <row r="3352" spans="1:10" x14ac:dyDescent="0.2">
      <c r="A3352" s="13" t="s">
        <v>147</v>
      </c>
      <c r="B3352" s="272" t="s">
        <v>493</v>
      </c>
      <c r="C3352" s="272" t="str">
        <f>APENs_summary!C3247</f>
        <v>08077</v>
      </c>
      <c r="D3352" s="272" t="str">
        <f>APENs_summary!J3247</f>
        <v>20200254</v>
      </c>
      <c r="E3352" s="272" t="str">
        <f>APENs_summary!K3247</f>
        <v>Compressor Engines</v>
      </c>
      <c r="F3352" s="76">
        <f>APENs_summary!N3247</f>
        <v>0</v>
      </c>
      <c r="G3352" s="76">
        <f>APENs_summary!O3247</f>
        <v>0</v>
      </c>
      <c r="H3352" s="76">
        <f>APENs_summary!P3247</f>
        <v>0</v>
      </c>
      <c r="I3352" s="76">
        <f>APENs_summary!Q3247</f>
        <v>8.8800000000000007E-3</v>
      </c>
      <c r="J3352" s="76">
        <f>APENs_summary!R3247</f>
        <v>0</v>
      </c>
    </row>
    <row r="3353" spans="1:10" x14ac:dyDescent="0.2">
      <c r="A3353" s="13" t="s">
        <v>147</v>
      </c>
      <c r="B3353" s="272" t="s">
        <v>493</v>
      </c>
      <c r="C3353" s="272" t="str">
        <f>APENs_summary!C3248</f>
        <v>08077</v>
      </c>
      <c r="D3353" s="272" t="str">
        <f>APENs_summary!J3248</f>
        <v>20200254</v>
      </c>
      <c r="E3353" s="272" t="str">
        <f>APENs_summary!K3248</f>
        <v>Compressor Engines</v>
      </c>
      <c r="F3353" s="76">
        <f>APENs_summary!N3248</f>
        <v>0</v>
      </c>
      <c r="G3353" s="76">
        <f>APENs_summary!O3248</f>
        <v>2.1844800000000002</v>
      </c>
      <c r="H3353" s="76">
        <f>APENs_summary!P3248</f>
        <v>0</v>
      </c>
      <c r="I3353" s="76">
        <f>APENs_summary!Q3248</f>
        <v>0</v>
      </c>
      <c r="J3353" s="76">
        <f>APENs_summary!R3248</f>
        <v>0</v>
      </c>
    </row>
    <row r="3354" spans="1:10" x14ac:dyDescent="0.2">
      <c r="A3354" s="13" t="s">
        <v>147</v>
      </c>
      <c r="B3354" s="272" t="s">
        <v>493</v>
      </c>
      <c r="C3354" s="272" t="str">
        <f>APENs_summary!C3249</f>
        <v>08077</v>
      </c>
      <c r="D3354" s="272" t="str">
        <f>APENs_summary!J3249</f>
        <v>20200254</v>
      </c>
      <c r="E3354" s="272" t="str">
        <f>APENs_summary!K3249</f>
        <v>Compressor Engines</v>
      </c>
      <c r="F3354" s="76">
        <f>APENs_summary!N3249</f>
        <v>0</v>
      </c>
      <c r="G3354" s="76">
        <f>APENs_summary!O3249</f>
        <v>0</v>
      </c>
      <c r="H3354" s="76">
        <f>APENs_summary!P3249</f>
        <v>7.82</v>
      </c>
      <c r="I3354" s="76">
        <f>APENs_summary!Q3249</f>
        <v>0</v>
      </c>
      <c r="J3354" s="76">
        <f>APENs_summary!R3249</f>
        <v>0</v>
      </c>
    </row>
    <row r="3355" spans="1:10" x14ac:dyDescent="0.2">
      <c r="A3355" s="13" t="s">
        <v>147</v>
      </c>
      <c r="B3355" s="272" t="s">
        <v>493</v>
      </c>
      <c r="C3355" s="272" t="str">
        <f>APENs_summary!C3250</f>
        <v>08077</v>
      </c>
      <c r="D3355" s="272" t="str">
        <f>APENs_summary!J3250</f>
        <v>20200254</v>
      </c>
      <c r="E3355" s="272" t="str">
        <f>APENs_summary!K3250</f>
        <v>Compressor Engines</v>
      </c>
      <c r="F3355" s="76">
        <f>APENs_summary!N3250</f>
        <v>6.1893599999999998</v>
      </c>
      <c r="G3355" s="76">
        <f>APENs_summary!O3250</f>
        <v>0</v>
      </c>
      <c r="H3355" s="76">
        <f>APENs_summary!P3250</f>
        <v>0</v>
      </c>
      <c r="I3355" s="76">
        <f>APENs_summary!Q3250</f>
        <v>0</v>
      </c>
      <c r="J3355" s="76">
        <f>APENs_summary!R3250</f>
        <v>0</v>
      </c>
    </row>
    <row r="3356" spans="1:10" x14ac:dyDescent="0.2">
      <c r="A3356" s="13" t="s">
        <v>147</v>
      </c>
      <c r="B3356" s="272" t="s">
        <v>493</v>
      </c>
      <c r="C3356" s="272" t="str">
        <f>APENs_summary!C3251</f>
        <v>08077</v>
      </c>
      <c r="D3356" s="272" t="str">
        <f>APENs_summary!J3251</f>
        <v>20200254</v>
      </c>
      <c r="E3356" s="272" t="str">
        <f>APENs_summary!K3251</f>
        <v>Compressor Engines</v>
      </c>
      <c r="F3356" s="76">
        <f>APENs_summary!N3251</f>
        <v>0</v>
      </c>
      <c r="G3356" s="76">
        <f>APENs_summary!O3251</f>
        <v>0</v>
      </c>
      <c r="H3356" s="76">
        <f>APENs_summary!P3251</f>
        <v>0</v>
      </c>
      <c r="I3356" s="76">
        <f>APENs_summary!Q3251</f>
        <v>0</v>
      </c>
      <c r="J3356" s="76">
        <f>APENs_summary!R3251</f>
        <v>0.13600000000000001</v>
      </c>
    </row>
    <row r="3357" spans="1:10" x14ac:dyDescent="0.2">
      <c r="A3357" s="13" t="s">
        <v>147</v>
      </c>
      <c r="B3357" s="272" t="s">
        <v>493</v>
      </c>
      <c r="C3357" s="272" t="str">
        <f>APENs_summary!C3252</f>
        <v>08077</v>
      </c>
      <c r="D3357" s="272" t="str">
        <f>APENs_summary!J3252</f>
        <v>20200254</v>
      </c>
      <c r="E3357" s="272" t="str">
        <f>APENs_summary!K3252</f>
        <v>Compressor Engines</v>
      </c>
      <c r="F3357" s="76">
        <f>APENs_summary!N3252</f>
        <v>0</v>
      </c>
      <c r="G3357" s="76">
        <f>APENs_summary!O3252</f>
        <v>0</v>
      </c>
      <c r="H3357" s="76">
        <f>APENs_summary!P3252</f>
        <v>0</v>
      </c>
      <c r="I3357" s="76">
        <f>APENs_summary!Q3252</f>
        <v>0</v>
      </c>
      <c r="J3357" s="76">
        <f>APENs_summary!R3252</f>
        <v>0</v>
      </c>
    </row>
    <row r="3358" spans="1:10" x14ac:dyDescent="0.2">
      <c r="A3358" s="13" t="s">
        <v>147</v>
      </c>
      <c r="B3358" s="272" t="s">
        <v>493</v>
      </c>
      <c r="C3358" s="272" t="str">
        <f>APENs_summary!C3253</f>
        <v>08077</v>
      </c>
      <c r="D3358" s="272" t="str">
        <f>APENs_summary!J3253</f>
        <v>20200254</v>
      </c>
      <c r="E3358" s="272" t="str">
        <f>APENs_summary!K3253</f>
        <v>Compressor Engines</v>
      </c>
      <c r="F3358" s="76">
        <f>APENs_summary!N3253</f>
        <v>0</v>
      </c>
      <c r="G3358" s="76">
        <f>APENs_summary!O3253</f>
        <v>0</v>
      </c>
      <c r="H3358" s="76">
        <f>APENs_summary!P3253</f>
        <v>0</v>
      </c>
      <c r="I3358" s="76">
        <f>APENs_summary!Q3253</f>
        <v>8.1600000000000006E-3</v>
      </c>
      <c r="J3358" s="76">
        <f>APENs_summary!R3253</f>
        <v>0</v>
      </c>
    </row>
    <row r="3359" spans="1:10" x14ac:dyDescent="0.2">
      <c r="A3359" s="13" t="s">
        <v>147</v>
      </c>
      <c r="B3359" s="272" t="s">
        <v>493</v>
      </c>
      <c r="C3359" s="272" t="str">
        <f>APENs_summary!C3254</f>
        <v>08077</v>
      </c>
      <c r="D3359" s="272" t="str">
        <f>APENs_summary!J3254</f>
        <v>20200254</v>
      </c>
      <c r="E3359" s="272" t="str">
        <f>APENs_summary!K3254</f>
        <v>Compressor Engines</v>
      </c>
      <c r="F3359" s="76">
        <f>APENs_summary!N3254</f>
        <v>0</v>
      </c>
      <c r="G3359" s="76">
        <f>APENs_summary!O3254</f>
        <v>2.0073599999999998</v>
      </c>
      <c r="H3359" s="76">
        <f>APENs_summary!P3254</f>
        <v>0</v>
      </c>
      <c r="I3359" s="76">
        <f>APENs_summary!Q3254</f>
        <v>0</v>
      </c>
      <c r="J3359" s="76">
        <f>APENs_summary!R3254</f>
        <v>0</v>
      </c>
    </row>
    <row r="3360" spans="1:10" x14ac:dyDescent="0.2">
      <c r="A3360" s="13" t="s">
        <v>147</v>
      </c>
      <c r="B3360" s="272" t="s">
        <v>493</v>
      </c>
      <c r="C3360" s="272" t="str">
        <f>APENs_summary!C3255</f>
        <v>08077</v>
      </c>
      <c r="D3360" s="272" t="str">
        <f>APENs_summary!J3255</f>
        <v>31000201</v>
      </c>
      <c r="E3360" s="272" t="str">
        <f>APENs_summary!K3255</f>
        <v>Natural Gas Production, Gas Sweetening: Amine Process</v>
      </c>
      <c r="F3360" s="76">
        <f>APENs_summary!N3255</f>
        <v>0</v>
      </c>
      <c r="G3360" s="76">
        <f>APENs_summary!O3255</f>
        <v>9</v>
      </c>
      <c r="H3360" s="76">
        <f>APENs_summary!P3255</f>
        <v>0</v>
      </c>
      <c r="I3360" s="76">
        <f>APENs_summary!Q3255</f>
        <v>0</v>
      </c>
      <c r="J3360" s="76">
        <f>APENs_summary!R3255</f>
        <v>0</v>
      </c>
    </row>
    <row r="3361" spans="1:10" x14ac:dyDescent="0.2">
      <c r="A3361" s="13" t="s">
        <v>147</v>
      </c>
      <c r="B3361" s="272" t="s">
        <v>493</v>
      </c>
      <c r="C3361" s="272" t="str">
        <f>APENs_summary!C3256</f>
        <v>08077</v>
      </c>
      <c r="D3361" s="272" t="str">
        <f>APENs_summary!J3256</f>
        <v>31000305</v>
      </c>
      <c r="E3361" s="272" t="str">
        <f>APENs_summary!K3256</f>
        <v>Natural Gas Processing Facilities, Gas Sweeting: Amine Process</v>
      </c>
      <c r="F3361" s="76">
        <f>APENs_summary!N3256</f>
        <v>0</v>
      </c>
      <c r="G3361" s="76">
        <f>APENs_summary!O3256</f>
        <v>2.2000000000000002</v>
      </c>
      <c r="H3361" s="76">
        <f>APENs_summary!P3256</f>
        <v>0</v>
      </c>
      <c r="I3361" s="76">
        <f>APENs_summary!Q3256</f>
        <v>0</v>
      </c>
      <c r="J3361" s="76">
        <f>APENs_summary!R3256</f>
        <v>0</v>
      </c>
    </row>
    <row r="3362" spans="1:10" x14ac:dyDescent="0.2">
      <c r="A3362" s="13" t="s">
        <v>147</v>
      </c>
      <c r="B3362" s="272" t="s">
        <v>493</v>
      </c>
      <c r="C3362" s="272" t="str">
        <f>APENs_summary!C3257</f>
        <v>08077</v>
      </c>
      <c r="D3362" s="272" t="str">
        <f>APENs_summary!J3257</f>
        <v>31088811</v>
      </c>
      <c r="E3362" s="272" t="str">
        <f>APENs_summary!K3257</f>
        <v>Permitted Fugitives</v>
      </c>
      <c r="F3362" s="76">
        <f>APENs_summary!N3257</f>
        <v>0</v>
      </c>
      <c r="G3362" s="76">
        <f>APENs_summary!O3257</f>
        <v>4.2</v>
      </c>
      <c r="H3362" s="76">
        <f>APENs_summary!P3257</f>
        <v>0</v>
      </c>
      <c r="I3362" s="76">
        <f>APENs_summary!Q3257</f>
        <v>0</v>
      </c>
      <c r="J3362" s="76">
        <f>APENs_summary!R3257</f>
        <v>0</v>
      </c>
    </row>
    <row r="3363" spans="1:10" x14ac:dyDescent="0.2">
      <c r="A3363" s="13" t="s">
        <v>147</v>
      </c>
      <c r="B3363" s="272" t="s">
        <v>493</v>
      </c>
      <c r="C3363" s="272" t="str">
        <f>APENs_summary!C3258</f>
        <v>08077</v>
      </c>
      <c r="D3363" s="272" t="str">
        <f>APENs_summary!J3258</f>
        <v>20200252</v>
      </c>
      <c r="E3363" s="272" t="str">
        <f>APENs_summary!K3258</f>
        <v>Compressor Engines</v>
      </c>
      <c r="F3363" s="76">
        <f>APENs_summary!N3258</f>
        <v>0</v>
      </c>
      <c r="G3363" s="76">
        <f>APENs_summary!O3258</f>
        <v>0</v>
      </c>
      <c r="H3363" s="76">
        <f>APENs_summary!P3258</f>
        <v>2.33</v>
      </c>
      <c r="I3363" s="76">
        <f>APENs_summary!Q3258</f>
        <v>0</v>
      </c>
      <c r="J3363" s="76">
        <f>APENs_summary!R3258</f>
        <v>0</v>
      </c>
    </row>
    <row r="3364" spans="1:10" x14ac:dyDescent="0.2">
      <c r="A3364" s="13" t="s">
        <v>147</v>
      </c>
      <c r="B3364" s="272" t="s">
        <v>493</v>
      </c>
      <c r="C3364" s="272" t="str">
        <f>APENs_summary!C3259</f>
        <v>08077</v>
      </c>
      <c r="D3364" s="272" t="str">
        <f>APENs_summary!J3259</f>
        <v>20200252</v>
      </c>
      <c r="E3364" s="272" t="str">
        <f>APENs_summary!K3259</f>
        <v>Compressor Engines</v>
      </c>
      <c r="F3364" s="76">
        <f>APENs_summary!N3259</f>
        <v>3.08</v>
      </c>
      <c r="G3364" s="76">
        <f>APENs_summary!O3259</f>
        <v>0</v>
      </c>
      <c r="H3364" s="76">
        <f>APENs_summary!P3259</f>
        <v>0</v>
      </c>
      <c r="I3364" s="76">
        <f>APENs_summary!Q3259</f>
        <v>0</v>
      </c>
      <c r="J3364" s="76">
        <f>APENs_summary!R3259</f>
        <v>0</v>
      </c>
    </row>
    <row r="3365" spans="1:10" x14ac:dyDescent="0.2">
      <c r="A3365" s="13" t="s">
        <v>147</v>
      </c>
      <c r="B3365" s="272" t="s">
        <v>493</v>
      </c>
      <c r="C3365" s="272" t="str">
        <f>APENs_summary!C3260</f>
        <v>08077</v>
      </c>
      <c r="D3365" s="272" t="str">
        <f>APENs_summary!J3260</f>
        <v>20200252</v>
      </c>
      <c r="E3365" s="272" t="str">
        <f>APENs_summary!K3260</f>
        <v>Compressor Engines</v>
      </c>
      <c r="F3365" s="76">
        <f>APENs_summary!N3260</f>
        <v>0</v>
      </c>
      <c r="G3365" s="76">
        <f>APENs_summary!O3260</f>
        <v>0</v>
      </c>
      <c r="H3365" s="76">
        <f>APENs_summary!P3260</f>
        <v>0</v>
      </c>
      <c r="I3365" s="76">
        <f>APENs_summary!Q3260</f>
        <v>0</v>
      </c>
      <c r="J3365" s="76">
        <f>APENs_summary!R3260</f>
        <v>3.3140000000000001E-3</v>
      </c>
    </row>
    <row r="3366" spans="1:10" x14ac:dyDescent="0.2">
      <c r="A3366" s="13" t="s">
        <v>147</v>
      </c>
      <c r="B3366" s="272" t="s">
        <v>493</v>
      </c>
      <c r="C3366" s="272" t="str">
        <f>APENs_summary!C3261</f>
        <v>08077</v>
      </c>
      <c r="D3366" s="272" t="str">
        <f>APENs_summary!J3261</f>
        <v>20200252</v>
      </c>
      <c r="E3366" s="272" t="str">
        <f>APENs_summary!K3261</f>
        <v>Compressor Engines</v>
      </c>
      <c r="F3366" s="76">
        <f>APENs_summary!N3261</f>
        <v>0</v>
      </c>
      <c r="G3366" s="76">
        <f>APENs_summary!O3261</f>
        <v>0</v>
      </c>
      <c r="H3366" s="76">
        <f>APENs_summary!P3261</f>
        <v>0</v>
      </c>
      <c r="I3366" s="76">
        <f>APENs_summary!Q3261</f>
        <v>0</v>
      </c>
      <c r="J3366" s="76">
        <f>APENs_summary!R3261</f>
        <v>0</v>
      </c>
    </row>
    <row r="3367" spans="1:10" x14ac:dyDescent="0.2">
      <c r="A3367" s="13" t="s">
        <v>147</v>
      </c>
      <c r="B3367" s="272" t="s">
        <v>493</v>
      </c>
      <c r="C3367" s="272" t="str">
        <f>APENs_summary!C3262</f>
        <v>08077</v>
      </c>
      <c r="D3367" s="272" t="str">
        <f>APENs_summary!J3262</f>
        <v>20200252</v>
      </c>
      <c r="E3367" s="272" t="str">
        <f>APENs_summary!K3262</f>
        <v>Compressor Engines</v>
      </c>
      <c r="F3367" s="76">
        <f>APENs_summary!N3262</f>
        <v>0</v>
      </c>
      <c r="G3367" s="76">
        <f>APENs_summary!O3262</f>
        <v>0</v>
      </c>
      <c r="H3367" s="76">
        <f>APENs_summary!P3262</f>
        <v>0</v>
      </c>
      <c r="I3367" s="76">
        <f>APENs_summary!Q3262</f>
        <v>2.2239999999999998E-3</v>
      </c>
      <c r="J3367" s="76">
        <f>APENs_summary!R3262</f>
        <v>0</v>
      </c>
    </row>
    <row r="3368" spans="1:10" x14ac:dyDescent="0.2">
      <c r="A3368" s="13" t="s">
        <v>147</v>
      </c>
      <c r="B3368" s="272" t="s">
        <v>493</v>
      </c>
      <c r="C3368" s="272" t="str">
        <f>APENs_summary!C3263</f>
        <v>08077</v>
      </c>
      <c r="D3368" s="272" t="str">
        <f>APENs_summary!J3263</f>
        <v>20200252</v>
      </c>
      <c r="E3368" s="272" t="str">
        <f>APENs_summary!K3263</f>
        <v>Compressor Engines</v>
      </c>
      <c r="F3368" s="76">
        <f>APENs_summary!N3263</f>
        <v>0</v>
      </c>
      <c r="G3368" s="76">
        <f>APENs_summary!O3263</f>
        <v>1.94</v>
      </c>
      <c r="H3368" s="76">
        <f>APENs_summary!P3263</f>
        <v>0</v>
      </c>
      <c r="I3368" s="76">
        <f>APENs_summary!Q3263</f>
        <v>0</v>
      </c>
      <c r="J3368" s="76">
        <f>APENs_summary!R3263</f>
        <v>0</v>
      </c>
    </row>
    <row r="3369" spans="1:10" x14ac:dyDescent="0.2">
      <c r="A3369" s="13" t="s">
        <v>147</v>
      </c>
      <c r="B3369" s="272" t="s">
        <v>493</v>
      </c>
      <c r="C3369" s="272" t="str">
        <f>APENs_summary!C3264</f>
        <v>08077</v>
      </c>
      <c r="D3369" s="272" t="str">
        <f>APENs_summary!J3264</f>
        <v>20200252</v>
      </c>
      <c r="E3369" s="272" t="str">
        <f>APENs_summary!K3264</f>
        <v>Compressor Engines</v>
      </c>
      <c r="F3369" s="76">
        <f>APENs_summary!N3264</f>
        <v>0</v>
      </c>
      <c r="G3369" s="76">
        <f>APENs_summary!O3264</f>
        <v>0</v>
      </c>
      <c r="H3369" s="76">
        <f>APENs_summary!P3264</f>
        <v>4.5</v>
      </c>
      <c r="I3369" s="76">
        <f>APENs_summary!Q3264</f>
        <v>0</v>
      </c>
      <c r="J3369" s="76">
        <f>APENs_summary!R3264</f>
        <v>0</v>
      </c>
    </row>
    <row r="3370" spans="1:10" x14ac:dyDescent="0.2">
      <c r="A3370" s="13" t="s">
        <v>147</v>
      </c>
      <c r="B3370" s="272" t="s">
        <v>493</v>
      </c>
      <c r="C3370" s="272" t="str">
        <f>APENs_summary!C3265</f>
        <v>08077</v>
      </c>
      <c r="D3370" s="272" t="str">
        <f>APENs_summary!J3265</f>
        <v>20200252</v>
      </c>
      <c r="E3370" s="272" t="str">
        <f>APENs_summary!K3265</f>
        <v>Compressor Engines</v>
      </c>
      <c r="F3370" s="76">
        <f>APENs_summary!N3265</f>
        <v>6.12</v>
      </c>
      <c r="G3370" s="76">
        <f>APENs_summary!O3265</f>
        <v>0</v>
      </c>
      <c r="H3370" s="76">
        <f>APENs_summary!P3265</f>
        <v>0</v>
      </c>
      <c r="I3370" s="76">
        <f>APENs_summary!Q3265</f>
        <v>0</v>
      </c>
      <c r="J3370" s="76">
        <f>APENs_summary!R3265</f>
        <v>0</v>
      </c>
    </row>
    <row r="3371" spans="1:10" x14ac:dyDescent="0.2">
      <c r="A3371" s="13" t="s">
        <v>147</v>
      </c>
      <c r="B3371" s="272" t="s">
        <v>493</v>
      </c>
      <c r="C3371" s="272" t="str">
        <f>APENs_summary!C3266</f>
        <v>08077</v>
      </c>
      <c r="D3371" s="272" t="str">
        <f>APENs_summary!J3266</f>
        <v>20200252</v>
      </c>
      <c r="E3371" s="272" t="str">
        <f>APENs_summary!K3266</f>
        <v>Compressor Engines</v>
      </c>
      <c r="F3371" s="76">
        <f>APENs_summary!N3266</f>
        <v>0</v>
      </c>
      <c r="G3371" s="76">
        <f>APENs_summary!O3266</f>
        <v>0</v>
      </c>
      <c r="H3371" s="76">
        <f>APENs_summary!P3266</f>
        <v>0</v>
      </c>
      <c r="I3371" s="76">
        <f>APENs_summary!Q3266</f>
        <v>0</v>
      </c>
      <c r="J3371" s="76">
        <f>APENs_summary!R3266</f>
        <v>6.6160000000000004E-3</v>
      </c>
    </row>
    <row r="3372" spans="1:10" x14ac:dyDescent="0.2">
      <c r="A3372" s="13" t="s">
        <v>147</v>
      </c>
      <c r="B3372" s="272" t="s">
        <v>493</v>
      </c>
      <c r="C3372" s="272" t="str">
        <f>APENs_summary!C3267</f>
        <v>08077</v>
      </c>
      <c r="D3372" s="272" t="str">
        <f>APENs_summary!J3267</f>
        <v>20200252</v>
      </c>
      <c r="E3372" s="272" t="str">
        <f>APENs_summary!K3267</f>
        <v>Compressor Engines</v>
      </c>
      <c r="F3372" s="76">
        <f>APENs_summary!N3267</f>
        <v>0</v>
      </c>
      <c r="G3372" s="76">
        <f>APENs_summary!O3267</f>
        <v>0</v>
      </c>
      <c r="H3372" s="76">
        <f>APENs_summary!P3267</f>
        <v>0</v>
      </c>
      <c r="I3372" s="76">
        <f>APENs_summary!Q3267</f>
        <v>0</v>
      </c>
      <c r="J3372" s="76">
        <f>APENs_summary!R3267</f>
        <v>0</v>
      </c>
    </row>
    <row r="3373" spans="1:10" x14ac:dyDescent="0.2">
      <c r="A3373" s="13" t="s">
        <v>147</v>
      </c>
      <c r="B3373" s="272" t="s">
        <v>493</v>
      </c>
      <c r="C3373" s="272" t="str">
        <f>APENs_summary!C3268</f>
        <v>08077</v>
      </c>
      <c r="D3373" s="272" t="str">
        <f>APENs_summary!J3268</f>
        <v>20200252</v>
      </c>
      <c r="E3373" s="272" t="str">
        <f>APENs_summary!K3268</f>
        <v>Compressor Engines</v>
      </c>
      <c r="F3373" s="76">
        <f>APENs_summary!N3268</f>
        <v>0</v>
      </c>
      <c r="G3373" s="76">
        <f>APENs_summary!O3268</f>
        <v>0</v>
      </c>
      <c r="H3373" s="76">
        <f>APENs_summary!P3268</f>
        <v>0</v>
      </c>
      <c r="I3373" s="76">
        <f>APENs_summary!Q3268</f>
        <v>4.4400000000000004E-3</v>
      </c>
      <c r="J3373" s="76">
        <f>APENs_summary!R3268</f>
        <v>0</v>
      </c>
    </row>
    <row r="3374" spans="1:10" x14ac:dyDescent="0.2">
      <c r="A3374" s="13" t="s">
        <v>147</v>
      </c>
      <c r="B3374" s="272" t="s">
        <v>493</v>
      </c>
      <c r="C3374" s="272" t="str">
        <f>APENs_summary!C3269</f>
        <v>08077</v>
      </c>
      <c r="D3374" s="272" t="str">
        <f>APENs_summary!J3269</f>
        <v>20200252</v>
      </c>
      <c r="E3374" s="272" t="str">
        <f>APENs_summary!K3269</f>
        <v>Compressor Engines</v>
      </c>
      <c r="F3374" s="76">
        <f>APENs_summary!N3269</f>
        <v>0</v>
      </c>
      <c r="G3374" s="76">
        <f>APENs_summary!O3269</f>
        <v>3.96</v>
      </c>
      <c r="H3374" s="76">
        <f>APENs_summary!P3269</f>
        <v>0</v>
      </c>
      <c r="I3374" s="76">
        <f>APENs_summary!Q3269</f>
        <v>0</v>
      </c>
      <c r="J3374" s="76">
        <f>APENs_summary!R3269</f>
        <v>0</v>
      </c>
    </row>
    <row r="3375" spans="1:10" x14ac:dyDescent="0.2">
      <c r="A3375" s="13" t="s">
        <v>147</v>
      </c>
      <c r="B3375" s="272" t="s">
        <v>493</v>
      </c>
      <c r="C3375" s="272" t="str">
        <f>APENs_summary!C3270</f>
        <v>08077</v>
      </c>
      <c r="D3375" s="272" t="str">
        <f>APENs_summary!J3270</f>
        <v>20200254</v>
      </c>
      <c r="E3375" s="272" t="str">
        <f>APENs_summary!K3270</f>
        <v>Compressor Engines</v>
      </c>
      <c r="F3375" s="76">
        <f>APENs_summary!N3270</f>
        <v>0</v>
      </c>
      <c r="G3375" s="76">
        <f>APENs_summary!O3270</f>
        <v>0</v>
      </c>
      <c r="H3375" s="76">
        <f>APENs_summary!P3270</f>
        <v>5.1103319999999997</v>
      </c>
      <c r="I3375" s="76">
        <f>APENs_summary!Q3270</f>
        <v>0</v>
      </c>
      <c r="J3375" s="76">
        <f>APENs_summary!R3270</f>
        <v>0</v>
      </c>
    </row>
    <row r="3376" spans="1:10" x14ac:dyDescent="0.2">
      <c r="A3376" s="13" t="s">
        <v>147</v>
      </c>
      <c r="B3376" s="272" t="s">
        <v>493</v>
      </c>
      <c r="C3376" s="272" t="str">
        <f>APENs_summary!C3271</f>
        <v>08077</v>
      </c>
      <c r="D3376" s="272" t="str">
        <f>APENs_summary!J3271</f>
        <v>20200254</v>
      </c>
      <c r="E3376" s="272" t="str">
        <f>APENs_summary!K3271</f>
        <v>Compressor Engines</v>
      </c>
      <c r="F3376" s="76">
        <f>APENs_summary!N3271</f>
        <v>5.6781470000000001</v>
      </c>
      <c r="G3376" s="76">
        <f>APENs_summary!O3271</f>
        <v>0</v>
      </c>
      <c r="H3376" s="76">
        <f>APENs_summary!P3271</f>
        <v>0</v>
      </c>
      <c r="I3376" s="76">
        <f>APENs_summary!Q3271</f>
        <v>0</v>
      </c>
      <c r="J3376" s="76">
        <f>APENs_summary!R3271</f>
        <v>0</v>
      </c>
    </row>
    <row r="3377" spans="1:10" x14ac:dyDescent="0.2">
      <c r="A3377" s="13" t="s">
        <v>147</v>
      </c>
      <c r="B3377" s="272" t="s">
        <v>493</v>
      </c>
      <c r="C3377" s="272" t="str">
        <f>APENs_summary!C3272</f>
        <v>08077</v>
      </c>
      <c r="D3377" s="272" t="str">
        <f>APENs_summary!J3272</f>
        <v>20200254</v>
      </c>
      <c r="E3377" s="272" t="str">
        <f>APENs_summary!K3272</f>
        <v>Compressor Engines</v>
      </c>
      <c r="F3377" s="76">
        <f>APENs_summary!N3272</f>
        <v>0</v>
      </c>
      <c r="G3377" s="76">
        <f>APENs_summary!O3272</f>
        <v>1.9873510000000001</v>
      </c>
      <c r="H3377" s="76">
        <f>APENs_summary!P3272</f>
        <v>0</v>
      </c>
      <c r="I3377" s="76">
        <f>APENs_summary!Q3272</f>
        <v>0</v>
      </c>
      <c r="J3377" s="76">
        <f>APENs_summary!R3272</f>
        <v>0</v>
      </c>
    </row>
    <row r="3378" spans="1:10" x14ac:dyDescent="0.2">
      <c r="A3378" s="13" t="s">
        <v>147</v>
      </c>
      <c r="B3378" s="272" t="s">
        <v>493</v>
      </c>
      <c r="C3378" s="272" t="str">
        <f>APENs_summary!C3273</f>
        <v>08077</v>
      </c>
      <c r="D3378" s="272" t="str">
        <f>APENs_summary!J3273</f>
        <v>31000302</v>
      </c>
      <c r="E3378" s="272" t="str">
        <f>APENs_summary!K3273</f>
        <v>Glycol Dehydrator</v>
      </c>
      <c r="F3378" s="76">
        <f>APENs_summary!N3273</f>
        <v>0</v>
      </c>
      <c r="G3378" s="76">
        <f>APENs_summary!O3273</f>
        <v>0.73456299999999997</v>
      </c>
      <c r="H3378" s="76">
        <f>APENs_summary!P3273</f>
        <v>0</v>
      </c>
      <c r="I3378" s="76">
        <f>APENs_summary!Q3273</f>
        <v>0</v>
      </c>
      <c r="J3378" s="76">
        <f>APENs_summary!R3273</f>
        <v>0</v>
      </c>
    </row>
    <row r="3379" spans="1:10" x14ac:dyDescent="0.2">
      <c r="A3379" s="13" t="s">
        <v>147</v>
      </c>
      <c r="B3379" s="272" t="s">
        <v>493</v>
      </c>
      <c r="C3379" s="272" t="str">
        <f>APENs_summary!C3274</f>
        <v>08077</v>
      </c>
      <c r="D3379" s="272" t="str">
        <f>APENs_summary!J3274</f>
        <v>31088801</v>
      </c>
      <c r="E3379" s="272" t="str">
        <f>APENs_summary!K3274</f>
        <v>Permitted Fugitives</v>
      </c>
      <c r="F3379" s="76">
        <f>APENs_summary!N3274</f>
        <v>0</v>
      </c>
      <c r="G3379" s="76">
        <f>APENs_summary!O3274</f>
        <v>4.3</v>
      </c>
      <c r="H3379" s="76">
        <f>APENs_summary!P3274</f>
        <v>0</v>
      </c>
      <c r="I3379" s="76">
        <f>APENs_summary!Q3274</f>
        <v>0</v>
      </c>
      <c r="J3379" s="76">
        <f>APENs_summary!R3274</f>
        <v>0</v>
      </c>
    </row>
    <row r="3380" spans="1:10" x14ac:dyDescent="0.2">
      <c r="A3380" s="13" t="s">
        <v>147</v>
      </c>
      <c r="B3380" s="272" t="s">
        <v>493</v>
      </c>
      <c r="C3380" s="272" t="str">
        <f>APENs_summary!C3275</f>
        <v>08077</v>
      </c>
      <c r="D3380" s="272" t="str">
        <f>APENs_summary!J3275</f>
        <v>20200254</v>
      </c>
      <c r="E3380" s="272" t="str">
        <f>APENs_summary!K3275</f>
        <v>Compressor Engines</v>
      </c>
      <c r="F3380" s="76">
        <f>APENs_summary!N3275</f>
        <v>0</v>
      </c>
      <c r="G3380" s="76">
        <f>APENs_summary!O3275</f>
        <v>0</v>
      </c>
      <c r="H3380" s="76">
        <f>APENs_summary!P3275</f>
        <v>52</v>
      </c>
      <c r="I3380" s="76">
        <f>APENs_summary!Q3275</f>
        <v>0</v>
      </c>
      <c r="J3380" s="76">
        <f>APENs_summary!R3275</f>
        <v>0</v>
      </c>
    </row>
    <row r="3381" spans="1:10" x14ac:dyDescent="0.2">
      <c r="A3381" s="13" t="s">
        <v>147</v>
      </c>
      <c r="B3381" s="272" t="s">
        <v>493</v>
      </c>
      <c r="C3381" s="272" t="str">
        <f>APENs_summary!C3276</f>
        <v>08077</v>
      </c>
      <c r="D3381" s="272" t="str">
        <f>APENs_summary!J3276</f>
        <v>20200254</v>
      </c>
      <c r="E3381" s="272" t="str">
        <f>APENs_summary!K3276</f>
        <v>Compressor Engines</v>
      </c>
      <c r="F3381" s="76">
        <f>APENs_summary!N3276</f>
        <v>52</v>
      </c>
      <c r="G3381" s="76">
        <f>APENs_summary!O3276</f>
        <v>0</v>
      </c>
      <c r="H3381" s="76">
        <f>APENs_summary!P3276</f>
        <v>0</v>
      </c>
      <c r="I3381" s="76">
        <f>APENs_summary!Q3276</f>
        <v>0</v>
      </c>
      <c r="J3381" s="76">
        <f>APENs_summary!R3276</f>
        <v>0</v>
      </c>
    </row>
    <row r="3382" spans="1:10" x14ac:dyDescent="0.2">
      <c r="A3382" s="13" t="s">
        <v>147</v>
      </c>
      <c r="B3382" s="272" t="s">
        <v>493</v>
      </c>
      <c r="C3382" s="272" t="str">
        <f>APENs_summary!C3277</f>
        <v>08077</v>
      </c>
      <c r="D3382" s="272" t="str">
        <f>APENs_summary!J3277</f>
        <v>20200254</v>
      </c>
      <c r="E3382" s="272" t="str">
        <f>APENs_summary!K3277</f>
        <v>Compressor Engines</v>
      </c>
      <c r="F3382" s="76">
        <f>APENs_summary!N3277</f>
        <v>0</v>
      </c>
      <c r="G3382" s="76">
        <f>APENs_summary!O3277</f>
        <v>11.7</v>
      </c>
      <c r="H3382" s="76">
        <f>APENs_summary!P3277</f>
        <v>0</v>
      </c>
      <c r="I3382" s="76">
        <f>APENs_summary!Q3277</f>
        <v>0</v>
      </c>
      <c r="J3382" s="76">
        <f>APENs_summary!R3277</f>
        <v>0</v>
      </c>
    </row>
    <row r="3383" spans="1:10" x14ac:dyDescent="0.2">
      <c r="A3383" s="13" t="s">
        <v>147</v>
      </c>
      <c r="B3383" s="272" t="s">
        <v>493</v>
      </c>
      <c r="C3383" s="272" t="str">
        <f>APENs_summary!C3278</f>
        <v>08077</v>
      </c>
      <c r="D3383" s="272" t="str">
        <f>APENs_summary!J3278</f>
        <v>20200254</v>
      </c>
      <c r="E3383" s="272" t="str">
        <f>APENs_summary!K3278</f>
        <v>Compressor Engines</v>
      </c>
      <c r="F3383" s="76">
        <f>APENs_summary!N3278</f>
        <v>0</v>
      </c>
      <c r="G3383" s="76">
        <f>APENs_summary!O3278</f>
        <v>0</v>
      </c>
      <c r="H3383" s="76">
        <f>APENs_summary!P3278</f>
        <v>18.8</v>
      </c>
      <c r="I3383" s="76">
        <f>APENs_summary!Q3278</f>
        <v>0</v>
      </c>
      <c r="J3383" s="76">
        <f>APENs_summary!R3278</f>
        <v>0</v>
      </c>
    </row>
    <row r="3384" spans="1:10" x14ac:dyDescent="0.2">
      <c r="A3384" s="13" t="s">
        <v>147</v>
      </c>
      <c r="B3384" s="272" t="s">
        <v>493</v>
      </c>
      <c r="C3384" s="272" t="str">
        <f>APENs_summary!C3279</f>
        <v>08077</v>
      </c>
      <c r="D3384" s="272" t="str">
        <f>APENs_summary!J3279</f>
        <v>20200254</v>
      </c>
      <c r="E3384" s="272" t="str">
        <f>APENs_summary!K3279</f>
        <v>Compressor Engines</v>
      </c>
      <c r="F3384" s="76">
        <f>APENs_summary!N3279</f>
        <v>25.8</v>
      </c>
      <c r="G3384" s="76">
        <f>APENs_summary!O3279</f>
        <v>0</v>
      </c>
      <c r="H3384" s="76">
        <f>APENs_summary!P3279</f>
        <v>0</v>
      </c>
      <c r="I3384" s="76">
        <f>APENs_summary!Q3279</f>
        <v>0</v>
      </c>
      <c r="J3384" s="76">
        <f>APENs_summary!R3279</f>
        <v>0</v>
      </c>
    </row>
    <row r="3385" spans="1:10" x14ac:dyDescent="0.2">
      <c r="A3385" s="13" t="s">
        <v>147</v>
      </c>
      <c r="B3385" s="272" t="s">
        <v>493</v>
      </c>
      <c r="C3385" s="272" t="str">
        <f>APENs_summary!C3280</f>
        <v>08077</v>
      </c>
      <c r="D3385" s="272" t="str">
        <f>APENs_summary!J3280</f>
        <v>20200254</v>
      </c>
      <c r="E3385" s="272" t="str">
        <f>APENs_summary!K3280</f>
        <v>Compressor Engines</v>
      </c>
      <c r="F3385" s="76">
        <f>APENs_summary!N3280</f>
        <v>0</v>
      </c>
      <c r="G3385" s="76">
        <f>APENs_summary!O3280</f>
        <v>0</v>
      </c>
      <c r="H3385" s="76">
        <f>APENs_summary!P3280</f>
        <v>0</v>
      </c>
      <c r="I3385" s="76">
        <f>APENs_summary!Q3280</f>
        <v>0</v>
      </c>
      <c r="J3385" s="76">
        <f>APENs_summary!R3280</f>
        <v>0.152</v>
      </c>
    </row>
    <row r="3386" spans="1:10" x14ac:dyDescent="0.2">
      <c r="A3386" s="13" t="s">
        <v>147</v>
      </c>
      <c r="B3386" s="272" t="s">
        <v>493</v>
      </c>
      <c r="C3386" s="272" t="str">
        <f>APENs_summary!C3281</f>
        <v>08077</v>
      </c>
      <c r="D3386" s="272" t="str">
        <f>APENs_summary!J3281</f>
        <v>20200254</v>
      </c>
      <c r="E3386" s="272" t="str">
        <f>APENs_summary!K3281</f>
        <v>Compressor Engines</v>
      </c>
      <c r="F3386" s="76">
        <f>APENs_summary!N3281</f>
        <v>0</v>
      </c>
      <c r="G3386" s="76">
        <f>APENs_summary!O3281</f>
        <v>0</v>
      </c>
      <c r="H3386" s="76">
        <f>APENs_summary!P3281</f>
        <v>0</v>
      </c>
      <c r="I3386" s="76">
        <f>APENs_summary!Q3281</f>
        <v>0</v>
      </c>
      <c r="J3386" s="76">
        <f>APENs_summary!R3281</f>
        <v>0</v>
      </c>
    </row>
    <row r="3387" spans="1:10" x14ac:dyDescent="0.2">
      <c r="A3387" s="13" t="s">
        <v>147</v>
      </c>
      <c r="B3387" s="272" t="s">
        <v>493</v>
      </c>
      <c r="C3387" s="272" t="str">
        <f>APENs_summary!C3282</f>
        <v>08077</v>
      </c>
      <c r="D3387" s="272" t="str">
        <f>APENs_summary!J3282</f>
        <v>20200254</v>
      </c>
      <c r="E3387" s="272" t="str">
        <f>APENs_summary!K3282</f>
        <v>Compressor Engines</v>
      </c>
      <c r="F3387" s="76">
        <f>APENs_summary!N3282</f>
        <v>0</v>
      </c>
      <c r="G3387" s="76">
        <f>APENs_summary!O3282</f>
        <v>0</v>
      </c>
      <c r="H3387" s="76">
        <f>APENs_summary!P3282</f>
        <v>0</v>
      </c>
      <c r="I3387" s="76">
        <f>APENs_summary!Q3282</f>
        <v>9.1199999999999996E-3</v>
      </c>
      <c r="J3387" s="76">
        <f>APENs_summary!R3282</f>
        <v>0</v>
      </c>
    </row>
    <row r="3388" spans="1:10" x14ac:dyDescent="0.2">
      <c r="A3388" s="13" t="s">
        <v>147</v>
      </c>
      <c r="B3388" s="272" t="s">
        <v>493</v>
      </c>
      <c r="C3388" s="272" t="str">
        <f>APENs_summary!C3283</f>
        <v>08077</v>
      </c>
      <c r="D3388" s="272" t="str">
        <f>APENs_summary!J3283</f>
        <v>20200254</v>
      </c>
      <c r="E3388" s="272" t="str">
        <f>APENs_summary!K3283</f>
        <v>Compressor Engines</v>
      </c>
      <c r="F3388" s="76">
        <f>APENs_summary!N3283</f>
        <v>0</v>
      </c>
      <c r="G3388" s="76">
        <f>APENs_summary!O3283</f>
        <v>1.6</v>
      </c>
      <c r="H3388" s="76">
        <f>APENs_summary!P3283</f>
        <v>0</v>
      </c>
      <c r="I3388" s="76">
        <f>APENs_summary!Q3283</f>
        <v>0</v>
      </c>
      <c r="J3388" s="76">
        <f>APENs_summary!R3283</f>
        <v>0</v>
      </c>
    </row>
    <row r="3389" spans="1:10" x14ac:dyDescent="0.2">
      <c r="A3389" s="13" t="s">
        <v>147</v>
      </c>
      <c r="B3389" s="272" t="s">
        <v>493</v>
      </c>
      <c r="C3389" s="272" t="str">
        <f>APENs_summary!C3284</f>
        <v>08077</v>
      </c>
      <c r="D3389" s="272" t="str">
        <f>APENs_summary!J3284</f>
        <v>31000302</v>
      </c>
      <c r="E3389" s="272" t="str">
        <f>APENs_summary!K3284</f>
        <v>Glycol Dehydrator</v>
      </c>
      <c r="F3389" s="76">
        <f>APENs_summary!N3284</f>
        <v>0</v>
      </c>
      <c r="G3389" s="76">
        <f>APENs_summary!O3284</f>
        <v>7.04</v>
      </c>
      <c r="H3389" s="76">
        <f>APENs_summary!P3284</f>
        <v>0</v>
      </c>
      <c r="I3389" s="76">
        <f>APENs_summary!Q3284</f>
        <v>0</v>
      </c>
      <c r="J3389" s="76">
        <f>APENs_summary!R3284</f>
        <v>0</v>
      </c>
    </row>
    <row r="3390" spans="1:10" x14ac:dyDescent="0.2">
      <c r="A3390" s="13" t="s">
        <v>147</v>
      </c>
      <c r="B3390" s="272" t="s">
        <v>493</v>
      </c>
      <c r="C3390" s="272" t="str">
        <f>APENs_summary!C3285</f>
        <v>08077</v>
      </c>
      <c r="D3390" s="272" t="str">
        <f>APENs_summary!J3285</f>
        <v>31088801</v>
      </c>
      <c r="E3390" s="272" t="str">
        <f>APENs_summary!K3285</f>
        <v>Permitted Fugitives</v>
      </c>
      <c r="F3390" s="76">
        <f>APENs_summary!N3285</f>
        <v>0</v>
      </c>
      <c r="G3390" s="76">
        <f>APENs_summary!O3285</f>
        <v>3</v>
      </c>
      <c r="H3390" s="76">
        <f>APENs_summary!P3285</f>
        <v>0</v>
      </c>
      <c r="I3390" s="76">
        <f>APENs_summary!Q3285</f>
        <v>0</v>
      </c>
      <c r="J3390" s="76">
        <f>APENs_summary!R3285</f>
        <v>0</v>
      </c>
    </row>
    <row r="3391" spans="1:10" x14ac:dyDescent="0.2">
      <c r="A3391" s="13" t="s">
        <v>147</v>
      </c>
      <c r="B3391" s="272" t="s">
        <v>493</v>
      </c>
      <c r="C3391" s="272" t="str">
        <f>APENs_summary!C3286</f>
        <v>08077</v>
      </c>
      <c r="D3391" s="272" t="str">
        <f>APENs_summary!J3286</f>
        <v>40400311</v>
      </c>
      <c r="E3391" s="272" t="str">
        <f>APENs_summary!K3286</f>
        <v>Condensate Tanks</v>
      </c>
      <c r="F3391" s="76">
        <f>APENs_summary!N3286</f>
        <v>0</v>
      </c>
      <c r="G3391" s="76">
        <f>APENs_summary!O3286</f>
        <v>3.2804700493404528</v>
      </c>
      <c r="H3391" s="76">
        <f>APENs_summary!P3286</f>
        <v>0</v>
      </c>
      <c r="I3391" s="76">
        <f>APENs_summary!Q3286</f>
        <v>0</v>
      </c>
      <c r="J3391" s="76">
        <f>APENs_summary!R3286</f>
        <v>0</v>
      </c>
    </row>
    <row r="3392" spans="1:10" x14ac:dyDescent="0.2">
      <c r="A3392" s="13" t="s">
        <v>147</v>
      </c>
      <c r="B3392" s="272" t="s">
        <v>493</v>
      </c>
      <c r="C3392" s="272" t="str">
        <f>APENs_summary!C3287</f>
        <v>08077</v>
      </c>
      <c r="D3392" s="272" t="str">
        <f>APENs_summary!J3287</f>
        <v>20200256</v>
      </c>
      <c r="E3392" s="272" t="str">
        <f>APENs_summary!K3287</f>
        <v>Compressor Engines</v>
      </c>
      <c r="F3392" s="76">
        <f>APENs_summary!N3287</f>
        <v>0</v>
      </c>
      <c r="G3392" s="76">
        <f>APENs_summary!O3287</f>
        <v>0</v>
      </c>
      <c r="H3392" s="76">
        <f>APENs_summary!P3287</f>
        <v>2.72</v>
      </c>
      <c r="I3392" s="76">
        <f>APENs_summary!Q3287</f>
        <v>0</v>
      </c>
      <c r="J3392" s="76">
        <f>APENs_summary!R3287</f>
        <v>0</v>
      </c>
    </row>
    <row r="3393" spans="1:10" x14ac:dyDescent="0.2">
      <c r="A3393" s="13" t="s">
        <v>147</v>
      </c>
      <c r="B3393" s="272" t="s">
        <v>493</v>
      </c>
      <c r="C3393" s="272" t="str">
        <f>APENs_summary!C3288</f>
        <v>08077</v>
      </c>
      <c r="D3393" s="272" t="str">
        <f>APENs_summary!J3288</f>
        <v>20200256</v>
      </c>
      <c r="E3393" s="272" t="str">
        <f>APENs_summary!K3288</f>
        <v>Compressor Engines</v>
      </c>
      <c r="F3393" s="76">
        <f>APENs_summary!N3288</f>
        <v>49.15</v>
      </c>
      <c r="G3393" s="76">
        <f>APENs_summary!O3288</f>
        <v>0</v>
      </c>
      <c r="H3393" s="76">
        <f>APENs_summary!P3288</f>
        <v>0</v>
      </c>
      <c r="I3393" s="76">
        <f>APENs_summary!Q3288</f>
        <v>0</v>
      </c>
      <c r="J3393" s="76">
        <f>APENs_summary!R3288</f>
        <v>0</v>
      </c>
    </row>
    <row r="3394" spans="1:10" x14ac:dyDescent="0.2">
      <c r="A3394" s="13" t="s">
        <v>147</v>
      </c>
      <c r="B3394" s="272" t="s">
        <v>493</v>
      </c>
      <c r="C3394" s="272" t="str">
        <f>APENs_summary!C3289</f>
        <v>08077</v>
      </c>
      <c r="D3394" s="272" t="str">
        <f>APENs_summary!J3289</f>
        <v>20200256</v>
      </c>
      <c r="E3394" s="272" t="str">
        <f>APENs_summary!K3289</f>
        <v>Compressor Engines</v>
      </c>
      <c r="F3394" s="76">
        <f>APENs_summary!N3289</f>
        <v>0</v>
      </c>
      <c r="G3394" s="76">
        <f>APENs_summary!O3289</f>
        <v>0</v>
      </c>
      <c r="H3394" s="76">
        <f>APENs_summary!P3289</f>
        <v>0</v>
      </c>
      <c r="I3394" s="76">
        <f>APENs_summary!Q3289</f>
        <v>0</v>
      </c>
      <c r="J3394" s="76">
        <f>APENs_summary!R3289</f>
        <v>5.2449999999999997E-2</v>
      </c>
    </row>
    <row r="3395" spans="1:10" x14ac:dyDescent="0.2">
      <c r="A3395" s="13" t="s">
        <v>147</v>
      </c>
      <c r="B3395" s="272" t="s">
        <v>493</v>
      </c>
      <c r="C3395" s="272" t="str">
        <f>APENs_summary!C3290</f>
        <v>08077</v>
      </c>
      <c r="D3395" s="272" t="str">
        <f>APENs_summary!J3290</f>
        <v>20200256</v>
      </c>
      <c r="E3395" s="272" t="str">
        <f>APENs_summary!K3290</f>
        <v>Compressor Engines</v>
      </c>
      <c r="F3395" s="76">
        <f>APENs_summary!N3290</f>
        <v>0</v>
      </c>
      <c r="G3395" s="76">
        <f>APENs_summary!O3290</f>
        <v>0</v>
      </c>
      <c r="H3395" s="76">
        <f>APENs_summary!P3290</f>
        <v>0</v>
      </c>
      <c r="I3395" s="76">
        <f>APENs_summary!Q3290</f>
        <v>3.1470000000000001E-3</v>
      </c>
      <c r="J3395" s="76">
        <f>APENs_summary!R3290</f>
        <v>0</v>
      </c>
    </row>
    <row r="3396" spans="1:10" x14ac:dyDescent="0.2">
      <c r="A3396" s="13" t="s">
        <v>147</v>
      </c>
      <c r="B3396" s="272" t="s">
        <v>493</v>
      </c>
      <c r="C3396" s="272" t="str">
        <f>APENs_summary!C3291</f>
        <v>08077</v>
      </c>
      <c r="D3396" s="272" t="str">
        <f>APENs_summary!J3291</f>
        <v>20200256</v>
      </c>
      <c r="E3396" s="272" t="str">
        <f>APENs_summary!K3291</f>
        <v>Compressor Engines</v>
      </c>
      <c r="F3396" s="76">
        <f>APENs_summary!N3291</f>
        <v>0</v>
      </c>
      <c r="G3396" s="76">
        <f>APENs_summary!O3291</f>
        <v>0.38</v>
      </c>
      <c r="H3396" s="76">
        <f>APENs_summary!P3291</f>
        <v>0</v>
      </c>
      <c r="I3396" s="76">
        <f>APENs_summary!Q3291</f>
        <v>0</v>
      </c>
      <c r="J3396" s="76">
        <f>APENs_summary!R3291</f>
        <v>0</v>
      </c>
    </row>
    <row r="3397" spans="1:10" x14ac:dyDescent="0.2">
      <c r="A3397" s="13" t="s">
        <v>147</v>
      </c>
      <c r="B3397" s="272" t="s">
        <v>493</v>
      </c>
      <c r="C3397" s="272" t="str">
        <f>APENs_summary!C3292</f>
        <v>08077</v>
      </c>
      <c r="D3397" s="272" t="str">
        <f>APENs_summary!J3292</f>
        <v>31000304</v>
      </c>
      <c r="E3397" s="272" t="str">
        <f>APENs_summary!K3292</f>
        <v>Glycol Dehydrator</v>
      </c>
      <c r="F3397" s="76">
        <f>APENs_summary!N3292</f>
        <v>0</v>
      </c>
      <c r="G3397" s="76">
        <f>APENs_summary!O3292</f>
        <v>2.4308999999999998</v>
      </c>
      <c r="H3397" s="76">
        <f>APENs_summary!P3292</f>
        <v>0</v>
      </c>
      <c r="I3397" s="76">
        <f>APENs_summary!Q3292</f>
        <v>0</v>
      </c>
      <c r="J3397" s="76">
        <f>APENs_summary!R3292</f>
        <v>0</v>
      </c>
    </row>
    <row r="3398" spans="1:10" x14ac:dyDescent="0.2">
      <c r="A3398" s="13" t="s">
        <v>147</v>
      </c>
      <c r="B3398" s="272" t="s">
        <v>493</v>
      </c>
      <c r="C3398" s="272" t="str">
        <f>APENs_summary!C3293</f>
        <v>08077</v>
      </c>
      <c r="D3398" s="272" t="str">
        <f>APENs_summary!J3293</f>
        <v>20200202</v>
      </c>
      <c r="E3398" s="272" t="str">
        <f>APENs_summary!K3293</f>
        <v>Compressor Engines</v>
      </c>
      <c r="F3398" s="76">
        <f>APENs_summary!N3293</f>
        <v>0</v>
      </c>
      <c r="G3398" s="76">
        <f>APENs_summary!O3293</f>
        <v>0</v>
      </c>
      <c r="H3398" s="76">
        <f>APENs_summary!P3293</f>
        <v>7.13</v>
      </c>
      <c r="I3398" s="76">
        <f>APENs_summary!Q3293</f>
        <v>0</v>
      </c>
      <c r="J3398" s="76">
        <f>APENs_summary!R3293</f>
        <v>0</v>
      </c>
    </row>
    <row r="3399" spans="1:10" x14ac:dyDescent="0.2">
      <c r="A3399" s="13" t="s">
        <v>147</v>
      </c>
      <c r="B3399" s="272" t="s">
        <v>493</v>
      </c>
      <c r="C3399" s="272" t="str">
        <f>APENs_summary!C3294</f>
        <v>08077</v>
      </c>
      <c r="D3399" s="272" t="str">
        <f>APENs_summary!J3294</f>
        <v>20200202</v>
      </c>
      <c r="E3399" s="272" t="str">
        <f>APENs_summary!K3294</f>
        <v>Compressor Engines</v>
      </c>
      <c r="F3399" s="76">
        <f>APENs_summary!N3294</f>
        <v>28.37</v>
      </c>
      <c r="G3399" s="76">
        <f>APENs_summary!O3294</f>
        <v>0</v>
      </c>
      <c r="H3399" s="76">
        <f>APENs_summary!P3294</f>
        <v>0</v>
      </c>
      <c r="I3399" s="76">
        <f>APENs_summary!Q3294</f>
        <v>0</v>
      </c>
      <c r="J3399" s="76">
        <f>APENs_summary!R3294</f>
        <v>0</v>
      </c>
    </row>
    <row r="3400" spans="1:10" x14ac:dyDescent="0.2">
      <c r="A3400" s="13" t="s">
        <v>147</v>
      </c>
      <c r="B3400" s="272" t="s">
        <v>493</v>
      </c>
      <c r="C3400" s="272" t="str">
        <f>APENs_summary!C3295</f>
        <v>08077</v>
      </c>
      <c r="D3400" s="272" t="str">
        <f>APENs_summary!J3295</f>
        <v>20200202</v>
      </c>
      <c r="E3400" s="272" t="str">
        <f>APENs_summary!K3295</f>
        <v>Compressor Engines</v>
      </c>
      <c r="F3400" s="76">
        <f>APENs_summary!N3295</f>
        <v>0</v>
      </c>
      <c r="G3400" s="76">
        <f>APENs_summary!O3295</f>
        <v>0</v>
      </c>
      <c r="H3400" s="76">
        <f>APENs_summary!P3295</f>
        <v>0</v>
      </c>
      <c r="I3400" s="76">
        <f>APENs_summary!Q3295</f>
        <v>0</v>
      </c>
      <c r="J3400" s="76">
        <f>APENs_summary!R3295</f>
        <v>0.88</v>
      </c>
    </row>
    <row r="3401" spans="1:10" x14ac:dyDescent="0.2">
      <c r="A3401" s="13" t="s">
        <v>147</v>
      </c>
      <c r="B3401" s="272" t="s">
        <v>493</v>
      </c>
      <c r="C3401" s="272" t="str">
        <f>APENs_summary!C3296</f>
        <v>08077</v>
      </c>
      <c r="D3401" s="272" t="str">
        <f>APENs_summary!J3296</f>
        <v>20200202</v>
      </c>
      <c r="E3401" s="272" t="str">
        <f>APENs_summary!K3296</f>
        <v>Compressor Engines</v>
      </c>
      <c r="F3401" s="76">
        <f>APENs_summary!N3296</f>
        <v>0</v>
      </c>
      <c r="G3401" s="76">
        <f>APENs_summary!O3296</f>
        <v>0</v>
      </c>
      <c r="H3401" s="76">
        <f>APENs_summary!P3296</f>
        <v>0</v>
      </c>
      <c r="I3401" s="76">
        <f>APENs_summary!Q3296</f>
        <v>0</v>
      </c>
      <c r="J3401" s="76">
        <f>APENs_summary!R3296</f>
        <v>0</v>
      </c>
    </row>
    <row r="3402" spans="1:10" x14ac:dyDescent="0.2">
      <c r="A3402" s="13" t="s">
        <v>147</v>
      </c>
      <c r="B3402" s="272" t="s">
        <v>493</v>
      </c>
      <c r="C3402" s="272" t="str">
        <f>APENs_summary!C3297</f>
        <v>08077</v>
      </c>
      <c r="D3402" s="272" t="str">
        <f>APENs_summary!J3297</f>
        <v>20200202</v>
      </c>
      <c r="E3402" s="272" t="str">
        <f>APENs_summary!K3297</f>
        <v>Compressor Engines</v>
      </c>
      <c r="F3402" s="76">
        <f>APENs_summary!N3297</f>
        <v>0</v>
      </c>
      <c r="G3402" s="76">
        <f>APENs_summary!O3297</f>
        <v>0</v>
      </c>
      <c r="H3402" s="76">
        <f>APENs_summary!P3297</f>
        <v>0</v>
      </c>
      <c r="I3402" s="76">
        <f>APENs_summary!Q3297</f>
        <v>0.05</v>
      </c>
      <c r="J3402" s="76">
        <f>APENs_summary!R3297</f>
        <v>0</v>
      </c>
    </row>
    <row r="3403" spans="1:10" x14ac:dyDescent="0.2">
      <c r="A3403" s="13" t="s">
        <v>147</v>
      </c>
      <c r="B3403" s="272" t="s">
        <v>493</v>
      </c>
      <c r="C3403" s="272" t="str">
        <f>APENs_summary!C3298</f>
        <v>08077</v>
      </c>
      <c r="D3403" s="272" t="str">
        <f>APENs_summary!J3298</f>
        <v>20200202</v>
      </c>
      <c r="E3403" s="272" t="str">
        <f>APENs_summary!K3298</f>
        <v>Compressor Engines</v>
      </c>
      <c r="F3403" s="76">
        <f>APENs_summary!N3298</f>
        <v>0</v>
      </c>
      <c r="G3403" s="76">
        <f>APENs_summary!O3298</f>
        <v>20.260000000000002</v>
      </c>
      <c r="H3403" s="76">
        <f>APENs_summary!P3298</f>
        <v>0</v>
      </c>
      <c r="I3403" s="76">
        <f>APENs_summary!Q3298</f>
        <v>0</v>
      </c>
      <c r="J3403" s="76">
        <f>APENs_summary!R3298</f>
        <v>0</v>
      </c>
    </row>
    <row r="3404" spans="1:10" x14ac:dyDescent="0.2">
      <c r="A3404" s="13" t="s">
        <v>147</v>
      </c>
      <c r="B3404" s="272" t="s">
        <v>493</v>
      </c>
      <c r="C3404" s="272" t="str">
        <f>APENs_summary!C3299</f>
        <v>08077</v>
      </c>
      <c r="D3404" s="272" t="str">
        <f>APENs_summary!J3299</f>
        <v>20200253</v>
      </c>
      <c r="E3404" s="272" t="str">
        <f>APENs_summary!K3299</f>
        <v>Compressor Engines</v>
      </c>
      <c r="F3404" s="76">
        <f>APENs_summary!N3299</f>
        <v>0</v>
      </c>
      <c r="G3404" s="76">
        <f>APENs_summary!O3299</f>
        <v>0</v>
      </c>
      <c r="H3404" s="76">
        <f>APENs_summary!P3299</f>
        <v>1.54</v>
      </c>
      <c r="I3404" s="76">
        <f>APENs_summary!Q3299</f>
        <v>0</v>
      </c>
      <c r="J3404" s="76">
        <f>APENs_summary!R3299</f>
        <v>0</v>
      </c>
    </row>
    <row r="3405" spans="1:10" x14ac:dyDescent="0.2">
      <c r="A3405" s="13" t="s">
        <v>147</v>
      </c>
      <c r="B3405" s="272" t="s">
        <v>493</v>
      </c>
      <c r="C3405" s="272" t="str">
        <f>APENs_summary!C3300</f>
        <v>08077</v>
      </c>
      <c r="D3405" s="272" t="str">
        <f>APENs_summary!J3300</f>
        <v>20200253</v>
      </c>
      <c r="E3405" s="272" t="str">
        <f>APENs_summary!K3300</f>
        <v>Compressor Engines</v>
      </c>
      <c r="F3405" s="76">
        <f>APENs_summary!N3300</f>
        <v>2.63</v>
      </c>
      <c r="G3405" s="76">
        <f>APENs_summary!O3300</f>
        <v>0</v>
      </c>
      <c r="H3405" s="76">
        <f>APENs_summary!P3300</f>
        <v>0</v>
      </c>
      <c r="I3405" s="76">
        <f>APENs_summary!Q3300</f>
        <v>0</v>
      </c>
      <c r="J3405" s="76">
        <f>APENs_summary!R3300</f>
        <v>0</v>
      </c>
    </row>
    <row r="3406" spans="1:10" x14ac:dyDescent="0.2">
      <c r="A3406" s="13" t="s">
        <v>147</v>
      </c>
      <c r="B3406" s="272" t="s">
        <v>493</v>
      </c>
      <c r="C3406" s="272" t="str">
        <f>APENs_summary!C3301</f>
        <v>08077</v>
      </c>
      <c r="D3406" s="272" t="str">
        <f>APENs_summary!J3301</f>
        <v>20200253</v>
      </c>
      <c r="E3406" s="272" t="str">
        <f>APENs_summary!K3301</f>
        <v>Compressor Engines</v>
      </c>
      <c r="F3406" s="76">
        <f>APENs_summary!N3301</f>
        <v>0</v>
      </c>
      <c r="G3406" s="76">
        <f>APENs_summary!O3301</f>
        <v>0</v>
      </c>
      <c r="H3406" s="76">
        <f>APENs_summary!P3301</f>
        <v>0</v>
      </c>
      <c r="I3406" s="76">
        <f>APENs_summary!Q3301</f>
        <v>0</v>
      </c>
      <c r="J3406" s="76">
        <f>APENs_summary!R3301</f>
        <v>0.04</v>
      </c>
    </row>
    <row r="3407" spans="1:10" x14ac:dyDescent="0.2">
      <c r="A3407" s="13" t="s">
        <v>147</v>
      </c>
      <c r="B3407" s="272" t="s">
        <v>493</v>
      </c>
      <c r="C3407" s="272" t="str">
        <f>APENs_summary!C3302</f>
        <v>08077</v>
      </c>
      <c r="D3407" s="272" t="str">
        <f>APENs_summary!J3302</f>
        <v>20200253</v>
      </c>
      <c r="E3407" s="272" t="str">
        <f>APENs_summary!K3302</f>
        <v>Compressor Engines</v>
      </c>
      <c r="F3407" s="76">
        <f>APENs_summary!N3302</f>
        <v>0</v>
      </c>
      <c r="G3407" s="76">
        <f>APENs_summary!O3302</f>
        <v>0</v>
      </c>
      <c r="H3407" s="76">
        <f>APENs_summary!P3302</f>
        <v>0</v>
      </c>
      <c r="I3407" s="76">
        <f>APENs_summary!Q3302</f>
        <v>0</v>
      </c>
      <c r="J3407" s="76">
        <f>APENs_summary!R3302</f>
        <v>0</v>
      </c>
    </row>
    <row r="3408" spans="1:10" x14ac:dyDescent="0.2">
      <c r="A3408" s="13" t="s">
        <v>147</v>
      </c>
      <c r="B3408" s="272" t="s">
        <v>493</v>
      </c>
      <c r="C3408" s="272" t="str">
        <f>APENs_summary!C3303</f>
        <v>08077</v>
      </c>
      <c r="D3408" s="272" t="str">
        <f>APENs_summary!J3303</f>
        <v>20200253</v>
      </c>
      <c r="E3408" s="272" t="str">
        <f>APENs_summary!K3303</f>
        <v>Compressor Engines</v>
      </c>
      <c r="F3408" s="76">
        <f>APENs_summary!N3303</f>
        <v>0</v>
      </c>
      <c r="G3408" s="76">
        <f>APENs_summary!O3303</f>
        <v>0.08</v>
      </c>
      <c r="H3408" s="76">
        <f>APENs_summary!P3303</f>
        <v>0</v>
      </c>
      <c r="I3408" s="76">
        <f>APENs_summary!Q3303</f>
        <v>0</v>
      </c>
      <c r="J3408" s="76">
        <f>APENs_summary!R3303</f>
        <v>0</v>
      </c>
    </row>
    <row r="3409" spans="1:10" x14ac:dyDescent="0.2">
      <c r="A3409" s="13" t="s">
        <v>147</v>
      </c>
      <c r="B3409" s="272" t="s">
        <v>493</v>
      </c>
      <c r="C3409" s="272" t="str">
        <f>APENs_summary!C3304</f>
        <v>08077</v>
      </c>
      <c r="D3409" s="272" t="str">
        <f>APENs_summary!J3304</f>
        <v>20200253</v>
      </c>
      <c r="E3409" s="272" t="str">
        <f>APENs_summary!K3304</f>
        <v>Compressor Engines</v>
      </c>
      <c r="F3409" s="76">
        <f>APENs_summary!N3304</f>
        <v>0</v>
      </c>
      <c r="G3409" s="76">
        <f>APENs_summary!O3304</f>
        <v>0</v>
      </c>
      <c r="H3409" s="76">
        <f>APENs_summary!P3304</f>
        <v>1.18</v>
      </c>
      <c r="I3409" s="76">
        <f>APENs_summary!Q3304</f>
        <v>0</v>
      </c>
      <c r="J3409" s="76">
        <f>APENs_summary!R3304</f>
        <v>0</v>
      </c>
    </row>
    <row r="3410" spans="1:10" x14ac:dyDescent="0.2">
      <c r="A3410" s="13" t="s">
        <v>147</v>
      </c>
      <c r="B3410" s="272" t="s">
        <v>493</v>
      </c>
      <c r="C3410" s="272" t="str">
        <f>APENs_summary!C3305</f>
        <v>08077</v>
      </c>
      <c r="D3410" s="272" t="str">
        <f>APENs_summary!J3305</f>
        <v>20200253</v>
      </c>
      <c r="E3410" s="272" t="str">
        <f>APENs_summary!K3305</f>
        <v>Compressor Engines</v>
      </c>
      <c r="F3410" s="76">
        <f>APENs_summary!N3305</f>
        <v>2.0299999999999998</v>
      </c>
      <c r="G3410" s="76">
        <f>APENs_summary!O3305</f>
        <v>0</v>
      </c>
      <c r="H3410" s="76">
        <f>APENs_summary!P3305</f>
        <v>0</v>
      </c>
      <c r="I3410" s="76">
        <f>APENs_summary!Q3305</f>
        <v>0</v>
      </c>
      <c r="J3410" s="76">
        <f>APENs_summary!R3305</f>
        <v>0</v>
      </c>
    </row>
    <row r="3411" spans="1:10" x14ac:dyDescent="0.2">
      <c r="A3411" s="13" t="s">
        <v>147</v>
      </c>
      <c r="B3411" s="272" t="s">
        <v>493</v>
      </c>
      <c r="C3411" s="272" t="str">
        <f>APENs_summary!C3306</f>
        <v>08077</v>
      </c>
      <c r="D3411" s="272" t="str">
        <f>APENs_summary!J3306</f>
        <v>20200253</v>
      </c>
      <c r="E3411" s="272" t="str">
        <f>APENs_summary!K3306</f>
        <v>Compressor Engines</v>
      </c>
      <c r="F3411" s="76">
        <f>APENs_summary!N3306</f>
        <v>0</v>
      </c>
      <c r="G3411" s="76">
        <f>APENs_summary!O3306</f>
        <v>0</v>
      </c>
      <c r="H3411" s="76">
        <f>APENs_summary!P3306</f>
        <v>0</v>
      </c>
      <c r="I3411" s="76">
        <f>APENs_summary!Q3306</f>
        <v>0</v>
      </c>
      <c r="J3411" s="76">
        <f>APENs_summary!R3306</f>
        <v>0.06</v>
      </c>
    </row>
    <row r="3412" spans="1:10" x14ac:dyDescent="0.2">
      <c r="A3412" s="13" t="s">
        <v>147</v>
      </c>
      <c r="B3412" s="272" t="s">
        <v>493</v>
      </c>
      <c r="C3412" s="272" t="str">
        <f>APENs_summary!C3307</f>
        <v>08077</v>
      </c>
      <c r="D3412" s="272" t="str">
        <f>APENs_summary!J3307</f>
        <v>20200253</v>
      </c>
      <c r="E3412" s="272" t="str">
        <f>APENs_summary!K3307</f>
        <v>Compressor Engines</v>
      </c>
      <c r="F3412" s="76">
        <f>APENs_summary!N3307</f>
        <v>0</v>
      </c>
      <c r="G3412" s="76">
        <f>APENs_summary!O3307</f>
        <v>0</v>
      </c>
      <c r="H3412" s="76">
        <f>APENs_summary!P3307</f>
        <v>0</v>
      </c>
      <c r="I3412" s="76">
        <f>APENs_summary!Q3307</f>
        <v>0</v>
      </c>
      <c r="J3412" s="76">
        <f>APENs_summary!R3307</f>
        <v>0</v>
      </c>
    </row>
    <row r="3413" spans="1:10" x14ac:dyDescent="0.2">
      <c r="A3413" s="13" t="s">
        <v>147</v>
      </c>
      <c r="B3413" s="272" t="s">
        <v>493</v>
      </c>
      <c r="C3413" s="272" t="str">
        <f>APENs_summary!C3308</f>
        <v>08077</v>
      </c>
      <c r="D3413" s="272" t="str">
        <f>APENs_summary!J3308</f>
        <v>20200253</v>
      </c>
      <c r="E3413" s="272" t="str">
        <f>APENs_summary!K3308</f>
        <v>Compressor Engines</v>
      </c>
      <c r="F3413" s="76">
        <f>APENs_summary!N3308</f>
        <v>0</v>
      </c>
      <c r="G3413" s="76">
        <f>APENs_summary!O3308</f>
        <v>0.06</v>
      </c>
      <c r="H3413" s="76">
        <f>APENs_summary!P3308</f>
        <v>0</v>
      </c>
      <c r="I3413" s="76">
        <f>APENs_summary!Q3308</f>
        <v>0</v>
      </c>
      <c r="J3413" s="76">
        <f>APENs_summary!R3308</f>
        <v>0</v>
      </c>
    </row>
    <row r="3414" spans="1:10" x14ac:dyDescent="0.2">
      <c r="A3414" s="13" t="s">
        <v>147</v>
      </c>
      <c r="B3414" s="272" t="s">
        <v>493</v>
      </c>
      <c r="C3414" s="272" t="str">
        <f>APENs_summary!C3309</f>
        <v>08077</v>
      </c>
      <c r="D3414" s="272" t="str">
        <f>APENs_summary!J3309</f>
        <v>31000302</v>
      </c>
      <c r="E3414" s="272" t="str">
        <f>APENs_summary!K3309</f>
        <v>Glycol Dehydrator</v>
      </c>
      <c r="F3414" s="76">
        <f>APENs_summary!N3309</f>
        <v>0</v>
      </c>
      <c r="G3414" s="76">
        <f>APENs_summary!O3309</f>
        <v>4.7999510000000001</v>
      </c>
      <c r="H3414" s="76">
        <f>APENs_summary!P3309</f>
        <v>0</v>
      </c>
      <c r="I3414" s="76">
        <f>APENs_summary!Q3309</f>
        <v>0</v>
      </c>
      <c r="J3414" s="76">
        <f>APENs_summary!R3309</f>
        <v>0</v>
      </c>
    </row>
    <row r="3415" spans="1:10" x14ac:dyDescent="0.2">
      <c r="A3415" s="13" t="s">
        <v>147</v>
      </c>
      <c r="B3415" s="272" t="s">
        <v>493</v>
      </c>
      <c r="C3415" s="272" t="str">
        <f>APENs_summary!C3310</f>
        <v>08077</v>
      </c>
      <c r="D3415" s="272" t="str">
        <f>APENs_summary!J3310</f>
        <v>20200202</v>
      </c>
      <c r="E3415" s="272" t="str">
        <f>APENs_summary!K3310</f>
        <v>Compressor Engines</v>
      </c>
      <c r="F3415" s="76">
        <f>APENs_summary!N3310</f>
        <v>0</v>
      </c>
      <c r="G3415" s="76">
        <f>APENs_summary!O3310</f>
        <v>0</v>
      </c>
      <c r="H3415" s="76">
        <f>APENs_summary!P3310</f>
        <v>5.7</v>
      </c>
      <c r="I3415" s="76">
        <f>APENs_summary!Q3310</f>
        <v>0</v>
      </c>
      <c r="J3415" s="76">
        <f>APENs_summary!R3310</f>
        <v>0</v>
      </c>
    </row>
    <row r="3416" spans="1:10" x14ac:dyDescent="0.2">
      <c r="A3416" s="13" t="s">
        <v>147</v>
      </c>
      <c r="B3416" s="272" t="s">
        <v>493</v>
      </c>
      <c r="C3416" s="272" t="str">
        <f>APENs_summary!C3311</f>
        <v>08077</v>
      </c>
      <c r="D3416" s="272" t="str">
        <f>APENs_summary!J3311</f>
        <v>20200202</v>
      </c>
      <c r="E3416" s="272" t="str">
        <f>APENs_summary!K3311</f>
        <v>Compressor Engines</v>
      </c>
      <c r="F3416" s="76">
        <f>APENs_summary!N3311</f>
        <v>3.4</v>
      </c>
      <c r="G3416" s="76">
        <f>APENs_summary!O3311</f>
        <v>0</v>
      </c>
      <c r="H3416" s="76">
        <f>APENs_summary!P3311</f>
        <v>0</v>
      </c>
      <c r="I3416" s="76">
        <f>APENs_summary!Q3311</f>
        <v>0</v>
      </c>
      <c r="J3416" s="76">
        <f>APENs_summary!R3311</f>
        <v>0</v>
      </c>
    </row>
    <row r="3417" spans="1:10" x14ac:dyDescent="0.2">
      <c r="A3417" s="13" t="s">
        <v>147</v>
      </c>
      <c r="B3417" s="272" t="s">
        <v>493</v>
      </c>
      <c r="C3417" s="272" t="str">
        <f>APENs_summary!C3312</f>
        <v>08077</v>
      </c>
      <c r="D3417" s="272" t="str">
        <f>APENs_summary!J3312</f>
        <v>20200202</v>
      </c>
      <c r="E3417" s="272" t="str">
        <f>APENs_summary!K3312</f>
        <v>Compressor Engines</v>
      </c>
      <c r="F3417" s="76">
        <f>APENs_summary!N3312</f>
        <v>0</v>
      </c>
      <c r="G3417" s="76">
        <f>APENs_summary!O3312</f>
        <v>0</v>
      </c>
      <c r="H3417" s="76">
        <f>APENs_summary!P3312</f>
        <v>0</v>
      </c>
      <c r="I3417" s="76">
        <f>APENs_summary!Q3312</f>
        <v>0</v>
      </c>
      <c r="J3417" s="76">
        <f>APENs_summary!R3312</f>
        <v>1.5350000000000001E-2</v>
      </c>
    </row>
    <row r="3418" spans="1:10" x14ac:dyDescent="0.2">
      <c r="A3418" s="13" t="s">
        <v>147</v>
      </c>
      <c r="B3418" s="272" t="s">
        <v>493</v>
      </c>
      <c r="C3418" s="272" t="str">
        <f>APENs_summary!C3313</f>
        <v>08077</v>
      </c>
      <c r="D3418" s="272" t="str">
        <f>APENs_summary!J3313</f>
        <v>20200202</v>
      </c>
      <c r="E3418" s="272" t="str">
        <f>APENs_summary!K3313</f>
        <v>Compressor Engines</v>
      </c>
      <c r="F3418" s="76">
        <f>APENs_summary!N3313</f>
        <v>0</v>
      </c>
      <c r="G3418" s="76">
        <f>APENs_summary!O3313</f>
        <v>0</v>
      </c>
      <c r="H3418" s="76">
        <f>APENs_summary!P3313</f>
        <v>0</v>
      </c>
      <c r="I3418" s="76">
        <f>APENs_summary!Q3313</f>
        <v>0</v>
      </c>
      <c r="J3418" s="76">
        <f>APENs_summary!R3313</f>
        <v>0</v>
      </c>
    </row>
    <row r="3419" spans="1:10" x14ac:dyDescent="0.2">
      <c r="A3419" s="13" t="s">
        <v>147</v>
      </c>
      <c r="B3419" s="272" t="s">
        <v>493</v>
      </c>
      <c r="C3419" s="272" t="str">
        <f>APENs_summary!C3314</f>
        <v>08077</v>
      </c>
      <c r="D3419" s="272" t="str">
        <f>APENs_summary!J3314</f>
        <v>20200202</v>
      </c>
      <c r="E3419" s="272" t="str">
        <f>APENs_summary!K3314</f>
        <v>Compressor Engines</v>
      </c>
      <c r="F3419" s="76">
        <f>APENs_summary!N3314</f>
        <v>0</v>
      </c>
      <c r="G3419" s="76">
        <f>APENs_summary!O3314</f>
        <v>0</v>
      </c>
      <c r="H3419" s="76">
        <f>APENs_summary!P3314</f>
        <v>0</v>
      </c>
      <c r="I3419" s="76">
        <f>APENs_summary!Q3314</f>
        <v>9.2100000000000005E-4</v>
      </c>
      <c r="J3419" s="76">
        <f>APENs_summary!R3314</f>
        <v>0</v>
      </c>
    </row>
    <row r="3420" spans="1:10" x14ac:dyDescent="0.2">
      <c r="A3420" s="13" t="s">
        <v>147</v>
      </c>
      <c r="B3420" s="272" t="s">
        <v>493</v>
      </c>
      <c r="C3420" s="272" t="str">
        <f>APENs_summary!C3315</f>
        <v>08077</v>
      </c>
      <c r="D3420" s="272" t="str">
        <f>APENs_summary!J3315</f>
        <v>20200202</v>
      </c>
      <c r="E3420" s="272" t="str">
        <f>APENs_summary!K3315</f>
        <v>Compressor Engines</v>
      </c>
      <c r="F3420" s="76">
        <f>APENs_summary!N3315</f>
        <v>0</v>
      </c>
      <c r="G3420" s="76">
        <f>APENs_summary!O3315</f>
        <v>0.1</v>
      </c>
      <c r="H3420" s="76">
        <f>APENs_summary!P3315</f>
        <v>0</v>
      </c>
      <c r="I3420" s="76">
        <f>APENs_summary!Q3315</f>
        <v>0</v>
      </c>
      <c r="J3420" s="76">
        <f>APENs_summary!R3315</f>
        <v>0</v>
      </c>
    </row>
    <row r="3421" spans="1:10" x14ac:dyDescent="0.2">
      <c r="A3421" s="13" t="s">
        <v>147</v>
      </c>
      <c r="B3421" s="272" t="s">
        <v>493</v>
      </c>
      <c r="C3421" s="272" t="str">
        <f>APENs_summary!C3316</f>
        <v>08077</v>
      </c>
      <c r="D3421" s="272" t="str">
        <f>APENs_summary!J3316</f>
        <v>31000301</v>
      </c>
      <c r="E3421" s="272" t="str">
        <f>APENs_summary!K3316</f>
        <v>Glycol Dehydrator</v>
      </c>
      <c r="F3421" s="76">
        <f>APENs_summary!N3316</f>
        <v>0</v>
      </c>
      <c r="G3421" s="76">
        <f>APENs_summary!O3316</f>
        <v>1.6</v>
      </c>
      <c r="H3421" s="76">
        <f>APENs_summary!P3316</f>
        <v>0</v>
      </c>
      <c r="I3421" s="76">
        <f>APENs_summary!Q3316</f>
        <v>0</v>
      </c>
      <c r="J3421" s="76">
        <f>APENs_summary!R3316</f>
        <v>0</v>
      </c>
    </row>
    <row r="3422" spans="1:10" x14ac:dyDescent="0.2">
      <c r="A3422" s="13" t="s">
        <v>147</v>
      </c>
      <c r="B3422" s="272" t="s">
        <v>493</v>
      </c>
      <c r="C3422" s="272" t="str">
        <f>APENs_summary!C3317</f>
        <v>08077</v>
      </c>
      <c r="D3422" s="272" t="str">
        <f>APENs_summary!J3317</f>
        <v>31000301</v>
      </c>
      <c r="E3422" s="272" t="str">
        <f>APENs_summary!K3317</f>
        <v>Glycol Dehydrator</v>
      </c>
      <c r="F3422" s="76">
        <f>APENs_summary!N3317</f>
        <v>0</v>
      </c>
      <c r="G3422" s="76">
        <f>APENs_summary!O3317</f>
        <v>1.3</v>
      </c>
      <c r="H3422" s="76">
        <f>APENs_summary!P3317</f>
        <v>0</v>
      </c>
      <c r="I3422" s="76">
        <f>APENs_summary!Q3317</f>
        <v>0</v>
      </c>
      <c r="J3422" s="76">
        <f>APENs_summary!R3317</f>
        <v>0</v>
      </c>
    </row>
    <row r="3423" spans="1:10" x14ac:dyDescent="0.2">
      <c r="A3423" s="13" t="s">
        <v>147</v>
      </c>
      <c r="B3423" s="272" t="s">
        <v>493</v>
      </c>
      <c r="C3423" s="272" t="str">
        <f>APENs_summary!C3318</f>
        <v>08077</v>
      </c>
      <c r="D3423" s="272" t="str">
        <f>APENs_summary!J3318</f>
        <v>31000301</v>
      </c>
      <c r="E3423" s="272" t="str">
        <f>APENs_summary!K3318</f>
        <v>Glycol Dehydrator</v>
      </c>
      <c r="F3423" s="76">
        <f>APENs_summary!N3318</f>
        <v>0</v>
      </c>
      <c r="G3423" s="76">
        <f>APENs_summary!O3318</f>
        <v>1.2</v>
      </c>
      <c r="H3423" s="76">
        <f>APENs_summary!P3318</f>
        <v>0</v>
      </c>
      <c r="I3423" s="76">
        <f>APENs_summary!Q3318</f>
        <v>0</v>
      </c>
      <c r="J3423" s="76">
        <f>APENs_summary!R3318</f>
        <v>0</v>
      </c>
    </row>
    <row r="3424" spans="1:10" x14ac:dyDescent="0.2">
      <c r="A3424" s="13" t="s">
        <v>147</v>
      </c>
      <c r="B3424" s="272" t="s">
        <v>493</v>
      </c>
      <c r="C3424" s="272" t="str">
        <f>APENs_summary!C3319</f>
        <v>08077</v>
      </c>
      <c r="D3424" s="272" t="str">
        <f>APENs_summary!J3319</f>
        <v>31000301</v>
      </c>
      <c r="E3424" s="272" t="str">
        <f>APENs_summary!K3319</f>
        <v>Glycol Dehydrator</v>
      </c>
      <c r="F3424" s="76">
        <f>APENs_summary!N3319</f>
        <v>0</v>
      </c>
      <c r="G3424" s="76">
        <f>APENs_summary!O3319</f>
        <v>1.7</v>
      </c>
      <c r="H3424" s="76">
        <f>APENs_summary!P3319</f>
        <v>0</v>
      </c>
      <c r="I3424" s="76">
        <f>APENs_summary!Q3319</f>
        <v>0</v>
      </c>
      <c r="J3424" s="76">
        <f>APENs_summary!R3319</f>
        <v>0</v>
      </c>
    </row>
    <row r="3425" spans="1:10" x14ac:dyDescent="0.2">
      <c r="A3425" s="13" t="s">
        <v>147</v>
      </c>
      <c r="B3425" s="272" t="s">
        <v>493</v>
      </c>
      <c r="C3425" s="272" t="str">
        <f>APENs_summary!C3320</f>
        <v>08077</v>
      </c>
      <c r="D3425" s="272" t="str">
        <f>APENs_summary!J3320</f>
        <v>31000301</v>
      </c>
      <c r="E3425" s="272" t="str">
        <f>APENs_summary!K3320</f>
        <v>Glycol Dehydrator</v>
      </c>
      <c r="F3425" s="76">
        <f>APENs_summary!N3320</f>
        <v>0</v>
      </c>
      <c r="G3425" s="76">
        <f>APENs_summary!O3320</f>
        <v>1.3</v>
      </c>
      <c r="H3425" s="76">
        <f>APENs_summary!P3320</f>
        <v>0</v>
      </c>
      <c r="I3425" s="76">
        <f>APENs_summary!Q3320</f>
        <v>0</v>
      </c>
      <c r="J3425" s="76">
        <f>APENs_summary!R3320</f>
        <v>0</v>
      </c>
    </row>
    <row r="3426" spans="1:10" x14ac:dyDescent="0.2">
      <c r="A3426" s="13" t="s">
        <v>147</v>
      </c>
      <c r="B3426" s="272" t="s">
        <v>493</v>
      </c>
      <c r="C3426" s="272" t="str">
        <f>APENs_summary!C3321</f>
        <v>08077</v>
      </c>
      <c r="D3426" s="272" t="str">
        <f>APENs_summary!J3321</f>
        <v>31000301</v>
      </c>
      <c r="E3426" s="272" t="str">
        <f>APENs_summary!K3321</f>
        <v>Glycol Dehydrator</v>
      </c>
      <c r="F3426" s="76">
        <f>APENs_summary!N3321</f>
        <v>0</v>
      </c>
      <c r="G3426" s="76">
        <f>APENs_summary!O3321</f>
        <v>1.6</v>
      </c>
      <c r="H3426" s="76">
        <f>APENs_summary!P3321</f>
        <v>0</v>
      </c>
      <c r="I3426" s="76">
        <f>APENs_summary!Q3321</f>
        <v>0</v>
      </c>
      <c r="J3426" s="76">
        <f>APENs_summary!R3321</f>
        <v>0</v>
      </c>
    </row>
    <row r="3427" spans="1:10" x14ac:dyDescent="0.2">
      <c r="A3427" s="13" t="s">
        <v>147</v>
      </c>
      <c r="B3427" s="272" t="s">
        <v>493</v>
      </c>
      <c r="C3427" s="272" t="str">
        <f>APENs_summary!C3322</f>
        <v>08077</v>
      </c>
      <c r="D3427" s="272" t="str">
        <f>APENs_summary!J3322</f>
        <v>31000301</v>
      </c>
      <c r="E3427" s="272" t="str">
        <f>APENs_summary!K3322</f>
        <v>Glycol Dehydrator</v>
      </c>
      <c r="F3427" s="76">
        <f>APENs_summary!N3322</f>
        <v>0</v>
      </c>
      <c r="G3427" s="76">
        <f>APENs_summary!O3322</f>
        <v>1.4</v>
      </c>
      <c r="H3427" s="76">
        <f>APENs_summary!P3322</f>
        <v>0</v>
      </c>
      <c r="I3427" s="76">
        <f>APENs_summary!Q3322</f>
        <v>0</v>
      </c>
      <c r="J3427" s="76">
        <f>APENs_summary!R3322</f>
        <v>0</v>
      </c>
    </row>
    <row r="3428" spans="1:10" x14ac:dyDescent="0.2">
      <c r="A3428" s="13" t="s">
        <v>147</v>
      </c>
      <c r="B3428" s="272" t="s">
        <v>493</v>
      </c>
      <c r="C3428" s="272" t="str">
        <f>APENs_summary!C3323</f>
        <v>08077</v>
      </c>
      <c r="D3428" s="272" t="str">
        <f>APENs_summary!J3323</f>
        <v>31000301</v>
      </c>
      <c r="E3428" s="272" t="str">
        <f>APENs_summary!K3323</f>
        <v>Glycol Dehydrator</v>
      </c>
      <c r="F3428" s="76">
        <f>APENs_summary!N3323</f>
        <v>0</v>
      </c>
      <c r="G3428" s="76">
        <f>APENs_summary!O3323</f>
        <v>1.3</v>
      </c>
      <c r="H3428" s="76">
        <f>APENs_summary!P3323</f>
        <v>0</v>
      </c>
      <c r="I3428" s="76">
        <f>APENs_summary!Q3323</f>
        <v>0</v>
      </c>
      <c r="J3428" s="76">
        <f>APENs_summary!R3323</f>
        <v>0</v>
      </c>
    </row>
    <row r="3429" spans="1:10" x14ac:dyDescent="0.2">
      <c r="A3429" s="13" t="s">
        <v>147</v>
      </c>
      <c r="B3429" s="272" t="s">
        <v>493</v>
      </c>
      <c r="C3429" s="272" t="str">
        <f>APENs_summary!C3324</f>
        <v>08077</v>
      </c>
      <c r="D3429" s="272" t="str">
        <f>APENs_summary!J3324</f>
        <v>31000301</v>
      </c>
      <c r="E3429" s="272" t="str">
        <f>APENs_summary!K3324</f>
        <v>Glycol Dehydrator</v>
      </c>
      <c r="F3429" s="76">
        <f>APENs_summary!N3324</f>
        <v>0</v>
      </c>
      <c r="G3429" s="76">
        <f>APENs_summary!O3324</f>
        <v>15.50009</v>
      </c>
      <c r="H3429" s="76">
        <f>APENs_summary!P3324</f>
        <v>0</v>
      </c>
      <c r="I3429" s="76">
        <f>APENs_summary!Q3324</f>
        <v>0</v>
      </c>
      <c r="J3429" s="76">
        <f>APENs_summary!R3324</f>
        <v>0</v>
      </c>
    </row>
    <row r="3430" spans="1:10" x14ac:dyDescent="0.2">
      <c r="A3430" s="13" t="s">
        <v>147</v>
      </c>
      <c r="B3430" s="272" t="s">
        <v>493</v>
      </c>
      <c r="C3430" s="272" t="str">
        <f>APENs_summary!C3325</f>
        <v>08077</v>
      </c>
      <c r="D3430" s="272" t="str">
        <f>APENs_summary!J3325</f>
        <v>20200202</v>
      </c>
      <c r="E3430" s="272" t="str">
        <f>APENs_summary!K3325</f>
        <v>Compressor Engines</v>
      </c>
      <c r="F3430" s="76">
        <f>APENs_summary!N3325</f>
        <v>0</v>
      </c>
      <c r="G3430" s="76">
        <f>APENs_summary!O3325</f>
        <v>0</v>
      </c>
      <c r="H3430" s="76">
        <f>APENs_summary!P3325</f>
        <v>2.16</v>
      </c>
      <c r="I3430" s="76">
        <f>APENs_summary!Q3325</f>
        <v>0</v>
      </c>
      <c r="J3430" s="76">
        <f>APENs_summary!R3325</f>
        <v>0</v>
      </c>
    </row>
    <row r="3431" spans="1:10" x14ac:dyDescent="0.2">
      <c r="A3431" s="13" t="s">
        <v>147</v>
      </c>
      <c r="B3431" s="272" t="s">
        <v>493</v>
      </c>
      <c r="C3431" s="272" t="str">
        <f>APENs_summary!C3326</f>
        <v>08077</v>
      </c>
      <c r="D3431" s="272" t="str">
        <f>APENs_summary!J3326</f>
        <v>20200202</v>
      </c>
      <c r="E3431" s="272" t="str">
        <f>APENs_summary!K3326</f>
        <v>Compressor Engines</v>
      </c>
      <c r="F3431" s="76">
        <f>APENs_summary!N3326</f>
        <v>15.4</v>
      </c>
      <c r="G3431" s="76">
        <f>APENs_summary!O3326</f>
        <v>0</v>
      </c>
      <c r="H3431" s="76">
        <f>APENs_summary!P3326</f>
        <v>0</v>
      </c>
      <c r="I3431" s="76">
        <f>APENs_summary!Q3326</f>
        <v>0</v>
      </c>
      <c r="J3431" s="76">
        <f>APENs_summary!R3326</f>
        <v>0</v>
      </c>
    </row>
    <row r="3432" spans="1:10" x14ac:dyDescent="0.2">
      <c r="A3432" s="13" t="s">
        <v>147</v>
      </c>
      <c r="B3432" s="272" t="s">
        <v>493</v>
      </c>
      <c r="C3432" s="272" t="str">
        <f>APENs_summary!C3327</f>
        <v>08077</v>
      </c>
      <c r="D3432" s="272" t="str">
        <f>APENs_summary!J3327</f>
        <v>20200202</v>
      </c>
      <c r="E3432" s="272" t="str">
        <f>APENs_summary!K3327</f>
        <v>Compressor Engines</v>
      </c>
      <c r="F3432" s="76">
        <f>APENs_summary!N3327</f>
        <v>0</v>
      </c>
      <c r="G3432" s="76">
        <f>APENs_summary!O3327</f>
        <v>0</v>
      </c>
      <c r="H3432" s="76">
        <f>APENs_summary!P3327</f>
        <v>0</v>
      </c>
      <c r="I3432" s="76">
        <f>APENs_summary!Q3327</f>
        <v>0</v>
      </c>
      <c r="J3432" s="76">
        <f>APENs_summary!R3327</f>
        <v>0.35</v>
      </c>
    </row>
    <row r="3433" spans="1:10" x14ac:dyDescent="0.2">
      <c r="A3433" s="13" t="s">
        <v>147</v>
      </c>
      <c r="B3433" s="272" t="s">
        <v>493</v>
      </c>
      <c r="C3433" s="272" t="str">
        <f>APENs_summary!C3328</f>
        <v>08077</v>
      </c>
      <c r="D3433" s="272" t="str">
        <f>APENs_summary!J3328</f>
        <v>20200202</v>
      </c>
      <c r="E3433" s="272" t="str">
        <f>APENs_summary!K3328</f>
        <v>Compressor Engines</v>
      </c>
      <c r="F3433" s="76">
        <f>APENs_summary!N3328</f>
        <v>0</v>
      </c>
      <c r="G3433" s="76">
        <f>APENs_summary!O3328</f>
        <v>0</v>
      </c>
      <c r="H3433" s="76">
        <f>APENs_summary!P3328</f>
        <v>0</v>
      </c>
      <c r="I3433" s="76">
        <f>APENs_summary!Q3328</f>
        <v>0</v>
      </c>
      <c r="J3433" s="76">
        <f>APENs_summary!R3328</f>
        <v>0</v>
      </c>
    </row>
    <row r="3434" spans="1:10" x14ac:dyDescent="0.2">
      <c r="A3434" s="13" t="s">
        <v>147</v>
      </c>
      <c r="B3434" s="272" t="s">
        <v>493</v>
      </c>
      <c r="C3434" s="272" t="str">
        <f>APENs_summary!C3329</f>
        <v>08077</v>
      </c>
      <c r="D3434" s="272" t="str">
        <f>APENs_summary!J3329</f>
        <v>20200202</v>
      </c>
      <c r="E3434" s="272" t="str">
        <f>APENs_summary!K3329</f>
        <v>Compressor Engines</v>
      </c>
      <c r="F3434" s="76">
        <f>APENs_summary!N3329</f>
        <v>0</v>
      </c>
      <c r="G3434" s="76">
        <f>APENs_summary!O3329</f>
        <v>0</v>
      </c>
      <c r="H3434" s="76">
        <f>APENs_summary!P3329</f>
        <v>0</v>
      </c>
      <c r="I3434" s="76">
        <f>APENs_summary!Q3329</f>
        <v>0.02</v>
      </c>
      <c r="J3434" s="76">
        <f>APENs_summary!R3329</f>
        <v>0</v>
      </c>
    </row>
    <row r="3435" spans="1:10" x14ac:dyDescent="0.2">
      <c r="A3435" s="13" t="s">
        <v>147</v>
      </c>
      <c r="B3435" s="272" t="s">
        <v>493</v>
      </c>
      <c r="C3435" s="272" t="str">
        <f>APENs_summary!C3330</f>
        <v>08077</v>
      </c>
      <c r="D3435" s="272" t="str">
        <f>APENs_summary!J3330</f>
        <v>20200202</v>
      </c>
      <c r="E3435" s="272" t="str">
        <f>APENs_summary!K3330</f>
        <v>Compressor Engines</v>
      </c>
      <c r="F3435" s="76">
        <f>APENs_summary!N3330</f>
        <v>0</v>
      </c>
      <c r="G3435" s="76">
        <f>APENs_summary!O3330</f>
        <v>1.37</v>
      </c>
      <c r="H3435" s="76">
        <f>APENs_summary!P3330</f>
        <v>0</v>
      </c>
      <c r="I3435" s="76">
        <f>APENs_summary!Q3330</f>
        <v>0</v>
      </c>
      <c r="J3435" s="76">
        <f>APENs_summary!R3330</f>
        <v>0</v>
      </c>
    </row>
    <row r="3436" spans="1:10" x14ac:dyDescent="0.2">
      <c r="A3436" s="13" t="s">
        <v>147</v>
      </c>
      <c r="B3436" s="272" t="s">
        <v>493</v>
      </c>
      <c r="C3436" s="272" t="str">
        <f>APENs_summary!C3331</f>
        <v>08077</v>
      </c>
      <c r="D3436" s="272" t="str">
        <f>APENs_summary!J3331</f>
        <v>20200254</v>
      </c>
      <c r="E3436" s="272" t="str">
        <f>APENs_summary!K3331</f>
        <v>Compressor Engines</v>
      </c>
      <c r="F3436" s="76">
        <f>APENs_summary!N3331</f>
        <v>0</v>
      </c>
      <c r="G3436" s="76">
        <f>APENs_summary!O3331</f>
        <v>0</v>
      </c>
      <c r="H3436" s="76">
        <f>APENs_summary!P3331</f>
        <v>2.16</v>
      </c>
      <c r="I3436" s="76">
        <f>APENs_summary!Q3331</f>
        <v>0</v>
      </c>
      <c r="J3436" s="76">
        <f>APENs_summary!R3331</f>
        <v>0</v>
      </c>
    </row>
    <row r="3437" spans="1:10" x14ac:dyDescent="0.2">
      <c r="A3437" s="13" t="s">
        <v>147</v>
      </c>
      <c r="B3437" s="272" t="s">
        <v>493</v>
      </c>
      <c r="C3437" s="272" t="str">
        <f>APENs_summary!C3332</f>
        <v>08077</v>
      </c>
      <c r="D3437" s="272" t="str">
        <f>APENs_summary!J3332</f>
        <v>20200254</v>
      </c>
      <c r="E3437" s="272" t="str">
        <f>APENs_summary!K3332</f>
        <v>Compressor Engines</v>
      </c>
      <c r="F3437" s="76">
        <f>APENs_summary!N3332</f>
        <v>15.54</v>
      </c>
      <c r="G3437" s="76">
        <f>APENs_summary!O3332</f>
        <v>0</v>
      </c>
      <c r="H3437" s="76">
        <f>APENs_summary!P3332</f>
        <v>0</v>
      </c>
      <c r="I3437" s="76">
        <f>APENs_summary!Q3332</f>
        <v>0</v>
      </c>
      <c r="J3437" s="76">
        <f>APENs_summary!R3332</f>
        <v>0</v>
      </c>
    </row>
    <row r="3438" spans="1:10" x14ac:dyDescent="0.2">
      <c r="A3438" s="13" t="s">
        <v>147</v>
      </c>
      <c r="B3438" s="272" t="s">
        <v>493</v>
      </c>
      <c r="C3438" s="272" t="str">
        <f>APENs_summary!C3333</f>
        <v>08077</v>
      </c>
      <c r="D3438" s="272" t="str">
        <f>APENs_summary!J3333</f>
        <v>20200254</v>
      </c>
      <c r="E3438" s="272" t="str">
        <f>APENs_summary!K3333</f>
        <v>Compressor Engines</v>
      </c>
      <c r="F3438" s="76">
        <f>APENs_summary!N3333</f>
        <v>0</v>
      </c>
      <c r="G3438" s="76">
        <f>APENs_summary!O3333</f>
        <v>0</v>
      </c>
      <c r="H3438" s="76">
        <f>APENs_summary!P3333</f>
        <v>0</v>
      </c>
      <c r="I3438" s="76">
        <f>APENs_summary!Q3333</f>
        <v>0</v>
      </c>
      <c r="J3438" s="76">
        <f>APENs_summary!R3333</f>
        <v>0.35</v>
      </c>
    </row>
    <row r="3439" spans="1:10" x14ac:dyDescent="0.2">
      <c r="A3439" s="13" t="s">
        <v>147</v>
      </c>
      <c r="B3439" s="272" t="s">
        <v>493</v>
      </c>
      <c r="C3439" s="272" t="str">
        <f>APENs_summary!C3334</f>
        <v>08077</v>
      </c>
      <c r="D3439" s="272" t="str">
        <f>APENs_summary!J3334</f>
        <v>20200254</v>
      </c>
      <c r="E3439" s="272" t="str">
        <f>APENs_summary!K3334</f>
        <v>Compressor Engines</v>
      </c>
      <c r="F3439" s="76">
        <f>APENs_summary!N3334</f>
        <v>0</v>
      </c>
      <c r="G3439" s="76">
        <f>APENs_summary!O3334</f>
        <v>0</v>
      </c>
      <c r="H3439" s="76">
        <f>APENs_summary!P3334</f>
        <v>0</v>
      </c>
      <c r="I3439" s="76">
        <f>APENs_summary!Q3334</f>
        <v>0</v>
      </c>
      <c r="J3439" s="76">
        <f>APENs_summary!R3334</f>
        <v>0</v>
      </c>
    </row>
    <row r="3440" spans="1:10" x14ac:dyDescent="0.2">
      <c r="A3440" s="13" t="s">
        <v>147</v>
      </c>
      <c r="B3440" s="272" t="s">
        <v>493</v>
      </c>
      <c r="C3440" s="272" t="str">
        <f>APENs_summary!C3335</f>
        <v>08077</v>
      </c>
      <c r="D3440" s="272" t="str">
        <f>APENs_summary!J3335</f>
        <v>20200254</v>
      </c>
      <c r="E3440" s="272" t="str">
        <f>APENs_summary!K3335</f>
        <v>Compressor Engines</v>
      </c>
      <c r="F3440" s="76">
        <f>APENs_summary!N3335</f>
        <v>0</v>
      </c>
      <c r="G3440" s="76">
        <f>APENs_summary!O3335</f>
        <v>0</v>
      </c>
      <c r="H3440" s="76">
        <f>APENs_summary!P3335</f>
        <v>0</v>
      </c>
      <c r="I3440" s="76">
        <f>APENs_summary!Q3335</f>
        <v>0.02</v>
      </c>
      <c r="J3440" s="76">
        <f>APENs_summary!R3335</f>
        <v>0</v>
      </c>
    </row>
    <row r="3441" spans="1:10" x14ac:dyDescent="0.2">
      <c r="A3441" s="13" t="s">
        <v>147</v>
      </c>
      <c r="B3441" s="272" t="s">
        <v>493</v>
      </c>
      <c r="C3441" s="272" t="str">
        <f>APENs_summary!C3336</f>
        <v>08077</v>
      </c>
      <c r="D3441" s="272" t="str">
        <f>APENs_summary!J3336</f>
        <v>20200254</v>
      </c>
      <c r="E3441" s="272" t="str">
        <f>APENs_summary!K3336</f>
        <v>Compressor Engines</v>
      </c>
      <c r="F3441" s="76">
        <f>APENs_summary!N3336</f>
        <v>0</v>
      </c>
      <c r="G3441" s="76">
        <f>APENs_summary!O3336</f>
        <v>1.37</v>
      </c>
      <c r="H3441" s="76">
        <f>APENs_summary!P3336</f>
        <v>0</v>
      </c>
      <c r="I3441" s="76">
        <f>APENs_summary!Q3336</f>
        <v>0</v>
      </c>
      <c r="J3441" s="76">
        <f>APENs_summary!R3336</f>
        <v>0</v>
      </c>
    </row>
    <row r="3442" spans="1:10" x14ac:dyDescent="0.2">
      <c r="A3442" s="13" t="s">
        <v>147</v>
      </c>
      <c r="B3442" s="272" t="s">
        <v>493</v>
      </c>
      <c r="C3442" s="272" t="str">
        <f>APENs_summary!C3337</f>
        <v>08077</v>
      </c>
      <c r="D3442" s="272" t="str">
        <f>APENs_summary!J3337</f>
        <v>20200254</v>
      </c>
      <c r="E3442" s="272" t="str">
        <f>APENs_summary!K3337</f>
        <v>Compressor Engines</v>
      </c>
      <c r="F3442" s="76">
        <f>APENs_summary!N3337</f>
        <v>0</v>
      </c>
      <c r="G3442" s="76">
        <f>APENs_summary!O3337</f>
        <v>0</v>
      </c>
      <c r="H3442" s="76">
        <f>APENs_summary!P3337</f>
        <v>2.16</v>
      </c>
      <c r="I3442" s="76">
        <f>APENs_summary!Q3337</f>
        <v>0</v>
      </c>
      <c r="J3442" s="76">
        <f>APENs_summary!R3337</f>
        <v>0</v>
      </c>
    </row>
    <row r="3443" spans="1:10" x14ac:dyDescent="0.2">
      <c r="A3443" s="13" t="s">
        <v>147</v>
      </c>
      <c r="B3443" s="272" t="s">
        <v>493</v>
      </c>
      <c r="C3443" s="272" t="str">
        <f>APENs_summary!C3338</f>
        <v>08077</v>
      </c>
      <c r="D3443" s="272" t="str">
        <f>APENs_summary!J3338</f>
        <v>20200254</v>
      </c>
      <c r="E3443" s="272" t="str">
        <f>APENs_summary!K3338</f>
        <v>Compressor Engines</v>
      </c>
      <c r="F3443" s="76">
        <f>APENs_summary!N3338</f>
        <v>15.54</v>
      </c>
      <c r="G3443" s="76">
        <f>APENs_summary!O3338</f>
        <v>0</v>
      </c>
      <c r="H3443" s="76">
        <f>APENs_summary!P3338</f>
        <v>0</v>
      </c>
      <c r="I3443" s="76">
        <f>APENs_summary!Q3338</f>
        <v>0</v>
      </c>
      <c r="J3443" s="76">
        <f>APENs_summary!R3338</f>
        <v>0</v>
      </c>
    </row>
    <row r="3444" spans="1:10" x14ac:dyDescent="0.2">
      <c r="A3444" s="13" t="s">
        <v>147</v>
      </c>
      <c r="B3444" s="272" t="s">
        <v>493</v>
      </c>
      <c r="C3444" s="272" t="str">
        <f>APENs_summary!C3339</f>
        <v>08077</v>
      </c>
      <c r="D3444" s="272" t="str">
        <f>APENs_summary!J3339</f>
        <v>20200254</v>
      </c>
      <c r="E3444" s="272" t="str">
        <f>APENs_summary!K3339</f>
        <v>Compressor Engines</v>
      </c>
      <c r="F3444" s="76">
        <f>APENs_summary!N3339</f>
        <v>0</v>
      </c>
      <c r="G3444" s="76">
        <f>APENs_summary!O3339</f>
        <v>0</v>
      </c>
      <c r="H3444" s="76">
        <f>APENs_summary!P3339</f>
        <v>0</v>
      </c>
      <c r="I3444" s="76">
        <f>APENs_summary!Q3339</f>
        <v>0</v>
      </c>
      <c r="J3444" s="76">
        <f>APENs_summary!R3339</f>
        <v>0.35</v>
      </c>
    </row>
    <row r="3445" spans="1:10" x14ac:dyDescent="0.2">
      <c r="A3445" s="13" t="s">
        <v>147</v>
      </c>
      <c r="B3445" s="272" t="s">
        <v>493</v>
      </c>
      <c r="C3445" s="272" t="str">
        <f>APENs_summary!C3340</f>
        <v>08077</v>
      </c>
      <c r="D3445" s="272" t="str">
        <f>APENs_summary!J3340</f>
        <v>20200254</v>
      </c>
      <c r="E3445" s="272" t="str">
        <f>APENs_summary!K3340</f>
        <v>Compressor Engines</v>
      </c>
      <c r="F3445" s="76">
        <f>APENs_summary!N3340</f>
        <v>0</v>
      </c>
      <c r="G3445" s="76">
        <f>APENs_summary!O3340</f>
        <v>0</v>
      </c>
      <c r="H3445" s="76">
        <f>APENs_summary!P3340</f>
        <v>0</v>
      </c>
      <c r="I3445" s="76">
        <f>APENs_summary!Q3340</f>
        <v>0</v>
      </c>
      <c r="J3445" s="76">
        <f>APENs_summary!R3340</f>
        <v>0</v>
      </c>
    </row>
    <row r="3446" spans="1:10" x14ac:dyDescent="0.2">
      <c r="A3446" s="13" t="s">
        <v>147</v>
      </c>
      <c r="B3446" s="272" t="s">
        <v>493</v>
      </c>
      <c r="C3446" s="272" t="str">
        <f>APENs_summary!C3341</f>
        <v>08077</v>
      </c>
      <c r="D3446" s="272" t="str">
        <f>APENs_summary!J3341</f>
        <v>20200254</v>
      </c>
      <c r="E3446" s="272" t="str">
        <f>APENs_summary!K3341</f>
        <v>Compressor Engines</v>
      </c>
      <c r="F3446" s="76">
        <f>APENs_summary!N3341</f>
        <v>0</v>
      </c>
      <c r="G3446" s="76">
        <f>APENs_summary!O3341</f>
        <v>0</v>
      </c>
      <c r="H3446" s="76">
        <f>APENs_summary!P3341</f>
        <v>0</v>
      </c>
      <c r="I3446" s="76">
        <f>APENs_summary!Q3341</f>
        <v>0.02</v>
      </c>
      <c r="J3446" s="76">
        <f>APENs_summary!R3341</f>
        <v>0</v>
      </c>
    </row>
    <row r="3447" spans="1:10" x14ac:dyDescent="0.2">
      <c r="A3447" s="13" t="s">
        <v>147</v>
      </c>
      <c r="B3447" s="272" t="s">
        <v>493</v>
      </c>
      <c r="C3447" s="272" t="str">
        <f>APENs_summary!C3342</f>
        <v>08077</v>
      </c>
      <c r="D3447" s="272" t="str">
        <f>APENs_summary!J3342</f>
        <v>20200254</v>
      </c>
      <c r="E3447" s="272" t="str">
        <f>APENs_summary!K3342</f>
        <v>Compressor Engines</v>
      </c>
      <c r="F3447" s="76">
        <f>APENs_summary!N3342</f>
        <v>0</v>
      </c>
      <c r="G3447" s="76">
        <f>APENs_summary!O3342</f>
        <v>1.37</v>
      </c>
      <c r="H3447" s="76">
        <f>APENs_summary!P3342</f>
        <v>0</v>
      </c>
      <c r="I3447" s="76">
        <f>APENs_summary!Q3342</f>
        <v>0</v>
      </c>
      <c r="J3447" s="76">
        <f>APENs_summary!R3342</f>
        <v>0</v>
      </c>
    </row>
    <row r="3448" spans="1:10" x14ac:dyDescent="0.2">
      <c r="A3448" s="13" t="s">
        <v>147</v>
      </c>
      <c r="B3448" s="272" t="s">
        <v>493</v>
      </c>
      <c r="C3448" s="272" t="str">
        <f>APENs_summary!C3343</f>
        <v>08077</v>
      </c>
      <c r="D3448" s="272" t="str">
        <f>APENs_summary!J3343</f>
        <v>31000203</v>
      </c>
      <c r="E3448" s="272" t="str">
        <f>APENs_summary!K3343</f>
        <v>Compressor Engines</v>
      </c>
      <c r="F3448" s="76">
        <f>APENs_summary!N3343</f>
        <v>0</v>
      </c>
      <c r="G3448" s="76">
        <f>APENs_summary!O3343</f>
        <v>0</v>
      </c>
      <c r="H3448" s="76">
        <f>APENs_summary!P3343</f>
        <v>15.600000000000001</v>
      </c>
      <c r="I3448" s="76">
        <f>APENs_summary!Q3343</f>
        <v>0</v>
      </c>
      <c r="J3448" s="76">
        <f>APENs_summary!R3343</f>
        <v>0</v>
      </c>
    </row>
    <row r="3449" spans="1:10" x14ac:dyDescent="0.2">
      <c r="A3449" s="13" t="s">
        <v>147</v>
      </c>
      <c r="B3449" s="272" t="s">
        <v>493</v>
      </c>
      <c r="C3449" s="272" t="str">
        <f>APENs_summary!C3344</f>
        <v>08077</v>
      </c>
      <c r="D3449" s="272" t="str">
        <f>APENs_summary!J3344</f>
        <v>31000203</v>
      </c>
      <c r="E3449" s="272" t="str">
        <f>APENs_summary!K3344</f>
        <v>Compressor Engines</v>
      </c>
      <c r="F3449" s="76">
        <f>APENs_summary!N3344</f>
        <v>33.599999999999994</v>
      </c>
      <c r="G3449" s="76">
        <f>APENs_summary!O3344</f>
        <v>0</v>
      </c>
      <c r="H3449" s="76">
        <f>APENs_summary!P3344</f>
        <v>0</v>
      </c>
      <c r="I3449" s="76">
        <f>APENs_summary!Q3344</f>
        <v>0</v>
      </c>
      <c r="J3449" s="76">
        <f>APENs_summary!R3344</f>
        <v>0</v>
      </c>
    </row>
    <row r="3450" spans="1:10" x14ac:dyDescent="0.2">
      <c r="A3450" s="13" t="s">
        <v>147</v>
      </c>
      <c r="B3450" s="272" t="s">
        <v>493</v>
      </c>
      <c r="C3450" s="272" t="str">
        <f>APENs_summary!C3345</f>
        <v>08077</v>
      </c>
      <c r="D3450" s="272" t="str">
        <f>APENs_summary!J3345</f>
        <v>31000203</v>
      </c>
      <c r="E3450" s="272" t="str">
        <f>APENs_summary!K3345</f>
        <v>Compressor Engines</v>
      </c>
      <c r="F3450" s="76">
        <f>APENs_summary!N3345</f>
        <v>0</v>
      </c>
      <c r="G3450" s="76">
        <f>APENs_summary!O3345</f>
        <v>11.7</v>
      </c>
      <c r="H3450" s="76">
        <f>APENs_summary!P3345</f>
        <v>0</v>
      </c>
      <c r="I3450" s="76">
        <f>APENs_summary!Q3345</f>
        <v>0</v>
      </c>
      <c r="J3450" s="76">
        <f>APENs_summary!R3345</f>
        <v>0</v>
      </c>
    </row>
    <row r="3451" spans="1:10" x14ac:dyDescent="0.2">
      <c r="A3451" s="13" t="s">
        <v>147</v>
      </c>
      <c r="B3451" s="272" t="s">
        <v>493</v>
      </c>
      <c r="C3451" s="272" t="str">
        <f>APENs_summary!C3346</f>
        <v>08077</v>
      </c>
      <c r="D3451" s="272" t="str">
        <f>APENs_summary!J3346</f>
        <v>31000228</v>
      </c>
      <c r="E3451" s="272" t="str">
        <f>APENs_summary!K3346</f>
        <v>Glycol Dehydrator</v>
      </c>
      <c r="F3451" s="76">
        <f>APENs_summary!N3346</f>
        <v>0</v>
      </c>
      <c r="G3451" s="76">
        <f>APENs_summary!O3346</f>
        <v>1.7</v>
      </c>
      <c r="H3451" s="76">
        <f>APENs_summary!P3346</f>
        <v>0</v>
      </c>
      <c r="I3451" s="76">
        <f>APENs_summary!Q3346</f>
        <v>0</v>
      </c>
      <c r="J3451" s="76">
        <f>APENs_summary!R3346</f>
        <v>0</v>
      </c>
    </row>
    <row r="3452" spans="1:10" x14ac:dyDescent="0.2">
      <c r="A3452" s="13" t="s">
        <v>147</v>
      </c>
      <c r="B3452" s="272" t="s">
        <v>493</v>
      </c>
      <c r="C3452" s="272" t="str">
        <f>APENs_summary!C3347</f>
        <v>08077</v>
      </c>
      <c r="D3452" s="272" t="str">
        <f>APENs_summary!J3347</f>
        <v>31000228</v>
      </c>
      <c r="E3452" s="272" t="str">
        <f>APENs_summary!K3347</f>
        <v>Glycol Dehydrator</v>
      </c>
      <c r="F3452" s="76">
        <f>APENs_summary!N3347</f>
        <v>0</v>
      </c>
      <c r="G3452" s="76">
        <f>APENs_summary!O3347</f>
        <v>1.6</v>
      </c>
      <c r="H3452" s="76">
        <f>APENs_summary!P3347</f>
        <v>0</v>
      </c>
      <c r="I3452" s="76">
        <f>APENs_summary!Q3347</f>
        <v>0</v>
      </c>
      <c r="J3452" s="76">
        <f>APENs_summary!R3347</f>
        <v>0</v>
      </c>
    </row>
    <row r="3453" spans="1:10" x14ac:dyDescent="0.2">
      <c r="A3453" s="13" t="s">
        <v>147</v>
      </c>
      <c r="B3453" s="272" t="s">
        <v>493</v>
      </c>
      <c r="C3453" s="272" t="str">
        <f>APENs_summary!C3348</f>
        <v>08077</v>
      </c>
      <c r="D3453" s="272" t="str">
        <f>APENs_summary!J3348</f>
        <v>31000228</v>
      </c>
      <c r="E3453" s="272" t="str">
        <f>APENs_summary!K3348</f>
        <v>Glycol Dehydrator</v>
      </c>
      <c r="F3453" s="76">
        <f>APENs_summary!N3348</f>
        <v>0</v>
      </c>
      <c r="G3453" s="76">
        <f>APENs_summary!O3348</f>
        <v>1.6</v>
      </c>
      <c r="H3453" s="76">
        <f>APENs_summary!P3348</f>
        <v>0</v>
      </c>
      <c r="I3453" s="76">
        <f>APENs_summary!Q3348</f>
        <v>0</v>
      </c>
      <c r="J3453" s="76">
        <f>APENs_summary!R3348</f>
        <v>0</v>
      </c>
    </row>
    <row r="3454" spans="1:10" x14ac:dyDescent="0.2">
      <c r="A3454" s="13" t="s">
        <v>147</v>
      </c>
      <c r="B3454" s="272" t="s">
        <v>493</v>
      </c>
      <c r="C3454" s="272" t="str">
        <f>APENs_summary!C3349</f>
        <v>08077</v>
      </c>
      <c r="D3454" s="272" t="str">
        <f>APENs_summary!J3349</f>
        <v>31000301</v>
      </c>
      <c r="E3454" s="272" t="str">
        <f>APENs_summary!K3349</f>
        <v>Glycol Dehydrator</v>
      </c>
      <c r="F3454" s="76">
        <f>APENs_summary!N3349</f>
        <v>0</v>
      </c>
      <c r="G3454" s="76">
        <f>APENs_summary!O3349</f>
        <v>1.58</v>
      </c>
      <c r="H3454" s="76">
        <f>APENs_summary!P3349</f>
        <v>0</v>
      </c>
      <c r="I3454" s="76">
        <f>APENs_summary!Q3349</f>
        <v>0</v>
      </c>
      <c r="J3454" s="76">
        <f>APENs_summary!R3349</f>
        <v>0</v>
      </c>
    </row>
    <row r="3455" spans="1:10" x14ac:dyDescent="0.2">
      <c r="A3455" s="13" t="s">
        <v>147</v>
      </c>
      <c r="B3455" s="272" t="s">
        <v>493</v>
      </c>
      <c r="C3455" s="272" t="str">
        <f>APENs_summary!C3350</f>
        <v>08077</v>
      </c>
      <c r="D3455" s="272" t="str">
        <f>APENs_summary!J3350</f>
        <v>31000302</v>
      </c>
      <c r="E3455" s="272" t="str">
        <f>APENs_summary!K3350</f>
        <v>Glycol Dehydrator</v>
      </c>
      <c r="F3455" s="76">
        <f>APENs_summary!N3350</f>
        <v>0</v>
      </c>
      <c r="G3455" s="76">
        <f>APENs_summary!O3350</f>
        <v>0</v>
      </c>
      <c r="H3455" s="76">
        <f>APENs_summary!P3350</f>
        <v>1.2</v>
      </c>
      <c r="I3455" s="76">
        <f>APENs_summary!Q3350</f>
        <v>0</v>
      </c>
      <c r="J3455" s="76">
        <f>APENs_summary!R3350</f>
        <v>0</v>
      </c>
    </row>
    <row r="3456" spans="1:10" x14ac:dyDescent="0.2">
      <c r="A3456" s="13" t="s">
        <v>147</v>
      </c>
      <c r="B3456" s="272" t="s">
        <v>493</v>
      </c>
      <c r="C3456" s="272" t="str">
        <f>APENs_summary!C3351</f>
        <v>08077</v>
      </c>
      <c r="D3456" s="272" t="str">
        <f>APENs_summary!J3351</f>
        <v>31000302</v>
      </c>
      <c r="E3456" s="272" t="str">
        <f>APENs_summary!K3351</f>
        <v>Glycol Dehydrator</v>
      </c>
      <c r="F3456" s="76">
        <f>APENs_summary!N3351</f>
        <v>1.4</v>
      </c>
      <c r="G3456" s="76">
        <f>APENs_summary!O3351</f>
        <v>0</v>
      </c>
      <c r="H3456" s="76">
        <f>APENs_summary!P3351</f>
        <v>0</v>
      </c>
      <c r="I3456" s="76">
        <f>APENs_summary!Q3351</f>
        <v>0</v>
      </c>
      <c r="J3456" s="76">
        <f>APENs_summary!R3351</f>
        <v>0</v>
      </c>
    </row>
    <row r="3457" spans="1:10" x14ac:dyDescent="0.2">
      <c r="A3457" s="13" t="s">
        <v>147</v>
      </c>
      <c r="B3457" s="272" t="s">
        <v>493</v>
      </c>
      <c r="C3457" s="272" t="str">
        <f>APENs_summary!C3352</f>
        <v>08077</v>
      </c>
      <c r="D3457" s="272" t="str">
        <f>APENs_summary!J3352</f>
        <v>31000302</v>
      </c>
      <c r="E3457" s="272" t="str">
        <f>APENs_summary!K3352</f>
        <v>Glycol Dehydrator</v>
      </c>
      <c r="F3457" s="76">
        <f>APENs_summary!N3352</f>
        <v>0</v>
      </c>
      <c r="G3457" s="76">
        <f>APENs_summary!O3352</f>
        <v>1.6</v>
      </c>
      <c r="H3457" s="76">
        <f>APENs_summary!P3352</f>
        <v>0</v>
      </c>
      <c r="I3457" s="76">
        <f>APENs_summary!Q3352</f>
        <v>0</v>
      </c>
      <c r="J3457" s="76">
        <f>APENs_summary!R3352</f>
        <v>0</v>
      </c>
    </row>
    <row r="3458" spans="1:10" x14ac:dyDescent="0.2">
      <c r="A3458" s="13" t="s">
        <v>147</v>
      </c>
      <c r="B3458" s="272" t="s">
        <v>493</v>
      </c>
      <c r="C3458" s="272" t="str">
        <f>APENs_summary!C3353</f>
        <v>08077</v>
      </c>
      <c r="D3458" s="272" t="str">
        <f>APENs_summary!J3353</f>
        <v>31000302</v>
      </c>
      <c r="E3458" s="272" t="str">
        <f>APENs_summary!K3353</f>
        <v>Glycol Dehydrator</v>
      </c>
      <c r="F3458" s="76">
        <f>APENs_summary!N3353</f>
        <v>0</v>
      </c>
      <c r="G3458" s="76">
        <f>APENs_summary!O3353</f>
        <v>0</v>
      </c>
      <c r="H3458" s="76">
        <f>APENs_summary!P3353</f>
        <v>0.6</v>
      </c>
      <c r="I3458" s="76">
        <f>APENs_summary!Q3353</f>
        <v>0</v>
      </c>
      <c r="J3458" s="76">
        <f>APENs_summary!R3353</f>
        <v>0</v>
      </c>
    </row>
    <row r="3459" spans="1:10" x14ac:dyDescent="0.2">
      <c r="A3459" s="13" t="s">
        <v>147</v>
      </c>
      <c r="B3459" s="272" t="s">
        <v>493</v>
      </c>
      <c r="C3459" s="272" t="str">
        <f>APENs_summary!C3354</f>
        <v>08077</v>
      </c>
      <c r="D3459" s="272" t="str">
        <f>APENs_summary!J3354</f>
        <v>31000302</v>
      </c>
      <c r="E3459" s="272" t="str">
        <f>APENs_summary!K3354</f>
        <v>Glycol Dehydrator</v>
      </c>
      <c r="F3459" s="76">
        <f>APENs_summary!N3354</f>
        <v>0.8</v>
      </c>
      <c r="G3459" s="76">
        <f>APENs_summary!O3354</f>
        <v>0</v>
      </c>
      <c r="H3459" s="76">
        <f>APENs_summary!P3354</f>
        <v>0</v>
      </c>
      <c r="I3459" s="76">
        <f>APENs_summary!Q3354</f>
        <v>0</v>
      </c>
      <c r="J3459" s="76">
        <f>APENs_summary!R3354</f>
        <v>0</v>
      </c>
    </row>
    <row r="3460" spans="1:10" x14ac:dyDescent="0.2">
      <c r="A3460" s="13" t="s">
        <v>147</v>
      </c>
      <c r="B3460" s="272" t="s">
        <v>493</v>
      </c>
      <c r="C3460" s="272" t="str">
        <f>APENs_summary!C3355</f>
        <v>08077</v>
      </c>
      <c r="D3460" s="272" t="str">
        <f>APENs_summary!J3355</f>
        <v>31000302</v>
      </c>
      <c r="E3460" s="272" t="str">
        <f>APENs_summary!K3355</f>
        <v>Glycol Dehydrator</v>
      </c>
      <c r="F3460" s="76">
        <f>APENs_summary!N3355</f>
        <v>0</v>
      </c>
      <c r="G3460" s="76">
        <f>APENs_summary!O3355</f>
        <v>1.6</v>
      </c>
      <c r="H3460" s="76">
        <f>APENs_summary!P3355</f>
        <v>0</v>
      </c>
      <c r="I3460" s="76">
        <f>APENs_summary!Q3355</f>
        <v>0</v>
      </c>
      <c r="J3460" s="76">
        <f>APENs_summary!R3355</f>
        <v>0</v>
      </c>
    </row>
    <row r="3461" spans="1:10" x14ac:dyDescent="0.2">
      <c r="A3461" s="13" t="s">
        <v>147</v>
      </c>
      <c r="B3461" s="272" t="s">
        <v>493</v>
      </c>
      <c r="C3461" s="272" t="str">
        <f>APENs_summary!C3356</f>
        <v>08077</v>
      </c>
      <c r="D3461" s="272" t="str">
        <f>APENs_summary!J3356</f>
        <v>31000302</v>
      </c>
      <c r="E3461" s="272" t="str">
        <f>APENs_summary!K3356</f>
        <v>Glycol Dehydrator</v>
      </c>
      <c r="F3461" s="76">
        <f>APENs_summary!N3356</f>
        <v>0</v>
      </c>
      <c r="G3461" s="76">
        <f>APENs_summary!O3356</f>
        <v>0</v>
      </c>
      <c r="H3461" s="76">
        <f>APENs_summary!P3356</f>
        <v>0.6</v>
      </c>
      <c r="I3461" s="76">
        <f>APENs_summary!Q3356</f>
        <v>0</v>
      </c>
      <c r="J3461" s="76">
        <f>APENs_summary!R3356</f>
        <v>0</v>
      </c>
    </row>
    <row r="3462" spans="1:10" x14ac:dyDescent="0.2">
      <c r="A3462" s="13" t="s">
        <v>147</v>
      </c>
      <c r="B3462" s="272" t="s">
        <v>493</v>
      </c>
      <c r="C3462" s="272" t="str">
        <f>APENs_summary!C3357</f>
        <v>08077</v>
      </c>
      <c r="D3462" s="272" t="str">
        <f>APENs_summary!J3357</f>
        <v>31000302</v>
      </c>
      <c r="E3462" s="272" t="str">
        <f>APENs_summary!K3357</f>
        <v>Glycol Dehydrator</v>
      </c>
      <c r="F3462" s="76">
        <f>APENs_summary!N3357</f>
        <v>0.8</v>
      </c>
      <c r="G3462" s="76">
        <f>APENs_summary!O3357</f>
        <v>0</v>
      </c>
      <c r="H3462" s="76">
        <f>APENs_summary!P3357</f>
        <v>0</v>
      </c>
      <c r="I3462" s="76">
        <f>APENs_summary!Q3357</f>
        <v>0</v>
      </c>
      <c r="J3462" s="76">
        <f>APENs_summary!R3357</f>
        <v>0</v>
      </c>
    </row>
    <row r="3463" spans="1:10" x14ac:dyDescent="0.2">
      <c r="A3463" s="13" t="s">
        <v>147</v>
      </c>
      <c r="B3463" s="272" t="s">
        <v>493</v>
      </c>
      <c r="C3463" s="272" t="str">
        <f>APENs_summary!C3358</f>
        <v>08077</v>
      </c>
      <c r="D3463" s="272" t="str">
        <f>APENs_summary!J3358</f>
        <v>31000302</v>
      </c>
      <c r="E3463" s="272" t="str">
        <f>APENs_summary!K3358</f>
        <v>Glycol Dehydrator</v>
      </c>
      <c r="F3463" s="76">
        <f>APENs_summary!N3358</f>
        <v>0</v>
      </c>
      <c r="G3463" s="76">
        <f>APENs_summary!O3358</f>
        <v>1.6</v>
      </c>
      <c r="H3463" s="76">
        <f>APENs_summary!P3358</f>
        <v>0</v>
      </c>
      <c r="I3463" s="76">
        <f>APENs_summary!Q3358</f>
        <v>0</v>
      </c>
      <c r="J3463" s="76">
        <f>APENs_summary!R3358</f>
        <v>0</v>
      </c>
    </row>
    <row r="3464" spans="1:10" x14ac:dyDescent="0.2">
      <c r="A3464" s="13" t="s">
        <v>147</v>
      </c>
      <c r="B3464" s="272" t="s">
        <v>493</v>
      </c>
      <c r="C3464" s="272" t="str">
        <f>APENs_summary!C3359</f>
        <v>08077</v>
      </c>
      <c r="D3464" s="272" t="str">
        <f>APENs_summary!J3359</f>
        <v>31000302</v>
      </c>
      <c r="E3464" s="272" t="str">
        <f>APENs_summary!K3359</f>
        <v>Glycol Dehydrator</v>
      </c>
      <c r="F3464" s="76">
        <f>APENs_summary!N3359</f>
        <v>0</v>
      </c>
      <c r="G3464" s="76">
        <f>APENs_summary!O3359</f>
        <v>0</v>
      </c>
      <c r="H3464" s="76">
        <f>APENs_summary!P3359</f>
        <v>0.6</v>
      </c>
      <c r="I3464" s="76">
        <f>APENs_summary!Q3359</f>
        <v>0</v>
      </c>
      <c r="J3464" s="76">
        <f>APENs_summary!R3359</f>
        <v>0</v>
      </c>
    </row>
    <row r="3465" spans="1:10" x14ac:dyDescent="0.2">
      <c r="A3465" s="13" t="s">
        <v>147</v>
      </c>
      <c r="B3465" s="272" t="s">
        <v>493</v>
      </c>
      <c r="C3465" s="272" t="str">
        <f>APENs_summary!C3360</f>
        <v>08077</v>
      </c>
      <c r="D3465" s="272" t="str">
        <f>APENs_summary!J3360</f>
        <v>31000302</v>
      </c>
      <c r="E3465" s="272" t="str">
        <f>APENs_summary!K3360</f>
        <v>Glycol Dehydrator</v>
      </c>
      <c r="F3465" s="76">
        <f>APENs_summary!N3360</f>
        <v>0.8</v>
      </c>
      <c r="G3465" s="76">
        <f>APENs_summary!O3360</f>
        <v>0</v>
      </c>
      <c r="H3465" s="76">
        <f>APENs_summary!P3360</f>
        <v>0</v>
      </c>
      <c r="I3465" s="76">
        <f>APENs_summary!Q3360</f>
        <v>0</v>
      </c>
      <c r="J3465" s="76">
        <f>APENs_summary!R3360</f>
        <v>0</v>
      </c>
    </row>
    <row r="3466" spans="1:10" x14ac:dyDescent="0.2">
      <c r="A3466" s="13" t="s">
        <v>147</v>
      </c>
      <c r="B3466" s="272" t="s">
        <v>493</v>
      </c>
      <c r="C3466" s="272" t="str">
        <f>APENs_summary!C3361</f>
        <v>08077</v>
      </c>
      <c r="D3466" s="272" t="str">
        <f>APENs_summary!J3361</f>
        <v>31000302</v>
      </c>
      <c r="E3466" s="272" t="str">
        <f>APENs_summary!K3361</f>
        <v>Glycol Dehydrator</v>
      </c>
      <c r="F3466" s="76">
        <f>APENs_summary!N3361</f>
        <v>0</v>
      </c>
      <c r="G3466" s="76">
        <f>APENs_summary!O3361</f>
        <v>1.6</v>
      </c>
      <c r="H3466" s="76">
        <f>APENs_summary!P3361</f>
        <v>0</v>
      </c>
      <c r="I3466" s="76">
        <f>APENs_summary!Q3361</f>
        <v>0</v>
      </c>
      <c r="J3466" s="76">
        <f>APENs_summary!R3361</f>
        <v>0</v>
      </c>
    </row>
    <row r="3467" spans="1:10" x14ac:dyDescent="0.2">
      <c r="A3467" s="13" t="s">
        <v>147</v>
      </c>
      <c r="B3467" s="272" t="s">
        <v>493</v>
      </c>
      <c r="C3467" s="272" t="str">
        <f>APENs_summary!C3362</f>
        <v>08077</v>
      </c>
      <c r="D3467" s="272" t="str">
        <f>APENs_summary!J3362</f>
        <v>31000305</v>
      </c>
      <c r="E3467" s="272" t="str">
        <f>APENs_summary!K3362</f>
        <v>Natural Gas Processing Facilities, Gas Sweeting: Amine Process</v>
      </c>
      <c r="F3467" s="76">
        <f>APENs_summary!N3362</f>
        <v>0</v>
      </c>
      <c r="G3467" s="76">
        <f>APENs_summary!O3362</f>
        <v>0</v>
      </c>
      <c r="H3467" s="76">
        <f>APENs_summary!P3362</f>
        <v>25.95</v>
      </c>
      <c r="I3467" s="76">
        <f>APENs_summary!Q3362</f>
        <v>0</v>
      </c>
      <c r="J3467" s="76">
        <f>APENs_summary!R3362</f>
        <v>0</v>
      </c>
    </row>
    <row r="3468" spans="1:10" x14ac:dyDescent="0.2">
      <c r="A3468" s="13" t="s">
        <v>147</v>
      </c>
      <c r="B3468" s="272" t="s">
        <v>493</v>
      </c>
      <c r="C3468" s="272" t="str">
        <f>APENs_summary!C3363</f>
        <v>08077</v>
      </c>
      <c r="D3468" s="272" t="str">
        <f>APENs_summary!J3363</f>
        <v>31000305</v>
      </c>
      <c r="E3468" s="272" t="str">
        <f>APENs_summary!K3363</f>
        <v>Natural Gas Processing Facilities, Gas Sweeting: Amine Process</v>
      </c>
      <c r="F3468" s="76">
        <f>APENs_summary!N3363</f>
        <v>30.89</v>
      </c>
      <c r="G3468" s="76">
        <f>APENs_summary!O3363</f>
        <v>0</v>
      </c>
      <c r="H3468" s="76">
        <f>APENs_summary!P3363</f>
        <v>0</v>
      </c>
      <c r="I3468" s="76">
        <f>APENs_summary!Q3363</f>
        <v>0</v>
      </c>
      <c r="J3468" s="76">
        <f>APENs_summary!R3363</f>
        <v>0</v>
      </c>
    </row>
    <row r="3469" spans="1:10" x14ac:dyDescent="0.2">
      <c r="A3469" s="13" t="s">
        <v>147</v>
      </c>
      <c r="B3469" s="272" t="s">
        <v>493</v>
      </c>
      <c r="C3469" s="272" t="str">
        <f>APENs_summary!C3364</f>
        <v>08077</v>
      </c>
      <c r="D3469" s="272" t="str">
        <f>APENs_summary!J3364</f>
        <v>31000305</v>
      </c>
      <c r="E3469" s="272" t="str">
        <f>APENs_summary!K3364</f>
        <v>Natural Gas Processing Facilities, Gas Sweeting: Amine Process</v>
      </c>
      <c r="F3469" s="76">
        <f>APENs_summary!N3364</f>
        <v>0</v>
      </c>
      <c r="G3469" s="76">
        <f>APENs_summary!O3364</f>
        <v>0</v>
      </c>
      <c r="H3469" s="76">
        <f>APENs_summary!P3364</f>
        <v>0</v>
      </c>
      <c r="I3469" s="76">
        <f>APENs_summary!Q3364</f>
        <v>0</v>
      </c>
      <c r="J3469" s="76">
        <f>APENs_summary!R3364</f>
        <v>2.35</v>
      </c>
    </row>
    <row r="3470" spans="1:10" x14ac:dyDescent="0.2">
      <c r="A3470" s="13" t="s">
        <v>147</v>
      </c>
      <c r="B3470" s="272" t="s">
        <v>493</v>
      </c>
      <c r="C3470" s="272" t="str">
        <f>APENs_summary!C3365</f>
        <v>08077</v>
      </c>
      <c r="D3470" s="272" t="str">
        <f>APENs_summary!J3365</f>
        <v>31000305</v>
      </c>
      <c r="E3470" s="272" t="str">
        <f>APENs_summary!K3365</f>
        <v>Natural Gas Processing Facilities, Gas Sweeting: Amine Process</v>
      </c>
      <c r="F3470" s="76">
        <f>APENs_summary!N3365</f>
        <v>0</v>
      </c>
      <c r="G3470" s="76">
        <f>APENs_summary!O3365</f>
        <v>0</v>
      </c>
      <c r="H3470" s="76">
        <f>APENs_summary!P3365</f>
        <v>0</v>
      </c>
      <c r="I3470" s="76">
        <f>APENs_summary!Q3365</f>
        <v>0</v>
      </c>
      <c r="J3470" s="76">
        <f>APENs_summary!R3365</f>
        <v>0</v>
      </c>
    </row>
    <row r="3471" spans="1:10" x14ac:dyDescent="0.2">
      <c r="A3471" s="13" t="s">
        <v>147</v>
      </c>
      <c r="B3471" s="272" t="s">
        <v>493</v>
      </c>
      <c r="C3471" s="272" t="str">
        <f>APENs_summary!C3366</f>
        <v>08077</v>
      </c>
      <c r="D3471" s="272" t="str">
        <f>APENs_summary!J3366</f>
        <v>31000305</v>
      </c>
      <c r="E3471" s="272" t="str">
        <f>APENs_summary!K3366</f>
        <v>Natural Gas Processing Facilities, Gas Sweeting: Amine Process</v>
      </c>
      <c r="F3471" s="76">
        <f>APENs_summary!N3366</f>
        <v>0</v>
      </c>
      <c r="G3471" s="76">
        <f>APENs_summary!O3366</f>
        <v>1.7</v>
      </c>
      <c r="H3471" s="76">
        <f>APENs_summary!P3366</f>
        <v>0</v>
      </c>
      <c r="I3471" s="76">
        <f>APENs_summary!Q3366</f>
        <v>0</v>
      </c>
      <c r="J3471" s="76">
        <f>APENs_summary!R3366</f>
        <v>0</v>
      </c>
    </row>
    <row r="3472" spans="1:10" x14ac:dyDescent="0.2">
      <c r="A3472" s="13" t="s">
        <v>147</v>
      </c>
      <c r="B3472" s="272" t="s">
        <v>493</v>
      </c>
      <c r="C3472" s="272" t="str">
        <f>APENs_summary!C3367</f>
        <v>08077</v>
      </c>
      <c r="D3472" s="272" t="str">
        <f>APENs_summary!J3367</f>
        <v>31000305</v>
      </c>
      <c r="E3472" s="272" t="str">
        <f>APENs_summary!K3367</f>
        <v>Natural Gas Processing Facilities, Gas Sweeting: Amine Process</v>
      </c>
      <c r="F3472" s="76">
        <f>APENs_summary!N3367</f>
        <v>0</v>
      </c>
      <c r="G3472" s="76">
        <f>APENs_summary!O3367</f>
        <v>0</v>
      </c>
      <c r="H3472" s="76">
        <f>APENs_summary!P3367</f>
        <v>10.61</v>
      </c>
      <c r="I3472" s="76">
        <f>APENs_summary!Q3367</f>
        <v>0</v>
      </c>
      <c r="J3472" s="76">
        <f>APENs_summary!R3367</f>
        <v>0</v>
      </c>
    </row>
    <row r="3473" spans="1:10" x14ac:dyDescent="0.2">
      <c r="A3473" s="13" t="s">
        <v>147</v>
      </c>
      <c r="B3473" s="272" t="s">
        <v>493</v>
      </c>
      <c r="C3473" s="272" t="str">
        <f>APENs_summary!C3368</f>
        <v>08077</v>
      </c>
      <c r="D3473" s="272" t="str">
        <f>APENs_summary!J3368</f>
        <v>31000305</v>
      </c>
      <c r="E3473" s="272" t="str">
        <f>APENs_summary!K3368</f>
        <v>Natural Gas Processing Facilities, Gas Sweeting: Amine Process</v>
      </c>
      <c r="F3473" s="76">
        <f>APENs_summary!N3368</f>
        <v>12.63</v>
      </c>
      <c r="G3473" s="76">
        <f>APENs_summary!O3368</f>
        <v>0</v>
      </c>
      <c r="H3473" s="76">
        <f>APENs_summary!P3368</f>
        <v>0</v>
      </c>
      <c r="I3473" s="76">
        <f>APENs_summary!Q3368</f>
        <v>0</v>
      </c>
      <c r="J3473" s="76">
        <f>APENs_summary!R3368</f>
        <v>0</v>
      </c>
    </row>
    <row r="3474" spans="1:10" x14ac:dyDescent="0.2">
      <c r="A3474" s="13" t="s">
        <v>147</v>
      </c>
      <c r="B3474" s="272" t="s">
        <v>493</v>
      </c>
      <c r="C3474" s="272" t="str">
        <f>APENs_summary!C3369</f>
        <v>08077</v>
      </c>
      <c r="D3474" s="272" t="str">
        <f>APENs_summary!J3369</f>
        <v>31000305</v>
      </c>
      <c r="E3474" s="272" t="str">
        <f>APENs_summary!K3369</f>
        <v>Natural Gas Processing Facilities, Gas Sweeting: Amine Process</v>
      </c>
      <c r="F3474" s="76">
        <f>APENs_summary!N3369</f>
        <v>0</v>
      </c>
      <c r="G3474" s="76">
        <f>APENs_summary!O3369</f>
        <v>0</v>
      </c>
      <c r="H3474" s="76">
        <f>APENs_summary!P3369</f>
        <v>0</v>
      </c>
      <c r="I3474" s="76">
        <f>APENs_summary!Q3369</f>
        <v>0</v>
      </c>
      <c r="J3474" s="76">
        <f>APENs_summary!R3369</f>
        <v>0.96</v>
      </c>
    </row>
    <row r="3475" spans="1:10" x14ac:dyDescent="0.2">
      <c r="A3475" s="13" t="s">
        <v>147</v>
      </c>
      <c r="B3475" s="272" t="s">
        <v>493</v>
      </c>
      <c r="C3475" s="272" t="str">
        <f>APENs_summary!C3370</f>
        <v>08077</v>
      </c>
      <c r="D3475" s="272" t="str">
        <f>APENs_summary!J3370</f>
        <v>31000305</v>
      </c>
      <c r="E3475" s="272" t="str">
        <f>APENs_summary!K3370</f>
        <v>Natural Gas Processing Facilities, Gas Sweeting: Amine Process</v>
      </c>
      <c r="F3475" s="76">
        <f>APENs_summary!N3370</f>
        <v>0</v>
      </c>
      <c r="G3475" s="76">
        <f>APENs_summary!O3370</f>
        <v>0</v>
      </c>
      <c r="H3475" s="76">
        <f>APENs_summary!P3370</f>
        <v>0</v>
      </c>
      <c r="I3475" s="76">
        <f>APENs_summary!Q3370</f>
        <v>0</v>
      </c>
      <c r="J3475" s="76">
        <f>APENs_summary!R3370</f>
        <v>0</v>
      </c>
    </row>
    <row r="3476" spans="1:10" x14ac:dyDescent="0.2">
      <c r="A3476" s="13" t="s">
        <v>147</v>
      </c>
      <c r="B3476" s="272" t="s">
        <v>493</v>
      </c>
      <c r="C3476" s="272" t="str">
        <f>APENs_summary!C3371</f>
        <v>08077</v>
      </c>
      <c r="D3476" s="272" t="str">
        <f>APENs_summary!J3371</f>
        <v>31000305</v>
      </c>
      <c r="E3476" s="272" t="str">
        <f>APENs_summary!K3371</f>
        <v>Natural Gas Processing Facilities, Gas Sweeting: Amine Process</v>
      </c>
      <c r="F3476" s="76">
        <f>APENs_summary!N3371</f>
        <v>0</v>
      </c>
      <c r="G3476" s="76">
        <f>APENs_summary!O3371</f>
        <v>0</v>
      </c>
      <c r="H3476" s="76">
        <f>APENs_summary!P3371</f>
        <v>0</v>
      </c>
      <c r="I3476" s="76">
        <f>APENs_summary!Q3371</f>
        <v>0.06</v>
      </c>
      <c r="J3476" s="76">
        <f>APENs_summary!R3371</f>
        <v>0</v>
      </c>
    </row>
    <row r="3477" spans="1:10" x14ac:dyDescent="0.2">
      <c r="A3477" s="13" t="s">
        <v>147</v>
      </c>
      <c r="B3477" s="272" t="s">
        <v>493</v>
      </c>
      <c r="C3477" s="272" t="str">
        <f>APENs_summary!C3372</f>
        <v>08077</v>
      </c>
      <c r="D3477" s="272" t="str">
        <f>APENs_summary!J3372</f>
        <v>31000305</v>
      </c>
      <c r="E3477" s="272" t="str">
        <f>APENs_summary!K3372</f>
        <v>Natural Gas Processing Facilities, Gas Sweeting: Amine Process</v>
      </c>
      <c r="F3477" s="76">
        <f>APENs_summary!N3372</f>
        <v>0</v>
      </c>
      <c r="G3477" s="76">
        <f>APENs_summary!O3372</f>
        <v>0.69</v>
      </c>
      <c r="H3477" s="76">
        <f>APENs_summary!P3372</f>
        <v>0</v>
      </c>
      <c r="I3477" s="76">
        <f>APENs_summary!Q3372</f>
        <v>0</v>
      </c>
      <c r="J3477" s="76">
        <f>APENs_summary!R3372</f>
        <v>0</v>
      </c>
    </row>
    <row r="3478" spans="1:10" x14ac:dyDescent="0.2">
      <c r="A3478" s="13" t="s">
        <v>147</v>
      </c>
      <c r="B3478" s="272" t="s">
        <v>493</v>
      </c>
      <c r="C3478" s="272" t="str">
        <f>APENs_summary!C3373</f>
        <v>08077</v>
      </c>
      <c r="D3478" s="272" t="str">
        <f>APENs_summary!J3373</f>
        <v>31000305</v>
      </c>
      <c r="E3478" s="272" t="str">
        <f>APENs_summary!K3373</f>
        <v>Natural Gas Processing Facilities, Gas Sweeting: Amine Process</v>
      </c>
      <c r="F3478" s="76">
        <f>APENs_summary!N3373</f>
        <v>0</v>
      </c>
      <c r="G3478" s="76">
        <f>APENs_summary!O3373</f>
        <v>0</v>
      </c>
      <c r="H3478" s="76">
        <f>APENs_summary!P3373</f>
        <v>10.88</v>
      </c>
      <c r="I3478" s="76">
        <f>APENs_summary!Q3373</f>
        <v>0</v>
      </c>
      <c r="J3478" s="76">
        <f>APENs_summary!R3373</f>
        <v>0</v>
      </c>
    </row>
    <row r="3479" spans="1:10" x14ac:dyDescent="0.2">
      <c r="A3479" s="13" t="s">
        <v>147</v>
      </c>
      <c r="B3479" s="272" t="s">
        <v>493</v>
      </c>
      <c r="C3479" s="272" t="str">
        <f>APENs_summary!C3374</f>
        <v>08077</v>
      </c>
      <c r="D3479" s="272" t="str">
        <f>APENs_summary!J3374</f>
        <v>31000305</v>
      </c>
      <c r="E3479" s="272" t="str">
        <f>APENs_summary!K3374</f>
        <v>Natural Gas Processing Facilities, Gas Sweeting: Amine Process</v>
      </c>
      <c r="F3479" s="76">
        <f>APENs_summary!N3374</f>
        <v>2</v>
      </c>
      <c r="G3479" s="76">
        <f>APENs_summary!O3374</f>
        <v>0</v>
      </c>
      <c r="H3479" s="76">
        <f>APENs_summary!P3374</f>
        <v>0</v>
      </c>
      <c r="I3479" s="76">
        <f>APENs_summary!Q3374</f>
        <v>0</v>
      </c>
      <c r="J3479" s="76">
        <f>APENs_summary!R3374</f>
        <v>0</v>
      </c>
    </row>
    <row r="3480" spans="1:10" x14ac:dyDescent="0.2">
      <c r="A3480" s="13" t="s">
        <v>147</v>
      </c>
      <c r="B3480" s="272" t="s">
        <v>493</v>
      </c>
      <c r="C3480" s="272" t="str">
        <f>APENs_summary!C3375</f>
        <v>08077</v>
      </c>
      <c r="D3480" s="272" t="str">
        <f>APENs_summary!J3375</f>
        <v>31000305</v>
      </c>
      <c r="E3480" s="272" t="str">
        <f>APENs_summary!K3375</f>
        <v>Natural Gas Processing Facilities, Gas Sweeting: Amine Process</v>
      </c>
      <c r="F3480" s="76">
        <f>APENs_summary!N3375</f>
        <v>0</v>
      </c>
      <c r="G3480" s="76">
        <f>APENs_summary!O3375</f>
        <v>0</v>
      </c>
      <c r="H3480" s="76">
        <f>APENs_summary!P3375</f>
        <v>0</v>
      </c>
      <c r="I3480" s="76">
        <f>APENs_summary!Q3375</f>
        <v>3.26</v>
      </c>
      <c r="J3480" s="76">
        <f>APENs_summary!R3375</f>
        <v>0</v>
      </c>
    </row>
    <row r="3481" spans="1:10" x14ac:dyDescent="0.2">
      <c r="A3481" s="13" t="s">
        <v>147</v>
      </c>
      <c r="B3481" s="272" t="s">
        <v>493</v>
      </c>
      <c r="C3481" s="272" t="str">
        <f>APENs_summary!C3376</f>
        <v>08077</v>
      </c>
      <c r="D3481" s="272" t="str">
        <f>APENs_summary!J3376</f>
        <v>31000305</v>
      </c>
      <c r="E3481" s="272" t="str">
        <f>APENs_summary!K3376</f>
        <v>Natural Gas Processing Facilities, Gas Sweeting: Amine Process</v>
      </c>
      <c r="F3481" s="76">
        <f>APENs_summary!N3376</f>
        <v>0</v>
      </c>
      <c r="G3481" s="76">
        <f>APENs_summary!O3376</f>
        <v>2.2999999999999998</v>
      </c>
      <c r="H3481" s="76">
        <f>APENs_summary!P3376</f>
        <v>0</v>
      </c>
      <c r="I3481" s="76">
        <f>APENs_summary!Q3376</f>
        <v>0</v>
      </c>
      <c r="J3481" s="76">
        <f>APENs_summary!R3376</f>
        <v>0</v>
      </c>
    </row>
    <row r="3482" spans="1:10" x14ac:dyDescent="0.2">
      <c r="A3482" s="13" t="s">
        <v>147</v>
      </c>
      <c r="B3482" s="272" t="s">
        <v>493</v>
      </c>
      <c r="C3482" s="272" t="str">
        <f>APENs_summary!C3377</f>
        <v>08077</v>
      </c>
      <c r="D3482" s="272" t="str">
        <f>APENs_summary!J3377</f>
        <v>31088811</v>
      </c>
      <c r="E3482" s="272" t="str">
        <f>APENs_summary!K3377</f>
        <v>Permitted Fugitives</v>
      </c>
      <c r="F3482" s="76">
        <f>APENs_summary!N3377</f>
        <v>0</v>
      </c>
      <c r="G3482" s="76">
        <f>APENs_summary!O3377</f>
        <v>37.049999999999997</v>
      </c>
      <c r="H3482" s="76">
        <f>APENs_summary!P3377</f>
        <v>0</v>
      </c>
      <c r="I3482" s="76">
        <f>APENs_summary!Q3377</f>
        <v>0</v>
      </c>
      <c r="J3482" s="76">
        <f>APENs_summary!R3377</f>
        <v>0</v>
      </c>
    </row>
    <row r="3483" spans="1:10" x14ac:dyDescent="0.2">
      <c r="A3483" s="13" t="s">
        <v>147</v>
      </c>
      <c r="B3483" s="272" t="s">
        <v>493</v>
      </c>
      <c r="C3483" s="272" t="str">
        <f>APENs_summary!C3378</f>
        <v>08077</v>
      </c>
      <c r="D3483" s="272" t="str">
        <f>APENs_summary!J3378</f>
        <v>20200254</v>
      </c>
      <c r="E3483" s="272" t="str">
        <f>APENs_summary!K3378</f>
        <v>Compressor Engines</v>
      </c>
      <c r="F3483" s="76">
        <f>APENs_summary!N3378</f>
        <v>0</v>
      </c>
      <c r="G3483" s="76">
        <f>APENs_summary!O3378</f>
        <v>0</v>
      </c>
      <c r="H3483" s="76">
        <f>APENs_summary!P3378</f>
        <v>1.7</v>
      </c>
      <c r="I3483" s="76">
        <f>APENs_summary!Q3378</f>
        <v>0</v>
      </c>
      <c r="J3483" s="76">
        <f>APENs_summary!R3378</f>
        <v>0</v>
      </c>
    </row>
    <row r="3484" spans="1:10" x14ac:dyDescent="0.2">
      <c r="A3484" s="13" t="s">
        <v>147</v>
      </c>
      <c r="B3484" s="272" t="s">
        <v>493</v>
      </c>
      <c r="C3484" s="272" t="str">
        <f>APENs_summary!C3379</f>
        <v>08077</v>
      </c>
      <c r="D3484" s="272" t="str">
        <f>APENs_summary!J3379</f>
        <v>20200254</v>
      </c>
      <c r="E3484" s="272" t="str">
        <f>APENs_summary!K3379</f>
        <v>Compressor Engines</v>
      </c>
      <c r="F3484" s="76">
        <f>APENs_summary!N3379</f>
        <v>19.399999999999999</v>
      </c>
      <c r="G3484" s="76">
        <f>APENs_summary!O3379</f>
        <v>0</v>
      </c>
      <c r="H3484" s="76">
        <f>APENs_summary!P3379</f>
        <v>0</v>
      </c>
      <c r="I3484" s="76">
        <f>APENs_summary!Q3379</f>
        <v>0</v>
      </c>
      <c r="J3484" s="76">
        <f>APENs_summary!R3379</f>
        <v>0</v>
      </c>
    </row>
    <row r="3485" spans="1:10" x14ac:dyDescent="0.2">
      <c r="A3485" s="13" t="s">
        <v>147</v>
      </c>
      <c r="B3485" s="272" t="s">
        <v>493</v>
      </c>
      <c r="C3485" s="272" t="str">
        <f>APENs_summary!C3380</f>
        <v>08077</v>
      </c>
      <c r="D3485" s="272" t="str">
        <f>APENs_summary!J3380</f>
        <v>20200254</v>
      </c>
      <c r="E3485" s="272" t="str">
        <f>APENs_summary!K3380</f>
        <v>Compressor Engines</v>
      </c>
      <c r="F3485" s="76">
        <f>APENs_summary!N3380</f>
        <v>0</v>
      </c>
      <c r="G3485" s="76">
        <f>APENs_summary!O3380</f>
        <v>0</v>
      </c>
      <c r="H3485" s="76">
        <f>APENs_summary!P3380</f>
        <v>0</v>
      </c>
      <c r="I3485" s="76">
        <f>APENs_summary!Q3380</f>
        <v>0</v>
      </c>
      <c r="J3485" s="76">
        <f>APENs_summary!R3380</f>
        <v>0.443</v>
      </c>
    </row>
    <row r="3486" spans="1:10" x14ac:dyDescent="0.2">
      <c r="A3486" s="13" t="s">
        <v>147</v>
      </c>
      <c r="B3486" s="272" t="s">
        <v>493</v>
      </c>
      <c r="C3486" s="272" t="str">
        <f>APENs_summary!C3381</f>
        <v>08077</v>
      </c>
      <c r="D3486" s="272" t="str">
        <f>APENs_summary!J3381</f>
        <v>20200254</v>
      </c>
      <c r="E3486" s="272" t="str">
        <f>APENs_summary!K3381</f>
        <v>Compressor Engines</v>
      </c>
      <c r="F3486" s="76">
        <f>APENs_summary!N3381</f>
        <v>0</v>
      </c>
      <c r="G3486" s="76">
        <f>APENs_summary!O3381</f>
        <v>0</v>
      </c>
      <c r="H3486" s="76">
        <f>APENs_summary!P3381</f>
        <v>0</v>
      </c>
      <c r="I3486" s="76">
        <f>APENs_summary!Q3381</f>
        <v>0</v>
      </c>
      <c r="J3486" s="76">
        <f>APENs_summary!R3381</f>
        <v>0</v>
      </c>
    </row>
    <row r="3487" spans="1:10" x14ac:dyDescent="0.2">
      <c r="A3487" s="13" t="s">
        <v>147</v>
      </c>
      <c r="B3487" s="272" t="s">
        <v>493</v>
      </c>
      <c r="C3487" s="272" t="str">
        <f>APENs_summary!C3382</f>
        <v>08077</v>
      </c>
      <c r="D3487" s="272" t="str">
        <f>APENs_summary!J3382</f>
        <v>20200254</v>
      </c>
      <c r="E3487" s="272" t="str">
        <f>APENs_summary!K3382</f>
        <v>Compressor Engines</v>
      </c>
      <c r="F3487" s="76">
        <f>APENs_summary!N3382</f>
        <v>0</v>
      </c>
      <c r="G3487" s="76">
        <f>APENs_summary!O3382</f>
        <v>0</v>
      </c>
      <c r="H3487" s="76">
        <f>APENs_summary!P3382</f>
        <v>0</v>
      </c>
      <c r="I3487" s="76">
        <f>APENs_summary!Q3382</f>
        <v>1.89E-2</v>
      </c>
      <c r="J3487" s="76">
        <f>APENs_summary!R3382</f>
        <v>0</v>
      </c>
    </row>
    <row r="3488" spans="1:10" x14ac:dyDescent="0.2">
      <c r="A3488" s="13" t="s">
        <v>147</v>
      </c>
      <c r="B3488" s="272" t="s">
        <v>493</v>
      </c>
      <c r="C3488" s="272" t="str">
        <f>APENs_summary!C3383</f>
        <v>08077</v>
      </c>
      <c r="D3488" s="272" t="str">
        <f>APENs_summary!J3383</f>
        <v>20200254</v>
      </c>
      <c r="E3488" s="272" t="str">
        <f>APENs_summary!K3383</f>
        <v>Compressor Engines</v>
      </c>
      <c r="F3488" s="76">
        <f>APENs_summary!N3383</f>
        <v>0</v>
      </c>
      <c r="G3488" s="76">
        <f>APENs_summary!O3383</f>
        <v>1</v>
      </c>
      <c r="H3488" s="76">
        <f>APENs_summary!P3383</f>
        <v>0</v>
      </c>
      <c r="I3488" s="76">
        <f>APENs_summary!Q3383</f>
        <v>0</v>
      </c>
      <c r="J3488" s="76">
        <f>APENs_summary!R3383</f>
        <v>0</v>
      </c>
    </row>
    <row r="3489" spans="1:10" x14ac:dyDescent="0.2">
      <c r="A3489" s="13" t="s">
        <v>147</v>
      </c>
      <c r="B3489" s="272" t="s">
        <v>493</v>
      </c>
      <c r="C3489" s="272" t="str">
        <f>APENs_summary!C3384</f>
        <v>08077</v>
      </c>
      <c r="D3489" s="272" t="str">
        <f>APENs_summary!J3384</f>
        <v>20200254</v>
      </c>
      <c r="E3489" s="272" t="str">
        <f>APENs_summary!K3384</f>
        <v>Compressor Engines</v>
      </c>
      <c r="F3489" s="76">
        <f>APENs_summary!N3384</f>
        <v>0</v>
      </c>
      <c r="G3489" s="76">
        <f>APENs_summary!O3384</f>
        <v>0</v>
      </c>
      <c r="H3489" s="76">
        <f>APENs_summary!P3384</f>
        <v>24.5</v>
      </c>
      <c r="I3489" s="76">
        <f>APENs_summary!Q3384</f>
        <v>0</v>
      </c>
      <c r="J3489" s="76">
        <f>APENs_summary!R3384</f>
        <v>0</v>
      </c>
    </row>
    <row r="3490" spans="1:10" x14ac:dyDescent="0.2">
      <c r="A3490" s="13" t="s">
        <v>147</v>
      </c>
      <c r="B3490" s="272" t="s">
        <v>493</v>
      </c>
      <c r="C3490" s="272" t="str">
        <f>APENs_summary!C3385</f>
        <v>08077</v>
      </c>
      <c r="D3490" s="272" t="str">
        <f>APENs_summary!J3385</f>
        <v>20200254</v>
      </c>
      <c r="E3490" s="272" t="str">
        <f>APENs_summary!K3385</f>
        <v>Compressor Engines</v>
      </c>
      <c r="F3490" s="76">
        <f>APENs_summary!N3385</f>
        <v>19.399999999999999</v>
      </c>
      <c r="G3490" s="76">
        <f>APENs_summary!O3385</f>
        <v>0</v>
      </c>
      <c r="H3490" s="76">
        <f>APENs_summary!P3385</f>
        <v>0</v>
      </c>
      <c r="I3490" s="76">
        <f>APENs_summary!Q3385</f>
        <v>0</v>
      </c>
      <c r="J3490" s="76">
        <f>APENs_summary!R3385</f>
        <v>0</v>
      </c>
    </row>
    <row r="3491" spans="1:10" x14ac:dyDescent="0.2">
      <c r="A3491" s="13" t="s">
        <v>147</v>
      </c>
      <c r="B3491" s="272" t="s">
        <v>493</v>
      </c>
      <c r="C3491" s="272" t="str">
        <f>APENs_summary!C3386</f>
        <v>08077</v>
      </c>
      <c r="D3491" s="272" t="str">
        <f>APENs_summary!J3386</f>
        <v>20200254</v>
      </c>
      <c r="E3491" s="272" t="str">
        <f>APENs_summary!K3386</f>
        <v>Compressor Engines</v>
      </c>
      <c r="F3491" s="76">
        <f>APENs_summary!N3386</f>
        <v>0</v>
      </c>
      <c r="G3491" s="76">
        <f>APENs_summary!O3386</f>
        <v>0</v>
      </c>
      <c r="H3491" s="76">
        <f>APENs_summary!P3386</f>
        <v>0</v>
      </c>
      <c r="I3491" s="76">
        <f>APENs_summary!Q3386</f>
        <v>0</v>
      </c>
      <c r="J3491" s="76">
        <f>APENs_summary!R3386</f>
        <v>0.443</v>
      </c>
    </row>
    <row r="3492" spans="1:10" x14ac:dyDescent="0.2">
      <c r="A3492" s="13" t="s">
        <v>147</v>
      </c>
      <c r="B3492" s="272" t="s">
        <v>493</v>
      </c>
      <c r="C3492" s="272" t="str">
        <f>APENs_summary!C3387</f>
        <v>08077</v>
      </c>
      <c r="D3492" s="272" t="str">
        <f>APENs_summary!J3387</f>
        <v>20200254</v>
      </c>
      <c r="E3492" s="272" t="str">
        <f>APENs_summary!K3387</f>
        <v>Compressor Engines</v>
      </c>
      <c r="F3492" s="76">
        <f>APENs_summary!N3387</f>
        <v>0</v>
      </c>
      <c r="G3492" s="76">
        <f>APENs_summary!O3387</f>
        <v>0</v>
      </c>
      <c r="H3492" s="76">
        <f>APENs_summary!P3387</f>
        <v>0</v>
      </c>
      <c r="I3492" s="76">
        <f>APENs_summary!Q3387</f>
        <v>0</v>
      </c>
      <c r="J3492" s="76">
        <f>APENs_summary!R3387</f>
        <v>0</v>
      </c>
    </row>
    <row r="3493" spans="1:10" x14ac:dyDescent="0.2">
      <c r="A3493" s="13" t="s">
        <v>147</v>
      </c>
      <c r="B3493" s="272" t="s">
        <v>493</v>
      </c>
      <c r="C3493" s="272" t="str">
        <f>APENs_summary!C3388</f>
        <v>08077</v>
      </c>
      <c r="D3493" s="272" t="str">
        <f>APENs_summary!J3388</f>
        <v>20200254</v>
      </c>
      <c r="E3493" s="272" t="str">
        <f>APENs_summary!K3388</f>
        <v>Compressor Engines</v>
      </c>
      <c r="F3493" s="76">
        <f>APENs_summary!N3388</f>
        <v>0</v>
      </c>
      <c r="G3493" s="76">
        <f>APENs_summary!O3388</f>
        <v>0</v>
      </c>
      <c r="H3493" s="76">
        <f>APENs_summary!P3388</f>
        <v>0</v>
      </c>
      <c r="I3493" s="76">
        <f>APENs_summary!Q3388</f>
        <v>1.9199999999999998E-2</v>
      </c>
      <c r="J3493" s="76">
        <f>APENs_summary!R3388</f>
        <v>0</v>
      </c>
    </row>
    <row r="3494" spans="1:10" x14ac:dyDescent="0.2">
      <c r="A3494" s="13" t="s">
        <v>147</v>
      </c>
      <c r="B3494" s="272" t="s">
        <v>493</v>
      </c>
      <c r="C3494" s="272" t="str">
        <f>APENs_summary!C3389</f>
        <v>08077</v>
      </c>
      <c r="D3494" s="272" t="str">
        <f>APENs_summary!J3389</f>
        <v>20200254</v>
      </c>
      <c r="E3494" s="272" t="str">
        <f>APENs_summary!K3389</f>
        <v>Compressor Engines</v>
      </c>
      <c r="F3494" s="76">
        <f>APENs_summary!N3389</f>
        <v>0</v>
      </c>
      <c r="G3494" s="76">
        <f>APENs_summary!O3389</f>
        <v>4</v>
      </c>
      <c r="H3494" s="76">
        <f>APENs_summary!P3389</f>
        <v>0</v>
      </c>
      <c r="I3494" s="76">
        <f>APENs_summary!Q3389</f>
        <v>0</v>
      </c>
      <c r="J3494" s="76">
        <f>APENs_summary!R3389</f>
        <v>0</v>
      </c>
    </row>
    <row r="3495" spans="1:10" x14ac:dyDescent="0.2">
      <c r="A3495" s="13" t="s">
        <v>147</v>
      </c>
      <c r="B3495" s="272" t="s">
        <v>493</v>
      </c>
      <c r="C3495" s="272" t="str">
        <f>APENs_summary!C3390</f>
        <v>08077</v>
      </c>
      <c r="D3495" s="272" t="str">
        <f>APENs_summary!J3390</f>
        <v>20200254</v>
      </c>
      <c r="E3495" s="272" t="str">
        <f>APENs_summary!K3390</f>
        <v>Compressor Engines</v>
      </c>
      <c r="F3495" s="76">
        <f>APENs_summary!N3390</f>
        <v>0</v>
      </c>
      <c r="G3495" s="76">
        <f>APENs_summary!O3390</f>
        <v>0</v>
      </c>
      <c r="H3495" s="76">
        <f>APENs_summary!P3390</f>
        <v>1.7</v>
      </c>
      <c r="I3495" s="76">
        <f>APENs_summary!Q3390</f>
        <v>0</v>
      </c>
      <c r="J3495" s="76">
        <f>APENs_summary!R3390</f>
        <v>0</v>
      </c>
    </row>
    <row r="3496" spans="1:10" x14ac:dyDescent="0.2">
      <c r="A3496" s="13" t="s">
        <v>147</v>
      </c>
      <c r="B3496" s="272" t="s">
        <v>493</v>
      </c>
      <c r="C3496" s="272" t="str">
        <f>APENs_summary!C3391</f>
        <v>08077</v>
      </c>
      <c r="D3496" s="272" t="str">
        <f>APENs_summary!J3391</f>
        <v>20200254</v>
      </c>
      <c r="E3496" s="272" t="str">
        <f>APENs_summary!K3391</f>
        <v>Compressor Engines</v>
      </c>
      <c r="F3496" s="76">
        <f>APENs_summary!N3391</f>
        <v>19.399999999999999</v>
      </c>
      <c r="G3496" s="76">
        <f>APENs_summary!O3391</f>
        <v>0</v>
      </c>
      <c r="H3496" s="76">
        <f>APENs_summary!P3391</f>
        <v>0</v>
      </c>
      <c r="I3496" s="76">
        <f>APENs_summary!Q3391</f>
        <v>0</v>
      </c>
      <c r="J3496" s="76">
        <f>APENs_summary!R3391</f>
        <v>0</v>
      </c>
    </row>
    <row r="3497" spans="1:10" x14ac:dyDescent="0.2">
      <c r="A3497" s="13" t="s">
        <v>147</v>
      </c>
      <c r="B3497" s="272" t="s">
        <v>493</v>
      </c>
      <c r="C3497" s="272" t="str">
        <f>APENs_summary!C3392</f>
        <v>08077</v>
      </c>
      <c r="D3497" s="272" t="str">
        <f>APENs_summary!J3392</f>
        <v>20200254</v>
      </c>
      <c r="E3497" s="272" t="str">
        <f>APENs_summary!K3392</f>
        <v>Compressor Engines</v>
      </c>
      <c r="F3497" s="76">
        <f>APENs_summary!N3392</f>
        <v>0</v>
      </c>
      <c r="G3497" s="76">
        <f>APENs_summary!O3392</f>
        <v>0</v>
      </c>
      <c r="H3497" s="76">
        <f>APENs_summary!P3392</f>
        <v>0</v>
      </c>
      <c r="I3497" s="76">
        <f>APENs_summary!Q3392</f>
        <v>0</v>
      </c>
      <c r="J3497" s="76">
        <f>APENs_summary!R3392</f>
        <v>0.443</v>
      </c>
    </row>
    <row r="3498" spans="1:10" x14ac:dyDescent="0.2">
      <c r="A3498" s="13" t="s">
        <v>147</v>
      </c>
      <c r="B3498" s="272" t="s">
        <v>493</v>
      </c>
      <c r="C3498" s="272" t="str">
        <f>APENs_summary!C3393</f>
        <v>08077</v>
      </c>
      <c r="D3498" s="272" t="str">
        <f>APENs_summary!J3393</f>
        <v>20200254</v>
      </c>
      <c r="E3498" s="272" t="str">
        <f>APENs_summary!K3393</f>
        <v>Compressor Engines</v>
      </c>
      <c r="F3498" s="76">
        <f>APENs_summary!N3393</f>
        <v>0</v>
      </c>
      <c r="G3498" s="76">
        <f>APENs_summary!O3393</f>
        <v>0</v>
      </c>
      <c r="H3498" s="76">
        <f>APENs_summary!P3393</f>
        <v>0</v>
      </c>
      <c r="I3498" s="76">
        <f>APENs_summary!Q3393</f>
        <v>0</v>
      </c>
      <c r="J3498" s="76">
        <f>APENs_summary!R3393</f>
        <v>0</v>
      </c>
    </row>
    <row r="3499" spans="1:10" x14ac:dyDescent="0.2">
      <c r="A3499" s="13" t="s">
        <v>147</v>
      </c>
      <c r="B3499" s="272" t="s">
        <v>493</v>
      </c>
      <c r="C3499" s="272" t="str">
        <f>APENs_summary!C3394</f>
        <v>08077</v>
      </c>
      <c r="D3499" s="272" t="str">
        <f>APENs_summary!J3394</f>
        <v>20200254</v>
      </c>
      <c r="E3499" s="272" t="str">
        <f>APENs_summary!K3394</f>
        <v>Compressor Engines</v>
      </c>
      <c r="F3499" s="76">
        <f>APENs_summary!N3394</f>
        <v>0</v>
      </c>
      <c r="G3499" s="76">
        <f>APENs_summary!O3394</f>
        <v>0</v>
      </c>
      <c r="H3499" s="76">
        <f>APENs_summary!P3394</f>
        <v>0</v>
      </c>
      <c r="I3499" s="76">
        <f>APENs_summary!Q3394</f>
        <v>1.7999999999999999E-2</v>
      </c>
      <c r="J3499" s="76">
        <f>APENs_summary!R3394</f>
        <v>0</v>
      </c>
    </row>
    <row r="3500" spans="1:10" x14ac:dyDescent="0.2">
      <c r="A3500" s="13" t="s">
        <v>147</v>
      </c>
      <c r="B3500" s="272" t="s">
        <v>493</v>
      </c>
      <c r="C3500" s="272" t="str">
        <f>APENs_summary!C3395</f>
        <v>08077</v>
      </c>
      <c r="D3500" s="272" t="str">
        <f>APENs_summary!J3395</f>
        <v>20200254</v>
      </c>
      <c r="E3500" s="272" t="str">
        <f>APENs_summary!K3395</f>
        <v>Compressor Engines</v>
      </c>
      <c r="F3500" s="76">
        <f>APENs_summary!N3395</f>
        <v>0</v>
      </c>
      <c r="G3500" s="76">
        <f>APENs_summary!O3395</f>
        <v>1</v>
      </c>
      <c r="H3500" s="76">
        <f>APENs_summary!P3395</f>
        <v>0</v>
      </c>
      <c r="I3500" s="76">
        <f>APENs_summary!Q3395</f>
        <v>0</v>
      </c>
      <c r="J3500" s="76">
        <f>APENs_summary!R3395</f>
        <v>0</v>
      </c>
    </row>
    <row r="3501" spans="1:10" x14ac:dyDescent="0.2">
      <c r="A3501" s="13" t="s">
        <v>147</v>
      </c>
      <c r="B3501" s="272" t="s">
        <v>493</v>
      </c>
      <c r="C3501" s="272" t="str">
        <f>APENs_summary!C3396</f>
        <v>08077</v>
      </c>
      <c r="D3501" s="272" t="str">
        <f>APENs_summary!J3396</f>
        <v>20200254</v>
      </c>
      <c r="E3501" s="272" t="str">
        <f>APENs_summary!K3396</f>
        <v>Compressor Engines</v>
      </c>
      <c r="F3501" s="76">
        <f>APENs_summary!N3396</f>
        <v>0</v>
      </c>
      <c r="G3501" s="76">
        <f>APENs_summary!O3396</f>
        <v>0</v>
      </c>
      <c r="H3501" s="76">
        <f>APENs_summary!P3396</f>
        <v>1.7</v>
      </c>
      <c r="I3501" s="76">
        <f>APENs_summary!Q3396</f>
        <v>0</v>
      </c>
      <c r="J3501" s="76">
        <f>APENs_summary!R3396</f>
        <v>0</v>
      </c>
    </row>
    <row r="3502" spans="1:10" x14ac:dyDescent="0.2">
      <c r="A3502" s="13" t="s">
        <v>147</v>
      </c>
      <c r="B3502" s="272" t="s">
        <v>493</v>
      </c>
      <c r="C3502" s="272" t="str">
        <f>APENs_summary!C3397</f>
        <v>08077</v>
      </c>
      <c r="D3502" s="272" t="str">
        <f>APENs_summary!J3397</f>
        <v>20200254</v>
      </c>
      <c r="E3502" s="272" t="str">
        <f>APENs_summary!K3397</f>
        <v>Compressor Engines</v>
      </c>
      <c r="F3502" s="76">
        <f>APENs_summary!N3397</f>
        <v>19.399999999999999</v>
      </c>
      <c r="G3502" s="76">
        <f>APENs_summary!O3397</f>
        <v>0</v>
      </c>
      <c r="H3502" s="76">
        <f>APENs_summary!P3397</f>
        <v>0</v>
      </c>
      <c r="I3502" s="76">
        <f>APENs_summary!Q3397</f>
        <v>0</v>
      </c>
      <c r="J3502" s="76">
        <f>APENs_summary!R3397</f>
        <v>0</v>
      </c>
    </row>
    <row r="3503" spans="1:10" x14ac:dyDescent="0.2">
      <c r="A3503" s="13" t="s">
        <v>147</v>
      </c>
      <c r="B3503" s="272" t="s">
        <v>493</v>
      </c>
      <c r="C3503" s="272" t="str">
        <f>APENs_summary!C3398</f>
        <v>08077</v>
      </c>
      <c r="D3503" s="272" t="str">
        <f>APENs_summary!J3398</f>
        <v>20200254</v>
      </c>
      <c r="E3503" s="272" t="str">
        <f>APENs_summary!K3398</f>
        <v>Compressor Engines</v>
      </c>
      <c r="F3503" s="76">
        <f>APENs_summary!N3398</f>
        <v>0</v>
      </c>
      <c r="G3503" s="76">
        <f>APENs_summary!O3398</f>
        <v>0</v>
      </c>
      <c r="H3503" s="76">
        <f>APENs_summary!P3398</f>
        <v>0</v>
      </c>
      <c r="I3503" s="76">
        <f>APENs_summary!Q3398</f>
        <v>0</v>
      </c>
      <c r="J3503" s="76">
        <f>APENs_summary!R3398</f>
        <v>0.443</v>
      </c>
    </row>
    <row r="3504" spans="1:10" x14ac:dyDescent="0.2">
      <c r="A3504" s="13" t="s">
        <v>147</v>
      </c>
      <c r="B3504" s="272" t="s">
        <v>493</v>
      </c>
      <c r="C3504" s="272" t="str">
        <f>APENs_summary!C3399</f>
        <v>08077</v>
      </c>
      <c r="D3504" s="272" t="str">
        <f>APENs_summary!J3399</f>
        <v>20200254</v>
      </c>
      <c r="E3504" s="272" t="str">
        <f>APENs_summary!K3399</f>
        <v>Compressor Engines</v>
      </c>
      <c r="F3504" s="76">
        <f>APENs_summary!N3399</f>
        <v>0</v>
      </c>
      <c r="G3504" s="76">
        <f>APENs_summary!O3399</f>
        <v>0</v>
      </c>
      <c r="H3504" s="76">
        <f>APENs_summary!P3399</f>
        <v>0</v>
      </c>
      <c r="I3504" s="76">
        <f>APENs_summary!Q3399</f>
        <v>0</v>
      </c>
      <c r="J3504" s="76">
        <f>APENs_summary!R3399</f>
        <v>0</v>
      </c>
    </row>
    <row r="3505" spans="1:10" x14ac:dyDescent="0.2">
      <c r="A3505" s="13" t="s">
        <v>147</v>
      </c>
      <c r="B3505" s="272" t="s">
        <v>493</v>
      </c>
      <c r="C3505" s="272" t="str">
        <f>APENs_summary!C3400</f>
        <v>08077</v>
      </c>
      <c r="D3505" s="272" t="str">
        <f>APENs_summary!J3400</f>
        <v>20200254</v>
      </c>
      <c r="E3505" s="272" t="str">
        <f>APENs_summary!K3400</f>
        <v>Compressor Engines</v>
      </c>
      <c r="F3505" s="76">
        <f>APENs_summary!N3400</f>
        <v>0</v>
      </c>
      <c r="G3505" s="76">
        <f>APENs_summary!O3400</f>
        <v>0</v>
      </c>
      <c r="H3505" s="76">
        <f>APENs_summary!P3400</f>
        <v>0</v>
      </c>
      <c r="I3505" s="76">
        <f>APENs_summary!Q3400</f>
        <v>2.12E-2</v>
      </c>
      <c r="J3505" s="76">
        <f>APENs_summary!R3400</f>
        <v>0</v>
      </c>
    </row>
    <row r="3506" spans="1:10" x14ac:dyDescent="0.2">
      <c r="A3506" s="13" t="s">
        <v>147</v>
      </c>
      <c r="B3506" s="272" t="s">
        <v>493</v>
      </c>
      <c r="C3506" s="272" t="str">
        <f>APENs_summary!C3401</f>
        <v>08077</v>
      </c>
      <c r="D3506" s="272" t="str">
        <f>APENs_summary!J3401</f>
        <v>20200254</v>
      </c>
      <c r="E3506" s="272" t="str">
        <f>APENs_summary!K3401</f>
        <v>Compressor Engines</v>
      </c>
      <c r="F3506" s="76">
        <f>APENs_summary!N3401</f>
        <v>0</v>
      </c>
      <c r="G3506" s="76">
        <f>APENs_summary!O3401</f>
        <v>1</v>
      </c>
      <c r="H3506" s="76">
        <f>APENs_summary!P3401</f>
        <v>0</v>
      </c>
      <c r="I3506" s="76">
        <f>APENs_summary!Q3401</f>
        <v>0</v>
      </c>
      <c r="J3506" s="76">
        <f>APENs_summary!R3401</f>
        <v>0</v>
      </c>
    </row>
    <row r="3507" spans="1:10" x14ac:dyDescent="0.2">
      <c r="A3507" s="13" t="s">
        <v>147</v>
      </c>
      <c r="B3507" s="272" t="s">
        <v>493</v>
      </c>
      <c r="C3507" s="272" t="str">
        <f>APENs_summary!C3402</f>
        <v>08077</v>
      </c>
      <c r="D3507" s="272" t="str">
        <f>APENs_summary!J3402</f>
        <v>31000301</v>
      </c>
      <c r="E3507" s="272" t="str">
        <f>APENs_summary!K3402</f>
        <v>Glycol Dehydrator</v>
      </c>
      <c r="F3507" s="76">
        <f>APENs_summary!N3402</f>
        <v>0</v>
      </c>
      <c r="G3507" s="76">
        <f>APENs_summary!O3402</f>
        <v>9.8000000000000007</v>
      </c>
      <c r="H3507" s="76">
        <f>APENs_summary!P3402</f>
        <v>0</v>
      </c>
      <c r="I3507" s="76">
        <f>APENs_summary!Q3402</f>
        <v>0</v>
      </c>
      <c r="J3507" s="76">
        <f>APENs_summary!R3402</f>
        <v>0</v>
      </c>
    </row>
    <row r="3508" spans="1:10" x14ac:dyDescent="0.2">
      <c r="A3508" s="13" t="s">
        <v>147</v>
      </c>
      <c r="B3508" s="272" t="s">
        <v>493</v>
      </c>
      <c r="C3508" s="272" t="str">
        <f>APENs_summary!C3403</f>
        <v>08077</v>
      </c>
      <c r="D3508" s="272" t="str">
        <f>APENs_summary!J3403</f>
        <v>31000301</v>
      </c>
      <c r="E3508" s="272" t="str">
        <f>APENs_summary!K3403</f>
        <v>Glycol Dehydrator</v>
      </c>
      <c r="F3508" s="76">
        <f>APENs_summary!N3403</f>
        <v>0</v>
      </c>
      <c r="G3508" s="76">
        <f>APENs_summary!O3403</f>
        <v>9.8000000000000007</v>
      </c>
      <c r="H3508" s="76">
        <f>APENs_summary!P3403</f>
        <v>0</v>
      </c>
      <c r="I3508" s="76">
        <f>APENs_summary!Q3403</f>
        <v>0</v>
      </c>
      <c r="J3508" s="76">
        <f>APENs_summary!R3403</f>
        <v>0</v>
      </c>
    </row>
    <row r="3509" spans="1:10" x14ac:dyDescent="0.2">
      <c r="A3509" s="13" t="s">
        <v>147</v>
      </c>
      <c r="B3509" s="272" t="s">
        <v>493</v>
      </c>
      <c r="C3509" s="272" t="str">
        <f>APENs_summary!C3404</f>
        <v>08077</v>
      </c>
      <c r="D3509" s="272" t="str">
        <f>APENs_summary!J3404</f>
        <v>31088811</v>
      </c>
      <c r="E3509" s="272" t="str">
        <f>APENs_summary!K3404</f>
        <v>Permitted Fugitives</v>
      </c>
      <c r="F3509" s="76">
        <f>APENs_summary!N3404</f>
        <v>0</v>
      </c>
      <c r="G3509" s="76">
        <f>APENs_summary!O3404</f>
        <v>4.8</v>
      </c>
      <c r="H3509" s="76">
        <f>APENs_summary!P3404</f>
        <v>0</v>
      </c>
      <c r="I3509" s="76">
        <f>APENs_summary!Q3404</f>
        <v>0</v>
      </c>
      <c r="J3509" s="76">
        <f>APENs_summary!R3404</f>
        <v>0</v>
      </c>
    </row>
    <row r="3510" spans="1:10" x14ac:dyDescent="0.2">
      <c r="A3510" s="13" t="s">
        <v>147</v>
      </c>
      <c r="B3510" s="272" t="s">
        <v>493</v>
      </c>
      <c r="C3510" s="272" t="str">
        <f>APENs_summary!C3405</f>
        <v>08077</v>
      </c>
      <c r="D3510" s="272" t="str">
        <f>APENs_summary!J3405</f>
        <v>40400311</v>
      </c>
      <c r="E3510" s="272" t="str">
        <f>APENs_summary!K3405</f>
        <v>Condensate Tanks</v>
      </c>
      <c r="F3510" s="76">
        <f>APENs_summary!N3405</f>
        <v>0</v>
      </c>
      <c r="G3510" s="76">
        <f>APENs_summary!O3405</f>
        <v>1.3668625205585219</v>
      </c>
      <c r="H3510" s="76">
        <f>APENs_summary!P3405</f>
        <v>0</v>
      </c>
      <c r="I3510" s="76">
        <f>APENs_summary!Q3405</f>
        <v>0</v>
      </c>
      <c r="J3510" s="76">
        <f>APENs_summary!R3405</f>
        <v>0</v>
      </c>
    </row>
    <row r="3511" spans="1:10" x14ac:dyDescent="0.2">
      <c r="A3511" s="13" t="s">
        <v>147</v>
      </c>
      <c r="B3511" s="272" t="s">
        <v>493</v>
      </c>
      <c r="C3511" s="272" t="str">
        <f>APENs_summary!C3406</f>
        <v>08077</v>
      </c>
      <c r="D3511" s="272" t="str">
        <f>APENs_summary!J3406</f>
        <v>40400311</v>
      </c>
      <c r="E3511" s="272" t="str">
        <f>APENs_summary!K3406</f>
        <v>Condensate Tanks</v>
      </c>
      <c r="F3511" s="76">
        <f>APENs_summary!N3406</f>
        <v>0</v>
      </c>
      <c r="G3511" s="76">
        <f>APENs_summary!O3406</f>
        <v>12.511166023176262</v>
      </c>
      <c r="H3511" s="76">
        <f>APENs_summary!P3406</f>
        <v>0</v>
      </c>
      <c r="I3511" s="76">
        <f>APENs_summary!Q3406</f>
        <v>0</v>
      </c>
      <c r="J3511" s="76">
        <f>APENs_summary!R3406</f>
        <v>0</v>
      </c>
    </row>
    <row r="3512" spans="1:10" x14ac:dyDescent="0.2">
      <c r="A3512" s="13" t="s">
        <v>147</v>
      </c>
      <c r="B3512" s="272" t="s">
        <v>493</v>
      </c>
      <c r="C3512" s="272" t="str">
        <f>APENs_summary!C3407</f>
        <v>08077</v>
      </c>
      <c r="D3512" s="272" t="str">
        <f>APENs_summary!J3407</f>
        <v>20200253</v>
      </c>
      <c r="E3512" s="272" t="str">
        <f>APENs_summary!K3407</f>
        <v>Compressor Engines</v>
      </c>
      <c r="F3512" s="76">
        <f>APENs_summary!N3407</f>
        <v>0</v>
      </c>
      <c r="G3512" s="76">
        <f>APENs_summary!O3407</f>
        <v>0</v>
      </c>
      <c r="H3512" s="76">
        <f>APENs_summary!P3407</f>
        <v>16.22</v>
      </c>
      <c r="I3512" s="76">
        <f>APENs_summary!Q3407</f>
        <v>0</v>
      </c>
      <c r="J3512" s="76">
        <f>APENs_summary!R3407</f>
        <v>0</v>
      </c>
    </row>
    <row r="3513" spans="1:10" x14ac:dyDescent="0.2">
      <c r="A3513" s="13" t="s">
        <v>147</v>
      </c>
      <c r="B3513" s="272" t="s">
        <v>493</v>
      </c>
      <c r="C3513" s="272" t="str">
        <f>APENs_summary!C3408</f>
        <v>08077</v>
      </c>
      <c r="D3513" s="272" t="str">
        <f>APENs_summary!J3408</f>
        <v>20200253</v>
      </c>
      <c r="E3513" s="272" t="str">
        <f>APENs_summary!K3408</f>
        <v>Compressor Engines</v>
      </c>
      <c r="F3513" s="76">
        <f>APENs_summary!N3408</f>
        <v>8.11</v>
      </c>
      <c r="G3513" s="76">
        <f>APENs_summary!O3408</f>
        <v>0</v>
      </c>
      <c r="H3513" s="76">
        <f>APENs_summary!P3408</f>
        <v>0</v>
      </c>
      <c r="I3513" s="76">
        <f>APENs_summary!Q3408</f>
        <v>0</v>
      </c>
      <c r="J3513" s="76">
        <f>APENs_summary!R3408</f>
        <v>0</v>
      </c>
    </row>
    <row r="3514" spans="1:10" x14ac:dyDescent="0.2">
      <c r="A3514" s="13" t="s">
        <v>147</v>
      </c>
      <c r="B3514" s="272" t="s">
        <v>493</v>
      </c>
      <c r="C3514" s="272" t="str">
        <f>APENs_summary!C3409</f>
        <v>08077</v>
      </c>
      <c r="D3514" s="272" t="str">
        <f>APENs_summary!J3409</f>
        <v>20200253</v>
      </c>
      <c r="E3514" s="272" t="str">
        <f>APENs_summary!K3409</f>
        <v>Compressor Engines</v>
      </c>
      <c r="F3514" s="76">
        <f>APENs_summary!N3409</f>
        <v>0</v>
      </c>
      <c r="G3514" s="76">
        <f>APENs_summary!O3409</f>
        <v>0</v>
      </c>
      <c r="H3514" s="76">
        <f>APENs_summary!P3409</f>
        <v>0</v>
      </c>
      <c r="I3514" s="76">
        <f>APENs_summary!Q3409</f>
        <v>0</v>
      </c>
      <c r="J3514" s="76">
        <f>APENs_summary!R3409</f>
        <v>0.5665</v>
      </c>
    </row>
    <row r="3515" spans="1:10" x14ac:dyDescent="0.2">
      <c r="A3515" s="13" t="s">
        <v>147</v>
      </c>
      <c r="B3515" s="272" t="s">
        <v>493</v>
      </c>
      <c r="C3515" s="272" t="str">
        <f>APENs_summary!C3410</f>
        <v>08077</v>
      </c>
      <c r="D3515" s="272" t="str">
        <f>APENs_summary!J3410</f>
        <v>20200253</v>
      </c>
      <c r="E3515" s="272" t="str">
        <f>APENs_summary!K3410</f>
        <v>Compressor Engines</v>
      </c>
      <c r="F3515" s="76">
        <f>APENs_summary!N3410</f>
        <v>0</v>
      </c>
      <c r="G3515" s="76">
        <f>APENs_summary!O3410</f>
        <v>0</v>
      </c>
      <c r="H3515" s="76">
        <f>APENs_summary!P3410</f>
        <v>0</v>
      </c>
      <c r="I3515" s="76">
        <f>APENs_summary!Q3410</f>
        <v>0</v>
      </c>
      <c r="J3515" s="76">
        <f>APENs_summary!R3410</f>
        <v>0</v>
      </c>
    </row>
    <row r="3516" spans="1:10" x14ac:dyDescent="0.2">
      <c r="A3516" s="13" t="s">
        <v>147</v>
      </c>
      <c r="B3516" s="272" t="s">
        <v>493</v>
      </c>
      <c r="C3516" s="272" t="str">
        <f>APENs_summary!C3411</f>
        <v>08077</v>
      </c>
      <c r="D3516" s="272" t="str">
        <f>APENs_summary!J3411</f>
        <v>20200253</v>
      </c>
      <c r="E3516" s="272" t="str">
        <f>APENs_summary!K3411</f>
        <v>Compressor Engines</v>
      </c>
      <c r="F3516" s="76">
        <f>APENs_summary!N3411</f>
        <v>0</v>
      </c>
      <c r="G3516" s="76">
        <f>APENs_summary!O3411</f>
        <v>0</v>
      </c>
      <c r="H3516" s="76">
        <f>APENs_summary!P3411</f>
        <v>0</v>
      </c>
      <c r="I3516" s="76">
        <f>APENs_summary!Q3411</f>
        <v>3.3989999999999999E-2</v>
      </c>
      <c r="J3516" s="76">
        <f>APENs_summary!R3411</f>
        <v>0</v>
      </c>
    </row>
    <row r="3517" spans="1:10" x14ac:dyDescent="0.2">
      <c r="A3517" s="13" t="s">
        <v>147</v>
      </c>
      <c r="B3517" s="272" t="s">
        <v>493</v>
      </c>
      <c r="C3517" s="272" t="str">
        <f>APENs_summary!C3412</f>
        <v>08077</v>
      </c>
      <c r="D3517" s="272" t="str">
        <f>APENs_summary!J3412</f>
        <v>20200253</v>
      </c>
      <c r="E3517" s="272" t="str">
        <f>APENs_summary!K3412</f>
        <v>Compressor Engines</v>
      </c>
      <c r="F3517" s="76">
        <f>APENs_summary!N3412</f>
        <v>0</v>
      </c>
      <c r="G3517" s="76">
        <f>APENs_summary!O3412</f>
        <v>4.0599999999999996</v>
      </c>
      <c r="H3517" s="76">
        <f>APENs_summary!P3412</f>
        <v>0</v>
      </c>
      <c r="I3517" s="76">
        <f>APENs_summary!Q3412</f>
        <v>0</v>
      </c>
      <c r="J3517" s="76">
        <f>APENs_summary!R3412</f>
        <v>0</v>
      </c>
    </row>
    <row r="3518" spans="1:10" x14ac:dyDescent="0.2">
      <c r="A3518" s="13" t="s">
        <v>147</v>
      </c>
      <c r="B3518" s="272" t="s">
        <v>493</v>
      </c>
      <c r="C3518" s="272" t="str">
        <f>APENs_summary!C3413</f>
        <v>08077</v>
      </c>
      <c r="D3518" s="272" t="str">
        <f>APENs_summary!J3413</f>
        <v>20200254</v>
      </c>
      <c r="E3518" s="272" t="str">
        <f>APENs_summary!K3413</f>
        <v>Compressor Engines</v>
      </c>
      <c r="F3518" s="76">
        <f>APENs_summary!N3413</f>
        <v>0</v>
      </c>
      <c r="G3518" s="76">
        <f>APENs_summary!O3413</f>
        <v>0</v>
      </c>
      <c r="H3518" s="76">
        <f>APENs_summary!P3413</f>
        <v>16.835999999999999</v>
      </c>
      <c r="I3518" s="76">
        <f>APENs_summary!Q3413</f>
        <v>0</v>
      </c>
      <c r="J3518" s="76">
        <f>APENs_summary!R3413</f>
        <v>0</v>
      </c>
    </row>
    <row r="3519" spans="1:10" x14ac:dyDescent="0.2">
      <c r="A3519" s="13" t="s">
        <v>147</v>
      </c>
      <c r="B3519" s="272" t="s">
        <v>493</v>
      </c>
      <c r="C3519" s="272" t="str">
        <f>APENs_summary!C3414</f>
        <v>08077</v>
      </c>
      <c r="D3519" s="272" t="str">
        <f>APENs_summary!J3414</f>
        <v>20200254</v>
      </c>
      <c r="E3519" s="272" t="str">
        <f>APENs_summary!K3414</f>
        <v>Compressor Engines</v>
      </c>
      <c r="F3519" s="76">
        <f>APENs_summary!N3414</f>
        <v>9.7129999999999992</v>
      </c>
      <c r="G3519" s="76">
        <f>APENs_summary!O3414</f>
        <v>0</v>
      </c>
      <c r="H3519" s="76">
        <f>APENs_summary!P3414</f>
        <v>0</v>
      </c>
      <c r="I3519" s="76">
        <f>APENs_summary!Q3414</f>
        <v>0</v>
      </c>
      <c r="J3519" s="76">
        <f>APENs_summary!R3414</f>
        <v>0</v>
      </c>
    </row>
    <row r="3520" spans="1:10" x14ac:dyDescent="0.2">
      <c r="A3520" s="13" t="s">
        <v>147</v>
      </c>
      <c r="B3520" s="272" t="s">
        <v>493</v>
      </c>
      <c r="C3520" s="272" t="str">
        <f>APENs_summary!C3415</f>
        <v>08077</v>
      </c>
      <c r="D3520" s="272" t="str">
        <f>APENs_summary!J3415</f>
        <v>20200254</v>
      </c>
      <c r="E3520" s="272" t="str">
        <f>APENs_summary!K3415</f>
        <v>Compressor Engines</v>
      </c>
      <c r="F3520" s="76">
        <f>APENs_summary!N3415</f>
        <v>0</v>
      </c>
      <c r="G3520" s="76">
        <f>APENs_summary!O3415</f>
        <v>0</v>
      </c>
      <c r="H3520" s="76">
        <f>APENs_summary!P3415</f>
        <v>0</v>
      </c>
      <c r="I3520" s="76">
        <f>APENs_summary!Q3415</f>
        <v>0</v>
      </c>
      <c r="J3520" s="76">
        <f>APENs_summary!R3415</f>
        <v>0.6</v>
      </c>
    </row>
    <row r="3521" spans="1:10" x14ac:dyDescent="0.2">
      <c r="A3521" s="13" t="s">
        <v>147</v>
      </c>
      <c r="B3521" s="272" t="s">
        <v>493</v>
      </c>
      <c r="C3521" s="272" t="str">
        <f>APENs_summary!C3416</f>
        <v>08077</v>
      </c>
      <c r="D3521" s="272" t="str">
        <f>APENs_summary!J3416</f>
        <v>20200254</v>
      </c>
      <c r="E3521" s="272" t="str">
        <f>APENs_summary!K3416</f>
        <v>Compressor Engines</v>
      </c>
      <c r="F3521" s="76">
        <f>APENs_summary!N3416</f>
        <v>0</v>
      </c>
      <c r="G3521" s="76">
        <f>APENs_summary!O3416</f>
        <v>0</v>
      </c>
      <c r="H3521" s="76">
        <f>APENs_summary!P3416</f>
        <v>0</v>
      </c>
      <c r="I3521" s="76">
        <f>APENs_summary!Q3416</f>
        <v>0</v>
      </c>
      <c r="J3521" s="76">
        <f>APENs_summary!R3416</f>
        <v>0</v>
      </c>
    </row>
    <row r="3522" spans="1:10" x14ac:dyDescent="0.2">
      <c r="A3522" s="13" t="s">
        <v>147</v>
      </c>
      <c r="B3522" s="272" t="s">
        <v>493</v>
      </c>
      <c r="C3522" s="272" t="str">
        <f>APENs_summary!C3417</f>
        <v>08077</v>
      </c>
      <c r="D3522" s="272" t="str">
        <f>APENs_summary!J3417</f>
        <v>20200254</v>
      </c>
      <c r="E3522" s="272" t="str">
        <f>APENs_summary!K3417</f>
        <v>Compressor Engines</v>
      </c>
      <c r="F3522" s="76">
        <f>APENs_summary!N3417</f>
        <v>0</v>
      </c>
      <c r="G3522" s="76">
        <f>APENs_summary!O3417</f>
        <v>0</v>
      </c>
      <c r="H3522" s="76">
        <f>APENs_summary!P3417</f>
        <v>0</v>
      </c>
      <c r="I3522" s="76">
        <f>APENs_summary!Q3417</f>
        <v>1.13E-4</v>
      </c>
      <c r="J3522" s="76">
        <f>APENs_summary!R3417</f>
        <v>0</v>
      </c>
    </row>
    <row r="3523" spans="1:10" x14ac:dyDescent="0.2">
      <c r="A3523" s="13" t="s">
        <v>147</v>
      </c>
      <c r="B3523" s="272" t="s">
        <v>493</v>
      </c>
      <c r="C3523" s="272" t="str">
        <f>APENs_summary!C3418</f>
        <v>08077</v>
      </c>
      <c r="D3523" s="272" t="str">
        <f>APENs_summary!J3418</f>
        <v>20200254</v>
      </c>
      <c r="E3523" s="272" t="str">
        <f>APENs_summary!K3418</f>
        <v>Compressor Engines</v>
      </c>
      <c r="F3523" s="76">
        <f>APENs_summary!N3418</f>
        <v>0</v>
      </c>
      <c r="G3523" s="76">
        <f>APENs_summary!O3418</f>
        <v>4.0469999999999997</v>
      </c>
      <c r="H3523" s="76">
        <f>APENs_summary!P3418</f>
        <v>0</v>
      </c>
      <c r="I3523" s="76">
        <f>APENs_summary!Q3418</f>
        <v>0</v>
      </c>
      <c r="J3523" s="76">
        <f>APENs_summary!R3418</f>
        <v>0</v>
      </c>
    </row>
    <row r="3524" spans="1:10" x14ac:dyDescent="0.2">
      <c r="A3524" s="13" t="s">
        <v>147</v>
      </c>
      <c r="B3524" s="272" t="s">
        <v>493</v>
      </c>
      <c r="C3524" s="272" t="str">
        <f>APENs_summary!C3419</f>
        <v>08077</v>
      </c>
      <c r="D3524" s="272" t="str">
        <f>APENs_summary!J3419</f>
        <v>20200254</v>
      </c>
      <c r="E3524" s="272" t="str">
        <f>APENs_summary!K3419</f>
        <v>Compressor Engines</v>
      </c>
      <c r="F3524" s="76">
        <f>APENs_summary!N3419</f>
        <v>0</v>
      </c>
      <c r="G3524" s="76">
        <f>APENs_summary!O3419</f>
        <v>0</v>
      </c>
      <c r="H3524" s="76">
        <f>APENs_summary!P3419</f>
        <v>16.835999999999999</v>
      </c>
      <c r="I3524" s="76">
        <f>APENs_summary!Q3419</f>
        <v>0</v>
      </c>
      <c r="J3524" s="76">
        <f>APENs_summary!R3419</f>
        <v>0</v>
      </c>
    </row>
    <row r="3525" spans="1:10" x14ac:dyDescent="0.2">
      <c r="A3525" s="13" t="s">
        <v>147</v>
      </c>
      <c r="B3525" s="272" t="s">
        <v>493</v>
      </c>
      <c r="C3525" s="272" t="str">
        <f>APENs_summary!C3420</f>
        <v>08077</v>
      </c>
      <c r="D3525" s="272" t="str">
        <f>APENs_summary!J3420</f>
        <v>20200254</v>
      </c>
      <c r="E3525" s="272" t="str">
        <f>APENs_summary!K3420</f>
        <v>Compressor Engines</v>
      </c>
      <c r="F3525" s="76">
        <f>APENs_summary!N3420</f>
        <v>9.7129999999999992</v>
      </c>
      <c r="G3525" s="76">
        <f>APENs_summary!O3420</f>
        <v>0</v>
      </c>
      <c r="H3525" s="76">
        <f>APENs_summary!P3420</f>
        <v>0</v>
      </c>
      <c r="I3525" s="76">
        <f>APENs_summary!Q3420</f>
        <v>0</v>
      </c>
      <c r="J3525" s="76">
        <f>APENs_summary!R3420</f>
        <v>0</v>
      </c>
    </row>
    <row r="3526" spans="1:10" x14ac:dyDescent="0.2">
      <c r="A3526" s="13" t="s">
        <v>147</v>
      </c>
      <c r="B3526" s="272" t="s">
        <v>493</v>
      </c>
      <c r="C3526" s="272" t="str">
        <f>APENs_summary!C3421</f>
        <v>08077</v>
      </c>
      <c r="D3526" s="272" t="str">
        <f>APENs_summary!J3421</f>
        <v>20200254</v>
      </c>
      <c r="E3526" s="272" t="str">
        <f>APENs_summary!K3421</f>
        <v>Compressor Engines</v>
      </c>
      <c r="F3526" s="76">
        <f>APENs_summary!N3421</f>
        <v>0</v>
      </c>
      <c r="G3526" s="76">
        <f>APENs_summary!O3421</f>
        <v>0</v>
      </c>
      <c r="H3526" s="76">
        <f>APENs_summary!P3421</f>
        <v>0</v>
      </c>
      <c r="I3526" s="76">
        <f>APENs_summary!Q3421</f>
        <v>0</v>
      </c>
      <c r="J3526" s="76">
        <f>APENs_summary!R3421</f>
        <v>0.6</v>
      </c>
    </row>
    <row r="3527" spans="1:10" x14ac:dyDescent="0.2">
      <c r="A3527" s="13" t="s">
        <v>147</v>
      </c>
      <c r="B3527" s="272" t="s">
        <v>493</v>
      </c>
      <c r="C3527" s="272" t="str">
        <f>APENs_summary!C3422</f>
        <v>08077</v>
      </c>
      <c r="D3527" s="272" t="str">
        <f>APENs_summary!J3422</f>
        <v>20200254</v>
      </c>
      <c r="E3527" s="272" t="str">
        <f>APENs_summary!K3422</f>
        <v>Compressor Engines</v>
      </c>
      <c r="F3527" s="76">
        <f>APENs_summary!N3422</f>
        <v>0</v>
      </c>
      <c r="G3527" s="76">
        <f>APENs_summary!O3422</f>
        <v>0</v>
      </c>
      <c r="H3527" s="76">
        <f>APENs_summary!P3422</f>
        <v>0</v>
      </c>
      <c r="I3527" s="76">
        <f>APENs_summary!Q3422</f>
        <v>0</v>
      </c>
      <c r="J3527" s="76">
        <f>APENs_summary!R3422</f>
        <v>0</v>
      </c>
    </row>
    <row r="3528" spans="1:10" x14ac:dyDescent="0.2">
      <c r="A3528" s="13" t="s">
        <v>147</v>
      </c>
      <c r="B3528" s="272" t="s">
        <v>493</v>
      </c>
      <c r="C3528" s="272" t="str">
        <f>APENs_summary!C3423</f>
        <v>08077</v>
      </c>
      <c r="D3528" s="272" t="str">
        <f>APENs_summary!J3423</f>
        <v>20200254</v>
      </c>
      <c r="E3528" s="272" t="str">
        <f>APENs_summary!K3423</f>
        <v>Compressor Engines</v>
      </c>
      <c r="F3528" s="76">
        <f>APENs_summary!N3423</f>
        <v>0</v>
      </c>
      <c r="G3528" s="76">
        <f>APENs_summary!O3423</f>
        <v>0</v>
      </c>
      <c r="H3528" s="76">
        <f>APENs_summary!P3423</f>
        <v>0</v>
      </c>
      <c r="I3528" s="76">
        <f>APENs_summary!Q3423</f>
        <v>1.13E-4</v>
      </c>
      <c r="J3528" s="76">
        <f>APENs_summary!R3423</f>
        <v>0</v>
      </c>
    </row>
    <row r="3529" spans="1:10" x14ac:dyDescent="0.2">
      <c r="A3529" s="13" t="s">
        <v>147</v>
      </c>
      <c r="B3529" s="272" t="s">
        <v>493</v>
      </c>
      <c r="C3529" s="272" t="str">
        <f>APENs_summary!C3424</f>
        <v>08077</v>
      </c>
      <c r="D3529" s="272" t="str">
        <f>APENs_summary!J3424</f>
        <v>20200254</v>
      </c>
      <c r="E3529" s="272" t="str">
        <f>APENs_summary!K3424</f>
        <v>Compressor Engines</v>
      </c>
      <c r="F3529" s="76">
        <f>APENs_summary!N3424</f>
        <v>0</v>
      </c>
      <c r="G3529" s="76">
        <f>APENs_summary!O3424</f>
        <v>4.0469999999999997</v>
      </c>
      <c r="H3529" s="76">
        <f>APENs_summary!P3424</f>
        <v>0</v>
      </c>
      <c r="I3529" s="76">
        <f>APENs_summary!Q3424</f>
        <v>0</v>
      </c>
      <c r="J3529" s="76">
        <f>APENs_summary!R3424</f>
        <v>0</v>
      </c>
    </row>
    <row r="3530" spans="1:10" x14ac:dyDescent="0.2">
      <c r="A3530" s="13" t="s">
        <v>147</v>
      </c>
      <c r="B3530" s="272" t="s">
        <v>493</v>
      </c>
      <c r="C3530" s="272" t="str">
        <f>APENs_summary!C3425</f>
        <v>08077</v>
      </c>
      <c r="D3530" s="272" t="str">
        <f>APENs_summary!J3425</f>
        <v>31000301</v>
      </c>
      <c r="E3530" s="272" t="str">
        <f>APENs_summary!K3425</f>
        <v>Glycol Dehydrator</v>
      </c>
      <c r="F3530" s="76">
        <f>APENs_summary!N3425</f>
        <v>0</v>
      </c>
      <c r="G3530" s="76">
        <f>APENs_summary!O3425</f>
        <v>1</v>
      </c>
      <c r="H3530" s="76">
        <f>APENs_summary!P3425</f>
        <v>0</v>
      </c>
      <c r="I3530" s="76">
        <f>APENs_summary!Q3425</f>
        <v>0</v>
      </c>
      <c r="J3530" s="76">
        <f>APENs_summary!R3425</f>
        <v>0</v>
      </c>
    </row>
    <row r="3531" spans="1:10" x14ac:dyDescent="0.2">
      <c r="A3531" s="13" t="s">
        <v>147</v>
      </c>
      <c r="B3531" s="272" t="s">
        <v>493</v>
      </c>
      <c r="C3531" s="272" t="str">
        <f>APENs_summary!C3426</f>
        <v>08077</v>
      </c>
      <c r="D3531" s="272" t="str">
        <f>APENs_summary!J3426</f>
        <v>31088801</v>
      </c>
      <c r="E3531" s="272" t="str">
        <f>APENs_summary!K3426</f>
        <v>Permitted Fugitives</v>
      </c>
      <c r="F3531" s="76">
        <f>APENs_summary!N3426</f>
        <v>0</v>
      </c>
      <c r="G3531" s="76">
        <f>APENs_summary!O3426</f>
        <v>9.1</v>
      </c>
      <c r="H3531" s="76">
        <f>APENs_summary!P3426</f>
        <v>0</v>
      </c>
      <c r="I3531" s="76">
        <f>APENs_summary!Q3426</f>
        <v>0</v>
      </c>
      <c r="J3531" s="76">
        <f>APENs_summary!R3426</f>
        <v>0</v>
      </c>
    </row>
    <row r="3532" spans="1:10" x14ac:dyDescent="0.2">
      <c r="A3532" s="13" t="s">
        <v>147</v>
      </c>
      <c r="B3532" s="272" t="s">
        <v>493</v>
      </c>
      <c r="C3532" s="272" t="str">
        <f>APENs_summary!C3427</f>
        <v>08077</v>
      </c>
      <c r="D3532" s="272" t="str">
        <f>APENs_summary!J3427</f>
        <v>40400311</v>
      </c>
      <c r="E3532" s="272" t="str">
        <f>APENs_summary!K3427</f>
        <v>Condensate Tanks</v>
      </c>
      <c r="F3532" s="76">
        <f>APENs_summary!N3427</f>
        <v>0</v>
      </c>
      <c r="G3532" s="76">
        <f>APENs_summary!O3427</f>
        <v>16.00724604223042</v>
      </c>
      <c r="H3532" s="76">
        <f>APENs_summary!P3427</f>
        <v>0</v>
      </c>
      <c r="I3532" s="76">
        <f>APENs_summary!Q3427</f>
        <v>0</v>
      </c>
      <c r="J3532" s="76">
        <f>APENs_summary!R3427</f>
        <v>0</v>
      </c>
    </row>
    <row r="3533" spans="1:10" x14ac:dyDescent="0.2">
      <c r="A3533" s="13" t="s">
        <v>147</v>
      </c>
      <c r="B3533" s="272" t="s">
        <v>493</v>
      </c>
      <c r="C3533" s="272" t="str">
        <f>APENs_summary!C3428</f>
        <v>08077</v>
      </c>
      <c r="D3533" s="272" t="str">
        <f>APENs_summary!J3428</f>
        <v>20200202</v>
      </c>
      <c r="E3533" s="272" t="str">
        <f>APENs_summary!K3428</f>
        <v>Compressor Engines</v>
      </c>
      <c r="F3533" s="76">
        <f>APENs_summary!N3428</f>
        <v>0</v>
      </c>
      <c r="G3533" s="76">
        <f>APENs_summary!O3428</f>
        <v>0</v>
      </c>
      <c r="H3533" s="76">
        <f>APENs_summary!P3428</f>
        <v>0.04</v>
      </c>
      <c r="I3533" s="76">
        <f>APENs_summary!Q3428</f>
        <v>0</v>
      </c>
      <c r="J3533" s="76">
        <f>APENs_summary!R3428</f>
        <v>0</v>
      </c>
    </row>
    <row r="3534" spans="1:10" x14ac:dyDescent="0.2">
      <c r="A3534" s="13" t="s">
        <v>147</v>
      </c>
      <c r="B3534" s="272" t="s">
        <v>493</v>
      </c>
      <c r="C3534" s="272" t="str">
        <f>APENs_summary!C3429</f>
        <v>08077</v>
      </c>
      <c r="D3534" s="272" t="str">
        <f>APENs_summary!J3429</f>
        <v>20200202</v>
      </c>
      <c r="E3534" s="272" t="str">
        <f>APENs_summary!K3429</f>
        <v>Compressor Engines</v>
      </c>
      <c r="F3534" s="76">
        <f>APENs_summary!N3429</f>
        <v>0.21</v>
      </c>
      <c r="G3534" s="76">
        <f>APENs_summary!O3429</f>
        <v>0</v>
      </c>
      <c r="H3534" s="76">
        <f>APENs_summary!P3429</f>
        <v>0</v>
      </c>
      <c r="I3534" s="76">
        <f>APENs_summary!Q3429</f>
        <v>0</v>
      </c>
      <c r="J3534" s="76">
        <f>APENs_summary!R3429</f>
        <v>0</v>
      </c>
    </row>
    <row r="3535" spans="1:10" x14ac:dyDescent="0.2">
      <c r="A3535" s="13" t="s">
        <v>147</v>
      </c>
      <c r="B3535" s="272" t="s">
        <v>493</v>
      </c>
      <c r="C3535" s="272" t="str">
        <f>APENs_summary!C3430</f>
        <v>08077</v>
      </c>
      <c r="D3535" s="272" t="str">
        <f>APENs_summary!J3430</f>
        <v>20200202</v>
      </c>
      <c r="E3535" s="272" t="str">
        <f>APENs_summary!K3430</f>
        <v>Compressor Engines</v>
      </c>
      <c r="F3535" s="76">
        <f>APENs_summary!N3430</f>
        <v>0</v>
      </c>
      <c r="G3535" s="76">
        <f>APENs_summary!O3430</f>
        <v>1E-3</v>
      </c>
      <c r="H3535" s="76">
        <f>APENs_summary!P3430</f>
        <v>0</v>
      </c>
      <c r="I3535" s="76">
        <f>APENs_summary!Q3430</f>
        <v>0</v>
      </c>
      <c r="J3535" s="76">
        <f>APENs_summary!R3430</f>
        <v>0</v>
      </c>
    </row>
    <row r="3536" spans="1:10" x14ac:dyDescent="0.2">
      <c r="A3536" s="13" t="s">
        <v>147</v>
      </c>
      <c r="B3536" s="272" t="s">
        <v>493</v>
      </c>
      <c r="C3536" s="272" t="str">
        <f>APENs_summary!C3431</f>
        <v>08077</v>
      </c>
      <c r="D3536" s="272" t="str">
        <f>APENs_summary!J3431</f>
        <v>40400311</v>
      </c>
      <c r="E3536" s="272" t="str">
        <f>APENs_summary!K3431</f>
        <v>Tank Losses</v>
      </c>
      <c r="F3536" s="76">
        <f>APENs_summary!N3431</f>
        <v>0</v>
      </c>
      <c r="G3536" s="76">
        <f>APENs_summary!O3431</f>
        <v>1.7</v>
      </c>
      <c r="H3536" s="76">
        <f>APENs_summary!P3431</f>
        <v>0</v>
      </c>
      <c r="I3536" s="76">
        <f>APENs_summary!Q3431</f>
        <v>0</v>
      </c>
      <c r="J3536" s="76">
        <f>APENs_summary!R3431</f>
        <v>0</v>
      </c>
    </row>
    <row r="3537" spans="1:10" x14ac:dyDescent="0.2">
      <c r="A3537" s="13" t="s">
        <v>147</v>
      </c>
      <c r="B3537" s="272" t="s">
        <v>493</v>
      </c>
      <c r="C3537" s="272" t="str">
        <f>APENs_summary!C3432</f>
        <v>08077</v>
      </c>
      <c r="D3537" s="272" t="str">
        <f>APENs_summary!J3432</f>
        <v>31000199</v>
      </c>
      <c r="E3537" s="272" t="str">
        <f>APENs_summary!K3432</f>
        <v>Oil Production, Processing Operations: Not Classified</v>
      </c>
      <c r="F3537" s="76">
        <f>APENs_summary!N3432</f>
        <v>0</v>
      </c>
      <c r="G3537" s="76">
        <f>APENs_summary!O3432</f>
        <v>0.08</v>
      </c>
      <c r="H3537" s="76">
        <f>APENs_summary!P3432</f>
        <v>0</v>
      </c>
      <c r="I3537" s="76">
        <f>APENs_summary!Q3432</f>
        <v>0</v>
      </c>
      <c r="J3537" s="76">
        <f>APENs_summary!R3432</f>
        <v>0</v>
      </c>
    </row>
    <row r="3538" spans="1:10" x14ac:dyDescent="0.2">
      <c r="A3538" s="13" t="s">
        <v>147</v>
      </c>
      <c r="B3538" s="272" t="s">
        <v>493</v>
      </c>
      <c r="C3538" s="272" t="str">
        <f>APENs_summary!C3433</f>
        <v>08077</v>
      </c>
      <c r="D3538" s="272" t="str">
        <f>APENs_summary!J3433</f>
        <v>31000102</v>
      </c>
      <c r="E3538" s="272" t="str">
        <f>APENs_summary!K3433</f>
        <v>Oil Production, Miscellaneous Well: General</v>
      </c>
      <c r="F3538" s="76">
        <f>APENs_summary!N3433</f>
        <v>0</v>
      </c>
      <c r="G3538" s="76">
        <f>APENs_summary!O3433</f>
        <v>0</v>
      </c>
      <c r="H3538" s="76">
        <f>APENs_summary!P3433</f>
        <v>0</v>
      </c>
      <c r="I3538" s="76">
        <f>APENs_summary!Q3433</f>
        <v>0</v>
      </c>
      <c r="J3538" s="76">
        <f>APENs_summary!R3433</f>
        <v>0.83</v>
      </c>
    </row>
    <row r="3539" spans="1:10" x14ac:dyDescent="0.2">
      <c r="A3539" s="13" t="s">
        <v>147</v>
      </c>
      <c r="B3539" s="272" t="s">
        <v>493</v>
      </c>
      <c r="C3539" s="272" t="str">
        <f>APENs_summary!C3434</f>
        <v>08077</v>
      </c>
      <c r="D3539" s="272" t="str">
        <f>APENs_summary!J3434</f>
        <v>40400311</v>
      </c>
      <c r="E3539" s="272" t="str">
        <f>APENs_summary!K3434</f>
        <v>Condensate Tanks</v>
      </c>
      <c r="F3539" s="76">
        <f>APENs_summary!N3434</f>
        <v>0</v>
      </c>
      <c r="G3539" s="76">
        <f>APENs_summary!O3434</f>
        <v>2.7227901409525761</v>
      </c>
      <c r="H3539" s="76">
        <f>APENs_summary!P3434</f>
        <v>0</v>
      </c>
      <c r="I3539" s="76">
        <f>APENs_summary!Q3434</f>
        <v>0</v>
      </c>
      <c r="J3539" s="76">
        <f>APENs_summary!R3434</f>
        <v>0</v>
      </c>
    </row>
    <row r="3540" spans="1:10" x14ac:dyDescent="0.2">
      <c r="A3540" s="13" t="s">
        <v>147</v>
      </c>
      <c r="B3540" s="272" t="s">
        <v>493</v>
      </c>
      <c r="C3540" s="272" t="str">
        <f>APENs_summary!C3435</f>
        <v>08077</v>
      </c>
      <c r="D3540" s="272" t="str">
        <f>APENs_summary!J3435</f>
        <v>40400311</v>
      </c>
      <c r="E3540" s="272" t="str">
        <f>APENs_summary!K3435</f>
        <v>Condensate Tanks</v>
      </c>
      <c r="F3540" s="76">
        <f>APENs_summary!N3435</f>
        <v>0</v>
      </c>
      <c r="G3540" s="76">
        <f>APENs_summary!O3435</f>
        <v>2.427547836511935</v>
      </c>
      <c r="H3540" s="76">
        <f>APENs_summary!P3435</f>
        <v>0</v>
      </c>
      <c r="I3540" s="76">
        <f>APENs_summary!Q3435</f>
        <v>0</v>
      </c>
      <c r="J3540" s="76">
        <f>APENs_summary!R3435</f>
        <v>0</v>
      </c>
    </row>
    <row r="3541" spans="1:10" x14ac:dyDescent="0.2">
      <c r="A3541" s="13" t="s">
        <v>147</v>
      </c>
      <c r="B3541" s="272" t="s">
        <v>493</v>
      </c>
      <c r="C3541" s="272" t="str">
        <f>APENs_summary!C3436</f>
        <v>08077</v>
      </c>
      <c r="D3541" s="272" t="str">
        <f>APENs_summary!J3436</f>
        <v>40400311</v>
      </c>
      <c r="E3541" s="272" t="str">
        <f>APENs_summary!K3436</f>
        <v>Condensate Tanks</v>
      </c>
      <c r="F3541" s="76">
        <f>APENs_summary!N3436</f>
        <v>0</v>
      </c>
      <c r="G3541" s="76">
        <f>APENs_summary!O3436</f>
        <v>2.5587666384855527</v>
      </c>
      <c r="H3541" s="76">
        <f>APENs_summary!P3436</f>
        <v>0</v>
      </c>
      <c r="I3541" s="76">
        <f>APENs_summary!Q3436</f>
        <v>0</v>
      </c>
      <c r="J3541" s="76">
        <f>APENs_summary!R3436</f>
        <v>0</v>
      </c>
    </row>
    <row r="3542" spans="1:10" x14ac:dyDescent="0.2">
      <c r="A3542" s="13" t="s">
        <v>147</v>
      </c>
      <c r="B3542" s="272" t="s">
        <v>493</v>
      </c>
      <c r="C3542" s="272" t="str">
        <f>APENs_summary!C3437</f>
        <v>08077</v>
      </c>
      <c r="D3542" s="272" t="str">
        <f>APENs_summary!J3437</f>
        <v>40400311</v>
      </c>
      <c r="E3542" s="272" t="str">
        <f>APENs_summary!K3437</f>
        <v>Condensate Tanks</v>
      </c>
      <c r="F3542" s="76">
        <f>APENs_summary!N3437</f>
        <v>0</v>
      </c>
      <c r="G3542" s="76">
        <f>APENs_summary!O3437</f>
        <v>2.4849560623753928</v>
      </c>
      <c r="H3542" s="76">
        <f>APENs_summary!P3437</f>
        <v>0</v>
      </c>
      <c r="I3542" s="76">
        <f>APENs_summary!Q3437</f>
        <v>0</v>
      </c>
      <c r="J3542" s="76">
        <f>APENs_summary!R3437</f>
        <v>0</v>
      </c>
    </row>
    <row r="3543" spans="1:10" x14ac:dyDescent="0.2">
      <c r="A3543" s="13" t="s">
        <v>147</v>
      </c>
      <c r="B3543" s="272" t="s">
        <v>493</v>
      </c>
      <c r="C3543" s="272" t="str">
        <f>APENs_summary!C3438</f>
        <v>08077</v>
      </c>
      <c r="D3543" s="272" t="str">
        <f>APENs_summary!J3438</f>
        <v>40400311</v>
      </c>
      <c r="E3543" s="272" t="str">
        <f>APENs_summary!K3438</f>
        <v>Condensate Tanks</v>
      </c>
      <c r="F3543" s="76">
        <f>APENs_summary!N3438</f>
        <v>0</v>
      </c>
      <c r="G3543" s="76">
        <f>APENs_summary!O3438</f>
        <v>2.0995008315778896</v>
      </c>
      <c r="H3543" s="76">
        <f>APENs_summary!P3438</f>
        <v>0</v>
      </c>
      <c r="I3543" s="76">
        <f>APENs_summary!Q3438</f>
        <v>0</v>
      </c>
      <c r="J3543" s="76">
        <f>APENs_summary!R3438</f>
        <v>0</v>
      </c>
    </row>
    <row r="3544" spans="1:10" x14ac:dyDescent="0.2">
      <c r="A3544" s="13" t="s">
        <v>147</v>
      </c>
      <c r="B3544" s="272" t="s">
        <v>493</v>
      </c>
      <c r="C3544" s="272" t="str">
        <f>APENs_summary!C3439</f>
        <v>08077</v>
      </c>
      <c r="D3544" s="272" t="str">
        <f>APENs_summary!J3439</f>
        <v>40400311</v>
      </c>
      <c r="E3544" s="272" t="str">
        <f>APENs_summary!K3439</f>
        <v>Condensate Tanks</v>
      </c>
      <c r="F3544" s="76">
        <f>APENs_summary!N3439</f>
        <v>0</v>
      </c>
      <c r="G3544" s="76">
        <f>APENs_summary!O3439</f>
        <v>2.0338914305910807</v>
      </c>
      <c r="H3544" s="76">
        <f>APENs_summary!P3439</f>
        <v>0</v>
      </c>
      <c r="I3544" s="76">
        <f>APENs_summary!Q3439</f>
        <v>0</v>
      </c>
      <c r="J3544" s="76">
        <f>APENs_summary!R3439</f>
        <v>0</v>
      </c>
    </row>
    <row r="3545" spans="1:10" x14ac:dyDescent="0.2">
      <c r="A3545" s="13" t="s">
        <v>147</v>
      </c>
      <c r="B3545" s="272" t="s">
        <v>493</v>
      </c>
      <c r="C3545" s="272" t="str">
        <f>APENs_summary!C3440</f>
        <v>08077</v>
      </c>
      <c r="D3545" s="272" t="str">
        <f>APENs_summary!J3440</f>
        <v>40400311</v>
      </c>
      <c r="E3545" s="272" t="str">
        <f>APENs_summary!K3440</f>
        <v>Condensate Tanks</v>
      </c>
      <c r="F3545" s="76">
        <f>APENs_summary!N3440</f>
        <v>0</v>
      </c>
      <c r="G3545" s="76">
        <f>APENs_summary!O3440</f>
        <v>2.7227901409525761</v>
      </c>
      <c r="H3545" s="76">
        <f>APENs_summary!P3440</f>
        <v>0</v>
      </c>
      <c r="I3545" s="76">
        <f>APENs_summary!Q3440</f>
        <v>0</v>
      </c>
      <c r="J3545" s="76">
        <f>APENs_summary!R3440</f>
        <v>0</v>
      </c>
    </row>
    <row r="3546" spans="1:10" x14ac:dyDescent="0.2">
      <c r="A3546" s="13" t="s">
        <v>147</v>
      </c>
      <c r="B3546" s="272" t="s">
        <v>493</v>
      </c>
      <c r="C3546" s="272" t="str">
        <f>APENs_summary!C3441</f>
        <v>08077</v>
      </c>
      <c r="D3546" s="272" t="str">
        <f>APENs_summary!J3441</f>
        <v>40400311</v>
      </c>
      <c r="E3546" s="272" t="str">
        <f>APENs_summary!K3441</f>
        <v>Condensate Tanks</v>
      </c>
      <c r="F3546" s="76">
        <f>APENs_summary!N3441</f>
        <v>0</v>
      </c>
      <c r="G3546" s="76">
        <f>APENs_summary!O3441</f>
        <v>2.7555948414459803</v>
      </c>
      <c r="H3546" s="76">
        <f>APENs_summary!P3441</f>
        <v>0</v>
      </c>
      <c r="I3546" s="76">
        <f>APENs_summary!Q3441</f>
        <v>0</v>
      </c>
      <c r="J3546" s="76">
        <f>APENs_summary!R3441</f>
        <v>0</v>
      </c>
    </row>
    <row r="3547" spans="1:10" x14ac:dyDescent="0.2">
      <c r="A3547" s="13" t="s">
        <v>147</v>
      </c>
      <c r="B3547" s="272" t="s">
        <v>493</v>
      </c>
      <c r="C3547" s="272" t="str">
        <f>APENs_summary!C3442</f>
        <v>08077</v>
      </c>
      <c r="D3547" s="272" t="str">
        <f>APENs_summary!J3442</f>
        <v>40400311</v>
      </c>
      <c r="E3547" s="272" t="str">
        <f>APENs_summary!K3442</f>
        <v>Condensate Tanks</v>
      </c>
      <c r="F3547" s="76">
        <f>APENs_summary!N3442</f>
        <v>0</v>
      </c>
      <c r="G3547" s="76">
        <f>APENs_summary!O3442</f>
        <v>2.0338914305910807</v>
      </c>
      <c r="H3547" s="76">
        <f>APENs_summary!P3442</f>
        <v>0</v>
      </c>
      <c r="I3547" s="76">
        <f>APENs_summary!Q3442</f>
        <v>0</v>
      </c>
      <c r="J3547" s="76">
        <f>APENs_summary!R3442</f>
        <v>0</v>
      </c>
    </row>
    <row r="3548" spans="1:10" x14ac:dyDescent="0.2">
      <c r="A3548" s="13" t="s">
        <v>147</v>
      </c>
      <c r="B3548" s="272" t="s">
        <v>493</v>
      </c>
      <c r="C3548" s="272" t="str">
        <f>APENs_summary!C3443</f>
        <v>08077</v>
      </c>
      <c r="D3548" s="272" t="str">
        <f>APENs_summary!J3443</f>
        <v>40400311</v>
      </c>
      <c r="E3548" s="272" t="str">
        <f>APENs_summary!K3443</f>
        <v>Condensate Tanks</v>
      </c>
      <c r="F3548" s="76">
        <f>APENs_summary!N3443</f>
        <v>0</v>
      </c>
      <c r="G3548" s="76">
        <f>APENs_summary!O3443</f>
        <v>3.8381499577283291</v>
      </c>
      <c r="H3548" s="76">
        <f>APENs_summary!P3443</f>
        <v>0</v>
      </c>
      <c r="I3548" s="76">
        <f>APENs_summary!Q3443</f>
        <v>0</v>
      </c>
      <c r="J3548" s="76">
        <f>APENs_summary!R3443</f>
        <v>0</v>
      </c>
    </row>
    <row r="3549" spans="1:10" x14ac:dyDescent="0.2">
      <c r="A3549" s="13" t="s">
        <v>147</v>
      </c>
      <c r="B3549" s="272" t="s">
        <v>493</v>
      </c>
      <c r="C3549" s="272" t="str">
        <f>APENs_summary!C3444</f>
        <v>08077</v>
      </c>
      <c r="D3549" s="272" t="str">
        <f>APENs_summary!J3444</f>
        <v>40400311</v>
      </c>
      <c r="E3549" s="272" t="str">
        <f>APENs_summary!K3444</f>
        <v>Condensate Tanks</v>
      </c>
      <c r="F3549" s="76">
        <f>APENs_summary!N3444</f>
        <v>0</v>
      </c>
      <c r="G3549" s="76">
        <f>APENs_summary!O3444</f>
        <v>2.9196183439130028</v>
      </c>
      <c r="H3549" s="76">
        <f>APENs_summary!P3444</f>
        <v>0</v>
      </c>
      <c r="I3549" s="76">
        <f>APENs_summary!Q3444</f>
        <v>0</v>
      </c>
      <c r="J3549" s="76">
        <f>APENs_summary!R3444</f>
        <v>0</v>
      </c>
    </row>
    <row r="3550" spans="1:10" x14ac:dyDescent="0.2">
      <c r="A3550" s="13" t="s">
        <v>147</v>
      </c>
      <c r="B3550" s="272" t="s">
        <v>493</v>
      </c>
      <c r="C3550" s="272" t="str">
        <f>APENs_summary!C3445</f>
        <v>08077</v>
      </c>
      <c r="D3550" s="272" t="str">
        <f>APENs_summary!J3445</f>
        <v>40400311</v>
      </c>
      <c r="E3550" s="272" t="str">
        <f>APENs_summary!K3445</f>
        <v>Condensate Tanks</v>
      </c>
      <c r="F3550" s="76">
        <f>APENs_summary!N3445</f>
        <v>0</v>
      </c>
      <c r="G3550" s="76">
        <f>APENs_summary!O3445</f>
        <v>3.2804700493404528</v>
      </c>
      <c r="H3550" s="76">
        <f>APENs_summary!P3445</f>
        <v>0</v>
      </c>
      <c r="I3550" s="76">
        <f>APENs_summary!Q3445</f>
        <v>0</v>
      </c>
      <c r="J3550" s="76">
        <f>APENs_summary!R3445</f>
        <v>0</v>
      </c>
    </row>
    <row r="3551" spans="1:10" x14ac:dyDescent="0.2">
      <c r="A3551" s="13" t="s">
        <v>147</v>
      </c>
      <c r="B3551" s="272" t="s">
        <v>493</v>
      </c>
      <c r="C3551" s="272" t="str">
        <f>APENs_summary!C3446</f>
        <v>08077</v>
      </c>
      <c r="D3551" s="272" t="str">
        <f>APENs_summary!J3446</f>
        <v>40400311</v>
      </c>
      <c r="E3551" s="272" t="str">
        <f>APENs_summary!K3446</f>
        <v>Condensate Tanks</v>
      </c>
      <c r="F3551" s="76">
        <f>APENs_summary!N3446</f>
        <v>0</v>
      </c>
      <c r="G3551" s="76">
        <f>APENs_summary!O3446</f>
        <v>2.6243760394723621</v>
      </c>
      <c r="H3551" s="76">
        <f>APENs_summary!P3446</f>
        <v>0</v>
      </c>
      <c r="I3551" s="76">
        <f>APENs_summary!Q3446</f>
        <v>0</v>
      </c>
      <c r="J3551" s="76">
        <f>APENs_summary!R3446</f>
        <v>0</v>
      </c>
    </row>
    <row r="3552" spans="1:10" x14ac:dyDescent="0.2">
      <c r="A3552" s="13" t="s">
        <v>147</v>
      </c>
      <c r="B3552" s="272" t="s">
        <v>493</v>
      </c>
      <c r="C3552" s="272" t="str">
        <f>APENs_summary!C3447</f>
        <v>08077</v>
      </c>
      <c r="D3552" s="272" t="str">
        <f>APENs_summary!J3447</f>
        <v>40400311</v>
      </c>
      <c r="E3552" s="272" t="str">
        <f>APENs_summary!K3447</f>
        <v>Condensate Tanks</v>
      </c>
      <c r="F3552" s="76">
        <f>APENs_summary!N3447</f>
        <v>0</v>
      </c>
      <c r="G3552" s="76">
        <f>APENs_summary!O3447</f>
        <v>2.689985440459171</v>
      </c>
      <c r="H3552" s="76">
        <f>APENs_summary!P3447</f>
        <v>0</v>
      </c>
      <c r="I3552" s="76">
        <f>APENs_summary!Q3447</f>
        <v>0</v>
      </c>
      <c r="J3552" s="76">
        <f>APENs_summary!R3447</f>
        <v>0</v>
      </c>
    </row>
    <row r="3553" spans="1:10" x14ac:dyDescent="0.2">
      <c r="A3553" s="13" t="s">
        <v>147</v>
      </c>
      <c r="B3553" s="272" t="s">
        <v>493</v>
      </c>
      <c r="C3553" s="272" t="str">
        <f>APENs_summary!C3448</f>
        <v>08077</v>
      </c>
      <c r="D3553" s="272" t="str">
        <f>APENs_summary!J3448</f>
        <v>40400311</v>
      </c>
      <c r="E3553" s="272" t="str">
        <f>APENs_summary!K3448</f>
        <v>Condensate Tanks</v>
      </c>
      <c r="F3553" s="76">
        <f>APENs_summary!N3448</f>
        <v>0</v>
      </c>
      <c r="G3553" s="76">
        <f>APENs_summary!O3448</f>
        <v>2.3947431360185303</v>
      </c>
      <c r="H3553" s="76">
        <f>APENs_summary!P3448</f>
        <v>0</v>
      </c>
      <c r="I3553" s="76">
        <f>APENs_summary!Q3448</f>
        <v>0</v>
      </c>
      <c r="J3553" s="76">
        <f>APENs_summary!R3448</f>
        <v>0</v>
      </c>
    </row>
    <row r="3554" spans="1:10" x14ac:dyDescent="0.2">
      <c r="A3554" s="13" t="s">
        <v>147</v>
      </c>
      <c r="B3554" s="272" t="s">
        <v>493</v>
      </c>
      <c r="C3554" s="272" t="str">
        <f>APENs_summary!C3449</f>
        <v>08077</v>
      </c>
      <c r="D3554" s="272" t="str">
        <f>APENs_summary!J3449</f>
        <v>40400311</v>
      </c>
      <c r="E3554" s="272" t="str">
        <f>APENs_summary!K3449</f>
        <v>Condensate Tanks</v>
      </c>
      <c r="F3554" s="76">
        <f>APENs_summary!N3449</f>
        <v>0</v>
      </c>
      <c r="G3554" s="76">
        <f>APENs_summary!O3449</f>
        <v>3.5101029527942842</v>
      </c>
      <c r="H3554" s="76">
        <f>APENs_summary!P3449</f>
        <v>0</v>
      </c>
      <c r="I3554" s="76">
        <f>APENs_summary!Q3449</f>
        <v>0</v>
      </c>
      <c r="J3554" s="76">
        <f>APENs_summary!R3449</f>
        <v>0</v>
      </c>
    </row>
    <row r="3555" spans="1:10" x14ac:dyDescent="0.2">
      <c r="A3555" s="13" t="s">
        <v>147</v>
      </c>
      <c r="B3555" s="272" t="s">
        <v>493</v>
      </c>
      <c r="C3555" s="272" t="str">
        <f>APENs_summary!C3450</f>
        <v>08077</v>
      </c>
      <c r="D3555" s="272" t="str">
        <f>APENs_summary!J3450</f>
        <v>40400311</v>
      </c>
      <c r="E3555" s="272" t="str">
        <f>APENs_summary!K3450</f>
        <v>Condensate Tanks</v>
      </c>
      <c r="F3555" s="76">
        <f>APENs_summary!N3450</f>
        <v>0</v>
      </c>
      <c r="G3555" s="76">
        <f>APENs_summary!O3450</f>
        <v>4.6254627695700385</v>
      </c>
      <c r="H3555" s="76">
        <f>APENs_summary!P3450</f>
        <v>0</v>
      </c>
      <c r="I3555" s="76">
        <f>APENs_summary!Q3450</f>
        <v>0</v>
      </c>
      <c r="J3555" s="76">
        <f>APENs_summary!R3450</f>
        <v>0</v>
      </c>
    </row>
    <row r="3556" spans="1:10" x14ac:dyDescent="0.2">
      <c r="A3556" s="13" t="s">
        <v>147</v>
      </c>
      <c r="B3556" s="272" t="s">
        <v>493</v>
      </c>
      <c r="C3556" s="272" t="str">
        <f>APENs_summary!C3451</f>
        <v>08077</v>
      </c>
      <c r="D3556" s="272" t="str">
        <f>APENs_summary!J3451</f>
        <v>40400311</v>
      </c>
      <c r="E3556" s="272" t="str">
        <f>APENs_summary!K3451</f>
        <v>Condensate Tanks</v>
      </c>
      <c r="F3556" s="76">
        <f>APENs_summary!N3451</f>
        <v>0</v>
      </c>
      <c r="G3556" s="76">
        <f>APENs_summary!O3451</f>
        <v>3.9365640592085431</v>
      </c>
      <c r="H3556" s="76">
        <f>APENs_summary!P3451</f>
        <v>0</v>
      </c>
      <c r="I3556" s="76">
        <f>APENs_summary!Q3451</f>
        <v>0</v>
      </c>
      <c r="J3556" s="76">
        <f>APENs_summary!R3451</f>
        <v>0</v>
      </c>
    </row>
    <row r="3557" spans="1:10" x14ac:dyDescent="0.2">
      <c r="A3557" s="13" t="s">
        <v>147</v>
      </c>
      <c r="B3557" s="272" t="s">
        <v>493</v>
      </c>
      <c r="C3557" s="272" t="str">
        <f>APENs_summary!C3452</f>
        <v>08077</v>
      </c>
      <c r="D3557" s="272" t="str">
        <f>APENs_summary!J3452</f>
        <v>40400311</v>
      </c>
      <c r="E3557" s="272" t="str">
        <f>APENs_summary!K3452</f>
        <v>Condensate Tanks</v>
      </c>
      <c r="F3557" s="76">
        <f>APENs_summary!N3452</f>
        <v>0</v>
      </c>
      <c r="G3557" s="76">
        <f>APENs_summary!O3452</f>
        <v>7.0858153065753777</v>
      </c>
      <c r="H3557" s="76">
        <f>APENs_summary!P3452</f>
        <v>0</v>
      </c>
      <c r="I3557" s="76">
        <f>APENs_summary!Q3452</f>
        <v>0</v>
      </c>
      <c r="J3557" s="76">
        <f>APENs_summary!R3452</f>
        <v>0</v>
      </c>
    </row>
    <row r="3558" spans="1:10" x14ac:dyDescent="0.2">
      <c r="A3558" s="13" t="s">
        <v>147</v>
      </c>
      <c r="B3558" s="272" t="s">
        <v>493</v>
      </c>
      <c r="C3558" s="272" t="str">
        <f>APENs_summary!C3453</f>
        <v>08077</v>
      </c>
      <c r="D3558" s="272" t="str">
        <f>APENs_summary!J3453</f>
        <v>40400311</v>
      </c>
      <c r="E3558" s="272" t="str">
        <f>APENs_summary!K3453</f>
        <v>Condensate Tanks</v>
      </c>
      <c r="F3558" s="76">
        <f>APENs_summary!N3453</f>
        <v>0</v>
      </c>
      <c r="G3558" s="76">
        <f>APENs_summary!O3453</f>
        <v>0.97408364037586614</v>
      </c>
      <c r="H3558" s="76">
        <f>APENs_summary!P3453</f>
        <v>0</v>
      </c>
      <c r="I3558" s="76">
        <f>APENs_summary!Q3453</f>
        <v>0</v>
      </c>
      <c r="J3558" s="76">
        <f>APENs_summary!R3453</f>
        <v>0</v>
      </c>
    </row>
    <row r="3559" spans="1:10" x14ac:dyDescent="0.2">
      <c r="A3559" s="13" t="s">
        <v>147</v>
      </c>
      <c r="B3559" s="272" t="s">
        <v>493</v>
      </c>
      <c r="C3559" s="272" t="str">
        <f>APENs_summary!C3454</f>
        <v>08077</v>
      </c>
      <c r="D3559" s="272" t="str">
        <f>APENs_summary!J3454</f>
        <v>40400311</v>
      </c>
      <c r="E3559" s="272" t="str">
        <f>APENs_summary!K3454</f>
        <v>Condensate Tanks</v>
      </c>
      <c r="F3559" s="76">
        <f>APENs_summary!N3454</f>
        <v>0</v>
      </c>
      <c r="G3559" s="76">
        <f>APENs_summary!O3454</f>
        <v>3.3460794503272617</v>
      </c>
      <c r="H3559" s="76">
        <f>APENs_summary!P3454</f>
        <v>0</v>
      </c>
      <c r="I3559" s="76">
        <f>APENs_summary!Q3454</f>
        <v>0</v>
      </c>
      <c r="J3559" s="76">
        <f>APENs_summary!R3454</f>
        <v>0</v>
      </c>
    </row>
    <row r="3560" spans="1:10" x14ac:dyDescent="0.2">
      <c r="A3560" s="13" t="s">
        <v>147</v>
      </c>
      <c r="B3560" s="272" t="s">
        <v>493</v>
      </c>
      <c r="C3560" s="272" t="str">
        <f>APENs_summary!C3455</f>
        <v>08077</v>
      </c>
      <c r="D3560" s="272" t="str">
        <f>APENs_summary!J3455</f>
        <v>20200252</v>
      </c>
      <c r="E3560" s="272" t="str">
        <f>APENs_summary!K3455</f>
        <v>Compressor Engines</v>
      </c>
      <c r="F3560" s="76">
        <f>APENs_summary!N3455</f>
        <v>0</v>
      </c>
      <c r="G3560" s="76">
        <f>APENs_summary!O3455</f>
        <v>0</v>
      </c>
      <c r="H3560" s="76">
        <f>APENs_summary!P3455</f>
        <v>24.6</v>
      </c>
      <c r="I3560" s="76">
        <f>APENs_summary!Q3455</f>
        <v>0</v>
      </c>
      <c r="J3560" s="76">
        <f>APENs_summary!R3455</f>
        <v>0</v>
      </c>
    </row>
    <row r="3561" spans="1:10" x14ac:dyDescent="0.2">
      <c r="A3561" s="13" t="s">
        <v>147</v>
      </c>
      <c r="B3561" s="272" t="s">
        <v>493</v>
      </c>
      <c r="C3561" s="272" t="str">
        <f>APENs_summary!C3456</f>
        <v>08077</v>
      </c>
      <c r="D3561" s="272" t="str">
        <f>APENs_summary!J3456</f>
        <v>20200252</v>
      </c>
      <c r="E3561" s="272" t="str">
        <f>APENs_summary!K3456</f>
        <v>Compressor Engines</v>
      </c>
      <c r="F3561" s="76">
        <f>APENs_summary!N3456</f>
        <v>19.399999999999999</v>
      </c>
      <c r="G3561" s="76">
        <f>APENs_summary!O3456</f>
        <v>0</v>
      </c>
      <c r="H3561" s="76">
        <f>APENs_summary!P3456</f>
        <v>0</v>
      </c>
      <c r="I3561" s="76">
        <f>APENs_summary!Q3456</f>
        <v>0</v>
      </c>
      <c r="J3561" s="76">
        <f>APENs_summary!R3456</f>
        <v>0</v>
      </c>
    </row>
    <row r="3562" spans="1:10" x14ac:dyDescent="0.2">
      <c r="A3562" s="13" t="s">
        <v>147</v>
      </c>
      <c r="B3562" s="272" t="s">
        <v>493</v>
      </c>
      <c r="C3562" s="272" t="str">
        <f>APENs_summary!C3457</f>
        <v>08077</v>
      </c>
      <c r="D3562" s="272" t="str">
        <f>APENs_summary!J3457</f>
        <v>20200252</v>
      </c>
      <c r="E3562" s="272" t="str">
        <f>APENs_summary!K3457</f>
        <v>Compressor Engines</v>
      </c>
      <c r="F3562" s="76">
        <f>APENs_summary!N3457</f>
        <v>0</v>
      </c>
      <c r="G3562" s="76">
        <f>APENs_summary!O3457</f>
        <v>0</v>
      </c>
      <c r="H3562" s="76">
        <f>APENs_summary!P3457</f>
        <v>0</v>
      </c>
      <c r="I3562" s="76">
        <f>APENs_summary!Q3457</f>
        <v>0</v>
      </c>
      <c r="J3562" s="76">
        <f>APENs_summary!R3457</f>
        <v>0.46150000000000002</v>
      </c>
    </row>
    <row r="3563" spans="1:10" x14ac:dyDescent="0.2">
      <c r="A3563" s="13" t="s">
        <v>147</v>
      </c>
      <c r="B3563" s="272" t="s">
        <v>493</v>
      </c>
      <c r="C3563" s="272" t="str">
        <f>APENs_summary!C3458</f>
        <v>08077</v>
      </c>
      <c r="D3563" s="272" t="str">
        <f>APENs_summary!J3458</f>
        <v>20200252</v>
      </c>
      <c r="E3563" s="272" t="str">
        <f>APENs_summary!K3458</f>
        <v>Compressor Engines</v>
      </c>
      <c r="F3563" s="76">
        <f>APENs_summary!N3458</f>
        <v>0</v>
      </c>
      <c r="G3563" s="76">
        <f>APENs_summary!O3458</f>
        <v>0</v>
      </c>
      <c r="H3563" s="76">
        <f>APENs_summary!P3458</f>
        <v>0</v>
      </c>
      <c r="I3563" s="76">
        <f>APENs_summary!Q3458</f>
        <v>0</v>
      </c>
      <c r="J3563" s="76">
        <f>APENs_summary!R3458</f>
        <v>0</v>
      </c>
    </row>
    <row r="3564" spans="1:10" x14ac:dyDescent="0.2">
      <c r="A3564" s="13" t="s">
        <v>147</v>
      </c>
      <c r="B3564" s="272" t="s">
        <v>493</v>
      </c>
      <c r="C3564" s="272" t="str">
        <f>APENs_summary!C3459</f>
        <v>08077</v>
      </c>
      <c r="D3564" s="272" t="str">
        <f>APENs_summary!J3459</f>
        <v>20200252</v>
      </c>
      <c r="E3564" s="272" t="str">
        <f>APENs_summary!K3459</f>
        <v>Compressor Engines</v>
      </c>
      <c r="F3564" s="76">
        <f>APENs_summary!N3459</f>
        <v>0</v>
      </c>
      <c r="G3564" s="76">
        <f>APENs_summary!O3459</f>
        <v>0</v>
      </c>
      <c r="H3564" s="76">
        <f>APENs_summary!P3459</f>
        <v>0</v>
      </c>
      <c r="I3564" s="76">
        <f>APENs_summary!Q3459</f>
        <v>2.7689999999999999E-2</v>
      </c>
      <c r="J3564" s="76">
        <f>APENs_summary!R3459</f>
        <v>0</v>
      </c>
    </row>
    <row r="3565" spans="1:10" x14ac:dyDescent="0.2">
      <c r="A3565" s="13" t="s">
        <v>147</v>
      </c>
      <c r="B3565" s="272" t="s">
        <v>493</v>
      </c>
      <c r="C3565" s="272" t="str">
        <f>APENs_summary!C3460</f>
        <v>08077</v>
      </c>
      <c r="D3565" s="272" t="str">
        <f>APENs_summary!J3460</f>
        <v>20200252</v>
      </c>
      <c r="E3565" s="272" t="str">
        <f>APENs_summary!K3460</f>
        <v>Compressor Engines</v>
      </c>
      <c r="F3565" s="76">
        <f>APENs_summary!N3460</f>
        <v>0</v>
      </c>
      <c r="G3565" s="76">
        <f>APENs_summary!O3460</f>
        <v>4.03</v>
      </c>
      <c r="H3565" s="76">
        <f>APENs_summary!P3460</f>
        <v>0</v>
      </c>
      <c r="I3565" s="76">
        <f>APENs_summary!Q3460</f>
        <v>0</v>
      </c>
      <c r="J3565" s="76">
        <f>APENs_summary!R3460</f>
        <v>0</v>
      </c>
    </row>
    <row r="3566" spans="1:10" x14ac:dyDescent="0.2">
      <c r="A3566" s="13" t="s">
        <v>147</v>
      </c>
      <c r="B3566" s="272" t="s">
        <v>493</v>
      </c>
      <c r="C3566" s="272" t="str">
        <f>APENs_summary!C3461</f>
        <v>08077</v>
      </c>
      <c r="D3566" s="272" t="str">
        <f>APENs_summary!J3461</f>
        <v>31000301</v>
      </c>
      <c r="E3566" s="272" t="str">
        <f>APENs_summary!K3461</f>
        <v>Glycol Dehydrator</v>
      </c>
      <c r="F3566" s="76">
        <f>APENs_summary!N3461</f>
        <v>0</v>
      </c>
      <c r="G3566" s="76">
        <f>APENs_summary!O3461</f>
        <v>5.1285420000000004</v>
      </c>
      <c r="H3566" s="76">
        <f>APENs_summary!P3461</f>
        <v>0</v>
      </c>
      <c r="I3566" s="76">
        <f>APENs_summary!Q3461</f>
        <v>0</v>
      </c>
      <c r="J3566" s="76">
        <f>APENs_summary!R3461</f>
        <v>0</v>
      </c>
    </row>
    <row r="3567" spans="1:10" x14ac:dyDescent="0.2">
      <c r="A3567" s="13" t="s">
        <v>147</v>
      </c>
      <c r="B3567" s="272" t="s">
        <v>493</v>
      </c>
      <c r="C3567" s="272" t="str">
        <f>APENs_summary!C3462</f>
        <v>08077</v>
      </c>
      <c r="D3567" s="272" t="str">
        <f>APENs_summary!J3462</f>
        <v>20200254</v>
      </c>
      <c r="E3567" s="272" t="str">
        <f>APENs_summary!K3462</f>
        <v>Compressor Engines</v>
      </c>
      <c r="F3567" s="76">
        <f>APENs_summary!N3462</f>
        <v>0</v>
      </c>
      <c r="G3567" s="76">
        <f>APENs_summary!O3462</f>
        <v>0</v>
      </c>
      <c r="H3567" s="76">
        <f>APENs_summary!P3462</f>
        <v>3</v>
      </c>
      <c r="I3567" s="76">
        <f>APENs_summary!Q3462</f>
        <v>0</v>
      </c>
      <c r="J3567" s="76">
        <f>APENs_summary!R3462</f>
        <v>0</v>
      </c>
    </row>
    <row r="3568" spans="1:10" x14ac:dyDescent="0.2">
      <c r="A3568" s="13" t="s">
        <v>147</v>
      </c>
      <c r="B3568" s="272" t="s">
        <v>493</v>
      </c>
      <c r="C3568" s="272" t="str">
        <f>APENs_summary!C3463</f>
        <v>08077</v>
      </c>
      <c r="D3568" s="272" t="str">
        <f>APENs_summary!J3463</f>
        <v>20200254</v>
      </c>
      <c r="E3568" s="272" t="str">
        <f>APENs_summary!K3463</f>
        <v>Compressor Engines</v>
      </c>
      <c r="F3568" s="76">
        <f>APENs_summary!N3463</f>
        <v>5.03</v>
      </c>
      <c r="G3568" s="76">
        <f>APENs_summary!O3463</f>
        <v>0</v>
      </c>
      <c r="H3568" s="76">
        <f>APENs_summary!P3463</f>
        <v>0</v>
      </c>
      <c r="I3568" s="76">
        <f>APENs_summary!Q3463</f>
        <v>0</v>
      </c>
      <c r="J3568" s="76">
        <f>APENs_summary!R3463</f>
        <v>0</v>
      </c>
    </row>
    <row r="3569" spans="1:10" x14ac:dyDescent="0.2">
      <c r="A3569" s="13" t="s">
        <v>147</v>
      </c>
      <c r="B3569" s="272" t="s">
        <v>493</v>
      </c>
      <c r="C3569" s="272" t="str">
        <f>APENs_summary!C3464</f>
        <v>08077</v>
      </c>
      <c r="D3569" s="272" t="str">
        <f>APENs_summary!J3464</f>
        <v>20200254</v>
      </c>
      <c r="E3569" s="272" t="str">
        <f>APENs_summary!K3464</f>
        <v>Compressor Engines</v>
      </c>
      <c r="F3569" s="76">
        <f>APENs_summary!N3464</f>
        <v>0</v>
      </c>
      <c r="G3569" s="76">
        <f>APENs_summary!O3464</f>
        <v>0</v>
      </c>
      <c r="H3569" s="76">
        <f>APENs_summary!P3464</f>
        <v>0</v>
      </c>
      <c r="I3569" s="76">
        <f>APENs_summary!Q3464</f>
        <v>0</v>
      </c>
      <c r="J3569" s="76">
        <f>APENs_summary!R3464</f>
        <v>0.443</v>
      </c>
    </row>
    <row r="3570" spans="1:10" x14ac:dyDescent="0.2">
      <c r="A3570" s="13" t="s">
        <v>147</v>
      </c>
      <c r="B3570" s="272" t="s">
        <v>493</v>
      </c>
      <c r="C3570" s="272" t="str">
        <f>APENs_summary!C3465</f>
        <v>08077</v>
      </c>
      <c r="D3570" s="272" t="str">
        <f>APENs_summary!J3465</f>
        <v>20200254</v>
      </c>
      <c r="E3570" s="272" t="str">
        <f>APENs_summary!K3465</f>
        <v>Compressor Engines</v>
      </c>
      <c r="F3570" s="76">
        <f>APENs_summary!N3465</f>
        <v>0</v>
      </c>
      <c r="G3570" s="76">
        <f>APENs_summary!O3465</f>
        <v>0</v>
      </c>
      <c r="H3570" s="76">
        <f>APENs_summary!P3465</f>
        <v>0</v>
      </c>
      <c r="I3570" s="76">
        <f>APENs_summary!Q3465</f>
        <v>0</v>
      </c>
      <c r="J3570" s="76">
        <f>APENs_summary!R3465</f>
        <v>0</v>
      </c>
    </row>
    <row r="3571" spans="1:10" x14ac:dyDescent="0.2">
      <c r="A3571" s="13" t="s">
        <v>147</v>
      </c>
      <c r="B3571" s="272" t="s">
        <v>493</v>
      </c>
      <c r="C3571" s="272" t="str">
        <f>APENs_summary!C3466</f>
        <v>08077</v>
      </c>
      <c r="D3571" s="272" t="str">
        <f>APENs_summary!J3466</f>
        <v>20200254</v>
      </c>
      <c r="E3571" s="272" t="str">
        <f>APENs_summary!K3466</f>
        <v>Compressor Engines</v>
      </c>
      <c r="F3571" s="76">
        <f>APENs_summary!N3466</f>
        <v>0</v>
      </c>
      <c r="G3571" s="76">
        <f>APENs_summary!O3466</f>
        <v>0</v>
      </c>
      <c r="H3571" s="76">
        <f>APENs_summary!P3466</f>
        <v>0</v>
      </c>
      <c r="I3571" s="76">
        <f>APENs_summary!Q3466</f>
        <v>6.7000000000000002E-3</v>
      </c>
      <c r="J3571" s="76">
        <f>APENs_summary!R3466</f>
        <v>0</v>
      </c>
    </row>
    <row r="3572" spans="1:10" x14ac:dyDescent="0.2">
      <c r="A3572" s="13" t="s">
        <v>147</v>
      </c>
      <c r="B3572" s="272" t="s">
        <v>493</v>
      </c>
      <c r="C3572" s="272" t="str">
        <f>APENs_summary!C3467</f>
        <v>08077</v>
      </c>
      <c r="D3572" s="272" t="str">
        <f>APENs_summary!J3467</f>
        <v>20200254</v>
      </c>
      <c r="E3572" s="272" t="str">
        <f>APENs_summary!K3467</f>
        <v>Compressor Engines</v>
      </c>
      <c r="F3572" s="76">
        <f>APENs_summary!N3467</f>
        <v>0</v>
      </c>
      <c r="G3572" s="76">
        <f>APENs_summary!O3467</f>
        <v>0.6</v>
      </c>
      <c r="H3572" s="76">
        <f>APENs_summary!P3467</f>
        <v>0</v>
      </c>
      <c r="I3572" s="76">
        <f>APENs_summary!Q3467</f>
        <v>0</v>
      </c>
      <c r="J3572" s="76">
        <f>APENs_summary!R3467</f>
        <v>0</v>
      </c>
    </row>
    <row r="3573" spans="1:10" x14ac:dyDescent="0.2">
      <c r="A3573" s="13" t="s">
        <v>147</v>
      </c>
      <c r="B3573" s="272" t="s">
        <v>493</v>
      </c>
      <c r="C3573" s="272" t="str">
        <f>APENs_summary!C3468</f>
        <v>08077</v>
      </c>
      <c r="D3573" s="272" t="str">
        <f>APENs_summary!J3468</f>
        <v>20200254</v>
      </c>
      <c r="E3573" s="272" t="str">
        <f>APENs_summary!K3468</f>
        <v>Compressor Engines</v>
      </c>
      <c r="F3573" s="76">
        <f>APENs_summary!N3468</f>
        <v>0</v>
      </c>
      <c r="G3573" s="76">
        <f>APENs_summary!O3468</f>
        <v>0</v>
      </c>
      <c r="H3573" s="76">
        <f>APENs_summary!P3468</f>
        <v>1</v>
      </c>
      <c r="I3573" s="76">
        <f>APENs_summary!Q3468</f>
        <v>0</v>
      </c>
      <c r="J3573" s="76">
        <f>APENs_summary!R3468</f>
        <v>0</v>
      </c>
    </row>
    <row r="3574" spans="1:10" x14ac:dyDescent="0.2">
      <c r="A3574" s="13" t="s">
        <v>147</v>
      </c>
      <c r="B3574" s="272" t="s">
        <v>493</v>
      </c>
      <c r="C3574" s="272" t="str">
        <f>APENs_summary!C3469</f>
        <v>08077</v>
      </c>
      <c r="D3574" s="272" t="str">
        <f>APENs_summary!J3469</f>
        <v>20200254</v>
      </c>
      <c r="E3574" s="272" t="str">
        <f>APENs_summary!K3469</f>
        <v>Compressor Engines</v>
      </c>
      <c r="F3574" s="76">
        <f>APENs_summary!N3469</f>
        <v>19.399999999999999</v>
      </c>
      <c r="G3574" s="76">
        <f>APENs_summary!O3469</f>
        <v>0</v>
      </c>
      <c r="H3574" s="76">
        <f>APENs_summary!P3469</f>
        <v>0</v>
      </c>
      <c r="I3574" s="76">
        <f>APENs_summary!Q3469</f>
        <v>0</v>
      </c>
      <c r="J3574" s="76">
        <f>APENs_summary!R3469</f>
        <v>0</v>
      </c>
    </row>
    <row r="3575" spans="1:10" x14ac:dyDescent="0.2">
      <c r="A3575" s="13" t="s">
        <v>147</v>
      </c>
      <c r="B3575" s="272" t="s">
        <v>493</v>
      </c>
      <c r="C3575" s="272" t="str">
        <f>APENs_summary!C3470</f>
        <v>08077</v>
      </c>
      <c r="D3575" s="272" t="str">
        <f>APENs_summary!J3470</f>
        <v>20200254</v>
      </c>
      <c r="E3575" s="272" t="str">
        <f>APENs_summary!K3470</f>
        <v>Compressor Engines</v>
      </c>
      <c r="F3575" s="76">
        <f>APENs_summary!N3470</f>
        <v>0</v>
      </c>
      <c r="G3575" s="76">
        <f>APENs_summary!O3470</f>
        <v>0</v>
      </c>
      <c r="H3575" s="76">
        <f>APENs_summary!P3470</f>
        <v>0</v>
      </c>
      <c r="I3575" s="76">
        <f>APENs_summary!Q3470</f>
        <v>0</v>
      </c>
      <c r="J3575" s="76">
        <f>APENs_summary!R3470</f>
        <v>0.443</v>
      </c>
    </row>
    <row r="3576" spans="1:10" x14ac:dyDescent="0.2">
      <c r="A3576" s="13" t="s">
        <v>147</v>
      </c>
      <c r="B3576" s="272" t="s">
        <v>493</v>
      </c>
      <c r="C3576" s="272" t="str">
        <f>APENs_summary!C3471</f>
        <v>08077</v>
      </c>
      <c r="D3576" s="272" t="str">
        <f>APENs_summary!J3471</f>
        <v>20200254</v>
      </c>
      <c r="E3576" s="272" t="str">
        <f>APENs_summary!K3471</f>
        <v>Compressor Engines</v>
      </c>
      <c r="F3576" s="76">
        <f>APENs_summary!N3471</f>
        <v>0</v>
      </c>
      <c r="G3576" s="76">
        <f>APENs_summary!O3471</f>
        <v>0</v>
      </c>
      <c r="H3576" s="76">
        <f>APENs_summary!P3471</f>
        <v>0</v>
      </c>
      <c r="I3576" s="76">
        <f>APENs_summary!Q3471</f>
        <v>0</v>
      </c>
      <c r="J3576" s="76">
        <f>APENs_summary!R3471</f>
        <v>0</v>
      </c>
    </row>
    <row r="3577" spans="1:10" x14ac:dyDescent="0.2">
      <c r="A3577" s="13" t="s">
        <v>147</v>
      </c>
      <c r="B3577" s="272" t="s">
        <v>493</v>
      </c>
      <c r="C3577" s="272" t="str">
        <f>APENs_summary!C3472</f>
        <v>08077</v>
      </c>
      <c r="D3577" s="272" t="str">
        <f>APENs_summary!J3472</f>
        <v>20200254</v>
      </c>
      <c r="E3577" s="272" t="str">
        <f>APENs_summary!K3472</f>
        <v>Compressor Engines</v>
      </c>
      <c r="F3577" s="76">
        <f>APENs_summary!N3472</f>
        <v>0</v>
      </c>
      <c r="G3577" s="76">
        <f>APENs_summary!O3472</f>
        <v>0</v>
      </c>
      <c r="H3577" s="76">
        <f>APENs_summary!P3472</f>
        <v>0</v>
      </c>
      <c r="I3577" s="76">
        <f>APENs_summary!Q3472</f>
        <v>1.38E-2</v>
      </c>
      <c r="J3577" s="76">
        <f>APENs_summary!R3472</f>
        <v>0</v>
      </c>
    </row>
    <row r="3578" spans="1:10" x14ac:dyDescent="0.2">
      <c r="A3578" s="13" t="s">
        <v>147</v>
      </c>
      <c r="B3578" s="272" t="s">
        <v>493</v>
      </c>
      <c r="C3578" s="272" t="str">
        <f>APENs_summary!C3473</f>
        <v>08077</v>
      </c>
      <c r="D3578" s="272" t="str">
        <f>APENs_summary!J3473</f>
        <v>20200254</v>
      </c>
      <c r="E3578" s="272" t="str">
        <f>APENs_summary!K3473</f>
        <v>Compressor Engines</v>
      </c>
      <c r="F3578" s="76">
        <f>APENs_summary!N3473</f>
        <v>0</v>
      </c>
      <c r="G3578" s="76">
        <f>APENs_summary!O3473</f>
        <v>1</v>
      </c>
      <c r="H3578" s="76">
        <f>APENs_summary!P3473</f>
        <v>0</v>
      </c>
      <c r="I3578" s="76">
        <f>APENs_summary!Q3473</f>
        <v>0</v>
      </c>
      <c r="J3578" s="76">
        <f>APENs_summary!R3473</f>
        <v>0</v>
      </c>
    </row>
    <row r="3579" spans="1:10" x14ac:dyDescent="0.2">
      <c r="A3579" s="13" t="s">
        <v>147</v>
      </c>
      <c r="B3579" s="272" t="s">
        <v>493</v>
      </c>
      <c r="C3579" s="272" t="str">
        <f>APENs_summary!C3474</f>
        <v>08077</v>
      </c>
      <c r="D3579" s="272" t="str">
        <f>APENs_summary!J3474</f>
        <v>20200254</v>
      </c>
      <c r="E3579" s="272" t="str">
        <f>APENs_summary!K3474</f>
        <v>Compressor Engines</v>
      </c>
      <c r="F3579" s="76">
        <f>APENs_summary!N3474</f>
        <v>0</v>
      </c>
      <c r="G3579" s="76">
        <f>APENs_summary!O3474</f>
        <v>0</v>
      </c>
      <c r="H3579" s="76">
        <f>APENs_summary!P3474</f>
        <v>1.7</v>
      </c>
      <c r="I3579" s="76">
        <f>APENs_summary!Q3474</f>
        <v>0</v>
      </c>
      <c r="J3579" s="76">
        <f>APENs_summary!R3474</f>
        <v>0</v>
      </c>
    </row>
    <row r="3580" spans="1:10" x14ac:dyDescent="0.2">
      <c r="A3580" s="13" t="s">
        <v>147</v>
      </c>
      <c r="B3580" s="272" t="s">
        <v>493</v>
      </c>
      <c r="C3580" s="272" t="str">
        <f>APENs_summary!C3475</f>
        <v>08077</v>
      </c>
      <c r="D3580" s="272" t="str">
        <f>APENs_summary!J3475</f>
        <v>20200254</v>
      </c>
      <c r="E3580" s="272" t="str">
        <f>APENs_summary!K3475</f>
        <v>Compressor Engines</v>
      </c>
      <c r="F3580" s="76">
        <f>APENs_summary!N3475</f>
        <v>19.399999999999999</v>
      </c>
      <c r="G3580" s="76">
        <f>APENs_summary!O3475</f>
        <v>0</v>
      </c>
      <c r="H3580" s="76">
        <f>APENs_summary!P3475</f>
        <v>0</v>
      </c>
      <c r="I3580" s="76">
        <f>APENs_summary!Q3475</f>
        <v>0</v>
      </c>
      <c r="J3580" s="76">
        <f>APENs_summary!R3475</f>
        <v>0</v>
      </c>
    </row>
    <row r="3581" spans="1:10" x14ac:dyDescent="0.2">
      <c r="A3581" s="13" t="s">
        <v>147</v>
      </c>
      <c r="B3581" s="272" t="s">
        <v>493</v>
      </c>
      <c r="C3581" s="272" t="str">
        <f>APENs_summary!C3476</f>
        <v>08077</v>
      </c>
      <c r="D3581" s="272" t="str">
        <f>APENs_summary!J3476</f>
        <v>20200254</v>
      </c>
      <c r="E3581" s="272" t="str">
        <f>APENs_summary!K3476</f>
        <v>Compressor Engines</v>
      </c>
      <c r="F3581" s="76">
        <f>APENs_summary!N3476</f>
        <v>0</v>
      </c>
      <c r="G3581" s="76">
        <f>APENs_summary!O3476</f>
        <v>0</v>
      </c>
      <c r="H3581" s="76">
        <f>APENs_summary!P3476</f>
        <v>0</v>
      </c>
      <c r="I3581" s="76">
        <f>APENs_summary!Q3476</f>
        <v>0</v>
      </c>
      <c r="J3581" s="76">
        <f>APENs_summary!R3476</f>
        <v>0.443</v>
      </c>
    </row>
    <row r="3582" spans="1:10" x14ac:dyDescent="0.2">
      <c r="A3582" s="13" t="s">
        <v>147</v>
      </c>
      <c r="B3582" s="272" t="s">
        <v>493</v>
      </c>
      <c r="C3582" s="272" t="str">
        <f>APENs_summary!C3477</f>
        <v>08077</v>
      </c>
      <c r="D3582" s="272" t="str">
        <f>APENs_summary!J3477</f>
        <v>20200254</v>
      </c>
      <c r="E3582" s="272" t="str">
        <f>APENs_summary!K3477</f>
        <v>Compressor Engines</v>
      </c>
      <c r="F3582" s="76">
        <f>APENs_summary!N3477</f>
        <v>0</v>
      </c>
      <c r="G3582" s="76">
        <f>APENs_summary!O3477</f>
        <v>0</v>
      </c>
      <c r="H3582" s="76">
        <f>APENs_summary!P3477</f>
        <v>0</v>
      </c>
      <c r="I3582" s="76">
        <f>APENs_summary!Q3477</f>
        <v>0</v>
      </c>
      <c r="J3582" s="76">
        <f>APENs_summary!R3477</f>
        <v>0</v>
      </c>
    </row>
    <row r="3583" spans="1:10" x14ac:dyDescent="0.2">
      <c r="A3583" s="13" t="s">
        <v>147</v>
      </c>
      <c r="B3583" s="272" t="s">
        <v>493</v>
      </c>
      <c r="C3583" s="272" t="str">
        <f>APENs_summary!C3478</f>
        <v>08077</v>
      </c>
      <c r="D3583" s="272" t="str">
        <f>APENs_summary!J3478</f>
        <v>20200254</v>
      </c>
      <c r="E3583" s="272" t="str">
        <f>APENs_summary!K3478</f>
        <v>Compressor Engines</v>
      </c>
      <c r="F3583" s="76">
        <f>APENs_summary!N3478</f>
        <v>0</v>
      </c>
      <c r="G3583" s="76">
        <f>APENs_summary!O3478</f>
        <v>0</v>
      </c>
      <c r="H3583" s="76">
        <f>APENs_summary!P3478</f>
        <v>0</v>
      </c>
      <c r="I3583" s="76">
        <f>APENs_summary!Q3478</f>
        <v>1.8200000000000001E-2</v>
      </c>
      <c r="J3583" s="76">
        <f>APENs_summary!R3478</f>
        <v>0</v>
      </c>
    </row>
    <row r="3584" spans="1:10" x14ac:dyDescent="0.2">
      <c r="A3584" s="13" t="s">
        <v>147</v>
      </c>
      <c r="B3584" s="272" t="s">
        <v>493</v>
      </c>
      <c r="C3584" s="272" t="str">
        <f>APENs_summary!C3479</f>
        <v>08077</v>
      </c>
      <c r="D3584" s="272" t="str">
        <f>APENs_summary!J3479</f>
        <v>20200254</v>
      </c>
      <c r="E3584" s="272" t="str">
        <f>APENs_summary!K3479</f>
        <v>Compressor Engines</v>
      </c>
      <c r="F3584" s="76">
        <f>APENs_summary!N3479</f>
        <v>0</v>
      </c>
      <c r="G3584" s="76">
        <f>APENs_summary!O3479</f>
        <v>1</v>
      </c>
      <c r="H3584" s="76">
        <f>APENs_summary!P3479</f>
        <v>0</v>
      </c>
      <c r="I3584" s="76">
        <f>APENs_summary!Q3479</f>
        <v>0</v>
      </c>
      <c r="J3584" s="76">
        <f>APENs_summary!R3479</f>
        <v>0</v>
      </c>
    </row>
    <row r="3585" spans="1:10" x14ac:dyDescent="0.2">
      <c r="A3585" s="13" t="s">
        <v>147</v>
      </c>
      <c r="B3585" s="272" t="s">
        <v>493</v>
      </c>
      <c r="C3585" s="272" t="str">
        <f>APENs_summary!C3480</f>
        <v>08077</v>
      </c>
      <c r="D3585" s="272" t="str">
        <f>APENs_summary!J3480</f>
        <v>20200254</v>
      </c>
      <c r="E3585" s="272" t="str">
        <f>APENs_summary!K3480</f>
        <v>Compressor Engines</v>
      </c>
      <c r="F3585" s="76">
        <f>APENs_summary!N3480</f>
        <v>0</v>
      </c>
      <c r="G3585" s="76">
        <f>APENs_summary!O3480</f>
        <v>0</v>
      </c>
      <c r="H3585" s="76">
        <f>APENs_summary!P3480</f>
        <v>1.7</v>
      </c>
      <c r="I3585" s="76">
        <f>APENs_summary!Q3480</f>
        <v>0</v>
      </c>
      <c r="J3585" s="76">
        <f>APENs_summary!R3480</f>
        <v>0</v>
      </c>
    </row>
    <row r="3586" spans="1:10" x14ac:dyDescent="0.2">
      <c r="A3586" s="13" t="s">
        <v>147</v>
      </c>
      <c r="B3586" s="272" t="s">
        <v>493</v>
      </c>
      <c r="C3586" s="272" t="str">
        <f>APENs_summary!C3481</f>
        <v>08077</v>
      </c>
      <c r="D3586" s="272" t="str">
        <f>APENs_summary!J3481</f>
        <v>20200254</v>
      </c>
      <c r="E3586" s="272" t="str">
        <f>APENs_summary!K3481</f>
        <v>Compressor Engines</v>
      </c>
      <c r="F3586" s="76">
        <f>APENs_summary!N3481</f>
        <v>19.399999999999999</v>
      </c>
      <c r="G3586" s="76">
        <f>APENs_summary!O3481</f>
        <v>0</v>
      </c>
      <c r="H3586" s="76">
        <f>APENs_summary!P3481</f>
        <v>0</v>
      </c>
      <c r="I3586" s="76">
        <f>APENs_summary!Q3481</f>
        <v>0</v>
      </c>
      <c r="J3586" s="76">
        <f>APENs_summary!R3481</f>
        <v>0</v>
      </c>
    </row>
    <row r="3587" spans="1:10" x14ac:dyDescent="0.2">
      <c r="A3587" s="13" t="s">
        <v>147</v>
      </c>
      <c r="B3587" s="272" t="s">
        <v>493</v>
      </c>
      <c r="C3587" s="272" t="str">
        <f>APENs_summary!C3482</f>
        <v>08077</v>
      </c>
      <c r="D3587" s="272" t="str">
        <f>APENs_summary!J3482</f>
        <v>20200254</v>
      </c>
      <c r="E3587" s="272" t="str">
        <f>APENs_summary!K3482</f>
        <v>Compressor Engines</v>
      </c>
      <c r="F3587" s="76">
        <f>APENs_summary!N3482</f>
        <v>0</v>
      </c>
      <c r="G3587" s="76">
        <f>APENs_summary!O3482</f>
        <v>0</v>
      </c>
      <c r="H3587" s="76">
        <f>APENs_summary!P3482</f>
        <v>0</v>
      </c>
      <c r="I3587" s="76">
        <f>APENs_summary!Q3482</f>
        <v>0</v>
      </c>
      <c r="J3587" s="76">
        <f>APENs_summary!R3482</f>
        <v>0.443</v>
      </c>
    </row>
    <row r="3588" spans="1:10" x14ac:dyDescent="0.2">
      <c r="A3588" s="13" t="s">
        <v>147</v>
      </c>
      <c r="B3588" s="272" t="s">
        <v>493</v>
      </c>
      <c r="C3588" s="272" t="str">
        <f>APENs_summary!C3483</f>
        <v>08077</v>
      </c>
      <c r="D3588" s="272" t="str">
        <f>APENs_summary!J3483</f>
        <v>20200254</v>
      </c>
      <c r="E3588" s="272" t="str">
        <f>APENs_summary!K3483</f>
        <v>Compressor Engines</v>
      </c>
      <c r="F3588" s="76">
        <f>APENs_summary!N3483</f>
        <v>0</v>
      </c>
      <c r="G3588" s="76">
        <f>APENs_summary!O3483</f>
        <v>0</v>
      </c>
      <c r="H3588" s="76">
        <f>APENs_summary!P3483</f>
        <v>0</v>
      </c>
      <c r="I3588" s="76">
        <f>APENs_summary!Q3483</f>
        <v>0</v>
      </c>
      <c r="J3588" s="76">
        <f>APENs_summary!R3483</f>
        <v>0</v>
      </c>
    </row>
    <row r="3589" spans="1:10" x14ac:dyDescent="0.2">
      <c r="A3589" s="13" t="s">
        <v>147</v>
      </c>
      <c r="B3589" s="272" t="s">
        <v>493</v>
      </c>
      <c r="C3589" s="272" t="str">
        <f>APENs_summary!C3484</f>
        <v>08077</v>
      </c>
      <c r="D3589" s="272" t="str">
        <f>APENs_summary!J3484</f>
        <v>20200254</v>
      </c>
      <c r="E3589" s="272" t="str">
        <f>APENs_summary!K3484</f>
        <v>Compressor Engines</v>
      </c>
      <c r="F3589" s="76">
        <f>APENs_summary!N3484</f>
        <v>0</v>
      </c>
      <c r="G3589" s="76">
        <f>APENs_summary!O3484</f>
        <v>0</v>
      </c>
      <c r="H3589" s="76">
        <f>APENs_summary!P3484</f>
        <v>0</v>
      </c>
      <c r="I3589" s="76">
        <f>APENs_summary!Q3484</f>
        <v>1.7500000000000002E-2</v>
      </c>
      <c r="J3589" s="76">
        <f>APENs_summary!R3484</f>
        <v>0</v>
      </c>
    </row>
    <row r="3590" spans="1:10" x14ac:dyDescent="0.2">
      <c r="A3590" s="13" t="s">
        <v>147</v>
      </c>
      <c r="B3590" s="272" t="s">
        <v>493</v>
      </c>
      <c r="C3590" s="272" t="str">
        <f>APENs_summary!C3485</f>
        <v>08077</v>
      </c>
      <c r="D3590" s="272" t="str">
        <f>APENs_summary!J3485</f>
        <v>20200254</v>
      </c>
      <c r="E3590" s="272" t="str">
        <f>APENs_summary!K3485</f>
        <v>Compressor Engines</v>
      </c>
      <c r="F3590" s="76">
        <f>APENs_summary!N3485</f>
        <v>0</v>
      </c>
      <c r="G3590" s="76">
        <f>APENs_summary!O3485</f>
        <v>4</v>
      </c>
      <c r="H3590" s="76">
        <f>APENs_summary!P3485</f>
        <v>0</v>
      </c>
      <c r="I3590" s="76">
        <f>APENs_summary!Q3485</f>
        <v>0</v>
      </c>
      <c r="J3590" s="76">
        <f>APENs_summary!R3485</f>
        <v>0</v>
      </c>
    </row>
    <row r="3591" spans="1:10" x14ac:dyDescent="0.2">
      <c r="A3591" s="13" t="s">
        <v>147</v>
      </c>
      <c r="B3591" s="272" t="s">
        <v>493</v>
      </c>
      <c r="C3591" s="272" t="str">
        <f>APENs_summary!C3486</f>
        <v>08077</v>
      </c>
      <c r="D3591" s="272" t="str">
        <f>APENs_summary!J3486</f>
        <v>20200256</v>
      </c>
      <c r="E3591" s="272" t="str">
        <f>APENs_summary!K3486</f>
        <v>Compressor Engines</v>
      </c>
      <c r="F3591" s="76">
        <f>APENs_summary!N3486</f>
        <v>0</v>
      </c>
      <c r="G3591" s="76">
        <f>APENs_summary!O3486</f>
        <v>0</v>
      </c>
      <c r="H3591" s="76">
        <f>APENs_summary!P3486</f>
        <v>22.57</v>
      </c>
      <c r="I3591" s="76">
        <f>APENs_summary!Q3486</f>
        <v>0</v>
      </c>
      <c r="J3591" s="76">
        <f>APENs_summary!R3486</f>
        <v>0</v>
      </c>
    </row>
    <row r="3592" spans="1:10" x14ac:dyDescent="0.2">
      <c r="A3592" s="13" t="s">
        <v>147</v>
      </c>
      <c r="B3592" s="272" t="s">
        <v>493</v>
      </c>
      <c r="C3592" s="272" t="str">
        <f>APENs_summary!C3487</f>
        <v>08077</v>
      </c>
      <c r="D3592" s="272" t="str">
        <f>APENs_summary!J3487</f>
        <v>20200256</v>
      </c>
      <c r="E3592" s="272" t="str">
        <f>APENs_summary!K3487</f>
        <v>Compressor Engines</v>
      </c>
      <c r="F3592" s="76">
        <f>APENs_summary!N3487</f>
        <v>5.1059999999999999</v>
      </c>
      <c r="G3592" s="76">
        <f>APENs_summary!O3487</f>
        <v>0</v>
      </c>
      <c r="H3592" s="76">
        <f>APENs_summary!P3487</f>
        <v>0</v>
      </c>
      <c r="I3592" s="76">
        <f>APENs_summary!Q3487</f>
        <v>0</v>
      </c>
      <c r="J3592" s="76">
        <f>APENs_summary!R3487</f>
        <v>0</v>
      </c>
    </row>
    <row r="3593" spans="1:10" x14ac:dyDescent="0.2">
      <c r="A3593" s="13" t="s">
        <v>147</v>
      </c>
      <c r="B3593" s="272" t="s">
        <v>493</v>
      </c>
      <c r="C3593" s="272" t="str">
        <f>APENs_summary!C3488</f>
        <v>08077</v>
      </c>
      <c r="D3593" s="272" t="str">
        <f>APENs_summary!J3488</f>
        <v>20200256</v>
      </c>
      <c r="E3593" s="272" t="str">
        <f>APENs_summary!K3488</f>
        <v>Compressor Engines</v>
      </c>
      <c r="F3593" s="76">
        <f>APENs_summary!N3488</f>
        <v>0</v>
      </c>
      <c r="G3593" s="76">
        <f>APENs_summary!O3488</f>
        <v>5.5500000000000001E-2</v>
      </c>
      <c r="H3593" s="76">
        <f>APENs_summary!P3488</f>
        <v>0</v>
      </c>
      <c r="I3593" s="76">
        <f>APENs_summary!Q3488</f>
        <v>0</v>
      </c>
      <c r="J3593" s="76">
        <f>APENs_summary!R3488</f>
        <v>0</v>
      </c>
    </row>
    <row r="3594" spans="1:10" x14ac:dyDescent="0.2">
      <c r="A3594" s="13" t="s">
        <v>147</v>
      </c>
      <c r="B3594" s="272" t="s">
        <v>493</v>
      </c>
      <c r="C3594" s="272" t="str">
        <f>APENs_summary!C3489</f>
        <v>08077</v>
      </c>
      <c r="D3594" s="272" t="str">
        <f>APENs_summary!J3489</f>
        <v>31000301</v>
      </c>
      <c r="E3594" s="272" t="str">
        <f>APENs_summary!K3489</f>
        <v>Glycol Dehydrator</v>
      </c>
      <c r="F3594" s="76">
        <f>APENs_summary!N3489</f>
        <v>0</v>
      </c>
      <c r="G3594" s="76">
        <f>APENs_summary!O3489</f>
        <v>8.4</v>
      </c>
      <c r="H3594" s="76">
        <f>APENs_summary!P3489</f>
        <v>0</v>
      </c>
      <c r="I3594" s="76">
        <f>APENs_summary!Q3489</f>
        <v>0</v>
      </c>
      <c r="J3594" s="76">
        <f>APENs_summary!R3489</f>
        <v>0</v>
      </c>
    </row>
    <row r="3595" spans="1:10" x14ac:dyDescent="0.2">
      <c r="A3595" s="13" t="s">
        <v>147</v>
      </c>
      <c r="B3595" s="272" t="s">
        <v>493</v>
      </c>
      <c r="C3595" s="272" t="str">
        <f>APENs_summary!C3490</f>
        <v>08077</v>
      </c>
      <c r="D3595" s="272" t="str">
        <f>APENs_summary!J3490</f>
        <v>31000302</v>
      </c>
      <c r="E3595" s="272" t="str">
        <f>APENs_summary!K3490</f>
        <v>Glycol Dehydrator</v>
      </c>
      <c r="F3595" s="76">
        <f>APENs_summary!N3490</f>
        <v>0</v>
      </c>
      <c r="G3595" s="76">
        <f>APENs_summary!O3490</f>
        <v>8.4</v>
      </c>
      <c r="H3595" s="76">
        <f>APENs_summary!P3490</f>
        <v>0</v>
      </c>
      <c r="I3595" s="76">
        <f>APENs_summary!Q3490</f>
        <v>0</v>
      </c>
      <c r="J3595" s="76">
        <f>APENs_summary!R3490</f>
        <v>0</v>
      </c>
    </row>
    <row r="3596" spans="1:10" x14ac:dyDescent="0.2">
      <c r="A3596" s="13" t="s">
        <v>147</v>
      </c>
      <c r="B3596" s="272" t="s">
        <v>493</v>
      </c>
      <c r="C3596" s="272" t="str">
        <f>APENs_summary!C3491</f>
        <v>08077</v>
      </c>
      <c r="D3596" s="272" t="str">
        <f>APENs_summary!J3491</f>
        <v>31088801</v>
      </c>
      <c r="E3596" s="272" t="str">
        <f>APENs_summary!K3491</f>
        <v>Permitted Fugitives</v>
      </c>
      <c r="F3596" s="76">
        <f>APENs_summary!N3491</f>
        <v>0</v>
      </c>
      <c r="G3596" s="76">
        <f>APENs_summary!O3491</f>
        <v>4.5999999999999996</v>
      </c>
      <c r="H3596" s="76">
        <f>APENs_summary!P3491</f>
        <v>0</v>
      </c>
      <c r="I3596" s="76">
        <f>APENs_summary!Q3491</f>
        <v>0</v>
      </c>
      <c r="J3596" s="76">
        <f>APENs_summary!R3491</f>
        <v>0</v>
      </c>
    </row>
    <row r="3597" spans="1:10" x14ac:dyDescent="0.2">
      <c r="A3597" s="13" t="s">
        <v>147</v>
      </c>
      <c r="B3597" s="272" t="s">
        <v>493</v>
      </c>
      <c r="C3597" s="272" t="str">
        <f>APENs_summary!C3492</f>
        <v>08077</v>
      </c>
      <c r="D3597" s="272" t="str">
        <f>APENs_summary!J3492</f>
        <v>40400311</v>
      </c>
      <c r="E3597" s="272" t="str">
        <f>APENs_summary!K3492</f>
        <v>Condensate Tanks</v>
      </c>
      <c r="F3597" s="76">
        <f>APENs_summary!N3492</f>
        <v>0</v>
      </c>
      <c r="G3597" s="76">
        <f>APENs_summary!O3492</f>
        <v>12.064338665205682</v>
      </c>
      <c r="H3597" s="76">
        <f>APENs_summary!P3492</f>
        <v>0</v>
      </c>
      <c r="I3597" s="76">
        <f>APENs_summary!Q3492</f>
        <v>0</v>
      </c>
      <c r="J3597" s="76">
        <f>APENs_summary!R3492</f>
        <v>0</v>
      </c>
    </row>
    <row r="3598" spans="1:10" x14ac:dyDescent="0.2">
      <c r="A3598" s="13" t="s">
        <v>147</v>
      </c>
      <c r="B3598" s="272" t="s">
        <v>493</v>
      </c>
      <c r="C3598" s="272" t="str">
        <f>APENs_summary!C3493</f>
        <v>08077</v>
      </c>
      <c r="D3598" s="272" t="str">
        <f>APENs_summary!J3493</f>
        <v>40400311</v>
      </c>
      <c r="E3598" s="272" t="str">
        <f>APENs_summary!K3493</f>
        <v>Condensate Tanks</v>
      </c>
      <c r="F3598" s="76">
        <f>APENs_summary!N3493</f>
        <v>0</v>
      </c>
      <c r="G3598" s="76">
        <f>APENs_summary!O3493</f>
        <v>54.06611031444028</v>
      </c>
      <c r="H3598" s="76">
        <f>APENs_summary!P3493</f>
        <v>0</v>
      </c>
      <c r="I3598" s="76">
        <f>APENs_summary!Q3493</f>
        <v>0</v>
      </c>
      <c r="J3598" s="76">
        <f>APENs_summary!R3493</f>
        <v>0</v>
      </c>
    </row>
    <row r="3599" spans="1:10" x14ac:dyDescent="0.2">
      <c r="A3599" s="13" t="s">
        <v>147</v>
      </c>
      <c r="B3599" s="272" t="s">
        <v>493</v>
      </c>
      <c r="C3599" s="272" t="str">
        <f>APENs_summary!C3494</f>
        <v>08077</v>
      </c>
      <c r="D3599" s="272" t="str">
        <f>APENs_summary!J3494</f>
        <v>40400311</v>
      </c>
      <c r="E3599" s="272" t="str">
        <f>APENs_summary!K3494</f>
        <v>Condensate Tanks</v>
      </c>
      <c r="F3599" s="76">
        <f>APENs_summary!N3494</f>
        <v>0</v>
      </c>
      <c r="G3599" s="76">
        <f>APENs_summary!O3494</f>
        <v>17.873094318823231</v>
      </c>
      <c r="H3599" s="76">
        <f>APENs_summary!P3494</f>
        <v>0</v>
      </c>
      <c r="I3599" s="76">
        <f>APENs_summary!Q3494</f>
        <v>0</v>
      </c>
      <c r="J3599" s="76">
        <f>APENs_summary!R3494</f>
        <v>0</v>
      </c>
    </row>
    <row r="3600" spans="1:10" x14ac:dyDescent="0.2">
      <c r="A3600" s="13" t="s">
        <v>147</v>
      </c>
      <c r="B3600" s="272" t="s">
        <v>493</v>
      </c>
      <c r="C3600" s="272" t="str">
        <f>APENs_summary!C3495</f>
        <v>08077</v>
      </c>
      <c r="D3600" s="272" t="str">
        <f>APENs_summary!J3495</f>
        <v>20200254</v>
      </c>
      <c r="E3600" s="272" t="str">
        <f>APENs_summary!K3495</f>
        <v>Compressor Engines</v>
      </c>
      <c r="F3600" s="76">
        <f>APENs_summary!N3495</f>
        <v>0</v>
      </c>
      <c r="G3600" s="76">
        <f>APENs_summary!O3495</f>
        <v>0</v>
      </c>
      <c r="H3600" s="76">
        <f>APENs_summary!P3495</f>
        <v>10.18</v>
      </c>
      <c r="I3600" s="76">
        <f>APENs_summary!Q3495</f>
        <v>0</v>
      </c>
      <c r="J3600" s="76">
        <f>APENs_summary!R3495</f>
        <v>0</v>
      </c>
    </row>
    <row r="3601" spans="1:10" x14ac:dyDescent="0.2">
      <c r="A3601" s="13" t="s">
        <v>147</v>
      </c>
      <c r="B3601" s="272" t="s">
        <v>493</v>
      </c>
      <c r="C3601" s="272" t="str">
        <f>APENs_summary!C3496</f>
        <v>08077</v>
      </c>
      <c r="D3601" s="272" t="str">
        <f>APENs_summary!J3496</f>
        <v>20200254</v>
      </c>
      <c r="E3601" s="272" t="str">
        <f>APENs_summary!K3496</f>
        <v>Compressor Engines</v>
      </c>
      <c r="F3601" s="76">
        <f>APENs_summary!N3496</f>
        <v>12.19</v>
      </c>
      <c r="G3601" s="76">
        <f>APENs_summary!O3496</f>
        <v>0</v>
      </c>
      <c r="H3601" s="76">
        <f>APENs_summary!P3496</f>
        <v>0</v>
      </c>
      <c r="I3601" s="76">
        <f>APENs_summary!Q3496</f>
        <v>0</v>
      </c>
      <c r="J3601" s="76">
        <f>APENs_summary!R3496</f>
        <v>0</v>
      </c>
    </row>
    <row r="3602" spans="1:10" x14ac:dyDescent="0.2">
      <c r="A3602" s="13" t="s">
        <v>147</v>
      </c>
      <c r="B3602" s="272" t="s">
        <v>493</v>
      </c>
      <c r="C3602" s="272" t="str">
        <f>APENs_summary!C3497</f>
        <v>08077</v>
      </c>
      <c r="D3602" s="272" t="str">
        <f>APENs_summary!J3497</f>
        <v>20200254</v>
      </c>
      <c r="E3602" s="272" t="str">
        <f>APENs_summary!K3497</f>
        <v>Compressor Engines</v>
      </c>
      <c r="F3602" s="76">
        <f>APENs_summary!N3497</f>
        <v>0</v>
      </c>
      <c r="G3602" s="76">
        <f>APENs_summary!O3497</f>
        <v>0</v>
      </c>
      <c r="H3602" s="76">
        <f>APENs_summary!P3497</f>
        <v>0</v>
      </c>
      <c r="I3602" s="76">
        <f>APENs_summary!Q3497</f>
        <v>0</v>
      </c>
      <c r="J3602" s="76">
        <f>APENs_summary!R3497</f>
        <v>0.22005</v>
      </c>
    </row>
    <row r="3603" spans="1:10" x14ac:dyDescent="0.2">
      <c r="A3603" s="13" t="s">
        <v>147</v>
      </c>
      <c r="B3603" s="272" t="s">
        <v>493</v>
      </c>
      <c r="C3603" s="272" t="str">
        <f>APENs_summary!C3498</f>
        <v>08077</v>
      </c>
      <c r="D3603" s="272" t="str">
        <f>APENs_summary!J3498</f>
        <v>20200254</v>
      </c>
      <c r="E3603" s="272" t="str">
        <f>APENs_summary!K3498</f>
        <v>Compressor Engines</v>
      </c>
      <c r="F3603" s="76">
        <f>APENs_summary!N3498</f>
        <v>0</v>
      </c>
      <c r="G3603" s="76">
        <f>APENs_summary!O3498</f>
        <v>0</v>
      </c>
      <c r="H3603" s="76">
        <f>APENs_summary!P3498</f>
        <v>0</v>
      </c>
      <c r="I3603" s="76">
        <f>APENs_summary!Q3498</f>
        <v>0</v>
      </c>
      <c r="J3603" s="76">
        <f>APENs_summary!R3498</f>
        <v>0</v>
      </c>
    </row>
    <row r="3604" spans="1:10" x14ac:dyDescent="0.2">
      <c r="A3604" s="13" t="s">
        <v>147</v>
      </c>
      <c r="B3604" s="272" t="s">
        <v>493</v>
      </c>
      <c r="C3604" s="272" t="str">
        <f>APENs_summary!C3499</f>
        <v>08077</v>
      </c>
      <c r="D3604" s="272" t="str">
        <f>APENs_summary!J3499</f>
        <v>20200254</v>
      </c>
      <c r="E3604" s="272" t="str">
        <f>APENs_summary!K3499</f>
        <v>Compressor Engines</v>
      </c>
      <c r="F3604" s="76">
        <f>APENs_summary!N3499</f>
        <v>0</v>
      </c>
      <c r="G3604" s="76">
        <f>APENs_summary!O3499</f>
        <v>0</v>
      </c>
      <c r="H3604" s="76">
        <f>APENs_summary!P3499</f>
        <v>0</v>
      </c>
      <c r="I3604" s="76">
        <f>APENs_summary!Q3499</f>
        <v>1.3202999999999999E-2</v>
      </c>
      <c r="J3604" s="76">
        <f>APENs_summary!R3499</f>
        <v>0</v>
      </c>
    </row>
    <row r="3605" spans="1:10" x14ac:dyDescent="0.2">
      <c r="A3605" s="13" t="s">
        <v>147</v>
      </c>
      <c r="B3605" s="272" t="s">
        <v>493</v>
      </c>
      <c r="C3605" s="272" t="str">
        <f>APENs_summary!C3500</f>
        <v>08077</v>
      </c>
      <c r="D3605" s="272" t="str">
        <f>APENs_summary!J3500</f>
        <v>20200254</v>
      </c>
      <c r="E3605" s="272" t="str">
        <f>APENs_summary!K3500</f>
        <v>Compressor Engines</v>
      </c>
      <c r="F3605" s="76">
        <f>APENs_summary!N3500</f>
        <v>0</v>
      </c>
      <c r="G3605" s="76">
        <f>APENs_summary!O3500</f>
        <v>1.6</v>
      </c>
      <c r="H3605" s="76">
        <f>APENs_summary!P3500</f>
        <v>0</v>
      </c>
      <c r="I3605" s="76">
        <f>APENs_summary!Q3500</f>
        <v>0</v>
      </c>
      <c r="J3605" s="76">
        <f>APENs_summary!R3500</f>
        <v>0</v>
      </c>
    </row>
    <row r="3606" spans="1:10" x14ac:dyDescent="0.2">
      <c r="A3606" s="13" t="s">
        <v>147</v>
      </c>
      <c r="B3606" s="272" t="s">
        <v>493</v>
      </c>
      <c r="C3606" s="272" t="str">
        <f>APENs_summary!C3501</f>
        <v>08077</v>
      </c>
      <c r="D3606" s="272" t="str">
        <f>APENs_summary!J3501</f>
        <v>31000205</v>
      </c>
      <c r="E3606" s="272" t="str">
        <f>APENs_summary!K3501</f>
        <v>Natural Gas Production, Flares</v>
      </c>
      <c r="F3606" s="76">
        <f>APENs_summary!N3501</f>
        <v>0</v>
      </c>
      <c r="G3606" s="76">
        <f>APENs_summary!O3501</f>
        <v>0</v>
      </c>
      <c r="H3606" s="76">
        <f>APENs_summary!P3501</f>
        <v>21.4</v>
      </c>
      <c r="I3606" s="76">
        <f>APENs_summary!Q3501</f>
        <v>0</v>
      </c>
      <c r="J3606" s="76">
        <f>APENs_summary!R3501</f>
        <v>0</v>
      </c>
    </row>
    <row r="3607" spans="1:10" x14ac:dyDescent="0.2">
      <c r="A3607" s="13" t="s">
        <v>147</v>
      </c>
      <c r="B3607" s="272" t="s">
        <v>493</v>
      </c>
      <c r="C3607" s="272" t="str">
        <f>APENs_summary!C3502</f>
        <v>08077</v>
      </c>
      <c r="D3607" s="272" t="str">
        <f>APENs_summary!J3502</f>
        <v>31000205</v>
      </c>
      <c r="E3607" s="272" t="str">
        <f>APENs_summary!K3502</f>
        <v>Natural Gas Production, Flares</v>
      </c>
      <c r="F3607" s="76">
        <f>APENs_summary!N3502</f>
        <v>3.9</v>
      </c>
      <c r="G3607" s="76">
        <f>APENs_summary!O3502</f>
        <v>0</v>
      </c>
      <c r="H3607" s="76">
        <f>APENs_summary!P3502</f>
        <v>0</v>
      </c>
      <c r="I3607" s="76">
        <f>APENs_summary!Q3502</f>
        <v>0</v>
      </c>
      <c r="J3607" s="76">
        <f>APENs_summary!R3502</f>
        <v>0</v>
      </c>
    </row>
    <row r="3608" spans="1:10" x14ac:dyDescent="0.2">
      <c r="A3608" s="13" t="s">
        <v>147</v>
      </c>
      <c r="B3608" s="272" t="s">
        <v>493</v>
      </c>
      <c r="C3608" s="272" t="str">
        <f>APENs_summary!C3503</f>
        <v>08077</v>
      </c>
      <c r="D3608" s="272" t="str">
        <f>APENs_summary!J3503</f>
        <v>31000304</v>
      </c>
      <c r="E3608" s="272" t="str">
        <f>APENs_summary!K3503</f>
        <v>Glycol Dehydrator</v>
      </c>
      <c r="F3608" s="76">
        <f>APENs_summary!N3503</f>
        <v>0</v>
      </c>
      <c r="G3608" s="76">
        <f>APENs_summary!O3503</f>
        <v>0</v>
      </c>
      <c r="H3608" s="76">
        <f>APENs_summary!P3503</f>
        <v>0.7</v>
      </c>
      <c r="I3608" s="76">
        <f>APENs_summary!Q3503</f>
        <v>0</v>
      </c>
      <c r="J3608" s="76">
        <f>APENs_summary!R3503</f>
        <v>0</v>
      </c>
    </row>
    <row r="3609" spans="1:10" x14ac:dyDescent="0.2">
      <c r="A3609" s="13" t="s">
        <v>147</v>
      </c>
      <c r="B3609" s="272" t="s">
        <v>493</v>
      </c>
      <c r="C3609" s="272" t="str">
        <f>APENs_summary!C3504</f>
        <v>08077</v>
      </c>
      <c r="D3609" s="272" t="str">
        <f>APENs_summary!J3504</f>
        <v>31000304</v>
      </c>
      <c r="E3609" s="272" t="str">
        <f>APENs_summary!K3504</f>
        <v>Glycol Dehydrator</v>
      </c>
      <c r="F3609" s="76">
        <f>APENs_summary!N3504</f>
        <v>0.8</v>
      </c>
      <c r="G3609" s="76">
        <f>APENs_summary!O3504</f>
        <v>0</v>
      </c>
      <c r="H3609" s="76">
        <f>APENs_summary!P3504</f>
        <v>0</v>
      </c>
      <c r="I3609" s="76">
        <f>APENs_summary!Q3504</f>
        <v>0</v>
      </c>
      <c r="J3609" s="76">
        <f>APENs_summary!R3504</f>
        <v>0</v>
      </c>
    </row>
    <row r="3610" spans="1:10" x14ac:dyDescent="0.2">
      <c r="A3610" s="13" t="s">
        <v>147</v>
      </c>
      <c r="B3610" s="272" t="s">
        <v>493</v>
      </c>
      <c r="C3610" s="272" t="str">
        <f>APENs_summary!C3505</f>
        <v>08077</v>
      </c>
      <c r="D3610" s="272" t="str">
        <f>APENs_summary!J3505</f>
        <v>31000304</v>
      </c>
      <c r="E3610" s="272" t="str">
        <f>APENs_summary!K3505</f>
        <v>Glycol Dehydrator</v>
      </c>
      <c r="F3610" s="76">
        <f>APENs_summary!N3505</f>
        <v>0</v>
      </c>
      <c r="G3610" s="76">
        <f>APENs_summary!O3505</f>
        <v>2.9</v>
      </c>
      <c r="H3610" s="76">
        <f>APENs_summary!P3505</f>
        <v>0</v>
      </c>
      <c r="I3610" s="76">
        <f>APENs_summary!Q3505</f>
        <v>0</v>
      </c>
      <c r="J3610" s="76">
        <f>APENs_summary!R3505</f>
        <v>0</v>
      </c>
    </row>
    <row r="3611" spans="1:10" x14ac:dyDescent="0.2">
      <c r="A3611" s="13" t="s">
        <v>147</v>
      </c>
      <c r="B3611" s="272" t="s">
        <v>493</v>
      </c>
      <c r="C3611" s="272" t="str">
        <f>APENs_summary!C3506</f>
        <v>08077</v>
      </c>
      <c r="D3611" s="272" t="str">
        <f>APENs_summary!J3506</f>
        <v>31088805</v>
      </c>
      <c r="E3611" s="272" t="str">
        <f>APENs_summary!K3506</f>
        <v>Permitted Fugitives</v>
      </c>
      <c r="F3611" s="76">
        <f>APENs_summary!N3506</f>
        <v>0</v>
      </c>
      <c r="G3611" s="76">
        <f>APENs_summary!O3506</f>
        <v>6.9</v>
      </c>
      <c r="H3611" s="76">
        <f>APENs_summary!P3506</f>
        <v>0</v>
      </c>
      <c r="I3611" s="76">
        <f>APENs_summary!Q3506</f>
        <v>0</v>
      </c>
      <c r="J3611" s="76">
        <f>APENs_summary!R3506</f>
        <v>0</v>
      </c>
    </row>
    <row r="3612" spans="1:10" x14ac:dyDescent="0.2">
      <c r="A3612" s="13" t="s">
        <v>147</v>
      </c>
      <c r="B3612" s="272" t="s">
        <v>493</v>
      </c>
      <c r="C3612" s="272" t="str">
        <f>APENs_summary!C3507</f>
        <v>08077</v>
      </c>
      <c r="D3612" s="272" t="str">
        <f>APENs_summary!J3507</f>
        <v>31088805</v>
      </c>
      <c r="E3612" s="272" t="str">
        <f>APENs_summary!K3507</f>
        <v>Permitted Fugitives</v>
      </c>
      <c r="F3612" s="76">
        <f>APENs_summary!N3507</f>
        <v>0</v>
      </c>
      <c r="G3612" s="76">
        <f>APENs_summary!O3507</f>
        <v>15.6</v>
      </c>
      <c r="H3612" s="76">
        <f>APENs_summary!P3507</f>
        <v>0</v>
      </c>
      <c r="I3612" s="76">
        <f>APENs_summary!Q3507</f>
        <v>0</v>
      </c>
      <c r="J3612" s="76">
        <f>APENs_summary!R3507</f>
        <v>0</v>
      </c>
    </row>
    <row r="3613" spans="1:10" x14ac:dyDescent="0.2">
      <c r="A3613" s="13" t="s">
        <v>147</v>
      </c>
      <c r="B3613" s="272" t="s">
        <v>493</v>
      </c>
      <c r="C3613" s="272" t="str">
        <f>APENs_summary!C3508</f>
        <v>08077</v>
      </c>
      <c r="D3613" s="272" t="str">
        <f>APENs_summary!J3508</f>
        <v>40400311</v>
      </c>
      <c r="E3613" s="272" t="str">
        <f>APENs_summary!K3508</f>
        <v>Condensate Tanks</v>
      </c>
      <c r="F3613" s="76">
        <f>APENs_summary!N3508</f>
        <v>0</v>
      </c>
      <c r="G3613" s="76">
        <f>APENs_summary!O3508</f>
        <v>62.868609266460716</v>
      </c>
      <c r="H3613" s="76">
        <f>APENs_summary!P3508</f>
        <v>0</v>
      </c>
      <c r="I3613" s="76">
        <f>APENs_summary!Q3508</f>
        <v>0</v>
      </c>
      <c r="J3613" s="76">
        <f>APENs_summary!R3508</f>
        <v>0</v>
      </c>
    </row>
    <row r="3614" spans="1:10" x14ac:dyDescent="0.2">
      <c r="A3614" s="13" t="s">
        <v>147</v>
      </c>
      <c r="B3614" s="272" t="s">
        <v>493</v>
      </c>
      <c r="C3614" s="272" t="str">
        <f>APENs_summary!C3509</f>
        <v>08077</v>
      </c>
      <c r="D3614" s="272" t="str">
        <f>APENs_summary!J3509</f>
        <v>20200256</v>
      </c>
      <c r="E3614" s="272" t="str">
        <f>APENs_summary!K3509</f>
        <v>Compressor Engines</v>
      </c>
      <c r="F3614" s="76">
        <f>APENs_summary!N3509</f>
        <v>0</v>
      </c>
      <c r="G3614" s="76">
        <f>APENs_summary!O3509</f>
        <v>0</v>
      </c>
      <c r="H3614" s="76">
        <f>APENs_summary!P3509</f>
        <v>5.6729159999999998</v>
      </c>
      <c r="I3614" s="76">
        <f>APENs_summary!Q3509</f>
        <v>0</v>
      </c>
      <c r="J3614" s="76">
        <f>APENs_summary!R3509</f>
        <v>0</v>
      </c>
    </row>
    <row r="3615" spans="1:10" x14ac:dyDescent="0.2">
      <c r="A3615" s="13" t="s">
        <v>147</v>
      </c>
      <c r="B3615" s="272" t="s">
        <v>493</v>
      </c>
      <c r="C3615" s="272" t="str">
        <f>APENs_summary!C3510</f>
        <v>08077</v>
      </c>
      <c r="D3615" s="272" t="str">
        <f>APENs_summary!J3510</f>
        <v>20200256</v>
      </c>
      <c r="E3615" s="272" t="str">
        <f>APENs_summary!K3510</f>
        <v>Compressor Engines</v>
      </c>
      <c r="F3615" s="76">
        <f>APENs_summary!N3510</f>
        <v>30.328320000000001</v>
      </c>
      <c r="G3615" s="76">
        <f>APENs_summary!O3510</f>
        <v>0</v>
      </c>
      <c r="H3615" s="76">
        <f>APENs_summary!P3510</f>
        <v>0</v>
      </c>
      <c r="I3615" s="76">
        <f>APENs_summary!Q3510</f>
        <v>0</v>
      </c>
      <c r="J3615" s="76">
        <f>APENs_summary!R3510</f>
        <v>0</v>
      </c>
    </row>
    <row r="3616" spans="1:10" x14ac:dyDescent="0.2">
      <c r="A3616" s="13" t="s">
        <v>147</v>
      </c>
      <c r="B3616" s="272" t="s">
        <v>493</v>
      </c>
      <c r="C3616" s="272" t="str">
        <f>APENs_summary!C3511</f>
        <v>08077</v>
      </c>
      <c r="D3616" s="272" t="str">
        <f>APENs_summary!J3511</f>
        <v>20200256</v>
      </c>
      <c r="E3616" s="272" t="str">
        <f>APENs_summary!K3511</f>
        <v>Compressor Engines</v>
      </c>
      <c r="F3616" s="76">
        <f>APENs_summary!N3511</f>
        <v>0</v>
      </c>
      <c r="G3616" s="76">
        <f>APENs_summary!O3511</f>
        <v>0</v>
      </c>
      <c r="H3616" s="76">
        <f>APENs_summary!P3511</f>
        <v>0</v>
      </c>
      <c r="I3616" s="76">
        <f>APENs_summary!Q3511</f>
        <v>0</v>
      </c>
      <c r="J3616" s="76">
        <f>APENs_summary!R3511</f>
        <v>0.06</v>
      </c>
    </row>
    <row r="3617" spans="1:10" x14ac:dyDescent="0.2">
      <c r="A3617" s="13" t="s">
        <v>147</v>
      </c>
      <c r="B3617" s="272" t="s">
        <v>493</v>
      </c>
      <c r="C3617" s="272" t="str">
        <f>APENs_summary!C3512</f>
        <v>08077</v>
      </c>
      <c r="D3617" s="272" t="str">
        <f>APENs_summary!J3512</f>
        <v>20200256</v>
      </c>
      <c r="E3617" s="272" t="str">
        <f>APENs_summary!K3512</f>
        <v>Compressor Engines</v>
      </c>
      <c r="F3617" s="76">
        <f>APENs_summary!N3512</f>
        <v>0</v>
      </c>
      <c r="G3617" s="76">
        <f>APENs_summary!O3512</f>
        <v>0</v>
      </c>
      <c r="H3617" s="76">
        <f>APENs_summary!P3512</f>
        <v>0</v>
      </c>
      <c r="I3617" s="76">
        <f>APENs_summary!Q3512</f>
        <v>3.5999999999999999E-3</v>
      </c>
      <c r="J3617" s="76">
        <f>APENs_summary!R3512</f>
        <v>0</v>
      </c>
    </row>
    <row r="3618" spans="1:10" x14ac:dyDescent="0.2">
      <c r="A3618" s="13" t="s">
        <v>147</v>
      </c>
      <c r="B3618" s="272" t="s">
        <v>493</v>
      </c>
      <c r="C3618" s="272" t="str">
        <f>APENs_summary!C3513</f>
        <v>08077</v>
      </c>
      <c r="D3618" s="272" t="str">
        <f>APENs_summary!J3513</f>
        <v>20200256</v>
      </c>
      <c r="E3618" s="272" t="str">
        <f>APENs_summary!K3513</f>
        <v>Compressor Engines</v>
      </c>
      <c r="F3618" s="76">
        <f>APENs_summary!N3513</f>
        <v>0</v>
      </c>
      <c r="G3618" s="76">
        <f>APENs_summary!O3513</f>
        <v>5.382E-2</v>
      </c>
      <c r="H3618" s="76">
        <f>APENs_summary!P3513</f>
        <v>0</v>
      </c>
      <c r="I3618" s="76">
        <f>APENs_summary!Q3513</f>
        <v>0</v>
      </c>
      <c r="J3618" s="76">
        <f>APENs_summary!R3513</f>
        <v>0</v>
      </c>
    </row>
    <row r="3619" spans="1:10" x14ac:dyDescent="0.2">
      <c r="A3619" s="13" t="s">
        <v>147</v>
      </c>
      <c r="B3619" s="272" t="s">
        <v>493</v>
      </c>
      <c r="C3619" s="272" t="str">
        <f>APENs_summary!C3514</f>
        <v>08077</v>
      </c>
      <c r="D3619" s="272" t="str">
        <f>APENs_summary!J3514</f>
        <v>40400311</v>
      </c>
      <c r="E3619" s="272" t="str">
        <f>APENs_summary!K3514</f>
        <v>Condensate Tanks</v>
      </c>
      <c r="F3619" s="76">
        <f>APENs_summary!N3514</f>
        <v>0</v>
      </c>
      <c r="G3619" s="76">
        <f>APENs_summary!O3514</f>
        <v>1.7905899019316636</v>
      </c>
      <c r="H3619" s="76">
        <f>APENs_summary!P3514</f>
        <v>0</v>
      </c>
      <c r="I3619" s="76">
        <f>APENs_summary!Q3514</f>
        <v>0</v>
      </c>
      <c r="J3619" s="76">
        <f>APENs_summary!R3514</f>
        <v>0</v>
      </c>
    </row>
    <row r="3620" spans="1:10" x14ac:dyDescent="0.2">
      <c r="A3620" s="13" t="s">
        <v>147</v>
      </c>
      <c r="B3620" s="272" t="s">
        <v>493</v>
      </c>
      <c r="C3620" s="272" t="str">
        <f>APENs_summary!C3515</f>
        <v>08077</v>
      </c>
      <c r="D3620" s="272" t="str">
        <f>APENs_summary!J3515</f>
        <v>40400311</v>
      </c>
      <c r="E3620" s="272" t="str">
        <f>APENs_summary!K3515</f>
        <v>Condensate Tanks</v>
      </c>
      <c r="F3620" s="76">
        <f>APENs_summary!N3515</f>
        <v>0</v>
      </c>
      <c r="G3620" s="76">
        <f>APENs_summary!O3515</f>
        <v>5.7736272868391971</v>
      </c>
      <c r="H3620" s="76">
        <f>APENs_summary!P3515</f>
        <v>0</v>
      </c>
      <c r="I3620" s="76">
        <f>APENs_summary!Q3515</f>
        <v>0</v>
      </c>
      <c r="J3620" s="76">
        <f>APENs_summary!R3515</f>
        <v>0</v>
      </c>
    </row>
    <row r="3621" spans="1:10" x14ac:dyDescent="0.2">
      <c r="A3621" s="13" t="s">
        <v>147</v>
      </c>
      <c r="B3621" s="272" t="s">
        <v>493</v>
      </c>
      <c r="C3621" s="272" t="str">
        <f>APENs_summary!C3516</f>
        <v>08077</v>
      </c>
      <c r="D3621" s="272" t="str">
        <f>APENs_summary!J3516</f>
        <v>40400311</v>
      </c>
      <c r="E3621" s="272" t="str">
        <f>APENs_summary!K3516</f>
        <v>Condensate Tanks</v>
      </c>
      <c r="F3621" s="76">
        <f>APENs_summary!N3516</f>
        <v>0</v>
      </c>
      <c r="G3621" s="76">
        <f>APENs_summary!O3516</f>
        <v>0.94057158852807254</v>
      </c>
      <c r="H3621" s="76">
        <f>APENs_summary!P3516</f>
        <v>0</v>
      </c>
      <c r="I3621" s="76">
        <f>APENs_summary!Q3516</f>
        <v>0</v>
      </c>
      <c r="J3621" s="76">
        <f>APENs_summary!R3516</f>
        <v>0</v>
      </c>
    </row>
    <row r="3622" spans="1:10" x14ac:dyDescent="0.2">
      <c r="A3622" s="13" t="s">
        <v>147</v>
      </c>
      <c r="B3622" s="272" t="s">
        <v>493</v>
      </c>
      <c r="C3622" s="272" t="str">
        <f>APENs_summary!C3517</f>
        <v>08077</v>
      </c>
      <c r="D3622" s="272" t="str">
        <f>APENs_summary!J3517</f>
        <v>40400311</v>
      </c>
      <c r="E3622" s="272" t="str">
        <f>APENs_summary!K3517</f>
        <v>Condensate Tanks</v>
      </c>
      <c r="F3622" s="76">
        <f>APENs_summary!N3517</f>
        <v>0</v>
      </c>
      <c r="G3622" s="76">
        <f>APENs_summary!O3517</f>
        <v>1.9354773291108671</v>
      </c>
      <c r="H3622" s="76">
        <f>APENs_summary!P3517</f>
        <v>0</v>
      </c>
      <c r="I3622" s="76">
        <f>APENs_summary!Q3517</f>
        <v>0</v>
      </c>
      <c r="J3622" s="76">
        <f>APENs_summary!R3517</f>
        <v>0</v>
      </c>
    </row>
    <row r="3623" spans="1:10" x14ac:dyDescent="0.2">
      <c r="A3623" s="13" t="s">
        <v>147</v>
      </c>
      <c r="B3623" s="272" t="s">
        <v>493</v>
      </c>
      <c r="C3623" s="272" t="str">
        <f>APENs_summary!C3518</f>
        <v>08077</v>
      </c>
      <c r="D3623" s="272" t="str">
        <f>APENs_summary!J3518</f>
        <v>40400311</v>
      </c>
      <c r="E3623" s="272" t="str">
        <f>APENs_summary!K3518</f>
        <v>Condensate Tanks</v>
      </c>
      <c r="F3623" s="76">
        <f>APENs_summary!N3518</f>
        <v>0</v>
      </c>
      <c r="G3623" s="76">
        <f>APENs_summary!O3518</f>
        <v>5.6861480855234516</v>
      </c>
      <c r="H3623" s="76">
        <f>APENs_summary!P3518</f>
        <v>0</v>
      </c>
      <c r="I3623" s="76">
        <f>APENs_summary!Q3518</f>
        <v>0</v>
      </c>
      <c r="J3623" s="76">
        <f>APENs_summary!R3518</f>
        <v>0</v>
      </c>
    </row>
    <row r="3624" spans="1:10" x14ac:dyDescent="0.2">
      <c r="A3624" s="13" t="s">
        <v>147</v>
      </c>
      <c r="B3624" s="272" t="s">
        <v>493</v>
      </c>
      <c r="C3624" s="272" t="str">
        <f>APENs_summary!C3519</f>
        <v>08077</v>
      </c>
      <c r="D3624" s="272" t="str">
        <f>APENs_summary!J3519</f>
        <v>40400311</v>
      </c>
      <c r="E3624" s="272" t="str">
        <f>APENs_summary!K3519</f>
        <v>Condensate Tanks</v>
      </c>
      <c r="F3624" s="76">
        <f>APENs_summary!N3519</f>
        <v>0</v>
      </c>
      <c r="G3624" s="76">
        <f>APENs_summary!O3519</f>
        <v>1.9190749788641646</v>
      </c>
      <c r="H3624" s="76">
        <f>APENs_summary!P3519</f>
        <v>0</v>
      </c>
      <c r="I3624" s="76">
        <f>APENs_summary!Q3519</f>
        <v>0</v>
      </c>
      <c r="J3624" s="76">
        <f>APENs_summary!R3519</f>
        <v>0</v>
      </c>
    </row>
    <row r="3625" spans="1:10" x14ac:dyDescent="0.2">
      <c r="A3625" s="13" t="s">
        <v>147</v>
      </c>
      <c r="B3625" s="272" t="s">
        <v>493</v>
      </c>
      <c r="C3625" s="272" t="str">
        <f>APENs_summary!C3520</f>
        <v>08077</v>
      </c>
      <c r="D3625" s="272" t="str">
        <f>APENs_summary!J3520</f>
        <v>40400311</v>
      </c>
      <c r="E3625" s="272" t="str">
        <f>APENs_summary!K3520</f>
        <v>Condensate Tanks</v>
      </c>
      <c r="F3625" s="76">
        <f>APENs_summary!N3520</f>
        <v>0</v>
      </c>
      <c r="G3625" s="76">
        <f>APENs_summary!O3520</f>
        <v>0.81545992829630987</v>
      </c>
      <c r="H3625" s="76">
        <f>APENs_summary!P3520</f>
        <v>0</v>
      </c>
      <c r="I3625" s="76">
        <f>APENs_summary!Q3520</f>
        <v>0</v>
      </c>
      <c r="J3625" s="76">
        <f>APENs_summary!R3520</f>
        <v>0</v>
      </c>
    </row>
    <row r="3626" spans="1:10" x14ac:dyDescent="0.2">
      <c r="A3626" s="13" t="s">
        <v>147</v>
      </c>
      <c r="B3626" s="272" t="s">
        <v>493</v>
      </c>
      <c r="C3626" s="272" t="str">
        <f>APENs_summary!C3521</f>
        <v>08077</v>
      </c>
      <c r="D3626" s="272" t="str">
        <f>APENs_summary!J3521</f>
        <v>40400311</v>
      </c>
      <c r="E3626" s="272" t="str">
        <f>APENs_summary!K3521</f>
        <v>Condensate Tanks</v>
      </c>
      <c r="F3626" s="76">
        <f>APENs_summary!N3521</f>
        <v>0</v>
      </c>
      <c r="G3626" s="76">
        <f>APENs_summary!O3521</f>
        <v>6.4652597222418082</v>
      </c>
      <c r="H3626" s="76">
        <f>APENs_summary!P3521</f>
        <v>0</v>
      </c>
      <c r="I3626" s="76">
        <f>APENs_summary!Q3521</f>
        <v>0</v>
      </c>
      <c r="J3626" s="76">
        <f>APENs_summary!R3521</f>
        <v>0</v>
      </c>
    </row>
    <row r="3627" spans="1:10" x14ac:dyDescent="0.2">
      <c r="A3627" s="13" t="s">
        <v>147</v>
      </c>
      <c r="B3627" s="272" t="s">
        <v>493</v>
      </c>
      <c r="C3627" s="272" t="str">
        <f>APENs_summary!C3522</f>
        <v>08077</v>
      </c>
      <c r="D3627" s="272" t="str">
        <f>APENs_summary!J3522</f>
        <v>40400311</v>
      </c>
      <c r="E3627" s="272" t="str">
        <f>APENs_summary!K3522</f>
        <v>Condensate Tanks</v>
      </c>
      <c r="F3627" s="76">
        <f>APENs_summary!N3522</f>
        <v>0</v>
      </c>
      <c r="G3627" s="76">
        <f>APENs_summary!O3522</f>
        <v>0.73167979867682609</v>
      </c>
      <c r="H3627" s="76">
        <f>APENs_summary!P3522</f>
        <v>0</v>
      </c>
      <c r="I3627" s="76">
        <f>APENs_summary!Q3522</f>
        <v>0</v>
      </c>
      <c r="J3627" s="76">
        <f>APENs_summary!R3522</f>
        <v>0</v>
      </c>
    </row>
    <row r="3628" spans="1:10" x14ac:dyDescent="0.2">
      <c r="A3628" s="13" t="s">
        <v>147</v>
      </c>
      <c r="B3628" s="272" t="s">
        <v>493</v>
      </c>
      <c r="C3628" s="272" t="str">
        <f>APENs_summary!C3523</f>
        <v>08077</v>
      </c>
      <c r="D3628" s="272" t="str">
        <f>APENs_summary!J3523</f>
        <v>20200256</v>
      </c>
      <c r="E3628" s="272" t="str">
        <f>APENs_summary!K3523</f>
        <v>Compressor Engines</v>
      </c>
      <c r="F3628" s="76">
        <f>APENs_summary!N3523</f>
        <v>0</v>
      </c>
      <c r="G3628" s="76">
        <f>APENs_summary!O3523</f>
        <v>0</v>
      </c>
      <c r="H3628" s="76">
        <f>APENs_summary!P3523</f>
        <v>3.0083829999999998</v>
      </c>
      <c r="I3628" s="76">
        <f>APENs_summary!Q3523</f>
        <v>0</v>
      </c>
      <c r="J3628" s="76">
        <f>APENs_summary!R3523</f>
        <v>0</v>
      </c>
    </row>
    <row r="3629" spans="1:10" x14ac:dyDescent="0.2">
      <c r="A3629" s="13" t="s">
        <v>147</v>
      </c>
      <c r="B3629" s="272" t="s">
        <v>493</v>
      </c>
      <c r="C3629" s="272" t="str">
        <f>APENs_summary!C3524</f>
        <v>08077</v>
      </c>
      <c r="D3629" s="272" t="str">
        <f>APENs_summary!J3524</f>
        <v>20200256</v>
      </c>
      <c r="E3629" s="272" t="str">
        <f>APENs_summary!K3524</f>
        <v>Compressor Engines</v>
      </c>
      <c r="F3629" s="76">
        <f>APENs_summary!N3524</f>
        <v>3.2534559999999999</v>
      </c>
      <c r="G3629" s="76">
        <f>APENs_summary!O3524</f>
        <v>0</v>
      </c>
      <c r="H3629" s="76">
        <f>APENs_summary!P3524</f>
        <v>0</v>
      </c>
      <c r="I3629" s="76">
        <f>APENs_summary!Q3524</f>
        <v>0</v>
      </c>
      <c r="J3629" s="76">
        <f>APENs_summary!R3524</f>
        <v>0</v>
      </c>
    </row>
    <row r="3630" spans="1:10" x14ac:dyDescent="0.2">
      <c r="A3630" s="13" t="s">
        <v>147</v>
      </c>
      <c r="B3630" s="272" t="s">
        <v>493</v>
      </c>
      <c r="C3630" s="272" t="str">
        <f>APENs_summary!C3525</f>
        <v>08077</v>
      </c>
      <c r="D3630" s="272" t="str">
        <f>APENs_summary!J3525</f>
        <v>20200256</v>
      </c>
      <c r="E3630" s="272" t="str">
        <f>APENs_summary!K3525</f>
        <v>Compressor Engines</v>
      </c>
      <c r="F3630" s="76">
        <f>APENs_summary!N3525</f>
        <v>0</v>
      </c>
      <c r="G3630" s="76">
        <f>APENs_summary!O3525</f>
        <v>5.5056000000000001E-2</v>
      </c>
      <c r="H3630" s="76">
        <f>APENs_summary!P3525</f>
        <v>0</v>
      </c>
      <c r="I3630" s="76">
        <f>APENs_summary!Q3525</f>
        <v>0</v>
      </c>
      <c r="J3630" s="76">
        <f>APENs_summary!R3525</f>
        <v>0</v>
      </c>
    </row>
    <row r="3631" spans="1:10" x14ac:dyDescent="0.2">
      <c r="A3631" s="13" t="s">
        <v>147</v>
      </c>
      <c r="B3631" s="272" t="s">
        <v>493</v>
      </c>
      <c r="C3631" s="272" t="str">
        <f>APENs_summary!C3526</f>
        <v>08077</v>
      </c>
      <c r="D3631" s="272" t="str">
        <f>APENs_summary!J3526</f>
        <v>40400311</v>
      </c>
      <c r="E3631" s="272" t="str">
        <f>APENs_summary!K3526</f>
        <v>Condensate Tanks</v>
      </c>
      <c r="F3631" s="76">
        <f>APENs_summary!N3526</f>
        <v>0</v>
      </c>
      <c r="G3631" s="76">
        <f>APENs_summary!O3526</f>
        <v>1.2739158691605426</v>
      </c>
      <c r="H3631" s="76">
        <f>APENs_summary!P3526</f>
        <v>0</v>
      </c>
      <c r="I3631" s="76">
        <f>APENs_summary!Q3526</f>
        <v>0</v>
      </c>
      <c r="J3631" s="76">
        <f>APENs_summary!R3526</f>
        <v>0</v>
      </c>
    </row>
    <row r="3632" spans="1:10" x14ac:dyDescent="0.2">
      <c r="A3632" s="13" t="s">
        <v>147</v>
      </c>
      <c r="B3632" s="272" t="s">
        <v>493</v>
      </c>
      <c r="C3632" s="272" t="str">
        <f>APENs_summary!C3527</f>
        <v>08077</v>
      </c>
      <c r="D3632" s="272" t="str">
        <f>APENs_summary!J3527</f>
        <v>40400311</v>
      </c>
      <c r="E3632" s="272" t="str">
        <f>APENs_summary!K3527</f>
        <v>Condensate Tanks</v>
      </c>
      <c r="F3632" s="76">
        <f>APENs_summary!N3527</f>
        <v>0</v>
      </c>
      <c r="G3632" s="76">
        <f>APENs_summary!O3527</f>
        <v>2.0284239805088466</v>
      </c>
      <c r="H3632" s="76">
        <f>APENs_summary!P3527</f>
        <v>0</v>
      </c>
      <c r="I3632" s="76">
        <f>APENs_summary!Q3527</f>
        <v>0</v>
      </c>
      <c r="J3632" s="76">
        <f>APENs_summary!R3527</f>
        <v>0</v>
      </c>
    </row>
    <row r="3633" spans="1:10" x14ac:dyDescent="0.2">
      <c r="A3633" s="13" t="s">
        <v>147</v>
      </c>
      <c r="B3633" s="272" t="s">
        <v>493</v>
      </c>
      <c r="C3633" s="272" t="str">
        <f>APENs_summary!C3528</f>
        <v>08077</v>
      </c>
      <c r="D3633" s="272" t="str">
        <f>APENs_summary!J3528</f>
        <v>40400311</v>
      </c>
      <c r="E3633" s="272" t="str">
        <f>APENs_summary!K3528</f>
        <v>Condensate Tanks</v>
      </c>
      <c r="F3633" s="76">
        <f>APENs_summary!N3528</f>
        <v>0</v>
      </c>
      <c r="G3633" s="76">
        <f>APENs_summary!O3528</f>
        <v>1.1755017676803288</v>
      </c>
      <c r="H3633" s="76">
        <f>APENs_summary!P3528</f>
        <v>0</v>
      </c>
      <c r="I3633" s="76">
        <f>APENs_summary!Q3528</f>
        <v>0</v>
      </c>
      <c r="J3633" s="76">
        <f>APENs_summary!R3528</f>
        <v>0</v>
      </c>
    </row>
    <row r="3634" spans="1:10" x14ac:dyDescent="0.2">
      <c r="A3634" s="13" t="s">
        <v>147</v>
      </c>
      <c r="B3634" s="272" t="s">
        <v>493</v>
      </c>
      <c r="C3634" s="272" t="str">
        <f>APENs_summary!C3529</f>
        <v>08077</v>
      </c>
      <c r="D3634" s="272" t="str">
        <f>APENs_summary!J3529</f>
        <v>40400311</v>
      </c>
      <c r="E3634" s="272" t="str">
        <f>APENs_summary!K3529</f>
        <v>Condensate Tanks</v>
      </c>
      <c r="F3634" s="76">
        <f>APENs_summary!N3529</f>
        <v>0</v>
      </c>
      <c r="G3634" s="76">
        <f>APENs_summary!O3529</f>
        <v>1.1344958920635733</v>
      </c>
      <c r="H3634" s="76">
        <f>APENs_summary!P3529</f>
        <v>0</v>
      </c>
      <c r="I3634" s="76">
        <f>APENs_summary!Q3529</f>
        <v>0</v>
      </c>
      <c r="J3634" s="76">
        <f>APENs_summary!R3529</f>
        <v>0</v>
      </c>
    </row>
    <row r="3635" spans="1:10" x14ac:dyDescent="0.2">
      <c r="A3635" s="13" t="s">
        <v>147</v>
      </c>
      <c r="B3635" s="272" t="s">
        <v>493</v>
      </c>
      <c r="C3635" s="272" t="str">
        <f>APENs_summary!C3530</f>
        <v>08077</v>
      </c>
      <c r="D3635" s="272" t="str">
        <f>APENs_summary!J3530</f>
        <v>40400311</v>
      </c>
      <c r="E3635" s="272" t="str">
        <f>APENs_summary!K3530</f>
        <v>Condensate Tanks</v>
      </c>
      <c r="F3635" s="76">
        <f>APENs_summary!N3530</f>
        <v>0</v>
      </c>
      <c r="G3635" s="76">
        <f>APENs_summary!O3530</f>
        <v>1.2821170442838936</v>
      </c>
      <c r="H3635" s="76">
        <f>APENs_summary!P3530</f>
        <v>0</v>
      </c>
      <c r="I3635" s="76">
        <f>APENs_summary!Q3530</f>
        <v>0</v>
      </c>
      <c r="J3635" s="76">
        <f>APENs_summary!R3530</f>
        <v>0</v>
      </c>
    </row>
    <row r="3636" spans="1:10" x14ac:dyDescent="0.2">
      <c r="A3636" s="13" t="s">
        <v>147</v>
      </c>
      <c r="B3636" s="272" t="s">
        <v>493</v>
      </c>
      <c r="C3636" s="272" t="str">
        <f>APENs_summary!C3531</f>
        <v>08077</v>
      </c>
      <c r="D3636" s="272" t="str">
        <f>APENs_summary!J3531</f>
        <v>40400311</v>
      </c>
      <c r="E3636" s="272" t="str">
        <f>APENs_summary!K3531</f>
        <v>Condensate Tanks</v>
      </c>
      <c r="F3636" s="76">
        <f>APENs_summary!N3531</f>
        <v>0</v>
      </c>
      <c r="G3636" s="76">
        <f>APENs_summary!O3531</f>
        <v>2.7036540656647565</v>
      </c>
      <c r="H3636" s="76">
        <f>APENs_summary!P3531</f>
        <v>0</v>
      </c>
      <c r="I3636" s="76">
        <f>APENs_summary!Q3531</f>
        <v>0</v>
      </c>
      <c r="J3636" s="76">
        <f>APENs_summary!R3531</f>
        <v>0</v>
      </c>
    </row>
    <row r="3637" spans="1:10" x14ac:dyDescent="0.2">
      <c r="A3637" s="13" t="s">
        <v>147</v>
      </c>
      <c r="B3637" s="272" t="s">
        <v>493</v>
      </c>
      <c r="C3637" s="272" t="str">
        <f>APENs_summary!C3532</f>
        <v>08077</v>
      </c>
      <c r="D3637" s="272" t="str">
        <f>APENs_summary!J3532</f>
        <v>40400311</v>
      </c>
      <c r="E3637" s="272" t="str">
        <f>APENs_summary!K3532</f>
        <v>Condensate Tanks</v>
      </c>
      <c r="F3637" s="76">
        <f>APENs_summary!N3532</f>
        <v>0</v>
      </c>
      <c r="G3637" s="76">
        <f>APENs_summary!O3532</f>
        <v>3.482765702383114</v>
      </c>
      <c r="H3637" s="76">
        <f>APENs_summary!P3532</f>
        <v>0</v>
      </c>
      <c r="I3637" s="76">
        <f>APENs_summary!Q3532</f>
        <v>0</v>
      </c>
      <c r="J3637" s="76">
        <f>APENs_summary!R3532</f>
        <v>0</v>
      </c>
    </row>
    <row r="3638" spans="1:10" x14ac:dyDescent="0.2">
      <c r="A3638" s="13" t="s">
        <v>147</v>
      </c>
      <c r="B3638" s="272" t="s">
        <v>493</v>
      </c>
      <c r="C3638" s="272" t="str">
        <f>APENs_summary!C3533</f>
        <v>08077</v>
      </c>
      <c r="D3638" s="272" t="str">
        <f>APENs_summary!J3533</f>
        <v>40400311</v>
      </c>
      <c r="E3638" s="272" t="str">
        <f>APENs_summary!K3533</f>
        <v>Condensate Tanks</v>
      </c>
      <c r="F3638" s="76">
        <f>APENs_summary!N3533</f>
        <v>0</v>
      </c>
      <c r="G3638" s="76">
        <f>APENs_summary!O3533</f>
        <v>2.613441139307894</v>
      </c>
      <c r="H3638" s="76">
        <f>APENs_summary!P3533</f>
        <v>0</v>
      </c>
      <c r="I3638" s="76">
        <f>APENs_summary!Q3533</f>
        <v>0</v>
      </c>
      <c r="J3638" s="76">
        <f>APENs_summary!R3533</f>
        <v>0</v>
      </c>
    </row>
    <row r="3639" spans="1:10" x14ac:dyDescent="0.2">
      <c r="A3639" s="13" t="s">
        <v>147</v>
      </c>
      <c r="B3639" s="272" t="s">
        <v>493</v>
      </c>
      <c r="C3639" s="272" t="str">
        <f>APENs_summary!C3534</f>
        <v>08077</v>
      </c>
      <c r="D3639" s="272" t="str">
        <f>APENs_summary!J3534</f>
        <v>40400311</v>
      </c>
      <c r="E3639" s="272" t="str">
        <f>APENs_summary!K3534</f>
        <v>Condensate Tanks</v>
      </c>
      <c r="F3639" s="76">
        <f>APENs_summary!N3534</f>
        <v>0</v>
      </c>
      <c r="G3639" s="76">
        <f>APENs_summary!O3534</f>
        <v>1.126294716940222</v>
      </c>
      <c r="H3639" s="76">
        <f>APENs_summary!P3534</f>
        <v>0</v>
      </c>
      <c r="I3639" s="76">
        <f>APENs_summary!Q3534</f>
        <v>0</v>
      </c>
      <c r="J3639" s="76">
        <f>APENs_summary!R3534</f>
        <v>0</v>
      </c>
    </row>
    <row r="3640" spans="1:10" x14ac:dyDescent="0.2">
      <c r="A3640" s="13" t="s">
        <v>147</v>
      </c>
      <c r="B3640" s="272" t="s">
        <v>493</v>
      </c>
      <c r="C3640" s="272" t="str">
        <f>APENs_summary!C3535</f>
        <v>08077</v>
      </c>
      <c r="D3640" s="272" t="str">
        <f>APENs_summary!J3535</f>
        <v>40400311</v>
      </c>
      <c r="E3640" s="272" t="str">
        <f>APENs_summary!K3535</f>
        <v>Condensate Tanks</v>
      </c>
      <c r="F3640" s="76">
        <f>APENs_summary!N3535</f>
        <v>0</v>
      </c>
      <c r="G3640" s="76">
        <f>APENs_summary!O3535</f>
        <v>1.3586613454351708</v>
      </c>
      <c r="H3640" s="76">
        <f>APENs_summary!P3535</f>
        <v>0</v>
      </c>
      <c r="I3640" s="76">
        <f>APENs_summary!Q3535</f>
        <v>0</v>
      </c>
      <c r="J3640" s="76">
        <f>APENs_summary!R3535</f>
        <v>0</v>
      </c>
    </row>
    <row r="3641" spans="1:10" x14ac:dyDescent="0.2">
      <c r="A3641" s="13" t="s">
        <v>147</v>
      </c>
      <c r="B3641" s="272" t="s">
        <v>493</v>
      </c>
      <c r="C3641" s="272" t="str">
        <f>APENs_summary!C3536</f>
        <v>08077</v>
      </c>
      <c r="D3641" s="272" t="str">
        <f>APENs_summary!J3536</f>
        <v>40400311</v>
      </c>
      <c r="E3641" s="272" t="str">
        <f>APENs_summary!K3536</f>
        <v>Condensate Tanks</v>
      </c>
      <c r="F3641" s="76">
        <f>APENs_summary!N3536</f>
        <v>0</v>
      </c>
      <c r="G3641" s="76">
        <f>APENs_summary!O3536</f>
        <v>1.2274425434615528</v>
      </c>
      <c r="H3641" s="76">
        <f>APENs_summary!P3536</f>
        <v>0</v>
      </c>
      <c r="I3641" s="76">
        <f>APENs_summary!Q3536</f>
        <v>0</v>
      </c>
      <c r="J3641" s="76">
        <f>APENs_summary!R3536</f>
        <v>0</v>
      </c>
    </row>
    <row r="3642" spans="1:10" x14ac:dyDescent="0.2">
      <c r="A3642" s="13" t="s">
        <v>147</v>
      </c>
      <c r="B3642" s="272" t="s">
        <v>493</v>
      </c>
      <c r="C3642" s="272" t="str">
        <f>APENs_summary!C3537</f>
        <v>08077</v>
      </c>
      <c r="D3642" s="272" t="str">
        <f>APENs_summary!J3537</f>
        <v>40400311</v>
      </c>
      <c r="E3642" s="272" t="str">
        <f>APENs_summary!K3537</f>
        <v>Condensate Tanks</v>
      </c>
      <c r="F3642" s="76">
        <f>APENs_summary!N3537</f>
        <v>0</v>
      </c>
      <c r="G3642" s="76">
        <f>APENs_summary!O3537</f>
        <v>1.1180935418168709</v>
      </c>
      <c r="H3642" s="76">
        <f>APENs_summary!P3537</f>
        <v>0</v>
      </c>
      <c r="I3642" s="76">
        <f>APENs_summary!Q3537</f>
        <v>0</v>
      </c>
      <c r="J3642" s="76">
        <f>APENs_summary!R3537</f>
        <v>0</v>
      </c>
    </row>
    <row r="3643" spans="1:10" x14ac:dyDescent="0.2">
      <c r="A3643" s="13" t="s">
        <v>147</v>
      </c>
      <c r="B3643" s="272" t="s">
        <v>493</v>
      </c>
      <c r="C3643" s="272" t="str">
        <f>APENs_summary!C3538</f>
        <v>08077</v>
      </c>
      <c r="D3643" s="272" t="str">
        <f>APENs_summary!J3538</f>
        <v>40400311</v>
      </c>
      <c r="E3643" s="272" t="str">
        <f>APENs_summary!K3538</f>
        <v>Condensate Tanks</v>
      </c>
      <c r="F3643" s="76">
        <f>APENs_summary!N3538</f>
        <v>0</v>
      </c>
      <c r="G3643" s="76">
        <f>APENs_summary!O3538</f>
        <v>1.25751351891384</v>
      </c>
      <c r="H3643" s="76">
        <f>APENs_summary!P3538</f>
        <v>0</v>
      </c>
      <c r="I3643" s="76">
        <f>APENs_summary!Q3538</f>
        <v>0</v>
      </c>
      <c r="J3643" s="76">
        <f>APENs_summary!R3538</f>
        <v>0</v>
      </c>
    </row>
    <row r="3644" spans="1:10" x14ac:dyDescent="0.2">
      <c r="A3644" s="13" t="s">
        <v>147</v>
      </c>
      <c r="B3644" s="272" t="s">
        <v>493</v>
      </c>
      <c r="C3644" s="272" t="str">
        <f>APENs_summary!C3539</f>
        <v>08077</v>
      </c>
      <c r="D3644" s="272" t="str">
        <f>APENs_summary!J3539</f>
        <v>40400311</v>
      </c>
      <c r="E3644" s="272" t="str">
        <f>APENs_summary!K3539</f>
        <v>Condensate Tanks</v>
      </c>
      <c r="F3644" s="76">
        <f>APENs_summary!N3539</f>
        <v>0</v>
      </c>
      <c r="G3644" s="76">
        <f>APENs_summary!O3539</f>
        <v>1.3477264452707025</v>
      </c>
      <c r="H3644" s="76">
        <f>APENs_summary!P3539</f>
        <v>0</v>
      </c>
      <c r="I3644" s="76">
        <f>APENs_summary!Q3539</f>
        <v>0</v>
      </c>
      <c r="J3644" s="76">
        <f>APENs_summary!R3539</f>
        <v>0</v>
      </c>
    </row>
    <row r="3645" spans="1:10" x14ac:dyDescent="0.2">
      <c r="A3645" s="13" t="s">
        <v>147</v>
      </c>
      <c r="B3645" s="272" t="s">
        <v>493</v>
      </c>
      <c r="C3645" s="272" t="str">
        <f>APENs_summary!C3540</f>
        <v>08077</v>
      </c>
      <c r="D3645" s="272" t="str">
        <f>APENs_summary!J3540</f>
        <v>40400311</v>
      </c>
      <c r="E3645" s="272" t="str">
        <f>APENs_summary!K3540</f>
        <v>Condensate Tanks</v>
      </c>
      <c r="F3645" s="76">
        <f>APENs_summary!N3540</f>
        <v>0</v>
      </c>
      <c r="G3645" s="76">
        <f>APENs_summary!O3540</f>
        <v>1.6347675745879924</v>
      </c>
      <c r="H3645" s="76">
        <f>APENs_summary!P3540</f>
        <v>0</v>
      </c>
      <c r="I3645" s="76">
        <f>APENs_summary!Q3540</f>
        <v>0</v>
      </c>
      <c r="J3645" s="76">
        <f>APENs_summary!R3540</f>
        <v>0</v>
      </c>
    </row>
    <row r="3646" spans="1:10" x14ac:dyDescent="0.2">
      <c r="A3646" s="13" t="s">
        <v>147</v>
      </c>
      <c r="B3646" s="272" t="s">
        <v>493</v>
      </c>
      <c r="C3646" s="272" t="str">
        <f>APENs_summary!C3541</f>
        <v>08077</v>
      </c>
      <c r="D3646" s="272" t="str">
        <f>APENs_summary!J3541</f>
        <v>40400311</v>
      </c>
      <c r="E3646" s="272" t="str">
        <f>APENs_summary!K3541</f>
        <v>Condensate Tanks</v>
      </c>
      <c r="F3646" s="76">
        <f>APENs_summary!N3541</f>
        <v>0</v>
      </c>
      <c r="G3646" s="76">
        <f>APENs_summary!O3541</f>
        <v>2.0366251556321977</v>
      </c>
      <c r="H3646" s="76">
        <f>APENs_summary!P3541</f>
        <v>0</v>
      </c>
      <c r="I3646" s="76">
        <f>APENs_summary!Q3541</f>
        <v>0</v>
      </c>
      <c r="J3646" s="76">
        <f>APENs_summary!R3541</f>
        <v>0</v>
      </c>
    </row>
    <row r="3647" spans="1:10" x14ac:dyDescent="0.2">
      <c r="A3647" s="13" t="s">
        <v>147</v>
      </c>
      <c r="B3647" s="272" t="s">
        <v>493</v>
      </c>
      <c r="C3647" s="272" t="str">
        <f>APENs_summary!C3542</f>
        <v>08077</v>
      </c>
      <c r="D3647" s="272" t="str">
        <f>APENs_summary!J3542</f>
        <v>40400311</v>
      </c>
      <c r="E3647" s="272" t="str">
        <f>APENs_summary!K3542</f>
        <v>Condensate Tanks</v>
      </c>
      <c r="F3647" s="76">
        <f>APENs_summary!N3542</f>
        <v>0</v>
      </c>
      <c r="G3647" s="76">
        <f>APENs_summary!O3542</f>
        <v>12.545064213686114</v>
      </c>
      <c r="H3647" s="76">
        <f>APENs_summary!P3542</f>
        <v>0</v>
      </c>
      <c r="I3647" s="76">
        <f>APENs_summary!Q3542</f>
        <v>0</v>
      </c>
      <c r="J3647" s="76">
        <f>APENs_summary!R3542</f>
        <v>0</v>
      </c>
    </row>
    <row r="3648" spans="1:10" x14ac:dyDescent="0.2">
      <c r="A3648" s="13" t="s">
        <v>147</v>
      </c>
      <c r="B3648" s="272" t="s">
        <v>493</v>
      </c>
      <c r="C3648" s="272" t="str">
        <f>APENs_summary!C3543</f>
        <v>08077</v>
      </c>
      <c r="D3648" s="272" t="str">
        <f>APENs_summary!J3543</f>
        <v>40400311</v>
      </c>
      <c r="E3648" s="272" t="str">
        <f>APENs_summary!K3543</f>
        <v>Condensate Tanks</v>
      </c>
      <c r="F3648" s="76">
        <f>APENs_summary!N3543</f>
        <v>0</v>
      </c>
      <c r="G3648" s="76">
        <f>APENs_summary!O3543</f>
        <v>7.5232113131541043</v>
      </c>
      <c r="H3648" s="76">
        <f>APENs_summary!P3543</f>
        <v>0</v>
      </c>
      <c r="I3648" s="76">
        <f>APENs_summary!Q3543</f>
        <v>0</v>
      </c>
      <c r="J3648" s="76">
        <f>APENs_summary!R3543</f>
        <v>0</v>
      </c>
    </row>
    <row r="3649" spans="1:10" x14ac:dyDescent="0.2">
      <c r="A3649" s="13" t="s">
        <v>147</v>
      </c>
      <c r="B3649" s="272" t="s">
        <v>493</v>
      </c>
      <c r="C3649" s="272" t="str">
        <f>APENs_summary!C3544</f>
        <v>08077</v>
      </c>
      <c r="D3649" s="272" t="str">
        <f>APENs_summary!J3544</f>
        <v>40400311</v>
      </c>
      <c r="E3649" s="272" t="str">
        <f>APENs_summary!K3544</f>
        <v>Condensate Tanks</v>
      </c>
      <c r="F3649" s="76">
        <f>APENs_summary!N3544</f>
        <v>0</v>
      </c>
      <c r="G3649" s="76">
        <f>APENs_summary!O3544</f>
        <v>0.37198377551050854</v>
      </c>
      <c r="H3649" s="76">
        <f>APENs_summary!P3544</f>
        <v>0</v>
      </c>
      <c r="I3649" s="76">
        <f>APENs_summary!Q3544</f>
        <v>0</v>
      </c>
      <c r="J3649" s="76">
        <f>APENs_summary!R3544</f>
        <v>0</v>
      </c>
    </row>
    <row r="3650" spans="1:10" x14ac:dyDescent="0.2">
      <c r="A3650" s="13" t="s">
        <v>147</v>
      </c>
      <c r="B3650" s="272" t="s">
        <v>493</v>
      </c>
      <c r="C3650" s="272" t="str">
        <f>APENs_summary!C3545</f>
        <v>08077</v>
      </c>
      <c r="D3650" s="272" t="str">
        <f>APENs_summary!J3545</f>
        <v>40400311</v>
      </c>
      <c r="E3650" s="272" t="str">
        <f>APENs_summary!K3545</f>
        <v>Condensate Tanks</v>
      </c>
      <c r="F3650" s="76">
        <f>APENs_summary!N3545</f>
        <v>0</v>
      </c>
      <c r="G3650" s="76">
        <f>APENs_summary!O3545</f>
        <v>1.1481645172691584</v>
      </c>
      <c r="H3650" s="76">
        <f>APENs_summary!P3545</f>
        <v>0</v>
      </c>
      <c r="I3650" s="76">
        <f>APENs_summary!Q3545</f>
        <v>0</v>
      </c>
      <c r="J3650" s="76">
        <f>APENs_summary!R3545</f>
        <v>0</v>
      </c>
    </row>
    <row r="3651" spans="1:10" x14ac:dyDescent="0.2">
      <c r="A3651" s="13" t="s">
        <v>147</v>
      </c>
      <c r="B3651" s="272" t="s">
        <v>493</v>
      </c>
      <c r="C3651" s="272" t="str">
        <f>APENs_summary!C3546</f>
        <v>08077</v>
      </c>
      <c r="D3651" s="272" t="str">
        <f>APENs_summary!J3546</f>
        <v>40400311</v>
      </c>
      <c r="E3651" s="272" t="str">
        <f>APENs_summary!K3546</f>
        <v>Condensate Tanks</v>
      </c>
      <c r="F3651" s="76">
        <f>APENs_summary!N3546</f>
        <v>0</v>
      </c>
      <c r="G3651" s="76">
        <f>APENs_summary!O3546</f>
        <v>1.6265663994646411</v>
      </c>
      <c r="H3651" s="76">
        <f>APENs_summary!P3546</f>
        <v>0</v>
      </c>
      <c r="I3651" s="76">
        <f>APENs_summary!Q3546</f>
        <v>0</v>
      </c>
      <c r="J3651" s="76">
        <f>APENs_summary!R3546</f>
        <v>0</v>
      </c>
    </row>
    <row r="3652" spans="1:10" x14ac:dyDescent="0.2">
      <c r="A3652" s="13" t="s">
        <v>147</v>
      </c>
      <c r="B3652" s="272" t="s">
        <v>493</v>
      </c>
      <c r="C3652" s="272" t="str">
        <f>APENs_summary!C3547</f>
        <v>08077</v>
      </c>
      <c r="D3652" s="272" t="str">
        <f>APENs_summary!J3547</f>
        <v>40400311</v>
      </c>
      <c r="E3652" s="272" t="str">
        <f>APENs_summary!K3547</f>
        <v>Condensate Tanks</v>
      </c>
      <c r="F3652" s="76">
        <f>APENs_summary!N3547</f>
        <v>0</v>
      </c>
      <c r="G3652" s="76">
        <f>APENs_summary!O3547</f>
        <v>1.7359154011093227</v>
      </c>
      <c r="H3652" s="76">
        <f>APENs_summary!P3547</f>
        <v>0</v>
      </c>
      <c r="I3652" s="76">
        <f>APENs_summary!Q3547</f>
        <v>0</v>
      </c>
      <c r="J3652" s="76">
        <f>APENs_summary!R3547</f>
        <v>0</v>
      </c>
    </row>
    <row r="3653" spans="1:10" x14ac:dyDescent="0.2">
      <c r="A3653" s="13" t="s">
        <v>147</v>
      </c>
      <c r="B3653" s="272" t="s">
        <v>493</v>
      </c>
      <c r="C3653" s="272" t="str">
        <f>APENs_summary!C3548</f>
        <v>08077</v>
      </c>
      <c r="D3653" s="272" t="str">
        <f>APENs_summary!J3548</f>
        <v>40400311</v>
      </c>
      <c r="E3653" s="272" t="str">
        <f>APENs_summary!K3548</f>
        <v>Condensate Tanks</v>
      </c>
      <c r="F3653" s="76">
        <f>APENs_summary!N3548</f>
        <v>0</v>
      </c>
      <c r="G3653" s="76">
        <f>APENs_summary!O3548</f>
        <v>1.8069922521783661</v>
      </c>
      <c r="H3653" s="76">
        <f>APENs_summary!P3548</f>
        <v>0</v>
      </c>
      <c r="I3653" s="76">
        <f>APENs_summary!Q3548</f>
        <v>0</v>
      </c>
      <c r="J3653" s="76">
        <f>APENs_summary!R3548</f>
        <v>0</v>
      </c>
    </row>
    <row r="3654" spans="1:10" x14ac:dyDescent="0.2">
      <c r="A3654" s="13" t="s">
        <v>147</v>
      </c>
      <c r="B3654" s="272" t="s">
        <v>493</v>
      </c>
      <c r="C3654" s="272" t="str">
        <f>APENs_summary!C3549</f>
        <v>08081</v>
      </c>
      <c r="D3654" s="272" t="str">
        <f>APENs_summary!J3549</f>
        <v>31000301</v>
      </c>
      <c r="E3654" s="272" t="str">
        <f>APENs_summary!K3549</f>
        <v>Glycol Dehydrator</v>
      </c>
      <c r="F3654" s="76">
        <f>APENs_summary!N3549</f>
        <v>0</v>
      </c>
      <c r="G3654" s="76">
        <f>APENs_summary!O3549</f>
        <v>11.387088</v>
      </c>
      <c r="H3654" s="76">
        <f>APENs_summary!P3549</f>
        <v>0</v>
      </c>
      <c r="I3654" s="76">
        <f>APENs_summary!Q3549</f>
        <v>0</v>
      </c>
      <c r="J3654" s="76">
        <f>APENs_summary!R3549</f>
        <v>0</v>
      </c>
    </row>
    <row r="3655" spans="1:10" x14ac:dyDescent="0.2">
      <c r="A3655" s="13" t="s">
        <v>147</v>
      </c>
      <c r="B3655" s="272" t="s">
        <v>493</v>
      </c>
      <c r="C3655" s="272" t="str">
        <f>APENs_summary!C3550</f>
        <v>08081</v>
      </c>
      <c r="D3655" s="272" t="str">
        <f>APENs_summary!J3550</f>
        <v>31000304</v>
      </c>
      <c r="E3655" s="272" t="str">
        <f>APENs_summary!K3550</f>
        <v>Glycol Dehydrator</v>
      </c>
      <c r="F3655" s="76">
        <f>APENs_summary!N3550</f>
        <v>0</v>
      </c>
      <c r="G3655" s="76">
        <f>APENs_summary!O3550</f>
        <v>11.799994</v>
      </c>
      <c r="H3655" s="76">
        <f>APENs_summary!P3550</f>
        <v>0</v>
      </c>
      <c r="I3655" s="76">
        <f>APENs_summary!Q3550</f>
        <v>0</v>
      </c>
      <c r="J3655" s="76">
        <f>APENs_summary!R3550</f>
        <v>0</v>
      </c>
    </row>
    <row r="3656" spans="1:10" x14ac:dyDescent="0.2">
      <c r="A3656" s="13" t="s">
        <v>147</v>
      </c>
      <c r="B3656" s="272" t="s">
        <v>493</v>
      </c>
      <c r="C3656" s="272" t="str">
        <f>APENs_summary!C3551</f>
        <v>08081</v>
      </c>
      <c r="D3656" s="272" t="str">
        <f>APENs_summary!J3551</f>
        <v>31000301</v>
      </c>
      <c r="E3656" s="272" t="str">
        <f>APENs_summary!K3551</f>
        <v>Glycol Dehydrator</v>
      </c>
      <c r="F3656" s="76">
        <f>APENs_summary!N3551</f>
        <v>0</v>
      </c>
      <c r="G3656" s="76">
        <f>APENs_summary!O3551</f>
        <v>11.426216</v>
      </c>
      <c r="H3656" s="76">
        <f>APENs_summary!P3551</f>
        <v>0</v>
      </c>
      <c r="I3656" s="76">
        <f>APENs_summary!Q3551</f>
        <v>0</v>
      </c>
      <c r="J3656" s="76">
        <f>APENs_summary!R3551</f>
        <v>0</v>
      </c>
    </row>
    <row r="3657" spans="1:10" x14ac:dyDescent="0.2">
      <c r="A3657" s="13" t="s">
        <v>147</v>
      </c>
      <c r="B3657" s="272" t="s">
        <v>493</v>
      </c>
      <c r="C3657" s="272" t="str">
        <f>APENs_summary!C3552</f>
        <v>08081</v>
      </c>
      <c r="D3657" s="272" t="str">
        <f>APENs_summary!J3552</f>
        <v>31000301</v>
      </c>
      <c r="E3657" s="272" t="str">
        <f>APENs_summary!K3552</f>
        <v>Glycol Dehydrator</v>
      </c>
      <c r="F3657" s="76">
        <f>APENs_summary!N3552</f>
        <v>0</v>
      </c>
      <c r="G3657" s="76">
        <f>APENs_summary!O3552</f>
        <v>10.917588</v>
      </c>
      <c r="H3657" s="76">
        <f>APENs_summary!P3552</f>
        <v>0</v>
      </c>
      <c r="I3657" s="76">
        <f>APENs_summary!Q3552</f>
        <v>0</v>
      </c>
      <c r="J3657" s="76">
        <f>APENs_summary!R3552</f>
        <v>0</v>
      </c>
    </row>
    <row r="3658" spans="1:10" x14ac:dyDescent="0.2">
      <c r="A3658" s="13" t="s">
        <v>147</v>
      </c>
      <c r="B3658" s="272" t="s">
        <v>493</v>
      </c>
      <c r="C3658" s="272" t="str">
        <f>APENs_summary!C3553</f>
        <v>08081</v>
      </c>
      <c r="D3658" s="272" t="str">
        <f>APENs_summary!J3553</f>
        <v>31000304</v>
      </c>
      <c r="E3658" s="272" t="str">
        <f>APENs_summary!K3553</f>
        <v>Glycol Dehydrator</v>
      </c>
      <c r="F3658" s="76">
        <f>APENs_summary!N3553</f>
        <v>0</v>
      </c>
      <c r="G3658" s="76">
        <f>APENs_summary!O3553</f>
        <v>11.4</v>
      </c>
      <c r="H3658" s="76">
        <f>APENs_summary!P3553</f>
        <v>0</v>
      </c>
      <c r="I3658" s="76">
        <f>APENs_summary!Q3553</f>
        <v>0</v>
      </c>
      <c r="J3658" s="76">
        <f>APENs_summary!R3553</f>
        <v>0</v>
      </c>
    </row>
    <row r="3659" spans="1:10" x14ac:dyDescent="0.2">
      <c r="A3659" s="13" t="s">
        <v>147</v>
      </c>
      <c r="B3659" s="272" t="s">
        <v>493</v>
      </c>
      <c r="C3659" s="272" t="str">
        <f>APENs_summary!C3554</f>
        <v>08081</v>
      </c>
      <c r="D3659" s="272" t="str">
        <f>APENs_summary!J3554</f>
        <v>31000301</v>
      </c>
      <c r="E3659" s="272" t="str">
        <f>APENs_summary!K3554</f>
        <v>Glycol Dehydrator</v>
      </c>
      <c r="F3659" s="76">
        <f>APENs_summary!N3554</f>
        <v>0</v>
      </c>
      <c r="G3659" s="76">
        <f>APENs_summary!O3554</f>
        <v>11.238204</v>
      </c>
      <c r="H3659" s="76">
        <f>APENs_summary!P3554</f>
        <v>0</v>
      </c>
      <c r="I3659" s="76">
        <f>APENs_summary!Q3554</f>
        <v>0</v>
      </c>
      <c r="J3659" s="76">
        <f>APENs_summary!R3554</f>
        <v>0</v>
      </c>
    </row>
    <row r="3660" spans="1:10" x14ac:dyDescent="0.2">
      <c r="A3660" s="13" t="s">
        <v>147</v>
      </c>
      <c r="B3660" s="272" t="s">
        <v>493</v>
      </c>
      <c r="C3660" s="272" t="str">
        <f>APENs_summary!C3555</f>
        <v>08081</v>
      </c>
      <c r="D3660" s="272" t="str">
        <f>APENs_summary!J3555</f>
        <v>20200202</v>
      </c>
      <c r="E3660" s="272" t="str">
        <f>APENs_summary!K3555</f>
        <v>Compressor Engines</v>
      </c>
      <c r="F3660" s="76">
        <f>APENs_summary!N3555</f>
        <v>0</v>
      </c>
      <c r="G3660" s="76">
        <f>APENs_summary!O3555</f>
        <v>0</v>
      </c>
      <c r="H3660" s="76">
        <f>APENs_summary!P3555</f>
        <v>13.3</v>
      </c>
      <c r="I3660" s="76">
        <f>APENs_summary!Q3555</f>
        <v>0</v>
      </c>
      <c r="J3660" s="76">
        <f>APENs_summary!R3555</f>
        <v>0</v>
      </c>
    </row>
    <row r="3661" spans="1:10" x14ac:dyDescent="0.2">
      <c r="A3661" s="13" t="s">
        <v>147</v>
      </c>
      <c r="B3661" s="272" t="s">
        <v>493</v>
      </c>
      <c r="C3661" s="272" t="str">
        <f>APENs_summary!C3556</f>
        <v>08081</v>
      </c>
      <c r="D3661" s="272" t="str">
        <f>APENs_summary!J3556</f>
        <v>20200202</v>
      </c>
      <c r="E3661" s="272" t="str">
        <f>APENs_summary!K3556</f>
        <v>Compressor Engines</v>
      </c>
      <c r="F3661" s="76">
        <f>APENs_summary!N3556</f>
        <v>13.3</v>
      </c>
      <c r="G3661" s="76">
        <f>APENs_summary!O3556</f>
        <v>0</v>
      </c>
      <c r="H3661" s="76">
        <f>APENs_summary!P3556</f>
        <v>0</v>
      </c>
      <c r="I3661" s="76">
        <f>APENs_summary!Q3556</f>
        <v>0</v>
      </c>
      <c r="J3661" s="76">
        <f>APENs_summary!R3556</f>
        <v>0</v>
      </c>
    </row>
    <row r="3662" spans="1:10" x14ac:dyDescent="0.2">
      <c r="A3662" s="13" t="s">
        <v>147</v>
      </c>
      <c r="B3662" s="272" t="s">
        <v>493</v>
      </c>
      <c r="C3662" s="272" t="str">
        <f>APENs_summary!C3557</f>
        <v>08081</v>
      </c>
      <c r="D3662" s="272" t="str">
        <f>APENs_summary!J3557</f>
        <v>20200202</v>
      </c>
      <c r="E3662" s="272" t="str">
        <f>APENs_summary!K3557</f>
        <v>Compressor Engines</v>
      </c>
      <c r="F3662" s="76">
        <f>APENs_summary!N3557</f>
        <v>0</v>
      </c>
      <c r="G3662" s="76">
        <f>APENs_summary!O3557</f>
        <v>6.6</v>
      </c>
      <c r="H3662" s="76">
        <f>APENs_summary!P3557</f>
        <v>0</v>
      </c>
      <c r="I3662" s="76">
        <f>APENs_summary!Q3557</f>
        <v>0</v>
      </c>
      <c r="J3662" s="76">
        <f>APENs_summary!R3557</f>
        <v>0</v>
      </c>
    </row>
    <row r="3663" spans="1:10" x14ac:dyDescent="0.2">
      <c r="A3663" s="13" t="s">
        <v>147</v>
      </c>
      <c r="B3663" s="272" t="s">
        <v>493</v>
      </c>
      <c r="C3663" s="272" t="str">
        <f>APENs_summary!C3558</f>
        <v>08081</v>
      </c>
      <c r="D3663" s="272" t="str">
        <f>APENs_summary!J3558</f>
        <v>20200202</v>
      </c>
      <c r="E3663" s="272" t="str">
        <f>APENs_summary!K3558</f>
        <v>Compressor Engines</v>
      </c>
      <c r="F3663" s="76">
        <f>APENs_summary!N3558</f>
        <v>0</v>
      </c>
      <c r="G3663" s="76">
        <f>APENs_summary!O3558</f>
        <v>0</v>
      </c>
      <c r="H3663" s="76">
        <f>APENs_summary!P3558</f>
        <v>3.38</v>
      </c>
      <c r="I3663" s="76">
        <f>APENs_summary!Q3558</f>
        <v>0</v>
      </c>
      <c r="J3663" s="76">
        <f>APENs_summary!R3558</f>
        <v>0</v>
      </c>
    </row>
    <row r="3664" spans="1:10" x14ac:dyDescent="0.2">
      <c r="A3664" s="13" t="s">
        <v>147</v>
      </c>
      <c r="B3664" s="272" t="s">
        <v>493</v>
      </c>
      <c r="C3664" s="272" t="str">
        <f>APENs_summary!C3559</f>
        <v>08081</v>
      </c>
      <c r="D3664" s="272" t="str">
        <f>APENs_summary!J3559</f>
        <v>20200202</v>
      </c>
      <c r="E3664" s="272" t="str">
        <f>APENs_summary!K3559</f>
        <v>Compressor Engines</v>
      </c>
      <c r="F3664" s="76">
        <f>APENs_summary!N3559</f>
        <v>24.45</v>
      </c>
      <c r="G3664" s="76">
        <f>APENs_summary!O3559</f>
        <v>0</v>
      </c>
      <c r="H3664" s="76">
        <f>APENs_summary!P3559</f>
        <v>0</v>
      </c>
      <c r="I3664" s="76">
        <f>APENs_summary!Q3559</f>
        <v>0</v>
      </c>
      <c r="J3664" s="76">
        <f>APENs_summary!R3559</f>
        <v>0</v>
      </c>
    </row>
    <row r="3665" spans="1:10" x14ac:dyDescent="0.2">
      <c r="A3665" s="13" t="s">
        <v>147</v>
      </c>
      <c r="B3665" s="272" t="s">
        <v>493</v>
      </c>
      <c r="C3665" s="272" t="str">
        <f>APENs_summary!C3560</f>
        <v>08081</v>
      </c>
      <c r="D3665" s="272" t="str">
        <f>APENs_summary!J3560</f>
        <v>20200202</v>
      </c>
      <c r="E3665" s="272" t="str">
        <f>APENs_summary!K3560</f>
        <v>Compressor Engines</v>
      </c>
      <c r="F3665" s="76">
        <f>APENs_summary!N3560</f>
        <v>0</v>
      </c>
      <c r="G3665" s="76">
        <f>APENs_summary!O3560</f>
        <v>0</v>
      </c>
      <c r="H3665" s="76">
        <f>APENs_summary!P3560</f>
        <v>0</v>
      </c>
      <c r="I3665" s="76">
        <f>APENs_summary!Q3560</f>
        <v>0</v>
      </c>
      <c r="J3665" s="76">
        <f>APENs_summary!R3560</f>
        <v>0.06</v>
      </c>
    </row>
    <row r="3666" spans="1:10" x14ac:dyDescent="0.2">
      <c r="A3666" s="13" t="s">
        <v>147</v>
      </c>
      <c r="B3666" s="272" t="s">
        <v>493</v>
      </c>
      <c r="C3666" s="272" t="str">
        <f>APENs_summary!C3561</f>
        <v>08081</v>
      </c>
      <c r="D3666" s="272" t="str">
        <f>APENs_summary!J3561</f>
        <v>20200202</v>
      </c>
      <c r="E3666" s="272" t="str">
        <f>APENs_summary!K3561</f>
        <v>Compressor Engines</v>
      </c>
      <c r="F3666" s="76">
        <f>APENs_summary!N3561</f>
        <v>0</v>
      </c>
      <c r="G3666" s="76">
        <f>APENs_summary!O3561</f>
        <v>0</v>
      </c>
      <c r="H3666" s="76">
        <f>APENs_summary!P3561</f>
        <v>0</v>
      </c>
      <c r="I3666" s="76">
        <f>APENs_summary!Q3561</f>
        <v>0</v>
      </c>
      <c r="J3666" s="76">
        <f>APENs_summary!R3561</f>
        <v>0</v>
      </c>
    </row>
    <row r="3667" spans="1:10" x14ac:dyDescent="0.2">
      <c r="A3667" s="13" t="s">
        <v>147</v>
      </c>
      <c r="B3667" s="272" t="s">
        <v>493</v>
      </c>
      <c r="C3667" s="272" t="str">
        <f>APENs_summary!C3562</f>
        <v>08081</v>
      </c>
      <c r="D3667" s="272" t="str">
        <f>APENs_summary!J3562</f>
        <v>20200202</v>
      </c>
      <c r="E3667" s="272" t="str">
        <f>APENs_summary!K3562</f>
        <v>Compressor Engines</v>
      </c>
      <c r="F3667" s="76">
        <f>APENs_summary!N3562</f>
        <v>0</v>
      </c>
      <c r="G3667" s="76">
        <f>APENs_summary!O3562</f>
        <v>0</v>
      </c>
      <c r="H3667" s="76">
        <f>APENs_summary!P3562</f>
        <v>0</v>
      </c>
      <c r="I3667" s="76">
        <f>APENs_summary!Q3562</f>
        <v>4.0000000000000001E-3</v>
      </c>
      <c r="J3667" s="76">
        <f>APENs_summary!R3562</f>
        <v>0</v>
      </c>
    </row>
    <row r="3668" spans="1:10" x14ac:dyDescent="0.2">
      <c r="A3668" s="13" t="s">
        <v>147</v>
      </c>
      <c r="B3668" s="272" t="s">
        <v>493</v>
      </c>
      <c r="C3668" s="272" t="str">
        <f>APENs_summary!C3563</f>
        <v>08081</v>
      </c>
      <c r="D3668" s="272" t="str">
        <f>APENs_summary!J3563</f>
        <v>20200202</v>
      </c>
      <c r="E3668" s="272" t="str">
        <f>APENs_summary!K3563</f>
        <v>Compressor Engines</v>
      </c>
      <c r="F3668" s="76">
        <f>APENs_summary!N3563</f>
        <v>0</v>
      </c>
      <c r="G3668" s="76">
        <f>APENs_summary!O3563</f>
        <v>0.71</v>
      </c>
      <c r="H3668" s="76">
        <f>APENs_summary!P3563</f>
        <v>0</v>
      </c>
      <c r="I3668" s="76">
        <f>APENs_summary!Q3563</f>
        <v>0</v>
      </c>
      <c r="J3668" s="76">
        <f>APENs_summary!R3563</f>
        <v>0</v>
      </c>
    </row>
    <row r="3669" spans="1:10" x14ac:dyDescent="0.2">
      <c r="A3669" s="13" t="s">
        <v>147</v>
      </c>
      <c r="B3669" s="272" t="s">
        <v>493</v>
      </c>
      <c r="C3669" s="272" t="str">
        <f>APENs_summary!C3564</f>
        <v>08081</v>
      </c>
      <c r="D3669" s="272" t="str">
        <f>APENs_summary!J3564</f>
        <v>31000199</v>
      </c>
      <c r="E3669" s="272" t="str">
        <f>APENs_summary!K3564</f>
        <v>Condensate Tanks</v>
      </c>
      <c r="F3669" s="76">
        <f>APENs_summary!N3564</f>
        <v>0</v>
      </c>
      <c r="G3669" s="76">
        <f>APENs_summary!O3564</f>
        <v>18.615599737006008</v>
      </c>
      <c r="H3669" s="76">
        <f>APENs_summary!P3564</f>
        <v>0</v>
      </c>
      <c r="I3669" s="76">
        <f>APENs_summary!Q3564</f>
        <v>0</v>
      </c>
      <c r="J3669" s="76">
        <f>APENs_summary!R3564</f>
        <v>0</v>
      </c>
    </row>
    <row r="3670" spans="1:10" x14ac:dyDescent="0.2">
      <c r="A3670" s="13" t="s">
        <v>147</v>
      </c>
      <c r="B3670" s="272" t="s">
        <v>493</v>
      </c>
      <c r="C3670" s="272" t="str">
        <f>APENs_summary!C3565</f>
        <v>08081</v>
      </c>
      <c r="D3670" s="272" t="str">
        <f>APENs_summary!J3565</f>
        <v>31000203</v>
      </c>
      <c r="E3670" s="272" t="str">
        <f>APENs_summary!K3565</f>
        <v>Compressor Engines</v>
      </c>
      <c r="F3670" s="76">
        <f>APENs_summary!N3565</f>
        <v>0</v>
      </c>
      <c r="G3670" s="76">
        <f>APENs_summary!O3565</f>
        <v>0</v>
      </c>
      <c r="H3670" s="76">
        <f>APENs_summary!P3565</f>
        <v>4.8</v>
      </c>
      <c r="I3670" s="76">
        <f>APENs_summary!Q3565</f>
        <v>0</v>
      </c>
      <c r="J3670" s="76">
        <f>APENs_summary!R3565</f>
        <v>0</v>
      </c>
    </row>
    <row r="3671" spans="1:10" x14ac:dyDescent="0.2">
      <c r="A3671" s="13" t="s">
        <v>147</v>
      </c>
      <c r="B3671" s="272" t="s">
        <v>493</v>
      </c>
      <c r="C3671" s="272" t="str">
        <f>APENs_summary!C3566</f>
        <v>08081</v>
      </c>
      <c r="D3671" s="272" t="str">
        <f>APENs_summary!J3566</f>
        <v>31000203</v>
      </c>
      <c r="E3671" s="272" t="str">
        <f>APENs_summary!K3566</f>
        <v>Compressor Engines</v>
      </c>
      <c r="F3671" s="76">
        <f>APENs_summary!N3566</f>
        <v>19.399999999999999</v>
      </c>
      <c r="G3671" s="76">
        <f>APENs_summary!O3566</f>
        <v>0</v>
      </c>
      <c r="H3671" s="76">
        <f>APENs_summary!P3566</f>
        <v>0</v>
      </c>
      <c r="I3671" s="76">
        <f>APENs_summary!Q3566</f>
        <v>0</v>
      </c>
      <c r="J3671" s="76">
        <f>APENs_summary!R3566</f>
        <v>0</v>
      </c>
    </row>
    <row r="3672" spans="1:10" x14ac:dyDescent="0.2">
      <c r="A3672" s="13" t="s">
        <v>147</v>
      </c>
      <c r="B3672" s="272" t="s">
        <v>493</v>
      </c>
      <c r="C3672" s="272" t="str">
        <f>APENs_summary!C3567</f>
        <v>08081</v>
      </c>
      <c r="D3672" s="272" t="str">
        <f>APENs_summary!J3567</f>
        <v>31000203</v>
      </c>
      <c r="E3672" s="272" t="str">
        <f>APENs_summary!K3567</f>
        <v>Compressor Engines</v>
      </c>
      <c r="F3672" s="76">
        <f>APENs_summary!N3567</f>
        <v>0</v>
      </c>
      <c r="G3672" s="76">
        <f>APENs_summary!O3567</f>
        <v>2.9</v>
      </c>
      <c r="H3672" s="76">
        <f>APENs_summary!P3567</f>
        <v>0</v>
      </c>
      <c r="I3672" s="76">
        <f>APENs_summary!Q3567</f>
        <v>0</v>
      </c>
      <c r="J3672" s="76">
        <f>APENs_summary!R3567</f>
        <v>0</v>
      </c>
    </row>
    <row r="3673" spans="1:10" x14ac:dyDescent="0.2">
      <c r="A3673" s="13" t="s">
        <v>147</v>
      </c>
      <c r="B3673" s="272" t="s">
        <v>493</v>
      </c>
      <c r="C3673" s="272" t="str">
        <f>APENs_summary!C3568</f>
        <v>08081</v>
      </c>
      <c r="D3673" s="272" t="str">
        <f>APENs_summary!J3568</f>
        <v>31000227</v>
      </c>
      <c r="E3673" s="272" t="str">
        <f>APENs_summary!K3568</f>
        <v>Glycol Dehydrator</v>
      </c>
      <c r="F3673" s="76">
        <f>APENs_summary!N3568</f>
        <v>0</v>
      </c>
      <c r="G3673" s="76">
        <f>APENs_summary!O3568</f>
        <v>0.6</v>
      </c>
      <c r="H3673" s="76">
        <f>APENs_summary!P3568</f>
        <v>0</v>
      </c>
      <c r="I3673" s="76">
        <f>APENs_summary!Q3568</f>
        <v>0</v>
      </c>
      <c r="J3673" s="76">
        <f>APENs_summary!R3568</f>
        <v>0</v>
      </c>
    </row>
    <row r="3674" spans="1:10" x14ac:dyDescent="0.2">
      <c r="A3674" s="13" t="s">
        <v>147</v>
      </c>
      <c r="B3674" s="272" t="s">
        <v>493</v>
      </c>
      <c r="C3674" s="272" t="str">
        <f>APENs_summary!C3569</f>
        <v>08081</v>
      </c>
      <c r="D3674" s="272" t="str">
        <f>APENs_summary!J3569</f>
        <v>31000228</v>
      </c>
      <c r="E3674" s="272" t="str">
        <f>APENs_summary!K3569</f>
        <v>Glycol Dehydrator</v>
      </c>
      <c r="F3674" s="76">
        <f>APENs_summary!N3569</f>
        <v>0</v>
      </c>
      <c r="G3674" s="76">
        <f>APENs_summary!O3569</f>
        <v>0</v>
      </c>
      <c r="H3674" s="76">
        <f>APENs_summary!P3569</f>
        <v>0.123</v>
      </c>
      <c r="I3674" s="76">
        <f>APENs_summary!Q3569</f>
        <v>0</v>
      </c>
      <c r="J3674" s="76">
        <f>APENs_summary!R3569</f>
        <v>0</v>
      </c>
    </row>
    <row r="3675" spans="1:10" x14ac:dyDescent="0.2">
      <c r="A3675" s="13" t="s">
        <v>147</v>
      </c>
      <c r="B3675" s="272" t="s">
        <v>493</v>
      </c>
      <c r="C3675" s="272" t="str">
        <f>APENs_summary!C3570</f>
        <v>08081</v>
      </c>
      <c r="D3675" s="272" t="str">
        <f>APENs_summary!J3570</f>
        <v>31000228</v>
      </c>
      <c r="E3675" s="272" t="str">
        <f>APENs_summary!K3570</f>
        <v>Glycol Dehydrator</v>
      </c>
      <c r="F3675" s="76">
        <f>APENs_summary!N3570</f>
        <v>0.61399999999999999</v>
      </c>
      <c r="G3675" s="76">
        <f>APENs_summary!O3570</f>
        <v>0</v>
      </c>
      <c r="H3675" s="76">
        <f>APENs_summary!P3570</f>
        <v>0</v>
      </c>
      <c r="I3675" s="76">
        <f>APENs_summary!Q3570</f>
        <v>0</v>
      </c>
      <c r="J3675" s="76">
        <f>APENs_summary!R3570</f>
        <v>0</v>
      </c>
    </row>
    <row r="3676" spans="1:10" x14ac:dyDescent="0.2">
      <c r="A3676" s="13" t="s">
        <v>147</v>
      </c>
      <c r="B3676" s="272" t="s">
        <v>493</v>
      </c>
      <c r="C3676" s="272" t="str">
        <f>APENs_summary!C3571</f>
        <v>08081</v>
      </c>
      <c r="D3676" s="272" t="str">
        <f>APENs_summary!J3571</f>
        <v>31000228</v>
      </c>
      <c r="E3676" s="272" t="str">
        <f>APENs_summary!K3571</f>
        <v>Glycol Dehydrator</v>
      </c>
      <c r="F3676" s="76">
        <f>APENs_summary!N3571</f>
        <v>0</v>
      </c>
      <c r="G3676" s="76">
        <f>APENs_summary!O3571</f>
        <v>0</v>
      </c>
      <c r="H3676" s="76">
        <f>APENs_summary!P3571</f>
        <v>0</v>
      </c>
      <c r="I3676" s="76">
        <f>APENs_summary!Q3571</f>
        <v>0</v>
      </c>
      <c r="J3676" s="76">
        <f>APENs_summary!R3571</f>
        <v>3.1E-2</v>
      </c>
    </row>
    <row r="3677" spans="1:10" x14ac:dyDescent="0.2">
      <c r="A3677" s="13" t="s">
        <v>147</v>
      </c>
      <c r="B3677" s="272" t="s">
        <v>493</v>
      </c>
      <c r="C3677" s="272" t="str">
        <f>APENs_summary!C3572</f>
        <v>08081</v>
      </c>
      <c r="D3677" s="272" t="str">
        <f>APENs_summary!J3572</f>
        <v>31000228</v>
      </c>
      <c r="E3677" s="272" t="str">
        <f>APENs_summary!K3572</f>
        <v>Glycol Dehydrator</v>
      </c>
      <c r="F3677" s="76">
        <f>APENs_summary!N3572</f>
        <v>0</v>
      </c>
      <c r="G3677" s="76">
        <f>APENs_summary!O3572</f>
        <v>0</v>
      </c>
      <c r="H3677" s="76">
        <f>APENs_summary!P3572</f>
        <v>0</v>
      </c>
      <c r="I3677" s="76">
        <f>APENs_summary!Q3572</f>
        <v>0</v>
      </c>
      <c r="J3677" s="76">
        <f>APENs_summary!R3572</f>
        <v>0</v>
      </c>
    </row>
    <row r="3678" spans="1:10" x14ac:dyDescent="0.2">
      <c r="A3678" s="13" t="s">
        <v>147</v>
      </c>
      <c r="B3678" s="272" t="s">
        <v>493</v>
      </c>
      <c r="C3678" s="272" t="str">
        <f>APENs_summary!C3573</f>
        <v>08081</v>
      </c>
      <c r="D3678" s="272" t="str">
        <f>APENs_summary!J3573</f>
        <v>31000228</v>
      </c>
      <c r="E3678" s="272" t="str">
        <f>APENs_summary!K3573</f>
        <v>Glycol Dehydrator</v>
      </c>
      <c r="F3678" s="76">
        <f>APENs_summary!N3573</f>
        <v>0</v>
      </c>
      <c r="G3678" s="76">
        <f>APENs_summary!O3573</f>
        <v>0</v>
      </c>
      <c r="H3678" s="76">
        <f>APENs_summary!P3573</f>
        <v>0</v>
      </c>
      <c r="I3678" s="76">
        <f>APENs_summary!Q3573</f>
        <v>4.0000000000000001E-3</v>
      </c>
      <c r="J3678" s="76">
        <f>APENs_summary!R3573</f>
        <v>0</v>
      </c>
    </row>
    <row r="3679" spans="1:10" x14ac:dyDescent="0.2">
      <c r="A3679" s="13" t="s">
        <v>147</v>
      </c>
      <c r="B3679" s="272" t="s">
        <v>493</v>
      </c>
      <c r="C3679" s="272" t="str">
        <f>APENs_summary!C3574</f>
        <v>08081</v>
      </c>
      <c r="D3679" s="272" t="str">
        <f>APENs_summary!J3574</f>
        <v>31000228</v>
      </c>
      <c r="E3679" s="272" t="str">
        <f>APENs_summary!K3574</f>
        <v>Glycol Dehydrator</v>
      </c>
      <c r="F3679" s="76">
        <f>APENs_summary!N3574</f>
        <v>0</v>
      </c>
      <c r="G3679" s="76">
        <f>APENs_summary!O3574</f>
        <v>23.28</v>
      </c>
      <c r="H3679" s="76">
        <f>APENs_summary!P3574</f>
        <v>0</v>
      </c>
      <c r="I3679" s="76">
        <f>APENs_summary!Q3574</f>
        <v>0</v>
      </c>
      <c r="J3679" s="76">
        <f>APENs_summary!R3574</f>
        <v>0</v>
      </c>
    </row>
    <row r="3680" spans="1:10" x14ac:dyDescent="0.2">
      <c r="A3680" s="13" t="s">
        <v>147</v>
      </c>
      <c r="B3680" s="272" t="s">
        <v>493</v>
      </c>
      <c r="C3680" s="272" t="str">
        <f>APENs_summary!C3575</f>
        <v>08081</v>
      </c>
      <c r="D3680" s="272" t="str">
        <f>APENs_summary!J3575</f>
        <v>31088801</v>
      </c>
      <c r="E3680" s="272" t="str">
        <f>APENs_summary!K3575</f>
        <v>Permitted Fugitives</v>
      </c>
      <c r="F3680" s="76">
        <f>APENs_summary!N3575</f>
        <v>0</v>
      </c>
      <c r="G3680" s="76">
        <f>APENs_summary!O3575</f>
        <v>7.76</v>
      </c>
      <c r="H3680" s="76">
        <f>APENs_summary!P3575</f>
        <v>0</v>
      </c>
      <c r="I3680" s="76">
        <f>APENs_summary!Q3575</f>
        <v>0</v>
      </c>
      <c r="J3680" s="76">
        <f>APENs_summary!R3575</f>
        <v>0</v>
      </c>
    </row>
    <row r="3681" spans="1:10" x14ac:dyDescent="0.2">
      <c r="A3681" s="13" t="s">
        <v>147</v>
      </c>
      <c r="B3681" s="272" t="s">
        <v>493</v>
      </c>
      <c r="C3681" s="272" t="str">
        <f>APENs_summary!C3576</f>
        <v>08081</v>
      </c>
      <c r="D3681" s="272" t="str">
        <f>APENs_summary!J3576</f>
        <v>31000302</v>
      </c>
      <c r="E3681" s="272" t="str">
        <f>APENs_summary!K3576</f>
        <v>Glycol Dehydrator</v>
      </c>
      <c r="F3681" s="76">
        <f>APENs_summary!N3576</f>
        <v>0</v>
      </c>
      <c r="G3681" s="76">
        <f>APENs_summary!O3576</f>
        <v>5.22</v>
      </c>
      <c r="H3681" s="76">
        <f>APENs_summary!P3576</f>
        <v>0</v>
      </c>
      <c r="I3681" s="76">
        <f>APENs_summary!Q3576</f>
        <v>0</v>
      </c>
      <c r="J3681" s="76">
        <f>APENs_summary!R3576</f>
        <v>0</v>
      </c>
    </row>
    <row r="3682" spans="1:10" x14ac:dyDescent="0.2">
      <c r="A3682" s="13" t="s">
        <v>147</v>
      </c>
      <c r="B3682" s="272" t="s">
        <v>493</v>
      </c>
      <c r="C3682" s="272" t="str">
        <f>APENs_summary!C3577</f>
        <v>08081</v>
      </c>
      <c r="D3682" s="272" t="str">
        <f>APENs_summary!J3577</f>
        <v>20200201</v>
      </c>
      <c r="E3682" s="272" t="str">
        <f>APENs_summary!K3577</f>
        <v>Compressor Engines</v>
      </c>
      <c r="F3682" s="76">
        <f>APENs_summary!N3577</f>
        <v>0</v>
      </c>
      <c r="G3682" s="76">
        <f>APENs_summary!O3577</f>
        <v>0</v>
      </c>
      <c r="H3682" s="76">
        <f>APENs_summary!P3577</f>
        <v>1.0900000000000001</v>
      </c>
      <c r="I3682" s="76">
        <f>APENs_summary!Q3577</f>
        <v>0</v>
      </c>
      <c r="J3682" s="76">
        <f>APENs_summary!R3577</f>
        <v>0</v>
      </c>
    </row>
    <row r="3683" spans="1:10" x14ac:dyDescent="0.2">
      <c r="A3683" s="13" t="s">
        <v>147</v>
      </c>
      <c r="B3683" s="272" t="s">
        <v>493</v>
      </c>
      <c r="C3683" s="272" t="str">
        <f>APENs_summary!C3578</f>
        <v>08081</v>
      </c>
      <c r="D3683" s="272" t="str">
        <f>APENs_summary!J3578</f>
        <v>20200201</v>
      </c>
      <c r="E3683" s="272" t="str">
        <f>APENs_summary!K3578</f>
        <v>Compressor Engines</v>
      </c>
      <c r="F3683" s="76">
        <f>APENs_summary!N3578</f>
        <v>0.67</v>
      </c>
      <c r="G3683" s="76">
        <f>APENs_summary!O3578</f>
        <v>0</v>
      </c>
      <c r="H3683" s="76">
        <f>APENs_summary!P3578</f>
        <v>0</v>
      </c>
      <c r="I3683" s="76">
        <f>APENs_summary!Q3578</f>
        <v>0</v>
      </c>
      <c r="J3683" s="76">
        <f>APENs_summary!R3578</f>
        <v>0</v>
      </c>
    </row>
    <row r="3684" spans="1:10" x14ac:dyDescent="0.2">
      <c r="A3684" s="13" t="s">
        <v>147</v>
      </c>
      <c r="B3684" s="272" t="s">
        <v>493</v>
      </c>
      <c r="C3684" s="272" t="str">
        <f>APENs_summary!C3579</f>
        <v>08081</v>
      </c>
      <c r="D3684" s="272" t="str">
        <f>APENs_summary!J3579</f>
        <v>20200201</v>
      </c>
      <c r="E3684" s="272" t="str">
        <f>APENs_summary!K3579</f>
        <v>Compressor Engines</v>
      </c>
      <c r="F3684" s="76">
        <f>APENs_summary!N3579</f>
        <v>0</v>
      </c>
      <c r="G3684" s="76">
        <f>APENs_summary!O3579</f>
        <v>0</v>
      </c>
      <c r="H3684" s="76">
        <f>APENs_summary!P3579</f>
        <v>0</v>
      </c>
      <c r="I3684" s="76">
        <f>APENs_summary!Q3579</f>
        <v>0</v>
      </c>
      <c r="J3684" s="76">
        <f>APENs_summary!R3579</f>
        <v>7.0000000000000001E-3</v>
      </c>
    </row>
    <row r="3685" spans="1:10" x14ac:dyDescent="0.2">
      <c r="A3685" s="13" t="s">
        <v>147</v>
      </c>
      <c r="B3685" s="272" t="s">
        <v>493</v>
      </c>
      <c r="C3685" s="272" t="str">
        <f>APENs_summary!C3580</f>
        <v>08081</v>
      </c>
      <c r="D3685" s="272" t="str">
        <f>APENs_summary!J3580</f>
        <v>20200201</v>
      </c>
      <c r="E3685" s="272" t="str">
        <f>APENs_summary!K3580</f>
        <v>Compressor Engines</v>
      </c>
      <c r="F3685" s="76">
        <f>APENs_summary!N3580</f>
        <v>0</v>
      </c>
      <c r="G3685" s="76">
        <f>APENs_summary!O3580</f>
        <v>0</v>
      </c>
      <c r="H3685" s="76">
        <f>APENs_summary!P3580</f>
        <v>0</v>
      </c>
      <c r="I3685" s="76">
        <f>APENs_summary!Q3580</f>
        <v>0</v>
      </c>
      <c r="J3685" s="76">
        <f>APENs_summary!R3580</f>
        <v>0</v>
      </c>
    </row>
    <row r="3686" spans="1:10" x14ac:dyDescent="0.2">
      <c r="A3686" s="13" t="s">
        <v>147</v>
      </c>
      <c r="B3686" s="272" t="s">
        <v>493</v>
      </c>
      <c r="C3686" s="272" t="str">
        <f>APENs_summary!C3581</f>
        <v>08081</v>
      </c>
      <c r="D3686" s="272" t="str">
        <f>APENs_summary!J3581</f>
        <v>20200201</v>
      </c>
      <c r="E3686" s="272" t="str">
        <f>APENs_summary!K3581</f>
        <v>Compressor Engines</v>
      </c>
      <c r="F3686" s="76">
        <f>APENs_summary!N3581</f>
        <v>0</v>
      </c>
      <c r="G3686" s="76">
        <f>APENs_summary!O3581</f>
        <v>0</v>
      </c>
      <c r="H3686" s="76">
        <f>APENs_summary!P3581</f>
        <v>0</v>
      </c>
      <c r="I3686" s="76">
        <f>APENs_summary!Q3581</f>
        <v>2E-3</v>
      </c>
      <c r="J3686" s="76">
        <f>APENs_summary!R3581</f>
        <v>0</v>
      </c>
    </row>
    <row r="3687" spans="1:10" x14ac:dyDescent="0.2">
      <c r="A3687" s="13" t="s">
        <v>147</v>
      </c>
      <c r="B3687" s="272" t="s">
        <v>493</v>
      </c>
      <c r="C3687" s="272" t="str">
        <f>APENs_summary!C3582</f>
        <v>08081</v>
      </c>
      <c r="D3687" s="272" t="str">
        <f>APENs_summary!J3582</f>
        <v>20200201</v>
      </c>
      <c r="E3687" s="272" t="str">
        <f>APENs_summary!K3582</f>
        <v>Compressor Engines</v>
      </c>
      <c r="F3687" s="76">
        <f>APENs_summary!N3582</f>
        <v>0</v>
      </c>
      <c r="G3687" s="76">
        <f>APENs_summary!O3582</f>
        <v>2E-3</v>
      </c>
      <c r="H3687" s="76">
        <f>APENs_summary!P3582</f>
        <v>0</v>
      </c>
      <c r="I3687" s="76">
        <f>APENs_summary!Q3582</f>
        <v>0</v>
      </c>
      <c r="J3687" s="76">
        <f>APENs_summary!R3582</f>
        <v>0</v>
      </c>
    </row>
    <row r="3688" spans="1:10" x14ac:dyDescent="0.2">
      <c r="A3688" s="13" t="s">
        <v>147</v>
      </c>
      <c r="B3688" s="272" t="s">
        <v>493</v>
      </c>
      <c r="C3688" s="272" t="str">
        <f>APENs_summary!C3583</f>
        <v>08081</v>
      </c>
      <c r="D3688" s="272" t="str">
        <f>APENs_summary!J3583</f>
        <v>20200253</v>
      </c>
      <c r="E3688" s="272" t="str">
        <f>APENs_summary!K3583</f>
        <v>Compressor Engines</v>
      </c>
      <c r="F3688" s="76">
        <f>APENs_summary!N3583</f>
        <v>0</v>
      </c>
      <c r="G3688" s="76">
        <f>APENs_summary!O3583</f>
        <v>0</v>
      </c>
      <c r="H3688" s="76">
        <f>APENs_summary!P3583</f>
        <v>0.68</v>
      </c>
      <c r="I3688" s="76">
        <f>APENs_summary!Q3583</f>
        <v>0</v>
      </c>
      <c r="J3688" s="76">
        <f>APENs_summary!R3583</f>
        <v>0</v>
      </c>
    </row>
    <row r="3689" spans="1:10" x14ac:dyDescent="0.2">
      <c r="A3689" s="13" t="s">
        <v>147</v>
      </c>
      <c r="B3689" s="272" t="s">
        <v>493</v>
      </c>
      <c r="C3689" s="272" t="str">
        <f>APENs_summary!C3584</f>
        <v>08081</v>
      </c>
      <c r="D3689" s="272" t="str">
        <f>APENs_summary!J3584</f>
        <v>20200253</v>
      </c>
      <c r="E3689" s="272" t="str">
        <f>APENs_summary!K3584</f>
        <v>Compressor Engines</v>
      </c>
      <c r="F3689" s="76">
        <f>APENs_summary!N3584</f>
        <v>12.35</v>
      </c>
      <c r="G3689" s="76">
        <f>APENs_summary!O3584</f>
        <v>0</v>
      </c>
      <c r="H3689" s="76">
        <f>APENs_summary!P3584</f>
        <v>0</v>
      </c>
      <c r="I3689" s="76">
        <f>APENs_summary!Q3584</f>
        <v>0</v>
      </c>
      <c r="J3689" s="76">
        <f>APENs_summary!R3584</f>
        <v>0</v>
      </c>
    </row>
    <row r="3690" spans="1:10" x14ac:dyDescent="0.2">
      <c r="A3690" s="13" t="s">
        <v>147</v>
      </c>
      <c r="B3690" s="272" t="s">
        <v>493</v>
      </c>
      <c r="C3690" s="272" t="str">
        <f>APENs_summary!C3585</f>
        <v>08081</v>
      </c>
      <c r="D3690" s="272" t="str">
        <f>APENs_summary!J3585</f>
        <v>20200253</v>
      </c>
      <c r="E3690" s="272" t="str">
        <f>APENs_summary!K3585</f>
        <v>Compressor Engines</v>
      </c>
      <c r="F3690" s="76">
        <f>APENs_summary!N3585</f>
        <v>0</v>
      </c>
      <c r="G3690" s="76">
        <f>APENs_summary!O3585</f>
        <v>0</v>
      </c>
      <c r="H3690" s="76">
        <f>APENs_summary!P3585</f>
        <v>0</v>
      </c>
      <c r="I3690" s="76">
        <f>APENs_summary!Q3585</f>
        <v>0</v>
      </c>
      <c r="J3690" s="76">
        <f>APENs_summary!R3585</f>
        <v>0.3</v>
      </c>
    </row>
    <row r="3691" spans="1:10" x14ac:dyDescent="0.2">
      <c r="A3691" s="13" t="s">
        <v>147</v>
      </c>
      <c r="B3691" s="272" t="s">
        <v>493</v>
      </c>
      <c r="C3691" s="272" t="str">
        <f>APENs_summary!C3586</f>
        <v>08081</v>
      </c>
      <c r="D3691" s="272" t="str">
        <f>APENs_summary!J3586</f>
        <v>20200253</v>
      </c>
      <c r="E3691" s="272" t="str">
        <f>APENs_summary!K3586</f>
        <v>Compressor Engines</v>
      </c>
      <c r="F3691" s="76">
        <f>APENs_summary!N3586</f>
        <v>0</v>
      </c>
      <c r="G3691" s="76">
        <f>APENs_summary!O3586</f>
        <v>0</v>
      </c>
      <c r="H3691" s="76">
        <f>APENs_summary!P3586</f>
        <v>0</v>
      </c>
      <c r="I3691" s="76">
        <f>APENs_summary!Q3586</f>
        <v>0</v>
      </c>
      <c r="J3691" s="76">
        <f>APENs_summary!R3586</f>
        <v>0</v>
      </c>
    </row>
    <row r="3692" spans="1:10" x14ac:dyDescent="0.2">
      <c r="A3692" s="13" t="s">
        <v>147</v>
      </c>
      <c r="B3692" s="272" t="s">
        <v>493</v>
      </c>
      <c r="C3692" s="272" t="str">
        <f>APENs_summary!C3587</f>
        <v>08081</v>
      </c>
      <c r="D3692" s="272" t="str">
        <f>APENs_summary!J3587</f>
        <v>20200253</v>
      </c>
      <c r="E3692" s="272" t="str">
        <f>APENs_summary!K3587</f>
        <v>Compressor Engines</v>
      </c>
      <c r="F3692" s="76">
        <f>APENs_summary!N3587</f>
        <v>0</v>
      </c>
      <c r="G3692" s="76">
        <f>APENs_summary!O3587</f>
        <v>0</v>
      </c>
      <c r="H3692" s="76">
        <f>APENs_summary!P3587</f>
        <v>0</v>
      </c>
      <c r="I3692" s="76">
        <f>APENs_summary!Q3587</f>
        <v>2E-3</v>
      </c>
      <c r="J3692" s="76">
        <f>APENs_summary!R3587</f>
        <v>0</v>
      </c>
    </row>
    <row r="3693" spans="1:10" x14ac:dyDescent="0.2">
      <c r="A3693" s="13" t="s">
        <v>147</v>
      </c>
      <c r="B3693" s="272" t="s">
        <v>493</v>
      </c>
      <c r="C3693" s="272" t="str">
        <f>APENs_summary!C3588</f>
        <v>08081</v>
      </c>
      <c r="D3693" s="272" t="str">
        <f>APENs_summary!J3588</f>
        <v>20200253</v>
      </c>
      <c r="E3693" s="272" t="str">
        <f>APENs_summary!K3588</f>
        <v>Compressor Engines</v>
      </c>
      <c r="F3693" s="76">
        <f>APENs_summary!N3588</f>
        <v>0</v>
      </c>
      <c r="G3693" s="76">
        <f>APENs_summary!O3588</f>
        <v>0.09</v>
      </c>
      <c r="H3693" s="76">
        <f>APENs_summary!P3588</f>
        <v>0</v>
      </c>
      <c r="I3693" s="76">
        <f>APENs_summary!Q3588</f>
        <v>0</v>
      </c>
      <c r="J3693" s="76">
        <f>APENs_summary!R3588</f>
        <v>0</v>
      </c>
    </row>
    <row r="3694" spans="1:10" x14ac:dyDescent="0.2">
      <c r="A3694" s="13" t="s">
        <v>147</v>
      </c>
      <c r="B3694" s="272" t="s">
        <v>493</v>
      </c>
      <c r="C3694" s="272" t="str">
        <f>APENs_summary!C3589</f>
        <v>08081</v>
      </c>
      <c r="D3694" s="272" t="str">
        <f>APENs_summary!J3589</f>
        <v>20200202</v>
      </c>
      <c r="E3694" s="272" t="str">
        <f>APENs_summary!K3589</f>
        <v>Compressor Engines</v>
      </c>
      <c r="F3694" s="76">
        <f>APENs_summary!N3589</f>
        <v>0</v>
      </c>
      <c r="G3694" s="76">
        <f>APENs_summary!O3589</f>
        <v>0</v>
      </c>
      <c r="H3694" s="76">
        <f>APENs_summary!P3589</f>
        <v>10.11</v>
      </c>
      <c r="I3694" s="76">
        <f>APENs_summary!Q3589</f>
        <v>0</v>
      </c>
      <c r="J3694" s="76">
        <f>APENs_summary!R3589</f>
        <v>0</v>
      </c>
    </row>
    <row r="3695" spans="1:10" x14ac:dyDescent="0.2">
      <c r="A3695" s="13" t="s">
        <v>147</v>
      </c>
      <c r="B3695" s="272" t="s">
        <v>493</v>
      </c>
      <c r="C3695" s="272" t="str">
        <f>APENs_summary!C3590</f>
        <v>08081</v>
      </c>
      <c r="D3695" s="272" t="str">
        <f>APENs_summary!J3590</f>
        <v>20200202</v>
      </c>
      <c r="E3695" s="272" t="str">
        <f>APENs_summary!K3590</f>
        <v>Compressor Engines</v>
      </c>
      <c r="F3695" s="76">
        <f>APENs_summary!N3590</f>
        <v>12.4</v>
      </c>
      <c r="G3695" s="76">
        <f>APENs_summary!O3590</f>
        <v>0</v>
      </c>
      <c r="H3695" s="76">
        <f>APENs_summary!P3590</f>
        <v>0</v>
      </c>
      <c r="I3695" s="76">
        <f>APENs_summary!Q3590</f>
        <v>0</v>
      </c>
      <c r="J3695" s="76">
        <f>APENs_summary!R3590</f>
        <v>0</v>
      </c>
    </row>
    <row r="3696" spans="1:10" x14ac:dyDescent="0.2">
      <c r="A3696" s="13" t="s">
        <v>147</v>
      </c>
      <c r="B3696" s="272" t="s">
        <v>493</v>
      </c>
      <c r="C3696" s="272" t="str">
        <f>APENs_summary!C3591</f>
        <v>08081</v>
      </c>
      <c r="D3696" s="272" t="str">
        <f>APENs_summary!J3591</f>
        <v>20200202</v>
      </c>
      <c r="E3696" s="272" t="str">
        <f>APENs_summary!K3591</f>
        <v>Compressor Engines</v>
      </c>
      <c r="F3696" s="76">
        <f>APENs_summary!N3591</f>
        <v>0</v>
      </c>
      <c r="G3696" s="76">
        <f>APENs_summary!O3591</f>
        <v>0</v>
      </c>
      <c r="H3696" s="76">
        <f>APENs_summary!P3591</f>
        <v>0</v>
      </c>
      <c r="I3696" s="76">
        <f>APENs_summary!Q3591</f>
        <v>0</v>
      </c>
      <c r="J3696" s="76">
        <f>APENs_summary!R3591</f>
        <v>2.5399999999999999E-2</v>
      </c>
    </row>
    <row r="3697" spans="1:10" x14ac:dyDescent="0.2">
      <c r="A3697" s="13" t="s">
        <v>147</v>
      </c>
      <c r="B3697" s="272" t="s">
        <v>493</v>
      </c>
      <c r="C3697" s="272" t="str">
        <f>APENs_summary!C3592</f>
        <v>08081</v>
      </c>
      <c r="D3697" s="272" t="str">
        <f>APENs_summary!J3592</f>
        <v>20200202</v>
      </c>
      <c r="E3697" s="272" t="str">
        <f>APENs_summary!K3592</f>
        <v>Compressor Engines</v>
      </c>
      <c r="F3697" s="76">
        <f>APENs_summary!N3592</f>
        <v>0</v>
      </c>
      <c r="G3697" s="76">
        <f>APENs_summary!O3592</f>
        <v>0</v>
      </c>
      <c r="H3697" s="76">
        <f>APENs_summary!P3592</f>
        <v>0</v>
      </c>
      <c r="I3697" s="76">
        <f>APENs_summary!Q3592</f>
        <v>0</v>
      </c>
      <c r="J3697" s="76">
        <f>APENs_summary!R3592</f>
        <v>0</v>
      </c>
    </row>
    <row r="3698" spans="1:10" x14ac:dyDescent="0.2">
      <c r="A3698" s="13" t="s">
        <v>147</v>
      </c>
      <c r="B3698" s="272" t="s">
        <v>493</v>
      </c>
      <c r="C3698" s="272" t="str">
        <f>APENs_summary!C3593</f>
        <v>08081</v>
      </c>
      <c r="D3698" s="272" t="str">
        <f>APENs_summary!J3593</f>
        <v>20200202</v>
      </c>
      <c r="E3698" s="272" t="str">
        <f>APENs_summary!K3593</f>
        <v>Compressor Engines</v>
      </c>
      <c r="F3698" s="76">
        <f>APENs_summary!N3593</f>
        <v>0</v>
      </c>
      <c r="G3698" s="76">
        <f>APENs_summary!O3593</f>
        <v>0.08</v>
      </c>
      <c r="H3698" s="76">
        <f>APENs_summary!P3593</f>
        <v>0</v>
      </c>
      <c r="I3698" s="76">
        <f>APENs_summary!Q3593</f>
        <v>0</v>
      </c>
      <c r="J3698" s="76">
        <f>APENs_summary!R3593</f>
        <v>0</v>
      </c>
    </row>
    <row r="3699" spans="1:10" x14ac:dyDescent="0.2">
      <c r="A3699" s="13" t="s">
        <v>147</v>
      </c>
      <c r="B3699" s="272" t="s">
        <v>493</v>
      </c>
      <c r="C3699" s="272" t="str">
        <f>APENs_summary!C3594</f>
        <v>08081</v>
      </c>
      <c r="D3699" s="272" t="str">
        <f>APENs_summary!J3594</f>
        <v>20200202</v>
      </c>
      <c r="E3699" s="272" t="str">
        <f>APENs_summary!K3594</f>
        <v>Compressor Engines</v>
      </c>
      <c r="F3699" s="76">
        <f>APENs_summary!N3594</f>
        <v>0</v>
      </c>
      <c r="G3699" s="76">
        <f>APENs_summary!O3594</f>
        <v>0</v>
      </c>
      <c r="H3699" s="76">
        <f>APENs_summary!P3594</f>
        <v>18.399999999999999</v>
      </c>
      <c r="I3699" s="76">
        <f>APENs_summary!Q3594</f>
        <v>0</v>
      </c>
      <c r="J3699" s="76">
        <f>APENs_summary!R3594</f>
        <v>0</v>
      </c>
    </row>
    <row r="3700" spans="1:10" x14ac:dyDescent="0.2">
      <c r="A3700" s="13" t="s">
        <v>147</v>
      </c>
      <c r="B3700" s="272" t="s">
        <v>493</v>
      </c>
      <c r="C3700" s="272" t="str">
        <f>APENs_summary!C3595</f>
        <v>08081</v>
      </c>
      <c r="D3700" s="272" t="str">
        <f>APENs_summary!J3595</f>
        <v>20200202</v>
      </c>
      <c r="E3700" s="272" t="str">
        <f>APENs_summary!K3595</f>
        <v>Compressor Engines</v>
      </c>
      <c r="F3700" s="76">
        <f>APENs_summary!N3595</f>
        <v>21.1</v>
      </c>
      <c r="G3700" s="76">
        <f>APENs_summary!O3595</f>
        <v>0</v>
      </c>
      <c r="H3700" s="76">
        <f>APENs_summary!P3595</f>
        <v>0</v>
      </c>
      <c r="I3700" s="76">
        <f>APENs_summary!Q3595</f>
        <v>0</v>
      </c>
      <c r="J3700" s="76">
        <f>APENs_summary!R3595</f>
        <v>0</v>
      </c>
    </row>
    <row r="3701" spans="1:10" x14ac:dyDescent="0.2">
      <c r="A3701" s="13" t="s">
        <v>147</v>
      </c>
      <c r="B3701" s="272" t="s">
        <v>493</v>
      </c>
      <c r="C3701" s="272" t="str">
        <f>APENs_summary!C3596</f>
        <v>08081</v>
      </c>
      <c r="D3701" s="272" t="str">
        <f>APENs_summary!J3596</f>
        <v>20200202</v>
      </c>
      <c r="E3701" s="272" t="str">
        <f>APENs_summary!K3596</f>
        <v>Compressor Engines</v>
      </c>
      <c r="F3701" s="76">
        <f>APENs_summary!N3596</f>
        <v>0</v>
      </c>
      <c r="G3701" s="76">
        <f>APENs_summary!O3596</f>
        <v>0</v>
      </c>
      <c r="H3701" s="76">
        <f>APENs_summary!P3596</f>
        <v>0</v>
      </c>
      <c r="I3701" s="76">
        <f>APENs_summary!Q3596</f>
        <v>0</v>
      </c>
      <c r="J3701" s="76">
        <f>APENs_summary!R3596</f>
        <v>8.6999999999999994E-2</v>
      </c>
    </row>
    <row r="3702" spans="1:10" x14ac:dyDescent="0.2">
      <c r="A3702" s="13" t="s">
        <v>147</v>
      </c>
      <c r="B3702" s="272" t="s">
        <v>493</v>
      </c>
      <c r="C3702" s="272" t="str">
        <f>APENs_summary!C3597</f>
        <v>08081</v>
      </c>
      <c r="D3702" s="272" t="str">
        <f>APENs_summary!J3597</f>
        <v>20200202</v>
      </c>
      <c r="E3702" s="272" t="str">
        <f>APENs_summary!K3597</f>
        <v>Compressor Engines</v>
      </c>
      <c r="F3702" s="76">
        <f>APENs_summary!N3597</f>
        <v>0</v>
      </c>
      <c r="G3702" s="76">
        <f>APENs_summary!O3597</f>
        <v>0</v>
      </c>
      <c r="H3702" s="76">
        <f>APENs_summary!P3597</f>
        <v>0</v>
      </c>
      <c r="I3702" s="76">
        <f>APENs_summary!Q3597</f>
        <v>0</v>
      </c>
      <c r="J3702" s="76">
        <f>APENs_summary!R3597</f>
        <v>0</v>
      </c>
    </row>
    <row r="3703" spans="1:10" x14ac:dyDescent="0.2">
      <c r="A3703" s="13" t="s">
        <v>147</v>
      </c>
      <c r="B3703" s="272" t="s">
        <v>493</v>
      </c>
      <c r="C3703" s="272" t="str">
        <f>APENs_summary!C3598</f>
        <v>08081</v>
      </c>
      <c r="D3703" s="272" t="str">
        <f>APENs_summary!J3598</f>
        <v>20200202</v>
      </c>
      <c r="E3703" s="272" t="str">
        <f>APENs_summary!K3598</f>
        <v>Compressor Engines</v>
      </c>
      <c r="F3703" s="76">
        <f>APENs_summary!N3598</f>
        <v>0</v>
      </c>
      <c r="G3703" s="76">
        <f>APENs_summary!O3598</f>
        <v>0</v>
      </c>
      <c r="H3703" s="76">
        <f>APENs_summary!P3598</f>
        <v>0</v>
      </c>
      <c r="I3703" s="76">
        <f>APENs_summary!Q3598</f>
        <v>5.2199999999999998E-3</v>
      </c>
      <c r="J3703" s="76">
        <f>APENs_summary!R3598</f>
        <v>0</v>
      </c>
    </row>
    <row r="3704" spans="1:10" x14ac:dyDescent="0.2">
      <c r="A3704" s="13" t="s">
        <v>147</v>
      </c>
      <c r="B3704" s="272" t="s">
        <v>493</v>
      </c>
      <c r="C3704" s="272" t="str">
        <f>APENs_summary!C3599</f>
        <v>08081</v>
      </c>
      <c r="D3704" s="272" t="str">
        <f>APENs_summary!J3599</f>
        <v>20200202</v>
      </c>
      <c r="E3704" s="272" t="str">
        <f>APENs_summary!K3599</f>
        <v>Compressor Engines</v>
      </c>
      <c r="F3704" s="76">
        <f>APENs_summary!N3599</f>
        <v>0</v>
      </c>
      <c r="G3704" s="76">
        <f>APENs_summary!O3599</f>
        <v>0.1</v>
      </c>
      <c r="H3704" s="76">
        <f>APENs_summary!P3599</f>
        <v>0</v>
      </c>
      <c r="I3704" s="76">
        <f>APENs_summary!Q3599</f>
        <v>0</v>
      </c>
      <c r="J3704" s="76">
        <f>APENs_summary!R3599</f>
        <v>0</v>
      </c>
    </row>
    <row r="3705" spans="1:10" x14ac:dyDescent="0.2">
      <c r="A3705" s="13" t="s">
        <v>147</v>
      </c>
      <c r="B3705" s="272" t="s">
        <v>493</v>
      </c>
      <c r="C3705" s="272" t="str">
        <f>APENs_summary!C3600</f>
        <v>08081</v>
      </c>
      <c r="D3705" s="272" t="str">
        <f>APENs_summary!J3600</f>
        <v>20200202</v>
      </c>
      <c r="E3705" s="272" t="str">
        <f>APENs_summary!K3600</f>
        <v>Compressor Engines</v>
      </c>
      <c r="F3705" s="76">
        <f>APENs_summary!N3600</f>
        <v>0</v>
      </c>
      <c r="G3705" s="76">
        <f>APENs_summary!O3600</f>
        <v>0</v>
      </c>
      <c r="H3705" s="76">
        <f>APENs_summary!P3600</f>
        <v>85.7</v>
      </c>
      <c r="I3705" s="76">
        <f>APENs_summary!Q3600</f>
        <v>0</v>
      </c>
      <c r="J3705" s="76">
        <f>APENs_summary!R3600</f>
        <v>0</v>
      </c>
    </row>
    <row r="3706" spans="1:10" x14ac:dyDescent="0.2">
      <c r="A3706" s="13" t="s">
        <v>147</v>
      </c>
      <c r="B3706" s="272" t="s">
        <v>493</v>
      </c>
      <c r="C3706" s="272" t="str">
        <f>APENs_summary!C3601</f>
        <v>08081</v>
      </c>
      <c r="D3706" s="272" t="str">
        <f>APENs_summary!J3601</f>
        <v>20200202</v>
      </c>
      <c r="E3706" s="272" t="str">
        <f>APENs_summary!K3601</f>
        <v>Compressor Engines</v>
      </c>
      <c r="F3706" s="76">
        <f>APENs_summary!N3601</f>
        <v>97.9</v>
      </c>
      <c r="G3706" s="76">
        <f>APENs_summary!O3601</f>
        <v>0</v>
      </c>
      <c r="H3706" s="76">
        <f>APENs_summary!P3601</f>
        <v>0</v>
      </c>
      <c r="I3706" s="76">
        <f>APENs_summary!Q3601</f>
        <v>0</v>
      </c>
      <c r="J3706" s="76">
        <f>APENs_summary!R3601</f>
        <v>0</v>
      </c>
    </row>
    <row r="3707" spans="1:10" x14ac:dyDescent="0.2">
      <c r="A3707" s="13" t="s">
        <v>147</v>
      </c>
      <c r="B3707" s="272" t="s">
        <v>493</v>
      </c>
      <c r="C3707" s="272" t="str">
        <f>APENs_summary!C3602</f>
        <v>08081</v>
      </c>
      <c r="D3707" s="272" t="str">
        <f>APENs_summary!J3602</f>
        <v>20200202</v>
      </c>
      <c r="E3707" s="272" t="str">
        <f>APENs_summary!K3602</f>
        <v>Compressor Engines</v>
      </c>
      <c r="F3707" s="76">
        <f>APENs_summary!N3602</f>
        <v>0</v>
      </c>
      <c r="G3707" s="76">
        <f>APENs_summary!O3602</f>
        <v>0</v>
      </c>
      <c r="H3707" s="76">
        <f>APENs_summary!P3602</f>
        <v>0</v>
      </c>
      <c r="I3707" s="76">
        <f>APENs_summary!Q3602</f>
        <v>0</v>
      </c>
      <c r="J3707" s="76">
        <f>APENs_summary!R3602</f>
        <v>0.22925000000000001</v>
      </c>
    </row>
    <row r="3708" spans="1:10" x14ac:dyDescent="0.2">
      <c r="A3708" s="13" t="s">
        <v>147</v>
      </c>
      <c r="B3708" s="272" t="s">
        <v>493</v>
      </c>
      <c r="C3708" s="272" t="str">
        <f>APENs_summary!C3603</f>
        <v>08081</v>
      </c>
      <c r="D3708" s="272" t="str">
        <f>APENs_summary!J3603</f>
        <v>20200202</v>
      </c>
      <c r="E3708" s="272" t="str">
        <f>APENs_summary!K3603</f>
        <v>Compressor Engines</v>
      </c>
      <c r="F3708" s="76">
        <f>APENs_summary!N3603</f>
        <v>0</v>
      </c>
      <c r="G3708" s="76">
        <f>APENs_summary!O3603</f>
        <v>0</v>
      </c>
      <c r="H3708" s="76">
        <f>APENs_summary!P3603</f>
        <v>0</v>
      </c>
      <c r="I3708" s="76">
        <f>APENs_summary!Q3603</f>
        <v>0</v>
      </c>
      <c r="J3708" s="76">
        <f>APENs_summary!R3603</f>
        <v>0</v>
      </c>
    </row>
    <row r="3709" spans="1:10" x14ac:dyDescent="0.2">
      <c r="A3709" s="13" t="s">
        <v>147</v>
      </c>
      <c r="B3709" s="272" t="s">
        <v>493</v>
      </c>
      <c r="C3709" s="272" t="str">
        <f>APENs_summary!C3604</f>
        <v>08081</v>
      </c>
      <c r="D3709" s="272" t="str">
        <f>APENs_summary!J3604</f>
        <v>20200202</v>
      </c>
      <c r="E3709" s="272" t="str">
        <f>APENs_summary!K3604</f>
        <v>Compressor Engines</v>
      </c>
      <c r="F3709" s="76">
        <f>APENs_summary!N3604</f>
        <v>0</v>
      </c>
      <c r="G3709" s="76">
        <f>APENs_summary!O3604</f>
        <v>0</v>
      </c>
      <c r="H3709" s="76">
        <f>APENs_summary!P3604</f>
        <v>0</v>
      </c>
      <c r="I3709" s="76">
        <f>APENs_summary!Q3604</f>
        <v>1.3755E-2</v>
      </c>
      <c r="J3709" s="76">
        <f>APENs_summary!R3604</f>
        <v>0</v>
      </c>
    </row>
    <row r="3710" spans="1:10" x14ac:dyDescent="0.2">
      <c r="A3710" s="13" t="s">
        <v>147</v>
      </c>
      <c r="B3710" s="272" t="s">
        <v>493</v>
      </c>
      <c r="C3710" s="272" t="str">
        <f>APENs_summary!C3605</f>
        <v>08081</v>
      </c>
      <c r="D3710" s="272" t="str">
        <f>APENs_summary!J3605</f>
        <v>20200202</v>
      </c>
      <c r="E3710" s="272" t="str">
        <f>APENs_summary!K3605</f>
        <v>Compressor Engines</v>
      </c>
      <c r="F3710" s="76">
        <f>APENs_summary!N3605</f>
        <v>0</v>
      </c>
      <c r="G3710" s="76">
        <f>APENs_summary!O3605</f>
        <v>0.6</v>
      </c>
      <c r="H3710" s="76">
        <f>APENs_summary!P3605</f>
        <v>0</v>
      </c>
      <c r="I3710" s="76">
        <f>APENs_summary!Q3605</f>
        <v>0</v>
      </c>
      <c r="J3710" s="76">
        <f>APENs_summary!R3605</f>
        <v>0</v>
      </c>
    </row>
    <row r="3711" spans="1:10" x14ac:dyDescent="0.2">
      <c r="A3711" s="13" t="s">
        <v>147</v>
      </c>
      <c r="B3711" s="272" t="s">
        <v>493</v>
      </c>
      <c r="C3711" s="272" t="str">
        <f>APENs_summary!C3606</f>
        <v>08081</v>
      </c>
      <c r="D3711" s="272" t="str">
        <f>APENs_summary!J3606</f>
        <v>20200202</v>
      </c>
      <c r="E3711" s="272" t="str">
        <f>APENs_summary!K3606</f>
        <v>Compressor Engines</v>
      </c>
      <c r="F3711" s="76">
        <f>APENs_summary!N3606</f>
        <v>0</v>
      </c>
      <c r="G3711" s="76">
        <f>APENs_summary!O3606</f>
        <v>0</v>
      </c>
      <c r="H3711" s="76">
        <f>APENs_summary!P3606</f>
        <v>10.11</v>
      </c>
      <c r="I3711" s="76">
        <f>APENs_summary!Q3606</f>
        <v>0</v>
      </c>
      <c r="J3711" s="76">
        <f>APENs_summary!R3606</f>
        <v>0</v>
      </c>
    </row>
    <row r="3712" spans="1:10" x14ac:dyDescent="0.2">
      <c r="A3712" s="13" t="s">
        <v>147</v>
      </c>
      <c r="B3712" s="272" t="s">
        <v>493</v>
      </c>
      <c r="C3712" s="272" t="str">
        <f>APENs_summary!C3607</f>
        <v>08081</v>
      </c>
      <c r="D3712" s="272" t="str">
        <f>APENs_summary!J3607</f>
        <v>20200202</v>
      </c>
      <c r="E3712" s="272" t="str">
        <f>APENs_summary!K3607</f>
        <v>Compressor Engines</v>
      </c>
      <c r="F3712" s="76">
        <f>APENs_summary!N3607</f>
        <v>12.4</v>
      </c>
      <c r="G3712" s="76">
        <f>APENs_summary!O3607</f>
        <v>0</v>
      </c>
      <c r="H3712" s="76">
        <f>APENs_summary!P3607</f>
        <v>0</v>
      </c>
      <c r="I3712" s="76">
        <f>APENs_summary!Q3607</f>
        <v>0</v>
      </c>
      <c r="J3712" s="76">
        <f>APENs_summary!R3607</f>
        <v>0</v>
      </c>
    </row>
    <row r="3713" spans="1:10" x14ac:dyDescent="0.2">
      <c r="A3713" s="13" t="s">
        <v>147</v>
      </c>
      <c r="B3713" s="272" t="s">
        <v>493</v>
      </c>
      <c r="C3713" s="272" t="str">
        <f>APENs_summary!C3608</f>
        <v>08081</v>
      </c>
      <c r="D3713" s="272" t="str">
        <f>APENs_summary!J3608</f>
        <v>20200202</v>
      </c>
      <c r="E3713" s="272" t="str">
        <f>APENs_summary!K3608</f>
        <v>Compressor Engines</v>
      </c>
      <c r="F3713" s="76">
        <f>APENs_summary!N3608</f>
        <v>0</v>
      </c>
      <c r="G3713" s="76">
        <f>APENs_summary!O3608</f>
        <v>0</v>
      </c>
      <c r="H3713" s="76">
        <f>APENs_summary!P3608</f>
        <v>0</v>
      </c>
      <c r="I3713" s="76">
        <f>APENs_summary!Q3608</f>
        <v>0</v>
      </c>
      <c r="J3713" s="76">
        <f>APENs_summary!R3608</f>
        <v>2.5399999999999999E-2</v>
      </c>
    </row>
    <row r="3714" spans="1:10" x14ac:dyDescent="0.2">
      <c r="A3714" s="13" t="s">
        <v>147</v>
      </c>
      <c r="B3714" s="272" t="s">
        <v>493</v>
      </c>
      <c r="C3714" s="272" t="str">
        <f>APENs_summary!C3609</f>
        <v>08081</v>
      </c>
      <c r="D3714" s="272" t="str">
        <f>APENs_summary!J3609</f>
        <v>20200202</v>
      </c>
      <c r="E3714" s="272" t="str">
        <f>APENs_summary!K3609</f>
        <v>Compressor Engines</v>
      </c>
      <c r="F3714" s="76">
        <f>APENs_summary!N3609</f>
        <v>0</v>
      </c>
      <c r="G3714" s="76">
        <f>APENs_summary!O3609</f>
        <v>0</v>
      </c>
      <c r="H3714" s="76">
        <f>APENs_summary!P3609</f>
        <v>0</v>
      </c>
      <c r="I3714" s="76">
        <f>APENs_summary!Q3609</f>
        <v>0</v>
      </c>
      <c r="J3714" s="76">
        <f>APENs_summary!R3609</f>
        <v>0</v>
      </c>
    </row>
    <row r="3715" spans="1:10" x14ac:dyDescent="0.2">
      <c r="A3715" s="13" t="s">
        <v>147</v>
      </c>
      <c r="B3715" s="272" t="s">
        <v>493</v>
      </c>
      <c r="C3715" s="272" t="str">
        <f>APENs_summary!C3610</f>
        <v>08081</v>
      </c>
      <c r="D3715" s="272" t="str">
        <f>APENs_summary!J3610</f>
        <v>20200202</v>
      </c>
      <c r="E3715" s="272" t="str">
        <f>APENs_summary!K3610</f>
        <v>Compressor Engines</v>
      </c>
      <c r="F3715" s="76">
        <f>APENs_summary!N3610</f>
        <v>0</v>
      </c>
      <c r="G3715" s="76">
        <f>APENs_summary!O3610</f>
        <v>0</v>
      </c>
      <c r="H3715" s="76">
        <f>APENs_summary!P3610</f>
        <v>0</v>
      </c>
      <c r="I3715" s="76">
        <f>APENs_summary!Q3610</f>
        <v>1.524E-3</v>
      </c>
      <c r="J3715" s="76">
        <f>APENs_summary!R3610</f>
        <v>0</v>
      </c>
    </row>
    <row r="3716" spans="1:10" x14ac:dyDescent="0.2">
      <c r="A3716" s="13" t="s">
        <v>147</v>
      </c>
      <c r="B3716" s="272" t="s">
        <v>493</v>
      </c>
      <c r="C3716" s="272" t="str">
        <f>APENs_summary!C3611</f>
        <v>08081</v>
      </c>
      <c r="D3716" s="272" t="str">
        <f>APENs_summary!J3611</f>
        <v>20200202</v>
      </c>
      <c r="E3716" s="272" t="str">
        <f>APENs_summary!K3611</f>
        <v>Compressor Engines</v>
      </c>
      <c r="F3716" s="76">
        <f>APENs_summary!N3611</f>
        <v>0</v>
      </c>
      <c r="G3716" s="76">
        <f>APENs_summary!O3611</f>
        <v>0.08</v>
      </c>
      <c r="H3716" s="76">
        <f>APENs_summary!P3611</f>
        <v>0</v>
      </c>
      <c r="I3716" s="76">
        <f>APENs_summary!Q3611</f>
        <v>0</v>
      </c>
      <c r="J3716" s="76">
        <f>APENs_summary!R3611</f>
        <v>0</v>
      </c>
    </row>
    <row r="3717" spans="1:10" x14ac:dyDescent="0.2">
      <c r="A3717" s="13" t="s">
        <v>147</v>
      </c>
      <c r="B3717" s="272" t="s">
        <v>493</v>
      </c>
      <c r="C3717" s="272" t="str">
        <f>APENs_summary!C3612</f>
        <v>08081</v>
      </c>
      <c r="D3717" s="272" t="str">
        <f>APENs_summary!J3612</f>
        <v>20200253</v>
      </c>
      <c r="E3717" s="272" t="str">
        <f>APENs_summary!K3612</f>
        <v>Compressor Engines</v>
      </c>
      <c r="F3717" s="76">
        <f>APENs_summary!N3612</f>
        <v>0</v>
      </c>
      <c r="G3717" s="76">
        <f>APENs_summary!O3612</f>
        <v>0</v>
      </c>
      <c r="H3717" s="76">
        <f>APENs_summary!P3612</f>
        <v>8.1999999999999993</v>
      </c>
      <c r="I3717" s="76">
        <f>APENs_summary!Q3612</f>
        <v>0</v>
      </c>
      <c r="J3717" s="76">
        <f>APENs_summary!R3612</f>
        <v>0</v>
      </c>
    </row>
    <row r="3718" spans="1:10" x14ac:dyDescent="0.2">
      <c r="A3718" s="13" t="s">
        <v>147</v>
      </c>
      <c r="B3718" s="272" t="s">
        <v>493</v>
      </c>
      <c r="C3718" s="272" t="str">
        <f>APENs_summary!C3613</f>
        <v>08081</v>
      </c>
      <c r="D3718" s="272" t="str">
        <f>APENs_summary!J3613</f>
        <v>20200253</v>
      </c>
      <c r="E3718" s="272" t="str">
        <f>APENs_summary!K3613</f>
        <v>Compressor Engines</v>
      </c>
      <c r="F3718" s="76">
        <f>APENs_summary!N3613</f>
        <v>8.1999999999999993</v>
      </c>
      <c r="G3718" s="76">
        <f>APENs_summary!O3613</f>
        <v>0</v>
      </c>
      <c r="H3718" s="76">
        <f>APENs_summary!P3613</f>
        <v>0</v>
      </c>
      <c r="I3718" s="76">
        <f>APENs_summary!Q3613</f>
        <v>0</v>
      </c>
      <c r="J3718" s="76">
        <f>APENs_summary!R3613</f>
        <v>0</v>
      </c>
    </row>
    <row r="3719" spans="1:10" x14ac:dyDescent="0.2">
      <c r="A3719" s="13" t="s">
        <v>147</v>
      </c>
      <c r="B3719" s="272" t="s">
        <v>493</v>
      </c>
      <c r="C3719" s="272" t="str">
        <f>APENs_summary!C3614</f>
        <v>08081</v>
      </c>
      <c r="D3719" s="272" t="str">
        <f>APENs_summary!J3614</f>
        <v>20200253</v>
      </c>
      <c r="E3719" s="272" t="str">
        <f>APENs_summary!K3614</f>
        <v>Compressor Engines</v>
      </c>
      <c r="F3719" s="76">
        <f>APENs_summary!N3614</f>
        <v>0</v>
      </c>
      <c r="G3719" s="76">
        <f>APENs_summary!O3614</f>
        <v>0</v>
      </c>
      <c r="H3719" s="76">
        <f>APENs_summary!P3614</f>
        <v>0</v>
      </c>
      <c r="I3719" s="76">
        <f>APENs_summary!Q3614</f>
        <v>0</v>
      </c>
      <c r="J3719" s="76">
        <f>APENs_summary!R3614</f>
        <v>0.29749999999999999</v>
      </c>
    </row>
    <row r="3720" spans="1:10" x14ac:dyDescent="0.2">
      <c r="A3720" s="13" t="s">
        <v>147</v>
      </c>
      <c r="B3720" s="272" t="s">
        <v>493</v>
      </c>
      <c r="C3720" s="272" t="str">
        <f>APENs_summary!C3615</f>
        <v>08081</v>
      </c>
      <c r="D3720" s="272" t="str">
        <f>APENs_summary!J3615</f>
        <v>20200253</v>
      </c>
      <c r="E3720" s="272" t="str">
        <f>APENs_summary!K3615</f>
        <v>Compressor Engines</v>
      </c>
      <c r="F3720" s="76">
        <f>APENs_summary!N3615</f>
        <v>0</v>
      </c>
      <c r="G3720" s="76">
        <f>APENs_summary!O3615</f>
        <v>0</v>
      </c>
      <c r="H3720" s="76">
        <f>APENs_summary!P3615</f>
        <v>0</v>
      </c>
      <c r="I3720" s="76">
        <f>APENs_summary!Q3615</f>
        <v>0</v>
      </c>
      <c r="J3720" s="76">
        <f>APENs_summary!R3615</f>
        <v>0</v>
      </c>
    </row>
    <row r="3721" spans="1:10" x14ac:dyDescent="0.2">
      <c r="A3721" s="13" t="s">
        <v>147</v>
      </c>
      <c r="B3721" s="272" t="s">
        <v>493</v>
      </c>
      <c r="C3721" s="272" t="str">
        <f>APENs_summary!C3616</f>
        <v>08081</v>
      </c>
      <c r="D3721" s="272" t="str">
        <f>APENs_summary!J3616</f>
        <v>20200253</v>
      </c>
      <c r="E3721" s="272" t="str">
        <f>APENs_summary!K3616</f>
        <v>Compressor Engines</v>
      </c>
      <c r="F3721" s="76">
        <f>APENs_summary!N3616</f>
        <v>0</v>
      </c>
      <c r="G3721" s="76">
        <f>APENs_summary!O3616</f>
        <v>0</v>
      </c>
      <c r="H3721" s="76">
        <f>APENs_summary!P3616</f>
        <v>0</v>
      </c>
      <c r="I3721" s="76">
        <f>APENs_summary!Q3616</f>
        <v>1.7850000000000001E-2</v>
      </c>
      <c r="J3721" s="76">
        <f>APENs_summary!R3616</f>
        <v>0</v>
      </c>
    </row>
    <row r="3722" spans="1:10" x14ac:dyDescent="0.2">
      <c r="A3722" s="13" t="s">
        <v>147</v>
      </c>
      <c r="B3722" s="272" t="s">
        <v>493</v>
      </c>
      <c r="C3722" s="272" t="str">
        <f>APENs_summary!C3617</f>
        <v>08081</v>
      </c>
      <c r="D3722" s="272" t="str">
        <f>APENs_summary!J3617</f>
        <v>20200253</v>
      </c>
      <c r="E3722" s="272" t="str">
        <f>APENs_summary!K3617</f>
        <v>Compressor Engines</v>
      </c>
      <c r="F3722" s="76">
        <f>APENs_summary!N3617</f>
        <v>0</v>
      </c>
      <c r="G3722" s="76">
        <f>APENs_summary!O3617</f>
        <v>4.0999999999999996</v>
      </c>
      <c r="H3722" s="76">
        <f>APENs_summary!P3617</f>
        <v>0</v>
      </c>
      <c r="I3722" s="76">
        <f>APENs_summary!Q3617</f>
        <v>0</v>
      </c>
      <c r="J3722" s="76">
        <f>APENs_summary!R3617</f>
        <v>0</v>
      </c>
    </row>
    <row r="3723" spans="1:10" x14ac:dyDescent="0.2">
      <c r="A3723" s="13" t="s">
        <v>147</v>
      </c>
      <c r="B3723" s="272" t="s">
        <v>493</v>
      </c>
      <c r="C3723" s="272" t="str">
        <f>APENs_summary!C3618</f>
        <v>08081</v>
      </c>
      <c r="D3723" s="272" t="str">
        <f>APENs_summary!J3618</f>
        <v>31000199</v>
      </c>
      <c r="E3723" s="272" t="str">
        <f>APENs_summary!K3618</f>
        <v>Condensate Tanks</v>
      </c>
      <c r="F3723" s="76">
        <f>APENs_summary!N3618</f>
        <v>0</v>
      </c>
      <c r="G3723" s="76">
        <f>APENs_summary!O3618</f>
        <v>5.9048460888128149</v>
      </c>
      <c r="H3723" s="76">
        <f>APENs_summary!P3618</f>
        <v>0</v>
      </c>
      <c r="I3723" s="76">
        <f>APENs_summary!Q3618</f>
        <v>0</v>
      </c>
      <c r="J3723" s="76">
        <f>APENs_summary!R3618</f>
        <v>0</v>
      </c>
    </row>
    <row r="3724" spans="1:10" x14ac:dyDescent="0.2">
      <c r="A3724" s="13" t="s">
        <v>147</v>
      </c>
      <c r="B3724" s="272" t="s">
        <v>493</v>
      </c>
      <c r="C3724" s="272" t="str">
        <f>APENs_summary!C3619</f>
        <v>08081</v>
      </c>
      <c r="D3724" s="272" t="str">
        <f>APENs_summary!J3619</f>
        <v>31000301</v>
      </c>
      <c r="E3724" s="272" t="str">
        <f>APENs_summary!K3619</f>
        <v>Glycol Dehydrator</v>
      </c>
      <c r="F3724" s="76">
        <f>APENs_summary!N3619</f>
        <v>0</v>
      </c>
      <c r="G3724" s="76">
        <f>APENs_summary!O3619</f>
        <v>49.800077999999999</v>
      </c>
      <c r="H3724" s="76">
        <f>APENs_summary!P3619</f>
        <v>0</v>
      </c>
      <c r="I3724" s="76">
        <f>APENs_summary!Q3619</f>
        <v>0</v>
      </c>
      <c r="J3724" s="76">
        <f>APENs_summary!R3619</f>
        <v>0</v>
      </c>
    </row>
    <row r="3725" spans="1:10" x14ac:dyDescent="0.2">
      <c r="A3725" s="13" t="s">
        <v>147</v>
      </c>
      <c r="B3725" s="272" t="s">
        <v>493</v>
      </c>
      <c r="C3725" s="272" t="str">
        <f>APENs_summary!C3620</f>
        <v>08081</v>
      </c>
      <c r="D3725" s="272" t="str">
        <f>APENs_summary!J3620</f>
        <v>31000301</v>
      </c>
      <c r="E3725" s="272" t="str">
        <f>APENs_summary!K3620</f>
        <v>Glycol Dehydrator</v>
      </c>
      <c r="F3725" s="76">
        <f>APENs_summary!N3620</f>
        <v>0</v>
      </c>
      <c r="G3725" s="76">
        <f>APENs_summary!O3620</f>
        <v>0</v>
      </c>
      <c r="H3725" s="76">
        <f>APENs_summary!P3620</f>
        <v>0.14000000000000001</v>
      </c>
      <c r="I3725" s="76">
        <f>APENs_summary!Q3620</f>
        <v>0</v>
      </c>
      <c r="J3725" s="76">
        <f>APENs_summary!R3620</f>
        <v>0</v>
      </c>
    </row>
    <row r="3726" spans="1:10" x14ac:dyDescent="0.2">
      <c r="A3726" s="13" t="s">
        <v>147</v>
      </c>
      <c r="B3726" s="272" t="s">
        <v>493</v>
      </c>
      <c r="C3726" s="272" t="str">
        <f>APENs_summary!C3621</f>
        <v>08081</v>
      </c>
      <c r="D3726" s="272" t="str">
        <f>APENs_summary!J3621</f>
        <v>31000301</v>
      </c>
      <c r="E3726" s="272" t="str">
        <f>APENs_summary!K3621</f>
        <v>Glycol Dehydrator</v>
      </c>
      <c r="F3726" s="76">
        <f>APENs_summary!N3621</f>
        <v>0.16</v>
      </c>
      <c r="G3726" s="76">
        <f>APENs_summary!O3621</f>
        <v>0</v>
      </c>
      <c r="H3726" s="76">
        <f>APENs_summary!P3621</f>
        <v>0</v>
      </c>
      <c r="I3726" s="76">
        <f>APENs_summary!Q3621</f>
        <v>0</v>
      </c>
      <c r="J3726" s="76">
        <f>APENs_summary!R3621</f>
        <v>0</v>
      </c>
    </row>
    <row r="3727" spans="1:10" x14ac:dyDescent="0.2">
      <c r="A3727" s="13" t="s">
        <v>147</v>
      </c>
      <c r="B3727" s="272" t="s">
        <v>493</v>
      </c>
      <c r="C3727" s="272" t="str">
        <f>APENs_summary!C3622</f>
        <v>08081</v>
      </c>
      <c r="D3727" s="272" t="str">
        <f>APENs_summary!J3622</f>
        <v>31000301</v>
      </c>
      <c r="E3727" s="272" t="str">
        <f>APENs_summary!K3622</f>
        <v>Glycol Dehydrator</v>
      </c>
      <c r="F3727" s="76">
        <f>APENs_summary!N3622</f>
        <v>0</v>
      </c>
      <c r="G3727" s="76">
        <f>APENs_summary!O3622</f>
        <v>0</v>
      </c>
      <c r="H3727" s="76">
        <f>APENs_summary!P3622</f>
        <v>0</v>
      </c>
      <c r="I3727" s="76">
        <f>APENs_summary!Q3622</f>
        <v>0</v>
      </c>
      <c r="J3727" s="76">
        <f>APENs_summary!R3622</f>
        <v>0.01</v>
      </c>
    </row>
    <row r="3728" spans="1:10" x14ac:dyDescent="0.2">
      <c r="A3728" s="13" t="s">
        <v>147</v>
      </c>
      <c r="B3728" s="272" t="s">
        <v>493</v>
      </c>
      <c r="C3728" s="272" t="str">
        <f>APENs_summary!C3623</f>
        <v>08081</v>
      </c>
      <c r="D3728" s="272" t="str">
        <f>APENs_summary!J3623</f>
        <v>31000301</v>
      </c>
      <c r="E3728" s="272" t="str">
        <f>APENs_summary!K3623</f>
        <v>Glycol Dehydrator</v>
      </c>
      <c r="F3728" s="76">
        <f>APENs_summary!N3623</f>
        <v>0</v>
      </c>
      <c r="G3728" s="76">
        <f>APENs_summary!O3623</f>
        <v>0.501</v>
      </c>
      <c r="H3728" s="76">
        <f>APENs_summary!P3623</f>
        <v>0</v>
      </c>
      <c r="I3728" s="76">
        <f>APENs_summary!Q3623</f>
        <v>0</v>
      </c>
      <c r="J3728" s="76">
        <f>APENs_summary!R3623</f>
        <v>0</v>
      </c>
    </row>
    <row r="3729" spans="1:10" x14ac:dyDescent="0.2">
      <c r="A3729" s="13" t="s">
        <v>147</v>
      </c>
      <c r="B3729" s="272" t="s">
        <v>493</v>
      </c>
      <c r="C3729" s="272" t="str">
        <f>APENs_summary!C3624</f>
        <v>08081</v>
      </c>
      <c r="D3729" s="272" t="str">
        <f>APENs_summary!J3624</f>
        <v>20200202</v>
      </c>
      <c r="E3729" s="272" t="str">
        <f>APENs_summary!K3624</f>
        <v>Compressor Engines</v>
      </c>
      <c r="F3729" s="76">
        <f>APENs_summary!N3624</f>
        <v>0</v>
      </c>
      <c r="G3729" s="76">
        <f>APENs_summary!O3624</f>
        <v>0</v>
      </c>
      <c r="H3729" s="76">
        <f>APENs_summary!P3624</f>
        <v>0.81</v>
      </c>
      <c r="I3729" s="76">
        <f>APENs_summary!Q3624</f>
        <v>0</v>
      </c>
      <c r="J3729" s="76">
        <f>APENs_summary!R3624</f>
        <v>0</v>
      </c>
    </row>
    <row r="3730" spans="1:10" x14ac:dyDescent="0.2">
      <c r="A3730" s="13" t="s">
        <v>147</v>
      </c>
      <c r="B3730" s="272" t="s">
        <v>493</v>
      </c>
      <c r="C3730" s="272" t="str">
        <f>APENs_summary!C3625</f>
        <v>08081</v>
      </c>
      <c r="D3730" s="272" t="str">
        <f>APENs_summary!J3625</f>
        <v>20200202</v>
      </c>
      <c r="E3730" s="272" t="str">
        <f>APENs_summary!K3625</f>
        <v>Compressor Engines</v>
      </c>
      <c r="F3730" s="76">
        <f>APENs_summary!N3625</f>
        <v>6.367</v>
      </c>
      <c r="G3730" s="76">
        <f>APENs_summary!O3625</f>
        <v>0</v>
      </c>
      <c r="H3730" s="76">
        <f>APENs_summary!P3625</f>
        <v>0</v>
      </c>
      <c r="I3730" s="76">
        <f>APENs_summary!Q3625</f>
        <v>0</v>
      </c>
      <c r="J3730" s="76">
        <f>APENs_summary!R3625</f>
        <v>0</v>
      </c>
    </row>
    <row r="3731" spans="1:10" x14ac:dyDescent="0.2">
      <c r="A3731" s="13" t="s">
        <v>147</v>
      </c>
      <c r="B3731" s="272" t="s">
        <v>493</v>
      </c>
      <c r="C3731" s="272" t="str">
        <f>APENs_summary!C3626</f>
        <v>08081</v>
      </c>
      <c r="D3731" s="272" t="str">
        <f>APENs_summary!J3626</f>
        <v>20200202</v>
      </c>
      <c r="E3731" s="272" t="str">
        <f>APENs_summary!K3626</f>
        <v>Compressor Engines</v>
      </c>
      <c r="F3731" s="76">
        <f>APENs_summary!N3626</f>
        <v>0</v>
      </c>
      <c r="G3731" s="76">
        <f>APENs_summary!O3626</f>
        <v>0</v>
      </c>
      <c r="H3731" s="76">
        <f>APENs_summary!P3626</f>
        <v>0</v>
      </c>
      <c r="I3731" s="76">
        <f>APENs_summary!Q3626</f>
        <v>0</v>
      </c>
      <c r="J3731" s="76">
        <f>APENs_summary!R3626</f>
        <v>0.03</v>
      </c>
    </row>
    <row r="3732" spans="1:10" x14ac:dyDescent="0.2">
      <c r="A3732" s="13" t="s">
        <v>147</v>
      </c>
      <c r="B3732" s="272" t="s">
        <v>493</v>
      </c>
      <c r="C3732" s="272" t="str">
        <f>APENs_summary!C3627</f>
        <v>08081</v>
      </c>
      <c r="D3732" s="272" t="str">
        <f>APENs_summary!J3627</f>
        <v>20200202</v>
      </c>
      <c r="E3732" s="272" t="str">
        <f>APENs_summary!K3627</f>
        <v>Compressor Engines</v>
      </c>
      <c r="F3732" s="76">
        <f>APENs_summary!N3627</f>
        <v>0</v>
      </c>
      <c r="G3732" s="76">
        <f>APENs_summary!O3627</f>
        <v>0</v>
      </c>
      <c r="H3732" s="76">
        <f>APENs_summary!P3627</f>
        <v>0</v>
      </c>
      <c r="I3732" s="76">
        <f>APENs_summary!Q3627</f>
        <v>0</v>
      </c>
      <c r="J3732" s="76">
        <f>APENs_summary!R3627</f>
        <v>0</v>
      </c>
    </row>
    <row r="3733" spans="1:10" x14ac:dyDescent="0.2">
      <c r="A3733" s="13" t="s">
        <v>147</v>
      </c>
      <c r="B3733" s="272" t="s">
        <v>493</v>
      </c>
      <c r="C3733" s="272" t="str">
        <f>APENs_summary!C3628</f>
        <v>08081</v>
      </c>
      <c r="D3733" s="272" t="str">
        <f>APENs_summary!J3628</f>
        <v>20200202</v>
      </c>
      <c r="E3733" s="272" t="str">
        <f>APENs_summary!K3628</f>
        <v>Compressor Engines</v>
      </c>
      <c r="F3733" s="76">
        <f>APENs_summary!N3628</f>
        <v>0</v>
      </c>
      <c r="G3733" s="76">
        <f>APENs_summary!O3628</f>
        <v>0</v>
      </c>
      <c r="H3733" s="76">
        <f>APENs_summary!P3628</f>
        <v>0</v>
      </c>
      <c r="I3733" s="76">
        <f>APENs_summary!Q3628</f>
        <v>1E-3</v>
      </c>
      <c r="J3733" s="76">
        <f>APENs_summary!R3628</f>
        <v>0</v>
      </c>
    </row>
    <row r="3734" spans="1:10" x14ac:dyDescent="0.2">
      <c r="A3734" s="13" t="s">
        <v>147</v>
      </c>
      <c r="B3734" s="272" t="s">
        <v>493</v>
      </c>
      <c r="C3734" s="272" t="str">
        <f>APENs_summary!C3629</f>
        <v>08081</v>
      </c>
      <c r="D3734" s="272" t="str">
        <f>APENs_summary!J3629</f>
        <v>20200202</v>
      </c>
      <c r="E3734" s="272" t="str">
        <f>APENs_summary!K3629</f>
        <v>Compressor Engines</v>
      </c>
      <c r="F3734" s="76">
        <f>APENs_summary!N3629</f>
        <v>0</v>
      </c>
      <c r="G3734" s="76">
        <f>APENs_summary!O3629</f>
        <v>0.255</v>
      </c>
      <c r="H3734" s="76">
        <f>APENs_summary!P3629</f>
        <v>0</v>
      </c>
      <c r="I3734" s="76">
        <f>APENs_summary!Q3629</f>
        <v>0</v>
      </c>
      <c r="J3734" s="76">
        <f>APENs_summary!R3629</f>
        <v>0</v>
      </c>
    </row>
    <row r="3735" spans="1:10" x14ac:dyDescent="0.2">
      <c r="A3735" s="13" t="s">
        <v>147</v>
      </c>
      <c r="B3735" s="272" t="s">
        <v>493</v>
      </c>
      <c r="C3735" s="272" t="str">
        <f>APENs_summary!C3630</f>
        <v>08081</v>
      </c>
      <c r="D3735" s="272" t="str">
        <f>APENs_summary!J3630</f>
        <v>20200202</v>
      </c>
      <c r="E3735" s="272" t="str">
        <f>APENs_summary!K3630</f>
        <v>Compressor Engines</v>
      </c>
      <c r="F3735" s="76">
        <f>APENs_summary!N3630</f>
        <v>0</v>
      </c>
      <c r="G3735" s="76">
        <f>APENs_summary!O3630</f>
        <v>0</v>
      </c>
      <c r="H3735" s="76">
        <f>APENs_summary!P3630</f>
        <v>2.163036</v>
      </c>
      <c r="I3735" s="76">
        <f>APENs_summary!Q3630</f>
        <v>0</v>
      </c>
      <c r="J3735" s="76">
        <f>APENs_summary!R3630</f>
        <v>0</v>
      </c>
    </row>
    <row r="3736" spans="1:10" x14ac:dyDescent="0.2">
      <c r="A3736" s="13" t="s">
        <v>147</v>
      </c>
      <c r="B3736" s="272" t="s">
        <v>493</v>
      </c>
      <c r="C3736" s="272" t="str">
        <f>APENs_summary!C3631</f>
        <v>08081</v>
      </c>
      <c r="D3736" s="272" t="str">
        <f>APENs_summary!J3631</f>
        <v>20200202</v>
      </c>
      <c r="E3736" s="272" t="str">
        <f>APENs_summary!K3631</f>
        <v>Compressor Engines</v>
      </c>
      <c r="F3736" s="76">
        <f>APENs_summary!N3631</f>
        <v>16.994819</v>
      </c>
      <c r="G3736" s="76">
        <f>APENs_summary!O3631</f>
        <v>0</v>
      </c>
      <c r="H3736" s="76">
        <f>APENs_summary!P3631</f>
        <v>0</v>
      </c>
      <c r="I3736" s="76">
        <f>APENs_summary!Q3631</f>
        <v>0</v>
      </c>
      <c r="J3736" s="76">
        <f>APENs_summary!R3631</f>
        <v>0</v>
      </c>
    </row>
    <row r="3737" spans="1:10" x14ac:dyDescent="0.2">
      <c r="A3737" s="13" t="s">
        <v>147</v>
      </c>
      <c r="B3737" s="272" t="s">
        <v>493</v>
      </c>
      <c r="C3737" s="272" t="str">
        <f>APENs_summary!C3632</f>
        <v>08081</v>
      </c>
      <c r="D3737" s="272" t="str">
        <f>APENs_summary!J3632</f>
        <v>20200202</v>
      </c>
      <c r="E3737" s="272" t="str">
        <f>APENs_summary!K3632</f>
        <v>Compressor Engines</v>
      </c>
      <c r="F3737" s="76">
        <f>APENs_summary!N3632</f>
        <v>0</v>
      </c>
      <c r="G3737" s="76">
        <f>APENs_summary!O3632</f>
        <v>0</v>
      </c>
      <c r="H3737" s="76">
        <f>APENs_summary!P3632</f>
        <v>0</v>
      </c>
      <c r="I3737" s="76">
        <f>APENs_summary!Q3632</f>
        <v>0</v>
      </c>
      <c r="J3737" s="76">
        <f>APENs_summary!R3632</f>
        <v>8.0589999999999995E-2</v>
      </c>
    </row>
    <row r="3738" spans="1:10" x14ac:dyDescent="0.2">
      <c r="A3738" s="13" t="s">
        <v>147</v>
      </c>
      <c r="B3738" s="272" t="s">
        <v>493</v>
      </c>
      <c r="C3738" s="272" t="str">
        <f>APENs_summary!C3633</f>
        <v>08081</v>
      </c>
      <c r="D3738" s="272" t="str">
        <f>APENs_summary!J3633</f>
        <v>20200202</v>
      </c>
      <c r="E3738" s="272" t="str">
        <f>APENs_summary!K3633</f>
        <v>Compressor Engines</v>
      </c>
      <c r="F3738" s="76">
        <f>APENs_summary!N3633</f>
        <v>0</v>
      </c>
      <c r="G3738" s="76">
        <f>APENs_summary!O3633</f>
        <v>0</v>
      </c>
      <c r="H3738" s="76">
        <f>APENs_summary!P3633</f>
        <v>0</v>
      </c>
      <c r="I3738" s="76">
        <f>APENs_summary!Q3633</f>
        <v>0</v>
      </c>
      <c r="J3738" s="76">
        <f>APENs_summary!R3633</f>
        <v>0</v>
      </c>
    </row>
    <row r="3739" spans="1:10" x14ac:dyDescent="0.2">
      <c r="A3739" s="13" t="s">
        <v>147</v>
      </c>
      <c r="B3739" s="272" t="s">
        <v>493</v>
      </c>
      <c r="C3739" s="272" t="str">
        <f>APENs_summary!C3634</f>
        <v>08081</v>
      </c>
      <c r="D3739" s="272" t="str">
        <f>APENs_summary!J3634</f>
        <v>20200202</v>
      </c>
      <c r="E3739" s="272" t="str">
        <f>APENs_summary!K3634</f>
        <v>Compressor Engines</v>
      </c>
      <c r="F3739" s="76">
        <f>APENs_summary!N3634</f>
        <v>0</v>
      </c>
      <c r="G3739" s="76">
        <f>APENs_summary!O3634</f>
        <v>0</v>
      </c>
      <c r="H3739" s="76">
        <f>APENs_summary!P3634</f>
        <v>0</v>
      </c>
      <c r="I3739" s="76">
        <f>APENs_summary!Q3634</f>
        <v>3.0000000000000001E-3</v>
      </c>
      <c r="J3739" s="76">
        <f>APENs_summary!R3634</f>
        <v>0</v>
      </c>
    </row>
    <row r="3740" spans="1:10" x14ac:dyDescent="0.2">
      <c r="A3740" s="13" t="s">
        <v>147</v>
      </c>
      <c r="B3740" s="272" t="s">
        <v>493</v>
      </c>
      <c r="C3740" s="272" t="str">
        <f>APENs_summary!C3635</f>
        <v>08081</v>
      </c>
      <c r="D3740" s="272" t="str">
        <f>APENs_summary!J3635</f>
        <v>20200202</v>
      </c>
      <c r="E3740" s="272" t="str">
        <f>APENs_summary!K3635</f>
        <v>Compressor Engines</v>
      </c>
      <c r="F3740" s="76">
        <f>APENs_summary!N3635</f>
        <v>0</v>
      </c>
      <c r="G3740" s="76">
        <f>APENs_summary!O3635</f>
        <v>0.68018000000000001</v>
      </c>
      <c r="H3740" s="76">
        <f>APENs_summary!P3635</f>
        <v>0</v>
      </c>
      <c r="I3740" s="76">
        <f>APENs_summary!Q3635</f>
        <v>0</v>
      </c>
      <c r="J3740" s="76">
        <f>APENs_summary!R3635</f>
        <v>0</v>
      </c>
    </row>
    <row r="3741" spans="1:10" x14ac:dyDescent="0.2">
      <c r="A3741" s="13" t="s">
        <v>147</v>
      </c>
      <c r="B3741" s="272" t="s">
        <v>493</v>
      </c>
      <c r="C3741" s="272" t="str">
        <f>APENs_summary!C3636</f>
        <v>08081</v>
      </c>
      <c r="D3741" s="272" t="str">
        <f>APENs_summary!J3636</f>
        <v>20200202</v>
      </c>
      <c r="E3741" s="272" t="str">
        <f>APENs_summary!K3636</f>
        <v>Compressor Engines</v>
      </c>
      <c r="F3741" s="76">
        <f>APENs_summary!N3636</f>
        <v>0</v>
      </c>
      <c r="G3741" s="76">
        <f>APENs_summary!O3636</f>
        <v>0</v>
      </c>
      <c r="H3741" s="76">
        <f>APENs_summary!P3636</f>
        <v>0.23</v>
      </c>
      <c r="I3741" s="76">
        <f>APENs_summary!Q3636</f>
        <v>0</v>
      </c>
      <c r="J3741" s="76">
        <f>APENs_summary!R3636</f>
        <v>0</v>
      </c>
    </row>
    <row r="3742" spans="1:10" x14ac:dyDescent="0.2">
      <c r="A3742" s="13" t="s">
        <v>147</v>
      </c>
      <c r="B3742" s="272" t="s">
        <v>493</v>
      </c>
      <c r="C3742" s="272" t="str">
        <f>APENs_summary!C3637</f>
        <v>08081</v>
      </c>
      <c r="D3742" s="272" t="str">
        <f>APENs_summary!J3637</f>
        <v>20200202</v>
      </c>
      <c r="E3742" s="272" t="str">
        <f>APENs_summary!K3637</f>
        <v>Compressor Engines</v>
      </c>
      <c r="F3742" s="76">
        <f>APENs_summary!N3637</f>
        <v>4.1399999999999997</v>
      </c>
      <c r="G3742" s="76">
        <f>APENs_summary!O3637</f>
        <v>0</v>
      </c>
      <c r="H3742" s="76">
        <f>APENs_summary!P3637</f>
        <v>0</v>
      </c>
      <c r="I3742" s="76">
        <f>APENs_summary!Q3637</f>
        <v>0</v>
      </c>
      <c r="J3742" s="76">
        <f>APENs_summary!R3637</f>
        <v>0</v>
      </c>
    </row>
    <row r="3743" spans="1:10" x14ac:dyDescent="0.2">
      <c r="A3743" s="13" t="s">
        <v>147</v>
      </c>
      <c r="B3743" s="272" t="s">
        <v>493</v>
      </c>
      <c r="C3743" s="272" t="str">
        <f>APENs_summary!C3638</f>
        <v>08081</v>
      </c>
      <c r="D3743" s="272" t="str">
        <f>APENs_summary!J3638</f>
        <v>20200202</v>
      </c>
      <c r="E3743" s="272" t="str">
        <f>APENs_summary!K3638</f>
        <v>Compressor Engines</v>
      </c>
      <c r="F3743" s="76">
        <f>APENs_summary!N3638</f>
        <v>0</v>
      </c>
      <c r="G3743" s="76">
        <f>APENs_summary!O3638</f>
        <v>0.23</v>
      </c>
      <c r="H3743" s="76">
        <f>APENs_summary!P3638</f>
        <v>0</v>
      </c>
      <c r="I3743" s="76">
        <f>APENs_summary!Q3638</f>
        <v>0</v>
      </c>
      <c r="J3743" s="76">
        <f>APENs_summary!R3638</f>
        <v>0</v>
      </c>
    </row>
    <row r="3744" spans="1:10" x14ac:dyDescent="0.2">
      <c r="A3744" s="13" t="s">
        <v>147</v>
      </c>
      <c r="B3744" s="272" t="s">
        <v>493</v>
      </c>
      <c r="C3744" s="272" t="str">
        <f>APENs_summary!C3639</f>
        <v>08081</v>
      </c>
      <c r="D3744" s="272" t="str">
        <f>APENs_summary!J3639</f>
        <v>31000199</v>
      </c>
      <c r="E3744" s="272" t="str">
        <f>APENs_summary!K3639</f>
        <v>Condensate Tanks</v>
      </c>
      <c r="F3744" s="76">
        <f>APENs_summary!N3639</f>
        <v>0</v>
      </c>
      <c r="G3744" s="76">
        <f>APENs_summary!O3639</f>
        <v>4.012958552227567</v>
      </c>
      <c r="H3744" s="76">
        <f>APENs_summary!P3639</f>
        <v>0</v>
      </c>
      <c r="I3744" s="76">
        <f>APENs_summary!Q3639</f>
        <v>0</v>
      </c>
      <c r="J3744" s="76">
        <f>APENs_summary!R3639</f>
        <v>0</v>
      </c>
    </row>
    <row r="3745" spans="1:10" x14ac:dyDescent="0.2">
      <c r="A3745" s="13" t="s">
        <v>147</v>
      </c>
      <c r="B3745" s="272" t="s">
        <v>493</v>
      </c>
      <c r="C3745" s="272" t="str">
        <f>APENs_summary!C3640</f>
        <v>08081</v>
      </c>
      <c r="D3745" s="272" t="str">
        <f>APENs_summary!J3640</f>
        <v>20200202</v>
      </c>
      <c r="E3745" s="272" t="str">
        <f>APENs_summary!K3640</f>
        <v>Compressor Engines</v>
      </c>
      <c r="F3745" s="76">
        <f>APENs_summary!N3640</f>
        <v>0</v>
      </c>
      <c r="G3745" s="76">
        <f>APENs_summary!O3640</f>
        <v>0</v>
      </c>
      <c r="H3745" s="76">
        <f>APENs_summary!P3640</f>
        <v>1.91</v>
      </c>
      <c r="I3745" s="76">
        <f>APENs_summary!Q3640</f>
        <v>0</v>
      </c>
      <c r="J3745" s="76">
        <f>APENs_summary!R3640</f>
        <v>0</v>
      </c>
    </row>
    <row r="3746" spans="1:10" x14ac:dyDescent="0.2">
      <c r="A3746" s="13" t="s">
        <v>147</v>
      </c>
      <c r="B3746" s="272" t="s">
        <v>493</v>
      </c>
      <c r="C3746" s="272" t="str">
        <f>APENs_summary!C3641</f>
        <v>08081</v>
      </c>
      <c r="D3746" s="272" t="str">
        <f>APENs_summary!J3641</f>
        <v>20200202</v>
      </c>
      <c r="E3746" s="272" t="str">
        <f>APENs_summary!K3641</f>
        <v>Compressor Engines</v>
      </c>
      <c r="F3746" s="76">
        <f>APENs_summary!N3641</f>
        <v>38.54</v>
      </c>
      <c r="G3746" s="76">
        <f>APENs_summary!O3641</f>
        <v>0</v>
      </c>
      <c r="H3746" s="76">
        <f>APENs_summary!P3641</f>
        <v>0</v>
      </c>
      <c r="I3746" s="76">
        <f>APENs_summary!Q3641</f>
        <v>0</v>
      </c>
      <c r="J3746" s="76">
        <f>APENs_summary!R3641</f>
        <v>0</v>
      </c>
    </row>
    <row r="3747" spans="1:10" x14ac:dyDescent="0.2">
      <c r="A3747" s="13" t="s">
        <v>147</v>
      </c>
      <c r="B3747" s="272" t="s">
        <v>493</v>
      </c>
      <c r="C3747" s="272" t="str">
        <f>APENs_summary!C3642</f>
        <v>08081</v>
      </c>
      <c r="D3747" s="272" t="str">
        <f>APENs_summary!J3642</f>
        <v>20200202</v>
      </c>
      <c r="E3747" s="272" t="str">
        <f>APENs_summary!K3642</f>
        <v>Compressor Engines</v>
      </c>
      <c r="F3747" s="76">
        <f>APENs_summary!N3642</f>
        <v>0</v>
      </c>
      <c r="G3747" s="76">
        <f>APENs_summary!O3642</f>
        <v>0</v>
      </c>
      <c r="H3747" s="76">
        <f>APENs_summary!P3642</f>
        <v>0</v>
      </c>
      <c r="I3747" s="76">
        <f>APENs_summary!Q3642</f>
        <v>0</v>
      </c>
      <c r="J3747" s="76">
        <f>APENs_summary!R3642</f>
        <v>7.0000000000000007E-2</v>
      </c>
    </row>
    <row r="3748" spans="1:10" x14ac:dyDescent="0.2">
      <c r="A3748" s="13" t="s">
        <v>147</v>
      </c>
      <c r="B3748" s="272" t="s">
        <v>493</v>
      </c>
      <c r="C3748" s="272" t="str">
        <f>APENs_summary!C3643</f>
        <v>08081</v>
      </c>
      <c r="D3748" s="272" t="str">
        <f>APENs_summary!J3643</f>
        <v>20200202</v>
      </c>
      <c r="E3748" s="272" t="str">
        <f>APENs_summary!K3643</f>
        <v>Compressor Engines</v>
      </c>
      <c r="F3748" s="76">
        <f>APENs_summary!N3643</f>
        <v>0</v>
      </c>
      <c r="G3748" s="76">
        <f>APENs_summary!O3643</f>
        <v>0</v>
      </c>
      <c r="H3748" s="76">
        <f>APENs_summary!P3643</f>
        <v>0</v>
      </c>
      <c r="I3748" s="76">
        <f>APENs_summary!Q3643</f>
        <v>0</v>
      </c>
      <c r="J3748" s="76">
        <f>APENs_summary!R3643</f>
        <v>0</v>
      </c>
    </row>
    <row r="3749" spans="1:10" x14ac:dyDescent="0.2">
      <c r="A3749" s="13" t="s">
        <v>147</v>
      </c>
      <c r="B3749" s="272" t="s">
        <v>493</v>
      </c>
      <c r="C3749" s="272" t="str">
        <f>APENs_summary!C3644</f>
        <v>08081</v>
      </c>
      <c r="D3749" s="272" t="str">
        <f>APENs_summary!J3644</f>
        <v>20200202</v>
      </c>
      <c r="E3749" s="272" t="str">
        <f>APENs_summary!K3644</f>
        <v>Compressor Engines</v>
      </c>
      <c r="F3749" s="76">
        <f>APENs_summary!N3644</f>
        <v>0</v>
      </c>
      <c r="G3749" s="76">
        <f>APENs_summary!O3644</f>
        <v>0</v>
      </c>
      <c r="H3749" s="76">
        <f>APENs_summary!P3644</f>
        <v>0</v>
      </c>
      <c r="I3749" s="76">
        <f>APENs_summary!Q3644</f>
        <v>4.1999999999999997E-3</v>
      </c>
      <c r="J3749" s="76">
        <f>APENs_summary!R3644</f>
        <v>0</v>
      </c>
    </row>
    <row r="3750" spans="1:10" x14ac:dyDescent="0.2">
      <c r="A3750" s="13" t="s">
        <v>147</v>
      </c>
      <c r="B3750" s="272" t="s">
        <v>493</v>
      </c>
      <c r="C3750" s="272" t="str">
        <f>APENs_summary!C3645</f>
        <v>08081</v>
      </c>
      <c r="D3750" s="272" t="str">
        <f>APENs_summary!J3645</f>
        <v>20200202</v>
      </c>
      <c r="E3750" s="272" t="str">
        <f>APENs_summary!K3645</f>
        <v>Compressor Engines</v>
      </c>
      <c r="F3750" s="76">
        <f>APENs_summary!N3645</f>
        <v>0</v>
      </c>
      <c r="G3750" s="76">
        <f>APENs_summary!O3645</f>
        <v>1.92</v>
      </c>
      <c r="H3750" s="76">
        <f>APENs_summary!P3645</f>
        <v>0</v>
      </c>
      <c r="I3750" s="76">
        <f>APENs_summary!Q3645</f>
        <v>0</v>
      </c>
      <c r="J3750" s="76">
        <f>APENs_summary!R3645</f>
        <v>0</v>
      </c>
    </row>
    <row r="3751" spans="1:10" x14ac:dyDescent="0.2">
      <c r="A3751" s="13" t="s">
        <v>147</v>
      </c>
      <c r="B3751" s="272" t="s">
        <v>493</v>
      </c>
      <c r="C3751" s="272" t="str">
        <f>APENs_summary!C3646</f>
        <v>08081</v>
      </c>
      <c r="D3751" s="272" t="str">
        <f>APENs_summary!J3646</f>
        <v>31000199</v>
      </c>
      <c r="E3751" s="272" t="str">
        <f>APENs_summary!K3646</f>
        <v>Condensate Tanks</v>
      </c>
      <c r="F3751" s="76">
        <f>APENs_summary!N3646</f>
        <v>0</v>
      </c>
      <c r="G3751" s="76">
        <f>APENs_summary!O3646</f>
        <v>3.3351445501627932</v>
      </c>
      <c r="H3751" s="76">
        <f>APENs_summary!P3646</f>
        <v>0</v>
      </c>
      <c r="I3751" s="76">
        <f>APENs_summary!Q3646</f>
        <v>0</v>
      </c>
      <c r="J3751" s="76">
        <f>APENs_summary!R3646</f>
        <v>0</v>
      </c>
    </row>
    <row r="3752" spans="1:10" x14ac:dyDescent="0.2">
      <c r="A3752" s="13" t="s">
        <v>147</v>
      </c>
      <c r="B3752" s="272" t="s">
        <v>493</v>
      </c>
      <c r="C3752" s="272" t="str">
        <f>APENs_summary!C3647</f>
        <v>08081</v>
      </c>
      <c r="D3752" s="272" t="str">
        <f>APENs_summary!J3647</f>
        <v>20200202</v>
      </c>
      <c r="E3752" s="272" t="str">
        <f>APENs_summary!K3647</f>
        <v>Compressor Engines</v>
      </c>
      <c r="F3752" s="76">
        <f>APENs_summary!N3647</f>
        <v>0</v>
      </c>
      <c r="G3752" s="76">
        <f>APENs_summary!O3647</f>
        <v>0</v>
      </c>
      <c r="H3752" s="76">
        <f>APENs_summary!P3647</f>
        <v>10.199999999999999</v>
      </c>
      <c r="I3752" s="76">
        <f>APENs_summary!Q3647</f>
        <v>0</v>
      </c>
      <c r="J3752" s="76">
        <f>APENs_summary!R3647</f>
        <v>0</v>
      </c>
    </row>
    <row r="3753" spans="1:10" x14ac:dyDescent="0.2">
      <c r="A3753" s="13" t="s">
        <v>147</v>
      </c>
      <c r="B3753" s="272" t="s">
        <v>493</v>
      </c>
      <c r="C3753" s="272" t="str">
        <f>APENs_summary!C3648</f>
        <v>08081</v>
      </c>
      <c r="D3753" s="272" t="str">
        <f>APENs_summary!J3648</f>
        <v>20200202</v>
      </c>
      <c r="E3753" s="272" t="str">
        <f>APENs_summary!K3648</f>
        <v>Compressor Engines</v>
      </c>
      <c r="F3753" s="76">
        <f>APENs_summary!N3648</f>
        <v>5.8</v>
      </c>
      <c r="G3753" s="76">
        <f>APENs_summary!O3648</f>
        <v>0</v>
      </c>
      <c r="H3753" s="76">
        <f>APENs_summary!P3648</f>
        <v>0</v>
      </c>
      <c r="I3753" s="76">
        <f>APENs_summary!Q3648</f>
        <v>0</v>
      </c>
      <c r="J3753" s="76">
        <f>APENs_summary!R3648</f>
        <v>0</v>
      </c>
    </row>
    <row r="3754" spans="1:10" x14ac:dyDescent="0.2">
      <c r="A3754" s="13" t="s">
        <v>147</v>
      </c>
      <c r="B3754" s="272" t="s">
        <v>493</v>
      </c>
      <c r="C3754" s="272" t="str">
        <f>APENs_summary!C3649</f>
        <v>08081</v>
      </c>
      <c r="D3754" s="272" t="str">
        <f>APENs_summary!J3649</f>
        <v>20200202</v>
      </c>
      <c r="E3754" s="272" t="str">
        <f>APENs_summary!K3649</f>
        <v>Compressor Engines</v>
      </c>
      <c r="F3754" s="76">
        <f>APENs_summary!N3649</f>
        <v>0</v>
      </c>
      <c r="G3754" s="76">
        <f>APENs_summary!O3649</f>
        <v>0</v>
      </c>
      <c r="H3754" s="76">
        <f>APENs_summary!P3649</f>
        <v>0</v>
      </c>
      <c r="I3754" s="76">
        <f>APENs_summary!Q3649</f>
        <v>0</v>
      </c>
      <c r="J3754" s="76">
        <f>APENs_summary!R3649</f>
        <v>0.16575000000000001</v>
      </c>
    </row>
    <row r="3755" spans="1:10" x14ac:dyDescent="0.2">
      <c r="A3755" s="13" t="s">
        <v>147</v>
      </c>
      <c r="B3755" s="272" t="s">
        <v>493</v>
      </c>
      <c r="C3755" s="272" t="str">
        <f>APENs_summary!C3650</f>
        <v>08081</v>
      </c>
      <c r="D3755" s="272" t="str">
        <f>APENs_summary!J3650</f>
        <v>20200202</v>
      </c>
      <c r="E3755" s="272" t="str">
        <f>APENs_summary!K3650</f>
        <v>Compressor Engines</v>
      </c>
      <c r="F3755" s="76">
        <f>APENs_summary!N3650</f>
        <v>0</v>
      </c>
      <c r="G3755" s="76">
        <f>APENs_summary!O3650</f>
        <v>0</v>
      </c>
      <c r="H3755" s="76">
        <f>APENs_summary!P3650</f>
        <v>0</v>
      </c>
      <c r="I3755" s="76">
        <f>APENs_summary!Q3650</f>
        <v>0</v>
      </c>
      <c r="J3755" s="76">
        <f>APENs_summary!R3650</f>
        <v>0</v>
      </c>
    </row>
    <row r="3756" spans="1:10" x14ac:dyDescent="0.2">
      <c r="A3756" s="13" t="s">
        <v>147</v>
      </c>
      <c r="B3756" s="272" t="s">
        <v>493</v>
      </c>
      <c r="C3756" s="272" t="str">
        <f>APENs_summary!C3651</f>
        <v>08081</v>
      </c>
      <c r="D3756" s="272" t="str">
        <f>APENs_summary!J3651</f>
        <v>20200202</v>
      </c>
      <c r="E3756" s="272" t="str">
        <f>APENs_summary!K3651</f>
        <v>Compressor Engines</v>
      </c>
      <c r="F3756" s="76">
        <f>APENs_summary!N3651</f>
        <v>0</v>
      </c>
      <c r="G3756" s="76">
        <f>APENs_summary!O3651</f>
        <v>0</v>
      </c>
      <c r="H3756" s="76">
        <f>APENs_summary!P3651</f>
        <v>0</v>
      </c>
      <c r="I3756" s="76">
        <f>APENs_summary!Q3651</f>
        <v>9.9450000000000007E-3</v>
      </c>
      <c r="J3756" s="76">
        <f>APENs_summary!R3651</f>
        <v>0</v>
      </c>
    </row>
    <row r="3757" spans="1:10" x14ac:dyDescent="0.2">
      <c r="A3757" s="13" t="s">
        <v>147</v>
      </c>
      <c r="B3757" s="272" t="s">
        <v>493</v>
      </c>
      <c r="C3757" s="272" t="str">
        <f>APENs_summary!C3652</f>
        <v>08081</v>
      </c>
      <c r="D3757" s="272" t="str">
        <f>APENs_summary!J3652</f>
        <v>20200202</v>
      </c>
      <c r="E3757" s="272" t="str">
        <f>APENs_summary!K3652</f>
        <v>Compressor Engines</v>
      </c>
      <c r="F3757" s="76">
        <f>APENs_summary!N3652</f>
        <v>0</v>
      </c>
      <c r="G3757" s="76">
        <f>APENs_summary!O3652</f>
        <v>5.6</v>
      </c>
      <c r="H3757" s="76">
        <f>APENs_summary!P3652</f>
        <v>0</v>
      </c>
      <c r="I3757" s="76">
        <f>APENs_summary!Q3652</f>
        <v>0</v>
      </c>
      <c r="J3757" s="76">
        <f>APENs_summary!R3652</f>
        <v>0</v>
      </c>
    </row>
    <row r="3758" spans="1:10" x14ac:dyDescent="0.2">
      <c r="A3758" s="13" t="s">
        <v>147</v>
      </c>
      <c r="B3758" s="272" t="s">
        <v>493</v>
      </c>
      <c r="C3758" s="272" t="str">
        <f>APENs_summary!C3653</f>
        <v>08081</v>
      </c>
      <c r="D3758" s="272" t="str">
        <f>APENs_summary!J3653</f>
        <v>31000304</v>
      </c>
      <c r="E3758" s="272" t="str">
        <f>APENs_summary!K3653</f>
        <v>Glycol Dehydrator</v>
      </c>
      <c r="F3758" s="76">
        <f>APENs_summary!N3653</f>
        <v>0</v>
      </c>
      <c r="G3758" s="76">
        <f>APENs_summary!O3653</f>
        <v>12.324999999999999</v>
      </c>
      <c r="H3758" s="76">
        <f>APENs_summary!P3653</f>
        <v>0</v>
      </c>
      <c r="I3758" s="76">
        <f>APENs_summary!Q3653</f>
        <v>0</v>
      </c>
      <c r="J3758" s="76">
        <f>APENs_summary!R3653</f>
        <v>0</v>
      </c>
    </row>
    <row r="3759" spans="1:10" x14ac:dyDescent="0.2">
      <c r="A3759" s="13" t="s">
        <v>147</v>
      </c>
      <c r="B3759" s="272" t="s">
        <v>493</v>
      </c>
      <c r="C3759" s="272" t="str">
        <f>APENs_summary!C3654</f>
        <v>08081</v>
      </c>
      <c r="D3759" s="272" t="str">
        <f>APENs_summary!J3654</f>
        <v>20200202</v>
      </c>
      <c r="E3759" s="272" t="str">
        <f>APENs_summary!K3654</f>
        <v>Compressor Engines</v>
      </c>
      <c r="F3759" s="76">
        <f>APENs_summary!N3654</f>
        <v>0</v>
      </c>
      <c r="G3759" s="76">
        <f>APENs_summary!O3654</f>
        <v>0</v>
      </c>
      <c r="H3759" s="76">
        <f>APENs_summary!P3654</f>
        <v>0.42436800000000002</v>
      </c>
      <c r="I3759" s="76">
        <f>APENs_summary!Q3654</f>
        <v>0</v>
      </c>
      <c r="J3759" s="76">
        <f>APENs_summary!R3654</f>
        <v>0</v>
      </c>
    </row>
    <row r="3760" spans="1:10" x14ac:dyDescent="0.2">
      <c r="A3760" s="13" t="s">
        <v>147</v>
      </c>
      <c r="B3760" s="272" t="s">
        <v>493</v>
      </c>
      <c r="C3760" s="272" t="str">
        <f>APENs_summary!C3655</f>
        <v>08081</v>
      </c>
      <c r="D3760" s="272" t="str">
        <f>APENs_summary!J3655</f>
        <v>20200202</v>
      </c>
      <c r="E3760" s="272" t="str">
        <f>APENs_summary!K3655</f>
        <v>Compressor Engines</v>
      </c>
      <c r="F3760" s="76">
        <f>APENs_summary!N3655</f>
        <v>3.2332800000000002</v>
      </c>
      <c r="G3760" s="76">
        <f>APENs_summary!O3655</f>
        <v>0</v>
      </c>
      <c r="H3760" s="76">
        <f>APENs_summary!P3655</f>
        <v>0</v>
      </c>
      <c r="I3760" s="76">
        <f>APENs_summary!Q3655</f>
        <v>0</v>
      </c>
      <c r="J3760" s="76">
        <f>APENs_summary!R3655</f>
        <v>0</v>
      </c>
    </row>
    <row r="3761" spans="1:10" x14ac:dyDescent="0.2">
      <c r="A3761" s="13" t="s">
        <v>147</v>
      </c>
      <c r="B3761" s="272" t="s">
        <v>493</v>
      </c>
      <c r="C3761" s="272" t="str">
        <f>APENs_summary!C3656</f>
        <v>08081</v>
      </c>
      <c r="D3761" s="272" t="str">
        <f>APENs_summary!J3656</f>
        <v>20200202</v>
      </c>
      <c r="E3761" s="272" t="str">
        <f>APENs_summary!K3656</f>
        <v>Compressor Engines</v>
      </c>
      <c r="F3761" s="76">
        <f>APENs_summary!N3656</f>
        <v>0</v>
      </c>
      <c r="G3761" s="76">
        <f>APENs_summary!O3656</f>
        <v>0</v>
      </c>
      <c r="H3761" s="76">
        <f>APENs_summary!P3656</f>
        <v>0</v>
      </c>
      <c r="I3761" s="76">
        <f>APENs_summary!Q3656</f>
        <v>0</v>
      </c>
      <c r="J3761" s="76">
        <f>APENs_summary!R3656</f>
        <v>8.4200000000000004E-3</v>
      </c>
    </row>
    <row r="3762" spans="1:10" x14ac:dyDescent="0.2">
      <c r="A3762" s="13" t="s">
        <v>147</v>
      </c>
      <c r="B3762" s="272" t="s">
        <v>493</v>
      </c>
      <c r="C3762" s="272" t="str">
        <f>APENs_summary!C3657</f>
        <v>08081</v>
      </c>
      <c r="D3762" s="272" t="str">
        <f>APENs_summary!J3657</f>
        <v>20200202</v>
      </c>
      <c r="E3762" s="272" t="str">
        <f>APENs_summary!K3657</f>
        <v>Compressor Engines</v>
      </c>
      <c r="F3762" s="76">
        <f>APENs_summary!N3657</f>
        <v>0</v>
      </c>
      <c r="G3762" s="76">
        <f>APENs_summary!O3657</f>
        <v>0</v>
      </c>
      <c r="H3762" s="76">
        <f>APENs_summary!P3657</f>
        <v>0</v>
      </c>
      <c r="I3762" s="76">
        <f>APENs_summary!Q3657</f>
        <v>0</v>
      </c>
      <c r="J3762" s="76">
        <f>APENs_summary!R3657</f>
        <v>0</v>
      </c>
    </row>
    <row r="3763" spans="1:10" x14ac:dyDescent="0.2">
      <c r="A3763" s="13" t="s">
        <v>147</v>
      </c>
      <c r="B3763" s="272" t="s">
        <v>493</v>
      </c>
      <c r="C3763" s="272" t="str">
        <f>APENs_summary!C3658</f>
        <v>08081</v>
      </c>
      <c r="D3763" s="272" t="str">
        <f>APENs_summary!J3658</f>
        <v>20200202</v>
      </c>
      <c r="E3763" s="272" t="str">
        <f>APENs_summary!K3658</f>
        <v>Compressor Engines</v>
      </c>
      <c r="F3763" s="76">
        <f>APENs_summary!N3658</f>
        <v>0</v>
      </c>
      <c r="G3763" s="76">
        <f>APENs_summary!O3658</f>
        <v>0</v>
      </c>
      <c r="H3763" s="76">
        <f>APENs_summary!P3658</f>
        <v>0</v>
      </c>
      <c r="I3763" s="76">
        <f>APENs_summary!Q3658</f>
        <v>5.0500000000000002E-4</v>
      </c>
      <c r="J3763" s="76">
        <f>APENs_summary!R3658</f>
        <v>0</v>
      </c>
    </row>
    <row r="3764" spans="1:10" x14ac:dyDescent="0.2">
      <c r="A3764" s="13" t="s">
        <v>147</v>
      </c>
      <c r="B3764" s="272" t="s">
        <v>493</v>
      </c>
      <c r="C3764" s="272" t="str">
        <f>APENs_summary!C3659</f>
        <v>08081</v>
      </c>
      <c r="D3764" s="272" t="str">
        <f>APENs_summary!J3659</f>
        <v>20200202</v>
      </c>
      <c r="E3764" s="272" t="str">
        <f>APENs_summary!K3659</f>
        <v>Compressor Engines</v>
      </c>
      <c r="F3764" s="76">
        <f>APENs_summary!N3659</f>
        <v>0</v>
      </c>
      <c r="G3764" s="76">
        <f>APENs_summary!O3659</f>
        <v>0.18187200000000001</v>
      </c>
      <c r="H3764" s="76">
        <f>APENs_summary!P3659</f>
        <v>0</v>
      </c>
      <c r="I3764" s="76">
        <f>APENs_summary!Q3659</f>
        <v>0</v>
      </c>
      <c r="J3764" s="76">
        <f>APENs_summary!R3659</f>
        <v>0</v>
      </c>
    </row>
    <row r="3765" spans="1:10" x14ac:dyDescent="0.2">
      <c r="A3765" s="13" t="s">
        <v>147</v>
      </c>
      <c r="B3765" s="272" t="s">
        <v>493</v>
      </c>
      <c r="C3765" s="272" t="str">
        <f>APENs_summary!C3660</f>
        <v>08081</v>
      </c>
      <c r="D3765" s="272" t="str">
        <f>APENs_summary!J3660</f>
        <v>20200254</v>
      </c>
      <c r="E3765" s="272" t="str">
        <f>APENs_summary!K3660</f>
        <v>Compressor Engines</v>
      </c>
      <c r="F3765" s="76">
        <f>APENs_summary!N3660</f>
        <v>0</v>
      </c>
      <c r="G3765" s="76">
        <f>APENs_summary!O3660</f>
        <v>0</v>
      </c>
      <c r="H3765" s="76">
        <f>APENs_summary!P3660</f>
        <v>1.5</v>
      </c>
      <c r="I3765" s="76">
        <f>APENs_summary!Q3660</f>
        <v>0</v>
      </c>
      <c r="J3765" s="76">
        <f>APENs_summary!R3660</f>
        <v>0</v>
      </c>
    </row>
    <row r="3766" spans="1:10" x14ac:dyDescent="0.2">
      <c r="A3766" s="13" t="s">
        <v>147</v>
      </c>
      <c r="B3766" s="272" t="s">
        <v>493</v>
      </c>
      <c r="C3766" s="272" t="str">
        <f>APENs_summary!C3661</f>
        <v>08081</v>
      </c>
      <c r="D3766" s="272" t="str">
        <f>APENs_summary!J3661</f>
        <v>20200254</v>
      </c>
      <c r="E3766" s="272" t="str">
        <f>APENs_summary!K3661</f>
        <v>Compressor Engines</v>
      </c>
      <c r="F3766" s="76">
        <f>APENs_summary!N3661</f>
        <v>1.5</v>
      </c>
      <c r="G3766" s="76">
        <f>APENs_summary!O3661</f>
        <v>0</v>
      </c>
      <c r="H3766" s="76">
        <f>APENs_summary!P3661</f>
        <v>0</v>
      </c>
      <c r="I3766" s="76">
        <f>APENs_summary!Q3661</f>
        <v>0</v>
      </c>
      <c r="J3766" s="76">
        <f>APENs_summary!R3661</f>
        <v>0</v>
      </c>
    </row>
    <row r="3767" spans="1:10" x14ac:dyDescent="0.2">
      <c r="A3767" s="13" t="s">
        <v>147</v>
      </c>
      <c r="B3767" s="272" t="s">
        <v>493</v>
      </c>
      <c r="C3767" s="272" t="str">
        <f>APENs_summary!C3662</f>
        <v>08081</v>
      </c>
      <c r="D3767" s="272" t="str">
        <f>APENs_summary!J3662</f>
        <v>20200254</v>
      </c>
      <c r="E3767" s="272" t="str">
        <f>APENs_summary!K3662</f>
        <v>Compressor Engines</v>
      </c>
      <c r="F3767" s="76">
        <f>APENs_summary!N3662</f>
        <v>0</v>
      </c>
      <c r="G3767" s="76">
        <f>APENs_summary!O3662</f>
        <v>0.8</v>
      </c>
      <c r="H3767" s="76">
        <f>APENs_summary!P3662</f>
        <v>0</v>
      </c>
      <c r="I3767" s="76">
        <f>APENs_summary!Q3662</f>
        <v>0</v>
      </c>
      <c r="J3767" s="76">
        <f>APENs_summary!R3662</f>
        <v>0</v>
      </c>
    </row>
    <row r="3768" spans="1:10" x14ac:dyDescent="0.2">
      <c r="A3768" s="13" t="s">
        <v>147</v>
      </c>
      <c r="B3768" s="272" t="s">
        <v>493</v>
      </c>
      <c r="C3768" s="272" t="str">
        <f>APENs_summary!C3663</f>
        <v>08081</v>
      </c>
      <c r="D3768" s="272" t="str">
        <f>APENs_summary!J3663</f>
        <v>31000299</v>
      </c>
      <c r="E3768" s="272" t="str">
        <f>APENs_summary!K3663</f>
        <v>Natural Gas Production, Other Not Classified</v>
      </c>
      <c r="F3768" s="76">
        <f>APENs_summary!N3663</f>
        <v>0</v>
      </c>
      <c r="G3768" s="76">
        <f>APENs_summary!O3663</f>
        <v>2.4929869999999998</v>
      </c>
      <c r="H3768" s="76">
        <f>APENs_summary!P3663</f>
        <v>0</v>
      </c>
      <c r="I3768" s="76">
        <f>APENs_summary!Q3663</f>
        <v>0</v>
      </c>
      <c r="J3768" s="76">
        <f>APENs_summary!R3663</f>
        <v>0</v>
      </c>
    </row>
    <row r="3769" spans="1:10" x14ac:dyDescent="0.2">
      <c r="A3769" s="13" t="s">
        <v>147</v>
      </c>
      <c r="B3769" s="272" t="s">
        <v>493</v>
      </c>
      <c r="C3769" s="272" t="str">
        <f>APENs_summary!C3664</f>
        <v>08081</v>
      </c>
      <c r="D3769" s="272" t="str">
        <f>APENs_summary!J3664</f>
        <v>31000299</v>
      </c>
      <c r="E3769" s="272" t="str">
        <f>APENs_summary!K3664</f>
        <v>Natural Gas Production, Other Not Classified</v>
      </c>
      <c r="F3769" s="76">
        <f>APENs_summary!N3664</f>
        <v>0</v>
      </c>
      <c r="G3769" s="76">
        <f>APENs_summary!O3664</f>
        <v>21.651800000000001</v>
      </c>
      <c r="H3769" s="76">
        <f>APENs_summary!P3664</f>
        <v>0</v>
      </c>
      <c r="I3769" s="76">
        <f>APENs_summary!Q3664</f>
        <v>0</v>
      </c>
      <c r="J3769" s="76">
        <f>APENs_summary!R3664</f>
        <v>0</v>
      </c>
    </row>
    <row r="3770" spans="1:10" x14ac:dyDescent="0.2">
      <c r="A3770" s="13" t="s">
        <v>147</v>
      </c>
      <c r="B3770" s="272" t="s">
        <v>493</v>
      </c>
      <c r="C3770" s="272" t="str">
        <f>APENs_summary!C3665</f>
        <v>08081</v>
      </c>
      <c r="D3770" s="272" t="str">
        <f>APENs_summary!J3665</f>
        <v>20200202</v>
      </c>
      <c r="E3770" s="272" t="str">
        <f>APENs_summary!K3665</f>
        <v>Compressor Engines</v>
      </c>
      <c r="F3770" s="76">
        <f>APENs_summary!N3665</f>
        <v>0</v>
      </c>
      <c r="G3770" s="76">
        <f>APENs_summary!O3665</f>
        <v>0</v>
      </c>
      <c r="H3770" s="76">
        <f>APENs_summary!P3665</f>
        <v>1.4680629999999999</v>
      </c>
      <c r="I3770" s="76">
        <f>APENs_summary!Q3665</f>
        <v>0</v>
      </c>
      <c r="J3770" s="76">
        <f>APENs_summary!R3665</f>
        <v>0</v>
      </c>
    </row>
    <row r="3771" spans="1:10" x14ac:dyDescent="0.2">
      <c r="A3771" s="13" t="s">
        <v>147</v>
      </c>
      <c r="B3771" s="272" t="s">
        <v>493</v>
      </c>
      <c r="C3771" s="272" t="str">
        <f>APENs_summary!C3666</f>
        <v>08081</v>
      </c>
      <c r="D3771" s="272" t="str">
        <f>APENs_summary!J3666</f>
        <v>20200202</v>
      </c>
      <c r="E3771" s="272" t="str">
        <f>APENs_summary!K3666</f>
        <v>Compressor Engines</v>
      </c>
      <c r="F3771" s="76">
        <f>APENs_summary!N3666</f>
        <v>10.817747000000001</v>
      </c>
      <c r="G3771" s="76">
        <f>APENs_summary!O3666</f>
        <v>0</v>
      </c>
      <c r="H3771" s="76">
        <f>APENs_summary!P3666</f>
        <v>0</v>
      </c>
      <c r="I3771" s="76">
        <f>APENs_summary!Q3666</f>
        <v>0</v>
      </c>
      <c r="J3771" s="76">
        <f>APENs_summary!R3666</f>
        <v>0</v>
      </c>
    </row>
    <row r="3772" spans="1:10" x14ac:dyDescent="0.2">
      <c r="A3772" s="13" t="s">
        <v>147</v>
      </c>
      <c r="B3772" s="272" t="s">
        <v>493</v>
      </c>
      <c r="C3772" s="272" t="str">
        <f>APENs_summary!C3667</f>
        <v>08081</v>
      </c>
      <c r="D3772" s="272" t="str">
        <f>APENs_summary!J3667</f>
        <v>20200202</v>
      </c>
      <c r="E3772" s="272" t="str">
        <f>APENs_summary!K3667</f>
        <v>Compressor Engines</v>
      </c>
      <c r="F3772" s="76">
        <f>APENs_summary!N3667</f>
        <v>0</v>
      </c>
      <c r="G3772" s="76">
        <f>APENs_summary!O3667</f>
        <v>0</v>
      </c>
      <c r="H3772" s="76">
        <f>APENs_summary!P3667</f>
        <v>0</v>
      </c>
      <c r="I3772" s="76">
        <f>APENs_summary!Q3667</f>
        <v>0</v>
      </c>
      <c r="J3772" s="76">
        <f>APENs_summary!R3667</f>
        <v>2.1499999999999998E-2</v>
      </c>
    </row>
    <row r="3773" spans="1:10" x14ac:dyDescent="0.2">
      <c r="A3773" s="13" t="s">
        <v>147</v>
      </c>
      <c r="B3773" s="272" t="s">
        <v>493</v>
      </c>
      <c r="C3773" s="272" t="str">
        <f>APENs_summary!C3668</f>
        <v>08081</v>
      </c>
      <c r="D3773" s="272" t="str">
        <f>APENs_summary!J3668</f>
        <v>20200202</v>
      </c>
      <c r="E3773" s="272" t="str">
        <f>APENs_summary!K3668</f>
        <v>Compressor Engines</v>
      </c>
      <c r="F3773" s="76">
        <f>APENs_summary!N3668</f>
        <v>0</v>
      </c>
      <c r="G3773" s="76">
        <f>APENs_summary!O3668</f>
        <v>0</v>
      </c>
      <c r="H3773" s="76">
        <f>APENs_summary!P3668</f>
        <v>0</v>
      </c>
      <c r="I3773" s="76">
        <f>APENs_summary!Q3668</f>
        <v>0</v>
      </c>
      <c r="J3773" s="76">
        <f>APENs_summary!R3668</f>
        <v>0</v>
      </c>
    </row>
    <row r="3774" spans="1:10" x14ac:dyDescent="0.2">
      <c r="A3774" s="13" t="s">
        <v>147</v>
      </c>
      <c r="B3774" s="272" t="s">
        <v>493</v>
      </c>
      <c r="C3774" s="272" t="str">
        <f>APENs_summary!C3669</f>
        <v>08081</v>
      </c>
      <c r="D3774" s="272" t="str">
        <f>APENs_summary!J3669</f>
        <v>20200202</v>
      </c>
      <c r="E3774" s="272" t="str">
        <f>APENs_summary!K3669</f>
        <v>Compressor Engines</v>
      </c>
      <c r="F3774" s="76">
        <f>APENs_summary!N3669</f>
        <v>0</v>
      </c>
      <c r="G3774" s="76">
        <f>APENs_summary!O3669</f>
        <v>0</v>
      </c>
      <c r="H3774" s="76">
        <f>APENs_summary!P3669</f>
        <v>0</v>
      </c>
      <c r="I3774" s="76">
        <f>APENs_summary!Q3669</f>
        <v>1.2899999999999999E-3</v>
      </c>
      <c r="J3774" s="76">
        <f>APENs_summary!R3669</f>
        <v>0</v>
      </c>
    </row>
    <row r="3775" spans="1:10" x14ac:dyDescent="0.2">
      <c r="A3775" s="13" t="s">
        <v>147</v>
      </c>
      <c r="B3775" s="272" t="s">
        <v>493</v>
      </c>
      <c r="C3775" s="272" t="str">
        <f>APENs_summary!C3670</f>
        <v>08081</v>
      </c>
      <c r="D3775" s="272" t="str">
        <f>APENs_summary!J3670</f>
        <v>20200202</v>
      </c>
      <c r="E3775" s="272" t="str">
        <f>APENs_summary!K3670</f>
        <v>Compressor Engines</v>
      </c>
      <c r="F3775" s="76">
        <f>APENs_summary!N3670</f>
        <v>0</v>
      </c>
      <c r="G3775" s="76">
        <f>APENs_summary!O3670</f>
        <v>0.66063099999999997</v>
      </c>
      <c r="H3775" s="76">
        <f>APENs_summary!P3670</f>
        <v>0</v>
      </c>
      <c r="I3775" s="76">
        <f>APENs_summary!Q3670</f>
        <v>0</v>
      </c>
      <c r="J3775" s="76">
        <f>APENs_summary!R3670</f>
        <v>0</v>
      </c>
    </row>
    <row r="3776" spans="1:10" x14ac:dyDescent="0.2">
      <c r="A3776" s="13" t="s">
        <v>147</v>
      </c>
      <c r="B3776" s="272" t="s">
        <v>493</v>
      </c>
      <c r="C3776" s="272" t="str">
        <f>APENs_summary!C3671</f>
        <v>08081</v>
      </c>
      <c r="D3776" s="272" t="str">
        <f>APENs_summary!J3671</f>
        <v>20200202</v>
      </c>
      <c r="E3776" s="272" t="str">
        <f>APENs_summary!K3671</f>
        <v>Compressor Engines</v>
      </c>
      <c r="F3776" s="76">
        <f>APENs_summary!N3671</f>
        <v>0</v>
      </c>
      <c r="G3776" s="76">
        <f>APENs_summary!O3671</f>
        <v>0</v>
      </c>
      <c r="H3776" s="76">
        <f>APENs_summary!P3671</f>
        <v>1.4680629999999999</v>
      </c>
      <c r="I3776" s="76">
        <f>APENs_summary!Q3671</f>
        <v>0</v>
      </c>
      <c r="J3776" s="76">
        <f>APENs_summary!R3671</f>
        <v>0</v>
      </c>
    </row>
    <row r="3777" spans="1:10" x14ac:dyDescent="0.2">
      <c r="A3777" s="13" t="s">
        <v>147</v>
      </c>
      <c r="B3777" s="272" t="s">
        <v>493</v>
      </c>
      <c r="C3777" s="272" t="str">
        <f>APENs_summary!C3672</f>
        <v>08081</v>
      </c>
      <c r="D3777" s="272" t="str">
        <f>APENs_summary!J3672</f>
        <v>20200202</v>
      </c>
      <c r="E3777" s="272" t="str">
        <f>APENs_summary!K3672</f>
        <v>Compressor Engines</v>
      </c>
      <c r="F3777" s="76">
        <f>APENs_summary!N3672</f>
        <v>5.69</v>
      </c>
      <c r="G3777" s="76">
        <f>APENs_summary!O3672</f>
        <v>0</v>
      </c>
      <c r="H3777" s="76">
        <f>APENs_summary!P3672</f>
        <v>0</v>
      </c>
      <c r="I3777" s="76">
        <f>APENs_summary!Q3672</f>
        <v>0</v>
      </c>
      <c r="J3777" s="76">
        <f>APENs_summary!R3672</f>
        <v>0</v>
      </c>
    </row>
    <row r="3778" spans="1:10" x14ac:dyDescent="0.2">
      <c r="A3778" s="13" t="s">
        <v>147</v>
      </c>
      <c r="B3778" s="272" t="s">
        <v>493</v>
      </c>
      <c r="C3778" s="272" t="str">
        <f>APENs_summary!C3673</f>
        <v>08081</v>
      </c>
      <c r="D3778" s="272" t="str">
        <f>APENs_summary!J3673</f>
        <v>20200202</v>
      </c>
      <c r="E3778" s="272" t="str">
        <f>APENs_summary!K3673</f>
        <v>Compressor Engines</v>
      </c>
      <c r="F3778" s="76">
        <f>APENs_summary!N3673</f>
        <v>0</v>
      </c>
      <c r="G3778" s="76">
        <f>APENs_summary!O3673</f>
        <v>0</v>
      </c>
      <c r="H3778" s="76">
        <f>APENs_summary!P3673</f>
        <v>0</v>
      </c>
      <c r="I3778" s="76">
        <f>APENs_summary!Q3673</f>
        <v>0</v>
      </c>
      <c r="J3778" s="76">
        <f>APENs_summary!R3673</f>
        <v>1.1299999999999999E-2</v>
      </c>
    </row>
    <row r="3779" spans="1:10" x14ac:dyDescent="0.2">
      <c r="A3779" s="13" t="s">
        <v>147</v>
      </c>
      <c r="B3779" s="272" t="s">
        <v>493</v>
      </c>
      <c r="C3779" s="272" t="str">
        <f>APENs_summary!C3674</f>
        <v>08081</v>
      </c>
      <c r="D3779" s="272" t="str">
        <f>APENs_summary!J3674</f>
        <v>20200202</v>
      </c>
      <c r="E3779" s="272" t="str">
        <f>APENs_summary!K3674</f>
        <v>Compressor Engines</v>
      </c>
      <c r="F3779" s="76">
        <f>APENs_summary!N3674</f>
        <v>0</v>
      </c>
      <c r="G3779" s="76">
        <f>APENs_summary!O3674</f>
        <v>0</v>
      </c>
      <c r="H3779" s="76">
        <f>APENs_summary!P3674</f>
        <v>0</v>
      </c>
      <c r="I3779" s="76">
        <f>APENs_summary!Q3674</f>
        <v>0</v>
      </c>
      <c r="J3779" s="76">
        <f>APENs_summary!R3674</f>
        <v>0</v>
      </c>
    </row>
    <row r="3780" spans="1:10" x14ac:dyDescent="0.2">
      <c r="A3780" s="13" t="s">
        <v>147</v>
      </c>
      <c r="B3780" s="272" t="s">
        <v>493</v>
      </c>
      <c r="C3780" s="272" t="str">
        <f>APENs_summary!C3675</f>
        <v>08081</v>
      </c>
      <c r="D3780" s="272" t="str">
        <f>APENs_summary!J3675</f>
        <v>20200202</v>
      </c>
      <c r="E3780" s="272" t="str">
        <f>APENs_summary!K3675</f>
        <v>Compressor Engines</v>
      </c>
      <c r="F3780" s="76">
        <f>APENs_summary!N3675</f>
        <v>0</v>
      </c>
      <c r="G3780" s="76">
        <f>APENs_summary!O3675</f>
        <v>0</v>
      </c>
      <c r="H3780" s="76">
        <f>APENs_summary!P3675</f>
        <v>0</v>
      </c>
      <c r="I3780" s="76">
        <f>APENs_summary!Q3675</f>
        <v>6.9999999999999999E-4</v>
      </c>
      <c r="J3780" s="76">
        <f>APENs_summary!R3675</f>
        <v>0</v>
      </c>
    </row>
    <row r="3781" spans="1:10" x14ac:dyDescent="0.2">
      <c r="A3781" s="13" t="s">
        <v>147</v>
      </c>
      <c r="B3781" s="272" t="s">
        <v>493</v>
      </c>
      <c r="C3781" s="272" t="str">
        <f>APENs_summary!C3676</f>
        <v>08081</v>
      </c>
      <c r="D3781" s="272" t="str">
        <f>APENs_summary!J3676</f>
        <v>20200202</v>
      </c>
      <c r="E3781" s="272" t="str">
        <f>APENs_summary!K3676</f>
        <v>Compressor Engines</v>
      </c>
      <c r="F3781" s="76">
        <f>APENs_summary!N3676</f>
        <v>0</v>
      </c>
      <c r="G3781" s="76">
        <f>APENs_summary!O3676</f>
        <v>0.34760000000000002</v>
      </c>
      <c r="H3781" s="76">
        <f>APENs_summary!P3676</f>
        <v>0</v>
      </c>
      <c r="I3781" s="76">
        <f>APENs_summary!Q3676</f>
        <v>0</v>
      </c>
      <c r="J3781" s="76">
        <f>APENs_summary!R3676</f>
        <v>0</v>
      </c>
    </row>
    <row r="3782" spans="1:10" x14ac:dyDescent="0.2">
      <c r="A3782" s="13" t="s">
        <v>147</v>
      </c>
      <c r="B3782" s="272" t="s">
        <v>493</v>
      </c>
      <c r="C3782" s="272" t="str">
        <f>APENs_summary!C3677</f>
        <v>08081</v>
      </c>
      <c r="D3782" s="272" t="str">
        <f>APENs_summary!J3677</f>
        <v>31000302</v>
      </c>
      <c r="E3782" s="272" t="str">
        <f>APENs_summary!K3677</f>
        <v>Glycol Dehydrator</v>
      </c>
      <c r="F3782" s="76">
        <f>APENs_summary!N3677</f>
        <v>0</v>
      </c>
      <c r="G3782" s="76">
        <f>APENs_summary!O3677</f>
        <v>6.266</v>
      </c>
      <c r="H3782" s="76">
        <f>APENs_summary!P3677</f>
        <v>0</v>
      </c>
      <c r="I3782" s="76">
        <f>APENs_summary!Q3677</f>
        <v>0</v>
      </c>
      <c r="J3782" s="76">
        <f>APENs_summary!R3677</f>
        <v>0</v>
      </c>
    </row>
    <row r="3783" spans="1:10" x14ac:dyDescent="0.2">
      <c r="A3783" s="13" t="s">
        <v>147</v>
      </c>
      <c r="B3783" s="272" t="s">
        <v>493</v>
      </c>
      <c r="C3783" s="272" t="str">
        <f>APENs_summary!C3678</f>
        <v>08081</v>
      </c>
      <c r="D3783" s="272" t="str">
        <f>APENs_summary!J3678</f>
        <v>20200254</v>
      </c>
      <c r="E3783" s="272" t="str">
        <f>APENs_summary!K3678</f>
        <v>Compressor Engines</v>
      </c>
      <c r="F3783" s="76">
        <f>APENs_summary!N3678</f>
        <v>0</v>
      </c>
      <c r="G3783" s="76">
        <f>APENs_summary!O3678</f>
        <v>0</v>
      </c>
      <c r="H3783" s="76">
        <f>APENs_summary!P3678</f>
        <v>6.787331</v>
      </c>
      <c r="I3783" s="76">
        <f>APENs_summary!Q3678</f>
        <v>0</v>
      </c>
      <c r="J3783" s="76">
        <f>APENs_summary!R3678</f>
        <v>0</v>
      </c>
    </row>
    <row r="3784" spans="1:10" x14ac:dyDescent="0.2">
      <c r="A3784" s="13" t="s">
        <v>147</v>
      </c>
      <c r="B3784" s="272" t="s">
        <v>493</v>
      </c>
      <c r="C3784" s="272" t="str">
        <f>APENs_summary!C3679</f>
        <v>08081</v>
      </c>
      <c r="D3784" s="272" t="str">
        <f>APENs_summary!J3679</f>
        <v>20200254</v>
      </c>
      <c r="E3784" s="272" t="str">
        <f>APENs_summary!K3679</f>
        <v>Compressor Engines</v>
      </c>
      <c r="F3784" s="76">
        <f>APENs_summary!N3679</f>
        <v>6.5359579999999999</v>
      </c>
      <c r="G3784" s="76">
        <f>APENs_summary!O3679</f>
        <v>0</v>
      </c>
      <c r="H3784" s="76">
        <f>APENs_summary!P3679</f>
        <v>0</v>
      </c>
      <c r="I3784" s="76">
        <f>APENs_summary!Q3679</f>
        <v>0</v>
      </c>
      <c r="J3784" s="76">
        <f>APENs_summary!R3679</f>
        <v>0</v>
      </c>
    </row>
    <row r="3785" spans="1:10" x14ac:dyDescent="0.2">
      <c r="A3785" s="13" t="s">
        <v>147</v>
      </c>
      <c r="B3785" s="272" t="s">
        <v>493</v>
      </c>
      <c r="C3785" s="272" t="str">
        <f>APENs_summary!C3680</f>
        <v>08081</v>
      </c>
      <c r="D3785" s="272" t="str">
        <f>APENs_summary!J3680</f>
        <v>20200254</v>
      </c>
      <c r="E3785" s="272" t="str">
        <f>APENs_summary!K3680</f>
        <v>Compressor Engines</v>
      </c>
      <c r="F3785" s="76">
        <f>APENs_summary!N3680</f>
        <v>0</v>
      </c>
      <c r="G3785" s="76">
        <f>APENs_summary!O3680</f>
        <v>0</v>
      </c>
      <c r="H3785" s="76">
        <f>APENs_summary!P3680</f>
        <v>0</v>
      </c>
      <c r="I3785" s="76">
        <f>APENs_summary!Q3680</f>
        <v>0</v>
      </c>
      <c r="J3785" s="76">
        <f>APENs_summary!R3680</f>
        <v>0.16650000000000001</v>
      </c>
    </row>
    <row r="3786" spans="1:10" x14ac:dyDescent="0.2">
      <c r="A3786" s="13" t="s">
        <v>147</v>
      </c>
      <c r="B3786" s="272" t="s">
        <v>493</v>
      </c>
      <c r="C3786" s="272" t="str">
        <f>APENs_summary!C3681</f>
        <v>08081</v>
      </c>
      <c r="D3786" s="272" t="str">
        <f>APENs_summary!J3681</f>
        <v>20200254</v>
      </c>
      <c r="E3786" s="272" t="str">
        <f>APENs_summary!K3681</f>
        <v>Compressor Engines</v>
      </c>
      <c r="F3786" s="76">
        <f>APENs_summary!N3681</f>
        <v>0</v>
      </c>
      <c r="G3786" s="76">
        <f>APENs_summary!O3681</f>
        <v>0</v>
      </c>
      <c r="H3786" s="76">
        <f>APENs_summary!P3681</f>
        <v>0</v>
      </c>
      <c r="I3786" s="76">
        <f>APENs_summary!Q3681</f>
        <v>0</v>
      </c>
      <c r="J3786" s="76">
        <f>APENs_summary!R3681</f>
        <v>0</v>
      </c>
    </row>
    <row r="3787" spans="1:10" x14ac:dyDescent="0.2">
      <c r="A3787" s="13" t="s">
        <v>147</v>
      </c>
      <c r="B3787" s="272" t="s">
        <v>493</v>
      </c>
      <c r="C3787" s="272" t="str">
        <f>APENs_summary!C3682</f>
        <v>08081</v>
      </c>
      <c r="D3787" s="272" t="str">
        <f>APENs_summary!J3682</f>
        <v>20200254</v>
      </c>
      <c r="E3787" s="272" t="str">
        <f>APENs_summary!K3682</f>
        <v>Compressor Engines</v>
      </c>
      <c r="F3787" s="76">
        <f>APENs_summary!N3682</f>
        <v>0</v>
      </c>
      <c r="G3787" s="76">
        <f>APENs_summary!O3682</f>
        <v>0</v>
      </c>
      <c r="H3787" s="76">
        <f>APENs_summary!P3682</f>
        <v>0</v>
      </c>
      <c r="I3787" s="76">
        <f>APENs_summary!Q3682</f>
        <v>9.9900000000000006E-3</v>
      </c>
      <c r="J3787" s="76">
        <f>APENs_summary!R3682</f>
        <v>0</v>
      </c>
    </row>
    <row r="3788" spans="1:10" x14ac:dyDescent="0.2">
      <c r="A3788" s="13" t="s">
        <v>147</v>
      </c>
      <c r="B3788" s="272" t="s">
        <v>493</v>
      </c>
      <c r="C3788" s="272" t="str">
        <f>APENs_summary!C3683</f>
        <v>08081</v>
      </c>
      <c r="D3788" s="272" t="str">
        <f>APENs_summary!J3683</f>
        <v>20200254</v>
      </c>
      <c r="E3788" s="272" t="str">
        <f>APENs_summary!K3683</f>
        <v>Compressor Engines</v>
      </c>
      <c r="F3788" s="76">
        <f>APENs_summary!N3683</f>
        <v>0</v>
      </c>
      <c r="G3788" s="76">
        <f>APENs_summary!O3683</f>
        <v>2.5138340000000001</v>
      </c>
      <c r="H3788" s="76">
        <f>APENs_summary!P3683</f>
        <v>0</v>
      </c>
      <c r="I3788" s="76">
        <f>APENs_summary!Q3683</f>
        <v>0</v>
      </c>
      <c r="J3788" s="76">
        <f>APENs_summary!R3683</f>
        <v>0</v>
      </c>
    </row>
    <row r="3789" spans="1:10" x14ac:dyDescent="0.2">
      <c r="A3789" s="13" t="s">
        <v>147</v>
      </c>
      <c r="B3789" s="272" t="s">
        <v>493</v>
      </c>
      <c r="C3789" s="272" t="str">
        <f>APENs_summary!C3684</f>
        <v>08081</v>
      </c>
      <c r="D3789" s="272" t="str">
        <f>APENs_summary!J3684</f>
        <v>31000301</v>
      </c>
      <c r="E3789" s="272" t="str">
        <f>APENs_summary!K3684</f>
        <v>Glycol Dehydrator</v>
      </c>
      <c r="F3789" s="76">
        <f>APENs_summary!N3684</f>
        <v>0</v>
      </c>
      <c r="G3789" s="76">
        <f>APENs_summary!O3684</f>
        <v>1.5714999999999999</v>
      </c>
      <c r="H3789" s="76">
        <f>APENs_summary!P3684</f>
        <v>0</v>
      </c>
      <c r="I3789" s="76">
        <f>APENs_summary!Q3684</f>
        <v>0</v>
      </c>
      <c r="J3789" s="76">
        <f>APENs_summary!R3684</f>
        <v>0</v>
      </c>
    </row>
    <row r="3790" spans="1:10" x14ac:dyDescent="0.2">
      <c r="A3790" s="13" t="s">
        <v>147</v>
      </c>
      <c r="B3790" s="272" t="s">
        <v>493</v>
      </c>
      <c r="C3790" s="272" t="str">
        <f>APENs_summary!C3685</f>
        <v>08081</v>
      </c>
      <c r="D3790" s="272" t="str">
        <f>APENs_summary!J3685</f>
        <v>20200254</v>
      </c>
      <c r="E3790" s="272" t="str">
        <f>APENs_summary!K3685</f>
        <v>Compressor Engines</v>
      </c>
      <c r="F3790" s="76">
        <f>APENs_summary!N3685</f>
        <v>0</v>
      </c>
      <c r="G3790" s="76">
        <f>APENs_summary!O3685</f>
        <v>0</v>
      </c>
      <c r="H3790" s="76">
        <f>APENs_summary!P3685</f>
        <v>1.2614289999999999</v>
      </c>
      <c r="I3790" s="76">
        <f>APENs_summary!Q3685</f>
        <v>0</v>
      </c>
      <c r="J3790" s="76">
        <f>APENs_summary!R3685</f>
        <v>0</v>
      </c>
    </row>
    <row r="3791" spans="1:10" x14ac:dyDescent="0.2">
      <c r="A3791" s="13" t="s">
        <v>147</v>
      </c>
      <c r="B3791" s="272" t="s">
        <v>493</v>
      </c>
      <c r="C3791" s="272" t="str">
        <f>APENs_summary!C3686</f>
        <v>08081</v>
      </c>
      <c r="D3791" s="272" t="str">
        <f>APENs_summary!J3686</f>
        <v>20200254</v>
      </c>
      <c r="E3791" s="272" t="str">
        <f>APENs_summary!K3686</f>
        <v>Compressor Engines</v>
      </c>
      <c r="F3791" s="76">
        <f>APENs_summary!N3686</f>
        <v>43.641913000000002</v>
      </c>
      <c r="G3791" s="76">
        <f>APENs_summary!O3686</f>
        <v>0</v>
      </c>
      <c r="H3791" s="76">
        <f>APENs_summary!P3686</f>
        <v>0</v>
      </c>
      <c r="I3791" s="76">
        <f>APENs_summary!Q3686</f>
        <v>0</v>
      </c>
      <c r="J3791" s="76">
        <f>APENs_summary!R3686</f>
        <v>0</v>
      </c>
    </row>
    <row r="3792" spans="1:10" x14ac:dyDescent="0.2">
      <c r="A3792" s="13" t="s">
        <v>147</v>
      </c>
      <c r="B3792" s="272" t="s">
        <v>493</v>
      </c>
      <c r="C3792" s="272" t="str">
        <f>APENs_summary!C3687</f>
        <v>08081</v>
      </c>
      <c r="D3792" s="272" t="str">
        <f>APENs_summary!J3687</f>
        <v>31000301</v>
      </c>
      <c r="E3792" s="272" t="str">
        <f>APENs_summary!K3687</f>
        <v>Glycol Dehydrator</v>
      </c>
      <c r="F3792" s="76">
        <f>APENs_summary!N3687</f>
        <v>0</v>
      </c>
      <c r="G3792" s="76">
        <f>APENs_summary!O3687</f>
        <v>4.097569</v>
      </c>
      <c r="H3792" s="76">
        <f>APENs_summary!P3687</f>
        <v>0</v>
      </c>
      <c r="I3792" s="76">
        <f>APENs_summary!Q3687</f>
        <v>0</v>
      </c>
      <c r="J3792" s="76">
        <f>APENs_summary!R3687</f>
        <v>0</v>
      </c>
    </row>
    <row r="3793" spans="1:10" x14ac:dyDescent="0.2">
      <c r="A3793" s="13" t="s">
        <v>147</v>
      </c>
      <c r="B3793" s="272" t="s">
        <v>493</v>
      </c>
      <c r="C3793" s="272" t="str">
        <f>APENs_summary!C3688</f>
        <v>08081</v>
      </c>
      <c r="D3793" s="272" t="str">
        <f>APENs_summary!J3688</f>
        <v>31000302</v>
      </c>
      <c r="E3793" s="272" t="str">
        <f>APENs_summary!K3688</f>
        <v>Glycol Dehydrator</v>
      </c>
      <c r="F3793" s="76">
        <f>APENs_summary!N3688</f>
        <v>0</v>
      </c>
      <c r="G3793" s="76">
        <f>APENs_summary!O3688</f>
        <v>0</v>
      </c>
      <c r="H3793" s="76">
        <f>APENs_summary!P3688</f>
        <v>0.05</v>
      </c>
      <c r="I3793" s="76">
        <f>APENs_summary!Q3688</f>
        <v>0</v>
      </c>
      <c r="J3793" s="76">
        <f>APENs_summary!R3688</f>
        <v>0</v>
      </c>
    </row>
    <row r="3794" spans="1:10" x14ac:dyDescent="0.2">
      <c r="A3794" s="13" t="s">
        <v>147</v>
      </c>
      <c r="B3794" s="272" t="s">
        <v>493</v>
      </c>
      <c r="C3794" s="272" t="str">
        <f>APENs_summary!C3689</f>
        <v>08081</v>
      </c>
      <c r="D3794" s="272" t="str">
        <f>APENs_summary!J3689</f>
        <v>31000302</v>
      </c>
      <c r="E3794" s="272" t="str">
        <f>APENs_summary!K3689</f>
        <v>Glycol Dehydrator</v>
      </c>
      <c r="F3794" s="76">
        <f>APENs_summary!N3689</f>
        <v>0.1</v>
      </c>
      <c r="G3794" s="76">
        <f>APENs_summary!O3689</f>
        <v>0</v>
      </c>
      <c r="H3794" s="76">
        <f>APENs_summary!P3689</f>
        <v>0</v>
      </c>
      <c r="I3794" s="76">
        <f>APENs_summary!Q3689</f>
        <v>0</v>
      </c>
      <c r="J3794" s="76">
        <f>APENs_summary!R3689</f>
        <v>0</v>
      </c>
    </row>
    <row r="3795" spans="1:10" x14ac:dyDescent="0.2">
      <c r="A3795" s="13" t="s">
        <v>147</v>
      </c>
      <c r="B3795" s="272" t="s">
        <v>493</v>
      </c>
      <c r="C3795" s="272" t="str">
        <f>APENs_summary!C3690</f>
        <v>08081</v>
      </c>
      <c r="D3795" s="272" t="str">
        <f>APENs_summary!J3690</f>
        <v>31000302</v>
      </c>
      <c r="E3795" s="272" t="str">
        <f>APENs_summary!K3690</f>
        <v>Glycol Dehydrator</v>
      </c>
      <c r="F3795" s="76">
        <f>APENs_summary!N3690</f>
        <v>0</v>
      </c>
      <c r="G3795" s="76">
        <f>APENs_summary!O3690</f>
        <v>2.42</v>
      </c>
      <c r="H3795" s="76">
        <f>APENs_summary!P3690</f>
        <v>0</v>
      </c>
      <c r="I3795" s="76">
        <f>APENs_summary!Q3690</f>
        <v>0</v>
      </c>
      <c r="J3795" s="76">
        <f>APENs_summary!R3690</f>
        <v>0</v>
      </c>
    </row>
    <row r="3796" spans="1:10" x14ac:dyDescent="0.2">
      <c r="A3796" s="13" t="s">
        <v>147</v>
      </c>
      <c r="B3796" s="272" t="s">
        <v>493</v>
      </c>
      <c r="C3796" s="272" t="str">
        <f>APENs_summary!C3691</f>
        <v>08081</v>
      </c>
      <c r="D3796" s="272" t="str">
        <f>APENs_summary!J3691</f>
        <v>31000304</v>
      </c>
      <c r="E3796" s="272" t="str">
        <f>APENs_summary!K3691</f>
        <v>Glycol Dehydrator</v>
      </c>
      <c r="F3796" s="76">
        <f>APENs_summary!N3691</f>
        <v>0</v>
      </c>
      <c r="G3796" s="76">
        <f>APENs_summary!O3691</f>
        <v>14.700010000000001</v>
      </c>
      <c r="H3796" s="76">
        <f>APENs_summary!P3691</f>
        <v>0</v>
      </c>
      <c r="I3796" s="76">
        <f>APENs_summary!Q3691</f>
        <v>0</v>
      </c>
      <c r="J3796" s="76">
        <f>APENs_summary!R3691</f>
        <v>0</v>
      </c>
    </row>
    <row r="3797" spans="1:10" x14ac:dyDescent="0.2">
      <c r="A3797" s="13" t="s">
        <v>147</v>
      </c>
      <c r="B3797" s="272" t="s">
        <v>493</v>
      </c>
      <c r="C3797" s="272" t="str">
        <f>APENs_summary!C3692</f>
        <v>08081</v>
      </c>
      <c r="D3797" s="272" t="str">
        <f>APENs_summary!J3692</f>
        <v>31000401</v>
      </c>
      <c r="E3797" s="272" t="str">
        <f>APENs_summary!K3692</f>
        <v>Oil and Gas Production</v>
      </c>
      <c r="F3797" s="76">
        <f>APENs_summary!N3692</f>
        <v>0</v>
      </c>
      <c r="G3797" s="76">
        <f>APENs_summary!O3692</f>
        <v>13.5999</v>
      </c>
      <c r="H3797" s="76">
        <f>APENs_summary!P3692</f>
        <v>0</v>
      </c>
      <c r="I3797" s="76">
        <f>APENs_summary!Q3692</f>
        <v>0</v>
      </c>
      <c r="J3797" s="76">
        <f>APENs_summary!R3692</f>
        <v>0</v>
      </c>
    </row>
    <row r="3798" spans="1:10" x14ac:dyDescent="0.2">
      <c r="A3798" s="13" t="s">
        <v>147</v>
      </c>
      <c r="B3798" s="272" t="s">
        <v>493</v>
      </c>
      <c r="C3798" s="272" t="str">
        <f>APENs_summary!C3693</f>
        <v>08081</v>
      </c>
      <c r="D3798" s="272" t="str">
        <f>APENs_summary!J3693</f>
        <v>40400311</v>
      </c>
      <c r="E3798" s="272" t="str">
        <f>APENs_summary!K3693</f>
        <v>Condensate Tanks</v>
      </c>
      <c r="F3798" s="76">
        <f>APENs_summary!N3693</f>
        <v>0</v>
      </c>
      <c r="G3798" s="76">
        <f>APENs_summary!O3693</f>
        <v>3.007157687179653</v>
      </c>
      <c r="H3798" s="76">
        <f>APENs_summary!P3693</f>
        <v>0</v>
      </c>
      <c r="I3798" s="76">
        <f>APENs_summary!Q3693</f>
        <v>0</v>
      </c>
      <c r="J3798" s="76">
        <f>APENs_summary!R3693</f>
        <v>0</v>
      </c>
    </row>
    <row r="3799" spans="1:10" x14ac:dyDescent="0.2">
      <c r="A3799" s="13" t="s">
        <v>147</v>
      </c>
      <c r="B3799" s="272" t="s">
        <v>493</v>
      </c>
      <c r="C3799" s="272" t="str">
        <f>APENs_summary!C3694</f>
        <v>08081</v>
      </c>
      <c r="D3799" s="272" t="str">
        <f>APENs_summary!J3694</f>
        <v>31000227</v>
      </c>
      <c r="E3799" s="272" t="str">
        <f>APENs_summary!K3694</f>
        <v>Glycol Dehydrator</v>
      </c>
      <c r="F3799" s="76">
        <f>APENs_summary!N3694</f>
        <v>0</v>
      </c>
      <c r="G3799" s="76">
        <f>APENs_summary!O3694</f>
        <v>10.802944</v>
      </c>
      <c r="H3799" s="76">
        <f>APENs_summary!P3694</f>
        <v>0</v>
      </c>
      <c r="I3799" s="76">
        <f>APENs_summary!Q3694</f>
        <v>0</v>
      </c>
      <c r="J3799" s="76">
        <f>APENs_summary!R3694</f>
        <v>0</v>
      </c>
    </row>
    <row r="3800" spans="1:10" x14ac:dyDescent="0.2">
      <c r="A3800" s="13" t="s">
        <v>147</v>
      </c>
      <c r="B3800" s="272" t="s">
        <v>493</v>
      </c>
      <c r="C3800" s="272" t="str">
        <f>APENs_summary!C3695</f>
        <v>08081</v>
      </c>
      <c r="D3800" s="272" t="str">
        <f>APENs_summary!J3695</f>
        <v>31000301</v>
      </c>
      <c r="E3800" s="272" t="str">
        <f>APENs_summary!K3695</f>
        <v>Glycol Dehydrator</v>
      </c>
      <c r="F3800" s="76">
        <f>APENs_summary!N3695</f>
        <v>0</v>
      </c>
      <c r="G3800" s="76">
        <f>APENs_summary!O3695</f>
        <v>7.36</v>
      </c>
      <c r="H3800" s="76">
        <f>APENs_summary!P3695</f>
        <v>0</v>
      </c>
      <c r="I3800" s="76">
        <f>APENs_summary!Q3695</f>
        <v>0</v>
      </c>
      <c r="J3800" s="76">
        <f>APENs_summary!R3695</f>
        <v>0</v>
      </c>
    </row>
    <row r="3801" spans="1:10" x14ac:dyDescent="0.2">
      <c r="A3801" s="13" t="s">
        <v>147</v>
      </c>
      <c r="B3801" s="272" t="s">
        <v>493</v>
      </c>
      <c r="C3801" s="272" t="str">
        <f>APENs_summary!C3696</f>
        <v>08081</v>
      </c>
      <c r="D3801" s="272" t="str">
        <f>APENs_summary!J3696</f>
        <v>31000304</v>
      </c>
      <c r="E3801" s="272" t="str">
        <f>APENs_summary!K3696</f>
        <v>Glycol Dehydrator</v>
      </c>
      <c r="F3801" s="76">
        <f>APENs_summary!N3696</f>
        <v>0</v>
      </c>
      <c r="G3801" s="76">
        <f>APENs_summary!O3696</f>
        <v>11.4</v>
      </c>
      <c r="H3801" s="76">
        <f>APENs_summary!P3696</f>
        <v>0</v>
      </c>
      <c r="I3801" s="76">
        <f>APENs_summary!Q3696</f>
        <v>0</v>
      </c>
      <c r="J3801" s="76">
        <f>APENs_summary!R3696</f>
        <v>0</v>
      </c>
    </row>
    <row r="3802" spans="1:10" x14ac:dyDescent="0.2">
      <c r="A3802" s="13" t="s">
        <v>147</v>
      </c>
      <c r="B3802" s="272" t="s">
        <v>493</v>
      </c>
      <c r="C3802" s="272" t="str">
        <f>APENs_summary!C3697</f>
        <v>08081</v>
      </c>
      <c r="D3802" s="272" t="str">
        <f>APENs_summary!J3697</f>
        <v>31000304</v>
      </c>
      <c r="E3802" s="272" t="str">
        <f>APENs_summary!K3697</f>
        <v>Glycol Dehydrator</v>
      </c>
      <c r="F3802" s="76">
        <f>APENs_summary!N3697</f>
        <v>0</v>
      </c>
      <c r="G3802" s="76">
        <f>APENs_summary!O3697</f>
        <v>13.200043000000001</v>
      </c>
      <c r="H3802" s="76">
        <f>APENs_summary!P3697</f>
        <v>0</v>
      </c>
      <c r="I3802" s="76">
        <f>APENs_summary!Q3697</f>
        <v>0</v>
      </c>
      <c r="J3802" s="76">
        <f>APENs_summary!R3697</f>
        <v>0</v>
      </c>
    </row>
    <row r="3803" spans="1:10" x14ac:dyDescent="0.2">
      <c r="A3803" s="13" t="s">
        <v>147</v>
      </c>
      <c r="B3803" s="272" t="s">
        <v>493</v>
      </c>
      <c r="C3803" s="272" t="str">
        <f>APENs_summary!C3698</f>
        <v>08081</v>
      </c>
      <c r="D3803" s="272" t="str">
        <f>APENs_summary!J3698</f>
        <v>20200202</v>
      </c>
      <c r="E3803" s="272" t="str">
        <f>APENs_summary!K3698</f>
        <v>Compressor Engines</v>
      </c>
      <c r="F3803" s="76">
        <f>APENs_summary!N3698</f>
        <v>0</v>
      </c>
      <c r="G3803" s="76">
        <f>APENs_summary!O3698</f>
        <v>0</v>
      </c>
      <c r="H3803" s="76">
        <f>APENs_summary!P3698</f>
        <v>3.97</v>
      </c>
      <c r="I3803" s="76">
        <f>APENs_summary!Q3698</f>
        <v>0</v>
      </c>
      <c r="J3803" s="76">
        <f>APENs_summary!R3698</f>
        <v>0</v>
      </c>
    </row>
    <row r="3804" spans="1:10" x14ac:dyDescent="0.2">
      <c r="A3804" s="13" t="s">
        <v>147</v>
      </c>
      <c r="B3804" s="272" t="s">
        <v>493</v>
      </c>
      <c r="C3804" s="272" t="str">
        <f>APENs_summary!C3699</f>
        <v>08081</v>
      </c>
      <c r="D3804" s="272" t="str">
        <f>APENs_summary!J3699</f>
        <v>20200202</v>
      </c>
      <c r="E3804" s="272" t="str">
        <f>APENs_summary!K3699</f>
        <v>Compressor Engines</v>
      </c>
      <c r="F3804" s="76">
        <f>APENs_summary!N3699</f>
        <v>6.78</v>
      </c>
      <c r="G3804" s="76">
        <f>APENs_summary!O3699</f>
        <v>0</v>
      </c>
      <c r="H3804" s="76">
        <f>APENs_summary!P3699</f>
        <v>0</v>
      </c>
      <c r="I3804" s="76">
        <f>APENs_summary!Q3699</f>
        <v>0</v>
      </c>
      <c r="J3804" s="76">
        <f>APENs_summary!R3699</f>
        <v>0</v>
      </c>
    </row>
    <row r="3805" spans="1:10" x14ac:dyDescent="0.2">
      <c r="A3805" s="13" t="s">
        <v>147</v>
      </c>
      <c r="B3805" s="272" t="s">
        <v>493</v>
      </c>
      <c r="C3805" s="272" t="str">
        <f>APENs_summary!C3700</f>
        <v>08081</v>
      </c>
      <c r="D3805" s="272" t="str">
        <f>APENs_summary!J3700</f>
        <v>20200202</v>
      </c>
      <c r="E3805" s="272" t="str">
        <f>APENs_summary!K3700</f>
        <v>Compressor Engines</v>
      </c>
      <c r="F3805" s="76">
        <f>APENs_summary!N3700</f>
        <v>0</v>
      </c>
      <c r="G3805" s="76">
        <f>APENs_summary!O3700</f>
        <v>0</v>
      </c>
      <c r="H3805" s="76">
        <f>APENs_summary!P3700</f>
        <v>0</v>
      </c>
      <c r="I3805" s="76">
        <f>APENs_summary!Q3700</f>
        <v>0</v>
      </c>
      <c r="J3805" s="76">
        <f>APENs_summary!R3700</f>
        <v>7.0000000000000007E-2</v>
      </c>
    </row>
    <row r="3806" spans="1:10" x14ac:dyDescent="0.2">
      <c r="A3806" s="13" t="s">
        <v>147</v>
      </c>
      <c r="B3806" s="272" t="s">
        <v>493</v>
      </c>
      <c r="C3806" s="272" t="str">
        <f>APENs_summary!C3701</f>
        <v>08081</v>
      </c>
      <c r="D3806" s="272" t="str">
        <f>APENs_summary!J3701</f>
        <v>20200202</v>
      </c>
      <c r="E3806" s="272" t="str">
        <f>APENs_summary!K3701</f>
        <v>Compressor Engines</v>
      </c>
      <c r="F3806" s="76">
        <f>APENs_summary!N3701</f>
        <v>0</v>
      </c>
      <c r="G3806" s="76">
        <f>APENs_summary!O3701</f>
        <v>0</v>
      </c>
      <c r="H3806" s="76">
        <f>APENs_summary!P3701</f>
        <v>0</v>
      </c>
      <c r="I3806" s="76">
        <f>APENs_summary!Q3701</f>
        <v>0</v>
      </c>
      <c r="J3806" s="76">
        <f>APENs_summary!R3701</f>
        <v>0</v>
      </c>
    </row>
    <row r="3807" spans="1:10" x14ac:dyDescent="0.2">
      <c r="A3807" s="13" t="s">
        <v>147</v>
      </c>
      <c r="B3807" s="272" t="s">
        <v>493</v>
      </c>
      <c r="C3807" s="272" t="str">
        <f>APENs_summary!C3702</f>
        <v>08081</v>
      </c>
      <c r="D3807" s="272" t="str">
        <f>APENs_summary!J3702</f>
        <v>20200202</v>
      </c>
      <c r="E3807" s="272" t="str">
        <f>APENs_summary!K3702</f>
        <v>Compressor Engines</v>
      </c>
      <c r="F3807" s="76">
        <f>APENs_summary!N3702</f>
        <v>0</v>
      </c>
      <c r="G3807" s="76">
        <f>APENs_summary!O3702</f>
        <v>0.11</v>
      </c>
      <c r="H3807" s="76">
        <f>APENs_summary!P3702</f>
        <v>0</v>
      </c>
      <c r="I3807" s="76">
        <f>APENs_summary!Q3702</f>
        <v>0</v>
      </c>
      <c r="J3807" s="76">
        <f>APENs_summary!R3702</f>
        <v>0</v>
      </c>
    </row>
    <row r="3808" spans="1:10" x14ac:dyDescent="0.2">
      <c r="A3808" s="13" t="s">
        <v>147</v>
      </c>
      <c r="B3808" s="272" t="s">
        <v>493</v>
      </c>
      <c r="C3808" s="272" t="str">
        <f>APENs_summary!C3703</f>
        <v>08081</v>
      </c>
      <c r="D3808" s="272" t="str">
        <f>APENs_summary!J3703</f>
        <v>20200253</v>
      </c>
      <c r="E3808" s="272" t="str">
        <f>APENs_summary!K3703</f>
        <v>Compressor Engines</v>
      </c>
      <c r="F3808" s="76">
        <f>APENs_summary!N3703</f>
        <v>0</v>
      </c>
      <c r="G3808" s="76">
        <f>APENs_summary!O3703</f>
        <v>0</v>
      </c>
      <c r="H3808" s="76">
        <f>APENs_summary!P3703</f>
        <v>26.1</v>
      </c>
      <c r="I3808" s="76">
        <f>APENs_summary!Q3703</f>
        <v>0</v>
      </c>
      <c r="J3808" s="76">
        <f>APENs_summary!R3703</f>
        <v>0</v>
      </c>
    </row>
    <row r="3809" spans="1:10" x14ac:dyDescent="0.2">
      <c r="A3809" s="13" t="s">
        <v>147</v>
      </c>
      <c r="B3809" s="272" t="s">
        <v>493</v>
      </c>
      <c r="C3809" s="272" t="str">
        <f>APENs_summary!C3704</f>
        <v>08081</v>
      </c>
      <c r="D3809" s="272" t="str">
        <f>APENs_summary!J3704</f>
        <v>20200253</v>
      </c>
      <c r="E3809" s="272" t="str">
        <f>APENs_summary!K3704</f>
        <v>Compressor Engines</v>
      </c>
      <c r="F3809" s="76">
        <f>APENs_summary!N3704</f>
        <v>24.4</v>
      </c>
      <c r="G3809" s="76">
        <f>APENs_summary!O3704</f>
        <v>0</v>
      </c>
      <c r="H3809" s="76">
        <f>APENs_summary!P3704</f>
        <v>0</v>
      </c>
      <c r="I3809" s="76">
        <f>APENs_summary!Q3704</f>
        <v>0</v>
      </c>
      <c r="J3809" s="76">
        <f>APENs_summary!R3704</f>
        <v>0</v>
      </c>
    </row>
    <row r="3810" spans="1:10" x14ac:dyDescent="0.2">
      <c r="A3810" s="13" t="s">
        <v>147</v>
      </c>
      <c r="B3810" s="272" t="s">
        <v>493</v>
      </c>
      <c r="C3810" s="272" t="str">
        <f>APENs_summary!C3705</f>
        <v>08081</v>
      </c>
      <c r="D3810" s="272" t="str">
        <f>APENs_summary!J3705</f>
        <v>20200253</v>
      </c>
      <c r="E3810" s="272" t="str">
        <f>APENs_summary!K3705</f>
        <v>Compressor Engines</v>
      </c>
      <c r="F3810" s="76">
        <f>APENs_summary!N3705</f>
        <v>0</v>
      </c>
      <c r="G3810" s="76">
        <f>APENs_summary!O3705</f>
        <v>0</v>
      </c>
      <c r="H3810" s="76">
        <f>APENs_summary!P3705</f>
        <v>5.3</v>
      </c>
      <c r="I3810" s="76">
        <f>APENs_summary!Q3705</f>
        <v>0</v>
      </c>
      <c r="J3810" s="76">
        <f>APENs_summary!R3705</f>
        <v>0</v>
      </c>
    </row>
    <row r="3811" spans="1:10" x14ac:dyDescent="0.2">
      <c r="A3811" s="13" t="s">
        <v>147</v>
      </c>
      <c r="B3811" s="272" t="s">
        <v>493</v>
      </c>
      <c r="C3811" s="272" t="str">
        <f>APENs_summary!C3706</f>
        <v>08081</v>
      </c>
      <c r="D3811" s="272" t="str">
        <f>APENs_summary!J3706</f>
        <v>20200253</v>
      </c>
      <c r="E3811" s="272" t="str">
        <f>APENs_summary!K3706</f>
        <v>Compressor Engines</v>
      </c>
      <c r="F3811" s="76">
        <f>APENs_summary!N3706</f>
        <v>3.23</v>
      </c>
      <c r="G3811" s="76">
        <f>APENs_summary!O3706</f>
        <v>0</v>
      </c>
      <c r="H3811" s="76">
        <f>APENs_summary!P3706</f>
        <v>0</v>
      </c>
      <c r="I3811" s="76">
        <f>APENs_summary!Q3706</f>
        <v>0</v>
      </c>
      <c r="J3811" s="76">
        <f>APENs_summary!R3706</f>
        <v>0</v>
      </c>
    </row>
    <row r="3812" spans="1:10" x14ac:dyDescent="0.2">
      <c r="A3812" s="13" t="s">
        <v>147</v>
      </c>
      <c r="B3812" s="272" t="s">
        <v>493</v>
      </c>
      <c r="C3812" s="272" t="str">
        <f>APENs_summary!C3707</f>
        <v>08081</v>
      </c>
      <c r="D3812" s="272" t="str">
        <f>APENs_summary!J3707</f>
        <v>31000301</v>
      </c>
      <c r="E3812" s="272" t="str">
        <f>APENs_summary!K3707</f>
        <v>Glycol Dehydrator</v>
      </c>
      <c r="F3812" s="76">
        <f>APENs_summary!N3707</f>
        <v>0</v>
      </c>
      <c r="G3812" s="76">
        <f>APENs_summary!O3707</f>
        <v>3.1635450000000001</v>
      </c>
      <c r="H3812" s="76">
        <f>APENs_summary!P3707</f>
        <v>0</v>
      </c>
      <c r="I3812" s="76">
        <f>APENs_summary!Q3707</f>
        <v>0</v>
      </c>
      <c r="J3812" s="76">
        <f>APENs_summary!R3707</f>
        <v>0</v>
      </c>
    </row>
    <row r="3813" spans="1:10" x14ac:dyDescent="0.2">
      <c r="A3813" s="13" t="s">
        <v>147</v>
      </c>
      <c r="B3813" s="272" t="s">
        <v>493</v>
      </c>
      <c r="C3813" s="272" t="str">
        <f>APENs_summary!C3708</f>
        <v>08081</v>
      </c>
      <c r="D3813" s="272" t="str">
        <f>APENs_summary!J3708</f>
        <v>20200252</v>
      </c>
      <c r="E3813" s="272" t="str">
        <f>APENs_summary!K3708</f>
        <v>Compressor Engines</v>
      </c>
      <c r="F3813" s="76">
        <f>APENs_summary!N3708</f>
        <v>0</v>
      </c>
      <c r="G3813" s="76">
        <f>APENs_summary!O3708</f>
        <v>0</v>
      </c>
      <c r="H3813" s="76">
        <f>APENs_summary!P3708</f>
        <v>1.570001</v>
      </c>
      <c r="I3813" s="76">
        <f>APENs_summary!Q3708</f>
        <v>0</v>
      </c>
      <c r="J3813" s="76">
        <f>APENs_summary!R3708</f>
        <v>0</v>
      </c>
    </row>
    <row r="3814" spans="1:10" x14ac:dyDescent="0.2">
      <c r="A3814" s="13" t="s">
        <v>147</v>
      </c>
      <c r="B3814" s="272" t="s">
        <v>493</v>
      </c>
      <c r="C3814" s="272" t="str">
        <f>APENs_summary!C3709</f>
        <v>08081</v>
      </c>
      <c r="D3814" s="272" t="str">
        <f>APENs_summary!J3709</f>
        <v>20200252</v>
      </c>
      <c r="E3814" s="272" t="str">
        <f>APENs_summary!K3709</f>
        <v>Compressor Engines</v>
      </c>
      <c r="F3814" s="76">
        <f>APENs_summary!N3709</f>
        <v>3.15</v>
      </c>
      <c r="G3814" s="76">
        <f>APENs_summary!O3709</f>
        <v>0</v>
      </c>
      <c r="H3814" s="76">
        <f>APENs_summary!P3709</f>
        <v>0</v>
      </c>
      <c r="I3814" s="76">
        <f>APENs_summary!Q3709</f>
        <v>0</v>
      </c>
      <c r="J3814" s="76">
        <f>APENs_summary!R3709</f>
        <v>0</v>
      </c>
    </row>
    <row r="3815" spans="1:10" x14ac:dyDescent="0.2">
      <c r="A3815" s="13" t="s">
        <v>147</v>
      </c>
      <c r="B3815" s="272" t="s">
        <v>493</v>
      </c>
      <c r="C3815" s="272" t="str">
        <f>APENs_summary!C3710</f>
        <v>08081</v>
      </c>
      <c r="D3815" s="272" t="str">
        <f>APENs_summary!J3710</f>
        <v>20200252</v>
      </c>
      <c r="E3815" s="272" t="str">
        <f>APENs_summary!K3710</f>
        <v>Compressor Engines</v>
      </c>
      <c r="F3815" s="76">
        <f>APENs_summary!N3710</f>
        <v>0</v>
      </c>
      <c r="G3815" s="76">
        <f>APENs_summary!O3710</f>
        <v>0</v>
      </c>
      <c r="H3815" s="76">
        <f>APENs_summary!P3710</f>
        <v>0</v>
      </c>
      <c r="I3815" s="76">
        <f>APENs_summary!Q3710</f>
        <v>0</v>
      </c>
      <c r="J3815" s="76">
        <f>APENs_summary!R3710</f>
        <v>7.0000000000000007E-2</v>
      </c>
    </row>
    <row r="3816" spans="1:10" x14ac:dyDescent="0.2">
      <c r="A3816" s="13" t="s">
        <v>147</v>
      </c>
      <c r="B3816" s="272" t="s">
        <v>493</v>
      </c>
      <c r="C3816" s="272" t="str">
        <f>APENs_summary!C3711</f>
        <v>08081</v>
      </c>
      <c r="D3816" s="272" t="str">
        <f>APENs_summary!J3711</f>
        <v>20200252</v>
      </c>
      <c r="E3816" s="272" t="str">
        <f>APENs_summary!K3711</f>
        <v>Compressor Engines</v>
      </c>
      <c r="F3816" s="76">
        <f>APENs_summary!N3711</f>
        <v>0</v>
      </c>
      <c r="G3816" s="76">
        <f>APENs_summary!O3711</f>
        <v>0</v>
      </c>
      <c r="H3816" s="76">
        <f>APENs_summary!P3711</f>
        <v>0</v>
      </c>
      <c r="I3816" s="76">
        <f>APENs_summary!Q3711</f>
        <v>0</v>
      </c>
      <c r="J3816" s="76">
        <f>APENs_summary!R3711</f>
        <v>0</v>
      </c>
    </row>
    <row r="3817" spans="1:10" x14ac:dyDescent="0.2">
      <c r="A3817" s="13" t="s">
        <v>147</v>
      </c>
      <c r="B3817" s="272" t="s">
        <v>493</v>
      </c>
      <c r="C3817" s="272" t="str">
        <f>APENs_summary!C3712</f>
        <v>08081</v>
      </c>
      <c r="D3817" s="272" t="str">
        <f>APENs_summary!J3712</f>
        <v>20200252</v>
      </c>
      <c r="E3817" s="272" t="str">
        <f>APENs_summary!K3712</f>
        <v>Compressor Engines</v>
      </c>
      <c r="F3817" s="76">
        <f>APENs_summary!N3712</f>
        <v>0</v>
      </c>
      <c r="G3817" s="76">
        <f>APENs_summary!O3712</f>
        <v>0</v>
      </c>
      <c r="H3817" s="76">
        <f>APENs_summary!P3712</f>
        <v>0</v>
      </c>
      <c r="I3817" s="76">
        <f>APENs_summary!Q3712</f>
        <v>4.1999999999999997E-3</v>
      </c>
      <c r="J3817" s="76">
        <f>APENs_summary!R3712</f>
        <v>0</v>
      </c>
    </row>
    <row r="3818" spans="1:10" x14ac:dyDescent="0.2">
      <c r="A3818" s="13" t="s">
        <v>147</v>
      </c>
      <c r="B3818" s="272" t="s">
        <v>493</v>
      </c>
      <c r="C3818" s="272" t="str">
        <f>APENs_summary!C3713</f>
        <v>08081</v>
      </c>
      <c r="D3818" s="272" t="str">
        <f>APENs_summary!J3713</f>
        <v>20200252</v>
      </c>
      <c r="E3818" s="272" t="str">
        <f>APENs_summary!K3713</f>
        <v>Compressor Engines</v>
      </c>
      <c r="F3818" s="76">
        <f>APENs_summary!N3713</f>
        <v>0</v>
      </c>
      <c r="G3818" s="76">
        <f>APENs_summary!O3713</f>
        <v>4.7200009999999999</v>
      </c>
      <c r="H3818" s="76">
        <f>APENs_summary!P3713</f>
        <v>0</v>
      </c>
      <c r="I3818" s="76">
        <f>APENs_summary!Q3713</f>
        <v>0</v>
      </c>
      <c r="J3818" s="76">
        <f>APENs_summary!R3713</f>
        <v>0</v>
      </c>
    </row>
    <row r="3819" spans="1:10" x14ac:dyDescent="0.2">
      <c r="A3819" s="13" t="s">
        <v>147</v>
      </c>
      <c r="B3819" s="272" t="s">
        <v>493</v>
      </c>
      <c r="C3819" s="272" t="str">
        <f>APENs_summary!C3714</f>
        <v>08081</v>
      </c>
      <c r="D3819" s="272" t="str">
        <f>APENs_summary!J3714</f>
        <v>31000302</v>
      </c>
      <c r="E3819" s="272" t="str">
        <f>APENs_summary!K3714</f>
        <v>Glycol Dehydrator</v>
      </c>
      <c r="F3819" s="76">
        <f>APENs_summary!N3714</f>
        <v>0</v>
      </c>
      <c r="G3819" s="76">
        <f>APENs_summary!O3714</f>
        <v>6.6</v>
      </c>
      <c r="H3819" s="76">
        <f>APENs_summary!P3714</f>
        <v>0</v>
      </c>
      <c r="I3819" s="76">
        <f>APENs_summary!Q3714</f>
        <v>0</v>
      </c>
      <c r="J3819" s="76">
        <f>APENs_summary!R3714</f>
        <v>0</v>
      </c>
    </row>
    <row r="3820" spans="1:10" x14ac:dyDescent="0.2">
      <c r="A3820" s="13" t="s">
        <v>147</v>
      </c>
      <c r="B3820" s="272" t="s">
        <v>493</v>
      </c>
      <c r="C3820" s="272" t="str">
        <f>APENs_summary!C3715</f>
        <v>08081</v>
      </c>
      <c r="D3820" s="272" t="str">
        <f>APENs_summary!J3715</f>
        <v>20200253</v>
      </c>
      <c r="E3820" s="272" t="str">
        <f>APENs_summary!K3715</f>
        <v>Compressor Engines</v>
      </c>
      <c r="F3820" s="76">
        <f>APENs_summary!N3715</f>
        <v>0</v>
      </c>
      <c r="G3820" s="76">
        <f>APENs_summary!O3715</f>
        <v>0</v>
      </c>
      <c r="H3820" s="76">
        <f>APENs_summary!P3715</f>
        <v>1.97</v>
      </c>
      <c r="I3820" s="76">
        <f>APENs_summary!Q3715</f>
        <v>0</v>
      </c>
      <c r="J3820" s="76">
        <f>APENs_summary!R3715</f>
        <v>0</v>
      </c>
    </row>
    <row r="3821" spans="1:10" x14ac:dyDescent="0.2">
      <c r="A3821" s="13" t="s">
        <v>147</v>
      </c>
      <c r="B3821" s="272" t="s">
        <v>493</v>
      </c>
      <c r="C3821" s="272" t="str">
        <f>APENs_summary!C3716</f>
        <v>08081</v>
      </c>
      <c r="D3821" s="272" t="str">
        <f>APENs_summary!J3716</f>
        <v>20200253</v>
      </c>
      <c r="E3821" s="272" t="str">
        <f>APENs_summary!K3716</f>
        <v>Compressor Engines</v>
      </c>
      <c r="F3821" s="76">
        <f>APENs_summary!N3716</f>
        <v>2.19</v>
      </c>
      <c r="G3821" s="76">
        <f>APENs_summary!O3716</f>
        <v>0</v>
      </c>
      <c r="H3821" s="76">
        <f>APENs_summary!P3716</f>
        <v>0</v>
      </c>
      <c r="I3821" s="76">
        <f>APENs_summary!Q3716</f>
        <v>0</v>
      </c>
      <c r="J3821" s="76">
        <f>APENs_summary!R3716</f>
        <v>0</v>
      </c>
    </row>
    <row r="3822" spans="1:10" x14ac:dyDescent="0.2">
      <c r="A3822" s="13" t="s">
        <v>147</v>
      </c>
      <c r="B3822" s="272" t="s">
        <v>493</v>
      </c>
      <c r="C3822" s="272" t="str">
        <f>APENs_summary!C3717</f>
        <v>08081</v>
      </c>
      <c r="D3822" s="272" t="str">
        <f>APENs_summary!J3717</f>
        <v>20200253</v>
      </c>
      <c r="E3822" s="272" t="str">
        <f>APENs_summary!K3717</f>
        <v>Compressor Engines</v>
      </c>
      <c r="F3822" s="76">
        <f>APENs_summary!N3717</f>
        <v>0</v>
      </c>
      <c r="G3822" s="76">
        <f>APENs_summary!O3717</f>
        <v>0</v>
      </c>
      <c r="H3822" s="76">
        <f>APENs_summary!P3717</f>
        <v>0</v>
      </c>
      <c r="I3822" s="76">
        <f>APENs_summary!Q3717</f>
        <v>0</v>
      </c>
      <c r="J3822" s="76">
        <f>APENs_summary!R3717</f>
        <v>4.7000000000000002E-3</v>
      </c>
    </row>
    <row r="3823" spans="1:10" x14ac:dyDescent="0.2">
      <c r="A3823" s="13" t="s">
        <v>147</v>
      </c>
      <c r="B3823" s="272" t="s">
        <v>493</v>
      </c>
      <c r="C3823" s="272" t="str">
        <f>APENs_summary!C3718</f>
        <v>08081</v>
      </c>
      <c r="D3823" s="272" t="str">
        <f>APENs_summary!J3718</f>
        <v>20200253</v>
      </c>
      <c r="E3823" s="272" t="str">
        <f>APENs_summary!K3718</f>
        <v>Compressor Engines</v>
      </c>
      <c r="F3823" s="76">
        <f>APENs_summary!N3718</f>
        <v>0</v>
      </c>
      <c r="G3823" s="76">
        <f>APENs_summary!O3718</f>
        <v>0</v>
      </c>
      <c r="H3823" s="76">
        <f>APENs_summary!P3718</f>
        <v>0</v>
      </c>
      <c r="I3823" s="76">
        <f>APENs_summary!Q3718</f>
        <v>0</v>
      </c>
      <c r="J3823" s="76">
        <f>APENs_summary!R3718</f>
        <v>0</v>
      </c>
    </row>
    <row r="3824" spans="1:10" x14ac:dyDescent="0.2">
      <c r="A3824" s="13" t="s">
        <v>147</v>
      </c>
      <c r="B3824" s="272" t="s">
        <v>493</v>
      </c>
      <c r="C3824" s="272" t="str">
        <f>APENs_summary!C3719</f>
        <v>08081</v>
      </c>
      <c r="D3824" s="272" t="str">
        <f>APENs_summary!J3719</f>
        <v>20200253</v>
      </c>
      <c r="E3824" s="272" t="str">
        <f>APENs_summary!K3719</f>
        <v>Compressor Engines</v>
      </c>
      <c r="F3824" s="76">
        <f>APENs_summary!N3719</f>
        <v>0</v>
      </c>
      <c r="G3824" s="76">
        <f>APENs_summary!O3719</f>
        <v>0</v>
      </c>
      <c r="H3824" s="76">
        <f>APENs_summary!P3719</f>
        <v>0</v>
      </c>
      <c r="I3824" s="76">
        <f>APENs_summary!Q3719</f>
        <v>2.8200000000000002E-4</v>
      </c>
      <c r="J3824" s="76">
        <f>APENs_summary!R3719</f>
        <v>0</v>
      </c>
    </row>
    <row r="3825" spans="1:10" x14ac:dyDescent="0.2">
      <c r="A3825" s="13" t="s">
        <v>147</v>
      </c>
      <c r="B3825" s="272" t="s">
        <v>493</v>
      </c>
      <c r="C3825" s="272" t="str">
        <f>APENs_summary!C3720</f>
        <v>08081</v>
      </c>
      <c r="D3825" s="272" t="str">
        <f>APENs_summary!J3720</f>
        <v>20200253</v>
      </c>
      <c r="E3825" s="272" t="str">
        <f>APENs_summary!K3720</f>
        <v>Compressor Engines</v>
      </c>
      <c r="F3825" s="76">
        <f>APENs_summary!N3720</f>
        <v>0</v>
      </c>
      <c r="G3825" s="76">
        <f>APENs_summary!O3720</f>
        <v>0.11</v>
      </c>
      <c r="H3825" s="76">
        <f>APENs_summary!P3720</f>
        <v>0</v>
      </c>
      <c r="I3825" s="76">
        <f>APENs_summary!Q3720</f>
        <v>0</v>
      </c>
      <c r="J3825" s="76">
        <f>APENs_summary!R3720</f>
        <v>0</v>
      </c>
    </row>
    <row r="3826" spans="1:10" x14ac:dyDescent="0.2">
      <c r="A3826" s="13" t="s">
        <v>147</v>
      </c>
      <c r="B3826" s="272" t="s">
        <v>493</v>
      </c>
      <c r="C3826" s="272" t="str">
        <f>APENs_summary!C3721</f>
        <v>08081</v>
      </c>
      <c r="D3826" s="272" t="str">
        <f>APENs_summary!J3721</f>
        <v>20200254</v>
      </c>
      <c r="E3826" s="272" t="str">
        <f>APENs_summary!K3721</f>
        <v>Compressor Engines</v>
      </c>
      <c r="F3826" s="76">
        <f>APENs_summary!N3721</f>
        <v>0</v>
      </c>
      <c r="G3826" s="76">
        <f>APENs_summary!O3721</f>
        <v>0</v>
      </c>
      <c r="H3826" s="76">
        <f>APENs_summary!P3721</f>
        <v>1.3000050000000001</v>
      </c>
      <c r="I3826" s="76">
        <f>APENs_summary!Q3721</f>
        <v>0</v>
      </c>
      <c r="J3826" s="76">
        <f>APENs_summary!R3721</f>
        <v>0</v>
      </c>
    </row>
    <row r="3827" spans="1:10" x14ac:dyDescent="0.2">
      <c r="A3827" s="13" t="s">
        <v>147</v>
      </c>
      <c r="B3827" s="272" t="s">
        <v>493</v>
      </c>
      <c r="C3827" s="272" t="str">
        <f>APENs_summary!C3722</f>
        <v>08081</v>
      </c>
      <c r="D3827" s="272" t="str">
        <f>APENs_summary!J3722</f>
        <v>20200254</v>
      </c>
      <c r="E3827" s="272" t="str">
        <f>APENs_summary!K3722</f>
        <v>Compressor Engines</v>
      </c>
      <c r="F3827" s="76">
        <f>APENs_summary!N3722</f>
        <v>43.400002999999998</v>
      </c>
      <c r="G3827" s="76">
        <f>APENs_summary!O3722</f>
        <v>0</v>
      </c>
      <c r="H3827" s="76">
        <f>APENs_summary!P3722</f>
        <v>0</v>
      </c>
      <c r="I3827" s="76">
        <f>APENs_summary!Q3722</f>
        <v>0</v>
      </c>
      <c r="J3827" s="76">
        <f>APENs_summary!R3722</f>
        <v>0</v>
      </c>
    </row>
    <row r="3828" spans="1:10" x14ac:dyDescent="0.2">
      <c r="A3828" s="13" t="s">
        <v>147</v>
      </c>
      <c r="B3828" s="272" t="s">
        <v>493</v>
      </c>
      <c r="C3828" s="272" t="str">
        <f>APENs_summary!C3723</f>
        <v>08081</v>
      </c>
      <c r="D3828" s="272" t="str">
        <f>APENs_summary!J3723</f>
        <v>20200254</v>
      </c>
      <c r="E3828" s="272" t="str">
        <f>APENs_summary!K3723</f>
        <v>Compressor Engines</v>
      </c>
      <c r="F3828" s="76">
        <f>APENs_summary!N3723</f>
        <v>0</v>
      </c>
      <c r="G3828" s="76">
        <f>APENs_summary!O3723</f>
        <v>0</v>
      </c>
      <c r="H3828" s="76">
        <f>APENs_summary!P3723</f>
        <v>0</v>
      </c>
      <c r="I3828" s="76">
        <f>APENs_summary!Q3723</f>
        <v>0</v>
      </c>
      <c r="J3828" s="76">
        <f>APENs_summary!R3723</f>
        <v>7.4999999999999997E-2</v>
      </c>
    </row>
    <row r="3829" spans="1:10" x14ac:dyDescent="0.2">
      <c r="A3829" s="13" t="s">
        <v>147</v>
      </c>
      <c r="B3829" s="272" t="s">
        <v>493</v>
      </c>
      <c r="C3829" s="272" t="str">
        <f>APENs_summary!C3724</f>
        <v>08081</v>
      </c>
      <c r="D3829" s="272" t="str">
        <f>APENs_summary!J3724</f>
        <v>20200254</v>
      </c>
      <c r="E3829" s="272" t="str">
        <f>APENs_summary!K3724</f>
        <v>Compressor Engines</v>
      </c>
      <c r="F3829" s="76">
        <f>APENs_summary!N3724</f>
        <v>0</v>
      </c>
      <c r="G3829" s="76">
        <f>APENs_summary!O3724</f>
        <v>0</v>
      </c>
      <c r="H3829" s="76">
        <f>APENs_summary!P3724</f>
        <v>0</v>
      </c>
      <c r="I3829" s="76">
        <f>APENs_summary!Q3724</f>
        <v>0</v>
      </c>
      <c r="J3829" s="76">
        <f>APENs_summary!R3724</f>
        <v>0</v>
      </c>
    </row>
    <row r="3830" spans="1:10" x14ac:dyDescent="0.2">
      <c r="A3830" s="13" t="s">
        <v>147</v>
      </c>
      <c r="B3830" s="272" t="s">
        <v>493</v>
      </c>
      <c r="C3830" s="272" t="str">
        <f>APENs_summary!C3725</f>
        <v>08081</v>
      </c>
      <c r="D3830" s="272" t="str">
        <f>APENs_summary!J3725</f>
        <v>20200254</v>
      </c>
      <c r="E3830" s="272" t="str">
        <f>APENs_summary!K3725</f>
        <v>Compressor Engines</v>
      </c>
      <c r="F3830" s="76">
        <f>APENs_summary!N3725</f>
        <v>0</v>
      </c>
      <c r="G3830" s="76">
        <f>APENs_summary!O3725</f>
        <v>0</v>
      </c>
      <c r="H3830" s="76">
        <f>APENs_summary!P3725</f>
        <v>0</v>
      </c>
      <c r="I3830" s="76">
        <f>APENs_summary!Q3725</f>
        <v>4.4999999999999997E-3</v>
      </c>
      <c r="J3830" s="76">
        <f>APENs_summary!R3725</f>
        <v>0</v>
      </c>
    </row>
    <row r="3831" spans="1:10" x14ac:dyDescent="0.2">
      <c r="A3831" s="13" t="s">
        <v>147</v>
      </c>
      <c r="B3831" s="272" t="s">
        <v>493</v>
      </c>
      <c r="C3831" s="272" t="str">
        <f>APENs_summary!C3726</f>
        <v>08081</v>
      </c>
      <c r="D3831" s="272" t="str">
        <f>APENs_summary!J3726</f>
        <v>20200254</v>
      </c>
      <c r="E3831" s="272" t="str">
        <f>APENs_summary!K3726</f>
        <v>Compressor Engines</v>
      </c>
      <c r="F3831" s="76">
        <f>APENs_summary!N3726</f>
        <v>0</v>
      </c>
      <c r="G3831" s="76">
        <f>APENs_summary!O3726</f>
        <v>0.3</v>
      </c>
      <c r="H3831" s="76">
        <f>APENs_summary!P3726</f>
        <v>0</v>
      </c>
      <c r="I3831" s="76">
        <f>APENs_summary!Q3726</f>
        <v>0</v>
      </c>
      <c r="J3831" s="76">
        <f>APENs_summary!R3726</f>
        <v>0</v>
      </c>
    </row>
    <row r="3832" spans="1:10" x14ac:dyDescent="0.2">
      <c r="A3832" s="13" t="s">
        <v>147</v>
      </c>
      <c r="B3832" s="272" t="s">
        <v>493</v>
      </c>
      <c r="C3832" s="272" t="str">
        <f>APENs_summary!C3727</f>
        <v>08081</v>
      </c>
      <c r="D3832" s="272" t="str">
        <f>APENs_summary!J3727</f>
        <v>31000302</v>
      </c>
      <c r="E3832" s="272" t="str">
        <f>APENs_summary!K3727</f>
        <v>Glycol Dehydrator</v>
      </c>
      <c r="F3832" s="76">
        <f>APENs_summary!N3727</f>
        <v>0</v>
      </c>
      <c r="G3832" s="76">
        <f>APENs_summary!O3727</f>
        <v>0.57208300000000001</v>
      </c>
      <c r="H3832" s="76">
        <f>APENs_summary!P3727</f>
        <v>0</v>
      </c>
      <c r="I3832" s="76">
        <f>APENs_summary!Q3727</f>
        <v>0</v>
      </c>
      <c r="J3832" s="76">
        <f>APENs_summary!R3727</f>
        <v>0</v>
      </c>
    </row>
    <row r="3833" spans="1:10" x14ac:dyDescent="0.2">
      <c r="A3833" s="13" t="s">
        <v>147</v>
      </c>
      <c r="B3833" s="272" t="s">
        <v>493</v>
      </c>
      <c r="C3833" s="272" t="str">
        <f>APENs_summary!C3728</f>
        <v>08081</v>
      </c>
      <c r="D3833" s="272" t="str">
        <f>APENs_summary!J3728</f>
        <v>31000302</v>
      </c>
      <c r="E3833" s="272" t="str">
        <f>APENs_summary!K3728</f>
        <v>Glycol Dehydrator</v>
      </c>
      <c r="F3833" s="76">
        <f>APENs_summary!N3728</f>
        <v>0</v>
      </c>
      <c r="G3833" s="76">
        <f>APENs_summary!O3728</f>
        <v>1.6</v>
      </c>
      <c r="H3833" s="76">
        <f>APENs_summary!P3728</f>
        <v>0</v>
      </c>
      <c r="I3833" s="76">
        <f>APENs_summary!Q3728</f>
        <v>0</v>
      </c>
      <c r="J3833" s="76">
        <f>APENs_summary!R3728</f>
        <v>0</v>
      </c>
    </row>
    <row r="3834" spans="1:10" x14ac:dyDescent="0.2">
      <c r="A3834" s="13" t="s">
        <v>147</v>
      </c>
      <c r="B3834" s="272" t="s">
        <v>493</v>
      </c>
      <c r="C3834" s="272" t="str">
        <f>APENs_summary!C3729</f>
        <v>08081</v>
      </c>
      <c r="D3834" s="272" t="str">
        <f>APENs_summary!J3729</f>
        <v>31000302</v>
      </c>
      <c r="E3834" s="272" t="str">
        <f>APENs_summary!K3729</f>
        <v>Glycol Dehydrator</v>
      </c>
      <c r="F3834" s="76">
        <f>APENs_summary!N3729</f>
        <v>0</v>
      </c>
      <c r="G3834" s="76">
        <f>APENs_summary!O3729</f>
        <v>0.8</v>
      </c>
      <c r="H3834" s="76">
        <f>APENs_summary!P3729</f>
        <v>0</v>
      </c>
      <c r="I3834" s="76">
        <f>APENs_summary!Q3729</f>
        <v>0</v>
      </c>
      <c r="J3834" s="76">
        <f>APENs_summary!R3729</f>
        <v>0</v>
      </c>
    </row>
    <row r="3835" spans="1:10" x14ac:dyDescent="0.2">
      <c r="A3835" s="13" t="s">
        <v>147</v>
      </c>
      <c r="B3835" s="272" t="s">
        <v>493</v>
      </c>
      <c r="C3835" s="272" t="str">
        <f>APENs_summary!C3730</f>
        <v>08081</v>
      </c>
      <c r="D3835" s="272" t="str">
        <f>APENs_summary!J3730</f>
        <v>31000302</v>
      </c>
      <c r="E3835" s="272" t="str">
        <f>APENs_summary!K3730</f>
        <v>Glycol Dehydrator</v>
      </c>
      <c r="F3835" s="76">
        <f>APENs_summary!N3730</f>
        <v>0</v>
      </c>
      <c r="G3835" s="76">
        <f>APENs_summary!O3730</f>
        <v>0.7</v>
      </c>
      <c r="H3835" s="76">
        <f>APENs_summary!P3730</f>
        <v>0</v>
      </c>
      <c r="I3835" s="76">
        <f>APENs_summary!Q3730</f>
        <v>0</v>
      </c>
      <c r="J3835" s="76">
        <f>APENs_summary!R3730</f>
        <v>0</v>
      </c>
    </row>
    <row r="3836" spans="1:10" x14ac:dyDescent="0.2">
      <c r="A3836" s="13" t="s">
        <v>147</v>
      </c>
      <c r="B3836" s="272" t="s">
        <v>493</v>
      </c>
      <c r="C3836" s="272" t="str">
        <f>APENs_summary!C3731</f>
        <v>08081</v>
      </c>
      <c r="D3836" s="272" t="str">
        <f>APENs_summary!J3731</f>
        <v>31000302</v>
      </c>
      <c r="E3836" s="272" t="str">
        <f>APENs_summary!K3731</f>
        <v>Glycol Dehydrator</v>
      </c>
      <c r="F3836" s="76">
        <f>APENs_summary!N3731</f>
        <v>0</v>
      </c>
      <c r="G3836" s="76">
        <f>APENs_summary!O3731</f>
        <v>1.4</v>
      </c>
      <c r="H3836" s="76">
        <f>APENs_summary!P3731</f>
        <v>0</v>
      </c>
      <c r="I3836" s="76">
        <f>APENs_summary!Q3731</f>
        <v>0</v>
      </c>
      <c r="J3836" s="76">
        <f>APENs_summary!R3731</f>
        <v>0</v>
      </c>
    </row>
    <row r="3837" spans="1:10" x14ac:dyDescent="0.2">
      <c r="A3837" s="13" t="s">
        <v>147</v>
      </c>
      <c r="B3837" s="272" t="s">
        <v>493</v>
      </c>
      <c r="C3837" s="272" t="str">
        <f>APENs_summary!C3732</f>
        <v>08081</v>
      </c>
      <c r="D3837" s="272" t="str">
        <f>APENs_summary!J3732</f>
        <v>31000302</v>
      </c>
      <c r="E3837" s="272" t="str">
        <f>APENs_summary!K3732</f>
        <v>Glycol Dehydrator</v>
      </c>
      <c r="F3837" s="76">
        <f>APENs_summary!N3732</f>
        <v>0</v>
      </c>
      <c r="G3837" s="76">
        <f>APENs_summary!O3732</f>
        <v>1.7</v>
      </c>
      <c r="H3837" s="76">
        <f>APENs_summary!P3732</f>
        <v>0</v>
      </c>
      <c r="I3837" s="76">
        <f>APENs_summary!Q3732</f>
        <v>0</v>
      </c>
      <c r="J3837" s="76">
        <f>APENs_summary!R3732</f>
        <v>0</v>
      </c>
    </row>
    <row r="3838" spans="1:10" x14ac:dyDescent="0.2">
      <c r="A3838" s="13" t="s">
        <v>147</v>
      </c>
      <c r="B3838" s="272" t="s">
        <v>493</v>
      </c>
      <c r="C3838" s="272" t="str">
        <f>APENs_summary!C3733</f>
        <v>08081</v>
      </c>
      <c r="D3838" s="272" t="str">
        <f>APENs_summary!J3733</f>
        <v>31000302</v>
      </c>
      <c r="E3838" s="272" t="str">
        <f>APENs_summary!K3733</f>
        <v>Glycol Dehydrator</v>
      </c>
      <c r="F3838" s="76">
        <f>APENs_summary!N3733</f>
        <v>0</v>
      </c>
      <c r="G3838" s="76">
        <f>APENs_summary!O3733</f>
        <v>1.5</v>
      </c>
      <c r="H3838" s="76">
        <f>APENs_summary!P3733</f>
        <v>0</v>
      </c>
      <c r="I3838" s="76">
        <f>APENs_summary!Q3733</f>
        <v>0</v>
      </c>
      <c r="J3838" s="76">
        <f>APENs_summary!R3733</f>
        <v>0</v>
      </c>
    </row>
    <row r="3839" spans="1:10" x14ac:dyDescent="0.2">
      <c r="A3839" s="13" t="s">
        <v>147</v>
      </c>
      <c r="B3839" s="272" t="s">
        <v>493</v>
      </c>
      <c r="C3839" s="272" t="str">
        <f>APENs_summary!C3734</f>
        <v>08081</v>
      </c>
      <c r="D3839" s="272" t="str">
        <f>APENs_summary!J3734</f>
        <v>31000302</v>
      </c>
      <c r="E3839" s="272" t="str">
        <f>APENs_summary!K3734</f>
        <v>Glycol Dehydrator</v>
      </c>
      <c r="F3839" s="76">
        <f>APENs_summary!N3734</f>
        <v>0</v>
      </c>
      <c r="G3839" s="76">
        <f>APENs_summary!O3734</f>
        <v>2.7</v>
      </c>
      <c r="H3839" s="76">
        <f>APENs_summary!P3734</f>
        <v>0</v>
      </c>
      <c r="I3839" s="76">
        <f>APENs_summary!Q3734</f>
        <v>0</v>
      </c>
      <c r="J3839" s="76">
        <f>APENs_summary!R3734</f>
        <v>0</v>
      </c>
    </row>
    <row r="3840" spans="1:10" x14ac:dyDescent="0.2">
      <c r="A3840" s="13" t="s">
        <v>147</v>
      </c>
      <c r="B3840" s="272" t="s">
        <v>493</v>
      </c>
      <c r="C3840" s="272" t="str">
        <f>APENs_summary!C3735</f>
        <v>08081</v>
      </c>
      <c r="D3840" s="272" t="str">
        <f>APENs_summary!J3735</f>
        <v>31000302</v>
      </c>
      <c r="E3840" s="272" t="str">
        <f>APENs_summary!K3735</f>
        <v>Glycol Dehydrator</v>
      </c>
      <c r="F3840" s="76">
        <f>APENs_summary!N3735</f>
        <v>0</v>
      </c>
      <c r="G3840" s="76">
        <f>APENs_summary!O3735</f>
        <v>3</v>
      </c>
      <c r="H3840" s="76">
        <f>APENs_summary!P3735</f>
        <v>0</v>
      </c>
      <c r="I3840" s="76">
        <f>APENs_summary!Q3735</f>
        <v>0</v>
      </c>
      <c r="J3840" s="76">
        <f>APENs_summary!R3735</f>
        <v>0</v>
      </c>
    </row>
    <row r="3841" spans="1:10" x14ac:dyDescent="0.2">
      <c r="A3841" s="13" t="s">
        <v>147</v>
      </c>
      <c r="B3841" s="272" t="s">
        <v>493</v>
      </c>
      <c r="C3841" s="272" t="str">
        <f>APENs_summary!C3736</f>
        <v>08081</v>
      </c>
      <c r="D3841" s="272" t="str">
        <f>APENs_summary!J3736</f>
        <v>31000302</v>
      </c>
      <c r="E3841" s="272" t="str">
        <f>APENs_summary!K3736</f>
        <v>Glycol Dehydrator</v>
      </c>
      <c r="F3841" s="76">
        <f>APENs_summary!N3736</f>
        <v>0</v>
      </c>
      <c r="G3841" s="76">
        <f>APENs_summary!O3736</f>
        <v>1.6</v>
      </c>
      <c r="H3841" s="76">
        <f>APENs_summary!P3736</f>
        <v>0</v>
      </c>
      <c r="I3841" s="76">
        <f>APENs_summary!Q3736</f>
        <v>0</v>
      </c>
      <c r="J3841" s="76">
        <f>APENs_summary!R3736</f>
        <v>0</v>
      </c>
    </row>
    <row r="3842" spans="1:10" x14ac:dyDescent="0.2">
      <c r="A3842" s="13" t="s">
        <v>147</v>
      </c>
      <c r="B3842" s="272" t="s">
        <v>493</v>
      </c>
      <c r="C3842" s="272" t="str">
        <f>APENs_summary!C3737</f>
        <v>08081</v>
      </c>
      <c r="D3842" s="272" t="str">
        <f>APENs_summary!J3737</f>
        <v>31000302</v>
      </c>
      <c r="E3842" s="272" t="str">
        <f>APENs_summary!K3737</f>
        <v>Glycol Dehydrator</v>
      </c>
      <c r="F3842" s="76">
        <f>APENs_summary!N3737</f>
        <v>0</v>
      </c>
      <c r="G3842" s="76">
        <f>APENs_summary!O3737</f>
        <v>1</v>
      </c>
      <c r="H3842" s="76">
        <f>APENs_summary!P3737</f>
        <v>0</v>
      </c>
      <c r="I3842" s="76">
        <f>APENs_summary!Q3737</f>
        <v>0</v>
      </c>
      <c r="J3842" s="76">
        <f>APENs_summary!R3737</f>
        <v>0</v>
      </c>
    </row>
    <row r="3843" spans="1:10" x14ac:dyDescent="0.2">
      <c r="A3843" s="13" t="s">
        <v>147</v>
      </c>
      <c r="B3843" s="272" t="s">
        <v>493</v>
      </c>
      <c r="C3843" s="272" t="str">
        <f>APENs_summary!C3738</f>
        <v>08081</v>
      </c>
      <c r="D3843" s="272" t="str">
        <f>APENs_summary!J3738</f>
        <v>31000302</v>
      </c>
      <c r="E3843" s="272" t="str">
        <f>APENs_summary!K3738</f>
        <v>Glycol Dehydrator</v>
      </c>
      <c r="F3843" s="76">
        <f>APENs_summary!N3738</f>
        <v>0</v>
      </c>
      <c r="G3843" s="76">
        <f>APENs_summary!O3738</f>
        <v>1.2</v>
      </c>
      <c r="H3843" s="76">
        <f>APENs_summary!P3738</f>
        <v>0</v>
      </c>
      <c r="I3843" s="76">
        <f>APENs_summary!Q3738</f>
        <v>0</v>
      </c>
      <c r="J3843" s="76">
        <f>APENs_summary!R3738</f>
        <v>0</v>
      </c>
    </row>
    <row r="3844" spans="1:10" x14ac:dyDescent="0.2">
      <c r="A3844" s="13" t="s">
        <v>147</v>
      </c>
      <c r="B3844" s="272" t="s">
        <v>493</v>
      </c>
      <c r="C3844" s="272" t="str">
        <f>APENs_summary!C3739</f>
        <v>08081</v>
      </c>
      <c r="D3844" s="272" t="str">
        <f>APENs_summary!J3739</f>
        <v>31000302</v>
      </c>
      <c r="E3844" s="272" t="str">
        <f>APENs_summary!K3739</f>
        <v>Glycol Dehydrator</v>
      </c>
      <c r="F3844" s="76">
        <f>APENs_summary!N3739</f>
        <v>0</v>
      </c>
      <c r="G3844" s="76">
        <f>APENs_summary!O3739</f>
        <v>1.3</v>
      </c>
      <c r="H3844" s="76">
        <f>APENs_summary!P3739</f>
        <v>0</v>
      </c>
      <c r="I3844" s="76">
        <f>APENs_summary!Q3739</f>
        <v>0</v>
      </c>
      <c r="J3844" s="76">
        <f>APENs_summary!R3739</f>
        <v>0</v>
      </c>
    </row>
    <row r="3845" spans="1:10" x14ac:dyDescent="0.2">
      <c r="A3845" s="13" t="s">
        <v>147</v>
      </c>
      <c r="B3845" s="272" t="s">
        <v>493</v>
      </c>
      <c r="C3845" s="272" t="str">
        <f>APENs_summary!C3740</f>
        <v>08081</v>
      </c>
      <c r="D3845" s="272" t="str">
        <f>APENs_summary!J3740</f>
        <v>31000302</v>
      </c>
      <c r="E3845" s="272" t="str">
        <f>APENs_summary!K3740</f>
        <v>Glycol Dehydrator</v>
      </c>
      <c r="F3845" s="76">
        <f>APENs_summary!N3740</f>
        <v>0</v>
      </c>
      <c r="G3845" s="76">
        <f>APENs_summary!O3740</f>
        <v>4</v>
      </c>
      <c r="H3845" s="76">
        <f>APENs_summary!P3740</f>
        <v>0</v>
      </c>
      <c r="I3845" s="76">
        <f>APENs_summary!Q3740</f>
        <v>0</v>
      </c>
      <c r="J3845" s="76">
        <f>APENs_summary!R3740</f>
        <v>0</v>
      </c>
    </row>
    <row r="3846" spans="1:10" x14ac:dyDescent="0.2">
      <c r="A3846" s="13" t="s">
        <v>147</v>
      </c>
      <c r="B3846" s="272" t="s">
        <v>493</v>
      </c>
      <c r="C3846" s="272" t="str">
        <f>APENs_summary!C3741</f>
        <v>08081</v>
      </c>
      <c r="D3846" s="272" t="str">
        <f>APENs_summary!J3741</f>
        <v>31000302</v>
      </c>
      <c r="E3846" s="272" t="str">
        <f>APENs_summary!K3741</f>
        <v>Glycol Dehydrator</v>
      </c>
      <c r="F3846" s="76">
        <f>APENs_summary!N3741</f>
        <v>0</v>
      </c>
      <c r="G3846" s="76">
        <f>APENs_summary!O3741</f>
        <v>4.2</v>
      </c>
      <c r="H3846" s="76">
        <f>APENs_summary!P3741</f>
        <v>0</v>
      </c>
      <c r="I3846" s="76">
        <f>APENs_summary!Q3741</f>
        <v>0</v>
      </c>
      <c r="J3846" s="76">
        <f>APENs_summary!R3741</f>
        <v>0</v>
      </c>
    </row>
    <row r="3847" spans="1:10" x14ac:dyDescent="0.2">
      <c r="A3847" s="13" t="s">
        <v>147</v>
      </c>
      <c r="B3847" s="272" t="s">
        <v>493</v>
      </c>
      <c r="C3847" s="272" t="str">
        <f>APENs_summary!C3742</f>
        <v>08081</v>
      </c>
      <c r="D3847" s="272" t="str">
        <f>APENs_summary!J3742</f>
        <v>31000302</v>
      </c>
      <c r="E3847" s="272" t="str">
        <f>APENs_summary!K3742</f>
        <v>Glycol Dehydrator</v>
      </c>
      <c r="F3847" s="76">
        <f>APENs_summary!N3742</f>
        <v>0</v>
      </c>
      <c r="G3847" s="76">
        <f>APENs_summary!O3742</f>
        <v>4.2</v>
      </c>
      <c r="H3847" s="76">
        <f>APENs_summary!P3742</f>
        <v>0</v>
      </c>
      <c r="I3847" s="76">
        <f>APENs_summary!Q3742</f>
        <v>0</v>
      </c>
      <c r="J3847" s="76">
        <f>APENs_summary!R3742</f>
        <v>0</v>
      </c>
    </row>
    <row r="3848" spans="1:10" x14ac:dyDescent="0.2">
      <c r="A3848" s="13" t="s">
        <v>147</v>
      </c>
      <c r="B3848" s="272" t="s">
        <v>493</v>
      </c>
      <c r="C3848" s="272" t="str">
        <f>APENs_summary!C3743</f>
        <v>08081</v>
      </c>
      <c r="D3848" s="272" t="str">
        <f>APENs_summary!J3743</f>
        <v>31000302</v>
      </c>
      <c r="E3848" s="272" t="str">
        <f>APENs_summary!K3743</f>
        <v>Glycol Dehydrator</v>
      </c>
      <c r="F3848" s="76">
        <f>APENs_summary!N3743</f>
        <v>0</v>
      </c>
      <c r="G3848" s="76">
        <f>APENs_summary!O3743</f>
        <v>6.5</v>
      </c>
      <c r="H3848" s="76">
        <f>APENs_summary!P3743</f>
        <v>0</v>
      </c>
      <c r="I3848" s="76">
        <f>APENs_summary!Q3743</f>
        <v>0</v>
      </c>
      <c r="J3848" s="76">
        <f>APENs_summary!R3743</f>
        <v>0</v>
      </c>
    </row>
    <row r="3849" spans="1:10" x14ac:dyDescent="0.2">
      <c r="A3849" s="13" t="s">
        <v>147</v>
      </c>
      <c r="B3849" s="272" t="s">
        <v>493</v>
      </c>
      <c r="C3849" s="272" t="str">
        <f>APENs_summary!C3744</f>
        <v>08081</v>
      </c>
      <c r="D3849" s="272" t="str">
        <f>APENs_summary!J3744</f>
        <v>31000302</v>
      </c>
      <c r="E3849" s="272" t="str">
        <f>APENs_summary!K3744</f>
        <v>Glycol Dehydrator</v>
      </c>
      <c r="F3849" s="76">
        <f>APENs_summary!N3744</f>
        <v>0</v>
      </c>
      <c r="G3849" s="76">
        <f>APENs_summary!O3744</f>
        <v>3.9</v>
      </c>
      <c r="H3849" s="76">
        <f>APENs_summary!P3744</f>
        <v>0</v>
      </c>
      <c r="I3849" s="76">
        <f>APENs_summary!Q3744</f>
        <v>0</v>
      </c>
      <c r="J3849" s="76">
        <f>APENs_summary!R3744</f>
        <v>0</v>
      </c>
    </row>
    <row r="3850" spans="1:10" x14ac:dyDescent="0.2">
      <c r="A3850" s="13" t="s">
        <v>147</v>
      </c>
      <c r="B3850" s="272" t="s">
        <v>493</v>
      </c>
      <c r="C3850" s="272" t="str">
        <f>APENs_summary!C3745</f>
        <v>08081</v>
      </c>
      <c r="D3850" s="272" t="str">
        <f>APENs_summary!J3745</f>
        <v>31000302</v>
      </c>
      <c r="E3850" s="272" t="str">
        <f>APENs_summary!K3745</f>
        <v>Glycol Dehydrator</v>
      </c>
      <c r="F3850" s="76">
        <f>APENs_summary!N3745</f>
        <v>0</v>
      </c>
      <c r="G3850" s="76">
        <f>APENs_summary!O3745</f>
        <v>4.9000000000000004</v>
      </c>
      <c r="H3850" s="76">
        <f>APENs_summary!P3745</f>
        <v>0</v>
      </c>
      <c r="I3850" s="76">
        <f>APENs_summary!Q3745</f>
        <v>0</v>
      </c>
      <c r="J3850" s="76">
        <f>APENs_summary!R3745</f>
        <v>0</v>
      </c>
    </row>
    <row r="3851" spans="1:10" x14ac:dyDescent="0.2">
      <c r="A3851" s="13" t="s">
        <v>147</v>
      </c>
      <c r="B3851" s="272" t="s">
        <v>493</v>
      </c>
      <c r="C3851" s="272" t="str">
        <f>APENs_summary!C3746</f>
        <v>08081</v>
      </c>
      <c r="D3851" s="272" t="str">
        <f>APENs_summary!J3746</f>
        <v>31000302</v>
      </c>
      <c r="E3851" s="272" t="str">
        <f>APENs_summary!K3746</f>
        <v>Glycol Dehydrator</v>
      </c>
      <c r="F3851" s="76">
        <f>APENs_summary!N3746</f>
        <v>0</v>
      </c>
      <c r="G3851" s="76">
        <f>APENs_summary!O3746</f>
        <v>4.4000000000000004</v>
      </c>
      <c r="H3851" s="76">
        <f>APENs_summary!P3746</f>
        <v>0</v>
      </c>
      <c r="I3851" s="76">
        <f>APENs_summary!Q3746</f>
        <v>0</v>
      </c>
      <c r="J3851" s="76">
        <f>APENs_summary!R3746</f>
        <v>0</v>
      </c>
    </row>
    <row r="3852" spans="1:10" x14ac:dyDescent="0.2">
      <c r="A3852" s="13" t="s">
        <v>147</v>
      </c>
      <c r="B3852" s="272" t="s">
        <v>493</v>
      </c>
      <c r="C3852" s="272" t="str">
        <f>APENs_summary!C3747</f>
        <v>08081</v>
      </c>
      <c r="D3852" s="272" t="str">
        <f>APENs_summary!J3747</f>
        <v>31000302</v>
      </c>
      <c r="E3852" s="272" t="str">
        <f>APENs_summary!K3747</f>
        <v>Glycol Dehydrator</v>
      </c>
      <c r="F3852" s="76">
        <f>APENs_summary!N3747</f>
        <v>0</v>
      </c>
      <c r="G3852" s="76">
        <f>APENs_summary!O3747</f>
        <v>4.9000000000000004</v>
      </c>
      <c r="H3852" s="76">
        <f>APENs_summary!P3747</f>
        <v>0</v>
      </c>
      <c r="I3852" s="76">
        <f>APENs_summary!Q3747</f>
        <v>0</v>
      </c>
      <c r="J3852" s="76">
        <f>APENs_summary!R3747</f>
        <v>0</v>
      </c>
    </row>
    <row r="3853" spans="1:10" x14ac:dyDescent="0.2">
      <c r="A3853" s="13" t="s">
        <v>147</v>
      </c>
      <c r="B3853" s="272" t="s">
        <v>493</v>
      </c>
      <c r="C3853" s="272" t="str">
        <f>APENs_summary!C3748</f>
        <v>08081</v>
      </c>
      <c r="D3853" s="272" t="str">
        <f>APENs_summary!J3748</f>
        <v>31000302</v>
      </c>
      <c r="E3853" s="272" t="str">
        <f>APENs_summary!K3748</f>
        <v>Glycol Dehydrator</v>
      </c>
      <c r="F3853" s="76">
        <f>APENs_summary!N3748</f>
        <v>0</v>
      </c>
      <c r="G3853" s="76">
        <f>APENs_summary!O3748</f>
        <v>3.9</v>
      </c>
      <c r="H3853" s="76">
        <f>APENs_summary!P3748</f>
        <v>0</v>
      </c>
      <c r="I3853" s="76">
        <f>APENs_summary!Q3748</f>
        <v>0</v>
      </c>
      <c r="J3853" s="76">
        <f>APENs_summary!R3748</f>
        <v>0</v>
      </c>
    </row>
    <row r="3854" spans="1:10" x14ac:dyDescent="0.2">
      <c r="A3854" s="13" t="s">
        <v>147</v>
      </c>
      <c r="B3854" s="272" t="s">
        <v>493</v>
      </c>
      <c r="C3854" s="272" t="str">
        <f>APENs_summary!C3749</f>
        <v>08081</v>
      </c>
      <c r="D3854" s="272" t="str">
        <f>APENs_summary!J3749</f>
        <v>31000302</v>
      </c>
      <c r="E3854" s="272" t="str">
        <f>APENs_summary!K3749</f>
        <v>Glycol Dehydrator</v>
      </c>
      <c r="F3854" s="76">
        <f>APENs_summary!N3749</f>
        <v>0</v>
      </c>
      <c r="G3854" s="76">
        <f>APENs_summary!O3749</f>
        <v>4.8</v>
      </c>
      <c r="H3854" s="76">
        <f>APENs_summary!P3749</f>
        <v>0</v>
      </c>
      <c r="I3854" s="76">
        <f>APENs_summary!Q3749</f>
        <v>0</v>
      </c>
      <c r="J3854" s="76">
        <f>APENs_summary!R3749</f>
        <v>0</v>
      </c>
    </row>
    <row r="3855" spans="1:10" x14ac:dyDescent="0.2">
      <c r="A3855" s="13" t="s">
        <v>147</v>
      </c>
      <c r="B3855" s="272" t="s">
        <v>493</v>
      </c>
      <c r="C3855" s="272" t="str">
        <f>APENs_summary!C3750</f>
        <v>08081</v>
      </c>
      <c r="D3855" s="272" t="str">
        <f>APENs_summary!J3750</f>
        <v>31000302</v>
      </c>
      <c r="E3855" s="272" t="str">
        <f>APENs_summary!K3750</f>
        <v>Glycol Dehydrator</v>
      </c>
      <c r="F3855" s="76">
        <f>APENs_summary!N3750</f>
        <v>0</v>
      </c>
      <c r="G3855" s="76">
        <f>APENs_summary!O3750</f>
        <v>2.6</v>
      </c>
      <c r="H3855" s="76">
        <f>APENs_summary!P3750</f>
        <v>0</v>
      </c>
      <c r="I3855" s="76">
        <f>APENs_summary!Q3750</f>
        <v>0</v>
      </c>
      <c r="J3855" s="76">
        <f>APENs_summary!R3750</f>
        <v>0</v>
      </c>
    </row>
    <row r="3856" spans="1:10" x14ac:dyDescent="0.2">
      <c r="A3856" s="13" t="s">
        <v>147</v>
      </c>
      <c r="B3856" s="272" t="s">
        <v>493</v>
      </c>
      <c r="C3856" s="272" t="str">
        <f>APENs_summary!C3751</f>
        <v>08081</v>
      </c>
      <c r="D3856" s="272" t="str">
        <f>APENs_summary!J3751</f>
        <v>31000227</v>
      </c>
      <c r="E3856" s="272" t="str">
        <f>APENs_summary!K3751</f>
        <v>Glycol Dehydrator</v>
      </c>
      <c r="F3856" s="76">
        <f>APENs_summary!N3751</f>
        <v>0</v>
      </c>
      <c r="G3856" s="76">
        <f>APENs_summary!O3751</f>
        <v>3.2</v>
      </c>
      <c r="H3856" s="76">
        <f>APENs_summary!P3751</f>
        <v>0</v>
      </c>
      <c r="I3856" s="76">
        <f>APENs_summary!Q3751</f>
        <v>0</v>
      </c>
      <c r="J3856" s="76">
        <f>APENs_summary!R3751</f>
        <v>0</v>
      </c>
    </row>
    <row r="3857" spans="1:10" x14ac:dyDescent="0.2">
      <c r="A3857" s="13" t="s">
        <v>147</v>
      </c>
      <c r="B3857" s="272" t="s">
        <v>493</v>
      </c>
      <c r="C3857" s="272" t="str">
        <f>APENs_summary!C3752</f>
        <v>08081</v>
      </c>
      <c r="D3857" s="272" t="str">
        <f>APENs_summary!J3752</f>
        <v>31000227</v>
      </c>
      <c r="E3857" s="272" t="str">
        <f>APENs_summary!K3752</f>
        <v>Glycol Dehydrator</v>
      </c>
      <c r="F3857" s="76">
        <f>APENs_summary!N3752</f>
        <v>0</v>
      </c>
      <c r="G3857" s="76">
        <f>APENs_summary!O3752</f>
        <v>3.4</v>
      </c>
      <c r="H3857" s="76">
        <f>APENs_summary!P3752</f>
        <v>0</v>
      </c>
      <c r="I3857" s="76">
        <f>APENs_summary!Q3752</f>
        <v>0</v>
      </c>
      <c r="J3857" s="76">
        <f>APENs_summary!R3752</f>
        <v>0</v>
      </c>
    </row>
    <row r="3858" spans="1:10" x14ac:dyDescent="0.2">
      <c r="A3858" s="13" t="s">
        <v>147</v>
      </c>
      <c r="B3858" s="272" t="s">
        <v>493</v>
      </c>
      <c r="C3858" s="272" t="str">
        <f>APENs_summary!C3753</f>
        <v>08081</v>
      </c>
      <c r="D3858" s="272" t="str">
        <f>APENs_summary!J3753</f>
        <v>31000227</v>
      </c>
      <c r="E3858" s="272" t="str">
        <f>APENs_summary!K3753</f>
        <v>Glycol Dehydrator</v>
      </c>
      <c r="F3858" s="76">
        <f>APENs_summary!N3753</f>
        <v>0</v>
      </c>
      <c r="G3858" s="76">
        <f>APENs_summary!O3753</f>
        <v>3.7</v>
      </c>
      <c r="H3858" s="76">
        <f>APENs_summary!P3753</f>
        <v>0</v>
      </c>
      <c r="I3858" s="76">
        <f>APENs_summary!Q3753</f>
        <v>0</v>
      </c>
      <c r="J3858" s="76">
        <f>APENs_summary!R3753</f>
        <v>0</v>
      </c>
    </row>
    <row r="3859" spans="1:10" x14ac:dyDescent="0.2">
      <c r="A3859" s="13" t="s">
        <v>147</v>
      </c>
      <c r="B3859" s="272" t="s">
        <v>493</v>
      </c>
      <c r="C3859" s="272" t="str">
        <f>APENs_summary!C3754</f>
        <v>08081</v>
      </c>
      <c r="D3859" s="272" t="str">
        <f>APENs_summary!J3754</f>
        <v>31000227</v>
      </c>
      <c r="E3859" s="272" t="str">
        <f>APENs_summary!K3754</f>
        <v>Glycol Dehydrator</v>
      </c>
      <c r="F3859" s="76">
        <f>APENs_summary!N3754</f>
        <v>0</v>
      </c>
      <c r="G3859" s="76">
        <f>APENs_summary!O3754</f>
        <v>3.8</v>
      </c>
      <c r="H3859" s="76">
        <f>APENs_summary!P3754</f>
        <v>0</v>
      </c>
      <c r="I3859" s="76">
        <f>APENs_summary!Q3754</f>
        <v>0</v>
      </c>
      <c r="J3859" s="76">
        <f>APENs_summary!R3754</f>
        <v>0</v>
      </c>
    </row>
    <row r="3860" spans="1:10" x14ac:dyDescent="0.2">
      <c r="A3860" s="13" t="s">
        <v>147</v>
      </c>
      <c r="B3860" s="272" t="s">
        <v>493</v>
      </c>
      <c r="C3860" s="272" t="str">
        <f>APENs_summary!C3755</f>
        <v>08081</v>
      </c>
      <c r="D3860" s="272" t="str">
        <f>APENs_summary!J3755</f>
        <v>31000227</v>
      </c>
      <c r="E3860" s="272" t="str">
        <f>APENs_summary!K3755</f>
        <v>Glycol Dehydrator</v>
      </c>
      <c r="F3860" s="76">
        <f>APENs_summary!N3755</f>
        <v>0</v>
      </c>
      <c r="G3860" s="76">
        <f>APENs_summary!O3755</f>
        <v>4.2</v>
      </c>
      <c r="H3860" s="76">
        <f>APENs_summary!P3755</f>
        <v>0</v>
      </c>
      <c r="I3860" s="76">
        <f>APENs_summary!Q3755</f>
        <v>0</v>
      </c>
      <c r="J3860" s="76">
        <f>APENs_summary!R3755</f>
        <v>0</v>
      </c>
    </row>
    <row r="3861" spans="1:10" x14ac:dyDescent="0.2">
      <c r="A3861" s="13" t="s">
        <v>147</v>
      </c>
      <c r="B3861" s="272" t="s">
        <v>493</v>
      </c>
      <c r="C3861" s="272" t="str">
        <f>APENs_summary!C3756</f>
        <v>08081</v>
      </c>
      <c r="D3861" s="272" t="str">
        <f>APENs_summary!J3756</f>
        <v>31000227</v>
      </c>
      <c r="E3861" s="272" t="str">
        <f>APENs_summary!K3756</f>
        <v>Glycol Dehydrator</v>
      </c>
      <c r="F3861" s="76">
        <f>APENs_summary!N3756</f>
        <v>0</v>
      </c>
      <c r="G3861" s="76">
        <f>APENs_summary!O3756</f>
        <v>3.9</v>
      </c>
      <c r="H3861" s="76">
        <f>APENs_summary!P3756</f>
        <v>0</v>
      </c>
      <c r="I3861" s="76">
        <f>APENs_summary!Q3756</f>
        <v>0</v>
      </c>
      <c r="J3861" s="76">
        <f>APENs_summary!R3756</f>
        <v>0</v>
      </c>
    </row>
    <row r="3862" spans="1:10" x14ac:dyDescent="0.2">
      <c r="A3862" s="13" t="s">
        <v>147</v>
      </c>
      <c r="B3862" s="272" t="s">
        <v>493</v>
      </c>
      <c r="C3862" s="272" t="str">
        <f>APENs_summary!C3757</f>
        <v>08081</v>
      </c>
      <c r="D3862" s="272" t="str">
        <f>APENs_summary!J3757</f>
        <v>31000302</v>
      </c>
      <c r="E3862" s="272" t="str">
        <f>APENs_summary!K3757</f>
        <v>Glycol Dehydrator</v>
      </c>
      <c r="F3862" s="76">
        <f>APENs_summary!N3757</f>
        <v>0</v>
      </c>
      <c r="G3862" s="76">
        <f>APENs_summary!O3757</f>
        <v>0.55900000000000005</v>
      </c>
      <c r="H3862" s="76">
        <f>APENs_summary!P3757</f>
        <v>0</v>
      </c>
      <c r="I3862" s="76">
        <f>APENs_summary!Q3757</f>
        <v>0</v>
      </c>
      <c r="J3862" s="76">
        <f>APENs_summary!R3757</f>
        <v>0</v>
      </c>
    </row>
    <row r="3863" spans="1:10" x14ac:dyDescent="0.2">
      <c r="A3863" s="13" t="s">
        <v>147</v>
      </c>
      <c r="B3863" s="272" t="s">
        <v>493</v>
      </c>
      <c r="C3863" s="272" t="str">
        <f>APENs_summary!C3758</f>
        <v>08081</v>
      </c>
      <c r="D3863" s="272" t="str">
        <f>APENs_summary!J3758</f>
        <v>31000302</v>
      </c>
      <c r="E3863" s="272" t="str">
        <f>APENs_summary!K3758</f>
        <v>Glycol Dehydrator</v>
      </c>
      <c r="F3863" s="76">
        <f>APENs_summary!N3758</f>
        <v>0</v>
      </c>
      <c r="G3863" s="76">
        <f>APENs_summary!O3758</f>
        <v>5.5</v>
      </c>
      <c r="H3863" s="76">
        <f>APENs_summary!P3758</f>
        <v>0</v>
      </c>
      <c r="I3863" s="76">
        <f>APENs_summary!Q3758</f>
        <v>0</v>
      </c>
      <c r="J3863" s="76">
        <f>APENs_summary!R3758</f>
        <v>0</v>
      </c>
    </row>
    <row r="3864" spans="1:10" x14ac:dyDescent="0.2">
      <c r="A3864" s="13" t="s">
        <v>147</v>
      </c>
      <c r="B3864" s="272" t="s">
        <v>493</v>
      </c>
      <c r="C3864" s="272" t="str">
        <f>APENs_summary!C3759</f>
        <v>08081</v>
      </c>
      <c r="D3864" s="272" t="str">
        <f>APENs_summary!J3759</f>
        <v>31000302</v>
      </c>
      <c r="E3864" s="272" t="str">
        <f>APENs_summary!K3759</f>
        <v>Glycol Dehydrator</v>
      </c>
      <c r="F3864" s="76">
        <f>APENs_summary!N3759</f>
        <v>0</v>
      </c>
      <c r="G3864" s="76">
        <f>APENs_summary!O3759</f>
        <v>2.8</v>
      </c>
      <c r="H3864" s="76">
        <f>APENs_summary!P3759</f>
        <v>0</v>
      </c>
      <c r="I3864" s="76">
        <f>APENs_summary!Q3759</f>
        <v>0</v>
      </c>
      <c r="J3864" s="76">
        <f>APENs_summary!R3759</f>
        <v>0</v>
      </c>
    </row>
    <row r="3865" spans="1:10" x14ac:dyDescent="0.2">
      <c r="A3865" s="13" t="s">
        <v>147</v>
      </c>
      <c r="B3865" s="272" t="s">
        <v>493</v>
      </c>
      <c r="C3865" s="272" t="str">
        <f>APENs_summary!C3760</f>
        <v>08081</v>
      </c>
      <c r="D3865" s="272" t="str">
        <f>APENs_summary!J3760</f>
        <v>31000302</v>
      </c>
      <c r="E3865" s="272" t="str">
        <f>APENs_summary!K3760</f>
        <v>Glycol Dehydrator</v>
      </c>
      <c r="F3865" s="76">
        <f>APENs_summary!N3760</f>
        <v>0</v>
      </c>
      <c r="G3865" s="76">
        <f>APENs_summary!O3760</f>
        <v>3.3</v>
      </c>
      <c r="H3865" s="76">
        <f>APENs_summary!P3760</f>
        <v>0</v>
      </c>
      <c r="I3865" s="76">
        <f>APENs_summary!Q3760</f>
        <v>0</v>
      </c>
      <c r="J3865" s="76">
        <f>APENs_summary!R3760</f>
        <v>0</v>
      </c>
    </row>
    <row r="3866" spans="1:10" x14ac:dyDescent="0.2">
      <c r="A3866" s="13" t="s">
        <v>147</v>
      </c>
      <c r="B3866" s="272" t="s">
        <v>493</v>
      </c>
      <c r="C3866" s="272" t="str">
        <f>APENs_summary!C3761</f>
        <v>08081</v>
      </c>
      <c r="D3866" s="272" t="str">
        <f>APENs_summary!J3761</f>
        <v>31000302</v>
      </c>
      <c r="E3866" s="272" t="str">
        <f>APENs_summary!K3761</f>
        <v>Glycol Dehydrator</v>
      </c>
      <c r="F3866" s="76">
        <f>APENs_summary!N3761</f>
        <v>0</v>
      </c>
      <c r="G3866" s="76">
        <f>APENs_summary!O3761</f>
        <v>3.3</v>
      </c>
      <c r="H3866" s="76">
        <f>APENs_summary!P3761</f>
        <v>0</v>
      </c>
      <c r="I3866" s="76">
        <f>APENs_summary!Q3761</f>
        <v>0</v>
      </c>
      <c r="J3866" s="76">
        <f>APENs_summary!R3761</f>
        <v>0</v>
      </c>
    </row>
    <row r="3867" spans="1:10" x14ac:dyDescent="0.2">
      <c r="A3867" s="13" t="s">
        <v>147</v>
      </c>
      <c r="B3867" s="272" t="s">
        <v>493</v>
      </c>
      <c r="C3867" s="272" t="str">
        <f>APENs_summary!C3762</f>
        <v>08081</v>
      </c>
      <c r="D3867" s="272" t="str">
        <f>APENs_summary!J3762</f>
        <v>31000302</v>
      </c>
      <c r="E3867" s="272" t="str">
        <f>APENs_summary!K3762</f>
        <v>Glycol Dehydrator</v>
      </c>
      <c r="F3867" s="76">
        <f>APENs_summary!N3762</f>
        <v>0</v>
      </c>
      <c r="G3867" s="76">
        <f>APENs_summary!O3762</f>
        <v>2.8</v>
      </c>
      <c r="H3867" s="76">
        <f>APENs_summary!P3762</f>
        <v>0</v>
      </c>
      <c r="I3867" s="76">
        <f>APENs_summary!Q3762</f>
        <v>0</v>
      </c>
      <c r="J3867" s="76">
        <f>APENs_summary!R3762</f>
        <v>0</v>
      </c>
    </row>
    <row r="3868" spans="1:10" x14ac:dyDescent="0.2">
      <c r="A3868" s="13" t="s">
        <v>147</v>
      </c>
      <c r="B3868" s="272" t="s">
        <v>493</v>
      </c>
      <c r="C3868" s="272" t="str">
        <f>APENs_summary!C3763</f>
        <v>08081</v>
      </c>
      <c r="D3868" s="272" t="str">
        <f>APENs_summary!J3763</f>
        <v>31000302</v>
      </c>
      <c r="E3868" s="272" t="str">
        <f>APENs_summary!K3763</f>
        <v>Glycol Dehydrator</v>
      </c>
      <c r="F3868" s="76">
        <f>APENs_summary!N3763</f>
        <v>0</v>
      </c>
      <c r="G3868" s="76">
        <f>APENs_summary!O3763</f>
        <v>2.8</v>
      </c>
      <c r="H3868" s="76">
        <f>APENs_summary!P3763</f>
        <v>0</v>
      </c>
      <c r="I3868" s="76">
        <f>APENs_summary!Q3763</f>
        <v>0</v>
      </c>
      <c r="J3868" s="76">
        <f>APENs_summary!R3763</f>
        <v>0</v>
      </c>
    </row>
    <row r="3869" spans="1:10" x14ac:dyDescent="0.2">
      <c r="A3869" s="13" t="s">
        <v>147</v>
      </c>
      <c r="B3869" s="272" t="s">
        <v>493</v>
      </c>
      <c r="C3869" s="272" t="str">
        <f>APENs_summary!C3764</f>
        <v>08081</v>
      </c>
      <c r="D3869" s="272" t="str">
        <f>APENs_summary!J3764</f>
        <v>31000302</v>
      </c>
      <c r="E3869" s="272" t="str">
        <f>APENs_summary!K3764</f>
        <v>Glycol Dehydrator</v>
      </c>
      <c r="F3869" s="76">
        <f>APENs_summary!N3764</f>
        <v>0</v>
      </c>
      <c r="G3869" s="76">
        <f>APENs_summary!O3764</f>
        <v>1.7</v>
      </c>
      <c r="H3869" s="76">
        <f>APENs_summary!P3764</f>
        <v>0</v>
      </c>
      <c r="I3869" s="76">
        <f>APENs_summary!Q3764</f>
        <v>0</v>
      </c>
      <c r="J3869" s="76">
        <f>APENs_summary!R3764</f>
        <v>0</v>
      </c>
    </row>
    <row r="3870" spans="1:10" x14ac:dyDescent="0.2">
      <c r="A3870" s="13" t="s">
        <v>147</v>
      </c>
      <c r="B3870" s="272" t="s">
        <v>493</v>
      </c>
      <c r="C3870" s="272" t="str">
        <f>APENs_summary!C3765</f>
        <v>08081</v>
      </c>
      <c r="D3870" s="272" t="str">
        <f>APENs_summary!J3765</f>
        <v>31000302</v>
      </c>
      <c r="E3870" s="272" t="str">
        <f>APENs_summary!K3765</f>
        <v>Glycol Dehydrator</v>
      </c>
      <c r="F3870" s="76">
        <f>APENs_summary!N3765</f>
        <v>0</v>
      </c>
      <c r="G3870" s="76">
        <f>APENs_summary!O3765</f>
        <v>2.5</v>
      </c>
      <c r="H3870" s="76">
        <f>APENs_summary!P3765</f>
        <v>0</v>
      </c>
      <c r="I3870" s="76">
        <f>APENs_summary!Q3765</f>
        <v>0</v>
      </c>
      <c r="J3870" s="76">
        <f>APENs_summary!R3765</f>
        <v>0</v>
      </c>
    </row>
    <row r="3871" spans="1:10" x14ac:dyDescent="0.2">
      <c r="A3871" s="13" t="s">
        <v>147</v>
      </c>
      <c r="B3871" s="272" t="s">
        <v>493</v>
      </c>
      <c r="C3871" s="272" t="str">
        <f>APENs_summary!C3766</f>
        <v>08081</v>
      </c>
      <c r="D3871" s="272" t="str">
        <f>APENs_summary!J3766</f>
        <v>31000302</v>
      </c>
      <c r="E3871" s="272" t="str">
        <f>APENs_summary!K3766</f>
        <v>Glycol Dehydrator</v>
      </c>
      <c r="F3871" s="76">
        <f>APENs_summary!N3766</f>
        <v>0</v>
      </c>
      <c r="G3871" s="76">
        <f>APENs_summary!O3766</f>
        <v>3.3</v>
      </c>
      <c r="H3871" s="76">
        <f>APENs_summary!P3766</f>
        <v>0</v>
      </c>
      <c r="I3871" s="76">
        <f>APENs_summary!Q3766</f>
        <v>0</v>
      </c>
      <c r="J3871" s="76">
        <f>APENs_summary!R3766</f>
        <v>0</v>
      </c>
    </row>
    <row r="3872" spans="1:10" x14ac:dyDescent="0.2">
      <c r="A3872" s="13" t="s">
        <v>147</v>
      </c>
      <c r="B3872" s="272" t="s">
        <v>493</v>
      </c>
      <c r="C3872" s="272" t="str">
        <f>APENs_summary!C3767</f>
        <v>08081</v>
      </c>
      <c r="D3872" s="272" t="str">
        <f>APENs_summary!J3767</f>
        <v>31000302</v>
      </c>
      <c r="E3872" s="272" t="str">
        <f>APENs_summary!K3767</f>
        <v>Glycol Dehydrator</v>
      </c>
      <c r="F3872" s="76">
        <f>APENs_summary!N3767</f>
        <v>0</v>
      </c>
      <c r="G3872" s="76">
        <f>APENs_summary!O3767</f>
        <v>3.1</v>
      </c>
      <c r="H3872" s="76">
        <f>APENs_summary!P3767</f>
        <v>0</v>
      </c>
      <c r="I3872" s="76">
        <f>APENs_summary!Q3767</f>
        <v>0</v>
      </c>
      <c r="J3872" s="76">
        <f>APENs_summary!R3767</f>
        <v>0</v>
      </c>
    </row>
    <row r="3873" spans="1:10" x14ac:dyDescent="0.2">
      <c r="A3873" s="13" t="s">
        <v>147</v>
      </c>
      <c r="B3873" s="272" t="s">
        <v>493</v>
      </c>
      <c r="C3873" s="272" t="str">
        <f>APENs_summary!C3768</f>
        <v>08081</v>
      </c>
      <c r="D3873" s="272" t="str">
        <f>APENs_summary!J3768</f>
        <v>31000302</v>
      </c>
      <c r="E3873" s="272" t="str">
        <f>APENs_summary!K3768</f>
        <v>Glycol Dehydrator</v>
      </c>
      <c r="F3873" s="76">
        <f>APENs_summary!N3768</f>
        <v>0</v>
      </c>
      <c r="G3873" s="76">
        <f>APENs_summary!O3768</f>
        <v>3.2</v>
      </c>
      <c r="H3873" s="76">
        <f>APENs_summary!P3768</f>
        <v>0</v>
      </c>
      <c r="I3873" s="76">
        <f>APENs_summary!Q3768</f>
        <v>0</v>
      </c>
      <c r="J3873" s="76">
        <f>APENs_summary!R3768</f>
        <v>0</v>
      </c>
    </row>
    <row r="3874" spans="1:10" x14ac:dyDescent="0.2">
      <c r="A3874" s="13" t="s">
        <v>147</v>
      </c>
      <c r="B3874" s="272" t="s">
        <v>493</v>
      </c>
      <c r="C3874" s="272" t="str">
        <f>APENs_summary!C3769</f>
        <v>08081</v>
      </c>
      <c r="D3874" s="272" t="str">
        <f>APENs_summary!J3769</f>
        <v>31000302</v>
      </c>
      <c r="E3874" s="272" t="str">
        <f>APENs_summary!K3769</f>
        <v>Glycol Dehydrator</v>
      </c>
      <c r="F3874" s="76">
        <f>APENs_summary!N3769</f>
        <v>0</v>
      </c>
      <c r="G3874" s="76">
        <f>APENs_summary!O3769</f>
        <v>2.8</v>
      </c>
      <c r="H3874" s="76">
        <f>APENs_summary!P3769</f>
        <v>0</v>
      </c>
      <c r="I3874" s="76">
        <f>APENs_summary!Q3769</f>
        <v>0</v>
      </c>
      <c r="J3874" s="76">
        <f>APENs_summary!R3769</f>
        <v>0</v>
      </c>
    </row>
    <row r="3875" spans="1:10" x14ac:dyDescent="0.2">
      <c r="A3875" s="13" t="s">
        <v>147</v>
      </c>
      <c r="B3875" s="272" t="s">
        <v>493</v>
      </c>
      <c r="C3875" s="272" t="str">
        <f>APENs_summary!C3770</f>
        <v>08081</v>
      </c>
      <c r="D3875" s="272" t="str">
        <f>APENs_summary!J3770</f>
        <v>31000302</v>
      </c>
      <c r="E3875" s="272" t="str">
        <f>APENs_summary!K3770</f>
        <v>Glycol Dehydrator</v>
      </c>
      <c r="F3875" s="76">
        <f>APENs_summary!N3770</f>
        <v>0</v>
      </c>
      <c r="G3875" s="76">
        <f>APENs_summary!O3770</f>
        <v>3.7</v>
      </c>
      <c r="H3875" s="76">
        <f>APENs_summary!P3770</f>
        <v>0</v>
      </c>
      <c r="I3875" s="76">
        <f>APENs_summary!Q3770</f>
        <v>0</v>
      </c>
      <c r="J3875" s="76">
        <f>APENs_summary!R3770</f>
        <v>0</v>
      </c>
    </row>
    <row r="3876" spans="1:10" x14ac:dyDescent="0.2">
      <c r="A3876" s="13" t="s">
        <v>147</v>
      </c>
      <c r="B3876" s="272" t="s">
        <v>493</v>
      </c>
      <c r="C3876" s="272" t="str">
        <f>APENs_summary!C3771</f>
        <v>08081</v>
      </c>
      <c r="D3876" s="272" t="str">
        <f>APENs_summary!J3771</f>
        <v>31000302</v>
      </c>
      <c r="E3876" s="272" t="str">
        <f>APENs_summary!K3771</f>
        <v>Glycol Dehydrator</v>
      </c>
      <c r="F3876" s="76">
        <f>APENs_summary!N3771</f>
        <v>0</v>
      </c>
      <c r="G3876" s="76">
        <f>APENs_summary!O3771</f>
        <v>3</v>
      </c>
      <c r="H3876" s="76">
        <f>APENs_summary!P3771</f>
        <v>0</v>
      </c>
      <c r="I3876" s="76">
        <f>APENs_summary!Q3771</f>
        <v>0</v>
      </c>
      <c r="J3876" s="76">
        <f>APENs_summary!R3771</f>
        <v>0</v>
      </c>
    </row>
    <row r="3877" spans="1:10" x14ac:dyDescent="0.2">
      <c r="A3877" s="13" t="s">
        <v>147</v>
      </c>
      <c r="B3877" s="272" t="s">
        <v>493</v>
      </c>
      <c r="C3877" s="272" t="str">
        <f>APENs_summary!C3772</f>
        <v>08081</v>
      </c>
      <c r="D3877" s="272" t="str">
        <f>APENs_summary!J3772</f>
        <v>31000302</v>
      </c>
      <c r="E3877" s="272" t="str">
        <f>APENs_summary!K3772</f>
        <v>Glycol Dehydrator</v>
      </c>
      <c r="F3877" s="76">
        <f>APENs_summary!N3772</f>
        <v>0</v>
      </c>
      <c r="G3877" s="76">
        <f>APENs_summary!O3772</f>
        <v>2.2000000000000002</v>
      </c>
      <c r="H3877" s="76">
        <f>APENs_summary!P3772</f>
        <v>0</v>
      </c>
      <c r="I3877" s="76">
        <f>APENs_summary!Q3772</f>
        <v>0</v>
      </c>
      <c r="J3877" s="76">
        <f>APENs_summary!R3772</f>
        <v>0</v>
      </c>
    </row>
    <row r="3878" spans="1:10" x14ac:dyDescent="0.2">
      <c r="A3878" s="13" t="s">
        <v>147</v>
      </c>
      <c r="B3878" s="272" t="s">
        <v>493</v>
      </c>
      <c r="C3878" s="272" t="str">
        <f>APENs_summary!C3773</f>
        <v>08081</v>
      </c>
      <c r="D3878" s="272" t="str">
        <f>APENs_summary!J3773</f>
        <v>31000302</v>
      </c>
      <c r="E3878" s="272" t="str">
        <f>APENs_summary!K3773</f>
        <v>Glycol Dehydrator</v>
      </c>
      <c r="F3878" s="76">
        <f>APENs_summary!N3773</f>
        <v>0</v>
      </c>
      <c r="G3878" s="76">
        <f>APENs_summary!O3773</f>
        <v>2.5</v>
      </c>
      <c r="H3878" s="76">
        <f>APENs_summary!P3773</f>
        <v>0</v>
      </c>
      <c r="I3878" s="76">
        <f>APENs_summary!Q3773</f>
        <v>0</v>
      </c>
      <c r="J3878" s="76">
        <f>APENs_summary!R3773</f>
        <v>0</v>
      </c>
    </row>
    <row r="3879" spans="1:10" x14ac:dyDescent="0.2">
      <c r="A3879" s="13" t="s">
        <v>147</v>
      </c>
      <c r="B3879" s="272" t="s">
        <v>493</v>
      </c>
      <c r="C3879" s="272" t="str">
        <f>APENs_summary!C3774</f>
        <v>08081</v>
      </c>
      <c r="D3879" s="272" t="str">
        <f>APENs_summary!J3774</f>
        <v>31000302</v>
      </c>
      <c r="E3879" s="272" t="str">
        <f>APENs_summary!K3774</f>
        <v>Glycol Dehydrator</v>
      </c>
      <c r="F3879" s="76">
        <f>APENs_summary!N3774</f>
        <v>0</v>
      </c>
      <c r="G3879" s="76">
        <f>APENs_summary!O3774</f>
        <v>3.5</v>
      </c>
      <c r="H3879" s="76">
        <f>APENs_summary!P3774</f>
        <v>0</v>
      </c>
      <c r="I3879" s="76">
        <f>APENs_summary!Q3774</f>
        <v>0</v>
      </c>
      <c r="J3879" s="76">
        <f>APENs_summary!R3774</f>
        <v>0</v>
      </c>
    </row>
    <row r="3880" spans="1:10" x14ac:dyDescent="0.2">
      <c r="A3880" s="13" t="s">
        <v>147</v>
      </c>
      <c r="B3880" s="272" t="s">
        <v>493</v>
      </c>
      <c r="C3880" s="272" t="str">
        <f>APENs_summary!C3775</f>
        <v>08081</v>
      </c>
      <c r="D3880" s="272" t="str">
        <f>APENs_summary!J3775</f>
        <v>31000302</v>
      </c>
      <c r="E3880" s="272" t="str">
        <f>APENs_summary!K3775</f>
        <v>Glycol Dehydrator</v>
      </c>
      <c r="F3880" s="76">
        <f>APENs_summary!N3775</f>
        <v>0</v>
      </c>
      <c r="G3880" s="76">
        <f>APENs_summary!O3775</f>
        <v>1.2390000000000001</v>
      </c>
      <c r="H3880" s="76">
        <f>APENs_summary!P3775</f>
        <v>0</v>
      </c>
      <c r="I3880" s="76">
        <f>APENs_summary!Q3775</f>
        <v>0</v>
      </c>
      <c r="J3880" s="76">
        <f>APENs_summary!R3775</f>
        <v>0</v>
      </c>
    </row>
    <row r="3881" spans="1:10" x14ac:dyDescent="0.2">
      <c r="A3881" s="13" t="s">
        <v>147</v>
      </c>
      <c r="B3881" s="272" t="s">
        <v>493</v>
      </c>
      <c r="C3881" s="272" t="str">
        <f>APENs_summary!C3776</f>
        <v>08081</v>
      </c>
      <c r="D3881" s="272" t="str">
        <f>APENs_summary!J3776</f>
        <v>31000302</v>
      </c>
      <c r="E3881" s="272" t="str">
        <f>APENs_summary!K3776</f>
        <v>Glycol Dehydrator</v>
      </c>
      <c r="F3881" s="76">
        <f>APENs_summary!N3776</f>
        <v>0</v>
      </c>
      <c r="G3881" s="76">
        <f>APENs_summary!O3776</f>
        <v>2.9</v>
      </c>
      <c r="H3881" s="76">
        <f>APENs_summary!P3776</f>
        <v>0</v>
      </c>
      <c r="I3881" s="76">
        <f>APENs_summary!Q3776</f>
        <v>0</v>
      </c>
      <c r="J3881" s="76">
        <f>APENs_summary!R3776</f>
        <v>0</v>
      </c>
    </row>
    <row r="3882" spans="1:10" x14ac:dyDescent="0.2">
      <c r="A3882" s="13" t="s">
        <v>147</v>
      </c>
      <c r="B3882" s="272" t="s">
        <v>493</v>
      </c>
      <c r="C3882" s="272" t="str">
        <f>APENs_summary!C3777</f>
        <v>08081</v>
      </c>
      <c r="D3882" s="272" t="str">
        <f>APENs_summary!J3777</f>
        <v>31000302</v>
      </c>
      <c r="E3882" s="272" t="str">
        <f>APENs_summary!K3777</f>
        <v>Glycol Dehydrator</v>
      </c>
      <c r="F3882" s="76">
        <f>APENs_summary!N3777</f>
        <v>0</v>
      </c>
      <c r="G3882" s="76">
        <f>APENs_summary!O3777</f>
        <v>1.9</v>
      </c>
      <c r="H3882" s="76">
        <f>APENs_summary!P3777</f>
        <v>0</v>
      </c>
      <c r="I3882" s="76">
        <f>APENs_summary!Q3777</f>
        <v>0</v>
      </c>
      <c r="J3882" s="76">
        <f>APENs_summary!R3777</f>
        <v>0</v>
      </c>
    </row>
    <row r="3883" spans="1:10" x14ac:dyDescent="0.2">
      <c r="A3883" s="13" t="s">
        <v>147</v>
      </c>
      <c r="B3883" s="272" t="s">
        <v>493</v>
      </c>
      <c r="C3883" s="272" t="str">
        <f>APENs_summary!C3778</f>
        <v>08081</v>
      </c>
      <c r="D3883" s="272" t="str">
        <f>APENs_summary!J3778</f>
        <v>31000302</v>
      </c>
      <c r="E3883" s="272" t="str">
        <f>APENs_summary!K3778</f>
        <v>Glycol Dehydrator</v>
      </c>
      <c r="F3883" s="76">
        <f>APENs_summary!N3778</f>
        <v>0</v>
      </c>
      <c r="G3883" s="76">
        <f>APENs_summary!O3778</f>
        <v>3.1</v>
      </c>
      <c r="H3883" s="76">
        <f>APENs_summary!P3778</f>
        <v>0</v>
      </c>
      <c r="I3883" s="76">
        <f>APENs_summary!Q3778</f>
        <v>0</v>
      </c>
      <c r="J3883" s="76">
        <f>APENs_summary!R3778</f>
        <v>0</v>
      </c>
    </row>
    <row r="3884" spans="1:10" x14ac:dyDescent="0.2">
      <c r="A3884" s="13" t="s">
        <v>147</v>
      </c>
      <c r="B3884" s="272" t="s">
        <v>493</v>
      </c>
      <c r="C3884" s="272" t="str">
        <f>APENs_summary!C3779</f>
        <v>08081</v>
      </c>
      <c r="D3884" s="272" t="str">
        <f>APENs_summary!J3779</f>
        <v>31000302</v>
      </c>
      <c r="E3884" s="272" t="str">
        <f>APENs_summary!K3779</f>
        <v>Glycol Dehydrator</v>
      </c>
      <c r="F3884" s="76">
        <f>APENs_summary!N3779</f>
        <v>0</v>
      </c>
      <c r="G3884" s="76">
        <f>APENs_summary!O3779</f>
        <v>3.6</v>
      </c>
      <c r="H3884" s="76">
        <f>APENs_summary!P3779</f>
        <v>0</v>
      </c>
      <c r="I3884" s="76">
        <f>APENs_summary!Q3779</f>
        <v>0</v>
      </c>
      <c r="J3884" s="76">
        <f>APENs_summary!R3779</f>
        <v>0</v>
      </c>
    </row>
    <row r="3885" spans="1:10" x14ac:dyDescent="0.2">
      <c r="A3885" s="13" t="s">
        <v>147</v>
      </c>
      <c r="B3885" s="272" t="s">
        <v>493</v>
      </c>
      <c r="C3885" s="272" t="str">
        <f>APENs_summary!C3780</f>
        <v>08081</v>
      </c>
      <c r="D3885" s="272" t="str">
        <f>APENs_summary!J3780</f>
        <v>31000302</v>
      </c>
      <c r="E3885" s="272" t="str">
        <f>APENs_summary!K3780</f>
        <v>Glycol Dehydrator</v>
      </c>
      <c r="F3885" s="76">
        <f>APENs_summary!N3780</f>
        <v>0</v>
      </c>
      <c r="G3885" s="76">
        <f>APENs_summary!O3780</f>
        <v>3.5</v>
      </c>
      <c r="H3885" s="76">
        <f>APENs_summary!P3780</f>
        <v>0</v>
      </c>
      <c r="I3885" s="76">
        <f>APENs_summary!Q3780</f>
        <v>0</v>
      </c>
      <c r="J3885" s="76">
        <f>APENs_summary!R3780</f>
        <v>0</v>
      </c>
    </row>
    <row r="3886" spans="1:10" x14ac:dyDescent="0.2">
      <c r="A3886" s="13" t="s">
        <v>147</v>
      </c>
      <c r="B3886" s="272" t="s">
        <v>493</v>
      </c>
      <c r="C3886" s="272" t="str">
        <f>APENs_summary!C3781</f>
        <v>08081</v>
      </c>
      <c r="D3886" s="272" t="str">
        <f>APENs_summary!J3781</f>
        <v>31000302</v>
      </c>
      <c r="E3886" s="272" t="str">
        <f>APENs_summary!K3781</f>
        <v>Glycol Dehydrator</v>
      </c>
      <c r="F3886" s="76">
        <f>APENs_summary!N3781</f>
        <v>0</v>
      </c>
      <c r="G3886" s="76">
        <f>APENs_summary!O3781</f>
        <v>2.6</v>
      </c>
      <c r="H3886" s="76">
        <f>APENs_summary!P3781</f>
        <v>0</v>
      </c>
      <c r="I3886" s="76">
        <f>APENs_summary!Q3781</f>
        <v>0</v>
      </c>
      <c r="J3886" s="76">
        <f>APENs_summary!R3781</f>
        <v>0</v>
      </c>
    </row>
    <row r="3887" spans="1:10" x14ac:dyDescent="0.2">
      <c r="A3887" s="13" t="s">
        <v>147</v>
      </c>
      <c r="B3887" s="272" t="s">
        <v>493</v>
      </c>
      <c r="C3887" s="272" t="str">
        <f>APENs_summary!C3782</f>
        <v>08081</v>
      </c>
      <c r="D3887" s="272" t="str">
        <f>APENs_summary!J3782</f>
        <v>31000302</v>
      </c>
      <c r="E3887" s="272" t="str">
        <f>APENs_summary!K3782</f>
        <v>Glycol Dehydrator</v>
      </c>
      <c r="F3887" s="76">
        <f>APENs_summary!N3782</f>
        <v>0</v>
      </c>
      <c r="G3887" s="76">
        <f>APENs_summary!O3782</f>
        <v>3.1</v>
      </c>
      <c r="H3887" s="76">
        <f>APENs_summary!P3782</f>
        <v>0</v>
      </c>
      <c r="I3887" s="76">
        <f>APENs_summary!Q3782</f>
        <v>0</v>
      </c>
      <c r="J3887" s="76">
        <f>APENs_summary!R3782</f>
        <v>0</v>
      </c>
    </row>
    <row r="3888" spans="1:10" x14ac:dyDescent="0.2">
      <c r="A3888" s="13" t="s">
        <v>147</v>
      </c>
      <c r="B3888" s="272" t="s">
        <v>493</v>
      </c>
      <c r="C3888" s="272" t="str">
        <f>APENs_summary!C3783</f>
        <v>08081</v>
      </c>
      <c r="D3888" s="272" t="str">
        <f>APENs_summary!J3783</f>
        <v>31000302</v>
      </c>
      <c r="E3888" s="272" t="str">
        <f>APENs_summary!K3783</f>
        <v>Glycol Dehydrator</v>
      </c>
      <c r="F3888" s="76">
        <f>APENs_summary!N3783</f>
        <v>0</v>
      </c>
      <c r="G3888" s="76">
        <f>APENs_summary!O3783</f>
        <v>2.6</v>
      </c>
      <c r="H3888" s="76">
        <f>APENs_summary!P3783</f>
        <v>0</v>
      </c>
      <c r="I3888" s="76">
        <f>APENs_summary!Q3783</f>
        <v>0</v>
      </c>
      <c r="J3888" s="76">
        <f>APENs_summary!R3783</f>
        <v>0</v>
      </c>
    </row>
    <row r="3889" spans="1:10" x14ac:dyDescent="0.2">
      <c r="A3889" s="13" t="s">
        <v>147</v>
      </c>
      <c r="B3889" s="272" t="s">
        <v>493</v>
      </c>
      <c r="C3889" s="272" t="str">
        <f>APENs_summary!C3784</f>
        <v>08081</v>
      </c>
      <c r="D3889" s="272" t="str">
        <f>APENs_summary!J3784</f>
        <v>31000302</v>
      </c>
      <c r="E3889" s="272" t="str">
        <f>APENs_summary!K3784</f>
        <v>Glycol Dehydrator</v>
      </c>
      <c r="F3889" s="76">
        <f>APENs_summary!N3784</f>
        <v>0</v>
      </c>
      <c r="G3889" s="76">
        <f>APENs_summary!O3784</f>
        <v>2.2000000000000002</v>
      </c>
      <c r="H3889" s="76">
        <f>APENs_summary!P3784</f>
        <v>0</v>
      </c>
      <c r="I3889" s="76">
        <f>APENs_summary!Q3784</f>
        <v>0</v>
      </c>
      <c r="J3889" s="76">
        <f>APENs_summary!R3784</f>
        <v>0</v>
      </c>
    </row>
    <row r="3890" spans="1:10" x14ac:dyDescent="0.2">
      <c r="A3890" s="13" t="s">
        <v>147</v>
      </c>
      <c r="B3890" s="272" t="s">
        <v>493</v>
      </c>
      <c r="C3890" s="272" t="str">
        <f>APENs_summary!C3785</f>
        <v>08081</v>
      </c>
      <c r="D3890" s="272" t="str">
        <f>APENs_summary!J3785</f>
        <v>31000302</v>
      </c>
      <c r="E3890" s="272" t="str">
        <f>APENs_summary!K3785</f>
        <v>Glycol Dehydrator</v>
      </c>
      <c r="F3890" s="76">
        <f>APENs_summary!N3785</f>
        <v>0</v>
      </c>
      <c r="G3890" s="76">
        <f>APENs_summary!O3785</f>
        <v>2.4</v>
      </c>
      <c r="H3890" s="76">
        <f>APENs_summary!P3785</f>
        <v>0</v>
      </c>
      <c r="I3890" s="76">
        <f>APENs_summary!Q3785</f>
        <v>0</v>
      </c>
      <c r="J3890" s="76">
        <f>APENs_summary!R3785</f>
        <v>0</v>
      </c>
    </row>
    <row r="3891" spans="1:10" x14ac:dyDescent="0.2">
      <c r="A3891" s="13" t="s">
        <v>147</v>
      </c>
      <c r="B3891" s="272" t="s">
        <v>493</v>
      </c>
      <c r="C3891" s="272" t="str">
        <f>APENs_summary!C3786</f>
        <v>08081</v>
      </c>
      <c r="D3891" s="272" t="str">
        <f>APENs_summary!J3786</f>
        <v>31000304</v>
      </c>
      <c r="E3891" s="272" t="str">
        <f>APENs_summary!K3786</f>
        <v>Glycol Dehydrator</v>
      </c>
      <c r="F3891" s="76">
        <f>APENs_summary!N3786</f>
        <v>0</v>
      </c>
      <c r="G3891" s="76">
        <f>APENs_summary!O3786</f>
        <v>11.240905</v>
      </c>
      <c r="H3891" s="76">
        <f>APENs_summary!P3786</f>
        <v>0</v>
      </c>
      <c r="I3891" s="76">
        <f>APENs_summary!Q3786</f>
        <v>0</v>
      </c>
      <c r="J3891" s="76">
        <f>APENs_summary!R3786</f>
        <v>0</v>
      </c>
    </row>
    <row r="3892" spans="1:10" x14ac:dyDescent="0.2">
      <c r="A3892" s="13" t="s">
        <v>147</v>
      </c>
      <c r="B3892" s="272" t="s">
        <v>493</v>
      </c>
      <c r="C3892" s="272" t="str">
        <f>APENs_summary!C3787</f>
        <v>08081</v>
      </c>
      <c r="D3892" s="272" t="str">
        <f>APENs_summary!J3787</f>
        <v>31000304</v>
      </c>
      <c r="E3892" s="272" t="str">
        <f>APENs_summary!K3787</f>
        <v>Glycol Dehydrator</v>
      </c>
      <c r="F3892" s="76">
        <f>APENs_summary!N3787</f>
        <v>0</v>
      </c>
      <c r="G3892" s="76">
        <f>APENs_summary!O3787</f>
        <v>14.700010000000001</v>
      </c>
      <c r="H3892" s="76">
        <f>APENs_summary!P3787</f>
        <v>0</v>
      </c>
      <c r="I3892" s="76">
        <f>APENs_summary!Q3787</f>
        <v>0</v>
      </c>
      <c r="J3892" s="76">
        <f>APENs_summary!R3787</f>
        <v>0</v>
      </c>
    </row>
    <row r="3893" spans="1:10" x14ac:dyDescent="0.2">
      <c r="A3893" s="13" t="s">
        <v>147</v>
      </c>
      <c r="B3893" s="272" t="s">
        <v>493</v>
      </c>
      <c r="C3893" s="272" t="str">
        <f>APENs_summary!C3788</f>
        <v>08081</v>
      </c>
      <c r="D3893" s="272" t="str">
        <f>APENs_summary!J3788</f>
        <v>31000301</v>
      </c>
      <c r="E3893" s="272" t="str">
        <f>APENs_summary!K3788</f>
        <v>Glycol Dehydrator</v>
      </c>
      <c r="F3893" s="76">
        <f>APENs_summary!N3788</f>
        <v>0</v>
      </c>
      <c r="G3893" s="76">
        <f>APENs_summary!O3788</f>
        <v>31.999732999999999</v>
      </c>
      <c r="H3893" s="76">
        <f>APENs_summary!P3788</f>
        <v>0</v>
      </c>
      <c r="I3893" s="76">
        <f>APENs_summary!Q3788</f>
        <v>0</v>
      </c>
      <c r="J3893" s="76">
        <f>APENs_summary!R3788</f>
        <v>0</v>
      </c>
    </row>
    <row r="3894" spans="1:10" x14ac:dyDescent="0.2">
      <c r="A3894" s="13" t="s">
        <v>147</v>
      </c>
      <c r="B3894" s="272" t="s">
        <v>493</v>
      </c>
      <c r="C3894" s="272" t="str">
        <f>APENs_summary!C3789</f>
        <v>08081</v>
      </c>
      <c r="D3894" s="272" t="str">
        <f>APENs_summary!J3789</f>
        <v>40400301</v>
      </c>
      <c r="E3894" s="272" t="str">
        <f>APENs_summary!K3789</f>
        <v>Condensate Tanks</v>
      </c>
      <c r="F3894" s="76">
        <f>APENs_summary!N3789</f>
        <v>0</v>
      </c>
      <c r="G3894" s="76">
        <f>APENs_summary!O3789</f>
        <v>1.6402350246702264</v>
      </c>
      <c r="H3894" s="76">
        <f>APENs_summary!P3789</f>
        <v>0</v>
      </c>
      <c r="I3894" s="76">
        <f>APENs_summary!Q3789</f>
        <v>0</v>
      </c>
      <c r="J3894" s="76">
        <f>APENs_summary!R3789</f>
        <v>0</v>
      </c>
    </row>
    <row r="3895" spans="1:10" x14ac:dyDescent="0.2">
      <c r="A3895" s="13" t="s">
        <v>147</v>
      </c>
      <c r="B3895" s="272" t="s">
        <v>493</v>
      </c>
      <c r="C3895" s="272" t="str">
        <f>APENs_summary!C3790</f>
        <v>08081</v>
      </c>
      <c r="D3895" s="272" t="str">
        <f>APENs_summary!J3790</f>
        <v>20200253</v>
      </c>
      <c r="E3895" s="272" t="str">
        <f>APENs_summary!K3790</f>
        <v>Compressor Engines</v>
      </c>
      <c r="F3895" s="76">
        <f>APENs_summary!N3790</f>
        <v>0</v>
      </c>
      <c r="G3895" s="76">
        <f>APENs_summary!O3790</f>
        <v>0</v>
      </c>
      <c r="H3895" s="76">
        <f>APENs_summary!P3790</f>
        <v>20.04</v>
      </c>
      <c r="I3895" s="76">
        <f>APENs_summary!Q3790</f>
        <v>0</v>
      </c>
      <c r="J3895" s="76">
        <f>APENs_summary!R3790</f>
        <v>0</v>
      </c>
    </row>
    <row r="3896" spans="1:10" x14ac:dyDescent="0.2">
      <c r="A3896" s="13" t="s">
        <v>147</v>
      </c>
      <c r="B3896" s="272" t="s">
        <v>493</v>
      </c>
      <c r="C3896" s="272" t="str">
        <f>APENs_summary!C3791</f>
        <v>08081</v>
      </c>
      <c r="D3896" s="272" t="str">
        <f>APENs_summary!J3791</f>
        <v>20200253</v>
      </c>
      <c r="E3896" s="272" t="str">
        <f>APENs_summary!K3791</f>
        <v>Compressor Engines</v>
      </c>
      <c r="F3896" s="76">
        <f>APENs_summary!N3791</f>
        <v>16.03</v>
      </c>
      <c r="G3896" s="76">
        <f>APENs_summary!O3791</f>
        <v>0</v>
      </c>
      <c r="H3896" s="76">
        <f>APENs_summary!P3791</f>
        <v>0</v>
      </c>
      <c r="I3896" s="76">
        <f>APENs_summary!Q3791</f>
        <v>0</v>
      </c>
      <c r="J3896" s="76">
        <f>APENs_summary!R3791</f>
        <v>0</v>
      </c>
    </row>
    <row r="3897" spans="1:10" x14ac:dyDescent="0.2">
      <c r="A3897" s="13" t="s">
        <v>147</v>
      </c>
      <c r="B3897" s="272" t="s">
        <v>493</v>
      </c>
      <c r="C3897" s="272" t="str">
        <f>APENs_summary!C3792</f>
        <v>08081</v>
      </c>
      <c r="D3897" s="272" t="str">
        <f>APENs_summary!J3792</f>
        <v>20200253</v>
      </c>
      <c r="E3897" s="272" t="str">
        <f>APENs_summary!K3792</f>
        <v>Compressor Engines</v>
      </c>
      <c r="F3897" s="76">
        <f>APENs_summary!N3792</f>
        <v>0</v>
      </c>
      <c r="G3897" s="76">
        <f>APENs_summary!O3792</f>
        <v>0</v>
      </c>
      <c r="H3897" s="76">
        <f>APENs_summary!P3792</f>
        <v>0</v>
      </c>
      <c r="I3897" s="76">
        <f>APENs_summary!Q3792</f>
        <v>0</v>
      </c>
      <c r="J3897" s="76">
        <f>APENs_summary!R3792</f>
        <v>0.14000000000000001</v>
      </c>
    </row>
    <row r="3898" spans="1:10" x14ac:dyDescent="0.2">
      <c r="A3898" s="13" t="s">
        <v>147</v>
      </c>
      <c r="B3898" s="272" t="s">
        <v>493</v>
      </c>
      <c r="C3898" s="272" t="str">
        <f>APENs_summary!C3793</f>
        <v>08081</v>
      </c>
      <c r="D3898" s="272" t="str">
        <f>APENs_summary!J3793</f>
        <v>20200253</v>
      </c>
      <c r="E3898" s="272" t="str">
        <f>APENs_summary!K3793</f>
        <v>Compressor Engines</v>
      </c>
      <c r="F3898" s="76">
        <f>APENs_summary!N3793</f>
        <v>0</v>
      </c>
      <c r="G3898" s="76">
        <f>APENs_summary!O3793</f>
        <v>0</v>
      </c>
      <c r="H3898" s="76">
        <f>APENs_summary!P3793</f>
        <v>0</v>
      </c>
      <c r="I3898" s="76">
        <f>APENs_summary!Q3793</f>
        <v>0</v>
      </c>
      <c r="J3898" s="76">
        <f>APENs_summary!R3793</f>
        <v>0</v>
      </c>
    </row>
    <row r="3899" spans="1:10" x14ac:dyDescent="0.2">
      <c r="A3899" s="13" t="s">
        <v>147</v>
      </c>
      <c r="B3899" s="272" t="s">
        <v>493</v>
      </c>
      <c r="C3899" s="272" t="str">
        <f>APENs_summary!C3794</f>
        <v>08081</v>
      </c>
      <c r="D3899" s="272" t="str">
        <f>APENs_summary!J3794</f>
        <v>20200253</v>
      </c>
      <c r="E3899" s="272" t="str">
        <f>APENs_summary!K3794</f>
        <v>Compressor Engines</v>
      </c>
      <c r="F3899" s="76">
        <f>APENs_summary!N3794</f>
        <v>0</v>
      </c>
      <c r="G3899" s="76">
        <f>APENs_summary!O3794</f>
        <v>0</v>
      </c>
      <c r="H3899" s="76">
        <f>APENs_summary!P3794</f>
        <v>0</v>
      </c>
      <c r="I3899" s="76">
        <f>APENs_summary!Q3794</f>
        <v>8.3999999999999995E-3</v>
      </c>
      <c r="J3899" s="76">
        <f>APENs_summary!R3794</f>
        <v>0</v>
      </c>
    </row>
    <row r="3900" spans="1:10" x14ac:dyDescent="0.2">
      <c r="A3900" s="13" t="s">
        <v>147</v>
      </c>
      <c r="B3900" s="272" t="s">
        <v>493</v>
      </c>
      <c r="C3900" s="272" t="str">
        <f>APENs_summary!C3795</f>
        <v>08081</v>
      </c>
      <c r="D3900" s="272" t="str">
        <f>APENs_summary!J3795</f>
        <v>20200253</v>
      </c>
      <c r="E3900" s="272" t="str">
        <f>APENs_summary!K3795</f>
        <v>Compressor Engines</v>
      </c>
      <c r="F3900" s="76">
        <f>APENs_summary!N3795</f>
        <v>0</v>
      </c>
      <c r="G3900" s="76">
        <f>APENs_summary!O3795</f>
        <v>4</v>
      </c>
      <c r="H3900" s="76">
        <f>APENs_summary!P3795</f>
        <v>0</v>
      </c>
      <c r="I3900" s="76">
        <f>APENs_summary!Q3795</f>
        <v>0</v>
      </c>
      <c r="J3900" s="76">
        <f>APENs_summary!R3795</f>
        <v>0</v>
      </c>
    </row>
    <row r="3901" spans="1:10" x14ac:dyDescent="0.2">
      <c r="A3901" s="13" t="s">
        <v>147</v>
      </c>
      <c r="B3901" s="272" t="s">
        <v>493</v>
      </c>
      <c r="C3901" s="272" t="str">
        <f>APENs_summary!C3796</f>
        <v>08081</v>
      </c>
      <c r="D3901" s="272" t="str">
        <f>APENs_summary!J3796</f>
        <v>31000201</v>
      </c>
      <c r="E3901" s="272" t="str">
        <f>APENs_summary!K3796</f>
        <v>Natural Gas Production, Gas Sweetening: Amine Process</v>
      </c>
      <c r="F3901" s="76">
        <f>APENs_summary!N3796</f>
        <v>0</v>
      </c>
      <c r="G3901" s="76">
        <f>APENs_summary!O3796</f>
        <v>6.7302479999999996</v>
      </c>
      <c r="H3901" s="76">
        <f>APENs_summary!P3796</f>
        <v>0</v>
      </c>
      <c r="I3901" s="76">
        <f>APENs_summary!Q3796</f>
        <v>0</v>
      </c>
      <c r="J3901" s="76">
        <f>APENs_summary!R3796</f>
        <v>0</v>
      </c>
    </row>
    <row r="3902" spans="1:10" x14ac:dyDescent="0.2">
      <c r="A3902" s="13" t="s">
        <v>147</v>
      </c>
      <c r="B3902" s="272" t="s">
        <v>493</v>
      </c>
      <c r="C3902" s="272" t="str">
        <f>APENs_summary!C3797</f>
        <v>08081</v>
      </c>
      <c r="D3902" s="272" t="str">
        <f>APENs_summary!J3797</f>
        <v>31000302</v>
      </c>
      <c r="E3902" s="272" t="str">
        <f>APENs_summary!K3797</f>
        <v>Glycol Dehydrator</v>
      </c>
      <c r="F3902" s="76">
        <f>APENs_summary!N3797</f>
        <v>0</v>
      </c>
      <c r="G3902" s="76">
        <f>APENs_summary!O3797</f>
        <v>17.009920000000001</v>
      </c>
      <c r="H3902" s="76">
        <f>APENs_summary!P3797</f>
        <v>0</v>
      </c>
      <c r="I3902" s="76">
        <f>APENs_summary!Q3797</f>
        <v>0</v>
      </c>
      <c r="J3902" s="76">
        <f>APENs_summary!R3797</f>
        <v>0</v>
      </c>
    </row>
    <row r="3903" spans="1:10" x14ac:dyDescent="0.2">
      <c r="A3903" s="13" t="s">
        <v>147</v>
      </c>
      <c r="B3903" s="272" t="s">
        <v>493</v>
      </c>
      <c r="C3903" s="272" t="str">
        <f>APENs_summary!C3798</f>
        <v>08081</v>
      </c>
      <c r="D3903" s="272" t="str">
        <f>APENs_summary!J3798</f>
        <v>20200253</v>
      </c>
      <c r="E3903" s="272" t="str">
        <f>APENs_summary!K3798</f>
        <v>Compressor Engines</v>
      </c>
      <c r="F3903" s="76">
        <f>APENs_summary!N3798</f>
        <v>0</v>
      </c>
      <c r="G3903" s="76">
        <f>APENs_summary!O3798</f>
        <v>0</v>
      </c>
      <c r="H3903" s="76">
        <f>APENs_summary!P3798</f>
        <v>0.933334</v>
      </c>
      <c r="I3903" s="76">
        <f>APENs_summary!Q3798</f>
        <v>0</v>
      </c>
      <c r="J3903" s="76">
        <f>APENs_summary!R3798</f>
        <v>0</v>
      </c>
    </row>
    <row r="3904" spans="1:10" x14ac:dyDescent="0.2">
      <c r="A3904" s="13" t="s">
        <v>147</v>
      </c>
      <c r="B3904" s="272" t="s">
        <v>493</v>
      </c>
      <c r="C3904" s="272" t="str">
        <f>APENs_summary!C3799</f>
        <v>08081</v>
      </c>
      <c r="D3904" s="272" t="str">
        <f>APENs_summary!J3799</f>
        <v>20200253</v>
      </c>
      <c r="E3904" s="272" t="str">
        <f>APENs_summary!K3799</f>
        <v>Compressor Engines</v>
      </c>
      <c r="F3904" s="76">
        <f>APENs_summary!N3799</f>
        <v>7.1333399999999996</v>
      </c>
      <c r="G3904" s="76">
        <f>APENs_summary!O3799</f>
        <v>0</v>
      </c>
      <c r="H3904" s="76">
        <f>APENs_summary!P3799</f>
        <v>0</v>
      </c>
      <c r="I3904" s="76">
        <f>APENs_summary!Q3799</f>
        <v>0</v>
      </c>
      <c r="J3904" s="76">
        <f>APENs_summary!R3799</f>
        <v>0</v>
      </c>
    </row>
    <row r="3905" spans="1:10" x14ac:dyDescent="0.2">
      <c r="A3905" s="13" t="s">
        <v>147</v>
      </c>
      <c r="B3905" s="272" t="s">
        <v>493</v>
      </c>
      <c r="C3905" s="272" t="str">
        <f>APENs_summary!C3800</f>
        <v>08081</v>
      </c>
      <c r="D3905" s="272" t="str">
        <f>APENs_summary!J3800</f>
        <v>20200253</v>
      </c>
      <c r="E3905" s="272" t="str">
        <f>APENs_summary!K3800</f>
        <v>Compressor Engines</v>
      </c>
      <c r="F3905" s="76">
        <f>APENs_summary!N3800</f>
        <v>0</v>
      </c>
      <c r="G3905" s="76">
        <f>APENs_summary!O3800</f>
        <v>0</v>
      </c>
      <c r="H3905" s="76">
        <f>APENs_summary!P3800</f>
        <v>0</v>
      </c>
      <c r="I3905" s="76">
        <f>APENs_summary!Q3800</f>
        <v>0</v>
      </c>
      <c r="J3905" s="76">
        <f>APENs_summary!R3800</f>
        <v>0.02</v>
      </c>
    </row>
    <row r="3906" spans="1:10" x14ac:dyDescent="0.2">
      <c r="A3906" s="13" t="s">
        <v>147</v>
      </c>
      <c r="B3906" s="272" t="s">
        <v>493</v>
      </c>
      <c r="C3906" s="272" t="str">
        <f>APENs_summary!C3801</f>
        <v>08081</v>
      </c>
      <c r="D3906" s="272" t="str">
        <f>APENs_summary!J3801</f>
        <v>20200253</v>
      </c>
      <c r="E3906" s="272" t="str">
        <f>APENs_summary!K3801</f>
        <v>Compressor Engines</v>
      </c>
      <c r="F3906" s="76">
        <f>APENs_summary!N3801</f>
        <v>0</v>
      </c>
      <c r="G3906" s="76">
        <f>APENs_summary!O3801</f>
        <v>0</v>
      </c>
      <c r="H3906" s="76">
        <f>APENs_summary!P3801</f>
        <v>0</v>
      </c>
      <c r="I3906" s="76">
        <f>APENs_summary!Q3801</f>
        <v>0</v>
      </c>
      <c r="J3906" s="76">
        <f>APENs_summary!R3801</f>
        <v>0</v>
      </c>
    </row>
    <row r="3907" spans="1:10" x14ac:dyDescent="0.2">
      <c r="A3907" s="13" t="s">
        <v>147</v>
      </c>
      <c r="B3907" s="272" t="s">
        <v>493</v>
      </c>
      <c r="C3907" s="272" t="str">
        <f>APENs_summary!C3802</f>
        <v>08081</v>
      </c>
      <c r="D3907" s="272" t="str">
        <f>APENs_summary!J3802</f>
        <v>20200253</v>
      </c>
      <c r="E3907" s="272" t="str">
        <f>APENs_summary!K3802</f>
        <v>Compressor Engines</v>
      </c>
      <c r="F3907" s="76">
        <f>APENs_summary!N3802</f>
        <v>0</v>
      </c>
      <c r="G3907" s="76">
        <f>APENs_summary!O3802</f>
        <v>0</v>
      </c>
      <c r="H3907" s="76">
        <f>APENs_summary!P3802</f>
        <v>0</v>
      </c>
      <c r="I3907" s="76">
        <f>APENs_summary!Q3802</f>
        <v>1.1999999999999999E-3</v>
      </c>
      <c r="J3907" s="76">
        <f>APENs_summary!R3802</f>
        <v>0</v>
      </c>
    </row>
    <row r="3908" spans="1:10" x14ac:dyDescent="0.2">
      <c r="A3908" s="13" t="s">
        <v>147</v>
      </c>
      <c r="B3908" s="272" t="s">
        <v>493</v>
      </c>
      <c r="C3908" s="272" t="str">
        <f>APENs_summary!C3803</f>
        <v>08081</v>
      </c>
      <c r="D3908" s="272" t="str">
        <f>APENs_summary!J3803</f>
        <v>20200253</v>
      </c>
      <c r="E3908" s="272" t="str">
        <f>APENs_summary!K3803</f>
        <v>Compressor Engines</v>
      </c>
      <c r="F3908" s="76">
        <f>APENs_summary!N3803</f>
        <v>0</v>
      </c>
      <c r="G3908" s="76">
        <f>APENs_summary!O3803</f>
        <v>0.4</v>
      </c>
      <c r="H3908" s="76">
        <f>APENs_summary!P3803</f>
        <v>0</v>
      </c>
      <c r="I3908" s="76">
        <f>APENs_summary!Q3803</f>
        <v>0</v>
      </c>
      <c r="J3908" s="76">
        <f>APENs_summary!R3803</f>
        <v>0</v>
      </c>
    </row>
    <row r="3909" spans="1:10" x14ac:dyDescent="0.2">
      <c r="A3909" s="13" t="s">
        <v>147</v>
      </c>
      <c r="B3909" s="272" t="s">
        <v>493</v>
      </c>
      <c r="C3909" s="272" t="str">
        <f>APENs_summary!C3804</f>
        <v>08081</v>
      </c>
      <c r="D3909" s="272" t="str">
        <f>APENs_summary!J3804</f>
        <v>31000301</v>
      </c>
      <c r="E3909" s="272" t="str">
        <f>APENs_summary!K3804</f>
        <v>Glycol Dehydrator</v>
      </c>
      <c r="F3909" s="76">
        <f>APENs_summary!N3804</f>
        <v>0</v>
      </c>
      <c r="G3909" s="76">
        <f>APENs_summary!O3804</f>
        <v>0</v>
      </c>
      <c r="H3909" s="76">
        <f>APENs_summary!P3804</f>
        <v>1.08</v>
      </c>
      <c r="I3909" s="76">
        <f>APENs_summary!Q3804</f>
        <v>0</v>
      </c>
      <c r="J3909" s="76">
        <f>APENs_summary!R3804</f>
        <v>0</v>
      </c>
    </row>
    <row r="3910" spans="1:10" x14ac:dyDescent="0.2">
      <c r="A3910" s="13" t="s">
        <v>147</v>
      </c>
      <c r="B3910" s="272" t="s">
        <v>493</v>
      </c>
      <c r="C3910" s="272" t="str">
        <f>APENs_summary!C3805</f>
        <v>08081</v>
      </c>
      <c r="D3910" s="272" t="str">
        <f>APENs_summary!J3805</f>
        <v>31000301</v>
      </c>
      <c r="E3910" s="272" t="str">
        <f>APENs_summary!K3805</f>
        <v>Glycol Dehydrator</v>
      </c>
      <c r="F3910" s="76">
        <f>APENs_summary!N3805</f>
        <v>8.5</v>
      </c>
      <c r="G3910" s="76">
        <f>APENs_summary!O3805</f>
        <v>0</v>
      </c>
      <c r="H3910" s="76">
        <f>APENs_summary!P3805</f>
        <v>0</v>
      </c>
      <c r="I3910" s="76">
        <f>APENs_summary!Q3805</f>
        <v>0</v>
      </c>
      <c r="J3910" s="76">
        <f>APENs_summary!R3805</f>
        <v>0</v>
      </c>
    </row>
    <row r="3911" spans="1:10" x14ac:dyDescent="0.2">
      <c r="A3911" s="13" t="s">
        <v>147</v>
      </c>
      <c r="B3911" s="272" t="s">
        <v>493</v>
      </c>
      <c r="C3911" s="272" t="str">
        <f>APENs_summary!C3806</f>
        <v>08081</v>
      </c>
      <c r="D3911" s="272" t="str">
        <f>APENs_summary!J3806</f>
        <v>31000301</v>
      </c>
      <c r="E3911" s="272" t="str">
        <f>APENs_summary!K3806</f>
        <v>Glycol Dehydrator</v>
      </c>
      <c r="F3911" s="76">
        <f>APENs_summary!N3806</f>
        <v>0</v>
      </c>
      <c r="G3911" s="76">
        <f>APENs_summary!O3806</f>
        <v>0.34</v>
      </c>
      <c r="H3911" s="76">
        <f>APENs_summary!P3806</f>
        <v>0</v>
      </c>
      <c r="I3911" s="76">
        <f>APENs_summary!Q3806</f>
        <v>0</v>
      </c>
      <c r="J3911" s="76">
        <f>APENs_summary!R3806</f>
        <v>0</v>
      </c>
    </row>
    <row r="3912" spans="1:10" x14ac:dyDescent="0.2">
      <c r="A3912" s="13" t="s">
        <v>147</v>
      </c>
      <c r="B3912" s="272" t="s">
        <v>493</v>
      </c>
      <c r="C3912" s="272" t="str">
        <f>APENs_summary!C3807</f>
        <v>08081</v>
      </c>
      <c r="D3912" s="272" t="str">
        <f>APENs_summary!J3807</f>
        <v>31000304</v>
      </c>
      <c r="E3912" s="272" t="str">
        <f>APENs_summary!K3807</f>
        <v>Glycol Dehydrator</v>
      </c>
      <c r="F3912" s="76">
        <f>APENs_summary!N3807</f>
        <v>0</v>
      </c>
      <c r="G3912" s="76">
        <f>APENs_summary!O3807</f>
        <v>12.1</v>
      </c>
      <c r="H3912" s="76">
        <f>APENs_summary!P3807</f>
        <v>0</v>
      </c>
      <c r="I3912" s="76">
        <f>APENs_summary!Q3807</f>
        <v>0</v>
      </c>
      <c r="J3912" s="76">
        <f>APENs_summary!R3807</f>
        <v>0</v>
      </c>
    </row>
    <row r="3913" spans="1:10" x14ac:dyDescent="0.2">
      <c r="A3913" s="13" t="s">
        <v>147</v>
      </c>
      <c r="B3913" s="272" t="s">
        <v>493</v>
      </c>
      <c r="C3913" s="272" t="str">
        <f>APENs_summary!C3808</f>
        <v>08081</v>
      </c>
      <c r="D3913" s="272" t="str">
        <f>APENs_summary!J3808</f>
        <v>31000304</v>
      </c>
      <c r="E3913" s="272" t="str">
        <f>APENs_summary!K3808</f>
        <v>Glycol Dehydrator</v>
      </c>
      <c r="F3913" s="76">
        <f>APENs_summary!N3808</f>
        <v>0</v>
      </c>
      <c r="G3913" s="76">
        <f>APENs_summary!O3808</f>
        <v>10.470827999999999</v>
      </c>
      <c r="H3913" s="76">
        <f>APENs_summary!P3808</f>
        <v>0</v>
      </c>
      <c r="I3913" s="76">
        <f>APENs_summary!Q3808</f>
        <v>0</v>
      </c>
      <c r="J3913" s="76">
        <f>APENs_summary!R3808</f>
        <v>0</v>
      </c>
    </row>
    <row r="3914" spans="1:10" x14ac:dyDescent="0.2">
      <c r="A3914" s="13" t="s">
        <v>147</v>
      </c>
      <c r="B3914" s="272" t="s">
        <v>493</v>
      </c>
      <c r="C3914" s="272" t="str">
        <f>APENs_summary!C3809</f>
        <v>08081</v>
      </c>
      <c r="D3914" s="272" t="str">
        <f>APENs_summary!J3809</f>
        <v>20200202</v>
      </c>
      <c r="E3914" s="272" t="str">
        <f>APENs_summary!K3809</f>
        <v>Compressor Engines</v>
      </c>
      <c r="F3914" s="76">
        <f>APENs_summary!N3809</f>
        <v>0</v>
      </c>
      <c r="G3914" s="76">
        <f>APENs_summary!O3809</f>
        <v>0</v>
      </c>
      <c r="H3914" s="76">
        <f>APENs_summary!P3809</f>
        <v>12.5</v>
      </c>
      <c r="I3914" s="76">
        <f>APENs_summary!Q3809</f>
        <v>0</v>
      </c>
      <c r="J3914" s="76">
        <f>APENs_summary!R3809</f>
        <v>0</v>
      </c>
    </row>
    <row r="3915" spans="1:10" x14ac:dyDescent="0.2">
      <c r="A3915" s="13" t="s">
        <v>147</v>
      </c>
      <c r="B3915" s="272" t="s">
        <v>493</v>
      </c>
      <c r="C3915" s="272" t="str">
        <f>APENs_summary!C3810</f>
        <v>08081</v>
      </c>
      <c r="D3915" s="272" t="str">
        <f>APENs_summary!J3810</f>
        <v>20200202</v>
      </c>
      <c r="E3915" s="272" t="str">
        <f>APENs_summary!K3810</f>
        <v>Compressor Engines</v>
      </c>
      <c r="F3915" s="76">
        <f>APENs_summary!N3810</f>
        <v>15.7</v>
      </c>
      <c r="G3915" s="76">
        <f>APENs_summary!O3810</f>
        <v>0</v>
      </c>
      <c r="H3915" s="76">
        <f>APENs_summary!P3810</f>
        <v>0</v>
      </c>
      <c r="I3915" s="76">
        <f>APENs_summary!Q3810</f>
        <v>0</v>
      </c>
      <c r="J3915" s="76">
        <f>APENs_summary!R3810</f>
        <v>0</v>
      </c>
    </row>
    <row r="3916" spans="1:10" x14ac:dyDescent="0.2">
      <c r="A3916" s="13" t="s">
        <v>147</v>
      </c>
      <c r="B3916" s="272" t="s">
        <v>493</v>
      </c>
      <c r="C3916" s="272" t="str">
        <f>APENs_summary!C3811</f>
        <v>08081</v>
      </c>
      <c r="D3916" s="272" t="str">
        <f>APENs_summary!J3811</f>
        <v>20200202</v>
      </c>
      <c r="E3916" s="272" t="str">
        <f>APENs_summary!K3811</f>
        <v>Compressor Engines</v>
      </c>
      <c r="F3916" s="76">
        <f>APENs_summary!N3811</f>
        <v>0</v>
      </c>
      <c r="G3916" s="76">
        <f>APENs_summary!O3811</f>
        <v>0</v>
      </c>
      <c r="H3916" s="76">
        <f>APENs_summary!P3811</f>
        <v>0</v>
      </c>
      <c r="I3916" s="76">
        <f>APENs_summary!Q3811</f>
        <v>0</v>
      </c>
      <c r="J3916" s="76">
        <f>APENs_summary!R3811</f>
        <v>0.28050000000000003</v>
      </c>
    </row>
    <row r="3917" spans="1:10" x14ac:dyDescent="0.2">
      <c r="A3917" s="13" t="s">
        <v>147</v>
      </c>
      <c r="B3917" s="272" t="s">
        <v>493</v>
      </c>
      <c r="C3917" s="272" t="str">
        <f>APENs_summary!C3812</f>
        <v>08081</v>
      </c>
      <c r="D3917" s="272" t="str">
        <f>APENs_summary!J3812</f>
        <v>20200202</v>
      </c>
      <c r="E3917" s="272" t="str">
        <f>APENs_summary!K3812</f>
        <v>Compressor Engines</v>
      </c>
      <c r="F3917" s="76">
        <f>APENs_summary!N3812</f>
        <v>0</v>
      </c>
      <c r="G3917" s="76">
        <f>APENs_summary!O3812</f>
        <v>0</v>
      </c>
      <c r="H3917" s="76">
        <f>APENs_summary!P3812</f>
        <v>0</v>
      </c>
      <c r="I3917" s="76">
        <f>APENs_summary!Q3812</f>
        <v>0</v>
      </c>
      <c r="J3917" s="76">
        <f>APENs_summary!R3812</f>
        <v>0</v>
      </c>
    </row>
    <row r="3918" spans="1:10" x14ac:dyDescent="0.2">
      <c r="A3918" s="13" t="s">
        <v>147</v>
      </c>
      <c r="B3918" s="272" t="s">
        <v>493</v>
      </c>
      <c r="C3918" s="272" t="str">
        <f>APENs_summary!C3813</f>
        <v>08081</v>
      </c>
      <c r="D3918" s="272" t="str">
        <f>APENs_summary!J3813</f>
        <v>20200202</v>
      </c>
      <c r="E3918" s="272" t="str">
        <f>APENs_summary!K3813</f>
        <v>Compressor Engines</v>
      </c>
      <c r="F3918" s="76">
        <f>APENs_summary!N3813</f>
        <v>0</v>
      </c>
      <c r="G3918" s="76">
        <f>APENs_summary!O3813</f>
        <v>0</v>
      </c>
      <c r="H3918" s="76">
        <f>APENs_summary!P3813</f>
        <v>0</v>
      </c>
      <c r="I3918" s="76">
        <f>APENs_summary!Q3813</f>
        <v>1.6830000000000001E-2</v>
      </c>
      <c r="J3918" s="76">
        <f>APENs_summary!R3813</f>
        <v>0</v>
      </c>
    </row>
    <row r="3919" spans="1:10" x14ac:dyDescent="0.2">
      <c r="A3919" s="13" t="s">
        <v>147</v>
      </c>
      <c r="B3919" s="272" t="s">
        <v>493</v>
      </c>
      <c r="C3919" s="272" t="str">
        <f>APENs_summary!C3814</f>
        <v>08081</v>
      </c>
      <c r="D3919" s="272" t="str">
        <f>APENs_summary!J3814</f>
        <v>20200202</v>
      </c>
      <c r="E3919" s="272" t="str">
        <f>APENs_summary!K3814</f>
        <v>Compressor Engines</v>
      </c>
      <c r="F3919" s="76">
        <f>APENs_summary!N3814</f>
        <v>0</v>
      </c>
      <c r="G3919" s="76">
        <f>APENs_summary!O3814</f>
        <v>3.1</v>
      </c>
      <c r="H3919" s="76">
        <f>APENs_summary!P3814</f>
        <v>0</v>
      </c>
      <c r="I3919" s="76">
        <f>APENs_summary!Q3814</f>
        <v>0</v>
      </c>
      <c r="J3919" s="76">
        <f>APENs_summary!R3814</f>
        <v>0</v>
      </c>
    </row>
    <row r="3920" spans="1:10" x14ac:dyDescent="0.2">
      <c r="A3920" s="13" t="s">
        <v>147</v>
      </c>
      <c r="B3920" s="272" t="s">
        <v>493</v>
      </c>
      <c r="C3920" s="272" t="str">
        <f>APENs_summary!C3815</f>
        <v>08081</v>
      </c>
      <c r="D3920" s="272" t="str">
        <f>APENs_summary!J3815</f>
        <v>20200254</v>
      </c>
      <c r="E3920" s="272" t="str">
        <f>APENs_summary!K3815</f>
        <v>Compressor Engines</v>
      </c>
      <c r="F3920" s="76">
        <f>APENs_summary!N3815</f>
        <v>0</v>
      </c>
      <c r="G3920" s="76">
        <f>APENs_summary!O3815</f>
        <v>0</v>
      </c>
      <c r="H3920" s="76">
        <f>APENs_summary!P3815</f>
        <v>14.3</v>
      </c>
      <c r="I3920" s="76">
        <f>APENs_summary!Q3815</f>
        <v>0</v>
      </c>
      <c r="J3920" s="76">
        <f>APENs_summary!R3815</f>
        <v>0</v>
      </c>
    </row>
    <row r="3921" spans="1:10" x14ac:dyDescent="0.2">
      <c r="A3921" s="13" t="s">
        <v>147</v>
      </c>
      <c r="B3921" s="272" t="s">
        <v>493</v>
      </c>
      <c r="C3921" s="272" t="str">
        <f>APENs_summary!C3816</f>
        <v>08081</v>
      </c>
      <c r="D3921" s="272" t="str">
        <f>APENs_summary!J3816</f>
        <v>20200254</v>
      </c>
      <c r="E3921" s="272" t="str">
        <f>APENs_summary!K3816</f>
        <v>Compressor Engines</v>
      </c>
      <c r="F3921" s="76">
        <f>APENs_summary!N3816</f>
        <v>14.3</v>
      </c>
      <c r="G3921" s="76">
        <f>APENs_summary!O3816</f>
        <v>0</v>
      </c>
      <c r="H3921" s="76">
        <f>APENs_summary!P3816</f>
        <v>0</v>
      </c>
      <c r="I3921" s="76">
        <f>APENs_summary!Q3816</f>
        <v>0</v>
      </c>
      <c r="J3921" s="76">
        <f>APENs_summary!R3816</f>
        <v>0</v>
      </c>
    </row>
    <row r="3922" spans="1:10" x14ac:dyDescent="0.2">
      <c r="A3922" s="13" t="s">
        <v>147</v>
      </c>
      <c r="B3922" s="272" t="s">
        <v>493</v>
      </c>
      <c r="C3922" s="272" t="str">
        <f>APENs_summary!C3817</f>
        <v>08081</v>
      </c>
      <c r="D3922" s="272" t="str">
        <f>APENs_summary!J3817</f>
        <v>20200254</v>
      </c>
      <c r="E3922" s="272" t="str">
        <f>APENs_summary!K3817</f>
        <v>Compressor Engines</v>
      </c>
      <c r="F3922" s="76">
        <f>APENs_summary!N3817</f>
        <v>0</v>
      </c>
      <c r="G3922" s="76">
        <f>APENs_summary!O3817</f>
        <v>0</v>
      </c>
      <c r="H3922" s="76">
        <f>APENs_summary!P3817</f>
        <v>0</v>
      </c>
      <c r="I3922" s="76">
        <f>APENs_summary!Q3817</f>
        <v>0</v>
      </c>
      <c r="J3922" s="76">
        <f>APENs_summary!R3817</f>
        <v>0.47499999999999998</v>
      </c>
    </row>
    <row r="3923" spans="1:10" x14ac:dyDescent="0.2">
      <c r="A3923" s="13" t="s">
        <v>147</v>
      </c>
      <c r="B3923" s="272" t="s">
        <v>493</v>
      </c>
      <c r="C3923" s="272" t="str">
        <f>APENs_summary!C3818</f>
        <v>08081</v>
      </c>
      <c r="D3923" s="272" t="str">
        <f>APENs_summary!J3818</f>
        <v>20200254</v>
      </c>
      <c r="E3923" s="272" t="str">
        <f>APENs_summary!K3818</f>
        <v>Compressor Engines</v>
      </c>
      <c r="F3923" s="76">
        <f>APENs_summary!N3818</f>
        <v>0</v>
      </c>
      <c r="G3923" s="76">
        <f>APENs_summary!O3818</f>
        <v>0</v>
      </c>
      <c r="H3923" s="76">
        <f>APENs_summary!P3818</f>
        <v>0</v>
      </c>
      <c r="I3923" s="76">
        <f>APENs_summary!Q3818</f>
        <v>0</v>
      </c>
      <c r="J3923" s="76">
        <f>APENs_summary!R3818</f>
        <v>0</v>
      </c>
    </row>
    <row r="3924" spans="1:10" x14ac:dyDescent="0.2">
      <c r="A3924" s="13" t="s">
        <v>147</v>
      </c>
      <c r="B3924" s="272" t="s">
        <v>493</v>
      </c>
      <c r="C3924" s="272" t="str">
        <f>APENs_summary!C3819</f>
        <v>08081</v>
      </c>
      <c r="D3924" s="272" t="str">
        <f>APENs_summary!J3819</f>
        <v>20200254</v>
      </c>
      <c r="E3924" s="272" t="str">
        <f>APENs_summary!K3819</f>
        <v>Compressor Engines</v>
      </c>
      <c r="F3924" s="76">
        <f>APENs_summary!N3819</f>
        <v>0</v>
      </c>
      <c r="G3924" s="76">
        <f>APENs_summary!O3819</f>
        <v>0</v>
      </c>
      <c r="H3924" s="76">
        <f>APENs_summary!P3819</f>
        <v>0</v>
      </c>
      <c r="I3924" s="76">
        <f>APENs_summary!Q3819</f>
        <v>2.8500000000000001E-2</v>
      </c>
      <c r="J3924" s="76">
        <f>APENs_summary!R3819</f>
        <v>0</v>
      </c>
    </row>
    <row r="3925" spans="1:10" x14ac:dyDescent="0.2">
      <c r="A3925" s="13" t="s">
        <v>147</v>
      </c>
      <c r="B3925" s="272" t="s">
        <v>493</v>
      </c>
      <c r="C3925" s="272" t="str">
        <f>APENs_summary!C3820</f>
        <v>08081</v>
      </c>
      <c r="D3925" s="272" t="str">
        <f>APENs_summary!J3820</f>
        <v>20200254</v>
      </c>
      <c r="E3925" s="272" t="str">
        <f>APENs_summary!K3820</f>
        <v>Compressor Engines</v>
      </c>
      <c r="F3925" s="76">
        <f>APENs_summary!N3820</f>
        <v>0</v>
      </c>
      <c r="G3925" s="76">
        <f>APENs_summary!O3820</f>
        <v>7.1</v>
      </c>
      <c r="H3925" s="76">
        <f>APENs_summary!P3820</f>
        <v>0</v>
      </c>
      <c r="I3925" s="76">
        <f>APENs_summary!Q3820</f>
        <v>0</v>
      </c>
      <c r="J3925" s="76">
        <f>APENs_summary!R3820</f>
        <v>0</v>
      </c>
    </row>
    <row r="3926" spans="1:10" x14ac:dyDescent="0.2">
      <c r="A3926" s="13" t="s">
        <v>147</v>
      </c>
      <c r="B3926" s="272" t="s">
        <v>493</v>
      </c>
      <c r="C3926" s="272" t="str">
        <f>APENs_summary!C3821</f>
        <v>08081</v>
      </c>
      <c r="D3926" s="272" t="str">
        <f>APENs_summary!J3821</f>
        <v>31000301</v>
      </c>
      <c r="E3926" s="272" t="str">
        <f>APENs_summary!K3821</f>
        <v>Glycol Dehydrator</v>
      </c>
      <c r="F3926" s="76">
        <f>APENs_summary!N3821</f>
        <v>0</v>
      </c>
      <c r="G3926" s="76">
        <f>APENs_summary!O3821</f>
        <v>13.2</v>
      </c>
      <c r="H3926" s="76">
        <f>APENs_summary!P3821</f>
        <v>0</v>
      </c>
      <c r="I3926" s="76">
        <f>APENs_summary!Q3821</f>
        <v>0</v>
      </c>
      <c r="J3926" s="76">
        <f>APENs_summary!R3821</f>
        <v>0</v>
      </c>
    </row>
    <row r="3927" spans="1:10" x14ac:dyDescent="0.2">
      <c r="A3927" s="13" t="s">
        <v>147</v>
      </c>
      <c r="B3927" s="272" t="s">
        <v>493</v>
      </c>
      <c r="C3927" s="272" t="str">
        <f>APENs_summary!C3822</f>
        <v>08081</v>
      </c>
      <c r="D3927" s="272" t="str">
        <f>APENs_summary!J3822</f>
        <v>40400311</v>
      </c>
      <c r="E3927" s="272" t="str">
        <f>APENs_summary!K3822</f>
        <v>Condensate Tanks</v>
      </c>
      <c r="F3927" s="76">
        <f>APENs_summary!N3822</f>
        <v>0</v>
      </c>
      <c r="G3927" s="76">
        <f>APENs_summary!O3822</f>
        <v>3.5539136303032262</v>
      </c>
      <c r="H3927" s="76">
        <f>APENs_summary!P3822</f>
        <v>0</v>
      </c>
      <c r="I3927" s="76">
        <f>APENs_summary!Q3822</f>
        <v>0</v>
      </c>
      <c r="J3927" s="76">
        <f>APENs_summary!R3822</f>
        <v>0</v>
      </c>
    </row>
    <row r="3928" spans="1:10" x14ac:dyDescent="0.2">
      <c r="A3928" s="13" t="s">
        <v>147</v>
      </c>
      <c r="B3928" s="272" t="s">
        <v>493</v>
      </c>
      <c r="C3928" s="272" t="str">
        <f>APENs_summary!C3823</f>
        <v>08081</v>
      </c>
      <c r="D3928" s="272" t="str">
        <f>APENs_summary!J3823</f>
        <v>31000301</v>
      </c>
      <c r="E3928" s="272" t="str">
        <f>APENs_summary!K3823</f>
        <v>Glycol Dehydrator</v>
      </c>
      <c r="F3928" s="76">
        <f>APENs_summary!N3823</f>
        <v>0</v>
      </c>
      <c r="G3928" s="76">
        <f>APENs_summary!O3823</f>
        <v>11.2</v>
      </c>
      <c r="H3928" s="76">
        <f>APENs_summary!P3823</f>
        <v>0</v>
      </c>
      <c r="I3928" s="76">
        <f>APENs_summary!Q3823</f>
        <v>0</v>
      </c>
      <c r="J3928" s="76">
        <f>APENs_summary!R3823</f>
        <v>0</v>
      </c>
    </row>
    <row r="3929" spans="1:10" x14ac:dyDescent="0.2">
      <c r="A3929" s="13" t="s">
        <v>147</v>
      </c>
      <c r="B3929" s="272" t="s">
        <v>493</v>
      </c>
      <c r="C3929" s="272" t="str">
        <f>APENs_summary!C3824</f>
        <v>08081</v>
      </c>
      <c r="D3929" s="272" t="str">
        <f>APENs_summary!J3824</f>
        <v>31000304</v>
      </c>
      <c r="E3929" s="272" t="str">
        <f>APENs_summary!K3824</f>
        <v>Glycol Dehydrator</v>
      </c>
      <c r="F3929" s="76">
        <f>APENs_summary!N3824</f>
        <v>0</v>
      </c>
      <c r="G3929" s="76">
        <f>APENs_summary!O3824</f>
        <v>10.081300000000001</v>
      </c>
      <c r="H3929" s="76">
        <f>APENs_summary!P3824</f>
        <v>0</v>
      </c>
      <c r="I3929" s="76">
        <f>APENs_summary!Q3824</f>
        <v>0</v>
      </c>
      <c r="J3929" s="76">
        <f>APENs_summary!R3824</f>
        <v>0</v>
      </c>
    </row>
    <row r="3930" spans="1:10" x14ac:dyDescent="0.2">
      <c r="A3930" s="13" t="s">
        <v>147</v>
      </c>
      <c r="B3930" s="272" t="s">
        <v>493</v>
      </c>
      <c r="C3930" s="272" t="str">
        <f>APENs_summary!C3825</f>
        <v>08081</v>
      </c>
      <c r="D3930" s="272" t="str">
        <f>APENs_summary!J3825</f>
        <v>31000304</v>
      </c>
      <c r="E3930" s="272" t="str">
        <f>APENs_summary!K3825</f>
        <v>Glycol Dehydrator</v>
      </c>
      <c r="F3930" s="76">
        <f>APENs_summary!N3825</f>
        <v>0</v>
      </c>
      <c r="G3930" s="76">
        <f>APENs_summary!O3825</f>
        <v>10.656084</v>
      </c>
      <c r="H3930" s="76">
        <f>APENs_summary!P3825</f>
        <v>0</v>
      </c>
      <c r="I3930" s="76">
        <f>APENs_summary!Q3825</f>
        <v>0</v>
      </c>
      <c r="J3930" s="76">
        <f>APENs_summary!R3825</f>
        <v>0</v>
      </c>
    </row>
    <row r="3931" spans="1:10" x14ac:dyDescent="0.2">
      <c r="A3931" s="13" t="s">
        <v>147</v>
      </c>
      <c r="B3931" s="272" t="s">
        <v>493</v>
      </c>
      <c r="C3931" s="272" t="str">
        <f>APENs_summary!C3826</f>
        <v>08081</v>
      </c>
      <c r="D3931" s="272" t="str">
        <f>APENs_summary!J3826</f>
        <v>31000304</v>
      </c>
      <c r="E3931" s="272" t="str">
        <f>APENs_summary!K3826</f>
        <v>Glycol Dehydrator</v>
      </c>
      <c r="F3931" s="76">
        <f>APENs_summary!N3826</f>
        <v>0</v>
      </c>
      <c r="G3931" s="76">
        <f>APENs_summary!O3826</f>
        <v>11.17338</v>
      </c>
      <c r="H3931" s="76">
        <f>APENs_summary!P3826</f>
        <v>0</v>
      </c>
      <c r="I3931" s="76">
        <f>APENs_summary!Q3826</f>
        <v>0</v>
      </c>
      <c r="J3931" s="76">
        <f>APENs_summary!R3826</f>
        <v>0</v>
      </c>
    </row>
    <row r="3932" spans="1:10" x14ac:dyDescent="0.2">
      <c r="A3932" s="13" t="s">
        <v>147</v>
      </c>
      <c r="B3932" s="272" t="s">
        <v>493</v>
      </c>
      <c r="C3932" s="272" t="str">
        <f>APENs_summary!C3827</f>
        <v>08081</v>
      </c>
      <c r="D3932" s="272" t="str">
        <f>APENs_summary!J3827</f>
        <v>40400311</v>
      </c>
      <c r="E3932" s="272" t="str">
        <f>APENs_summary!K3827</f>
        <v>Condensate Tanks</v>
      </c>
      <c r="F3932" s="76">
        <f>APENs_summary!N3827</f>
        <v>0</v>
      </c>
      <c r="G3932" s="76">
        <f>APENs_summary!O3827</f>
        <v>1.0935118862471465</v>
      </c>
      <c r="H3932" s="76">
        <f>APENs_summary!P3827</f>
        <v>0</v>
      </c>
      <c r="I3932" s="76">
        <f>APENs_summary!Q3827</f>
        <v>0</v>
      </c>
      <c r="J3932" s="76">
        <f>APENs_summary!R3827</f>
        <v>0</v>
      </c>
    </row>
    <row r="3933" spans="1:10" x14ac:dyDescent="0.2">
      <c r="A3933" s="13" t="s">
        <v>147</v>
      </c>
      <c r="B3933" s="272" t="s">
        <v>493</v>
      </c>
      <c r="C3933" s="272" t="str">
        <f>APENs_summary!C3828</f>
        <v>08081</v>
      </c>
      <c r="D3933" s="272" t="str">
        <f>APENs_summary!J3828</f>
        <v>40400311</v>
      </c>
      <c r="E3933" s="272" t="str">
        <f>APENs_summary!K3828</f>
        <v>Condensate Tanks</v>
      </c>
      <c r="F3933" s="76">
        <f>APENs_summary!N3828</f>
        <v>0</v>
      </c>
      <c r="G3933" s="76">
        <f>APENs_summary!O3828</f>
        <v>5.4675594312357321</v>
      </c>
      <c r="H3933" s="76">
        <f>APENs_summary!P3828</f>
        <v>0</v>
      </c>
      <c r="I3933" s="76">
        <f>APENs_summary!Q3828</f>
        <v>0</v>
      </c>
      <c r="J3933" s="76">
        <f>APENs_summary!R3828</f>
        <v>0</v>
      </c>
    </row>
    <row r="3934" spans="1:10" x14ac:dyDescent="0.2">
      <c r="A3934" s="13" t="s">
        <v>147</v>
      </c>
      <c r="B3934" s="272" t="s">
        <v>493</v>
      </c>
      <c r="C3934" s="272" t="str">
        <f>APENs_summary!C3829</f>
        <v>08081</v>
      </c>
      <c r="D3934" s="272" t="str">
        <f>APENs_summary!J3829</f>
        <v>31000301</v>
      </c>
      <c r="E3934" s="272" t="str">
        <f>APENs_summary!K3829</f>
        <v>Glycol Dehydrator</v>
      </c>
      <c r="F3934" s="76">
        <f>APENs_summary!N3829</f>
        <v>0</v>
      </c>
      <c r="G3934" s="76">
        <f>APENs_summary!O3829</f>
        <v>12.9</v>
      </c>
      <c r="H3934" s="76">
        <f>APENs_summary!P3829</f>
        <v>0</v>
      </c>
      <c r="I3934" s="76">
        <f>APENs_summary!Q3829</f>
        <v>0</v>
      </c>
      <c r="J3934" s="76">
        <f>APENs_summary!R3829</f>
        <v>0</v>
      </c>
    </row>
    <row r="3935" spans="1:10" x14ac:dyDescent="0.2">
      <c r="A3935" s="13" t="s">
        <v>147</v>
      </c>
      <c r="B3935" s="272" t="s">
        <v>493</v>
      </c>
      <c r="C3935" s="272" t="str">
        <f>APENs_summary!C3830</f>
        <v>08081</v>
      </c>
      <c r="D3935" s="272" t="str">
        <f>APENs_summary!J3830</f>
        <v>40400311</v>
      </c>
      <c r="E3935" s="272" t="str">
        <f>APENs_summary!K3830</f>
        <v>Condensate Tanks</v>
      </c>
      <c r="F3935" s="76">
        <f>APENs_summary!N3830</f>
        <v>0</v>
      </c>
      <c r="G3935" s="76">
        <f>APENs_summary!O3830</f>
        <v>2.4932069912944921</v>
      </c>
      <c r="H3935" s="76">
        <f>APENs_summary!P3830</f>
        <v>0</v>
      </c>
      <c r="I3935" s="76">
        <f>APENs_summary!Q3830</f>
        <v>0</v>
      </c>
      <c r="J3935" s="76">
        <f>APENs_summary!R3830</f>
        <v>0</v>
      </c>
    </row>
    <row r="3936" spans="1:10" x14ac:dyDescent="0.2">
      <c r="A3936" s="13" t="s">
        <v>147</v>
      </c>
      <c r="B3936" s="272" t="s">
        <v>493</v>
      </c>
      <c r="C3936" s="272" t="str">
        <f>APENs_summary!C3831</f>
        <v>08081</v>
      </c>
      <c r="D3936" s="272" t="str">
        <f>APENs_summary!J3831</f>
        <v>40400311</v>
      </c>
      <c r="E3936" s="272" t="str">
        <f>APENs_summary!K3831</f>
        <v>Condensate Tanks</v>
      </c>
      <c r="F3936" s="76">
        <f>APENs_summary!N3831</f>
        <v>0</v>
      </c>
      <c r="G3936" s="76">
        <f>APENs_summary!O3831</f>
        <v>6.407979434710275</v>
      </c>
      <c r="H3936" s="76">
        <f>APENs_summary!P3831</f>
        <v>0</v>
      </c>
      <c r="I3936" s="76">
        <f>APENs_summary!Q3831</f>
        <v>0</v>
      </c>
      <c r="J3936" s="76">
        <f>APENs_summary!R3831</f>
        <v>0</v>
      </c>
    </row>
    <row r="3937" spans="1:10" x14ac:dyDescent="0.2">
      <c r="A3937" s="13" t="s">
        <v>147</v>
      </c>
      <c r="B3937" s="272" t="s">
        <v>493</v>
      </c>
      <c r="C3937" s="272" t="str">
        <f>APENs_summary!C3832</f>
        <v>08081</v>
      </c>
      <c r="D3937" s="272" t="str">
        <f>APENs_summary!J3832</f>
        <v>31000301</v>
      </c>
      <c r="E3937" s="272" t="str">
        <f>APENs_summary!K3832</f>
        <v>Glycol Dehydrator</v>
      </c>
      <c r="F3937" s="76">
        <f>APENs_summary!N3832</f>
        <v>0</v>
      </c>
      <c r="G3937" s="76">
        <f>APENs_summary!O3832</f>
        <v>11.000005</v>
      </c>
      <c r="H3937" s="76">
        <f>APENs_summary!P3832</f>
        <v>0</v>
      </c>
      <c r="I3937" s="76">
        <f>APENs_summary!Q3832</f>
        <v>0</v>
      </c>
      <c r="J3937" s="76">
        <f>APENs_summary!R3832</f>
        <v>0</v>
      </c>
    </row>
    <row r="3938" spans="1:10" x14ac:dyDescent="0.2">
      <c r="A3938" s="13" t="s">
        <v>147</v>
      </c>
      <c r="B3938" s="272" t="s">
        <v>493</v>
      </c>
      <c r="C3938" s="272" t="str">
        <f>APENs_summary!C3833</f>
        <v>08081</v>
      </c>
      <c r="D3938" s="272" t="str">
        <f>APENs_summary!J3833</f>
        <v>31000301</v>
      </c>
      <c r="E3938" s="272" t="str">
        <f>APENs_summary!K3833</f>
        <v>Glycol Dehydrator</v>
      </c>
      <c r="F3938" s="76">
        <f>APENs_summary!N3833</f>
        <v>0</v>
      </c>
      <c r="G3938" s="76">
        <f>APENs_summary!O3833</f>
        <v>10.999987000000001</v>
      </c>
      <c r="H3938" s="76">
        <f>APENs_summary!P3833</f>
        <v>0</v>
      </c>
      <c r="I3938" s="76">
        <f>APENs_summary!Q3833</f>
        <v>0</v>
      </c>
      <c r="J3938" s="76">
        <f>APENs_summary!R3833</f>
        <v>0</v>
      </c>
    </row>
    <row r="3939" spans="1:10" x14ac:dyDescent="0.2">
      <c r="A3939" s="13" t="s">
        <v>147</v>
      </c>
      <c r="B3939" s="272" t="s">
        <v>493</v>
      </c>
      <c r="C3939" s="272" t="str">
        <f>APENs_summary!C3834</f>
        <v>08081</v>
      </c>
      <c r="D3939" s="272" t="str">
        <f>APENs_summary!J3834</f>
        <v>31000301</v>
      </c>
      <c r="E3939" s="272" t="str">
        <f>APENs_summary!K3834</f>
        <v>Glycol Dehydrator</v>
      </c>
      <c r="F3939" s="76">
        <f>APENs_summary!N3834</f>
        <v>0</v>
      </c>
      <c r="G3939" s="76">
        <f>APENs_summary!O3834</f>
        <v>10.654806000000001</v>
      </c>
      <c r="H3939" s="76">
        <f>APENs_summary!P3834</f>
        <v>0</v>
      </c>
      <c r="I3939" s="76">
        <f>APENs_summary!Q3834</f>
        <v>0</v>
      </c>
      <c r="J3939" s="76">
        <f>APENs_summary!R3834</f>
        <v>0</v>
      </c>
    </row>
    <row r="3940" spans="1:10" x14ac:dyDescent="0.2">
      <c r="A3940" s="13" t="s">
        <v>147</v>
      </c>
      <c r="B3940" s="272" t="s">
        <v>493</v>
      </c>
      <c r="C3940" s="272" t="str">
        <f>APENs_summary!C3835</f>
        <v>08081</v>
      </c>
      <c r="D3940" s="272" t="str">
        <f>APENs_summary!J3835</f>
        <v>31000301</v>
      </c>
      <c r="E3940" s="272" t="str">
        <f>APENs_summary!K3835</f>
        <v>Glycol Dehydrator</v>
      </c>
      <c r="F3940" s="76">
        <f>APENs_summary!N3835</f>
        <v>0</v>
      </c>
      <c r="G3940" s="76">
        <f>APENs_summary!O3835</f>
        <v>10.000033</v>
      </c>
      <c r="H3940" s="76">
        <f>APENs_summary!P3835</f>
        <v>0</v>
      </c>
      <c r="I3940" s="76">
        <f>APENs_summary!Q3835</f>
        <v>0</v>
      </c>
      <c r="J3940" s="76">
        <f>APENs_summary!R3835</f>
        <v>0</v>
      </c>
    </row>
    <row r="3941" spans="1:10" x14ac:dyDescent="0.2">
      <c r="A3941" s="13" t="s">
        <v>147</v>
      </c>
      <c r="B3941" s="272" t="s">
        <v>493</v>
      </c>
      <c r="C3941" s="272" t="str">
        <f>APENs_summary!C3836</f>
        <v>08081</v>
      </c>
      <c r="D3941" s="272" t="str">
        <f>APENs_summary!J3836</f>
        <v>31000304</v>
      </c>
      <c r="E3941" s="272" t="str">
        <f>APENs_summary!K3836</f>
        <v>Glycol Dehydrator</v>
      </c>
      <c r="F3941" s="76">
        <f>APENs_summary!N3836</f>
        <v>0</v>
      </c>
      <c r="G3941" s="76">
        <f>APENs_summary!O3836</f>
        <v>10.654806000000001</v>
      </c>
      <c r="H3941" s="76">
        <f>APENs_summary!P3836</f>
        <v>0</v>
      </c>
      <c r="I3941" s="76">
        <f>APENs_summary!Q3836</f>
        <v>0</v>
      </c>
      <c r="J3941" s="76">
        <f>APENs_summary!R3836</f>
        <v>0</v>
      </c>
    </row>
    <row r="3942" spans="1:10" x14ac:dyDescent="0.2">
      <c r="A3942" s="13" t="s">
        <v>147</v>
      </c>
      <c r="B3942" s="272" t="s">
        <v>493</v>
      </c>
      <c r="C3942" s="272" t="str">
        <f>APENs_summary!C3837</f>
        <v>08081</v>
      </c>
      <c r="D3942" s="272" t="str">
        <f>APENs_summary!J3837</f>
        <v>31000304</v>
      </c>
      <c r="E3942" s="272" t="str">
        <f>APENs_summary!K3837</f>
        <v>Glycol Dehydrator</v>
      </c>
      <c r="F3942" s="76">
        <f>APENs_summary!N3837</f>
        <v>0</v>
      </c>
      <c r="G3942" s="76">
        <f>APENs_summary!O3837</f>
        <v>10.199999999999999</v>
      </c>
      <c r="H3942" s="76">
        <f>APENs_summary!P3837</f>
        <v>0</v>
      </c>
      <c r="I3942" s="76">
        <f>APENs_summary!Q3837</f>
        <v>0</v>
      </c>
      <c r="J3942" s="76">
        <f>APENs_summary!R3837</f>
        <v>0</v>
      </c>
    </row>
    <row r="3943" spans="1:10" x14ac:dyDescent="0.2">
      <c r="A3943" s="13" t="s">
        <v>147</v>
      </c>
      <c r="B3943" s="272" t="s">
        <v>493</v>
      </c>
      <c r="C3943" s="272" t="str">
        <f>APENs_summary!C3838</f>
        <v>08081</v>
      </c>
      <c r="D3943" s="272" t="str">
        <f>APENs_summary!J3838</f>
        <v>31000301</v>
      </c>
      <c r="E3943" s="272" t="str">
        <f>APENs_summary!K3838</f>
        <v>Glycol Dehydrator</v>
      </c>
      <c r="F3943" s="76">
        <f>APENs_summary!N3838</f>
        <v>0</v>
      </c>
      <c r="G3943" s="76">
        <f>APENs_summary!O3838</f>
        <v>11.000005</v>
      </c>
      <c r="H3943" s="76">
        <f>APENs_summary!P3838</f>
        <v>0</v>
      </c>
      <c r="I3943" s="76">
        <f>APENs_summary!Q3838</f>
        <v>0</v>
      </c>
      <c r="J3943" s="76">
        <f>APENs_summary!R3838</f>
        <v>0</v>
      </c>
    </row>
    <row r="3944" spans="1:10" x14ac:dyDescent="0.2">
      <c r="A3944" s="13" t="s">
        <v>147</v>
      </c>
      <c r="B3944" s="272" t="s">
        <v>493</v>
      </c>
      <c r="C3944" s="272" t="str">
        <f>APENs_summary!C3839</f>
        <v>08081</v>
      </c>
      <c r="D3944" s="272" t="str">
        <f>APENs_summary!J3839</f>
        <v>31000301</v>
      </c>
      <c r="E3944" s="272" t="str">
        <f>APENs_summary!K3839</f>
        <v>Glycol Dehydrator</v>
      </c>
      <c r="F3944" s="76">
        <f>APENs_summary!N3839</f>
        <v>0</v>
      </c>
      <c r="G3944" s="76">
        <f>APENs_summary!O3839</f>
        <v>12.000031999999999</v>
      </c>
      <c r="H3944" s="76">
        <f>APENs_summary!P3839</f>
        <v>0</v>
      </c>
      <c r="I3944" s="76">
        <f>APENs_summary!Q3839</f>
        <v>0</v>
      </c>
      <c r="J3944" s="76">
        <f>APENs_summary!R3839</f>
        <v>0</v>
      </c>
    </row>
    <row r="3945" spans="1:10" x14ac:dyDescent="0.2">
      <c r="A3945" s="13" t="s">
        <v>147</v>
      </c>
      <c r="B3945" s="272" t="s">
        <v>493</v>
      </c>
      <c r="C3945" s="272" t="str">
        <f>APENs_summary!C3840</f>
        <v>08081</v>
      </c>
      <c r="D3945" s="272" t="str">
        <f>APENs_summary!J3840</f>
        <v>40400311</v>
      </c>
      <c r="E3945" s="272" t="str">
        <f>APENs_summary!K3840</f>
        <v>Condensate Tanks</v>
      </c>
      <c r="F3945" s="76">
        <f>APENs_summary!N3840</f>
        <v>0</v>
      </c>
      <c r="G3945" s="76">
        <f>APENs_summary!O3840</f>
        <v>4.0870009482212142</v>
      </c>
      <c r="H3945" s="76">
        <f>APENs_summary!P3840</f>
        <v>0</v>
      </c>
      <c r="I3945" s="76">
        <f>APENs_summary!Q3840</f>
        <v>0</v>
      </c>
      <c r="J3945" s="76">
        <f>APENs_summary!R3840</f>
        <v>0</v>
      </c>
    </row>
    <row r="3946" spans="1:10" x14ac:dyDescent="0.2">
      <c r="A3946" s="13" t="s">
        <v>147</v>
      </c>
      <c r="B3946" s="272" t="s">
        <v>493</v>
      </c>
      <c r="C3946" s="272" t="str">
        <f>APENs_summary!C3841</f>
        <v>08081</v>
      </c>
      <c r="D3946" s="272" t="str">
        <f>APENs_summary!J3841</f>
        <v>31000304</v>
      </c>
      <c r="E3946" s="272" t="str">
        <f>APENs_summary!K3841</f>
        <v>Glycol Dehydrator</v>
      </c>
      <c r="F3946" s="76">
        <f>APENs_summary!N3841</f>
        <v>0</v>
      </c>
      <c r="G3946" s="76">
        <f>APENs_summary!O3841</f>
        <v>14.80002</v>
      </c>
      <c r="H3946" s="76">
        <f>APENs_summary!P3841</f>
        <v>0</v>
      </c>
      <c r="I3946" s="76">
        <f>APENs_summary!Q3841</f>
        <v>0</v>
      </c>
      <c r="J3946" s="76">
        <f>APENs_summary!R3841</f>
        <v>0</v>
      </c>
    </row>
    <row r="3947" spans="1:10" x14ac:dyDescent="0.2">
      <c r="A3947" s="13" t="s">
        <v>147</v>
      </c>
      <c r="B3947" s="272" t="s">
        <v>493</v>
      </c>
      <c r="C3947" s="272" t="str">
        <f>APENs_summary!C3842</f>
        <v>08081</v>
      </c>
      <c r="D3947" s="272" t="str">
        <f>APENs_summary!J3842</f>
        <v>31000301</v>
      </c>
      <c r="E3947" s="272" t="str">
        <f>APENs_summary!K3842</f>
        <v>Glycol Dehydrator</v>
      </c>
      <c r="F3947" s="76">
        <f>APENs_summary!N3842</f>
        <v>0</v>
      </c>
      <c r="G3947" s="76">
        <f>APENs_summary!O3842</f>
        <v>11.238204</v>
      </c>
      <c r="H3947" s="76">
        <f>APENs_summary!P3842</f>
        <v>0</v>
      </c>
      <c r="I3947" s="76">
        <f>APENs_summary!Q3842</f>
        <v>0</v>
      </c>
      <c r="J3947" s="76">
        <f>APENs_summary!R3842</f>
        <v>0</v>
      </c>
    </row>
    <row r="3948" spans="1:10" x14ac:dyDescent="0.2">
      <c r="A3948" s="13" t="s">
        <v>147</v>
      </c>
      <c r="B3948" s="272" t="s">
        <v>493</v>
      </c>
      <c r="C3948" s="272" t="str">
        <f>APENs_summary!C3843</f>
        <v>08081</v>
      </c>
      <c r="D3948" s="272" t="str">
        <f>APENs_summary!J3843</f>
        <v>31000301</v>
      </c>
      <c r="E3948" s="272" t="str">
        <f>APENs_summary!K3843</f>
        <v>Glycol Dehydrator</v>
      </c>
      <c r="F3948" s="76">
        <f>APENs_summary!N3843</f>
        <v>0</v>
      </c>
      <c r="G3948" s="76">
        <f>APENs_summary!O3843</f>
        <v>11.000005</v>
      </c>
      <c r="H3948" s="76">
        <f>APENs_summary!P3843</f>
        <v>0</v>
      </c>
      <c r="I3948" s="76">
        <f>APENs_summary!Q3843</f>
        <v>0</v>
      </c>
      <c r="J3948" s="76">
        <f>APENs_summary!R3843</f>
        <v>0</v>
      </c>
    </row>
    <row r="3949" spans="1:10" x14ac:dyDescent="0.2">
      <c r="A3949" s="13" t="s">
        <v>147</v>
      </c>
      <c r="B3949" s="272" t="s">
        <v>493</v>
      </c>
      <c r="C3949" s="272" t="str">
        <f>APENs_summary!C3844</f>
        <v>08081</v>
      </c>
      <c r="D3949" s="272" t="str">
        <f>APENs_summary!J3844</f>
        <v>20200202</v>
      </c>
      <c r="E3949" s="272" t="str">
        <f>APENs_summary!K3844</f>
        <v>Compressor Engines</v>
      </c>
      <c r="F3949" s="76">
        <f>APENs_summary!N3844</f>
        <v>0</v>
      </c>
      <c r="G3949" s="76">
        <f>APENs_summary!O3844</f>
        <v>0</v>
      </c>
      <c r="H3949" s="76">
        <f>APENs_summary!P3844</f>
        <v>4.75</v>
      </c>
      <c r="I3949" s="76">
        <f>APENs_summary!Q3844</f>
        <v>0</v>
      </c>
      <c r="J3949" s="76">
        <f>APENs_summary!R3844</f>
        <v>0</v>
      </c>
    </row>
    <row r="3950" spans="1:10" x14ac:dyDescent="0.2">
      <c r="A3950" s="13" t="s">
        <v>147</v>
      </c>
      <c r="B3950" s="272" t="s">
        <v>493</v>
      </c>
      <c r="C3950" s="272" t="str">
        <f>APENs_summary!C3845</f>
        <v>08081</v>
      </c>
      <c r="D3950" s="272" t="str">
        <f>APENs_summary!J3845</f>
        <v>20200202</v>
      </c>
      <c r="E3950" s="272" t="str">
        <f>APENs_summary!K3845</f>
        <v>Compressor Engines</v>
      </c>
      <c r="F3950" s="76">
        <f>APENs_summary!N3845</f>
        <v>2.9</v>
      </c>
      <c r="G3950" s="76">
        <f>APENs_summary!O3845</f>
        <v>0</v>
      </c>
      <c r="H3950" s="76">
        <f>APENs_summary!P3845</f>
        <v>0</v>
      </c>
      <c r="I3950" s="76">
        <f>APENs_summary!Q3845</f>
        <v>0</v>
      </c>
      <c r="J3950" s="76">
        <f>APENs_summary!R3845</f>
        <v>0</v>
      </c>
    </row>
    <row r="3951" spans="1:10" x14ac:dyDescent="0.2">
      <c r="A3951" s="13" t="s">
        <v>147</v>
      </c>
      <c r="B3951" s="272" t="s">
        <v>493</v>
      </c>
      <c r="C3951" s="272" t="str">
        <f>APENs_summary!C3846</f>
        <v>08081</v>
      </c>
      <c r="D3951" s="272" t="str">
        <f>APENs_summary!J3846</f>
        <v>20200202</v>
      </c>
      <c r="E3951" s="272" t="str">
        <f>APENs_summary!K3846</f>
        <v>Compressor Engines</v>
      </c>
      <c r="F3951" s="76">
        <f>APENs_summary!N3846</f>
        <v>0</v>
      </c>
      <c r="G3951" s="76">
        <f>APENs_summary!O3846</f>
        <v>0</v>
      </c>
      <c r="H3951" s="76">
        <f>APENs_summary!P3846</f>
        <v>0</v>
      </c>
      <c r="I3951" s="76">
        <f>APENs_summary!Q3846</f>
        <v>0</v>
      </c>
      <c r="J3951" s="76">
        <f>APENs_summary!R3846</f>
        <v>0.02</v>
      </c>
    </row>
    <row r="3952" spans="1:10" x14ac:dyDescent="0.2">
      <c r="A3952" s="13" t="s">
        <v>147</v>
      </c>
      <c r="B3952" s="272" t="s">
        <v>493</v>
      </c>
      <c r="C3952" s="272" t="str">
        <f>APENs_summary!C3847</f>
        <v>08081</v>
      </c>
      <c r="D3952" s="272" t="str">
        <f>APENs_summary!J3847</f>
        <v>20200202</v>
      </c>
      <c r="E3952" s="272" t="str">
        <f>APENs_summary!K3847</f>
        <v>Compressor Engines</v>
      </c>
      <c r="F3952" s="76">
        <f>APENs_summary!N3847</f>
        <v>0</v>
      </c>
      <c r="G3952" s="76">
        <f>APENs_summary!O3847</f>
        <v>0</v>
      </c>
      <c r="H3952" s="76">
        <f>APENs_summary!P3847</f>
        <v>0</v>
      </c>
      <c r="I3952" s="76">
        <f>APENs_summary!Q3847</f>
        <v>0</v>
      </c>
      <c r="J3952" s="76">
        <f>APENs_summary!R3847</f>
        <v>0</v>
      </c>
    </row>
    <row r="3953" spans="1:10" x14ac:dyDescent="0.2">
      <c r="A3953" s="13" t="s">
        <v>147</v>
      </c>
      <c r="B3953" s="272" t="s">
        <v>493</v>
      </c>
      <c r="C3953" s="272" t="str">
        <f>APENs_summary!C3848</f>
        <v>08081</v>
      </c>
      <c r="D3953" s="272" t="str">
        <f>APENs_summary!J3848</f>
        <v>20200202</v>
      </c>
      <c r="E3953" s="272" t="str">
        <f>APENs_summary!K3848</f>
        <v>Compressor Engines</v>
      </c>
      <c r="F3953" s="76">
        <f>APENs_summary!N3848</f>
        <v>0</v>
      </c>
      <c r="G3953" s="76">
        <f>APENs_summary!O3848</f>
        <v>0.04</v>
      </c>
      <c r="H3953" s="76">
        <f>APENs_summary!P3848</f>
        <v>0</v>
      </c>
      <c r="I3953" s="76">
        <f>APENs_summary!Q3848</f>
        <v>0</v>
      </c>
      <c r="J3953" s="76">
        <f>APENs_summary!R3848</f>
        <v>0</v>
      </c>
    </row>
    <row r="3954" spans="1:10" x14ac:dyDescent="0.2">
      <c r="A3954" s="13" t="s">
        <v>147</v>
      </c>
      <c r="B3954" s="272" t="s">
        <v>493</v>
      </c>
      <c r="C3954" s="272" t="str">
        <f>APENs_summary!C3849</f>
        <v>08081</v>
      </c>
      <c r="D3954" s="272" t="str">
        <f>APENs_summary!J3849</f>
        <v>20200256</v>
      </c>
      <c r="E3954" s="272" t="str">
        <f>APENs_summary!K3849</f>
        <v>Compressor Engines</v>
      </c>
      <c r="F3954" s="76">
        <f>APENs_summary!N3849</f>
        <v>0</v>
      </c>
      <c r="G3954" s="76">
        <f>APENs_summary!O3849</f>
        <v>0</v>
      </c>
      <c r="H3954" s="76">
        <f>APENs_summary!P3849</f>
        <v>1.0676270000000001</v>
      </c>
      <c r="I3954" s="76">
        <f>APENs_summary!Q3849</f>
        <v>0</v>
      </c>
      <c r="J3954" s="76">
        <f>APENs_summary!R3849</f>
        <v>0</v>
      </c>
    </row>
    <row r="3955" spans="1:10" x14ac:dyDescent="0.2">
      <c r="A3955" s="13" t="s">
        <v>147</v>
      </c>
      <c r="B3955" s="272" t="s">
        <v>493</v>
      </c>
      <c r="C3955" s="272" t="str">
        <f>APENs_summary!C3850</f>
        <v>08081</v>
      </c>
      <c r="D3955" s="272" t="str">
        <f>APENs_summary!J3850</f>
        <v>20200256</v>
      </c>
      <c r="E3955" s="272" t="str">
        <f>APENs_summary!K3850</f>
        <v>Compressor Engines</v>
      </c>
      <c r="F3955" s="76">
        <f>APENs_summary!N3850</f>
        <v>0.98630499999999999</v>
      </c>
      <c r="G3955" s="76">
        <f>APENs_summary!O3850</f>
        <v>0</v>
      </c>
      <c r="H3955" s="76">
        <f>APENs_summary!P3850</f>
        <v>0</v>
      </c>
      <c r="I3955" s="76">
        <f>APENs_summary!Q3850</f>
        <v>0</v>
      </c>
      <c r="J3955" s="76">
        <f>APENs_summary!R3850</f>
        <v>0</v>
      </c>
    </row>
    <row r="3956" spans="1:10" x14ac:dyDescent="0.2">
      <c r="A3956" s="13" t="s">
        <v>147</v>
      </c>
      <c r="B3956" s="272" t="s">
        <v>493</v>
      </c>
      <c r="C3956" s="272" t="str">
        <f>APENs_summary!C3851</f>
        <v>08081</v>
      </c>
      <c r="D3956" s="272" t="str">
        <f>APENs_summary!J3851</f>
        <v>20200256</v>
      </c>
      <c r="E3956" s="272" t="str">
        <f>APENs_summary!K3851</f>
        <v>Compressor Engines</v>
      </c>
      <c r="F3956" s="76">
        <f>APENs_summary!N3851</f>
        <v>0</v>
      </c>
      <c r="G3956" s="76">
        <f>APENs_summary!O3851</f>
        <v>0</v>
      </c>
      <c r="H3956" s="76">
        <f>APENs_summary!P3851</f>
        <v>0</v>
      </c>
      <c r="I3956" s="76">
        <f>APENs_summary!Q3851</f>
        <v>0</v>
      </c>
      <c r="J3956" s="76">
        <f>APENs_summary!R3851</f>
        <v>4.3215000000000003E-2</v>
      </c>
    </row>
    <row r="3957" spans="1:10" x14ac:dyDescent="0.2">
      <c r="A3957" s="13" t="s">
        <v>147</v>
      </c>
      <c r="B3957" s="272" t="s">
        <v>493</v>
      </c>
      <c r="C3957" s="272" t="str">
        <f>APENs_summary!C3852</f>
        <v>08081</v>
      </c>
      <c r="D3957" s="272" t="str">
        <f>APENs_summary!J3852</f>
        <v>20200256</v>
      </c>
      <c r="E3957" s="272" t="str">
        <f>APENs_summary!K3852</f>
        <v>Compressor Engines</v>
      </c>
      <c r="F3957" s="76">
        <f>APENs_summary!N3852</f>
        <v>0</v>
      </c>
      <c r="G3957" s="76">
        <f>APENs_summary!O3852</f>
        <v>0</v>
      </c>
      <c r="H3957" s="76">
        <f>APENs_summary!P3852</f>
        <v>0</v>
      </c>
      <c r="I3957" s="76">
        <f>APENs_summary!Q3852</f>
        <v>2.5929999999999998E-3</v>
      </c>
      <c r="J3957" s="76">
        <f>APENs_summary!R3852</f>
        <v>0</v>
      </c>
    </row>
    <row r="3958" spans="1:10" x14ac:dyDescent="0.2">
      <c r="A3958" s="13" t="s">
        <v>147</v>
      </c>
      <c r="B3958" s="272" t="s">
        <v>493</v>
      </c>
      <c r="C3958" s="272" t="str">
        <f>APENs_summary!C3853</f>
        <v>08081</v>
      </c>
      <c r="D3958" s="272" t="str">
        <f>APENs_summary!J3853</f>
        <v>20200256</v>
      </c>
      <c r="E3958" s="272" t="str">
        <f>APENs_summary!K3853</f>
        <v>Compressor Engines</v>
      </c>
      <c r="F3958" s="76">
        <f>APENs_summary!N3853</f>
        <v>0</v>
      </c>
      <c r="G3958" s="76">
        <f>APENs_summary!O3853</f>
        <v>0.4</v>
      </c>
      <c r="H3958" s="76">
        <f>APENs_summary!P3853</f>
        <v>0</v>
      </c>
      <c r="I3958" s="76">
        <f>APENs_summary!Q3853</f>
        <v>0</v>
      </c>
      <c r="J3958" s="76">
        <f>APENs_summary!R3853</f>
        <v>0</v>
      </c>
    </row>
    <row r="3959" spans="1:10" x14ac:dyDescent="0.2">
      <c r="A3959" s="13" t="s">
        <v>147</v>
      </c>
      <c r="B3959" s="272" t="s">
        <v>493</v>
      </c>
      <c r="C3959" s="272" t="str">
        <f>APENs_summary!C3854</f>
        <v>08081</v>
      </c>
      <c r="D3959" s="272" t="str">
        <f>APENs_summary!J3854</f>
        <v>31000304</v>
      </c>
      <c r="E3959" s="272" t="str">
        <f>APENs_summary!K3854</f>
        <v>Glycol Dehydrator</v>
      </c>
      <c r="F3959" s="76">
        <f>APENs_summary!N3854</f>
        <v>0</v>
      </c>
      <c r="G3959" s="76">
        <f>APENs_summary!O3854</f>
        <v>10.654806000000001</v>
      </c>
      <c r="H3959" s="76">
        <f>APENs_summary!P3854</f>
        <v>0</v>
      </c>
      <c r="I3959" s="76">
        <f>APENs_summary!Q3854</f>
        <v>0</v>
      </c>
      <c r="J3959" s="76">
        <f>APENs_summary!R3854</f>
        <v>0</v>
      </c>
    </row>
    <row r="3960" spans="1:10" x14ac:dyDescent="0.2">
      <c r="A3960" s="13" t="s">
        <v>147</v>
      </c>
      <c r="B3960" s="272" t="s">
        <v>493</v>
      </c>
      <c r="C3960" s="272" t="str">
        <f>APENs_summary!C3855</f>
        <v>08081</v>
      </c>
      <c r="D3960" s="272" t="str">
        <f>APENs_summary!J3855</f>
        <v>40400311</v>
      </c>
      <c r="E3960" s="272" t="str">
        <f>APENs_summary!K3855</f>
        <v>Condensate Tanks</v>
      </c>
      <c r="F3960" s="76">
        <f>APENs_summary!N3855</f>
        <v>0</v>
      </c>
      <c r="G3960" s="76">
        <f>APENs_summary!O3855</f>
        <v>4.4697301084077159</v>
      </c>
      <c r="H3960" s="76">
        <f>APENs_summary!P3855</f>
        <v>0</v>
      </c>
      <c r="I3960" s="76">
        <f>APENs_summary!Q3855</f>
        <v>0</v>
      </c>
      <c r="J3960" s="76">
        <f>APENs_summary!R3855</f>
        <v>0</v>
      </c>
    </row>
    <row r="3961" spans="1:10" x14ac:dyDescent="0.2">
      <c r="A3961" s="13" t="s">
        <v>147</v>
      </c>
      <c r="B3961" s="272" t="s">
        <v>493</v>
      </c>
      <c r="C3961" s="272" t="str">
        <f>APENs_summary!C3856</f>
        <v>08081</v>
      </c>
      <c r="D3961" s="272" t="str">
        <f>APENs_summary!J3856</f>
        <v>40400311</v>
      </c>
      <c r="E3961" s="272" t="str">
        <f>APENs_summary!K3856</f>
        <v>Condensate Tanks</v>
      </c>
      <c r="F3961" s="76">
        <f>APENs_summary!N3856</f>
        <v>0</v>
      </c>
      <c r="G3961" s="76">
        <f>APENs_summary!O3856</f>
        <v>2.2963749611190076</v>
      </c>
      <c r="H3961" s="76">
        <f>APENs_summary!P3856</f>
        <v>0</v>
      </c>
      <c r="I3961" s="76">
        <f>APENs_summary!Q3856</f>
        <v>0</v>
      </c>
      <c r="J3961" s="76">
        <f>APENs_summary!R3856</f>
        <v>0</v>
      </c>
    </row>
    <row r="3962" spans="1:10" x14ac:dyDescent="0.2">
      <c r="A3962" s="13" t="s">
        <v>147</v>
      </c>
      <c r="B3962" s="272" t="s">
        <v>493</v>
      </c>
      <c r="C3962" s="272" t="str">
        <f>APENs_summary!C3857</f>
        <v>08081</v>
      </c>
      <c r="D3962" s="272" t="str">
        <f>APENs_summary!J3857</f>
        <v>40400311</v>
      </c>
      <c r="E3962" s="272" t="str">
        <f>APENs_summary!K3857</f>
        <v>Condensate Tanks</v>
      </c>
      <c r="F3962" s="76">
        <f>APENs_summary!N3857</f>
        <v>0</v>
      </c>
      <c r="G3962" s="76">
        <f>APENs_summary!O3857</f>
        <v>43.616583031022437</v>
      </c>
      <c r="H3962" s="76">
        <f>APENs_summary!P3857</f>
        <v>0</v>
      </c>
      <c r="I3962" s="76">
        <f>APENs_summary!Q3857</f>
        <v>0</v>
      </c>
      <c r="J3962" s="76">
        <f>APENs_summary!R3857</f>
        <v>0</v>
      </c>
    </row>
    <row r="3963" spans="1:10" x14ac:dyDescent="0.2">
      <c r="A3963" s="13" t="s">
        <v>147</v>
      </c>
      <c r="B3963" s="272" t="s">
        <v>493</v>
      </c>
      <c r="C3963" s="272" t="str">
        <f>APENs_summary!C3858</f>
        <v>08081</v>
      </c>
      <c r="D3963" s="272" t="str">
        <f>APENs_summary!J3858</f>
        <v>40400311</v>
      </c>
      <c r="E3963" s="272" t="str">
        <f>APENs_summary!K3858</f>
        <v>Condensate Tanks</v>
      </c>
      <c r="F3963" s="76">
        <f>APENs_summary!N3858</f>
        <v>0</v>
      </c>
      <c r="G3963" s="76">
        <f>APENs_summary!O3858</f>
        <v>8.8137055844539987</v>
      </c>
      <c r="H3963" s="76">
        <f>APENs_summary!P3858</f>
        <v>0</v>
      </c>
      <c r="I3963" s="76">
        <f>APENs_summary!Q3858</f>
        <v>0</v>
      </c>
      <c r="J3963" s="76">
        <f>APENs_summary!R3858</f>
        <v>0</v>
      </c>
    </row>
    <row r="3964" spans="1:10" x14ac:dyDescent="0.2">
      <c r="A3964" s="13" t="s">
        <v>147</v>
      </c>
      <c r="B3964" s="272" t="s">
        <v>493</v>
      </c>
      <c r="C3964" s="272" t="str">
        <f>APENs_summary!C3859</f>
        <v>08081</v>
      </c>
      <c r="D3964" s="272" t="str">
        <f>APENs_summary!J3859</f>
        <v>40400311</v>
      </c>
      <c r="E3964" s="272" t="str">
        <f>APENs_summary!K3859</f>
        <v>Condensate Tanks</v>
      </c>
      <c r="F3964" s="76">
        <f>APENs_summary!N3859</f>
        <v>0</v>
      </c>
      <c r="G3964" s="76">
        <f>APENs_summary!O3859</f>
        <v>25.243721675317374</v>
      </c>
      <c r="H3964" s="76">
        <f>APENs_summary!P3859</f>
        <v>0</v>
      </c>
      <c r="I3964" s="76">
        <f>APENs_summary!Q3859</f>
        <v>0</v>
      </c>
      <c r="J3964" s="76">
        <f>APENs_summary!R3859</f>
        <v>0</v>
      </c>
    </row>
    <row r="3965" spans="1:10" x14ac:dyDescent="0.2">
      <c r="A3965" s="13" t="s">
        <v>147</v>
      </c>
      <c r="B3965" s="272" t="s">
        <v>493</v>
      </c>
      <c r="C3965" s="272" t="str">
        <f>APENs_summary!C3860</f>
        <v>08081</v>
      </c>
      <c r="D3965" s="272" t="str">
        <f>APENs_summary!J3860</f>
        <v>40400311</v>
      </c>
      <c r="E3965" s="272" t="str">
        <f>APENs_summary!K3860</f>
        <v>Condensate Tanks</v>
      </c>
      <c r="F3965" s="76">
        <f>APENs_summary!N3860</f>
        <v>0</v>
      </c>
      <c r="G3965" s="76">
        <f>APENs_summary!O3860</f>
        <v>1.9737888453270978</v>
      </c>
      <c r="H3965" s="76">
        <f>APENs_summary!P3860</f>
        <v>0</v>
      </c>
      <c r="I3965" s="76">
        <f>APENs_summary!Q3860</f>
        <v>0</v>
      </c>
      <c r="J3965" s="76">
        <f>APENs_summary!R3860</f>
        <v>0</v>
      </c>
    </row>
    <row r="3966" spans="1:10" x14ac:dyDescent="0.2">
      <c r="A3966" s="13" t="s">
        <v>147</v>
      </c>
      <c r="B3966" s="272" t="s">
        <v>493</v>
      </c>
      <c r="C3966" s="272" t="str">
        <f>APENs_summary!C3861</f>
        <v>08081</v>
      </c>
      <c r="D3966" s="272" t="str">
        <f>APENs_summary!J3861</f>
        <v>40400311</v>
      </c>
      <c r="E3966" s="272" t="str">
        <f>APENs_summary!K3861</f>
        <v>Condensate Tanks</v>
      </c>
      <c r="F3966" s="76">
        <f>APENs_summary!N3861</f>
        <v>0</v>
      </c>
      <c r="G3966" s="76">
        <f>APENs_summary!O3861</f>
        <v>4.2920341535200501</v>
      </c>
      <c r="H3966" s="76">
        <f>APENs_summary!P3861</f>
        <v>0</v>
      </c>
      <c r="I3966" s="76">
        <f>APENs_summary!Q3861</f>
        <v>0</v>
      </c>
      <c r="J3966" s="76">
        <f>APENs_summary!R3861</f>
        <v>0</v>
      </c>
    </row>
    <row r="3967" spans="1:10" x14ac:dyDescent="0.2">
      <c r="A3967" s="13" t="s">
        <v>147</v>
      </c>
      <c r="B3967" s="272" t="s">
        <v>493</v>
      </c>
      <c r="C3967" s="272" t="str">
        <f>APENs_summary!C3862</f>
        <v>08081</v>
      </c>
      <c r="D3967" s="272" t="str">
        <f>APENs_summary!J3862</f>
        <v>40400311</v>
      </c>
      <c r="E3967" s="272" t="str">
        <f>APENs_summary!K3862</f>
        <v>Condensate Tanks</v>
      </c>
      <c r="F3967" s="76">
        <f>APENs_summary!N3862</f>
        <v>0</v>
      </c>
      <c r="G3967" s="76">
        <f>APENs_summary!O3862</f>
        <v>3.7726160075526556</v>
      </c>
      <c r="H3967" s="76">
        <f>APENs_summary!P3862</f>
        <v>0</v>
      </c>
      <c r="I3967" s="76">
        <f>APENs_summary!Q3862</f>
        <v>0</v>
      </c>
      <c r="J3967" s="76">
        <f>APENs_summary!R3862</f>
        <v>0</v>
      </c>
    </row>
    <row r="3968" spans="1:10" x14ac:dyDescent="0.2">
      <c r="A3968" s="13" t="s">
        <v>147</v>
      </c>
      <c r="B3968" s="272" t="s">
        <v>493</v>
      </c>
      <c r="C3968" s="272" t="str">
        <f>APENs_summary!C3863</f>
        <v>08081</v>
      </c>
      <c r="D3968" s="272" t="str">
        <f>APENs_summary!J3863</f>
        <v>40400311</v>
      </c>
      <c r="E3968" s="272" t="str">
        <f>APENs_summary!K3863</f>
        <v>Condensate Tanks</v>
      </c>
      <c r="F3968" s="76">
        <f>APENs_summary!N3863</f>
        <v>0</v>
      </c>
      <c r="G3968" s="76">
        <f>APENs_summary!O3863</f>
        <v>15.883260147739803</v>
      </c>
      <c r="H3968" s="76">
        <f>APENs_summary!P3863</f>
        <v>0</v>
      </c>
      <c r="I3968" s="76">
        <f>APENs_summary!Q3863</f>
        <v>0</v>
      </c>
      <c r="J3968" s="76">
        <f>APENs_summary!R3863</f>
        <v>0</v>
      </c>
    </row>
    <row r="3969" spans="1:10" x14ac:dyDescent="0.2">
      <c r="A3969" s="13" t="s">
        <v>147</v>
      </c>
      <c r="B3969" s="272" t="s">
        <v>493</v>
      </c>
      <c r="C3969" s="272" t="str">
        <f>APENs_summary!C3864</f>
        <v>08081</v>
      </c>
      <c r="D3969" s="272" t="str">
        <f>APENs_summary!J3864</f>
        <v>40400311</v>
      </c>
      <c r="E3969" s="272" t="str">
        <f>APENs_summary!K3864</f>
        <v>Condensate Tanks</v>
      </c>
      <c r="F3969" s="76">
        <f>APENs_summary!N3864</f>
        <v>0</v>
      </c>
      <c r="G3969" s="76">
        <f>APENs_summary!O3864</f>
        <v>25.538969993953106</v>
      </c>
      <c r="H3969" s="76">
        <f>APENs_summary!P3864</f>
        <v>0</v>
      </c>
      <c r="I3969" s="76">
        <f>APENs_summary!Q3864</f>
        <v>0</v>
      </c>
      <c r="J3969" s="76">
        <f>APENs_summary!R3864</f>
        <v>0</v>
      </c>
    </row>
    <row r="3970" spans="1:10" x14ac:dyDescent="0.2">
      <c r="A3970" s="13" t="s">
        <v>147</v>
      </c>
      <c r="B3970" s="272" t="s">
        <v>493</v>
      </c>
      <c r="C3970" s="272" t="str">
        <f>APENs_summary!C3865</f>
        <v>08081</v>
      </c>
      <c r="D3970" s="272" t="str">
        <f>APENs_summary!J3865</f>
        <v>40400311</v>
      </c>
      <c r="E3970" s="272" t="str">
        <f>APENs_summary!K3865</f>
        <v>Condensate Tanks</v>
      </c>
      <c r="F3970" s="76">
        <f>APENs_summary!N3865</f>
        <v>0</v>
      </c>
      <c r="G3970" s="76">
        <f>APENs_summary!O3865</f>
        <v>14.15824520185943</v>
      </c>
      <c r="H3970" s="76">
        <f>APENs_summary!P3865</f>
        <v>0</v>
      </c>
      <c r="I3970" s="76">
        <f>APENs_summary!Q3865</f>
        <v>0</v>
      </c>
      <c r="J3970" s="76">
        <f>APENs_summary!R3865</f>
        <v>0</v>
      </c>
    </row>
    <row r="3971" spans="1:10" x14ac:dyDescent="0.2">
      <c r="A3971" s="13" t="s">
        <v>147</v>
      </c>
      <c r="B3971" s="272" t="s">
        <v>493</v>
      </c>
      <c r="C3971" s="272" t="str">
        <f>APENs_summary!C3866</f>
        <v>08081</v>
      </c>
      <c r="D3971" s="272" t="str">
        <f>APENs_summary!J3866</f>
        <v>40400311</v>
      </c>
      <c r="E3971" s="272" t="str">
        <f>APENs_summary!K3866</f>
        <v>Condensate Tanks</v>
      </c>
      <c r="F3971" s="76">
        <f>APENs_summary!N3866</f>
        <v>0</v>
      </c>
      <c r="G3971" s="76">
        <f>APENs_summary!O3866</f>
        <v>45.979441091651395</v>
      </c>
      <c r="H3971" s="76">
        <f>APENs_summary!P3866</f>
        <v>0</v>
      </c>
      <c r="I3971" s="76">
        <f>APENs_summary!Q3866</f>
        <v>0</v>
      </c>
      <c r="J3971" s="76">
        <f>APENs_summary!R3866</f>
        <v>0</v>
      </c>
    </row>
    <row r="3972" spans="1:10" x14ac:dyDescent="0.2">
      <c r="A3972" s="13" t="s">
        <v>147</v>
      </c>
      <c r="B3972" s="272" t="s">
        <v>493</v>
      </c>
      <c r="C3972" s="272" t="str">
        <f>APENs_summary!C3867</f>
        <v>08081</v>
      </c>
      <c r="D3972" s="272" t="str">
        <f>APENs_summary!J3867</f>
        <v>40400311</v>
      </c>
      <c r="E3972" s="272" t="str">
        <f>APENs_summary!K3867</f>
        <v>Condensate Tanks</v>
      </c>
      <c r="F3972" s="76">
        <f>APENs_summary!N3867</f>
        <v>0</v>
      </c>
      <c r="G3972" s="76">
        <f>APENs_summary!O3867</f>
        <v>7.9826367696041691</v>
      </c>
      <c r="H3972" s="76">
        <f>APENs_summary!P3867</f>
        <v>0</v>
      </c>
      <c r="I3972" s="76">
        <f>APENs_summary!Q3867</f>
        <v>0</v>
      </c>
      <c r="J3972" s="76">
        <f>APENs_summary!R3867</f>
        <v>0</v>
      </c>
    </row>
    <row r="3973" spans="1:10" x14ac:dyDescent="0.2">
      <c r="A3973" s="13" t="s">
        <v>147</v>
      </c>
      <c r="B3973" s="272" t="s">
        <v>493</v>
      </c>
      <c r="C3973" s="272" t="str">
        <f>APENs_summary!C3868</f>
        <v>08081</v>
      </c>
      <c r="D3973" s="272" t="str">
        <f>APENs_summary!J3868</f>
        <v>31000304</v>
      </c>
      <c r="E3973" s="272" t="str">
        <f>APENs_summary!K3868</f>
        <v>Glycol Dehydrator</v>
      </c>
      <c r="F3973" s="76">
        <f>APENs_summary!N3868</f>
        <v>0</v>
      </c>
      <c r="G3973" s="76">
        <f>APENs_summary!O3868</f>
        <v>13.199966999999999</v>
      </c>
      <c r="H3973" s="76">
        <f>APENs_summary!P3868</f>
        <v>0</v>
      </c>
      <c r="I3973" s="76">
        <f>APENs_summary!Q3868</f>
        <v>0</v>
      </c>
      <c r="J3973" s="76">
        <f>APENs_summary!R3868</f>
        <v>0</v>
      </c>
    </row>
    <row r="3974" spans="1:10" x14ac:dyDescent="0.2">
      <c r="A3974" s="13" t="s">
        <v>147</v>
      </c>
      <c r="B3974" s="272" t="s">
        <v>493</v>
      </c>
      <c r="C3974" s="272" t="str">
        <f>APENs_summary!C3869</f>
        <v>08081</v>
      </c>
      <c r="D3974" s="272" t="str">
        <f>APENs_summary!J3869</f>
        <v>40400311</v>
      </c>
      <c r="E3974" s="272" t="str">
        <f>APENs_summary!K3869</f>
        <v>Condensate Tanks</v>
      </c>
      <c r="F3974" s="76">
        <f>APENs_summary!N3869</f>
        <v>0</v>
      </c>
      <c r="G3974" s="76">
        <f>APENs_summary!O3869</f>
        <v>3.2686851083093491</v>
      </c>
      <c r="H3974" s="76">
        <f>APENs_summary!P3869</f>
        <v>0</v>
      </c>
      <c r="I3974" s="76">
        <f>APENs_summary!Q3869</f>
        <v>0</v>
      </c>
      <c r="J3974" s="76">
        <f>APENs_summary!R3869</f>
        <v>0</v>
      </c>
    </row>
    <row r="3975" spans="1:10" x14ac:dyDescent="0.2">
      <c r="A3975" s="13" t="s">
        <v>147</v>
      </c>
      <c r="B3975" s="272" t="s">
        <v>493</v>
      </c>
      <c r="C3975" s="272" t="str">
        <f>APENs_summary!C3870</f>
        <v>08081</v>
      </c>
      <c r="D3975" s="272" t="str">
        <f>APENs_summary!J3870</f>
        <v>31000304</v>
      </c>
      <c r="E3975" s="272" t="str">
        <f>APENs_summary!K3870</f>
        <v>Glycol Dehydrator</v>
      </c>
      <c r="F3975" s="76">
        <f>APENs_summary!N3870</f>
        <v>0</v>
      </c>
      <c r="G3975" s="76">
        <f>APENs_summary!O3870</f>
        <v>5</v>
      </c>
      <c r="H3975" s="76">
        <f>APENs_summary!P3870</f>
        <v>0</v>
      </c>
      <c r="I3975" s="76">
        <f>APENs_summary!Q3870</f>
        <v>0</v>
      </c>
      <c r="J3975" s="76">
        <f>APENs_summary!R3870</f>
        <v>0</v>
      </c>
    </row>
    <row r="3976" spans="1:10" x14ac:dyDescent="0.2">
      <c r="A3976" s="13" t="s">
        <v>147</v>
      </c>
      <c r="B3976" s="272" t="s">
        <v>493</v>
      </c>
      <c r="C3976" s="272" t="str">
        <f>APENs_summary!C3871</f>
        <v>08081</v>
      </c>
      <c r="D3976" s="272" t="str">
        <f>APENs_summary!J3871</f>
        <v>40400311</v>
      </c>
      <c r="E3976" s="272" t="str">
        <f>APENs_summary!K3871</f>
        <v>Condensate Tanks</v>
      </c>
      <c r="F3976" s="76">
        <f>APENs_summary!N3871</f>
        <v>0</v>
      </c>
      <c r="G3976" s="76">
        <f>APENs_summary!O3871</f>
        <v>0.82013391468535979</v>
      </c>
      <c r="H3976" s="76">
        <f>APENs_summary!P3871</f>
        <v>0</v>
      </c>
      <c r="I3976" s="76">
        <f>APENs_summary!Q3871</f>
        <v>0</v>
      </c>
      <c r="J3976" s="76">
        <f>APENs_summary!R3871</f>
        <v>0</v>
      </c>
    </row>
    <row r="3977" spans="1:10" x14ac:dyDescent="0.2">
      <c r="A3977" s="13" t="s">
        <v>147</v>
      </c>
      <c r="B3977" s="272" t="s">
        <v>493</v>
      </c>
      <c r="C3977" s="272" t="str">
        <f>APENs_summary!C3872</f>
        <v>08081</v>
      </c>
      <c r="D3977" s="272" t="str">
        <f>APENs_summary!J3872</f>
        <v>40400312</v>
      </c>
      <c r="E3977" s="272" t="str">
        <f>APENs_summary!K3872</f>
        <v>Condensate Tanks</v>
      </c>
      <c r="F3977" s="76">
        <f>APENs_summary!N3872</f>
        <v>0</v>
      </c>
      <c r="G3977" s="76">
        <f>APENs_summary!O3872</f>
        <v>9.9778771553289118</v>
      </c>
      <c r="H3977" s="76">
        <f>APENs_summary!P3872</f>
        <v>0</v>
      </c>
      <c r="I3977" s="76">
        <f>APENs_summary!Q3872</f>
        <v>0</v>
      </c>
      <c r="J3977" s="76">
        <f>APENs_summary!R3872</f>
        <v>0</v>
      </c>
    </row>
    <row r="3978" spans="1:10" x14ac:dyDescent="0.2">
      <c r="A3978" s="13" t="s">
        <v>147</v>
      </c>
      <c r="B3978" s="272" t="s">
        <v>493</v>
      </c>
      <c r="C3978" s="272" t="str">
        <f>APENs_summary!C3873</f>
        <v>08081</v>
      </c>
      <c r="D3978" s="272" t="str">
        <f>APENs_summary!J3873</f>
        <v>20200253</v>
      </c>
      <c r="E3978" s="272" t="str">
        <f>APENs_summary!K3873</f>
        <v>Compressor Engines</v>
      </c>
      <c r="F3978" s="76">
        <f>APENs_summary!N3873</f>
        <v>0</v>
      </c>
      <c r="G3978" s="76">
        <f>APENs_summary!O3873</f>
        <v>0</v>
      </c>
      <c r="H3978" s="76">
        <f>APENs_summary!P3873</f>
        <v>49.2</v>
      </c>
      <c r="I3978" s="76">
        <f>APENs_summary!Q3873</f>
        <v>0</v>
      </c>
      <c r="J3978" s="76">
        <f>APENs_summary!R3873</f>
        <v>0</v>
      </c>
    </row>
    <row r="3979" spans="1:10" x14ac:dyDescent="0.2">
      <c r="A3979" s="13" t="s">
        <v>147</v>
      </c>
      <c r="B3979" s="272" t="s">
        <v>493</v>
      </c>
      <c r="C3979" s="272" t="str">
        <f>APENs_summary!C3874</f>
        <v>08081</v>
      </c>
      <c r="D3979" s="272" t="str">
        <f>APENs_summary!J3874</f>
        <v>20200253</v>
      </c>
      <c r="E3979" s="272" t="str">
        <f>APENs_summary!K3874</f>
        <v>Compressor Engines</v>
      </c>
      <c r="F3979" s="76">
        <f>APENs_summary!N3874</f>
        <v>36</v>
      </c>
      <c r="G3979" s="76">
        <f>APENs_summary!O3874</f>
        <v>0</v>
      </c>
      <c r="H3979" s="76">
        <f>APENs_summary!P3874</f>
        <v>0</v>
      </c>
      <c r="I3979" s="76">
        <f>APENs_summary!Q3874</f>
        <v>0</v>
      </c>
      <c r="J3979" s="76">
        <f>APENs_summary!R3874</f>
        <v>0</v>
      </c>
    </row>
    <row r="3980" spans="1:10" x14ac:dyDescent="0.2">
      <c r="A3980" s="13" t="s">
        <v>147</v>
      </c>
      <c r="B3980" s="272" t="s">
        <v>493</v>
      </c>
      <c r="C3980" s="272" t="str">
        <f>APENs_summary!C3875</f>
        <v>08081</v>
      </c>
      <c r="D3980" s="272" t="str">
        <f>APENs_summary!J3875</f>
        <v>20200253</v>
      </c>
      <c r="E3980" s="272" t="str">
        <f>APENs_summary!K3875</f>
        <v>Compressor Engines</v>
      </c>
      <c r="F3980" s="76">
        <f>APENs_summary!N3875</f>
        <v>0</v>
      </c>
      <c r="G3980" s="76">
        <f>APENs_summary!O3875</f>
        <v>0</v>
      </c>
      <c r="H3980" s="76">
        <f>APENs_summary!P3875</f>
        <v>0</v>
      </c>
      <c r="I3980" s="76">
        <f>APENs_summary!Q3875</f>
        <v>0</v>
      </c>
      <c r="J3980" s="76">
        <f>APENs_summary!R3875</f>
        <v>0.13213</v>
      </c>
    </row>
    <row r="3981" spans="1:10" x14ac:dyDescent="0.2">
      <c r="A3981" s="13" t="s">
        <v>147</v>
      </c>
      <c r="B3981" s="272" t="s">
        <v>493</v>
      </c>
      <c r="C3981" s="272" t="str">
        <f>APENs_summary!C3876</f>
        <v>08081</v>
      </c>
      <c r="D3981" s="272" t="str">
        <f>APENs_summary!J3876</f>
        <v>20200253</v>
      </c>
      <c r="E3981" s="272" t="str">
        <f>APENs_summary!K3876</f>
        <v>Compressor Engines</v>
      </c>
      <c r="F3981" s="76">
        <f>APENs_summary!N3876</f>
        <v>0</v>
      </c>
      <c r="G3981" s="76">
        <f>APENs_summary!O3876</f>
        <v>0</v>
      </c>
      <c r="H3981" s="76">
        <f>APENs_summary!P3876</f>
        <v>0</v>
      </c>
      <c r="I3981" s="76">
        <f>APENs_summary!Q3876</f>
        <v>0</v>
      </c>
      <c r="J3981" s="76">
        <f>APENs_summary!R3876</f>
        <v>0</v>
      </c>
    </row>
    <row r="3982" spans="1:10" x14ac:dyDescent="0.2">
      <c r="A3982" s="13" t="s">
        <v>147</v>
      </c>
      <c r="B3982" s="272" t="s">
        <v>493</v>
      </c>
      <c r="C3982" s="272" t="str">
        <f>APENs_summary!C3877</f>
        <v>08081</v>
      </c>
      <c r="D3982" s="272" t="str">
        <f>APENs_summary!J3877</f>
        <v>20200253</v>
      </c>
      <c r="E3982" s="272" t="str">
        <f>APENs_summary!K3877</f>
        <v>Compressor Engines</v>
      </c>
      <c r="F3982" s="76">
        <f>APENs_summary!N3877</f>
        <v>0</v>
      </c>
      <c r="G3982" s="76">
        <f>APENs_summary!O3877</f>
        <v>0</v>
      </c>
      <c r="H3982" s="76">
        <f>APENs_summary!P3877</f>
        <v>0</v>
      </c>
      <c r="I3982" s="76">
        <f>APENs_summary!Q3877</f>
        <v>7.9279999999999993E-3</v>
      </c>
      <c r="J3982" s="76">
        <f>APENs_summary!R3877</f>
        <v>0</v>
      </c>
    </row>
    <row r="3983" spans="1:10" x14ac:dyDescent="0.2">
      <c r="A3983" s="13" t="s">
        <v>147</v>
      </c>
      <c r="B3983" s="272" t="s">
        <v>493</v>
      </c>
      <c r="C3983" s="272" t="str">
        <f>APENs_summary!C3878</f>
        <v>08081</v>
      </c>
      <c r="D3983" s="272" t="str">
        <f>APENs_summary!J3878</f>
        <v>20200253</v>
      </c>
      <c r="E3983" s="272" t="str">
        <f>APENs_summary!K3878</f>
        <v>Compressor Engines</v>
      </c>
      <c r="F3983" s="76">
        <f>APENs_summary!N3878</f>
        <v>0</v>
      </c>
      <c r="G3983" s="76">
        <f>APENs_summary!O3878</f>
        <v>7</v>
      </c>
      <c r="H3983" s="76">
        <f>APENs_summary!P3878</f>
        <v>0</v>
      </c>
      <c r="I3983" s="76">
        <f>APENs_summary!Q3878</f>
        <v>0</v>
      </c>
      <c r="J3983" s="76">
        <f>APENs_summary!R3878</f>
        <v>0</v>
      </c>
    </row>
    <row r="3984" spans="1:10" x14ac:dyDescent="0.2">
      <c r="A3984" s="13" t="s">
        <v>147</v>
      </c>
      <c r="B3984" s="272" t="s">
        <v>493</v>
      </c>
      <c r="C3984" s="272" t="str">
        <f>APENs_summary!C3879</f>
        <v>08081</v>
      </c>
      <c r="D3984" s="272" t="str">
        <f>APENs_summary!J3879</f>
        <v>20200254</v>
      </c>
      <c r="E3984" s="272" t="str">
        <f>APENs_summary!K3879</f>
        <v>Compressor Engines</v>
      </c>
      <c r="F3984" s="76">
        <f>APENs_summary!N3879</f>
        <v>0</v>
      </c>
      <c r="G3984" s="76">
        <f>APENs_summary!O3879</f>
        <v>0</v>
      </c>
      <c r="H3984" s="76">
        <f>APENs_summary!P3879</f>
        <v>17.100000000000001</v>
      </c>
      <c r="I3984" s="76">
        <f>APENs_summary!Q3879</f>
        <v>0</v>
      </c>
      <c r="J3984" s="76">
        <f>APENs_summary!R3879</f>
        <v>0</v>
      </c>
    </row>
    <row r="3985" spans="1:10" x14ac:dyDescent="0.2">
      <c r="A3985" s="13" t="s">
        <v>147</v>
      </c>
      <c r="B3985" s="272" t="s">
        <v>493</v>
      </c>
      <c r="C3985" s="272" t="str">
        <f>APENs_summary!C3880</f>
        <v>08081</v>
      </c>
      <c r="D3985" s="272" t="str">
        <f>APENs_summary!J3880</f>
        <v>20200254</v>
      </c>
      <c r="E3985" s="272" t="str">
        <f>APENs_summary!K3880</f>
        <v>Compressor Engines</v>
      </c>
      <c r="F3985" s="76">
        <f>APENs_summary!N3880</f>
        <v>19.3</v>
      </c>
      <c r="G3985" s="76">
        <f>APENs_summary!O3880</f>
        <v>0</v>
      </c>
      <c r="H3985" s="76">
        <f>APENs_summary!P3880</f>
        <v>0</v>
      </c>
      <c r="I3985" s="76">
        <f>APENs_summary!Q3880</f>
        <v>0</v>
      </c>
      <c r="J3985" s="76">
        <f>APENs_summary!R3880</f>
        <v>0</v>
      </c>
    </row>
    <row r="3986" spans="1:10" x14ac:dyDescent="0.2">
      <c r="A3986" s="13" t="s">
        <v>147</v>
      </c>
      <c r="B3986" s="272" t="s">
        <v>493</v>
      </c>
      <c r="C3986" s="272" t="str">
        <f>APENs_summary!C3881</f>
        <v>08081</v>
      </c>
      <c r="D3986" s="272" t="str">
        <f>APENs_summary!J3881</f>
        <v>20200254</v>
      </c>
      <c r="E3986" s="272" t="str">
        <f>APENs_summary!K3881</f>
        <v>Compressor Engines</v>
      </c>
      <c r="F3986" s="76">
        <f>APENs_summary!N3881</f>
        <v>0</v>
      </c>
      <c r="G3986" s="76">
        <f>APENs_summary!O3881</f>
        <v>0</v>
      </c>
      <c r="H3986" s="76">
        <f>APENs_summary!P3881</f>
        <v>0</v>
      </c>
      <c r="I3986" s="76">
        <f>APENs_summary!Q3881</f>
        <v>0</v>
      </c>
      <c r="J3986" s="76">
        <f>APENs_summary!R3881</f>
        <v>0.26</v>
      </c>
    </row>
    <row r="3987" spans="1:10" x14ac:dyDescent="0.2">
      <c r="A3987" s="13" t="s">
        <v>147</v>
      </c>
      <c r="B3987" s="272" t="s">
        <v>493</v>
      </c>
      <c r="C3987" s="272" t="str">
        <f>APENs_summary!C3882</f>
        <v>08081</v>
      </c>
      <c r="D3987" s="272" t="str">
        <f>APENs_summary!J3882</f>
        <v>20200254</v>
      </c>
      <c r="E3987" s="272" t="str">
        <f>APENs_summary!K3882</f>
        <v>Compressor Engines</v>
      </c>
      <c r="F3987" s="76">
        <f>APENs_summary!N3882</f>
        <v>0</v>
      </c>
      <c r="G3987" s="76">
        <f>APENs_summary!O3882</f>
        <v>0</v>
      </c>
      <c r="H3987" s="76">
        <f>APENs_summary!P3882</f>
        <v>0</v>
      </c>
      <c r="I3987" s="76">
        <f>APENs_summary!Q3882</f>
        <v>0</v>
      </c>
      <c r="J3987" s="76">
        <f>APENs_summary!R3882</f>
        <v>0</v>
      </c>
    </row>
    <row r="3988" spans="1:10" x14ac:dyDescent="0.2">
      <c r="A3988" s="13" t="s">
        <v>147</v>
      </c>
      <c r="B3988" s="272" t="s">
        <v>493</v>
      </c>
      <c r="C3988" s="272" t="str">
        <f>APENs_summary!C3883</f>
        <v>08081</v>
      </c>
      <c r="D3988" s="272" t="str">
        <f>APENs_summary!J3883</f>
        <v>20200254</v>
      </c>
      <c r="E3988" s="272" t="str">
        <f>APENs_summary!K3883</f>
        <v>Compressor Engines</v>
      </c>
      <c r="F3988" s="76">
        <f>APENs_summary!N3883</f>
        <v>0</v>
      </c>
      <c r="G3988" s="76">
        <f>APENs_summary!O3883</f>
        <v>0</v>
      </c>
      <c r="H3988" s="76">
        <f>APENs_summary!P3883</f>
        <v>0</v>
      </c>
      <c r="I3988" s="76">
        <f>APENs_summary!Q3883</f>
        <v>1.01</v>
      </c>
      <c r="J3988" s="76">
        <f>APENs_summary!R3883</f>
        <v>0</v>
      </c>
    </row>
    <row r="3989" spans="1:10" x14ac:dyDescent="0.2">
      <c r="A3989" s="13" t="s">
        <v>147</v>
      </c>
      <c r="B3989" s="272" t="s">
        <v>493</v>
      </c>
      <c r="C3989" s="272" t="str">
        <f>APENs_summary!C3884</f>
        <v>08081</v>
      </c>
      <c r="D3989" s="272" t="str">
        <f>APENs_summary!J3884</f>
        <v>20200254</v>
      </c>
      <c r="E3989" s="272" t="str">
        <f>APENs_summary!K3884</f>
        <v>Compressor Engines</v>
      </c>
      <c r="F3989" s="76">
        <f>APENs_summary!N3884</f>
        <v>0</v>
      </c>
      <c r="G3989" s="76">
        <f>APENs_summary!O3884</f>
        <v>3.44</v>
      </c>
      <c r="H3989" s="76">
        <f>APENs_summary!P3884</f>
        <v>0</v>
      </c>
      <c r="I3989" s="76">
        <f>APENs_summary!Q3884</f>
        <v>0</v>
      </c>
      <c r="J3989" s="76">
        <f>APENs_summary!R3884</f>
        <v>0</v>
      </c>
    </row>
    <row r="3990" spans="1:10" x14ac:dyDescent="0.2">
      <c r="A3990" s="13" t="s">
        <v>147</v>
      </c>
      <c r="B3990" s="272" t="s">
        <v>493</v>
      </c>
      <c r="C3990" s="272" t="str">
        <f>APENs_summary!C3885</f>
        <v>08081</v>
      </c>
      <c r="D3990" s="272" t="str">
        <f>APENs_summary!J3885</f>
        <v>40400311</v>
      </c>
      <c r="E3990" s="272" t="str">
        <f>APENs_summary!K3885</f>
        <v>Condensate Tanks</v>
      </c>
      <c r="F3990" s="76">
        <f>APENs_summary!N3885</f>
        <v>0</v>
      </c>
      <c r="G3990" s="76">
        <f>APENs_summary!O3885</f>
        <v>1.3449927202295855</v>
      </c>
      <c r="H3990" s="76">
        <f>APENs_summary!P3885</f>
        <v>0</v>
      </c>
      <c r="I3990" s="76">
        <f>APENs_summary!Q3885</f>
        <v>0</v>
      </c>
      <c r="J3990" s="76">
        <f>APENs_summary!R3885</f>
        <v>0</v>
      </c>
    </row>
    <row r="3991" spans="1:10" x14ac:dyDescent="0.2">
      <c r="A3991" s="13" t="s">
        <v>147</v>
      </c>
      <c r="B3991" s="272" t="s">
        <v>493</v>
      </c>
      <c r="C3991" s="272" t="str">
        <f>APENs_summary!C3886</f>
        <v>08081</v>
      </c>
      <c r="D3991" s="272" t="str">
        <f>APENs_summary!J3886</f>
        <v>31000301</v>
      </c>
      <c r="E3991" s="272" t="str">
        <f>APENs_summary!K3886</f>
        <v>Glycol Dehydrator</v>
      </c>
      <c r="F3991" s="76">
        <f>APENs_summary!N3886</f>
        <v>0</v>
      </c>
      <c r="G3991" s="76">
        <f>APENs_summary!O3886</f>
        <v>13.899929999999999</v>
      </c>
      <c r="H3991" s="76">
        <f>APENs_summary!P3886</f>
        <v>0</v>
      </c>
      <c r="I3991" s="76">
        <f>APENs_summary!Q3886</f>
        <v>0</v>
      </c>
      <c r="J3991" s="76">
        <f>APENs_summary!R3886</f>
        <v>0</v>
      </c>
    </row>
    <row r="3992" spans="1:10" x14ac:dyDescent="0.2">
      <c r="A3992" s="13" t="s">
        <v>147</v>
      </c>
      <c r="B3992" s="272" t="s">
        <v>493</v>
      </c>
      <c r="C3992" s="272" t="str">
        <f>APENs_summary!C3887</f>
        <v>08081</v>
      </c>
      <c r="D3992" s="272" t="str">
        <f>APENs_summary!J3887</f>
        <v>20200253</v>
      </c>
      <c r="E3992" s="272" t="str">
        <f>APENs_summary!K3887</f>
        <v>Compressor Engines</v>
      </c>
      <c r="F3992" s="76">
        <f>APENs_summary!N3887</f>
        <v>0</v>
      </c>
      <c r="G3992" s="76">
        <f>APENs_summary!O3887</f>
        <v>0</v>
      </c>
      <c r="H3992" s="76">
        <f>APENs_summary!P3887</f>
        <v>1.9819979999999999</v>
      </c>
      <c r="I3992" s="76">
        <f>APENs_summary!Q3887</f>
        <v>0</v>
      </c>
      <c r="J3992" s="76">
        <f>APENs_summary!R3887</f>
        <v>0</v>
      </c>
    </row>
    <row r="3993" spans="1:10" x14ac:dyDescent="0.2">
      <c r="A3993" s="13" t="s">
        <v>147</v>
      </c>
      <c r="B3993" s="272" t="s">
        <v>493</v>
      </c>
      <c r="C3993" s="272" t="str">
        <f>APENs_summary!C3888</f>
        <v>08081</v>
      </c>
      <c r="D3993" s="272" t="str">
        <f>APENs_summary!J3888</f>
        <v>20200253</v>
      </c>
      <c r="E3993" s="272" t="str">
        <f>APENs_summary!K3888</f>
        <v>Compressor Engines</v>
      </c>
      <c r="F3993" s="76">
        <f>APENs_summary!N3888</f>
        <v>1.9819979999999999</v>
      </c>
      <c r="G3993" s="76">
        <f>APENs_summary!O3888</f>
        <v>0</v>
      </c>
      <c r="H3993" s="76">
        <f>APENs_summary!P3888</f>
        <v>0</v>
      </c>
      <c r="I3993" s="76">
        <f>APENs_summary!Q3888</f>
        <v>0</v>
      </c>
      <c r="J3993" s="76">
        <f>APENs_summary!R3888</f>
        <v>0</v>
      </c>
    </row>
    <row r="3994" spans="1:10" x14ac:dyDescent="0.2">
      <c r="A3994" s="13" t="s">
        <v>147</v>
      </c>
      <c r="B3994" s="272" t="s">
        <v>493</v>
      </c>
      <c r="C3994" s="272" t="str">
        <f>APENs_summary!C3889</f>
        <v>08081</v>
      </c>
      <c r="D3994" s="272" t="str">
        <f>APENs_summary!J3889</f>
        <v>20200253</v>
      </c>
      <c r="E3994" s="272" t="str">
        <f>APENs_summary!K3889</f>
        <v>Compressor Engines</v>
      </c>
      <c r="F3994" s="76">
        <f>APENs_summary!N3889</f>
        <v>0</v>
      </c>
      <c r="G3994" s="76">
        <f>APENs_summary!O3889</f>
        <v>0</v>
      </c>
      <c r="H3994" s="76">
        <f>APENs_summary!P3889</f>
        <v>0</v>
      </c>
      <c r="I3994" s="76">
        <f>APENs_summary!Q3889</f>
        <v>0</v>
      </c>
      <c r="J3994" s="76">
        <f>APENs_summary!R3889</f>
        <v>7.0000000000000007E-2</v>
      </c>
    </row>
    <row r="3995" spans="1:10" x14ac:dyDescent="0.2">
      <c r="A3995" s="13" t="s">
        <v>147</v>
      </c>
      <c r="B3995" s="272" t="s">
        <v>493</v>
      </c>
      <c r="C3995" s="272" t="str">
        <f>APENs_summary!C3890</f>
        <v>08081</v>
      </c>
      <c r="D3995" s="272" t="str">
        <f>APENs_summary!J3890</f>
        <v>20200253</v>
      </c>
      <c r="E3995" s="272" t="str">
        <f>APENs_summary!K3890</f>
        <v>Compressor Engines</v>
      </c>
      <c r="F3995" s="76">
        <f>APENs_summary!N3890</f>
        <v>0</v>
      </c>
      <c r="G3995" s="76">
        <f>APENs_summary!O3890</f>
        <v>0</v>
      </c>
      <c r="H3995" s="76">
        <f>APENs_summary!P3890</f>
        <v>0</v>
      </c>
      <c r="I3995" s="76">
        <f>APENs_summary!Q3890</f>
        <v>0</v>
      </c>
      <c r="J3995" s="76">
        <f>APENs_summary!R3890</f>
        <v>0</v>
      </c>
    </row>
    <row r="3996" spans="1:10" x14ac:dyDescent="0.2">
      <c r="A3996" s="13" t="s">
        <v>147</v>
      </c>
      <c r="B3996" s="272" t="s">
        <v>493</v>
      </c>
      <c r="C3996" s="272" t="str">
        <f>APENs_summary!C3891</f>
        <v>08081</v>
      </c>
      <c r="D3996" s="272" t="str">
        <f>APENs_summary!J3891</f>
        <v>20200253</v>
      </c>
      <c r="E3996" s="272" t="str">
        <f>APENs_summary!K3891</f>
        <v>Compressor Engines</v>
      </c>
      <c r="F3996" s="76">
        <f>APENs_summary!N3891</f>
        <v>0</v>
      </c>
      <c r="G3996" s="76">
        <f>APENs_summary!O3891</f>
        <v>0</v>
      </c>
      <c r="H3996" s="76">
        <f>APENs_summary!P3891</f>
        <v>0</v>
      </c>
      <c r="I3996" s="76">
        <f>APENs_summary!Q3891</f>
        <v>4.1999999999999997E-3</v>
      </c>
      <c r="J3996" s="76">
        <f>APENs_summary!R3891</f>
        <v>0</v>
      </c>
    </row>
    <row r="3997" spans="1:10" x14ac:dyDescent="0.2">
      <c r="A3997" s="13" t="s">
        <v>147</v>
      </c>
      <c r="B3997" s="272" t="s">
        <v>493</v>
      </c>
      <c r="C3997" s="272" t="str">
        <f>APENs_summary!C3892</f>
        <v>08081</v>
      </c>
      <c r="D3997" s="272" t="str">
        <f>APENs_summary!J3892</f>
        <v>20200253</v>
      </c>
      <c r="E3997" s="272" t="str">
        <f>APENs_summary!K3892</f>
        <v>Compressor Engines</v>
      </c>
      <c r="F3997" s="76">
        <f>APENs_summary!N3892</f>
        <v>0</v>
      </c>
      <c r="G3997" s="76">
        <f>APENs_summary!O3892</f>
        <v>0.59819800000000001</v>
      </c>
      <c r="H3997" s="76">
        <f>APENs_summary!P3892</f>
        <v>0</v>
      </c>
      <c r="I3997" s="76">
        <f>APENs_summary!Q3892</f>
        <v>0</v>
      </c>
      <c r="J3997" s="76">
        <f>APENs_summary!R3892</f>
        <v>0</v>
      </c>
    </row>
    <row r="3998" spans="1:10" x14ac:dyDescent="0.2">
      <c r="A3998" s="13" t="s">
        <v>147</v>
      </c>
      <c r="B3998" s="272" t="s">
        <v>493</v>
      </c>
      <c r="C3998" s="272" t="str">
        <f>APENs_summary!C3893</f>
        <v>08081</v>
      </c>
      <c r="D3998" s="272" t="str">
        <f>APENs_summary!J3893</f>
        <v>31000301</v>
      </c>
      <c r="E3998" s="272" t="str">
        <f>APENs_summary!K3893</f>
        <v>Glycol Dehydrator</v>
      </c>
      <c r="F3998" s="76">
        <f>APENs_summary!N3893</f>
        <v>0</v>
      </c>
      <c r="G3998" s="76">
        <f>APENs_summary!O3893</f>
        <v>1.88</v>
      </c>
      <c r="H3998" s="76">
        <f>APENs_summary!P3893</f>
        <v>0</v>
      </c>
      <c r="I3998" s="76">
        <f>APENs_summary!Q3893</f>
        <v>0</v>
      </c>
      <c r="J3998" s="76">
        <f>APENs_summary!R3893</f>
        <v>0</v>
      </c>
    </row>
    <row r="3999" spans="1:10" x14ac:dyDescent="0.2">
      <c r="A3999" s="13" t="s">
        <v>147</v>
      </c>
      <c r="B3999" s="272" t="s">
        <v>493</v>
      </c>
      <c r="C3999" s="272" t="str">
        <f>APENs_summary!C3894</f>
        <v>08081</v>
      </c>
      <c r="D3999" s="272" t="str">
        <f>APENs_summary!J3894</f>
        <v>40400311</v>
      </c>
      <c r="E3999" s="272" t="str">
        <f>APENs_summary!K3894</f>
        <v>Condensate Tanks</v>
      </c>
      <c r="F3999" s="76">
        <f>APENs_summary!N3894</f>
        <v>0</v>
      </c>
      <c r="G3999" s="76">
        <f>APENs_summary!O3894</f>
        <v>0.19181619147004317</v>
      </c>
      <c r="H3999" s="76">
        <f>APENs_summary!P3894</f>
        <v>0</v>
      </c>
      <c r="I3999" s="76">
        <f>APENs_summary!Q3894</f>
        <v>0</v>
      </c>
      <c r="J3999" s="76">
        <f>APENs_summary!R3894</f>
        <v>0</v>
      </c>
    </row>
    <row r="4000" spans="1:10" x14ac:dyDescent="0.2">
      <c r="A4000" s="13" t="s">
        <v>147</v>
      </c>
      <c r="B4000" s="272" t="s">
        <v>493</v>
      </c>
      <c r="C4000" s="272" t="str">
        <f>APENs_summary!C3895</f>
        <v>08081</v>
      </c>
      <c r="D4000" s="272" t="str">
        <f>APENs_summary!J3895</f>
        <v>31000301</v>
      </c>
      <c r="E4000" s="272" t="str">
        <f>APENs_summary!K3895</f>
        <v>Glycol Dehydrator</v>
      </c>
      <c r="F4000" s="76">
        <f>APENs_summary!N3895</f>
        <v>0</v>
      </c>
      <c r="G4000" s="76">
        <f>APENs_summary!O3895</f>
        <v>2.2200000000000002</v>
      </c>
      <c r="H4000" s="76">
        <f>APENs_summary!P3895</f>
        <v>0</v>
      </c>
      <c r="I4000" s="76">
        <f>APENs_summary!Q3895</f>
        <v>0</v>
      </c>
      <c r="J4000" s="76">
        <f>APENs_summary!R3895</f>
        <v>0</v>
      </c>
    </row>
    <row r="4001" spans="1:10" x14ac:dyDescent="0.2">
      <c r="A4001" s="13" t="s">
        <v>147</v>
      </c>
      <c r="B4001" s="272" t="s">
        <v>493</v>
      </c>
      <c r="C4001" s="272" t="str">
        <f>APENs_summary!C3896</f>
        <v>08081</v>
      </c>
      <c r="D4001" s="272" t="str">
        <f>APENs_summary!J3896</f>
        <v>40400311</v>
      </c>
      <c r="E4001" s="272" t="str">
        <f>APENs_summary!K3896</f>
        <v>Condensate Tanks</v>
      </c>
      <c r="F4001" s="76">
        <f>APENs_summary!N3896</f>
        <v>0</v>
      </c>
      <c r="G4001" s="76">
        <f>APENs_summary!O3896</f>
        <v>3.7917526295854831</v>
      </c>
      <c r="H4001" s="76">
        <f>APENs_summary!P3896</f>
        <v>0</v>
      </c>
      <c r="I4001" s="76">
        <f>APENs_summary!Q3896</f>
        <v>0</v>
      </c>
      <c r="J4001" s="76">
        <f>APENs_summary!R3896</f>
        <v>0</v>
      </c>
    </row>
    <row r="4002" spans="1:10" x14ac:dyDescent="0.2">
      <c r="A4002" s="13" t="s">
        <v>147</v>
      </c>
      <c r="B4002" s="272" t="s">
        <v>493</v>
      </c>
      <c r="C4002" s="272" t="str">
        <f>APENs_summary!C3897</f>
        <v>08081</v>
      </c>
      <c r="D4002" s="272" t="str">
        <f>APENs_summary!J3897</f>
        <v>31000301</v>
      </c>
      <c r="E4002" s="272" t="str">
        <f>APENs_summary!K3897</f>
        <v>Glycol Dehydrator</v>
      </c>
      <c r="F4002" s="76">
        <f>APENs_summary!N3897</f>
        <v>0</v>
      </c>
      <c r="G4002" s="76">
        <f>APENs_summary!O3897</f>
        <v>9.0999979999999994</v>
      </c>
      <c r="H4002" s="76">
        <f>APENs_summary!P3897</f>
        <v>0</v>
      </c>
      <c r="I4002" s="76">
        <f>APENs_summary!Q3897</f>
        <v>0</v>
      </c>
      <c r="J4002" s="76">
        <f>APENs_summary!R3897</f>
        <v>0</v>
      </c>
    </row>
    <row r="4003" spans="1:10" x14ac:dyDescent="0.2">
      <c r="A4003" s="13" t="s">
        <v>147</v>
      </c>
      <c r="B4003" s="272" t="s">
        <v>493</v>
      </c>
      <c r="C4003" s="272" t="str">
        <f>APENs_summary!C3898</f>
        <v>08081</v>
      </c>
      <c r="D4003" s="272" t="str">
        <f>APENs_summary!J3898</f>
        <v>31000301</v>
      </c>
      <c r="E4003" s="272" t="str">
        <f>APENs_summary!K3898</f>
        <v>Glycol Dehydrator</v>
      </c>
      <c r="F4003" s="76">
        <f>APENs_summary!N3898</f>
        <v>0</v>
      </c>
      <c r="G4003" s="76">
        <f>APENs_summary!O3898</f>
        <v>11.4</v>
      </c>
      <c r="H4003" s="76">
        <f>APENs_summary!P3898</f>
        <v>0</v>
      </c>
      <c r="I4003" s="76">
        <f>APENs_summary!Q3898</f>
        <v>0</v>
      </c>
      <c r="J4003" s="76">
        <f>APENs_summary!R3898</f>
        <v>0</v>
      </c>
    </row>
    <row r="4004" spans="1:10" x14ac:dyDescent="0.2">
      <c r="A4004" s="13" t="s">
        <v>147</v>
      </c>
      <c r="B4004" s="272" t="s">
        <v>493</v>
      </c>
      <c r="C4004" s="272" t="str">
        <f>APENs_summary!C3899</f>
        <v>08081</v>
      </c>
      <c r="D4004" s="272" t="str">
        <f>APENs_summary!J3899</f>
        <v>31000304</v>
      </c>
      <c r="E4004" s="272" t="str">
        <f>APENs_summary!K3899</f>
        <v>Glycol Dehydrator</v>
      </c>
      <c r="F4004" s="76">
        <f>APENs_summary!N3899</f>
        <v>0</v>
      </c>
      <c r="G4004" s="76">
        <f>APENs_summary!O3899</f>
        <v>7.7</v>
      </c>
      <c r="H4004" s="76">
        <f>APENs_summary!P3899</f>
        <v>0</v>
      </c>
      <c r="I4004" s="76">
        <f>APENs_summary!Q3899</f>
        <v>0</v>
      </c>
      <c r="J4004" s="76">
        <f>APENs_summary!R3899</f>
        <v>0</v>
      </c>
    </row>
    <row r="4005" spans="1:10" x14ac:dyDescent="0.2">
      <c r="A4005" s="13" t="s">
        <v>147</v>
      </c>
      <c r="B4005" s="272" t="s">
        <v>493</v>
      </c>
      <c r="C4005" s="272" t="str">
        <f>APENs_summary!C3900</f>
        <v>08081</v>
      </c>
      <c r="D4005" s="272" t="str">
        <f>APENs_summary!J3900</f>
        <v>40400311</v>
      </c>
      <c r="E4005" s="272" t="str">
        <f>APENs_summary!K3900</f>
        <v>Condensate Tanks</v>
      </c>
      <c r="F4005" s="76">
        <f>APENs_summary!N3900</f>
        <v>0</v>
      </c>
      <c r="G4005" s="76">
        <f>APENs_summary!O3900</f>
        <v>5.0055506046218117</v>
      </c>
      <c r="H4005" s="76">
        <f>APENs_summary!P3900</f>
        <v>0</v>
      </c>
      <c r="I4005" s="76">
        <f>APENs_summary!Q3900</f>
        <v>0</v>
      </c>
      <c r="J4005" s="76">
        <f>APENs_summary!R3900</f>
        <v>0</v>
      </c>
    </row>
    <row r="4006" spans="1:10" x14ac:dyDescent="0.2">
      <c r="A4006" s="13" t="s">
        <v>147</v>
      </c>
      <c r="B4006" s="272" t="s">
        <v>493</v>
      </c>
      <c r="C4006" s="272" t="str">
        <f>APENs_summary!C3901</f>
        <v>08081</v>
      </c>
      <c r="D4006" s="272" t="str">
        <f>APENs_summary!J3901</f>
        <v>31000301</v>
      </c>
      <c r="E4006" s="272" t="str">
        <f>APENs_summary!K3901</f>
        <v>Glycol Dehydrator</v>
      </c>
      <c r="F4006" s="76">
        <f>APENs_summary!N3901</f>
        <v>0</v>
      </c>
      <c r="G4006" s="76">
        <f>APENs_summary!O3901</f>
        <v>4.9000000000000004</v>
      </c>
      <c r="H4006" s="76">
        <f>APENs_summary!P3901</f>
        <v>0</v>
      </c>
      <c r="I4006" s="76">
        <f>APENs_summary!Q3901</f>
        <v>0</v>
      </c>
      <c r="J4006" s="76">
        <f>APENs_summary!R3901</f>
        <v>0</v>
      </c>
    </row>
    <row r="4007" spans="1:10" x14ac:dyDescent="0.2">
      <c r="A4007" s="13" t="s">
        <v>147</v>
      </c>
      <c r="B4007" s="272" t="s">
        <v>493</v>
      </c>
      <c r="C4007" s="272" t="str">
        <f>APENs_summary!C3902</f>
        <v>08081</v>
      </c>
      <c r="D4007" s="272" t="str">
        <f>APENs_summary!J3902</f>
        <v>31000309</v>
      </c>
      <c r="E4007" s="272" t="str">
        <f>APENs_summary!K3902</f>
        <v>Natural Gas Processing Facilities, Compressor Seals</v>
      </c>
      <c r="F4007" s="76">
        <f>APENs_summary!N3902</f>
        <v>0</v>
      </c>
      <c r="G4007" s="76">
        <f>APENs_summary!O3902</f>
        <v>4.5999999999999996</v>
      </c>
      <c r="H4007" s="76">
        <f>APENs_summary!P3902</f>
        <v>0</v>
      </c>
      <c r="I4007" s="76">
        <f>APENs_summary!Q3902</f>
        <v>0</v>
      </c>
      <c r="J4007" s="76">
        <f>APENs_summary!R3902</f>
        <v>0</v>
      </c>
    </row>
    <row r="4008" spans="1:10" x14ac:dyDescent="0.2">
      <c r="A4008" s="13" t="s">
        <v>147</v>
      </c>
      <c r="B4008" s="272" t="s">
        <v>493</v>
      </c>
      <c r="C4008" s="272" t="str">
        <f>APENs_summary!C3903</f>
        <v>08081</v>
      </c>
      <c r="D4008" s="272" t="str">
        <f>APENs_summary!J3903</f>
        <v>40400311</v>
      </c>
      <c r="E4008" s="272" t="str">
        <f>APENs_summary!K3903</f>
        <v>Condensate Tanks</v>
      </c>
      <c r="F4008" s="76">
        <f>APENs_summary!N3903</f>
        <v>0</v>
      </c>
      <c r="G4008" s="76">
        <f>APENs_summary!O3903</f>
        <v>7.5970218892642647</v>
      </c>
      <c r="H4008" s="76">
        <f>APENs_summary!P3903</f>
        <v>0</v>
      </c>
      <c r="I4008" s="76">
        <f>APENs_summary!Q3903</f>
        <v>0</v>
      </c>
      <c r="J4008" s="76">
        <f>APENs_summary!R3903</f>
        <v>0</v>
      </c>
    </row>
    <row r="4009" spans="1:10" x14ac:dyDescent="0.2">
      <c r="A4009" s="13" t="s">
        <v>147</v>
      </c>
      <c r="B4009" s="272" t="s">
        <v>493</v>
      </c>
      <c r="C4009" s="272" t="str">
        <f>APENs_summary!C3904</f>
        <v>08081</v>
      </c>
      <c r="D4009" s="272" t="str">
        <f>APENs_summary!J3904</f>
        <v>31000304</v>
      </c>
      <c r="E4009" s="272" t="str">
        <f>APENs_summary!K3904</f>
        <v>Glycol Dehydrator</v>
      </c>
      <c r="F4009" s="76">
        <f>APENs_summary!N3904</f>
        <v>0</v>
      </c>
      <c r="G4009" s="76">
        <f>APENs_summary!O3904</f>
        <v>11.4</v>
      </c>
      <c r="H4009" s="76">
        <f>APENs_summary!P3904</f>
        <v>0</v>
      </c>
      <c r="I4009" s="76">
        <f>APENs_summary!Q3904</f>
        <v>0</v>
      </c>
      <c r="J4009" s="76">
        <f>APENs_summary!R3904</f>
        <v>0</v>
      </c>
    </row>
    <row r="4010" spans="1:10" x14ac:dyDescent="0.2">
      <c r="A4010" s="13" t="s">
        <v>147</v>
      </c>
      <c r="B4010" s="272" t="s">
        <v>493</v>
      </c>
      <c r="C4010" s="272" t="str">
        <f>APENs_summary!C3905</f>
        <v>08081</v>
      </c>
      <c r="D4010" s="272" t="str">
        <f>APENs_summary!J3905</f>
        <v>40400311</v>
      </c>
      <c r="E4010" s="272" t="str">
        <f>APENs_summary!K3905</f>
        <v>Condensate Tanks</v>
      </c>
      <c r="F4010" s="76">
        <f>APENs_summary!N3905</f>
        <v>0</v>
      </c>
      <c r="G4010" s="76">
        <f>APENs_summary!O3905</f>
        <v>3.5921863276238728</v>
      </c>
      <c r="H4010" s="76">
        <f>APENs_summary!P3905</f>
        <v>0</v>
      </c>
      <c r="I4010" s="76">
        <f>APENs_summary!Q3905</f>
        <v>0</v>
      </c>
      <c r="J4010" s="76">
        <f>APENs_summary!R3905</f>
        <v>0</v>
      </c>
    </row>
    <row r="4011" spans="1:10" x14ac:dyDescent="0.2">
      <c r="A4011" s="13" t="s">
        <v>147</v>
      </c>
      <c r="B4011" s="272" t="s">
        <v>493</v>
      </c>
      <c r="C4011" s="272" t="str">
        <f>APENs_summary!C3906</f>
        <v>08081</v>
      </c>
      <c r="D4011" s="272" t="str">
        <f>APENs_summary!J3906</f>
        <v>31000304</v>
      </c>
      <c r="E4011" s="272" t="str">
        <f>APENs_summary!K3906</f>
        <v>Glycol Dehydrator</v>
      </c>
      <c r="F4011" s="76">
        <f>APENs_summary!N3906</f>
        <v>0</v>
      </c>
      <c r="G4011" s="76">
        <f>APENs_summary!O3906</f>
        <v>10.640449</v>
      </c>
      <c r="H4011" s="76">
        <f>APENs_summary!P3906</f>
        <v>0</v>
      </c>
      <c r="I4011" s="76">
        <f>APENs_summary!Q3906</f>
        <v>0</v>
      </c>
      <c r="J4011" s="76">
        <f>APENs_summary!R3906</f>
        <v>0</v>
      </c>
    </row>
    <row r="4012" spans="1:10" x14ac:dyDescent="0.2">
      <c r="A4012" s="13" t="s">
        <v>147</v>
      </c>
      <c r="B4012" s="272" t="s">
        <v>493</v>
      </c>
      <c r="C4012" s="272" t="str">
        <f>APENs_summary!C3907</f>
        <v>08081</v>
      </c>
      <c r="D4012" s="272" t="str">
        <f>APENs_summary!J3907</f>
        <v>40400311</v>
      </c>
      <c r="E4012" s="272" t="str">
        <f>APENs_summary!K3907</f>
        <v>Condensate Tanks</v>
      </c>
      <c r="F4012" s="76">
        <f>APENs_summary!N3907</f>
        <v>0</v>
      </c>
      <c r="G4012" s="76">
        <f>APENs_summary!O3907</f>
        <v>7.1843732019927531</v>
      </c>
      <c r="H4012" s="76">
        <f>APENs_summary!P3907</f>
        <v>0</v>
      </c>
      <c r="I4012" s="76">
        <f>APENs_summary!Q3907</f>
        <v>0</v>
      </c>
      <c r="J4012" s="76">
        <f>APENs_summary!R3907</f>
        <v>0</v>
      </c>
    </row>
    <row r="4013" spans="1:10" x14ac:dyDescent="0.2">
      <c r="A4013" s="13" t="s">
        <v>147</v>
      </c>
      <c r="B4013" s="272" t="s">
        <v>493</v>
      </c>
      <c r="C4013" s="272" t="str">
        <f>APENs_summary!C3908</f>
        <v>08081</v>
      </c>
      <c r="D4013" s="272" t="str">
        <f>APENs_summary!J3908</f>
        <v>31000227</v>
      </c>
      <c r="E4013" s="272" t="str">
        <f>APENs_summary!K3908</f>
        <v>Glycol Dehydrator</v>
      </c>
      <c r="F4013" s="76">
        <f>APENs_summary!N3908</f>
        <v>0</v>
      </c>
      <c r="G4013" s="76">
        <f>APENs_summary!O3908</f>
        <v>15.580043</v>
      </c>
      <c r="H4013" s="76">
        <f>APENs_summary!P3908</f>
        <v>0</v>
      </c>
      <c r="I4013" s="76">
        <f>APENs_summary!Q3908</f>
        <v>0</v>
      </c>
      <c r="J4013" s="76">
        <f>APENs_summary!R3908</f>
        <v>0</v>
      </c>
    </row>
    <row r="4014" spans="1:10" x14ac:dyDescent="0.2">
      <c r="A4014" s="13" t="s">
        <v>147</v>
      </c>
      <c r="B4014" s="272" t="s">
        <v>493</v>
      </c>
      <c r="C4014" s="272" t="str">
        <f>APENs_summary!C3909</f>
        <v>08081</v>
      </c>
      <c r="D4014" s="272" t="str">
        <f>APENs_summary!J3909</f>
        <v>40400311</v>
      </c>
      <c r="E4014" s="272" t="str">
        <f>APENs_summary!K3909</f>
        <v>Condensate Tanks</v>
      </c>
      <c r="F4014" s="76">
        <f>APENs_summary!N3909</f>
        <v>0</v>
      </c>
      <c r="G4014" s="76">
        <f>APENs_summary!O3909</f>
        <v>1.9956591924010423</v>
      </c>
      <c r="H4014" s="76">
        <f>APENs_summary!P3909</f>
        <v>0</v>
      </c>
      <c r="I4014" s="76">
        <f>APENs_summary!Q3909</f>
        <v>0</v>
      </c>
      <c r="J4014" s="76">
        <f>APENs_summary!R3909</f>
        <v>0</v>
      </c>
    </row>
    <row r="4015" spans="1:10" x14ac:dyDescent="0.2">
      <c r="A4015" s="13" t="s">
        <v>147</v>
      </c>
      <c r="B4015" s="272" t="s">
        <v>493</v>
      </c>
      <c r="C4015" s="272" t="str">
        <f>APENs_summary!C3910</f>
        <v>08081</v>
      </c>
      <c r="D4015" s="272" t="str">
        <f>APENs_summary!J3910</f>
        <v>31000301</v>
      </c>
      <c r="E4015" s="272" t="str">
        <f>APENs_summary!K3910</f>
        <v>Glycol Dehydrator</v>
      </c>
      <c r="F4015" s="76">
        <f>APENs_summary!N3910</f>
        <v>0</v>
      </c>
      <c r="G4015" s="76">
        <f>APENs_summary!O3910</f>
        <v>10.73</v>
      </c>
      <c r="H4015" s="76">
        <f>APENs_summary!P3910</f>
        <v>0</v>
      </c>
      <c r="I4015" s="76">
        <f>APENs_summary!Q3910</f>
        <v>0</v>
      </c>
      <c r="J4015" s="76">
        <f>APENs_summary!R3910</f>
        <v>0</v>
      </c>
    </row>
    <row r="4016" spans="1:10" x14ac:dyDescent="0.2">
      <c r="A4016" s="13" t="s">
        <v>147</v>
      </c>
      <c r="B4016" s="272" t="s">
        <v>493</v>
      </c>
      <c r="C4016" s="272" t="str">
        <f>APENs_summary!C3911</f>
        <v>08081</v>
      </c>
      <c r="D4016" s="272" t="str">
        <f>APENs_summary!J3911</f>
        <v>31000304</v>
      </c>
      <c r="E4016" s="272" t="str">
        <f>APENs_summary!K3911</f>
        <v>Glycol Dehydrator</v>
      </c>
      <c r="F4016" s="76">
        <f>APENs_summary!N3911</f>
        <v>0</v>
      </c>
      <c r="G4016" s="76">
        <f>APENs_summary!O3911</f>
        <v>14.49634</v>
      </c>
      <c r="H4016" s="76">
        <f>APENs_summary!P3911</f>
        <v>0</v>
      </c>
      <c r="I4016" s="76">
        <f>APENs_summary!Q3911</f>
        <v>0</v>
      </c>
      <c r="J4016" s="76">
        <f>APENs_summary!R3911</f>
        <v>0</v>
      </c>
    </row>
    <row r="4017" spans="1:10" x14ac:dyDescent="0.2">
      <c r="A4017" s="13" t="s">
        <v>147</v>
      </c>
      <c r="B4017" s="272" t="s">
        <v>493</v>
      </c>
      <c r="C4017" s="272" t="str">
        <f>APENs_summary!C3912</f>
        <v>08081</v>
      </c>
      <c r="D4017" s="272" t="str">
        <f>APENs_summary!J3912</f>
        <v>40400311</v>
      </c>
      <c r="E4017" s="272" t="str">
        <f>APENs_summary!K3912</f>
        <v>Condensate Tanks</v>
      </c>
      <c r="F4017" s="76">
        <f>APENs_summary!N3912</f>
        <v>0</v>
      </c>
      <c r="G4017" s="76">
        <f>APENs_summary!O3912</f>
        <v>4.7184094209680181</v>
      </c>
      <c r="H4017" s="76">
        <f>APENs_summary!P3912</f>
        <v>0</v>
      </c>
      <c r="I4017" s="76">
        <f>APENs_summary!Q3912</f>
        <v>0</v>
      </c>
      <c r="J4017" s="76">
        <f>APENs_summary!R3912</f>
        <v>0</v>
      </c>
    </row>
    <row r="4018" spans="1:10" x14ac:dyDescent="0.2">
      <c r="A4018" s="13" t="s">
        <v>147</v>
      </c>
      <c r="B4018" s="272" t="s">
        <v>493</v>
      </c>
      <c r="C4018" s="272" t="str">
        <f>APENs_summary!C3913</f>
        <v>08081</v>
      </c>
      <c r="D4018" s="272" t="str">
        <f>APENs_summary!J3913</f>
        <v>40400311</v>
      </c>
      <c r="E4018" s="272" t="str">
        <f>APENs_summary!K3913</f>
        <v>Condensate Tanks</v>
      </c>
      <c r="F4018" s="76">
        <f>APENs_summary!N3913</f>
        <v>0</v>
      </c>
      <c r="G4018" s="76">
        <f>APENs_summary!O3913</f>
        <v>1.9956591924010423</v>
      </c>
      <c r="H4018" s="76">
        <f>APENs_summary!P3913</f>
        <v>0</v>
      </c>
      <c r="I4018" s="76">
        <f>APENs_summary!Q3913</f>
        <v>0</v>
      </c>
      <c r="J4018" s="76">
        <f>APENs_summary!R3913</f>
        <v>0</v>
      </c>
    </row>
    <row r="4019" spans="1:10" x14ac:dyDescent="0.2">
      <c r="A4019" s="13" t="s">
        <v>147</v>
      </c>
      <c r="B4019" s="272" t="s">
        <v>493</v>
      </c>
      <c r="C4019" s="272" t="str">
        <f>APENs_summary!C3914</f>
        <v>08081</v>
      </c>
      <c r="D4019" s="272" t="str">
        <f>APENs_summary!J3914</f>
        <v>31000203</v>
      </c>
      <c r="E4019" s="272" t="str">
        <f>APENs_summary!K3914</f>
        <v>Compressor Engines</v>
      </c>
      <c r="F4019" s="76">
        <f>APENs_summary!N3914</f>
        <v>0</v>
      </c>
      <c r="G4019" s="76">
        <f>APENs_summary!O3914</f>
        <v>0</v>
      </c>
      <c r="H4019" s="76">
        <f>APENs_summary!P3914</f>
        <v>0.95</v>
      </c>
      <c r="I4019" s="76">
        <f>APENs_summary!Q3914</f>
        <v>0</v>
      </c>
      <c r="J4019" s="76">
        <f>APENs_summary!R3914</f>
        <v>0</v>
      </c>
    </row>
    <row r="4020" spans="1:10" x14ac:dyDescent="0.2">
      <c r="A4020" s="13" t="s">
        <v>147</v>
      </c>
      <c r="B4020" s="272" t="s">
        <v>493</v>
      </c>
      <c r="C4020" s="272" t="str">
        <f>APENs_summary!C3915</f>
        <v>08081</v>
      </c>
      <c r="D4020" s="272" t="str">
        <f>APENs_summary!J3915</f>
        <v>31000203</v>
      </c>
      <c r="E4020" s="272" t="str">
        <f>APENs_summary!K3915</f>
        <v>Compressor Engines</v>
      </c>
      <c r="F4020" s="76">
        <f>APENs_summary!N3915</f>
        <v>8.74</v>
      </c>
      <c r="G4020" s="76">
        <f>APENs_summary!O3915</f>
        <v>0</v>
      </c>
      <c r="H4020" s="76">
        <f>APENs_summary!P3915</f>
        <v>0</v>
      </c>
      <c r="I4020" s="76">
        <f>APENs_summary!Q3915</f>
        <v>0</v>
      </c>
      <c r="J4020" s="76">
        <f>APENs_summary!R3915</f>
        <v>0</v>
      </c>
    </row>
    <row r="4021" spans="1:10" x14ac:dyDescent="0.2">
      <c r="A4021" s="13" t="s">
        <v>147</v>
      </c>
      <c r="B4021" s="272" t="s">
        <v>493</v>
      </c>
      <c r="C4021" s="272" t="str">
        <f>APENs_summary!C3916</f>
        <v>08081</v>
      </c>
      <c r="D4021" s="272" t="str">
        <f>APENs_summary!J3916</f>
        <v>31000203</v>
      </c>
      <c r="E4021" s="272" t="str">
        <f>APENs_summary!K3916</f>
        <v>Compressor Engines</v>
      </c>
      <c r="F4021" s="76">
        <f>APENs_summary!N3916</f>
        <v>0</v>
      </c>
      <c r="G4021" s="76">
        <f>APENs_summary!O3916</f>
        <v>0.04</v>
      </c>
      <c r="H4021" s="76">
        <f>APENs_summary!P3916</f>
        <v>0</v>
      </c>
      <c r="I4021" s="76">
        <f>APENs_summary!Q3916</f>
        <v>0</v>
      </c>
      <c r="J4021" s="76">
        <f>APENs_summary!R3916</f>
        <v>0</v>
      </c>
    </row>
    <row r="4022" spans="1:10" x14ac:dyDescent="0.2">
      <c r="A4022" s="13" t="s">
        <v>147</v>
      </c>
      <c r="B4022" s="272" t="s">
        <v>493</v>
      </c>
      <c r="C4022" s="272" t="str">
        <f>APENs_summary!C3917</f>
        <v>08081</v>
      </c>
      <c r="D4022" s="272" t="str">
        <f>APENs_summary!J3917</f>
        <v>20200253</v>
      </c>
      <c r="E4022" s="272" t="str">
        <f>APENs_summary!K3917</f>
        <v>Compressor Engines</v>
      </c>
      <c r="F4022" s="76">
        <f>APENs_summary!N3917</f>
        <v>0</v>
      </c>
      <c r="G4022" s="76">
        <f>APENs_summary!O3917</f>
        <v>0</v>
      </c>
      <c r="H4022" s="76">
        <f>APENs_summary!P3917</f>
        <v>6.96</v>
      </c>
      <c r="I4022" s="76">
        <f>APENs_summary!Q3917</f>
        <v>0</v>
      </c>
      <c r="J4022" s="76">
        <f>APENs_summary!R3917</f>
        <v>0</v>
      </c>
    </row>
    <row r="4023" spans="1:10" x14ac:dyDescent="0.2">
      <c r="A4023" s="13" t="s">
        <v>147</v>
      </c>
      <c r="B4023" s="272" t="s">
        <v>493</v>
      </c>
      <c r="C4023" s="272" t="str">
        <f>APENs_summary!C3918</f>
        <v>08081</v>
      </c>
      <c r="D4023" s="272" t="str">
        <f>APENs_summary!J3918</f>
        <v>20200253</v>
      </c>
      <c r="E4023" s="272" t="str">
        <f>APENs_summary!K3918</f>
        <v>Compressor Engines</v>
      </c>
      <c r="F4023" s="76">
        <f>APENs_summary!N3918</f>
        <v>6.52</v>
      </c>
      <c r="G4023" s="76">
        <f>APENs_summary!O3918</f>
        <v>0</v>
      </c>
      <c r="H4023" s="76">
        <f>APENs_summary!P3918</f>
        <v>0</v>
      </c>
      <c r="I4023" s="76">
        <f>APENs_summary!Q3918</f>
        <v>0</v>
      </c>
      <c r="J4023" s="76">
        <f>APENs_summary!R3918</f>
        <v>0</v>
      </c>
    </row>
    <row r="4024" spans="1:10" x14ac:dyDescent="0.2">
      <c r="A4024" s="13" t="s">
        <v>147</v>
      </c>
      <c r="B4024" s="272" t="s">
        <v>493</v>
      </c>
      <c r="C4024" s="272" t="str">
        <f>APENs_summary!C3919</f>
        <v>08081</v>
      </c>
      <c r="D4024" s="272" t="str">
        <f>APENs_summary!J3919</f>
        <v>20200253</v>
      </c>
      <c r="E4024" s="272" t="str">
        <f>APENs_summary!K3919</f>
        <v>Compressor Engines</v>
      </c>
      <c r="F4024" s="76">
        <f>APENs_summary!N3919</f>
        <v>0</v>
      </c>
      <c r="G4024" s="76">
        <f>APENs_summary!O3919</f>
        <v>3.33</v>
      </c>
      <c r="H4024" s="76">
        <f>APENs_summary!P3919</f>
        <v>0</v>
      </c>
      <c r="I4024" s="76">
        <f>APENs_summary!Q3919</f>
        <v>0</v>
      </c>
      <c r="J4024" s="76">
        <f>APENs_summary!R3919</f>
        <v>0</v>
      </c>
    </row>
    <row r="4025" spans="1:10" x14ac:dyDescent="0.2">
      <c r="A4025" s="13" t="s">
        <v>147</v>
      </c>
      <c r="B4025" s="272" t="s">
        <v>493</v>
      </c>
      <c r="C4025" s="272" t="str">
        <f>APENs_summary!C3920</f>
        <v>08081</v>
      </c>
      <c r="D4025" s="272" t="str">
        <f>APENs_summary!J3920</f>
        <v>31000304</v>
      </c>
      <c r="E4025" s="272" t="str">
        <f>APENs_summary!K3920</f>
        <v>Glycol Dehydrator</v>
      </c>
      <c r="F4025" s="76">
        <f>APENs_summary!N3920</f>
        <v>0</v>
      </c>
      <c r="G4025" s="76">
        <f>APENs_summary!O3920</f>
        <v>10.195779</v>
      </c>
      <c r="H4025" s="76">
        <f>APENs_summary!P3920</f>
        <v>0</v>
      </c>
      <c r="I4025" s="76">
        <f>APENs_summary!Q3920</f>
        <v>0</v>
      </c>
      <c r="J4025" s="76">
        <f>APENs_summary!R3920</f>
        <v>0</v>
      </c>
    </row>
    <row r="4026" spans="1:10" x14ac:dyDescent="0.2">
      <c r="A4026" s="13" t="s">
        <v>147</v>
      </c>
      <c r="B4026" s="272" t="s">
        <v>493</v>
      </c>
      <c r="C4026" s="272" t="str">
        <f>APENs_summary!C3921</f>
        <v>08081</v>
      </c>
      <c r="D4026" s="272" t="str">
        <f>APENs_summary!J3921</f>
        <v>31000304</v>
      </c>
      <c r="E4026" s="272" t="str">
        <f>APENs_summary!K3921</f>
        <v>Glycol Dehydrator</v>
      </c>
      <c r="F4026" s="76">
        <f>APENs_summary!N3921</f>
        <v>0</v>
      </c>
      <c r="G4026" s="76">
        <f>APENs_summary!O3921</f>
        <v>1.9</v>
      </c>
      <c r="H4026" s="76">
        <f>APENs_summary!P3921</f>
        <v>0</v>
      </c>
      <c r="I4026" s="76">
        <f>APENs_summary!Q3921</f>
        <v>0</v>
      </c>
      <c r="J4026" s="76">
        <f>APENs_summary!R3921</f>
        <v>0</v>
      </c>
    </row>
    <row r="4027" spans="1:10" x14ac:dyDescent="0.2">
      <c r="A4027" s="13" t="s">
        <v>147</v>
      </c>
      <c r="B4027" s="272" t="s">
        <v>493</v>
      </c>
      <c r="C4027" s="272" t="str">
        <f>APENs_summary!C3922</f>
        <v>08081</v>
      </c>
      <c r="D4027" s="272" t="str">
        <f>APENs_summary!J3922</f>
        <v>40400311</v>
      </c>
      <c r="E4027" s="272" t="str">
        <f>APENs_summary!K3922</f>
        <v>Condensate Tanks</v>
      </c>
      <c r="F4027" s="76">
        <f>APENs_summary!N3922</f>
        <v>0</v>
      </c>
      <c r="G4027" s="76">
        <f>APENs_summary!O3922</f>
        <v>1.2028630748718612</v>
      </c>
      <c r="H4027" s="76">
        <f>APENs_summary!P3922</f>
        <v>0</v>
      </c>
      <c r="I4027" s="76">
        <f>APENs_summary!Q3922</f>
        <v>0</v>
      </c>
      <c r="J4027" s="76">
        <f>APENs_summary!R3922</f>
        <v>0</v>
      </c>
    </row>
    <row r="4028" spans="1:10" x14ac:dyDescent="0.2">
      <c r="A4028" s="13" t="s">
        <v>147</v>
      </c>
      <c r="B4028" s="272" t="s">
        <v>493</v>
      </c>
      <c r="C4028" s="272" t="str">
        <f>APENs_summary!C3923</f>
        <v>08081</v>
      </c>
      <c r="D4028" s="272" t="str">
        <f>APENs_summary!J3923</f>
        <v>31000223</v>
      </c>
      <c r="E4028" s="272" t="str">
        <f>APENs_summary!K3923</f>
        <v>Oil and Gas Production</v>
      </c>
      <c r="F4028" s="76">
        <f>APENs_summary!N3923</f>
        <v>0</v>
      </c>
      <c r="G4028" s="76">
        <f>APENs_summary!O3923</f>
        <v>1.109999</v>
      </c>
      <c r="H4028" s="76">
        <f>APENs_summary!P3923</f>
        <v>0</v>
      </c>
      <c r="I4028" s="76">
        <f>APENs_summary!Q3923</f>
        <v>0</v>
      </c>
      <c r="J4028" s="76">
        <f>APENs_summary!R3923</f>
        <v>0</v>
      </c>
    </row>
    <row r="4029" spans="1:10" x14ac:dyDescent="0.2">
      <c r="A4029" s="13" t="s">
        <v>147</v>
      </c>
      <c r="B4029" s="272" t="s">
        <v>493</v>
      </c>
      <c r="C4029" s="272" t="str">
        <f>APENs_summary!C3924</f>
        <v>08081</v>
      </c>
      <c r="D4029" s="272" t="str">
        <f>APENs_summary!J3924</f>
        <v>31000223</v>
      </c>
      <c r="E4029" s="272" t="str">
        <f>APENs_summary!K3924</f>
        <v>Oil and Gas Production</v>
      </c>
      <c r="F4029" s="76">
        <f>APENs_summary!N3924</f>
        <v>0</v>
      </c>
      <c r="G4029" s="76">
        <f>APENs_summary!O3924</f>
        <v>13.318906</v>
      </c>
      <c r="H4029" s="76">
        <f>APENs_summary!P3924</f>
        <v>0</v>
      </c>
      <c r="I4029" s="76">
        <f>APENs_summary!Q3924</f>
        <v>0</v>
      </c>
      <c r="J4029" s="76">
        <f>APENs_summary!R3924</f>
        <v>0</v>
      </c>
    </row>
    <row r="4030" spans="1:10" x14ac:dyDescent="0.2">
      <c r="A4030" s="13" t="s">
        <v>147</v>
      </c>
      <c r="B4030" s="272" t="s">
        <v>493</v>
      </c>
      <c r="C4030" s="272" t="str">
        <f>APENs_summary!C3925</f>
        <v>08081</v>
      </c>
      <c r="D4030" s="272" t="str">
        <f>APENs_summary!J3925</f>
        <v>31000302</v>
      </c>
      <c r="E4030" s="272" t="str">
        <f>APENs_summary!K3925</f>
        <v>Glycol Dehydrator</v>
      </c>
      <c r="F4030" s="76">
        <f>APENs_summary!N3925</f>
        <v>0</v>
      </c>
      <c r="G4030" s="76">
        <f>APENs_summary!O3925</f>
        <v>3.98</v>
      </c>
      <c r="H4030" s="76">
        <f>APENs_summary!P3925</f>
        <v>0</v>
      </c>
      <c r="I4030" s="76">
        <f>APENs_summary!Q3925</f>
        <v>0</v>
      </c>
      <c r="J4030" s="76">
        <f>APENs_summary!R3925</f>
        <v>0</v>
      </c>
    </row>
    <row r="4031" spans="1:10" x14ac:dyDescent="0.2">
      <c r="A4031" s="13" t="s">
        <v>147</v>
      </c>
      <c r="B4031" s="272" t="s">
        <v>493</v>
      </c>
      <c r="C4031" s="272" t="str">
        <f>APENs_summary!C3926</f>
        <v>08081</v>
      </c>
      <c r="D4031" s="272" t="str">
        <f>APENs_summary!J3926</f>
        <v>31088801</v>
      </c>
      <c r="E4031" s="272" t="str">
        <f>APENs_summary!K3926</f>
        <v>Permitted Fugitives</v>
      </c>
      <c r="F4031" s="76">
        <f>APENs_summary!N3926</f>
        <v>0</v>
      </c>
      <c r="G4031" s="76">
        <f>APENs_summary!O3926</f>
        <v>2.6</v>
      </c>
      <c r="H4031" s="76">
        <f>APENs_summary!P3926</f>
        <v>0</v>
      </c>
      <c r="I4031" s="76">
        <f>APENs_summary!Q3926</f>
        <v>0</v>
      </c>
      <c r="J4031" s="76">
        <f>APENs_summary!R3926</f>
        <v>0</v>
      </c>
    </row>
    <row r="4032" spans="1:10" x14ac:dyDescent="0.2">
      <c r="A4032" s="13" t="s">
        <v>147</v>
      </c>
      <c r="B4032" s="272" t="s">
        <v>493</v>
      </c>
      <c r="C4032" s="272" t="str">
        <f>APENs_summary!C3927</f>
        <v>08081</v>
      </c>
      <c r="D4032" s="272" t="str">
        <f>APENs_summary!J3927</f>
        <v>40400311</v>
      </c>
      <c r="E4032" s="272" t="str">
        <f>APENs_summary!K3927</f>
        <v>Condensate Tanks</v>
      </c>
      <c r="F4032" s="76">
        <f>APENs_summary!N3927</f>
        <v>0</v>
      </c>
      <c r="G4032" s="76">
        <f>APENs_summary!O3927</f>
        <v>8.7262247429032271</v>
      </c>
      <c r="H4032" s="76">
        <f>APENs_summary!P3927</f>
        <v>0</v>
      </c>
      <c r="I4032" s="76">
        <f>APENs_summary!Q3927</f>
        <v>0</v>
      </c>
      <c r="J4032" s="76">
        <f>APENs_summary!R3927</f>
        <v>0</v>
      </c>
    </row>
    <row r="4033" spans="1:10" x14ac:dyDescent="0.2">
      <c r="A4033" s="13" t="s">
        <v>147</v>
      </c>
      <c r="B4033" s="272" t="s">
        <v>493</v>
      </c>
      <c r="C4033" s="272" t="str">
        <f>APENs_summary!C3928</f>
        <v>08081</v>
      </c>
      <c r="D4033" s="272" t="str">
        <f>APENs_summary!J3928</f>
        <v>31000304</v>
      </c>
      <c r="E4033" s="272" t="str">
        <f>APENs_summary!K3928</f>
        <v>Glycol Dehydrator</v>
      </c>
      <c r="F4033" s="76">
        <f>APENs_summary!N3928</f>
        <v>0</v>
      </c>
      <c r="G4033" s="76">
        <f>APENs_summary!O3928</f>
        <v>11.4</v>
      </c>
      <c r="H4033" s="76">
        <f>APENs_summary!P3928</f>
        <v>0</v>
      </c>
      <c r="I4033" s="76">
        <f>APENs_summary!Q3928</f>
        <v>0</v>
      </c>
      <c r="J4033" s="76">
        <f>APENs_summary!R3928</f>
        <v>0</v>
      </c>
    </row>
    <row r="4034" spans="1:10" x14ac:dyDescent="0.2">
      <c r="A4034" s="13" t="s">
        <v>147</v>
      </c>
      <c r="B4034" s="272" t="s">
        <v>493</v>
      </c>
      <c r="C4034" s="272" t="str">
        <f>APENs_summary!C3929</f>
        <v>08081</v>
      </c>
      <c r="D4034" s="272" t="str">
        <f>APENs_summary!J3929</f>
        <v>20200253</v>
      </c>
      <c r="E4034" s="272" t="str">
        <f>APENs_summary!K3929</f>
        <v>Compressor Engines</v>
      </c>
      <c r="F4034" s="76">
        <f>APENs_summary!N3929</f>
        <v>0</v>
      </c>
      <c r="G4034" s="76">
        <f>APENs_summary!O3929</f>
        <v>0</v>
      </c>
      <c r="H4034" s="76">
        <f>APENs_summary!P3929</f>
        <v>0.5</v>
      </c>
      <c r="I4034" s="76">
        <f>APENs_summary!Q3929</f>
        <v>0</v>
      </c>
      <c r="J4034" s="76">
        <f>APENs_summary!R3929</f>
        <v>0</v>
      </c>
    </row>
    <row r="4035" spans="1:10" x14ac:dyDescent="0.2">
      <c r="A4035" s="13" t="s">
        <v>147</v>
      </c>
      <c r="B4035" s="272" t="s">
        <v>493</v>
      </c>
      <c r="C4035" s="272" t="str">
        <f>APENs_summary!C3930</f>
        <v>08081</v>
      </c>
      <c r="D4035" s="272" t="str">
        <f>APENs_summary!J3930</f>
        <v>20200253</v>
      </c>
      <c r="E4035" s="272" t="str">
        <f>APENs_summary!K3930</f>
        <v>Compressor Engines</v>
      </c>
      <c r="F4035" s="76">
        <f>APENs_summary!N3930</f>
        <v>10.36</v>
      </c>
      <c r="G4035" s="76">
        <f>APENs_summary!O3930</f>
        <v>0</v>
      </c>
      <c r="H4035" s="76">
        <f>APENs_summary!P3930</f>
        <v>0</v>
      </c>
      <c r="I4035" s="76">
        <f>APENs_summary!Q3930</f>
        <v>0</v>
      </c>
      <c r="J4035" s="76">
        <f>APENs_summary!R3930</f>
        <v>0</v>
      </c>
    </row>
    <row r="4036" spans="1:10" x14ac:dyDescent="0.2">
      <c r="A4036" s="13" t="s">
        <v>147</v>
      </c>
      <c r="B4036" s="272" t="s">
        <v>493</v>
      </c>
      <c r="C4036" s="272" t="str">
        <f>APENs_summary!C3931</f>
        <v>08081</v>
      </c>
      <c r="D4036" s="272" t="str">
        <f>APENs_summary!J3931</f>
        <v>20200253</v>
      </c>
      <c r="E4036" s="272" t="str">
        <f>APENs_summary!K3931</f>
        <v>Compressor Engines</v>
      </c>
      <c r="F4036" s="76">
        <f>APENs_summary!N3931</f>
        <v>0</v>
      </c>
      <c r="G4036" s="76">
        <f>APENs_summary!O3931</f>
        <v>0</v>
      </c>
      <c r="H4036" s="76">
        <f>APENs_summary!P3931</f>
        <v>0</v>
      </c>
      <c r="I4036" s="76">
        <f>APENs_summary!Q3931</f>
        <v>0</v>
      </c>
      <c r="J4036" s="76">
        <f>APENs_summary!R3931</f>
        <v>2.6849999999999999E-2</v>
      </c>
    </row>
    <row r="4037" spans="1:10" x14ac:dyDescent="0.2">
      <c r="A4037" s="13" t="s">
        <v>147</v>
      </c>
      <c r="B4037" s="272" t="s">
        <v>493</v>
      </c>
      <c r="C4037" s="272" t="str">
        <f>APENs_summary!C3932</f>
        <v>08081</v>
      </c>
      <c r="D4037" s="272" t="str">
        <f>APENs_summary!J3932</f>
        <v>20200253</v>
      </c>
      <c r="E4037" s="272" t="str">
        <f>APENs_summary!K3932</f>
        <v>Compressor Engines</v>
      </c>
      <c r="F4037" s="76">
        <f>APENs_summary!N3932</f>
        <v>0</v>
      </c>
      <c r="G4037" s="76">
        <f>APENs_summary!O3932</f>
        <v>0</v>
      </c>
      <c r="H4037" s="76">
        <f>APENs_summary!P3932</f>
        <v>0</v>
      </c>
      <c r="I4037" s="76">
        <f>APENs_summary!Q3932</f>
        <v>0</v>
      </c>
      <c r="J4037" s="76">
        <f>APENs_summary!R3932</f>
        <v>0</v>
      </c>
    </row>
    <row r="4038" spans="1:10" x14ac:dyDescent="0.2">
      <c r="A4038" s="13" t="s">
        <v>147</v>
      </c>
      <c r="B4038" s="272" t="s">
        <v>493</v>
      </c>
      <c r="C4038" s="272" t="str">
        <f>APENs_summary!C3933</f>
        <v>08081</v>
      </c>
      <c r="D4038" s="272" t="str">
        <f>APENs_summary!J3933</f>
        <v>20200253</v>
      </c>
      <c r="E4038" s="272" t="str">
        <f>APENs_summary!K3933</f>
        <v>Compressor Engines</v>
      </c>
      <c r="F4038" s="76">
        <f>APENs_summary!N3933</f>
        <v>0</v>
      </c>
      <c r="G4038" s="76">
        <f>APENs_summary!O3933</f>
        <v>0</v>
      </c>
      <c r="H4038" s="76">
        <f>APENs_summary!P3933</f>
        <v>0</v>
      </c>
      <c r="I4038" s="76">
        <f>APENs_summary!Q3933</f>
        <v>1.611E-3</v>
      </c>
      <c r="J4038" s="76">
        <f>APENs_summary!R3933</f>
        <v>0</v>
      </c>
    </row>
    <row r="4039" spans="1:10" x14ac:dyDescent="0.2">
      <c r="A4039" s="13" t="s">
        <v>147</v>
      </c>
      <c r="B4039" s="272" t="s">
        <v>493</v>
      </c>
      <c r="C4039" s="272" t="str">
        <f>APENs_summary!C3934</f>
        <v>08081</v>
      </c>
      <c r="D4039" s="272" t="str">
        <f>APENs_summary!J3934</f>
        <v>20200253</v>
      </c>
      <c r="E4039" s="272" t="str">
        <f>APENs_summary!K3934</f>
        <v>Compressor Engines</v>
      </c>
      <c r="F4039" s="76">
        <f>APENs_summary!N3934</f>
        <v>0</v>
      </c>
      <c r="G4039" s="76">
        <f>APENs_summary!O3934</f>
        <v>0.08</v>
      </c>
      <c r="H4039" s="76">
        <f>APENs_summary!P3934</f>
        <v>0</v>
      </c>
      <c r="I4039" s="76">
        <f>APENs_summary!Q3934</f>
        <v>0</v>
      </c>
      <c r="J4039" s="76">
        <f>APENs_summary!R3934</f>
        <v>0</v>
      </c>
    </row>
    <row r="4040" spans="1:10" x14ac:dyDescent="0.2">
      <c r="A4040" s="13" t="s">
        <v>147</v>
      </c>
      <c r="B4040" s="272" t="s">
        <v>493</v>
      </c>
      <c r="C4040" s="272" t="str">
        <f>APENs_summary!C3935</f>
        <v>08081</v>
      </c>
      <c r="D4040" s="272" t="str">
        <f>APENs_summary!J3935</f>
        <v>31000304</v>
      </c>
      <c r="E4040" s="272" t="str">
        <f>APENs_summary!K3935</f>
        <v>Glycol Dehydrator</v>
      </c>
      <c r="F4040" s="76">
        <f>APENs_summary!N3935</f>
        <v>0</v>
      </c>
      <c r="G4040" s="76">
        <f>APENs_summary!O3935</f>
        <v>19.600000000000001</v>
      </c>
      <c r="H4040" s="76">
        <f>APENs_summary!P3935</f>
        <v>0</v>
      </c>
      <c r="I4040" s="76">
        <f>APENs_summary!Q3935</f>
        <v>0</v>
      </c>
      <c r="J4040" s="76">
        <f>APENs_summary!R3935</f>
        <v>0</v>
      </c>
    </row>
    <row r="4041" spans="1:10" x14ac:dyDescent="0.2">
      <c r="A4041" s="13" t="s">
        <v>147</v>
      </c>
      <c r="B4041" s="272" t="s">
        <v>493</v>
      </c>
      <c r="C4041" s="272" t="str">
        <f>APENs_summary!C3936</f>
        <v>08081</v>
      </c>
      <c r="D4041" s="272" t="str">
        <f>APENs_summary!J3936</f>
        <v>40400311</v>
      </c>
      <c r="E4041" s="272" t="str">
        <f>APENs_summary!K3936</f>
        <v>Condensate Tanks</v>
      </c>
      <c r="F4041" s="76">
        <f>APENs_summary!N3936</f>
        <v>0</v>
      </c>
      <c r="G4041" s="76">
        <f>APENs_summary!O3936</f>
        <v>1.8370632276306533</v>
      </c>
      <c r="H4041" s="76">
        <f>APENs_summary!P3936</f>
        <v>0</v>
      </c>
      <c r="I4041" s="76">
        <f>APENs_summary!Q3936</f>
        <v>0</v>
      </c>
      <c r="J4041" s="76">
        <f>APENs_summary!R3936</f>
        <v>0</v>
      </c>
    </row>
    <row r="4042" spans="1:10" x14ac:dyDescent="0.2">
      <c r="A4042" s="13" t="s">
        <v>147</v>
      </c>
      <c r="B4042" s="272" t="s">
        <v>493</v>
      </c>
      <c r="C4042" s="272" t="str">
        <f>APENs_summary!C3937</f>
        <v>08081</v>
      </c>
      <c r="D4042" s="272" t="str">
        <f>APENs_summary!J3937</f>
        <v>40400311</v>
      </c>
      <c r="E4042" s="272" t="str">
        <f>APENs_summary!K3937</f>
        <v>Condensate Tanks</v>
      </c>
      <c r="F4042" s="76">
        <f>APENs_summary!N3937</f>
        <v>0</v>
      </c>
      <c r="G4042" s="76">
        <f>APENs_summary!O3937</f>
        <v>2.4248141114708175</v>
      </c>
      <c r="H4042" s="76">
        <f>APENs_summary!P3937</f>
        <v>0</v>
      </c>
      <c r="I4042" s="76">
        <f>APENs_summary!Q3937</f>
        <v>0</v>
      </c>
      <c r="J4042" s="76">
        <f>APENs_summary!R3937</f>
        <v>0</v>
      </c>
    </row>
    <row r="4043" spans="1:10" x14ac:dyDescent="0.2">
      <c r="A4043" s="13" t="s">
        <v>147</v>
      </c>
      <c r="B4043" s="272" t="s">
        <v>493</v>
      </c>
      <c r="C4043" s="272" t="str">
        <f>APENs_summary!C3938</f>
        <v>08081</v>
      </c>
      <c r="D4043" s="272" t="str">
        <f>APENs_summary!J3938</f>
        <v>40400311</v>
      </c>
      <c r="E4043" s="272" t="str">
        <f>APENs_summary!K3938</f>
        <v>Condensate Tanks</v>
      </c>
      <c r="F4043" s="76">
        <f>APENs_summary!N3938</f>
        <v>0</v>
      </c>
      <c r="G4043" s="76">
        <f>APENs_summary!O3938</f>
        <v>3.5538425534521569</v>
      </c>
      <c r="H4043" s="76">
        <f>APENs_summary!P3938</f>
        <v>0</v>
      </c>
      <c r="I4043" s="76">
        <f>APENs_summary!Q3938</f>
        <v>0</v>
      </c>
      <c r="J4043" s="76">
        <f>APENs_summary!R3938</f>
        <v>0</v>
      </c>
    </row>
    <row r="4044" spans="1:10" x14ac:dyDescent="0.2">
      <c r="A4044" s="13" t="s">
        <v>147</v>
      </c>
      <c r="B4044" s="272" t="s">
        <v>493</v>
      </c>
      <c r="C4044" s="272" t="str">
        <f>APENs_summary!C3939</f>
        <v>08081</v>
      </c>
      <c r="D4044" s="272" t="str">
        <f>APENs_summary!J3939</f>
        <v>31000301</v>
      </c>
      <c r="E4044" s="272" t="str">
        <f>APENs_summary!K3939</f>
        <v>Glycol Dehydrator</v>
      </c>
      <c r="F4044" s="76">
        <f>APENs_summary!N3939</f>
        <v>0</v>
      </c>
      <c r="G4044" s="76">
        <f>APENs_summary!O3939</f>
        <v>9</v>
      </c>
      <c r="H4044" s="76">
        <f>APENs_summary!P3939</f>
        <v>0</v>
      </c>
      <c r="I4044" s="76">
        <f>APENs_summary!Q3939</f>
        <v>0</v>
      </c>
      <c r="J4044" s="76">
        <f>APENs_summary!R3939</f>
        <v>0</v>
      </c>
    </row>
    <row r="4045" spans="1:10" x14ac:dyDescent="0.2">
      <c r="A4045" s="13" t="s">
        <v>147</v>
      </c>
      <c r="B4045" s="272" t="s">
        <v>493</v>
      </c>
      <c r="C4045" s="272" t="str">
        <f>APENs_summary!C3940</f>
        <v>08081</v>
      </c>
      <c r="D4045" s="272" t="str">
        <f>APENs_summary!J3940</f>
        <v>31000220</v>
      </c>
      <c r="E4045" s="272" t="str">
        <f>APENs_summary!K3940</f>
        <v>Natural Gas Production, All Equipt Leak Fugitives</v>
      </c>
      <c r="F4045" s="76">
        <f>APENs_summary!N3940</f>
        <v>0</v>
      </c>
      <c r="G4045" s="76">
        <f>APENs_summary!O3940</f>
        <v>2.8</v>
      </c>
      <c r="H4045" s="76">
        <f>APENs_summary!P3940</f>
        <v>0</v>
      </c>
      <c r="I4045" s="76">
        <f>APENs_summary!Q3940</f>
        <v>0</v>
      </c>
      <c r="J4045" s="76">
        <f>APENs_summary!R3940</f>
        <v>0</v>
      </c>
    </row>
    <row r="4046" spans="1:10" x14ac:dyDescent="0.2">
      <c r="A4046" s="13" t="s">
        <v>147</v>
      </c>
      <c r="B4046" s="272" t="s">
        <v>493</v>
      </c>
      <c r="C4046" s="272" t="str">
        <f>APENs_summary!C3941</f>
        <v>08081</v>
      </c>
      <c r="D4046" s="272" t="str">
        <f>APENs_summary!J3941</f>
        <v>31000227</v>
      </c>
      <c r="E4046" s="272" t="str">
        <f>APENs_summary!K3941</f>
        <v>Glycol Dehydrator</v>
      </c>
      <c r="F4046" s="76">
        <f>APENs_summary!N3941</f>
        <v>0</v>
      </c>
      <c r="G4046" s="76">
        <f>APENs_summary!O3941</f>
        <v>5.5</v>
      </c>
      <c r="H4046" s="76">
        <f>APENs_summary!P3941</f>
        <v>0</v>
      </c>
      <c r="I4046" s="76">
        <f>APENs_summary!Q3941</f>
        <v>0</v>
      </c>
      <c r="J4046" s="76">
        <f>APENs_summary!R3941</f>
        <v>0</v>
      </c>
    </row>
    <row r="4047" spans="1:10" x14ac:dyDescent="0.2">
      <c r="A4047" s="13" t="s">
        <v>147</v>
      </c>
      <c r="B4047" s="272" t="s">
        <v>493</v>
      </c>
      <c r="C4047" s="272" t="str">
        <f>APENs_summary!C3942</f>
        <v>08081</v>
      </c>
      <c r="D4047" s="272" t="str">
        <f>APENs_summary!J3942</f>
        <v>31000299</v>
      </c>
      <c r="E4047" s="272" t="str">
        <f>APENs_summary!K3942</f>
        <v>Natural Gas Production, Other Not Classified</v>
      </c>
      <c r="F4047" s="76">
        <f>APENs_summary!N3942</f>
        <v>0</v>
      </c>
      <c r="G4047" s="76">
        <f>APENs_summary!O3942</f>
        <v>4.3499999999999996</v>
      </c>
      <c r="H4047" s="76">
        <f>APENs_summary!P3942</f>
        <v>0</v>
      </c>
      <c r="I4047" s="76">
        <f>APENs_summary!Q3942</f>
        <v>0</v>
      </c>
      <c r="J4047" s="76">
        <f>APENs_summary!R3942</f>
        <v>0</v>
      </c>
    </row>
    <row r="4048" spans="1:10" x14ac:dyDescent="0.2">
      <c r="A4048" s="13" t="s">
        <v>147</v>
      </c>
      <c r="B4048" s="272" t="s">
        <v>493</v>
      </c>
      <c r="C4048" s="272" t="str">
        <f>APENs_summary!C3943</f>
        <v>08081</v>
      </c>
      <c r="D4048" s="272" t="str">
        <f>APENs_summary!J3943</f>
        <v>40400311</v>
      </c>
      <c r="E4048" s="272" t="str">
        <f>APENs_summary!K3943</f>
        <v>Condensate Tanks</v>
      </c>
      <c r="F4048" s="76">
        <f>APENs_summary!N3943</f>
        <v>0</v>
      </c>
      <c r="G4048" s="76">
        <f>APENs_summary!O3943</f>
        <v>8.2831857810946268</v>
      </c>
      <c r="H4048" s="76">
        <f>APENs_summary!P3943</f>
        <v>0</v>
      </c>
      <c r="I4048" s="76">
        <f>APENs_summary!Q3943</f>
        <v>0</v>
      </c>
      <c r="J4048" s="76">
        <f>APENs_summary!R3943</f>
        <v>0</v>
      </c>
    </row>
    <row r="4049" spans="1:10" x14ac:dyDescent="0.2">
      <c r="A4049" s="13" t="s">
        <v>147</v>
      </c>
      <c r="B4049" s="272" t="s">
        <v>493</v>
      </c>
      <c r="C4049" s="272" t="str">
        <f>APENs_summary!C3944</f>
        <v>08081</v>
      </c>
      <c r="D4049" s="272" t="str">
        <f>APENs_summary!J3944</f>
        <v>31000304</v>
      </c>
      <c r="E4049" s="272" t="str">
        <f>APENs_summary!K3944</f>
        <v>Glycol Dehydrator</v>
      </c>
      <c r="F4049" s="76">
        <f>APENs_summary!N3944</f>
        <v>0</v>
      </c>
      <c r="G4049" s="76">
        <f>APENs_summary!O3944</f>
        <v>11.4</v>
      </c>
      <c r="H4049" s="76">
        <f>APENs_summary!P3944</f>
        <v>0</v>
      </c>
      <c r="I4049" s="76">
        <f>APENs_summary!Q3944</f>
        <v>0</v>
      </c>
      <c r="J4049" s="76">
        <f>APENs_summary!R3944</f>
        <v>0</v>
      </c>
    </row>
    <row r="4050" spans="1:10" x14ac:dyDescent="0.2">
      <c r="A4050" s="13" t="s">
        <v>147</v>
      </c>
      <c r="B4050" s="272" t="s">
        <v>493</v>
      </c>
      <c r="C4050" s="272" t="str">
        <f>APENs_summary!C3945</f>
        <v>08081</v>
      </c>
      <c r="D4050" s="272" t="str">
        <f>APENs_summary!J3945</f>
        <v>31000224</v>
      </c>
      <c r="E4050" s="272" t="str">
        <f>APENs_summary!K3945</f>
        <v>Oil and Gas Production</v>
      </c>
      <c r="F4050" s="76">
        <f>APENs_summary!N3945</f>
        <v>0</v>
      </c>
      <c r="G4050" s="76">
        <f>APENs_summary!O3945</f>
        <v>9.0783570000000005</v>
      </c>
      <c r="H4050" s="76">
        <f>APENs_summary!P3945</f>
        <v>0</v>
      </c>
      <c r="I4050" s="76">
        <f>APENs_summary!Q3945</f>
        <v>0</v>
      </c>
      <c r="J4050" s="76">
        <f>APENs_summary!R3945</f>
        <v>0</v>
      </c>
    </row>
    <row r="4051" spans="1:10" x14ac:dyDescent="0.2">
      <c r="A4051" s="13" t="s">
        <v>147</v>
      </c>
      <c r="B4051" s="272" t="s">
        <v>493</v>
      </c>
      <c r="C4051" s="272" t="str">
        <f>APENs_summary!C3946</f>
        <v>08081</v>
      </c>
      <c r="D4051" s="272" t="str">
        <f>APENs_summary!J3946</f>
        <v>31000224</v>
      </c>
      <c r="E4051" s="272" t="str">
        <f>APENs_summary!K3946</f>
        <v>Oil and Gas Production</v>
      </c>
      <c r="F4051" s="76">
        <f>APENs_summary!N3946</f>
        <v>0</v>
      </c>
      <c r="G4051" s="76">
        <f>APENs_summary!O3946</f>
        <v>0.73974099999999998</v>
      </c>
      <c r="H4051" s="76">
        <f>APENs_summary!P3946</f>
        <v>0</v>
      </c>
      <c r="I4051" s="76">
        <f>APENs_summary!Q3946</f>
        <v>0</v>
      </c>
      <c r="J4051" s="76">
        <f>APENs_summary!R3946</f>
        <v>0</v>
      </c>
    </row>
    <row r="4052" spans="1:10" x14ac:dyDescent="0.2">
      <c r="A4052" s="13" t="s">
        <v>147</v>
      </c>
      <c r="B4052" s="272" t="s">
        <v>493</v>
      </c>
      <c r="C4052" s="272" t="str">
        <f>APENs_summary!C3947</f>
        <v>08081</v>
      </c>
      <c r="D4052" s="272" t="str">
        <f>APENs_summary!J3947</f>
        <v>31000304</v>
      </c>
      <c r="E4052" s="272" t="str">
        <f>APENs_summary!K3947</f>
        <v>Glycol Dehydrator</v>
      </c>
      <c r="F4052" s="76">
        <f>APENs_summary!N3947</f>
        <v>0</v>
      </c>
      <c r="G4052" s="76">
        <f>APENs_summary!O3947</f>
        <v>6.38</v>
      </c>
      <c r="H4052" s="76">
        <f>APENs_summary!P3947</f>
        <v>0</v>
      </c>
      <c r="I4052" s="76">
        <f>APENs_summary!Q3947</f>
        <v>0</v>
      </c>
      <c r="J4052" s="76">
        <f>APENs_summary!R3947</f>
        <v>0</v>
      </c>
    </row>
    <row r="4053" spans="1:10" x14ac:dyDescent="0.2">
      <c r="A4053" s="13" t="s">
        <v>147</v>
      </c>
      <c r="B4053" s="272" t="s">
        <v>493</v>
      </c>
      <c r="C4053" s="272" t="str">
        <f>APENs_summary!C3948</f>
        <v>08081</v>
      </c>
      <c r="D4053" s="272" t="str">
        <f>APENs_summary!J3948</f>
        <v>40400311</v>
      </c>
      <c r="E4053" s="272" t="str">
        <f>APENs_summary!K3948</f>
        <v>Condensate Tanks</v>
      </c>
      <c r="F4053" s="76">
        <f>APENs_summary!N3948</f>
        <v>0</v>
      </c>
      <c r="G4053" s="76">
        <f>APENs_summary!O3948</f>
        <v>4.6911662106982615</v>
      </c>
      <c r="H4053" s="76">
        <f>APENs_summary!P3948</f>
        <v>0</v>
      </c>
      <c r="I4053" s="76">
        <f>APENs_summary!Q3948</f>
        <v>0</v>
      </c>
      <c r="J4053" s="76">
        <f>APENs_summary!R3948</f>
        <v>0</v>
      </c>
    </row>
    <row r="4054" spans="1:10" x14ac:dyDescent="0.2">
      <c r="A4054" s="13" t="s">
        <v>147</v>
      </c>
      <c r="B4054" s="272" t="s">
        <v>493</v>
      </c>
      <c r="C4054" s="272" t="str">
        <f>APENs_summary!C3949</f>
        <v>08081</v>
      </c>
      <c r="D4054" s="272" t="str">
        <f>APENs_summary!J3949</f>
        <v>31000299</v>
      </c>
      <c r="E4054" s="272" t="str">
        <f>APENs_summary!K3949</f>
        <v>Natural Gas Production, Other Not Classified</v>
      </c>
      <c r="F4054" s="76">
        <f>APENs_summary!N3949</f>
        <v>0</v>
      </c>
      <c r="G4054" s="76">
        <f>APENs_summary!O3949</f>
        <v>8.24</v>
      </c>
      <c r="H4054" s="76">
        <f>APENs_summary!P3949</f>
        <v>0</v>
      </c>
      <c r="I4054" s="76">
        <f>APENs_summary!Q3949</f>
        <v>0</v>
      </c>
      <c r="J4054" s="76">
        <f>APENs_summary!R3949</f>
        <v>0</v>
      </c>
    </row>
    <row r="4055" spans="1:10" x14ac:dyDescent="0.2">
      <c r="A4055" s="13" t="s">
        <v>147</v>
      </c>
      <c r="B4055" s="272" t="s">
        <v>493</v>
      </c>
      <c r="C4055" s="272" t="str">
        <f>APENs_summary!C3950</f>
        <v>08081</v>
      </c>
      <c r="D4055" s="272" t="str">
        <f>APENs_summary!J3950</f>
        <v>40400311</v>
      </c>
      <c r="E4055" s="272" t="str">
        <f>APENs_summary!K3950</f>
        <v>Tank Losses</v>
      </c>
      <c r="F4055" s="76">
        <f>APENs_summary!N3950</f>
        <v>0</v>
      </c>
      <c r="G4055" s="76">
        <f>APENs_summary!O3950</f>
        <v>3.65</v>
      </c>
      <c r="H4055" s="76">
        <f>APENs_summary!P3950</f>
        <v>0</v>
      </c>
      <c r="I4055" s="76">
        <f>APENs_summary!Q3950</f>
        <v>0</v>
      </c>
      <c r="J4055" s="76">
        <f>APENs_summary!R3950</f>
        <v>0</v>
      </c>
    </row>
    <row r="4056" spans="1:10" x14ac:dyDescent="0.2">
      <c r="A4056" s="13" t="s">
        <v>147</v>
      </c>
      <c r="B4056" s="272" t="s">
        <v>493</v>
      </c>
      <c r="C4056" s="272" t="str">
        <f>APENs_summary!C3951</f>
        <v>08081</v>
      </c>
      <c r="D4056" s="272" t="str">
        <f>APENs_summary!J3951</f>
        <v>31000224</v>
      </c>
      <c r="E4056" s="272" t="str">
        <f>APENs_summary!K3951</f>
        <v>Oil and Gas Production</v>
      </c>
      <c r="F4056" s="76">
        <f>APENs_summary!N3951</f>
        <v>0</v>
      </c>
      <c r="G4056" s="76">
        <f>APENs_summary!O3951</f>
        <v>7.6100310000000002</v>
      </c>
      <c r="H4056" s="76">
        <f>APENs_summary!P3951</f>
        <v>0</v>
      </c>
      <c r="I4056" s="76">
        <f>APENs_summary!Q3951</f>
        <v>0</v>
      </c>
      <c r="J4056" s="76">
        <f>APENs_summary!R3951</f>
        <v>0</v>
      </c>
    </row>
    <row r="4057" spans="1:10" x14ac:dyDescent="0.2">
      <c r="A4057" s="13" t="s">
        <v>147</v>
      </c>
      <c r="B4057" s="272" t="s">
        <v>493</v>
      </c>
      <c r="C4057" s="272" t="str">
        <f>APENs_summary!C3952</f>
        <v>08081</v>
      </c>
      <c r="D4057" s="272" t="str">
        <f>APENs_summary!J3952</f>
        <v>31000224</v>
      </c>
      <c r="E4057" s="272" t="str">
        <f>APENs_summary!K3952</f>
        <v>Oil and Gas Production</v>
      </c>
      <c r="F4057" s="76">
        <f>APENs_summary!N3952</f>
        <v>0</v>
      </c>
      <c r="G4057" s="76">
        <f>APENs_summary!O3952</f>
        <v>0.62999700000000003</v>
      </c>
      <c r="H4057" s="76">
        <f>APENs_summary!P3952</f>
        <v>0</v>
      </c>
      <c r="I4057" s="76">
        <f>APENs_summary!Q3952</f>
        <v>0</v>
      </c>
      <c r="J4057" s="76">
        <f>APENs_summary!R3952</f>
        <v>0</v>
      </c>
    </row>
    <row r="4058" spans="1:10" x14ac:dyDescent="0.2">
      <c r="A4058" s="13" t="s">
        <v>147</v>
      </c>
      <c r="B4058" s="272" t="s">
        <v>493</v>
      </c>
      <c r="C4058" s="272" t="str">
        <f>APENs_summary!C3953</f>
        <v>08081</v>
      </c>
      <c r="D4058" s="272" t="str">
        <f>APENs_summary!J3953</f>
        <v>40400311</v>
      </c>
      <c r="E4058" s="272" t="str">
        <f>APENs_summary!K3953</f>
        <v>Tank Losses</v>
      </c>
      <c r="F4058" s="76">
        <f>APENs_summary!N3953</f>
        <v>0</v>
      </c>
      <c r="G4058" s="76">
        <f>APENs_summary!O3953</f>
        <v>3.65</v>
      </c>
      <c r="H4058" s="76">
        <f>APENs_summary!P3953</f>
        <v>0</v>
      </c>
      <c r="I4058" s="76">
        <f>APENs_summary!Q3953</f>
        <v>0</v>
      </c>
      <c r="J4058" s="76">
        <f>APENs_summary!R3953</f>
        <v>0</v>
      </c>
    </row>
    <row r="4059" spans="1:10" x14ac:dyDescent="0.2">
      <c r="A4059" s="13" t="s">
        <v>147</v>
      </c>
      <c r="B4059" s="272" t="s">
        <v>493</v>
      </c>
      <c r="C4059" s="272" t="str">
        <f>APENs_summary!C3954</f>
        <v>08081</v>
      </c>
      <c r="D4059" s="272" t="str">
        <f>APENs_summary!J3954</f>
        <v>20200252</v>
      </c>
      <c r="E4059" s="272" t="str">
        <f>APENs_summary!K3954</f>
        <v>Compressor Engines</v>
      </c>
      <c r="F4059" s="76">
        <f>APENs_summary!N3954</f>
        <v>0</v>
      </c>
      <c r="G4059" s="76">
        <f>APENs_summary!O3954</f>
        <v>0</v>
      </c>
      <c r="H4059" s="76">
        <f>APENs_summary!P3954</f>
        <v>0.1</v>
      </c>
      <c r="I4059" s="76">
        <f>APENs_summary!Q3954</f>
        <v>0</v>
      </c>
      <c r="J4059" s="76">
        <f>APENs_summary!R3954</f>
        <v>0</v>
      </c>
    </row>
    <row r="4060" spans="1:10" x14ac:dyDescent="0.2">
      <c r="A4060" s="13" t="s">
        <v>147</v>
      </c>
      <c r="B4060" s="272" t="s">
        <v>493</v>
      </c>
      <c r="C4060" s="272" t="str">
        <f>APENs_summary!C3955</f>
        <v>08081</v>
      </c>
      <c r="D4060" s="272" t="str">
        <f>APENs_summary!J3955</f>
        <v>20200252</v>
      </c>
      <c r="E4060" s="272" t="str">
        <f>APENs_summary!K3955</f>
        <v>Compressor Engines</v>
      </c>
      <c r="F4060" s="76">
        <f>APENs_summary!N3955</f>
        <v>0.3</v>
      </c>
      <c r="G4060" s="76">
        <f>APENs_summary!O3955</f>
        <v>0</v>
      </c>
      <c r="H4060" s="76">
        <f>APENs_summary!P3955</f>
        <v>0</v>
      </c>
      <c r="I4060" s="76">
        <f>APENs_summary!Q3955</f>
        <v>0</v>
      </c>
      <c r="J4060" s="76">
        <f>APENs_summary!R3955</f>
        <v>0</v>
      </c>
    </row>
    <row r="4061" spans="1:10" x14ac:dyDescent="0.2">
      <c r="A4061" s="13" t="s">
        <v>147</v>
      </c>
      <c r="B4061" s="272" t="s">
        <v>493</v>
      </c>
      <c r="C4061" s="272" t="str">
        <f>APENs_summary!C3956</f>
        <v>08081</v>
      </c>
      <c r="D4061" s="272" t="str">
        <f>APENs_summary!J3956</f>
        <v>20200252</v>
      </c>
      <c r="E4061" s="272" t="str">
        <f>APENs_summary!K3956</f>
        <v>Compressor Engines</v>
      </c>
      <c r="F4061" s="76">
        <f>APENs_summary!N3956</f>
        <v>0</v>
      </c>
      <c r="G4061" s="76">
        <f>APENs_summary!O3956</f>
        <v>0</v>
      </c>
      <c r="H4061" s="76">
        <f>APENs_summary!P3956</f>
        <v>0</v>
      </c>
      <c r="I4061" s="76">
        <f>APENs_summary!Q3956</f>
        <v>0</v>
      </c>
      <c r="J4061" s="76">
        <f>APENs_summary!R3956</f>
        <v>0.1</v>
      </c>
    </row>
    <row r="4062" spans="1:10" x14ac:dyDescent="0.2">
      <c r="A4062" s="13" t="s">
        <v>147</v>
      </c>
      <c r="B4062" s="272" t="s">
        <v>493</v>
      </c>
      <c r="C4062" s="272" t="str">
        <f>APENs_summary!C3957</f>
        <v>08081</v>
      </c>
      <c r="D4062" s="272" t="str">
        <f>APENs_summary!J3957</f>
        <v>20200252</v>
      </c>
      <c r="E4062" s="272" t="str">
        <f>APENs_summary!K3957</f>
        <v>Compressor Engines</v>
      </c>
      <c r="F4062" s="76">
        <f>APENs_summary!N3957</f>
        <v>0</v>
      </c>
      <c r="G4062" s="76">
        <f>APENs_summary!O3957</f>
        <v>0</v>
      </c>
      <c r="H4062" s="76">
        <f>APENs_summary!P3957</f>
        <v>0</v>
      </c>
      <c r="I4062" s="76">
        <f>APENs_summary!Q3957</f>
        <v>0</v>
      </c>
      <c r="J4062" s="76">
        <f>APENs_summary!R3957</f>
        <v>0</v>
      </c>
    </row>
    <row r="4063" spans="1:10" x14ac:dyDescent="0.2">
      <c r="A4063" s="13" t="s">
        <v>147</v>
      </c>
      <c r="B4063" s="272" t="s">
        <v>493</v>
      </c>
      <c r="C4063" s="272" t="str">
        <f>APENs_summary!C3958</f>
        <v>08081</v>
      </c>
      <c r="D4063" s="272" t="str">
        <f>APENs_summary!J3958</f>
        <v>20200252</v>
      </c>
      <c r="E4063" s="272" t="str">
        <f>APENs_summary!K3958</f>
        <v>Compressor Engines</v>
      </c>
      <c r="F4063" s="76">
        <f>APENs_summary!N3958</f>
        <v>0</v>
      </c>
      <c r="G4063" s="76">
        <f>APENs_summary!O3958</f>
        <v>0</v>
      </c>
      <c r="H4063" s="76">
        <f>APENs_summary!P3958</f>
        <v>0</v>
      </c>
      <c r="I4063" s="76">
        <f>APENs_summary!Q3958</f>
        <v>0.1</v>
      </c>
      <c r="J4063" s="76">
        <f>APENs_summary!R3958</f>
        <v>0</v>
      </c>
    </row>
    <row r="4064" spans="1:10" x14ac:dyDescent="0.2">
      <c r="A4064" s="13" t="s">
        <v>147</v>
      </c>
      <c r="B4064" s="272" t="s">
        <v>493</v>
      </c>
      <c r="C4064" s="272" t="str">
        <f>APENs_summary!C3959</f>
        <v>08081</v>
      </c>
      <c r="D4064" s="272" t="str">
        <f>APENs_summary!J3959</f>
        <v>20200252</v>
      </c>
      <c r="E4064" s="272" t="str">
        <f>APENs_summary!K3959</f>
        <v>Compressor Engines</v>
      </c>
      <c r="F4064" s="76">
        <f>APENs_summary!N3959</f>
        <v>0</v>
      </c>
      <c r="G4064" s="76">
        <f>APENs_summary!O3959</f>
        <v>0.1</v>
      </c>
      <c r="H4064" s="76">
        <f>APENs_summary!P3959</f>
        <v>0</v>
      </c>
      <c r="I4064" s="76">
        <f>APENs_summary!Q3959</f>
        <v>0</v>
      </c>
      <c r="J4064" s="76">
        <f>APENs_summary!R3959</f>
        <v>0</v>
      </c>
    </row>
    <row r="4065" spans="1:10" x14ac:dyDescent="0.2">
      <c r="A4065" s="13" t="s">
        <v>147</v>
      </c>
      <c r="B4065" s="272" t="s">
        <v>493</v>
      </c>
      <c r="C4065" s="272" t="str">
        <f>APENs_summary!C3960</f>
        <v>08081</v>
      </c>
      <c r="D4065" s="272" t="str">
        <f>APENs_summary!J3960</f>
        <v>31000304</v>
      </c>
      <c r="E4065" s="272" t="str">
        <f>APENs_summary!K3960</f>
        <v>Glycol Dehydrator</v>
      </c>
      <c r="F4065" s="76">
        <f>APENs_summary!N3960</f>
        <v>0</v>
      </c>
      <c r="G4065" s="76">
        <f>APENs_summary!O3960</f>
        <v>12.269292999999999</v>
      </c>
      <c r="H4065" s="76">
        <f>APENs_summary!P3960</f>
        <v>0</v>
      </c>
      <c r="I4065" s="76">
        <f>APENs_summary!Q3960</f>
        <v>0</v>
      </c>
      <c r="J4065" s="76">
        <f>APENs_summary!R3960</f>
        <v>0</v>
      </c>
    </row>
    <row r="4066" spans="1:10" x14ac:dyDescent="0.2">
      <c r="A4066" s="13" t="s">
        <v>147</v>
      </c>
      <c r="B4066" s="272" t="s">
        <v>493</v>
      </c>
      <c r="C4066" s="272" t="str">
        <f>APENs_summary!C3961</f>
        <v>08081</v>
      </c>
      <c r="D4066" s="272" t="str">
        <f>APENs_summary!J3961</f>
        <v>31000301</v>
      </c>
      <c r="E4066" s="272" t="str">
        <f>APENs_summary!K3961</f>
        <v>Glycol Dehydrator</v>
      </c>
      <c r="F4066" s="76">
        <f>APENs_summary!N3961</f>
        <v>0</v>
      </c>
      <c r="G4066" s="76">
        <f>APENs_summary!O3961</f>
        <v>1.36</v>
      </c>
      <c r="H4066" s="76">
        <f>APENs_summary!P3961</f>
        <v>0</v>
      </c>
      <c r="I4066" s="76">
        <f>APENs_summary!Q3961</f>
        <v>0</v>
      </c>
      <c r="J4066" s="76">
        <f>APENs_summary!R3961</f>
        <v>0</v>
      </c>
    </row>
    <row r="4067" spans="1:10" x14ac:dyDescent="0.2">
      <c r="A4067" s="13" t="s">
        <v>147</v>
      </c>
      <c r="B4067" s="272" t="s">
        <v>493</v>
      </c>
      <c r="C4067" s="272" t="str">
        <f>APENs_summary!C3962</f>
        <v>08081</v>
      </c>
      <c r="D4067" s="272" t="str">
        <f>APENs_summary!J3962</f>
        <v>31000299</v>
      </c>
      <c r="E4067" s="272" t="str">
        <f>APENs_summary!K3962</f>
        <v>Natural Gas Production, Other Not Classified</v>
      </c>
      <c r="F4067" s="76">
        <f>APENs_summary!N3962</f>
        <v>0</v>
      </c>
      <c r="G4067" s="76">
        <f>APENs_summary!O3962</f>
        <v>10.199999999999999</v>
      </c>
      <c r="H4067" s="76">
        <f>APENs_summary!P3962</f>
        <v>0</v>
      </c>
      <c r="I4067" s="76">
        <f>APENs_summary!Q3962</f>
        <v>0</v>
      </c>
      <c r="J4067" s="76">
        <f>APENs_summary!R3962</f>
        <v>0</v>
      </c>
    </row>
    <row r="4068" spans="1:10" x14ac:dyDescent="0.2">
      <c r="A4068" s="13" t="s">
        <v>147</v>
      </c>
      <c r="B4068" s="272" t="s">
        <v>493</v>
      </c>
      <c r="C4068" s="272" t="str">
        <f>APENs_summary!C3963</f>
        <v>08081</v>
      </c>
      <c r="D4068" s="272" t="str">
        <f>APENs_summary!J3963</f>
        <v>31000304</v>
      </c>
      <c r="E4068" s="272" t="str">
        <f>APENs_summary!K3963</f>
        <v>Glycol Dehydrator</v>
      </c>
      <c r="F4068" s="76">
        <f>APENs_summary!N3963</f>
        <v>0</v>
      </c>
      <c r="G4068" s="76">
        <f>APENs_summary!O3963</f>
        <v>9.4</v>
      </c>
      <c r="H4068" s="76">
        <f>APENs_summary!P3963</f>
        <v>0</v>
      </c>
      <c r="I4068" s="76">
        <f>APENs_summary!Q3963</f>
        <v>0</v>
      </c>
      <c r="J4068" s="76">
        <f>APENs_summary!R3963</f>
        <v>0</v>
      </c>
    </row>
    <row r="4069" spans="1:10" x14ac:dyDescent="0.2">
      <c r="A4069" s="13" t="s">
        <v>147</v>
      </c>
      <c r="B4069" s="272" t="s">
        <v>493</v>
      </c>
      <c r="C4069" s="272" t="str">
        <f>APENs_summary!C3964</f>
        <v>08081</v>
      </c>
      <c r="D4069" s="272" t="str">
        <f>APENs_summary!J3964</f>
        <v>31088801</v>
      </c>
      <c r="E4069" s="272" t="str">
        <f>APENs_summary!K3964</f>
        <v>Permitted Fugitives</v>
      </c>
      <c r="F4069" s="76">
        <f>APENs_summary!N3964</f>
        <v>0</v>
      </c>
      <c r="G4069" s="76">
        <f>APENs_summary!O3964</f>
        <v>2.6879400000000002</v>
      </c>
      <c r="H4069" s="76">
        <f>APENs_summary!P3964</f>
        <v>0</v>
      </c>
      <c r="I4069" s="76">
        <f>APENs_summary!Q3964</f>
        <v>0</v>
      </c>
      <c r="J4069" s="76">
        <f>APENs_summary!R3964</f>
        <v>0</v>
      </c>
    </row>
    <row r="4070" spans="1:10" x14ac:dyDescent="0.2">
      <c r="A4070" s="13" t="s">
        <v>147</v>
      </c>
      <c r="B4070" s="272" t="s">
        <v>493</v>
      </c>
      <c r="C4070" s="272" t="str">
        <f>APENs_summary!C3965</f>
        <v>08081</v>
      </c>
      <c r="D4070" s="272" t="str">
        <f>APENs_summary!J3965</f>
        <v>40400311</v>
      </c>
      <c r="E4070" s="272" t="str">
        <f>APENs_summary!K3965</f>
        <v>Condensate Tanks</v>
      </c>
      <c r="F4070" s="76">
        <f>APENs_summary!N3965</f>
        <v>0</v>
      </c>
      <c r="G4070" s="76">
        <f>APENs_summary!O3965</f>
        <v>15.765392312121993</v>
      </c>
      <c r="H4070" s="76">
        <f>APENs_summary!P3965</f>
        <v>0</v>
      </c>
      <c r="I4070" s="76">
        <f>APENs_summary!Q3965</f>
        <v>0</v>
      </c>
      <c r="J4070" s="76">
        <f>APENs_summary!R3965</f>
        <v>0</v>
      </c>
    </row>
    <row r="4071" spans="1:10" x14ac:dyDescent="0.2">
      <c r="A4071" s="13" t="s">
        <v>147</v>
      </c>
      <c r="B4071" s="272" t="s">
        <v>493</v>
      </c>
      <c r="C4071" s="272" t="str">
        <f>APENs_summary!C3966</f>
        <v>08081</v>
      </c>
      <c r="D4071" s="272" t="str">
        <f>APENs_summary!J3966</f>
        <v>31000304</v>
      </c>
      <c r="E4071" s="272" t="str">
        <f>APENs_summary!K3966</f>
        <v>Glycol Dehydrator</v>
      </c>
      <c r="F4071" s="76">
        <f>APENs_summary!N3966</f>
        <v>0</v>
      </c>
      <c r="G4071" s="76">
        <f>APENs_summary!O3966</f>
        <v>9.41</v>
      </c>
      <c r="H4071" s="76">
        <f>APENs_summary!P3966</f>
        <v>0</v>
      </c>
      <c r="I4071" s="76">
        <f>APENs_summary!Q3966</f>
        <v>0</v>
      </c>
      <c r="J4071" s="76">
        <f>APENs_summary!R3966</f>
        <v>0</v>
      </c>
    </row>
    <row r="4072" spans="1:10" x14ac:dyDescent="0.2">
      <c r="A4072" s="13" t="s">
        <v>147</v>
      </c>
      <c r="B4072" s="272" t="s">
        <v>493</v>
      </c>
      <c r="C4072" s="272" t="str">
        <f>APENs_summary!C3967</f>
        <v>08081</v>
      </c>
      <c r="D4072" s="272" t="str">
        <f>APENs_summary!J3967</f>
        <v>31000223</v>
      </c>
      <c r="E4072" s="272" t="str">
        <f>APENs_summary!K3967</f>
        <v>Oil and Gas Production</v>
      </c>
      <c r="F4072" s="76">
        <f>APENs_summary!N3967</f>
        <v>0</v>
      </c>
      <c r="G4072" s="76">
        <f>APENs_summary!O3967</f>
        <v>18.899999999999999</v>
      </c>
      <c r="H4072" s="76">
        <f>APENs_summary!P3967</f>
        <v>0</v>
      </c>
      <c r="I4072" s="76">
        <f>APENs_summary!Q3967</f>
        <v>0</v>
      </c>
      <c r="J4072" s="76">
        <f>APENs_summary!R3967</f>
        <v>0</v>
      </c>
    </row>
    <row r="4073" spans="1:10" x14ac:dyDescent="0.2">
      <c r="A4073" s="13" t="s">
        <v>147</v>
      </c>
      <c r="B4073" s="272" t="s">
        <v>493</v>
      </c>
      <c r="C4073" s="272" t="str">
        <f>APENs_summary!C3968</f>
        <v>08081</v>
      </c>
      <c r="D4073" s="272" t="str">
        <f>APENs_summary!J3968</f>
        <v>31000304</v>
      </c>
      <c r="E4073" s="272" t="str">
        <f>APENs_summary!K3968</f>
        <v>Glycol Dehydrator</v>
      </c>
      <c r="F4073" s="76">
        <f>APENs_summary!N3968</f>
        <v>0</v>
      </c>
      <c r="G4073" s="76">
        <f>APENs_summary!O3968</f>
        <v>14.49999</v>
      </c>
      <c r="H4073" s="76">
        <f>APENs_summary!P3968</f>
        <v>0</v>
      </c>
      <c r="I4073" s="76">
        <f>APENs_summary!Q3968</f>
        <v>0</v>
      </c>
      <c r="J4073" s="76">
        <f>APENs_summary!R3968</f>
        <v>0</v>
      </c>
    </row>
    <row r="4074" spans="1:10" x14ac:dyDescent="0.2">
      <c r="A4074" s="13" t="s">
        <v>147</v>
      </c>
      <c r="B4074" s="272" t="s">
        <v>493</v>
      </c>
      <c r="C4074" s="272" t="str">
        <f>APENs_summary!C3969</f>
        <v>08081</v>
      </c>
      <c r="D4074" s="272" t="str">
        <f>APENs_summary!J3969</f>
        <v>31088801</v>
      </c>
      <c r="E4074" s="272" t="str">
        <f>APENs_summary!K3969</f>
        <v>Permitted Fugitives</v>
      </c>
      <c r="F4074" s="76">
        <f>APENs_summary!N3969</f>
        <v>0</v>
      </c>
      <c r="G4074" s="76">
        <f>APENs_summary!O3969</f>
        <v>2.8</v>
      </c>
      <c r="H4074" s="76">
        <f>APENs_summary!P3969</f>
        <v>0</v>
      </c>
      <c r="I4074" s="76">
        <f>APENs_summary!Q3969</f>
        <v>0</v>
      </c>
      <c r="J4074" s="76">
        <f>APENs_summary!R3969</f>
        <v>0</v>
      </c>
    </row>
    <row r="4075" spans="1:10" x14ac:dyDescent="0.2">
      <c r="A4075" s="13" t="s">
        <v>147</v>
      </c>
      <c r="B4075" s="272" t="s">
        <v>493</v>
      </c>
      <c r="C4075" s="272" t="str">
        <f>APENs_summary!C3970</f>
        <v>08081</v>
      </c>
      <c r="D4075" s="272" t="str">
        <f>APENs_summary!J3970</f>
        <v>40400311</v>
      </c>
      <c r="E4075" s="272" t="str">
        <f>APENs_summary!K3970</f>
        <v>Condensate Tanks</v>
      </c>
      <c r="F4075" s="76">
        <f>APENs_summary!N3970</f>
        <v>0</v>
      </c>
      <c r="G4075" s="76">
        <f>APENs_summary!O3970</f>
        <v>3.6905288055080092</v>
      </c>
      <c r="H4075" s="76">
        <f>APENs_summary!P3970</f>
        <v>0</v>
      </c>
      <c r="I4075" s="76">
        <f>APENs_summary!Q3970</f>
        <v>0</v>
      </c>
      <c r="J4075" s="76">
        <f>APENs_summary!R3970</f>
        <v>0</v>
      </c>
    </row>
    <row r="4076" spans="1:10" x14ac:dyDescent="0.2">
      <c r="A4076" s="13" t="s">
        <v>147</v>
      </c>
      <c r="B4076" s="272" t="s">
        <v>493</v>
      </c>
      <c r="C4076" s="272" t="str">
        <f>APENs_summary!C3971</f>
        <v>08081</v>
      </c>
      <c r="D4076" s="272" t="str">
        <f>APENs_summary!J3971</f>
        <v>20200254</v>
      </c>
      <c r="E4076" s="272" t="str">
        <f>APENs_summary!K3971</f>
        <v>Compressor Engines</v>
      </c>
      <c r="F4076" s="76">
        <f>APENs_summary!N3971</f>
        <v>0</v>
      </c>
      <c r="G4076" s="76">
        <f>APENs_summary!O3971</f>
        <v>0</v>
      </c>
      <c r="H4076" s="76">
        <f>APENs_summary!P3971</f>
        <v>0.28000000000000003</v>
      </c>
      <c r="I4076" s="76">
        <f>APENs_summary!Q3971</f>
        <v>0</v>
      </c>
      <c r="J4076" s="76">
        <f>APENs_summary!R3971</f>
        <v>0</v>
      </c>
    </row>
    <row r="4077" spans="1:10" x14ac:dyDescent="0.2">
      <c r="A4077" s="13" t="s">
        <v>147</v>
      </c>
      <c r="B4077" s="272" t="s">
        <v>493</v>
      </c>
      <c r="C4077" s="272" t="str">
        <f>APENs_summary!C3972</f>
        <v>08081</v>
      </c>
      <c r="D4077" s="272" t="str">
        <f>APENs_summary!J3972</f>
        <v>20200254</v>
      </c>
      <c r="E4077" s="272" t="str">
        <f>APENs_summary!K3972</f>
        <v>Compressor Engines</v>
      </c>
      <c r="F4077" s="76">
        <f>APENs_summary!N3972</f>
        <v>0.7</v>
      </c>
      <c r="G4077" s="76">
        <f>APENs_summary!O3972</f>
        <v>0</v>
      </c>
      <c r="H4077" s="76">
        <f>APENs_summary!P3972</f>
        <v>0</v>
      </c>
      <c r="I4077" s="76">
        <f>APENs_summary!Q3972</f>
        <v>0</v>
      </c>
      <c r="J4077" s="76">
        <f>APENs_summary!R3972</f>
        <v>0</v>
      </c>
    </row>
    <row r="4078" spans="1:10" x14ac:dyDescent="0.2">
      <c r="A4078" s="13" t="s">
        <v>147</v>
      </c>
      <c r="B4078" s="272" t="s">
        <v>493</v>
      </c>
      <c r="C4078" s="272" t="str">
        <f>APENs_summary!C3973</f>
        <v>08081</v>
      </c>
      <c r="D4078" s="272" t="str">
        <f>APENs_summary!J3973</f>
        <v>20200254</v>
      </c>
      <c r="E4078" s="272" t="str">
        <f>APENs_summary!K3973</f>
        <v>Compressor Engines</v>
      </c>
      <c r="F4078" s="76">
        <f>APENs_summary!N3973</f>
        <v>0</v>
      </c>
      <c r="G4078" s="76">
        <f>APENs_summary!O3973</f>
        <v>0.1</v>
      </c>
      <c r="H4078" s="76">
        <f>APENs_summary!P3973</f>
        <v>0</v>
      </c>
      <c r="I4078" s="76">
        <f>APENs_summary!Q3973</f>
        <v>0</v>
      </c>
      <c r="J4078" s="76">
        <f>APENs_summary!R3973</f>
        <v>0</v>
      </c>
    </row>
    <row r="4079" spans="1:10" x14ac:dyDescent="0.2">
      <c r="A4079" s="13" t="s">
        <v>147</v>
      </c>
      <c r="B4079" s="272" t="s">
        <v>493</v>
      </c>
      <c r="C4079" s="272" t="str">
        <f>APENs_summary!C3974</f>
        <v>08081</v>
      </c>
      <c r="D4079" s="272" t="str">
        <f>APENs_summary!J3974</f>
        <v>20200254</v>
      </c>
      <c r="E4079" s="272" t="str">
        <f>APENs_summary!K3974</f>
        <v>Compressor Engines</v>
      </c>
      <c r="F4079" s="76">
        <f>APENs_summary!N3974</f>
        <v>0</v>
      </c>
      <c r="G4079" s="76">
        <f>APENs_summary!O3974</f>
        <v>0</v>
      </c>
      <c r="H4079" s="76">
        <f>APENs_summary!P3974</f>
        <v>0.89</v>
      </c>
      <c r="I4079" s="76">
        <f>APENs_summary!Q3974</f>
        <v>0</v>
      </c>
      <c r="J4079" s="76">
        <f>APENs_summary!R3974</f>
        <v>0</v>
      </c>
    </row>
    <row r="4080" spans="1:10" x14ac:dyDescent="0.2">
      <c r="A4080" s="13" t="s">
        <v>147</v>
      </c>
      <c r="B4080" s="272" t="s">
        <v>493</v>
      </c>
      <c r="C4080" s="272" t="str">
        <f>APENs_summary!C3975</f>
        <v>08081</v>
      </c>
      <c r="D4080" s="272" t="str">
        <f>APENs_summary!J3975</f>
        <v>20200254</v>
      </c>
      <c r="E4080" s="272" t="str">
        <f>APENs_summary!K3975</f>
        <v>Compressor Engines</v>
      </c>
      <c r="F4080" s="76">
        <f>APENs_summary!N3975</f>
        <v>1.76</v>
      </c>
      <c r="G4080" s="76">
        <f>APENs_summary!O3975</f>
        <v>0</v>
      </c>
      <c r="H4080" s="76">
        <f>APENs_summary!P3975</f>
        <v>0</v>
      </c>
      <c r="I4080" s="76">
        <f>APENs_summary!Q3975</f>
        <v>0</v>
      </c>
      <c r="J4080" s="76">
        <f>APENs_summary!R3975</f>
        <v>0</v>
      </c>
    </row>
    <row r="4081" spans="1:10" x14ac:dyDescent="0.2">
      <c r="A4081" s="13" t="s">
        <v>147</v>
      </c>
      <c r="B4081" s="272" t="s">
        <v>493</v>
      </c>
      <c r="C4081" s="272" t="str">
        <f>APENs_summary!C3976</f>
        <v>08081</v>
      </c>
      <c r="D4081" s="272" t="str">
        <f>APENs_summary!J3976</f>
        <v>20200254</v>
      </c>
      <c r="E4081" s="272" t="str">
        <f>APENs_summary!K3976</f>
        <v>Compressor Engines</v>
      </c>
      <c r="F4081" s="76">
        <f>APENs_summary!N3976</f>
        <v>0</v>
      </c>
      <c r="G4081" s="76">
        <f>APENs_summary!O3976</f>
        <v>0</v>
      </c>
      <c r="H4081" s="76">
        <f>APENs_summary!P3976</f>
        <v>0</v>
      </c>
      <c r="I4081" s="76">
        <f>APENs_summary!Q3976</f>
        <v>0</v>
      </c>
      <c r="J4081" s="76">
        <f>APENs_summary!R3976</f>
        <v>0.17899999999999999</v>
      </c>
    </row>
    <row r="4082" spans="1:10" x14ac:dyDescent="0.2">
      <c r="A4082" s="13" t="s">
        <v>147</v>
      </c>
      <c r="B4082" s="272" t="s">
        <v>493</v>
      </c>
      <c r="C4082" s="272" t="str">
        <f>APENs_summary!C3977</f>
        <v>08081</v>
      </c>
      <c r="D4082" s="272" t="str">
        <f>APENs_summary!J3977</f>
        <v>20200254</v>
      </c>
      <c r="E4082" s="272" t="str">
        <f>APENs_summary!K3977</f>
        <v>Compressor Engines</v>
      </c>
      <c r="F4082" s="76">
        <f>APENs_summary!N3977</f>
        <v>0</v>
      </c>
      <c r="G4082" s="76">
        <f>APENs_summary!O3977</f>
        <v>0</v>
      </c>
      <c r="H4082" s="76">
        <f>APENs_summary!P3977</f>
        <v>0</v>
      </c>
      <c r="I4082" s="76">
        <f>APENs_summary!Q3977</f>
        <v>0</v>
      </c>
      <c r="J4082" s="76">
        <f>APENs_summary!R3977</f>
        <v>0</v>
      </c>
    </row>
    <row r="4083" spans="1:10" x14ac:dyDescent="0.2">
      <c r="A4083" s="13" t="s">
        <v>147</v>
      </c>
      <c r="B4083" s="272" t="s">
        <v>493</v>
      </c>
      <c r="C4083" s="272" t="str">
        <f>APENs_summary!C3978</f>
        <v>08081</v>
      </c>
      <c r="D4083" s="272" t="str">
        <f>APENs_summary!J3978</f>
        <v>20200254</v>
      </c>
      <c r="E4083" s="272" t="str">
        <f>APENs_summary!K3978</f>
        <v>Compressor Engines</v>
      </c>
      <c r="F4083" s="76">
        <f>APENs_summary!N3978</f>
        <v>0</v>
      </c>
      <c r="G4083" s="76">
        <f>APENs_summary!O3978</f>
        <v>0</v>
      </c>
      <c r="H4083" s="76">
        <f>APENs_summary!P3978</f>
        <v>0</v>
      </c>
      <c r="I4083" s="76">
        <f>APENs_summary!Q3978</f>
        <v>1.119E-2</v>
      </c>
      <c r="J4083" s="76">
        <f>APENs_summary!R3978</f>
        <v>0</v>
      </c>
    </row>
    <row r="4084" spans="1:10" x14ac:dyDescent="0.2">
      <c r="A4084" s="13" t="s">
        <v>147</v>
      </c>
      <c r="B4084" s="272" t="s">
        <v>493</v>
      </c>
      <c r="C4084" s="272" t="str">
        <f>APENs_summary!C3979</f>
        <v>08081</v>
      </c>
      <c r="D4084" s="272" t="str">
        <f>APENs_summary!J3979</f>
        <v>20200254</v>
      </c>
      <c r="E4084" s="272" t="str">
        <f>APENs_summary!K3979</f>
        <v>Compressor Engines</v>
      </c>
      <c r="F4084" s="76">
        <f>APENs_summary!N3979</f>
        <v>0</v>
      </c>
      <c r="G4084" s="76">
        <f>APENs_summary!O3979</f>
        <v>0.27</v>
      </c>
      <c r="H4084" s="76">
        <f>APENs_summary!P3979</f>
        <v>0</v>
      </c>
      <c r="I4084" s="76">
        <f>APENs_summary!Q3979</f>
        <v>0</v>
      </c>
      <c r="J4084" s="76">
        <f>APENs_summary!R3979</f>
        <v>0</v>
      </c>
    </row>
    <row r="4085" spans="1:10" x14ac:dyDescent="0.2">
      <c r="A4085" s="13" t="s">
        <v>147</v>
      </c>
      <c r="B4085" s="272" t="s">
        <v>493</v>
      </c>
      <c r="C4085" s="272" t="str">
        <f>APENs_summary!C3980</f>
        <v>08081</v>
      </c>
      <c r="D4085" s="272" t="str">
        <f>APENs_summary!J3980</f>
        <v>31000223</v>
      </c>
      <c r="E4085" s="272" t="str">
        <f>APENs_summary!K3980</f>
        <v>Oil and Gas Production</v>
      </c>
      <c r="F4085" s="76">
        <f>APENs_summary!N3980</f>
        <v>0</v>
      </c>
      <c r="G4085" s="76">
        <f>APENs_summary!O3980</f>
        <v>9.93</v>
      </c>
      <c r="H4085" s="76">
        <f>APENs_summary!P3980</f>
        <v>0</v>
      </c>
      <c r="I4085" s="76">
        <f>APENs_summary!Q3980</f>
        <v>0</v>
      </c>
      <c r="J4085" s="76">
        <f>APENs_summary!R3980</f>
        <v>0</v>
      </c>
    </row>
    <row r="4086" spans="1:10" x14ac:dyDescent="0.2">
      <c r="A4086" s="13" t="s">
        <v>147</v>
      </c>
      <c r="B4086" s="272" t="s">
        <v>493</v>
      </c>
      <c r="C4086" s="272" t="str">
        <f>APENs_summary!C3981</f>
        <v>08081</v>
      </c>
      <c r="D4086" s="272" t="str">
        <f>APENs_summary!J3981</f>
        <v>31000304</v>
      </c>
      <c r="E4086" s="272" t="str">
        <f>APENs_summary!K3981</f>
        <v>Glycol Dehydrator</v>
      </c>
      <c r="F4086" s="76">
        <f>APENs_summary!N3981</f>
        <v>0</v>
      </c>
      <c r="G4086" s="76">
        <f>APENs_summary!O3981</f>
        <v>6.34</v>
      </c>
      <c r="H4086" s="76">
        <f>APENs_summary!P3981</f>
        <v>0</v>
      </c>
      <c r="I4086" s="76">
        <f>APENs_summary!Q3981</f>
        <v>0</v>
      </c>
      <c r="J4086" s="76">
        <f>APENs_summary!R3981</f>
        <v>0</v>
      </c>
    </row>
    <row r="4087" spans="1:10" x14ac:dyDescent="0.2">
      <c r="A4087" s="13" t="s">
        <v>147</v>
      </c>
      <c r="B4087" s="272" t="s">
        <v>493</v>
      </c>
      <c r="C4087" s="272" t="str">
        <f>APENs_summary!C3982</f>
        <v>08081</v>
      </c>
      <c r="D4087" s="272" t="str">
        <f>APENs_summary!J3982</f>
        <v>40400311</v>
      </c>
      <c r="E4087" s="272" t="str">
        <f>APENs_summary!K3982</f>
        <v>Condensate Tanks</v>
      </c>
      <c r="F4087" s="76">
        <f>APENs_summary!N3982</f>
        <v>0</v>
      </c>
      <c r="G4087" s="76">
        <f>APENs_summary!O3982</f>
        <v>2.2252521834692738</v>
      </c>
      <c r="H4087" s="76">
        <f>APENs_summary!P3982</f>
        <v>0</v>
      </c>
      <c r="I4087" s="76">
        <f>APENs_summary!Q3982</f>
        <v>0</v>
      </c>
      <c r="J4087" s="76">
        <f>APENs_summary!R3982</f>
        <v>0</v>
      </c>
    </row>
    <row r="4088" spans="1:10" x14ac:dyDescent="0.2">
      <c r="A4088" s="13" t="s">
        <v>147</v>
      </c>
      <c r="B4088" s="272" t="s">
        <v>493</v>
      </c>
      <c r="C4088" s="272" t="str">
        <f>APENs_summary!C3983</f>
        <v>08081</v>
      </c>
      <c r="D4088" s="272" t="str">
        <f>APENs_summary!J3983</f>
        <v>31000207</v>
      </c>
      <c r="E4088" s="272" t="str">
        <f>APENs_summary!K3983</f>
        <v>Permitted Fugitives</v>
      </c>
      <c r="F4088" s="76">
        <f>APENs_summary!N3983</f>
        <v>0</v>
      </c>
      <c r="G4088" s="76">
        <f>APENs_summary!O3983</f>
        <v>17.2</v>
      </c>
      <c r="H4088" s="76">
        <f>APENs_summary!P3983</f>
        <v>0</v>
      </c>
      <c r="I4088" s="76">
        <f>APENs_summary!Q3983</f>
        <v>0</v>
      </c>
      <c r="J4088" s="76">
        <f>APENs_summary!R3983</f>
        <v>0</v>
      </c>
    </row>
    <row r="4089" spans="1:10" x14ac:dyDescent="0.2">
      <c r="A4089" s="13" t="s">
        <v>147</v>
      </c>
      <c r="B4089" s="272" t="s">
        <v>493</v>
      </c>
      <c r="C4089" s="272" t="str">
        <f>APENs_summary!C3984</f>
        <v>08081</v>
      </c>
      <c r="D4089" s="272" t="str">
        <f>APENs_summary!J3984</f>
        <v>31000304</v>
      </c>
      <c r="E4089" s="272" t="str">
        <f>APENs_summary!K3984</f>
        <v>Glycol Dehydrator</v>
      </c>
      <c r="F4089" s="76">
        <f>APENs_summary!N3984</f>
        <v>0</v>
      </c>
      <c r="G4089" s="76">
        <f>APENs_summary!O3984</f>
        <v>11.999999000000001</v>
      </c>
      <c r="H4089" s="76">
        <f>APENs_summary!P3984</f>
        <v>0</v>
      </c>
      <c r="I4089" s="76">
        <f>APENs_summary!Q3984</f>
        <v>0</v>
      </c>
      <c r="J4089" s="76">
        <f>APENs_summary!R3984</f>
        <v>0</v>
      </c>
    </row>
    <row r="4090" spans="1:10" x14ac:dyDescent="0.2">
      <c r="A4090" s="13" t="s">
        <v>147</v>
      </c>
      <c r="B4090" s="272" t="s">
        <v>493</v>
      </c>
      <c r="C4090" s="272" t="str">
        <f>APENs_summary!C3985</f>
        <v>08081</v>
      </c>
      <c r="D4090" s="272" t="str">
        <f>APENs_summary!J3985</f>
        <v>40400311</v>
      </c>
      <c r="E4090" s="272" t="str">
        <f>APENs_summary!K3985</f>
        <v>Condensate Tanks</v>
      </c>
      <c r="F4090" s="76">
        <f>APENs_summary!N3985</f>
        <v>0</v>
      </c>
      <c r="G4090" s="76">
        <f>APENs_summary!O3985</f>
        <v>3.991238560030884</v>
      </c>
      <c r="H4090" s="76">
        <f>APENs_summary!P3985</f>
        <v>0</v>
      </c>
      <c r="I4090" s="76">
        <f>APENs_summary!Q3985</f>
        <v>0</v>
      </c>
      <c r="J4090" s="76">
        <f>APENs_summary!R3985</f>
        <v>0</v>
      </c>
    </row>
    <row r="4091" spans="1:10" x14ac:dyDescent="0.2">
      <c r="A4091" s="13" t="s">
        <v>147</v>
      </c>
      <c r="B4091" s="272" t="s">
        <v>493</v>
      </c>
      <c r="C4091" s="272" t="str">
        <f>APENs_summary!C3986</f>
        <v>08081</v>
      </c>
      <c r="D4091" s="272" t="str">
        <f>APENs_summary!J3986</f>
        <v>31000224</v>
      </c>
      <c r="E4091" s="272" t="str">
        <f>APENs_summary!K3986</f>
        <v>Oil and Gas Production</v>
      </c>
      <c r="F4091" s="76">
        <f>APENs_summary!N3986</f>
        <v>0</v>
      </c>
      <c r="G4091" s="76">
        <f>APENs_summary!O3986</f>
        <v>29.000001000000001</v>
      </c>
      <c r="H4091" s="76">
        <f>APENs_summary!P3986</f>
        <v>0</v>
      </c>
      <c r="I4091" s="76">
        <f>APENs_summary!Q3986</f>
        <v>0</v>
      </c>
      <c r="J4091" s="76">
        <f>APENs_summary!R3986</f>
        <v>0</v>
      </c>
    </row>
    <row r="4092" spans="1:10" x14ac:dyDescent="0.2">
      <c r="A4092" s="13" t="s">
        <v>147</v>
      </c>
      <c r="B4092" s="272" t="s">
        <v>493</v>
      </c>
      <c r="C4092" s="272" t="str">
        <f>APENs_summary!C3987</f>
        <v>08081</v>
      </c>
      <c r="D4092" s="272" t="str">
        <f>APENs_summary!J3987</f>
        <v>31088801</v>
      </c>
      <c r="E4092" s="272" t="str">
        <f>APENs_summary!K3987</f>
        <v>Permitted Fugitives</v>
      </c>
      <c r="F4092" s="76">
        <f>APENs_summary!N3987</f>
        <v>0</v>
      </c>
      <c r="G4092" s="76">
        <f>APENs_summary!O3987</f>
        <v>2.2000000000000002</v>
      </c>
      <c r="H4092" s="76">
        <f>APENs_summary!P3987</f>
        <v>0</v>
      </c>
      <c r="I4092" s="76">
        <f>APENs_summary!Q3987</f>
        <v>0</v>
      </c>
      <c r="J4092" s="76">
        <f>APENs_summary!R3987</f>
        <v>0</v>
      </c>
    </row>
    <row r="4093" spans="1:10" x14ac:dyDescent="0.2">
      <c r="A4093" s="13" t="s">
        <v>147</v>
      </c>
      <c r="B4093" s="272" t="s">
        <v>493</v>
      </c>
      <c r="C4093" s="272" t="str">
        <f>APENs_summary!C3988</f>
        <v>08081</v>
      </c>
      <c r="D4093" s="272" t="str">
        <f>APENs_summary!J3988</f>
        <v>40400311</v>
      </c>
      <c r="E4093" s="272" t="str">
        <f>APENs_summary!K3988</f>
        <v>Condensate Tanks</v>
      </c>
      <c r="F4093" s="76">
        <f>APENs_summary!N3988</f>
        <v>0</v>
      </c>
      <c r="G4093" s="76">
        <f>APENs_summary!O3988</f>
        <v>6.5855436240509588</v>
      </c>
      <c r="H4093" s="76">
        <f>APENs_summary!P3988</f>
        <v>0</v>
      </c>
      <c r="I4093" s="76">
        <f>APENs_summary!Q3988</f>
        <v>0</v>
      </c>
      <c r="J4093" s="76">
        <f>APENs_summary!R3988</f>
        <v>0</v>
      </c>
    </row>
    <row r="4094" spans="1:10" x14ac:dyDescent="0.2">
      <c r="A4094" s="13" t="s">
        <v>147</v>
      </c>
      <c r="B4094" s="272" t="s">
        <v>493</v>
      </c>
      <c r="C4094" s="272" t="str">
        <f>APENs_summary!C3989</f>
        <v>08081</v>
      </c>
      <c r="D4094" s="272" t="str">
        <f>APENs_summary!J3989</f>
        <v>20200256</v>
      </c>
      <c r="E4094" s="272" t="str">
        <f>APENs_summary!K3989</f>
        <v>Compressor Engines</v>
      </c>
      <c r="F4094" s="76">
        <f>APENs_summary!N3989</f>
        <v>0</v>
      </c>
      <c r="G4094" s="76">
        <f>APENs_summary!O3989</f>
        <v>0</v>
      </c>
      <c r="H4094" s="76">
        <f>APENs_summary!P3989</f>
        <v>6</v>
      </c>
      <c r="I4094" s="76">
        <f>APENs_summary!Q3989</f>
        <v>0</v>
      </c>
      <c r="J4094" s="76">
        <f>APENs_summary!R3989</f>
        <v>0</v>
      </c>
    </row>
    <row r="4095" spans="1:10" x14ac:dyDescent="0.2">
      <c r="A4095" s="13" t="s">
        <v>147</v>
      </c>
      <c r="B4095" s="272" t="s">
        <v>493</v>
      </c>
      <c r="C4095" s="272" t="str">
        <f>APENs_summary!C3990</f>
        <v>08081</v>
      </c>
      <c r="D4095" s="272" t="str">
        <f>APENs_summary!J3990</f>
        <v>20200256</v>
      </c>
      <c r="E4095" s="272" t="str">
        <f>APENs_summary!K3990</f>
        <v>Compressor Engines</v>
      </c>
      <c r="F4095" s="76">
        <f>APENs_summary!N3990</f>
        <v>3.5</v>
      </c>
      <c r="G4095" s="76">
        <f>APENs_summary!O3990</f>
        <v>0</v>
      </c>
      <c r="H4095" s="76">
        <f>APENs_summary!P3990</f>
        <v>0</v>
      </c>
      <c r="I4095" s="76">
        <f>APENs_summary!Q3990</f>
        <v>0</v>
      </c>
      <c r="J4095" s="76">
        <f>APENs_summary!R3990</f>
        <v>0</v>
      </c>
    </row>
    <row r="4096" spans="1:10" x14ac:dyDescent="0.2">
      <c r="A4096" s="13" t="s">
        <v>147</v>
      </c>
      <c r="B4096" s="272" t="s">
        <v>493</v>
      </c>
      <c r="C4096" s="272" t="str">
        <f>APENs_summary!C3991</f>
        <v>08081</v>
      </c>
      <c r="D4096" s="272" t="str">
        <f>APENs_summary!J3991</f>
        <v>20200256</v>
      </c>
      <c r="E4096" s="272" t="str">
        <f>APENs_summary!K3991</f>
        <v>Compressor Engines</v>
      </c>
      <c r="F4096" s="76">
        <f>APENs_summary!N3991</f>
        <v>0</v>
      </c>
      <c r="G4096" s="76">
        <f>APENs_summary!O3991</f>
        <v>0</v>
      </c>
      <c r="H4096" s="76">
        <f>APENs_summary!P3991</f>
        <v>0</v>
      </c>
      <c r="I4096" s="76">
        <f>APENs_summary!Q3991</f>
        <v>0</v>
      </c>
      <c r="J4096" s="76">
        <f>APENs_summary!R3991</f>
        <v>1.6500000000000001E-2</v>
      </c>
    </row>
    <row r="4097" spans="1:10" x14ac:dyDescent="0.2">
      <c r="A4097" s="13" t="s">
        <v>147</v>
      </c>
      <c r="B4097" s="272" t="s">
        <v>493</v>
      </c>
      <c r="C4097" s="272" t="str">
        <f>APENs_summary!C3992</f>
        <v>08081</v>
      </c>
      <c r="D4097" s="272" t="str">
        <f>APENs_summary!J3992</f>
        <v>20200256</v>
      </c>
      <c r="E4097" s="272" t="str">
        <f>APENs_summary!K3992</f>
        <v>Compressor Engines</v>
      </c>
      <c r="F4097" s="76">
        <f>APENs_summary!N3992</f>
        <v>0</v>
      </c>
      <c r="G4097" s="76">
        <f>APENs_summary!O3992</f>
        <v>0</v>
      </c>
      <c r="H4097" s="76">
        <f>APENs_summary!P3992</f>
        <v>0</v>
      </c>
      <c r="I4097" s="76">
        <f>APENs_summary!Q3992</f>
        <v>9.8999999999999999E-4</v>
      </c>
      <c r="J4097" s="76">
        <f>APENs_summary!R3992</f>
        <v>0</v>
      </c>
    </row>
    <row r="4098" spans="1:10" x14ac:dyDescent="0.2">
      <c r="A4098" s="13" t="s">
        <v>147</v>
      </c>
      <c r="B4098" s="272" t="s">
        <v>493</v>
      </c>
      <c r="C4098" s="272" t="str">
        <f>APENs_summary!C3993</f>
        <v>08081</v>
      </c>
      <c r="D4098" s="272" t="str">
        <f>APENs_summary!J3993</f>
        <v>20200256</v>
      </c>
      <c r="E4098" s="272" t="str">
        <f>APENs_summary!K3993</f>
        <v>Compressor Engines</v>
      </c>
      <c r="F4098" s="76">
        <f>APENs_summary!N3993</f>
        <v>0</v>
      </c>
      <c r="G4098" s="76">
        <f>APENs_summary!O3993</f>
        <v>0</v>
      </c>
      <c r="H4098" s="76">
        <f>APENs_summary!P3993</f>
        <v>1.8</v>
      </c>
      <c r="I4098" s="76">
        <f>APENs_summary!Q3993</f>
        <v>0</v>
      </c>
      <c r="J4098" s="76">
        <f>APENs_summary!R3993</f>
        <v>0</v>
      </c>
    </row>
    <row r="4099" spans="1:10" x14ac:dyDescent="0.2">
      <c r="A4099" s="13" t="s">
        <v>147</v>
      </c>
      <c r="B4099" s="272" t="s">
        <v>493</v>
      </c>
      <c r="C4099" s="272" t="str">
        <f>APENs_summary!C3994</f>
        <v>08081</v>
      </c>
      <c r="D4099" s="272" t="str">
        <f>APENs_summary!J3994</f>
        <v>20200256</v>
      </c>
      <c r="E4099" s="272" t="str">
        <f>APENs_summary!K3994</f>
        <v>Compressor Engines</v>
      </c>
      <c r="F4099" s="76">
        <f>APENs_summary!N3994</f>
        <v>21.6</v>
      </c>
      <c r="G4099" s="76">
        <f>APENs_summary!O3994</f>
        <v>0</v>
      </c>
      <c r="H4099" s="76">
        <f>APENs_summary!P3994</f>
        <v>0</v>
      </c>
      <c r="I4099" s="76">
        <f>APENs_summary!Q3994</f>
        <v>0</v>
      </c>
      <c r="J4099" s="76">
        <f>APENs_summary!R3994</f>
        <v>0</v>
      </c>
    </row>
    <row r="4100" spans="1:10" x14ac:dyDescent="0.2">
      <c r="A4100" s="13" t="s">
        <v>147</v>
      </c>
      <c r="B4100" s="272" t="s">
        <v>493</v>
      </c>
      <c r="C4100" s="272" t="str">
        <f>APENs_summary!C3995</f>
        <v>08081</v>
      </c>
      <c r="D4100" s="272" t="str">
        <f>APENs_summary!J3995</f>
        <v>20200256</v>
      </c>
      <c r="E4100" s="272" t="str">
        <f>APENs_summary!K3995</f>
        <v>Compressor Engines</v>
      </c>
      <c r="F4100" s="76">
        <f>APENs_summary!N3995</f>
        <v>0</v>
      </c>
      <c r="G4100" s="76">
        <f>APENs_summary!O3995</f>
        <v>0</v>
      </c>
      <c r="H4100" s="76">
        <f>APENs_summary!P3995</f>
        <v>0</v>
      </c>
      <c r="I4100" s="76">
        <f>APENs_summary!Q3995</f>
        <v>0</v>
      </c>
      <c r="J4100" s="76">
        <f>APENs_summary!R3995</f>
        <v>0.04</v>
      </c>
    </row>
    <row r="4101" spans="1:10" x14ac:dyDescent="0.2">
      <c r="A4101" s="13" t="s">
        <v>147</v>
      </c>
      <c r="B4101" s="272" t="s">
        <v>493</v>
      </c>
      <c r="C4101" s="272" t="str">
        <f>APENs_summary!C3996</f>
        <v>08081</v>
      </c>
      <c r="D4101" s="272" t="str">
        <f>APENs_summary!J3996</f>
        <v>20200256</v>
      </c>
      <c r="E4101" s="272" t="str">
        <f>APENs_summary!K3996</f>
        <v>Compressor Engines</v>
      </c>
      <c r="F4101" s="76">
        <f>APENs_summary!N3996</f>
        <v>0</v>
      </c>
      <c r="G4101" s="76">
        <f>APENs_summary!O3996</f>
        <v>0</v>
      </c>
      <c r="H4101" s="76">
        <f>APENs_summary!P3996</f>
        <v>0</v>
      </c>
      <c r="I4101" s="76">
        <f>APENs_summary!Q3996</f>
        <v>2.3999999999999998E-3</v>
      </c>
      <c r="J4101" s="76">
        <f>APENs_summary!R3996</f>
        <v>0</v>
      </c>
    </row>
    <row r="4102" spans="1:10" x14ac:dyDescent="0.2">
      <c r="A4102" s="13" t="s">
        <v>147</v>
      </c>
      <c r="B4102" s="272" t="s">
        <v>493</v>
      </c>
      <c r="C4102" s="272" t="str">
        <f>APENs_summary!C3997</f>
        <v>08081</v>
      </c>
      <c r="D4102" s="272" t="str">
        <f>APENs_summary!J3997</f>
        <v>20200256</v>
      </c>
      <c r="E4102" s="272" t="str">
        <f>APENs_summary!K3997</f>
        <v>Compressor Engines</v>
      </c>
      <c r="F4102" s="76">
        <f>APENs_summary!N3997</f>
        <v>0</v>
      </c>
      <c r="G4102" s="76">
        <f>APENs_summary!O3997</f>
        <v>0.3</v>
      </c>
      <c r="H4102" s="76">
        <f>APENs_summary!P3997</f>
        <v>0</v>
      </c>
      <c r="I4102" s="76">
        <f>APENs_summary!Q3997</f>
        <v>0</v>
      </c>
      <c r="J4102" s="76">
        <f>APENs_summary!R3997</f>
        <v>0</v>
      </c>
    </row>
    <row r="4103" spans="1:10" x14ac:dyDescent="0.2">
      <c r="A4103" s="13" t="s">
        <v>147</v>
      </c>
      <c r="B4103" s="272" t="s">
        <v>493</v>
      </c>
      <c r="C4103" s="272" t="str">
        <f>APENs_summary!C3998</f>
        <v>08081</v>
      </c>
      <c r="D4103" s="272" t="str">
        <f>APENs_summary!J3998</f>
        <v>20200256</v>
      </c>
      <c r="E4103" s="272" t="str">
        <f>APENs_summary!K3998</f>
        <v>Compressor Engines</v>
      </c>
      <c r="F4103" s="76">
        <f>APENs_summary!N3998</f>
        <v>0</v>
      </c>
      <c r="G4103" s="76">
        <f>APENs_summary!O3998</f>
        <v>0</v>
      </c>
      <c r="H4103" s="76">
        <f>APENs_summary!P3998</f>
        <v>1.5120119999999999</v>
      </c>
      <c r="I4103" s="76">
        <f>APENs_summary!Q3998</f>
        <v>0</v>
      </c>
      <c r="J4103" s="76">
        <f>APENs_summary!R3998</f>
        <v>0</v>
      </c>
    </row>
    <row r="4104" spans="1:10" x14ac:dyDescent="0.2">
      <c r="A4104" s="13" t="s">
        <v>147</v>
      </c>
      <c r="B4104" s="272" t="s">
        <v>493</v>
      </c>
      <c r="C4104" s="272" t="str">
        <f>APENs_summary!C3999</f>
        <v>08081</v>
      </c>
      <c r="D4104" s="272" t="str">
        <f>APENs_summary!J3999</f>
        <v>20200256</v>
      </c>
      <c r="E4104" s="272" t="str">
        <f>APENs_summary!K3999</f>
        <v>Compressor Engines</v>
      </c>
      <c r="F4104" s="76">
        <f>APENs_summary!N3999</f>
        <v>0</v>
      </c>
      <c r="G4104" s="76">
        <f>APENs_summary!O3999</f>
        <v>0</v>
      </c>
      <c r="H4104" s="76">
        <f>APENs_summary!P3999</f>
        <v>1.5120119999999999</v>
      </c>
      <c r="I4104" s="76">
        <f>APENs_summary!Q3999</f>
        <v>0</v>
      </c>
      <c r="J4104" s="76">
        <f>APENs_summary!R3999</f>
        <v>0</v>
      </c>
    </row>
    <row r="4105" spans="1:10" x14ac:dyDescent="0.2">
      <c r="A4105" s="13" t="s">
        <v>147</v>
      </c>
      <c r="B4105" s="272" t="s">
        <v>493</v>
      </c>
      <c r="C4105" s="272" t="str">
        <f>APENs_summary!C4000</f>
        <v>08081</v>
      </c>
      <c r="D4105" s="272" t="str">
        <f>APENs_summary!J4000</f>
        <v>20200256</v>
      </c>
      <c r="E4105" s="272" t="str">
        <f>APENs_summary!K4000</f>
        <v>Compressor Engines</v>
      </c>
      <c r="F4105" s="76">
        <f>APENs_summary!N4000</f>
        <v>14.585388</v>
      </c>
      <c r="G4105" s="76">
        <f>APENs_summary!O4000</f>
        <v>0</v>
      </c>
      <c r="H4105" s="76">
        <f>APENs_summary!P4000</f>
        <v>0</v>
      </c>
      <c r="I4105" s="76">
        <f>APENs_summary!Q4000</f>
        <v>0</v>
      </c>
      <c r="J4105" s="76">
        <f>APENs_summary!R4000</f>
        <v>0</v>
      </c>
    </row>
    <row r="4106" spans="1:10" x14ac:dyDescent="0.2">
      <c r="A4106" s="13" t="s">
        <v>147</v>
      </c>
      <c r="B4106" s="272" t="s">
        <v>493</v>
      </c>
      <c r="C4106" s="272" t="str">
        <f>APENs_summary!C4001</f>
        <v>08081</v>
      </c>
      <c r="D4106" s="272" t="str">
        <f>APENs_summary!J4001</f>
        <v>20200256</v>
      </c>
      <c r="E4106" s="272" t="str">
        <f>APENs_summary!K4001</f>
        <v>Compressor Engines</v>
      </c>
      <c r="F4106" s="76">
        <f>APENs_summary!N4001</f>
        <v>14.585388</v>
      </c>
      <c r="G4106" s="76">
        <f>APENs_summary!O4001</f>
        <v>0</v>
      </c>
      <c r="H4106" s="76">
        <f>APENs_summary!P4001</f>
        <v>0</v>
      </c>
      <c r="I4106" s="76">
        <f>APENs_summary!Q4001</f>
        <v>0</v>
      </c>
      <c r="J4106" s="76">
        <f>APENs_summary!R4001</f>
        <v>0</v>
      </c>
    </row>
    <row r="4107" spans="1:10" x14ac:dyDescent="0.2">
      <c r="A4107" s="13" t="s">
        <v>147</v>
      </c>
      <c r="B4107" s="272" t="s">
        <v>493</v>
      </c>
      <c r="C4107" s="272" t="str">
        <f>APENs_summary!C4002</f>
        <v>08081</v>
      </c>
      <c r="D4107" s="272" t="str">
        <f>APENs_summary!J4002</f>
        <v>20200256</v>
      </c>
      <c r="E4107" s="272" t="str">
        <f>APENs_summary!K4002</f>
        <v>Compressor Engines</v>
      </c>
      <c r="F4107" s="76">
        <f>APENs_summary!N4002</f>
        <v>0</v>
      </c>
      <c r="G4107" s="76">
        <f>APENs_summary!O4002</f>
        <v>0</v>
      </c>
      <c r="H4107" s="76">
        <f>APENs_summary!P4002</f>
        <v>0</v>
      </c>
      <c r="I4107" s="76">
        <f>APENs_summary!Q4002</f>
        <v>0</v>
      </c>
      <c r="J4107" s="76">
        <f>APENs_summary!R4002</f>
        <v>3.5499999999999997E-2</v>
      </c>
    </row>
    <row r="4108" spans="1:10" x14ac:dyDescent="0.2">
      <c r="A4108" s="13" t="s">
        <v>147</v>
      </c>
      <c r="B4108" s="272" t="s">
        <v>493</v>
      </c>
      <c r="C4108" s="272" t="str">
        <f>APENs_summary!C4003</f>
        <v>08081</v>
      </c>
      <c r="D4108" s="272" t="str">
        <f>APENs_summary!J4003</f>
        <v>20200256</v>
      </c>
      <c r="E4108" s="272" t="str">
        <f>APENs_summary!K4003</f>
        <v>Compressor Engines</v>
      </c>
      <c r="F4108" s="76">
        <f>APENs_summary!N4003</f>
        <v>0</v>
      </c>
      <c r="G4108" s="76">
        <f>APENs_summary!O4003</f>
        <v>0.33190500000000001</v>
      </c>
      <c r="H4108" s="76">
        <f>APENs_summary!P4003</f>
        <v>0</v>
      </c>
      <c r="I4108" s="76">
        <f>APENs_summary!Q4003</f>
        <v>0</v>
      </c>
      <c r="J4108" s="76">
        <f>APENs_summary!R4003</f>
        <v>0</v>
      </c>
    </row>
    <row r="4109" spans="1:10" x14ac:dyDescent="0.2">
      <c r="A4109" s="13" t="s">
        <v>147</v>
      </c>
      <c r="B4109" s="272" t="s">
        <v>493</v>
      </c>
      <c r="C4109" s="272" t="str">
        <f>APENs_summary!C4004</f>
        <v>08081</v>
      </c>
      <c r="D4109" s="272" t="str">
        <f>APENs_summary!J4004</f>
        <v>20200256</v>
      </c>
      <c r="E4109" s="272" t="str">
        <f>APENs_summary!K4004</f>
        <v>Compressor Engines</v>
      </c>
      <c r="F4109" s="76">
        <f>APENs_summary!N4004</f>
        <v>0</v>
      </c>
      <c r="G4109" s="76">
        <f>APENs_summary!O4004</f>
        <v>0.33190500000000001</v>
      </c>
      <c r="H4109" s="76">
        <f>APENs_summary!P4004</f>
        <v>0</v>
      </c>
      <c r="I4109" s="76">
        <f>APENs_summary!Q4004</f>
        <v>0</v>
      </c>
      <c r="J4109" s="76">
        <f>APENs_summary!R4004</f>
        <v>0</v>
      </c>
    </row>
    <row r="4110" spans="1:10" x14ac:dyDescent="0.2">
      <c r="A4110" s="13" t="s">
        <v>147</v>
      </c>
      <c r="B4110" s="272" t="s">
        <v>493</v>
      </c>
      <c r="C4110" s="272" t="str">
        <f>APENs_summary!C4005</f>
        <v>08081</v>
      </c>
      <c r="D4110" s="272" t="str">
        <f>APENs_summary!J4005</f>
        <v>31000301</v>
      </c>
      <c r="E4110" s="272" t="str">
        <f>APENs_summary!K4005</f>
        <v>Glycol Dehydrator</v>
      </c>
      <c r="F4110" s="76">
        <f>APENs_summary!N4005</f>
        <v>0</v>
      </c>
      <c r="G4110" s="76">
        <f>APENs_summary!O4005</f>
        <v>10.67625</v>
      </c>
      <c r="H4110" s="76">
        <f>APENs_summary!P4005</f>
        <v>0</v>
      </c>
      <c r="I4110" s="76">
        <f>APENs_summary!Q4005</f>
        <v>0</v>
      </c>
      <c r="J4110" s="76">
        <f>APENs_summary!R4005</f>
        <v>0</v>
      </c>
    </row>
    <row r="4111" spans="1:10" x14ac:dyDescent="0.2">
      <c r="A4111" s="13" t="s">
        <v>147</v>
      </c>
      <c r="B4111" s="272" t="s">
        <v>493</v>
      </c>
      <c r="C4111" s="272" t="str">
        <f>APENs_summary!C4006</f>
        <v>08081</v>
      </c>
      <c r="D4111" s="272" t="str">
        <f>APENs_summary!J4006</f>
        <v>31000223</v>
      </c>
      <c r="E4111" s="272" t="str">
        <f>APENs_summary!K4006</f>
        <v>Oil and Gas Production</v>
      </c>
      <c r="F4111" s="76">
        <f>APENs_summary!N4006</f>
        <v>0</v>
      </c>
      <c r="G4111" s="76">
        <f>APENs_summary!O4006</f>
        <v>18.3</v>
      </c>
      <c r="H4111" s="76">
        <f>APENs_summary!P4006</f>
        <v>0</v>
      </c>
      <c r="I4111" s="76">
        <f>APENs_summary!Q4006</f>
        <v>0</v>
      </c>
      <c r="J4111" s="76">
        <f>APENs_summary!R4006</f>
        <v>0</v>
      </c>
    </row>
    <row r="4112" spans="1:10" x14ac:dyDescent="0.2">
      <c r="A4112" s="13" t="s">
        <v>147</v>
      </c>
      <c r="B4112" s="272" t="s">
        <v>493</v>
      </c>
      <c r="C4112" s="272" t="str">
        <f>APENs_summary!C4007</f>
        <v>08081</v>
      </c>
      <c r="D4112" s="272" t="str">
        <f>APENs_summary!J4007</f>
        <v>31088801</v>
      </c>
      <c r="E4112" s="272" t="str">
        <f>APENs_summary!K4007</f>
        <v>Permitted Fugitives</v>
      </c>
      <c r="F4112" s="76">
        <f>APENs_summary!N4007</f>
        <v>0</v>
      </c>
      <c r="G4112" s="76">
        <f>APENs_summary!O4007</f>
        <v>6.5</v>
      </c>
      <c r="H4112" s="76">
        <f>APENs_summary!P4007</f>
        <v>0</v>
      </c>
      <c r="I4112" s="76">
        <f>APENs_summary!Q4007</f>
        <v>0</v>
      </c>
      <c r="J4112" s="76">
        <f>APENs_summary!R4007</f>
        <v>0</v>
      </c>
    </row>
    <row r="4113" spans="1:10" x14ac:dyDescent="0.2">
      <c r="A4113" s="13" t="s">
        <v>147</v>
      </c>
      <c r="B4113" s="272" t="s">
        <v>493</v>
      </c>
      <c r="C4113" s="272" t="str">
        <f>APENs_summary!C4008</f>
        <v>08081</v>
      </c>
      <c r="D4113" s="272" t="str">
        <f>APENs_summary!J4008</f>
        <v>40400311</v>
      </c>
      <c r="E4113" s="272" t="str">
        <f>APENs_summary!K4008</f>
        <v>Condensate Tanks</v>
      </c>
      <c r="F4113" s="76">
        <f>APENs_summary!N4008</f>
        <v>0</v>
      </c>
      <c r="G4113" s="76">
        <f>APENs_summary!O4008</f>
        <v>9.7785344720756662</v>
      </c>
      <c r="H4113" s="76">
        <f>APENs_summary!P4008</f>
        <v>0</v>
      </c>
      <c r="I4113" s="76">
        <f>APENs_summary!Q4008</f>
        <v>0</v>
      </c>
      <c r="J4113" s="76">
        <f>APENs_summary!R4008</f>
        <v>0</v>
      </c>
    </row>
    <row r="4114" spans="1:10" x14ac:dyDescent="0.2">
      <c r="A4114" s="13" t="s">
        <v>147</v>
      </c>
      <c r="B4114" s="272" t="s">
        <v>493</v>
      </c>
      <c r="C4114" s="272" t="str">
        <f>APENs_summary!C4009</f>
        <v>08081</v>
      </c>
      <c r="D4114" s="272" t="str">
        <f>APENs_summary!J4009</f>
        <v>20200256</v>
      </c>
      <c r="E4114" s="272" t="str">
        <f>APENs_summary!K4009</f>
        <v>Compressor Engines</v>
      </c>
      <c r="F4114" s="76">
        <f>APENs_summary!N4009</f>
        <v>0</v>
      </c>
      <c r="G4114" s="76">
        <f>APENs_summary!O4009</f>
        <v>0</v>
      </c>
      <c r="H4114" s="76">
        <f>APENs_summary!P4009</f>
        <v>4.75</v>
      </c>
      <c r="I4114" s="76">
        <f>APENs_summary!Q4009</f>
        <v>0</v>
      </c>
      <c r="J4114" s="76">
        <f>APENs_summary!R4009</f>
        <v>0</v>
      </c>
    </row>
    <row r="4115" spans="1:10" x14ac:dyDescent="0.2">
      <c r="A4115" s="13" t="s">
        <v>147</v>
      </c>
      <c r="B4115" s="272" t="s">
        <v>493</v>
      </c>
      <c r="C4115" s="272" t="str">
        <f>APENs_summary!C4010</f>
        <v>08081</v>
      </c>
      <c r="D4115" s="272" t="str">
        <f>APENs_summary!J4010</f>
        <v>20200256</v>
      </c>
      <c r="E4115" s="272" t="str">
        <f>APENs_summary!K4010</f>
        <v>Compressor Engines</v>
      </c>
      <c r="F4115" s="76">
        <f>APENs_summary!N4010</f>
        <v>2.9</v>
      </c>
      <c r="G4115" s="76">
        <f>APENs_summary!O4010</f>
        <v>0</v>
      </c>
      <c r="H4115" s="76">
        <f>APENs_summary!P4010</f>
        <v>0</v>
      </c>
      <c r="I4115" s="76">
        <f>APENs_summary!Q4010</f>
        <v>0</v>
      </c>
      <c r="J4115" s="76">
        <f>APENs_summary!R4010</f>
        <v>0</v>
      </c>
    </row>
    <row r="4116" spans="1:10" x14ac:dyDescent="0.2">
      <c r="A4116" s="13" t="s">
        <v>147</v>
      </c>
      <c r="B4116" s="272" t="s">
        <v>493</v>
      </c>
      <c r="C4116" s="272" t="str">
        <f>APENs_summary!C4011</f>
        <v>08081</v>
      </c>
      <c r="D4116" s="272" t="str">
        <f>APENs_summary!J4011</f>
        <v>20200256</v>
      </c>
      <c r="E4116" s="272" t="str">
        <f>APENs_summary!K4011</f>
        <v>Compressor Engines</v>
      </c>
      <c r="F4116" s="76">
        <f>APENs_summary!N4011</f>
        <v>0</v>
      </c>
      <c r="G4116" s="76">
        <f>APENs_summary!O4011</f>
        <v>0</v>
      </c>
      <c r="H4116" s="76">
        <f>APENs_summary!P4011</f>
        <v>0</v>
      </c>
      <c r="I4116" s="76">
        <f>APENs_summary!Q4011</f>
        <v>0</v>
      </c>
      <c r="J4116" s="76">
        <f>APENs_summary!R4011</f>
        <v>0.02</v>
      </c>
    </row>
    <row r="4117" spans="1:10" x14ac:dyDescent="0.2">
      <c r="A4117" s="13" t="s">
        <v>147</v>
      </c>
      <c r="B4117" s="272" t="s">
        <v>493</v>
      </c>
      <c r="C4117" s="272" t="str">
        <f>APENs_summary!C4012</f>
        <v>08081</v>
      </c>
      <c r="D4117" s="272" t="str">
        <f>APENs_summary!J4012</f>
        <v>20200256</v>
      </c>
      <c r="E4117" s="272" t="str">
        <f>APENs_summary!K4012</f>
        <v>Compressor Engines</v>
      </c>
      <c r="F4117" s="76">
        <f>APENs_summary!N4012</f>
        <v>0</v>
      </c>
      <c r="G4117" s="76">
        <f>APENs_summary!O4012</f>
        <v>0.04</v>
      </c>
      <c r="H4117" s="76">
        <f>APENs_summary!P4012</f>
        <v>0</v>
      </c>
      <c r="I4117" s="76">
        <f>APENs_summary!Q4012</f>
        <v>0</v>
      </c>
      <c r="J4117" s="76">
        <f>APENs_summary!R4012</f>
        <v>0</v>
      </c>
    </row>
    <row r="4118" spans="1:10" x14ac:dyDescent="0.2">
      <c r="A4118" s="13" t="s">
        <v>147</v>
      </c>
      <c r="B4118" s="272" t="s">
        <v>493</v>
      </c>
      <c r="C4118" s="272" t="str">
        <f>APENs_summary!C4013</f>
        <v>08081</v>
      </c>
      <c r="D4118" s="272" t="str">
        <f>APENs_summary!J4013</f>
        <v>31000223</v>
      </c>
      <c r="E4118" s="272" t="str">
        <f>APENs_summary!K4013</f>
        <v>Oil and Gas Production</v>
      </c>
      <c r="F4118" s="76">
        <f>APENs_summary!N4013</f>
        <v>0</v>
      </c>
      <c r="G4118" s="76">
        <f>APENs_summary!O4013</f>
        <v>14.4</v>
      </c>
      <c r="H4118" s="76">
        <f>APENs_summary!P4013</f>
        <v>0</v>
      </c>
      <c r="I4118" s="76">
        <f>APENs_summary!Q4013</f>
        <v>0</v>
      </c>
      <c r="J4118" s="76">
        <f>APENs_summary!R4013</f>
        <v>0</v>
      </c>
    </row>
    <row r="4119" spans="1:10" x14ac:dyDescent="0.2">
      <c r="A4119" s="13" t="s">
        <v>147</v>
      </c>
      <c r="B4119" s="272" t="s">
        <v>493</v>
      </c>
      <c r="C4119" s="272" t="str">
        <f>APENs_summary!C4014</f>
        <v>08081</v>
      </c>
      <c r="D4119" s="272" t="str">
        <f>APENs_summary!J4014</f>
        <v>40400311</v>
      </c>
      <c r="E4119" s="272" t="str">
        <f>APENs_summary!K4014</f>
        <v>Condensate Tanks</v>
      </c>
      <c r="F4119" s="76">
        <f>APENs_summary!N4014</f>
        <v>0</v>
      </c>
      <c r="G4119" s="76">
        <f>APENs_summary!O4014</f>
        <v>9.9780964000772094</v>
      </c>
      <c r="H4119" s="76">
        <f>APENs_summary!P4014</f>
        <v>0</v>
      </c>
      <c r="I4119" s="76">
        <f>APENs_summary!Q4014</f>
        <v>0</v>
      </c>
      <c r="J4119" s="76">
        <f>APENs_summary!R4014</f>
        <v>0</v>
      </c>
    </row>
    <row r="4120" spans="1:10" x14ac:dyDescent="0.2">
      <c r="A4120" s="13" t="s">
        <v>147</v>
      </c>
      <c r="B4120" s="272" t="s">
        <v>493</v>
      </c>
      <c r="C4120" s="272" t="str">
        <f>APENs_summary!C4015</f>
        <v>08081</v>
      </c>
      <c r="D4120" s="272" t="str">
        <f>APENs_summary!J4015</f>
        <v>31000223</v>
      </c>
      <c r="E4120" s="272" t="str">
        <f>APENs_summary!K4015</f>
        <v>Oil and Gas Production</v>
      </c>
      <c r="F4120" s="76">
        <f>APENs_summary!N4015</f>
        <v>0</v>
      </c>
      <c r="G4120" s="76">
        <f>APENs_summary!O4015</f>
        <v>14.399984</v>
      </c>
      <c r="H4120" s="76">
        <f>APENs_summary!P4015</f>
        <v>0</v>
      </c>
      <c r="I4120" s="76">
        <f>APENs_summary!Q4015</f>
        <v>0</v>
      </c>
      <c r="J4120" s="76">
        <f>APENs_summary!R4015</f>
        <v>0</v>
      </c>
    </row>
    <row r="4121" spans="1:10" x14ac:dyDescent="0.2">
      <c r="A4121" s="13" t="s">
        <v>147</v>
      </c>
      <c r="B4121" s="272" t="s">
        <v>493</v>
      </c>
      <c r="C4121" s="272" t="str">
        <f>APENs_summary!C4016</f>
        <v>08081</v>
      </c>
      <c r="D4121" s="272" t="str">
        <f>APENs_summary!J4016</f>
        <v>40400311</v>
      </c>
      <c r="E4121" s="272" t="str">
        <f>APENs_summary!K4016</f>
        <v>Condensate Tanks</v>
      </c>
      <c r="F4121" s="76">
        <f>APENs_summary!N4016</f>
        <v>0</v>
      </c>
      <c r="G4121" s="76">
        <f>APENs_summary!O4016</f>
        <v>5.4893198825630236</v>
      </c>
      <c r="H4121" s="76">
        <f>APENs_summary!P4016</f>
        <v>0</v>
      </c>
      <c r="I4121" s="76">
        <f>APENs_summary!Q4016</f>
        <v>0</v>
      </c>
      <c r="J4121" s="76">
        <f>APENs_summary!R4016</f>
        <v>0</v>
      </c>
    </row>
    <row r="4122" spans="1:10" x14ac:dyDescent="0.2">
      <c r="A4122" s="13" t="s">
        <v>147</v>
      </c>
      <c r="B4122" s="272" t="s">
        <v>493</v>
      </c>
      <c r="C4122" s="272" t="str">
        <f>APENs_summary!C4017</f>
        <v>08081</v>
      </c>
      <c r="D4122" s="272" t="str">
        <f>APENs_summary!J4017</f>
        <v>31000299</v>
      </c>
      <c r="E4122" s="272" t="str">
        <f>APENs_summary!K4017</f>
        <v>Natural Gas Production, Other Not Classified</v>
      </c>
      <c r="F4122" s="76">
        <f>APENs_summary!N4017</f>
        <v>0</v>
      </c>
      <c r="G4122" s="76">
        <f>APENs_summary!O4017</f>
        <v>14.4</v>
      </c>
      <c r="H4122" s="76">
        <f>APENs_summary!P4017</f>
        <v>0</v>
      </c>
      <c r="I4122" s="76">
        <f>APENs_summary!Q4017</f>
        <v>0</v>
      </c>
      <c r="J4122" s="76">
        <f>APENs_summary!R4017</f>
        <v>0</v>
      </c>
    </row>
    <row r="4123" spans="1:10" x14ac:dyDescent="0.2">
      <c r="A4123" s="13" t="s">
        <v>147</v>
      </c>
      <c r="B4123" s="272" t="s">
        <v>493</v>
      </c>
      <c r="C4123" s="272" t="str">
        <f>APENs_summary!C4018</f>
        <v>08081</v>
      </c>
      <c r="D4123" s="272" t="str">
        <f>APENs_summary!J4018</f>
        <v>40400311</v>
      </c>
      <c r="E4123" s="272" t="str">
        <f>APENs_summary!K4018</f>
        <v>Condensate Tanks</v>
      </c>
      <c r="F4123" s="76">
        <f>APENs_summary!N4018</f>
        <v>0</v>
      </c>
      <c r="G4123" s="76">
        <f>APENs_summary!O4018</f>
        <v>2.5943050640200749</v>
      </c>
      <c r="H4123" s="76">
        <f>APENs_summary!P4018</f>
        <v>0</v>
      </c>
      <c r="I4123" s="76">
        <f>APENs_summary!Q4018</f>
        <v>0</v>
      </c>
      <c r="J4123" s="76">
        <f>APENs_summary!R4018</f>
        <v>0</v>
      </c>
    </row>
    <row r="4124" spans="1:10" x14ac:dyDescent="0.2">
      <c r="A4124" s="13" t="s">
        <v>147</v>
      </c>
      <c r="B4124" s="272" t="s">
        <v>493</v>
      </c>
      <c r="C4124" s="272" t="str">
        <f>APENs_summary!C4019</f>
        <v>08081</v>
      </c>
      <c r="D4124" s="272" t="str">
        <f>APENs_summary!J4019</f>
        <v>31000299</v>
      </c>
      <c r="E4124" s="272" t="str">
        <f>APENs_summary!K4019</f>
        <v>Natural Gas Production, Other Not Classified</v>
      </c>
      <c r="F4124" s="76">
        <f>APENs_summary!N4019</f>
        <v>0</v>
      </c>
      <c r="G4124" s="76">
        <f>APENs_summary!O4019</f>
        <v>14.4</v>
      </c>
      <c r="H4124" s="76">
        <f>APENs_summary!P4019</f>
        <v>0</v>
      </c>
      <c r="I4124" s="76">
        <f>APENs_summary!Q4019</f>
        <v>0</v>
      </c>
      <c r="J4124" s="76">
        <f>APENs_summary!R4019</f>
        <v>0</v>
      </c>
    </row>
    <row r="4125" spans="1:10" x14ac:dyDescent="0.2">
      <c r="A4125" s="13" t="s">
        <v>147</v>
      </c>
      <c r="B4125" s="272" t="s">
        <v>493</v>
      </c>
      <c r="C4125" s="272" t="str">
        <f>APENs_summary!C4020</f>
        <v>08081</v>
      </c>
      <c r="D4125" s="272" t="str">
        <f>APENs_summary!J4020</f>
        <v>40400311</v>
      </c>
      <c r="E4125" s="272" t="str">
        <f>APENs_summary!K4020</f>
        <v>Condensate Tanks</v>
      </c>
      <c r="F4125" s="76">
        <f>APENs_summary!N4020</f>
        <v>0</v>
      </c>
      <c r="G4125" s="76">
        <f>APENs_summary!O4020</f>
        <v>5.4893198825630236</v>
      </c>
      <c r="H4125" s="76">
        <f>APENs_summary!P4020</f>
        <v>0</v>
      </c>
      <c r="I4125" s="76">
        <f>APENs_summary!Q4020</f>
        <v>0</v>
      </c>
      <c r="J4125" s="76">
        <f>APENs_summary!R4020</f>
        <v>0</v>
      </c>
    </row>
    <row r="4126" spans="1:10" x14ac:dyDescent="0.2">
      <c r="A4126" s="13" t="s">
        <v>147</v>
      </c>
      <c r="B4126" s="272" t="s">
        <v>493</v>
      </c>
      <c r="C4126" s="272" t="str">
        <f>APENs_summary!C4021</f>
        <v>08081</v>
      </c>
      <c r="D4126" s="272" t="str">
        <f>APENs_summary!J4021</f>
        <v>31000223</v>
      </c>
      <c r="E4126" s="272" t="str">
        <f>APENs_summary!K4021</f>
        <v>Oil and Gas Production</v>
      </c>
      <c r="F4126" s="76">
        <f>APENs_summary!N4021</f>
        <v>0</v>
      </c>
      <c r="G4126" s="76">
        <f>APENs_summary!O4021</f>
        <v>14.4</v>
      </c>
      <c r="H4126" s="76">
        <f>APENs_summary!P4021</f>
        <v>0</v>
      </c>
      <c r="I4126" s="76">
        <f>APENs_summary!Q4021</f>
        <v>0</v>
      </c>
      <c r="J4126" s="76">
        <f>APENs_summary!R4021</f>
        <v>0</v>
      </c>
    </row>
    <row r="4127" spans="1:10" x14ac:dyDescent="0.2">
      <c r="A4127" s="13" t="s">
        <v>147</v>
      </c>
      <c r="B4127" s="272" t="s">
        <v>493</v>
      </c>
      <c r="C4127" s="272" t="str">
        <f>APENs_summary!C4022</f>
        <v>08081</v>
      </c>
      <c r="D4127" s="272" t="str">
        <f>APENs_summary!J4022</f>
        <v>31000302</v>
      </c>
      <c r="E4127" s="272" t="str">
        <f>APENs_summary!K4022</f>
        <v>Glycol Dehydrator</v>
      </c>
      <c r="F4127" s="76">
        <f>APENs_summary!N4022</f>
        <v>0</v>
      </c>
      <c r="G4127" s="76">
        <f>APENs_summary!O4022</f>
        <v>8.0999339999999993</v>
      </c>
      <c r="H4127" s="76">
        <f>APENs_summary!P4022</f>
        <v>0</v>
      </c>
      <c r="I4127" s="76">
        <f>APENs_summary!Q4022</f>
        <v>0</v>
      </c>
      <c r="J4127" s="76">
        <f>APENs_summary!R4022</f>
        <v>0</v>
      </c>
    </row>
    <row r="4128" spans="1:10" x14ac:dyDescent="0.2">
      <c r="A4128" s="13" t="s">
        <v>147</v>
      </c>
      <c r="B4128" s="272" t="s">
        <v>493</v>
      </c>
      <c r="C4128" s="272" t="str">
        <f>APENs_summary!C4023</f>
        <v>08081</v>
      </c>
      <c r="D4128" s="272" t="str">
        <f>APENs_summary!J4023</f>
        <v>31088801</v>
      </c>
      <c r="E4128" s="272" t="str">
        <f>APENs_summary!K4023</f>
        <v>Permitted Fugitives</v>
      </c>
      <c r="F4128" s="76">
        <f>APENs_summary!N4023</f>
        <v>0</v>
      </c>
      <c r="G4128" s="76">
        <f>APENs_summary!O4023</f>
        <v>3.07</v>
      </c>
      <c r="H4128" s="76">
        <f>APENs_summary!P4023</f>
        <v>0</v>
      </c>
      <c r="I4128" s="76">
        <f>APENs_summary!Q4023</f>
        <v>0</v>
      </c>
      <c r="J4128" s="76">
        <f>APENs_summary!R4023</f>
        <v>0</v>
      </c>
    </row>
    <row r="4129" spans="1:10" x14ac:dyDescent="0.2">
      <c r="A4129" s="13" t="s">
        <v>147</v>
      </c>
      <c r="B4129" s="272" t="s">
        <v>493</v>
      </c>
      <c r="C4129" s="272" t="str">
        <f>APENs_summary!C4024</f>
        <v>08081</v>
      </c>
      <c r="D4129" s="272" t="str">
        <f>APENs_summary!J4024</f>
        <v>40400311</v>
      </c>
      <c r="E4129" s="272" t="str">
        <f>APENs_summary!K4024</f>
        <v>Condensate Tanks</v>
      </c>
      <c r="F4129" s="76">
        <f>APENs_summary!N4024</f>
        <v>0</v>
      </c>
      <c r="G4129" s="76">
        <f>APENs_summary!O4024</f>
        <v>10.478368082601628</v>
      </c>
      <c r="H4129" s="76">
        <f>APENs_summary!P4024</f>
        <v>0</v>
      </c>
      <c r="I4129" s="76">
        <f>APENs_summary!Q4024</f>
        <v>0</v>
      </c>
      <c r="J4129" s="76">
        <f>APENs_summary!R4024</f>
        <v>0</v>
      </c>
    </row>
    <row r="4130" spans="1:10" x14ac:dyDescent="0.2">
      <c r="A4130" s="13" t="s">
        <v>147</v>
      </c>
      <c r="B4130" s="272" t="s">
        <v>493</v>
      </c>
      <c r="C4130" s="272" t="str">
        <f>APENs_summary!C4025</f>
        <v>08081</v>
      </c>
      <c r="D4130" s="272" t="str">
        <f>APENs_summary!J4025</f>
        <v>20200256</v>
      </c>
      <c r="E4130" s="272" t="str">
        <f>APENs_summary!K4025</f>
        <v>Compressor Engines</v>
      </c>
      <c r="F4130" s="76">
        <f>APENs_summary!N4025</f>
        <v>0</v>
      </c>
      <c r="G4130" s="76">
        <f>APENs_summary!O4025</f>
        <v>0</v>
      </c>
      <c r="H4130" s="76">
        <f>APENs_summary!P4025</f>
        <v>1.4559740000000001</v>
      </c>
      <c r="I4130" s="76">
        <f>APENs_summary!Q4025</f>
        <v>0</v>
      </c>
      <c r="J4130" s="76">
        <f>APENs_summary!R4025</f>
        <v>0</v>
      </c>
    </row>
    <row r="4131" spans="1:10" x14ac:dyDescent="0.2">
      <c r="A4131" s="13" t="s">
        <v>147</v>
      </c>
      <c r="B4131" s="272" t="s">
        <v>493</v>
      </c>
      <c r="C4131" s="272" t="str">
        <f>APENs_summary!C4026</f>
        <v>08081</v>
      </c>
      <c r="D4131" s="272" t="str">
        <f>APENs_summary!J4026</f>
        <v>20200256</v>
      </c>
      <c r="E4131" s="272" t="str">
        <f>APENs_summary!K4026</f>
        <v>Compressor Engines</v>
      </c>
      <c r="F4131" s="76">
        <f>APENs_summary!N4026</f>
        <v>14.377734</v>
      </c>
      <c r="G4131" s="76">
        <f>APENs_summary!O4026</f>
        <v>0</v>
      </c>
      <c r="H4131" s="76">
        <f>APENs_summary!P4026</f>
        <v>0</v>
      </c>
      <c r="I4131" s="76">
        <f>APENs_summary!Q4026</f>
        <v>0</v>
      </c>
      <c r="J4131" s="76">
        <f>APENs_summary!R4026</f>
        <v>0</v>
      </c>
    </row>
    <row r="4132" spans="1:10" x14ac:dyDescent="0.2">
      <c r="A4132" s="13" t="s">
        <v>147</v>
      </c>
      <c r="B4132" s="272" t="s">
        <v>493</v>
      </c>
      <c r="C4132" s="272" t="str">
        <f>APENs_summary!C4027</f>
        <v>08081</v>
      </c>
      <c r="D4132" s="272" t="str">
        <f>APENs_summary!J4027</f>
        <v>20200256</v>
      </c>
      <c r="E4132" s="272" t="str">
        <f>APENs_summary!K4027</f>
        <v>Compressor Engines</v>
      </c>
      <c r="F4132" s="76">
        <f>APENs_summary!N4027</f>
        <v>0</v>
      </c>
      <c r="G4132" s="76">
        <f>APENs_summary!O4027</f>
        <v>0</v>
      </c>
      <c r="H4132" s="76">
        <f>APENs_summary!P4027</f>
        <v>0</v>
      </c>
      <c r="I4132" s="76">
        <f>APENs_summary!Q4027</f>
        <v>0</v>
      </c>
      <c r="J4132" s="76">
        <f>APENs_summary!R4027</f>
        <v>2.6499999999999999E-2</v>
      </c>
    </row>
    <row r="4133" spans="1:10" x14ac:dyDescent="0.2">
      <c r="A4133" s="13" t="s">
        <v>147</v>
      </c>
      <c r="B4133" s="272" t="s">
        <v>493</v>
      </c>
      <c r="C4133" s="272" t="str">
        <f>APENs_summary!C4028</f>
        <v>08081</v>
      </c>
      <c r="D4133" s="272" t="str">
        <f>APENs_summary!J4028</f>
        <v>20200256</v>
      </c>
      <c r="E4133" s="272" t="str">
        <f>APENs_summary!K4028</f>
        <v>Compressor Engines</v>
      </c>
      <c r="F4133" s="76">
        <f>APENs_summary!N4028</f>
        <v>0</v>
      </c>
      <c r="G4133" s="76">
        <f>APENs_summary!O4028</f>
        <v>0</v>
      </c>
      <c r="H4133" s="76">
        <f>APENs_summary!P4028</f>
        <v>0</v>
      </c>
      <c r="I4133" s="76">
        <f>APENs_summary!Q4028</f>
        <v>1.5900000000000001E-3</v>
      </c>
      <c r="J4133" s="76">
        <f>APENs_summary!R4028</f>
        <v>0</v>
      </c>
    </row>
    <row r="4134" spans="1:10" x14ac:dyDescent="0.2">
      <c r="A4134" s="13" t="s">
        <v>147</v>
      </c>
      <c r="B4134" s="272" t="s">
        <v>493</v>
      </c>
      <c r="C4134" s="272" t="str">
        <f>APENs_summary!C4029</f>
        <v>08081</v>
      </c>
      <c r="D4134" s="272" t="str">
        <f>APENs_summary!J4029</f>
        <v>20200256</v>
      </c>
      <c r="E4134" s="272" t="str">
        <f>APENs_summary!K4029</f>
        <v>Compressor Engines</v>
      </c>
      <c r="F4134" s="76">
        <f>APENs_summary!N4029</f>
        <v>0</v>
      </c>
      <c r="G4134" s="76">
        <f>APENs_summary!O4029</f>
        <v>0.32595000000000002</v>
      </c>
      <c r="H4134" s="76">
        <f>APENs_summary!P4029</f>
        <v>0</v>
      </c>
      <c r="I4134" s="76">
        <f>APENs_summary!Q4029</f>
        <v>0</v>
      </c>
      <c r="J4134" s="76">
        <f>APENs_summary!R4029</f>
        <v>0</v>
      </c>
    </row>
    <row r="4135" spans="1:10" x14ac:dyDescent="0.2">
      <c r="A4135" s="13" t="s">
        <v>147</v>
      </c>
      <c r="B4135" s="272" t="s">
        <v>493</v>
      </c>
      <c r="C4135" s="272" t="str">
        <f>APENs_summary!C4030</f>
        <v>08081</v>
      </c>
      <c r="D4135" s="272" t="str">
        <f>APENs_summary!J4030</f>
        <v>20200256</v>
      </c>
      <c r="E4135" s="272" t="str">
        <f>APENs_summary!K4030</f>
        <v>Compressor Engines</v>
      </c>
      <c r="F4135" s="76">
        <f>APENs_summary!N4030</f>
        <v>0</v>
      </c>
      <c r="G4135" s="76">
        <f>APENs_summary!O4030</f>
        <v>0</v>
      </c>
      <c r="H4135" s="76">
        <f>APENs_summary!P4030</f>
        <v>0.72066200000000002</v>
      </c>
      <c r="I4135" s="76">
        <f>APENs_summary!Q4030</f>
        <v>0</v>
      </c>
      <c r="J4135" s="76">
        <f>APENs_summary!R4030</f>
        <v>0</v>
      </c>
    </row>
    <row r="4136" spans="1:10" x14ac:dyDescent="0.2">
      <c r="A4136" s="13" t="s">
        <v>147</v>
      </c>
      <c r="B4136" s="272" t="s">
        <v>493</v>
      </c>
      <c r="C4136" s="272" t="str">
        <f>APENs_summary!C4031</f>
        <v>08081</v>
      </c>
      <c r="D4136" s="272" t="str">
        <f>APENs_summary!J4031</f>
        <v>20200256</v>
      </c>
      <c r="E4136" s="272" t="str">
        <f>APENs_summary!K4031</f>
        <v>Compressor Engines</v>
      </c>
      <c r="F4136" s="76">
        <f>APENs_summary!N4031</f>
        <v>8.4540799999999994</v>
      </c>
      <c r="G4136" s="76">
        <f>APENs_summary!O4031</f>
        <v>0</v>
      </c>
      <c r="H4136" s="76">
        <f>APENs_summary!P4031</f>
        <v>0</v>
      </c>
      <c r="I4136" s="76">
        <f>APENs_summary!Q4031</f>
        <v>0</v>
      </c>
      <c r="J4136" s="76">
        <f>APENs_summary!R4031</f>
        <v>0</v>
      </c>
    </row>
    <row r="4137" spans="1:10" x14ac:dyDescent="0.2">
      <c r="A4137" s="13" t="s">
        <v>147</v>
      </c>
      <c r="B4137" s="272" t="s">
        <v>493</v>
      </c>
      <c r="C4137" s="272" t="str">
        <f>APENs_summary!C4032</f>
        <v>08081</v>
      </c>
      <c r="D4137" s="272" t="str">
        <f>APENs_summary!J4032</f>
        <v>20200256</v>
      </c>
      <c r="E4137" s="272" t="str">
        <f>APENs_summary!K4032</f>
        <v>Compressor Engines</v>
      </c>
      <c r="F4137" s="76">
        <f>APENs_summary!N4032</f>
        <v>0</v>
      </c>
      <c r="G4137" s="76">
        <f>APENs_summary!O4032</f>
        <v>0</v>
      </c>
      <c r="H4137" s="76">
        <f>APENs_summary!P4032</f>
        <v>0</v>
      </c>
      <c r="I4137" s="76">
        <f>APENs_summary!Q4032</f>
        <v>0</v>
      </c>
      <c r="J4137" s="76">
        <f>APENs_summary!R4032</f>
        <v>0.02</v>
      </c>
    </row>
    <row r="4138" spans="1:10" x14ac:dyDescent="0.2">
      <c r="A4138" s="13" t="s">
        <v>147</v>
      </c>
      <c r="B4138" s="272" t="s">
        <v>493</v>
      </c>
      <c r="C4138" s="272" t="str">
        <f>APENs_summary!C4033</f>
        <v>08081</v>
      </c>
      <c r="D4138" s="272" t="str">
        <f>APENs_summary!J4033</f>
        <v>20200256</v>
      </c>
      <c r="E4138" s="272" t="str">
        <f>APENs_summary!K4033</f>
        <v>Compressor Engines</v>
      </c>
      <c r="F4138" s="76">
        <f>APENs_summary!N4033</f>
        <v>0</v>
      </c>
      <c r="G4138" s="76">
        <f>APENs_summary!O4033</f>
        <v>0</v>
      </c>
      <c r="H4138" s="76">
        <f>APENs_summary!P4033</f>
        <v>0</v>
      </c>
      <c r="I4138" s="76">
        <f>APENs_summary!Q4033</f>
        <v>1.1999999999999999E-3</v>
      </c>
      <c r="J4138" s="76">
        <f>APENs_summary!R4033</f>
        <v>0</v>
      </c>
    </row>
    <row r="4139" spans="1:10" x14ac:dyDescent="0.2">
      <c r="A4139" s="13" t="s">
        <v>147</v>
      </c>
      <c r="B4139" s="272" t="s">
        <v>493</v>
      </c>
      <c r="C4139" s="272" t="str">
        <f>APENs_summary!C4034</f>
        <v>08081</v>
      </c>
      <c r="D4139" s="272" t="str">
        <f>APENs_summary!J4034</f>
        <v>20200256</v>
      </c>
      <c r="E4139" s="272" t="str">
        <f>APENs_summary!K4034</f>
        <v>Compressor Engines</v>
      </c>
      <c r="F4139" s="76">
        <f>APENs_summary!N4034</f>
        <v>0</v>
      </c>
      <c r="G4139" s="76">
        <f>APENs_summary!O4034</f>
        <v>3.6638999999999998E-2</v>
      </c>
      <c r="H4139" s="76">
        <f>APENs_summary!P4034</f>
        <v>0</v>
      </c>
      <c r="I4139" s="76">
        <f>APENs_summary!Q4034</f>
        <v>0</v>
      </c>
      <c r="J4139" s="76">
        <f>APENs_summary!R4034</f>
        <v>0</v>
      </c>
    </row>
    <row r="4140" spans="1:10" x14ac:dyDescent="0.2">
      <c r="A4140" s="13" t="s">
        <v>147</v>
      </c>
      <c r="B4140" s="272" t="s">
        <v>493</v>
      </c>
      <c r="C4140" s="272" t="str">
        <f>APENs_summary!C4035</f>
        <v>08081</v>
      </c>
      <c r="D4140" s="272" t="str">
        <f>APENs_summary!J4035</f>
        <v>20200256</v>
      </c>
      <c r="E4140" s="272" t="str">
        <f>APENs_summary!K4035</f>
        <v>Compressor Engines</v>
      </c>
      <c r="F4140" s="76">
        <f>APENs_summary!N4035</f>
        <v>0</v>
      </c>
      <c r="G4140" s="76">
        <f>APENs_summary!O4035</f>
        <v>0</v>
      </c>
      <c r="H4140" s="76">
        <f>APENs_summary!P4035</f>
        <v>0.72066200000000002</v>
      </c>
      <c r="I4140" s="76">
        <f>APENs_summary!Q4035</f>
        <v>0</v>
      </c>
      <c r="J4140" s="76">
        <f>APENs_summary!R4035</f>
        <v>0</v>
      </c>
    </row>
    <row r="4141" spans="1:10" x14ac:dyDescent="0.2">
      <c r="A4141" s="13" t="s">
        <v>147</v>
      </c>
      <c r="B4141" s="272" t="s">
        <v>493</v>
      </c>
      <c r="C4141" s="272" t="str">
        <f>APENs_summary!C4036</f>
        <v>08081</v>
      </c>
      <c r="D4141" s="272" t="str">
        <f>APENs_summary!J4036</f>
        <v>20200256</v>
      </c>
      <c r="E4141" s="272" t="str">
        <f>APENs_summary!K4036</f>
        <v>Compressor Engines</v>
      </c>
      <c r="F4141" s="76">
        <f>APENs_summary!N4036</f>
        <v>8.4540799999999994</v>
      </c>
      <c r="G4141" s="76">
        <f>APENs_summary!O4036</f>
        <v>0</v>
      </c>
      <c r="H4141" s="76">
        <f>APENs_summary!P4036</f>
        <v>0</v>
      </c>
      <c r="I4141" s="76">
        <f>APENs_summary!Q4036</f>
        <v>0</v>
      </c>
      <c r="J4141" s="76">
        <f>APENs_summary!R4036</f>
        <v>0</v>
      </c>
    </row>
    <row r="4142" spans="1:10" x14ac:dyDescent="0.2">
      <c r="A4142" s="13" t="s">
        <v>147</v>
      </c>
      <c r="B4142" s="272" t="s">
        <v>493</v>
      </c>
      <c r="C4142" s="272" t="str">
        <f>APENs_summary!C4037</f>
        <v>08081</v>
      </c>
      <c r="D4142" s="272" t="str">
        <f>APENs_summary!J4037</f>
        <v>20200256</v>
      </c>
      <c r="E4142" s="272" t="str">
        <f>APENs_summary!K4037</f>
        <v>Compressor Engines</v>
      </c>
      <c r="F4142" s="76">
        <f>APENs_summary!N4037</f>
        <v>0</v>
      </c>
      <c r="G4142" s="76">
        <f>APENs_summary!O4037</f>
        <v>0</v>
      </c>
      <c r="H4142" s="76">
        <f>APENs_summary!P4037</f>
        <v>0</v>
      </c>
      <c r="I4142" s="76">
        <f>APENs_summary!Q4037</f>
        <v>0</v>
      </c>
      <c r="J4142" s="76">
        <f>APENs_summary!R4037</f>
        <v>0.02</v>
      </c>
    </row>
    <row r="4143" spans="1:10" x14ac:dyDescent="0.2">
      <c r="A4143" s="13" t="s">
        <v>147</v>
      </c>
      <c r="B4143" s="272" t="s">
        <v>493</v>
      </c>
      <c r="C4143" s="272" t="str">
        <f>APENs_summary!C4038</f>
        <v>08081</v>
      </c>
      <c r="D4143" s="272" t="str">
        <f>APENs_summary!J4038</f>
        <v>20200256</v>
      </c>
      <c r="E4143" s="272" t="str">
        <f>APENs_summary!K4038</f>
        <v>Compressor Engines</v>
      </c>
      <c r="F4143" s="76">
        <f>APENs_summary!N4038</f>
        <v>0</v>
      </c>
      <c r="G4143" s="76">
        <f>APENs_summary!O4038</f>
        <v>0</v>
      </c>
      <c r="H4143" s="76">
        <f>APENs_summary!P4038</f>
        <v>0</v>
      </c>
      <c r="I4143" s="76">
        <f>APENs_summary!Q4038</f>
        <v>1.1999999999999999E-3</v>
      </c>
      <c r="J4143" s="76">
        <f>APENs_summary!R4038</f>
        <v>0</v>
      </c>
    </row>
    <row r="4144" spans="1:10" x14ac:dyDescent="0.2">
      <c r="A4144" s="13" t="s">
        <v>147</v>
      </c>
      <c r="B4144" s="272" t="s">
        <v>493</v>
      </c>
      <c r="C4144" s="272" t="str">
        <f>APENs_summary!C4039</f>
        <v>08081</v>
      </c>
      <c r="D4144" s="272" t="str">
        <f>APENs_summary!J4039</f>
        <v>20200256</v>
      </c>
      <c r="E4144" s="272" t="str">
        <f>APENs_summary!K4039</f>
        <v>Compressor Engines</v>
      </c>
      <c r="F4144" s="76">
        <f>APENs_summary!N4039</f>
        <v>0</v>
      </c>
      <c r="G4144" s="76">
        <f>APENs_summary!O4039</f>
        <v>3.2639000000000001E-2</v>
      </c>
      <c r="H4144" s="76">
        <f>APENs_summary!P4039</f>
        <v>0</v>
      </c>
      <c r="I4144" s="76">
        <f>APENs_summary!Q4039</f>
        <v>0</v>
      </c>
      <c r="J4144" s="76">
        <f>APENs_summary!R4039</f>
        <v>0</v>
      </c>
    </row>
    <row r="4145" spans="1:10" x14ac:dyDescent="0.2">
      <c r="A4145" s="13" t="s">
        <v>147</v>
      </c>
      <c r="B4145" s="272" t="s">
        <v>493</v>
      </c>
      <c r="C4145" s="272" t="str">
        <f>APENs_summary!C4040</f>
        <v>08081</v>
      </c>
      <c r="D4145" s="272" t="str">
        <f>APENs_summary!J4040</f>
        <v>40400311</v>
      </c>
      <c r="E4145" s="272" t="str">
        <f>APENs_summary!K4040</f>
        <v>Condensate Tanks</v>
      </c>
      <c r="F4145" s="76">
        <f>APENs_summary!N4040</f>
        <v>0</v>
      </c>
      <c r="G4145" s="76">
        <f>APENs_summary!O4040</f>
        <v>2.0612286810022509</v>
      </c>
      <c r="H4145" s="76">
        <f>APENs_summary!P4040</f>
        <v>0</v>
      </c>
      <c r="I4145" s="76">
        <f>APENs_summary!Q4040</f>
        <v>0</v>
      </c>
      <c r="J4145" s="76">
        <f>APENs_summary!R4040</f>
        <v>0</v>
      </c>
    </row>
    <row r="4146" spans="1:10" x14ac:dyDescent="0.2">
      <c r="A4146" s="13" t="s">
        <v>147</v>
      </c>
      <c r="B4146" s="272" t="s">
        <v>493</v>
      </c>
      <c r="C4146" s="272" t="str">
        <f>APENs_summary!C4041</f>
        <v>08097</v>
      </c>
      <c r="D4146" s="272" t="str">
        <f>APENs_summary!J4041</f>
        <v>31000301</v>
      </c>
      <c r="E4146" s="272" t="str">
        <f>APENs_summary!K4041</f>
        <v>Glycol Dehydrator</v>
      </c>
      <c r="F4146" s="76">
        <f>APENs_summary!N4041</f>
        <v>0</v>
      </c>
      <c r="G4146" s="76">
        <f>APENs_summary!O4041</f>
        <v>5.3019999999999996</v>
      </c>
      <c r="H4146" s="76">
        <f>APENs_summary!P4041</f>
        <v>0</v>
      </c>
      <c r="I4146" s="76">
        <f>APENs_summary!Q4041</f>
        <v>0</v>
      </c>
      <c r="J4146" s="76">
        <f>APENs_summary!R4041</f>
        <v>0</v>
      </c>
    </row>
    <row r="4147" spans="1:10" x14ac:dyDescent="0.2">
      <c r="A4147" s="13" t="s">
        <v>147</v>
      </c>
      <c r="B4147" s="272" t="s">
        <v>493</v>
      </c>
      <c r="C4147" s="272" t="str">
        <f>APENs_summary!C4042</f>
        <v>08097</v>
      </c>
      <c r="D4147" s="272" t="str">
        <f>APENs_summary!J4042</f>
        <v>31000302</v>
      </c>
      <c r="E4147" s="272" t="str">
        <f>APENs_summary!K4042</f>
        <v>Glycol Dehydrator</v>
      </c>
      <c r="F4147" s="76">
        <f>APENs_summary!N4042</f>
        <v>0</v>
      </c>
      <c r="G4147" s="76">
        <f>APENs_summary!O4042</f>
        <v>3.6739999999999999</v>
      </c>
      <c r="H4147" s="76">
        <f>APENs_summary!P4042</f>
        <v>0</v>
      </c>
      <c r="I4147" s="76">
        <f>APENs_summary!Q4042</f>
        <v>0</v>
      </c>
      <c r="J4147" s="76">
        <f>APENs_summary!R4042</f>
        <v>0</v>
      </c>
    </row>
    <row r="4148" spans="1:10" x14ac:dyDescent="0.2">
      <c r="A4148" s="13" t="s">
        <v>147</v>
      </c>
      <c r="B4148" s="272" t="s">
        <v>493</v>
      </c>
      <c r="C4148" s="272" t="str">
        <f>APENs_summary!C4043</f>
        <v>08097</v>
      </c>
      <c r="D4148" s="272" t="str">
        <f>APENs_summary!J4043</f>
        <v>31000302</v>
      </c>
      <c r="E4148" s="272" t="str">
        <f>APENs_summary!K4043</f>
        <v>Glycol Dehydrator</v>
      </c>
      <c r="F4148" s="76">
        <f>APENs_summary!N4043</f>
        <v>0</v>
      </c>
      <c r="G4148" s="76">
        <f>APENs_summary!O4043</f>
        <v>5.08</v>
      </c>
      <c r="H4148" s="76">
        <f>APENs_summary!P4043</f>
        <v>0</v>
      </c>
      <c r="I4148" s="76">
        <f>APENs_summary!Q4043</f>
        <v>0</v>
      </c>
      <c r="J4148" s="76">
        <f>APENs_summary!R4043</f>
        <v>0</v>
      </c>
    </row>
    <row r="4149" spans="1:10" x14ac:dyDescent="0.2">
      <c r="A4149" s="13" t="s">
        <v>147</v>
      </c>
      <c r="B4149" s="272" t="s">
        <v>493</v>
      </c>
      <c r="C4149" s="272" t="str">
        <f>APENs_summary!C4044</f>
        <v>08097</v>
      </c>
      <c r="D4149" s="272" t="str">
        <f>APENs_summary!J4044</f>
        <v>31000302</v>
      </c>
      <c r="E4149" s="272" t="str">
        <f>APENs_summary!K4044</f>
        <v>Glycol Dehydrator</v>
      </c>
      <c r="F4149" s="76">
        <f>APENs_summary!N4044</f>
        <v>0</v>
      </c>
      <c r="G4149" s="76">
        <f>APENs_summary!O4044</f>
        <v>5.3019999999999996</v>
      </c>
      <c r="H4149" s="76">
        <f>APENs_summary!P4044</f>
        <v>0</v>
      </c>
      <c r="I4149" s="76">
        <f>APENs_summary!Q4044</f>
        <v>0</v>
      </c>
      <c r="J4149" s="76">
        <f>APENs_summary!R4044</f>
        <v>0</v>
      </c>
    </row>
    <row r="4150" spans="1:10" x14ac:dyDescent="0.2">
      <c r="A4150" s="13" t="s">
        <v>147</v>
      </c>
      <c r="B4150" s="272" t="s">
        <v>493</v>
      </c>
      <c r="C4150" s="272" t="str">
        <f>APENs_summary!C4045</f>
        <v>08097</v>
      </c>
      <c r="D4150" s="272" t="str">
        <f>APENs_summary!J4045</f>
        <v>31000228</v>
      </c>
      <c r="E4150" s="272" t="str">
        <f>APENs_summary!K4045</f>
        <v>Glycol Dehydrator</v>
      </c>
      <c r="F4150" s="76">
        <f>APENs_summary!N4045</f>
        <v>0</v>
      </c>
      <c r="G4150" s="76">
        <f>APENs_summary!O4045</f>
        <v>5.1959999999999997</v>
      </c>
      <c r="H4150" s="76">
        <f>APENs_summary!P4045</f>
        <v>0</v>
      </c>
      <c r="I4150" s="76">
        <f>APENs_summary!Q4045</f>
        <v>0</v>
      </c>
      <c r="J4150" s="76">
        <f>APENs_summary!R4045</f>
        <v>0</v>
      </c>
    </row>
    <row r="4151" spans="1:10" x14ac:dyDescent="0.2">
      <c r="A4151" s="13" t="s">
        <v>147</v>
      </c>
      <c r="B4151" s="272" t="s">
        <v>493</v>
      </c>
      <c r="C4151" s="272" t="str">
        <f>APENs_summary!C4046</f>
        <v>08103</v>
      </c>
      <c r="D4151" s="272" t="str">
        <f>APENs_summary!J4046</f>
        <v>20200252</v>
      </c>
      <c r="E4151" s="272" t="str">
        <f>APENs_summary!K4046</f>
        <v>Compressor Engines</v>
      </c>
      <c r="F4151" s="76">
        <f>APENs_summary!N4046</f>
        <v>0</v>
      </c>
      <c r="G4151" s="76">
        <f>APENs_summary!O4046</f>
        <v>0</v>
      </c>
      <c r="H4151" s="76">
        <f>APENs_summary!P4046</f>
        <v>13.7</v>
      </c>
      <c r="I4151" s="76">
        <f>APENs_summary!Q4046</f>
        <v>0</v>
      </c>
      <c r="J4151" s="76">
        <f>APENs_summary!R4046</f>
        <v>0</v>
      </c>
    </row>
    <row r="4152" spans="1:10" x14ac:dyDescent="0.2">
      <c r="A4152" s="13" t="s">
        <v>147</v>
      </c>
      <c r="B4152" s="272" t="s">
        <v>493</v>
      </c>
      <c r="C4152" s="272" t="str">
        <f>APENs_summary!C4047</f>
        <v>08103</v>
      </c>
      <c r="D4152" s="272" t="str">
        <f>APENs_summary!J4047</f>
        <v>20200252</v>
      </c>
      <c r="E4152" s="272" t="str">
        <f>APENs_summary!K4047</f>
        <v>Compressor Engines</v>
      </c>
      <c r="F4152" s="76">
        <f>APENs_summary!N4047</f>
        <v>6.8</v>
      </c>
      <c r="G4152" s="76">
        <f>APENs_summary!O4047</f>
        <v>0</v>
      </c>
      <c r="H4152" s="76">
        <f>APENs_summary!P4047</f>
        <v>0</v>
      </c>
      <c r="I4152" s="76">
        <f>APENs_summary!Q4047</f>
        <v>0</v>
      </c>
      <c r="J4152" s="76">
        <f>APENs_summary!R4047</f>
        <v>0</v>
      </c>
    </row>
    <row r="4153" spans="1:10" x14ac:dyDescent="0.2">
      <c r="A4153" s="13" t="s">
        <v>147</v>
      </c>
      <c r="B4153" s="272" t="s">
        <v>493</v>
      </c>
      <c r="C4153" s="272" t="str">
        <f>APENs_summary!C4048</f>
        <v>08103</v>
      </c>
      <c r="D4153" s="272" t="str">
        <f>APENs_summary!J4048</f>
        <v>20200252</v>
      </c>
      <c r="E4153" s="272" t="str">
        <f>APENs_summary!K4048</f>
        <v>Compressor Engines</v>
      </c>
      <c r="F4153" s="76">
        <f>APENs_summary!N4048</f>
        <v>0</v>
      </c>
      <c r="G4153" s="76">
        <f>APENs_summary!O4048</f>
        <v>0</v>
      </c>
      <c r="H4153" s="76">
        <f>APENs_summary!P4048</f>
        <v>0</v>
      </c>
      <c r="I4153" s="76">
        <f>APENs_summary!Q4048</f>
        <v>0</v>
      </c>
      <c r="J4153" s="76">
        <f>APENs_summary!R4048</f>
        <v>0.17599999999999999</v>
      </c>
    </row>
    <row r="4154" spans="1:10" x14ac:dyDescent="0.2">
      <c r="A4154" s="13" t="s">
        <v>147</v>
      </c>
      <c r="B4154" s="272" t="s">
        <v>493</v>
      </c>
      <c r="C4154" s="272" t="str">
        <f>APENs_summary!C4049</f>
        <v>08103</v>
      </c>
      <c r="D4154" s="272" t="str">
        <f>APENs_summary!J4049</f>
        <v>20200252</v>
      </c>
      <c r="E4154" s="272" t="str">
        <f>APENs_summary!K4049</f>
        <v>Compressor Engines</v>
      </c>
      <c r="F4154" s="76">
        <f>APENs_summary!N4049</f>
        <v>0</v>
      </c>
      <c r="G4154" s="76">
        <f>APENs_summary!O4049</f>
        <v>0</v>
      </c>
      <c r="H4154" s="76">
        <f>APENs_summary!P4049</f>
        <v>0</v>
      </c>
      <c r="I4154" s="76">
        <f>APENs_summary!Q4049</f>
        <v>0</v>
      </c>
      <c r="J4154" s="76">
        <f>APENs_summary!R4049</f>
        <v>0</v>
      </c>
    </row>
    <row r="4155" spans="1:10" x14ac:dyDescent="0.2">
      <c r="A4155" s="13" t="s">
        <v>147</v>
      </c>
      <c r="B4155" s="272" t="s">
        <v>493</v>
      </c>
      <c r="C4155" s="272" t="str">
        <f>APENs_summary!C4050</f>
        <v>08103</v>
      </c>
      <c r="D4155" s="272" t="str">
        <f>APENs_summary!J4050</f>
        <v>20200252</v>
      </c>
      <c r="E4155" s="272" t="str">
        <f>APENs_summary!K4050</f>
        <v>Compressor Engines</v>
      </c>
      <c r="F4155" s="76">
        <f>APENs_summary!N4050</f>
        <v>0</v>
      </c>
      <c r="G4155" s="76">
        <f>APENs_summary!O4050</f>
        <v>0</v>
      </c>
      <c r="H4155" s="76">
        <f>APENs_summary!P4050</f>
        <v>0</v>
      </c>
      <c r="I4155" s="76">
        <f>APENs_summary!Q4050</f>
        <v>1.056E-2</v>
      </c>
      <c r="J4155" s="76">
        <f>APENs_summary!R4050</f>
        <v>0</v>
      </c>
    </row>
    <row r="4156" spans="1:10" x14ac:dyDescent="0.2">
      <c r="A4156" s="13" t="s">
        <v>147</v>
      </c>
      <c r="B4156" s="272" t="s">
        <v>493</v>
      </c>
      <c r="C4156" s="272" t="str">
        <f>APENs_summary!C4051</f>
        <v>08103</v>
      </c>
      <c r="D4156" s="272" t="str">
        <f>APENs_summary!J4051</f>
        <v>20200252</v>
      </c>
      <c r="E4156" s="272" t="str">
        <f>APENs_summary!K4051</f>
        <v>Compressor Engines</v>
      </c>
      <c r="F4156" s="76">
        <f>APENs_summary!N4051</f>
        <v>0</v>
      </c>
      <c r="G4156" s="76">
        <f>APENs_summary!O4051</f>
        <v>1.2</v>
      </c>
      <c r="H4156" s="76">
        <f>APENs_summary!P4051</f>
        <v>0</v>
      </c>
      <c r="I4156" s="76">
        <f>APENs_summary!Q4051</f>
        <v>0</v>
      </c>
      <c r="J4156" s="76">
        <f>APENs_summary!R4051</f>
        <v>0</v>
      </c>
    </row>
    <row r="4157" spans="1:10" x14ac:dyDescent="0.2">
      <c r="A4157" s="13" t="s">
        <v>147</v>
      </c>
      <c r="B4157" s="272" t="s">
        <v>493</v>
      </c>
      <c r="C4157" s="272" t="str">
        <f>APENs_summary!C4052</f>
        <v>08103</v>
      </c>
      <c r="D4157" s="272" t="str">
        <f>APENs_summary!J4052</f>
        <v>31000227</v>
      </c>
      <c r="E4157" s="272" t="str">
        <f>APENs_summary!K4052</f>
        <v>Glycol Dehydrator</v>
      </c>
      <c r="F4157" s="76">
        <f>APENs_summary!N4052</f>
        <v>0</v>
      </c>
      <c r="G4157" s="76">
        <f>APENs_summary!O4052</f>
        <v>14.2</v>
      </c>
      <c r="H4157" s="76">
        <f>APENs_summary!P4052</f>
        <v>0</v>
      </c>
      <c r="I4157" s="76">
        <f>APENs_summary!Q4052</f>
        <v>0</v>
      </c>
      <c r="J4157" s="76">
        <f>APENs_summary!R4052</f>
        <v>0</v>
      </c>
    </row>
    <row r="4158" spans="1:10" x14ac:dyDescent="0.2">
      <c r="A4158" s="13" t="s">
        <v>147</v>
      </c>
      <c r="B4158" s="272" t="s">
        <v>493</v>
      </c>
      <c r="C4158" s="272" t="str">
        <f>APENs_summary!C4053</f>
        <v>08103</v>
      </c>
      <c r="D4158" s="272" t="str">
        <f>APENs_summary!J4053</f>
        <v>40400311</v>
      </c>
      <c r="E4158" s="272" t="str">
        <f>APENs_summary!K4053</f>
        <v>Condensate Tanks</v>
      </c>
      <c r="F4158" s="76">
        <f>APENs_summary!N4053</f>
        <v>0</v>
      </c>
      <c r="G4158" s="76">
        <f>APENs_summary!O4053</f>
        <v>8.2013391468535985</v>
      </c>
      <c r="H4158" s="76">
        <f>APENs_summary!P4053</f>
        <v>0</v>
      </c>
      <c r="I4158" s="76">
        <f>APENs_summary!Q4053</f>
        <v>0</v>
      </c>
      <c r="J4158" s="76">
        <f>APENs_summary!R4053</f>
        <v>0</v>
      </c>
    </row>
    <row r="4159" spans="1:10" x14ac:dyDescent="0.2">
      <c r="A4159" s="13" t="s">
        <v>147</v>
      </c>
      <c r="B4159" s="272" t="s">
        <v>493</v>
      </c>
      <c r="C4159" s="272" t="str">
        <f>APENs_summary!C4054</f>
        <v>08103</v>
      </c>
      <c r="D4159" s="272" t="str">
        <f>APENs_summary!J4054</f>
        <v>20200202</v>
      </c>
      <c r="E4159" s="272" t="str">
        <f>APENs_summary!K4054</f>
        <v>Compressor Engines</v>
      </c>
      <c r="F4159" s="76">
        <f>APENs_summary!N4054</f>
        <v>0</v>
      </c>
      <c r="G4159" s="76">
        <f>APENs_summary!O4054</f>
        <v>0</v>
      </c>
      <c r="H4159" s="76">
        <f>APENs_summary!P4054</f>
        <v>10.19</v>
      </c>
      <c r="I4159" s="76">
        <f>APENs_summary!Q4054</f>
        <v>0</v>
      </c>
      <c r="J4159" s="76">
        <f>APENs_summary!R4054</f>
        <v>0</v>
      </c>
    </row>
    <row r="4160" spans="1:10" x14ac:dyDescent="0.2">
      <c r="A4160" s="13" t="s">
        <v>147</v>
      </c>
      <c r="B4160" s="272" t="s">
        <v>493</v>
      </c>
      <c r="C4160" s="272" t="str">
        <f>APENs_summary!C4055</f>
        <v>08103</v>
      </c>
      <c r="D4160" s="272" t="str">
        <f>APENs_summary!J4055</f>
        <v>20200202</v>
      </c>
      <c r="E4160" s="272" t="str">
        <f>APENs_summary!K4055</f>
        <v>Compressor Engines</v>
      </c>
      <c r="F4160" s="76">
        <f>APENs_summary!N4055</f>
        <v>6.76</v>
      </c>
      <c r="G4160" s="76">
        <f>APENs_summary!O4055</f>
        <v>0</v>
      </c>
      <c r="H4160" s="76">
        <f>APENs_summary!P4055</f>
        <v>0</v>
      </c>
      <c r="I4160" s="76">
        <f>APENs_summary!Q4055</f>
        <v>0</v>
      </c>
      <c r="J4160" s="76">
        <f>APENs_summary!R4055</f>
        <v>0</v>
      </c>
    </row>
    <row r="4161" spans="1:10" x14ac:dyDescent="0.2">
      <c r="A4161" s="13" t="s">
        <v>147</v>
      </c>
      <c r="B4161" s="272" t="s">
        <v>493</v>
      </c>
      <c r="C4161" s="272" t="str">
        <f>APENs_summary!C4056</f>
        <v>08103</v>
      </c>
      <c r="D4161" s="272" t="str">
        <f>APENs_summary!J4056</f>
        <v>20200202</v>
      </c>
      <c r="E4161" s="272" t="str">
        <f>APENs_summary!K4056</f>
        <v>Compressor Engines</v>
      </c>
      <c r="F4161" s="76">
        <f>APENs_summary!N4056</f>
        <v>0</v>
      </c>
      <c r="G4161" s="76">
        <f>APENs_summary!O4056</f>
        <v>0</v>
      </c>
      <c r="H4161" s="76">
        <f>APENs_summary!P4056</f>
        <v>0</v>
      </c>
      <c r="I4161" s="76">
        <f>APENs_summary!Q4056</f>
        <v>0</v>
      </c>
      <c r="J4161" s="76">
        <f>APENs_summary!R4056</f>
        <v>0.10150000000000001</v>
      </c>
    </row>
    <row r="4162" spans="1:10" x14ac:dyDescent="0.2">
      <c r="A4162" s="13" t="s">
        <v>147</v>
      </c>
      <c r="B4162" s="272" t="s">
        <v>493</v>
      </c>
      <c r="C4162" s="272" t="str">
        <f>APENs_summary!C4057</f>
        <v>08103</v>
      </c>
      <c r="D4162" s="272" t="str">
        <f>APENs_summary!J4057</f>
        <v>20200202</v>
      </c>
      <c r="E4162" s="272" t="str">
        <f>APENs_summary!K4057</f>
        <v>Compressor Engines</v>
      </c>
      <c r="F4162" s="76">
        <f>APENs_summary!N4057</f>
        <v>0</v>
      </c>
      <c r="G4162" s="76">
        <f>APENs_summary!O4057</f>
        <v>0</v>
      </c>
      <c r="H4162" s="76">
        <f>APENs_summary!P4057</f>
        <v>0</v>
      </c>
      <c r="I4162" s="76">
        <f>APENs_summary!Q4057</f>
        <v>0</v>
      </c>
      <c r="J4162" s="76">
        <f>APENs_summary!R4057</f>
        <v>0</v>
      </c>
    </row>
    <row r="4163" spans="1:10" x14ac:dyDescent="0.2">
      <c r="A4163" s="13" t="s">
        <v>147</v>
      </c>
      <c r="B4163" s="272" t="s">
        <v>493</v>
      </c>
      <c r="C4163" s="272" t="str">
        <f>APENs_summary!C4058</f>
        <v>08103</v>
      </c>
      <c r="D4163" s="272" t="str">
        <f>APENs_summary!J4058</f>
        <v>20200202</v>
      </c>
      <c r="E4163" s="272" t="str">
        <f>APENs_summary!K4058</f>
        <v>Compressor Engines</v>
      </c>
      <c r="F4163" s="76">
        <f>APENs_summary!N4058</f>
        <v>0</v>
      </c>
      <c r="G4163" s="76">
        <f>APENs_summary!O4058</f>
        <v>0</v>
      </c>
      <c r="H4163" s="76">
        <f>APENs_summary!P4058</f>
        <v>0</v>
      </c>
      <c r="I4163" s="76">
        <f>APENs_summary!Q4058</f>
        <v>6.0899999999999999E-3</v>
      </c>
      <c r="J4163" s="76">
        <f>APENs_summary!R4058</f>
        <v>0</v>
      </c>
    </row>
    <row r="4164" spans="1:10" x14ac:dyDescent="0.2">
      <c r="A4164" s="13" t="s">
        <v>147</v>
      </c>
      <c r="B4164" s="272" t="s">
        <v>493</v>
      </c>
      <c r="C4164" s="272" t="str">
        <f>APENs_summary!C4059</f>
        <v>08103</v>
      </c>
      <c r="D4164" s="272" t="str">
        <f>APENs_summary!J4059</f>
        <v>20200202</v>
      </c>
      <c r="E4164" s="272" t="str">
        <f>APENs_summary!K4059</f>
        <v>Compressor Engines</v>
      </c>
      <c r="F4164" s="76">
        <f>APENs_summary!N4059</f>
        <v>0</v>
      </c>
      <c r="G4164" s="76">
        <f>APENs_summary!O4059</f>
        <v>3.43</v>
      </c>
      <c r="H4164" s="76">
        <f>APENs_summary!P4059</f>
        <v>0</v>
      </c>
      <c r="I4164" s="76">
        <f>APENs_summary!Q4059</f>
        <v>0</v>
      </c>
      <c r="J4164" s="76">
        <f>APENs_summary!R4059</f>
        <v>0</v>
      </c>
    </row>
    <row r="4165" spans="1:10" x14ac:dyDescent="0.2">
      <c r="A4165" s="13" t="s">
        <v>147</v>
      </c>
      <c r="B4165" s="272" t="s">
        <v>493</v>
      </c>
      <c r="C4165" s="272" t="str">
        <f>APENs_summary!C4060</f>
        <v>08103</v>
      </c>
      <c r="D4165" s="272" t="str">
        <f>APENs_summary!J4060</f>
        <v>31000199</v>
      </c>
      <c r="E4165" s="272" t="str">
        <f>APENs_summary!K4060</f>
        <v>Condensate Tanks</v>
      </c>
      <c r="F4165" s="76">
        <f>APENs_summary!N4060</f>
        <v>0</v>
      </c>
      <c r="G4165" s="76">
        <f>APENs_summary!O4060</f>
        <v>8.5018848778740068</v>
      </c>
      <c r="H4165" s="76">
        <f>APENs_summary!P4060</f>
        <v>0</v>
      </c>
      <c r="I4165" s="76">
        <f>APENs_summary!Q4060</f>
        <v>0</v>
      </c>
      <c r="J4165" s="76">
        <f>APENs_summary!R4060</f>
        <v>0</v>
      </c>
    </row>
    <row r="4166" spans="1:10" x14ac:dyDescent="0.2">
      <c r="A4166" s="13" t="s">
        <v>147</v>
      </c>
      <c r="B4166" s="272" t="s">
        <v>493</v>
      </c>
      <c r="C4166" s="272" t="str">
        <f>APENs_summary!C4061</f>
        <v>08103</v>
      </c>
      <c r="D4166" s="272" t="str">
        <f>APENs_summary!J4061</f>
        <v>31000207</v>
      </c>
      <c r="E4166" s="272" t="str">
        <f>APENs_summary!K4061</f>
        <v>Permitted Fugitives</v>
      </c>
      <c r="F4166" s="76">
        <f>APENs_summary!N4061</f>
        <v>0</v>
      </c>
      <c r="G4166" s="76">
        <f>APENs_summary!O4061</f>
        <v>10.3</v>
      </c>
      <c r="H4166" s="76">
        <f>APENs_summary!P4061</f>
        <v>0</v>
      </c>
      <c r="I4166" s="76">
        <f>APENs_summary!Q4061</f>
        <v>0</v>
      </c>
      <c r="J4166" s="76">
        <f>APENs_summary!R4061</f>
        <v>0</v>
      </c>
    </row>
    <row r="4167" spans="1:10" x14ac:dyDescent="0.2">
      <c r="A4167" s="13" t="s">
        <v>147</v>
      </c>
      <c r="B4167" s="272" t="s">
        <v>493</v>
      </c>
      <c r="C4167" s="272" t="str">
        <f>APENs_summary!C4062</f>
        <v>08103</v>
      </c>
      <c r="D4167" s="272" t="str">
        <f>APENs_summary!J4062</f>
        <v>31000301</v>
      </c>
      <c r="E4167" s="272" t="str">
        <f>APENs_summary!K4062</f>
        <v>Glycol Dehydrator</v>
      </c>
      <c r="F4167" s="76">
        <f>APENs_summary!N4062</f>
        <v>0</v>
      </c>
      <c r="G4167" s="76">
        <f>APENs_summary!O4062</f>
        <v>18.601607000000001</v>
      </c>
      <c r="H4167" s="76">
        <f>APENs_summary!P4062</f>
        <v>0</v>
      </c>
      <c r="I4167" s="76">
        <f>APENs_summary!Q4062</f>
        <v>0</v>
      </c>
      <c r="J4167" s="76">
        <f>APENs_summary!R4062</f>
        <v>0</v>
      </c>
    </row>
    <row r="4168" spans="1:10" x14ac:dyDescent="0.2">
      <c r="A4168" s="13" t="s">
        <v>147</v>
      </c>
      <c r="B4168" s="272" t="s">
        <v>493</v>
      </c>
      <c r="C4168" s="272" t="str">
        <f>APENs_summary!C4063</f>
        <v>08103</v>
      </c>
      <c r="D4168" s="272" t="str">
        <f>APENs_summary!J4063</f>
        <v>31088811</v>
      </c>
      <c r="E4168" s="272" t="str">
        <f>APENs_summary!K4063</f>
        <v>Permitted Fugitives</v>
      </c>
      <c r="F4168" s="76">
        <f>APENs_summary!N4063</f>
        <v>0</v>
      </c>
      <c r="G4168" s="76">
        <f>APENs_summary!O4063</f>
        <v>22.6</v>
      </c>
      <c r="H4168" s="76">
        <f>APENs_summary!P4063</f>
        <v>0</v>
      </c>
      <c r="I4168" s="76">
        <f>APENs_summary!Q4063</f>
        <v>0</v>
      </c>
      <c r="J4168" s="76">
        <f>APENs_summary!R4063</f>
        <v>0</v>
      </c>
    </row>
    <row r="4169" spans="1:10" x14ac:dyDescent="0.2">
      <c r="A4169" s="13" t="s">
        <v>147</v>
      </c>
      <c r="B4169" s="272" t="s">
        <v>493</v>
      </c>
      <c r="C4169" s="272" t="str">
        <f>APENs_summary!C4064</f>
        <v>08103</v>
      </c>
      <c r="D4169" s="272" t="str">
        <f>APENs_summary!J4064</f>
        <v>40400311</v>
      </c>
      <c r="E4169" s="272" t="str">
        <f>APENs_summary!K4064</f>
        <v>Condensate Tanks</v>
      </c>
      <c r="F4169" s="76">
        <f>APENs_summary!N4064</f>
        <v>0</v>
      </c>
      <c r="G4169" s="76">
        <f>APENs_summary!O4064</f>
        <v>4.5107365307694796</v>
      </c>
      <c r="H4169" s="76">
        <f>APENs_summary!P4064</f>
        <v>0</v>
      </c>
      <c r="I4169" s="76">
        <f>APENs_summary!Q4064</f>
        <v>0</v>
      </c>
      <c r="J4169" s="76">
        <f>APENs_summary!R4064</f>
        <v>0</v>
      </c>
    </row>
    <row r="4170" spans="1:10" x14ac:dyDescent="0.2">
      <c r="A4170" s="13" t="s">
        <v>147</v>
      </c>
      <c r="B4170" s="272" t="s">
        <v>493</v>
      </c>
      <c r="C4170" s="272" t="str">
        <f>APENs_summary!C4065</f>
        <v>08103</v>
      </c>
      <c r="D4170" s="272" t="str">
        <f>APENs_summary!J4065</f>
        <v>40400311</v>
      </c>
      <c r="E4170" s="272" t="str">
        <f>APENs_summary!K4065</f>
        <v>Condensate Tanks</v>
      </c>
      <c r="F4170" s="76">
        <f>APENs_summary!N4065</f>
        <v>0</v>
      </c>
      <c r="G4170" s="76">
        <f>APENs_summary!O4065</f>
        <v>1.5666258680542329</v>
      </c>
      <c r="H4170" s="76">
        <f>APENs_summary!P4065</f>
        <v>0</v>
      </c>
      <c r="I4170" s="76">
        <f>APENs_summary!Q4065</f>
        <v>0</v>
      </c>
      <c r="J4170" s="76">
        <f>APENs_summary!R4065</f>
        <v>0</v>
      </c>
    </row>
    <row r="4171" spans="1:10" x14ac:dyDescent="0.2">
      <c r="A4171" s="13" t="s">
        <v>147</v>
      </c>
      <c r="B4171" s="272" t="s">
        <v>493</v>
      </c>
      <c r="C4171" s="272" t="str">
        <f>APENs_summary!C4066</f>
        <v>08103</v>
      </c>
      <c r="D4171" s="272" t="str">
        <f>APENs_summary!J4066</f>
        <v>40400315</v>
      </c>
      <c r="E4171" s="272" t="str">
        <f>APENs_summary!K4066</f>
        <v>Condensate Tanks</v>
      </c>
      <c r="F4171" s="76">
        <f>APENs_summary!N4066</f>
        <v>0</v>
      </c>
      <c r="G4171" s="76">
        <f>APENs_summary!O4066</f>
        <v>21.000885824617299</v>
      </c>
      <c r="H4171" s="76">
        <f>APENs_summary!P4066</f>
        <v>0</v>
      </c>
      <c r="I4171" s="76">
        <f>APENs_summary!Q4066</f>
        <v>0</v>
      </c>
      <c r="J4171" s="76">
        <f>APENs_summary!R4066</f>
        <v>0</v>
      </c>
    </row>
    <row r="4172" spans="1:10" x14ac:dyDescent="0.2">
      <c r="A4172" s="13" t="s">
        <v>147</v>
      </c>
      <c r="B4172" s="272" t="s">
        <v>493</v>
      </c>
      <c r="C4172" s="272" t="str">
        <f>APENs_summary!C4067</f>
        <v>08103</v>
      </c>
      <c r="D4172" s="272" t="str">
        <f>APENs_summary!J4067</f>
        <v>20200202</v>
      </c>
      <c r="E4172" s="272" t="str">
        <f>APENs_summary!K4067</f>
        <v>Compressor Engines</v>
      </c>
      <c r="F4172" s="76">
        <f>APENs_summary!N4067</f>
        <v>0</v>
      </c>
      <c r="G4172" s="76">
        <f>APENs_summary!O4067</f>
        <v>0</v>
      </c>
      <c r="H4172" s="76">
        <f>APENs_summary!P4067</f>
        <v>19.760000000000002</v>
      </c>
      <c r="I4172" s="76">
        <f>APENs_summary!Q4067</f>
        <v>0</v>
      </c>
      <c r="J4172" s="76">
        <f>APENs_summary!R4067</f>
        <v>0</v>
      </c>
    </row>
    <row r="4173" spans="1:10" x14ac:dyDescent="0.2">
      <c r="A4173" s="13" t="s">
        <v>147</v>
      </c>
      <c r="B4173" s="272" t="s">
        <v>493</v>
      </c>
      <c r="C4173" s="272" t="str">
        <f>APENs_summary!C4068</f>
        <v>08103</v>
      </c>
      <c r="D4173" s="272" t="str">
        <f>APENs_summary!J4068</f>
        <v>20200202</v>
      </c>
      <c r="E4173" s="272" t="str">
        <f>APENs_summary!K4068</f>
        <v>Compressor Engines</v>
      </c>
      <c r="F4173" s="76">
        <f>APENs_summary!N4068</f>
        <v>0</v>
      </c>
      <c r="G4173" s="76">
        <f>APENs_summary!O4068</f>
        <v>0</v>
      </c>
      <c r="H4173" s="76">
        <f>APENs_summary!P4068</f>
        <v>20.329999999999998</v>
      </c>
      <c r="I4173" s="76">
        <f>APENs_summary!Q4068</f>
        <v>0</v>
      </c>
      <c r="J4173" s="76">
        <f>APENs_summary!R4068</f>
        <v>0</v>
      </c>
    </row>
    <row r="4174" spans="1:10" x14ac:dyDescent="0.2">
      <c r="A4174" s="13" t="s">
        <v>147</v>
      </c>
      <c r="B4174" s="272" t="s">
        <v>493</v>
      </c>
      <c r="C4174" s="272" t="str">
        <f>APENs_summary!C4069</f>
        <v>08103</v>
      </c>
      <c r="D4174" s="272" t="str">
        <f>APENs_summary!J4069</f>
        <v>20200202</v>
      </c>
      <c r="E4174" s="272" t="str">
        <f>APENs_summary!K4069</f>
        <v>Compressor Engines</v>
      </c>
      <c r="F4174" s="76">
        <f>APENs_summary!N4069</f>
        <v>19.760000000000002</v>
      </c>
      <c r="G4174" s="76">
        <f>APENs_summary!O4069</f>
        <v>0</v>
      </c>
      <c r="H4174" s="76">
        <f>APENs_summary!P4069</f>
        <v>0</v>
      </c>
      <c r="I4174" s="76">
        <f>APENs_summary!Q4069</f>
        <v>0</v>
      </c>
      <c r="J4174" s="76">
        <f>APENs_summary!R4069</f>
        <v>0</v>
      </c>
    </row>
    <row r="4175" spans="1:10" x14ac:dyDescent="0.2">
      <c r="A4175" s="13" t="s">
        <v>147</v>
      </c>
      <c r="B4175" s="272" t="s">
        <v>493</v>
      </c>
      <c r="C4175" s="272" t="str">
        <f>APENs_summary!C4070</f>
        <v>08103</v>
      </c>
      <c r="D4175" s="272" t="str">
        <f>APENs_summary!J4070</f>
        <v>20200202</v>
      </c>
      <c r="E4175" s="272" t="str">
        <f>APENs_summary!K4070</f>
        <v>Compressor Engines</v>
      </c>
      <c r="F4175" s="76">
        <f>APENs_summary!N4070</f>
        <v>20.329999999999998</v>
      </c>
      <c r="G4175" s="76">
        <f>APENs_summary!O4070</f>
        <v>0</v>
      </c>
      <c r="H4175" s="76">
        <f>APENs_summary!P4070</f>
        <v>0</v>
      </c>
      <c r="I4175" s="76">
        <f>APENs_summary!Q4070</f>
        <v>0</v>
      </c>
      <c r="J4175" s="76">
        <f>APENs_summary!R4070</f>
        <v>0</v>
      </c>
    </row>
    <row r="4176" spans="1:10" x14ac:dyDescent="0.2">
      <c r="A4176" s="13" t="s">
        <v>147</v>
      </c>
      <c r="B4176" s="272" t="s">
        <v>493</v>
      </c>
      <c r="C4176" s="272" t="str">
        <f>APENs_summary!C4071</f>
        <v>08103</v>
      </c>
      <c r="D4176" s="272" t="str">
        <f>APENs_summary!J4071</f>
        <v>20200202</v>
      </c>
      <c r="E4176" s="272" t="str">
        <f>APENs_summary!K4071</f>
        <v>Compressor Engines</v>
      </c>
      <c r="F4176" s="76">
        <f>APENs_summary!N4071</f>
        <v>0</v>
      </c>
      <c r="G4176" s="76">
        <f>APENs_summary!O4071</f>
        <v>0</v>
      </c>
      <c r="H4176" s="76">
        <f>APENs_summary!P4071</f>
        <v>0</v>
      </c>
      <c r="I4176" s="76">
        <f>APENs_summary!Q4071</f>
        <v>0</v>
      </c>
      <c r="J4176" s="76">
        <f>APENs_summary!R4071</f>
        <v>0.39074999999999999</v>
      </c>
    </row>
    <row r="4177" spans="1:10" x14ac:dyDescent="0.2">
      <c r="A4177" s="13" t="s">
        <v>147</v>
      </c>
      <c r="B4177" s="272" t="s">
        <v>493</v>
      </c>
      <c r="C4177" s="272" t="str">
        <f>APENs_summary!C4072</f>
        <v>08103</v>
      </c>
      <c r="D4177" s="272" t="str">
        <f>APENs_summary!J4072</f>
        <v>20200202</v>
      </c>
      <c r="E4177" s="272" t="str">
        <f>APENs_summary!K4072</f>
        <v>Compressor Engines</v>
      </c>
      <c r="F4177" s="76">
        <f>APENs_summary!N4072</f>
        <v>0</v>
      </c>
      <c r="G4177" s="76">
        <f>APENs_summary!O4072</f>
        <v>0</v>
      </c>
      <c r="H4177" s="76">
        <f>APENs_summary!P4072</f>
        <v>0</v>
      </c>
      <c r="I4177" s="76">
        <f>APENs_summary!Q4072</f>
        <v>0</v>
      </c>
      <c r="J4177" s="76">
        <f>APENs_summary!R4072</f>
        <v>0.39100000000000001</v>
      </c>
    </row>
    <row r="4178" spans="1:10" x14ac:dyDescent="0.2">
      <c r="A4178" s="13" t="s">
        <v>147</v>
      </c>
      <c r="B4178" s="272" t="s">
        <v>493</v>
      </c>
      <c r="C4178" s="272" t="str">
        <f>APENs_summary!C4073</f>
        <v>08103</v>
      </c>
      <c r="D4178" s="272" t="str">
        <f>APENs_summary!J4073</f>
        <v>20200202</v>
      </c>
      <c r="E4178" s="272" t="str">
        <f>APENs_summary!K4073</f>
        <v>Compressor Engines</v>
      </c>
      <c r="F4178" s="76">
        <f>APENs_summary!N4073</f>
        <v>0</v>
      </c>
      <c r="G4178" s="76">
        <f>APENs_summary!O4073</f>
        <v>0</v>
      </c>
      <c r="H4178" s="76">
        <f>APENs_summary!P4073</f>
        <v>0</v>
      </c>
      <c r="I4178" s="76">
        <f>APENs_summary!Q4073</f>
        <v>0</v>
      </c>
      <c r="J4178" s="76">
        <f>APENs_summary!R4073</f>
        <v>0</v>
      </c>
    </row>
    <row r="4179" spans="1:10" x14ac:dyDescent="0.2">
      <c r="A4179" s="13" t="s">
        <v>147</v>
      </c>
      <c r="B4179" s="272" t="s">
        <v>493</v>
      </c>
      <c r="C4179" s="272" t="str">
        <f>APENs_summary!C4074</f>
        <v>08103</v>
      </c>
      <c r="D4179" s="272" t="str">
        <f>APENs_summary!J4074</f>
        <v>20200202</v>
      </c>
      <c r="E4179" s="272" t="str">
        <f>APENs_summary!K4074</f>
        <v>Compressor Engines</v>
      </c>
      <c r="F4179" s="76">
        <f>APENs_summary!N4074</f>
        <v>0</v>
      </c>
      <c r="G4179" s="76">
        <f>APENs_summary!O4074</f>
        <v>0</v>
      </c>
      <c r="H4179" s="76">
        <f>APENs_summary!P4074</f>
        <v>0</v>
      </c>
      <c r="I4179" s="76">
        <f>APENs_summary!Q4074</f>
        <v>0</v>
      </c>
      <c r="J4179" s="76">
        <f>APENs_summary!R4074</f>
        <v>0</v>
      </c>
    </row>
    <row r="4180" spans="1:10" x14ac:dyDescent="0.2">
      <c r="A4180" s="13" t="s">
        <v>147</v>
      </c>
      <c r="B4180" s="272" t="s">
        <v>493</v>
      </c>
      <c r="C4180" s="272" t="str">
        <f>APENs_summary!C4075</f>
        <v>08103</v>
      </c>
      <c r="D4180" s="272" t="str">
        <f>APENs_summary!J4075</f>
        <v>20200202</v>
      </c>
      <c r="E4180" s="272" t="str">
        <f>APENs_summary!K4075</f>
        <v>Compressor Engines</v>
      </c>
      <c r="F4180" s="76">
        <f>APENs_summary!N4075</f>
        <v>0</v>
      </c>
      <c r="G4180" s="76">
        <f>APENs_summary!O4075</f>
        <v>0</v>
      </c>
      <c r="H4180" s="76">
        <f>APENs_summary!P4075</f>
        <v>0</v>
      </c>
      <c r="I4180" s="76">
        <f>APENs_summary!Q4075</f>
        <v>2.3445000000000001E-2</v>
      </c>
      <c r="J4180" s="76">
        <f>APENs_summary!R4075</f>
        <v>0</v>
      </c>
    </row>
    <row r="4181" spans="1:10" x14ac:dyDescent="0.2">
      <c r="A4181" s="13" t="s">
        <v>147</v>
      </c>
      <c r="B4181" s="272" t="s">
        <v>493</v>
      </c>
      <c r="C4181" s="272" t="str">
        <f>APENs_summary!C4076</f>
        <v>08103</v>
      </c>
      <c r="D4181" s="272" t="str">
        <f>APENs_summary!J4076</f>
        <v>20200202</v>
      </c>
      <c r="E4181" s="272" t="str">
        <f>APENs_summary!K4076</f>
        <v>Compressor Engines</v>
      </c>
      <c r="F4181" s="76">
        <f>APENs_summary!N4076</f>
        <v>0</v>
      </c>
      <c r="G4181" s="76">
        <f>APENs_summary!O4076</f>
        <v>0</v>
      </c>
      <c r="H4181" s="76">
        <f>APENs_summary!P4076</f>
        <v>0</v>
      </c>
      <c r="I4181" s="76">
        <f>APENs_summary!Q4076</f>
        <v>2.3460000000000002E-2</v>
      </c>
      <c r="J4181" s="76">
        <f>APENs_summary!R4076</f>
        <v>0</v>
      </c>
    </row>
    <row r="4182" spans="1:10" x14ac:dyDescent="0.2">
      <c r="A4182" s="13" t="s">
        <v>147</v>
      </c>
      <c r="B4182" s="272" t="s">
        <v>493</v>
      </c>
      <c r="C4182" s="272" t="str">
        <f>APENs_summary!C4077</f>
        <v>08103</v>
      </c>
      <c r="D4182" s="272" t="str">
        <f>APENs_summary!J4077</f>
        <v>20200202</v>
      </c>
      <c r="E4182" s="272" t="str">
        <f>APENs_summary!K4077</f>
        <v>Compressor Engines</v>
      </c>
      <c r="F4182" s="76">
        <f>APENs_summary!N4077</f>
        <v>0</v>
      </c>
      <c r="G4182" s="76">
        <f>APENs_summary!O4077</f>
        <v>12.4</v>
      </c>
      <c r="H4182" s="76">
        <f>APENs_summary!P4077</f>
        <v>0</v>
      </c>
      <c r="I4182" s="76">
        <f>APENs_summary!Q4077</f>
        <v>0</v>
      </c>
      <c r="J4182" s="76">
        <f>APENs_summary!R4077</f>
        <v>0</v>
      </c>
    </row>
    <row r="4183" spans="1:10" x14ac:dyDescent="0.2">
      <c r="A4183" s="13" t="s">
        <v>147</v>
      </c>
      <c r="B4183" s="272" t="s">
        <v>493</v>
      </c>
      <c r="C4183" s="272" t="str">
        <f>APENs_summary!C4078</f>
        <v>08103</v>
      </c>
      <c r="D4183" s="272" t="str">
        <f>APENs_summary!J4078</f>
        <v>20200202</v>
      </c>
      <c r="E4183" s="272" t="str">
        <f>APENs_summary!K4078</f>
        <v>Compressor Engines</v>
      </c>
      <c r="F4183" s="76">
        <f>APENs_summary!N4078</f>
        <v>0</v>
      </c>
      <c r="G4183" s="76">
        <f>APENs_summary!O4078</f>
        <v>12.75</v>
      </c>
      <c r="H4183" s="76">
        <f>APENs_summary!P4078</f>
        <v>0</v>
      </c>
      <c r="I4183" s="76">
        <f>APENs_summary!Q4078</f>
        <v>0</v>
      </c>
      <c r="J4183" s="76">
        <f>APENs_summary!R4078</f>
        <v>0</v>
      </c>
    </row>
    <row r="4184" spans="1:10" x14ac:dyDescent="0.2">
      <c r="A4184" s="13" t="s">
        <v>147</v>
      </c>
      <c r="B4184" s="272" t="s">
        <v>493</v>
      </c>
      <c r="C4184" s="272" t="str">
        <f>APENs_summary!C4079</f>
        <v>08103</v>
      </c>
      <c r="D4184" s="272" t="str">
        <f>APENs_summary!J4079</f>
        <v>20200202</v>
      </c>
      <c r="E4184" s="272" t="str">
        <f>APENs_summary!K4079</f>
        <v>Compressor Engines</v>
      </c>
      <c r="F4184" s="76">
        <f>APENs_summary!N4079</f>
        <v>0</v>
      </c>
      <c r="G4184" s="76">
        <f>APENs_summary!O4079</f>
        <v>0</v>
      </c>
      <c r="H4184" s="76">
        <f>APENs_summary!P4079</f>
        <v>1.63</v>
      </c>
      <c r="I4184" s="76">
        <f>APENs_summary!Q4079</f>
        <v>0</v>
      </c>
      <c r="J4184" s="76">
        <f>APENs_summary!R4079</f>
        <v>0</v>
      </c>
    </row>
    <row r="4185" spans="1:10" x14ac:dyDescent="0.2">
      <c r="A4185" s="13" t="s">
        <v>147</v>
      </c>
      <c r="B4185" s="272" t="s">
        <v>493</v>
      </c>
      <c r="C4185" s="272" t="str">
        <f>APENs_summary!C4080</f>
        <v>08103</v>
      </c>
      <c r="D4185" s="272" t="str">
        <f>APENs_summary!J4080</f>
        <v>20200202</v>
      </c>
      <c r="E4185" s="272" t="str">
        <f>APENs_summary!K4080</f>
        <v>Compressor Engines</v>
      </c>
      <c r="F4185" s="76">
        <f>APENs_summary!N4080</f>
        <v>1.08</v>
      </c>
      <c r="G4185" s="76">
        <f>APENs_summary!O4080</f>
        <v>0</v>
      </c>
      <c r="H4185" s="76">
        <f>APENs_summary!P4080</f>
        <v>0</v>
      </c>
      <c r="I4185" s="76">
        <f>APENs_summary!Q4080</f>
        <v>0</v>
      </c>
      <c r="J4185" s="76">
        <f>APENs_summary!R4080</f>
        <v>0</v>
      </c>
    </row>
    <row r="4186" spans="1:10" x14ac:dyDescent="0.2">
      <c r="A4186" s="13" t="s">
        <v>147</v>
      </c>
      <c r="B4186" s="272" t="s">
        <v>493</v>
      </c>
      <c r="C4186" s="272" t="str">
        <f>APENs_summary!C4081</f>
        <v>08103</v>
      </c>
      <c r="D4186" s="272" t="str">
        <f>APENs_summary!J4081</f>
        <v>20200202</v>
      </c>
      <c r="E4186" s="272" t="str">
        <f>APENs_summary!K4081</f>
        <v>Compressor Engines</v>
      </c>
      <c r="F4186" s="76">
        <f>APENs_summary!N4081</f>
        <v>0</v>
      </c>
      <c r="G4186" s="76">
        <f>APENs_summary!O4081</f>
        <v>0</v>
      </c>
      <c r="H4186" s="76">
        <f>APENs_summary!P4081</f>
        <v>0</v>
      </c>
      <c r="I4186" s="76">
        <f>APENs_summary!Q4081</f>
        <v>0</v>
      </c>
      <c r="J4186" s="76">
        <f>APENs_summary!R4081</f>
        <v>0.28799999999999998</v>
      </c>
    </row>
    <row r="4187" spans="1:10" x14ac:dyDescent="0.2">
      <c r="A4187" s="13" t="s">
        <v>147</v>
      </c>
      <c r="B4187" s="272" t="s">
        <v>493</v>
      </c>
      <c r="C4187" s="272" t="str">
        <f>APENs_summary!C4082</f>
        <v>08103</v>
      </c>
      <c r="D4187" s="272" t="str">
        <f>APENs_summary!J4082</f>
        <v>20200202</v>
      </c>
      <c r="E4187" s="272" t="str">
        <f>APENs_summary!K4082</f>
        <v>Compressor Engines</v>
      </c>
      <c r="F4187" s="76">
        <f>APENs_summary!N4082</f>
        <v>0</v>
      </c>
      <c r="G4187" s="76">
        <f>APENs_summary!O4082</f>
        <v>0</v>
      </c>
      <c r="H4187" s="76">
        <f>APENs_summary!P4082</f>
        <v>0</v>
      </c>
      <c r="I4187" s="76">
        <f>APENs_summary!Q4082</f>
        <v>0</v>
      </c>
      <c r="J4187" s="76">
        <f>APENs_summary!R4082</f>
        <v>0</v>
      </c>
    </row>
    <row r="4188" spans="1:10" x14ac:dyDescent="0.2">
      <c r="A4188" s="13" t="s">
        <v>147</v>
      </c>
      <c r="B4188" s="272" t="s">
        <v>493</v>
      </c>
      <c r="C4188" s="272" t="str">
        <f>APENs_summary!C4083</f>
        <v>08103</v>
      </c>
      <c r="D4188" s="272" t="str">
        <f>APENs_summary!J4083</f>
        <v>20200202</v>
      </c>
      <c r="E4188" s="272" t="str">
        <f>APENs_summary!K4083</f>
        <v>Compressor Engines</v>
      </c>
      <c r="F4188" s="76">
        <f>APENs_summary!N4083</f>
        <v>0</v>
      </c>
      <c r="G4188" s="76">
        <f>APENs_summary!O4083</f>
        <v>0</v>
      </c>
      <c r="H4188" s="76">
        <f>APENs_summary!P4083</f>
        <v>0</v>
      </c>
      <c r="I4188" s="76">
        <f>APENs_summary!Q4083</f>
        <v>1.728E-2</v>
      </c>
      <c r="J4188" s="76">
        <f>APENs_summary!R4083</f>
        <v>0</v>
      </c>
    </row>
    <row r="4189" spans="1:10" x14ac:dyDescent="0.2">
      <c r="A4189" s="13" t="s">
        <v>147</v>
      </c>
      <c r="B4189" s="272" t="s">
        <v>493</v>
      </c>
      <c r="C4189" s="272" t="str">
        <f>APENs_summary!C4084</f>
        <v>08103</v>
      </c>
      <c r="D4189" s="272" t="str">
        <f>APENs_summary!J4084</f>
        <v>20200202</v>
      </c>
      <c r="E4189" s="272" t="str">
        <f>APENs_summary!K4084</f>
        <v>Compressor Engines</v>
      </c>
      <c r="F4189" s="76">
        <f>APENs_summary!N4084</f>
        <v>0</v>
      </c>
      <c r="G4189" s="76">
        <f>APENs_summary!O4084</f>
        <v>0.54</v>
      </c>
      <c r="H4189" s="76">
        <f>APENs_summary!P4084</f>
        <v>0</v>
      </c>
      <c r="I4189" s="76">
        <f>APENs_summary!Q4084</f>
        <v>0</v>
      </c>
      <c r="J4189" s="76">
        <f>APENs_summary!R4084</f>
        <v>0</v>
      </c>
    </row>
    <row r="4190" spans="1:10" x14ac:dyDescent="0.2">
      <c r="A4190" s="13" t="s">
        <v>147</v>
      </c>
      <c r="B4190" s="272" t="s">
        <v>493</v>
      </c>
      <c r="C4190" s="272" t="str">
        <f>APENs_summary!C4085</f>
        <v>08103</v>
      </c>
      <c r="D4190" s="272" t="str">
        <f>APENs_summary!J4085</f>
        <v>20200253</v>
      </c>
      <c r="E4190" s="272" t="str">
        <f>APENs_summary!K4085</f>
        <v>Compressor Engines</v>
      </c>
      <c r="F4190" s="76">
        <f>APENs_summary!N4085</f>
        <v>0</v>
      </c>
      <c r="G4190" s="76">
        <f>APENs_summary!O4085</f>
        <v>0</v>
      </c>
      <c r="H4190" s="76">
        <f>APENs_summary!P4085</f>
        <v>8.3000000000000007</v>
      </c>
      <c r="I4190" s="76">
        <f>APENs_summary!Q4085</f>
        <v>0</v>
      </c>
      <c r="J4190" s="76">
        <f>APENs_summary!R4085</f>
        <v>0</v>
      </c>
    </row>
    <row r="4191" spans="1:10" x14ac:dyDescent="0.2">
      <c r="A4191" s="13" t="s">
        <v>147</v>
      </c>
      <c r="B4191" s="272" t="s">
        <v>493</v>
      </c>
      <c r="C4191" s="272" t="str">
        <f>APENs_summary!C4086</f>
        <v>08103</v>
      </c>
      <c r="D4191" s="272" t="str">
        <f>APENs_summary!J4086</f>
        <v>20200253</v>
      </c>
      <c r="E4191" s="272" t="str">
        <f>APENs_summary!K4086</f>
        <v>Compressor Engines</v>
      </c>
      <c r="F4191" s="76">
        <f>APENs_summary!N4086</f>
        <v>5.51</v>
      </c>
      <c r="G4191" s="76">
        <f>APENs_summary!O4086</f>
        <v>0</v>
      </c>
      <c r="H4191" s="76">
        <f>APENs_summary!P4086</f>
        <v>0</v>
      </c>
      <c r="I4191" s="76">
        <f>APENs_summary!Q4086</f>
        <v>0</v>
      </c>
      <c r="J4191" s="76">
        <f>APENs_summary!R4086</f>
        <v>0</v>
      </c>
    </row>
    <row r="4192" spans="1:10" x14ac:dyDescent="0.2">
      <c r="A4192" s="13" t="s">
        <v>147</v>
      </c>
      <c r="B4192" s="272" t="s">
        <v>493</v>
      </c>
      <c r="C4192" s="272" t="str">
        <f>APENs_summary!C4087</f>
        <v>08103</v>
      </c>
      <c r="D4192" s="272" t="str">
        <f>APENs_summary!J4087</f>
        <v>20200253</v>
      </c>
      <c r="E4192" s="272" t="str">
        <f>APENs_summary!K4087</f>
        <v>Compressor Engines</v>
      </c>
      <c r="F4192" s="76">
        <f>APENs_summary!N4087</f>
        <v>0</v>
      </c>
      <c r="G4192" s="76">
        <f>APENs_summary!O4087</f>
        <v>0</v>
      </c>
      <c r="H4192" s="76">
        <f>APENs_summary!P4087</f>
        <v>0</v>
      </c>
      <c r="I4192" s="76">
        <f>APENs_summary!Q4087</f>
        <v>0</v>
      </c>
      <c r="J4192" s="76">
        <f>APENs_summary!R4087</f>
        <v>0.28799999999999998</v>
      </c>
    </row>
    <row r="4193" spans="1:10" x14ac:dyDescent="0.2">
      <c r="A4193" s="13" t="s">
        <v>147</v>
      </c>
      <c r="B4193" s="272" t="s">
        <v>493</v>
      </c>
      <c r="C4193" s="272" t="str">
        <f>APENs_summary!C4088</f>
        <v>08103</v>
      </c>
      <c r="D4193" s="272" t="str">
        <f>APENs_summary!J4088</f>
        <v>20200253</v>
      </c>
      <c r="E4193" s="272" t="str">
        <f>APENs_summary!K4088</f>
        <v>Compressor Engines</v>
      </c>
      <c r="F4193" s="76">
        <f>APENs_summary!N4088</f>
        <v>0</v>
      </c>
      <c r="G4193" s="76">
        <f>APENs_summary!O4088</f>
        <v>0</v>
      </c>
      <c r="H4193" s="76">
        <f>APENs_summary!P4088</f>
        <v>0</v>
      </c>
      <c r="I4193" s="76">
        <f>APENs_summary!Q4088</f>
        <v>0</v>
      </c>
      <c r="J4193" s="76">
        <f>APENs_summary!R4088</f>
        <v>0</v>
      </c>
    </row>
    <row r="4194" spans="1:10" x14ac:dyDescent="0.2">
      <c r="A4194" s="13" t="s">
        <v>147</v>
      </c>
      <c r="B4194" s="272" t="s">
        <v>493</v>
      </c>
      <c r="C4194" s="272" t="str">
        <f>APENs_summary!C4089</f>
        <v>08103</v>
      </c>
      <c r="D4194" s="272" t="str">
        <f>APENs_summary!J4089</f>
        <v>20200253</v>
      </c>
      <c r="E4194" s="272" t="str">
        <f>APENs_summary!K4089</f>
        <v>Compressor Engines</v>
      </c>
      <c r="F4194" s="76">
        <f>APENs_summary!N4089</f>
        <v>0</v>
      </c>
      <c r="G4194" s="76">
        <f>APENs_summary!O4089</f>
        <v>0</v>
      </c>
      <c r="H4194" s="76">
        <f>APENs_summary!P4089</f>
        <v>0</v>
      </c>
      <c r="I4194" s="76">
        <f>APENs_summary!Q4089</f>
        <v>1.728E-2</v>
      </c>
      <c r="J4194" s="76">
        <f>APENs_summary!R4089</f>
        <v>0</v>
      </c>
    </row>
    <row r="4195" spans="1:10" x14ac:dyDescent="0.2">
      <c r="A4195" s="13" t="s">
        <v>147</v>
      </c>
      <c r="B4195" s="272" t="s">
        <v>493</v>
      </c>
      <c r="C4195" s="272" t="str">
        <f>APENs_summary!C4090</f>
        <v>08103</v>
      </c>
      <c r="D4195" s="272" t="str">
        <f>APENs_summary!J4090</f>
        <v>20200253</v>
      </c>
      <c r="E4195" s="272" t="str">
        <f>APENs_summary!K4090</f>
        <v>Compressor Engines</v>
      </c>
      <c r="F4195" s="76">
        <f>APENs_summary!N4090</f>
        <v>0</v>
      </c>
      <c r="G4195" s="76">
        <f>APENs_summary!O4090</f>
        <v>2.75</v>
      </c>
      <c r="H4195" s="76">
        <f>APENs_summary!P4090</f>
        <v>0</v>
      </c>
      <c r="I4195" s="76">
        <f>APENs_summary!Q4090</f>
        <v>0</v>
      </c>
      <c r="J4195" s="76">
        <f>APENs_summary!R4090</f>
        <v>0</v>
      </c>
    </row>
    <row r="4196" spans="1:10" x14ac:dyDescent="0.2">
      <c r="A4196" s="13" t="s">
        <v>147</v>
      </c>
      <c r="B4196" s="272" t="s">
        <v>493</v>
      </c>
      <c r="C4196" s="272" t="str">
        <f>APENs_summary!C4091</f>
        <v>08103</v>
      </c>
      <c r="D4196" s="272" t="str">
        <f>APENs_summary!J4091</f>
        <v>31000207</v>
      </c>
      <c r="E4196" s="272" t="str">
        <f>APENs_summary!K4091</f>
        <v>Permitted Fugitives</v>
      </c>
      <c r="F4196" s="76">
        <f>APENs_summary!N4091</f>
        <v>0</v>
      </c>
      <c r="G4196" s="76">
        <f>APENs_summary!O4091</f>
        <v>1.27</v>
      </c>
      <c r="H4196" s="76">
        <f>APENs_summary!P4091</f>
        <v>0</v>
      </c>
      <c r="I4196" s="76">
        <f>APENs_summary!Q4091</f>
        <v>0</v>
      </c>
      <c r="J4196" s="76">
        <f>APENs_summary!R4091</f>
        <v>0</v>
      </c>
    </row>
    <row r="4197" spans="1:10" x14ac:dyDescent="0.2">
      <c r="A4197" s="13" t="s">
        <v>147</v>
      </c>
      <c r="B4197" s="272" t="s">
        <v>493</v>
      </c>
      <c r="C4197" s="272" t="str">
        <f>APENs_summary!C4092</f>
        <v>08103</v>
      </c>
      <c r="D4197" s="272" t="str">
        <f>APENs_summary!J4092</f>
        <v>40400311</v>
      </c>
      <c r="E4197" s="272" t="str">
        <f>APENs_summary!K4092</f>
        <v>Condensate Tanks</v>
      </c>
      <c r="F4197" s="76">
        <f>APENs_summary!N4092</f>
        <v>0</v>
      </c>
      <c r="G4197" s="76">
        <f>APENs_summary!O4092</f>
        <v>0.16949095254925672</v>
      </c>
      <c r="H4197" s="76">
        <f>APENs_summary!P4092</f>
        <v>0</v>
      </c>
      <c r="I4197" s="76">
        <f>APENs_summary!Q4092</f>
        <v>0</v>
      </c>
      <c r="J4197" s="76">
        <f>APENs_summary!R4092</f>
        <v>0</v>
      </c>
    </row>
    <row r="4198" spans="1:10" x14ac:dyDescent="0.2">
      <c r="A4198" s="13" t="s">
        <v>147</v>
      </c>
      <c r="B4198" s="272" t="s">
        <v>493</v>
      </c>
      <c r="C4198" s="272" t="str">
        <f>APENs_summary!C4093</f>
        <v>08103</v>
      </c>
      <c r="D4198" s="272" t="str">
        <f>APENs_summary!J4093</f>
        <v>20200202</v>
      </c>
      <c r="E4198" s="272" t="str">
        <f>APENs_summary!K4093</f>
        <v>Compressor Engines</v>
      </c>
      <c r="F4198" s="76">
        <f>APENs_summary!N4093</f>
        <v>0</v>
      </c>
      <c r="G4198" s="76">
        <f>APENs_summary!O4093</f>
        <v>0</v>
      </c>
      <c r="H4198" s="76">
        <f>APENs_summary!P4093</f>
        <v>22.3</v>
      </c>
      <c r="I4198" s="76">
        <f>APENs_summary!Q4093</f>
        <v>0</v>
      </c>
      <c r="J4198" s="76">
        <f>APENs_summary!R4093</f>
        <v>0</v>
      </c>
    </row>
    <row r="4199" spans="1:10" x14ac:dyDescent="0.2">
      <c r="A4199" s="13" t="s">
        <v>147</v>
      </c>
      <c r="B4199" s="272" t="s">
        <v>493</v>
      </c>
      <c r="C4199" s="272" t="str">
        <f>APENs_summary!C4094</f>
        <v>08103</v>
      </c>
      <c r="D4199" s="272" t="str">
        <f>APENs_summary!J4094</f>
        <v>20200202</v>
      </c>
      <c r="E4199" s="272" t="str">
        <f>APENs_summary!K4094</f>
        <v>Compressor Engines</v>
      </c>
      <c r="F4199" s="76">
        <f>APENs_summary!N4094</f>
        <v>28</v>
      </c>
      <c r="G4199" s="76">
        <f>APENs_summary!O4094</f>
        <v>0</v>
      </c>
      <c r="H4199" s="76">
        <f>APENs_summary!P4094</f>
        <v>0</v>
      </c>
      <c r="I4199" s="76">
        <f>APENs_summary!Q4094</f>
        <v>0</v>
      </c>
      <c r="J4199" s="76">
        <f>APENs_summary!R4094</f>
        <v>0</v>
      </c>
    </row>
    <row r="4200" spans="1:10" x14ac:dyDescent="0.2">
      <c r="A4200" s="13" t="s">
        <v>147</v>
      </c>
      <c r="B4200" s="272" t="s">
        <v>493</v>
      </c>
      <c r="C4200" s="272" t="str">
        <f>APENs_summary!C4095</f>
        <v>08103</v>
      </c>
      <c r="D4200" s="272" t="str">
        <f>APENs_summary!J4095</f>
        <v>20200202</v>
      </c>
      <c r="E4200" s="272" t="str">
        <f>APENs_summary!K4095</f>
        <v>Compressor Engines</v>
      </c>
      <c r="F4200" s="76">
        <f>APENs_summary!N4095</f>
        <v>0</v>
      </c>
      <c r="G4200" s="76">
        <f>APENs_summary!O4095</f>
        <v>0</v>
      </c>
      <c r="H4200" s="76">
        <f>APENs_summary!P4095</f>
        <v>0</v>
      </c>
      <c r="I4200" s="76">
        <f>APENs_summary!Q4095</f>
        <v>0</v>
      </c>
      <c r="J4200" s="76">
        <f>APENs_summary!R4095</f>
        <v>0.48849999999999999</v>
      </c>
    </row>
    <row r="4201" spans="1:10" x14ac:dyDescent="0.2">
      <c r="A4201" s="13" t="s">
        <v>147</v>
      </c>
      <c r="B4201" s="272" t="s">
        <v>493</v>
      </c>
      <c r="C4201" s="272" t="str">
        <f>APENs_summary!C4096</f>
        <v>08103</v>
      </c>
      <c r="D4201" s="272" t="str">
        <f>APENs_summary!J4096</f>
        <v>20200202</v>
      </c>
      <c r="E4201" s="272" t="str">
        <f>APENs_summary!K4096</f>
        <v>Compressor Engines</v>
      </c>
      <c r="F4201" s="76">
        <f>APENs_summary!N4096</f>
        <v>0</v>
      </c>
      <c r="G4201" s="76">
        <f>APENs_summary!O4096</f>
        <v>0</v>
      </c>
      <c r="H4201" s="76">
        <f>APENs_summary!P4096</f>
        <v>0</v>
      </c>
      <c r="I4201" s="76">
        <f>APENs_summary!Q4096</f>
        <v>0</v>
      </c>
      <c r="J4201" s="76">
        <f>APENs_summary!R4096</f>
        <v>0</v>
      </c>
    </row>
    <row r="4202" spans="1:10" x14ac:dyDescent="0.2">
      <c r="A4202" s="13" t="s">
        <v>147</v>
      </c>
      <c r="B4202" s="272" t="s">
        <v>493</v>
      </c>
      <c r="C4202" s="272" t="str">
        <f>APENs_summary!C4097</f>
        <v>08103</v>
      </c>
      <c r="D4202" s="272" t="str">
        <f>APENs_summary!J4097</f>
        <v>20200202</v>
      </c>
      <c r="E4202" s="272" t="str">
        <f>APENs_summary!K4097</f>
        <v>Compressor Engines</v>
      </c>
      <c r="F4202" s="76">
        <f>APENs_summary!N4097</f>
        <v>0</v>
      </c>
      <c r="G4202" s="76">
        <f>APENs_summary!O4097</f>
        <v>0</v>
      </c>
      <c r="H4202" s="76">
        <f>APENs_summary!P4097</f>
        <v>0</v>
      </c>
      <c r="I4202" s="76">
        <f>APENs_summary!Q4097</f>
        <v>2.9309999999999999E-2</v>
      </c>
      <c r="J4202" s="76">
        <f>APENs_summary!R4097</f>
        <v>0</v>
      </c>
    </row>
    <row r="4203" spans="1:10" x14ac:dyDescent="0.2">
      <c r="A4203" s="13" t="s">
        <v>147</v>
      </c>
      <c r="B4203" s="272" t="s">
        <v>493</v>
      </c>
      <c r="C4203" s="272" t="str">
        <f>APENs_summary!C4098</f>
        <v>08103</v>
      </c>
      <c r="D4203" s="272" t="str">
        <f>APENs_summary!J4098</f>
        <v>20200202</v>
      </c>
      <c r="E4203" s="272" t="str">
        <f>APENs_summary!K4098</f>
        <v>Compressor Engines</v>
      </c>
      <c r="F4203" s="76">
        <f>APENs_summary!N4098</f>
        <v>0</v>
      </c>
      <c r="G4203" s="76">
        <f>APENs_summary!O4098</f>
        <v>8.3000000000000007</v>
      </c>
      <c r="H4203" s="76">
        <f>APENs_summary!P4098</f>
        <v>0</v>
      </c>
      <c r="I4203" s="76">
        <f>APENs_summary!Q4098</f>
        <v>0</v>
      </c>
      <c r="J4203" s="76">
        <f>APENs_summary!R4098</f>
        <v>0</v>
      </c>
    </row>
    <row r="4204" spans="1:10" x14ac:dyDescent="0.2">
      <c r="A4204" s="13" t="s">
        <v>147</v>
      </c>
      <c r="B4204" s="272" t="s">
        <v>493</v>
      </c>
      <c r="C4204" s="272" t="str">
        <f>APENs_summary!C4099</f>
        <v>08103</v>
      </c>
      <c r="D4204" s="272" t="str">
        <f>APENs_summary!J4099</f>
        <v>20200202</v>
      </c>
      <c r="E4204" s="272" t="str">
        <f>APENs_summary!K4099</f>
        <v>Compressor Engines</v>
      </c>
      <c r="F4204" s="76">
        <f>APENs_summary!N4099</f>
        <v>0</v>
      </c>
      <c r="G4204" s="76">
        <f>APENs_summary!O4099</f>
        <v>0</v>
      </c>
      <c r="H4204" s="76">
        <f>APENs_summary!P4099</f>
        <v>22.3</v>
      </c>
      <c r="I4204" s="76">
        <f>APENs_summary!Q4099</f>
        <v>0</v>
      </c>
      <c r="J4204" s="76">
        <f>APENs_summary!R4099</f>
        <v>0</v>
      </c>
    </row>
    <row r="4205" spans="1:10" x14ac:dyDescent="0.2">
      <c r="A4205" s="13" t="s">
        <v>147</v>
      </c>
      <c r="B4205" s="272" t="s">
        <v>493</v>
      </c>
      <c r="C4205" s="272" t="str">
        <f>APENs_summary!C4100</f>
        <v>08103</v>
      </c>
      <c r="D4205" s="272" t="str">
        <f>APENs_summary!J4100</f>
        <v>20200202</v>
      </c>
      <c r="E4205" s="272" t="str">
        <f>APENs_summary!K4100</f>
        <v>Compressor Engines</v>
      </c>
      <c r="F4205" s="76">
        <f>APENs_summary!N4100</f>
        <v>28</v>
      </c>
      <c r="G4205" s="76">
        <f>APENs_summary!O4100</f>
        <v>0</v>
      </c>
      <c r="H4205" s="76">
        <f>APENs_summary!P4100</f>
        <v>0</v>
      </c>
      <c r="I4205" s="76">
        <f>APENs_summary!Q4100</f>
        <v>0</v>
      </c>
      <c r="J4205" s="76">
        <f>APENs_summary!R4100</f>
        <v>0</v>
      </c>
    </row>
    <row r="4206" spans="1:10" x14ac:dyDescent="0.2">
      <c r="A4206" s="13" t="s">
        <v>147</v>
      </c>
      <c r="B4206" s="272" t="s">
        <v>493</v>
      </c>
      <c r="C4206" s="272" t="str">
        <f>APENs_summary!C4101</f>
        <v>08103</v>
      </c>
      <c r="D4206" s="272" t="str">
        <f>APENs_summary!J4101</f>
        <v>20200202</v>
      </c>
      <c r="E4206" s="272" t="str">
        <f>APENs_summary!K4101</f>
        <v>Compressor Engines</v>
      </c>
      <c r="F4206" s="76">
        <f>APENs_summary!N4101</f>
        <v>0</v>
      </c>
      <c r="G4206" s="76">
        <f>APENs_summary!O4101</f>
        <v>0</v>
      </c>
      <c r="H4206" s="76">
        <f>APENs_summary!P4101</f>
        <v>0</v>
      </c>
      <c r="I4206" s="76">
        <f>APENs_summary!Q4101</f>
        <v>0</v>
      </c>
      <c r="J4206" s="76">
        <f>APENs_summary!R4101</f>
        <v>0.48499999999999999</v>
      </c>
    </row>
    <row r="4207" spans="1:10" x14ac:dyDescent="0.2">
      <c r="A4207" s="13" t="s">
        <v>147</v>
      </c>
      <c r="B4207" s="272" t="s">
        <v>493</v>
      </c>
      <c r="C4207" s="272" t="str">
        <f>APENs_summary!C4102</f>
        <v>08103</v>
      </c>
      <c r="D4207" s="272" t="str">
        <f>APENs_summary!J4102</f>
        <v>20200202</v>
      </c>
      <c r="E4207" s="272" t="str">
        <f>APENs_summary!K4102</f>
        <v>Compressor Engines</v>
      </c>
      <c r="F4207" s="76">
        <f>APENs_summary!N4102</f>
        <v>0</v>
      </c>
      <c r="G4207" s="76">
        <f>APENs_summary!O4102</f>
        <v>0</v>
      </c>
      <c r="H4207" s="76">
        <f>APENs_summary!P4102</f>
        <v>0</v>
      </c>
      <c r="I4207" s="76">
        <f>APENs_summary!Q4102</f>
        <v>0</v>
      </c>
      <c r="J4207" s="76">
        <f>APENs_summary!R4102</f>
        <v>0</v>
      </c>
    </row>
    <row r="4208" spans="1:10" x14ac:dyDescent="0.2">
      <c r="A4208" s="13" t="s">
        <v>147</v>
      </c>
      <c r="B4208" s="272" t="s">
        <v>493</v>
      </c>
      <c r="C4208" s="272" t="str">
        <f>APENs_summary!C4103</f>
        <v>08103</v>
      </c>
      <c r="D4208" s="272" t="str">
        <f>APENs_summary!J4103</f>
        <v>20200202</v>
      </c>
      <c r="E4208" s="272" t="str">
        <f>APENs_summary!K4103</f>
        <v>Compressor Engines</v>
      </c>
      <c r="F4208" s="76">
        <f>APENs_summary!N4103</f>
        <v>0</v>
      </c>
      <c r="G4208" s="76">
        <f>APENs_summary!O4103</f>
        <v>0</v>
      </c>
      <c r="H4208" s="76">
        <f>APENs_summary!P4103</f>
        <v>0</v>
      </c>
      <c r="I4208" s="76">
        <f>APENs_summary!Q4103</f>
        <v>2.9100000000000001E-2</v>
      </c>
      <c r="J4208" s="76">
        <f>APENs_summary!R4103</f>
        <v>0</v>
      </c>
    </row>
    <row r="4209" spans="1:10" x14ac:dyDescent="0.2">
      <c r="A4209" s="13" t="s">
        <v>147</v>
      </c>
      <c r="B4209" s="272" t="s">
        <v>493</v>
      </c>
      <c r="C4209" s="272" t="str">
        <f>APENs_summary!C4104</f>
        <v>08103</v>
      </c>
      <c r="D4209" s="272" t="str">
        <f>APENs_summary!J4104</f>
        <v>20200202</v>
      </c>
      <c r="E4209" s="272" t="str">
        <f>APENs_summary!K4104</f>
        <v>Compressor Engines</v>
      </c>
      <c r="F4209" s="76">
        <f>APENs_summary!N4104</f>
        <v>0</v>
      </c>
      <c r="G4209" s="76">
        <f>APENs_summary!O4104</f>
        <v>8.3000000000000007</v>
      </c>
      <c r="H4209" s="76">
        <f>APENs_summary!P4104</f>
        <v>0</v>
      </c>
      <c r="I4209" s="76">
        <f>APENs_summary!Q4104</f>
        <v>0</v>
      </c>
      <c r="J4209" s="76">
        <f>APENs_summary!R4104</f>
        <v>0</v>
      </c>
    </row>
    <row r="4210" spans="1:10" x14ac:dyDescent="0.2">
      <c r="A4210" s="13" t="s">
        <v>147</v>
      </c>
      <c r="B4210" s="272" t="s">
        <v>493</v>
      </c>
      <c r="C4210" s="272" t="str">
        <f>APENs_summary!C4105</f>
        <v>08103</v>
      </c>
      <c r="D4210" s="272" t="str">
        <f>APENs_summary!J4105</f>
        <v>20200256</v>
      </c>
      <c r="E4210" s="272" t="str">
        <f>APENs_summary!K4105</f>
        <v>Compressor Engines</v>
      </c>
      <c r="F4210" s="76">
        <f>APENs_summary!N4105</f>
        <v>0</v>
      </c>
      <c r="G4210" s="76">
        <f>APENs_summary!O4105</f>
        <v>0</v>
      </c>
      <c r="H4210" s="76">
        <f>APENs_summary!P4105</f>
        <v>12.5</v>
      </c>
      <c r="I4210" s="76">
        <f>APENs_summary!Q4105</f>
        <v>0</v>
      </c>
      <c r="J4210" s="76">
        <f>APENs_summary!R4105</f>
        <v>0</v>
      </c>
    </row>
    <row r="4211" spans="1:10" x14ac:dyDescent="0.2">
      <c r="A4211" s="13" t="s">
        <v>147</v>
      </c>
      <c r="B4211" s="272" t="s">
        <v>493</v>
      </c>
      <c r="C4211" s="272" t="str">
        <f>APENs_summary!C4106</f>
        <v>08103</v>
      </c>
      <c r="D4211" s="272" t="str">
        <f>APENs_summary!J4106</f>
        <v>20200256</v>
      </c>
      <c r="E4211" s="272" t="str">
        <f>APENs_summary!K4106</f>
        <v>Compressor Engines</v>
      </c>
      <c r="F4211" s="76">
        <f>APENs_summary!N4106</f>
        <v>12.5</v>
      </c>
      <c r="G4211" s="76">
        <f>APENs_summary!O4106</f>
        <v>0</v>
      </c>
      <c r="H4211" s="76">
        <f>APENs_summary!P4106</f>
        <v>0</v>
      </c>
      <c r="I4211" s="76">
        <f>APENs_summary!Q4106</f>
        <v>0</v>
      </c>
      <c r="J4211" s="76">
        <f>APENs_summary!R4106</f>
        <v>0</v>
      </c>
    </row>
    <row r="4212" spans="1:10" x14ac:dyDescent="0.2">
      <c r="A4212" s="13" t="s">
        <v>147</v>
      </c>
      <c r="B4212" s="272" t="s">
        <v>493</v>
      </c>
      <c r="C4212" s="272" t="str">
        <f>APENs_summary!C4107</f>
        <v>08103</v>
      </c>
      <c r="D4212" s="272" t="str">
        <f>APENs_summary!J4107</f>
        <v>20200256</v>
      </c>
      <c r="E4212" s="272" t="str">
        <f>APENs_summary!K4107</f>
        <v>Compressor Engines</v>
      </c>
      <c r="F4212" s="76">
        <f>APENs_summary!N4107</f>
        <v>0</v>
      </c>
      <c r="G4212" s="76">
        <f>APENs_summary!O4107</f>
        <v>0</v>
      </c>
      <c r="H4212" s="76">
        <f>APENs_summary!P4107</f>
        <v>0</v>
      </c>
      <c r="I4212" s="76">
        <f>APENs_summary!Q4107</f>
        <v>0</v>
      </c>
      <c r="J4212" s="76">
        <f>APENs_summary!R4107</f>
        <v>0.27050000000000002</v>
      </c>
    </row>
    <row r="4213" spans="1:10" x14ac:dyDescent="0.2">
      <c r="A4213" s="13" t="s">
        <v>147</v>
      </c>
      <c r="B4213" s="272" t="s">
        <v>493</v>
      </c>
      <c r="C4213" s="272" t="str">
        <f>APENs_summary!C4108</f>
        <v>08103</v>
      </c>
      <c r="D4213" s="272" t="str">
        <f>APENs_summary!J4108</f>
        <v>20200256</v>
      </c>
      <c r="E4213" s="272" t="str">
        <f>APENs_summary!K4108</f>
        <v>Compressor Engines</v>
      </c>
      <c r="F4213" s="76">
        <f>APENs_summary!N4108</f>
        <v>0</v>
      </c>
      <c r="G4213" s="76">
        <f>APENs_summary!O4108</f>
        <v>0</v>
      </c>
      <c r="H4213" s="76">
        <f>APENs_summary!P4108</f>
        <v>0</v>
      </c>
      <c r="I4213" s="76">
        <f>APENs_summary!Q4108</f>
        <v>1.6230000000000001E-2</v>
      </c>
      <c r="J4213" s="76">
        <f>APENs_summary!R4108</f>
        <v>0</v>
      </c>
    </row>
    <row r="4214" spans="1:10" x14ac:dyDescent="0.2">
      <c r="A4214" s="13" t="s">
        <v>147</v>
      </c>
      <c r="B4214" s="272" t="s">
        <v>493</v>
      </c>
      <c r="C4214" s="272" t="str">
        <f>APENs_summary!C4109</f>
        <v>08103</v>
      </c>
      <c r="D4214" s="272" t="str">
        <f>APENs_summary!J4109</f>
        <v>20200256</v>
      </c>
      <c r="E4214" s="272" t="str">
        <f>APENs_summary!K4109</f>
        <v>Compressor Engines</v>
      </c>
      <c r="F4214" s="76">
        <f>APENs_summary!N4109</f>
        <v>0</v>
      </c>
      <c r="G4214" s="76">
        <f>APENs_summary!O4109</f>
        <v>3.2</v>
      </c>
      <c r="H4214" s="76">
        <f>APENs_summary!P4109</f>
        <v>0</v>
      </c>
      <c r="I4214" s="76">
        <f>APENs_summary!Q4109</f>
        <v>0</v>
      </c>
      <c r="J4214" s="76">
        <f>APENs_summary!R4109</f>
        <v>0</v>
      </c>
    </row>
    <row r="4215" spans="1:10" x14ac:dyDescent="0.2">
      <c r="A4215" s="13" t="s">
        <v>147</v>
      </c>
      <c r="B4215" s="272" t="s">
        <v>493</v>
      </c>
      <c r="C4215" s="272" t="str">
        <f>APENs_summary!C4110</f>
        <v>08103</v>
      </c>
      <c r="D4215" s="272" t="str">
        <f>APENs_summary!J4110</f>
        <v>31000207</v>
      </c>
      <c r="E4215" s="272" t="str">
        <f>APENs_summary!K4110</f>
        <v>Permitted Fugitives</v>
      </c>
      <c r="F4215" s="76">
        <f>APENs_summary!N4110</f>
        <v>0</v>
      </c>
      <c r="G4215" s="76">
        <f>APENs_summary!O4110</f>
        <v>21</v>
      </c>
      <c r="H4215" s="76">
        <f>APENs_summary!P4110</f>
        <v>0</v>
      </c>
      <c r="I4215" s="76">
        <f>APENs_summary!Q4110</f>
        <v>0</v>
      </c>
      <c r="J4215" s="76">
        <f>APENs_summary!R4110</f>
        <v>0</v>
      </c>
    </row>
    <row r="4216" spans="1:10" x14ac:dyDescent="0.2">
      <c r="A4216" s="13" t="s">
        <v>147</v>
      </c>
      <c r="B4216" s="272" t="s">
        <v>493</v>
      </c>
      <c r="C4216" s="272" t="str">
        <f>APENs_summary!C4111</f>
        <v>08103</v>
      </c>
      <c r="D4216" s="272" t="str">
        <f>APENs_summary!J4111</f>
        <v>31000502</v>
      </c>
      <c r="E4216" s="272" t="str">
        <f>APENs_summary!K4111</f>
        <v>Condensate Tanks</v>
      </c>
      <c r="F4216" s="76">
        <f>APENs_summary!N4111</f>
        <v>0</v>
      </c>
      <c r="G4216" s="76">
        <f>APENs_summary!O4111</f>
        <v>21.213706319068258</v>
      </c>
      <c r="H4216" s="76">
        <f>APENs_summary!P4111</f>
        <v>0</v>
      </c>
      <c r="I4216" s="76">
        <f>APENs_summary!Q4111</f>
        <v>0</v>
      </c>
      <c r="J4216" s="76">
        <f>APENs_summary!R4111</f>
        <v>0</v>
      </c>
    </row>
    <row r="4217" spans="1:10" x14ac:dyDescent="0.2">
      <c r="A4217" s="13" t="s">
        <v>147</v>
      </c>
      <c r="B4217" s="272" t="s">
        <v>493</v>
      </c>
      <c r="C4217" s="272" t="str">
        <f>APENs_summary!C4112</f>
        <v>08103</v>
      </c>
      <c r="D4217" s="272" t="str">
        <f>APENs_summary!J4112</f>
        <v>20200202</v>
      </c>
      <c r="E4217" s="272" t="str">
        <f>APENs_summary!K4112</f>
        <v>Compressor Engines</v>
      </c>
      <c r="F4217" s="76">
        <f>APENs_summary!N4112</f>
        <v>0</v>
      </c>
      <c r="G4217" s="76">
        <f>APENs_summary!O4112</f>
        <v>0</v>
      </c>
      <c r="H4217" s="76">
        <f>APENs_summary!P4112</f>
        <v>11.6</v>
      </c>
      <c r="I4217" s="76">
        <f>APENs_summary!Q4112</f>
        <v>0</v>
      </c>
      <c r="J4217" s="76">
        <f>APENs_summary!R4112</f>
        <v>0</v>
      </c>
    </row>
    <row r="4218" spans="1:10" x14ac:dyDescent="0.2">
      <c r="A4218" s="13" t="s">
        <v>147</v>
      </c>
      <c r="B4218" s="272" t="s">
        <v>493</v>
      </c>
      <c r="C4218" s="272" t="str">
        <f>APENs_summary!C4113</f>
        <v>08103</v>
      </c>
      <c r="D4218" s="272" t="str">
        <f>APENs_summary!J4113</f>
        <v>20200202</v>
      </c>
      <c r="E4218" s="272" t="str">
        <f>APENs_summary!K4113</f>
        <v>Compressor Engines</v>
      </c>
      <c r="F4218" s="76">
        <f>APENs_summary!N4113</f>
        <v>11.6</v>
      </c>
      <c r="G4218" s="76">
        <f>APENs_summary!O4113</f>
        <v>0</v>
      </c>
      <c r="H4218" s="76">
        <f>APENs_summary!P4113</f>
        <v>0</v>
      </c>
      <c r="I4218" s="76">
        <f>APENs_summary!Q4113</f>
        <v>0</v>
      </c>
      <c r="J4218" s="76">
        <f>APENs_summary!R4113</f>
        <v>0</v>
      </c>
    </row>
    <row r="4219" spans="1:10" x14ac:dyDescent="0.2">
      <c r="A4219" s="13" t="s">
        <v>147</v>
      </c>
      <c r="B4219" s="272" t="s">
        <v>493</v>
      </c>
      <c r="C4219" s="272" t="str">
        <f>APENs_summary!C4114</f>
        <v>08103</v>
      </c>
      <c r="D4219" s="272" t="str">
        <f>APENs_summary!J4114</f>
        <v>20200202</v>
      </c>
      <c r="E4219" s="272" t="str">
        <f>APENs_summary!K4114</f>
        <v>Compressor Engines</v>
      </c>
      <c r="F4219" s="76">
        <f>APENs_summary!N4114</f>
        <v>0</v>
      </c>
      <c r="G4219" s="76">
        <f>APENs_summary!O4114</f>
        <v>0</v>
      </c>
      <c r="H4219" s="76">
        <f>APENs_summary!P4114</f>
        <v>0</v>
      </c>
      <c r="I4219" s="76">
        <f>APENs_summary!Q4114</f>
        <v>0</v>
      </c>
      <c r="J4219" s="76">
        <f>APENs_summary!R4114</f>
        <v>0.18</v>
      </c>
    </row>
    <row r="4220" spans="1:10" x14ac:dyDescent="0.2">
      <c r="A4220" s="13" t="s">
        <v>147</v>
      </c>
      <c r="B4220" s="272" t="s">
        <v>493</v>
      </c>
      <c r="C4220" s="272" t="str">
        <f>APENs_summary!C4115</f>
        <v>08103</v>
      </c>
      <c r="D4220" s="272" t="str">
        <f>APENs_summary!J4115</f>
        <v>20200202</v>
      </c>
      <c r="E4220" s="272" t="str">
        <f>APENs_summary!K4115</f>
        <v>Compressor Engines</v>
      </c>
      <c r="F4220" s="76">
        <f>APENs_summary!N4115</f>
        <v>0</v>
      </c>
      <c r="G4220" s="76">
        <f>APENs_summary!O4115</f>
        <v>0</v>
      </c>
      <c r="H4220" s="76">
        <f>APENs_summary!P4115</f>
        <v>0</v>
      </c>
      <c r="I4220" s="76">
        <f>APENs_summary!Q4115</f>
        <v>0</v>
      </c>
      <c r="J4220" s="76">
        <f>APENs_summary!R4115</f>
        <v>0</v>
      </c>
    </row>
    <row r="4221" spans="1:10" x14ac:dyDescent="0.2">
      <c r="A4221" s="13" t="s">
        <v>147</v>
      </c>
      <c r="B4221" s="272" t="s">
        <v>493</v>
      </c>
      <c r="C4221" s="272" t="str">
        <f>APENs_summary!C4116</f>
        <v>08103</v>
      </c>
      <c r="D4221" s="272" t="str">
        <f>APENs_summary!J4116</f>
        <v>20200202</v>
      </c>
      <c r="E4221" s="272" t="str">
        <f>APENs_summary!K4116</f>
        <v>Compressor Engines</v>
      </c>
      <c r="F4221" s="76">
        <f>APENs_summary!N4116</f>
        <v>0</v>
      </c>
      <c r="G4221" s="76">
        <f>APENs_summary!O4116</f>
        <v>0</v>
      </c>
      <c r="H4221" s="76">
        <f>APENs_summary!P4116</f>
        <v>0</v>
      </c>
      <c r="I4221" s="76">
        <f>APENs_summary!Q4116</f>
        <v>1.0800000000000001E-2</v>
      </c>
      <c r="J4221" s="76">
        <f>APENs_summary!R4116</f>
        <v>0</v>
      </c>
    </row>
    <row r="4222" spans="1:10" x14ac:dyDescent="0.2">
      <c r="A4222" s="13" t="s">
        <v>147</v>
      </c>
      <c r="B4222" s="272" t="s">
        <v>493</v>
      </c>
      <c r="C4222" s="272" t="str">
        <f>APENs_summary!C4117</f>
        <v>08103</v>
      </c>
      <c r="D4222" s="272" t="str">
        <f>APENs_summary!J4117</f>
        <v>20200202</v>
      </c>
      <c r="E4222" s="272" t="str">
        <f>APENs_summary!K4117</f>
        <v>Compressor Engines</v>
      </c>
      <c r="F4222" s="76">
        <f>APENs_summary!N4117</f>
        <v>0</v>
      </c>
      <c r="G4222" s="76">
        <f>APENs_summary!O4117</f>
        <v>2.2999999999999998</v>
      </c>
      <c r="H4222" s="76">
        <f>APENs_summary!P4117</f>
        <v>0</v>
      </c>
      <c r="I4222" s="76">
        <f>APENs_summary!Q4117</f>
        <v>0</v>
      </c>
      <c r="J4222" s="76">
        <f>APENs_summary!R4117</f>
        <v>0</v>
      </c>
    </row>
    <row r="4223" spans="1:10" x14ac:dyDescent="0.2">
      <c r="A4223" s="13" t="s">
        <v>147</v>
      </c>
      <c r="B4223" s="272" t="s">
        <v>493</v>
      </c>
      <c r="C4223" s="272" t="str">
        <f>APENs_summary!C4118</f>
        <v>08103</v>
      </c>
      <c r="D4223" s="272" t="str">
        <f>APENs_summary!J4118</f>
        <v>20200254</v>
      </c>
      <c r="E4223" s="272" t="str">
        <f>APENs_summary!K4118</f>
        <v>Compressor Engines</v>
      </c>
      <c r="F4223" s="76">
        <f>APENs_summary!N4118</f>
        <v>0</v>
      </c>
      <c r="G4223" s="76">
        <f>APENs_summary!O4118</f>
        <v>0</v>
      </c>
      <c r="H4223" s="76">
        <f>APENs_summary!P4118</f>
        <v>5.7</v>
      </c>
      <c r="I4223" s="76">
        <f>APENs_summary!Q4118</f>
        <v>0</v>
      </c>
      <c r="J4223" s="76">
        <f>APENs_summary!R4118</f>
        <v>0</v>
      </c>
    </row>
    <row r="4224" spans="1:10" x14ac:dyDescent="0.2">
      <c r="A4224" s="13" t="s">
        <v>147</v>
      </c>
      <c r="B4224" s="272" t="s">
        <v>493</v>
      </c>
      <c r="C4224" s="272" t="str">
        <f>APENs_summary!C4119</f>
        <v>08103</v>
      </c>
      <c r="D4224" s="272" t="str">
        <f>APENs_summary!J4119</f>
        <v>20200254</v>
      </c>
      <c r="E4224" s="272" t="str">
        <f>APENs_summary!K4119</f>
        <v>Compressor Engines</v>
      </c>
      <c r="F4224" s="76">
        <f>APENs_summary!N4119</f>
        <v>17.7</v>
      </c>
      <c r="G4224" s="76">
        <f>APENs_summary!O4119</f>
        <v>0</v>
      </c>
      <c r="H4224" s="76">
        <f>APENs_summary!P4119</f>
        <v>0</v>
      </c>
      <c r="I4224" s="76">
        <f>APENs_summary!Q4119</f>
        <v>0</v>
      </c>
      <c r="J4224" s="76">
        <f>APENs_summary!R4119</f>
        <v>0</v>
      </c>
    </row>
    <row r="4225" spans="1:10" x14ac:dyDescent="0.2">
      <c r="A4225" s="13" t="s">
        <v>147</v>
      </c>
      <c r="B4225" s="272" t="s">
        <v>493</v>
      </c>
      <c r="C4225" s="272" t="str">
        <f>APENs_summary!C4120</f>
        <v>08103</v>
      </c>
      <c r="D4225" s="272" t="str">
        <f>APENs_summary!J4120</f>
        <v>20200254</v>
      </c>
      <c r="E4225" s="272" t="str">
        <f>APENs_summary!K4120</f>
        <v>Compressor Engines</v>
      </c>
      <c r="F4225" s="76">
        <f>APENs_summary!N4120</f>
        <v>0</v>
      </c>
      <c r="G4225" s="76">
        <f>APENs_summary!O4120</f>
        <v>0</v>
      </c>
      <c r="H4225" s="76">
        <f>APENs_summary!P4120</f>
        <v>0</v>
      </c>
      <c r="I4225" s="76">
        <f>APENs_summary!Q4120</f>
        <v>0</v>
      </c>
      <c r="J4225" s="76">
        <f>APENs_summary!R4120</f>
        <v>0.495</v>
      </c>
    </row>
    <row r="4226" spans="1:10" x14ac:dyDescent="0.2">
      <c r="A4226" s="13" t="s">
        <v>147</v>
      </c>
      <c r="B4226" s="272" t="s">
        <v>493</v>
      </c>
      <c r="C4226" s="272" t="str">
        <f>APENs_summary!C4121</f>
        <v>08103</v>
      </c>
      <c r="D4226" s="272" t="str">
        <f>APENs_summary!J4121</f>
        <v>20200254</v>
      </c>
      <c r="E4226" s="272" t="str">
        <f>APENs_summary!K4121</f>
        <v>Compressor Engines</v>
      </c>
      <c r="F4226" s="76">
        <f>APENs_summary!N4121</f>
        <v>0</v>
      </c>
      <c r="G4226" s="76">
        <f>APENs_summary!O4121</f>
        <v>0</v>
      </c>
      <c r="H4226" s="76">
        <f>APENs_summary!P4121</f>
        <v>0</v>
      </c>
      <c r="I4226" s="76">
        <f>APENs_summary!Q4121</f>
        <v>0</v>
      </c>
      <c r="J4226" s="76">
        <f>APENs_summary!R4121</f>
        <v>0</v>
      </c>
    </row>
    <row r="4227" spans="1:10" x14ac:dyDescent="0.2">
      <c r="A4227" s="13" t="s">
        <v>147</v>
      </c>
      <c r="B4227" s="272" t="s">
        <v>493</v>
      </c>
      <c r="C4227" s="272" t="str">
        <f>APENs_summary!C4122</f>
        <v>08103</v>
      </c>
      <c r="D4227" s="272" t="str">
        <f>APENs_summary!J4122</f>
        <v>20200254</v>
      </c>
      <c r="E4227" s="272" t="str">
        <f>APENs_summary!K4122</f>
        <v>Compressor Engines</v>
      </c>
      <c r="F4227" s="76">
        <f>APENs_summary!N4122</f>
        <v>0</v>
      </c>
      <c r="G4227" s="76">
        <f>APENs_summary!O4122</f>
        <v>0</v>
      </c>
      <c r="H4227" s="76">
        <f>APENs_summary!P4122</f>
        <v>0</v>
      </c>
      <c r="I4227" s="76">
        <f>APENs_summary!Q4122</f>
        <v>2.9700000000000001E-2</v>
      </c>
      <c r="J4227" s="76">
        <f>APENs_summary!R4122</f>
        <v>0</v>
      </c>
    </row>
    <row r="4228" spans="1:10" x14ac:dyDescent="0.2">
      <c r="A4228" s="13" t="s">
        <v>147</v>
      </c>
      <c r="B4228" s="272" t="s">
        <v>493</v>
      </c>
      <c r="C4228" s="272" t="str">
        <f>APENs_summary!C4123</f>
        <v>08103</v>
      </c>
      <c r="D4228" s="272" t="str">
        <f>APENs_summary!J4123</f>
        <v>20200254</v>
      </c>
      <c r="E4228" s="272" t="str">
        <f>APENs_summary!K4123</f>
        <v>Compressor Engines</v>
      </c>
      <c r="F4228" s="76">
        <f>APENs_summary!N4123</f>
        <v>0</v>
      </c>
      <c r="G4228" s="76">
        <f>APENs_summary!O4123</f>
        <v>1.1000000000000001</v>
      </c>
      <c r="H4228" s="76">
        <f>APENs_summary!P4123</f>
        <v>0</v>
      </c>
      <c r="I4228" s="76">
        <f>APENs_summary!Q4123</f>
        <v>0</v>
      </c>
      <c r="J4228" s="76">
        <f>APENs_summary!R4123</f>
        <v>0</v>
      </c>
    </row>
    <row r="4229" spans="1:10" x14ac:dyDescent="0.2">
      <c r="A4229" s="13" t="s">
        <v>147</v>
      </c>
      <c r="B4229" s="272" t="s">
        <v>493</v>
      </c>
      <c r="C4229" s="272" t="str">
        <f>APENs_summary!C4124</f>
        <v>08103</v>
      </c>
      <c r="D4229" s="272" t="str">
        <f>APENs_summary!J4124</f>
        <v>20200254</v>
      </c>
      <c r="E4229" s="272" t="str">
        <f>APENs_summary!K4124</f>
        <v>Compressor Engines</v>
      </c>
      <c r="F4229" s="76">
        <f>APENs_summary!N4124</f>
        <v>0</v>
      </c>
      <c r="G4229" s="76">
        <f>APENs_summary!O4124</f>
        <v>0</v>
      </c>
      <c r="H4229" s="76">
        <f>APENs_summary!P4124</f>
        <v>7.3325839999999998</v>
      </c>
      <c r="I4229" s="76">
        <f>APENs_summary!Q4124</f>
        <v>0</v>
      </c>
      <c r="J4229" s="76">
        <f>APENs_summary!R4124</f>
        <v>0</v>
      </c>
    </row>
    <row r="4230" spans="1:10" x14ac:dyDescent="0.2">
      <c r="A4230" s="13" t="s">
        <v>147</v>
      </c>
      <c r="B4230" s="272" t="s">
        <v>493</v>
      </c>
      <c r="C4230" s="272" t="str">
        <f>APENs_summary!C4125</f>
        <v>08103</v>
      </c>
      <c r="D4230" s="272" t="str">
        <f>APENs_summary!J4125</f>
        <v>20200254</v>
      </c>
      <c r="E4230" s="272" t="str">
        <f>APENs_summary!K4125</f>
        <v>Compressor Engines</v>
      </c>
      <c r="F4230" s="76">
        <f>APENs_summary!N4125</f>
        <v>24.442011000000001</v>
      </c>
      <c r="G4230" s="76">
        <f>APENs_summary!O4125</f>
        <v>0</v>
      </c>
      <c r="H4230" s="76">
        <f>APENs_summary!P4125</f>
        <v>0</v>
      </c>
      <c r="I4230" s="76">
        <f>APENs_summary!Q4125</f>
        <v>0</v>
      </c>
      <c r="J4230" s="76">
        <f>APENs_summary!R4125</f>
        <v>0</v>
      </c>
    </row>
    <row r="4231" spans="1:10" x14ac:dyDescent="0.2">
      <c r="A4231" s="13" t="s">
        <v>147</v>
      </c>
      <c r="B4231" s="272" t="s">
        <v>493</v>
      </c>
      <c r="C4231" s="272" t="str">
        <f>APENs_summary!C4126</f>
        <v>08103</v>
      </c>
      <c r="D4231" s="272" t="str">
        <f>APENs_summary!J4126</f>
        <v>20200254</v>
      </c>
      <c r="E4231" s="272" t="str">
        <f>APENs_summary!K4126</f>
        <v>Compressor Engines</v>
      </c>
      <c r="F4231" s="76">
        <f>APENs_summary!N4126</f>
        <v>0</v>
      </c>
      <c r="G4231" s="76">
        <f>APENs_summary!O4126</f>
        <v>0</v>
      </c>
      <c r="H4231" s="76">
        <f>APENs_summary!P4126</f>
        <v>0</v>
      </c>
      <c r="I4231" s="76">
        <f>APENs_summary!Q4126</f>
        <v>0</v>
      </c>
      <c r="J4231" s="76">
        <f>APENs_summary!R4126</f>
        <v>0.495</v>
      </c>
    </row>
    <row r="4232" spans="1:10" x14ac:dyDescent="0.2">
      <c r="A4232" s="13" t="s">
        <v>147</v>
      </c>
      <c r="B4232" s="272" t="s">
        <v>493</v>
      </c>
      <c r="C4232" s="272" t="str">
        <f>APENs_summary!C4127</f>
        <v>08103</v>
      </c>
      <c r="D4232" s="272" t="str">
        <f>APENs_summary!J4127</f>
        <v>20200254</v>
      </c>
      <c r="E4232" s="272" t="str">
        <f>APENs_summary!K4127</f>
        <v>Compressor Engines</v>
      </c>
      <c r="F4232" s="76">
        <f>APENs_summary!N4127</f>
        <v>0</v>
      </c>
      <c r="G4232" s="76">
        <f>APENs_summary!O4127</f>
        <v>0</v>
      </c>
      <c r="H4232" s="76">
        <f>APENs_summary!P4127</f>
        <v>0</v>
      </c>
      <c r="I4232" s="76">
        <f>APENs_summary!Q4127</f>
        <v>0</v>
      </c>
      <c r="J4232" s="76">
        <f>APENs_summary!R4127</f>
        <v>0</v>
      </c>
    </row>
    <row r="4233" spans="1:10" x14ac:dyDescent="0.2">
      <c r="A4233" s="13" t="s">
        <v>147</v>
      </c>
      <c r="B4233" s="272" t="s">
        <v>493</v>
      </c>
      <c r="C4233" s="272" t="str">
        <f>APENs_summary!C4128</f>
        <v>08103</v>
      </c>
      <c r="D4233" s="272" t="str">
        <f>APENs_summary!J4128</f>
        <v>20200254</v>
      </c>
      <c r="E4233" s="272" t="str">
        <f>APENs_summary!K4128</f>
        <v>Compressor Engines</v>
      </c>
      <c r="F4233" s="76">
        <f>APENs_summary!N4128</f>
        <v>0</v>
      </c>
      <c r="G4233" s="76">
        <f>APENs_summary!O4128</f>
        <v>0</v>
      </c>
      <c r="H4233" s="76">
        <f>APENs_summary!P4128</f>
        <v>0</v>
      </c>
      <c r="I4233" s="76">
        <f>APENs_summary!Q4128</f>
        <v>2.9700000000000001E-2</v>
      </c>
      <c r="J4233" s="76">
        <f>APENs_summary!R4128</f>
        <v>0</v>
      </c>
    </row>
    <row r="4234" spans="1:10" x14ac:dyDescent="0.2">
      <c r="A4234" s="13" t="s">
        <v>147</v>
      </c>
      <c r="B4234" s="272" t="s">
        <v>493</v>
      </c>
      <c r="C4234" s="272" t="str">
        <f>APENs_summary!C4129</f>
        <v>08103</v>
      </c>
      <c r="D4234" s="272" t="str">
        <f>APENs_summary!J4129</f>
        <v>20200254</v>
      </c>
      <c r="E4234" s="272" t="str">
        <f>APENs_summary!K4129</f>
        <v>Compressor Engines</v>
      </c>
      <c r="F4234" s="76">
        <f>APENs_summary!N4129</f>
        <v>0</v>
      </c>
      <c r="G4234" s="76">
        <f>APENs_summary!O4129</f>
        <v>1.833134</v>
      </c>
      <c r="H4234" s="76">
        <f>APENs_summary!P4129</f>
        <v>0</v>
      </c>
      <c r="I4234" s="76">
        <f>APENs_summary!Q4129</f>
        <v>0</v>
      </c>
      <c r="J4234" s="76">
        <f>APENs_summary!R4129</f>
        <v>0</v>
      </c>
    </row>
    <row r="4235" spans="1:10" x14ac:dyDescent="0.2">
      <c r="A4235" s="13" t="s">
        <v>147</v>
      </c>
      <c r="B4235" s="272" t="s">
        <v>493</v>
      </c>
      <c r="C4235" s="272" t="str">
        <f>APENs_summary!C4130</f>
        <v>08103</v>
      </c>
      <c r="D4235" s="272" t="str">
        <f>APENs_summary!J4130</f>
        <v>31000215</v>
      </c>
      <c r="E4235" s="272" t="str">
        <f>APENs_summary!K4130</f>
        <v>Natural Gas Production, Flares Combusting Gases &gt;1000 BTU/scf</v>
      </c>
      <c r="F4235" s="76">
        <f>APENs_summary!N4130</f>
        <v>0</v>
      </c>
      <c r="G4235" s="76">
        <f>APENs_summary!O4130</f>
        <v>0</v>
      </c>
      <c r="H4235" s="76">
        <f>APENs_summary!P4130</f>
        <v>5</v>
      </c>
      <c r="I4235" s="76">
        <f>APENs_summary!Q4130</f>
        <v>0</v>
      </c>
      <c r="J4235" s="76">
        <f>APENs_summary!R4130</f>
        <v>0</v>
      </c>
    </row>
    <row r="4236" spans="1:10" x14ac:dyDescent="0.2">
      <c r="A4236" s="13" t="s">
        <v>147</v>
      </c>
      <c r="B4236" s="272" t="s">
        <v>493</v>
      </c>
      <c r="C4236" s="272" t="str">
        <f>APENs_summary!C4131</f>
        <v>08103</v>
      </c>
      <c r="D4236" s="272" t="str">
        <f>APENs_summary!J4131</f>
        <v>31000215</v>
      </c>
      <c r="E4236" s="272" t="str">
        <f>APENs_summary!K4131</f>
        <v>Natural Gas Production, Flares Combusting Gases &gt;1000 BTU/scf</v>
      </c>
      <c r="F4236" s="76">
        <f>APENs_summary!N4131</f>
        <v>5</v>
      </c>
      <c r="G4236" s="76">
        <f>APENs_summary!O4131</f>
        <v>0</v>
      </c>
      <c r="H4236" s="76">
        <f>APENs_summary!P4131</f>
        <v>0</v>
      </c>
      <c r="I4236" s="76">
        <f>APENs_summary!Q4131</f>
        <v>0</v>
      </c>
      <c r="J4236" s="76">
        <f>APENs_summary!R4131</f>
        <v>0</v>
      </c>
    </row>
    <row r="4237" spans="1:10" x14ac:dyDescent="0.2">
      <c r="A4237" s="13" t="s">
        <v>147</v>
      </c>
      <c r="B4237" s="272" t="s">
        <v>493</v>
      </c>
      <c r="C4237" s="272" t="str">
        <f>APENs_summary!C4132</f>
        <v>08103</v>
      </c>
      <c r="D4237" s="272" t="str">
        <f>APENs_summary!J4132</f>
        <v>31000215</v>
      </c>
      <c r="E4237" s="272" t="str">
        <f>APENs_summary!K4132</f>
        <v>Natural Gas Production, Flares Combusting Gases &gt;1000 BTU/scf</v>
      </c>
      <c r="F4237" s="76">
        <f>APENs_summary!N4132</f>
        <v>0</v>
      </c>
      <c r="G4237" s="76">
        <f>APENs_summary!O4132</f>
        <v>10</v>
      </c>
      <c r="H4237" s="76">
        <f>APENs_summary!P4132</f>
        <v>0</v>
      </c>
      <c r="I4237" s="76">
        <f>APENs_summary!Q4132</f>
        <v>0</v>
      </c>
      <c r="J4237" s="76">
        <f>APENs_summary!R4132</f>
        <v>0</v>
      </c>
    </row>
    <row r="4238" spans="1:10" x14ac:dyDescent="0.2">
      <c r="A4238" s="13" t="s">
        <v>147</v>
      </c>
      <c r="B4238" s="272" t="s">
        <v>493</v>
      </c>
      <c r="C4238" s="272" t="str">
        <f>APENs_summary!C4133</f>
        <v>08103</v>
      </c>
      <c r="D4238" s="272" t="str">
        <f>APENs_summary!J4133</f>
        <v>31000304</v>
      </c>
      <c r="E4238" s="272" t="str">
        <f>APENs_summary!K4133</f>
        <v>Glycol Dehydrator</v>
      </c>
      <c r="F4238" s="76">
        <f>APENs_summary!N4133</f>
        <v>0</v>
      </c>
      <c r="G4238" s="76">
        <f>APENs_summary!O4133</f>
        <v>6.1987949999999996</v>
      </c>
      <c r="H4238" s="76">
        <f>APENs_summary!P4133</f>
        <v>0</v>
      </c>
      <c r="I4238" s="76">
        <f>APENs_summary!Q4133</f>
        <v>0</v>
      </c>
      <c r="J4238" s="76">
        <f>APENs_summary!R4133</f>
        <v>0</v>
      </c>
    </row>
    <row r="4239" spans="1:10" x14ac:dyDescent="0.2">
      <c r="A4239" s="13" t="s">
        <v>147</v>
      </c>
      <c r="B4239" s="272" t="s">
        <v>493</v>
      </c>
      <c r="C4239" s="272" t="str">
        <f>APENs_summary!C4134</f>
        <v>08103</v>
      </c>
      <c r="D4239" s="272" t="str">
        <f>APENs_summary!J4134</f>
        <v>31088801</v>
      </c>
      <c r="E4239" s="272" t="str">
        <f>APENs_summary!K4134</f>
        <v>Permitted Fugitives</v>
      </c>
      <c r="F4239" s="76">
        <f>APENs_summary!N4134</f>
        <v>0</v>
      </c>
      <c r="G4239" s="76">
        <f>APENs_summary!O4134</f>
        <v>16.899999999999999</v>
      </c>
      <c r="H4239" s="76">
        <f>APENs_summary!P4134</f>
        <v>0</v>
      </c>
      <c r="I4239" s="76">
        <f>APENs_summary!Q4134</f>
        <v>0</v>
      </c>
      <c r="J4239" s="76">
        <f>APENs_summary!R4134</f>
        <v>0</v>
      </c>
    </row>
    <row r="4240" spans="1:10" x14ac:dyDescent="0.2">
      <c r="A4240" s="13" t="s">
        <v>147</v>
      </c>
      <c r="B4240" s="272" t="s">
        <v>493</v>
      </c>
      <c r="C4240" s="272" t="str">
        <f>APENs_summary!C4135</f>
        <v>08103</v>
      </c>
      <c r="D4240" s="272" t="str">
        <f>APENs_summary!J4135</f>
        <v>40400311</v>
      </c>
      <c r="E4240" s="272" t="str">
        <f>APENs_summary!K4135</f>
        <v>Condensate Tanks</v>
      </c>
      <c r="F4240" s="76">
        <f>APENs_summary!N4135</f>
        <v>0</v>
      </c>
      <c r="G4240" s="76">
        <f>APENs_summary!O4135</f>
        <v>7.654430115127723</v>
      </c>
      <c r="H4240" s="76">
        <f>APENs_summary!P4135</f>
        <v>0</v>
      </c>
      <c r="I4240" s="76">
        <f>APENs_summary!Q4135</f>
        <v>0</v>
      </c>
      <c r="J4240" s="76">
        <f>APENs_summary!R4135</f>
        <v>0</v>
      </c>
    </row>
    <row r="4241" spans="1:10" x14ac:dyDescent="0.2">
      <c r="A4241" s="13" t="s">
        <v>147</v>
      </c>
      <c r="B4241" s="272" t="s">
        <v>493</v>
      </c>
      <c r="C4241" s="272" t="str">
        <f>APENs_summary!C4136</f>
        <v>08103</v>
      </c>
      <c r="D4241" s="272" t="str">
        <f>APENs_summary!J4136</f>
        <v>20200202</v>
      </c>
      <c r="E4241" s="272" t="str">
        <f>APENs_summary!K4136</f>
        <v>Compressor Engines</v>
      </c>
      <c r="F4241" s="76">
        <f>APENs_summary!N4136</f>
        <v>0</v>
      </c>
      <c r="G4241" s="76">
        <f>APENs_summary!O4136</f>
        <v>0</v>
      </c>
      <c r="H4241" s="76">
        <f>APENs_summary!P4136</f>
        <v>1.29</v>
      </c>
      <c r="I4241" s="76">
        <f>APENs_summary!Q4136</f>
        <v>0</v>
      </c>
      <c r="J4241" s="76">
        <f>APENs_summary!R4136</f>
        <v>0</v>
      </c>
    </row>
    <row r="4242" spans="1:10" x14ac:dyDescent="0.2">
      <c r="A4242" s="13" t="s">
        <v>147</v>
      </c>
      <c r="B4242" s="272" t="s">
        <v>493</v>
      </c>
      <c r="C4242" s="272" t="str">
        <f>APENs_summary!C4137</f>
        <v>08103</v>
      </c>
      <c r="D4242" s="272" t="str">
        <f>APENs_summary!J4137</f>
        <v>20200202</v>
      </c>
      <c r="E4242" s="272" t="str">
        <f>APENs_summary!K4137</f>
        <v>Compressor Engines</v>
      </c>
      <c r="F4242" s="76">
        <f>APENs_summary!N4137</f>
        <v>10.199999999999999</v>
      </c>
      <c r="G4242" s="76">
        <f>APENs_summary!O4137</f>
        <v>0</v>
      </c>
      <c r="H4242" s="76">
        <f>APENs_summary!P4137</f>
        <v>0</v>
      </c>
      <c r="I4242" s="76">
        <f>APENs_summary!Q4137</f>
        <v>0</v>
      </c>
      <c r="J4242" s="76">
        <f>APENs_summary!R4137</f>
        <v>0</v>
      </c>
    </row>
    <row r="4243" spans="1:10" x14ac:dyDescent="0.2">
      <c r="A4243" s="13" t="s">
        <v>147</v>
      </c>
      <c r="B4243" s="272" t="s">
        <v>493</v>
      </c>
      <c r="C4243" s="272" t="str">
        <f>APENs_summary!C4138</f>
        <v>08103</v>
      </c>
      <c r="D4243" s="272" t="str">
        <f>APENs_summary!J4138</f>
        <v>20200202</v>
      </c>
      <c r="E4243" s="272" t="str">
        <f>APENs_summary!K4138</f>
        <v>Compressor Engines</v>
      </c>
      <c r="F4243" s="76">
        <f>APENs_summary!N4138</f>
        <v>0</v>
      </c>
      <c r="G4243" s="76">
        <f>APENs_summary!O4138</f>
        <v>0</v>
      </c>
      <c r="H4243" s="76">
        <f>APENs_summary!P4138</f>
        <v>0</v>
      </c>
      <c r="I4243" s="76">
        <f>APENs_summary!Q4138</f>
        <v>0</v>
      </c>
      <c r="J4243" s="76">
        <f>APENs_summary!R4138</f>
        <v>0.03</v>
      </c>
    </row>
    <row r="4244" spans="1:10" x14ac:dyDescent="0.2">
      <c r="A4244" s="13" t="s">
        <v>147</v>
      </c>
      <c r="B4244" s="272" t="s">
        <v>493</v>
      </c>
      <c r="C4244" s="272" t="str">
        <f>APENs_summary!C4139</f>
        <v>08103</v>
      </c>
      <c r="D4244" s="272" t="str">
        <f>APENs_summary!J4139</f>
        <v>20200202</v>
      </c>
      <c r="E4244" s="272" t="str">
        <f>APENs_summary!K4139</f>
        <v>Compressor Engines</v>
      </c>
      <c r="F4244" s="76">
        <f>APENs_summary!N4139</f>
        <v>0</v>
      </c>
      <c r="G4244" s="76">
        <f>APENs_summary!O4139</f>
        <v>0</v>
      </c>
      <c r="H4244" s="76">
        <f>APENs_summary!P4139</f>
        <v>0</v>
      </c>
      <c r="I4244" s="76">
        <f>APENs_summary!Q4139</f>
        <v>0</v>
      </c>
      <c r="J4244" s="76">
        <f>APENs_summary!R4139</f>
        <v>0</v>
      </c>
    </row>
    <row r="4245" spans="1:10" x14ac:dyDescent="0.2">
      <c r="A4245" s="13" t="s">
        <v>147</v>
      </c>
      <c r="B4245" s="272" t="s">
        <v>493</v>
      </c>
      <c r="C4245" s="272" t="str">
        <f>APENs_summary!C4140</f>
        <v>08103</v>
      </c>
      <c r="D4245" s="272" t="str">
        <f>APENs_summary!J4140</f>
        <v>20200202</v>
      </c>
      <c r="E4245" s="272" t="str">
        <f>APENs_summary!K4140</f>
        <v>Compressor Engines</v>
      </c>
      <c r="F4245" s="76">
        <f>APENs_summary!N4140</f>
        <v>0</v>
      </c>
      <c r="G4245" s="76">
        <f>APENs_summary!O4140</f>
        <v>0</v>
      </c>
      <c r="H4245" s="76">
        <f>APENs_summary!P4140</f>
        <v>0</v>
      </c>
      <c r="I4245" s="76">
        <f>APENs_summary!Q4140</f>
        <v>1.8E-3</v>
      </c>
      <c r="J4245" s="76">
        <f>APENs_summary!R4140</f>
        <v>0</v>
      </c>
    </row>
    <row r="4246" spans="1:10" x14ac:dyDescent="0.2">
      <c r="A4246" s="13" t="s">
        <v>147</v>
      </c>
      <c r="B4246" s="272" t="s">
        <v>493</v>
      </c>
      <c r="C4246" s="272" t="str">
        <f>APENs_summary!C4141</f>
        <v>08103</v>
      </c>
      <c r="D4246" s="272" t="str">
        <f>APENs_summary!J4141</f>
        <v>20200202</v>
      </c>
      <c r="E4246" s="272" t="str">
        <f>APENs_summary!K4141</f>
        <v>Compressor Engines</v>
      </c>
      <c r="F4246" s="76">
        <f>APENs_summary!N4141</f>
        <v>0</v>
      </c>
      <c r="G4246" s="76">
        <f>APENs_summary!O4141</f>
        <v>0.2487</v>
      </c>
      <c r="H4246" s="76">
        <f>APENs_summary!P4141</f>
        <v>0</v>
      </c>
      <c r="I4246" s="76">
        <f>APENs_summary!Q4141</f>
        <v>0</v>
      </c>
      <c r="J4246" s="76">
        <f>APENs_summary!R4141</f>
        <v>0</v>
      </c>
    </row>
    <row r="4247" spans="1:10" x14ac:dyDescent="0.2">
      <c r="A4247" s="13" t="s">
        <v>147</v>
      </c>
      <c r="B4247" s="272" t="s">
        <v>493</v>
      </c>
      <c r="C4247" s="272" t="str">
        <f>APENs_summary!C4142</f>
        <v>08103</v>
      </c>
      <c r="D4247" s="272" t="str">
        <f>APENs_summary!J4142</f>
        <v>20200202</v>
      </c>
      <c r="E4247" s="272" t="str">
        <f>APENs_summary!K4142</f>
        <v>Compressor Engines</v>
      </c>
      <c r="F4247" s="76">
        <f>APENs_summary!N4142</f>
        <v>0</v>
      </c>
      <c r="G4247" s="76">
        <f>APENs_summary!O4142</f>
        <v>0</v>
      </c>
      <c r="H4247" s="76">
        <f>APENs_summary!P4142</f>
        <v>46.69</v>
      </c>
      <c r="I4247" s="76">
        <f>APENs_summary!Q4142</f>
        <v>0</v>
      </c>
      <c r="J4247" s="76">
        <f>APENs_summary!R4142</f>
        <v>0</v>
      </c>
    </row>
    <row r="4248" spans="1:10" x14ac:dyDescent="0.2">
      <c r="A4248" s="13" t="s">
        <v>147</v>
      </c>
      <c r="B4248" s="272" t="s">
        <v>493</v>
      </c>
      <c r="C4248" s="272" t="str">
        <f>APENs_summary!C4143</f>
        <v>08103</v>
      </c>
      <c r="D4248" s="272" t="str">
        <f>APENs_summary!J4143</f>
        <v>20200202</v>
      </c>
      <c r="E4248" s="272" t="str">
        <f>APENs_summary!K4143</f>
        <v>Compressor Engines</v>
      </c>
      <c r="F4248" s="76">
        <f>APENs_summary!N4143</f>
        <v>383.44</v>
      </c>
      <c r="G4248" s="76">
        <f>APENs_summary!O4143</f>
        <v>0</v>
      </c>
      <c r="H4248" s="76">
        <f>APENs_summary!P4143</f>
        <v>0</v>
      </c>
      <c r="I4248" s="76">
        <f>APENs_summary!Q4143</f>
        <v>0</v>
      </c>
      <c r="J4248" s="76">
        <f>APENs_summary!R4143</f>
        <v>0</v>
      </c>
    </row>
    <row r="4249" spans="1:10" x14ac:dyDescent="0.2">
      <c r="A4249" s="13" t="s">
        <v>147</v>
      </c>
      <c r="B4249" s="272" t="s">
        <v>493</v>
      </c>
      <c r="C4249" s="272" t="str">
        <f>APENs_summary!C4144</f>
        <v>08103</v>
      </c>
      <c r="D4249" s="272" t="str">
        <f>APENs_summary!J4144</f>
        <v>20200202</v>
      </c>
      <c r="E4249" s="272" t="str">
        <f>APENs_summary!K4144</f>
        <v>Compressor Engines</v>
      </c>
      <c r="F4249" s="76">
        <f>APENs_summary!N4144</f>
        <v>0</v>
      </c>
      <c r="G4249" s="76">
        <f>APENs_summary!O4144</f>
        <v>0</v>
      </c>
      <c r="H4249" s="76">
        <f>APENs_summary!P4144</f>
        <v>0</v>
      </c>
      <c r="I4249" s="76">
        <f>APENs_summary!Q4144</f>
        <v>0</v>
      </c>
      <c r="J4249" s="76">
        <f>APENs_summary!R4144</f>
        <v>4.6399999999999997</v>
      </c>
    </row>
    <row r="4250" spans="1:10" x14ac:dyDescent="0.2">
      <c r="A4250" s="13" t="s">
        <v>147</v>
      </c>
      <c r="B4250" s="272" t="s">
        <v>493</v>
      </c>
      <c r="C4250" s="272" t="str">
        <f>APENs_summary!C4145</f>
        <v>08103</v>
      </c>
      <c r="D4250" s="272" t="str">
        <f>APENs_summary!J4145</f>
        <v>20200202</v>
      </c>
      <c r="E4250" s="272" t="str">
        <f>APENs_summary!K4145</f>
        <v>Compressor Engines</v>
      </c>
      <c r="F4250" s="76">
        <f>APENs_summary!N4145</f>
        <v>0</v>
      </c>
      <c r="G4250" s="76">
        <f>APENs_summary!O4145</f>
        <v>0</v>
      </c>
      <c r="H4250" s="76">
        <f>APENs_summary!P4145</f>
        <v>0</v>
      </c>
      <c r="I4250" s="76">
        <f>APENs_summary!Q4145</f>
        <v>0</v>
      </c>
      <c r="J4250" s="76">
        <f>APENs_summary!R4145</f>
        <v>0</v>
      </c>
    </row>
    <row r="4251" spans="1:10" x14ac:dyDescent="0.2">
      <c r="A4251" s="13" t="s">
        <v>147</v>
      </c>
      <c r="B4251" s="272" t="s">
        <v>493</v>
      </c>
      <c r="C4251" s="272" t="str">
        <f>APENs_summary!C4146</f>
        <v>08103</v>
      </c>
      <c r="D4251" s="272" t="str">
        <f>APENs_summary!J4146</f>
        <v>20200202</v>
      </c>
      <c r="E4251" s="272" t="str">
        <f>APENs_summary!K4146</f>
        <v>Compressor Engines</v>
      </c>
      <c r="F4251" s="76">
        <f>APENs_summary!N4146</f>
        <v>0</v>
      </c>
      <c r="G4251" s="76">
        <f>APENs_summary!O4146</f>
        <v>0</v>
      </c>
      <c r="H4251" s="76">
        <f>APENs_summary!P4146</f>
        <v>0</v>
      </c>
      <c r="I4251" s="76">
        <f>APENs_summary!Q4146</f>
        <v>7.0000000000000007E-2</v>
      </c>
      <c r="J4251" s="76">
        <f>APENs_summary!R4146</f>
        <v>0</v>
      </c>
    </row>
    <row r="4252" spans="1:10" x14ac:dyDescent="0.2">
      <c r="A4252" s="13" t="s">
        <v>147</v>
      </c>
      <c r="B4252" s="272" t="s">
        <v>493</v>
      </c>
      <c r="C4252" s="272" t="str">
        <f>APENs_summary!C4147</f>
        <v>08103</v>
      </c>
      <c r="D4252" s="272" t="str">
        <f>APENs_summary!J4147</f>
        <v>20200202</v>
      </c>
      <c r="E4252" s="272" t="str">
        <f>APENs_summary!K4147</f>
        <v>Compressor Engines</v>
      </c>
      <c r="F4252" s="76">
        <f>APENs_summary!N4147</f>
        <v>0</v>
      </c>
      <c r="G4252" s="76">
        <f>APENs_summary!O4147</f>
        <v>14.52</v>
      </c>
      <c r="H4252" s="76">
        <f>APENs_summary!P4147</f>
        <v>0</v>
      </c>
      <c r="I4252" s="76">
        <f>APENs_summary!Q4147</f>
        <v>0</v>
      </c>
      <c r="J4252" s="76">
        <f>APENs_summary!R4147</f>
        <v>0</v>
      </c>
    </row>
    <row r="4253" spans="1:10" x14ac:dyDescent="0.2">
      <c r="A4253" s="13" t="s">
        <v>147</v>
      </c>
      <c r="B4253" s="272" t="s">
        <v>493</v>
      </c>
      <c r="C4253" s="272" t="str">
        <f>APENs_summary!C4148</f>
        <v>08103</v>
      </c>
      <c r="D4253" s="272" t="str">
        <f>APENs_summary!J4148</f>
        <v>20200202</v>
      </c>
      <c r="E4253" s="272" t="str">
        <f>APENs_summary!K4148</f>
        <v>Compressor Engines</v>
      </c>
      <c r="F4253" s="76">
        <f>APENs_summary!N4148</f>
        <v>0</v>
      </c>
      <c r="G4253" s="76">
        <f>APENs_summary!O4148</f>
        <v>0</v>
      </c>
      <c r="H4253" s="76">
        <f>APENs_summary!P4148</f>
        <v>8.6999999999999993</v>
      </c>
      <c r="I4253" s="76">
        <f>APENs_summary!Q4148</f>
        <v>0</v>
      </c>
      <c r="J4253" s="76">
        <f>APENs_summary!R4148</f>
        <v>0</v>
      </c>
    </row>
    <row r="4254" spans="1:10" x14ac:dyDescent="0.2">
      <c r="A4254" s="13" t="s">
        <v>147</v>
      </c>
      <c r="B4254" s="272" t="s">
        <v>493</v>
      </c>
      <c r="C4254" s="272" t="str">
        <f>APENs_summary!C4149</f>
        <v>08103</v>
      </c>
      <c r="D4254" s="272" t="str">
        <f>APENs_summary!J4149</f>
        <v>20200202</v>
      </c>
      <c r="E4254" s="272" t="str">
        <f>APENs_summary!K4149</f>
        <v>Compressor Engines</v>
      </c>
      <c r="F4254" s="76">
        <f>APENs_summary!N4149</f>
        <v>8.6999999999999993</v>
      </c>
      <c r="G4254" s="76">
        <f>APENs_summary!O4149</f>
        <v>0</v>
      </c>
      <c r="H4254" s="76">
        <f>APENs_summary!P4149</f>
        <v>0</v>
      </c>
      <c r="I4254" s="76">
        <f>APENs_summary!Q4149</f>
        <v>0</v>
      </c>
      <c r="J4254" s="76">
        <f>APENs_summary!R4149</f>
        <v>0</v>
      </c>
    </row>
    <row r="4255" spans="1:10" x14ac:dyDescent="0.2">
      <c r="A4255" s="13" t="s">
        <v>147</v>
      </c>
      <c r="B4255" s="272" t="s">
        <v>493</v>
      </c>
      <c r="C4255" s="272" t="str">
        <f>APENs_summary!C4150</f>
        <v>08103</v>
      </c>
      <c r="D4255" s="272" t="str">
        <f>APENs_summary!J4150</f>
        <v>20200202</v>
      </c>
      <c r="E4255" s="272" t="str">
        <f>APENs_summary!K4150</f>
        <v>Compressor Engines</v>
      </c>
      <c r="F4255" s="76">
        <f>APENs_summary!N4150</f>
        <v>0</v>
      </c>
      <c r="G4255" s="76">
        <f>APENs_summary!O4150</f>
        <v>0</v>
      </c>
      <c r="H4255" s="76">
        <f>APENs_summary!P4150</f>
        <v>0</v>
      </c>
      <c r="I4255" s="76">
        <f>APENs_summary!Q4150</f>
        <v>0</v>
      </c>
      <c r="J4255" s="76">
        <f>APENs_summary!R4150</f>
        <v>1.1200000000000001</v>
      </c>
    </row>
    <row r="4256" spans="1:10" x14ac:dyDescent="0.2">
      <c r="A4256" s="13" t="s">
        <v>147</v>
      </c>
      <c r="B4256" s="272" t="s">
        <v>493</v>
      </c>
      <c r="C4256" s="272" t="str">
        <f>APENs_summary!C4151</f>
        <v>08103</v>
      </c>
      <c r="D4256" s="272" t="str">
        <f>APENs_summary!J4151</f>
        <v>20200202</v>
      </c>
      <c r="E4256" s="272" t="str">
        <f>APENs_summary!K4151</f>
        <v>Compressor Engines</v>
      </c>
      <c r="F4256" s="76">
        <f>APENs_summary!N4151</f>
        <v>0</v>
      </c>
      <c r="G4256" s="76">
        <f>APENs_summary!O4151</f>
        <v>0</v>
      </c>
      <c r="H4256" s="76">
        <f>APENs_summary!P4151</f>
        <v>0</v>
      </c>
      <c r="I4256" s="76">
        <f>APENs_summary!Q4151</f>
        <v>0</v>
      </c>
      <c r="J4256" s="76">
        <f>APENs_summary!R4151</f>
        <v>0</v>
      </c>
    </row>
    <row r="4257" spans="1:10" x14ac:dyDescent="0.2">
      <c r="A4257" s="13" t="s">
        <v>147</v>
      </c>
      <c r="B4257" s="272" t="s">
        <v>493</v>
      </c>
      <c r="C4257" s="272" t="str">
        <f>APENs_summary!C4152</f>
        <v>08103</v>
      </c>
      <c r="D4257" s="272" t="str">
        <f>APENs_summary!J4152</f>
        <v>20200202</v>
      </c>
      <c r="E4257" s="272" t="str">
        <f>APENs_summary!K4152</f>
        <v>Compressor Engines</v>
      </c>
      <c r="F4257" s="76">
        <f>APENs_summary!N4152</f>
        <v>0</v>
      </c>
      <c r="G4257" s="76">
        <f>APENs_summary!O4152</f>
        <v>0</v>
      </c>
      <c r="H4257" s="76">
        <f>APENs_summary!P4152</f>
        <v>0</v>
      </c>
      <c r="I4257" s="76">
        <f>APENs_summary!Q4152</f>
        <v>0.02</v>
      </c>
      <c r="J4257" s="76">
        <f>APENs_summary!R4152</f>
        <v>0</v>
      </c>
    </row>
    <row r="4258" spans="1:10" x14ac:dyDescent="0.2">
      <c r="A4258" s="13" t="s">
        <v>147</v>
      </c>
      <c r="B4258" s="272" t="s">
        <v>493</v>
      </c>
      <c r="C4258" s="272" t="str">
        <f>APENs_summary!C4153</f>
        <v>08103</v>
      </c>
      <c r="D4258" s="272" t="str">
        <f>APENs_summary!J4153</f>
        <v>20200202</v>
      </c>
      <c r="E4258" s="272" t="str">
        <f>APENs_summary!K4153</f>
        <v>Compressor Engines</v>
      </c>
      <c r="F4258" s="76">
        <f>APENs_summary!N4153</f>
        <v>0</v>
      </c>
      <c r="G4258" s="76">
        <f>APENs_summary!O4153</f>
        <v>4.3499999999999996</v>
      </c>
      <c r="H4258" s="76">
        <f>APENs_summary!P4153</f>
        <v>0</v>
      </c>
      <c r="I4258" s="76">
        <f>APENs_summary!Q4153</f>
        <v>0</v>
      </c>
      <c r="J4258" s="76">
        <f>APENs_summary!R4153</f>
        <v>0</v>
      </c>
    </row>
    <row r="4259" spans="1:10" x14ac:dyDescent="0.2">
      <c r="A4259" s="13" t="s">
        <v>147</v>
      </c>
      <c r="B4259" s="272" t="s">
        <v>493</v>
      </c>
      <c r="C4259" s="272" t="str">
        <f>APENs_summary!C4154</f>
        <v>08103</v>
      </c>
      <c r="D4259" s="272" t="str">
        <f>APENs_summary!J4154</f>
        <v>20200202</v>
      </c>
      <c r="E4259" s="272" t="str">
        <f>APENs_summary!K4154</f>
        <v>Compressor Engines</v>
      </c>
      <c r="F4259" s="76">
        <f>APENs_summary!N4154</f>
        <v>0</v>
      </c>
      <c r="G4259" s="76">
        <f>APENs_summary!O4154</f>
        <v>0</v>
      </c>
      <c r="H4259" s="76">
        <f>APENs_summary!P4154</f>
        <v>11.32</v>
      </c>
      <c r="I4259" s="76">
        <f>APENs_summary!Q4154</f>
        <v>0</v>
      </c>
      <c r="J4259" s="76">
        <f>APENs_summary!R4154</f>
        <v>0</v>
      </c>
    </row>
    <row r="4260" spans="1:10" x14ac:dyDescent="0.2">
      <c r="A4260" s="13" t="s">
        <v>147</v>
      </c>
      <c r="B4260" s="272" t="s">
        <v>493</v>
      </c>
      <c r="C4260" s="272" t="str">
        <f>APENs_summary!C4155</f>
        <v>08103</v>
      </c>
      <c r="D4260" s="272" t="str">
        <f>APENs_summary!J4155</f>
        <v>20200202</v>
      </c>
      <c r="E4260" s="272" t="str">
        <f>APENs_summary!K4155</f>
        <v>Compressor Engines</v>
      </c>
      <c r="F4260" s="76">
        <f>APENs_summary!N4155</f>
        <v>11.32</v>
      </c>
      <c r="G4260" s="76">
        <f>APENs_summary!O4155</f>
        <v>0</v>
      </c>
      <c r="H4260" s="76">
        <f>APENs_summary!P4155</f>
        <v>0</v>
      </c>
      <c r="I4260" s="76">
        <f>APENs_summary!Q4155</f>
        <v>0</v>
      </c>
      <c r="J4260" s="76">
        <f>APENs_summary!R4155</f>
        <v>0</v>
      </c>
    </row>
    <row r="4261" spans="1:10" x14ac:dyDescent="0.2">
      <c r="A4261" s="13" t="s">
        <v>147</v>
      </c>
      <c r="B4261" s="272" t="s">
        <v>493</v>
      </c>
      <c r="C4261" s="272" t="str">
        <f>APENs_summary!C4156</f>
        <v>08103</v>
      </c>
      <c r="D4261" s="272" t="str">
        <f>APENs_summary!J4156</f>
        <v>20200202</v>
      </c>
      <c r="E4261" s="272" t="str">
        <f>APENs_summary!K4156</f>
        <v>Compressor Engines</v>
      </c>
      <c r="F4261" s="76">
        <f>APENs_summary!N4156</f>
        <v>0</v>
      </c>
      <c r="G4261" s="76">
        <f>APENs_summary!O4156</f>
        <v>0</v>
      </c>
      <c r="H4261" s="76">
        <f>APENs_summary!P4156</f>
        <v>0</v>
      </c>
      <c r="I4261" s="76">
        <f>APENs_summary!Q4156</f>
        <v>0</v>
      </c>
      <c r="J4261" s="76">
        <f>APENs_summary!R4156</f>
        <v>1.1499999999999999</v>
      </c>
    </row>
    <row r="4262" spans="1:10" x14ac:dyDescent="0.2">
      <c r="A4262" s="13" t="s">
        <v>147</v>
      </c>
      <c r="B4262" s="272" t="s">
        <v>493</v>
      </c>
      <c r="C4262" s="272" t="str">
        <f>APENs_summary!C4157</f>
        <v>08103</v>
      </c>
      <c r="D4262" s="272" t="str">
        <f>APENs_summary!J4157</f>
        <v>20200202</v>
      </c>
      <c r="E4262" s="272" t="str">
        <f>APENs_summary!K4157</f>
        <v>Compressor Engines</v>
      </c>
      <c r="F4262" s="76">
        <f>APENs_summary!N4157</f>
        <v>0</v>
      </c>
      <c r="G4262" s="76">
        <f>APENs_summary!O4157</f>
        <v>0</v>
      </c>
      <c r="H4262" s="76">
        <f>APENs_summary!P4157</f>
        <v>0</v>
      </c>
      <c r="I4262" s="76">
        <f>APENs_summary!Q4157</f>
        <v>0</v>
      </c>
      <c r="J4262" s="76">
        <f>APENs_summary!R4157</f>
        <v>0</v>
      </c>
    </row>
    <row r="4263" spans="1:10" x14ac:dyDescent="0.2">
      <c r="A4263" s="13" t="s">
        <v>147</v>
      </c>
      <c r="B4263" s="272" t="s">
        <v>493</v>
      </c>
      <c r="C4263" s="272" t="str">
        <f>APENs_summary!C4158</f>
        <v>08103</v>
      </c>
      <c r="D4263" s="272" t="str">
        <f>APENs_summary!J4158</f>
        <v>20200202</v>
      </c>
      <c r="E4263" s="272" t="str">
        <f>APENs_summary!K4158</f>
        <v>Compressor Engines</v>
      </c>
      <c r="F4263" s="76">
        <f>APENs_summary!N4158</f>
        <v>0</v>
      </c>
      <c r="G4263" s="76">
        <f>APENs_summary!O4158</f>
        <v>0</v>
      </c>
      <c r="H4263" s="76">
        <f>APENs_summary!P4158</f>
        <v>0</v>
      </c>
      <c r="I4263" s="76">
        <f>APENs_summary!Q4158</f>
        <v>3.2000000000000001E-2</v>
      </c>
      <c r="J4263" s="76">
        <f>APENs_summary!R4158</f>
        <v>0</v>
      </c>
    </row>
    <row r="4264" spans="1:10" x14ac:dyDescent="0.2">
      <c r="A4264" s="13" t="s">
        <v>147</v>
      </c>
      <c r="B4264" s="272" t="s">
        <v>493</v>
      </c>
      <c r="C4264" s="272" t="str">
        <f>APENs_summary!C4159</f>
        <v>08103</v>
      </c>
      <c r="D4264" s="272" t="str">
        <f>APENs_summary!J4159</f>
        <v>20200202</v>
      </c>
      <c r="E4264" s="272" t="str">
        <f>APENs_summary!K4159</f>
        <v>Compressor Engines</v>
      </c>
      <c r="F4264" s="76">
        <f>APENs_summary!N4159</f>
        <v>0</v>
      </c>
      <c r="G4264" s="76">
        <f>APENs_summary!O4159</f>
        <v>5.66</v>
      </c>
      <c r="H4264" s="76">
        <f>APENs_summary!P4159</f>
        <v>0</v>
      </c>
      <c r="I4264" s="76">
        <f>APENs_summary!Q4159</f>
        <v>0</v>
      </c>
      <c r="J4264" s="76">
        <f>APENs_summary!R4159</f>
        <v>0</v>
      </c>
    </row>
    <row r="4265" spans="1:10" x14ac:dyDescent="0.2">
      <c r="A4265" s="13" t="s">
        <v>147</v>
      </c>
      <c r="B4265" s="272" t="s">
        <v>493</v>
      </c>
      <c r="C4265" s="272" t="str">
        <f>APENs_summary!C4160</f>
        <v>08103</v>
      </c>
      <c r="D4265" s="272" t="str">
        <f>APENs_summary!J4160</f>
        <v>20200202</v>
      </c>
      <c r="E4265" s="272" t="str">
        <f>APENs_summary!K4160</f>
        <v>Compressor Engines</v>
      </c>
      <c r="F4265" s="76">
        <f>APENs_summary!N4160</f>
        <v>0</v>
      </c>
      <c r="G4265" s="76">
        <f>APENs_summary!O4160</f>
        <v>0</v>
      </c>
      <c r="H4265" s="76">
        <f>APENs_summary!P4160</f>
        <v>12.18</v>
      </c>
      <c r="I4265" s="76">
        <f>APENs_summary!Q4160</f>
        <v>0</v>
      </c>
      <c r="J4265" s="76">
        <f>APENs_summary!R4160</f>
        <v>0</v>
      </c>
    </row>
    <row r="4266" spans="1:10" x14ac:dyDescent="0.2">
      <c r="A4266" s="13" t="s">
        <v>147</v>
      </c>
      <c r="B4266" s="272" t="s">
        <v>493</v>
      </c>
      <c r="C4266" s="272" t="str">
        <f>APENs_summary!C4161</f>
        <v>08103</v>
      </c>
      <c r="D4266" s="272" t="str">
        <f>APENs_summary!J4161</f>
        <v>20200202</v>
      </c>
      <c r="E4266" s="272" t="str">
        <f>APENs_summary!K4161</f>
        <v>Compressor Engines</v>
      </c>
      <c r="F4266" s="76">
        <f>APENs_summary!N4161</f>
        <v>12.18</v>
      </c>
      <c r="G4266" s="76">
        <f>APENs_summary!O4161</f>
        <v>0</v>
      </c>
      <c r="H4266" s="76">
        <f>APENs_summary!P4161</f>
        <v>0</v>
      </c>
      <c r="I4266" s="76">
        <f>APENs_summary!Q4161</f>
        <v>0</v>
      </c>
      <c r="J4266" s="76">
        <f>APENs_summary!R4161</f>
        <v>0</v>
      </c>
    </row>
    <row r="4267" spans="1:10" x14ac:dyDescent="0.2">
      <c r="A4267" s="13" t="s">
        <v>147</v>
      </c>
      <c r="B4267" s="272" t="s">
        <v>493</v>
      </c>
      <c r="C4267" s="272" t="str">
        <f>APENs_summary!C4162</f>
        <v>08103</v>
      </c>
      <c r="D4267" s="272" t="str">
        <f>APENs_summary!J4162</f>
        <v>20200202</v>
      </c>
      <c r="E4267" s="272" t="str">
        <f>APENs_summary!K4162</f>
        <v>Compressor Engines</v>
      </c>
      <c r="F4267" s="76">
        <f>APENs_summary!N4162</f>
        <v>0</v>
      </c>
      <c r="G4267" s="76">
        <f>APENs_summary!O4162</f>
        <v>0</v>
      </c>
      <c r="H4267" s="76">
        <f>APENs_summary!P4162</f>
        <v>0</v>
      </c>
      <c r="I4267" s="76">
        <f>APENs_summary!Q4162</f>
        <v>0</v>
      </c>
      <c r="J4267" s="76">
        <f>APENs_summary!R4162</f>
        <v>1.07</v>
      </c>
    </row>
    <row r="4268" spans="1:10" x14ac:dyDescent="0.2">
      <c r="A4268" s="13" t="s">
        <v>147</v>
      </c>
      <c r="B4268" s="272" t="s">
        <v>493</v>
      </c>
      <c r="C4268" s="272" t="str">
        <f>APENs_summary!C4163</f>
        <v>08103</v>
      </c>
      <c r="D4268" s="272" t="str">
        <f>APENs_summary!J4163</f>
        <v>20200202</v>
      </c>
      <c r="E4268" s="272" t="str">
        <f>APENs_summary!K4163</f>
        <v>Compressor Engines</v>
      </c>
      <c r="F4268" s="76">
        <f>APENs_summary!N4163</f>
        <v>0</v>
      </c>
      <c r="G4268" s="76">
        <f>APENs_summary!O4163</f>
        <v>0</v>
      </c>
      <c r="H4268" s="76">
        <f>APENs_summary!P4163</f>
        <v>0</v>
      </c>
      <c r="I4268" s="76">
        <f>APENs_summary!Q4163</f>
        <v>0</v>
      </c>
      <c r="J4268" s="76">
        <f>APENs_summary!R4163</f>
        <v>0</v>
      </c>
    </row>
    <row r="4269" spans="1:10" x14ac:dyDescent="0.2">
      <c r="A4269" s="13" t="s">
        <v>147</v>
      </c>
      <c r="B4269" s="272" t="s">
        <v>493</v>
      </c>
      <c r="C4269" s="272" t="str">
        <f>APENs_summary!C4164</f>
        <v>08103</v>
      </c>
      <c r="D4269" s="272" t="str">
        <f>APENs_summary!J4164</f>
        <v>20200202</v>
      </c>
      <c r="E4269" s="272" t="str">
        <f>APENs_summary!K4164</f>
        <v>Compressor Engines</v>
      </c>
      <c r="F4269" s="76">
        <f>APENs_summary!N4164</f>
        <v>0</v>
      </c>
      <c r="G4269" s="76">
        <f>APENs_summary!O4164</f>
        <v>0</v>
      </c>
      <c r="H4269" s="76">
        <f>APENs_summary!P4164</f>
        <v>0</v>
      </c>
      <c r="I4269" s="76">
        <f>APENs_summary!Q4164</f>
        <v>0.02</v>
      </c>
      <c r="J4269" s="76">
        <f>APENs_summary!R4164</f>
        <v>0</v>
      </c>
    </row>
    <row r="4270" spans="1:10" x14ac:dyDescent="0.2">
      <c r="A4270" s="13" t="s">
        <v>147</v>
      </c>
      <c r="B4270" s="272" t="s">
        <v>493</v>
      </c>
      <c r="C4270" s="272" t="str">
        <f>APENs_summary!C4165</f>
        <v>08103</v>
      </c>
      <c r="D4270" s="272" t="str">
        <f>APENs_summary!J4165</f>
        <v>20200202</v>
      </c>
      <c r="E4270" s="272" t="str">
        <f>APENs_summary!K4165</f>
        <v>Compressor Engines</v>
      </c>
      <c r="F4270" s="76">
        <f>APENs_summary!N4165</f>
        <v>0</v>
      </c>
      <c r="G4270" s="76">
        <f>APENs_summary!O4165</f>
        <v>6.09</v>
      </c>
      <c r="H4270" s="76">
        <f>APENs_summary!P4165</f>
        <v>0</v>
      </c>
      <c r="I4270" s="76">
        <f>APENs_summary!Q4165</f>
        <v>0</v>
      </c>
      <c r="J4270" s="76">
        <f>APENs_summary!R4165</f>
        <v>0</v>
      </c>
    </row>
    <row r="4271" spans="1:10" x14ac:dyDescent="0.2">
      <c r="A4271" s="13" t="s">
        <v>147</v>
      </c>
      <c r="B4271" s="272" t="s">
        <v>493</v>
      </c>
      <c r="C4271" s="272" t="str">
        <f>APENs_summary!C4166</f>
        <v>08103</v>
      </c>
      <c r="D4271" s="272" t="str">
        <f>APENs_summary!J4166</f>
        <v>31000199</v>
      </c>
      <c r="E4271" s="272" t="str">
        <f>APENs_summary!K4166</f>
        <v>Oil Production, Processing Operations: Not Classified</v>
      </c>
      <c r="F4271" s="76">
        <f>APENs_summary!N4166</f>
        <v>0</v>
      </c>
      <c r="G4271" s="76">
        <f>APENs_summary!O4166</f>
        <v>2.0699999999999998</v>
      </c>
      <c r="H4271" s="76">
        <f>APENs_summary!P4166</f>
        <v>0</v>
      </c>
      <c r="I4271" s="76">
        <f>APENs_summary!Q4166</f>
        <v>0</v>
      </c>
      <c r="J4271" s="76">
        <f>APENs_summary!R4166</f>
        <v>0</v>
      </c>
    </row>
    <row r="4272" spans="1:10" x14ac:dyDescent="0.2">
      <c r="A4272" s="13" t="s">
        <v>147</v>
      </c>
      <c r="B4272" s="272" t="s">
        <v>493</v>
      </c>
      <c r="C4272" s="272" t="str">
        <f>APENs_summary!C4167</f>
        <v>08103</v>
      </c>
      <c r="D4272" s="272" t="str">
        <f>APENs_summary!J4167</f>
        <v>31000301</v>
      </c>
      <c r="E4272" s="272" t="str">
        <f>APENs_summary!K4167</f>
        <v>Glycol Dehydrator</v>
      </c>
      <c r="F4272" s="76">
        <f>APENs_summary!N4167</f>
        <v>0</v>
      </c>
      <c r="G4272" s="76">
        <f>APENs_summary!O4167</f>
        <v>68.41</v>
      </c>
      <c r="H4272" s="76">
        <f>APENs_summary!P4167</f>
        <v>0</v>
      </c>
      <c r="I4272" s="76">
        <f>APENs_summary!Q4167</f>
        <v>0</v>
      </c>
      <c r="J4272" s="76">
        <f>APENs_summary!R4167</f>
        <v>0</v>
      </c>
    </row>
    <row r="4273" spans="1:10" x14ac:dyDescent="0.2">
      <c r="A4273" s="13" t="s">
        <v>147</v>
      </c>
      <c r="B4273" s="272" t="s">
        <v>493</v>
      </c>
      <c r="C4273" s="272" t="str">
        <f>APENs_summary!C4168</f>
        <v>08103</v>
      </c>
      <c r="D4273" s="272" t="str">
        <f>APENs_summary!J4168</f>
        <v>31088801</v>
      </c>
      <c r="E4273" s="272" t="str">
        <f>APENs_summary!K4168</f>
        <v>Permitted Fugitives</v>
      </c>
      <c r="F4273" s="76">
        <f>APENs_summary!N4168</f>
        <v>0</v>
      </c>
      <c r="G4273" s="76">
        <f>APENs_summary!O4168</f>
        <v>6.23</v>
      </c>
      <c r="H4273" s="76">
        <f>APENs_summary!P4168</f>
        <v>0</v>
      </c>
      <c r="I4273" s="76">
        <f>APENs_summary!Q4168</f>
        <v>0</v>
      </c>
      <c r="J4273" s="76">
        <f>APENs_summary!R4168</f>
        <v>0</v>
      </c>
    </row>
    <row r="4274" spans="1:10" x14ac:dyDescent="0.2">
      <c r="A4274" s="13" t="s">
        <v>147</v>
      </c>
      <c r="B4274" s="272" t="s">
        <v>493</v>
      </c>
      <c r="C4274" s="272" t="str">
        <f>APENs_summary!C4169</f>
        <v>08103</v>
      </c>
      <c r="D4274" s="272" t="str">
        <f>APENs_summary!J4169</f>
        <v>40400311</v>
      </c>
      <c r="E4274" s="272" t="str">
        <f>APENs_summary!K4169</f>
        <v>Condensate Tanks</v>
      </c>
      <c r="F4274" s="76">
        <f>APENs_summary!N4169</f>
        <v>0</v>
      </c>
      <c r="G4274" s="76">
        <f>APENs_summary!O4169</f>
        <v>2.3510035353606575</v>
      </c>
      <c r="H4274" s="76">
        <f>APENs_summary!P4169</f>
        <v>0</v>
      </c>
      <c r="I4274" s="76">
        <f>APENs_summary!Q4169</f>
        <v>0</v>
      </c>
      <c r="J4274" s="76">
        <f>APENs_summary!R4169</f>
        <v>0</v>
      </c>
    </row>
    <row r="4275" spans="1:10" x14ac:dyDescent="0.2">
      <c r="A4275" s="13" t="s">
        <v>147</v>
      </c>
      <c r="B4275" s="272" t="s">
        <v>493</v>
      </c>
      <c r="C4275" s="272" t="str">
        <f>APENs_summary!C4170</f>
        <v>08103</v>
      </c>
      <c r="D4275" s="272" t="str">
        <f>APENs_summary!J4170</f>
        <v>31000132</v>
      </c>
      <c r="E4275" s="272" t="str">
        <f>APENs_summary!K4170</f>
        <v>Oil Production, Atmospheric Wash Tank: Flashing Loss</v>
      </c>
      <c r="F4275" s="76">
        <f>APENs_summary!N4170</f>
        <v>0</v>
      </c>
      <c r="G4275" s="76">
        <f>APENs_summary!O4170</f>
        <v>3.1</v>
      </c>
      <c r="H4275" s="76">
        <f>APENs_summary!P4170</f>
        <v>0</v>
      </c>
      <c r="I4275" s="76">
        <f>APENs_summary!Q4170</f>
        <v>0</v>
      </c>
      <c r="J4275" s="76">
        <f>APENs_summary!R4170</f>
        <v>0</v>
      </c>
    </row>
    <row r="4276" spans="1:10" x14ac:dyDescent="0.2">
      <c r="A4276" s="13" t="s">
        <v>147</v>
      </c>
      <c r="B4276" s="272" t="s">
        <v>493</v>
      </c>
      <c r="C4276" s="272" t="str">
        <f>APENs_summary!C4171</f>
        <v>08103</v>
      </c>
      <c r="D4276" s="272" t="str">
        <f>APENs_summary!J4171</f>
        <v>31000199</v>
      </c>
      <c r="E4276" s="272" t="str">
        <f>APENs_summary!K4171</f>
        <v>Oil Production, Processing Operations: Not Classified</v>
      </c>
      <c r="F4276" s="76">
        <f>APENs_summary!N4171</f>
        <v>0</v>
      </c>
      <c r="G4276" s="76">
        <f>APENs_summary!O4171</f>
        <v>59.9</v>
      </c>
      <c r="H4276" s="76">
        <f>APENs_summary!P4171</f>
        <v>0</v>
      </c>
      <c r="I4276" s="76">
        <f>APENs_summary!Q4171</f>
        <v>0</v>
      </c>
      <c r="J4276" s="76">
        <f>APENs_summary!R4171</f>
        <v>0</v>
      </c>
    </row>
    <row r="4277" spans="1:10" x14ac:dyDescent="0.2">
      <c r="A4277" s="13" t="s">
        <v>147</v>
      </c>
      <c r="B4277" s="272" t="s">
        <v>493</v>
      </c>
      <c r="C4277" s="272" t="str">
        <f>APENs_summary!C4172</f>
        <v>08103</v>
      </c>
      <c r="D4277" s="272" t="str">
        <f>APENs_summary!J4172</f>
        <v>31000205</v>
      </c>
      <c r="E4277" s="272" t="str">
        <f>APENs_summary!K4172</f>
        <v>Natural Gas Production, Flares</v>
      </c>
      <c r="F4277" s="76">
        <f>APENs_summary!N4172</f>
        <v>0</v>
      </c>
      <c r="G4277" s="76">
        <f>APENs_summary!O4172</f>
        <v>0</v>
      </c>
      <c r="H4277" s="76">
        <f>APENs_summary!P4172</f>
        <v>8.1</v>
      </c>
      <c r="I4277" s="76">
        <f>APENs_summary!Q4172</f>
        <v>0</v>
      </c>
      <c r="J4277" s="76">
        <f>APENs_summary!R4172</f>
        <v>0</v>
      </c>
    </row>
    <row r="4278" spans="1:10" x14ac:dyDescent="0.2">
      <c r="A4278" s="13" t="s">
        <v>147</v>
      </c>
      <c r="B4278" s="272" t="s">
        <v>493</v>
      </c>
      <c r="C4278" s="272" t="str">
        <f>APENs_summary!C4173</f>
        <v>08103</v>
      </c>
      <c r="D4278" s="272" t="str">
        <f>APENs_summary!J4173</f>
        <v>31000205</v>
      </c>
      <c r="E4278" s="272" t="str">
        <f>APENs_summary!K4173</f>
        <v>Natural Gas Production, Flares</v>
      </c>
      <c r="F4278" s="76">
        <f>APENs_summary!N4173</f>
        <v>1.5</v>
      </c>
      <c r="G4278" s="76">
        <f>APENs_summary!O4173</f>
        <v>0</v>
      </c>
      <c r="H4278" s="76">
        <f>APENs_summary!P4173</f>
        <v>0</v>
      </c>
      <c r="I4278" s="76">
        <f>APENs_summary!Q4173</f>
        <v>0</v>
      </c>
      <c r="J4278" s="76">
        <f>APENs_summary!R4173</f>
        <v>0</v>
      </c>
    </row>
    <row r="4279" spans="1:10" x14ac:dyDescent="0.2">
      <c r="A4279" s="13" t="s">
        <v>147</v>
      </c>
      <c r="B4279" s="272" t="s">
        <v>493</v>
      </c>
      <c r="C4279" s="272" t="str">
        <f>APENs_summary!C4174</f>
        <v>08103</v>
      </c>
      <c r="D4279" s="272" t="str">
        <f>APENs_summary!J4174</f>
        <v>31000205</v>
      </c>
      <c r="E4279" s="272" t="str">
        <f>APENs_summary!K4174</f>
        <v>Natural Gas Production, Flares</v>
      </c>
      <c r="F4279" s="76">
        <f>APENs_summary!N4174</f>
        <v>0</v>
      </c>
      <c r="G4279" s="76">
        <f>APENs_summary!O4174</f>
        <v>0</v>
      </c>
      <c r="H4279" s="76">
        <f>APENs_summary!P4174</f>
        <v>0</v>
      </c>
      <c r="I4279" s="76">
        <f>APENs_summary!Q4174</f>
        <v>0</v>
      </c>
      <c r="J4279" s="76">
        <f>APENs_summary!R4174</f>
        <v>0.23499999999999999</v>
      </c>
    </row>
    <row r="4280" spans="1:10" x14ac:dyDescent="0.2">
      <c r="A4280" s="13" t="s">
        <v>147</v>
      </c>
      <c r="B4280" s="272" t="s">
        <v>493</v>
      </c>
      <c r="C4280" s="272" t="str">
        <f>APENs_summary!C4175</f>
        <v>08103</v>
      </c>
      <c r="D4280" s="272" t="str">
        <f>APENs_summary!J4175</f>
        <v>31000205</v>
      </c>
      <c r="E4280" s="272" t="str">
        <f>APENs_summary!K4175</f>
        <v>Natural Gas Production, Flares</v>
      </c>
      <c r="F4280" s="76">
        <f>APENs_summary!N4175</f>
        <v>0</v>
      </c>
      <c r="G4280" s="76">
        <f>APENs_summary!O4175</f>
        <v>0</v>
      </c>
      <c r="H4280" s="76">
        <f>APENs_summary!P4175</f>
        <v>0</v>
      </c>
      <c r="I4280" s="76">
        <f>APENs_summary!Q4175</f>
        <v>0</v>
      </c>
      <c r="J4280" s="76">
        <f>APENs_summary!R4175</f>
        <v>0</v>
      </c>
    </row>
    <row r="4281" spans="1:10" x14ac:dyDescent="0.2">
      <c r="A4281" s="13" t="s">
        <v>147</v>
      </c>
      <c r="B4281" s="272" t="s">
        <v>493</v>
      </c>
      <c r="C4281" s="272" t="str">
        <f>APENs_summary!C4176</f>
        <v>08103</v>
      </c>
      <c r="D4281" s="272" t="str">
        <f>APENs_summary!J4176</f>
        <v>31000205</v>
      </c>
      <c r="E4281" s="272" t="str">
        <f>APENs_summary!K4176</f>
        <v>Natural Gas Production, Flares</v>
      </c>
      <c r="F4281" s="76">
        <f>APENs_summary!N4176</f>
        <v>0</v>
      </c>
      <c r="G4281" s="76">
        <f>APENs_summary!O4176</f>
        <v>0</v>
      </c>
      <c r="H4281" s="76">
        <f>APENs_summary!P4176</f>
        <v>0</v>
      </c>
      <c r="I4281" s="76">
        <f>APENs_summary!Q4176</f>
        <v>1.5</v>
      </c>
      <c r="J4281" s="76">
        <f>APENs_summary!R4176</f>
        <v>0</v>
      </c>
    </row>
    <row r="4282" spans="1:10" x14ac:dyDescent="0.2">
      <c r="A4282" s="13" t="s">
        <v>147</v>
      </c>
      <c r="B4282" s="272" t="s">
        <v>493</v>
      </c>
      <c r="C4282" s="272" t="str">
        <f>APENs_summary!C4177</f>
        <v>08103</v>
      </c>
      <c r="D4282" s="272" t="str">
        <f>APENs_summary!J4177</f>
        <v>31000205</v>
      </c>
      <c r="E4282" s="272" t="str">
        <f>APENs_summary!K4177</f>
        <v>Natural Gas Production, Flares</v>
      </c>
      <c r="F4282" s="76">
        <f>APENs_summary!N4177</f>
        <v>0</v>
      </c>
      <c r="G4282" s="76">
        <f>APENs_summary!O4177</f>
        <v>0.1</v>
      </c>
      <c r="H4282" s="76">
        <f>APENs_summary!P4177</f>
        <v>0</v>
      </c>
      <c r="I4282" s="76">
        <f>APENs_summary!Q4177</f>
        <v>0</v>
      </c>
      <c r="J4282" s="76">
        <f>APENs_summary!R4177</f>
        <v>0</v>
      </c>
    </row>
    <row r="4283" spans="1:10" x14ac:dyDescent="0.2">
      <c r="A4283" s="13" t="s">
        <v>147</v>
      </c>
      <c r="B4283" s="272" t="s">
        <v>493</v>
      </c>
      <c r="C4283" s="272" t="str">
        <f>APENs_summary!C4178</f>
        <v>08103</v>
      </c>
      <c r="D4283" s="272" t="str">
        <f>APENs_summary!J4178</f>
        <v>31000404</v>
      </c>
      <c r="E4283" s="272" t="str">
        <f>APENs_summary!K4178</f>
        <v>Process Heaters</v>
      </c>
      <c r="F4283" s="76">
        <f>APENs_summary!N4178</f>
        <v>0</v>
      </c>
      <c r="G4283" s="76">
        <f>APENs_summary!O4178</f>
        <v>0</v>
      </c>
      <c r="H4283" s="76">
        <f>APENs_summary!P4178</f>
        <v>0.81</v>
      </c>
      <c r="I4283" s="76">
        <f>APENs_summary!Q4178</f>
        <v>0</v>
      </c>
      <c r="J4283" s="76">
        <f>APENs_summary!R4178</f>
        <v>0</v>
      </c>
    </row>
    <row r="4284" spans="1:10" x14ac:dyDescent="0.2">
      <c r="A4284" s="13" t="s">
        <v>147</v>
      </c>
      <c r="B4284" s="272" t="s">
        <v>493</v>
      </c>
      <c r="C4284" s="272" t="str">
        <f>APENs_summary!C4179</f>
        <v>08103</v>
      </c>
      <c r="D4284" s="272" t="str">
        <f>APENs_summary!J4179</f>
        <v>31000404</v>
      </c>
      <c r="E4284" s="272" t="str">
        <f>APENs_summary!K4179</f>
        <v>Process Heaters</v>
      </c>
      <c r="F4284" s="76">
        <f>APENs_summary!N4179</f>
        <v>4.0999999999999996</v>
      </c>
      <c r="G4284" s="76">
        <f>APENs_summary!O4179</f>
        <v>0</v>
      </c>
      <c r="H4284" s="76">
        <f>APENs_summary!P4179</f>
        <v>0</v>
      </c>
      <c r="I4284" s="76">
        <f>APENs_summary!Q4179</f>
        <v>0</v>
      </c>
      <c r="J4284" s="76">
        <f>APENs_summary!R4179</f>
        <v>0</v>
      </c>
    </row>
    <row r="4285" spans="1:10" x14ac:dyDescent="0.2">
      <c r="A4285" s="13" t="s">
        <v>147</v>
      </c>
      <c r="B4285" s="272" t="s">
        <v>493</v>
      </c>
      <c r="C4285" s="272" t="str">
        <f>APENs_summary!C4180</f>
        <v>08103</v>
      </c>
      <c r="D4285" s="272" t="str">
        <f>APENs_summary!J4180</f>
        <v>31000404</v>
      </c>
      <c r="E4285" s="272" t="str">
        <f>APENs_summary!K4180</f>
        <v>Process Heaters</v>
      </c>
      <c r="F4285" s="76">
        <f>APENs_summary!N4180</f>
        <v>0</v>
      </c>
      <c r="G4285" s="76">
        <f>APENs_summary!O4180</f>
        <v>0</v>
      </c>
      <c r="H4285" s="76">
        <f>APENs_summary!P4180</f>
        <v>0</v>
      </c>
      <c r="I4285" s="76">
        <f>APENs_summary!Q4180</f>
        <v>0</v>
      </c>
      <c r="J4285" s="76">
        <f>APENs_summary!R4180</f>
        <v>0.17</v>
      </c>
    </row>
    <row r="4286" spans="1:10" x14ac:dyDescent="0.2">
      <c r="A4286" s="13" t="s">
        <v>147</v>
      </c>
      <c r="B4286" s="272" t="s">
        <v>493</v>
      </c>
      <c r="C4286" s="272" t="str">
        <f>APENs_summary!C4181</f>
        <v>08103</v>
      </c>
      <c r="D4286" s="272" t="str">
        <f>APENs_summary!J4181</f>
        <v>31000404</v>
      </c>
      <c r="E4286" s="272" t="str">
        <f>APENs_summary!K4181</f>
        <v>Process Heaters</v>
      </c>
      <c r="F4286" s="76">
        <f>APENs_summary!N4181</f>
        <v>0</v>
      </c>
      <c r="G4286" s="76">
        <f>APENs_summary!O4181</f>
        <v>0</v>
      </c>
      <c r="H4286" s="76">
        <f>APENs_summary!P4181</f>
        <v>0</v>
      </c>
      <c r="I4286" s="76">
        <f>APENs_summary!Q4181</f>
        <v>0</v>
      </c>
      <c r="J4286" s="76">
        <f>APENs_summary!R4181</f>
        <v>0</v>
      </c>
    </row>
    <row r="4287" spans="1:10" x14ac:dyDescent="0.2">
      <c r="A4287" s="13" t="s">
        <v>147</v>
      </c>
      <c r="B4287" s="272" t="s">
        <v>493</v>
      </c>
      <c r="C4287" s="272" t="str">
        <f>APENs_summary!C4182</f>
        <v>08103</v>
      </c>
      <c r="D4287" s="272" t="str">
        <f>APENs_summary!J4182</f>
        <v>31000404</v>
      </c>
      <c r="E4287" s="272" t="str">
        <f>APENs_summary!K4182</f>
        <v>Process Heaters</v>
      </c>
      <c r="F4287" s="76">
        <f>APENs_summary!N4182</f>
        <v>0</v>
      </c>
      <c r="G4287" s="76">
        <f>APENs_summary!O4182</f>
        <v>0</v>
      </c>
      <c r="H4287" s="76">
        <f>APENs_summary!P4182</f>
        <v>0</v>
      </c>
      <c r="I4287" s="76">
        <f>APENs_summary!Q4182</f>
        <v>2.3189999999999999E-2</v>
      </c>
      <c r="J4287" s="76">
        <f>APENs_summary!R4182</f>
        <v>0</v>
      </c>
    </row>
    <row r="4288" spans="1:10" x14ac:dyDescent="0.2">
      <c r="A4288" s="13" t="s">
        <v>147</v>
      </c>
      <c r="B4288" s="272" t="s">
        <v>493</v>
      </c>
      <c r="C4288" s="272" t="str">
        <f>APENs_summary!C4183</f>
        <v>08103</v>
      </c>
      <c r="D4288" s="272" t="str">
        <f>APENs_summary!J4183</f>
        <v>31000404</v>
      </c>
      <c r="E4288" s="272" t="str">
        <f>APENs_summary!K4183</f>
        <v>Process Heaters</v>
      </c>
      <c r="F4288" s="76">
        <f>APENs_summary!N4183</f>
        <v>0</v>
      </c>
      <c r="G4288" s="76">
        <f>APENs_summary!O4183</f>
        <v>0.22</v>
      </c>
      <c r="H4288" s="76">
        <f>APENs_summary!P4183</f>
        <v>0</v>
      </c>
      <c r="I4288" s="76">
        <f>APENs_summary!Q4183</f>
        <v>0</v>
      </c>
      <c r="J4288" s="76">
        <f>APENs_summary!R4183</f>
        <v>0</v>
      </c>
    </row>
    <row r="4289" spans="1:10" x14ac:dyDescent="0.2">
      <c r="A4289" s="13" t="s">
        <v>147</v>
      </c>
      <c r="B4289" s="272" t="s">
        <v>493</v>
      </c>
      <c r="C4289" s="272" t="str">
        <f>APENs_summary!C4184</f>
        <v>08103</v>
      </c>
      <c r="D4289" s="272" t="str">
        <f>APENs_summary!J4184</f>
        <v>31088811</v>
      </c>
      <c r="E4289" s="272" t="str">
        <f>APENs_summary!K4184</f>
        <v>Permitted Fugitives</v>
      </c>
      <c r="F4289" s="76">
        <f>APENs_summary!N4184</f>
        <v>0</v>
      </c>
      <c r="G4289" s="76">
        <f>APENs_summary!O4184</f>
        <v>80</v>
      </c>
      <c r="H4289" s="76">
        <f>APENs_summary!P4184</f>
        <v>0</v>
      </c>
      <c r="I4289" s="76">
        <f>APENs_summary!Q4184</f>
        <v>0</v>
      </c>
      <c r="J4289" s="76">
        <f>APENs_summary!R4184</f>
        <v>0</v>
      </c>
    </row>
    <row r="4290" spans="1:10" x14ac:dyDescent="0.2">
      <c r="A4290" s="13" t="s">
        <v>147</v>
      </c>
      <c r="B4290" s="272" t="s">
        <v>493</v>
      </c>
      <c r="C4290" s="272" t="str">
        <f>APENs_summary!C4185</f>
        <v>08103</v>
      </c>
      <c r="D4290" s="272" t="str">
        <f>APENs_summary!J4185</f>
        <v>20200202</v>
      </c>
      <c r="E4290" s="272" t="str">
        <f>APENs_summary!K4185</f>
        <v>Compressor Engines</v>
      </c>
      <c r="F4290" s="76">
        <f>APENs_summary!N4185</f>
        <v>0</v>
      </c>
      <c r="G4290" s="76">
        <f>APENs_summary!O4185</f>
        <v>0</v>
      </c>
      <c r="H4290" s="76">
        <f>APENs_summary!P4185</f>
        <v>39.799999999999997</v>
      </c>
      <c r="I4290" s="76">
        <f>APENs_summary!Q4185</f>
        <v>0</v>
      </c>
      <c r="J4290" s="76">
        <f>APENs_summary!R4185</f>
        <v>0</v>
      </c>
    </row>
    <row r="4291" spans="1:10" x14ac:dyDescent="0.2">
      <c r="A4291" s="13" t="s">
        <v>147</v>
      </c>
      <c r="B4291" s="272" t="s">
        <v>493</v>
      </c>
      <c r="C4291" s="272" t="str">
        <f>APENs_summary!C4186</f>
        <v>08103</v>
      </c>
      <c r="D4291" s="272" t="str">
        <f>APENs_summary!J4186</f>
        <v>20200202</v>
      </c>
      <c r="E4291" s="272" t="str">
        <f>APENs_summary!K4186</f>
        <v>Compressor Engines</v>
      </c>
      <c r="F4291" s="76">
        <f>APENs_summary!N4186</f>
        <v>131.30000000000001</v>
      </c>
      <c r="G4291" s="76">
        <f>APENs_summary!O4186</f>
        <v>0</v>
      </c>
      <c r="H4291" s="76">
        <f>APENs_summary!P4186</f>
        <v>0</v>
      </c>
      <c r="I4291" s="76">
        <f>APENs_summary!Q4186</f>
        <v>0</v>
      </c>
      <c r="J4291" s="76">
        <f>APENs_summary!R4186</f>
        <v>0</v>
      </c>
    </row>
    <row r="4292" spans="1:10" x14ac:dyDescent="0.2">
      <c r="A4292" s="13" t="s">
        <v>147</v>
      </c>
      <c r="B4292" s="272" t="s">
        <v>493</v>
      </c>
      <c r="C4292" s="272" t="str">
        <f>APENs_summary!C4187</f>
        <v>08103</v>
      </c>
      <c r="D4292" s="272" t="str">
        <f>APENs_summary!J4187</f>
        <v>20200202</v>
      </c>
      <c r="E4292" s="272" t="str">
        <f>APENs_summary!K4187</f>
        <v>Compressor Engines</v>
      </c>
      <c r="F4292" s="76">
        <f>APENs_summary!N4187</f>
        <v>0</v>
      </c>
      <c r="G4292" s="76">
        <f>APENs_summary!O4187</f>
        <v>0.8</v>
      </c>
      <c r="H4292" s="76">
        <f>APENs_summary!P4187</f>
        <v>0</v>
      </c>
      <c r="I4292" s="76">
        <f>APENs_summary!Q4187</f>
        <v>0</v>
      </c>
      <c r="J4292" s="76">
        <f>APENs_summary!R4187</f>
        <v>0</v>
      </c>
    </row>
    <row r="4293" spans="1:10" x14ac:dyDescent="0.2">
      <c r="A4293" s="13" t="s">
        <v>147</v>
      </c>
      <c r="B4293" s="272" t="s">
        <v>493</v>
      </c>
      <c r="C4293" s="272" t="str">
        <f>APENs_summary!C4188</f>
        <v>08103</v>
      </c>
      <c r="D4293" s="272" t="str">
        <f>APENs_summary!J4188</f>
        <v>20200202</v>
      </c>
      <c r="E4293" s="272" t="str">
        <f>APENs_summary!K4188</f>
        <v>Compressor Engines</v>
      </c>
      <c r="F4293" s="76">
        <f>APENs_summary!N4188</f>
        <v>0</v>
      </c>
      <c r="G4293" s="76">
        <f>APENs_summary!O4188</f>
        <v>0</v>
      </c>
      <c r="H4293" s="76">
        <f>APENs_summary!P4188</f>
        <v>15.25</v>
      </c>
      <c r="I4293" s="76">
        <f>APENs_summary!Q4188</f>
        <v>0</v>
      </c>
      <c r="J4293" s="76">
        <f>APENs_summary!R4188</f>
        <v>0</v>
      </c>
    </row>
    <row r="4294" spans="1:10" x14ac:dyDescent="0.2">
      <c r="A4294" s="13" t="s">
        <v>147</v>
      </c>
      <c r="B4294" s="272" t="s">
        <v>493</v>
      </c>
      <c r="C4294" s="272" t="str">
        <f>APENs_summary!C4189</f>
        <v>08103</v>
      </c>
      <c r="D4294" s="272" t="str">
        <f>APENs_summary!J4189</f>
        <v>20200202</v>
      </c>
      <c r="E4294" s="272" t="str">
        <f>APENs_summary!K4189</f>
        <v>Compressor Engines</v>
      </c>
      <c r="F4294" s="76">
        <f>APENs_summary!N4189</f>
        <v>20.329999999999998</v>
      </c>
      <c r="G4294" s="76">
        <f>APENs_summary!O4189</f>
        <v>0</v>
      </c>
      <c r="H4294" s="76">
        <f>APENs_summary!P4189</f>
        <v>0</v>
      </c>
      <c r="I4294" s="76">
        <f>APENs_summary!Q4189</f>
        <v>0</v>
      </c>
      <c r="J4294" s="76">
        <f>APENs_summary!R4189</f>
        <v>0</v>
      </c>
    </row>
    <row r="4295" spans="1:10" x14ac:dyDescent="0.2">
      <c r="A4295" s="13" t="s">
        <v>147</v>
      </c>
      <c r="B4295" s="272" t="s">
        <v>493</v>
      </c>
      <c r="C4295" s="272" t="str">
        <f>APENs_summary!C4190</f>
        <v>08103</v>
      </c>
      <c r="D4295" s="272" t="str">
        <f>APENs_summary!J4190</f>
        <v>20200202</v>
      </c>
      <c r="E4295" s="272" t="str">
        <f>APENs_summary!K4190</f>
        <v>Compressor Engines</v>
      </c>
      <c r="F4295" s="76">
        <f>APENs_summary!N4190</f>
        <v>0</v>
      </c>
      <c r="G4295" s="76">
        <f>APENs_summary!O4190</f>
        <v>0</v>
      </c>
      <c r="H4295" s="76">
        <f>APENs_summary!P4190</f>
        <v>0</v>
      </c>
      <c r="I4295" s="76">
        <f>APENs_summary!Q4190</f>
        <v>0</v>
      </c>
      <c r="J4295" s="76">
        <f>APENs_summary!R4190</f>
        <v>4.8</v>
      </c>
    </row>
    <row r="4296" spans="1:10" x14ac:dyDescent="0.2">
      <c r="A4296" s="13" t="s">
        <v>147</v>
      </c>
      <c r="B4296" s="272" t="s">
        <v>493</v>
      </c>
      <c r="C4296" s="272" t="str">
        <f>APENs_summary!C4191</f>
        <v>08103</v>
      </c>
      <c r="D4296" s="272" t="str">
        <f>APENs_summary!J4191</f>
        <v>20200202</v>
      </c>
      <c r="E4296" s="272" t="str">
        <f>APENs_summary!K4191</f>
        <v>Compressor Engines</v>
      </c>
      <c r="F4296" s="76">
        <f>APENs_summary!N4191</f>
        <v>0</v>
      </c>
      <c r="G4296" s="76">
        <f>APENs_summary!O4191</f>
        <v>0</v>
      </c>
      <c r="H4296" s="76">
        <f>APENs_summary!P4191</f>
        <v>0</v>
      </c>
      <c r="I4296" s="76">
        <f>APENs_summary!Q4191</f>
        <v>0</v>
      </c>
      <c r="J4296" s="76">
        <f>APENs_summary!R4191</f>
        <v>0</v>
      </c>
    </row>
    <row r="4297" spans="1:10" x14ac:dyDescent="0.2">
      <c r="A4297" s="13" t="s">
        <v>147</v>
      </c>
      <c r="B4297" s="272" t="s">
        <v>493</v>
      </c>
      <c r="C4297" s="272" t="str">
        <f>APENs_summary!C4192</f>
        <v>08103</v>
      </c>
      <c r="D4297" s="272" t="str">
        <f>APENs_summary!J4192</f>
        <v>20200202</v>
      </c>
      <c r="E4297" s="272" t="str">
        <f>APENs_summary!K4192</f>
        <v>Compressor Engines</v>
      </c>
      <c r="F4297" s="76">
        <f>APENs_summary!N4192</f>
        <v>0</v>
      </c>
      <c r="G4297" s="76">
        <f>APENs_summary!O4192</f>
        <v>0</v>
      </c>
      <c r="H4297" s="76">
        <f>APENs_summary!P4192</f>
        <v>0</v>
      </c>
      <c r="I4297" s="76">
        <f>APENs_summary!Q4192</f>
        <v>0.06</v>
      </c>
      <c r="J4297" s="76">
        <f>APENs_summary!R4192</f>
        <v>0</v>
      </c>
    </row>
    <row r="4298" spans="1:10" x14ac:dyDescent="0.2">
      <c r="A4298" s="13" t="s">
        <v>147</v>
      </c>
      <c r="B4298" s="272" t="s">
        <v>493</v>
      </c>
      <c r="C4298" s="272" t="str">
        <f>APENs_summary!C4193</f>
        <v>08103</v>
      </c>
      <c r="D4298" s="272" t="str">
        <f>APENs_summary!J4193</f>
        <v>20200202</v>
      </c>
      <c r="E4298" s="272" t="str">
        <f>APENs_summary!K4193</f>
        <v>Compressor Engines</v>
      </c>
      <c r="F4298" s="76">
        <f>APENs_summary!N4193</f>
        <v>0</v>
      </c>
      <c r="G4298" s="76">
        <f>APENs_summary!O4193</f>
        <v>5.08</v>
      </c>
      <c r="H4298" s="76">
        <f>APENs_summary!P4193</f>
        <v>0</v>
      </c>
      <c r="I4298" s="76">
        <f>APENs_summary!Q4193</f>
        <v>0</v>
      </c>
      <c r="J4298" s="76">
        <f>APENs_summary!R4193</f>
        <v>0</v>
      </c>
    </row>
    <row r="4299" spans="1:10" x14ac:dyDescent="0.2">
      <c r="A4299" s="13" t="s">
        <v>147</v>
      </c>
      <c r="B4299" s="272" t="s">
        <v>493</v>
      </c>
      <c r="C4299" s="272" t="str">
        <f>APENs_summary!C4194</f>
        <v>08103</v>
      </c>
      <c r="D4299" s="272" t="str">
        <f>APENs_summary!J4194</f>
        <v>20200202</v>
      </c>
      <c r="E4299" s="272" t="str">
        <f>APENs_summary!K4194</f>
        <v>Compressor Engines</v>
      </c>
      <c r="F4299" s="76">
        <f>APENs_summary!N4194</f>
        <v>0</v>
      </c>
      <c r="G4299" s="76">
        <f>APENs_summary!O4194</f>
        <v>0</v>
      </c>
      <c r="H4299" s="76">
        <f>APENs_summary!P4194</f>
        <v>17.420000000000002</v>
      </c>
      <c r="I4299" s="76">
        <f>APENs_summary!Q4194</f>
        <v>0</v>
      </c>
      <c r="J4299" s="76">
        <f>APENs_summary!R4194</f>
        <v>0</v>
      </c>
    </row>
    <row r="4300" spans="1:10" x14ac:dyDescent="0.2">
      <c r="A4300" s="13" t="s">
        <v>147</v>
      </c>
      <c r="B4300" s="272" t="s">
        <v>493</v>
      </c>
      <c r="C4300" s="272" t="str">
        <f>APENs_summary!C4195</f>
        <v>08103</v>
      </c>
      <c r="D4300" s="272" t="str">
        <f>APENs_summary!J4195</f>
        <v>20200202</v>
      </c>
      <c r="E4300" s="272" t="str">
        <f>APENs_summary!K4195</f>
        <v>Compressor Engines</v>
      </c>
      <c r="F4300" s="76">
        <f>APENs_summary!N4195</f>
        <v>23.23</v>
      </c>
      <c r="G4300" s="76">
        <f>APENs_summary!O4195</f>
        <v>0</v>
      </c>
      <c r="H4300" s="76">
        <f>APENs_summary!P4195</f>
        <v>0</v>
      </c>
      <c r="I4300" s="76">
        <f>APENs_summary!Q4195</f>
        <v>0</v>
      </c>
      <c r="J4300" s="76">
        <f>APENs_summary!R4195</f>
        <v>0</v>
      </c>
    </row>
    <row r="4301" spans="1:10" x14ac:dyDescent="0.2">
      <c r="A4301" s="13" t="s">
        <v>147</v>
      </c>
      <c r="B4301" s="272" t="s">
        <v>493</v>
      </c>
      <c r="C4301" s="272" t="str">
        <f>APENs_summary!C4196</f>
        <v>08103</v>
      </c>
      <c r="D4301" s="272" t="str">
        <f>APENs_summary!J4196</f>
        <v>20200202</v>
      </c>
      <c r="E4301" s="272" t="str">
        <f>APENs_summary!K4196</f>
        <v>Compressor Engines</v>
      </c>
      <c r="F4301" s="76">
        <f>APENs_summary!N4196</f>
        <v>0</v>
      </c>
      <c r="G4301" s="76">
        <f>APENs_summary!O4196</f>
        <v>0</v>
      </c>
      <c r="H4301" s="76">
        <f>APENs_summary!P4196</f>
        <v>0</v>
      </c>
      <c r="I4301" s="76">
        <f>APENs_summary!Q4196</f>
        <v>0</v>
      </c>
      <c r="J4301" s="76">
        <f>APENs_summary!R4196</f>
        <v>4.8</v>
      </c>
    </row>
    <row r="4302" spans="1:10" x14ac:dyDescent="0.2">
      <c r="A4302" s="13" t="s">
        <v>147</v>
      </c>
      <c r="B4302" s="272" t="s">
        <v>493</v>
      </c>
      <c r="C4302" s="272" t="str">
        <f>APENs_summary!C4197</f>
        <v>08103</v>
      </c>
      <c r="D4302" s="272" t="str">
        <f>APENs_summary!J4197</f>
        <v>20200202</v>
      </c>
      <c r="E4302" s="272" t="str">
        <f>APENs_summary!K4197</f>
        <v>Compressor Engines</v>
      </c>
      <c r="F4302" s="76">
        <f>APENs_summary!N4197</f>
        <v>0</v>
      </c>
      <c r="G4302" s="76">
        <f>APENs_summary!O4197</f>
        <v>0</v>
      </c>
      <c r="H4302" s="76">
        <f>APENs_summary!P4197</f>
        <v>0</v>
      </c>
      <c r="I4302" s="76">
        <f>APENs_summary!Q4197</f>
        <v>0</v>
      </c>
      <c r="J4302" s="76">
        <f>APENs_summary!R4197</f>
        <v>0</v>
      </c>
    </row>
    <row r="4303" spans="1:10" x14ac:dyDescent="0.2">
      <c r="A4303" s="13" t="s">
        <v>147</v>
      </c>
      <c r="B4303" s="272" t="s">
        <v>493</v>
      </c>
      <c r="C4303" s="272" t="str">
        <f>APENs_summary!C4198</f>
        <v>08103</v>
      </c>
      <c r="D4303" s="272" t="str">
        <f>APENs_summary!J4198</f>
        <v>20200202</v>
      </c>
      <c r="E4303" s="272" t="str">
        <f>APENs_summary!K4198</f>
        <v>Compressor Engines</v>
      </c>
      <c r="F4303" s="76">
        <f>APENs_summary!N4198</f>
        <v>0</v>
      </c>
      <c r="G4303" s="76">
        <f>APENs_summary!O4198</f>
        <v>0</v>
      </c>
      <c r="H4303" s="76">
        <f>APENs_summary!P4198</f>
        <v>0</v>
      </c>
      <c r="I4303" s="76">
        <f>APENs_summary!Q4198</f>
        <v>0.06</v>
      </c>
      <c r="J4303" s="76">
        <f>APENs_summary!R4198</f>
        <v>0</v>
      </c>
    </row>
    <row r="4304" spans="1:10" x14ac:dyDescent="0.2">
      <c r="A4304" s="13" t="s">
        <v>147</v>
      </c>
      <c r="B4304" s="272" t="s">
        <v>493</v>
      </c>
      <c r="C4304" s="272" t="str">
        <f>APENs_summary!C4199</f>
        <v>08103</v>
      </c>
      <c r="D4304" s="272" t="str">
        <f>APENs_summary!J4199</f>
        <v>20200202</v>
      </c>
      <c r="E4304" s="272" t="str">
        <f>APENs_summary!K4199</f>
        <v>Compressor Engines</v>
      </c>
      <c r="F4304" s="76">
        <f>APENs_summary!N4199</f>
        <v>0</v>
      </c>
      <c r="G4304" s="76">
        <f>APENs_summary!O4199</f>
        <v>5.81</v>
      </c>
      <c r="H4304" s="76">
        <f>APENs_summary!P4199</f>
        <v>0</v>
      </c>
      <c r="I4304" s="76">
        <f>APENs_summary!Q4199</f>
        <v>0</v>
      </c>
      <c r="J4304" s="76">
        <f>APENs_summary!R4199</f>
        <v>0</v>
      </c>
    </row>
    <row r="4305" spans="1:10" x14ac:dyDescent="0.2">
      <c r="A4305" s="13" t="s">
        <v>147</v>
      </c>
      <c r="B4305" s="272" t="s">
        <v>493</v>
      </c>
      <c r="C4305" s="272" t="str">
        <f>APENs_summary!C4200</f>
        <v>08103</v>
      </c>
      <c r="D4305" s="272" t="str">
        <f>APENs_summary!J4200</f>
        <v>20200202</v>
      </c>
      <c r="E4305" s="272" t="str">
        <f>APENs_summary!K4200</f>
        <v>Compressor Engines</v>
      </c>
      <c r="F4305" s="76">
        <f>APENs_summary!N4200</f>
        <v>0</v>
      </c>
      <c r="G4305" s="76">
        <f>APENs_summary!O4200</f>
        <v>0</v>
      </c>
      <c r="H4305" s="76">
        <f>APENs_summary!P4200</f>
        <v>3.96</v>
      </c>
      <c r="I4305" s="76">
        <f>APENs_summary!Q4200</f>
        <v>0</v>
      </c>
      <c r="J4305" s="76">
        <f>APENs_summary!R4200</f>
        <v>0</v>
      </c>
    </row>
    <row r="4306" spans="1:10" x14ac:dyDescent="0.2">
      <c r="A4306" s="13" t="s">
        <v>147</v>
      </c>
      <c r="B4306" s="272" t="s">
        <v>493</v>
      </c>
      <c r="C4306" s="272" t="str">
        <f>APENs_summary!C4201</f>
        <v>08103</v>
      </c>
      <c r="D4306" s="272" t="str">
        <f>APENs_summary!J4201</f>
        <v>20200202</v>
      </c>
      <c r="E4306" s="272" t="str">
        <f>APENs_summary!K4201</f>
        <v>Compressor Engines</v>
      </c>
      <c r="F4306" s="76">
        <f>APENs_summary!N4201</f>
        <v>41.57</v>
      </c>
      <c r="G4306" s="76">
        <f>APENs_summary!O4201</f>
        <v>0</v>
      </c>
      <c r="H4306" s="76">
        <f>APENs_summary!P4201</f>
        <v>0</v>
      </c>
      <c r="I4306" s="76">
        <f>APENs_summary!Q4201</f>
        <v>0</v>
      </c>
      <c r="J4306" s="76">
        <f>APENs_summary!R4201</f>
        <v>0</v>
      </c>
    </row>
    <row r="4307" spans="1:10" x14ac:dyDescent="0.2">
      <c r="A4307" s="13" t="s">
        <v>147</v>
      </c>
      <c r="B4307" s="272" t="s">
        <v>493</v>
      </c>
      <c r="C4307" s="272" t="str">
        <f>APENs_summary!C4202</f>
        <v>08103</v>
      </c>
      <c r="D4307" s="272" t="str">
        <f>APENs_summary!J4202</f>
        <v>20200202</v>
      </c>
      <c r="E4307" s="272" t="str">
        <f>APENs_summary!K4202</f>
        <v>Compressor Engines</v>
      </c>
      <c r="F4307" s="76">
        <f>APENs_summary!N4202</f>
        <v>0</v>
      </c>
      <c r="G4307" s="76">
        <f>APENs_summary!O4202</f>
        <v>0</v>
      </c>
      <c r="H4307" s="76">
        <f>APENs_summary!P4202</f>
        <v>0</v>
      </c>
      <c r="I4307" s="76">
        <f>APENs_summary!Q4202</f>
        <v>0</v>
      </c>
      <c r="J4307" s="76">
        <f>APENs_summary!R4202</f>
        <v>1.29</v>
      </c>
    </row>
    <row r="4308" spans="1:10" x14ac:dyDescent="0.2">
      <c r="A4308" s="13" t="s">
        <v>147</v>
      </c>
      <c r="B4308" s="272" t="s">
        <v>493</v>
      </c>
      <c r="C4308" s="272" t="str">
        <f>APENs_summary!C4203</f>
        <v>08103</v>
      </c>
      <c r="D4308" s="272" t="str">
        <f>APENs_summary!J4203</f>
        <v>20200202</v>
      </c>
      <c r="E4308" s="272" t="str">
        <f>APENs_summary!K4203</f>
        <v>Compressor Engines</v>
      </c>
      <c r="F4308" s="76">
        <f>APENs_summary!N4203</f>
        <v>0</v>
      </c>
      <c r="G4308" s="76">
        <f>APENs_summary!O4203</f>
        <v>0</v>
      </c>
      <c r="H4308" s="76">
        <f>APENs_summary!P4203</f>
        <v>0</v>
      </c>
      <c r="I4308" s="76">
        <f>APENs_summary!Q4203</f>
        <v>0</v>
      </c>
      <c r="J4308" s="76">
        <f>APENs_summary!R4203</f>
        <v>0</v>
      </c>
    </row>
    <row r="4309" spans="1:10" x14ac:dyDescent="0.2">
      <c r="A4309" s="13" t="s">
        <v>147</v>
      </c>
      <c r="B4309" s="272" t="s">
        <v>493</v>
      </c>
      <c r="C4309" s="272" t="str">
        <f>APENs_summary!C4204</f>
        <v>08103</v>
      </c>
      <c r="D4309" s="272" t="str">
        <f>APENs_summary!J4204</f>
        <v>20200202</v>
      </c>
      <c r="E4309" s="272" t="str">
        <f>APENs_summary!K4204</f>
        <v>Compressor Engines</v>
      </c>
      <c r="F4309" s="76">
        <f>APENs_summary!N4204</f>
        <v>0</v>
      </c>
      <c r="G4309" s="76">
        <f>APENs_summary!O4204</f>
        <v>0</v>
      </c>
      <c r="H4309" s="76">
        <f>APENs_summary!P4204</f>
        <v>0</v>
      </c>
      <c r="I4309" s="76">
        <f>APENs_summary!Q4204</f>
        <v>0.02</v>
      </c>
      <c r="J4309" s="76">
        <f>APENs_summary!R4204</f>
        <v>0</v>
      </c>
    </row>
    <row r="4310" spans="1:10" x14ac:dyDescent="0.2">
      <c r="A4310" s="13" t="s">
        <v>147</v>
      </c>
      <c r="B4310" s="272" t="s">
        <v>493</v>
      </c>
      <c r="C4310" s="272" t="str">
        <f>APENs_summary!C4205</f>
        <v>08103</v>
      </c>
      <c r="D4310" s="272" t="str">
        <f>APENs_summary!J4205</f>
        <v>20200202</v>
      </c>
      <c r="E4310" s="272" t="str">
        <f>APENs_summary!K4205</f>
        <v>Compressor Engines</v>
      </c>
      <c r="F4310" s="76">
        <f>APENs_summary!N4205</f>
        <v>0</v>
      </c>
      <c r="G4310" s="76">
        <f>APENs_summary!O4205</f>
        <v>2.46</v>
      </c>
      <c r="H4310" s="76">
        <f>APENs_summary!P4205</f>
        <v>0</v>
      </c>
      <c r="I4310" s="76">
        <f>APENs_summary!Q4205</f>
        <v>0</v>
      </c>
      <c r="J4310" s="76">
        <f>APENs_summary!R4205</f>
        <v>0</v>
      </c>
    </row>
    <row r="4311" spans="1:10" x14ac:dyDescent="0.2">
      <c r="A4311" s="13" t="s">
        <v>147</v>
      </c>
      <c r="B4311" s="272" t="s">
        <v>493</v>
      </c>
      <c r="C4311" s="272" t="str">
        <f>APENs_summary!C4206</f>
        <v>08103</v>
      </c>
      <c r="D4311" s="272" t="str">
        <f>APENs_summary!J4206</f>
        <v>20200202</v>
      </c>
      <c r="E4311" s="272" t="str">
        <f>APENs_summary!K4206</f>
        <v>Compressor Engines</v>
      </c>
      <c r="F4311" s="76">
        <f>APENs_summary!N4206</f>
        <v>0</v>
      </c>
      <c r="G4311" s="76">
        <f>APENs_summary!O4206</f>
        <v>0</v>
      </c>
      <c r="H4311" s="76">
        <f>APENs_summary!P4206</f>
        <v>3.14</v>
      </c>
      <c r="I4311" s="76">
        <f>APENs_summary!Q4206</f>
        <v>0</v>
      </c>
      <c r="J4311" s="76">
        <f>APENs_summary!R4206</f>
        <v>0</v>
      </c>
    </row>
    <row r="4312" spans="1:10" x14ac:dyDescent="0.2">
      <c r="A4312" s="13" t="s">
        <v>147</v>
      </c>
      <c r="B4312" s="272" t="s">
        <v>493</v>
      </c>
      <c r="C4312" s="272" t="str">
        <f>APENs_summary!C4207</f>
        <v>08103</v>
      </c>
      <c r="D4312" s="272" t="str">
        <f>APENs_summary!J4207</f>
        <v>20200202</v>
      </c>
      <c r="E4312" s="272" t="str">
        <f>APENs_summary!K4207</f>
        <v>Compressor Engines</v>
      </c>
      <c r="F4312" s="76">
        <f>APENs_summary!N4207</f>
        <v>26.18</v>
      </c>
      <c r="G4312" s="76">
        <f>APENs_summary!O4207</f>
        <v>0</v>
      </c>
      <c r="H4312" s="76">
        <f>APENs_summary!P4207</f>
        <v>0</v>
      </c>
      <c r="I4312" s="76">
        <f>APENs_summary!Q4207</f>
        <v>0</v>
      </c>
      <c r="J4312" s="76">
        <f>APENs_summary!R4207</f>
        <v>0</v>
      </c>
    </row>
    <row r="4313" spans="1:10" x14ac:dyDescent="0.2">
      <c r="A4313" s="13" t="s">
        <v>147</v>
      </c>
      <c r="B4313" s="272" t="s">
        <v>493</v>
      </c>
      <c r="C4313" s="272" t="str">
        <f>APENs_summary!C4208</f>
        <v>08103</v>
      </c>
      <c r="D4313" s="272" t="str">
        <f>APENs_summary!J4208</f>
        <v>20200202</v>
      </c>
      <c r="E4313" s="272" t="str">
        <f>APENs_summary!K4208</f>
        <v>Compressor Engines</v>
      </c>
      <c r="F4313" s="76">
        <f>APENs_summary!N4208</f>
        <v>0</v>
      </c>
      <c r="G4313" s="76">
        <f>APENs_summary!O4208</f>
        <v>0</v>
      </c>
      <c r="H4313" s="76">
        <f>APENs_summary!P4208</f>
        <v>0</v>
      </c>
      <c r="I4313" s="76">
        <f>APENs_summary!Q4208</f>
        <v>0</v>
      </c>
      <c r="J4313" s="76">
        <f>APENs_summary!R4208</f>
        <v>0.5</v>
      </c>
    </row>
    <row r="4314" spans="1:10" x14ac:dyDescent="0.2">
      <c r="A4314" s="13" t="s">
        <v>147</v>
      </c>
      <c r="B4314" s="272" t="s">
        <v>493</v>
      </c>
      <c r="C4314" s="272" t="str">
        <f>APENs_summary!C4209</f>
        <v>08103</v>
      </c>
      <c r="D4314" s="272" t="str">
        <f>APENs_summary!J4209</f>
        <v>20200202</v>
      </c>
      <c r="E4314" s="272" t="str">
        <f>APENs_summary!K4209</f>
        <v>Compressor Engines</v>
      </c>
      <c r="F4314" s="76">
        <f>APENs_summary!N4209</f>
        <v>0</v>
      </c>
      <c r="G4314" s="76">
        <f>APENs_summary!O4209</f>
        <v>0</v>
      </c>
      <c r="H4314" s="76">
        <f>APENs_summary!P4209</f>
        <v>0</v>
      </c>
      <c r="I4314" s="76">
        <f>APENs_summary!Q4209</f>
        <v>0</v>
      </c>
      <c r="J4314" s="76">
        <f>APENs_summary!R4209</f>
        <v>0</v>
      </c>
    </row>
    <row r="4315" spans="1:10" x14ac:dyDescent="0.2">
      <c r="A4315" s="13" t="s">
        <v>147</v>
      </c>
      <c r="B4315" s="272" t="s">
        <v>493</v>
      </c>
      <c r="C4315" s="272" t="str">
        <f>APENs_summary!C4210</f>
        <v>08103</v>
      </c>
      <c r="D4315" s="272" t="str">
        <f>APENs_summary!J4210</f>
        <v>20200202</v>
      </c>
      <c r="E4315" s="272" t="str">
        <f>APENs_summary!K4210</f>
        <v>Compressor Engines</v>
      </c>
      <c r="F4315" s="76">
        <f>APENs_summary!N4210</f>
        <v>0</v>
      </c>
      <c r="G4315" s="76">
        <f>APENs_summary!O4210</f>
        <v>0</v>
      </c>
      <c r="H4315" s="76">
        <f>APENs_summary!P4210</f>
        <v>0</v>
      </c>
      <c r="I4315" s="76">
        <f>APENs_summary!Q4210</f>
        <v>0.01</v>
      </c>
      <c r="J4315" s="76">
        <f>APENs_summary!R4210</f>
        <v>0</v>
      </c>
    </row>
    <row r="4316" spans="1:10" x14ac:dyDescent="0.2">
      <c r="A4316" s="13" t="s">
        <v>147</v>
      </c>
      <c r="B4316" s="272" t="s">
        <v>493</v>
      </c>
      <c r="C4316" s="272" t="str">
        <f>APENs_summary!C4211</f>
        <v>08103</v>
      </c>
      <c r="D4316" s="272" t="str">
        <f>APENs_summary!J4211</f>
        <v>20200202</v>
      </c>
      <c r="E4316" s="272" t="str">
        <f>APENs_summary!K4211</f>
        <v>Compressor Engines</v>
      </c>
      <c r="F4316" s="76">
        <f>APENs_summary!N4211</f>
        <v>0</v>
      </c>
      <c r="G4316" s="76">
        <f>APENs_summary!O4211</f>
        <v>0.35</v>
      </c>
      <c r="H4316" s="76">
        <f>APENs_summary!P4211</f>
        <v>0</v>
      </c>
      <c r="I4316" s="76">
        <f>APENs_summary!Q4211</f>
        <v>0</v>
      </c>
      <c r="J4316" s="76">
        <f>APENs_summary!R4211</f>
        <v>0</v>
      </c>
    </row>
    <row r="4317" spans="1:10" x14ac:dyDescent="0.2">
      <c r="A4317" s="13" t="s">
        <v>147</v>
      </c>
      <c r="B4317" s="272" t="s">
        <v>493</v>
      </c>
      <c r="C4317" s="272" t="str">
        <f>APENs_summary!C4212</f>
        <v>08103</v>
      </c>
      <c r="D4317" s="272" t="str">
        <f>APENs_summary!J4212</f>
        <v>31000220</v>
      </c>
      <c r="E4317" s="272" t="str">
        <f>APENs_summary!K4212</f>
        <v>Natural Gas Production, All Equipt Leak Fugitives</v>
      </c>
      <c r="F4317" s="76">
        <f>APENs_summary!N4212</f>
        <v>0</v>
      </c>
      <c r="G4317" s="76">
        <f>APENs_summary!O4212</f>
        <v>55.03</v>
      </c>
      <c r="H4317" s="76">
        <f>APENs_summary!P4212</f>
        <v>0</v>
      </c>
      <c r="I4317" s="76">
        <f>APENs_summary!Q4212</f>
        <v>0</v>
      </c>
      <c r="J4317" s="76">
        <f>APENs_summary!R4212</f>
        <v>0</v>
      </c>
    </row>
    <row r="4318" spans="1:10" x14ac:dyDescent="0.2">
      <c r="A4318" s="13" t="s">
        <v>147</v>
      </c>
      <c r="B4318" s="272" t="s">
        <v>493</v>
      </c>
      <c r="C4318" s="272" t="str">
        <f>APENs_summary!C4213</f>
        <v>08103</v>
      </c>
      <c r="D4318" s="272" t="str">
        <f>APENs_summary!J4213</f>
        <v>31000404</v>
      </c>
      <c r="E4318" s="272" t="str">
        <f>APENs_summary!K4213</f>
        <v>Process Heaters</v>
      </c>
      <c r="F4318" s="76">
        <f>APENs_summary!N4213</f>
        <v>0</v>
      </c>
      <c r="G4318" s="76">
        <f>APENs_summary!O4213</f>
        <v>0</v>
      </c>
      <c r="H4318" s="76">
        <f>APENs_summary!P4213</f>
        <v>2.76</v>
      </c>
      <c r="I4318" s="76">
        <f>APENs_summary!Q4213</f>
        <v>0</v>
      </c>
      <c r="J4318" s="76">
        <f>APENs_summary!R4213</f>
        <v>0</v>
      </c>
    </row>
    <row r="4319" spans="1:10" x14ac:dyDescent="0.2">
      <c r="A4319" s="13" t="s">
        <v>147</v>
      </c>
      <c r="B4319" s="272" t="s">
        <v>493</v>
      </c>
      <c r="C4319" s="272" t="str">
        <f>APENs_summary!C4214</f>
        <v>08103</v>
      </c>
      <c r="D4319" s="272" t="str">
        <f>APENs_summary!J4214</f>
        <v>31000404</v>
      </c>
      <c r="E4319" s="272" t="str">
        <f>APENs_summary!K4214</f>
        <v>Process Heaters</v>
      </c>
      <c r="F4319" s="76">
        <f>APENs_summary!N4214</f>
        <v>7.62</v>
      </c>
      <c r="G4319" s="76">
        <f>APENs_summary!O4214</f>
        <v>0</v>
      </c>
      <c r="H4319" s="76">
        <f>APENs_summary!P4214</f>
        <v>0</v>
      </c>
      <c r="I4319" s="76">
        <f>APENs_summary!Q4214</f>
        <v>0</v>
      </c>
      <c r="J4319" s="76">
        <f>APENs_summary!R4214</f>
        <v>0</v>
      </c>
    </row>
    <row r="4320" spans="1:10" x14ac:dyDescent="0.2">
      <c r="A4320" s="13" t="s">
        <v>147</v>
      </c>
      <c r="B4320" s="272" t="s">
        <v>493</v>
      </c>
      <c r="C4320" s="272" t="str">
        <f>APENs_summary!C4215</f>
        <v>08103</v>
      </c>
      <c r="D4320" s="272" t="str">
        <f>APENs_summary!J4215</f>
        <v>31000404</v>
      </c>
      <c r="E4320" s="272" t="str">
        <f>APENs_summary!K4215</f>
        <v>Process Heaters</v>
      </c>
      <c r="F4320" s="76">
        <f>APENs_summary!N4215</f>
        <v>0</v>
      </c>
      <c r="G4320" s="76">
        <f>APENs_summary!O4215</f>
        <v>0</v>
      </c>
      <c r="H4320" s="76">
        <f>APENs_summary!P4215</f>
        <v>0</v>
      </c>
      <c r="I4320" s="76">
        <f>APENs_summary!Q4215</f>
        <v>0</v>
      </c>
      <c r="J4320" s="76">
        <f>APENs_summary!R4215</f>
        <v>0.3</v>
      </c>
    </row>
    <row r="4321" spans="1:10" x14ac:dyDescent="0.2">
      <c r="A4321" s="13" t="s">
        <v>147</v>
      </c>
      <c r="B4321" s="272" t="s">
        <v>493</v>
      </c>
      <c r="C4321" s="272" t="str">
        <f>APENs_summary!C4216</f>
        <v>08103</v>
      </c>
      <c r="D4321" s="272" t="str">
        <f>APENs_summary!J4216</f>
        <v>31000404</v>
      </c>
      <c r="E4321" s="272" t="str">
        <f>APENs_summary!K4216</f>
        <v>Process Heaters</v>
      </c>
      <c r="F4321" s="76">
        <f>APENs_summary!N4216</f>
        <v>0</v>
      </c>
      <c r="G4321" s="76">
        <f>APENs_summary!O4216</f>
        <v>0</v>
      </c>
      <c r="H4321" s="76">
        <f>APENs_summary!P4216</f>
        <v>0</v>
      </c>
      <c r="I4321" s="76">
        <f>APENs_summary!Q4216</f>
        <v>0</v>
      </c>
      <c r="J4321" s="76">
        <f>APENs_summary!R4216</f>
        <v>0</v>
      </c>
    </row>
    <row r="4322" spans="1:10" x14ac:dyDescent="0.2">
      <c r="A4322" s="13" t="s">
        <v>147</v>
      </c>
      <c r="B4322" s="272" t="s">
        <v>493</v>
      </c>
      <c r="C4322" s="272" t="str">
        <f>APENs_summary!C4217</f>
        <v>08103</v>
      </c>
      <c r="D4322" s="272" t="str">
        <f>APENs_summary!J4217</f>
        <v>31000404</v>
      </c>
      <c r="E4322" s="272" t="str">
        <f>APENs_summary!K4217</f>
        <v>Process Heaters</v>
      </c>
      <c r="F4322" s="76">
        <f>APENs_summary!N4217</f>
        <v>0</v>
      </c>
      <c r="G4322" s="76">
        <f>APENs_summary!O4217</f>
        <v>0</v>
      </c>
      <c r="H4322" s="76">
        <f>APENs_summary!P4217</f>
        <v>0</v>
      </c>
      <c r="I4322" s="76">
        <f>APENs_summary!Q4217</f>
        <v>0.02</v>
      </c>
      <c r="J4322" s="76">
        <f>APENs_summary!R4217</f>
        <v>0</v>
      </c>
    </row>
    <row r="4323" spans="1:10" x14ac:dyDescent="0.2">
      <c r="A4323" s="13" t="s">
        <v>147</v>
      </c>
      <c r="B4323" s="272" t="s">
        <v>493</v>
      </c>
      <c r="C4323" s="272" t="str">
        <f>APENs_summary!C4218</f>
        <v>08103</v>
      </c>
      <c r="D4323" s="272" t="str">
        <f>APENs_summary!J4218</f>
        <v>20200253</v>
      </c>
      <c r="E4323" s="272" t="str">
        <f>APENs_summary!K4218</f>
        <v>Compressor Engines</v>
      </c>
      <c r="F4323" s="76">
        <f>APENs_summary!N4218</f>
        <v>0</v>
      </c>
      <c r="G4323" s="76">
        <f>APENs_summary!O4218</f>
        <v>0</v>
      </c>
      <c r="H4323" s="76">
        <f>APENs_summary!P4218</f>
        <v>23.805</v>
      </c>
      <c r="I4323" s="76">
        <f>APENs_summary!Q4218</f>
        <v>0</v>
      </c>
      <c r="J4323" s="76">
        <f>APENs_summary!R4218</f>
        <v>0</v>
      </c>
    </row>
    <row r="4324" spans="1:10" x14ac:dyDescent="0.2">
      <c r="A4324" s="13" t="s">
        <v>147</v>
      </c>
      <c r="B4324" s="272" t="s">
        <v>493</v>
      </c>
      <c r="C4324" s="272" t="str">
        <f>APENs_summary!C4219</f>
        <v>08103</v>
      </c>
      <c r="D4324" s="272" t="str">
        <f>APENs_summary!J4219</f>
        <v>20200253</v>
      </c>
      <c r="E4324" s="272" t="str">
        <f>APENs_summary!K4219</f>
        <v>Compressor Engines</v>
      </c>
      <c r="F4324" s="76">
        <f>APENs_summary!N4219</f>
        <v>15.851000000000001</v>
      </c>
      <c r="G4324" s="76">
        <f>APENs_summary!O4219</f>
        <v>0</v>
      </c>
      <c r="H4324" s="76">
        <f>APENs_summary!P4219</f>
        <v>0</v>
      </c>
      <c r="I4324" s="76">
        <f>APENs_summary!Q4219</f>
        <v>0</v>
      </c>
      <c r="J4324" s="76">
        <f>APENs_summary!R4219</f>
        <v>0</v>
      </c>
    </row>
    <row r="4325" spans="1:10" x14ac:dyDescent="0.2">
      <c r="A4325" s="13" t="s">
        <v>147</v>
      </c>
      <c r="B4325" s="272" t="s">
        <v>493</v>
      </c>
      <c r="C4325" s="272" t="str">
        <f>APENs_summary!C4220</f>
        <v>08103</v>
      </c>
      <c r="D4325" s="272" t="str">
        <f>APENs_summary!J4220</f>
        <v>20200253</v>
      </c>
      <c r="E4325" s="272" t="str">
        <f>APENs_summary!K4220</f>
        <v>Compressor Engines</v>
      </c>
      <c r="F4325" s="76">
        <f>APENs_summary!N4220</f>
        <v>0</v>
      </c>
      <c r="G4325" s="76">
        <f>APENs_summary!O4220</f>
        <v>0</v>
      </c>
      <c r="H4325" s="76">
        <f>APENs_summary!P4220</f>
        <v>0</v>
      </c>
      <c r="I4325" s="76">
        <f>APENs_summary!Q4220</f>
        <v>0</v>
      </c>
      <c r="J4325" s="76">
        <f>APENs_summary!R4220</f>
        <v>0.11</v>
      </c>
    </row>
    <row r="4326" spans="1:10" x14ac:dyDescent="0.2">
      <c r="A4326" s="13" t="s">
        <v>147</v>
      </c>
      <c r="B4326" s="272" t="s">
        <v>493</v>
      </c>
      <c r="C4326" s="272" t="str">
        <f>APENs_summary!C4221</f>
        <v>08103</v>
      </c>
      <c r="D4326" s="272" t="str">
        <f>APENs_summary!J4221</f>
        <v>20200253</v>
      </c>
      <c r="E4326" s="272" t="str">
        <f>APENs_summary!K4221</f>
        <v>Compressor Engines</v>
      </c>
      <c r="F4326" s="76">
        <f>APENs_summary!N4221</f>
        <v>0</v>
      </c>
      <c r="G4326" s="76">
        <f>APENs_summary!O4221</f>
        <v>0</v>
      </c>
      <c r="H4326" s="76">
        <f>APENs_summary!P4221</f>
        <v>0</v>
      </c>
      <c r="I4326" s="76">
        <f>APENs_summary!Q4221</f>
        <v>0</v>
      </c>
      <c r="J4326" s="76">
        <f>APENs_summary!R4221</f>
        <v>0</v>
      </c>
    </row>
    <row r="4327" spans="1:10" x14ac:dyDescent="0.2">
      <c r="A4327" s="13" t="s">
        <v>147</v>
      </c>
      <c r="B4327" s="272" t="s">
        <v>493</v>
      </c>
      <c r="C4327" s="272" t="str">
        <f>APENs_summary!C4222</f>
        <v>08103</v>
      </c>
      <c r="D4327" s="272" t="str">
        <f>APENs_summary!J4222</f>
        <v>20200253</v>
      </c>
      <c r="E4327" s="272" t="str">
        <f>APENs_summary!K4222</f>
        <v>Compressor Engines</v>
      </c>
      <c r="F4327" s="76">
        <f>APENs_summary!N4222</f>
        <v>0</v>
      </c>
      <c r="G4327" s="76">
        <f>APENs_summary!O4222</f>
        <v>1.585</v>
      </c>
      <c r="H4327" s="76">
        <f>APENs_summary!P4222</f>
        <v>0</v>
      </c>
      <c r="I4327" s="76">
        <f>APENs_summary!Q4222</f>
        <v>0</v>
      </c>
      <c r="J4327" s="76">
        <f>APENs_summary!R4222</f>
        <v>0</v>
      </c>
    </row>
    <row r="4328" spans="1:10" x14ac:dyDescent="0.2">
      <c r="A4328" s="13" t="s">
        <v>147</v>
      </c>
      <c r="B4328" s="272" t="s">
        <v>493</v>
      </c>
      <c r="C4328" s="272" t="str">
        <f>APENs_summary!C4223</f>
        <v>08103</v>
      </c>
      <c r="D4328" s="272" t="str">
        <f>APENs_summary!J4223</f>
        <v>20200254</v>
      </c>
      <c r="E4328" s="272" t="str">
        <f>APENs_summary!K4223</f>
        <v>Compressor Engines</v>
      </c>
      <c r="F4328" s="76">
        <f>APENs_summary!N4223</f>
        <v>0</v>
      </c>
      <c r="G4328" s="76">
        <f>APENs_summary!O4223</f>
        <v>0</v>
      </c>
      <c r="H4328" s="76">
        <f>APENs_summary!P4223</f>
        <v>0.02</v>
      </c>
      <c r="I4328" s="76">
        <f>APENs_summary!Q4223</f>
        <v>0</v>
      </c>
      <c r="J4328" s="76">
        <f>APENs_summary!R4223</f>
        <v>0</v>
      </c>
    </row>
    <row r="4329" spans="1:10" x14ac:dyDescent="0.2">
      <c r="A4329" s="13" t="s">
        <v>147</v>
      </c>
      <c r="B4329" s="272" t="s">
        <v>493</v>
      </c>
      <c r="C4329" s="272" t="str">
        <f>APENs_summary!C4224</f>
        <v>08103</v>
      </c>
      <c r="D4329" s="272" t="str">
        <f>APENs_summary!J4224</f>
        <v>20200254</v>
      </c>
      <c r="E4329" s="272" t="str">
        <f>APENs_summary!K4224</f>
        <v>Compressor Engines</v>
      </c>
      <c r="F4329" s="76">
        <f>APENs_summary!N4224</f>
        <v>0.02</v>
      </c>
      <c r="G4329" s="76">
        <f>APENs_summary!O4224</f>
        <v>0</v>
      </c>
      <c r="H4329" s="76">
        <f>APENs_summary!P4224</f>
        <v>0</v>
      </c>
      <c r="I4329" s="76">
        <f>APENs_summary!Q4224</f>
        <v>0</v>
      </c>
      <c r="J4329" s="76">
        <f>APENs_summary!R4224</f>
        <v>0</v>
      </c>
    </row>
    <row r="4330" spans="1:10" x14ac:dyDescent="0.2">
      <c r="A4330" s="13" t="s">
        <v>147</v>
      </c>
      <c r="B4330" s="272" t="s">
        <v>493</v>
      </c>
      <c r="C4330" s="272" t="str">
        <f>APENs_summary!C4225</f>
        <v>08103</v>
      </c>
      <c r="D4330" s="272" t="str">
        <f>APENs_summary!J4225</f>
        <v>20200254</v>
      </c>
      <c r="E4330" s="272" t="str">
        <f>APENs_summary!K4225</f>
        <v>Compressor Engines</v>
      </c>
      <c r="F4330" s="76">
        <f>APENs_summary!N4225</f>
        <v>0</v>
      </c>
      <c r="G4330" s="76">
        <f>APENs_summary!O4225</f>
        <v>0</v>
      </c>
      <c r="H4330" s="76">
        <f>APENs_summary!P4225</f>
        <v>0</v>
      </c>
      <c r="I4330" s="76">
        <f>APENs_summary!Q4225</f>
        <v>0</v>
      </c>
      <c r="J4330" s="76">
        <f>APENs_summary!R4225</f>
        <v>0.13</v>
      </c>
    </row>
    <row r="4331" spans="1:10" x14ac:dyDescent="0.2">
      <c r="A4331" s="13" t="s">
        <v>147</v>
      </c>
      <c r="B4331" s="272" t="s">
        <v>493</v>
      </c>
      <c r="C4331" s="272" t="str">
        <f>APENs_summary!C4226</f>
        <v>08103</v>
      </c>
      <c r="D4331" s="272" t="str">
        <f>APENs_summary!J4226</f>
        <v>20200254</v>
      </c>
      <c r="E4331" s="272" t="str">
        <f>APENs_summary!K4226</f>
        <v>Compressor Engines</v>
      </c>
      <c r="F4331" s="76">
        <f>APENs_summary!N4226</f>
        <v>0</v>
      </c>
      <c r="G4331" s="76">
        <f>APENs_summary!O4226</f>
        <v>0</v>
      </c>
      <c r="H4331" s="76">
        <f>APENs_summary!P4226</f>
        <v>0</v>
      </c>
      <c r="I4331" s="76">
        <f>APENs_summary!Q4226</f>
        <v>0</v>
      </c>
      <c r="J4331" s="76">
        <f>APENs_summary!R4226</f>
        <v>0</v>
      </c>
    </row>
    <row r="4332" spans="1:10" x14ac:dyDescent="0.2">
      <c r="A4332" s="13" t="s">
        <v>147</v>
      </c>
      <c r="B4332" s="272" t="s">
        <v>493</v>
      </c>
      <c r="C4332" s="272" t="str">
        <f>APENs_summary!C4227</f>
        <v>08103</v>
      </c>
      <c r="D4332" s="272" t="str">
        <f>APENs_summary!J4227</f>
        <v>20200254</v>
      </c>
      <c r="E4332" s="272" t="str">
        <f>APENs_summary!K4227</f>
        <v>Compressor Engines</v>
      </c>
      <c r="F4332" s="76">
        <f>APENs_summary!N4227</f>
        <v>0</v>
      </c>
      <c r="G4332" s="76">
        <f>APENs_summary!O4227</f>
        <v>0</v>
      </c>
      <c r="H4332" s="76">
        <f>APENs_summary!P4227</f>
        <v>0</v>
      </c>
      <c r="I4332" s="76">
        <f>APENs_summary!Q4227</f>
        <v>2.5000000000000001E-5</v>
      </c>
      <c r="J4332" s="76">
        <f>APENs_summary!R4227</f>
        <v>0</v>
      </c>
    </row>
    <row r="4333" spans="1:10" x14ac:dyDescent="0.2">
      <c r="A4333" s="13" t="s">
        <v>147</v>
      </c>
      <c r="B4333" s="272" t="s">
        <v>493</v>
      </c>
      <c r="C4333" s="272" t="str">
        <f>APENs_summary!C4228</f>
        <v>08103</v>
      </c>
      <c r="D4333" s="272" t="str">
        <f>APENs_summary!J4228</f>
        <v>20200254</v>
      </c>
      <c r="E4333" s="272" t="str">
        <f>APENs_summary!K4228</f>
        <v>Compressor Engines</v>
      </c>
      <c r="F4333" s="76">
        <f>APENs_summary!N4228</f>
        <v>0</v>
      </c>
      <c r="G4333" s="76">
        <f>APENs_summary!O4228</f>
        <v>0.01</v>
      </c>
      <c r="H4333" s="76">
        <f>APENs_summary!P4228</f>
        <v>0</v>
      </c>
      <c r="I4333" s="76">
        <f>APENs_summary!Q4228</f>
        <v>0</v>
      </c>
      <c r="J4333" s="76">
        <f>APENs_summary!R4228</f>
        <v>0</v>
      </c>
    </row>
    <row r="4334" spans="1:10" x14ac:dyDescent="0.2">
      <c r="A4334" s="13" t="s">
        <v>147</v>
      </c>
      <c r="B4334" s="272" t="s">
        <v>493</v>
      </c>
      <c r="C4334" s="272" t="str">
        <f>APENs_summary!C4229</f>
        <v>08103</v>
      </c>
      <c r="D4334" s="272" t="str">
        <f>APENs_summary!J4229</f>
        <v>20200254</v>
      </c>
      <c r="E4334" s="272" t="str">
        <f>APENs_summary!K4229</f>
        <v>Compressor Engines</v>
      </c>
      <c r="F4334" s="76">
        <f>APENs_summary!N4229</f>
        <v>0</v>
      </c>
      <c r="G4334" s="76">
        <f>APENs_summary!O4229</f>
        <v>0</v>
      </c>
      <c r="H4334" s="76">
        <f>APENs_summary!P4229</f>
        <v>5.5640000000000001</v>
      </c>
      <c r="I4334" s="76">
        <f>APENs_summary!Q4229</f>
        <v>0</v>
      </c>
      <c r="J4334" s="76">
        <f>APENs_summary!R4229</f>
        <v>0</v>
      </c>
    </row>
    <row r="4335" spans="1:10" x14ac:dyDescent="0.2">
      <c r="A4335" s="13" t="s">
        <v>147</v>
      </c>
      <c r="B4335" s="272" t="s">
        <v>493</v>
      </c>
      <c r="C4335" s="272" t="str">
        <f>APENs_summary!C4230</f>
        <v>08103</v>
      </c>
      <c r="D4335" s="272" t="str">
        <f>APENs_summary!J4230</f>
        <v>20200254</v>
      </c>
      <c r="E4335" s="272" t="str">
        <f>APENs_summary!K4230</f>
        <v>Compressor Engines</v>
      </c>
      <c r="F4335" s="76">
        <f>APENs_summary!N4230</f>
        <v>5.5640000000000001</v>
      </c>
      <c r="G4335" s="76">
        <f>APENs_summary!O4230</f>
        <v>0</v>
      </c>
      <c r="H4335" s="76">
        <f>APENs_summary!P4230</f>
        <v>0</v>
      </c>
      <c r="I4335" s="76">
        <f>APENs_summary!Q4230</f>
        <v>0</v>
      </c>
      <c r="J4335" s="76">
        <f>APENs_summary!R4230</f>
        <v>0</v>
      </c>
    </row>
    <row r="4336" spans="1:10" x14ac:dyDescent="0.2">
      <c r="A4336" s="13" t="s">
        <v>147</v>
      </c>
      <c r="B4336" s="272" t="s">
        <v>493</v>
      </c>
      <c r="C4336" s="272" t="str">
        <f>APENs_summary!C4231</f>
        <v>08103</v>
      </c>
      <c r="D4336" s="272" t="str">
        <f>APENs_summary!J4231</f>
        <v>20200254</v>
      </c>
      <c r="E4336" s="272" t="str">
        <f>APENs_summary!K4231</f>
        <v>Compressor Engines</v>
      </c>
      <c r="F4336" s="76">
        <f>APENs_summary!N4231</f>
        <v>0</v>
      </c>
      <c r="G4336" s="76">
        <f>APENs_summary!O4231</f>
        <v>0</v>
      </c>
      <c r="H4336" s="76">
        <f>APENs_summary!P4231</f>
        <v>0</v>
      </c>
      <c r="I4336" s="76">
        <f>APENs_summary!Q4231</f>
        <v>0</v>
      </c>
      <c r="J4336" s="76">
        <f>APENs_summary!R4231</f>
        <v>0.13</v>
      </c>
    </row>
    <row r="4337" spans="1:10" x14ac:dyDescent="0.2">
      <c r="A4337" s="13" t="s">
        <v>147</v>
      </c>
      <c r="B4337" s="272" t="s">
        <v>493</v>
      </c>
      <c r="C4337" s="272" t="str">
        <f>APENs_summary!C4232</f>
        <v>08103</v>
      </c>
      <c r="D4337" s="272" t="str">
        <f>APENs_summary!J4232</f>
        <v>20200254</v>
      </c>
      <c r="E4337" s="272" t="str">
        <f>APENs_summary!K4232</f>
        <v>Compressor Engines</v>
      </c>
      <c r="F4337" s="76">
        <f>APENs_summary!N4232</f>
        <v>0</v>
      </c>
      <c r="G4337" s="76">
        <f>APENs_summary!O4232</f>
        <v>0</v>
      </c>
      <c r="H4337" s="76">
        <f>APENs_summary!P4232</f>
        <v>0</v>
      </c>
      <c r="I4337" s="76">
        <f>APENs_summary!Q4232</f>
        <v>0</v>
      </c>
      <c r="J4337" s="76">
        <f>APENs_summary!R4232</f>
        <v>0</v>
      </c>
    </row>
    <row r="4338" spans="1:10" x14ac:dyDescent="0.2">
      <c r="A4338" s="13" t="s">
        <v>147</v>
      </c>
      <c r="B4338" s="272" t="s">
        <v>493</v>
      </c>
      <c r="C4338" s="272" t="str">
        <f>APENs_summary!C4233</f>
        <v>08103</v>
      </c>
      <c r="D4338" s="272" t="str">
        <f>APENs_summary!J4233</f>
        <v>20200254</v>
      </c>
      <c r="E4338" s="272" t="str">
        <f>APENs_summary!K4233</f>
        <v>Compressor Engines</v>
      </c>
      <c r="F4338" s="76">
        <f>APENs_summary!N4233</f>
        <v>0</v>
      </c>
      <c r="G4338" s="76">
        <f>APENs_summary!O4233</f>
        <v>0</v>
      </c>
      <c r="H4338" s="76">
        <f>APENs_summary!P4233</f>
        <v>0</v>
      </c>
      <c r="I4338" s="76">
        <f>APENs_summary!Q4233</f>
        <v>6.4409999999999997E-3</v>
      </c>
      <c r="J4338" s="76">
        <f>APENs_summary!R4233</f>
        <v>0</v>
      </c>
    </row>
    <row r="4339" spans="1:10" x14ac:dyDescent="0.2">
      <c r="A4339" s="13" t="s">
        <v>147</v>
      </c>
      <c r="B4339" s="272" t="s">
        <v>493</v>
      </c>
      <c r="C4339" s="272" t="str">
        <f>APENs_summary!C4234</f>
        <v>08103</v>
      </c>
      <c r="D4339" s="272" t="str">
        <f>APENs_summary!J4234</f>
        <v>20200254</v>
      </c>
      <c r="E4339" s="272" t="str">
        <f>APENs_summary!K4234</f>
        <v>Compressor Engines</v>
      </c>
      <c r="F4339" s="76">
        <f>APENs_summary!N4234</f>
        <v>0</v>
      </c>
      <c r="G4339" s="76">
        <f>APENs_summary!O4234</f>
        <v>2.7829999999999999</v>
      </c>
      <c r="H4339" s="76">
        <f>APENs_summary!P4234</f>
        <v>0</v>
      </c>
      <c r="I4339" s="76">
        <f>APENs_summary!Q4234</f>
        <v>0</v>
      </c>
      <c r="J4339" s="76">
        <f>APENs_summary!R4234</f>
        <v>0</v>
      </c>
    </row>
    <row r="4340" spans="1:10" x14ac:dyDescent="0.2">
      <c r="A4340" s="13" t="s">
        <v>147</v>
      </c>
      <c r="B4340" s="272" t="s">
        <v>493</v>
      </c>
      <c r="C4340" s="272" t="str">
        <f>APENs_summary!C4235</f>
        <v>08103</v>
      </c>
      <c r="D4340" s="272" t="str">
        <f>APENs_summary!J4235</f>
        <v>20200254</v>
      </c>
      <c r="E4340" s="272" t="str">
        <f>APENs_summary!K4235</f>
        <v>Compressor Engines</v>
      </c>
      <c r="F4340" s="76">
        <f>APENs_summary!N4235</f>
        <v>0</v>
      </c>
      <c r="G4340" s="76">
        <f>APENs_summary!O4235</f>
        <v>0</v>
      </c>
      <c r="H4340" s="76">
        <f>APENs_summary!P4235</f>
        <v>25.513000000000002</v>
      </c>
      <c r="I4340" s="76">
        <f>APENs_summary!Q4235</f>
        <v>0</v>
      </c>
      <c r="J4340" s="76">
        <f>APENs_summary!R4235</f>
        <v>0</v>
      </c>
    </row>
    <row r="4341" spans="1:10" x14ac:dyDescent="0.2">
      <c r="A4341" s="13" t="s">
        <v>147</v>
      </c>
      <c r="B4341" s="272" t="s">
        <v>493</v>
      </c>
      <c r="C4341" s="272" t="str">
        <f>APENs_summary!C4236</f>
        <v>08103</v>
      </c>
      <c r="D4341" s="272" t="str">
        <f>APENs_summary!J4236</f>
        <v>20200254</v>
      </c>
      <c r="E4341" s="272" t="str">
        <f>APENs_summary!K4236</f>
        <v>Compressor Engines</v>
      </c>
      <c r="F4341" s="76">
        <f>APENs_summary!N4236</f>
        <v>16.988</v>
      </c>
      <c r="G4341" s="76">
        <f>APENs_summary!O4236</f>
        <v>0</v>
      </c>
      <c r="H4341" s="76">
        <f>APENs_summary!P4236</f>
        <v>0</v>
      </c>
      <c r="I4341" s="76">
        <f>APENs_summary!Q4236</f>
        <v>0</v>
      </c>
      <c r="J4341" s="76">
        <f>APENs_summary!R4236</f>
        <v>0</v>
      </c>
    </row>
    <row r="4342" spans="1:10" x14ac:dyDescent="0.2">
      <c r="A4342" s="13" t="s">
        <v>147</v>
      </c>
      <c r="B4342" s="272" t="s">
        <v>493</v>
      </c>
      <c r="C4342" s="272" t="str">
        <f>APENs_summary!C4237</f>
        <v>08103</v>
      </c>
      <c r="D4342" s="272" t="str">
        <f>APENs_summary!J4237</f>
        <v>20200254</v>
      </c>
      <c r="E4342" s="272" t="str">
        <f>APENs_summary!K4237</f>
        <v>Compressor Engines</v>
      </c>
      <c r="F4342" s="76">
        <f>APENs_summary!N4237</f>
        <v>0</v>
      </c>
      <c r="G4342" s="76">
        <f>APENs_summary!O4237</f>
        <v>0</v>
      </c>
      <c r="H4342" s="76">
        <f>APENs_summary!P4237</f>
        <v>0</v>
      </c>
      <c r="I4342" s="76">
        <f>APENs_summary!Q4237</f>
        <v>0</v>
      </c>
      <c r="J4342" s="76">
        <f>APENs_summary!R4237</f>
        <v>0.06</v>
      </c>
    </row>
    <row r="4343" spans="1:10" x14ac:dyDescent="0.2">
      <c r="A4343" s="13" t="s">
        <v>147</v>
      </c>
      <c r="B4343" s="272" t="s">
        <v>493</v>
      </c>
      <c r="C4343" s="272" t="str">
        <f>APENs_summary!C4238</f>
        <v>08103</v>
      </c>
      <c r="D4343" s="272" t="str">
        <f>APENs_summary!J4238</f>
        <v>20200254</v>
      </c>
      <c r="E4343" s="272" t="str">
        <f>APENs_summary!K4238</f>
        <v>Compressor Engines</v>
      </c>
      <c r="F4343" s="76">
        <f>APENs_summary!N4238</f>
        <v>0</v>
      </c>
      <c r="G4343" s="76">
        <f>APENs_summary!O4238</f>
        <v>0</v>
      </c>
      <c r="H4343" s="76">
        <f>APENs_summary!P4238</f>
        <v>0</v>
      </c>
      <c r="I4343" s="76">
        <f>APENs_summary!Q4238</f>
        <v>0</v>
      </c>
      <c r="J4343" s="76">
        <f>APENs_summary!R4238</f>
        <v>0</v>
      </c>
    </row>
    <row r="4344" spans="1:10" x14ac:dyDescent="0.2">
      <c r="A4344" s="13" t="s">
        <v>147</v>
      </c>
      <c r="B4344" s="272" t="s">
        <v>493</v>
      </c>
      <c r="C4344" s="272" t="str">
        <f>APENs_summary!C4239</f>
        <v>08103</v>
      </c>
      <c r="D4344" s="272" t="str">
        <f>APENs_summary!J4239</f>
        <v>20200254</v>
      </c>
      <c r="E4344" s="272" t="str">
        <f>APENs_summary!K4239</f>
        <v>Compressor Engines</v>
      </c>
      <c r="F4344" s="76">
        <f>APENs_summary!N4239</f>
        <v>0</v>
      </c>
      <c r="G4344" s="76">
        <f>APENs_summary!O4239</f>
        <v>9.0999999999999998E-2</v>
      </c>
      <c r="H4344" s="76">
        <f>APENs_summary!P4239</f>
        <v>0</v>
      </c>
      <c r="I4344" s="76">
        <f>APENs_summary!Q4239</f>
        <v>0</v>
      </c>
      <c r="J4344" s="76">
        <f>APENs_summary!R4239</f>
        <v>0</v>
      </c>
    </row>
    <row r="4345" spans="1:10" x14ac:dyDescent="0.2">
      <c r="A4345" s="13" t="s">
        <v>147</v>
      </c>
      <c r="B4345" s="272" t="s">
        <v>493</v>
      </c>
      <c r="C4345" s="272" t="str">
        <f>APENs_summary!C4240</f>
        <v>08103</v>
      </c>
      <c r="D4345" s="272" t="str">
        <f>APENs_summary!J4240</f>
        <v>31000199</v>
      </c>
      <c r="E4345" s="272" t="str">
        <f>APENs_summary!K4240</f>
        <v>Oil Production, Processing Operations: Not Classified</v>
      </c>
      <c r="F4345" s="76">
        <f>APENs_summary!N4240</f>
        <v>0</v>
      </c>
      <c r="G4345" s="76">
        <f>APENs_summary!O4240</f>
        <v>8.199999</v>
      </c>
      <c r="H4345" s="76">
        <f>APENs_summary!P4240</f>
        <v>0</v>
      </c>
      <c r="I4345" s="76">
        <f>APENs_summary!Q4240</f>
        <v>0</v>
      </c>
      <c r="J4345" s="76">
        <f>APENs_summary!R4240</f>
        <v>0</v>
      </c>
    </row>
    <row r="4346" spans="1:10" x14ac:dyDescent="0.2">
      <c r="A4346" s="13" t="s">
        <v>147</v>
      </c>
      <c r="B4346" s="272" t="s">
        <v>493</v>
      </c>
      <c r="C4346" s="272" t="str">
        <f>APENs_summary!C4241</f>
        <v>08103</v>
      </c>
      <c r="D4346" s="272" t="str">
        <f>APENs_summary!J4241</f>
        <v>31000227</v>
      </c>
      <c r="E4346" s="272" t="str">
        <f>APENs_summary!K4241</f>
        <v>Glycol Dehydrator</v>
      </c>
      <c r="F4346" s="76">
        <f>APENs_summary!N4241</f>
        <v>0</v>
      </c>
      <c r="G4346" s="76">
        <f>APENs_summary!O4241</f>
        <v>0.47799999999999998</v>
      </c>
      <c r="H4346" s="76">
        <f>APENs_summary!P4241</f>
        <v>0</v>
      </c>
      <c r="I4346" s="76">
        <f>APENs_summary!Q4241</f>
        <v>0</v>
      </c>
      <c r="J4346" s="76">
        <f>APENs_summary!R4241</f>
        <v>0</v>
      </c>
    </row>
    <row r="4347" spans="1:10" x14ac:dyDescent="0.2">
      <c r="A4347" s="13" t="s">
        <v>147</v>
      </c>
      <c r="B4347" s="272" t="s">
        <v>493</v>
      </c>
      <c r="C4347" s="272" t="str">
        <f>APENs_summary!C4242</f>
        <v>08103</v>
      </c>
      <c r="D4347" s="272" t="str">
        <f>APENs_summary!J4242</f>
        <v>31088801</v>
      </c>
      <c r="E4347" s="272" t="str">
        <f>APENs_summary!K4242</f>
        <v>Permitted Fugitives</v>
      </c>
      <c r="F4347" s="76">
        <f>APENs_summary!N4242</f>
        <v>0</v>
      </c>
      <c r="G4347" s="76">
        <f>APENs_summary!O4242</f>
        <v>1.5</v>
      </c>
      <c r="H4347" s="76">
        <f>APENs_summary!P4242</f>
        <v>0</v>
      </c>
      <c r="I4347" s="76">
        <f>APENs_summary!Q4242</f>
        <v>0</v>
      </c>
      <c r="J4347" s="76">
        <f>APENs_summary!R4242</f>
        <v>0</v>
      </c>
    </row>
    <row r="4348" spans="1:10" x14ac:dyDescent="0.2">
      <c r="A4348" s="13" t="s">
        <v>147</v>
      </c>
      <c r="B4348" s="272" t="s">
        <v>493</v>
      </c>
      <c r="C4348" s="272" t="str">
        <f>APENs_summary!C4243</f>
        <v>08103</v>
      </c>
      <c r="D4348" s="272" t="str">
        <f>APENs_summary!J4243</f>
        <v>20200201</v>
      </c>
      <c r="E4348" s="272" t="str">
        <f>APENs_summary!K4243</f>
        <v>Compressor Engines</v>
      </c>
      <c r="F4348" s="76">
        <f>APENs_summary!N4243</f>
        <v>0</v>
      </c>
      <c r="G4348" s="76">
        <f>APENs_summary!O4243</f>
        <v>0</v>
      </c>
      <c r="H4348" s="76">
        <f>APENs_summary!P4243</f>
        <v>5.55105</v>
      </c>
      <c r="I4348" s="76">
        <f>APENs_summary!Q4243</f>
        <v>0</v>
      </c>
      <c r="J4348" s="76">
        <f>APENs_summary!R4243</f>
        <v>0</v>
      </c>
    </row>
    <row r="4349" spans="1:10" x14ac:dyDescent="0.2">
      <c r="A4349" s="13" t="s">
        <v>147</v>
      </c>
      <c r="B4349" s="272" t="s">
        <v>493</v>
      </c>
      <c r="C4349" s="272" t="str">
        <f>APENs_summary!C4244</f>
        <v>08103</v>
      </c>
      <c r="D4349" s="272" t="str">
        <f>APENs_summary!J4244</f>
        <v>20200201</v>
      </c>
      <c r="E4349" s="272" t="str">
        <f>APENs_summary!K4244</f>
        <v>Compressor Engines</v>
      </c>
      <c r="F4349" s="76">
        <f>APENs_summary!N4244</f>
        <v>38.903651000000004</v>
      </c>
      <c r="G4349" s="76">
        <f>APENs_summary!O4244</f>
        <v>0</v>
      </c>
      <c r="H4349" s="76">
        <f>APENs_summary!P4244</f>
        <v>0</v>
      </c>
      <c r="I4349" s="76">
        <f>APENs_summary!Q4244</f>
        <v>0</v>
      </c>
      <c r="J4349" s="76">
        <f>APENs_summary!R4244</f>
        <v>0</v>
      </c>
    </row>
    <row r="4350" spans="1:10" x14ac:dyDescent="0.2">
      <c r="A4350" s="13" t="s">
        <v>147</v>
      </c>
      <c r="B4350" s="272" t="s">
        <v>493</v>
      </c>
      <c r="C4350" s="272" t="str">
        <f>APENs_summary!C4245</f>
        <v>08103</v>
      </c>
      <c r="D4350" s="272" t="str">
        <f>APENs_summary!J4245</f>
        <v>20200201</v>
      </c>
      <c r="E4350" s="272" t="str">
        <f>APENs_summary!K4245</f>
        <v>Compressor Engines</v>
      </c>
      <c r="F4350" s="76">
        <f>APENs_summary!N4245</f>
        <v>0</v>
      </c>
      <c r="G4350" s="76">
        <f>APENs_summary!O4245</f>
        <v>0</v>
      </c>
      <c r="H4350" s="76">
        <f>APENs_summary!P4245</f>
        <v>0</v>
      </c>
      <c r="I4350" s="76">
        <f>APENs_summary!Q4245</f>
        <v>0</v>
      </c>
      <c r="J4350" s="76">
        <f>APENs_summary!R4245</f>
        <v>1.0213000000000001</v>
      </c>
    </row>
    <row r="4351" spans="1:10" x14ac:dyDescent="0.2">
      <c r="A4351" s="13" t="s">
        <v>147</v>
      </c>
      <c r="B4351" s="272" t="s">
        <v>493</v>
      </c>
      <c r="C4351" s="272" t="str">
        <f>APENs_summary!C4246</f>
        <v>08103</v>
      </c>
      <c r="D4351" s="272" t="str">
        <f>APENs_summary!J4246</f>
        <v>20200201</v>
      </c>
      <c r="E4351" s="272" t="str">
        <f>APENs_summary!K4246</f>
        <v>Compressor Engines</v>
      </c>
      <c r="F4351" s="76">
        <f>APENs_summary!N4246</f>
        <v>0</v>
      </c>
      <c r="G4351" s="76">
        <f>APENs_summary!O4246</f>
        <v>0</v>
      </c>
      <c r="H4351" s="76">
        <f>APENs_summary!P4246</f>
        <v>0</v>
      </c>
      <c r="I4351" s="76">
        <f>APENs_summary!Q4246</f>
        <v>0</v>
      </c>
      <c r="J4351" s="76">
        <f>APENs_summary!R4246</f>
        <v>0</v>
      </c>
    </row>
    <row r="4352" spans="1:10" x14ac:dyDescent="0.2">
      <c r="A4352" s="13" t="s">
        <v>147</v>
      </c>
      <c r="B4352" s="272" t="s">
        <v>493</v>
      </c>
      <c r="C4352" s="272" t="str">
        <f>APENs_summary!C4247</f>
        <v>08103</v>
      </c>
      <c r="D4352" s="272" t="str">
        <f>APENs_summary!J4247</f>
        <v>20200201</v>
      </c>
      <c r="E4352" s="272" t="str">
        <f>APENs_summary!K4247</f>
        <v>Compressor Engines</v>
      </c>
      <c r="F4352" s="76">
        <f>APENs_summary!N4247</f>
        <v>0</v>
      </c>
      <c r="G4352" s="76">
        <f>APENs_summary!O4247</f>
        <v>0</v>
      </c>
      <c r="H4352" s="76">
        <f>APENs_summary!P4247</f>
        <v>0</v>
      </c>
      <c r="I4352" s="76">
        <f>APENs_summary!Q4247</f>
        <v>4.3770000000000003E-2</v>
      </c>
      <c r="J4352" s="76">
        <f>APENs_summary!R4247</f>
        <v>0</v>
      </c>
    </row>
    <row r="4353" spans="1:10" x14ac:dyDescent="0.2">
      <c r="A4353" s="13" t="s">
        <v>147</v>
      </c>
      <c r="B4353" s="272" t="s">
        <v>493</v>
      </c>
      <c r="C4353" s="272" t="str">
        <f>APENs_summary!C4248</f>
        <v>08103</v>
      </c>
      <c r="D4353" s="272" t="str">
        <f>APENs_summary!J4248</f>
        <v>20200201</v>
      </c>
      <c r="E4353" s="272" t="str">
        <f>APENs_summary!K4248</f>
        <v>Compressor Engines</v>
      </c>
      <c r="F4353" s="76">
        <f>APENs_summary!N4248</f>
        <v>0</v>
      </c>
      <c r="G4353" s="76">
        <f>APENs_summary!O4248</f>
        <v>0.41639900000000002</v>
      </c>
      <c r="H4353" s="76">
        <f>APENs_summary!P4248</f>
        <v>0</v>
      </c>
      <c r="I4353" s="76">
        <f>APENs_summary!Q4248</f>
        <v>0</v>
      </c>
      <c r="J4353" s="76">
        <f>APENs_summary!R4248</f>
        <v>0</v>
      </c>
    </row>
    <row r="4354" spans="1:10" x14ac:dyDescent="0.2">
      <c r="A4354" s="13" t="s">
        <v>147</v>
      </c>
      <c r="B4354" s="272" t="s">
        <v>493</v>
      </c>
      <c r="C4354" s="272" t="str">
        <f>APENs_summary!C4249</f>
        <v>08103</v>
      </c>
      <c r="D4354" s="272" t="str">
        <f>APENs_summary!J4249</f>
        <v>20200201</v>
      </c>
      <c r="E4354" s="272" t="str">
        <f>APENs_summary!K4249</f>
        <v>Compressor Engines</v>
      </c>
      <c r="F4354" s="76">
        <f>APENs_summary!N4249</f>
        <v>0</v>
      </c>
      <c r="G4354" s="76">
        <f>APENs_summary!O4249</f>
        <v>0</v>
      </c>
      <c r="H4354" s="76">
        <f>APENs_summary!P4249</f>
        <v>3.0439999999999998E-3</v>
      </c>
      <c r="I4354" s="76">
        <f>APENs_summary!Q4249</f>
        <v>0</v>
      </c>
      <c r="J4354" s="76">
        <f>APENs_summary!R4249</f>
        <v>0</v>
      </c>
    </row>
    <row r="4355" spans="1:10" x14ac:dyDescent="0.2">
      <c r="A4355" s="13" t="s">
        <v>147</v>
      </c>
      <c r="B4355" s="272" t="s">
        <v>493</v>
      </c>
      <c r="C4355" s="272" t="str">
        <f>APENs_summary!C4250</f>
        <v>08103</v>
      </c>
      <c r="D4355" s="272" t="str">
        <f>APENs_summary!J4250</f>
        <v>20200201</v>
      </c>
      <c r="E4355" s="272" t="str">
        <f>APENs_summary!K4250</f>
        <v>Compressor Engines</v>
      </c>
      <c r="F4355" s="76">
        <f>APENs_summary!N4250</f>
        <v>0.1</v>
      </c>
      <c r="G4355" s="76">
        <f>APENs_summary!O4250</f>
        <v>0</v>
      </c>
      <c r="H4355" s="76">
        <f>APENs_summary!P4250</f>
        <v>0</v>
      </c>
      <c r="I4355" s="76">
        <f>APENs_summary!Q4250</f>
        <v>0</v>
      </c>
      <c r="J4355" s="76">
        <f>APENs_summary!R4250</f>
        <v>0</v>
      </c>
    </row>
    <row r="4356" spans="1:10" x14ac:dyDescent="0.2">
      <c r="A4356" s="13" t="s">
        <v>147</v>
      </c>
      <c r="B4356" s="272" t="s">
        <v>493</v>
      </c>
      <c r="C4356" s="272" t="str">
        <f>APENs_summary!C4251</f>
        <v>08103</v>
      </c>
      <c r="D4356" s="272" t="str">
        <f>APENs_summary!J4251</f>
        <v>20200201</v>
      </c>
      <c r="E4356" s="272" t="str">
        <f>APENs_summary!K4251</f>
        <v>Compressor Engines</v>
      </c>
      <c r="F4356" s="76">
        <f>APENs_summary!N4251</f>
        <v>0</v>
      </c>
      <c r="G4356" s="76">
        <f>APENs_summary!O4251</f>
        <v>0</v>
      </c>
      <c r="H4356" s="76">
        <f>APENs_summary!P4251</f>
        <v>0</v>
      </c>
      <c r="I4356" s="76">
        <f>APENs_summary!Q4251</f>
        <v>0</v>
      </c>
      <c r="J4356" s="76">
        <f>APENs_summary!R4251</f>
        <v>6.9999999999999999E-4</v>
      </c>
    </row>
    <row r="4357" spans="1:10" x14ac:dyDescent="0.2">
      <c r="A4357" s="13" t="s">
        <v>147</v>
      </c>
      <c r="B4357" s="272" t="s">
        <v>493</v>
      </c>
      <c r="C4357" s="272" t="str">
        <f>APENs_summary!C4252</f>
        <v>08103</v>
      </c>
      <c r="D4357" s="272" t="str">
        <f>APENs_summary!J4252</f>
        <v>20200201</v>
      </c>
      <c r="E4357" s="272" t="str">
        <f>APENs_summary!K4252</f>
        <v>Compressor Engines</v>
      </c>
      <c r="F4357" s="76">
        <f>APENs_summary!N4252</f>
        <v>0</v>
      </c>
      <c r="G4357" s="76">
        <f>APENs_summary!O4252</f>
        <v>0</v>
      </c>
      <c r="H4357" s="76">
        <f>APENs_summary!P4252</f>
        <v>0</v>
      </c>
      <c r="I4357" s="76">
        <f>APENs_summary!Q4252</f>
        <v>0</v>
      </c>
      <c r="J4357" s="76">
        <f>APENs_summary!R4252</f>
        <v>0</v>
      </c>
    </row>
    <row r="4358" spans="1:10" x14ac:dyDescent="0.2">
      <c r="A4358" s="13" t="s">
        <v>147</v>
      </c>
      <c r="B4358" s="272" t="s">
        <v>493</v>
      </c>
      <c r="C4358" s="272" t="str">
        <f>APENs_summary!C4253</f>
        <v>08103</v>
      </c>
      <c r="D4358" s="272" t="str">
        <f>APENs_summary!J4253</f>
        <v>20200201</v>
      </c>
      <c r="E4358" s="272" t="str">
        <f>APENs_summary!K4253</f>
        <v>Compressor Engines</v>
      </c>
      <c r="F4358" s="76">
        <f>APENs_summary!N4253</f>
        <v>0</v>
      </c>
      <c r="G4358" s="76">
        <f>APENs_summary!O4253</f>
        <v>0</v>
      </c>
      <c r="H4358" s="76">
        <f>APENs_summary!P4253</f>
        <v>0</v>
      </c>
      <c r="I4358" s="76">
        <f>APENs_summary!Q4253</f>
        <v>3.0000000000000001E-5</v>
      </c>
      <c r="J4358" s="76">
        <f>APENs_summary!R4253</f>
        <v>0</v>
      </c>
    </row>
    <row r="4359" spans="1:10" x14ac:dyDescent="0.2">
      <c r="A4359" s="13" t="s">
        <v>147</v>
      </c>
      <c r="B4359" s="272" t="s">
        <v>493</v>
      </c>
      <c r="C4359" s="272" t="str">
        <f>APENs_summary!C4254</f>
        <v>08103</v>
      </c>
      <c r="D4359" s="272" t="str">
        <f>APENs_summary!J4254</f>
        <v>20200201</v>
      </c>
      <c r="E4359" s="272" t="str">
        <f>APENs_summary!K4254</f>
        <v>Compressor Engines</v>
      </c>
      <c r="F4359" s="76">
        <f>APENs_summary!N4254</f>
        <v>0</v>
      </c>
      <c r="G4359" s="76">
        <f>APENs_summary!O4254</f>
        <v>2.8499999999999999E-4</v>
      </c>
      <c r="H4359" s="76">
        <f>APENs_summary!P4254</f>
        <v>0</v>
      </c>
      <c r="I4359" s="76">
        <f>APENs_summary!Q4254</f>
        <v>0</v>
      </c>
      <c r="J4359" s="76">
        <f>APENs_summary!R4254</f>
        <v>0</v>
      </c>
    </row>
    <row r="4360" spans="1:10" x14ac:dyDescent="0.2">
      <c r="A4360" s="13" t="s">
        <v>147</v>
      </c>
      <c r="B4360" s="272" t="s">
        <v>493</v>
      </c>
      <c r="C4360" s="272" t="str">
        <f>APENs_summary!C4255</f>
        <v>08103</v>
      </c>
      <c r="D4360" s="272" t="str">
        <f>APENs_summary!J4255</f>
        <v>20200201</v>
      </c>
      <c r="E4360" s="272" t="str">
        <f>APENs_summary!K4255</f>
        <v>Compressor Engines</v>
      </c>
      <c r="F4360" s="76">
        <f>APENs_summary!N4255</f>
        <v>0</v>
      </c>
      <c r="G4360" s="76">
        <f>APENs_summary!O4255</f>
        <v>0</v>
      </c>
      <c r="H4360" s="76">
        <f>APENs_summary!P4255</f>
        <v>18.8</v>
      </c>
      <c r="I4360" s="76">
        <f>APENs_summary!Q4255</f>
        <v>0</v>
      </c>
      <c r="J4360" s="76">
        <f>APENs_summary!R4255</f>
        <v>0</v>
      </c>
    </row>
    <row r="4361" spans="1:10" x14ac:dyDescent="0.2">
      <c r="A4361" s="13" t="s">
        <v>147</v>
      </c>
      <c r="B4361" s="272" t="s">
        <v>493</v>
      </c>
      <c r="C4361" s="272" t="str">
        <f>APENs_summary!C4256</f>
        <v>08103</v>
      </c>
      <c r="D4361" s="272" t="str">
        <f>APENs_summary!J4256</f>
        <v>20200201</v>
      </c>
      <c r="E4361" s="272" t="str">
        <f>APENs_summary!K4256</f>
        <v>Compressor Engines</v>
      </c>
      <c r="F4361" s="76">
        <f>APENs_summary!N4256</f>
        <v>0</v>
      </c>
      <c r="G4361" s="76">
        <f>APENs_summary!O4256</f>
        <v>0</v>
      </c>
      <c r="H4361" s="76">
        <f>APENs_summary!P4256</f>
        <v>0</v>
      </c>
      <c r="I4361" s="76">
        <f>APENs_summary!Q4256</f>
        <v>0</v>
      </c>
      <c r="J4361" s="76">
        <f>APENs_summary!R4256</f>
        <v>1</v>
      </c>
    </row>
    <row r="4362" spans="1:10" x14ac:dyDescent="0.2">
      <c r="A4362" s="13" t="s">
        <v>147</v>
      </c>
      <c r="B4362" s="272" t="s">
        <v>493</v>
      </c>
      <c r="C4362" s="272" t="str">
        <f>APENs_summary!C4257</f>
        <v>08103</v>
      </c>
      <c r="D4362" s="272" t="str">
        <f>APENs_summary!J4257</f>
        <v>20200201</v>
      </c>
      <c r="E4362" s="272" t="str">
        <f>APENs_summary!K4257</f>
        <v>Compressor Engines</v>
      </c>
      <c r="F4362" s="76">
        <f>APENs_summary!N4257</f>
        <v>0</v>
      </c>
      <c r="G4362" s="76">
        <f>APENs_summary!O4257</f>
        <v>0</v>
      </c>
      <c r="H4362" s="76">
        <f>APENs_summary!P4257</f>
        <v>0</v>
      </c>
      <c r="I4362" s="76">
        <f>APENs_summary!Q4257</f>
        <v>0</v>
      </c>
      <c r="J4362" s="76">
        <f>APENs_summary!R4257</f>
        <v>0</v>
      </c>
    </row>
    <row r="4363" spans="1:10" x14ac:dyDescent="0.2">
      <c r="A4363" s="13" t="s">
        <v>147</v>
      </c>
      <c r="B4363" s="272" t="s">
        <v>493</v>
      </c>
      <c r="C4363" s="272" t="str">
        <f>APENs_summary!C4258</f>
        <v>08103</v>
      </c>
      <c r="D4363" s="272" t="str">
        <f>APENs_summary!J4258</f>
        <v>20200201</v>
      </c>
      <c r="E4363" s="272" t="str">
        <f>APENs_summary!K4258</f>
        <v>Compressor Engines</v>
      </c>
      <c r="F4363" s="76">
        <f>APENs_summary!N4258</f>
        <v>0</v>
      </c>
      <c r="G4363" s="76">
        <f>APENs_summary!O4258</f>
        <v>0</v>
      </c>
      <c r="H4363" s="76">
        <f>APENs_summary!P4258</f>
        <v>0</v>
      </c>
      <c r="I4363" s="76">
        <f>APENs_summary!Q4258</f>
        <v>0.5</v>
      </c>
      <c r="J4363" s="76">
        <f>APENs_summary!R4258</f>
        <v>0</v>
      </c>
    </row>
    <row r="4364" spans="1:10" x14ac:dyDescent="0.2">
      <c r="A4364" s="13" t="s">
        <v>147</v>
      </c>
      <c r="B4364" s="272" t="s">
        <v>493</v>
      </c>
      <c r="C4364" s="272" t="str">
        <f>APENs_summary!C4259</f>
        <v>08103</v>
      </c>
      <c r="D4364" s="272" t="str">
        <f>APENs_summary!J4259</f>
        <v>20200201</v>
      </c>
      <c r="E4364" s="272" t="str">
        <f>APENs_summary!K4259</f>
        <v>Compressor Engines</v>
      </c>
      <c r="F4364" s="76">
        <f>APENs_summary!N4259</f>
        <v>0</v>
      </c>
      <c r="G4364" s="76">
        <f>APENs_summary!O4259</f>
        <v>0.5</v>
      </c>
      <c r="H4364" s="76">
        <f>APENs_summary!P4259</f>
        <v>0</v>
      </c>
      <c r="I4364" s="76">
        <f>APENs_summary!Q4259</f>
        <v>0</v>
      </c>
      <c r="J4364" s="76">
        <f>APENs_summary!R4259</f>
        <v>0</v>
      </c>
    </row>
    <row r="4365" spans="1:10" x14ac:dyDescent="0.2">
      <c r="A4365" s="13" t="s">
        <v>147</v>
      </c>
      <c r="B4365" s="272" t="s">
        <v>493</v>
      </c>
      <c r="C4365" s="272" t="str">
        <f>APENs_summary!C4260</f>
        <v>08103</v>
      </c>
      <c r="D4365" s="272" t="str">
        <f>APENs_summary!J4260</f>
        <v>20200202</v>
      </c>
      <c r="E4365" s="272" t="str">
        <f>APENs_summary!K4260</f>
        <v>Compressor Engines</v>
      </c>
      <c r="F4365" s="76">
        <f>APENs_summary!N4260</f>
        <v>0</v>
      </c>
      <c r="G4365" s="76">
        <f>APENs_summary!O4260</f>
        <v>0</v>
      </c>
      <c r="H4365" s="76">
        <f>APENs_summary!P4260</f>
        <v>8.1460000000000005E-2</v>
      </c>
      <c r="I4365" s="76">
        <f>APENs_summary!Q4260</f>
        <v>0</v>
      </c>
      <c r="J4365" s="76">
        <f>APENs_summary!R4260</f>
        <v>0</v>
      </c>
    </row>
    <row r="4366" spans="1:10" x14ac:dyDescent="0.2">
      <c r="A4366" s="13" t="s">
        <v>147</v>
      </c>
      <c r="B4366" s="272" t="s">
        <v>493</v>
      </c>
      <c r="C4366" s="272" t="str">
        <f>APENs_summary!C4261</f>
        <v>08103</v>
      </c>
      <c r="D4366" s="272" t="str">
        <f>APENs_summary!J4261</f>
        <v>20200202</v>
      </c>
      <c r="E4366" s="272" t="str">
        <f>APENs_summary!K4261</f>
        <v>Compressor Engines</v>
      </c>
      <c r="F4366" s="76">
        <f>APENs_summary!N4261</f>
        <v>4.6170000000000003E-2</v>
      </c>
      <c r="G4366" s="76">
        <f>APENs_summary!O4261</f>
        <v>0</v>
      </c>
      <c r="H4366" s="76">
        <f>APENs_summary!P4261</f>
        <v>0</v>
      </c>
      <c r="I4366" s="76">
        <f>APENs_summary!Q4261</f>
        <v>0</v>
      </c>
      <c r="J4366" s="76">
        <f>APENs_summary!R4261</f>
        <v>0</v>
      </c>
    </row>
    <row r="4367" spans="1:10" x14ac:dyDescent="0.2">
      <c r="A4367" s="13" t="s">
        <v>147</v>
      </c>
      <c r="B4367" s="272" t="s">
        <v>493</v>
      </c>
      <c r="C4367" s="272" t="str">
        <f>APENs_summary!C4262</f>
        <v>08103</v>
      </c>
      <c r="D4367" s="272" t="str">
        <f>APENs_summary!J4262</f>
        <v>20200202</v>
      </c>
      <c r="E4367" s="272" t="str">
        <f>APENs_summary!K4262</f>
        <v>Compressor Engines</v>
      </c>
      <c r="F4367" s="76">
        <f>APENs_summary!N4262</f>
        <v>0</v>
      </c>
      <c r="G4367" s="76">
        <f>APENs_summary!O4262</f>
        <v>0</v>
      </c>
      <c r="H4367" s="76">
        <f>APENs_summary!P4262</f>
        <v>0</v>
      </c>
      <c r="I4367" s="76">
        <f>APENs_summary!Q4262</f>
        <v>0</v>
      </c>
      <c r="J4367" s="76">
        <f>APENs_summary!R4262</f>
        <v>5.0000000000000001E-4</v>
      </c>
    </row>
    <row r="4368" spans="1:10" x14ac:dyDescent="0.2">
      <c r="A4368" s="13" t="s">
        <v>147</v>
      </c>
      <c r="B4368" s="272" t="s">
        <v>493</v>
      </c>
      <c r="C4368" s="272" t="str">
        <f>APENs_summary!C4263</f>
        <v>08103</v>
      </c>
      <c r="D4368" s="272" t="str">
        <f>APENs_summary!J4263</f>
        <v>20200202</v>
      </c>
      <c r="E4368" s="272" t="str">
        <f>APENs_summary!K4263</f>
        <v>Compressor Engines</v>
      </c>
      <c r="F4368" s="76">
        <f>APENs_summary!N4263</f>
        <v>0</v>
      </c>
      <c r="G4368" s="76">
        <f>APENs_summary!O4263</f>
        <v>0</v>
      </c>
      <c r="H4368" s="76">
        <f>APENs_summary!P4263</f>
        <v>0</v>
      </c>
      <c r="I4368" s="76">
        <f>APENs_summary!Q4263</f>
        <v>0</v>
      </c>
      <c r="J4368" s="76">
        <f>APENs_summary!R4263</f>
        <v>0</v>
      </c>
    </row>
    <row r="4369" spans="1:10" x14ac:dyDescent="0.2">
      <c r="A4369" s="13" t="s">
        <v>147</v>
      </c>
      <c r="B4369" s="272" t="s">
        <v>493</v>
      </c>
      <c r="C4369" s="272" t="str">
        <f>APENs_summary!C4264</f>
        <v>08103</v>
      </c>
      <c r="D4369" s="272" t="str">
        <f>APENs_summary!J4264</f>
        <v>20200202</v>
      </c>
      <c r="E4369" s="272" t="str">
        <f>APENs_summary!K4264</f>
        <v>Compressor Engines</v>
      </c>
      <c r="F4369" s="76">
        <f>APENs_summary!N4264</f>
        <v>0</v>
      </c>
      <c r="G4369" s="76">
        <f>APENs_summary!O4264</f>
        <v>0</v>
      </c>
      <c r="H4369" s="76">
        <f>APENs_summary!P4264</f>
        <v>0</v>
      </c>
      <c r="I4369" s="76">
        <f>APENs_summary!Q4264</f>
        <v>3.0000000000000001E-5</v>
      </c>
      <c r="J4369" s="76">
        <f>APENs_summary!R4264</f>
        <v>0</v>
      </c>
    </row>
    <row r="4370" spans="1:10" x14ac:dyDescent="0.2">
      <c r="A4370" s="13" t="s">
        <v>147</v>
      </c>
      <c r="B4370" s="272" t="s">
        <v>493</v>
      </c>
      <c r="C4370" s="272" t="str">
        <f>APENs_summary!C4265</f>
        <v>08103</v>
      </c>
      <c r="D4370" s="272" t="str">
        <f>APENs_summary!J4265</f>
        <v>20200202</v>
      </c>
      <c r="E4370" s="272" t="str">
        <f>APENs_summary!K4265</f>
        <v>Compressor Engines</v>
      </c>
      <c r="F4370" s="76">
        <f>APENs_summary!N4265</f>
        <v>0</v>
      </c>
      <c r="G4370" s="76">
        <f>APENs_summary!O4265</f>
        <v>3.066E-2</v>
      </c>
      <c r="H4370" s="76">
        <f>APENs_summary!P4265</f>
        <v>0</v>
      </c>
      <c r="I4370" s="76">
        <f>APENs_summary!Q4265</f>
        <v>0</v>
      </c>
      <c r="J4370" s="76">
        <f>APENs_summary!R4265</f>
        <v>0</v>
      </c>
    </row>
    <row r="4371" spans="1:10" x14ac:dyDescent="0.2">
      <c r="A4371" s="13" t="s">
        <v>147</v>
      </c>
      <c r="B4371" s="272" t="s">
        <v>493</v>
      </c>
      <c r="C4371" s="272" t="str">
        <f>APENs_summary!C4266</f>
        <v>08103</v>
      </c>
      <c r="D4371" s="272" t="str">
        <f>APENs_summary!J4266</f>
        <v>20200202</v>
      </c>
      <c r="E4371" s="272" t="str">
        <f>APENs_summary!K4266</f>
        <v>Compressor Engines</v>
      </c>
      <c r="F4371" s="76">
        <f>APENs_summary!N4266</f>
        <v>0</v>
      </c>
      <c r="G4371" s="76">
        <f>APENs_summary!O4266</f>
        <v>0</v>
      </c>
      <c r="H4371" s="76">
        <f>APENs_summary!P4266</f>
        <v>8.1460000000000005E-2</v>
      </c>
      <c r="I4371" s="76">
        <f>APENs_summary!Q4266</f>
        <v>0</v>
      </c>
      <c r="J4371" s="76">
        <f>APENs_summary!R4266</f>
        <v>0</v>
      </c>
    </row>
    <row r="4372" spans="1:10" x14ac:dyDescent="0.2">
      <c r="A4372" s="13" t="s">
        <v>147</v>
      </c>
      <c r="B4372" s="272" t="s">
        <v>493</v>
      </c>
      <c r="C4372" s="272" t="str">
        <f>APENs_summary!C4267</f>
        <v>08103</v>
      </c>
      <c r="D4372" s="272" t="str">
        <f>APENs_summary!J4267</f>
        <v>20200202</v>
      </c>
      <c r="E4372" s="272" t="str">
        <f>APENs_summary!K4267</f>
        <v>Compressor Engines</v>
      </c>
      <c r="F4372" s="76">
        <f>APENs_summary!N4267</f>
        <v>4.6170000000000003E-2</v>
      </c>
      <c r="G4372" s="76">
        <f>APENs_summary!O4267</f>
        <v>0</v>
      </c>
      <c r="H4372" s="76">
        <f>APENs_summary!P4267</f>
        <v>0</v>
      </c>
      <c r="I4372" s="76">
        <f>APENs_summary!Q4267</f>
        <v>0</v>
      </c>
      <c r="J4372" s="76">
        <f>APENs_summary!R4267</f>
        <v>0</v>
      </c>
    </row>
    <row r="4373" spans="1:10" x14ac:dyDescent="0.2">
      <c r="A4373" s="13" t="s">
        <v>147</v>
      </c>
      <c r="B4373" s="272" t="s">
        <v>493</v>
      </c>
      <c r="C4373" s="272" t="str">
        <f>APENs_summary!C4268</f>
        <v>08103</v>
      </c>
      <c r="D4373" s="272" t="str">
        <f>APENs_summary!J4268</f>
        <v>20200202</v>
      </c>
      <c r="E4373" s="272" t="str">
        <f>APENs_summary!K4268</f>
        <v>Compressor Engines</v>
      </c>
      <c r="F4373" s="76">
        <f>APENs_summary!N4268</f>
        <v>0</v>
      </c>
      <c r="G4373" s="76">
        <f>APENs_summary!O4268</f>
        <v>0</v>
      </c>
      <c r="H4373" s="76">
        <f>APENs_summary!P4268</f>
        <v>0</v>
      </c>
      <c r="I4373" s="76">
        <f>APENs_summary!Q4268</f>
        <v>0</v>
      </c>
      <c r="J4373" s="76">
        <f>APENs_summary!R4268</f>
        <v>5.0000000000000001E-4</v>
      </c>
    </row>
    <row r="4374" spans="1:10" x14ac:dyDescent="0.2">
      <c r="A4374" s="13" t="s">
        <v>147</v>
      </c>
      <c r="B4374" s="272" t="s">
        <v>493</v>
      </c>
      <c r="C4374" s="272" t="str">
        <f>APENs_summary!C4269</f>
        <v>08103</v>
      </c>
      <c r="D4374" s="272" t="str">
        <f>APENs_summary!J4269</f>
        <v>20200202</v>
      </c>
      <c r="E4374" s="272" t="str">
        <f>APENs_summary!K4269</f>
        <v>Compressor Engines</v>
      </c>
      <c r="F4374" s="76">
        <f>APENs_summary!N4269</f>
        <v>0</v>
      </c>
      <c r="G4374" s="76">
        <f>APENs_summary!O4269</f>
        <v>0</v>
      </c>
      <c r="H4374" s="76">
        <f>APENs_summary!P4269</f>
        <v>0</v>
      </c>
      <c r="I4374" s="76">
        <f>APENs_summary!Q4269</f>
        <v>0</v>
      </c>
      <c r="J4374" s="76">
        <f>APENs_summary!R4269</f>
        <v>0</v>
      </c>
    </row>
    <row r="4375" spans="1:10" x14ac:dyDescent="0.2">
      <c r="A4375" s="13" t="s">
        <v>147</v>
      </c>
      <c r="B4375" s="272" t="s">
        <v>493</v>
      </c>
      <c r="C4375" s="272" t="str">
        <f>APENs_summary!C4270</f>
        <v>08103</v>
      </c>
      <c r="D4375" s="272" t="str">
        <f>APENs_summary!J4270</f>
        <v>20200202</v>
      </c>
      <c r="E4375" s="272" t="str">
        <f>APENs_summary!K4270</f>
        <v>Compressor Engines</v>
      </c>
      <c r="F4375" s="76">
        <f>APENs_summary!N4270</f>
        <v>0</v>
      </c>
      <c r="G4375" s="76">
        <f>APENs_summary!O4270</f>
        <v>0</v>
      </c>
      <c r="H4375" s="76">
        <f>APENs_summary!P4270</f>
        <v>0</v>
      </c>
      <c r="I4375" s="76">
        <f>APENs_summary!Q4270</f>
        <v>3.0000000000000001E-5</v>
      </c>
      <c r="J4375" s="76">
        <f>APENs_summary!R4270</f>
        <v>0</v>
      </c>
    </row>
    <row r="4376" spans="1:10" x14ac:dyDescent="0.2">
      <c r="A4376" s="13" t="s">
        <v>147</v>
      </c>
      <c r="B4376" s="272" t="s">
        <v>493</v>
      </c>
      <c r="C4376" s="272" t="str">
        <f>APENs_summary!C4271</f>
        <v>08103</v>
      </c>
      <c r="D4376" s="272" t="str">
        <f>APENs_summary!J4271</f>
        <v>20200202</v>
      </c>
      <c r="E4376" s="272" t="str">
        <f>APENs_summary!K4271</f>
        <v>Compressor Engines</v>
      </c>
      <c r="F4376" s="76">
        <f>APENs_summary!N4271</f>
        <v>0</v>
      </c>
      <c r="G4376" s="76">
        <f>APENs_summary!O4271</f>
        <v>3.066E-2</v>
      </c>
      <c r="H4376" s="76">
        <f>APENs_summary!P4271</f>
        <v>0</v>
      </c>
      <c r="I4376" s="76">
        <f>APENs_summary!Q4271</f>
        <v>0</v>
      </c>
      <c r="J4376" s="76">
        <f>APENs_summary!R4271</f>
        <v>0</v>
      </c>
    </row>
    <row r="4377" spans="1:10" x14ac:dyDescent="0.2">
      <c r="A4377" s="13" t="s">
        <v>147</v>
      </c>
      <c r="B4377" s="272" t="s">
        <v>493</v>
      </c>
      <c r="C4377" s="272" t="str">
        <f>APENs_summary!C4272</f>
        <v>08103</v>
      </c>
      <c r="D4377" s="272" t="str">
        <f>APENs_summary!J4272</f>
        <v>20200202</v>
      </c>
      <c r="E4377" s="272" t="str">
        <f>APENs_summary!K4272</f>
        <v>Compressor Engines</v>
      </c>
      <c r="F4377" s="76">
        <f>APENs_summary!N4272</f>
        <v>0</v>
      </c>
      <c r="G4377" s="76">
        <f>APENs_summary!O4272</f>
        <v>0</v>
      </c>
      <c r="H4377" s="76">
        <f>APENs_summary!P4272</f>
        <v>0.347113</v>
      </c>
      <c r="I4377" s="76">
        <f>APENs_summary!Q4272</f>
        <v>0</v>
      </c>
      <c r="J4377" s="76">
        <f>APENs_summary!R4272</f>
        <v>0</v>
      </c>
    </row>
    <row r="4378" spans="1:10" x14ac:dyDescent="0.2">
      <c r="A4378" s="13" t="s">
        <v>147</v>
      </c>
      <c r="B4378" s="272" t="s">
        <v>493</v>
      </c>
      <c r="C4378" s="272" t="str">
        <f>APENs_summary!C4273</f>
        <v>08103</v>
      </c>
      <c r="D4378" s="272" t="str">
        <f>APENs_summary!J4273</f>
        <v>20200202</v>
      </c>
      <c r="E4378" s="272" t="str">
        <f>APENs_summary!K4273</f>
        <v>Compressor Engines</v>
      </c>
      <c r="F4378" s="76">
        <f>APENs_summary!N4273</f>
        <v>1.877958</v>
      </c>
      <c r="G4378" s="76">
        <f>APENs_summary!O4273</f>
        <v>0</v>
      </c>
      <c r="H4378" s="76">
        <f>APENs_summary!P4273</f>
        <v>0</v>
      </c>
      <c r="I4378" s="76">
        <f>APENs_summary!Q4273</f>
        <v>0</v>
      </c>
      <c r="J4378" s="76">
        <f>APENs_summary!R4273</f>
        <v>0</v>
      </c>
    </row>
    <row r="4379" spans="1:10" x14ac:dyDescent="0.2">
      <c r="A4379" s="13" t="s">
        <v>147</v>
      </c>
      <c r="B4379" s="272" t="s">
        <v>493</v>
      </c>
      <c r="C4379" s="272" t="str">
        <f>APENs_summary!C4274</f>
        <v>08103</v>
      </c>
      <c r="D4379" s="272" t="str">
        <f>APENs_summary!J4274</f>
        <v>20200202</v>
      </c>
      <c r="E4379" s="272" t="str">
        <f>APENs_summary!K4274</f>
        <v>Compressor Engines</v>
      </c>
      <c r="F4379" s="76">
        <f>APENs_summary!N4274</f>
        <v>0</v>
      </c>
      <c r="G4379" s="76">
        <f>APENs_summary!O4274</f>
        <v>0</v>
      </c>
      <c r="H4379" s="76">
        <f>APENs_summary!P4274</f>
        <v>0</v>
      </c>
      <c r="I4379" s="76">
        <f>APENs_summary!Q4274</f>
        <v>0</v>
      </c>
      <c r="J4379" s="76">
        <f>APENs_summary!R4274</f>
        <v>0.46</v>
      </c>
    </row>
    <row r="4380" spans="1:10" x14ac:dyDescent="0.2">
      <c r="A4380" s="13" t="s">
        <v>147</v>
      </c>
      <c r="B4380" s="272" t="s">
        <v>493</v>
      </c>
      <c r="C4380" s="272" t="str">
        <f>APENs_summary!C4275</f>
        <v>08103</v>
      </c>
      <c r="D4380" s="272" t="str">
        <f>APENs_summary!J4275</f>
        <v>20200202</v>
      </c>
      <c r="E4380" s="272" t="str">
        <f>APENs_summary!K4275</f>
        <v>Compressor Engines</v>
      </c>
      <c r="F4380" s="76">
        <f>APENs_summary!N4275</f>
        <v>0</v>
      </c>
      <c r="G4380" s="76">
        <f>APENs_summary!O4275</f>
        <v>0</v>
      </c>
      <c r="H4380" s="76">
        <f>APENs_summary!P4275</f>
        <v>0</v>
      </c>
      <c r="I4380" s="76">
        <f>APENs_summary!Q4275</f>
        <v>0</v>
      </c>
      <c r="J4380" s="76">
        <f>APENs_summary!R4275</f>
        <v>0</v>
      </c>
    </row>
    <row r="4381" spans="1:10" x14ac:dyDescent="0.2">
      <c r="A4381" s="13" t="s">
        <v>147</v>
      </c>
      <c r="B4381" s="272" t="s">
        <v>493</v>
      </c>
      <c r="C4381" s="272" t="str">
        <f>APENs_summary!C4276</f>
        <v>08103</v>
      </c>
      <c r="D4381" s="272" t="str">
        <f>APENs_summary!J4276</f>
        <v>20200202</v>
      </c>
      <c r="E4381" s="272" t="str">
        <f>APENs_summary!K4276</f>
        <v>Compressor Engines</v>
      </c>
      <c r="F4381" s="76">
        <f>APENs_summary!N4276</f>
        <v>0</v>
      </c>
      <c r="G4381" s="76">
        <f>APENs_summary!O4276</f>
        <v>0</v>
      </c>
      <c r="H4381" s="76">
        <f>APENs_summary!P4276</f>
        <v>0</v>
      </c>
      <c r="I4381" s="76">
        <f>APENs_summary!Q4276</f>
        <v>0.24</v>
      </c>
      <c r="J4381" s="76">
        <f>APENs_summary!R4276</f>
        <v>0</v>
      </c>
    </row>
    <row r="4382" spans="1:10" x14ac:dyDescent="0.2">
      <c r="A4382" s="13" t="s">
        <v>147</v>
      </c>
      <c r="B4382" s="272" t="s">
        <v>493</v>
      </c>
      <c r="C4382" s="272" t="str">
        <f>APENs_summary!C4277</f>
        <v>08103</v>
      </c>
      <c r="D4382" s="272" t="str">
        <f>APENs_summary!J4277</f>
        <v>20200202</v>
      </c>
      <c r="E4382" s="272" t="str">
        <f>APENs_summary!K4277</f>
        <v>Compressor Engines</v>
      </c>
      <c r="F4382" s="76">
        <f>APENs_summary!N4277</f>
        <v>0</v>
      </c>
      <c r="G4382" s="76">
        <f>APENs_summary!O4277</f>
        <v>0.2</v>
      </c>
      <c r="H4382" s="76">
        <f>APENs_summary!P4277</f>
        <v>0</v>
      </c>
      <c r="I4382" s="76">
        <f>APENs_summary!Q4277</f>
        <v>0</v>
      </c>
      <c r="J4382" s="76">
        <f>APENs_summary!R4277</f>
        <v>0</v>
      </c>
    </row>
    <row r="4383" spans="1:10" x14ac:dyDescent="0.2">
      <c r="A4383" s="13" t="s">
        <v>147</v>
      </c>
      <c r="B4383" s="272" t="s">
        <v>493</v>
      </c>
      <c r="C4383" s="272" t="str">
        <f>APENs_summary!C4278</f>
        <v>08103</v>
      </c>
      <c r="D4383" s="272" t="str">
        <f>APENs_summary!J4278</f>
        <v>20200202</v>
      </c>
      <c r="E4383" s="272" t="str">
        <f>APENs_summary!K4278</f>
        <v>Compressor Engines</v>
      </c>
      <c r="F4383" s="76">
        <f>APENs_summary!N4278</f>
        <v>0</v>
      </c>
      <c r="G4383" s="76">
        <f>APENs_summary!O4278</f>
        <v>0</v>
      </c>
      <c r="H4383" s="76">
        <f>APENs_summary!P4278</f>
        <v>2.2999999999999998</v>
      </c>
      <c r="I4383" s="76">
        <f>APENs_summary!Q4278</f>
        <v>0</v>
      </c>
      <c r="J4383" s="76">
        <f>APENs_summary!R4278</f>
        <v>0</v>
      </c>
    </row>
    <row r="4384" spans="1:10" x14ac:dyDescent="0.2">
      <c r="A4384" s="13" t="s">
        <v>147</v>
      </c>
      <c r="B4384" s="272" t="s">
        <v>493</v>
      </c>
      <c r="C4384" s="272" t="str">
        <f>APENs_summary!C4279</f>
        <v>08103</v>
      </c>
      <c r="D4384" s="272" t="str">
        <f>APENs_summary!J4279</f>
        <v>20200202</v>
      </c>
      <c r="E4384" s="272" t="str">
        <f>APENs_summary!K4279</f>
        <v>Compressor Engines</v>
      </c>
      <c r="F4384" s="76">
        <f>APENs_summary!N4279</f>
        <v>10.199999999999999</v>
      </c>
      <c r="G4384" s="76">
        <f>APENs_summary!O4279</f>
        <v>0</v>
      </c>
      <c r="H4384" s="76">
        <f>APENs_summary!P4279</f>
        <v>0</v>
      </c>
      <c r="I4384" s="76">
        <f>APENs_summary!Q4279</f>
        <v>0</v>
      </c>
      <c r="J4384" s="76">
        <f>APENs_summary!R4279</f>
        <v>0</v>
      </c>
    </row>
    <row r="4385" spans="1:10" x14ac:dyDescent="0.2">
      <c r="A4385" s="13" t="s">
        <v>147</v>
      </c>
      <c r="B4385" s="272" t="s">
        <v>493</v>
      </c>
      <c r="C4385" s="272" t="str">
        <f>APENs_summary!C4280</f>
        <v>08103</v>
      </c>
      <c r="D4385" s="272" t="str">
        <f>APENs_summary!J4280</f>
        <v>20200202</v>
      </c>
      <c r="E4385" s="272" t="str">
        <f>APENs_summary!K4280</f>
        <v>Compressor Engines</v>
      </c>
      <c r="F4385" s="76">
        <f>APENs_summary!N4280</f>
        <v>0</v>
      </c>
      <c r="G4385" s="76">
        <f>APENs_summary!O4280</f>
        <v>0</v>
      </c>
      <c r="H4385" s="76">
        <f>APENs_summary!P4280</f>
        <v>0</v>
      </c>
      <c r="I4385" s="76">
        <f>APENs_summary!Q4280</f>
        <v>0</v>
      </c>
      <c r="J4385" s="76">
        <f>APENs_summary!R4280</f>
        <v>3.7999999999999999E-2</v>
      </c>
    </row>
    <row r="4386" spans="1:10" x14ac:dyDescent="0.2">
      <c r="A4386" s="13" t="s">
        <v>147</v>
      </c>
      <c r="B4386" s="272" t="s">
        <v>493</v>
      </c>
      <c r="C4386" s="272" t="str">
        <f>APENs_summary!C4281</f>
        <v>08103</v>
      </c>
      <c r="D4386" s="272" t="str">
        <f>APENs_summary!J4281</f>
        <v>20200202</v>
      </c>
      <c r="E4386" s="272" t="str">
        <f>APENs_summary!K4281</f>
        <v>Compressor Engines</v>
      </c>
      <c r="F4386" s="76">
        <f>APENs_summary!N4281</f>
        <v>0</v>
      </c>
      <c r="G4386" s="76">
        <f>APENs_summary!O4281</f>
        <v>0</v>
      </c>
      <c r="H4386" s="76">
        <f>APENs_summary!P4281</f>
        <v>0</v>
      </c>
      <c r="I4386" s="76">
        <f>APENs_summary!Q4281</f>
        <v>0</v>
      </c>
      <c r="J4386" s="76">
        <f>APENs_summary!R4281</f>
        <v>0</v>
      </c>
    </row>
    <row r="4387" spans="1:10" x14ac:dyDescent="0.2">
      <c r="A4387" s="13" t="s">
        <v>147</v>
      </c>
      <c r="B4387" s="272" t="s">
        <v>493</v>
      </c>
      <c r="C4387" s="272" t="str">
        <f>APENs_summary!C4282</f>
        <v>08103</v>
      </c>
      <c r="D4387" s="272" t="str">
        <f>APENs_summary!J4282</f>
        <v>20200202</v>
      </c>
      <c r="E4387" s="272" t="str">
        <f>APENs_summary!K4282</f>
        <v>Compressor Engines</v>
      </c>
      <c r="F4387" s="76">
        <f>APENs_summary!N4282</f>
        <v>0</v>
      </c>
      <c r="G4387" s="76">
        <f>APENs_summary!O4282</f>
        <v>0</v>
      </c>
      <c r="H4387" s="76">
        <f>APENs_summary!P4282</f>
        <v>0</v>
      </c>
      <c r="I4387" s="76">
        <f>APENs_summary!Q4282</f>
        <v>5.0000000000000001E-3</v>
      </c>
      <c r="J4387" s="76">
        <f>APENs_summary!R4282</f>
        <v>0</v>
      </c>
    </row>
    <row r="4388" spans="1:10" x14ac:dyDescent="0.2">
      <c r="A4388" s="13" t="s">
        <v>147</v>
      </c>
      <c r="B4388" s="272" t="s">
        <v>493</v>
      </c>
      <c r="C4388" s="272" t="str">
        <f>APENs_summary!C4283</f>
        <v>08103</v>
      </c>
      <c r="D4388" s="272" t="str">
        <f>APENs_summary!J4283</f>
        <v>20200202</v>
      </c>
      <c r="E4388" s="272" t="str">
        <f>APENs_summary!K4283</f>
        <v>Compressor Engines</v>
      </c>
      <c r="F4388" s="76">
        <f>APENs_summary!N4283</f>
        <v>0</v>
      </c>
      <c r="G4388" s="76">
        <f>APENs_summary!O4283</f>
        <v>2.09</v>
      </c>
      <c r="H4388" s="76">
        <f>APENs_summary!P4283</f>
        <v>0</v>
      </c>
      <c r="I4388" s="76">
        <f>APENs_summary!Q4283</f>
        <v>0</v>
      </c>
      <c r="J4388" s="76">
        <f>APENs_summary!R4283</f>
        <v>0</v>
      </c>
    </row>
    <row r="4389" spans="1:10" x14ac:dyDescent="0.2">
      <c r="A4389" s="13" t="s">
        <v>147</v>
      </c>
      <c r="B4389" s="272" t="s">
        <v>493</v>
      </c>
      <c r="C4389" s="272" t="str">
        <f>APENs_summary!C4284</f>
        <v>08103</v>
      </c>
      <c r="D4389" s="272" t="str">
        <f>APENs_summary!J4284</f>
        <v>20200252</v>
      </c>
      <c r="E4389" s="272" t="str">
        <f>APENs_summary!K4284</f>
        <v>Compressor Engines</v>
      </c>
      <c r="F4389" s="76">
        <f>APENs_summary!N4284</f>
        <v>0</v>
      </c>
      <c r="G4389" s="76">
        <f>APENs_summary!O4284</f>
        <v>0</v>
      </c>
      <c r="H4389" s="76">
        <f>APENs_summary!P4284</f>
        <v>4.45</v>
      </c>
      <c r="I4389" s="76">
        <f>APENs_summary!Q4284</f>
        <v>0</v>
      </c>
      <c r="J4389" s="76">
        <f>APENs_summary!R4284</f>
        <v>0</v>
      </c>
    </row>
    <row r="4390" spans="1:10" x14ac:dyDescent="0.2">
      <c r="A4390" s="13" t="s">
        <v>147</v>
      </c>
      <c r="B4390" s="272" t="s">
        <v>493</v>
      </c>
      <c r="C4390" s="272" t="str">
        <f>APENs_summary!C4285</f>
        <v>08103</v>
      </c>
      <c r="D4390" s="272" t="str">
        <f>APENs_summary!J4285</f>
        <v>20200252</v>
      </c>
      <c r="E4390" s="272" t="str">
        <f>APENs_summary!K4285</f>
        <v>Compressor Engines</v>
      </c>
      <c r="F4390" s="76">
        <f>APENs_summary!N4285</f>
        <v>7.42</v>
      </c>
      <c r="G4390" s="76">
        <f>APENs_summary!O4285</f>
        <v>0</v>
      </c>
      <c r="H4390" s="76">
        <f>APENs_summary!P4285</f>
        <v>0</v>
      </c>
      <c r="I4390" s="76">
        <f>APENs_summary!Q4285</f>
        <v>0</v>
      </c>
      <c r="J4390" s="76">
        <f>APENs_summary!R4285</f>
        <v>0</v>
      </c>
    </row>
    <row r="4391" spans="1:10" x14ac:dyDescent="0.2">
      <c r="A4391" s="13" t="s">
        <v>147</v>
      </c>
      <c r="B4391" s="272" t="s">
        <v>493</v>
      </c>
      <c r="C4391" s="272" t="str">
        <f>APENs_summary!C4286</f>
        <v>08103</v>
      </c>
      <c r="D4391" s="272" t="str">
        <f>APENs_summary!J4286</f>
        <v>20200252</v>
      </c>
      <c r="E4391" s="272" t="str">
        <f>APENs_summary!K4286</f>
        <v>Compressor Engines</v>
      </c>
      <c r="F4391" s="76">
        <f>APENs_summary!N4286</f>
        <v>0</v>
      </c>
      <c r="G4391" s="76">
        <f>APENs_summary!O4286</f>
        <v>0</v>
      </c>
      <c r="H4391" s="76">
        <f>APENs_summary!P4286</f>
        <v>0</v>
      </c>
      <c r="I4391" s="76">
        <f>APENs_summary!Q4286</f>
        <v>0</v>
      </c>
      <c r="J4391" s="76">
        <f>APENs_summary!R4286</f>
        <v>0.12634999999999999</v>
      </c>
    </row>
    <row r="4392" spans="1:10" x14ac:dyDescent="0.2">
      <c r="A4392" s="13" t="s">
        <v>147</v>
      </c>
      <c r="B4392" s="272" t="s">
        <v>493</v>
      </c>
      <c r="C4392" s="272" t="str">
        <f>APENs_summary!C4287</f>
        <v>08103</v>
      </c>
      <c r="D4392" s="272" t="str">
        <f>APENs_summary!J4287</f>
        <v>20200252</v>
      </c>
      <c r="E4392" s="272" t="str">
        <f>APENs_summary!K4287</f>
        <v>Compressor Engines</v>
      </c>
      <c r="F4392" s="76">
        <f>APENs_summary!N4287</f>
        <v>0</v>
      </c>
      <c r="G4392" s="76">
        <f>APENs_summary!O4287</f>
        <v>0</v>
      </c>
      <c r="H4392" s="76">
        <f>APENs_summary!P4287</f>
        <v>0</v>
      </c>
      <c r="I4392" s="76">
        <f>APENs_summary!Q4287</f>
        <v>0</v>
      </c>
      <c r="J4392" s="76">
        <f>APENs_summary!R4287</f>
        <v>0</v>
      </c>
    </row>
    <row r="4393" spans="1:10" x14ac:dyDescent="0.2">
      <c r="A4393" s="13" t="s">
        <v>147</v>
      </c>
      <c r="B4393" s="272" t="s">
        <v>493</v>
      </c>
      <c r="C4393" s="272" t="str">
        <f>APENs_summary!C4288</f>
        <v>08103</v>
      </c>
      <c r="D4393" s="272" t="str">
        <f>APENs_summary!J4288</f>
        <v>20200252</v>
      </c>
      <c r="E4393" s="272" t="str">
        <f>APENs_summary!K4288</f>
        <v>Compressor Engines</v>
      </c>
      <c r="F4393" s="76">
        <f>APENs_summary!N4288</f>
        <v>0</v>
      </c>
      <c r="G4393" s="76">
        <f>APENs_summary!O4288</f>
        <v>0</v>
      </c>
      <c r="H4393" s="76">
        <f>APENs_summary!P4288</f>
        <v>0</v>
      </c>
      <c r="I4393" s="76">
        <f>APENs_summary!Q4288</f>
        <v>7.5810000000000001E-3</v>
      </c>
      <c r="J4393" s="76">
        <f>APENs_summary!R4288</f>
        <v>0</v>
      </c>
    </row>
    <row r="4394" spans="1:10" x14ac:dyDescent="0.2">
      <c r="A4394" s="13" t="s">
        <v>147</v>
      </c>
      <c r="B4394" s="272" t="s">
        <v>493</v>
      </c>
      <c r="C4394" s="272" t="str">
        <f>APENs_summary!C4289</f>
        <v>08103</v>
      </c>
      <c r="D4394" s="272" t="str">
        <f>APENs_summary!J4289</f>
        <v>20200252</v>
      </c>
      <c r="E4394" s="272" t="str">
        <f>APENs_summary!K4289</f>
        <v>Compressor Engines</v>
      </c>
      <c r="F4394" s="76">
        <f>APENs_summary!N4289</f>
        <v>0</v>
      </c>
      <c r="G4394" s="76">
        <f>APENs_summary!O4289</f>
        <v>4.45</v>
      </c>
      <c r="H4394" s="76">
        <f>APENs_summary!P4289</f>
        <v>0</v>
      </c>
      <c r="I4394" s="76">
        <f>APENs_summary!Q4289</f>
        <v>0</v>
      </c>
      <c r="J4394" s="76">
        <f>APENs_summary!R4289</f>
        <v>0</v>
      </c>
    </row>
    <row r="4395" spans="1:10" x14ac:dyDescent="0.2">
      <c r="A4395" s="13" t="s">
        <v>147</v>
      </c>
      <c r="B4395" s="272" t="s">
        <v>493</v>
      </c>
      <c r="C4395" s="272" t="str">
        <f>APENs_summary!C4290</f>
        <v>08103</v>
      </c>
      <c r="D4395" s="272" t="str">
        <f>APENs_summary!J4290</f>
        <v>20200252</v>
      </c>
      <c r="E4395" s="272" t="str">
        <f>APENs_summary!K4290</f>
        <v>Compressor Engines</v>
      </c>
      <c r="F4395" s="76">
        <f>APENs_summary!N4290</f>
        <v>0</v>
      </c>
      <c r="G4395" s="76">
        <f>APENs_summary!O4290</f>
        <v>0</v>
      </c>
      <c r="H4395" s="76">
        <f>APENs_summary!P4290</f>
        <v>4.45</v>
      </c>
      <c r="I4395" s="76">
        <f>APENs_summary!Q4290</f>
        <v>0</v>
      </c>
      <c r="J4395" s="76">
        <f>APENs_summary!R4290</f>
        <v>0</v>
      </c>
    </row>
    <row r="4396" spans="1:10" x14ac:dyDescent="0.2">
      <c r="A4396" s="13" t="s">
        <v>147</v>
      </c>
      <c r="B4396" s="272" t="s">
        <v>493</v>
      </c>
      <c r="C4396" s="272" t="str">
        <f>APENs_summary!C4291</f>
        <v>08103</v>
      </c>
      <c r="D4396" s="272" t="str">
        <f>APENs_summary!J4291</f>
        <v>20200252</v>
      </c>
      <c r="E4396" s="272" t="str">
        <f>APENs_summary!K4291</f>
        <v>Compressor Engines</v>
      </c>
      <c r="F4396" s="76">
        <f>APENs_summary!N4291</f>
        <v>7.42</v>
      </c>
      <c r="G4396" s="76">
        <f>APENs_summary!O4291</f>
        <v>0</v>
      </c>
      <c r="H4396" s="76">
        <f>APENs_summary!P4291</f>
        <v>0</v>
      </c>
      <c r="I4396" s="76">
        <f>APENs_summary!Q4291</f>
        <v>0</v>
      </c>
      <c r="J4396" s="76">
        <f>APENs_summary!R4291</f>
        <v>0</v>
      </c>
    </row>
    <row r="4397" spans="1:10" x14ac:dyDescent="0.2">
      <c r="A4397" s="13" t="s">
        <v>147</v>
      </c>
      <c r="B4397" s="272" t="s">
        <v>493</v>
      </c>
      <c r="C4397" s="272" t="str">
        <f>APENs_summary!C4292</f>
        <v>08103</v>
      </c>
      <c r="D4397" s="272" t="str">
        <f>APENs_summary!J4292</f>
        <v>20200252</v>
      </c>
      <c r="E4397" s="272" t="str">
        <f>APENs_summary!K4292</f>
        <v>Compressor Engines</v>
      </c>
      <c r="F4397" s="76">
        <f>APENs_summary!N4292</f>
        <v>0</v>
      </c>
      <c r="G4397" s="76">
        <f>APENs_summary!O4292</f>
        <v>0</v>
      </c>
      <c r="H4397" s="76">
        <f>APENs_summary!P4292</f>
        <v>0</v>
      </c>
      <c r="I4397" s="76">
        <f>APENs_summary!Q4292</f>
        <v>0</v>
      </c>
      <c r="J4397" s="76">
        <f>APENs_summary!R4292</f>
        <v>0.5</v>
      </c>
    </row>
    <row r="4398" spans="1:10" x14ac:dyDescent="0.2">
      <c r="A4398" s="13" t="s">
        <v>147</v>
      </c>
      <c r="B4398" s="272" t="s">
        <v>493</v>
      </c>
      <c r="C4398" s="272" t="str">
        <f>APENs_summary!C4293</f>
        <v>08103</v>
      </c>
      <c r="D4398" s="272" t="str">
        <f>APENs_summary!J4293</f>
        <v>20200252</v>
      </c>
      <c r="E4398" s="272" t="str">
        <f>APENs_summary!K4293</f>
        <v>Compressor Engines</v>
      </c>
      <c r="F4398" s="76">
        <f>APENs_summary!N4293</f>
        <v>0</v>
      </c>
      <c r="G4398" s="76">
        <f>APENs_summary!O4293</f>
        <v>0</v>
      </c>
      <c r="H4398" s="76">
        <f>APENs_summary!P4293</f>
        <v>0</v>
      </c>
      <c r="I4398" s="76">
        <f>APENs_summary!Q4293</f>
        <v>0</v>
      </c>
      <c r="J4398" s="76">
        <f>APENs_summary!R4293</f>
        <v>0</v>
      </c>
    </row>
    <row r="4399" spans="1:10" x14ac:dyDescent="0.2">
      <c r="A4399" s="13" t="s">
        <v>147</v>
      </c>
      <c r="B4399" s="272" t="s">
        <v>493</v>
      </c>
      <c r="C4399" s="272" t="str">
        <f>APENs_summary!C4294</f>
        <v>08103</v>
      </c>
      <c r="D4399" s="272" t="str">
        <f>APENs_summary!J4294</f>
        <v>20200252</v>
      </c>
      <c r="E4399" s="272" t="str">
        <f>APENs_summary!K4294</f>
        <v>Compressor Engines</v>
      </c>
      <c r="F4399" s="76">
        <f>APENs_summary!N4294</f>
        <v>0</v>
      </c>
      <c r="G4399" s="76">
        <f>APENs_summary!O4294</f>
        <v>0</v>
      </c>
      <c r="H4399" s="76">
        <f>APENs_summary!P4294</f>
        <v>0</v>
      </c>
      <c r="I4399" s="76">
        <f>APENs_summary!Q4294</f>
        <v>0.01</v>
      </c>
      <c r="J4399" s="76">
        <f>APENs_summary!R4294</f>
        <v>0</v>
      </c>
    </row>
    <row r="4400" spans="1:10" x14ac:dyDescent="0.2">
      <c r="A4400" s="13" t="s">
        <v>147</v>
      </c>
      <c r="B4400" s="272" t="s">
        <v>493</v>
      </c>
      <c r="C4400" s="272" t="str">
        <f>APENs_summary!C4295</f>
        <v>08103</v>
      </c>
      <c r="D4400" s="272" t="str">
        <f>APENs_summary!J4295</f>
        <v>20200252</v>
      </c>
      <c r="E4400" s="272" t="str">
        <f>APENs_summary!K4295</f>
        <v>Compressor Engines</v>
      </c>
      <c r="F4400" s="76">
        <f>APENs_summary!N4295</f>
        <v>0</v>
      </c>
      <c r="G4400" s="76">
        <f>APENs_summary!O4295</f>
        <v>4.45</v>
      </c>
      <c r="H4400" s="76">
        <f>APENs_summary!P4295</f>
        <v>0</v>
      </c>
      <c r="I4400" s="76">
        <f>APENs_summary!Q4295</f>
        <v>0</v>
      </c>
      <c r="J4400" s="76">
        <f>APENs_summary!R4295</f>
        <v>0</v>
      </c>
    </row>
    <row r="4401" spans="1:10" x14ac:dyDescent="0.2">
      <c r="A4401" s="13" t="s">
        <v>147</v>
      </c>
      <c r="B4401" s="272" t="s">
        <v>493</v>
      </c>
      <c r="C4401" s="272" t="str">
        <f>APENs_summary!C4296</f>
        <v>08103</v>
      </c>
      <c r="D4401" s="272" t="str">
        <f>APENs_summary!J4296</f>
        <v>31000301</v>
      </c>
      <c r="E4401" s="272" t="str">
        <f>APENs_summary!K4296</f>
        <v>Glycol Dehydrator</v>
      </c>
      <c r="F4401" s="76">
        <f>APENs_summary!N4296</f>
        <v>0</v>
      </c>
      <c r="G4401" s="76">
        <f>APENs_summary!O4296</f>
        <v>2.7</v>
      </c>
      <c r="H4401" s="76">
        <f>APENs_summary!P4296</f>
        <v>0</v>
      </c>
      <c r="I4401" s="76">
        <f>APENs_summary!Q4296</f>
        <v>0</v>
      </c>
      <c r="J4401" s="76">
        <f>APENs_summary!R4296</f>
        <v>0</v>
      </c>
    </row>
    <row r="4402" spans="1:10" x14ac:dyDescent="0.2">
      <c r="A4402" s="13" t="s">
        <v>147</v>
      </c>
      <c r="B4402" s="272" t="s">
        <v>493</v>
      </c>
      <c r="C4402" s="272" t="str">
        <f>APENs_summary!C4297</f>
        <v>08103</v>
      </c>
      <c r="D4402" s="272" t="str">
        <f>APENs_summary!J4297</f>
        <v>20200252</v>
      </c>
      <c r="E4402" s="272" t="str">
        <f>APENs_summary!K4297</f>
        <v>Compressor Engines</v>
      </c>
      <c r="F4402" s="76">
        <f>APENs_summary!N4297</f>
        <v>0</v>
      </c>
      <c r="G4402" s="76">
        <f>APENs_summary!O4297</f>
        <v>0</v>
      </c>
      <c r="H4402" s="76">
        <f>APENs_summary!P4297</f>
        <v>21.2</v>
      </c>
      <c r="I4402" s="76">
        <f>APENs_summary!Q4297</f>
        <v>0</v>
      </c>
      <c r="J4402" s="76">
        <f>APENs_summary!R4297</f>
        <v>0</v>
      </c>
    </row>
    <row r="4403" spans="1:10" x14ac:dyDescent="0.2">
      <c r="A4403" s="13" t="s">
        <v>147</v>
      </c>
      <c r="B4403" s="272" t="s">
        <v>493</v>
      </c>
      <c r="C4403" s="272" t="str">
        <f>APENs_summary!C4298</f>
        <v>08103</v>
      </c>
      <c r="D4403" s="272" t="str">
        <f>APENs_summary!J4298</f>
        <v>20200252</v>
      </c>
      <c r="E4403" s="272" t="str">
        <f>APENs_summary!K4298</f>
        <v>Compressor Engines</v>
      </c>
      <c r="F4403" s="76">
        <f>APENs_summary!N4298</f>
        <v>14.16</v>
      </c>
      <c r="G4403" s="76">
        <f>APENs_summary!O4298</f>
        <v>0</v>
      </c>
      <c r="H4403" s="76">
        <f>APENs_summary!P4298</f>
        <v>0</v>
      </c>
      <c r="I4403" s="76">
        <f>APENs_summary!Q4298</f>
        <v>0</v>
      </c>
      <c r="J4403" s="76">
        <f>APENs_summary!R4298</f>
        <v>0</v>
      </c>
    </row>
    <row r="4404" spans="1:10" x14ac:dyDescent="0.2">
      <c r="A4404" s="13" t="s">
        <v>147</v>
      </c>
      <c r="B4404" s="272" t="s">
        <v>493</v>
      </c>
      <c r="C4404" s="272" t="str">
        <f>APENs_summary!C4299</f>
        <v>08103</v>
      </c>
      <c r="D4404" s="272" t="str">
        <f>APENs_summary!J4299</f>
        <v>20200252</v>
      </c>
      <c r="E4404" s="272" t="str">
        <f>APENs_summary!K4299</f>
        <v>Compressor Engines</v>
      </c>
      <c r="F4404" s="76">
        <f>APENs_summary!N4299</f>
        <v>0</v>
      </c>
      <c r="G4404" s="76">
        <f>APENs_summary!O4299</f>
        <v>0</v>
      </c>
      <c r="H4404" s="76">
        <f>APENs_summary!P4299</f>
        <v>0</v>
      </c>
      <c r="I4404" s="76">
        <f>APENs_summary!Q4299</f>
        <v>0</v>
      </c>
      <c r="J4404" s="76">
        <f>APENs_summary!R4299</f>
        <v>0.26350000000000001</v>
      </c>
    </row>
    <row r="4405" spans="1:10" x14ac:dyDescent="0.2">
      <c r="A4405" s="13" t="s">
        <v>147</v>
      </c>
      <c r="B4405" s="272" t="s">
        <v>493</v>
      </c>
      <c r="C4405" s="272" t="str">
        <f>APENs_summary!C4300</f>
        <v>08103</v>
      </c>
      <c r="D4405" s="272" t="str">
        <f>APENs_summary!J4300</f>
        <v>20200252</v>
      </c>
      <c r="E4405" s="272" t="str">
        <f>APENs_summary!K4300</f>
        <v>Compressor Engines</v>
      </c>
      <c r="F4405" s="76">
        <f>APENs_summary!N4300</f>
        <v>0</v>
      </c>
      <c r="G4405" s="76">
        <f>APENs_summary!O4300</f>
        <v>0</v>
      </c>
      <c r="H4405" s="76">
        <f>APENs_summary!P4300</f>
        <v>0</v>
      </c>
      <c r="I4405" s="76">
        <f>APENs_summary!Q4300</f>
        <v>0</v>
      </c>
      <c r="J4405" s="76">
        <f>APENs_summary!R4300</f>
        <v>0</v>
      </c>
    </row>
    <row r="4406" spans="1:10" x14ac:dyDescent="0.2">
      <c r="A4406" s="13" t="s">
        <v>147</v>
      </c>
      <c r="B4406" s="272" t="s">
        <v>493</v>
      </c>
      <c r="C4406" s="272" t="str">
        <f>APENs_summary!C4301</f>
        <v>08103</v>
      </c>
      <c r="D4406" s="272" t="str">
        <f>APENs_summary!J4301</f>
        <v>20200252</v>
      </c>
      <c r="E4406" s="272" t="str">
        <f>APENs_summary!K4301</f>
        <v>Compressor Engines</v>
      </c>
      <c r="F4406" s="76">
        <f>APENs_summary!N4301</f>
        <v>0</v>
      </c>
      <c r="G4406" s="76">
        <f>APENs_summary!O4301</f>
        <v>0</v>
      </c>
      <c r="H4406" s="76">
        <f>APENs_summary!P4301</f>
        <v>0</v>
      </c>
      <c r="I4406" s="76">
        <f>APENs_summary!Q4301</f>
        <v>1.5810000000000001E-2</v>
      </c>
      <c r="J4406" s="76">
        <f>APENs_summary!R4301</f>
        <v>0</v>
      </c>
    </row>
    <row r="4407" spans="1:10" x14ac:dyDescent="0.2">
      <c r="A4407" s="13" t="s">
        <v>147</v>
      </c>
      <c r="B4407" s="272" t="s">
        <v>493</v>
      </c>
      <c r="C4407" s="272" t="str">
        <f>APENs_summary!C4302</f>
        <v>08103</v>
      </c>
      <c r="D4407" s="272" t="str">
        <f>APENs_summary!J4302</f>
        <v>20200252</v>
      </c>
      <c r="E4407" s="272" t="str">
        <f>APENs_summary!K4302</f>
        <v>Compressor Engines</v>
      </c>
      <c r="F4407" s="76">
        <f>APENs_summary!N4302</f>
        <v>0</v>
      </c>
      <c r="G4407" s="76">
        <f>APENs_summary!O4302</f>
        <v>2.66</v>
      </c>
      <c r="H4407" s="76">
        <f>APENs_summary!P4302</f>
        <v>0</v>
      </c>
      <c r="I4407" s="76">
        <f>APENs_summary!Q4302</f>
        <v>0</v>
      </c>
      <c r="J4407" s="76">
        <f>APENs_summary!R4302</f>
        <v>0</v>
      </c>
    </row>
    <row r="4408" spans="1:10" x14ac:dyDescent="0.2">
      <c r="A4408" s="13" t="s">
        <v>147</v>
      </c>
      <c r="B4408" s="272" t="s">
        <v>493</v>
      </c>
      <c r="C4408" s="272" t="str">
        <f>APENs_summary!C4303</f>
        <v>08103</v>
      </c>
      <c r="D4408" s="272" t="str">
        <f>APENs_summary!J4303</f>
        <v>20200252</v>
      </c>
      <c r="E4408" s="272" t="str">
        <f>APENs_summary!K4303</f>
        <v>Compressor Engines</v>
      </c>
      <c r="F4408" s="76">
        <f>APENs_summary!N4303</f>
        <v>0</v>
      </c>
      <c r="G4408" s="76">
        <f>APENs_summary!O4303</f>
        <v>0</v>
      </c>
      <c r="H4408" s="76">
        <f>APENs_summary!P4303</f>
        <v>17.89</v>
      </c>
      <c r="I4408" s="76">
        <f>APENs_summary!Q4303</f>
        <v>0</v>
      </c>
      <c r="J4408" s="76">
        <f>APENs_summary!R4303</f>
        <v>0</v>
      </c>
    </row>
    <row r="4409" spans="1:10" x14ac:dyDescent="0.2">
      <c r="A4409" s="13" t="s">
        <v>147</v>
      </c>
      <c r="B4409" s="272" t="s">
        <v>493</v>
      </c>
      <c r="C4409" s="272" t="str">
        <f>APENs_summary!C4304</f>
        <v>08103</v>
      </c>
      <c r="D4409" s="272" t="str">
        <f>APENs_summary!J4304</f>
        <v>20200252</v>
      </c>
      <c r="E4409" s="272" t="str">
        <f>APENs_summary!K4304</f>
        <v>Compressor Engines</v>
      </c>
      <c r="F4409" s="76">
        <f>APENs_summary!N4304</f>
        <v>12.54</v>
      </c>
      <c r="G4409" s="76">
        <f>APENs_summary!O4304</f>
        <v>0</v>
      </c>
      <c r="H4409" s="76">
        <f>APENs_summary!P4304</f>
        <v>0</v>
      </c>
      <c r="I4409" s="76">
        <f>APENs_summary!Q4304</f>
        <v>0</v>
      </c>
      <c r="J4409" s="76">
        <f>APENs_summary!R4304</f>
        <v>0</v>
      </c>
    </row>
    <row r="4410" spans="1:10" x14ac:dyDescent="0.2">
      <c r="A4410" s="13" t="s">
        <v>147</v>
      </c>
      <c r="B4410" s="272" t="s">
        <v>493</v>
      </c>
      <c r="C4410" s="272" t="str">
        <f>APENs_summary!C4305</f>
        <v>08103</v>
      </c>
      <c r="D4410" s="272" t="str">
        <f>APENs_summary!J4305</f>
        <v>20200252</v>
      </c>
      <c r="E4410" s="272" t="str">
        <f>APENs_summary!K4305</f>
        <v>Compressor Engines</v>
      </c>
      <c r="F4410" s="76">
        <f>APENs_summary!N4305</f>
        <v>0</v>
      </c>
      <c r="G4410" s="76">
        <f>APENs_summary!O4305</f>
        <v>0</v>
      </c>
      <c r="H4410" s="76">
        <f>APENs_summary!P4305</f>
        <v>0</v>
      </c>
      <c r="I4410" s="76">
        <f>APENs_summary!Q4305</f>
        <v>0</v>
      </c>
      <c r="J4410" s="76">
        <f>APENs_summary!R4305</f>
        <v>0.44700000000000001</v>
      </c>
    </row>
    <row r="4411" spans="1:10" x14ac:dyDescent="0.2">
      <c r="A4411" s="13" t="s">
        <v>147</v>
      </c>
      <c r="B4411" s="272" t="s">
        <v>493</v>
      </c>
      <c r="C4411" s="272" t="str">
        <f>APENs_summary!C4306</f>
        <v>08103</v>
      </c>
      <c r="D4411" s="272" t="str">
        <f>APENs_summary!J4306</f>
        <v>20200252</v>
      </c>
      <c r="E4411" s="272" t="str">
        <f>APENs_summary!K4306</f>
        <v>Compressor Engines</v>
      </c>
      <c r="F4411" s="76">
        <f>APENs_summary!N4306</f>
        <v>0</v>
      </c>
      <c r="G4411" s="76">
        <f>APENs_summary!O4306</f>
        <v>0</v>
      </c>
      <c r="H4411" s="76">
        <f>APENs_summary!P4306</f>
        <v>0</v>
      </c>
      <c r="I4411" s="76">
        <f>APENs_summary!Q4306</f>
        <v>0</v>
      </c>
      <c r="J4411" s="76">
        <f>APENs_summary!R4306</f>
        <v>0</v>
      </c>
    </row>
    <row r="4412" spans="1:10" x14ac:dyDescent="0.2">
      <c r="A4412" s="13" t="s">
        <v>147</v>
      </c>
      <c r="B4412" s="272" t="s">
        <v>493</v>
      </c>
      <c r="C4412" s="272" t="str">
        <f>APENs_summary!C4307</f>
        <v>08103</v>
      </c>
      <c r="D4412" s="272" t="str">
        <f>APENs_summary!J4307</f>
        <v>20200252</v>
      </c>
      <c r="E4412" s="272" t="str">
        <f>APENs_summary!K4307</f>
        <v>Compressor Engines</v>
      </c>
      <c r="F4412" s="76">
        <f>APENs_summary!N4307</f>
        <v>0</v>
      </c>
      <c r="G4412" s="76">
        <f>APENs_summary!O4307</f>
        <v>0</v>
      </c>
      <c r="H4412" s="76">
        <f>APENs_summary!P4307</f>
        <v>0</v>
      </c>
      <c r="I4412" s="76">
        <f>APENs_summary!Q4307</f>
        <v>2.682E-2</v>
      </c>
      <c r="J4412" s="76">
        <f>APENs_summary!R4307</f>
        <v>0</v>
      </c>
    </row>
    <row r="4413" spans="1:10" x14ac:dyDescent="0.2">
      <c r="A4413" s="13" t="s">
        <v>147</v>
      </c>
      <c r="B4413" s="272" t="s">
        <v>493</v>
      </c>
      <c r="C4413" s="272" t="str">
        <f>APENs_summary!C4308</f>
        <v>08103</v>
      </c>
      <c r="D4413" s="272" t="str">
        <f>APENs_summary!J4308</f>
        <v>20200252</v>
      </c>
      <c r="E4413" s="272" t="str">
        <f>APENs_summary!K4308</f>
        <v>Compressor Engines</v>
      </c>
      <c r="F4413" s="76">
        <f>APENs_summary!N4308</f>
        <v>0</v>
      </c>
      <c r="G4413" s="76">
        <f>APENs_summary!O4308</f>
        <v>2.36</v>
      </c>
      <c r="H4413" s="76">
        <f>APENs_summary!P4308</f>
        <v>0</v>
      </c>
      <c r="I4413" s="76">
        <f>APENs_summary!Q4308</f>
        <v>0</v>
      </c>
      <c r="J4413" s="76">
        <f>APENs_summary!R4308</f>
        <v>0</v>
      </c>
    </row>
    <row r="4414" spans="1:10" x14ac:dyDescent="0.2">
      <c r="A4414" s="13" t="s">
        <v>147</v>
      </c>
      <c r="B4414" s="272" t="s">
        <v>493</v>
      </c>
      <c r="C4414" s="272" t="str">
        <f>APENs_summary!C4309</f>
        <v>08103</v>
      </c>
      <c r="D4414" s="272" t="str">
        <f>APENs_summary!J4309</f>
        <v>20200252</v>
      </c>
      <c r="E4414" s="272" t="str">
        <f>APENs_summary!K4309</f>
        <v>Compressor Engines</v>
      </c>
      <c r="F4414" s="76">
        <f>APENs_summary!N4309</f>
        <v>0</v>
      </c>
      <c r="G4414" s="76">
        <f>APENs_summary!O4309</f>
        <v>0</v>
      </c>
      <c r="H4414" s="76">
        <f>APENs_summary!P4309</f>
        <v>17.989999999999998</v>
      </c>
      <c r="I4414" s="76">
        <f>APENs_summary!Q4309</f>
        <v>0</v>
      </c>
      <c r="J4414" s="76">
        <f>APENs_summary!R4309</f>
        <v>0</v>
      </c>
    </row>
    <row r="4415" spans="1:10" x14ac:dyDescent="0.2">
      <c r="A4415" s="13" t="s">
        <v>147</v>
      </c>
      <c r="B4415" s="272" t="s">
        <v>493</v>
      </c>
      <c r="C4415" s="272" t="str">
        <f>APENs_summary!C4310</f>
        <v>08103</v>
      </c>
      <c r="D4415" s="272" t="str">
        <f>APENs_summary!J4310</f>
        <v>20200252</v>
      </c>
      <c r="E4415" s="272" t="str">
        <f>APENs_summary!K4310</f>
        <v>Compressor Engines</v>
      </c>
      <c r="F4415" s="76">
        <f>APENs_summary!N4310</f>
        <v>12.61</v>
      </c>
      <c r="G4415" s="76">
        <f>APENs_summary!O4310</f>
        <v>0</v>
      </c>
      <c r="H4415" s="76">
        <f>APENs_summary!P4310</f>
        <v>0</v>
      </c>
      <c r="I4415" s="76">
        <f>APENs_summary!Q4310</f>
        <v>0</v>
      </c>
      <c r="J4415" s="76">
        <f>APENs_summary!R4310</f>
        <v>0</v>
      </c>
    </row>
    <row r="4416" spans="1:10" x14ac:dyDescent="0.2">
      <c r="A4416" s="13" t="s">
        <v>147</v>
      </c>
      <c r="B4416" s="272" t="s">
        <v>493</v>
      </c>
      <c r="C4416" s="272" t="str">
        <f>APENs_summary!C4311</f>
        <v>08103</v>
      </c>
      <c r="D4416" s="272" t="str">
        <f>APENs_summary!J4311</f>
        <v>20200252</v>
      </c>
      <c r="E4416" s="272" t="str">
        <f>APENs_summary!K4311</f>
        <v>Compressor Engines</v>
      </c>
      <c r="F4416" s="76">
        <f>APENs_summary!N4311</f>
        <v>0</v>
      </c>
      <c r="G4416" s="76">
        <f>APENs_summary!O4311</f>
        <v>0</v>
      </c>
      <c r="H4416" s="76">
        <f>APENs_summary!P4311</f>
        <v>0</v>
      </c>
      <c r="I4416" s="76">
        <f>APENs_summary!Q4311</f>
        <v>0</v>
      </c>
      <c r="J4416" s="76">
        <f>APENs_summary!R4311</f>
        <v>0.44700000000000001</v>
      </c>
    </row>
    <row r="4417" spans="1:10" x14ac:dyDescent="0.2">
      <c r="A4417" s="13" t="s">
        <v>147</v>
      </c>
      <c r="B4417" s="272" t="s">
        <v>493</v>
      </c>
      <c r="C4417" s="272" t="str">
        <f>APENs_summary!C4312</f>
        <v>08103</v>
      </c>
      <c r="D4417" s="272" t="str">
        <f>APENs_summary!J4312</f>
        <v>20200252</v>
      </c>
      <c r="E4417" s="272" t="str">
        <f>APENs_summary!K4312</f>
        <v>Compressor Engines</v>
      </c>
      <c r="F4417" s="76">
        <f>APENs_summary!N4312</f>
        <v>0</v>
      </c>
      <c r="G4417" s="76">
        <f>APENs_summary!O4312</f>
        <v>0</v>
      </c>
      <c r="H4417" s="76">
        <f>APENs_summary!P4312</f>
        <v>0</v>
      </c>
      <c r="I4417" s="76">
        <f>APENs_summary!Q4312</f>
        <v>0</v>
      </c>
      <c r="J4417" s="76">
        <f>APENs_summary!R4312</f>
        <v>0</v>
      </c>
    </row>
    <row r="4418" spans="1:10" x14ac:dyDescent="0.2">
      <c r="A4418" s="13" t="s">
        <v>147</v>
      </c>
      <c r="B4418" s="272" t="s">
        <v>493</v>
      </c>
      <c r="C4418" s="272" t="str">
        <f>APENs_summary!C4313</f>
        <v>08103</v>
      </c>
      <c r="D4418" s="272" t="str">
        <f>APENs_summary!J4313</f>
        <v>20200252</v>
      </c>
      <c r="E4418" s="272" t="str">
        <f>APENs_summary!K4313</f>
        <v>Compressor Engines</v>
      </c>
      <c r="F4418" s="76">
        <f>APENs_summary!N4313</f>
        <v>0</v>
      </c>
      <c r="G4418" s="76">
        <f>APENs_summary!O4313</f>
        <v>0</v>
      </c>
      <c r="H4418" s="76">
        <f>APENs_summary!P4313</f>
        <v>0</v>
      </c>
      <c r="I4418" s="76">
        <f>APENs_summary!Q4313</f>
        <v>2.682E-2</v>
      </c>
      <c r="J4418" s="76">
        <f>APENs_summary!R4313</f>
        <v>0</v>
      </c>
    </row>
    <row r="4419" spans="1:10" x14ac:dyDescent="0.2">
      <c r="A4419" s="13" t="s">
        <v>147</v>
      </c>
      <c r="B4419" s="272" t="s">
        <v>493</v>
      </c>
      <c r="C4419" s="272" t="str">
        <f>APENs_summary!C4314</f>
        <v>08103</v>
      </c>
      <c r="D4419" s="272" t="str">
        <f>APENs_summary!J4314</f>
        <v>20200252</v>
      </c>
      <c r="E4419" s="272" t="str">
        <f>APENs_summary!K4314</f>
        <v>Compressor Engines</v>
      </c>
      <c r="F4419" s="76">
        <f>APENs_summary!N4314</f>
        <v>0</v>
      </c>
      <c r="G4419" s="76">
        <f>APENs_summary!O4314</f>
        <v>2.37</v>
      </c>
      <c r="H4419" s="76">
        <f>APENs_summary!P4314</f>
        <v>0</v>
      </c>
      <c r="I4419" s="76">
        <f>APENs_summary!Q4314</f>
        <v>0</v>
      </c>
      <c r="J4419" s="76">
        <f>APENs_summary!R4314</f>
        <v>0</v>
      </c>
    </row>
    <row r="4420" spans="1:10" x14ac:dyDescent="0.2">
      <c r="A4420" s="13" t="s">
        <v>147</v>
      </c>
      <c r="B4420" s="272" t="s">
        <v>493</v>
      </c>
      <c r="C4420" s="272" t="str">
        <f>APENs_summary!C4315</f>
        <v>08103</v>
      </c>
      <c r="D4420" s="272" t="str">
        <f>APENs_summary!J4315</f>
        <v>20200253</v>
      </c>
      <c r="E4420" s="272" t="str">
        <f>APENs_summary!K4315</f>
        <v>Compressor Engines</v>
      </c>
      <c r="F4420" s="76">
        <f>APENs_summary!N4315</f>
        <v>0</v>
      </c>
      <c r="G4420" s="76">
        <f>APENs_summary!O4315</f>
        <v>0</v>
      </c>
      <c r="H4420" s="76">
        <f>APENs_summary!P4315</f>
        <v>1.5</v>
      </c>
      <c r="I4420" s="76">
        <f>APENs_summary!Q4315</f>
        <v>0</v>
      </c>
      <c r="J4420" s="76">
        <f>APENs_summary!R4315</f>
        <v>0</v>
      </c>
    </row>
    <row r="4421" spans="1:10" x14ac:dyDescent="0.2">
      <c r="A4421" s="13" t="s">
        <v>147</v>
      </c>
      <c r="B4421" s="272" t="s">
        <v>493</v>
      </c>
      <c r="C4421" s="272" t="str">
        <f>APENs_summary!C4316</f>
        <v>08103</v>
      </c>
      <c r="D4421" s="272" t="str">
        <f>APENs_summary!J4316</f>
        <v>20200253</v>
      </c>
      <c r="E4421" s="272" t="str">
        <f>APENs_summary!K4316</f>
        <v>Compressor Engines</v>
      </c>
      <c r="F4421" s="76">
        <f>APENs_summary!N4316</f>
        <v>28.03</v>
      </c>
      <c r="G4421" s="76">
        <f>APENs_summary!O4316</f>
        <v>0</v>
      </c>
      <c r="H4421" s="76">
        <f>APENs_summary!P4316</f>
        <v>0</v>
      </c>
      <c r="I4421" s="76">
        <f>APENs_summary!Q4316</f>
        <v>0</v>
      </c>
      <c r="J4421" s="76">
        <f>APENs_summary!R4316</f>
        <v>0</v>
      </c>
    </row>
    <row r="4422" spans="1:10" x14ac:dyDescent="0.2">
      <c r="A4422" s="13" t="s">
        <v>147</v>
      </c>
      <c r="B4422" s="272" t="s">
        <v>493</v>
      </c>
      <c r="C4422" s="272" t="str">
        <f>APENs_summary!C4317</f>
        <v>08103</v>
      </c>
      <c r="D4422" s="272" t="str">
        <f>APENs_summary!J4317</f>
        <v>20200253</v>
      </c>
      <c r="E4422" s="272" t="str">
        <f>APENs_summary!K4317</f>
        <v>Compressor Engines</v>
      </c>
      <c r="F4422" s="76">
        <f>APENs_summary!N4317</f>
        <v>0</v>
      </c>
      <c r="G4422" s="76">
        <f>APENs_summary!O4317</f>
        <v>0</v>
      </c>
      <c r="H4422" s="76">
        <f>APENs_summary!P4317</f>
        <v>0</v>
      </c>
      <c r="I4422" s="76">
        <f>APENs_summary!Q4317</f>
        <v>0</v>
      </c>
      <c r="J4422" s="76">
        <f>APENs_summary!R4317</f>
        <v>6.8199999999999997E-2</v>
      </c>
    </row>
    <row r="4423" spans="1:10" x14ac:dyDescent="0.2">
      <c r="A4423" s="13" t="s">
        <v>147</v>
      </c>
      <c r="B4423" s="272" t="s">
        <v>493</v>
      </c>
      <c r="C4423" s="272" t="str">
        <f>APENs_summary!C4318</f>
        <v>08103</v>
      </c>
      <c r="D4423" s="272" t="str">
        <f>APENs_summary!J4318</f>
        <v>20200253</v>
      </c>
      <c r="E4423" s="272" t="str">
        <f>APENs_summary!K4318</f>
        <v>Compressor Engines</v>
      </c>
      <c r="F4423" s="76">
        <f>APENs_summary!N4318</f>
        <v>0</v>
      </c>
      <c r="G4423" s="76">
        <f>APENs_summary!O4318</f>
        <v>0</v>
      </c>
      <c r="H4423" s="76">
        <f>APENs_summary!P4318</f>
        <v>0</v>
      </c>
      <c r="I4423" s="76">
        <f>APENs_summary!Q4318</f>
        <v>0</v>
      </c>
      <c r="J4423" s="76">
        <f>APENs_summary!R4318</f>
        <v>0</v>
      </c>
    </row>
    <row r="4424" spans="1:10" x14ac:dyDescent="0.2">
      <c r="A4424" s="13" t="s">
        <v>147</v>
      </c>
      <c r="B4424" s="272" t="s">
        <v>493</v>
      </c>
      <c r="C4424" s="272" t="str">
        <f>APENs_summary!C4319</f>
        <v>08103</v>
      </c>
      <c r="D4424" s="272" t="str">
        <f>APENs_summary!J4319</f>
        <v>20200253</v>
      </c>
      <c r="E4424" s="272" t="str">
        <f>APENs_summary!K4319</f>
        <v>Compressor Engines</v>
      </c>
      <c r="F4424" s="76">
        <f>APENs_summary!N4319</f>
        <v>0</v>
      </c>
      <c r="G4424" s="76">
        <f>APENs_summary!O4319</f>
        <v>0</v>
      </c>
      <c r="H4424" s="76">
        <f>APENs_summary!P4319</f>
        <v>0</v>
      </c>
      <c r="I4424" s="76">
        <f>APENs_summary!Q4319</f>
        <v>4.0920000000000002E-3</v>
      </c>
      <c r="J4424" s="76">
        <f>APENs_summary!R4319</f>
        <v>0</v>
      </c>
    </row>
    <row r="4425" spans="1:10" x14ac:dyDescent="0.2">
      <c r="A4425" s="13" t="s">
        <v>147</v>
      </c>
      <c r="B4425" s="272" t="s">
        <v>493</v>
      </c>
      <c r="C4425" s="272" t="str">
        <f>APENs_summary!C4320</f>
        <v>08103</v>
      </c>
      <c r="D4425" s="272" t="str">
        <f>APENs_summary!J4320</f>
        <v>20200253</v>
      </c>
      <c r="E4425" s="272" t="str">
        <f>APENs_summary!K4320</f>
        <v>Compressor Engines</v>
      </c>
      <c r="F4425" s="76">
        <f>APENs_summary!N4320</f>
        <v>0</v>
      </c>
      <c r="G4425" s="76">
        <f>APENs_summary!O4320</f>
        <v>0.60176300000000005</v>
      </c>
      <c r="H4425" s="76">
        <f>APENs_summary!P4320</f>
        <v>0</v>
      </c>
      <c r="I4425" s="76">
        <f>APENs_summary!Q4320</f>
        <v>0</v>
      </c>
      <c r="J4425" s="76">
        <f>APENs_summary!R4320</f>
        <v>0</v>
      </c>
    </row>
    <row r="4426" spans="1:10" x14ac:dyDescent="0.2">
      <c r="A4426" s="13" t="s">
        <v>147</v>
      </c>
      <c r="B4426" s="272" t="s">
        <v>493</v>
      </c>
      <c r="C4426" s="272" t="str">
        <f>APENs_summary!C4321</f>
        <v>08103</v>
      </c>
      <c r="D4426" s="272" t="str">
        <f>APENs_summary!J4321</f>
        <v>31000301</v>
      </c>
      <c r="E4426" s="272" t="str">
        <f>APENs_summary!K4321</f>
        <v>Glycol Dehydrator</v>
      </c>
      <c r="F4426" s="76">
        <f>APENs_summary!N4321</f>
        <v>0</v>
      </c>
      <c r="G4426" s="76">
        <f>APENs_summary!O4321</f>
        <v>14.36</v>
      </c>
      <c r="H4426" s="76">
        <f>APENs_summary!P4321</f>
        <v>0</v>
      </c>
      <c r="I4426" s="76">
        <f>APENs_summary!Q4321</f>
        <v>0</v>
      </c>
      <c r="J4426" s="76">
        <f>APENs_summary!R4321</f>
        <v>0</v>
      </c>
    </row>
    <row r="4427" spans="1:10" x14ac:dyDescent="0.2">
      <c r="A4427" s="13" t="s">
        <v>147</v>
      </c>
      <c r="B4427" s="272" t="s">
        <v>493</v>
      </c>
      <c r="C4427" s="272" t="str">
        <f>APENs_summary!C4322</f>
        <v>08103</v>
      </c>
      <c r="D4427" s="272" t="str">
        <f>APENs_summary!J4322</f>
        <v>31088801</v>
      </c>
      <c r="E4427" s="272" t="str">
        <f>APENs_summary!K4322</f>
        <v>Permitted Fugitives</v>
      </c>
      <c r="F4427" s="76">
        <f>APENs_summary!N4322</f>
        <v>0</v>
      </c>
      <c r="G4427" s="76">
        <f>APENs_summary!O4322</f>
        <v>4.51</v>
      </c>
      <c r="H4427" s="76">
        <f>APENs_summary!P4322</f>
        <v>0</v>
      </c>
      <c r="I4427" s="76">
        <f>APENs_summary!Q4322</f>
        <v>0</v>
      </c>
      <c r="J4427" s="76">
        <f>APENs_summary!R4322</f>
        <v>0</v>
      </c>
    </row>
    <row r="4428" spans="1:10" x14ac:dyDescent="0.2">
      <c r="A4428" s="13" t="s">
        <v>147</v>
      </c>
      <c r="B4428" s="272" t="s">
        <v>493</v>
      </c>
      <c r="C4428" s="272" t="str">
        <f>APENs_summary!C4323</f>
        <v>08103</v>
      </c>
      <c r="D4428" s="272" t="str">
        <f>APENs_summary!J4323</f>
        <v>40400311</v>
      </c>
      <c r="E4428" s="272" t="str">
        <f>APENs_summary!K4323</f>
        <v>Condensate Tanks</v>
      </c>
      <c r="F4428" s="76">
        <f>APENs_summary!N4323</f>
        <v>0</v>
      </c>
      <c r="G4428" s="76">
        <f>APENs_summary!O4323</f>
        <v>10.278806154600085</v>
      </c>
      <c r="H4428" s="76">
        <f>APENs_summary!P4323</f>
        <v>0</v>
      </c>
      <c r="I4428" s="76">
        <f>APENs_summary!Q4323</f>
        <v>0</v>
      </c>
      <c r="J4428" s="76">
        <f>APENs_summary!R4323</f>
        <v>0</v>
      </c>
    </row>
    <row r="4429" spans="1:10" x14ac:dyDescent="0.2">
      <c r="A4429" s="13" t="s">
        <v>147</v>
      </c>
      <c r="B4429" s="272" t="s">
        <v>493</v>
      </c>
      <c r="C4429" s="272" t="str">
        <f>APENs_summary!C4324</f>
        <v>08103</v>
      </c>
      <c r="D4429" s="272" t="str">
        <f>APENs_summary!J4324</f>
        <v>20200253</v>
      </c>
      <c r="E4429" s="272" t="str">
        <f>APENs_summary!K4324</f>
        <v>Compressor Engines</v>
      </c>
      <c r="F4429" s="76">
        <f>APENs_summary!N4324</f>
        <v>0</v>
      </c>
      <c r="G4429" s="76">
        <f>APENs_summary!O4324</f>
        <v>0</v>
      </c>
      <c r="H4429" s="76">
        <f>APENs_summary!P4324</f>
        <v>19.2</v>
      </c>
      <c r="I4429" s="76">
        <f>APENs_summary!Q4324</f>
        <v>0</v>
      </c>
      <c r="J4429" s="76">
        <f>APENs_summary!R4324</f>
        <v>0</v>
      </c>
    </row>
    <row r="4430" spans="1:10" x14ac:dyDescent="0.2">
      <c r="A4430" s="13" t="s">
        <v>147</v>
      </c>
      <c r="B4430" s="272" t="s">
        <v>493</v>
      </c>
      <c r="C4430" s="272" t="str">
        <f>APENs_summary!C4325</f>
        <v>08103</v>
      </c>
      <c r="D4430" s="272" t="str">
        <f>APENs_summary!J4325</f>
        <v>20200253</v>
      </c>
      <c r="E4430" s="272" t="str">
        <f>APENs_summary!K4325</f>
        <v>Compressor Engines</v>
      </c>
      <c r="F4430" s="76">
        <f>APENs_summary!N4325</f>
        <v>12.8</v>
      </c>
      <c r="G4430" s="76">
        <f>APENs_summary!O4325</f>
        <v>0</v>
      </c>
      <c r="H4430" s="76">
        <f>APENs_summary!P4325</f>
        <v>0</v>
      </c>
      <c r="I4430" s="76">
        <f>APENs_summary!Q4325</f>
        <v>0</v>
      </c>
      <c r="J4430" s="76">
        <f>APENs_summary!R4325</f>
        <v>0</v>
      </c>
    </row>
    <row r="4431" spans="1:10" x14ac:dyDescent="0.2">
      <c r="A4431" s="13" t="s">
        <v>147</v>
      </c>
      <c r="B4431" s="272" t="s">
        <v>493</v>
      </c>
      <c r="C4431" s="272" t="str">
        <f>APENs_summary!C4326</f>
        <v>08103</v>
      </c>
      <c r="D4431" s="272" t="str">
        <f>APENs_summary!J4326</f>
        <v>20200253</v>
      </c>
      <c r="E4431" s="272" t="str">
        <f>APENs_summary!K4326</f>
        <v>Compressor Engines</v>
      </c>
      <c r="F4431" s="76">
        <f>APENs_summary!N4326</f>
        <v>0</v>
      </c>
      <c r="G4431" s="76">
        <f>APENs_summary!O4326</f>
        <v>0</v>
      </c>
      <c r="H4431" s="76">
        <f>APENs_summary!P4326</f>
        <v>0</v>
      </c>
      <c r="I4431" s="76">
        <f>APENs_summary!Q4326</f>
        <v>0</v>
      </c>
      <c r="J4431" s="76">
        <f>APENs_summary!R4326</f>
        <v>0.18701699999999999</v>
      </c>
    </row>
    <row r="4432" spans="1:10" x14ac:dyDescent="0.2">
      <c r="A4432" s="13" t="s">
        <v>147</v>
      </c>
      <c r="B4432" s="272" t="s">
        <v>493</v>
      </c>
      <c r="C4432" s="272" t="str">
        <f>APENs_summary!C4327</f>
        <v>08103</v>
      </c>
      <c r="D4432" s="272" t="str">
        <f>APENs_summary!J4327</f>
        <v>20200253</v>
      </c>
      <c r="E4432" s="272" t="str">
        <f>APENs_summary!K4327</f>
        <v>Compressor Engines</v>
      </c>
      <c r="F4432" s="76">
        <f>APENs_summary!N4327</f>
        <v>0</v>
      </c>
      <c r="G4432" s="76">
        <f>APENs_summary!O4327</f>
        <v>0</v>
      </c>
      <c r="H4432" s="76">
        <f>APENs_summary!P4327</f>
        <v>0</v>
      </c>
      <c r="I4432" s="76">
        <f>APENs_summary!Q4327</f>
        <v>0</v>
      </c>
      <c r="J4432" s="76">
        <f>APENs_summary!R4327</f>
        <v>0</v>
      </c>
    </row>
    <row r="4433" spans="1:10" x14ac:dyDescent="0.2">
      <c r="A4433" s="13" t="s">
        <v>147</v>
      </c>
      <c r="B4433" s="272" t="s">
        <v>493</v>
      </c>
      <c r="C4433" s="272" t="str">
        <f>APENs_summary!C4328</f>
        <v>08103</v>
      </c>
      <c r="D4433" s="272" t="str">
        <f>APENs_summary!J4328</f>
        <v>20200253</v>
      </c>
      <c r="E4433" s="272" t="str">
        <f>APENs_summary!K4328</f>
        <v>Compressor Engines</v>
      </c>
      <c r="F4433" s="76">
        <f>APENs_summary!N4328</f>
        <v>0</v>
      </c>
      <c r="G4433" s="76">
        <f>APENs_summary!O4328</f>
        <v>0</v>
      </c>
      <c r="H4433" s="76">
        <f>APENs_summary!P4328</f>
        <v>0</v>
      </c>
      <c r="I4433" s="76">
        <f>APENs_summary!Q4328</f>
        <v>1.158E-2</v>
      </c>
      <c r="J4433" s="76">
        <f>APENs_summary!R4328</f>
        <v>0</v>
      </c>
    </row>
    <row r="4434" spans="1:10" x14ac:dyDescent="0.2">
      <c r="A4434" s="13" t="s">
        <v>147</v>
      </c>
      <c r="B4434" s="272" t="s">
        <v>493</v>
      </c>
      <c r="C4434" s="272" t="str">
        <f>APENs_summary!C4329</f>
        <v>08103</v>
      </c>
      <c r="D4434" s="272" t="str">
        <f>APENs_summary!J4329</f>
        <v>20200253</v>
      </c>
      <c r="E4434" s="272" t="str">
        <f>APENs_summary!K4329</f>
        <v>Compressor Engines</v>
      </c>
      <c r="F4434" s="76">
        <f>APENs_summary!N4329</f>
        <v>0</v>
      </c>
      <c r="G4434" s="76">
        <f>APENs_summary!O4329</f>
        <v>1.3</v>
      </c>
      <c r="H4434" s="76">
        <f>APENs_summary!P4329</f>
        <v>0</v>
      </c>
      <c r="I4434" s="76">
        <f>APENs_summary!Q4329</f>
        <v>0</v>
      </c>
      <c r="J4434" s="76">
        <f>APENs_summary!R4329</f>
        <v>0</v>
      </c>
    </row>
    <row r="4435" spans="1:10" x14ac:dyDescent="0.2">
      <c r="A4435" s="13" t="s">
        <v>147</v>
      </c>
      <c r="B4435" s="272" t="s">
        <v>493</v>
      </c>
      <c r="C4435" s="272" t="str">
        <f>APENs_summary!C4330</f>
        <v>08103</v>
      </c>
      <c r="D4435" s="272" t="str">
        <f>APENs_summary!J4330</f>
        <v>31000199</v>
      </c>
      <c r="E4435" s="272" t="str">
        <f>APENs_summary!K4330</f>
        <v>Condensate Tanks</v>
      </c>
      <c r="F4435" s="76">
        <f>APENs_summary!N4330</f>
        <v>0</v>
      </c>
      <c r="G4435" s="76">
        <f>APENs_summary!O4330</f>
        <v>4.3466228153761</v>
      </c>
      <c r="H4435" s="76">
        <f>APENs_summary!P4330</f>
        <v>0</v>
      </c>
      <c r="I4435" s="76">
        <f>APENs_summary!Q4330</f>
        <v>0</v>
      </c>
      <c r="J4435" s="76">
        <f>APENs_summary!R4330</f>
        <v>0</v>
      </c>
    </row>
    <row r="4436" spans="1:10" x14ac:dyDescent="0.2">
      <c r="A4436" s="13" t="s">
        <v>147</v>
      </c>
      <c r="B4436" s="272" t="s">
        <v>493</v>
      </c>
      <c r="C4436" s="272" t="str">
        <f>APENs_summary!C4331</f>
        <v>08103</v>
      </c>
      <c r="D4436" s="272" t="str">
        <f>APENs_summary!J4331</f>
        <v>31000301</v>
      </c>
      <c r="E4436" s="272" t="str">
        <f>APENs_summary!K4331</f>
        <v>Glycol Dehydrator</v>
      </c>
      <c r="F4436" s="76">
        <f>APENs_summary!N4331</f>
        <v>0</v>
      </c>
      <c r="G4436" s="76">
        <f>APENs_summary!O4331</f>
        <v>26.642002999999999</v>
      </c>
      <c r="H4436" s="76">
        <f>APENs_summary!P4331</f>
        <v>0</v>
      </c>
      <c r="I4436" s="76">
        <f>APENs_summary!Q4331</f>
        <v>0</v>
      </c>
      <c r="J4436" s="76">
        <f>APENs_summary!R4331</f>
        <v>0</v>
      </c>
    </row>
    <row r="4437" spans="1:10" x14ac:dyDescent="0.2">
      <c r="A4437" s="13" t="s">
        <v>147</v>
      </c>
      <c r="B4437" s="272" t="s">
        <v>493</v>
      </c>
      <c r="C4437" s="272" t="str">
        <f>APENs_summary!C4332</f>
        <v>08103</v>
      </c>
      <c r="D4437" s="272" t="str">
        <f>APENs_summary!J4332</f>
        <v>20200202</v>
      </c>
      <c r="E4437" s="272" t="str">
        <f>APENs_summary!K4332</f>
        <v>Compressor Engines</v>
      </c>
      <c r="F4437" s="76">
        <f>APENs_summary!N4332</f>
        <v>0</v>
      </c>
      <c r="G4437" s="76">
        <f>APENs_summary!O4332</f>
        <v>0</v>
      </c>
      <c r="H4437" s="76">
        <f>APENs_summary!P4332</f>
        <v>6.21</v>
      </c>
      <c r="I4437" s="76">
        <f>APENs_summary!Q4332</f>
        <v>0</v>
      </c>
      <c r="J4437" s="76">
        <f>APENs_summary!R4332</f>
        <v>0</v>
      </c>
    </row>
    <row r="4438" spans="1:10" x14ac:dyDescent="0.2">
      <c r="A4438" s="13" t="s">
        <v>147</v>
      </c>
      <c r="B4438" s="272" t="s">
        <v>493</v>
      </c>
      <c r="C4438" s="272" t="str">
        <f>APENs_summary!C4333</f>
        <v>08103</v>
      </c>
      <c r="D4438" s="272" t="str">
        <f>APENs_summary!J4333</f>
        <v>20200202</v>
      </c>
      <c r="E4438" s="272" t="str">
        <f>APENs_summary!K4333</f>
        <v>Compressor Engines</v>
      </c>
      <c r="F4438" s="76">
        <f>APENs_summary!N4333</f>
        <v>62.14</v>
      </c>
      <c r="G4438" s="76">
        <f>APENs_summary!O4333</f>
        <v>0</v>
      </c>
      <c r="H4438" s="76">
        <f>APENs_summary!P4333</f>
        <v>0</v>
      </c>
      <c r="I4438" s="76">
        <f>APENs_summary!Q4333</f>
        <v>0</v>
      </c>
      <c r="J4438" s="76">
        <f>APENs_summary!R4333</f>
        <v>0</v>
      </c>
    </row>
    <row r="4439" spans="1:10" x14ac:dyDescent="0.2">
      <c r="A4439" s="13" t="s">
        <v>147</v>
      </c>
      <c r="B4439" s="272" t="s">
        <v>493</v>
      </c>
      <c r="C4439" s="272" t="str">
        <f>APENs_summary!C4334</f>
        <v>08103</v>
      </c>
      <c r="D4439" s="272" t="str">
        <f>APENs_summary!J4334</f>
        <v>20200202</v>
      </c>
      <c r="E4439" s="272" t="str">
        <f>APENs_summary!K4334</f>
        <v>Compressor Engines</v>
      </c>
      <c r="F4439" s="76">
        <f>APENs_summary!N4334</f>
        <v>0</v>
      </c>
      <c r="G4439" s="76">
        <f>APENs_summary!O4334</f>
        <v>0</v>
      </c>
      <c r="H4439" s="76">
        <f>APENs_summary!P4334</f>
        <v>0</v>
      </c>
      <c r="I4439" s="76">
        <f>APENs_summary!Q4334</f>
        <v>7.0000000000000001E-3</v>
      </c>
      <c r="J4439" s="76">
        <f>APENs_summary!R4334</f>
        <v>0</v>
      </c>
    </row>
    <row r="4440" spans="1:10" x14ac:dyDescent="0.2">
      <c r="A4440" s="13" t="s">
        <v>147</v>
      </c>
      <c r="B4440" s="272" t="s">
        <v>493</v>
      </c>
      <c r="C4440" s="272" t="str">
        <f>APENs_summary!C4335</f>
        <v>08103</v>
      </c>
      <c r="D4440" s="272" t="str">
        <f>APENs_summary!J4335</f>
        <v>20200202</v>
      </c>
      <c r="E4440" s="272" t="str">
        <f>APENs_summary!K4335</f>
        <v>Compressor Engines</v>
      </c>
      <c r="F4440" s="76">
        <f>APENs_summary!N4335</f>
        <v>0</v>
      </c>
      <c r="G4440" s="76">
        <f>APENs_summary!O4335</f>
        <v>0.55000000000000004</v>
      </c>
      <c r="H4440" s="76">
        <f>APENs_summary!P4335</f>
        <v>0</v>
      </c>
      <c r="I4440" s="76">
        <f>APENs_summary!Q4335</f>
        <v>0</v>
      </c>
      <c r="J4440" s="76">
        <f>APENs_summary!R4335</f>
        <v>0</v>
      </c>
    </row>
    <row r="4441" spans="1:10" x14ac:dyDescent="0.2">
      <c r="A4441" s="13" t="s">
        <v>147</v>
      </c>
      <c r="B4441" s="272" t="s">
        <v>493</v>
      </c>
      <c r="C4441" s="272" t="str">
        <f>APENs_summary!C4336</f>
        <v>08103</v>
      </c>
      <c r="D4441" s="272" t="str">
        <f>APENs_summary!J4336</f>
        <v>20200202</v>
      </c>
      <c r="E4441" s="272" t="str">
        <f>APENs_summary!K4336</f>
        <v>Compressor Engines</v>
      </c>
      <c r="F4441" s="76">
        <f>APENs_summary!N4336</f>
        <v>0</v>
      </c>
      <c r="G4441" s="76">
        <f>APENs_summary!O4336</f>
        <v>0</v>
      </c>
      <c r="H4441" s="76">
        <f>APENs_summary!P4336</f>
        <v>0.81</v>
      </c>
      <c r="I4441" s="76">
        <f>APENs_summary!Q4336</f>
        <v>0</v>
      </c>
      <c r="J4441" s="76">
        <f>APENs_summary!R4336</f>
        <v>0</v>
      </c>
    </row>
    <row r="4442" spans="1:10" x14ac:dyDescent="0.2">
      <c r="A4442" s="13" t="s">
        <v>147</v>
      </c>
      <c r="B4442" s="272" t="s">
        <v>493</v>
      </c>
      <c r="C4442" s="272" t="str">
        <f>APENs_summary!C4337</f>
        <v>08103</v>
      </c>
      <c r="D4442" s="272" t="str">
        <f>APENs_summary!J4337</f>
        <v>20200202</v>
      </c>
      <c r="E4442" s="272" t="str">
        <f>APENs_summary!K4337</f>
        <v>Compressor Engines</v>
      </c>
      <c r="F4442" s="76">
        <f>APENs_summary!N4337</f>
        <v>6.367</v>
      </c>
      <c r="G4442" s="76">
        <f>APENs_summary!O4337</f>
        <v>0</v>
      </c>
      <c r="H4442" s="76">
        <f>APENs_summary!P4337</f>
        <v>0</v>
      </c>
      <c r="I4442" s="76">
        <f>APENs_summary!Q4337</f>
        <v>0</v>
      </c>
      <c r="J4442" s="76">
        <f>APENs_summary!R4337</f>
        <v>0</v>
      </c>
    </row>
    <row r="4443" spans="1:10" x14ac:dyDescent="0.2">
      <c r="A4443" s="13" t="s">
        <v>147</v>
      </c>
      <c r="B4443" s="272" t="s">
        <v>493</v>
      </c>
      <c r="C4443" s="272" t="str">
        <f>APENs_summary!C4338</f>
        <v>08103</v>
      </c>
      <c r="D4443" s="272" t="str">
        <f>APENs_summary!J4338</f>
        <v>20200202</v>
      </c>
      <c r="E4443" s="272" t="str">
        <f>APENs_summary!K4338</f>
        <v>Compressor Engines</v>
      </c>
      <c r="F4443" s="76">
        <f>APENs_summary!N4338</f>
        <v>0</v>
      </c>
      <c r="G4443" s="76">
        <f>APENs_summary!O4338</f>
        <v>0</v>
      </c>
      <c r="H4443" s="76">
        <f>APENs_summary!P4338</f>
        <v>0</v>
      </c>
      <c r="I4443" s="76">
        <f>APENs_summary!Q4338</f>
        <v>0</v>
      </c>
      <c r="J4443" s="76">
        <f>APENs_summary!R4338</f>
        <v>0.03</v>
      </c>
    </row>
    <row r="4444" spans="1:10" x14ac:dyDescent="0.2">
      <c r="A4444" s="13" t="s">
        <v>147</v>
      </c>
      <c r="B4444" s="272" t="s">
        <v>493</v>
      </c>
      <c r="C4444" s="272" t="str">
        <f>APENs_summary!C4339</f>
        <v>08103</v>
      </c>
      <c r="D4444" s="272" t="str">
        <f>APENs_summary!J4339</f>
        <v>20200202</v>
      </c>
      <c r="E4444" s="272" t="str">
        <f>APENs_summary!K4339</f>
        <v>Compressor Engines</v>
      </c>
      <c r="F4444" s="76">
        <f>APENs_summary!N4339</f>
        <v>0</v>
      </c>
      <c r="G4444" s="76">
        <f>APENs_summary!O4339</f>
        <v>0</v>
      </c>
      <c r="H4444" s="76">
        <f>APENs_summary!P4339</f>
        <v>0</v>
      </c>
      <c r="I4444" s="76">
        <f>APENs_summary!Q4339</f>
        <v>0</v>
      </c>
      <c r="J4444" s="76">
        <f>APENs_summary!R4339</f>
        <v>0</v>
      </c>
    </row>
    <row r="4445" spans="1:10" x14ac:dyDescent="0.2">
      <c r="A4445" s="13" t="s">
        <v>147</v>
      </c>
      <c r="B4445" s="272" t="s">
        <v>493</v>
      </c>
      <c r="C4445" s="272" t="str">
        <f>APENs_summary!C4340</f>
        <v>08103</v>
      </c>
      <c r="D4445" s="272" t="str">
        <f>APENs_summary!J4340</f>
        <v>20200202</v>
      </c>
      <c r="E4445" s="272" t="str">
        <f>APENs_summary!K4340</f>
        <v>Compressor Engines</v>
      </c>
      <c r="F4445" s="76">
        <f>APENs_summary!N4340</f>
        <v>0</v>
      </c>
      <c r="G4445" s="76">
        <f>APENs_summary!O4340</f>
        <v>0</v>
      </c>
      <c r="H4445" s="76">
        <f>APENs_summary!P4340</f>
        <v>0</v>
      </c>
      <c r="I4445" s="76">
        <f>APENs_summary!Q4340</f>
        <v>1E-3</v>
      </c>
      <c r="J4445" s="76">
        <f>APENs_summary!R4340</f>
        <v>0</v>
      </c>
    </row>
    <row r="4446" spans="1:10" x14ac:dyDescent="0.2">
      <c r="A4446" s="13" t="s">
        <v>147</v>
      </c>
      <c r="B4446" s="272" t="s">
        <v>493</v>
      </c>
      <c r="C4446" s="272" t="str">
        <f>APENs_summary!C4341</f>
        <v>08103</v>
      </c>
      <c r="D4446" s="272" t="str">
        <f>APENs_summary!J4341</f>
        <v>20200202</v>
      </c>
      <c r="E4446" s="272" t="str">
        <f>APENs_summary!K4341</f>
        <v>Compressor Engines</v>
      </c>
      <c r="F4446" s="76">
        <f>APENs_summary!N4341</f>
        <v>0</v>
      </c>
      <c r="G4446" s="76">
        <f>APENs_summary!O4341</f>
        <v>0.255</v>
      </c>
      <c r="H4446" s="76">
        <f>APENs_summary!P4341</f>
        <v>0</v>
      </c>
      <c r="I4446" s="76">
        <f>APENs_summary!Q4341</f>
        <v>0</v>
      </c>
      <c r="J4446" s="76">
        <f>APENs_summary!R4341</f>
        <v>0</v>
      </c>
    </row>
    <row r="4447" spans="1:10" x14ac:dyDescent="0.2">
      <c r="A4447" s="13" t="s">
        <v>147</v>
      </c>
      <c r="B4447" s="272" t="s">
        <v>493</v>
      </c>
      <c r="C4447" s="272" t="str">
        <f>APENs_summary!C4342</f>
        <v>08103</v>
      </c>
      <c r="D4447" s="272" t="str">
        <f>APENs_summary!J4342</f>
        <v>20200202</v>
      </c>
      <c r="E4447" s="272" t="str">
        <f>APENs_summary!K4342</f>
        <v>Compressor Engines</v>
      </c>
      <c r="F4447" s="76">
        <f>APENs_summary!N4342</f>
        <v>0</v>
      </c>
      <c r="G4447" s="76">
        <f>APENs_summary!O4342</f>
        <v>0</v>
      </c>
      <c r="H4447" s="76">
        <f>APENs_summary!P4342</f>
        <v>25.9</v>
      </c>
      <c r="I4447" s="76">
        <f>APENs_summary!Q4342</f>
        <v>0</v>
      </c>
      <c r="J4447" s="76">
        <f>APENs_summary!R4342</f>
        <v>0</v>
      </c>
    </row>
    <row r="4448" spans="1:10" x14ac:dyDescent="0.2">
      <c r="A4448" s="13" t="s">
        <v>147</v>
      </c>
      <c r="B4448" s="272" t="s">
        <v>493</v>
      </c>
      <c r="C4448" s="272" t="str">
        <f>APENs_summary!C4343</f>
        <v>08103</v>
      </c>
      <c r="D4448" s="272" t="str">
        <f>APENs_summary!J4343</f>
        <v>20200202</v>
      </c>
      <c r="E4448" s="272" t="str">
        <f>APENs_summary!K4343</f>
        <v>Compressor Engines</v>
      </c>
      <c r="F4448" s="76">
        <f>APENs_summary!N4343</f>
        <v>30.6</v>
      </c>
      <c r="G4448" s="76">
        <f>APENs_summary!O4343</f>
        <v>0</v>
      </c>
      <c r="H4448" s="76">
        <f>APENs_summary!P4343</f>
        <v>0</v>
      </c>
      <c r="I4448" s="76">
        <f>APENs_summary!Q4343</f>
        <v>0</v>
      </c>
      <c r="J4448" s="76">
        <f>APENs_summary!R4343</f>
        <v>0</v>
      </c>
    </row>
    <row r="4449" spans="1:10" x14ac:dyDescent="0.2">
      <c r="A4449" s="13" t="s">
        <v>147</v>
      </c>
      <c r="B4449" s="272" t="s">
        <v>493</v>
      </c>
      <c r="C4449" s="272" t="str">
        <f>APENs_summary!C4344</f>
        <v>08103</v>
      </c>
      <c r="D4449" s="272" t="str">
        <f>APENs_summary!J4344</f>
        <v>20200202</v>
      </c>
      <c r="E4449" s="272" t="str">
        <f>APENs_summary!K4344</f>
        <v>Compressor Engines</v>
      </c>
      <c r="F4449" s="76">
        <f>APENs_summary!N4344</f>
        <v>0</v>
      </c>
      <c r="G4449" s="76">
        <f>APENs_summary!O4344</f>
        <v>0</v>
      </c>
      <c r="H4449" s="76">
        <f>APENs_summary!P4344</f>
        <v>0</v>
      </c>
      <c r="I4449" s="76">
        <f>APENs_summary!Q4344</f>
        <v>0</v>
      </c>
      <c r="J4449" s="76">
        <f>APENs_summary!R4344</f>
        <v>0.1</v>
      </c>
    </row>
    <row r="4450" spans="1:10" x14ac:dyDescent="0.2">
      <c r="A4450" s="13" t="s">
        <v>147</v>
      </c>
      <c r="B4450" s="272" t="s">
        <v>493</v>
      </c>
      <c r="C4450" s="272" t="str">
        <f>APENs_summary!C4345</f>
        <v>08103</v>
      </c>
      <c r="D4450" s="272" t="str">
        <f>APENs_summary!J4345</f>
        <v>20200202</v>
      </c>
      <c r="E4450" s="272" t="str">
        <f>APENs_summary!K4345</f>
        <v>Compressor Engines</v>
      </c>
      <c r="F4450" s="76">
        <f>APENs_summary!N4345</f>
        <v>0</v>
      </c>
      <c r="G4450" s="76">
        <f>APENs_summary!O4345</f>
        <v>0</v>
      </c>
      <c r="H4450" s="76">
        <f>APENs_summary!P4345</f>
        <v>0</v>
      </c>
      <c r="I4450" s="76">
        <f>APENs_summary!Q4345</f>
        <v>0</v>
      </c>
      <c r="J4450" s="76">
        <f>APENs_summary!R4345</f>
        <v>0</v>
      </c>
    </row>
    <row r="4451" spans="1:10" x14ac:dyDescent="0.2">
      <c r="A4451" s="13" t="s">
        <v>147</v>
      </c>
      <c r="B4451" s="272" t="s">
        <v>493</v>
      </c>
      <c r="C4451" s="272" t="str">
        <f>APENs_summary!C4346</f>
        <v>08103</v>
      </c>
      <c r="D4451" s="272" t="str">
        <f>APENs_summary!J4346</f>
        <v>20200202</v>
      </c>
      <c r="E4451" s="272" t="str">
        <f>APENs_summary!K4346</f>
        <v>Compressor Engines</v>
      </c>
      <c r="F4451" s="76">
        <f>APENs_summary!N4346</f>
        <v>0</v>
      </c>
      <c r="G4451" s="76">
        <f>APENs_summary!O4346</f>
        <v>0</v>
      </c>
      <c r="H4451" s="76">
        <f>APENs_summary!P4346</f>
        <v>0</v>
      </c>
      <c r="I4451" s="76">
        <f>APENs_summary!Q4346</f>
        <v>4.0000000000000001E-3</v>
      </c>
      <c r="J4451" s="76">
        <f>APENs_summary!R4346</f>
        <v>0</v>
      </c>
    </row>
    <row r="4452" spans="1:10" x14ac:dyDescent="0.2">
      <c r="A4452" s="13" t="s">
        <v>147</v>
      </c>
      <c r="B4452" s="272" t="s">
        <v>493</v>
      </c>
      <c r="C4452" s="272" t="str">
        <f>APENs_summary!C4347</f>
        <v>08103</v>
      </c>
      <c r="D4452" s="272" t="str">
        <f>APENs_summary!J4347</f>
        <v>20200202</v>
      </c>
      <c r="E4452" s="272" t="str">
        <f>APENs_summary!K4347</f>
        <v>Compressor Engines</v>
      </c>
      <c r="F4452" s="76">
        <f>APENs_summary!N4347</f>
        <v>0</v>
      </c>
      <c r="G4452" s="76">
        <f>APENs_summary!O4347</f>
        <v>0.2</v>
      </c>
      <c r="H4452" s="76">
        <f>APENs_summary!P4347</f>
        <v>0</v>
      </c>
      <c r="I4452" s="76">
        <f>APENs_summary!Q4347</f>
        <v>0</v>
      </c>
      <c r="J4452" s="76">
        <f>APENs_summary!R4347</f>
        <v>0</v>
      </c>
    </row>
    <row r="4453" spans="1:10" x14ac:dyDescent="0.2">
      <c r="A4453" s="13" t="s">
        <v>147</v>
      </c>
      <c r="B4453" s="272" t="s">
        <v>493</v>
      </c>
      <c r="C4453" s="272" t="str">
        <f>APENs_summary!C4348</f>
        <v>08103</v>
      </c>
      <c r="D4453" s="272" t="str">
        <f>APENs_summary!J4348</f>
        <v>20200202</v>
      </c>
      <c r="E4453" s="272" t="str">
        <f>APENs_summary!K4348</f>
        <v>Compressor Engines</v>
      </c>
      <c r="F4453" s="76">
        <f>APENs_summary!N4348</f>
        <v>0</v>
      </c>
      <c r="G4453" s="76">
        <f>APENs_summary!O4348</f>
        <v>0</v>
      </c>
      <c r="H4453" s="76">
        <f>APENs_summary!P4348</f>
        <v>5.5</v>
      </c>
      <c r="I4453" s="76">
        <f>APENs_summary!Q4348</f>
        <v>0</v>
      </c>
      <c r="J4453" s="76">
        <f>APENs_summary!R4348</f>
        <v>0</v>
      </c>
    </row>
    <row r="4454" spans="1:10" x14ac:dyDescent="0.2">
      <c r="A4454" s="13" t="s">
        <v>147</v>
      </c>
      <c r="B4454" s="272" t="s">
        <v>493</v>
      </c>
      <c r="C4454" s="272" t="str">
        <f>APENs_summary!C4349</f>
        <v>08103</v>
      </c>
      <c r="D4454" s="272" t="str">
        <f>APENs_summary!J4349</f>
        <v>20200202</v>
      </c>
      <c r="E4454" s="272" t="str">
        <f>APENs_summary!K4349</f>
        <v>Compressor Engines</v>
      </c>
      <c r="F4454" s="76">
        <f>APENs_summary!N4349</f>
        <v>6.3</v>
      </c>
      <c r="G4454" s="76">
        <f>APENs_summary!O4349</f>
        <v>0</v>
      </c>
      <c r="H4454" s="76">
        <f>APENs_summary!P4349</f>
        <v>0</v>
      </c>
      <c r="I4454" s="76">
        <f>APENs_summary!Q4349</f>
        <v>0</v>
      </c>
      <c r="J4454" s="76">
        <f>APENs_summary!R4349</f>
        <v>0</v>
      </c>
    </row>
    <row r="4455" spans="1:10" x14ac:dyDescent="0.2">
      <c r="A4455" s="13" t="s">
        <v>147</v>
      </c>
      <c r="B4455" s="272" t="s">
        <v>493</v>
      </c>
      <c r="C4455" s="272" t="str">
        <f>APENs_summary!C4350</f>
        <v>08103</v>
      </c>
      <c r="D4455" s="272" t="str">
        <f>APENs_summary!J4350</f>
        <v>20200202</v>
      </c>
      <c r="E4455" s="272" t="str">
        <f>APENs_summary!K4350</f>
        <v>Compressor Engines</v>
      </c>
      <c r="F4455" s="76">
        <f>APENs_summary!N4350</f>
        <v>0</v>
      </c>
      <c r="G4455" s="76">
        <f>APENs_summary!O4350</f>
        <v>0</v>
      </c>
      <c r="H4455" s="76">
        <f>APENs_summary!P4350</f>
        <v>0</v>
      </c>
      <c r="I4455" s="76">
        <f>APENs_summary!Q4350</f>
        <v>0</v>
      </c>
      <c r="J4455" s="76">
        <f>APENs_summary!R4350</f>
        <v>0.01</v>
      </c>
    </row>
    <row r="4456" spans="1:10" x14ac:dyDescent="0.2">
      <c r="A4456" s="13" t="s">
        <v>147</v>
      </c>
      <c r="B4456" s="272" t="s">
        <v>493</v>
      </c>
      <c r="C4456" s="272" t="str">
        <f>APENs_summary!C4351</f>
        <v>08103</v>
      </c>
      <c r="D4456" s="272" t="str">
        <f>APENs_summary!J4351</f>
        <v>20200202</v>
      </c>
      <c r="E4456" s="272" t="str">
        <f>APENs_summary!K4351</f>
        <v>Compressor Engines</v>
      </c>
      <c r="F4456" s="76">
        <f>APENs_summary!N4351</f>
        <v>0</v>
      </c>
      <c r="G4456" s="76">
        <f>APENs_summary!O4351</f>
        <v>0</v>
      </c>
      <c r="H4456" s="76">
        <f>APENs_summary!P4351</f>
        <v>0</v>
      </c>
      <c r="I4456" s="76">
        <f>APENs_summary!Q4351</f>
        <v>0</v>
      </c>
      <c r="J4456" s="76">
        <f>APENs_summary!R4351</f>
        <v>0</v>
      </c>
    </row>
    <row r="4457" spans="1:10" x14ac:dyDescent="0.2">
      <c r="A4457" s="13" t="s">
        <v>147</v>
      </c>
      <c r="B4457" s="272" t="s">
        <v>493</v>
      </c>
      <c r="C4457" s="272" t="str">
        <f>APENs_summary!C4352</f>
        <v>08103</v>
      </c>
      <c r="D4457" s="272" t="str">
        <f>APENs_summary!J4352</f>
        <v>20200202</v>
      </c>
      <c r="E4457" s="272" t="str">
        <f>APENs_summary!K4352</f>
        <v>Compressor Engines</v>
      </c>
      <c r="F4457" s="76">
        <f>APENs_summary!N4352</f>
        <v>0</v>
      </c>
      <c r="G4457" s="76">
        <f>APENs_summary!O4352</f>
        <v>0</v>
      </c>
      <c r="H4457" s="76">
        <f>APENs_summary!P4352</f>
        <v>0</v>
      </c>
      <c r="I4457" s="76">
        <f>APENs_summary!Q4352</f>
        <v>1E-3</v>
      </c>
      <c r="J4457" s="76">
        <f>APENs_summary!R4352</f>
        <v>0</v>
      </c>
    </row>
    <row r="4458" spans="1:10" x14ac:dyDescent="0.2">
      <c r="A4458" s="13" t="s">
        <v>147</v>
      </c>
      <c r="B4458" s="272" t="s">
        <v>493</v>
      </c>
      <c r="C4458" s="272" t="str">
        <f>APENs_summary!C4353</f>
        <v>08103</v>
      </c>
      <c r="D4458" s="272" t="str">
        <f>APENs_summary!J4353</f>
        <v>20200202</v>
      </c>
      <c r="E4458" s="272" t="str">
        <f>APENs_summary!K4353</f>
        <v>Compressor Engines</v>
      </c>
      <c r="F4458" s="76">
        <f>APENs_summary!N4353</f>
        <v>0</v>
      </c>
      <c r="G4458" s="76">
        <f>APENs_summary!O4353</f>
        <v>0.04</v>
      </c>
      <c r="H4458" s="76">
        <f>APENs_summary!P4353</f>
        <v>0</v>
      </c>
      <c r="I4458" s="76">
        <f>APENs_summary!Q4353</f>
        <v>0</v>
      </c>
      <c r="J4458" s="76">
        <f>APENs_summary!R4353</f>
        <v>0</v>
      </c>
    </row>
    <row r="4459" spans="1:10" x14ac:dyDescent="0.2">
      <c r="A4459" s="13" t="s">
        <v>147</v>
      </c>
      <c r="B4459" s="272" t="s">
        <v>493</v>
      </c>
      <c r="C4459" s="272" t="str">
        <f>APENs_summary!C4354</f>
        <v>08103</v>
      </c>
      <c r="D4459" s="272" t="str">
        <f>APENs_summary!J4354</f>
        <v>20200202</v>
      </c>
      <c r="E4459" s="272" t="str">
        <f>APENs_summary!K4354</f>
        <v>Compressor Engines</v>
      </c>
      <c r="F4459" s="76">
        <f>APENs_summary!N4354</f>
        <v>0</v>
      </c>
      <c r="G4459" s="76">
        <f>APENs_summary!O4354</f>
        <v>0</v>
      </c>
      <c r="H4459" s="76">
        <f>APENs_summary!P4354</f>
        <v>1.5</v>
      </c>
      <c r="I4459" s="76">
        <f>APENs_summary!Q4354</f>
        <v>0</v>
      </c>
      <c r="J4459" s="76">
        <f>APENs_summary!R4354</f>
        <v>0</v>
      </c>
    </row>
    <row r="4460" spans="1:10" x14ac:dyDescent="0.2">
      <c r="A4460" s="13" t="s">
        <v>147</v>
      </c>
      <c r="B4460" s="272" t="s">
        <v>493</v>
      </c>
      <c r="C4460" s="272" t="str">
        <f>APENs_summary!C4355</f>
        <v>08103</v>
      </c>
      <c r="D4460" s="272" t="str">
        <f>APENs_summary!J4355</f>
        <v>20200202</v>
      </c>
      <c r="E4460" s="272" t="str">
        <f>APENs_summary!K4355</f>
        <v>Compressor Engines</v>
      </c>
      <c r="F4460" s="76">
        <f>APENs_summary!N4355</f>
        <v>2.13</v>
      </c>
      <c r="G4460" s="76">
        <f>APENs_summary!O4355</f>
        <v>0</v>
      </c>
      <c r="H4460" s="76">
        <f>APENs_summary!P4355</f>
        <v>0</v>
      </c>
      <c r="I4460" s="76">
        <f>APENs_summary!Q4355</f>
        <v>0</v>
      </c>
      <c r="J4460" s="76">
        <f>APENs_summary!R4355</f>
        <v>0</v>
      </c>
    </row>
    <row r="4461" spans="1:10" x14ac:dyDescent="0.2">
      <c r="A4461" s="13" t="s">
        <v>147</v>
      </c>
      <c r="B4461" s="272" t="s">
        <v>493</v>
      </c>
      <c r="C4461" s="272" t="str">
        <f>APENs_summary!C4356</f>
        <v>08103</v>
      </c>
      <c r="D4461" s="272" t="str">
        <f>APENs_summary!J4356</f>
        <v>20200202</v>
      </c>
      <c r="E4461" s="272" t="str">
        <f>APENs_summary!K4356</f>
        <v>Compressor Engines</v>
      </c>
      <c r="F4461" s="76">
        <f>APENs_summary!N4356</f>
        <v>0</v>
      </c>
      <c r="G4461" s="76">
        <f>APENs_summary!O4356</f>
        <v>0</v>
      </c>
      <c r="H4461" s="76">
        <f>APENs_summary!P4356</f>
        <v>0</v>
      </c>
      <c r="I4461" s="76">
        <f>APENs_summary!Q4356</f>
        <v>0</v>
      </c>
      <c r="J4461" s="76">
        <f>APENs_summary!R4356</f>
        <v>4.0000000000000001E-3</v>
      </c>
    </row>
    <row r="4462" spans="1:10" x14ac:dyDescent="0.2">
      <c r="A4462" s="13" t="s">
        <v>147</v>
      </c>
      <c r="B4462" s="272" t="s">
        <v>493</v>
      </c>
      <c r="C4462" s="272" t="str">
        <f>APENs_summary!C4357</f>
        <v>08103</v>
      </c>
      <c r="D4462" s="272" t="str">
        <f>APENs_summary!J4357</f>
        <v>20200202</v>
      </c>
      <c r="E4462" s="272" t="str">
        <f>APENs_summary!K4357</f>
        <v>Compressor Engines</v>
      </c>
      <c r="F4462" s="76">
        <f>APENs_summary!N4357</f>
        <v>0</v>
      </c>
      <c r="G4462" s="76">
        <f>APENs_summary!O4357</f>
        <v>0</v>
      </c>
      <c r="H4462" s="76">
        <f>APENs_summary!P4357</f>
        <v>0</v>
      </c>
      <c r="I4462" s="76">
        <f>APENs_summary!Q4357</f>
        <v>0</v>
      </c>
      <c r="J4462" s="76">
        <f>APENs_summary!R4357</f>
        <v>0</v>
      </c>
    </row>
    <row r="4463" spans="1:10" x14ac:dyDescent="0.2">
      <c r="A4463" s="13" t="s">
        <v>147</v>
      </c>
      <c r="B4463" s="272" t="s">
        <v>493</v>
      </c>
      <c r="C4463" s="272" t="str">
        <f>APENs_summary!C4358</f>
        <v>08103</v>
      </c>
      <c r="D4463" s="272" t="str">
        <f>APENs_summary!J4358</f>
        <v>20200202</v>
      </c>
      <c r="E4463" s="272" t="str">
        <f>APENs_summary!K4358</f>
        <v>Compressor Engines</v>
      </c>
      <c r="F4463" s="76">
        <f>APENs_summary!N4358</f>
        <v>0</v>
      </c>
      <c r="G4463" s="76">
        <f>APENs_summary!O4358</f>
        <v>0</v>
      </c>
      <c r="H4463" s="76">
        <f>APENs_summary!P4358</f>
        <v>0</v>
      </c>
      <c r="I4463" s="76">
        <f>APENs_summary!Q4358</f>
        <v>5.9999999999999995E-4</v>
      </c>
      <c r="J4463" s="76">
        <f>APENs_summary!R4358</f>
        <v>0</v>
      </c>
    </row>
    <row r="4464" spans="1:10" x14ac:dyDescent="0.2">
      <c r="A4464" s="13" t="s">
        <v>147</v>
      </c>
      <c r="B4464" s="272" t="s">
        <v>493</v>
      </c>
      <c r="C4464" s="272" t="str">
        <f>APENs_summary!C4359</f>
        <v>08103</v>
      </c>
      <c r="D4464" s="272" t="str">
        <f>APENs_summary!J4359</f>
        <v>20200202</v>
      </c>
      <c r="E4464" s="272" t="str">
        <f>APENs_summary!K4359</f>
        <v>Compressor Engines</v>
      </c>
      <c r="F4464" s="76">
        <f>APENs_summary!N4359</f>
        <v>0</v>
      </c>
      <c r="G4464" s="76">
        <f>APENs_summary!O4359</f>
        <v>2.8000000000000001E-2</v>
      </c>
      <c r="H4464" s="76">
        <f>APENs_summary!P4359</f>
        <v>0</v>
      </c>
      <c r="I4464" s="76">
        <f>APENs_summary!Q4359</f>
        <v>0</v>
      </c>
      <c r="J4464" s="76">
        <f>APENs_summary!R4359</f>
        <v>0</v>
      </c>
    </row>
    <row r="4465" spans="1:10" x14ac:dyDescent="0.2">
      <c r="A4465" s="13" t="s">
        <v>147</v>
      </c>
      <c r="B4465" s="272" t="s">
        <v>493</v>
      </c>
      <c r="C4465" s="272" t="str">
        <f>APENs_summary!C4360</f>
        <v>08103</v>
      </c>
      <c r="D4465" s="272" t="str">
        <f>APENs_summary!J4360</f>
        <v>31000302</v>
      </c>
      <c r="E4465" s="272" t="str">
        <f>APENs_summary!K4360</f>
        <v>Glycol Dehydrator</v>
      </c>
      <c r="F4465" s="76">
        <f>APENs_summary!N4360</f>
        <v>0</v>
      </c>
      <c r="G4465" s="76">
        <f>APENs_summary!O4360</f>
        <v>4.3490000000000002</v>
      </c>
      <c r="H4465" s="76">
        <f>APENs_summary!P4360</f>
        <v>0</v>
      </c>
      <c r="I4465" s="76">
        <f>APENs_summary!Q4360</f>
        <v>0</v>
      </c>
      <c r="J4465" s="76">
        <f>APENs_summary!R4360</f>
        <v>0</v>
      </c>
    </row>
    <row r="4466" spans="1:10" x14ac:dyDescent="0.2">
      <c r="A4466" s="13" t="s">
        <v>147</v>
      </c>
      <c r="B4466" s="272" t="s">
        <v>493</v>
      </c>
      <c r="C4466" s="272" t="str">
        <f>APENs_summary!C4361</f>
        <v>08103</v>
      </c>
      <c r="D4466" s="272" t="str">
        <f>APENs_summary!J4361</f>
        <v>20200252</v>
      </c>
      <c r="E4466" s="272" t="str">
        <f>APENs_summary!K4361</f>
        <v>Compressor Engines</v>
      </c>
      <c r="F4466" s="76">
        <f>APENs_summary!N4361</f>
        <v>0</v>
      </c>
      <c r="G4466" s="76">
        <f>APENs_summary!O4361</f>
        <v>0</v>
      </c>
      <c r="H4466" s="76">
        <f>APENs_summary!P4361</f>
        <v>0.42</v>
      </c>
      <c r="I4466" s="76">
        <f>APENs_summary!Q4361</f>
        <v>0</v>
      </c>
      <c r="J4466" s="76">
        <f>APENs_summary!R4361</f>
        <v>0</v>
      </c>
    </row>
    <row r="4467" spans="1:10" x14ac:dyDescent="0.2">
      <c r="A4467" s="13" t="s">
        <v>147</v>
      </c>
      <c r="B4467" s="272" t="s">
        <v>493</v>
      </c>
      <c r="C4467" s="272" t="str">
        <f>APENs_summary!C4362</f>
        <v>08103</v>
      </c>
      <c r="D4467" s="272" t="str">
        <f>APENs_summary!J4362</f>
        <v>20200252</v>
      </c>
      <c r="E4467" s="272" t="str">
        <f>APENs_summary!K4362</f>
        <v>Compressor Engines</v>
      </c>
      <c r="F4467" s="76">
        <f>APENs_summary!N4362</f>
        <v>2.1</v>
      </c>
      <c r="G4467" s="76">
        <f>APENs_summary!O4362</f>
        <v>0</v>
      </c>
      <c r="H4467" s="76">
        <f>APENs_summary!P4362</f>
        <v>0</v>
      </c>
      <c r="I4467" s="76">
        <f>APENs_summary!Q4362</f>
        <v>0</v>
      </c>
      <c r="J4467" s="76">
        <f>APENs_summary!R4362</f>
        <v>0</v>
      </c>
    </row>
    <row r="4468" spans="1:10" x14ac:dyDescent="0.2">
      <c r="A4468" s="13" t="s">
        <v>147</v>
      </c>
      <c r="B4468" s="272" t="s">
        <v>493</v>
      </c>
      <c r="C4468" s="272" t="str">
        <f>APENs_summary!C4363</f>
        <v>08103</v>
      </c>
      <c r="D4468" s="272" t="str">
        <f>APENs_summary!J4363</f>
        <v>20200252</v>
      </c>
      <c r="E4468" s="272" t="str">
        <f>APENs_summary!K4363</f>
        <v>Compressor Engines</v>
      </c>
      <c r="F4468" s="76">
        <f>APENs_summary!N4363</f>
        <v>0</v>
      </c>
      <c r="G4468" s="76">
        <f>APENs_summary!O4363</f>
        <v>0</v>
      </c>
      <c r="H4468" s="76">
        <f>APENs_summary!P4363</f>
        <v>0</v>
      </c>
      <c r="I4468" s="76">
        <f>APENs_summary!Q4363</f>
        <v>0</v>
      </c>
      <c r="J4468" s="76">
        <f>APENs_summary!R4363</f>
        <v>1.4999999999999999E-2</v>
      </c>
    </row>
    <row r="4469" spans="1:10" x14ac:dyDescent="0.2">
      <c r="A4469" s="13" t="s">
        <v>147</v>
      </c>
      <c r="B4469" s="272" t="s">
        <v>493</v>
      </c>
      <c r="C4469" s="272" t="str">
        <f>APENs_summary!C4364</f>
        <v>08103</v>
      </c>
      <c r="D4469" s="272" t="str">
        <f>APENs_summary!J4364</f>
        <v>20200252</v>
      </c>
      <c r="E4469" s="272" t="str">
        <f>APENs_summary!K4364</f>
        <v>Compressor Engines</v>
      </c>
      <c r="F4469" s="76">
        <f>APENs_summary!N4364</f>
        <v>0</v>
      </c>
      <c r="G4469" s="76">
        <f>APENs_summary!O4364</f>
        <v>0</v>
      </c>
      <c r="H4469" s="76">
        <f>APENs_summary!P4364</f>
        <v>0</v>
      </c>
      <c r="I4469" s="76">
        <f>APENs_summary!Q4364</f>
        <v>0</v>
      </c>
      <c r="J4469" s="76">
        <f>APENs_summary!R4364</f>
        <v>0</v>
      </c>
    </row>
    <row r="4470" spans="1:10" x14ac:dyDescent="0.2">
      <c r="A4470" s="13" t="s">
        <v>147</v>
      </c>
      <c r="B4470" s="272" t="s">
        <v>493</v>
      </c>
      <c r="C4470" s="272" t="str">
        <f>APENs_summary!C4365</f>
        <v>08103</v>
      </c>
      <c r="D4470" s="272" t="str">
        <f>APENs_summary!J4365</f>
        <v>20200252</v>
      </c>
      <c r="E4470" s="272" t="str">
        <f>APENs_summary!K4365</f>
        <v>Compressor Engines</v>
      </c>
      <c r="F4470" s="76">
        <f>APENs_summary!N4365</f>
        <v>0</v>
      </c>
      <c r="G4470" s="76">
        <f>APENs_summary!O4365</f>
        <v>0</v>
      </c>
      <c r="H4470" s="76">
        <f>APENs_summary!P4365</f>
        <v>0</v>
      </c>
      <c r="I4470" s="76">
        <f>APENs_summary!Q4365</f>
        <v>8.9999999999999998E-4</v>
      </c>
      <c r="J4470" s="76">
        <f>APENs_summary!R4365</f>
        <v>0</v>
      </c>
    </row>
    <row r="4471" spans="1:10" x14ac:dyDescent="0.2">
      <c r="A4471" s="13" t="s">
        <v>147</v>
      </c>
      <c r="B4471" s="272" t="s">
        <v>493</v>
      </c>
      <c r="C4471" s="272" t="str">
        <f>APENs_summary!C4366</f>
        <v>08103</v>
      </c>
      <c r="D4471" s="272" t="str">
        <f>APENs_summary!J4366</f>
        <v>20200252</v>
      </c>
      <c r="E4471" s="272" t="str">
        <f>APENs_summary!K4366</f>
        <v>Compressor Engines</v>
      </c>
      <c r="F4471" s="76">
        <f>APENs_summary!N4366</f>
        <v>0</v>
      </c>
      <c r="G4471" s="76">
        <f>APENs_summary!O4366</f>
        <v>0.4</v>
      </c>
      <c r="H4471" s="76">
        <f>APENs_summary!P4366</f>
        <v>0</v>
      </c>
      <c r="I4471" s="76">
        <f>APENs_summary!Q4366</f>
        <v>0</v>
      </c>
      <c r="J4471" s="76">
        <f>APENs_summary!R4366</f>
        <v>0</v>
      </c>
    </row>
    <row r="4472" spans="1:10" x14ac:dyDescent="0.2">
      <c r="A4472" s="13" t="s">
        <v>147</v>
      </c>
      <c r="B4472" s="272" t="s">
        <v>493</v>
      </c>
      <c r="C4472" s="272" t="str">
        <f>APENs_summary!C4367</f>
        <v>08103</v>
      </c>
      <c r="D4472" s="272" t="str">
        <f>APENs_summary!J4367</f>
        <v>20200254</v>
      </c>
      <c r="E4472" s="272" t="str">
        <f>APENs_summary!K4367</f>
        <v>Compressor Engines</v>
      </c>
      <c r="F4472" s="76">
        <f>APENs_summary!N4367</f>
        <v>0</v>
      </c>
      <c r="G4472" s="76">
        <f>APENs_summary!O4367</f>
        <v>0</v>
      </c>
      <c r="H4472" s="76">
        <f>APENs_summary!P4367</f>
        <v>12.31</v>
      </c>
      <c r="I4472" s="76">
        <f>APENs_summary!Q4367</f>
        <v>0</v>
      </c>
      <c r="J4472" s="76">
        <f>APENs_summary!R4367</f>
        <v>0</v>
      </c>
    </row>
    <row r="4473" spans="1:10" x14ac:dyDescent="0.2">
      <c r="A4473" s="13" t="s">
        <v>147</v>
      </c>
      <c r="B4473" s="272" t="s">
        <v>493</v>
      </c>
      <c r="C4473" s="272" t="str">
        <f>APENs_summary!C4368</f>
        <v>08103</v>
      </c>
      <c r="D4473" s="272" t="str">
        <f>APENs_summary!J4368</f>
        <v>20200254</v>
      </c>
      <c r="E4473" s="272" t="str">
        <f>APENs_summary!K4368</f>
        <v>Compressor Engines</v>
      </c>
      <c r="F4473" s="76">
        <f>APENs_summary!N4368</f>
        <v>8.2400009999999995</v>
      </c>
      <c r="G4473" s="76">
        <f>APENs_summary!O4368</f>
        <v>0</v>
      </c>
      <c r="H4473" s="76">
        <f>APENs_summary!P4368</f>
        <v>0</v>
      </c>
      <c r="I4473" s="76">
        <f>APENs_summary!Q4368</f>
        <v>0</v>
      </c>
      <c r="J4473" s="76">
        <f>APENs_summary!R4368</f>
        <v>0</v>
      </c>
    </row>
    <row r="4474" spans="1:10" x14ac:dyDescent="0.2">
      <c r="A4474" s="13" t="s">
        <v>147</v>
      </c>
      <c r="B4474" s="272" t="s">
        <v>493</v>
      </c>
      <c r="C4474" s="272" t="str">
        <f>APENs_summary!C4369</f>
        <v>08103</v>
      </c>
      <c r="D4474" s="272" t="str">
        <f>APENs_summary!J4369</f>
        <v>20200254</v>
      </c>
      <c r="E4474" s="272" t="str">
        <f>APENs_summary!K4369</f>
        <v>Compressor Engines</v>
      </c>
      <c r="F4474" s="76">
        <f>APENs_summary!N4369</f>
        <v>0</v>
      </c>
      <c r="G4474" s="76">
        <f>APENs_summary!O4369</f>
        <v>0</v>
      </c>
      <c r="H4474" s="76">
        <f>APENs_summary!P4369</f>
        <v>0</v>
      </c>
      <c r="I4474" s="76">
        <f>APENs_summary!Q4369</f>
        <v>0</v>
      </c>
      <c r="J4474" s="76">
        <f>APENs_summary!R4369</f>
        <v>0.2147</v>
      </c>
    </row>
    <row r="4475" spans="1:10" x14ac:dyDescent="0.2">
      <c r="A4475" s="13" t="s">
        <v>147</v>
      </c>
      <c r="B4475" s="272" t="s">
        <v>493</v>
      </c>
      <c r="C4475" s="272" t="str">
        <f>APENs_summary!C4370</f>
        <v>08103</v>
      </c>
      <c r="D4475" s="272" t="str">
        <f>APENs_summary!J4370</f>
        <v>20200254</v>
      </c>
      <c r="E4475" s="272" t="str">
        <f>APENs_summary!K4370</f>
        <v>Compressor Engines</v>
      </c>
      <c r="F4475" s="76">
        <f>APENs_summary!N4370</f>
        <v>0</v>
      </c>
      <c r="G4475" s="76">
        <f>APENs_summary!O4370</f>
        <v>0</v>
      </c>
      <c r="H4475" s="76">
        <f>APENs_summary!P4370</f>
        <v>0</v>
      </c>
      <c r="I4475" s="76">
        <f>APENs_summary!Q4370</f>
        <v>0</v>
      </c>
      <c r="J4475" s="76">
        <f>APENs_summary!R4370</f>
        <v>0</v>
      </c>
    </row>
    <row r="4476" spans="1:10" x14ac:dyDescent="0.2">
      <c r="A4476" s="13" t="s">
        <v>147</v>
      </c>
      <c r="B4476" s="272" t="s">
        <v>493</v>
      </c>
      <c r="C4476" s="272" t="str">
        <f>APENs_summary!C4371</f>
        <v>08103</v>
      </c>
      <c r="D4476" s="272" t="str">
        <f>APENs_summary!J4371</f>
        <v>20200254</v>
      </c>
      <c r="E4476" s="272" t="str">
        <f>APENs_summary!K4371</f>
        <v>Compressor Engines</v>
      </c>
      <c r="F4476" s="76">
        <f>APENs_summary!N4371</f>
        <v>0</v>
      </c>
      <c r="G4476" s="76">
        <f>APENs_summary!O4371</f>
        <v>0</v>
      </c>
      <c r="H4476" s="76">
        <f>APENs_summary!P4371</f>
        <v>0</v>
      </c>
      <c r="I4476" s="76">
        <f>APENs_summary!Q4371</f>
        <v>1.2881999999999999E-2</v>
      </c>
      <c r="J4476" s="76">
        <f>APENs_summary!R4371</f>
        <v>0</v>
      </c>
    </row>
    <row r="4477" spans="1:10" x14ac:dyDescent="0.2">
      <c r="A4477" s="13" t="s">
        <v>147</v>
      </c>
      <c r="B4477" s="272" t="s">
        <v>493</v>
      </c>
      <c r="C4477" s="272" t="str">
        <f>APENs_summary!C4372</f>
        <v>08103</v>
      </c>
      <c r="D4477" s="272" t="str">
        <f>APENs_summary!J4372</f>
        <v>20200254</v>
      </c>
      <c r="E4477" s="272" t="str">
        <f>APENs_summary!K4372</f>
        <v>Compressor Engines</v>
      </c>
      <c r="F4477" s="76">
        <f>APENs_summary!N4372</f>
        <v>0</v>
      </c>
      <c r="G4477" s="76">
        <f>APENs_summary!O4372</f>
        <v>2.8</v>
      </c>
      <c r="H4477" s="76">
        <f>APENs_summary!P4372</f>
        <v>0</v>
      </c>
      <c r="I4477" s="76">
        <f>APENs_summary!Q4372</f>
        <v>0</v>
      </c>
      <c r="J4477" s="76">
        <f>APENs_summary!R4372</f>
        <v>0</v>
      </c>
    </row>
    <row r="4478" spans="1:10" x14ac:dyDescent="0.2">
      <c r="A4478" s="13" t="s">
        <v>147</v>
      </c>
      <c r="B4478" s="272" t="s">
        <v>493</v>
      </c>
      <c r="C4478" s="272" t="str">
        <f>APENs_summary!C4373</f>
        <v>08103</v>
      </c>
      <c r="D4478" s="272" t="str">
        <f>APENs_summary!J4373</f>
        <v>31000301</v>
      </c>
      <c r="E4478" s="272" t="str">
        <f>APENs_summary!K4373</f>
        <v>Glycol Dehydrator</v>
      </c>
      <c r="F4478" s="76">
        <f>APENs_summary!N4373</f>
        <v>0</v>
      </c>
      <c r="G4478" s="76">
        <f>APENs_summary!O4373</f>
        <v>1.672156</v>
      </c>
      <c r="H4478" s="76">
        <f>APENs_summary!P4373</f>
        <v>0</v>
      </c>
      <c r="I4478" s="76">
        <f>APENs_summary!Q4373</f>
        <v>0</v>
      </c>
      <c r="J4478" s="76">
        <f>APENs_summary!R4373</f>
        <v>0</v>
      </c>
    </row>
    <row r="4479" spans="1:10" x14ac:dyDescent="0.2">
      <c r="A4479" s="13" t="s">
        <v>147</v>
      </c>
      <c r="B4479" s="272" t="s">
        <v>493</v>
      </c>
      <c r="C4479" s="272" t="str">
        <f>APENs_summary!C4374</f>
        <v>08103</v>
      </c>
      <c r="D4479" s="272" t="str">
        <f>APENs_summary!J4374</f>
        <v>31000302</v>
      </c>
      <c r="E4479" s="272" t="str">
        <f>APENs_summary!K4374</f>
        <v>Glycol Dehydrator</v>
      </c>
      <c r="F4479" s="76">
        <f>APENs_summary!N4374</f>
        <v>0</v>
      </c>
      <c r="G4479" s="76">
        <f>APENs_summary!O4374</f>
        <v>6.72</v>
      </c>
      <c r="H4479" s="76">
        <f>APENs_summary!P4374</f>
        <v>0</v>
      </c>
      <c r="I4479" s="76">
        <f>APENs_summary!Q4374</f>
        <v>0</v>
      </c>
      <c r="J4479" s="76">
        <f>APENs_summary!R4374</f>
        <v>0</v>
      </c>
    </row>
    <row r="4480" spans="1:10" x14ac:dyDescent="0.2">
      <c r="A4480" s="13" t="s">
        <v>147</v>
      </c>
      <c r="B4480" s="272" t="s">
        <v>493</v>
      </c>
      <c r="C4480" s="272" t="str">
        <f>APENs_summary!C4375</f>
        <v>08103</v>
      </c>
      <c r="D4480" s="272" t="str">
        <f>APENs_summary!J4375</f>
        <v>31088801</v>
      </c>
      <c r="E4480" s="272" t="str">
        <f>APENs_summary!K4375</f>
        <v>Permitted Fugitives</v>
      </c>
      <c r="F4480" s="76">
        <f>APENs_summary!N4375</f>
        <v>0</v>
      </c>
      <c r="G4480" s="76">
        <f>APENs_summary!O4375</f>
        <v>2.6</v>
      </c>
      <c r="H4480" s="76">
        <f>APENs_summary!P4375</f>
        <v>0</v>
      </c>
      <c r="I4480" s="76">
        <f>APENs_summary!Q4375</f>
        <v>0</v>
      </c>
      <c r="J4480" s="76">
        <f>APENs_summary!R4375</f>
        <v>0</v>
      </c>
    </row>
    <row r="4481" spans="1:10" x14ac:dyDescent="0.2">
      <c r="A4481" s="13" t="s">
        <v>147</v>
      </c>
      <c r="B4481" s="272" t="s">
        <v>493</v>
      </c>
      <c r="C4481" s="272" t="str">
        <f>APENs_summary!C4376</f>
        <v>08103</v>
      </c>
      <c r="D4481" s="272" t="str">
        <f>APENs_summary!J4376</f>
        <v>40400311</v>
      </c>
      <c r="E4481" s="272" t="str">
        <f>APENs_summary!K4376</f>
        <v>Condensate Tanks</v>
      </c>
      <c r="F4481" s="76">
        <f>APENs_summary!N4376</f>
        <v>0</v>
      </c>
      <c r="G4481" s="76">
        <f>APENs_summary!O4376</f>
        <v>2.9609440653595693</v>
      </c>
      <c r="H4481" s="76">
        <f>APENs_summary!P4376</f>
        <v>0</v>
      </c>
      <c r="I4481" s="76">
        <f>APENs_summary!Q4376</f>
        <v>0</v>
      </c>
      <c r="J4481" s="76">
        <f>APENs_summary!R4376</f>
        <v>0</v>
      </c>
    </row>
    <row r="4482" spans="1:10" x14ac:dyDescent="0.2">
      <c r="A4482" s="13" t="s">
        <v>147</v>
      </c>
      <c r="B4482" s="272" t="s">
        <v>493</v>
      </c>
      <c r="C4482" s="272" t="str">
        <f>APENs_summary!C4377</f>
        <v>08103</v>
      </c>
      <c r="D4482" s="272" t="str">
        <f>APENs_summary!J4377</f>
        <v>20200254</v>
      </c>
      <c r="E4482" s="272" t="str">
        <f>APENs_summary!K4377</f>
        <v>Compressor Engines</v>
      </c>
      <c r="F4482" s="76">
        <f>APENs_summary!N4377</f>
        <v>0</v>
      </c>
      <c r="G4482" s="76">
        <f>APENs_summary!O4377</f>
        <v>0</v>
      </c>
      <c r="H4482" s="76">
        <f>APENs_summary!P4377</f>
        <v>19.41</v>
      </c>
      <c r="I4482" s="76">
        <f>APENs_summary!Q4377</f>
        <v>0</v>
      </c>
      <c r="J4482" s="76">
        <f>APENs_summary!R4377</f>
        <v>0</v>
      </c>
    </row>
    <row r="4483" spans="1:10" x14ac:dyDescent="0.2">
      <c r="A4483" s="13" t="s">
        <v>147</v>
      </c>
      <c r="B4483" s="272" t="s">
        <v>493</v>
      </c>
      <c r="C4483" s="272" t="str">
        <f>APENs_summary!C4378</f>
        <v>08103</v>
      </c>
      <c r="D4483" s="272" t="str">
        <f>APENs_summary!J4378</f>
        <v>20200254</v>
      </c>
      <c r="E4483" s="272" t="str">
        <f>APENs_summary!K4378</f>
        <v>Compressor Engines</v>
      </c>
      <c r="F4483" s="76">
        <f>APENs_summary!N4378</f>
        <v>0</v>
      </c>
      <c r="G4483" s="76">
        <f>APENs_summary!O4378</f>
        <v>0</v>
      </c>
      <c r="H4483" s="76">
        <f>APENs_summary!P4378</f>
        <v>19.41</v>
      </c>
      <c r="I4483" s="76">
        <f>APENs_summary!Q4378</f>
        <v>0</v>
      </c>
      <c r="J4483" s="76">
        <f>APENs_summary!R4378</f>
        <v>0</v>
      </c>
    </row>
    <row r="4484" spans="1:10" x14ac:dyDescent="0.2">
      <c r="A4484" s="13" t="s">
        <v>147</v>
      </c>
      <c r="B4484" s="272" t="s">
        <v>493</v>
      </c>
      <c r="C4484" s="272" t="str">
        <f>APENs_summary!C4379</f>
        <v>08103</v>
      </c>
      <c r="D4484" s="272" t="str">
        <f>APENs_summary!J4379</f>
        <v>20200254</v>
      </c>
      <c r="E4484" s="272" t="str">
        <f>APENs_summary!K4379</f>
        <v>Compressor Engines</v>
      </c>
      <c r="F4484" s="76">
        <f>APENs_summary!N4379</f>
        <v>25.88</v>
      </c>
      <c r="G4484" s="76">
        <f>APENs_summary!O4379</f>
        <v>0</v>
      </c>
      <c r="H4484" s="76">
        <f>APENs_summary!P4379</f>
        <v>0</v>
      </c>
      <c r="I4484" s="76">
        <f>APENs_summary!Q4379</f>
        <v>0</v>
      </c>
      <c r="J4484" s="76">
        <f>APENs_summary!R4379</f>
        <v>0</v>
      </c>
    </row>
    <row r="4485" spans="1:10" x14ac:dyDescent="0.2">
      <c r="A4485" s="13" t="s">
        <v>147</v>
      </c>
      <c r="B4485" s="272" t="s">
        <v>493</v>
      </c>
      <c r="C4485" s="272" t="str">
        <f>APENs_summary!C4380</f>
        <v>08103</v>
      </c>
      <c r="D4485" s="272" t="str">
        <f>APENs_summary!J4380</f>
        <v>20200254</v>
      </c>
      <c r="E4485" s="272" t="str">
        <f>APENs_summary!K4380</f>
        <v>Compressor Engines</v>
      </c>
      <c r="F4485" s="76">
        <f>APENs_summary!N4380</f>
        <v>25.88</v>
      </c>
      <c r="G4485" s="76">
        <f>APENs_summary!O4380</f>
        <v>0</v>
      </c>
      <c r="H4485" s="76">
        <f>APENs_summary!P4380</f>
        <v>0</v>
      </c>
      <c r="I4485" s="76">
        <f>APENs_summary!Q4380</f>
        <v>0</v>
      </c>
      <c r="J4485" s="76">
        <f>APENs_summary!R4380</f>
        <v>0</v>
      </c>
    </row>
    <row r="4486" spans="1:10" x14ac:dyDescent="0.2">
      <c r="A4486" s="13" t="s">
        <v>147</v>
      </c>
      <c r="B4486" s="272" t="s">
        <v>493</v>
      </c>
      <c r="C4486" s="272" t="str">
        <f>APENs_summary!C4381</f>
        <v>08103</v>
      </c>
      <c r="D4486" s="272" t="str">
        <f>APENs_summary!J4381</f>
        <v>20200254</v>
      </c>
      <c r="E4486" s="272" t="str">
        <f>APENs_summary!K4381</f>
        <v>Compressor Engines</v>
      </c>
      <c r="F4486" s="76">
        <f>APENs_summary!N4381</f>
        <v>0</v>
      </c>
      <c r="G4486" s="76">
        <f>APENs_summary!O4381</f>
        <v>0</v>
      </c>
      <c r="H4486" s="76">
        <f>APENs_summary!P4381</f>
        <v>0</v>
      </c>
      <c r="I4486" s="76">
        <f>APENs_summary!Q4381</f>
        <v>0</v>
      </c>
      <c r="J4486" s="76">
        <f>APENs_summary!R4381</f>
        <v>3.248E-3</v>
      </c>
    </row>
    <row r="4487" spans="1:10" x14ac:dyDescent="0.2">
      <c r="A4487" s="13" t="s">
        <v>147</v>
      </c>
      <c r="B4487" s="272" t="s">
        <v>493</v>
      </c>
      <c r="C4487" s="272" t="str">
        <f>APENs_summary!C4382</f>
        <v>08103</v>
      </c>
      <c r="D4487" s="272" t="str">
        <f>APENs_summary!J4382</f>
        <v>20200254</v>
      </c>
      <c r="E4487" s="272" t="str">
        <f>APENs_summary!K4382</f>
        <v>Compressor Engines</v>
      </c>
      <c r="F4487" s="76">
        <f>APENs_summary!N4382</f>
        <v>0</v>
      </c>
      <c r="G4487" s="76">
        <f>APENs_summary!O4382</f>
        <v>0</v>
      </c>
      <c r="H4487" s="76">
        <f>APENs_summary!P4382</f>
        <v>0</v>
      </c>
      <c r="I4487" s="76">
        <f>APENs_summary!Q4382</f>
        <v>0</v>
      </c>
      <c r="J4487" s="76">
        <f>APENs_summary!R4382</f>
        <v>3.248E-3</v>
      </c>
    </row>
    <row r="4488" spans="1:10" x14ac:dyDescent="0.2">
      <c r="A4488" s="13" t="s">
        <v>147</v>
      </c>
      <c r="B4488" s="272" t="s">
        <v>493</v>
      </c>
      <c r="C4488" s="272" t="str">
        <f>APENs_summary!C4383</f>
        <v>08103</v>
      </c>
      <c r="D4488" s="272" t="str">
        <f>APENs_summary!J4383</f>
        <v>20200254</v>
      </c>
      <c r="E4488" s="272" t="str">
        <f>APENs_summary!K4383</f>
        <v>Compressor Engines</v>
      </c>
      <c r="F4488" s="76">
        <f>APENs_summary!N4383</f>
        <v>0</v>
      </c>
      <c r="G4488" s="76">
        <f>APENs_summary!O4383</f>
        <v>0</v>
      </c>
      <c r="H4488" s="76">
        <f>APENs_summary!P4383</f>
        <v>0</v>
      </c>
      <c r="I4488" s="76">
        <f>APENs_summary!Q4383</f>
        <v>0</v>
      </c>
      <c r="J4488" s="76">
        <f>APENs_summary!R4383</f>
        <v>0</v>
      </c>
    </row>
    <row r="4489" spans="1:10" x14ac:dyDescent="0.2">
      <c r="A4489" s="13" t="s">
        <v>147</v>
      </c>
      <c r="B4489" s="272" t="s">
        <v>493</v>
      </c>
      <c r="C4489" s="272" t="str">
        <f>APENs_summary!C4384</f>
        <v>08103</v>
      </c>
      <c r="D4489" s="272" t="str">
        <f>APENs_summary!J4384</f>
        <v>20200254</v>
      </c>
      <c r="E4489" s="272" t="str">
        <f>APENs_summary!K4384</f>
        <v>Compressor Engines</v>
      </c>
      <c r="F4489" s="76">
        <f>APENs_summary!N4384</f>
        <v>0</v>
      </c>
      <c r="G4489" s="76">
        <f>APENs_summary!O4384</f>
        <v>0</v>
      </c>
      <c r="H4489" s="76">
        <f>APENs_summary!P4384</f>
        <v>0</v>
      </c>
      <c r="I4489" s="76">
        <f>APENs_summary!Q4384</f>
        <v>0</v>
      </c>
      <c r="J4489" s="76">
        <f>APENs_summary!R4384</f>
        <v>0</v>
      </c>
    </row>
    <row r="4490" spans="1:10" x14ac:dyDescent="0.2">
      <c r="A4490" s="13" t="s">
        <v>147</v>
      </c>
      <c r="B4490" s="272" t="s">
        <v>493</v>
      </c>
      <c r="C4490" s="272" t="str">
        <f>APENs_summary!C4385</f>
        <v>08103</v>
      </c>
      <c r="D4490" s="272" t="str">
        <f>APENs_summary!J4385</f>
        <v>20200254</v>
      </c>
      <c r="E4490" s="272" t="str">
        <f>APENs_summary!K4385</f>
        <v>Compressor Engines</v>
      </c>
      <c r="F4490" s="76">
        <f>APENs_summary!N4385</f>
        <v>0</v>
      </c>
      <c r="G4490" s="76">
        <f>APENs_summary!O4385</f>
        <v>0</v>
      </c>
      <c r="H4490" s="76">
        <f>APENs_summary!P4385</f>
        <v>0</v>
      </c>
      <c r="I4490" s="76">
        <f>APENs_summary!Q4385</f>
        <v>2.4781999999999998E-2</v>
      </c>
      <c r="J4490" s="76">
        <f>APENs_summary!R4385</f>
        <v>0</v>
      </c>
    </row>
    <row r="4491" spans="1:10" x14ac:dyDescent="0.2">
      <c r="A4491" s="13" t="s">
        <v>147</v>
      </c>
      <c r="B4491" s="272" t="s">
        <v>493</v>
      </c>
      <c r="C4491" s="272" t="str">
        <f>APENs_summary!C4386</f>
        <v>08103</v>
      </c>
      <c r="D4491" s="272" t="str">
        <f>APENs_summary!J4386</f>
        <v>20200254</v>
      </c>
      <c r="E4491" s="272" t="str">
        <f>APENs_summary!K4386</f>
        <v>Compressor Engines</v>
      </c>
      <c r="F4491" s="76">
        <f>APENs_summary!N4386</f>
        <v>0</v>
      </c>
      <c r="G4491" s="76">
        <f>APENs_summary!O4386</f>
        <v>0</v>
      </c>
      <c r="H4491" s="76">
        <f>APENs_summary!P4386</f>
        <v>0</v>
      </c>
      <c r="I4491" s="76">
        <f>APENs_summary!Q4386</f>
        <v>2.4781999999999998E-2</v>
      </c>
      <c r="J4491" s="76">
        <f>APENs_summary!R4386</f>
        <v>0</v>
      </c>
    </row>
    <row r="4492" spans="1:10" x14ac:dyDescent="0.2">
      <c r="A4492" s="13" t="s">
        <v>147</v>
      </c>
      <c r="B4492" s="272" t="s">
        <v>493</v>
      </c>
      <c r="C4492" s="272" t="str">
        <f>APENs_summary!C4387</f>
        <v>08103</v>
      </c>
      <c r="D4492" s="272" t="str">
        <f>APENs_summary!J4387</f>
        <v>20200254</v>
      </c>
      <c r="E4492" s="272" t="str">
        <f>APENs_summary!K4387</f>
        <v>Compressor Engines</v>
      </c>
      <c r="F4492" s="76">
        <f>APENs_summary!N4387</f>
        <v>0</v>
      </c>
      <c r="G4492" s="76">
        <f>APENs_summary!O4387</f>
        <v>3.36</v>
      </c>
      <c r="H4492" s="76">
        <f>APENs_summary!P4387</f>
        <v>0</v>
      </c>
      <c r="I4492" s="76">
        <f>APENs_summary!Q4387</f>
        <v>0</v>
      </c>
      <c r="J4492" s="76">
        <f>APENs_summary!R4387</f>
        <v>0</v>
      </c>
    </row>
    <row r="4493" spans="1:10" x14ac:dyDescent="0.2">
      <c r="A4493" s="13" t="s">
        <v>147</v>
      </c>
      <c r="B4493" s="272" t="s">
        <v>493</v>
      </c>
      <c r="C4493" s="272" t="str">
        <f>APENs_summary!C4388</f>
        <v>08103</v>
      </c>
      <c r="D4493" s="272" t="str">
        <f>APENs_summary!J4388</f>
        <v>20200254</v>
      </c>
      <c r="E4493" s="272" t="str">
        <f>APENs_summary!K4388</f>
        <v>Compressor Engines</v>
      </c>
      <c r="F4493" s="76">
        <f>APENs_summary!N4388</f>
        <v>0</v>
      </c>
      <c r="G4493" s="76">
        <f>APENs_summary!O4388</f>
        <v>3.36</v>
      </c>
      <c r="H4493" s="76">
        <f>APENs_summary!P4388</f>
        <v>0</v>
      </c>
      <c r="I4493" s="76">
        <f>APENs_summary!Q4388</f>
        <v>0</v>
      </c>
      <c r="J4493" s="76">
        <f>APENs_summary!R4388</f>
        <v>0</v>
      </c>
    </row>
    <row r="4494" spans="1:10" x14ac:dyDescent="0.2">
      <c r="A4494" s="13" t="s">
        <v>147</v>
      </c>
      <c r="B4494" s="272" t="s">
        <v>493</v>
      </c>
      <c r="C4494" s="272" t="str">
        <f>APENs_summary!C4389</f>
        <v>08103</v>
      </c>
      <c r="D4494" s="272" t="str">
        <f>APENs_summary!J4389</f>
        <v>20200254</v>
      </c>
      <c r="E4494" s="272" t="str">
        <f>APENs_summary!K4389</f>
        <v>Compressor Engines</v>
      </c>
      <c r="F4494" s="76">
        <f>APENs_summary!N4389</f>
        <v>0</v>
      </c>
      <c r="G4494" s="76">
        <f>APENs_summary!O4389</f>
        <v>0</v>
      </c>
      <c r="H4494" s="76">
        <f>APENs_summary!P4389</f>
        <v>15.52</v>
      </c>
      <c r="I4494" s="76">
        <f>APENs_summary!Q4389</f>
        <v>0</v>
      </c>
      <c r="J4494" s="76">
        <f>APENs_summary!R4389</f>
        <v>0</v>
      </c>
    </row>
    <row r="4495" spans="1:10" x14ac:dyDescent="0.2">
      <c r="A4495" s="13" t="s">
        <v>147</v>
      </c>
      <c r="B4495" s="272" t="s">
        <v>493</v>
      </c>
      <c r="C4495" s="272" t="str">
        <f>APENs_summary!C4390</f>
        <v>08103</v>
      </c>
      <c r="D4495" s="272" t="str">
        <f>APENs_summary!J4390</f>
        <v>20200254</v>
      </c>
      <c r="E4495" s="272" t="str">
        <f>APENs_summary!K4390</f>
        <v>Compressor Engines</v>
      </c>
      <c r="F4495" s="76">
        <f>APENs_summary!N4390</f>
        <v>17.25</v>
      </c>
      <c r="G4495" s="76">
        <f>APENs_summary!O4390</f>
        <v>0</v>
      </c>
      <c r="H4495" s="76">
        <f>APENs_summary!P4390</f>
        <v>0</v>
      </c>
      <c r="I4495" s="76">
        <f>APENs_summary!Q4390</f>
        <v>0</v>
      </c>
      <c r="J4495" s="76">
        <f>APENs_summary!R4390</f>
        <v>0</v>
      </c>
    </row>
    <row r="4496" spans="1:10" x14ac:dyDescent="0.2">
      <c r="A4496" s="13" t="s">
        <v>147</v>
      </c>
      <c r="B4496" s="272" t="s">
        <v>493</v>
      </c>
      <c r="C4496" s="272" t="str">
        <f>APENs_summary!C4391</f>
        <v>08103</v>
      </c>
      <c r="D4496" s="272" t="str">
        <f>APENs_summary!J4391</f>
        <v>20200254</v>
      </c>
      <c r="E4496" s="272" t="str">
        <f>APENs_summary!K4391</f>
        <v>Compressor Engines</v>
      </c>
      <c r="F4496" s="76">
        <f>APENs_summary!N4391</f>
        <v>0</v>
      </c>
      <c r="G4496" s="76">
        <f>APENs_summary!O4391</f>
        <v>0</v>
      </c>
      <c r="H4496" s="76">
        <f>APENs_summary!P4391</f>
        <v>0</v>
      </c>
      <c r="I4496" s="76">
        <f>APENs_summary!Q4391</f>
        <v>0</v>
      </c>
      <c r="J4496" s="76">
        <f>APENs_summary!R4391</f>
        <v>0.28999999999999998</v>
      </c>
    </row>
    <row r="4497" spans="1:10" x14ac:dyDescent="0.2">
      <c r="A4497" s="13" t="s">
        <v>147</v>
      </c>
      <c r="B4497" s="272" t="s">
        <v>493</v>
      </c>
      <c r="C4497" s="272" t="str">
        <f>APENs_summary!C4392</f>
        <v>08103</v>
      </c>
      <c r="D4497" s="272" t="str">
        <f>APENs_summary!J4392</f>
        <v>20200254</v>
      </c>
      <c r="E4497" s="272" t="str">
        <f>APENs_summary!K4392</f>
        <v>Compressor Engines</v>
      </c>
      <c r="F4497" s="76">
        <f>APENs_summary!N4392</f>
        <v>0</v>
      </c>
      <c r="G4497" s="76">
        <f>APENs_summary!O4392</f>
        <v>0</v>
      </c>
      <c r="H4497" s="76">
        <f>APENs_summary!P4392</f>
        <v>0</v>
      </c>
      <c r="I4497" s="76">
        <f>APENs_summary!Q4392</f>
        <v>0</v>
      </c>
      <c r="J4497" s="76">
        <f>APENs_summary!R4392</f>
        <v>0</v>
      </c>
    </row>
    <row r="4498" spans="1:10" x14ac:dyDescent="0.2">
      <c r="A4498" s="13" t="s">
        <v>147</v>
      </c>
      <c r="B4498" s="272" t="s">
        <v>493</v>
      </c>
      <c r="C4498" s="272" t="str">
        <f>APENs_summary!C4393</f>
        <v>08103</v>
      </c>
      <c r="D4498" s="272" t="str">
        <f>APENs_summary!J4393</f>
        <v>20200254</v>
      </c>
      <c r="E4498" s="272" t="str">
        <f>APENs_summary!K4393</f>
        <v>Compressor Engines</v>
      </c>
      <c r="F4498" s="76">
        <f>APENs_summary!N4393</f>
        <v>0</v>
      </c>
      <c r="G4498" s="76">
        <f>APENs_summary!O4393</f>
        <v>0</v>
      </c>
      <c r="H4498" s="76">
        <f>APENs_summary!P4393</f>
        <v>0</v>
      </c>
      <c r="I4498" s="76">
        <f>APENs_summary!Q4393</f>
        <v>1.704E-2</v>
      </c>
      <c r="J4498" s="76">
        <f>APENs_summary!R4393</f>
        <v>0</v>
      </c>
    </row>
    <row r="4499" spans="1:10" x14ac:dyDescent="0.2">
      <c r="A4499" s="13" t="s">
        <v>147</v>
      </c>
      <c r="B4499" s="272" t="s">
        <v>493</v>
      </c>
      <c r="C4499" s="272" t="str">
        <f>APENs_summary!C4394</f>
        <v>08103</v>
      </c>
      <c r="D4499" s="272" t="str">
        <f>APENs_summary!J4394</f>
        <v>20200254</v>
      </c>
      <c r="E4499" s="272" t="str">
        <f>APENs_summary!K4394</f>
        <v>Compressor Engines</v>
      </c>
      <c r="F4499" s="76">
        <f>APENs_summary!N4394</f>
        <v>0</v>
      </c>
      <c r="G4499" s="76">
        <f>APENs_summary!O4394</f>
        <v>4.1399999999999997</v>
      </c>
      <c r="H4499" s="76">
        <f>APENs_summary!P4394</f>
        <v>0</v>
      </c>
      <c r="I4499" s="76">
        <f>APENs_summary!Q4394</f>
        <v>0</v>
      </c>
      <c r="J4499" s="76">
        <f>APENs_summary!R4394</f>
        <v>0</v>
      </c>
    </row>
    <row r="4500" spans="1:10" x14ac:dyDescent="0.2">
      <c r="A4500" s="13" t="s">
        <v>147</v>
      </c>
      <c r="B4500" s="272" t="s">
        <v>493</v>
      </c>
      <c r="C4500" s="272" t="str">
        <f>APENs_summary!C4395</f>
        <v>08103</v>
      </c>
      <c r="D4500" s="272" t="str">
        <f>APENs_summary!J4395</f>
        <v>20200254</v>
      </c>
      <c r="E4500" s="272" t="str">
        <f>APENs_summary!K4395</f>
        <v>Compressor Engines</v>
      </c>
      <c r="F4500" s="76">
        <f>APENs_summary!N4395</f>
        <v>0</v>
      </c>
      <c r="G4500" s="76">
        <f>APENs_summary!O4395</f>
        <v>0</v>
      </c>
      <c r="H4500" s="76">
        <f>APENs_summary!P4395</f>
        <v>15.52</v>
      </c>
      <c r="I4500" s="76">
        <f>APENs_summary!Q4395</f>
        <v>0</v>
      </c>
      <c r="J4500" s="76">
        <f>APENs_summary!R4395</f>
        <v>0</v>
      </c>
    </row>
    <row r="4501" spans="1:10" x14ac:dyDescent="0.2">
      <c r="A4501" s="13" t="s">
        <v>147</v>
      </c>
      <c r="B4501" s="272" t="s">
        <v>493</v>
      </c>
      <c r="C4501" s="272" t="str">
        <f>APENs_summary!C4396</f>
        <v>08103</v>
      </c>
      <c r="D4501" s="272" t="str">
        <f>APENs_summary!J4396</f>
        <v>20200254</v>
      </c>
      <c r="E4501" s="272" t="str">
        <f>APENs_summary!K4396</f>
        <v>Compressor Engines</v>
      </c>
      <c r="F4501" s="76">
        <f>APENs_summary!N4396</f>
        <v>17.25</v>
      </c>
      <c r="G4501" s="76">
        <f>APENs_summary!O4396</f>
        <v>0</v>
      </c>
      <c r="H4501" s="76">
        <f>APENs_summary!P4396</f>
        <v>0</v>
      </c>
      <c r="I4501" s="76">
        <f>APENs_summary!Q4396</f>
        <v>0</v>
      </c>
      <c r="J4501" s="76">
        <f>APENs_summary!R4396</f>
        <v>0</v>
      </c>
    </row>
    <row r="4502" spans="1:10" x14ac:dyDescent="0.2">
      <c r="A4502" s="13" t="s">
        <v>147</v>
      </c>
      <c r="B4502" s="272" t="s">
        <v>493</v>
      </c>
      <c r="C4502" s="272" t="str">
        <f>APENs_summary!C4397</f>
        <v>08103</v>
      </c>
      <c r="D4502" s="272" t="str">
        <f>APENs_summary!J4397</f>
        <v>20200254</v>
      </c>
      <c r="E4502" s="272" t="str">
        <f>APENs_summary!K4397</f>
        <v>Compressor Engines</v>
      </c>
      <c r="F4502" s="76">
        <f>APENs_summary!N4397</f>
        <v>0</v>
      </c>
      <c r="G4502" s="76">
        <f>APENs_summary!O4397</f>
        <v>0</v>
      </c>
      <c r="H4502" s="76">
        <f>APENs_summary!P4397</f>
        <v>0</v>
      </c>
      <c r="I4502" s="76">
        <f>APENs_summary!Q4397</f>
        <v>0</v>
      </c>
      <c r="J4502" s="76">
        <f>APENs_summary!R4397</f>
        <v>0.28999999999999998</v>
      </c>
    </row>
    <row r="4503" spans="1:10" x14ac:dyDescent="0.2">
      <c r="A4503" s="13" t="s">
        <v>147</v>
      </c>
      <c r="B4503" s="272" t="s">
        <v>493</v>
      </c>
      <c r="C4503" s="272" t="str">
        <f>APENs_summary!C4398</f>
        <v>08103</v>
      </c>
      <c r="D4503" s="272" t="str">
        <f>APENs_summary!J4398</f>
        <v>20200254</v>
      </c>
      <c r="E4503" s="272" t="str">
        <f>APENs_summary!K4398</f>
        <v>Compressor Engines</v>
      </c>
      <c r="F4503" s="76">
        <f>APENs_summary!N4398</f>
        <v>0</v>
      </c>
      <c r="G4503" s="76">
        <f>APENs_summary!O4398</f>
        <v>0</v>
      </c>
      <c r="H4503" s="76">
        <f>APENs_summary!P4398</f>
        <v>0</v>
      </c>
      <c r="I4503" s="76">
        <f>APENs_summary!Q4398</f>
        <v>0</v>
      </c>
      <c r="J4503" s="76">
        <f>APENs_summary!R4398</f>
        <v>0</v>
      </c>
    </row>
    <row r="4504" spans="1:10" x14ac:dyDescent="0.2">
      <c r="A4504" s="13" t="s">
        <v>147</v>
      </c>
      <c r="B4504" s="272" t="s">
        <v>493</v>
      </c>
      <c r="C4504" s="272" t="str">
        <f>APENs_summary!C4399</f>
        <v>08103</v>
      </c>
      <c r="D4504" s="272" t="str">
        <f>APENs_summary!J4399</f>
        <v>20200254</v>
      </c>
      <c r="E4504" s="272" t="str">
        <f>APENs_summary!K4399</f>
        <v>Compressor Engines</v>
      </c>
      <c r="F4504" s="76">
        <f>APENs_summary!N4399</f>
        <v>0</v>
      </c>
      <c r="G4504" s="76">
        <f>APENs_summary!O4399</f>
        <v>0</v>
      </c>
      <c r="H4504" s="76">
        <f>APENs_summary!P4399</f>
        <v>0</v>
      </c>
      <c r="I4504" s="76">
        <f>APENs_summary!Q4399</f>
        <v>1.704E-2</v>
      </c>
      <c r="J4504" s="76">
        <f>APENs_summary!R4399</f>
        <v>0</v>
      </c>
    </row>
    <row r="4505" spans="1:10" x14ac:dyDescent="0.2">
      <c r="A4505" s="13" t="s">
        <v>147</v>
      </c>
      <c r="B4505" s="272" t="s">
        <v>493</v>
      </c>
      <c r="C4505" s="272" t="str">
        <f>APENs_summary!C4400</f>
        <v>08103</v>
      </c>
      <c r="D4505" s="272" t="str">
        <f>APENs_summary!J4400</f>
        <v>20200254</v>
      </c>
      <c r="E4505" s="272" t="str">
        <f>APENs_summary!K4400</f>
        <v>Compressor Engines</v>
      </c>
      <c r="F4505" s="76">
        <f>APENs_summary!N4400</f>
        <v>0</v>
      </c>
      <c r="G4505" s="76">
        <f>APENs_summary!O4400</f>
        <v>4.1399999999999997</v>
      </c>
      <c r="H4505" s="76">
        <f>APENs_summary!P4400</f>
        <v>0</v>
      </c>
      <c r="I4505" s="76">
        <f>APENs_summary!Q4400</f>
        <v>0</v>
      </c>
      <c r="J4505" s="76">
        <f>APENs_summary!R4400</f>
        <v>0</v>
      </c>
    </row>
    <row r="4506" spans="1:10" x14ac:dyDescent="0.2">
      <c r="A4506" s="13" t="s">
        <v>147</v>
      </c>
      <c r="B4506" s="272" t="s">
        <v>493</v>
      </c>
      <c r="C4506" s="272" t="str">
        <f>APENs_summary!C4401</f>
        <v>08103</v>
      </c>
      <c r="D4506" s="272" t="str">
        <f>APENs_summary!J4401</f>
        <v>20200254</v>
      </c>
      <c r="E4506" s="272" t="str">
        <f>APENs_summary!K4401</f>
        <v>Compressor Engines</v>
      </c>
      <c r="F4506" s="76">
        <f>APENs_summary!N4401</f>
        <v>0</v>
      </c>
      <c r="G4506" s="76">
        <f>APENs_summary!O4401</f>
        <v>0</v>
      </c>
      <c r="H4506" s="76">
        <f>APENs_summary!P4401</f>
        <v>32.85</v>
      </c>
      <c r="I4506" s="76">
        <f>APENs_summary!Q4401</f>
        <v>0</v>
      </c>
      <c r="J4506" s="76">
        <f>APENs_summary!R4401</f>
        <v>0</v>
      </c>
    </row>
    <row r="4507" spans="1:10" x14ac:dyDescent="0.2">
      <c r="A4507" s="13" t="s">
        <v>147</v>
      </c>
      <c r="B4507" s="272" t="s">
        <v>493</v>
      </c>
      <c r="C4507" s="272" t="str">
        <f>APENs_summary!C4402</f>
        <v>08103</v>
      </c>
      <c r="D4507" s="272" t="str">
        <f>APENs_summary!J4402</f>
        <v>20200254</v>
      </c>
      <c r="E4507" s="272" t="str">
        <f>APENs_summary!K4402</f>
        <v>Compressor Engines</v>
      </c>
      <c r="F4507" s="76">
        <f>APENs_summary!N4402</f>
        <v>26.28</v>
      </c>
      <c r="G4507" s="76">
        <f>APENs_summary!O4402</f>
        <v>0</v>
      </c>
      <c r="H4507" s="76">
        <f>APENs_summary!P4402</f>
        <v>0</v>
      </c>
      <c r="I4507" s="76">
        <f>APENs_summary!Q4402</f>
        <v>0</v>
      </c>
      <c r="J4507" s="76">
        <f>APENs_summary!R4402</f>
        <v>0</v>
      </c>
    </row>
    <row r="4508" spans="1:10" x14ac:dyDescent="0.2">
      <c r="A4508" s="13" t="s">
        <v>147</v>
      </c>
      <c r="B4508" s="272" t="s">
        <v>493</v>
      </c>
      <c r="C4508" s="272" t="str">
        <f>APENs_summary!C4403</f>
        <v>08103</v>
      </c>
      <c r="D4508" s="272" t="str">
        <f>APENs_summary!J4403</f>
        <v>20200254</v>
      </c>
      <c r="E4508" s="272" t="str">
        <f>APENs_summary!K4403</f>
        <v>Compressor Engines</v>
      </c>
      <c r="F4508" s="76">
        <f>APENs_summary!N4403</f>
        <v>0</v>
      </c>
      <c r="G4508" s="76">
        <f>APENs_summary!O4403</f>
        <v>0</v>
      </c>
      <c r="H4508" s="76">
        <f>APENs_summary!P4403</f>
        <v>0</v>
      </c>
      <c r="I4508" s="76">
        <f>APENs_summary!Q4403</f>
        <v>0</v>
      </c>
      <c r="J4508" s="76">
        <f>APENs_summary!R4403</f>
        <v>0.44</v>
      </c>
    </row>
    <row r="4509" spans="1:10" x14ac:dyDescent="0.2">
      <c r="A4509" s="13" t="s">
        <v>147</v>
      </c>
      <c r="B4509" s="272" t="s">
        <v>493</v>
      </c>
      <c r="C4509" s="272" t="str">
        <f>APENs_summary!C4404</f>
        <v>08103</v>
      </c>
      <c r="D4509" s="272" t="str">
        <f>APENs_summary!J4404</f>
        <v>20200254</v>
      </c>
      <c r="E4509" s="272" t="str">
        <f>APENs_summary!K4404</f>
        <v>Compressor Engines</v>
      </c>
      <c r="F4509" s="76">
        <f>APENs_summary!N4404</f>
        <v>0</v>
      </c>
      <c r="G4509" s="76">
        <f>APENs_summary!O4404</f>
        <v>0</v>
      </c>
      <c r="H4509" s="76">
        <f>APENs_summary!P4404</f>
        <v>0</v>
      </c>
      <c r="I4509" s="76">
        <f>APENs_summary!Q4404</f>
        <v>0</v>
      </c>
      <c r="J4509" s="76">
        <f>APENs_summary!R4404</f>
        <v>0</v>
      </c>
    </row>
    <row r="4510" spans="1:10" x14ac:dyDescent="0.2">
      <c r="A4510" s="13" t="s">
        <v>147</v>
      </c>
      <c r="B4510" s="272" t="s">
        <v>493</v>
      </c>
      <c r="C4510" s="272" t="str">
        <f>APENs_summary!C4405</f>
        <v>08103</v>
      </c>
      <c r="D4510" s="272" t="str">
        <f>APENs_summary!J4405</f>
        <v>20200254</v>
      </c>
      <c r="E4510" s="272" t="str">
        <f>APENs_summary!K4405</f>
        <v>Compressor Engines</v>
      </c>
      <c r="F4510" s="76">
        <f>APENs_summary!N4405</f>
        <v>0</v>
      </c>
      <c r="G4510" s="76">
        <f>APENs_summary!O4405</f>
        <v>13.14</v>
      </c>
      <c r="H4510" s="76">
        <f>APENs_summary!P4405</f>
        <v>0</v>
      </c>
      <c r="I4510" s="76">
        <f>APENs_summary!Q4405</f>
        <v>0</v>
      </c>
      <c r="J4510" s="76">
        <f>APENs_summary!R4405</f>
        <v>0</v>
      </c>
    </row>
    <row r="4511" spans="1:10" x14ac:dyDescent="0.2">
      <c r="A4511" s="13" t="s">
        <v>147</v>
      </c>
      <c r="B4511" s="272" t="s">
        <v>493</v>
      </c>
      <c r="C4511" s="272" t="str">
        <f>APENs_summary!C4406</f>
        <v>08103</v>
      </c>
      <c r="D4511" s="272" t="str">
        <f>APENs_summary!J4406</f>
        <v>31000304</v>
      </c>
      <c r="E4511" s="272" t="str">
        <f>APENs_summary!K4406</f>
        <v>Glycol Dehydrator</v>
      </c>
      <c r="F4511" s="76">
        <f>APENs_summary!N4406</f>
        <v>0</v>
      </c>
      <c r="G4511" s="76">
        <f>APENs_summary!O4406</f>
        <v>0.253</v>
      </c>
      <c r="H4511" s="76">
        <f>APENs_summary!P4406</f>
        <v>0</v>
      </c>
      <c r="I4511" s="76">
        <f>APENs_summary!Q4406</f>
        <v>0</v>
      </c>
      <c r="J4511" s="76">
        <f>APENs_summary!R4406</f>
        <v>0</v>
      </c>
    </row>
    <row r="4512" spans="1:10" x14ac:dyDescent="0.2">
      <c r="A4512" s="13" t="s">
        <v>147</v>
      </c>
      <c r="B4512" s="272" t="s">
        <v>493</v>
      </c>
      <c r="C4512" s="272" t="str">
        <f>APENs_summary!C4407</f>
        <v>08103</v>
      </c>
      <c r="D4512" s="272" t="str">
        <f>APENs_summary!J4407</f>
        <v>40400311</v>
      </c>
      <c r="E4512" s="272" t="str">
        <f>APENs_summary!K4407</f>
        <v>Tank Losses</v>
      </c>
      <c r="F4512" s="76">
        <f>APENs_summary!N4407</f>
        <v>0</v>
      </c>
      <c r="G4512" s="76">
        <f>APENs_summary!O4407</f>
        <v>0.56000000000000005</v>
      </c>
      <c r="H4512" s="76">
        <f>APENs_summary!P4407</f>
        <v>0</v>
      </c>
      <c r="I4512" s="76">
        <f>APENs_summary!Q4407</f>
        <v>0</v>
      </c>
      <c r="J4512" s="76">
        <f>APENs_summary!R4407</f>
        <v>0</v>
      </c>
    </row>
    <row r="4513" spans="1:10" x14ac:dyDescent="0.2">
      <c r="A4513" s="13" t="s">
        <v>147</v>
      </c>
      <c r="B4513" s="272" t="s">
        <v>493</v>
      </c>
      <c r="C4513" s="272" t="str">
        <f>APENs_summary!C4408</f>
        <v>08103</v>
      </c>
      <c r="D4513" s="272" t="str">
        <f>APENs_summary!J4408</f>
        <v>20200253</v>
      </c>
      <c r="E4513" s="272" t="str">
        <f>APENs_summary!K4408</f>
        <v>Compressor Engines</v>
      </c>
      <c r="F4513" s="76">
        <f>APENs_summary!N4408</f>
        <v>0</v>
      </c>
      <c r="G4513" s="76">
        <f>APENs_summary!O4408</f>
        <v>0</v>
      </c>
      <c r="H4513" s="76">
        <f>APENs_summary!P4408</f>
        <v>33.6</v>
      </c>
      <c r="I4513" s="76">
        <f>APENs_summary!Q4408</f>
        <v>0</v>
      </c>
      <c r="J4513" s="76">
        <f>APENs_summary!R4408</f>
        <v>0</v>
      </c>
    </row>
    <row r="4514" spans="1:10" x14ac:dyDescent="0.2">
      <c r="A4514" s="13" t="s">
        <v>147</v>
      </c>
      <c r="B4514" s="272" t="s">
        <v>493</v>
      </c>
      <c r="C4514" s="272" t="str">
        <f>APENs_summary!C4409</f>
        <v>08103</v>
      </c>
      <c r="D4514" s="272" t="str">
        <f>APENs_summary!J4409</f>
        <v>20200253</v>
      </c>
      <c r="E4514" s="272" t="str">
        <f>APENs_summary!K4409</f>
        <v>Compressor Engines</v>
      </c>
      <c r="F4514" s="76">
        <f>APENs_summary!N4409</f>
        <v>1</v>
      </c>
      <c r="G4514" s="76">
        <f>APENs_summary!O4409</f>
        <v>0</v>
      </c>
      <c r="H4514" s="76">
        <f>APENs_summary!P4409</f>
        <v>0</v>
      </c>
      <c r="I4514" s="76">
        <f>APENs_summary!Q4409</f>
        <v>0</v>
      </c>
      <c r="J4514" s="76">
        <f>APENs_summary!R4409</f>
        <v>0</v>
      </c>
    </row>
    <row r="4515" spans="1:10" x14ac:dyDescent="0.2">
      <c r="A4515" s="13" t="s">
        <v>147</v>
      </c>
      <c r="B4515" s="272" t="s">
        <v>493</v>
      </c>
      <c r="C4515" s="272" t="str">
        <f>APENs_summary!C4410</f>
        <v>08103</v>
      </c>
      <c r="D4515" s="272" t="str">
        <f>APENs_summary!J4410</f>
        <v>20200253</v>
      </c>
      <c r="E4515" s="272" t="str">
        <f>APENs_summary!K4410</f>
        <v>Compressor Engines</v>
      </c>
      <c r="F4515" s="76">
        <f>APENs_summary!N4410</f>
        <v>0</v>
      </c>
      <c r="G4515" s="76">
        <f>APENs_summary!O4410</f>
        <v>0</v>
      </c>
      <c r="H4515" s="76">
        <f>APENs_summary!P4410</f>
        <v>0</v>
      </c>
      <c r="I4515" s="76">
        <f>APENs_summary!Q4410</f>
        <v>0</v>
      </c>
      <c r="J4515" s="76">
        <f>APENs_summary!R4410</f>
        <v>1E-3</v>
      </c>
    </row>
    <row r="4516" spans="1:10" x14ac:dyDescent="0.2">
      <c r="A4516" s="13" t="s">
        <v>147</v>
      </c>
      <c r="B4516" s="272" t="s">
        <v>493</v>
      </c>
      <c r="C4516" s="272" t="str">
        <f>APENs_summary!C4411</f>
        <v>08103</v>
      </c>
      <c r="D4516" s="272" t="str">
        <f>APENs_summary!J4411</f>
        <v>20200253</v>
      </c>
      <c r="E4516" s="272" t="str">
        <f>APENs_summary!K4411</f>
        <v>Compressor Engines</v>
      </c>
      <c r="F4516" s="76">
        <f>APENs_summary!N4411</f>
        <v>0</v>
      </c>
      <c r="G4516" s="76">
        <f>APENs_summary!O4411</f>
        <v>0</v>
      </c>
      <c r="H4516" s="76">
        <f>APENs_summary!P4411</f>
        <v>0</v>
      </c>
      <c r="I4516" s="76">
        <f>APENs_summary!Q4411</f>
        <v>0</v>
      </c>
      <c r="J4516" s="76">
        <f>APENs_summary!R4411</f>
        <v>0</v>
      </c>
    </row>
    <row r="4517" spans="1:10" x14ac:dyDescent="0.2">
      <c r="A4517" s="13" t="s">
        <v>147</v>
      </c>
      <c r="B4517" s="272" t="s">
        <v>493</v>
      </c>
      <c r="C4517" s="272" t="str">
        <f>APENs_summary!C4412</f>
        <v>08103</v>
      </c>
      <c r="D4517" s="272" t="str">
        <f>APENs_summary!J4412</f>
        <v>20200253</v>
      </c>
      <c r="E4517" s="272" t="str">
        <f>APENs_summary!K4412</f>
        <v>Compressor Engines</v>
      </c>
      <c r="F4517" s="76">
        <f>APENs_summary!N4412</f>
        <v>0</v>
      </c>
      <c r="G4517" s="76">
        <f>APENs_summary!O4412</f>
        <v>0</v>
      </c>
      <c r="H4517" s="76">
        <f>APENs_summary!P4412</f>
        <v>0</v>
      </c>
      <c r="I4517" s="76">
        <f>APENs_summary!Q4412</f>
        <v>6.0000000000000002E-5</v>
      </c>
      <c r="J4517" s="76">
        <f>APENs_summary!R4412</f>
        <v>0</v>
      </c>
    </row>
    <row r="4518" spans="1:10" x14ac:dyDescent="0.2">
      <c r="A4518" s="13" t="s">
        <v>147</v>
      </c>
      <c r="B4518" s="272" t="s">
        <v>493</v>
      </c>
      <c r="C4518" s="272" t="str">
        <f>APENs_summary!C4413</f>
        <v>08103</v>
      </c>
      <c r="D4518" s="272" t="str">
        <f>APENs_summary!J4413</f>
        <v>20200253</v>
      </c>
      <c r="E4518" s="272" t="str">
        <f>APENs_summary!K4413</f>
        <v>Compressor Engines</v>
      </c>
      <c r="F4518" s="76">
        <f>APENs_summary!N4413</f>
        <v>0</v>
      </c>
      <c r="G4518" s="76">
        <f>APENs_summary!O4413</f>
        <v>0.1</v>
      </c>
      <c r="H4518" s="76">
        <f>APENs_summary!P4413</f>
        <v>0</v>
      </c>
      <c r="I4518" s="76">
        <f>APENs_summary!Q4413</f>
        <v>0</v>
      </c>
      <c r="J4518" s="76">
        <f>APENs_summary!R4413</f>
        <v>0</v>
      </c>
    </row>
    <row r="4519" spans="1:10" x14ac:dyDescent="0.2">
      <c r="A4519" s="13" t="s">
        <v>147</v>
      </c>
      <c r="B4519" s="272" t="s">
        <v>493</v>
      </c>
      <c r="C4519" s="272" t="str">
        <f>APENs_summary!C4414</f>
        <v>08103</v>
      </c>
      <c r="D4519" s="272" t="str">
        <f>APENs_summary!J4414</f>
        <v>20200253</v>
      </c>
      <c r="E4519" s="272" t="str">
        <f>APENs_summary!K4414</f>
        <v>Compressor Engines</v>
      </c>
      <c r="F4519" s="76">
        <f>APENs_summary!N4414</f>
        <v>0</v>
      </c>
      <c r="G4519" s="76">
        <f>APENs_summary!O4414</f>
        <v>0</v>
      </c>
      <c r="H4519" s="76">
        <f>APENs_summary!P4414</f>
        <v>33.6</v>
      </c>
      <c r="I4519" s="76">
        <f>APENs_summary!Q4414</f>
        <v>0</v>
      </c>
      <c r="J4519" s="76">
        <f>APENs_summary!R4414</f>
        <v>0</v>
      </c>
    </row>
    <row r="4520" spans="1:10" x14ac:dyDescent="0.2">
      <c r="A4520" s="13" t="s">
        <v>147</v>
      </c>
      <c r="B4520" s="272" t="s">
        <v>493</v>
      </c>
      <c r="C4520" s="272" t="str">
        <f>APENs_summary!C4415</f>
        <v>08103</v>
      </c>
      <c r="D4520" s="272" t="str">
        <f>APENs_summary!J4415</f>
        <v>20200253</v>
      </c>
      <c r="E4520" s="272" t="str">
        <f>APENs_summary!K4415</f>
        <v>Compressor Engines</v>
      </c>
      <c r="F4520" s="76">
        <f>APENs_summary!N4415</f>
        <v>1</v>
      </c>
      <c r="G4520" s="76">
        <f>APENs_summary!O4415</f>
        <v>0</v>
      </c>
      <c r="H4520" s="76">
        <f>APENs_summary!P4415</f>
        <v>0</v>
      </c>
      <c r="I4520" s="76">
        <f>APENs_summary!Q4415</f>
        <v>0</v>
      </c>
      <c r="J4520" s="76">
        <f>APENs_summary!R4415</f>
        <v>0</v>
      </c>
    </row>
    <row r="4521" spans="1:10" x14ac:dyDescent="0.2">
      <c r="A4521" s="13" t="s">
        <v>147</v>
      </c>
      <c r="B4521" s="272" t="s">
        <v>493</v>
      </c>
      <c r="C4521" s="272" t="str">
        <f>APENs_summary!C4416</f>
        <v>08103</v>
      </c>
      <c r="D4521" s="272" t="str">
        <f>APENs_summary!J4416</f>
        <v>20200253</v>
      </c>
      <c r="E4521" s="272" t="str">
        <f>APENs_summary!K4416</f>
        <v>Compressor Engines</v>
      </c>
      <c r="F4521" s="76">
        <f>APENs_summary!N4416</f>
        <v>0</v>
      </c>
      <c r="G4521" s="76">
        <f>APENs_summary!O4416</f>
        <v>0</v>
      </c>
      <c r="H4521" s="76">
        <f>APENs_summary!P4416</f>
        <v>0</v>
      </c>
      <c r="I4521" s="76">
        <f>APENs_summary!Q4416</f>
        <v>0</v>
      </c>
      <c r="J4521" s="76">
        <f>APENs_summary!R4416</f>
        <v>9.7400000000000004E-4</v>
      </c>
    </row>
    <row r="4522" spans="1:10" x14ac:dyDescent="0.2">
      <c r="A4522" s="13" t="s">
        <v>147</v>
      </c>
      <c r="B4522" s="272" t="s">
        <v>493</v>
      </c>
      <c r="C4522" s="272" t="str">
        <f>APENs_summary!C4417</f>
        <v>08103</v>
      </c>
      <c r="D4522" s="272" t="str">
        <f>APENs_summary!J4417</f>
        <v>20200253</v>
      </c>
      <c r="E4522" s="272" t="str">
        <f>APENs_summary!K4417</f>
        <v>Compressor Engines</v>
      </c>
      <c r="F4522" s="76">
        <f>APENs_summary!N4417</f>
        <v>0</v>
      </c>
      <c r="G4522" s="76">
        <f>APENs_summary!O4417</f>
        <v>0</v>
      </c>
      <c r="H4522" s="76">
        <f>APENs_summary!P4417</f>
        <v>0</v>
      </c>
      <c r="I4522" s="76">
        <f>APENs_summary!Q4417</f>
        <v>0</v>
      </c>
      <c r="J4522" s="76">
        <f>APENs_summary!R4417</f>
        <v>0</v>
      </c>
    </row>
    <row r="4523" spans="1:10" x14ac:dyDescent="0.2">
      <c r="A4523" s="13" t="s">
        <v>147</v>
      </c>
      <c r="B4523" s="272" t="s">
        <v>493</v>
      </c>
      <c r="C4523" s="272" t="str">
        <f>APENs_summary!C4418</f>
        <v>08103</v>
      </c>
      <c r="D4523" s="272" t="str">
        <f>APENs_summary!J4418</f>
        <v>20200253</v>
      </c>
      <c r="E4523" s="272" t="str">
        <f>APENs_summary!K4418</f>
        <v>Compressor Engines</v>
      </c>
      <c r="F4523" s="76">
        <f>APENs_summary!N4418</f>
        <v>0</v>
      </c>
      <c r="G4523" s="76">
        <f>APENs_summary!O4418</f>
        <v>0</v>
      </c>
      <c r="H4523" s="76">
        <f>APENs_summary!P4418</f>
        <v>0</v>
      </c>
      <c r="I4523" s="76">
        <f>APENs_summary!Q4418</f>
        <v>6.0000000000000002E-5</v>
      </c>
      <c r="J4523" s="76">
        <f>APENs_summary!R4418</f>
        <v>0</v>
      </c>
    </row>
    <row r="4524" spans="1:10" x14ac:dyDescent="0.2">
      <c r="A4524" s="13" t="s">
        <v>147</v>
      </c>
      <c r="B4524" s="272" t="s">
        <v>493</v>
      </c>
      <c r="C4524" s="272" t="str">
        <f>APENs_summary!C4419</f>
        <v>08103</v>
      </c>
      <c r="D4524" s="272" t="str">
        <f>APENs_summary!J4419</f>
        <v>20200253</v>
      </c>
      <c r="E4524" s="272" t="str">
        <f>APENs_summary!K4419</f>
        <v>Compressor Engines</v>
      </c>
      <c r="F4524" s="76">
        <f>APENs_summary!N4419</f>
        <v>0</v>
      </c>
      <c r="G4524" s="76">
        <f>APENs_summary!O4419</f>
        <v>0.1</v>
      </c>
      <c r="H4524" s="76">
        <f>APENs_summary!P4419</f>
        <v>0</v>
      </c>
      <c r="I4524" s="76">
        <f>APENs_summary!Q4419</f>
        <v>0</v>
      </c>
      <c r="J4524" s="76">
        <f>APENs_summary!R4419</f>
        <v>0</v>
      </c>
    </row>
    <row r="4525" spans="1:10" x14ac:dyDescent="0.2">
      <c r="A4525" s="13" t="s">
        <v>147</v>
      </c>
      <c r="B4525" s="272" t="s">
        <v>493</v>
      </c>
      <c r="C4525" s="272" t="str">
        <f>APENs_summary!C4420</f>
        <v>08103</v>
      </c>
      <c r="D4525" s="272" t="str">
        <f>APENs_summary!J4420</f>
        <v>20200253</v>
      </c>
      <c r="E4525" s="272" t="str">
        <f>APENs_summary!K4420</f>
        <v>Compressor Engines</v>
      </c>
      <c r="F4525" s="76">
        <f>APENs_summary!N4420</f>
        <v>0</v>
      </c>
      <c r="G4525" s="76">
        <f>APENs_summary!O4420</f>
        <v>0</v>
      </c>
      <c r="H4525" s="76">
        <f>APENs_summary!P4420</f>
        <v>33.6</v>
      </c>
      <c r="I4525" s="76">
        <f>APENs_summary!Q4420</f>
        <v>0</v>
      </c>
      <c r="J4525" s="76">
        <f>APENs_summary!R4420</f>
        <v>0</v>
      </c>
    </row>
    <row r="4526" spans="1:10" x14ac:dyDescent="0.2">
      <c r="A4526" s="13" t="s">
        <v>147</v>
      </c>
      <c r="B4526" s="272" t="s">
        <v>493</v>
      </c>
      <c r="C4526" s="272" t="str">
        <f>APENs_summary!C4421</f>
        <v>08103</v>
      </c>
      <c r="D4526" s="272" t="str">
        <f>APENs_summary!J4421</f>
        <v>20200253</v>
      </c>
      <c r="E4526" s="272" t="str">
        <f>APENs_summary!K4421</f>
        <v>Compressor Engines</v>
      </c>
      <c r="F4526" s="76">
        <f>APENs_summary!N4421</f>
        <v>1</v>
      </c>
      <c r="G4526" s="76">
        <f>APENs_summary!O4421</f>
        <v>0</v>
      </c>
      <c r="H4526" s="76">
        <f>APENs_summary!P4421</f>
        <v>0</v>
      </c>
      <c r="I4526" s="76">
        <f>APENs_summary!Q4421</f>
        <v>0</v>
      </c>
      <c r="J4526" s="76">
        <f>APENs_summary!R4421</f>
        <v>0</v>
      </c>
    </row>
    <row r="4527" spans="1:10" x14ac:dyDescent="0.2">
      <c r="A4527" s="13" t="s">
        <v>147</v>
      </c>
      <c r="B4527" s="272" t="s">
        <v>493</v>
      </c>
      <c r="C4527" s="272" t="str">
        <f>APENs_summary!C4422</f>
        <v>08103</v>
      </c>
      <c r="D4527" s="272" t="str">
        <f>APENs_summary!J4422</f>
        <v>20200253</v>
      </c>
      <c r="E4527" s="272" t="str">
        <f>APENs_summary!K4422</f>
        <v>Compressor Engines</v>
      </c>
      <c r="F4527" s="76">
        <f>APENs_summary!N4422</f>
        <v>0</v>
      </c>
      <c r="G4527" s="76">
        <f>APENs_summary!O4422</f>
        <v>0</v>
      </c>
      <c r="H4527" s="76">
        <f>APENs_summary!P4422</f>
        <v>0</v>
      </c>
      <c r="I4527" s="76">
        <f>APENs_summary!Q4422</f>
        <v>0</v>
      </c>
      <c r="J4527" s="76">
        <f>APENs_summary!R4422</f>
        <v>9.7400000000000004E-4</v>
      </c>
    </row>
    <row r="4528" spans="1:10" x14ac:dyDescent="0.2">
      <c r="A4528" s="13" t="s">
        <v>147</v>
      </c>
      <c r="B4528" s="272" t="s">
        <v>493</v>
      </c>
      <c r="C4528" s="272" t="str">
        <f>APENs_summary!C4423</f>
        <v>08103</v>
      </c>
      <c r="D4528" s="272" t="str">
        <f>APENs_summary!J4423</f>
        <v>20200253</v>
      </c>
      <c r="E4528" s="272" t="str">
        <f>APENs_summary!K4423</f>
        <v>Compressor Engines</v>
      </c>
      <c r="F4528" s="76">
        <f>APENs_summary!N4423</f>
        <v>0</v>
      </c>
      <c r="G4528" s="76">
        <f>APENs_summary!O4423</f>
        <v>0</v>
      </c>
      <c r="H4528" s="76">
        <f>APENs_summary!P4423</f>
        <v>0</v>
      </c>
      <c r="I4528" s="76">
        <f>APENs_summary!Q4423</f>
        <v>0</v>
      </c>
      <c r="J4528" s="76">
        <f>APENs_summary!R4423</f>
        <v>0</v>
      </c>
    </row>
    <row r="4529" spans="1:10" x14ac:dyDescent="0.2">
      <c r="A4529" s="13" t="s">
        <v>147</v>
      </c>
      <c r="B4529" s="272" t="s">
        <v>493</v>
      </c>
      <c r="C4529" s="272" t="str">
        <f>APENs_summary!C4424</f>
        <v>08103</v>
      </c>
      <c r="D4529" s="272" t="str">
        <f>APENs_summary!J4424</f>
        <v>20200253</v>
      </c>
      <c r="E4529" s="272" t="str">
        <f>APENs_summary!K4424</f>
        <v>Compressor Engines</v>
      </c>
      <c r="F4529" s="76">
        <f>APENs_summary!N4424</f>
        <v>0</v>
      </c>
      <c r="G4529" s="76">
        <f>APENs_summary!O4424</f>
        <v>0</v>
      </c>
      <c r="H4529" s="76">
        <f>APENs_summary!P4424</f>
        <v>0</v>
      </c>
      <c r="I4529" s="76">
        <f>APENs_summary!Q4424</f>
        <v>6.0000000000000002E-5</v>
      </c>
      <c r="J4529" s="76">
        <f>APENs_summary!R4424</f>
        <v>0</v>
      </c>
    </row>
    <row r="4530" spans="1:10" x14ac:dyDescent="0.2">
      <c r="A4530" s="13" t="s">
        <v>147</v>
      </c>
      <c r="B4530" s="272" t="s">
        <v>493</v>
      </c>
      <c r="C4530" s="272" t="str">
        <f>APENs_summary!C4425</f>
        <v>08103</v>
      </c>
      <c r="D4530" s="272" t="str">
        <f>APENs_summary!J4425</f>
        <v>20200253</v>
      </c>
      <c r="E4530" s="272" t="str">
        <f>APENs_summary!K4425</f>
        <v>Compressor Engines</v>
      </c>
      <c r="F4530" s="76">
        <f>APENs_summary!N4425</f>
        <v>0</v>
      </c>
      <c r="G4530" s="76">
        <f>APENs_summary!O4425</f>
        <v>0.1</v>
      </c>
      <c r="H4530" s="76">
        <f>APENs_summary!P4425</f>
        <v>0</v>
      </c>
      <c r="I4530" s="76">
        <f>APENs_summary!Q4425</f>
        <v>0</v>
      </c>
      <c r="J4530" s="76">
        <f>APENs_summary!R4425</f>
        <v>0</v>
      </c>
    </row>
    <row r="4531" spans="1:10" x14ac:dyDescent="0.2">
      <c r="A4531" s="13" t="s">
        <v>147</v>
      </c>
      <c r="B4531" s="272" t="s">
        <v>493</v>
      </c>
      <c r="C4531" s="272" t="str">
        <f>APENs_summary!C4426</f>
        <v>08103</v>
      </c>
      <c r="D4531" s="272" t="str">
        <f>APENs_summary!J4426</f>
        <v>20200253</v>
      </c>
      <c r="E4531" s="272" t="str">
        <f>APENs_summary!K4426</f>
        <v>Compressor Engines</v>
      </c>
      <c r="F4531" s="76">
        <f>APENs_summary!N4426</f>
        <v>0</v>
      </c>
      <c r="G4531" s="76">
        <f>APENs_summary!O4426</f>
        <v>0</v>
      </c>
      <c r="H4531" s="76">
        <f>APENs_summary!P4426</f>
        <v>33.6</v>
      </c>
      <c r="I4531" s="76">
        <f>APENs_summary!Q4426</f>
        <v>0</v>
      </c>
      <c r="J4531" s="76">
        <f>APENs_summary!R4426</f>
        <v>0</v>
      </c>
    </row>
    <row r="4532" spans="1:10" x14ac:dyDescent="0.2">
      <c r="A4532" s="13" t="s">
        <v>147</v>
      </c>
      <c r="B4532" s="272" t="s">
        <v>493</v>
      </c>
      <c r="C4532" s="272" t="str">
        <f>APENs_summary!C4427</f>
        <v>08103</v>
      </c>
      <c r="D4532" s="272" t="str">
        <f>APENs_summary!J4427</f>
        <v>20200253</v>
      </c>
      <c r="E4532" s="272" t="str">
        <f>APENs_summary!K4427</f>
        <v>Compressor Engines</v>
      </c>
      <c r="F4532" s="76">
        <f>APENs_summary!N4427</f>
        <v>1</v>
      </c>
      <c r="G4532" s="76">
        <f>APENs_summary!O4427</f>
        <v>0</v>
      </c>
      <c r="H4532" s="76">
        <f>APENs_summary!P4427</f>
        <v>0</v>
      </c>
      <c r="I4532" s="76">
        <f>APENs_summary!Q4427</f>
        <v>0</v>
      </c>
      <c r="J4532" s="76">
        <f>APENs_summary!R4427</f>
        <v>0</v>
      </c>
    </row>
    <row r="4533" spans="1:10" x14ac:dyDescent="0.2">
      <c r="A4533" s="13" t="s">
        <v>147</v>
      </c>
      <c r="B4533" s="272" t="s">
        <v>493</v>
      </c>
      <c r="C4533" s="272" t="str">
        <f>APENs_summary!C4428</f>
        <v>08103</v>
      </c>
      <c r="D4533" s="272" t="str">
        <f>APENs_summary!J4428</f>
        <v>20200253</v>
      </c>
      <c r="E4533" s="272" t="str">
        <f>APENs_summary!K4428</f>
        <v>Compressor Engines</v>
      </c>
      <c r="F4533" s="76">
        <f>APENs_summary!N4428</f>
        <v>0</v>
      </c>
      <c r="G4533" s="76">
        <f>APENs_summary!O4428</f>
        <v>0</v>
      </c>
      <c r="H4533" s="76">
        <f>APENs_summary!P4428</f>
        <v>0</v>
      </c>
      <c r="I4533" s="76">
        <f>APENs_summary!Q4428</f>
        <v>0</v>
      </c>
      <c r="J4533" s="76">
        <f>APENs_summary!R4428</f>
        <v>1.407E-3</v>
      </c>
    </row>
    <row r="4534" spans="1:10" x14ac:dyDescent="0.2">
      <c r="A4534" s="13" t="s">
        <v>147</v>
      </c>
      <c r="B4534" s="272" t="s">
        <v>493</v>
      </c>
      <c r="C4534" s="272" t="str">
        <f>APENs_summary!C4429</f>
        <v>08103</v>
      </c>
      <c r="D4534" s="272" t="str">
        <f>APENs_summary!J4429</f>
        <v>20200253</v>
      </c>
      <c r="E4534" s="272" t="str">
        <f>APENs_summary!K4429</f>
        <v>Compressor Engines</v>
      </c>
      <c r="F4534" s="76">
        <f>APENs_summary!N4429</f>
        <v>0</v>
      </c>
      <c r="G4534" s="76">
        <f>APENs_summary!O4429</f>
        <v>0</v>
      </c>
      <c r="H4534" s="76">
        <f>APENs_summary!P4429</f>
        <v>0</v>
      </c>
      <c r="I4534" s="76">
        <f>APENs_summary!Q4429</f>
        <v>0</v>
      </c>
      <c r="J4534" s="76">
        <f>APENs_summary!R4429</f>
        <v>0</v>
      </c>
    </row>
    <row r="4535" spans="1:10" x14ac:dyDescent="0.2">
      <c r="A4535" s="13" t="s">
        <v>147</v>
      </c>
      <c r="B4535" s="272" t="s">
        <v>493</v>
      </c>
      <c r="C4535" s="272" t="str">
        <f>APENs_summary!C4430</f>
        <v>08103</v>
      </c>
      <c r="D4535" s="272" t="str">
        <f>APENs_summary!J4430</f>
        <v>20200253</v>
      </c>
      <c r="E4535" s="272" t="str">
        <f>APENs_summary!K4430</f>
        <v>Compressor Engines</v>
      </c>
      <c r="F4535" s="76">
        <f>APENs_summary!N4430</f>
        <v>0</v>
      </c>
      <c r="G4535" s="76">
        <f>APENs_summary!O4430</f>
        <v>0</v>
      </c>
      <c r="H4535" s="76">
        <f>APENs_summary!P4430</f>
        <v>0</v>
      </c>
      <c r="I4535" s="76">
        <f>APENs_summary!Q4430</f>
        <v>6.0000000000000002E-5</v>
      </c>
      <c r="J4535" s="76">
        <f>APENs_summary!R4430</f>
        <v>0</v>
      </c>
    </row>
    <row r="4536" spans="1:10" x14ac:dyDescent="0.2">
      <c r="A4536" s="13" t="s">
        <v>147</v>
      </c>
      <c r="B4536" s="272" t="s">
        <v>493</v>
      </c>
      <c r="C4536" s="272" t="str">
        <f>APENs_summary!C4431</f>
        <v>08103</v>
      </c>
      <c r="D4536" s="272" t="str">
        <f>APENs_summary!J4431</f>
        <v>20200253</v>
      </c>
      <c r="E4536" s="272" t="str">
        <f>APENs_summary!K4431</f>
        <v>Compressor Engines</v>
      </c>
      <c r="F4536" s="76">
        <f>APENs_summary!N4431</f>
        <v>0</v>
      </c>
      <c r="G4536" s="76">
        <f>APENs_summary!O4431</f>
        <v>0.1</v>
      </c>
      <c r="H4536" s="76">
        <f>APENs_summary!P4431</f>
        <v>0</v>
      </c>
      <c r="I4536" s="76">
        <f>APENs_summary!Q4431</f>
        <v>0</v>
      </c>
      <c r="J4536" s="76">
        <f>APENs_summary!R4431</f>
        <v>0</v>
      </c>
    </row>
    <row r="4537" spans="1:10" x14ac:dyDescent="0.2">
      <c r="A4537" s="13" t="s">
        <v>147</v>
      </c>
      <c r="B4537" s="272" t="s">
        <v>493</v>
      </c>
      <c r="C4537" s="272" t="str">
        <f>APENs_summary!C4432</f>
        <v>08103</v>
      </c>
      <c r="D4537" s="272" t="str">
        <f>APENs_summary!J4432</f>
        <v>20200253</v>
      </c>
      <c r="E4537" s="272" t="str">
        <f>APENs_summary!K4432</f>
        <v>Compressor Engines</v>
      </c>
      <c r="F4537" s="76">
        <f>APENs_summary!N4432</f>
        <v>0</v>
      </c>
      <c r="G4537" s="76">
        <f>APENs_summary!O4432</f>
        <v>0</v>
      </c>
      <c r="H4537" s="76">
        <f>APENs_summary!P4432</f>
        <v>0.15</v>
      </c>
      <c r="I4537" s="76">
        <f>APENs_summary!Q4432</f>
        <v>0</v>
      </c>
      <c r="J4537" s="76">
        <f>APENs_summary!R4432</f>
        <v>0</v>
      </c>
    </row>
    <row r="4538" spans="1:10" x14ac:dyDescent="0.2">
      <c r="A4538" s="13" t="s">
        <v>147</v>
      </c>
      <c r="B4538" s="272" t="s">
        <v>493</v>
      </c>
      <c r="C4538" s="272" t="str">
        <f>APENs_summary!C4433</f>
        <v>08103</v>
      </c>
      <c r="D4538" s="272" t="str">
        <f>APENs_summary!J4433</f>
        <v>20200253</v>
      </c>
      <c r="E4538" s="272" t="str">
        <f>APENs_summary!K4433</f>
        <v>Compressor Engines</v>
      </c>
      <c r="F4538" s="76">
        <f>APENs_summary!N4433</f>
        <v>1</v>
      </c>
      <c r="G4538" s="76">
        <f>APENs_summary!O4433</f>
        <v>0</v>
      </c>
      <c r="H4538" s="76">
        <f>APENs_summary!P4433</f>
        <v>0</v>
      </c>
      <c r="I4538" s="76">
        <f>APENs_summary!Q4433</f>
        <v>0</v>
      </c>
      <c r="J4538" s="76">
        <f>APENs_summary!R4433</f>
        <v>0</v>
      </c>
    </row>
    <row r="4539" spans="1:10" x14ac:dyDescent="0.2">
      <c r="A4539" s="13" t="s">
        <v>147</v>
      </c>
      <c r="B4539" s="272" t="s">
        <v>493</v>
      </c>
      <c r="C4539" s="272" t="str">
        <f>APENs_summary!C4434</f>
        <v>08103</v>
      </c>
      <c r="D4539" s="272" t="str">
        <f>APENs_summary!J4434</f>
        <v>20200253</v>
      </c>
      <c r="E4539" s="272" t="str">
        <f>APENs_summary!K4434</f>
        <v>Compressor Engines</v>
      </c>
      <c r="F4539" s="76">
        <f>APENs_summary!N4434</f>
        <v>0</v>
      </c>
      <c r="G4539" s="76">
        <f>APENs_summary!O4434</f>
        <v>0</v>
      </c>
      <c r="H4539" s="76">
        <f>APENs_summary!P4434</f>
        <v>0</v>
      </c>
      <c r="I4539" s="76">
        <f>APENs_summary!Q4434</f>
        <v>2.0100000000000001E-4</v>
      </c>
      <c r="J4539" s="76">
        <f>APENs_summary!R4434</f>
        <v>0</v>
      </c>
    </row>
    <row r="4540" spans="1:10" x14ac:dyDescent="0.2">
      <c r="A4540" s="13" t="s">
        <v>147</v>
      </c>
      <c r="B4540" s="272" t="s">
        <v>493</v>
      </c>
      <c r="C4540" s="272" t="str">
        <f>APENs_summary!C4435</f>
        <v>08103</v>
      </c>
      <c r="D4540" s="272" t="str">
        <f>APENs_summary!J4435</f>
        <v>20200253</v>
      </c>
      <c r="E4540" s="272" t="str">
        <f>APENs_summary!K4435</f>
        <v>Compressor Engines</v>
      </c>
      <c r="F4540" s="76">
        <f>APENs_summary!N4435</f>
        <v>0</v>
      </c>
      <c r="G4540" s="76">
        <f>APENs_summary!O4435</f>
        <v>0.1</v>
      </c>
      <c r="H4540" s="76">
        <f>APENs_summary!P4435</f>
        <v>0</v>
      </c>
      <c r="I4540" s="76">
        <f>APENs_summary!Q4435</f>
        <v>0</v>
      </c>
      <c r="J4540" s="76">
        <f>APENs_summary!R4435</f>
        <v>0</v>
      </c>
    </row>
    <row r="4541" spans="1:10" x14ac:dyDescent="0.2">
      <c r="A4541" s="13" t="s">
        <v>147</v>
      </c>
      <c r="B4541" s="272" t="s">
        <v>493</v>
      </c>
      <c r="C4541" s="272" t="str">
        <f>APENs_summary!C4436</f>
        <v>08103</v>
      </c>
      <c r="D4541" s="272" t="str">
        <f>APENs_summary!J4436</f>
        <v>20200253</v>
      </c>
      <c r="E4541" s="272" t="str">
        <f>APENs_summary!K4436</f>
        <v>Compressor Engines</v>
      </c>
      <c r="F4541" s="76">
        <f>APENs_summary!N4436</f>
        <v>0</v>
      </c>
      <c r="G4541" s="76">
        <f>APENs_summary!O4436</f>
        <v>0</v>
      </c>
      <c r="H4541" s="76">
        <f>APENs_summary!P4436</f>
        <v>0.4</v>
      </c>
      <c r="I4541" s="76">
        <f>APENs_summary!Q4436</f>
        <v>0</v>
      </c>
      <c r="J4541" s="76">
        <f>APENs_summary!R4436</f>
        <v>0</v>
      </c>
    </row>
    <row r="4542" spans="1:10" x14ac:dyDescent="0.2">
      <c r="A4542" s="13" t="s">
        <v>147</v>
      </c>
      <c r="B4542" s="272" t="s">
        <v>493</v>
      </c>
      <c r="C4542" s="272" t="str">
        <f>APENs_summary!C4437</f>
        <v>08103</v>
      </c>
      <c r="D4542" s="272" t="str">
        <f>APENs_summary!J4437</f>
        <v>20200253</v>
      </c>
      <c r="E4542" s="272" t="str">
        <f>APENs_summary!K4437</f>
        <v>Compressor Engines</v>
      </c>
      <c r="F4542" s="76">
        <f>APENs_summary!N4437</f>
        <v>3</v>
      </c>
      <c r="G4542" s="76">
        <f>APENs_summary!O4437</f>
        <v>0</v>
      </c>
      <c r="H4542" s="76">
        <f>APENs_summary!P4437</f>
        <v>0</v>
      </c>
      <c r="I4542" s="76">
        <f>APENs_summary!Q4437</f>
        <v>0</v>
      </c>
      <c r="J4542" s="76">
        <f>APENs_summary!R4437</f>
        <v>0</v>
      </c>
    </row>
    <row r="4543" spans="1:10" x14ac:dyDescent="0.2">
      <c r="A4543" s="13" t="s">
        <v>147</v>
      </c>
      <c r="B4543" s="272" t="s">
        <v>493</v>
      </c>
      <c r="C4543" s="272" t="str">
        <f>APENs_summary!C4438</f>
        <v>08103</v>
      </c>
      <c r="D4543" s="272" t="str">
        <f>APENs_summary!J4438</f>
        <v>20200253</v>
      </c>
      <c r="E4543" s="272" t="str">
        <f>APENs_summary!K4438</f>
        <v>Compressor Engines</v>
      </c>
      <c r="F4543" s="76">
        <f>APENs_summary!N4438</f>
        <v>0</v>
      </c>
      <c r="G4543" s="76">
        <f>APENs_summary!O4438</f>
        <v>0</v>
      </c>
      <c r="H4543" s="76">
        <f>APENs_summary!P4438</f>
        <v>0</v>
      </c>
      <c r="I4543" s="76">
        <f>APENs_summary!Q4438</f>
        <v>0</v>
      </c>
      <c r="J4543" s="76">
        <f>APENs_summary!R4438</f>
        <v>2.81E-3</v>
      </c>
    </row>
    <row r="4544" spans="1:10" x14ac:dyDescent="0.2">
      <c r="A4544" s="13" t="s">
        <v>147</v>
      </c>
      <c r="B4544" s="272" t="s">
        <v>493</v>
      </c>
      <c r="C4544" s="272" t="str">
        <f>APENs_summary!C4439</f>
        <v>08103</v>
      </c>
      <c r="D4544" s="272" t="str">
        <f>APENs_summary!J4439</f>
        <v>20200253</v>
      </c>
      <c r="E4544" s="272" t="str">
        <f>APENs_summary!K4439</f>
        <v>Compressor Engines</v>
      </c>
      <c r="F4544" s="76">
        <f>APENs_summary!N4439</f>
        <v>0</v>
      </c>
      <c r="G4544" s="76">
        <f>APENs_summary!O4439</f>
        <v>0</v>
      </c>
      <c r="H4544" s="76">
        <f>APENs_summary!P4439</f>
        <v>0</v>
      </c>
      <c r="I4544" s="76">
        <f>APENs_summary!Q4439</f>
        <v>0</v>
      </c>
      <c r="J4544" s="76">
        <f>APENs_summary!R4439</f>
        <v>0</v>
      </c>
    </row>
    <row r="4545" spans="1:10" x14ac:dyDescent="0.2">
      <c r="A4545" s="13" t="s">
        <v>147</v>
      </c>
      <c r="B4545" s="272" t="s">
        <v>493</v>
      </c>
      <c r="C4545" s="272" t="str">
        <f>APENs_summary!C4440</f>
        <v>08103</v>
      </c>
      <c r="D4545" s="272" t="str">
        <f>APENs_summary!J4440</f>
        <v>20200253</v>
      </c>
      <c r="E4545" s="272" t="str">
        <f>APENs_summary!K4440</f>
        <v>Compressor Engines</v>
      </c>
      <c r="F4545" s="76">
        <f>APENs_summary!N4440</f>
        <v>0</v>
      </c>
      <c r="G4545" s="76">
        <f>APENs_summary!O4440</f>
        <v>0</v>
      </c>
      <c r="H4545" s="76">
        <f>APENs_summary!P4440</f>
        <v>0</v>
      </c>
      <c r="I4545" s="76">
        <f>APENs_summary!Q4440</f>
        <v>1.74E-4</v>
      </c>
      <c r="J4545" s="76">
        <f>APENs_summary!R4440</f>
        <v>0</v>
      </c>
    </row>
    <row r="4546" spans="1:10" x14ac:dyDescent="0.2">
      <c r="A4546" s="13" t="s">
        <v>147</v>
      </c>
      <c r="B4546" s="272" t="s">
        <v>493</v>
      </c>
      <c r="C4546" s="272" t="str">
        <f>APENs_summary!C4441</f>
        <v>08103</v>
      </c>
      <c r="D4546" s="272" t="str">
        <f>APENs_summary!J4441</f>
        <v>20200253</v>
      </c>
      <c r="E4546" s="272" t="str">
        <f>APENs_summary!K4441</f>
        <v>Compressor Engines</v>
      </c>
      <c r="F4546" s="76">
        <f>APENs_summary!N4441</f>
        <v>0</v>
      </c>
      <c r="G4546" s="76">
        <f>APENs_summary!O4441</f>
        <v>0.2</v>
      </c>
      <c r="H4546" s="76">
        <f>APENs_summary!P4441</f>
        <v>0</v>
      </c>
      <c r="I4546" s="76">
        <f>APENs_summary!Q4441</f>
        <v>0</v>
      </c>
      <c r="J4546" s="76">
        <f>APENs_summary!R4441</f>
        <v>0</v>
      </c>
    </row>
    <row r="4547" spans="1:10" x14ac:dyDescent="0.2">
      <c r="A4547" s="13" t="s">
        <v>147</v>
      </c>
      <c r="B4547" s="272" t="s">
        <v>493</v>
      </c>
      <c r="C4547" s="272" t="str">
        <f>APENs_summary!C4442</f>
        <v>08103</v>
      </c>
      <c r="D4547" s="272" t="str">
        <f>APENs_summary!J4442</f>
        <v>20200253</v>
      </c>
      <c r="E4547" s="272" t="str">
        <f>APENs_summary!K4442</f>
        <v>Compressor Engines</v>
      </c>
      <c r="F4547" s="76">
        <f>APENs_summary!N4442</f>
        <v>0</v>
      </c>
      <c r="G4547" s="76">
        <f>APENs_summary!O4442</f>
        <v>0</v>
      </c>
      <c r="H4547" s="76">
        <f>APENs_summary!P4442</f>
        <v>0.4</v>
      </c>
      <c r="I4547" s="76">
        <f>APENs_summary!Q4442</f>
        <v>0</v>
      </c>
      <c r="J4547" s="76">
        <f>APENs_summary!R4442</f>
        <v>0</v>
      </c>
    </row>
    <row r="4548" spans="1:10" x14ac:dyDescent="0.2">
      <c r="A4548" s="13" t="s">
        <v>147</v>
      </c>
      <c r="B4548" s="272" t="s">
        <v>493</v>
      </c>
      <c r="C4548" s="272" t="str">
        <f>APENs_summary!C4443</f>
        <v>08103</v>
      </c>
      <c r="D4548" s="272" t="str">
        <f>APENs_summary!J4443</f>
        <v>20200253</v>
      </c>
      <c r="E4548" s="272" t="str">
        <f>APENs_summary!K4443</f>
        <v>Compressor Engines</v>
      </c>
      <c r="F4548" s="76">
        <f>APENs_summary!N4443</f>
        <v>3</v>
      </c>
      <c r="G4548" s="76">
        <f>APENs_summary!O4443</f>
        <v>0</v>
      </c>
      <c r="H4548" s="76">
        <f>APENs_summary!P4443</f>
        <v>0</v>
      </c>
      <c r="I4548" s="76">
        <f>APENs_summary!Q4443</f>
        <v>0</v>
      </c>
      <c r="J4548" s="76">
        <f>APENs_summary!R4443</f>
        <v>0</v>
      </c>
    </row>
    <row r="4549" spans="1:10" x14ac:dyDescent="0.2">
      <c r="A4549" s="13" t="s">
        <v>147</v>
      </c>
      <c r="B4549" s="272" t="s">
        <v>493</v>
      </c>
      <c r="C4549" s="272" t="str">
        <f>APENs_summary!C4444</f>
        <v>08103</v>
      </c>
      <c r="D4549" s="272" t="str">
        <f>APENs_summary!J4444</f>
        <v>20200253</v>
      </c>
      <c r="E4549" s="272" t="str">
        <f>APENs_summary!K4444</f>
        <v>Compressor Engines</v>
      </c>
      <c r="F4549" s="76">
        <f>APENs_summary!N4444</f>
        <v>0</v>
      </c>
      <c r="G4549" s="76">
        <f>APENs_summary!O4444</f>
        <v>0</v>
      </c>
      <c r="H4549" s="76">
        <f>APENs_summary!P4444</f>
        <v>0</v>
      </c>
      <c r="I4549" s="76">
        <f>APENs_summary!Q4444</f>
        <v>0</v>
      </c>
      <c r="J4549" s="76">
        <f>APENs_summary!R4444</f>
        <v>2.81E-3</v>
      </c>
    </row>
    <row r="4550" spans="1:10" x14ac:dyDescent="0.2">
      <c r="A4550" s="13" t="s">
        <v>147</v>
      </c>
      <c r="B4550" s="272" t="s">
        <v>493</v>
      </c>
      <c r="C4550" s="272" t="str">
        <f>APENs_summary!C4445</f>
        <v>08103</v>
      </c>
      <c r="D4550" s="272" t="str">
        <f>APENs_summary!J4445</f>
        <v>20200253</v>
      </c>
      <c r="E4550" s="272" t="str">
        <f>APENs_summary!K4445</f>
        <v>Compressor Engines</v>
      </c>
      <c r="F4550" s="76">
        <f>APENs_summary!N4445</f>
        <v>0</v>
      </c>
      <c r="G4550" s="76">
        <f>APENs_summary!O4445</f>
        <v>0</v>
      </c>
      <c r="H4550" s="76">
        <f>APENs_summary!P4445</f>
        <v>0</v>
      </c>
      <c r="I4550" s="76">
        <f>APENs_summary!Q4445</f>
        <v>0</v>
      </c>
      <c r="J4550" s="76">
        <f>APENs_summary!R4445</f>
        <v>0</v>
      </c>
    </row>
    <row r="4551" spans="1:10" x14ac:dyDescent="0.2">
      <c r="A4551" s="13" t="s">
        <v>147</v>
      </c>
      <c r="B4551" s="272" t="s">
        <v>493</v>
      </c>
      <c r="C4551" s="272" t="str">
        <f>APENs_summary!C4446</f>
        <v>08103</v>
      </c>
      <c r="D4551" s="272" t="str">
        <f>APENs_summary!J4446</f>
        <v>20200253</v>
      </c>
      <c r="E4551" s="272" t="str">
        <f>APENs_summary!K4446</f>
        <v>Compressor Engines</v>
      </c>
      <c r="F4551" s="76">
        <f>APENs_summary!N4446</f>
        <v>0</v>
      </c>
      <c r="G4551" s="76">
        <f>APENs_summary!O4446</f>
        <v>0</v>
      </c>
      <c r="H4551" s="76">
        <f>APENs_summary!P4446</f>
        <v>0</v>
      </c>
      <c r="I4551" s="76">
        <f>APENs_summary!Q4446</f>
        <v>1.74E-4</v>
      </c>
      <c r="J4551" s="76">
        <f>APENs_summary!R4446</f>
        <v>0</v>
      </c>
    </row>
    <row r="4552" spans="1:10" x14ac:dyDescent="0.2">
      <c r="A4552" s="13" t="s">
        <v>147</v>
      </c>
      <c r="B4552" s="272" t="s">
        <v>493</v>
      </c>
      <c r="C4552" s="272" t="str">
        <f>APENs_summary!C4447</f>
        <v>08103</v>
      </c>
      <c r="D4552" s="272" t="str">
        <f>APENs_summary!J4447</f>
        <v>20200253</v>
      </c>
      <c r="E4552" s="272" t="str">
        <f>APENs_summary!K4447</f>
        <v>Compressor Engines</v>
      </c>
      <c r="F4552" s="76">
        <f>APENs_summary!N4447</f>
        <v>0</v>
      </c>
      <c r="G4552" s="76">
        <f>APENs_summary!O4447</f>
        <v>0.2</v>
      </c>
      <c r="H4552" s="76">
        <f>APENs_summary!P4447</f>
        <v>0</v>
      </c>
      <c r="I4552" s="76">
        <f>APENs_summary!Q4447</f>
        <v>0</v>
      </c>
      <c r="J4552" s="76">
        <f>APENs_summary!R4447</f>
        <v>0</v>
      </c>
    </row>
    <row r="4553" spans="1:10" x14ac:dyDescent="0.2">
      <c r="A4553" s="13" t="s">
        <v>147</v>
      </c>
      <c r="B4553" s="272" t="s">
        <v>493</v>
      </c>
      <c r="C4553" s="272" t="str">
        <f>APENs_summary!C4448</f>
        <v>08103</v>
      </c>
      <c r="D4553" s="272" t="str">
        <f>APENs_summary!J4448</f>
        <v>20200253</v>
      </c>
      <c r="E4553" s="272" t="str">
        <f>APENs_summary!K4448</f>
        <v>Compressor Engines</v>
      </c>
      <c r="F4553" s="76">
        <f>APENs_summary!N4448</f>
        <v>0</v>
      </c>
      <c r="G4553" s="76">
        <f>APENs_summary!O4448</f>
        <v>0</v>
      </c>
      <c r="H4553" s="76">
        <f>APENs_summary!P4448</f>
        <v>0.4</v>
      </c>
      <c r="I4553" s="76">
        <f>APENs_summary!Q4448</f>
        <v>0</v>
      </c>
      <c r="J4553" s="76">
        <f>APENs_summary!R4448</f>
        <v>0</v>
      </c>
    </row>
    <row r="4554" spans="1:10" x14ac:dyDescent="0.2">
      <c r="A4554" s="13" t="s">
        <v>147</v>
      </c>
      <c r="B4554" s="272" t="s">
        <v>493</v>
      </c>
      <c r="C4554" s="272" t="str">
        <f>APENs_summary!C4449</f>
        <v>08103</v>
      </c>
      <c r="D4554" s="272" t="str">
        <f>APENs_summary!J4449</f>
        <v>20200253</v>
      </c>
      <c r="E4554" s="272" t="str">
        <f>APENs_summary!K4449</f>
        <v>Compressor Engines</v>
      </c>
      <c r="F4554" s="76">
        <f>APENs_summary!N4449</f>
        <v>3</v>
      </c>
      <c r="G4554" s="76">
        <f>APENs_summary!O4449</f>
        <v>0</v>
      </c>
      <c r="H4554" s="76">
        <f>APENs_summary!P4449</f>
        <v>0</v>
      </c>
      <c r="I4554" s="76">
        <f>APENs_summary!Q4449</f>
        <v>0</v>
      </c>
      <c r="J4554" s="76">
        <f>APENs_summary!R4449</f>
        <v>0</v>
      </c>
    </row>
    <row r="4555" spans="1:10" x14ac:dyDescent="0.2">
      <c r="A4555" s="13" t="s">
        <v>147</v>
      </c>
      <c r="B4555" s="272" t="s">
        <v>493</v>
      </c>
      <c r="C4555" s="272" t="str">
        <f>APENs_summary!C4450</f>
        <v>08103</v>
      </c>
      <c r="D4555" s="272" t="str">
        <f>APENs_summary!J4450</f>
        <v>20200253</v>
      </c>
      <c r="E4555" s="272" t="str">
        <f>APENs_summary!K4450</f>
        <v>Compressor Engines</v>
      </c>
      <c r="F4555" s="76">
        <f>APENs_summary!N4450</f>
        <v>0</v>
      </c>
      <c r="G4555" s="76">
        <f>APENs_summary!O4450</f>
        <v>0</v>
      </c>
      <c r="H4555" s="76">
        <f>APENs_summary!P4450</f>
        <v>0</v>
      </c>
      <c r="I4555" s="76">
        <f>APENs_summary!Q4450</f>
        <v>0</v>
      </c>
      <c r="J4555" s="76">
        <f>APENs_summary!R4450</f>
        <v>2.81E-3</v>
      </c>
    </row>
    <row r="4556" spans="1:10" x14ac:dyDescent="0.2">
      <c r="A4556" s="13" t="s">
        <v>147</v>
      </c>
      <c r="B4556" s="272" t="s">
        <v>493</v>
      </c>
      <c r="C4556" s="272" t="str">
        <f>APENs_summary!C4451</f>
        <v>08103</v>
      </c>
      <c r="D4556" s="272" t="str">
        <f>APENs_summary!J4451</f>
        <v>20200253</v>
      </c>
      <c r="E4556" s="272" t="str">
        <f>APENs_summary!K4451</f>
        <v>Compressor Engines</v>
      </c>
      <c r="F4556" s="76">
        <f>APENs_summary!N4451</f>
        <v>0</v>
      </c>
      <c r="G4556" s="76">
        <f>APENs_summary!O4451</f>
        <v>0</v>
      </c>
      <c r="H4556" s="76">
        <f>APENs_summary!P4451</f>
        <v>0</v>
      </c>
      <c r="I4556" s="76">
        <f>APENs_summary!Q4451</f>
        <v>0</v>
      </c>
      <c r="J4556" s="76">
        <f>APENs_summary!R4451</f>
        <v>0</v>
      </c>
    </row>
    <row r="4557" spans="1:10" x14ac:dyDescent="0.2">
      <c r="A4557" s="13" t="s">
        <v>147</v>
      </c>
      <c r="B4557" s="272" t="s">
        <v>493</v>
      </c>
      <c r="C4557" s="272" t="str">
        <f>APENs_summary!C4452</f>
        <v>08103</v>
      </c>
      <c r="D4557" s="272" t="str">
        <f>APENs_summary!J4452</f>
        <v>20200253</v>
      </c>
      <c r="E4557" s="272" t="str">
        <f>APENs_summary!K4452</f>
        <v>Compressor Engines</v>
      </c>
      <c r="F4557" s="76">
        <f>APENs_summary!N4452</f>
        <v>0</v>
      </c>
      <c r="G4557" s="76">
        <f>APENs_summary!O4452</f>
        <v>0</v>
      </c>
      <c r="H4557" s="76">
        <f>APENs_summary!P4452</f>
        <v>0</v>
      </c>
      <c r="I4557" s="76">
        <f>APENs_summary!Q4452</f>
        <v>1.74E-4</v>
      </c>
      <c r="J4557" s="76">
        <f>APENs_summary!R4452</f>
        <v>0</v>
      </c>
    </row>
    <row r="4558" spans="1:10" x14ac:dyDescent="0.2">
      <c r="A4558" s="13" t="s">
        <v>147</v>
      </c>
      <c r="B4558" s="272" t="s">
        <v>493</v>
      </c>
      <c r="C4558" s="272" t="str">
        <f>APENs_summary!C4453</f>
        <v>08103</v>
      </c>
      <c r="D4558" s="272" t="str">
        <f>APENs_summary!J4453</f>
        <v>20200253</v>
      </c>
      <c r="E4558" s="272" t="str">
        <f>APENs_summary!K4453</f>
        <v>Compressor Engines</v>
      </c>
      <c r="F4558" s="76">
        <f>APENs_summary!N4453</f>
        <v>0</v>
      </c>
      <c r="G4558" s="76">
        <f>APENs_summary!O4453</f>
        <v>0.2</v>
      </c>
      <c r="H4558" s="76">
        <f>APENs_summary!P4453</f>
        <v>0</v>
      </c>
      <c r="I4558" s="76">
        <f>APENs_summary!Q4453</f>
        <v>0</v>
      </c>
      <c r="J4558" s="76">
        <f>APENs_summary!R4453</f>
        <v>0</v>
      </c>
    </row>
    <row r="4559" spans="1:10" x14ac:dyDescent="0.2">
      <c r="A4559" s="13" t="s">
        <v>147</v>
      </c>
      <c r="B4559" s="272" t="s">
        <v>493</v>
      </c>
      <c r="C4559" s="272" t="str">
        <f>APENs_summary!C4454</f>
        <v>08103</v>
      </c>
      <c r="D4559" s="272" t="str">
        <f>APENs_summary!J4454</f>
        <v>20200253</v>
      </c>
      <c r="E4559" s="272" t="str">
        <f>APENs_summary!K4454</f>
        <v>Compressor Engines</v>
      </c>
      <c r="F4559" s="76">
        <f>APENs_summary!N4454</f>
        <v>0</v>
      </c>
      <c r="G4559" s="76">
        <f>APENs_summary!O4454</f>
        <v>0</v>
      </c>
      <c r="H4559" s="76">
        <f>APENs_summary!P4454</f>
        <v>0.4</v>
      </c>
      <c r="I4559" s="76">
        <f>APENs_summary!Q4454</f>
        <v>0</v>
      </c>
      <c r="J4559" s="76">
        <f>APENs_summary!R4454</f>
        <v>0</v>
      </c>
    </row>
    <row r="4560" spans="1:10" x14ac:dyDescent="0.2">
      <c r="A4560" s="13" t="s">
        <v>147</v>
      </c>
      <c r="B4560" s="272" t="s">
        <v>493</v>
      </c>
      <c r="C4560" s="272" t="str">
        <f>APENs_summary!C4455</f>
        <v>08103</v>
      </c>
      <c r="D4560" s="272" t="str">
        <f>APENs_summary!J4455</f>
        <v>20200253</v>
      </c>
      <c r="E4560" s="272" t="str">
        <f>APENs_summary!K4455</f>
        <v>Compressor Engines</v>
      </c>
      <c r="F4560" s="76">
        <f>APENs_summary!N4455</f>
        <v>3</v>
      </c>
      <c r="G4560" s="76">
        <f>APENs_summary!O4455</f>
        <v>0</v>
      </c>
      <c r="H4560" s="76">
        <f>APENs_summary!P4455</f>
        <v>0</v>
      </c>
      <c r="I4560" s="76">
        <f>APENs_summary!Q4455</f>
        <v>0</v>
      </c>
      <c r="J4560" s="76">
        <f>APENs_summary!R4455</f>
        <v>0</v>
      </c>
    </row>
    <row r="4561" spans="1:10" x14ac:dyDescent="0.2">
      <c r="A4561" s="13" t="s">
        <v>147</v>
      </c>
      <c r="B4561" s="272" t="s">
        <v>493</v>
      </c>
      <c r="C4561" s="272" t="str">
        <f>APENs_summary!C4456</f>
        <v>08103</v>
      </c>
      <c r="D4561" s="272" t="str">
        <f>APENs_summary!J4456</f>
        <v>20200253</v>
      </c>
      <c r="E4561" s="272" t="str">
        <f>APENs_summary!K4456</f>
        <v>Compressor Engines</v>
      </c>
      <c r="F4561" s="76">
        <f>APENs_summary!N4456</f>
        <v>0</v>
      </c>
      <c r="G4561" s="76">
        <f>APENs_summary!O4456</f>
        <v>0</v>
      </c>
      <c r="H4561" s="76">
        <f>APENs_summary!P4456</f>
        <v>0</v>
      </c>
      <c r="I4561" s="76">
        <f>APENs_summary!Q4456</f>
        <v>0</v>
      </c>
      <c r="J4561" s="76">
        <f>APENs_summary!R4456</f>
        <v>2.81E-3</v>
      </c>
    </row>
    <row r="4562" spans="1:10" x14ac:dyDescent="0.2">
      <c r="A4562" s="13" t="s">
        <v>147</v>
      </c>
      <c r="B4562" s="272" t="s">
        <v>493</v>
      </c>
      <c r="C4562" s="272" t="str">
        <f>APENs_summary!C4457</f>
        <v>08103</v>
      </c>
      <c r="D4562" s="272" t="str">
        <f>APENs_summary!J4457</f>
        <v>20200253</v>
      </c>
      <c r="E4562" s="272" t="str">
        <f>APENs_summary!K4457</f>
        <v>Compressor Engines</v>
      </c>
      <c r="F4562" s="76">
        <f>APENs_summary!N4457</f>
        <v>0</v>
      </c>
      <c r="G4562" s="76">
        <f>APENs_summary!O4457</f>
        <v>0</v>
      </c>
      <c r="H4562" s="76">
        <f>APENs_summary!P4457</f>
        <v>0</v>
      </c>
      <c r="I4562" s="76">
        <f>APENs_summary!Q4457</f>
        <v>0</v>
      </c>
      <c r="J4562" s="76">
        <f>APENs_summary!R4457</f>
        <v>0</v>
      </c>
    </row>
    <row r="4563" spans="1:10" x14ac:dyDescent="0.2">
      <c r="A4563" s="13" t="s">
        <v>147</v>
      </c>
      <c r="B4563" s="272" t="s">
        <v>493</v>
      </c>
      <c r="C4563" s="272" t="str">
        <f>APENs_summary!C4458</f>
        <v>08103</v>
      </c>
      <c r="D4563" s="272" t="str">
        <f>APENs_summary!J4458</f>
        <v>20200253</v>
      </c>
      <c r="E4563" s="272" t="str">
        <f>APENs_summary!K4458</f>
        <v>Compressor Engines</v>
      </c>
      <c r="F4563" s="76">
        <f>APENs_summary!N4458</f>
        <v>0</v>
      </c>
      <c r="G4563" s="76">
        <f>APENs_summary!O4458</f>
        <v>0</v>
      </c>
      <c r="H4563" s="76">
        <f>APENs_summary!P4458</f>
        <v>0</v>
      </c>
      <c r="I4563" s="76">
        <f>APENs_summary!Q4458</f>
        <v>1.74E-4</v>
      </c>
      <c r="J4563" s="76">
        <f>APENs_summary!R4458</f>
        <v>0</v>
      </c>
    </row>
    <row r="4564" spans="1:10" x14ac:dyDescent="0.2">
      <c r="A4564" s="13" t="s">
        <v>147</v>
      </c>
      <c r="B4564" s="272" t="s">
        <v>493</v>
      </c>
      <c r="C4564" s="272" t="str">
        <f>APENs_summary!C4459</f>
        <v>08103</v>
      </c>
      <c r="D4564" s="272" t="str">
        <f>APENs_summary!J4459</f>
        <v>20200253</v>
      </c>
      <c r="E4564" s="272" t="str">
        <f>APENs_summary!K4459</f>
        <v>Compressor Engines</v>
      </c>
      <c r="F4564" s="76">
        <f>APENs_summary!N4459</f>
        <v>0</v>
      </c>
      <c r="G4564" s="76">
        <f>APENs_summary!O4459</f>
        <v>0.2</v>
      </c>
      <c r="H4564" s="76">
        <f>APENs_summary!P4459</f>
        <v>0</v>
      </c>
      <c r="I4564" s="76">
        <f>APENs_summary!Q4459</f>
        <v>0</v>
      </c>
      <c r="J4564" s="76">
        <f>APENs_summary!R4459</f>
        <v>0</v>
      </c>
    </row>
    <row r="4565" spans="1:10" x14ac:dyDescent="0.2">
      <c r="A4565" s="13" t="s">
        <v>147</v>
      </c>
      <c r="B4565" s="272" t="s">
        <v>493</v>
      </c>
      <c r="C4565" s="272" t="str">
        <f>APENs_summary!C4460</f>
        <v>08103</v>
      </c>
      <c r="D4565" s="272" t="str">
        <f>APENs_summary!J4460</f>
        <v>20200253</v>
      </c>
      <c r="E4565" s="272" t="str">
        <f>APENs_summary!K4460</f>
        <v>Compressor Engines</v>
      </c>
      <c r="F4565" s="76">
        <f>APENs_summary!N4460</f>
        <v>0</v>
      </c>
      <c r="G4565" s="76">
        <f>APENs_summary!O4460</f>
        <v>0</v>
      </c>
      <c r="H4565" s="76">
        <f>APENs_summary!P4460</f>
        <v>0.6</v>
      </c>
      <c r="I4565" s="76">
        <f>APENs_summary!Q4460</f>
        <v>0</v>
      </c>
      <c r="J4565" s="76">
        <f>APENs_summary!R4460</f>
        <v>0</v>
      </c>
    </row>
    <row r="4566" spans="1:10" x14ac:dyDescent="0.2">
      <c r="A4566" s="13" t="s">
        <v>147</v>
      </c>
      <c r="B4566" s="272" t="s">
        <v>493</v>
      </c>
      <c r="C4566" s="272" t="str">
        <f>APENs_summary!C4461</f>
        <v>08103</v>
      </c>
      <c r="D4566" s="272" t="str">
        <f>APENs_summary!J4461</f>
        <v>20200253</v>
      </c>
      <c r="E4566" s="272" t="str">
        <f>APENs_summary!K4461</f>
        <v>Compressor Engines</v>
      </c>
      <c r="F4566" s="76">
        <f>APENs_summary!N4461</f>
        <v>4.5999999999999996</v>
      </c>
      <c r="G4566" s="76">
        <f>APENs_summary!O4461</f>
        <v>0</v>
      </c>
      <c r="H4566" s="76">
        <f>APENs_summary!P4461</f>
        <v>0</v>
      </c>
      <c r="I4566" s="76">
        <f>APENs_summary!Q4461</f>
        <v>0</v>
      </c>
      <c r="J4566" s="76">
        <f>APENs_summary!R4461</f>
        <v>0</v>
      </c>
    </row>
    <row r="4567" spans="1:10" x14ac:dyDescent="0.2">
      <c r="A4567" s="13" t="s">
        <v>147</v>
      </c>
      <c r="B4567" s="272" t="s">
        <v>493</v>
      </c>
      <c r="C4567" s="272" t="str">
        <f>APENs_summary!C4462</f>
        <v>08103</v>
      </c>
      <c r="D4567" s="272" t="str">
        <f>APENs_summary!J4462</f>
        <v>20200253</v>
      </c>
      <c r="E4567" s="272" t="str">
        <f>APENs_summary!K4462</f>
        <v>Compressor Engines</v>
      </c>
      <c r="F4567" s="76">
        <f>APENs_summary!N4462</f>
        <v>0</v>
      </c>
      <c r="G4567" s="76">
        <f>APENs_summary!O4462</f>
        <v>0</v>
      </c>
      <c r="H4567" s="76">
        <f>APENs_summary!P4462</f>
        <v>0</v>
      </c>
      <c r="I4567" s="76">
        <f>APENs_summary!Q4462</f>
        <v>0</v>
      </c>
      <c r="J4567" s="76">
        <f>APENs_summary!R4462</f>
        <v>4.3220000000000003E-3</v>
      </c>
    </row>
    <row r="4568" spans="1:10" x14ac:dyDescent="0.2">
      <c r="A4568" s="13" t="s">
        <v>147</v>
      </c>
      <c r="B4568" s="272" t="s">
        <v>493</v>
      </c>
      <c r="C4568" s="272" t="str">
        <f>APENs_summary!C4463</f>
        <v>08103</v>
      </c>
      <c r="D4568" s="272" t="str">
        <f>APENs_summary!J4463</f>
        <v>20200253</v>
      </c>
      <c r="E4568" s="272" t="str">
        <f>APENs_summary!K4463</f>
        <v>Compressor Engines</v>
      </c>
      <c r="F4568" s="76">
        <f>APENs_summary!N4463</f>
        <v>0</v>
      </c>
      <c r="G4568" s="76">
        <f>APENs_summary!O4463</f>
        <v>0</v>
      </c>
      <c r="H4568" s="76">
        <f>APENs_summary!P4463</f>
        <v>0</v>
      </c>
      <c r="I4568" s="76">
        <f>APENs_summary!Q4463</f>
        <v>0</v>
      </c>
      <c r="J4568" s="76">
        <f>APENs_summary!R4463</f>
        <v>0</v>
      </c>
    </row>
    <row r="4569" spans="1:10" x14ac:dyDescent="0.2">
      <c r="A4569" s="13" t="s">
        <v>147</v>
      </c>
      <c r="B4569" s="272" t="s">
        <v>493</v>
      </c>
      <c r="C4569" s="272" t="str">
        <f>APENs_summary!C4464</f>
        <v>08103</v>
      </c>
      <c r="D4569" s="272" t="str">
        <f>APENs_summary!J4464</f>
        <v>20200253</v>
      </c>
      <c r="E4569" s="272" t="str">
        <f>APENs_summary!K4464</f>
        <v>Compressor Engines</v>
      </c>
      <c r="F4569" s="76">
        <f>APENs_summary!N4464</f>
        <v>0</v>
      </c>
      <c r="G4569" s="76">
        <f>APENs_summary!O4464</f>
        <v>0</v>
      </c>
      <c r="H4569" s="76">
        <f>APENs_summary!P4464</f>
        <v>0</v>
      </c>
      <c r="I4569" s="76">
        <f>APENs_summary!Q4464</f>
        <v>2.6800000000000001E-4</v>
      </c>
      <c r="J4569" s="76">
        <f>APENs_summary!R4464</f>
        <v>0</v>
      </c>
    </row>
    <row r="4570" spans="1:10" x14ac:dyDescent="0.2">
      <c r="A4570" s="13" t="s">
        <v>147</v>
      </c>
      <c r="B4570" s="272" t="s">
        <v>493</v>
      </c>
      <c r="C4570" s="272" t="str">
        <f>APENs_summary!C4465</f>
        <v>08103</v>
      </c>
      <c r="D4570" s="272" t="str">
        <f>APENs_summary!J4465</f>
        <v>20200253</v>
      </c>
      <c r="E4570" s="272" t="str">
        <f>APENs_summary!K4465</f>
        <v>Compressor Engines</v>
      </c>
      <c r="F4570" s="76">
        <f>APENs_summary!N4465</f>
        <v>0</v>
      </c>
      <c r="G4570" s="76">
        <f>APENs_summary!O4465</f>
        <v>0.3</v>
      </c>
      <c r="H4570" s="76">
        <f>APENs_summary!P4465</f>
        <v>0</v>
      </c>
      <c r="I4570" s="76">
        <f>APENs_summary!Q4465</f>
        <v>0</v>
      </c>
      <c r="J4570" s="76">
        <f>APENs_summary!R4465</f>
        <v>0</v>
      </c>
    </row>
    <row r="4571" spans="1:10" x14ac:dyDescent="0.2">
      <c r="A4571" s="13" t="s">
        <v>147</v>
      </c>
      <c r="B4571" s="272" t="s">
        <v>493</v>
      </c>
      <c r="C4571" s="272" t="str">
        <f>APENs_summary!C4466</f>
        <v>08103</v>
      </c>
      <c r="D4571" s="272" t="str">
        <f>APENs_summary!J4466</f>
        <v>20200253</v>
      </c>
      <c r="E4571" s="272" t="str">
        <f>APENs_summary!K4466</f>
        <v>Compressor Engines</v>
      </c>
      <c r="F4571" s="76">
        <f>APENs_summary!N4466</f>
        <v>0</v>
      </c>
      <c r="G4571" s="76">
        <f>APENs_summary!O4466</f>
        <v>0</v>
      </c>
      <c r="H4571" s="76">
        <f>APENs_summary!P4466</f>
        <v>0.6</v>
      </c>
      <c r="I4571" s="76">
        <f>APENs_summary!Q4466</f>
        <v>0</v>
      </c>
      <c r="J4571" s="76">
        <f>APENs_summary!R4466</f>
        <v>0</v>
      </c>
    </row>
    <row r="4572" spans="1:10" x14ac:dyDescent="0.2">
      <c r="A4572" s="13" t="s">
        <v>147</v>
      </c>
      <c r="B4572" s="272" t="s">
        <v>493</v>
      </c>
      <c r="C4572" s="272" t="str">
        <f>APENs_summary!C4467</f>
        <v>08103</v>
      </c>
      <c r="D4572" s="272" t="str">
        <f>APENs_summary!J4467</f>
        <v>20200253</v>
      </c>
      <c r="E4572" s="272" t="str">
        <f>APENs_summary!K4467</f>
        <v>Compressor Engines</v>
      </c>
      <c r="F4572" s="76">
        <f>APENs_summary!N4467</f>
        <v>4.5999999999999996</v>
      </c>
      <c r="G4572" s="76">
        <f>APENs_summary!O4467</f>
        <v>0</v>
      </c>
      <c r="H4572" s="76">
        <f>APENs_summary!P4467</f>
        <v>0</v>
      </c>
      <c r="I4572" s="76">
        <f>APENs_summary!Q4467</f>
        <v>0</v>
      </c>
      <c r="J4572" s="76">
        <f>APENs_summary!R4467</f>
        <v>0</v>
      </c>
    </row>
    <row r="4573" spans="1:10" x14ac:dyDescent="0.2">
      <c r="A4573" s="13" t="s">
        <v>147</v>
      </c>
      <c r="B4573" s="272" t="s">
        <v>493</v>
      </c>
      <c r="C4573" s="272" t="str">
        <f>APENs_summary!C4468</f>
        <v>08103</v>
      </c>
      <c r="D4573" s="272" t="str">
        <f>APENs_summary!J4468</f>
        <v>20200253</v>
      </c>
      <c r="E4573" s="272" t="str">
        <f>APENs_summary!K4468</f>
        <v>Compressor Engines</v>
      </c>
      <c r="F4573" s="76">
        <f>APENs_summary!N4468</f>
        <v>0</v>
      </c>
      <c r="G4573" s="76">
        <f>APENs_summary!O4468</f>
        <v>0</v>
      </c>
      <c r="H4573" s="76">
        <f>APENs_summary!P4468</f>
        <v>0</v>
      </c>
      <c r="I4573" s="76">
        <f>APENs_summary!Q4468</f>
        <v>0</v>
      </c>
      <c r="J4573" s="76">
        <f>APENs_summary!R4468</f>
        <v>4.3220000000000003E-3</v>
      </c>
    </row>
    <row r="4574" spans="1:10" x14ac:dyDescent="0.2">
      <c r="A4574" s="13" t="s">
        <v>147</v>
      </c>
      <c r="B4574" s="272" t="s">
        <v>493</v>
      </c>
      <c r="C4574" s="272" t="str">
        <f>APENs_summary!C4469</f>
        <v>08103</v>
      </c>
      <c r="D4574" s="272" t="str">
        <f>APENs_summary!J4469</f>
        <v>20200253</v>
      </c>
      <c r="E4574" s="272" t="str">
        <f>APENs_summary!K4469</f>
        <v>Compressor Engines</v>
      </c>
      <c r="F4574" s="76">
        <f>APENs_summary!N4469</f>
        <v>0</v>
      </c>
      <c r="G4574" s="76">
        <f>APENs_summary!O4469</f>
        <v>0</v>
      </c>
      <c r="H4574" s="76">
        <f>APENs_summary!P4469</f>
        <v>0</v>
      </c>
      <c r="I4574" s="76">
        <f>APENs_summary!Q4469</f>
        <v>0</v>
      </c>
      <c r="J4574" s="76">
        <f>APENs_summary!R4469</f>
        <v>0</v>
      </c>
    </row>
    <row r="4575" spans="1:10" x14ac:dyDescent="0.2">
      <c r="A4575" s="13" t="s">
        <v>147</v>
      </c>
      <c r="B4575" s="272" t="s">
        <v>493</v>
      </c>
      <c r="C4575" s="272" t="str">
        <f>APENs_summary!C4470</f>
        <v>08103</v>
      </c>
      <c r="D4575" s="272" t="str">
        <f>APENs_summary!J4470</f>
        <v>20200253</v>
      </c>
      <c r="E4575" s="272" t="str">
        <f>APENs_summary!K4470</f>
        <v>Compressor Engines</v>
      </c>
      <c r="F4575" s="76">
        <f>APENs_summary!N4470</f>
        <v>0</v>
      </c>
      <c r="G4575" s="76">
        <f>APENs_summary!O4470</f>
        <v>0</v>
      </c>
      <c r="H4575" s="76">
        <f>APENs_summary!P4470</f>
        <v>0</v>
      </c>
      <c r="I4575" s="76">
        <f>APENs_summary!Q4470</f>
        <v>2.6800000000000001E-4</v>
      </c>
      <c r="J4575" s="76">
        <f>APENs_summary!R4470</f>
        <v>0</v>
      </c>
    </row>
    <row r="4576" spans="1:10" x14ac:dyDescent="0.2">
      <c r="A4576" s="13" t="s">
        <v>147</v>
      </c>
      <c r="B4576" s="272" t="s">
        <v>493</v>
      </c>
      <c r="C4576" s="272" t="str">
        <f>APENs_summary!C4471</f>
        <v>08103</v>
      </c>
      <c r="D4576" s="272" t="str">
        <f>APENs_summary!J4471</f>
        <v>20200253</v>
      </c>
      <c r="E4576" s="272" t="str">
        <f>APENs_summary!K4471</f>
        <v>Compressor Engines</v>
      </c>
      <c r="F4576" s="76">
        <f>APENs_summary!N4471</f>
        <v>0</v>
      </c>
      <c r="G4576" s="76">
        <f>APENs_summary!O4471</f>
        <v>0.3</v>
      </c>
      <c r="H4576" s="76">
        <f>APENs_summary!P4471</f>
        <v>0</v>
      </c>
      <c r="I4576" s="76">
        <f>APENs_summary!Q4471</f>
        <v>0</v>
      </c>
      <c r="J4576" s="76">
        <f>APENs_summary!R4471</f>
        <v>0</v>
      </c>
    </row>
    <row r="4577" spans="1:10" x14ac:dyDescent="0.2">
      <c r="A4577" s="13" t="s">
        <v>147</v>
      </c>
      <c r="B4577" s="272" t="s">
        <v>493</v>
      </c>
      <c r="C4577" s="272" t="str">
        <f>APENs_summary!C4472</f>
        <v>08103</v>
      </c>
      <c r="D4577" s="272" t="str">
        <f>APENs_summary!J4472</f>
        <v>20200253</v>
      </c>
      <c r="E4577" s="272" t="str">
        <f>APENs_summary!K4472</f>
        <v>Compressor Engines</v>
      </c>
      <c r="F4577" s="76">
        <f>APENs_summary!N4472</f>
        <v>0</v>
      </c>
      <c r="G4577" s="76">
        <f>APENs_summary!O4472</f>
        <v>0</v>
      </c>
      <c r="H4577" s="76">
        <f>APENs_summary!P4472</f>
        <v>33.6</v>
      </c>
      <c r="I4577" s="76">
        <f>APENs_summary!Q4472</f>
        <v>0</v>
      </c>
      <c r="J4577" s="76">
        <f>APENs_summary!R4472</f>
        <v>0</v>
      </c>
    </row>
    <row r="4578" spans="1:10" x14ac:dyDescent="0.2">
      <c r="A4578" s="13" t="s">
        <v>147</v>
      </c>
      <c r="B4578" s="272" t="s">
        <v>493</v>
      </c>
      <c r="C4578" s="272" t="str">
        <f>APENs_summary!C4473</f>
        <v>08103</v>
      </c>
      <c r="D4578" s="272" t="str">
        <f>APENs_summary!J4473</f>
        <v>20200253</v>
      </c>
      <c r="E4578" s="272" t="str">
        <f>APENs_summary!K4473</f>
        <v>Compressor Engines</v>
      </c>
      <c r="F4578" s="76">
        <f>APENs_summary!N4473</f>
        <v>1</v>
      </c>
      <c r="G4578" s="76">
        <f>APENs_summary!O4473</f>
        <v>0</v>
      </c>
      <c r="H4578" s="76">
        <f>APENs_summary!P4473</f>
        <v>0</v>
      </c>
      <c r="I4578" s="76">
        <f>APENs_summary!Q4473</f>
        <v>0</v>
      </c>
      <c r="J4578" s="76">
        <f>APENs_summary!R4473</f>
        <v>0</v>
      </c>
    </row>
    <row r="4579" spans="1:10" x14ac:dyDescent="0.2">
      <c r="A4579" s="13" t="s">
        <v>147</v>
      </c>
      <c r="B4579" s="272" t="s">
        <v>493</v>
      </c>
      <c r="C4579" s="272" t="str">
        <f>APENs_summary!C4474</f>
        <v>08103</v>
      </c>
      <c r="D4579" s="272" t="str">
        <f>APENs_summary!J4474</f>
        <v>20200253</v>
      </c>
      <c r="E4579" s="272" t="str">
        <f>APENs_summary!K4474</f>
        <v>Compressor Engines</v>
      </c>
      <c r="F4579" s="76">
        <f>APENs_summary!N4474</f>
        <v>0</v>
      </c>
      <c r="G4579" s="76">
        <f>APENs_summary!O4474</f>
        <v>0</v>
      </c>
      <c r="H4579" s="76">
        <f>APENs_summary!P4474</f>
        <v>0</v>
      </c>
      <c r="I4579" s="76">
        <f>APENs_summary!Q4474</f>
        <v>0</v>
      </c>
      <c r="J4579" s="76">
        <f>APENs_summary!R4474</f>
        <v>9.7400000000000004E-4</v>
      </c>
    </row>
    <row r="4580" spans="1:10" x14ac:dyDescent="0.2">
      <c r="A4580" s="13" t="s">
        <v>147</v>
      </c>
      <c r="B4580" s="272" t="s">
        <v>493</v>
      </c>
      <c r="C4580" s="272" t="str">
        <f>APENs_summary!C4475</f>
        <v>08103</v>
      </c>
      <c r="D4580" s="272" t="str">
        <f>APENs_summary!J4475</f>
        <v>20200253</v>
      </c>
      <c r="E4580" s="272" t="str">
        <f>APENs_summary!K4475</f>
        <v>Compressor Engines</v>
      </c>
      <c r="F4580" s="76">
        <f>APENs_summary!N4475</f>
        <v>0</v>
      </c>
      <c r="G4580" s="76">
        <f>APENs_summary!O4475</f>
        <v>0</v>
      </c>
      <c r="H4580" s="76">
        <f>APENs_summary!P4475</f>
        <v>0</v>
      </c>
      <c r="I4580" s="76">
        <f>APENs_summary!Q4475</f>
        <v>0</v>
      </c>
      <c r="J4580" s="76">
        <f>APENs_summary!R4475</f>
        <v>0</v>
      </c>
    </row>
    <row r="4581" spans="1:10" x14ac:dyDescent="0.2">
      <c r="A4581" s="13" t="s">
        <v>147</v>
      </c>
      <c r="B4581" s="272" t="s">
        <v>493</v>
      </c>
      <c r="C4581" s="272" t="str">
        <f>APENs_summary!C4476</f>
        <v>08103</v>
      </c>
      <c r="D4581" s="272" t="str">
        <f>APENs_summary!J4476</f>
        <v>20200253</v>
      </c>
      <c r="E4581" s="272" t="str">
        <f>APENs_summary!K4476</f>
        <v>Compressor Engines</v>
      </c>
      <c r="F4581" s="76">
        <f>APENs_summary!N4476</f>
        <v>0</v>
      </c>
      <c r="G4581" s="76">
        <f>APENs_summary!O4476</f>
        <v>0</v>
      </c>
      <c r="H4581" s="76">
        <f>APENs_summary!P4476</f>
        <v>0</v>
      </c>
      <c r="I4581" s="76">
        <f>APENs_summary!Q4476</f>
        <v>6.0000000000000002E-5</v>
      </c>
      <c r="J4581" s="76">
        <f>APENs_summary!R4476</f>
        <v>0</v>
      </c>
    </row>
    <row r="4582" spans="1:10" x14ac:dyDescent="0.2">
      <c r="A4582" s="13" t="s">
        <v>147</v>
      </c>
      <c r="B4582" s="272" t="s">
        <v>493</v>
      </c>
      <c r="C4582" s="272" t="str">
        <f>APENs_summary!C4477</f>
        <v>08103</v>
      </c>
      <c r="D4582" s="272" t="str">
        <f>APENs_summary!J4477</f>
        <v>20200253</v>
      </c>
      <c r="E4582" s="272" t="str">
        <f>APENs_summary!K4477</f>
        <v>Compressor Engines</v>
      </c>
      <c r="F4582" s="76">
        <f>APENs_summary!N4477</f>
        <v>0</v>
      </c>
      <c r="G4582" s="76">
        <f>APENs_summary!O4477</f>
        <v>0.1</v>
      </c>
      <c r="H4582" s="76">
        <f>APENs_summary!P4477</f>
        <v>0</v>
      </c>
      <c r="I4582" s="76">
        <f>APENs_summary!Q4477</f>
        <v>0</v>
      </c>
      <c r="J4582" s="76">
        <f>APENs_summary!R4477</f>
        <v>0</v>
      </c>
    </row>
    <row r="4583" spans="1:10" x14ac:dyDescent="0.2">
      <c r="A4583" s="13" t="s">
        <v>147</v>
      </c>
      <c r="B4583" s="272" t="s">
        <v>493</v>
      </c>
      <c r="C4583" s="272" t="str">
        <f>APENs_summary!C4478</f>
        <v>08103</v>
      </c>
      <c r="D4583" s="272" t="str">
        <f>APENs_summary!J4478</f>
        <v>20200253</v>
      </c>
      <c r="E4583" s="272" t="str">
        <f>APENs_summary!K4478</f>
        <v>Compressor Engines</v>
      </c>
      <c r="F4583" s="76">
        <f>APENs_summary!N4478</f>
        <v>0</v>
      </c>
      <c r="G4583" s="76">
        <f>APENs_summary!O4478</f>
        <v>0</v>
      </c>
      <c r="H4583" s="76">
        <f>APENs_summary!P4478</f>
        <v>0.83146600000000004</v>
      </c>
      <c r="I4583" s="76">
        <f>APENs_summary!Q4478</f>
        <v>0</v>
      </c>
      <c r="J4583" s="76">
        <f>APENs_summary!R4478</f>
        <v>0</v>
      </c>
    </row>
    <row r="4584" spans="1:10" x14ac:dyDescent="0.2">
      <c r="A4584" s="13" t="s">
        <v>147</v>
      </c>
      <c r="B4584" s="272" t="s">
        <v>493</v>
      </c>
      <c r="C4584" s="272" t="str">
        <f>APENs_summary!C4479</f>
        <v>08103</v>
      </c>
      <c r="D4584" s="272" t="str">
        <f>APENs_summary!J4479</f>
        <v>20200253</v>
      </c>
      <c r="E4584" s="272" t="str">
        <f>APENs_summary!K4479</f>
        <v>Compressor Engines</v>
      </c>
      <c r="F4584" s="76">
        <f>APENs_summary!N4479</f>
        <v>18.224277000000001</v>
      </c>
      <c r="G4584" s="76">
        <f>APENs_summary!O4479</f>
        <v>0</v>
      </c>
      <c r="H4584" s="76">
        <f>APENs_summary!P4479</f>
        <v>0</v>
      </c>
      <c r="I4584" s="76">
        <f>APENs_summary!Q4479</f>
        <v>0</v>
      </c>
      <c r="J4584" s="76">
        <f>APENs_summary!R4479</f>
        <v>0</v>
      </c>
    </row>
    <row r="4585" spans="1:10" x14ac:dyDescent="0.2">
      <c r="A4585" s="13" t="s">
        <v>147</v>
      </c>
      <c r="B4585" s="272" t="s">
        <v>493</v>
      </c>
      <c r="C4585" s="272" t="str">
        <f>APENs_summary!C4480</f>
        <v>08103</v>
      </c>
      <c r="D4585" s="272" t="str">
        <f>APENs_summary!J4480</f>
        <v>20200253</v>
      </c>
      <c r="E4585" s="272" t="str">
        <f>APENs_summary!K4480</f>
        <v>Compressor Engines</v>
      </c>
      <c r="F4585" s="76">
        <f>APENs_summary!N4480</f>
        <v>0</v>
      </c>
      <c r="G4585" s="76">
        <f>APENs_summary!O4480</f>
        <v>0</v>
      </c>
      <c r="H4585" s="76">
        <f>APENs_summary!P4480</f>
        <v>0</v>
      </c>
      <c r="I4585" s="76">
        <f>APENs_summary!Q4480</f>
        <v>0</v>
      </c>
      <c r="J4585" s="76">
        <f>APENs_summary!R4480</f>
        <v>3.4280000000000001E-3</v>
      </c>
    </row>
    <row r="4586" spans="1:10" x14ac:dyDescent="0.2">
      <c r="A4586" s="13" t="s">
        <v>147</v>
      </c>
      <c r="B4586" s="272" t="s">
        <v>493</v>
      </c>
      <c r="C4586" s="272" t="str">
        <f>APENs_summary!C4481</f>
        <v>08103</v>
      </c>
      <c r="D4586" s="272" t="str">
        <f>APENs_summary!J4481</f>
        <v>20200253</v>
      </c>
      <c r="E4586" s="272" t="str">
        <f>APENs_summary!K4481</f>
        <v>Compressor Engines</v>
      </c>
      <c r="F4586" s="76">
        <f>APENs_summary!N4481</f>
        <v>0</v>
      </c>
      <c r="G4586" s="76">
        <f>APENs_summary!O4481</f>
        <v>0</v>
      </c>
      <c r="H4586" s="76">
        <f>APENs_summary!P4481</f>
        <v>0</v>
      </c>
      <c r="I4586" s="76">
        <f>APENs_summary!Q4481</f>
        <v>0</v>
      </c>
      <c r="J4586" s="76">
        <f>APENs_summary!R4481</f>
        <v>0</v>
      </c>
    </row>
    <row r="4587" spans="1:10" x14ac:dyDescent="0.2">
      <c r="A4587" s="13" t="s">
        <v>147</v>
      </c>
      <c r="B4587" s="272" t="s">
        <v>493</v>
      </c>
      <c r="C4587" s="272" t="str">
        <f>APENs_summary!C4482</f>
        <v>08103</v>
      </c>
      <c r="D4587" s="272" t="str">
        <f>APENs_summary!J4482</f>
        <v>20200253</v>
      </c>
      <c r="E4587" s="272" t="str">
        <f>APENs_summary!K4482</f>
        <v>Compressor Engines</v>
      </c>
      <c r="F4587" s="76">
        <f>APENs_summary!N4482</f>
        <v>0</v>
      </c>
      <c r="G4587" s="76">
        <f>APENs_summary!O4482</f>
        <v>0</v>
      </c>
      <c r="H4587" s="76">
        <f>APENs_summary!P4482</f>
        <v>0</v>
      </c>
      <c r="I4587" s="76">
        <f>APENs_summary!Q4482</f>
        <v>2.2590000000000002E-3</v>
      </c>
      <c r="J4587" s="76">
        <f>APENs_summary!R4482</f>
        <v>0</v>
      </c>
    </row>
    <row r="4588" spans="1:10" x14ac:dyDescent="0.2">
      <c r="A4588" s="13" t="s">
        <v>147</v>
      </c>
      <c r="B4588" s="272" t="s">
        <v>493</v>
      </c>
      <c r="C4588" s="272" t="str">
        <f>APENs_summary!C4483</f>
        <v>08103</v>
      </c>
      <c r="D4588" s="272" t="str">
        <f>APENs_summary!J4483</f>
        <v>20200253</v>
      </c>
      <c r="E4588" s="272" t="str">
        <f>APENs_summary!K4483</f>
        <v>Compressor Engines</v>
      </c>
      <c r="F4588" s="76">
        <f>APENs_summary!N4483</f>
        <v>0</v>
      </c>
      <c r="G4588" s="76">
        <f>APENs_summary!O4483</f>
        <v>0.30754900000000002</v>
      </c>
      <c r="H4588" s="76">
        <f>APENs_summary!P4483</f>
        <v>0</v>
      </c>
      <c r="I4588" s="76">
        <f>APENs_summary!Q4483</f>
        <v>0</v>
      </c>
      <c r="J4588" s="76">
        <f>APENs_summary!R4483</f>
        <v>0</v>
      </c>
    </row>
    <row r="4589" spans="1:10" x14ac:dyDescent="0.2">
      <c r="A4589" s="13" t="s">
        <v>147</v>
      </c>
      <c r="B4589" s="272" t="s">
        <v>493</v>
      </c>
      <c r="C4589" s="272" t="str">
        <f>APENs_summary!C4484</f>
        <v>08103</v>
      </c>
      <c r="D4589" s="272" t="str">
        <f>APENs_summary!J4484</f>
        <v>20200254</v>
      </c>
      <c r="E4589" s="272" t="str">
        <f>APENs_summary!K4484</f>
        <v>Compressor Engines</v>
      </c>
      <c r="F4589" s="76">
        <f>APENs_summary!N4484</f>
        <v>0</v>
      </c>
      <c r="G4589" s="76">
        <f>APENs_summary!O4484</f>
        <v>0</v>
      </c>
      <c r="H4589" s="76">
        <f>APENs_summary!P4484</f>
        <v>25.759999999999998</v>
      </c>
      <c r="I4589" s="76">
        <f>APENs_summary!Q4484</f>
        <v>0</v>
      </c>
      <c r="J4589" s="76">
        <f>APENs_summary!R4484</f>
        <v>0</v>
      </c>
    </row>
    <row r="4590" spans="1:10" x14ac:dyDescent="0.2">
      <c r="A4590" s="13" t="s">
        <v>147</v>
      </c>
      <c r="B4590" s="272" t="s">
        <v>493</v>
      </c>
      <c r="C4590" s="272" t="str">
        <f>APENs_summary!C4485</f>
        <v>08103</v>
      </c>
      <c r="D4590" s="272" t="str">
        <f>APENs_summary!J4485</f>
        <v>20200254</v>
      </c>
      <c r="E4590" s="272" t="str">
        <f>APENs_summary!K4485</f>
        <v>Compressor Engines</v>
      </c>
      <c r="F4590" s="76">
        <f>APENs_summary!N4485</f>
        <v>25.759999999999998</v>
      </c>
      <c r="G4590" s="76">
        <f>APENs_summary!O4485</f>
        <v>0</v>
      </c>
      <c r="H4590" s="76">
        <f>APENs_summary!P4485</f>
        <v>0</v>
      </c>
      <c r="I4590" s="76">
        <f>APENs_summary!Q4485</f>
        <v>0</v>
      </c>
      <c r="J4590" s="76">
        <f>APENs_summary!R4485</f>
        <v>0</v>
      </c>
    </row>
    <row r="4591" spans="1:10" x14ac:dyDescent="0.2">
      <c r="A4591" s="13" t="s">
        <v>147</v>
      </c>
      <c r="B4591" s="272" t="s">
        <v>493</v>
      </c>
      <c r="C4591" s="272" t="str">
        <f>APENs_summary!C4486</f>
        <v>08103</v>
      </c>
      <c r="D4591" s="272" t="str">
        <f>APENs_summary!J4486</f>
        <v>20200254</v>
      </c>
      <c r="E4591" s="272" t="str">
        <f>APENs_summary!K4486</f>
        <v>Compressor Engines</v>
      </c>
      <c r="F4591" s="76">
        <f>APENs_summary!N4486</f>
        <v>0</v>
      </c>
      <c r="G4591" s="76">
        <f>APENs_summary!O4486</f>
        <v>5.17</v>
      </c>
      <c r="H4591" s="76">
        <f>APENs_summary!P4486</f>
        <v>0</v>
      </c>
      <c r="I4591" s="76">
        <f>APENs_summary!Q4486</f>
        <v>0</v>
      </c>
      <c r="J4591" s="76">
        <f>APENs_summary!R4486</f>
        <v>0</v>
      </c>
    </row>
    <row r="4592" spans="1:10" x14ac:dyDescent="0.2">
      <c r="A4592" s="13" t="s">
        <v>147</v>
      </c>
      <c r="B4592" s="272" t="s">
        <v>493</v>
      </c>
      <c r="C4592" s="272" t="str">
        <f>APENs_summary!C4487</f>
        <v>08103</v>
      </c>
      <c r="D4592" s="272" t="str">
        <f>APENs_summary!J4487</f>
        <v>31000227</v>
      </c>
      <c r="E4592" s="272" t="str">
        <f>APENs_summary!K4487</f>
        <v>Glycol Dehydrator</v>
      </c>
      <c r="F4592" s="76">
        <f>APENs_summary!N4487</f>
        <v>0</v>
      </c>
      <c r="G4592" s="76">
        <f>APENs_summary!O4487</f>
        <v>2.5</v>
      </c>
      <c r="H4592" s="76">
        <f>APENs_summary!P4487</f>
        <v>0</v>
      </c>
      <c r="I4592" s="76">
        <f>APENs_summary!Q4487</f>
        <v>0</v>
      </c>
      <c r="J4592" s="76">
        <f>APENs_summary!R4487</f>
        <v>0</v>
      </c>
    </row>
    <row r="4593" spans="1:10" x14ac:dyDescent="0.2">
      <c r="A4593" s="13" t="s">
        <v>147</v>
      </c>
      <c r="B4593" s="272" t="s">
        <v>493</v>
      </c>
      <c r="C4593" s="272" t="str">
        <f>APENs_summary!C4488</f>
        <v>08103</v>
      </c>
      <c r="D4593" s="272" t="str">
        <f>APENs_summary!J4488</f>
        <v>31088801</v>
      </c>
      <c r="E4593" s="272" t="str">
        <f>APENs_summary!K4488</f>
        <v>Permitted Fugitives</v>
      </c>
      <c r="F4593" s="76">
        <f>APENs_summary!N4488</f>
        <v>0</v>
      </c>
      <c r="G4593" s="76">
        <f>APENs_summary!O4488</f>
        <v>2.3999959999999998</v>
      </c>
      <c r="H4593" s="76">
        <f>APENs_summary!P4488</f>
        <v>0</v>
      </c>
      <c r="I4593" s="76">
        <f>APENs_summary!Q4488</f>
        <v>0</v>
      </c>
      <c r="J4593" s="76">
        <f>APENs_summary!R4488</f>
        <v>0</v>
      </c>
    </row>
    <row r="4594" spans="1:10" x14ac:dyDescent="0.2">
      <c r="A4594" s="13" t="s">
        <v>147</v>
      </c>
      <c r="B4594" s="272" t="s">
        <v>493</v>
      </c>
      <c r="C4594" s="272" t="str">
        <f>APENs_summary!C4489</f>
        <v>08103</v>
      </c>
      <c r="D4594" s="272" t="str">
        <f>APENs_summary!J4489</f>
        <v>40400311</v>
      </c>
      <c r="E4594" s="272" t="str">
        <f>APENs_summary!K4489</f>
        <v>Condensate Tanks</v>
      </c>
      <c r="F4594" s="76">
        <f>APENs_summary!N4489</f>
        <v>0</v>
      </c>
      <c r="G4594" s="76">
        <f>APENs_summary!O4489</f>
        <v>2.1049682816601236</v>
      </c>
      <c r="H4594" s="76">
        <f>APENs_summary!P4489</f>
        <v>0</v>
      </c>
      <c r="I4594" s="76">
        <f>APENs_summary!Q4489</f>
        <v>0</v>
      </c>
      <c r="J4594" s="76">
        <f>APENs_summary!R4489</f>
        <v>0</v>
      </c>
    </row>
    <row r="4595" spans="1:10" x14ac:dyDescent="0.2">
      <c r="A4595" s="13" t="s">
        <v>147</v>
      </c>
      <c r="B4595" s="272" t="s">
        <v>493</v>
      </c>
      <c r="C4595" s="272" t="str">
        <f>APENs_summary!C4490</f>
        <v>08103</v>
      </c>
      <c r="D4595" s="272" t="str">
        <f>APENs_summary!J4490</f>
        <v>20200252</v>
      </c>
      <c r="E4595" s="272" t="str">
        <f>APENs_summary!K4490</f>
        <v>Compressor Engines</v>
      </c>
      <c r="F4595" s="76">
        <f>APENs_summary!N4490</f>
        <v>0</v>
      </c>
      <c r="G4595" s="76">
        <f>APENs_summary!O4490</f>
        <v>0</v>
      </c>
      <c r="H4595" s="76">
        <f>APENs_summary!P4490</f>
        <v>2.8</v>
      </c>
      <c r="I4595" s="76">
        <f>APENs_summary!Q4490</f>
        <v>0</v>
      </c>
      <c r="J4595" s="76">
        <f>APENs_summary!R4490</f>
        <v>0</v>
      </c>
    </row>
    <row r="4596" spans="1:10" x14ac:dyDescent="0.2">
      <c r="A4596" s="13" t="s">
        <v>147</v>
      </c>
      <c r="B4596" s="272" t="s">
        <v>493</v>
      </c>
      <c r="C4596" s="272" t="str">
        <f>APENs_summary!C4491</f>
        <v>08103</v>
      </c>
      <c r="D4596" s="272" t="str">
        <f>APENs_summary!J4491</f>
        <v>20200252</v>
      </c>
      <c r="E4596" s="272" t="str">
        <f>APENs_summary!K4491</f>
        <v>Compressor Engines</v>
      </c>
      <c r="F4596" s="76">
        <f>APENs_summary!N4491</f>
        <v>7.5</v>
      </c>
      <c r="G4596" s="76">
        <f>APENs_summary!O4491</f>
        <v>0</v>
      </c>
      <c r="H4596" s="76">
        <f>APENs_summary!P4491</f>
        <v>0</v>
      </c>
      <c r="I4596" s="76">
        <f>APENs_summary!Q4491</f>
        <v>0</v>
      </c>
      <c r="J4596" s="76">
        <f>APENs_summary!R4491</f>
        <v>0</v>
      </c>
    </row>
    <row r="4597" spans="1:10" x14ac:dyDescent="0.2">
      <c r="A4597" s="13" t="s">
        <v>147</v>
      </c>
      <c r="B4597" s="272" t="s">
        <v>493</v>
      </c>
      <c r="C4597" s="272" t="str">
        <f>APENs_summary!C4492</f>
        <v>08103</v>
      </c>
      <c r="D4597" s="272" t="str">
        <f>APENs_summary!J4492</f>
        <v>20200252</v>
      </c>
      <c r="E4597" s="272" t="str">
        <f>APENs_summary!K4492</f>
        <v>Compressor Engines</v>
      </c>
      <c r="F4597" s="76">
        <f>APENs_summary!N4492</f>
        <v>0</v>
      </c>
      <c r="G4597" s="76">
        <f>APENs_summary!O4492</f>
        <v>0</v>
      </c>
      <c r="H4597" s="76">
        <f>APENs_summary!P4492</f>
        <v>0</v>
      </c>
      <c r="I4597" s="76">
        <f>APENs_summary!Q4492</f>
        <v>0</v>
      </c>
      <c r="J4597" s="76">
        <f>APENs_summary!R4492</f>
        <v>0.10249999999999999</v>
      </c>
    </row>
    <row r="4598" spans="1:10" x14ac:dyDescent="0.2">
      <c r="A4598" s="13" t="s">
        <v>147</v>
      </c>
      <c r="B4598" s="272" t="s">
        <v>493</v>
      </c>
      <c r="C4598" s="272" t="str">
        <f>APENs_summary!C4493</f>
        <v>08103</v>
      </c>
      <c r="D4598" s="272" t="str">
        <f>APENs_summary!J4493</f>
        <v>20200252</v>
      </c>
      <c r="E4598" s="272" t="str">
        <f>APENs_summary!K4493</f>
        <v>Compressor Engines</v>
      </c>
      <c r="F4598" s="76">
        <f>APENs_summary!N4493</f>
        <v>0</v>
      </c>
      <c r="G4598" s="76">
        <f>APENs_summary!O4493</f>
        <v>0</v>
      </c>
      <c r="H4598" s="76">
        <f>APENs_summary!P4493</f>
        <v>0</v>
      </c>
      <c r="I4598" s="76">
        <f>APENs_summary!Q4493</f>
        <v>0</v>
      </c>
      <c r="J4598" s="76">
        <f>APENs_summary!R4493</f>
        <v>0</v>
      </c>
    </row>
    <row r="4599" spans="1:10" x14ac:dyDescent="0.2">
      <c r="A4599" s="13" t="s">
        <v>147</v>
      </c>
      <c r="B4599" s="272" t="s">
        <v>493</v>
      </c>
      <c r="C4599" s="272" t="str">
        <f>APENs_summary!C4494</f>
        <v>08103</v>
      </c>
      <c r="D4599" s="272" t="str">
        <f>APENs_summary!J4494</f>
        <v>20200252</v>
      </c>
      <c r="E4599" s="272" t="str">
        <f>APENs_summary!K4494</f>
        <v>Compressor Engines</v>
      </c>
      <c r="F4599" s="76">
        <f>APENs_summary!N4494</f>
        <v>0</v>
      </c>
      <c r="G4599" s="76">
        <f>APENs_summary!O4494</f>
        <v>0</v>
      </c>
      <c r="H4599" s="76">
        <f>APENs_summary!P4494</f>
        <v>0</v>
      </c>
      <c r="I4599" s="76">
        <f>APENs_summary!Q4494</f>
        <v>6.1500000000000001E-3</v>
      </c>
      <c r="J4599" s="76">
        <f>APENs_summary!R4494</f>
        <v>0</v>
      </c>
    </row>
    <row r="4600" spans="1:10" x14ac:dyDescent="0.2">
      <c r="A4600" s="13" t="s">
        <v>147</v>
      </c>
      <c r="B4600" s="272" t="s">
        <v>493</v>
      </c>
      <c r="C4600" s="272" t="str">
        <f>APENs_summary!C4495</f>
        <v>08103</v>
      </c>
      <c r="D4600" s="272" t="str">
        <f>APENs_summary!J4495</f>
        <v>20200252</v>
      </c>
      <c r="E4600" s="272" t="str">
        <f>APENs_summary!K4495</f>
        <v>Compressor Engines</v>
      </c>
      <c r="F4600" s="76">
        <f>APENs_summary!N4495</f>
        <v>0</v>
      </c>
      <c r="G4600" s="76">
        <f>APENs_summary!O4495</f>
        <v>7.3</v>
      </c>
      <c r="H4600" s="76">
        <f>APENs_summary!P4495</f>
        <v>0</v>
      </c>
      <c r="I4600" s="76">
        <f>APENs_summary!Q4495</f>
        <v>0</v>
      </c>
      <c r="J4600" s="76">
        <f>APENs_summary!R4495</f>
        <v>0</v>
      </c>
    </row>
    <row r="4601" spans="1:10" x14ac:dyDescent="0.2">
      <c r="A4601" s="13" t="s">
        <v>147</v>
      </c>
      <c r="B4601" s="272" t="s">
        <v>493</v>
      </c>
      <c r="C4601" s="272" t="str">
        <f>APENs_summary!C4496</f>
        <v>08103</v>
      </c>
      <c r="D4601" s="272" t="str">
        <f>APENs_summary!J4496</f>
        <v>20200252</v>
      </c>
      <c r="E4601" s="272" t="str">
        <f>APENs_summary!K4496</f>
        <v>Compressor Engines</v>
      </c>
      <c r="F4601" s="76">
        <f>APENs_summary!N4496</f>
        <v>0</v>
      </c>
      <c r="G4601" s="76">
        <f>APENs_summary!O4496</f>
        <v>0</v>
      </c>
      <c r="H4601" s="76">
        <f>APENs_summary!P4496</f>
        <v>2.8846129999999999</v>
      </c>
      <c r="I4601" s="76">
        <f>APENs_summary!Q4496</f>
        <v>0</v>
      </c>
      <c r="J4601" s="76">
        <f>APENs_summary!R4496</f>
        <v>0</v>
      </c>
    </row>
    <row r="4602" spans="1:10" x14ac:dyDescent="0.2">
      <c r="A4602" s="13" t="s">
        <v>147</v>
      </c>
      <c r="B4602" s="272" t="s">
        <v>493</v>
      </c>
      <c r="C4602" s="272" t="str">
        <f>APENs_summary!C4497</f>
        <v>08103</v>
      </c>
      <c r="D4602" s="272" t="str">
        <f>APENs_summary!J4497</f>
        <v>20200252</v>
      </c>
      <c r="E4602" s="272" t="str">
        <f>APENs_summary!K4497</f>
        <v>Compressor Engines</v>
      </c>
      <c r="F4602" s="76">
        <f>APENs_summary!N4497</f>
        <v>5.7692249999999996</v>
      </c>
      <c r="G4602" s="76">
        <f>APENs_summary!O4497</f>
        <v>0</v>
      </c>
      <c r="H4602" s="76">
        <f>APENs_summary!P4497</f>
        <v>0</v>
      </c>
      <c r="I4602" s="76">
        <f>APENs_summary!Q4497</f>
        <v>0</v>
      </c>
      <c r="J4602" s="76">
        <f>APENs_summary!R4497</f>
        <v>0</v>
      </c>
    </row>
    <row r="4603" spans="1:10" x14ac:dyDescent="0.2">
      <c r="A4603" s="13" t="s">
        <v>147</v>
      </c>
      <c r="B4603" s="272" t="s">
        <v>493</v>
      </c>
      <c r="C4603" s="272" t="str">
        <f>APENs_summary!C4498</f>
        <v>08103</v>
      </c>
      <c r="D4603" s="272" t="str">
        <f>APENs_summary!J4498</f>
        <v>20200252</v>
      </c>
      <c r="E4603" s="272" t="str">
        <f>APENs_summary!K4498</f>
        <v>Compressor Engines</v>
      </c>
      <c r="F4603" s="76">
        <f>APENs_summary!N4498</f>
        <v>0</v>
      </c>
      <c r="G4603" s="76">
        <f>APENs_summary!O4498</f>
        <v>0</v>
      </c>
      <c r="H4603" s="76">
        <f>APENs_summary!P4498</f>
        <v>0</v>
      </c>
      <c r="I4603" s="76">
        <f>APENs_summary!Q4498</f>
        <v>0</v>
      </c>
      <c r="J4603" s="76">
        <f>APENs_summary!R4498</f>
        <v>0.125</v>
      </c>
    </row>
    <row r="4604" spans="1:10" x14ac:dyDescent="0.2">
      <c r="A4604" s="13" t="s">
        <v>147</v>
      </c>
      <c r="B4604" s="272" t="s">
        <v>493</v>
      </c>
      <c r="C4604" s="272" t="str">
        <f>APENs_summary!C4499</f>
        <v>08103</v>
      </c>
      <c r="D4604" s="272" t="str">
        <f>APENs_summary!J4499</f>
        <v>20200252</v>
      </c>
      <c r="E4604" s="272" t="str">
        <f>APENs_summary!K4499</f>
        <v>Compressor Engines</v>
      </c>
      <c r="F4604" s="76">
        <f>APENs_summary!N4499</f>
        <v>0</v>
      </c>
      <c r="G4604" s="76">
        <f>APENs_summary!O4499</f>
        <v>0</v>
      </c>
      <c r="H4604" s="76">
        <f>APENs_summary!P4499</f>
        <v>0</v>
      </c>
      <c r="I4604" s="76">
        <f>APENs_summary!Q4499</f>
        <v>0</v>
      </c>
      <c r="J4604" s="76">
        <f>APENs_summary!R4499</f>
        <v>0</v>
      </c>
    </row>
    <row r="4605" spans="1:10" x14ac:dyDescent="0.2">
      <c r="A4605" s="13" t="s">
        <v>147</v>
      </c>
      <c r="B4605" s="272" t="s">
        <v>493</v>
      </c>
      <c r="C4605" s="272" t="str">
        <f>APENs_summary!C4500</f>
        <v>08103</v>
      </c>
      <c r="D4605" s="272" t="str">
        <f>APENs_summary!J4500</f>
        <v>20200252</v>
      </c>
      <c r="E4605" s="272" t="str">
        <f>APENs_summary!K4500</f>
        <v>Compressor Engines</v>
      </c>
      <c r="F4605" s="76">
        <f>APENs_summary!N4500</f>
        <v>0</v>
      </c>
      <c r="G4605" s="76">
        <f>APENs_summary!O4500</f>
        <v>0</v>
      </c>
      <c r="H4605" s="76">
        <f>APENs_summary!P4500</f>
        <v>0</v>
      </c>
      <c r="I4605" s="76">
        <f>APENs_summary!Q4500</f>
        <v>7.4999999999999997E-3</v>
      </c>
      <c r="J4605" s="76">
        <f>APENs_summary!R4500</f>
        <v>0</v>
      </c>
    </row>
    <row r="4606" spans="1:10" x14ac:dyDescent="0.2">
      <c r="A4606" s="13" t="s">
        <v>147</v>
      </c>
      <c r="B4606" s="272" t="s">
        <v>493</v>
      </c>
      <c r="C4606" s="272" t="str">
        <f>APENs_summary!C4501</f>
        <v>08103</v>
      </c>
      <c r="D4606" s="272" t="str">
        <f>APENs_summary!J4501</f>
        <v>20200252</v>
      </c>
      <c r="E4606" s="272" t="str">
        <f>APENs_summary!K4501</f>
        <v>Compressor Engines</v>
      </c>
      <c r="F4606" s="76">
        <f>APENs_summary!N4501</f>
        <v>0</v>
      </c>
      <c r="G4606" s="76">
        <f>APENs_summary!O4501</f>
        <v>3.461538</v>
      </c>
      <c r="H4606" s="76">
        <f>APENs_summary!P4501</f>
        <v>0</v>
      </c>
      <c r="I4606" s="76">
        <f>APENs_summary!Q4501</f>
        <v>0</v>
      </c>
      <c r="J4606" s="76">
        <f>APENs_summary!R4501</f>
        <v>0</v>
      </c>
    </row>
    <row r="4607" spans="1:10" x14ac:dyDescent="0.2">
      <c r="A4607" s="13" t="s">
        <v>147</v>
      </c>
      <c r="B4607" s="272" t="s">
        <v>493</v>
      </c>
      <c r="C4607" s="272" t="str">
        <f>APENs_summary!C4502</f>
        <v>08103</v>
      </c>
      <c r="D4607" s="272" t="str">
        <f>APENs_summary!J4502</f>
        <v>20200202</v>
      </c>
      <c r="E4607" s="272" t="str">
        <f>APENs_summary!K4502</f>
        <v>Compressor Engines</v>
      </c>
      <c r="F4607" s="76">
        <f>APENs_summary!N4502</f>
        <v>0</v>
      </c>
      <c r="G4607" s="76">
        <f>APENs_summary!O4502</f>
        <v>0</v>
      </c>
      <c r="H4607" s="76">
        <f>APENs_summary!P4502</f>
        <v>2.85</v>
      </c>
      <c r="I4607" s="76">
        <f>APENs_summary!Q4502</f>
        <v>0</v>
      </c>
      <c r="J4607" s="76">
        <f>APENs_summary!R4502</f>
        <v>0</v>
      </c>
    </row>
    <row r="4608" spans="1:10" x14ac:dyDescent="0.2">
      <c r="A4608" s="13" t="s">
        <v>147</v>
      </c>
      <c r="B4608" s="272" t="s">
        <v>493</v>
      </c>
      <c r="C4608" s="272" t="str">
        <f>APENs_summary!C4503</f>
        <v>08103</v>
      </c>
      <c r="D4608" s="272" t="str">
        <f>APENs_summary!J4503</f>
        <v>20200202</v>
      </c>
      <c r="E4608" s="272" t="str">
        <f>APENs_summary!K4503</f>
        <v>Compressor Engines</v>
      </c>
      <c r="F4608" s="76">
        <f>APENs_summary!N4503</f>
        <v>4.4649999999999999</v>
      </c>
      <c r="G4608" s="76">
        <f>APENs_summary!O4503</f>
        <v>0</v>
      </c>
      <c r="H4608" s="76">
        <f>APENs_summary!P4503</f>
        <v>0</v>
      </c>
      <c r="I4608" s="76">
        <f>APENs_summary!Q4503</f>
        <v>0</v>
      </c>
      <c r="J4608" s="76">
        <f>APENs_summary!R4503</f>
        <v>0</v>
      </c>
    </row>
    <row r="4609" spans="1:10" x14ac:dyDescent="0.2">
      <c r="A4609" s="13" t="s">
        <v>147</v>
      </c>
      <c r="B4609" s="272" t="s">
        <v>493</v>
      </c>
      <c r="C4609" s="272" t="str">
        <f>APENs_summary!C4504</f>
        <v>08103</v>
      </c>
      <c r="D4609" s="272" t="str">
        <f>APENs_summary!J4504</f>
        <v>20200202</v>
      </c>
      <c r="E4609" s="272" t="str">
        <f>APENs_summary!K4504</f>
        <v>Compressor Engines</v>
      </c>
      <c r="F4609" s="76">
        <f>APENs_summary!N4504</f>
        <v>0</v>
      </c>
      <c r="G4609" s="76">
        <f>APENs_summary!O4504</f>
        <v>0</v>
      </c>
      <c r="H4609" s="76">
        <f>APENs_summary!P4504</f>
        <v>0</v>
      </c>
      <c r="I4609" s="76">
        <f>APENs_summary!Q4504</f>
        <v>0</v>
      </c>
      <c r="J4609" s="76">
        <f>APENs_summary!R4504</f>
        <v>9.5000000000000001E-2</v>
      </c>
    </row>
    <row r="4610" spans="1:10" x14ac:dyDescent="0.2">
      <c r="A4610" s="13" t="s">
        <v>147</v>
      </c>
      <c r="B4610" s="272" t="s">
        <v>493</v>
      </c>
      <c r="C4610" s="272" t="str">
        <f>APENs_summary!C4505</f>
        <v>08103</v>
      </c>
      <c r="D4610" s="272" t="str">
        <f>APENs_summary!J4505</f>
        <v>20200202</v>
      </c>
      <c r="E4610" s="272" t="str">
        <f>APENs_summary!K4505</f>
        <v>Compressor Engines</v>
      </c>
      <c r="F4610" s="76">
        <f>APENs_summary!N4505</f>
        <v>0</v>
      </c>
      <c r="G4610" s="76">
        <f>APENs_summary!O4505</f>
        <v>0</v>
      </c>
      <c r="H4610" s="76">
        <f>APENs_summary!P4505</f>
        <v>0</v>
      </c>
      <c r="I4610" s="76">
        <f>APENs_summary!Q4505</f>
        <v>0</v>
      </c>
      <c r="J4610" s="76">
        <f>APENs_summary!R4505</f>
        <v>0</v>
      </c>
    </row>
    <row r="4611" spans="1:10" x14ac:dyDescent="0.2">
      <c r="A4611" s="13" t="s">
        <v>147</v>
      </c>
      <c r="B4611" s="272" t="s">
        <v>493</v>
      </c>
      <c r="C4611" s="272" t="str">
        <f>APENs_summary!C4506</f>
        <v>08103</v>
      </c>
      <c r="D4611" s="272" t="str">
        <f>APENs_summary!J4506</f>
        <v>20200202</v>
      </c>
      <c r="E4611" s="272" t="str">
        <f>APENs_summary!K4506</f>
        <v>Compressor Engines</v>
      </c>
      <c r="F4611" s="76">
        <f>APENs_summary!N4506</f>
        <v>0</v>
      </c>
      <c r="G4611" s="76">
        <f>APENs_summary!O4506</f>
        <v>0</v>
      </c>
      <c r="H4611" s="76">
        <f>APENs_summary!P4506</f>
        <v>0</v>
      </c>
      <c r="I4611" s="76">
        <f>APENs_summary!Q4506</f>
        <v>5.7000000000000002E-3</v>
      </c>
      <c r="J4611" s="76">
        <f>APENs_summary!R4506</f>
        <v>0</v>
      </c>
    </row>
    <row r="4612" spans="1:10" x14ac:dyDescent="0.2">
      <c r="A4612" s="13" t="s">
        <v>147</v>
      </c>
      <c r="B4612" s="272" t="s">
        <v>493</v>
      </c>
      <c r="C4612" s="272" t="str">
        <f>APENs_summary!C4507</f>
        <v>08103</v>
      </c>
      <c r="D4612" s="272" t="str">
        <f>APENs_summary!J4507</f>
        <v>20200202</v>
      </c>
      <c r="E4612" s="272" t="str">
        <f>APENs_summary!K4507</f>
        <v>Compressor Engines</v>
      </c>
      <c r="F4612" s="76">
        <f>APENs_summary!N4507</f>
        <v>0</v>
      </c>
      <c r="G4612" s="76">
        <f>APENs_summary!O4507</f>
        <v>2.4700000000000002</v>
      </c>
      <c r="H4612" s="76">
        <f>APENs_summary!P4507</f>
        <v>0</v>
      </c>
      <c r="I4612" s="76">
        <f>APENs_summary!Q4507</f>
        <v>0</v>
      </c>
      <c r="J4612" s="76">
        <f>APENs_summary!R4507</f>
        <v>0</v>
      </c>
    </row>
    <row r="4613" spans="1:10" x14ac:dyDescent="0.2">
      <c r="A4613" s="13" t="s">
        <v>147</v>
      </c>
      <c r="B4613" s="272" t="s">
        <v>493</v>
      </c>
      <c r="C4613" s="272" t="str">
        <f>APENs_summary!C4508</f>
        <v>08103</v>
      </c>
      <c r="D4613" s="272" t="str">
        <f>APENs_summary!J4508</f>
        <v>20200252</v>
      </c>
      <c r="E4613" s="272" t="str">
        <f>APENs_summary!K4508</f>
        <v>Compressor Engines</v>
      </c>
      <c r="F4613" s="76">
        <f>APENs_summary!N4508</f>
        <v>0</v>
      </c>
      <c r="G4613" s="76">
        <f>APENs_summary!O4508</f>
        <v>0</v>
      </c>
      <c r="H4613" s="76">
        <f>APENs_summary!P4508</f>
        <v>2.5299999999999998</v>
      </c>
      <c r="I4613" s="76">
        <f>APENs_summary!Q4508</f>
        <v>0</v>
      </c>
      <c r="J4613" s="76">
        <f>APENs_summary!R4508</f>
        <v>0</v>
      </c>
    </row>
    <row r="4614" spans="1:10" x14ac:dyDescent="0.2">
      <c r="A4614" s="13" t="s">
        <v>147</v>
      </c>
      <c r="B4614" s="272" t="s">
        <v>493</v>
      </c>
      <c r="C4614" s="272" t="str">
        <f>APENs_summary!C4509</f>
        <v>08103</v>
      </c>
      <c r="D4614" s="272" t="str">
        <f>APENs_summary!J4509</f>
        <v>20200252</v>
      </c>
      <c r="E4614" s="272" t="str">
        <f>APENs_summary!K4509</f>
        <v>Compressor Engines</v>
      </c>
      <c r="F4614" s="76">
        <f>APENs_summary!N4509</f>
        <v>2.81</v>
      </c>
      <c r="G4614" s="76">
        <f>APENs_summary!O4509</f>
        <v>0</v>
      </c>
      <c r="H4614" s="76">
        <f>APENs_summary!P4509</f>
        <v>0</v>
      </c>
      <c r="I4614" s="76">
        <f>APENs_summary!Q4509</f>
        <v>0</v>
      </c>
      <c r="J4614" s="76">
        <f>APENs_summary!R4509</f>
        <v>0</v>
      </c>
    </row>
    <row r="4615" spans="1:10" x14ac:dyDescent="0.2">
      <c r="A4615" s="13" t="s">
        <v>147</v>
      </c>
      <c r="B4615" s="272" t="s">
        <v>493</v>
      </c>
      <c r="C4615" s="272" t="str">
        <f>APENs_summary!C4510</f>
        <v>08103</v>
      </c>
      <c r="D4615" s="272" t="str">
        <f>APENs_summary!J4510</f>
        <v>20200252</v>
      </c>
      <c r="E4615" s="272" t="str">
        <f>APENs_summary!K4510</f>
        <v>Compressor Engines</v>
      </c>
      <c r="F4615" s="76">
        <f>APENs_summary!N4510</f>
        <v>0</v>
      </c>
      <c r="G4615" s="76">
        <f>APENs_summary!O4510</f>
        <v>0</v>
      </c>
      <c r="H4615" s="76">
        <f>APENs_summary!P4510</f>
        <v>0</v>
      </c>
      <c r="I4615" s="76">
        <f>APENs_summary!Q4510</f>
        <v>0</v>
      </c>
      <c r="J4615" s="76">
        <f>APENs_summary!R4510</f>
        <v>0.04</v>
      </c>
    </row>
    <row r="4616" spans="1:10" x14ac:dyDescent="0.2">
      <c r="A4616" s="13" t="s">
        <v>147</v>
      </c>
      <c r="B4616" s="272" t="s">
        <v>493</v>
      </c>
      <c r="C4616" s="272" t="str">
        <f>APENs_summary!C4511</f>
        <v>08103</v>
      </c>
      <c r="D4616" s="272" t="str">
        <f>APENs_summary!J4511</f>
        <v>20200252</v>
      </c>
      <c r="E4616" s="272" t="str">
        <f>APENs_summary!K4511</f>
        <v>Compressor Engines</v>
      </c>
      <c r="F4616" s="76">
        <f>APENs_summary!N4511</f>
        <v>0</v>
      </c>
      <c r="G4616" s="76">
        <f>APENs_summary!O4511</f>
        <v>0</v>
      </c>
      <c r="H4616" s="76">
        <f>APENs_summary!P4511</f>
        <v>0</v>
      </c>
      <c r="I4616" s="76">
        <f>APENs_summary!Q4511</f>
        <v>0</v>
      </c>
      <c r="J4616" s="76">
        <f>APENs_summary!R4511</f>
        <v>0</v>
      </c>
    </row>
    <row r="4617" spans="1:10" x14ac:dyDescent="0.2">
      <c r="A4617" s="13" t="s">
        <v>147</v>
      </c>
      <c r="B4617" s="272" t="s">
        <v>493</v>
      </c>
      <c r="C4617" s="272" t="str">
        <f>APENs_summary!C4512</f>
        <v>08103</v>
      </c>
      <c r="D4617" s="272" t="str">
        <f>APENs_summary!J4512</f>
        <v>20200252</v>
      </c>
      <c r="E4617" s="272" t="str">
        <f>APENs_summary!K4512</f>
        <v>Compressor Engines</v>
      </c>
      <c r="F4617" s="76">
        <f>APENs_summary!N4512</f>
        <v>0</v>
      </c>
      <c r="G4617" s="76">
        <f>APENs_summary!O4512</f>
        <v>0</v>
      </c>
      <c r="H4617" s="76">
        <f>APENs_summary!P4512</f>
        <v>0</v>
      </c>
      <c r="I4617" s="76">
        <f>APENs_summary!Q4512</f>
        <v>2.3999999999999998E-3</v>
      </c>
      <c r="J4617" s="76">
        <f>APENs_summary!R4512</f>
        <v>0</v>
      </c>
    </row>
    <row r="4618" spans="1:10" x14ac:dyDescent="0.2">
      <c r="A4618" s="13" t="s">
        <v>147</v>
      </c>
      <c r="B4618" s="272" t="s">
        <v>493</v>
      </c>
      <c r="C4618" s="272" t="str">
        <f>APENs_summary!C4513</f>
        <v>08103</v>
      </c>
      <c r="D4618" s="272" t="str">
        <f>APENs_summary!J4513</f>
        <v>20200252</v>
      </c>
      <c r="E4618" s="272" t="str">
        <f>APENs_summary!K4513</f>
        <v>Compressor Engines</v>
      </c>
      <c r="F4618" s="76">
        <f>APENs_summary!N4513</f>
        <v>0</v>
      </c>
      <c r="G4618" s="76">
        <f>APENs_summary!O4513</f>
        <v>1.03</v>
      </c>
      <c r="H4618" s="76">
        <f>APENs_summary!P4513</f>
        <v>0</v>
      </c>
      <c r="I4618" s="76">
        <f>APENs_summary!Q4513</f>
        <v>0</v>
      </c>
      <c r="J4618" s="76">
        <f>APENs_summary!R4513</f>
        <v>0</v>
      </c>
    </row>
    <row r="4619" spans="1:10" x14ac:dyDescent="0.2">
      <c r="A4619" s="13" t="s">
        <v>147</v>
      </c>
      <c r="B4619" s="272" t="s">
        <v>493</v>
      </c>
      <c r="C4619" s="272" t="str">
        <f>APENs_summary!C4514</f>
        <v>08103</v>
      </c>
      <c r="D4619" s="272" t="str">
        <f>APENs_summary!J4514</f>
        <v>20200252</v>
      </c>
      <c r="E4619" s="272" t="str">
        <f>APENs_summary!K4514</f>
        <v>Compressor Engines</v>
      </c>
      <c r="F4619" s="76">
        <f>APENs_summary!N4514</f>
        <v>0</v>
      </c>
      <c r="G4619" s="76">
        <f>APENs_summary!O4514</f>
        <v>0</v>
      </c>
      <c r="H4619" s="76">
        <f>APENs_summary!P4514</f>
        <v>1.899999</v>
      </c>
      <c r="I4619" s="76">
        <f>APENs_summary!Q4514</f>
        <v>0</v>
      </c>
      <c r="J4619" s="76">
        <f>APENs_summary!R4514</f>
        <v>0</v>
      </c>
    </row>
    <row r="4620" spans="1:10" x14ac:dyDescent="0.2">
      <c r="A4620" s="13" t="s">
        <v>147</v>
      </c>
      <c r="B4620" s="272" t="s">
        <v>493</v>
      </c>
      <c r="C4620" s="272" t="str">
        <f>APENs_summary!C4515</f>
        <v>08103</v>
      </c>
      <c r="D4620" s="272" t="str">
        <f>APENs_summary!J4515</f>
        <v>20200252</v>
      </c>
      <c r="E4620" s="272" t="str">
        <f>APENs_summary!K4515</f>
        <v>Compressor Engines</v>
      </c>
      <c r="F4620" s="76">
        <f>APENs_summary!N4515</f>
        <v>2.6000009999999998</v>
      </c>
      <c r="G4620" s="76">
        <f>APENs_summary!O4515</f>
        <v>0</v>
      </c>
      <c r="H4620" s="76">
        <f>APENs_summary!P4515</f>
        <v>0</v>
      </c>
      <c r="I4620" s="76">
        <f>APENs_summary!Q4515</f>
        <v>0</v>
      </c>
      <c r="J4620" s="76">
        <f>APENs_summary!R4515</f>
        <v>0</v>
      </c>
    </row>
    <row r="4621" spans="1:10" x14ac:dyDescent="0.2">
      <c r="A4621" s="13" t="s">
        <v>147</v>
      </c>
      <c r="B4621" s="272" t="s">
        <v>493</v>
      </c>
      <c r="C4621" s="272" t="str">
        <f>APENs_summary!C4516</f>
        <v>08103</v>
      </c>
      <c r="D4621" s="272" t="str">
        <f>APENs_summary!J4516</f>
        <v>20200252</v>
      </c>
      <c r="E4621" s="272" t="str">
        <f>APENs_summary!K4516</f>
        <v>Compressor Engines</v>
      </c>
      <c r="F4621" s="76">
        <f>APENs_summary!N4516</f>
        <v>0</v>
      </c>
      <c r="G4621" s="76">
        <f>APENs_summary!O4516</f>
        <v>0</v>
      </c>
      <c r="H4621" s="76">
        <f>APENs_summary!P4516</f>
        <v>0</v>
      </c>
      <c r="I4621" s="76">
        <f>APENs_summary!Q4516</f>
        <v>0</v>
      </c>
      <c r="J4621" s="76">
        <f>APENs_summary!R4516</f>
        <v>4.4999999999999998E-2</v>
      </c>
    </row>
    <row r="4622" spans="1:10" x14ac:dyDescent="0.2">
      <c r="A4622" s="13" t="s">
        <v>147</v>
      </c>
      <c r="B4622" s="272" t="s">
        <v>493</v>
      </c>
      <c r="C4622" s="272" t="str">
        <f>APENs_summary!C4517</f>
        <v>08103</v>
      </c>
      <c r="D4622" s="272" t="str">
        <f>APENs_summary!J4517</f>
        <v>20200252</v>
      </c>
      <c r="E4622" s="272" t="str">
        <f>APENs_summary!K4517</f>
        <v>Compressor Engines</v>
      </c>
      <c r="F4622" s="76">
        <f>APENs_summary!N4517</f>
        <v>0</v>
      </c>
      <c r="G4622" s="76">
        <f>APENs_summary!O4517</f>
        <v>0</v>
      </c>
      <c r="H4622" s="76">
        <f>APENs_summary!P4517</f>
        <v>0</v>
      </c>
      <c r="I4622" s="76">
        <f>APENs_summary!Q4517</f>
        <v>0</v>
      </c>
      <c r="J4622" s="76">
        <f>APENs_summary!R4517</f>
        <v>0</v>
      </c>
    </row>
    <row r="4623" spans="1:10" x14ac:dyDescent="0.2">
      <c r="A4623" s="13" t="s">
        <v>147</v>
      </c>
      <c r="B4623" s="272" t="s">
        <v>493</v>
      </c>
      <c r="C4623" s="272" t="str">
        <f>APENs_summary!C4518</f>
        <v>08103</v>
      </c>
      <c r="D4623" s="272" t="str">
        <f>APENs_summary!J4518</f>
        <v>20200252</v>
      </c>
      <c r="E4623" s="272" t="str">
        <f>APENs_summary!K4518</f>
        <v>Compressor Engines</v>
      </c>
      <c r="F4623" s="76">
        <f>APENs_summary!N4518</f>
        <v>0</v>
      </c>
      <c r="G4623" s="76">
        <f>APENs_summary!O4518</f>
        <v>0</v>
      </c>
      <c r="H4623" s="76">
        <f>APENs_summary!P4518</f>
        <v>0</v>
      </c>
      <c r="I4623" s="76">
        <f>APENs_summary!Q4518</f>
        <v>2.7000000000000001E-3</v>
      </c>
      <c r="J4623" s="76">
        <f>APENs_summary!R4518</f>
        <v>0</v>
      </c>
    </row>
    <row r="4624" spans="1:10" x14ac:dyDescent="0.2">
      <c r="A4624" s="13" t="s">
        <v>147</v>
      </c>
      <c r="B4624" s="272" t="s">
        <v>493</v>
      </c>
      <c r="C4624" s="272" t="str">
        <f>APENs_summary!C4519</f>
        <v>08103</v>
      </c>
      <c r="D4624" s="272" t="str">
        <f>APENs_summary!J4519</f>
        <v>20200252</v>
      </c>
      <c r="E4624" s="272" t="str">
        <f>APENs_summary!K4519</f>
        <v>Compressor Engines</v>
      </c>
      <c r="F4624" s="76">
        <f>APENs_summary!N4519</f>
        <v>0</v>
      </c>
      <c r="G4624" s="76">
        <f>APENs_summary!O4519</f>
        <v>1.7000010000000001</v>
      </c>
      <c r="H4624" s="76">
        <f>APENs_summary!P4519</f>
        <v>0</v>
      </c>
      <c r="I4624" s="76">
        <f>APENs_summary!Q4519</f>
        <v>0</v>
      </c>
      <c r="J4624" s="76">
        <f>APENs_summary!R4519</f>
        <v>0</v>
      </c>
    </row>
    <row r="4625" spans="1:10" x14ac:dyDescent="0.2">
      <c r="A4625" s="13" t="s">
        <v>147</v>
      </c>
      <c r="B4625" s="272" t="s">
        <v>493</v>
      </c>
      <c r="C4625" s="272" t="str">
        <f>APENs_summary!C4520</f>
        <v>08103</v>
      </c>
      <c r="D4625" s="272" t="str">
        <f>APENs_summary!J4520</f>
        <v>20200253</v>
      </c>
      <c r="E4625" s="272" t="str">
        <f>APENs_summary!K4520</f>
        <v>Compressor Engines</v>
      </c>
      <c r="F4625" s="76">
        <f>APENs_summary!N4520</f>
        <v>0</v>
      </c>
      <c r="G4625" s="76">
        <f>APENs_summary!O4520</f>
        <v>0</v>
      </c>
      <c r="H4625" s="76">
        <f>APENs_summary!P4520</f>
        <v>1</v>
      </c>
      <c r="I4625" s="76">
        <f>APENs_summary!Q4520</f>
        <v>0</v>
      </c>
      <c r="J4625" s="76">
        <f>APENs_summary!R4520</f>
        <v>0</v>
      </c>
    </row>
    <row r="4626" spans="1:10" x14ac:dyDescent="0.2">
      <c r="A4626" s="13" t="s">
        <v>147</v>
      </c>
      <c r="B4626" s="272" t="s">
        <v>493</v>
      </c>
      <c r="C4626" s="272" t="str">
        <f>APENs_summary!C4521</f>
        <v>08103</v>
      </c>
      <c r="D4626" s="272" t="str">
        <f>APENs_summary!J4521</f>
        <v>20200253</v>
      </c>
      <c r="E4626" s="272" t="str">
        <f>APENs_summary!K4521</f>
        <v>Compressor Engines</v>
      </c>
      <c r="F4626" s="76">
        <f>APENs_summary!N4521</f>
        <v>1.4</v>
      </c>
      <c r="G4626" s="76">
        <f>APENs_summary!O4521</f>
        <v>0</v>
      </c>
      <c r="H4626" s="76">
        <f>APENs_summary!P4521</f>
        <v>0</v>
      </c>
      <c r="I4626" s="76">
        <f>APENs_summary!Q4521</f>
        <v>0</v>
      </c>
      <c r="J4626" s="76">
        <f>APENs_summary!R4521</f>
        <v>0</v>
      </c>
    </row>
    <row r="4627" spans="1:10" x14ac:dyDescent="0.2">
      <c r="A4627" s="13" t="s">
        <v>147</v>
      </c>
      <c r="B4627" s="272" t="s">
        <v>493</v>
      </c>
      <c r="C4627" s="272" t="str">
        <f>APENs_summary!C4522</f>
        <v>08103</v>
      </c>
      <c r="D4627" s="272" t="str">
        <f>APENs_summary!J4522</f>
        <v>20200253</v>
      </c>
      <c r="E4627" s="272" t="str">
        <f>APENs_summary!K4522</f>
        <v>Compressor Engines</v>
      </c>
      <c r="F4627" s="76">
        <f>APENs_summary!N4522</f>
        <v>0</v>
      </c>
      <c r="G4627" s="76">
        <f>APENs_summary!O4522</f>
        <v>0</v>
      </c>
      <c r="H4627" s="76">
        <f>APENs_summary!P4522</f>
        <v>0</v>
      </c>
      <c r="I4627" s="76">
        <f>APENs_summary!Q4522</f>
        <v>0</v>
      </c>
      <c r="J4627" s="76">
        <f>APENs_summary!R4522</f>
        <v>3.3500000000000002E-2</v>
      </c>
    </row>
    <row r="4628" spans="1:10" x14ac:dyDescent="0.2">
      <c r="A4628" s="13" t="s">
        <v>147</v>
      </c>
      <c r="B4628" s="272" t="s">
        <v>493</v>
      </c>
      <c r="C4628" s="272" t="str">
        <f>APENs_summary!C4523</f>
        <v>08103</v>
      </c>
      <c r="D4628" s="272" t="str">
        <f>APENs_summary!J4523</f>
        <v>20200253</v>
      </c>
      <c r="E4628" s="272" t="str">
        <f>APENs_summary!K4523</f>
        <v>Compressor Engines</v>
      </c>
      <c r="F4628" s="76">
        <f>APENs_summary!N4523</f>
        <v>0</v>
      </c>
      <c r="G4628" s="76">
        <f>APENs_summary!O4523</f>
        <v>0</v>
      </c>
      <c r="H4628" s="76">
        <f>APENs_summary!P4523</f>
        <v>0</v>
      </c>
      <c r="I4628" s="76">
        <f>APENs_summary!Q4523</f>
        <v>0</v>
      </c>
      <c r="J4628" s="76">
        <f>APENs_summary!R4523</f>
        <v>0</v>
      </c>
    </row>
    <row r="4629" spans="1:10" x14ac:dyDescent="0.2">
      <c r="A4629" s="13" t="s">
        <v>147</v>
      </c>
      <c r="B4629" s="272" t="s">
        <v>493</v>
      </c>
      <c r="C4629" s="272" t="str">
        <f>APENs_summary!C4524</f>
        <v>08103</v>
      </c>
      <c r="D4629" s="272" t="str">
        <f>APENs_summary!J4524</f>
        <v>20200253</v>
      </c>
      <c r="E4629" s="272" t="str">
        <f>APENs_summary!K4524</f>
        <v>Compressor Engines</v>
      </c>
      <c r="F4629" s="76">
        <f>APENs_summary!N4524</f>
        <v>0</v>
      </c>
      <c r="G4629" s="76">
        <f>APENs_summary!O4524</f>
        <v>0</v>
      </c>
      <c r="H4629" s="76">
        <f>APENs_summary!P4524</f>
        <v>0</v>
      </c>
      <c r="I4629" s="76">
        <f>APENs_summary!Q4524</f>
        <v>2.0100000000000001E-3</v>
      </c>
      <c r="J4629" s="76">
        <f>APENs_summary!R4524</f>
        <v>0</v>
      </c>
    </row>
    <row r="4630" spans="1:10" x14ac:dyDescent="0.2">
      <c r="A4630" s="13" t="s">
        <v>147</v>
      </c>
      <c r="B4630" s="272" t="s">
        <v>493</v>
      </c>
      <c r="C4630" s="272" t="str">
        <f>APENs_summary!C4525</f>
        <v>08103</v>
      </c>
      <c r="D4630" s="272" t="str">
        <f>APENs_summary!J4525</f>
        <v>20200253</v>
      </c>
      <c r="E4630" s="272" t="str">
        <f>APENs_summary!K4525</f>
        <v>Compressor Engines</v>
      </c>
      <c r="F4630" s="76">
        <f>APENs_summary!N4525</f>
        <v>0</v>
      </c>
      <c r="G4630" s="76">
        <f>APENs_summary!O4525</f>
        <v>0.48</v>
      </c>
      <c r="H4630" s="76">
        <f>APENs_summary!P4525</f>
        <v>0</v>
      </c>
      <c r="I4630" s="76">
        <f>APENs_summary!Q4525</f>
        <v>0</v>
      </c>
      <c r="J4630" s="76">
        <f>APENs_summary!R4525</f>
        <v>0</v>
      </c>
    </row>
    <row r="4631" spans="1:10" x14ac:dyDescent="0.2">
      <c r="A4631" s="13" t="s">
        <v>147</v>
      </c>
      <c r="B4631" s="272" t="s">
        <v>493</v>
      </c>
      <c r="C4631" s="272" t="str">
        <f>APENs_summary!C4526</f>
        <v>08103</v>
      </c>
      <c r="D4631" s="272" t="str">
        <f>APENs_summary!J4526</f>
        <v>31000301</v>
      </c>
      <c r="E4631" s="272" t="str">
        <f>APENs_summary!K4526</f>
        <v>Glycol Dehydrator</v>
      </c>
      <c r="F4631" s="76">
        <f>APENs_summary!N4526</f>
        <v>0</v>
      </c>
      <c r="G4631" s="76">
        <f>APENs_summary!O4526</f>
        <v>0.92</v>
      </c>
      <c r="H4631" s="76">
        <f>APENs_summary!P4526</f>
        <v>0</v>
      </c>
      <c r="I4631" s="76">
        <f>APENs_summary!Q4526</f>
        <v>0</v>
      </c>
      <c r="J4631" s="76">
        <f>APENs_summary!R4526</f>
        <v>0</v>
      </c>
    </row>
    <row r="4632" spans="1:10" x14ac:dyDescent="0.2">
      <c r="A4632" s="13" t="s">
        <v>147</v>
      </c>
      <c r="B4632" s="272" t="s">
        <v>493</v>
      </c>
      <c r="C4632" s="272" t="str">
        <f>APENs_summary!C4527</f>
        <v>08103</v>
      </c>
      <c r="D4632" s="272" t="str">
        <f>APENs_summary!J4527</f>
        <v>20200202</v>
      </c>
      <c r="E4632" s="272" t="str">
        <f>APENs_summary!K4527</f>
        <v>Compressor Engines</v>
      </c>
      <c r="F4632" s="76">
        <f>APENs_summary!N4527</f>
        <v>0</v>
      </c>
      <c r="G4632" s="76">
        <f>APENs_summary!O4527</f>
        <v>0</v>
      </c>
      <c r="H4632" s="76">
        <f>APENs_summary!P4527</f>
        <v>6.29</v>
      </c>
      <c r="I4632" s="76">
        <f>APENs_summary!Q4527</f>
        <v>0</v>
      </c>
      <c r="J4632" s="76">
        <f>APENs_summary!R4527</f>
        <v>0</v>
      </c>
    </row>
    <row r="4633" spans="1:10" x14ac:dyDescent="0.2">
      <c r="A4633" s="13" t="s">
        <v>147</v>
      </c>
      <c r="B4633" s="272" t="s">
        <v>493</v>
      </c>
      <c r="C4633" s="272" t="str">
        <f>APENs_summary!C4528</f>
        <v>08103</v>
      </c>
      <c r="D4633" s="272" t="str">
        <f>APENs_summary!J4528</f>
        <v>20200202</v>
      </c>
      <c r="E4633" s="272" t="str">
        <f>APENs_summary!K4528</f>
        <v>Compressor Engines</v>
      </c>
      <c r="F4633" s="76">
        <f>APENs_summary!N4528</f>
        <v>15.72</v>
      </c>
      <c r="G4633" s="76">
        <f>APENs_summary!O4528</f>
        <v>0</v>
      </c>
      <c r="H4633" s="76">
        <f>APENs_summary!P4528</f>
        <v>0</v>
      </c>
      <c r="I4633" s="76">
        <f>APENs_summary!Q4528</f>
        <v>0</v>
      </c>
      <c r="J4633" s="76">
        <f>APENs_summary!R4528</f>
        <v>0</v>
      </c>
    </row>
    <row r="4634" spans="1:10" x14ac:dyDescent="0.2">
      <c r="A4634" s="13" t="s">
        <v>147</v>
      </c>
      <c r="B4634" s="272" t="s">
        <v>493</v>
      </c>
      <c r="C4634" s="272" t="str">
        <f>APENs_summary!C4529</f>
        <v>08103</v>
      </c>
      <c r="D4634" s="272" t="str">
        <f>APENs_summary!J4529</f>
        <v>20200202</v>
      </c>
      <c r="E4634" s="272" t="str">
        <f>APENs_summary!K4529</f>
        <v>Compressor Engines</v>
      </c>
      <c r="F4634" s="76">
        <f>APENs_summary!N4529</f>
        <v>0</v>
      </c>
      <c r="G4634" s="76">
        <f>APENs_summary!O4529</f>
        <v>0</v>
      </c>
      <c r="H4634" s="76">
        <f>APENs_summary!P4529</f>
        <v>0</v>
      </c>
      <c r="I4634" s="76">
        <f>APENs_summary!Q4529</f>
        <v>0</v>
      </c>
      <c r="J4634" s="76">
        <f>APENs_summary!R4529</f>
        <v>0.4</v>
      </c>
    </row>
    <row r="4635" spans="1:10" x14ac:dyDescent="0.2">
      <c r="A4635" s="13" t="s">
        <v>147</v>
      </c>
      <c r="B4635" s="272" t="s">
        <v>493</v>
      </c>
      <c r="C4635" s="272" t="str">
        <f>APENs_summary!C4530</f>
        <v>08103</v>
      </c>
      <c r="D4635" s="272" t="str">
        <f>APENs_summary!J4530</f>
        <v>20200202</v>
      </c>
      <c r="E4635" s="272" t="str">
        <f>APENs_summary!K4530</f>
        <v>Compressor Engines</v>
      </c>
      <c r="F4635" s="76">
        <f>APENs_summary!N4530</f>
        <v>0</v>
      </c>
      <c r="G4635" s="76">
        <f>APENs_summary!O4530</f>
        <v>0</v>
      </c>
      <c r="H4635" s="76">
        <f>APENs_summary!P4530</f>
        <v>0</v>
      </c>
      <c r="I4635" s="76">
        <f>APENs_summary!Q4530</f>
        <v>0</v>
      </c>
      <c r="J4635" s="76">
        <f>APENs_summary!R4530</f>
        <v>0</v>
      </c>
    </row>
    <row r="4636" spans="1:10" x14ac:dyDescent="0.2">
      <c r="A4636" s="13" t="s">
        <v>147</v>
      </c>
      <c r="B4636" s="272" t="s">
        <v>493</v>
      </c>
      <c r="C4636" s="272" t="str">
        <f>APENs_summary!C4531</f>
        <v>08103</v>
      </c>
      <c r="D4636" s="272" t="str">
        <f>APENs_summary!J4531</f>
        <v>20200202</v>
      </c>
      <c r="E4636" s="272" t="str">
        <f>APENs_summary!K4531</f>
        <v>Compressor Engines</v>
      </c>
      <c r="F4636" s="76">
        <f>APENs_summary!N4531</f>
        <v>0</v>
      </c>
      <c r="G4636" s="76">
        <f>APENs_summary!O4531</f>
        <v>0</v>
      </c>
      <c r="H4636" s="76">
        <f>APENs_summary!P4531</f>
        <v>0</v>
      </c>
      <c r="I4636" s="76">
        <f>APENs_summary!Q4531</f>
        <v>2.3099999999999999E-2</v>
      </c>
      <c r="J4636" s="76">
        <f>APENs_summary!R4531</f>
        <v>0</v>
      </c>
    </row>
    <row r="4637" spans="1:10" x14ac:dyDescent="0.2">
      <c r="A4637" s="13" t="s">
        <v>147</v>
      </c>
      <c r="B4637" s="272" t="s">
        <v>493</v>
      </c>
      <c r="C4637" s="272" t="str">
        <f>APENs_summary!C4532</f>
        <v>08103</v>
      </c>
      <c r="D4637" s="272" t="str">
        <f>APENs_summary!J4532</f>
        <v>20200202</v>
      </c>
      <c r="E4637" s="272" t="str">
        <f>APENs_summary!K4532</f>
        <v>Compressor Engines</v>
      </c>
      <c r="F4637" s="76">
        <f>APENs_summary!N4532</f>
        <v>0</v>
      </c>
      <c r="G4637" s="76">
        <f>APENs_summary!O4532</f>
        <v>6.29</v>
      </c>
      <c r="H4637" s="76">
        <f>APENs_summary!P4532</f>
        <v>0</v>
      </c>
      <c r="I4637" s="76">
        <f>APENs_summary!Q4532</f>
        <v>0</v>
      </c>
      <c r="J4637" s="76">
        <f>APENs_summary!R4532</f>
        <v>0</v>
      </c>
    </row>
    <row r="4638" spans="1:10" x14ac:dyDescent="0.2">
      <c r="A4638" s="13" t="s">
        <v>147</v>
      </c>
      <c r="B4638" s="272" t="s">
        <v>493</v>
      </c>
      <c r="C4638" s="272" t="str">
        <f>APENs_summary!C4533</f>
        <v>08103</v>
      </c>
      <c r="D4638" s="272" t="str">
        <f>APENs_summary!J4533</f>
        <v>20200202</v>
      </c>
      <c r="E4638" s="272" t="str">
        <f>APENs_summary!K4533</f>
        <v>Compressor Engines</v>
      </c>
      <c r="F4638" s="76">
        <f>APENs_summary!N4533</f>
        <v>0</v>
      </c>
      <c r="G4638" s="76">
        <f>APENs_summary!O4533</f>
        <v>0</v>
      </c>
      <c r="H4638" s="76">
        <f>APENs_summary!P4533</f>
        <v>16.059999999999999</v>
      </c>
      <c r="I4638" s="76">
        <f>APENs_summary!Q4533</f>
        <v>0</v>
      </c>
      <c r="J4638" s="76">
        <f>APENs_summary!R4533</f>
        <v>0</v>
      </c>
    </row>
    <row r="4639" spans="1:10" x14ac:dyDescent="0.2">
      <c r="A4639" s="13" t="s">
        <v>147</v>
      </c>
      <c r="B4639" s="272" t="s">
        <v>493</v>
      </c>
      <c r="C4639" s="272" t="str">
        <f>APENs_summary!C4534</f>
        <v>08103</v>
      </c>
      <c r="D4639" s="272" t="str">
        <f>APENs_summary!J4534</f>
        <v>20200202</v>
      </c>
      <c r="E4639" s="272" t="str">
        <f>APENs_summary!K4534</f>
        <v>Compressor Engines</v>
      </c>
      <c r="F4639" s="76">
        <f>APENs_summary!N4534</f>
        <v>11.36</v>
      </c>
      <c r="G4639" s="76">
        <f>APENs_summary!O4534</f>
        <v>0</v>
      </c>
      <c r="H4639" s="76">
        <f>APENs_summary!P4534</f>
        <v>0</v>
      </c>
      <c r="I4639" s="76">
        <f>APENs_summary!Q4534</f>
        <v>0</v>
      </c>
      <c r="J4639" s="76">
        <f>APENs_summary!R4534</f>
        <v>0</v>
      </c>
    </row>
    <row r="4640" spans="1:10" x14ac:dyDescent="0.2">
      <c r="A4640" s="13" t="s">
        <v>147</v>
      </c>
      <c r="B4640" s="272" t="s">
        <v>493</v>
      </c>
      <c r="C4640" s="272" t="str">
        <f>APENs_summary!C4535</f>
        <v>08103</v>
      </c>
      <c r="D4640" s="272" t="str">
        <f>APENs_summary!J4535</f>
        <v>20200202</v>
      </c>
      <c r="E4640" s="272" t="str">
        <f>APENs_summary!K4535</f>
        <v>Compressor Engines</v>
      </c>
      <c r="F4640" s="76">
        <f>APENs_summary!N4535</f>
        <v>0</v>
      </c>
      <c r="G4640" s="76">
        <f>APENs_summary!O4535</f>
        <v>0</v>
      </c>
      <c r="H4640" s="76">
        <f>APENs_summary!P4535</f>
        <v>0</v>
      </c>
      <c r="I4640" s="76">
        <f>APENs_summary!Q4535</f>
        <v>0</v>
      </c>
      <c r="J4640" s="76">
        <f>APENs_summary!R4535</f>
        <v>1.34</v>
      </c>
    </row>
    <row r="4641" spans="1:10" x14ac:dyDescent="0.2">
      <c r="A4641" s="13" t="s">
        <v>147</v>
      </c>
      <c r="B4641" s="272" t="s">
        <v>493</v>
      </c>
      <c r="C4641" s="272" t="str">
        <f>APENs_summary!C4536</f>
        <v>08103</v>
      </c>
      <c r="D4641" s="272" t="str">
        <f>APENs_summary!J4536</f>
        <v>20200202</v>
      </c>
      <c r="E4641" s="272" t="str">
        <f>APENs_summary!K4536</f>
        <v>Compressor Engines</v>
      </c>
      <c r="F4641" s="76">
        <f>APENs_summary!N4536</f>
        <v>0</v>
      </c>
      <c r="G4641" s="76">
        <f>APENs_summary!O4536</f>
        <v>0</v>
      </c>
      <c r="H4641" s="76">
        <f>APENs_summary!P4536</f>
        <v>0</v>
      </c>
      <c r="I4641" s="76">
        <f>APENs_summary!Q4536</f>
        <v>0</v>
      </c>
      <c r="J4641" s="76">
        <f>APENs_summary!R4536</f>
        <v>0</v>
      </c>
    </row>
    <row r="4642" spans="1:10" x14ac:dyDescent="0.2">
      <c r="A4642" s="13" t="s">
        <v>147</v>
      </c>
      <c r="B4642" s="272" t="s">
        <v>493</v>
      </c>
      <c r="C4642" s="272" t="str">
        <f>APENs_summary!C4537</f>
        <v>08103</v>
      </c>
      <c r="D4642" s="272" t="str">
        <f>APENs_summary!J4537</f>
        <v>20200202</v>
      </c>
      <c r="E4642" s="272" t="str">
        <f>APENs_summary!K4537</f>
        <v>Compressor Engines</v>
      </c>
      <c r="F4642" s="76">
        <f>APENs_summary!N4537</f>
        <v>0</v>
      </c>
      <c r="G4642" s="76">
        <f>APENs_summary!O4537</f>
        <v>0</v>
      </c>
      <c r="H4642" s="76">
        <f>APENs_summary!P4537</f>
        <v>0</v>
      </c>
      <c r="I4642" s="76">
        <f>APENs_summary!Q4537</f>
        <v>0.03</v>
      </c>
      <c r="J4642" s="76">
        <f>APENs_summary!R4537</f>
        <v>0</v>
      </c>
    </row>
    <row r="4643" spans="1:10" x14ac:dyDescent="0.2">
      <c r="A4643" s="13" t="s">
        <v>147</v>
      </c>
      <c r="B4643" s="272" t="s">
        <v>493</v>
      </c>
      <c r="C4643" s="272" t="str">
        <f>APENs_summary!C4538</f>
        <v>08103</v>
      </c>
      <c r="D4643" s="272" t="str">
        <f>APENs_summary!J4538</f>
        <v>20200202</v>
      </c>
      <c r="E4643" s="272" t="str">
        <f>APENs_summary!K4538</f>
        <v>Compressor Engines</v>
      </c>
      <c r="F4643" s="76">
        <f>APENs_summary!N4538</f>
        <v>0</v>
      </c>
      <c r="G4643" s="76">
        <f>APENs_summary!O4538</f>
        <v>2.4300000000000002</v>
      </c>
      <c r="H4643" s="76">
        <f>APENs_summary!P4538</f>
        <v>0</v>
      </c>
      <c r="I4643" s="76">
        <f>APENs_summary!Q4538</f>
        <v>0</v>
      </c>
      <c r="J4643" s="76">
        <f>APENs_summary!R4538</f>
        <v>0</v>
      </c>
    </row>
    <row r="4644" spans="1:10" x14ac:dyDescent="0.2">
      <c r="A4644" s="13" t="s">
        <v>147</v>
      </c>
      <c r="B4644" s="272" t="s">
        <v>493</v>
      </c>
      <c r="C4644" s="272" t="str">
        <f>APENs_summary!C4539</f>
        <v>08103</v>
      </c>
      <c r="D4644" s="272" t="str">
        <f>APENs_summary!J4539</f>
        <v>20200253</v>
      </c>
      <c r="E4644" s="272" t="str">
        <f>APENs_summary!K4539</f>
        <v>Compressor Engines</v>
      </c>
      <c r="F4644" s="76">
        <f>APENs_summary!N4539</f>
        <v>0</v>
      </c>
      <c r="G4644" s="76">
        <f>APENs_summary!O4539</f>
        <v>0</v>
      </c>
      <c r="H4644" s="76">
        <f>APENs_summary!P4539</f>
        <v>16.059999999999999</v>
      </c>
      <c r="I4644" s="76">
        <f>APENs_summary!Q4539</f>
        <v>0</v>
      </c>
      <c r="J4644" s="76">
        <f>APENs_summary!R4539</f>
        <v>0</v>
      </c>
    </row>
    <row r="4645" spans="1:10" x14ac:dyDescent="0.2">
      <c r="A4645" s="13" t="s">
        <v>147</v>
      </c>
      <c r="B4645" s="272" t="s">
        <v>493</v>
      </c>
      <c r="C4645" s="272" t="str">
        <f>APENs_summary!C4540</f>
        <v>08103</v>
      </c>
      <c r="D4645" s="272" t="str">
        <f>APENs_summary!J4540</f>
        <v>20200253</v>
      </c>
      <c r="E4645" s="272" t="str">
        <f>APENs_summary!K4540</f>
        <v>Compressor Engines</v>
      </c>
      <c r="F4645" s="76">
        <f>APENs_summary!N4540</f>
        <v>11.36</v>
      </c>
      <c r="G4645" s="76">
        <f>APENs_summary!O4540</f>
        <v>0</v>
      </c>
      <c r="H4645" s="76">
        <f>APENs_summary!P4540</f>
        <v>0</v>
      </c>
      <c r="I4645" s="76">
        <f>APENs_summary!Q4540</f>
        <v>0</v>
      </c>
      <c r="J4645" s="76">
        <f>APENs_summary!R4540</f>
        <v>0</v>
      </c>
    </row>
    <row r="4646" spans="1:10" x14ac:dyDescent="0.2">
      <c r="A4646" s="13" t="s">
        <v>147</v>
      </c>
      <c r="B4646" s="272" t="s">
        <v>493</v>
      </c>
      <c r="C4646" s="272" t="str">
        <f>APENs_summary!C4541</f>
        <v>08103</v>
      </c>
      <c r="D4646" s="272" t="str">
        <f>APENs_summary!J4541</f>
        <v>20200253</v>
      </c>
      <c r="E4646" s="272" t="str">
        <f>APENs_summary!K4541</f>
        <v>Compressor Engines</v>
      </c>
      <c r="F4646" s="76">
        <f>APENs_summary!N4541</f>
        <v>0</v>
      </c>
      <c r="G4646" s="76">
        <f>APENs_summary!O4541</f>
        <v>0</v>
      </c>
      <c r="H4646" s="76">
        <f>APENs_summary!P4541</f>
        <v>0</v>
      </c>
      <c r="I4646" s="76">
        <f>APENs_summary!Q4541</f>
        <v>0</v>
      </c>
      <c r="J4646" s="76">
        <f>APENs_summary!R4541</f>
        <v>1.34</v>
      </c>
    </row>
    <row r="4647" spans="1:10" x14ac:dyDescent="0.2">
      <c r="A4647" s="13" t="s">
        <v>147</v>
      </c>
      <c r="B4647" s="272" t="s">
        <v>493</v>
      </c>
      <c r="C4647" s="272" t="str">
        <f>APENs_summary!C4542</f>
        <v>08103</v>
      </c>
      <c r="D4647" s="272" t="str">
        <f>APENs_summary!J4542</f>
        <v>20200253</v>
      </c>
      <c r="E4647" s="272" t="str">
        <f>APENs_summary!K4542</f>
        <v>Compressor Engines</v>
      </c>
      <c r="F4647" s="76">
        <f>APENs_summary!N4542</f>
        <v>0</v>
      </c>
      <c r="G4647" s="76">
        <f>APENs_summary!O4542</f>
        <v>0</v>
      </c>
      <c r="H4647" s="76">
        <f>APENs_summary!P4542</f>
        <v>0</v>
      </c>
      <c r="I4647" s="76">
        <f>APENs_summary!Q4542</f>
        <v>0</v>
      </c>
      <c r="J4647" s="76">
        <f>APENs_summary!R4542</f>
        <v>0</v>
      </c>
    </row>
    <row r="4648" spans="1:10" x14ac:dyDescent="0.2">
      <c r="A4648" s="13" t="s">
        <v>147</v>
      </c>
      <c r="B4648" s="272" t="s">
        <v>493</v>
      </c>
      <c r="C4648" s="272" t="str">
        <f>APENs_summary!C4543</f>
        <v>08103</v>
      </c>
      <c r="D4648" s="272" t="str">
        <f>APENs_summary!J4543</f>
        <v>20200253</v>
      </c>
      <c r="E4648" s="272" t="str">
        <f>APENs_summary!K4543</f>
        <v>Compressor Engines</v>
      </c>
      <c r="F4648" s="76">
        <f>APENs_summary!N4543</f>
        <v>0</v>
      </c>
      <c r="G4648" s="76">
        <f>APENs_summary!O4543</f>
        <v>0</v>
      </c>
      <c r="H4648" s="76">
        <f>APENs_summary!P4543</f>
        <v>0</v>
      </c>
      <c r="I4648" s="76">
        <f>APENs_summary!Q4543</f>
        <v>0.03</v>
      </c>
      <c r="J4648" s="76">
        <f>APENs_summary!R4543</f>
        <v>0</v>
      </c>
    </row>
    <row r="4649" spans="1:10" x14ac:dyDescent="0.2">
      <c r="A4649" s="13" t="s">
        <v>147</v>
      </c>
      <c r="B4649" s="272" t="s">
        <v>493</v>
      </c>
      <c r="C4649" s="272" t="str">
        <f>APENs_summary!C4544</f>
        <v>08103</v>
      </c>
      <c r="D4649" s="272" t="str">
        <f>APENs_summary!J4544</f>
        <v>20200253</v>
      </c>
      <c r="E4649" s="272" t="str">
        <f>APENs_summary!K4544</f>
        <v>Compressor Engines</v>
      </c>
      <c r="F4649" s="76">
        <f>APENs_summary!N4544</f>
        <v>0</v>
      </c>
      <c r="G4649" s="76">
        <f>APENs_summary!O4544</f>
        <v>2.4300000000000002</v>
      </c>
      <c r="H4649" s="76">
        <f>APENs_summary!P4544</f>
        <v>0</v>
      </c>
      <c r="I4649" s="76">
        <f>APENs_summary!Q4544</f>
        <v>0</v>
      </c>
      <c r="J4649" s="76">
        <f>APENs_summary!R4544</f>
        <v>0</v>
      </c>
    </row>
    <row r="4650" spans="1:10" x14ac:dyDescent="0.2">
      <c r="A4650" s="13" t="s">
        <v>147</v>
      </c>
      <c r="B4650" s="272" t="s">
        <v>493</v>
      </c>
      <c r="C4650" s="272" t="str">
        <f>APENs_summary!C4545</f>
        <v>08103</v>
      </c>
      <c r="D4650" s="272" t="str">
        <f>APENs_summary!J4545</f>
        <v>20200253</v>
      </c>
      <c r="E4650" s="272" t="str">
        <f>APENs_summary!K4545</f>
        <v>Compressor Engines</v>
      </c>
      <c r="F4650" s="76">
        <f>APENs_summary!N4545</f>
        <v>0</v>
      </c>
      <c r="G4650" s="76">
        <f>APENs_summary!O4545</f>
        <v>0</v>
      </c>
      <c r="H4650" s="76">
        <f>APENs_summary!P4545</f>
        <v>16.059999999999999</v>
      </c>
      <c r="I4650" s="76">
        <f>APENs_summary!Q4545</f>
        <v>0</v>
      </c>
      <c r="J4650" s="76">
        <f>APENs_summary!R4545</f>
        <v>0</v>
      </c>
    </row>
    <row r="4651" spans="1:10" x14ac:dyDescent="0.2">
      <c r="A4651" s="13" t="s">
        <v>147</v>
      </c>
      <c r="B4651" s="272" t="s">
        <v>493</v>
      </c>
      <c r="C4651" s="272" t="str">
        <f>APENs_summary!C4546</f>
        <v>08103</v>
      </c>
      <c r="D4651" s="272" t="str">
        <f>APENs_summary!J4546</f>
        <v>20200253</v>
      </c>
      <c r="E4651" s="272" t="str">
        <f>APENs_summary!K4546</f>
        <v>Compressor Engines</v>
      </c>
      <c r="F4651" s="76">
        <f>APENs_summary!N4546</f>
        <v>11.36</v>
      </c>
      <c r="G4651" s="76">
        <f>APENs_summary!O4546</f>
        <v>0</v>
      </c>
      <c r="H4651" s="76">
        <f>APENs_summary!P4546</f>
        <v>0</v>
      </c>
      <c r="I4651" s="76">
        <f>APENs_summary!Q4546</f>
        <v>0</v>
      </c>
      <c r="J4651" s="76">
        <f>APENs_summary!R4546</f>
        <v>0</v>
      </c>
    </row>
    <row r="4652" spans="1:10" x14ac:dyDescent="0.2">
      <c r="A4652" s="13" t="s">
        <v>147</v>
      </c>
      <c r="B4652" s="272" t="s">
        <v>493</v>
      </c>
      <c r="C4652" s="272" t="str">
        <f>APENs_summary!C4547</f>
        <v>08103</v>
      </c>
      <c r="D4652" s="272" t="str">
        <f>APENs_summary!J4547</f>
        <v>20200253</v>
      </c>
      <c r="E4652" s="272" t="str">
        <f>APENs_summary!K4547</f>
        <v>Compressor Engines</v>
      </c>
      <c r="F4652" s="76">
        <f>APENs_summary!N4547</f>
        <v>0</v>
      </c>
      <c r="G4652" s="76">
        <f>APENs_summary!O4547</f>
        <v>0</v>
      </c>
      <c r="H4652" s="76">
        <f>APENs_summary!P4547</f>
        <v>0</v>
      </c>
      <c r="I4652" s="76">
        <f>APENs_summary!Q4547</f>
        <v>0</v>
      </c>
      <c r="J4652" s="76">
        <f>APENs_summary!R4547</f>
        <v>1.34</v>
      </c>
    </row>
    <row r="4653" spans="1:10" x14ac:dyDescent="0.2">
      <c r="A4653" s="13" t="s">
        <v>147</v>
      </c>
      <c r="B4653" s="272" t="s">
        <v>493</v>
      </c>
      <c r="C4653" s="272" t="str">
        <f>APENs_summary!C4548</f>
        <v>08103</v>
      </c>
      <c r="D4653" s="272" t="str">
        <f>APENs_summary!J4548</f>
        <v>20200253</v>
      </c>
      <c r="E4653" s="272" t="str">
        <f>APENs_summary!K4548</f>
        <v>Compressor Engines</v>
      </c>
      <c r="F4653" s="76">
        <f>APENs_summary!N4548</f>
        <v>0</v>
      </c>
      <c r="G4653" s="76">
        <f>APENs_summary!O4548</f>
        <v>0</v>
      </c>
      <c r="H4653" s="76">
        <f>APENs_summary!P4548</f>
        <v>0</v>
      </c>
      <c r="I4653" s="76">
        <f>APENs_summary!Q4548</f>
        <v>0</v>
      </c>
      <c r="J4653" s="76">
        <f>APENs_summary!R4548</f>
        <v>0</v>
      </c>
    </row>
    <row r="4654" spans="1:10" x14ac:dyDescent="0.2">
      <c r="A4654" s="13" t="s">
        <v>147</v>
      </c>
      <c r="B4654" s="272" t="s">
        <v>493</v>
      </c>
      <c r="C4654" s="272" t="str">
        <f>APENs_summary!C4549</f>
        <v>08103</v>
      </c>
      <c r="D4654" s="272" t="str">
        <f>APENs_summary!J4549</f>
        <v>20200253</v>
      </c>
      <c r="E4654" s="272" t="str">
        <f>APENs_summary!K4549</f>
        <v>Compressor Engines</v>
      </c>
      <c r="F4654" s="76">
        <f>APENs_summary!N4549</f>
        <v>0</v>
      </c>
      <c r="G4654" s="76">
        <f>APENs_summary!O4549</f>
        <v>0</v>
      </c>
      <c r="H4654" s="76">
        <f>APENs_summary!P4549</f>
        <v>0</v>
      </c>
      <c r="I4654" s="76">
        <f>APENs_summary!Q4549</f>
        <v>3.9584000000000001E-2</v>
      </c>
      <c r="J4654" s="76">
        <f>APENs_summary!R4549</f>
        <v>0</v>
      </c>
    </row>
    <row r="4655" spans="1:10" x14ac:dyDescent="0.2">
      <c r="A4655" s="13" t="s">
        <v>147</v>
      </c>
      <c r="B4655" s="272" t="s">
        <v>493</v>
      </c>
      <c r="C4655" s="272" t="str">
        <f>APENs_summary!C4550</f>
        <v>08103</v>
      </c>
      <c r="D4655" s="272" t="str">
        <f>APENs_summary!J4550</f>
        <v>20200253</v>
      </c>
      <c r="E4655" s="272" t="str">
        <f>APENs_summary!K4550</f>
        <v>Compressor Engines</v>
      </c>
      <c r="F4655" s="76">
        <f>APENs_summary!N4550</f>
        <v>0</v>
      </c>
      <c r="G4655" s="76">
        <f>APENs_summary!O4550</f>
        <v>2.4300000000000002</v>
      </c>
      <c r="H4655" s="76">
        <f>APENs_summary!P4550</f>
        <v>0</v>
      </c>
      <c r="I4655" s="76">
        <f>APENs_summary!Q4550</f>
        <v>0</v>
      </c>
      <c r="J4655" s="76">
        <f>APENs_summary!R4550</f>
        <v>0</v>
      </c>
    </row>
    <row r="4656" spans="1:10" x14ac:dyDescent="0.2">
      <c r="A4656" s="13" t="s">
        <v>147</v>
      </c>
      <c r="B4656" s="272" t="s">
        <v>493</v>
      </c>
      <c r="C4656" s="272" t="str">
        <f>APENs_summary!C4551</f>
        <v>08103</v>
      </c>
      <c r="D4656" s="272" t="str">
        <f>APENs_summary!J4551</f>
        <v>20200254</v>
      </c>
      <c r="E4656" s="272" t="str">
        <f>APENs_summary!K4551</f>
        <v>Compressor Engines</v>
      </c>
      <c r="F4656" s="76">
        <f>APENs_summary!N4551</f>
        <v>0</v>
      </c>
      <c r="G4656" s="76">
        <f>APENs_summary!O4551</f>
        <v>0</v>
      </c>
      <c r="H4656" s="76">
        <f>APENs_summary!P4551</f>
        <v>6.29</v>
      </c>
      <c r="I4656" s="76">
        <f>APENs_summary!Q4551</f>
        <v>0</v>
      </c>
      <c r="J4656" s="76">
        <f>APENs_summary!R4551</f>
        <v>0</v>
      </c>
    </row>
    <row r="4657" spans="1:10" x14ac:dyDescent="0.2">
      <c r="A4657" s="13" t="s">
        <v>147</v>
      </c>
      <c r="B4657" s="272" t="s">
        <v>493</v>
      </c>
      <c r="C4657" s="272" t="str">
        <f>APENs_summary!C4552</f>
        <v>08103</v>
      </c>
      <c r="D4657" s="272" t="str">
        <f>APENs_summary!J4552</f>
        <v>20200254</v>
      </c>
      <c r="E4657" s="272" t="str">
        <f>APENs_summary!K4552</f>
        <v>Compressor Engines</v>
      </c>
      <c r="F4657" s="76">
        <f>APENs_summary!N4552</f>
        <v>15.72</v>
      </c>
      <c r="G4657" s="76">
        <f>APENs_summary!O4552</f>
        <v>0</v>
      </c>
      <c r="H4657" s="76">
        <f>APENs_summary!P4552</f>
        <v>0</v>
      </c>
      <c r="I4657" s="76">
        <f>APENs_summary!Q4552</f>
        <v>0</v>
      </c>
      <c r="J4657" s="76">
        <f>APENs_summary!R4552</f>
        <v>0</v>
      </c>
    </row>
    <row r="4658" spans="1:10" x14ac:dyDescent="0.2">
      <c r="A4658" s="13" t="s">
        <v>147</v>
      </c>
      <c r="B4658" s="272" t="s">
        <v>493</v>
      </c>
      <c r="C4658" s="272" t="str">
        <f>APENs_summary!C4553</f>
        <v>08103</v>
      </c>
      <c r="D4658" s="272" t="str">
        <f>APENs_summary!J4553</f>
        <v>20200254</v>
      </c>
      <c r="E4658" s="272" t="str">
        <f>APENs_summary!K4553</f>
        <v>Compressor Engines</v>
      </c>
      <c r="F4658" s="76">
        <f>APENs_summary!N4553</f>
        <v>0</v>
      </c>
      <c r="G4658" s="76">
        <f>APENs_summary!O4553</f>
        <v>0</v>
      </c>
      <c r="H4658" s="76">
        <f>APENs_summary!P4553</f>
        <v>0</v>
      </c>
      <c r="I4658" s="76">
        <f>APENs_summary!Q4553</f>
        <v>0</v>
      </c>
      <c r="J4658" s="76">
        <f>APENs_summary!R4553</f>
        <v>0.4</v>
      </c>
    </row>
    <row r="4659" spans="1:10" x14ac:dyDescent="0.2">
      <c r="A4659" s="13" t="s">
        <v>147</v>
      </c>
      <c r="B4659" s="272" t="s">
        <v>493</v>
      </c>
      <c r="C4659" s="272" t="str">
        <f>APENs_summary!C4554</f>
        <v>08103</v>
      </c>
      <c r="D4659" s="272" t="str">
        <f>APENs_summary!J4554</f>
        <v>20200254</v>
      </c>
      <c r="E4659" s="272" t="str">
        <f>APENs_summary!K4554</f>
        <v>Compressor Engines</v>
      </c>
      <c r="F4659" s="76">
        <f>APENs_summary!N4554</f>
        <v>0</v>
      </c>
      <c r="G4659" s="76">
        <f>APENs_summary!O4554</f>
        <v>0</v>
      </c>
      <c r="H4659" s="76">
        <f>APENs_summary!P4554</f>
        <v>0</v>
      </c>
      <c r="I4659" s="76">
        <f>APENs_summary!Q4554</f>
        <v>0</v>
      </c>
      <c r="J4659" s="76">
        <f>APENs_summary!R4554</f>
        <v>0</v>
      </c>
    </row>
    <row r="4660" spans="1:10" x14ac:dyDescent="0.2">
      <c r="A4660" s="13" t="s">
        <v>147</v>
      </c>
      <c r="B4660" s="272" t="s">
        <v>493</v>
      </c>
      <c r="C4660" s="272" t="str">
        <f>APENs_summary!C4555</f>
        <v>08103</v>
      </c>
      <c r="D4660" s="272" t="str">
        <f>APENs_summary!J4555</f>
        <v>20200254</v>
      </c>
      <c r="E4660" s="272" t="str">
        <f>APENs_summary!K4555</f>
        <v>Compressor Engines</v>
      </c>
      <c r="F4660" s="76">
        <f>APENs_summary!N4555</f>
        <v>0</v>
      </c>
      <c r="G4660" s="76">
        <f>APENs_summary!O4555</f>
        <v>0</v>
      </c>
      <c r="H4660" s="76">
        <f>APENs_summary!P4555</f>
        <v>0</v>
      </c>
      <c r="I4660" s="76">
        <f>APENs_summary!Q4555</f>
        <v>2.3099999999999999E-2</v>
      </c>
      <c r="J4660" s="76">
        <f>APENs_summary!R4555</f>
        <v>0</v>
      </c>
    </row>
    <row r="4661" spans="1:10" x14ac:dyDescent="0.2">
      <c r="A4661" s="13" t="s">
        <v>147</v>
      </c>
      <c r="B4661" s="272" t="s">
        <v>493</v>
      </c>
      <c r="C4661" s="272" t="str">
        <f>APENs_summary!C4556</f>
        <v>08103</v>
      </c>
      <c r="D4661" s="272" t="str">
        <f>APENs_summary!J4556</f>
        <v>20200254</v>
      </c>
      <c r="E4661" s="272" t="str">
        <f>APENs_summary!K4556</f>
        <v>Compressor Engines</v>
      </c>
      <c r="F4661" s="76">
        <f>APENs_summary!N4556</f>
        <v>0</v>
      </c>
      <c r="G4661" s="76">
        <f>APENs_summary!O4556</f>
        <v>6.29</v>
      </c>
      <c r="H4661" s="76">
        <f>APENs_summary!P4556</f>
        <v>0</v>
      </c>
      <c r="I4661" s="76">
        <f>APENs_summary!Q4556</f>
        <v>0</v>
      </c>
      <c r="J4661" s="76">
        <f>APENs_summary!R4556</f>
        <v>0</v>
      </c>
    </row>
    <row r="4662" spans="1:10" x14ac:dyDescent="0.2">
      <c r="A4662" s="13" t="s">
        <v>147</v>
      </c>
      <c r="B4662" s="272" t="s">
        <v>493</v>
      </c>
      <c r="C4662" s="272" t="str">
        <f>APENs_summary!C4557</f>
        <v>08103</v>
      </c>
      <c r="D4662" s="272" t="str">
        <f>APENs_summary!J4557</f>
        <v>20200254</v>
      </c>
      <c r="E4662" s="272" t="str">
        <f>APENs_summary!K4557</f>
        <v>Compressor Engines</v>
      </c>
      <c r="F4662" s="76">
        <f>APENs_summary!N4557</f>
        <v>0</v>
      </c>
      <c r="G4662" s="76">
        <f>APENs_summary!O4557</f>
        <v>0</v>
      </c>
      <c r="H4662" s="76">
        <f>APENs_summary!P4557</f>
        <v>6.29</v>
      </c>
      <c r="I4662" s="76">
        <f>APENs_summary!Q4557</f>
        <v>0</v>
      </c>
      <c r="J4662" s="76">
        <f>APENs_summary!R4557</f>
        <v>0</v>
      </c>
    </row>
    <row r="4663" spans="1:10" x14ac:dyDescent="0.2">
      <c r="A4663" s="13" t="s">
        <v>147</v>
      </c>
      <c r="B4663" s="272" t="s">
        <v>493</v>
      </c>
      <c r="C4663" s="272" t="str">
        <f>APENs_summary!C4558</f>
        <v>08103</v>
      </c>
      <c r="D4663" s="272" t="str">
        <f>APENs_summary!J4558</f>
        <v>20200254</v>
      </c>
      <c r="E4663" s="272" t="str">
        <f>APENs_summary!K4558</f>
        <v>Compressor Engines</v>
      </c>
      <c r="F4663" s="76">
        <f>APENs_summary!N4558</f>
        <v>15.72</v>
      </c>
      <c r="G4663" s="76">
        <f>APENs_summary!O4558</f>
        <v>0</v>
      </c>
      <c r="H4663" s="76">
        <f>APENs_summary!P4558</f>
        <v>0</v>
      </c>
      <c r="I4663" s="76">
        <f>APENs_summary!Q4558</f>
        <v>0</v>
      </c>
      <c r="J4663" s="76">
        <f>APENs_summary!R4558</f>
        <v>0</v>
      </c>
    </row>
    <row r="4664" spans="1:10" x14ac:dyDescent="0.2">
      <c r="A4664" s="13" t="s">
        <v>147</v>
      </c>
      <c r="B4664" s="272" t="s">
        <v>493</v>
      </c>
      <c r="C4664" s="272" t="str">
        <f>APENs_summary!C4559</f>
        <v>08103</v>
      </c>
      <c r="D4664" s="272" t="str">
        <f>APENs_summary!J4559</f>
        <v>20200254</v>
      </c>
      <c r="E4664" s="272" t="str">
        <f>APENs_summary!K4559</f>
        <v>Compressor Engines</v>
      </c>
      <c r="F4664" s="76">
        <f>APENs_summary!N4559</f>
        <v>0</v>
      </c>
      <c r="G4664" s="76">
        <f>APENs_summary!O4559</f>
        <v>0</v>
      </c>
      <c r="H4664" s="76">
        <f>APENs_summary!P4559</f>
        <v>0</v>
      </c>
      <c r="I4664" s="76">
        <f>APENs_summary!Q4559</f>
        <v>0</v>
      </c>
      <c r="J4664" s="76">
        <f>APENs_summary!R4559</f>
        <v>0.38545000000000001</v>
      </c>
    </row>
    <row r="4665" spans="1:10" x14ac:dyDescent="0.2">
      <c r="A4665" s="13" t="s">
        <v>147</v>
      </c>
      <c r="B4665" s="272" t="s">
        <v>493</v>
      </c>
      <c r="C4665" s="272" t="str">
        <f>APENs_summary!C4560</f>
        <v>08103</v>
      </c>
      <c r="D4665" s="272" t="str">
        <f>APENs_summary!J4560</f>
        <v>20200254</v>
      </c>
      <c r="E4665" s="272" t="str">
        <f>APENs_summary!K4560</f>
        <v>Compressor Engines</v>
      </c>
      <c r="F4665" s="76">
        <f>APENs_summary!N4560</f>
        <v>0</v>
      </c>
      <c r="G4665" s="76">
        <f>APENs_summary!O4560</f>
        <v>0</v>
      </c>
      <c r="H4665" s="76">
        <f>APENs_summary!P4560</f>
        <v>0</v>
      </c>
      <c r="I4665" s="76">
        <f>APENs_summary!Q4560</f>
        <v>0</v>
      </c>
      <c r="J4665" s="76">
        <f>APENs_summary!R4560</f>
        <v>0</v>
      </c>
    </row>
    <row r="4666" spans="1:10" x14ac:dyDescent="0.2">
      <c r="A4666" s="13" t="s">
        <v>147</v>
      </c>
      <c r="B4666" s="272" t="s">
        <v>493</v>
      </c>
      <c r="C4666" s="272" t="str">
        <f>APENs_summary!C4561</f>
        <v>08103</v>
      </c>
      <c r="D4666" s="272" t="str">
        <f>APENs_summary!J4561</f>
        <v>20200254</v>
      </c>
      <c r="E4666" s="272" t="str">
        <f>APENs_summary!K4561</f>
        <v>Compressor Engines</v>
      </c>
      <c r="F4666" s="76">
        <f>APENs_summary!N4561</f>
        <v>0</v>
      </c>
      <c r="G4666" s="76">
        <f>APENs_summary!O4561</f>
        <v>0</v>
      </c>
      <c r="H4666" s="76">
        <f>APENs_summary!P4561</f>
        <v>0</v>
      </c>
      <c r="I4666" s="76">
        <f>APENs_summary!Q4561</f>
        <v>2.3127000000000002E-2</v>
      </c>
      <c r="J4666" s="76">
        <f>APENs_summary!R4561</f>
        <v>0</v>
      </c>
    </row>
    <row r="4667" spans="1:10" x14ac:dyDescent="0.2">
      <c r="A4667" s="13" t="s">
        <v>147</v>
      </c>
      <c r="B4667" s="272" t="s">
        <v>493</v>
      </c>
      <c r="C4667" s="272" t="str">
        <f>APENs_summary!C4562</f>
        <v>08103</v>
      </c>
      <c r="D4667" s="272" t="str">
        <f>APENs_summary!J4562</f>
        <v>20200254</v>
      </c>
      <c r="E4667" s="272" t="str">
        <f>APENs_summary!K4562</f>
        <v>Compressor Engines</v>
      </c>
      <c r="F4667" s="76">
        <f>APENs_summary!N4562</f>
        <v>0</v>
      </c>
      <c r="G4667" s="76">
        <f>APENs_summary!O4562</f>
        <v>6.29</v>
      </c>
      <c r="H4667" s="76">
        <f>APENs_summary!P4562</f>
        <v>0</v>
      </c>
      <c r="I4667" s="76">
        <f>APENs_summary!Q4562</f>
        <v>0</v>
      </c>
      <c r="J4667" s="76">
        <f>APENs_summary!R4562</f>
        <v>0</v>
      </c>
    </row>
    <row r="4668" spans="1:10" x14ac:dyDescent="0.2">
      <c r="A4668" s="13" t="s">
        <v>147</v>
      </c>
      <c r="B4668" s="272" t="s">
        <v>493</v>
      </c>
      <c r="C4668" s="272" t="str">
        <f>APENs_summary!C4563</f>
        <v>08103</v>
      </c>
      <c r="D4668" s="272" t="str">
        <f>APENs_summary!J4563</f>
        <v>31000199</v>
      </c>
      <c r="E4668" s="272" t="str">
        <f>APENs_summary!K4563</f>
        <v>Oil Production, Processing Operations: Not Classified</v>
      </c>
      <c r="F4668" s="76">
        <f>APENs_summary!N4563</f>
        <v>0</v>
      </c>
      <c r="G4668" s="76">
        <f>APENs_summary!O4563</f>
        <v>26.92</v>
      </c>
      <c r="H4668" s="76">
        <f>APENs_summary!P4563</f>
        <v>0</v>
      </c>
      <c r="I4668" s="76">
        <f>APENs_summary!Q4563</f>
        <v>0</v>
      </c>
      <c r="J4668" s="76">
        <f>APENs_summary!R4563</f>
        <v>0</v>
      </c>
    </row>
    <row r="4669" spans="1:10" x14ac:dyDescent="0.2">
      <c r="A4669" s="13" t="s">
        <v>147</v>
      </c>
      <c r="B4669" s="272" t="s">
        <v>493</v>
      </c>
      <c r="C4669" s="272" t="str">
        <f>APENs_summary!C4564</f>
        <v>08103</v>
      </c>
      <c r="D4669" s="272" t="str">
        <f>APENs_summary!J4564</f>
        <v>31000199</v>
      </c>
      <c r="E4669" s="272" t="str">
        <f>APENs_summary!K4564</f>
        <v>Oil Production, Processing Operations: Not Classified</v>
      </c>
      <c r="F4669" s="76">
        <f>APENs_summary!N4564</f>
        <v>0</v>
      </c>
      <c r="G4669" s="76">
        <f>APENs_summary!O4564</f>
        <v>24.9</v>
      </c>
      <c r="H4669" s="76">
        <f>APENs_summary!P4564</f>
        <v>0</v>
      </c>
      <c r="I4669" s="76">
        <f>APENs_summary!Q4564</f>
        <v>0</v>
      </c>
      <c r="J4669" s="76">
        <f>APENs_summary!R4564</f>
        <v>0</v>
      </c>
    </row>
    <row r="4670" spans="1:10" x14ac:dyDescent="0.2">
      <c r="A4670" s="13" t="s">
        <v>147</v>
      </c>
      <c r="B4670" s="272" t="s">
        <v>493</v>
      </c>
      <c r="C4670" s="272" t="str">
        <f>APENs_summary!C4565</f>
        <v>08103</v>
      </c>
      <c r="D4670" s="272" t="str">
        <f>APENs_summary!J4565</f>
        <v>31000201</v>
      </c>
      <c r="E4670" s="272" t="str">
        <f>APENs_summary!K4565</f>
        <v>Natural Gas Production, Gas Sweetening: Amine Process</v>
      </c>
      <c r="F4670" s="76">
        <f>APENs_summary!N4565</f>
        <v>0</v>
      </c>
      <c r="G4670" s="76">
        <f>APENs_summary!O4565</f>
        <v>0</v>
      </c>
      <c r="H4670" s="76">
        <f>APENs_summary!P4565</f>
        <v>5.4000380000000003</v>
      </c>
      <c r="I4670" s="76">
        <f>APENs_summary!Q4565</f>
        <v>0</v>
      </c>
      <c r="J4670" s="76">
        <f>APENs_summary!R4565</f>
        <v>0</v>
      </c>
    </row>
    <row r="4671" spans="1:10" x14ac:dyDescent="0.2">
      <c r="A4671" s="13" t="s">
        <v>147</v>
      </c>
      <c r="B4671" s="272" t="s">
        <v>493</v>
      </c>
      <c r="C4671" s="272" t="str">
        <f>APENs_summary!C4566</f>
        <v>08103</v>
      </c>
      <c r="D4671" s="272" t="str">
        <f>APENs_summary!J4566</f>
        <v>31000201</v>
      </c>
      <c r="E4671" s="272" t="str">
        <f>APENs_summary!K4566</f>
        <v>Natural Gas Production, Gas Sweetening: Amine Process</v>
      </c>
      <c r="F4671" s="76">
        <f>APENs_summary!N4566</f>
        <v>6.4000079999999997</v>
      </c>
      <c r="G4671" s="76">
        <f>APENs_summary!O4566</f>
        <v>0</v>
      </c>
      <c r="H4671" s="76">
        <f>APENs_summary!P4566</f>
        <v>0</v>
      </c>
      <c r="I4671" s="76">
        <f>APENs_summary!Q4566</f>
        <v>0</v>
      </c>
      <c r="J4671" s="76">
        <f>APENs_summary!R4566</f>
        <v>0</v>
      </c>
    </row>
    <row r="4672" spans="1:10" x14ac:dyDescent="0.2">
      <c r="A4672" s="13" t="s">
        <v>147</v>
      </c>
      <c r="B4672" s="272" t="s">
        <v>493</v>
      </c>
      <c r="C4672" s="272" t="str">
        <f>APENs_summary!C4567</f>
        <v>08103</v>
      </c>
      <c r="D4672" s="272" t="str">
        <f>APENs_summary!J4567</f>
        <v>31000201</v>
      </c>
      <c r="E4672" s="272" t="str">
        <f>APENs_summary!K4567</f>
        <v>Natural Gas Production, Gas Sweetening: Amine Process</v>
      </c>
      <c r="F4672" s="76">
        <f>APENs_summary!N4567</f>
        <v>0</v>
      </c>
      <c r="G4672" s="76">
        <f>APENs_summary!O4567</f>
        <v>0</v>
      </c>
      <c r="H4672" s="76">
        <f>APENs_summary!P4567</f>
        <v>0</v>
      </c>
      <c r="I4672" s="76">
        <f>APENs_summary!Q4567</f>
        <v>0</v>
      </c>
      <c r="J4672" s="76">
        <f>APENs_summary!R4567</f>
        <v>0.500004</v>
      </c>
    </row>
    <row r="4673" spans="1:10" x14ac:dyDescent="0.2">
      <c r="A4673" s="13" t="s">
        <v>147</v>
      </c>
      <c r="B4673" s="272" t="s">
        <v>493</v>
      </c>
      <c r="C4673" s="272" t="str">
        <f>APENs_summary!C4568</f>
        <v>08103</v>
      </c>
      <c r="D4673" s="272" t="str">
        <f>APENs_summary!J4568</f>
        <v>31000201</v>
      </c>
      <c r="E4673" s="272" t="str">
        <f>APENs_summary!K4568</f>
        <v>Natural Gas Production, Gas Sweetening: Amine Process</v>
      </c>
      <c r="F4673" s="76">
        <f>APENs_summary!N4568</f>
        <v>0</v>
      </c>
      <c r="G4673" s="76">
        <f>APENs_summary!O4568</f>
        <v>0</v>
      </c>
      <c r="H4673" s="76">
        <f>APENs_summary!P4568</f>
        <v>0</v>
      </c>
      <c r="I4673" s="76">
        <f>APENs_summary!Q4568</f>
        <v>0</v>
      </c>
      <c r="J4673" s="76">
        <f>APENs_summary!R4568</f>
        <v>0</v>
      </c>
    </row>
    <row r="4674" spans="1:10" x14ac:dyDescent="0.2">
      <c r="A4674" s="13" t="s">
        <v>147</v>
      </c>
      <c r="B4674" s="272" t="s">
        <v>493</v>
      </c>
      <c r="C4674" s="272" t="str">
        <f>APENs_summary!C4569</f>
        <v>08103</v>
      </c>
      <c r="D4674" s="272" t="str">
        <f>APENs_summary!J4569</f>
        <v>31000201</v>
      </c>
      <c r="E4674" s="272" t="str">
        <f>APENs_summary!K4569</f>
        <v>Natural Gas Production, Gas Sweetening: Amine Process</v>
      </c>
      <c r="F4674" s="76">
        <f>APENs_summary!N4569</f>
        <v>0</v>
      </c>
      <c r="G4674" s="76">
        <f>APENs_summary!O4569</f>
        <v>0.80004299999999995</v>
      </c>
      <c r="H4674" s="76">
        <f>APENs_summary!P4569</f>
        <v>0</v>
      </c>
      <c r="I4674" s="76">
        <f>APENs_summary!Q4569</f>
        <v>0</v>
      </c>
      <c r="J4674" s="76">
        <f>APENs_summary!R4569</f>
        <v>0</v>
      </c>
    </row>
    <row r="4675" spans="1:10" x14ac:dyDescent="0.2">
      <c r="A4675" s="13" t="s">
        <v>147</v>
      </c>
      <c r="B4675" s="272" t="s">
        <v>493</v>
      </c>
      <c r="C4675" s="272" t="str">
        <f>APENs_summary!C4570</f>
        <v>08103</v>
      </c>
      <c r="D4675" s="272" t="str">
        <f>APENs_summary!J4570</f>
        <v>31000201</v>
      </c>
      <c r="E4675" s="272" t="str">
        <f>APENs_summary!K4570</f>
        <v>Natural Gas Production, Gas Sweetening: Amine Process</v>
      </c>
      <c r="F4675" s="76">
        <f>APENs_summary!N4570</f>
        <v>0</v>
      </c>
      <c r="G4675" s="76">
        <f>APENs_summary!O4570</f>
        <v>0</v>
      </c>
      <c r="H4675" s="76">
        <f>APENs_summary!P4570</f>
        <v>17.57</v>
      </c>
      <c r="I4675" s="76">
        <f>APENs_summary!Q4570</f>
        <v>0</v>
      </c>
      <c r="J4675" s="76">
        <f>APENs_summary!R4570</f>
        <v>0</v>
      </c>
    </row>
    <row r="4676" spans="1:10" x14ac:dyDescent="0.2">
      <c r="A4676" s="13" t="s">
        <v>147</v>
      </c>
      <c r="B4676" s="272" t="s">
        <v>493</v>
      </c>
      <c r="C4676" s="272" t="str">
        <f>APENs_summary!C4571</f>
        <v>08103</v>
      </c>
      <c r="D4676" s="272" t="str">
        <f>APENs_summary!J4571</f>
        <v>31000201</v>
      </c>
      <c r="E4676" s="272" t="str">
        <f>APENs_summary!K4571</f>
        <v>Natural Gas Production, Gas Sweetening: Amine Process</v>
      </c>
      <c r="F4676" s="76">
        <f>APENs_summary!N4571</f>
        <v>8.4</v>
      </c>
      <c r="G4676" s="76">
        <f>APENs_summary!O4571</f>
        <v>0</v>
      </c>
      <c r="H4676" s="76">
        <f>APENs_summary!P4571</f>
        <v>0</v>
      </c>
      <c r="I4676" s="76">
        <f>APENs_summary!Q4571</f>
        <v>0</v>
      </c>
      <c r="J4676" s="76">
        <f>APENs_summary!R4571</f>
        <v>0</v>
      </c>
    </row>
    <row r="4677" spans="1:10" x14ac:dyDescent="0.2">
      <c r="A4677" s="13" t="s">
        <v>147</v>
      </c>
      <c r="B4677" s="272" t="s">
        <v>493</v>
      </c>
      <c r="C4677" s="272" t="str">
        <f>APENs_summary!C4572</f>
        <v>08103</v>
      </c>
      <c r="D4677" s="272" t="str">
        <f>APENs_summary!J4572</f>
        <v>31000201</v>
      </c>
      <c r="E4677" s="272" t="str">
        <f>APENs_summary!K4572</f>
        <v>Natural Gas Production, Gas Sweetening: Amine Process</v>
      </c>
      <c r="F4677" s="76">
        <f>APENs_summary!N4572</f>
        <v>0</v>
      </c>
      <c r="G4677" s="76">
        <f>APENs_summary!O4572</f>
        <v>0</v>
      </c>
      <c r="H4677" s="76">
        <f>APENs_summary!P4572</f>
        <v>0</v>
      </c>
      <c r="I4677" s="76">
        <f>APENs_summary!Q4572</f>
        <v>0</v>
      </c>
      <c r="J4677" s="76">
        <f>APENs_summary!R4572</f>
        <v>1.41</v>
      </c>
    </row>
    <row r="4678" spans="1:10" x14ac:dyDescent="0.2">
      <c r="A4678" s="13" t="s">
        <v>147</v>
      </c>
      <c r="B4678" s="272" t="s">
        <v>493</v>
      </c>
      <c r="C4678" s="272" t="str">
        <f>APENs_summary!C4573</f>
        <v>08103</v>
      </c>
      <c r="D4678" s="272" t="str">
        <f>APENs_summary!J4573</f>
        <v>31000201</v>
      </c>
      <c r="E4678" s="272" t="str">
        <f>APENs_summary!K4573</f>
        <v>Natural Gas Production, Gas Sweetening: Amine Process</v>
      </c>
      <c r="F4678" s="76">
        <f>APENs_summary!N4573</f>
        <v>0</v>
      </c>
      <c r="G4678" s="76">
        <f>APENs_summary!O4573</f>
        <v>0</v>
      </c>
      <c r="H4678" s="76">
        <f>APENs_summary!P4573</f>
        <v>0</v>
      </c>
      <c r="I4678" s="76">
        <f>APENs_summary!Q4573</f>
        <v>0</v>
      </c>
      <c r="J4678" s="76">
        <f>APENs_summary!R4573</f>
        <v>0</v>
      </c>
    </row>
    <row r="4679" spans="1:10" x14ac:dyDescent="0.2">
      <c r="A4679" s="13" t="s">
        <v>147</v>
      </c>
      <c r="B4679" s="272" t="s">
        <v>493</v>
      </c>
      <c r="C4679" s="272" t="str">
        <f>APENs_summary!C4574</f>
        <v>08103</v>
      </c>
      <c r="D4679" s="272" t="str">
        <f>APENs_summary!J4574</f>
        <v>31000201</v>
      </c>
      <c r="E4679" s="272" t="str">
        <f>APENs_summary!K4574</f>
        <v>Natural Gas Production, Gas Sweetening: Amine Process</v>
      </c>
      <c r="F4679" s="76">
        <f>APENs_summary!N4574</f>
        <v>0</v>
      </c>
      <c r="G4679" s="76">
        <f>APENs_summary!O4574</f>
        <v>0</v>
      </c>
      <c r="H4679" s="76">
        <f>APENs_summary!P4574</f>
        <v>0</v>
      </c>
      <c r="I4679" s="76">
        <f>APENs_summary!Q4574</f>
        <v>7.68</v>
      </c>
      <c r="J4679" s="76">
        <f>APENs_summary!R4574</f>
        <v>0</v>
      </c>
    </row>
    <row r="4680" spans="1:10" x14ac:dyDescent="0.2">
      <c r="A4680" s="13" t="s">
        <v>147</v>
      </c>
      <c r="B4680" s="272" t="s">
        <v>493</v>
      </c>
      <c r="C4680" s="272" t="str">
        <f>APENs_summary!C4575</f>
        <v>08103</v>
      </c>
      <c r="D4680" s="272" t="str">
        <f>APENs_summary!J4575</f>
        <v>31000201</v>
      </c>
      <c r="E4680" s="272" t="str">
        <f>APENs_summary!K4575</f>
        <v>Natural Gas Production, Gas Sweetening: Amine Process</v>
      </c>
      <c r="F4680" s="76">
        <f>APENs_summary!N4575</f>
        <v>0</v>
      </c>
      <c r="G4680" s="76">
        <f>APENs_summary!O4575</f>
        <v>19.12</v>
      </c>
      <c r="H4680" s="76">
        <f>APENs_summary!P4575</f>
        <v>0</v>
      </c>
      <c r="I4680" s="76">
        <f>APENs_summary!Q4575</f>
        <v>0</v>
      </c>
      <c r="J4680" s="76">
        <f>APENs_summary!R4575</f>
        <v>0</v>
      </c>
    </row>
    <row r="4681" spans="1:10" x14ac:dyDescent="0.2">
      <c r="A4681" s="13" t="s">
        <v>147</v>
      </c>
      <c r="B4681" s="272" t="s">
        <v>493</v>
      </c>
      <c r="C4681" s="272" t="str">
        <f>APENs_summary!C4576</f>
        <v>08103</v>
      </c>
      <c r="D4681" s="272" t="str">
        <f>APENs_summary!J4576</f>
        <v>31000304</v>
      </c>
      <c r="E4681" s="272" t="str">
        <f>APENs_summary!K4576</f>
        <v>Glycol Dehydrator</v>
      </c>
      <c r="F4681" s="76">
        <f>APENs_summary!N4576</f>
        <v>0</v>
      </c>
      <c r="G4681" s="76">
        <f>APENs_summary!O4576</f>
        <v>1.0037499999999999</v>
      </c>
      <c r="H4681" s="76">
        <f>APENs_summary!P4576</f>
        <v>0</v>
      </c>
      <c r="I4681" s="76">
        <f>APENs_summary!Q4576</f>
        <v>0</v>
      </c>
      <c r="J4681" s="76">
        <f>APENs_summary!R4576</f>
        <v>0</v>
      </c>
    </row>
    <row r="4682" spans="1:10" x14ac:dyDescent="0.2">
      <c r="A4682" s="13" t="s">
        <v>147</v>
      </c>
      <c r="B4682" s="272" t="s">
        <v>493</v>
      </c>
      <c r="C4682" s="272" t="str">
        <f>APENs_summary!C4577</f>
        <v>08103</v>
      </c>
      <c r="D4682" s="272" t="str">
        <f>APENs_summary!J4577</f>
        <v>31000311</v>
      </c>
      <c r="E4682" s="272" t="str">
        <f>APENs_summary!K4577</f>
        <v>Natural Gas Processing Facilities, Flanges and Connections</v>
      </c>
      <c r="F4682" s="76">
        <f>APENs_summary!N4577</f>
        <v>0</v>
      </c>
      <c r="G4682" s="76">
        <f>APENs_summary!O4577</f>
        <v>4.9000000000000004</v>
      </c>
      <c r="H4682" s="76">
        <f>APENs_summary!P4577</f>
        <v>0</v>
      </c>
      <c r="I4682" s="76">
        <f>APENs_summary!Q4577</f>
        <v>0</v>
      </c>
      <c r="J4682" s="76">
        <f>APENs_summary!R4577</f>
        <v>0</v>
      </c>
    </row>
    <row r="4683" spans="1:10" x14ac:dyDescent="0.2">
      <c r="A4683" s="13" t="s">
        <v>147</v>
      </c>
      <c r="B4683" s="272" t="s">
        <v>493</v>
      </c>
      <c r="C4683" s="272" t="str">
        <f>APENs_summary!C4578</f>
        <v>08103</v>
      </c>
      <c r="D4683" s="272" t="str">
        <f>APENs_summary!J4578</f>
        <v>20200253</v>
      </c>
      <c r="E4683" s="272" t="str">
        <f>APENs_summary!K4578</f>
        <v>Compressor Engines</v>
      </c>
      <c r="F4683" s="76">
        <f>APENs_summary!N4578</f>
        <v>0</v>
      </c>
      <c r="G4683" s="76">
        <f>APENs_summary!O4578</f>
        <v>0</v>
      </c>
      <c r="H4683" s="76">
        <f>APENs_summary!P4578</f>
        <v>9.42</v>
      </c>
      <c r="I4683" s="76">
        <f>APENs_summary!Q4578</f>
        <v>0</v>
      </c>
      <c r="J4683" s="76">
        <f>APENs_summary!R4578</f>
        <v>0</v>
      </c>
    </row>
    <row r="4684" spans="1:10" x14ac:dyDescent="0.2">
      <c r="A4684" s="13" t="s">
        <v>147</v>
      </c>
      <c r="B4684" s="272" t="s">
        <v>493</v>
      </c>
      <c r="C4684" s="272" t="str">
        <f>APENs_summary!C4579</f>
        <v>08103</v>
      </c>
      <c r="D4684" s="272" t="str">
        <f>APENs_summary!J4579</f>
        <v>20200253</v>
      </c>
      <c r="E4684" s="272" t="str">
        <f>APENs_summary!K4579</f>
        <v>Compressor Engines</v>
      </c>
      <c r="F4684" s="76">
        <f>APENs_summary!N4579</f>
        <v>9.42</v>
      </c>
      <c r="G4684" s="76">
        <f>APENs_summary!O4579</f>
        <v>0</v>
      </c>
      <c r="H4684" s="76">
        <f>APENs_summary!P4579</f>
        <v>0</v>
      </c>
      <c r="I4684" s="76">
        <f>APENs_summary!Q4579</f>
        <v>0</v>
      </c>
      <c r="J4684" s="76">
        <f>APENs_summary!R4579</f>
        <v>0</v>
      </c>
    </row>
    <row r="4685" spans="1:10" x14ac:dyDescent="0.2">
      <c r="A4685" s="13" t="s">
        <v>147</v>
      </c>
      <c r="B4685" s="272" t="s">
        <v>493</v>
      </c>
      <c r="C4685" s="272" t="str">
        <f>APENs_summary!C4580</f>
        <v>08103</v>
      </c>
      <c r="D4685" s="272" t="str">
        <f>APENs_summary!J4580</f>
        <v>20200253</v>
      </c>
      <c r="E4685" s="272" t="str">
        <f>APENs_summary!K4580</f>
        <v>Compressor Engines</v>
      </c>
      <c r="F4685" s="76">
        <f>APENs_summary!N4580</f>
        <v>0</v>
      </c>
      <c r="G4685" s="76">
        <f>APENs_summary!O4580</f>
        <v>0</v>
      </c>
      <c r="H4685" s="76">
        <f>APENs_summary!P4580</f>
        <v>0</v>
      </c>
      <c r="I4685" s="76">
        <f>APENs_summary!Q4580</f>
        <v>0</v>
      </c>
      <c r="J4685" s="76">
        <f>APENs_summary!R4580</f>
        <v>3.4445999999999997E-2</v>
      </c>
    </row>
    <row r="4686" spans="1:10" x14ac:dyDescent="0.2">
      <c r="A4686" s="13" t="s">
        <v>147</v>
      </c>
      <c r="B4686" s="272" t="s">
        <v>493</v>
      </c>
      <c r="C4686" s="272" t="str">
        <f>APENs_summary!C4581</f>
        <v>08103</v>
      </c>
      <c r="D4686" s="272" t="str">
        <f>APENs_summary!J4581</f>
        <v>20200253</v>
      </c>
      <c r="E4686" s="272" t="str">
        <f>APENs_summary!K4581</f>
        <v>Compressor Engines</v>
      </c>
      <c r="F4686" s="76">
        <f>APENs_summary!N4581</f>
        <v>0</v>
      </c>
      <c r="G4686" s="76">
        <f>APENs_summary!O4581</f>
        <v>0</v>
      </c>
      <c r="H4686" s="76">
        <f>APENs_summary!P4581</f>
        <v>0</v>
      </c>
      <c r="I4686" s="76">
        <f>APENs_summary!Q4581</f>
        <v>0</v>
      </c>
      <c r="J4686" s="76">
        <f>APENs_summary!R4581</f>
        <v>0</v>
      </c>
    </row>
    <row r="4687" spans="1:10" x14ac:dyDescent="0.2">
      <c r="A4687" s="13" t="s">
        <v>147</v>
      </c>
      <c r="B4687" s="272" t="s">
        <v>493</v>
      </c>
      <c r="C4687" s="272" t="str">
        <f>APENs_summary!C4582</f>
        <v>08103</v>
      </c>
      <c r="D4687" s="272" t="str">
        <f>APENs_summary!J4582</f>
        <v>20200253</v>
      </c>
      <c r="E4687" s="272" t="str">
        <f>APENs_summary!K4582</f>
        <v>Compressor Engines</v>
      </c>
      <c r="F4687" s="76">
        <f>APENs_summary!N4582</f>
        <v>0</v>
      </c>
      <c r="G4687" s="76">
        <f>APENs_summary!O4582</f>
        <v>0</v>
      </c>
      <c r="H4687" s="76">
        <f>APENs_summary!P4582</f>
        <v>0</v>
      </c>
      <c r="I4687" s="76">
        <f>APENs_summary!Q4582</f>
        <v>2.3099000000000001E-2</v>
      </c>
      <c r="J4687" s="76">
        <f>APENs_summary!R4582</f>
        <v>0</v>
      </c>
    </row>
    <row r="4688" spans="1:10" x14ac:dyDescent="0.2">
      <c r="A4688" s="13" t="s">
        <v>147</v>
      </c>
      <c r="B4688" s="272" t="s">
        <v>493</v>
      </c>
      <c r="C4688" s="272" t="str">
        <f>APENs_summary!C4583</f>
        <v>08103</v>
      </c>
      <c r="D4688" s="272" t="str">
        <f>APENs_summary!J4583</f>
        <v>20200253</v>
      </c>
      <c r="E4688" s="272" t="str">
        <f>APENs_summary!K4583</f>
        <v>Compressor Engines</v>
      </c>
      <c r="F4688" s="76">
        <f>APENs_summary!N4583</f>
        <v>0</v>
      </c>
      <c r="G4688" s="76">
        <f>APENs_summary!O4583</f>
        <v>1.46</v>
      </c>
      <c r="H4688" s="76">
        <f>APENs_summary!P4583</f>
        <v>0</v>
      </c>
      <c r="I4688" s="76">
        <f>APENs_summary!Q4583</f>
        <v>0</v>
      </c>
      <c r="J4688" s="76">
        <f>APENs_summary!R4583</f>
        <v>0</v>
      </c>
    </row>
    <row r="4689" spans="1:10" x14ac:dyDescent="0.2">
      <c r="A4689" s="13" t="s">
        <v>147</v>
      </c>
      <c r="B4689" s="272" t="s">
        <v>493</v>
      </c>
      <c r="C4689" s="272" t="str">
        <f>APENs_summary!C4584</f>
        <v>08103</v>
      </c>
      <c r="D4689" s="272" t="str">
        <f>APENs_summary!J4584</f>
        <v>20200253</v>
      </c>
      <c r="E4689" s="272" t="str">
        <f>APENs_summary!K4584</f>
        <v>Compressor Engines</v>
      </c>
      <c r="F4689" s="76">
        <f>APENs_summary!N4584</f>
        <v>0</v>
      </c>
      <c r="G4689" s="76">
        <f>APENs_summary!O4584</f>
        <v>0</v>
      </c>
      <c r="H4689" s="76">
        <f>APENs_summary!P4584</f>
        <v>2.000003</v>
      </c>
      <c r="I4689" s="76">
        <f>APENs_summary!Q4584</f>
        <v>0</v>
      </c>
      <c r="J4689" s="76">
        <f>APENs_summary!R4584</f>
        <v>0</v>
      </c>
    </row>
    <row r="4690" spans="1:10" x14ac:dyDescent="0.2">
      <c r="A4690" s="13" t="s">
        <v>147</v>
      </c>
      <c r="B4690" s="272" t="s">
        <v>493</v>
      </c>
      <c r="C4690" s="272" t="str">
        <f>APENs_summary!C4585</f>
        <v>08103</v>
      </c>
      <c r="D4690" s="272" t="str">
        <f>APENs_summary!J4585</f>
        <v>20200253</v>
      </c>
      <c r="E4690" s="272" t="str">
        <f>APENs_summary!K4585</f>
        <v>Compressor Engines</v>
      </c>
      <c r="F4690" s="76">
        <f>APENs_summary!N4585</f>
        <v>1.200005</v>
      </c>
      <c r="G4690" s="76">
        <f>APENs_summary!O4585</f>
        <v>0</v>
      </c>
      <c r="H4690" s="76">
        <f>APENs_summary!P4585</f>
        <v>0</v>
      </c>
      <c r="I4690" s="76">
        <f>APENs_summary!Q4585</f>
        <v>0</v>
      </c>
      <c r="J4690" s="76">
        <f>APENs_summary!R4585</f>
        <v>0</v>
      </c>
    </row>
    <row r="4691" spans="1:10" x14ac:dyDescent="0.2">
      <c r="A4691" s="13" t="s">
        <v>147</v>
      </c>
      <c r="B4691" s="272" t="s">
        <v>493</v>
      </c>
      <c r="C4691" s="272" t="str">
        <f>APENs_summary!C4586</f>
        <v>08103</v>
      </c>
      <c r="D4691" s="272" t="str">
        <f>APENs_summary!J4586</f>
        <v>20200253</v>
      </c>
      <c r="E4691" s="272" t="str">
        <f>APENs_summary!K4586</f>
        <v>Compressor Engines</v>
      </c>
      <c r="F4691" s="76">
        <f>APENs_summary!N4586</f>
        <v>0</v>
      </c>
      <c r="G4691" s="76">
        <f>APENs_summary!O4586</f>
        <v>0</v>
      </c>
      <c r="H4691" s="76">
        <f>APENs_summary!P4586</f>
        <v>0</v>
      </c>
      <c r="I4691" s="76">
        <f>APENs_summary!Q4586</f>
        <v>0</v>
      </c>
      <c r="J4691" s="76">
        <f>APENs_summary!R4586</f>
        <v>4.2900000000000002E-4</v>
      </c>
    </row>
    <row r="4692" spans="1:10" x14ac:dyDescent="0.2">
      <c r="A4692" s="13" t="s">
        <v>147</v>
      </c>
      <c r="B4692" s="272" t="s">
        <v>493</v>
      </c>
      <c r="C4692" s="272" t="str">
        <f>APENs_summary!C4587</f>
        <v>08103</v>
      </c>
      <c r="D4692" s="272" t="str">
        <f>APENs_summary!J4587</f>
        <v>20200253</v>
      </c>
      <c r="E4692" s="272" t="str">
        <f>APENs_summary!K4587</f>
        <v>Compressor Engines</v>
      </c>
      <c r="F4692" s="76">
        <f>APENs_summary!N4587</f>
        <v>0</v>
      </c>
      <c r="G4692" s="76">
        <f>APENs_summary!O4587</f>
        <v>0</v>
      </c>
      <c r="H4692" s="76">
        <f>APENs_summary!P4587</f>
        <v>0</v>
      </c>
      <c r="I4692" s="76">
        <f>APENs_summary!Q4587</f>
        <v>0</v>
      </c>
      <c r="J4692" s="76">
        <f>APENs_summary!R4587</f>
        <v>0</v>
      </c>
    </row>
    <row r="4693" spans="1:10" x14ac:dyDescent="0.2">
      <c r="A4693" s="13" t="s">
        <v>147</v>
      </c>
      <c r="B4693" s="272" t="s">
        <v>493</v>
      </c>
      <c r="C4693" s="272" t="str">
        <f>APENs_summary!C4588</f>
        <v>08103</v>
      </c>
      <c r="D4693" s="272" t="str">
        <f>APENs_summary!J4588</f>
        <v>20200253</v>
      </c>
      <c r="E4693" s="272" t="str">
        <f>APENs_summary!K4588</f>
        <v>Compressor Engines</v>
      </c>
      <c r="F4693" s="76">
        <f>APENs_summary!N4588</f>
        <v>0</v>
      </c>
      <c r="G4693" s="76">
        <f>APENs_summary!O4588</f>
        <v>0</v>
      </c>
      <c r="H4693" s="76">
        <f>APENs_summary!P4588</f>
        <v>0</v>
      </c>
      <c r="I4693" s="76">
        <f>APENs_summary!Q4588</f>
        <v>2.8600000000000001E-4</v>
      </c>
      <c r="J4693" s="76">
        <f>APENs_summary!R4588</f>
        <v>0</v>
      </c>
    </row>
    <row r="4694" spans="1:10" x14ac:dyDescent="0.2">
      <c r="A4694" s="13" t="s">
        <v>147</v>
      </c>
      <c r="B4694" s="272" t="s">
        <v>493</v>
      </c>
      <c r="C4694" s="272" t="str">
        <f>APENs_summary!C4589</f>
        <v>08103</v>
      </c>
      <c r="D4694" s="272" t="str">
        <f>APENs_summary!J4589</f>
        <v>20200253</v>
      </c>
      <c r="E4694" s="272" t="str">
        <f>APENs_summary!K4589</f>
        <v>Compressor Engines</v>
      </c>
      <c r="F4694" s="76">
        <f>APENs_summary!N4589</f>
        <v>0</v>
      </c>
      <c r="G4694" s="76">
        <f>APENs_summary!O4589</f>
        <v>4.3163E-2</v>
      </c>
      <c r="H4694" s="76">
        <f>APENs_summary!P4589</f>
        <v>0</v>
      </c>
      <c r="I4694" s="76">
        <f>APENs_summary!Q4589</f>
        <v>0</v>
      </c>
      <c r="J4694" s="76">
        <f>APENs_summary!R4589</f>
        <v>0</v>
      </c>
    </row>
    <row r="4695" spans="1:10" x14ac:dyDescent="0.2">
      <c r="A4695" s="13" t="s">
        <v>147</v>
      </c>
      <c r="B4695" s="272" t="s">
        <v>493</v>
      </c>
      <c r="C4695" s="272" t="str">
        <f>APENs_summary!C4590</f>
        <v>08103</v>
      </c>
      <c r="D4695" s="272" t="str">
        <f>APENs_summary!J4590</f>
        <v>20200253</v>
      </c>
      <c r="E4695" s="272" t="str">
        <f>APENs_summary!K4590</f>
        <v>Compressor Engines</v>
      </c>
      <c r="F4695" s="76">
        <f>APENs_summary!N4590</f>
        <v>0</v>
      </c>
      <c r="G4695" s="76">
        <f>APENs_summary!O4590</f>
        <v>0</v>
      </c>
      <c r="H4695" s="76">
        <f>APENs_summary!P4590</f>
        <v>21.899988</v>
      </c>
      <c r="I4695" s="76">
        <f>APENs_summary!Q4590</f>
        <v>0</v>
      </c>
      <c r="J4695" s="76">
        <f>APENs_summary!R4590</f>
        <v>0</v>
      </c>
    </row>
    <row r="4696" spans="1:10" x14ac:dyDescent="0.2">
      <c r="A4696" s="13" t="s">
        <v>147</v>
      </c>
      <c r="B4696" s="272" t="s">
        <v>493</v>
      </c>
      <c r="C4696" s="272" t="str">
        <f>APENs_summary!C4591</f>
        <v>08103</v>
      </c>
      <c r="D4696" s="272" t="str">
        <f>APENs_summary!J4591</f>
        <v>20200253</v>
      </c>
      <c r="E4696" s="272" t="str">
        <f>APENs_summary!K4591</f>
        <v>Compressor Engines</v>
      </c>
      <c r="F4696" s="76">
        <f>APENs_summary!N4591</f>
        <v>21.899988</v>
      </c>
      <c r="G4696" s="76">
        <f>APENs_summary!O4591</f>
        <v>0</v>
      </c>
      <c r="H4696" s="76">
        <f>APENs_summary!P4591</f>
        <v>0</v>
      </c>
      <c r="I4696" s="76">
        <f>APENs_summary!Q4591</f>
        <v>0</v>
      </c>
      <c r="J4696" s="76">
        <f>APENs_summary!R4591</f>
        <v>0</v>
      </c>
    </row>
    <row r="4697" spans="1:10" x14ac:dyDescent="0.2">
      <c r="A4697" s="13" t="s">
        <v>147</v>
      </c>
      <c r="B4697" s="272" t="s">
        <v>493</v>
      </c>
      <c r="C4697" s="272" t="str">
        <f>APENs_summary!C4592</f>
        <v>08103</v>
      </c>
      <c r="D4697" s="272" t="str">
        <f>APENs_summary!J4592</f>
        <v>20200253</v>
      </c>
      <c r="E4697" s="272" t="str">
        <f>APENs_summary!K4592</f>
        <v>Compressor Engines</v>
      </c>
      <c r="F4697" s="76">
        <f>APENs_summary!N4592</f>
        <v>0</v>
      </c>
      <c r="G4697" s="76">
        <f>APENs_summary!O4592</f>
        <v>0</v>
      </c>
      <c r="H4697" s="76">
        <f>APENs_summary!P4592</f>
        <v>0</v>
      </c>
      <c r="I4697" s="76">
        <f>APENs_summary!Q4592</f>
        <v>0</v>
      </c>
      <c r="J4697" s="76">
        <f>APENs_summary!R4592</f>
        <v>0.57999999999999996</v>
      </c>
    </row>
    <row r="4698" spans="1:10" x14ac:dyDescent="0.2">
      <c r="A4698" s="13" t="s">
        <v>147</v>
      </c>
      <c r="B4698" s="272" t="s">
        <v>493</v>
      </c>
      <c r="C4698" s="272" t="str">
        <f>APENs_summary!C4593</f>
        <v>08103</v>
      </c>
      <c r="D4698" s="272" t="str">
        <f>APENs_summary!J4593</f>
        <v>20200253</v>
      </c>
      <c r="E4698" s="272" t="str">
        <f>APENs_summary!K4593</f>
        <v>Compressor Engines</v>
      </c>
      <c r="F4698" s="76">
        <f>APENs_summary!N4593</f>
        <v>0</v>
      </c>
      <c r="G4698" s="76">
        <f>APENs_summary!O4593</f>
        <v>0</v>
      </c>
      <c r="H4698" s="76">
        <f>APENs_summary!P4593</f>
        <v>0</v>
      </c>
      <c r="I4698" s="76">
        <f>APENs_summary!Q4593</f>
        <v>0</v>
      </c>
      <c r="J4698" s="76">
        <f>APENs_summary!R4593</f>
        <v>0</v>
      </c>
    </row>
    <row r="4699" spans="1:10" x14ac:dyDescent="0.2">
      <c r="A4699" s="13" t="s">
        <v>147</v>
      </c>
      <c r="B4699" s="272" t="s">
        <v>493</v>
      </c>
      <c r="C4699" s="272" t="str">
        <f>APENs_summary!C4594</f>
        <v>08103</v>
      </c>
      <c r="D4699" s="272" t="str">
        <f>APENs_summary!J4594</f>
        <v>20200253</v>
      </c>
      <c r="E4699" s="272" t="str">
        <f>APENs_summary!K4594</f>
        <v>Compressor Engines</v>
      </c>
      <c r="F4699" s="76">
        <f>APENs_summary!N4594</f>
        <v>0</v>
      </c>
      <c r="G4699" s="76">
        <f>APENs_summary!O4594</f>
        <v>0</v>
      </c>
      <c r="H4699" s="76">
        <f>APENs_summary!P4594</f>
        <v>0</v>
      </c>
      <c r="I4699" s="76">
        <f>APENs_summary!Q4594</f>
        <v>3.4799999999999998E-2</v>
      </c>
      <c r="J4699" s="76">
        <f>APENs_summary!R4594</f>
        <v>0</v>
      </c>
    </row>
    <row r="4700" spans="1:10" x14ac:dyDescent="0.2">
      <c r="A4700" s="13" t="s">
        <v>147</v>
      </c>
      <c r="B4700" s="272" t="s">
        <v>493</v>
      </c>
      <c r="C4700" s="272" t="str">
        <f>APENs_summary!C4595</f>
        <v>08103</v>
      </c>
      <c r="D4700" s="272" t="str">
        <f>APENs_summary!J4595</f>
        <v>20200253</v>
      </c>
      <c r="E4700" s="272" t="str">
        <f>APENs_summary!K4595</f>
        <v>Compressor Engines</v>
      </c>
      <c r="F4700" s="76">
        <f>APENs_summary!N4595</f>
        <v>0</v>
      </c>
      <c r="G4700" s="76">
        <f>APENs_summary!O4595</f>
        <v>1.599988</v>
      </c>
      <c r="H4700" s="76">
        <f>APENs_summary!P4595</f>
        <v>0</v>
      </c>
      <c r="I4700" s="76">
        <f>APENs_summary!Q4595</f>
        <v>0</v>
      </c>
      <c r="J4700" s="76">
        <f>APENs_summary!R4595</f>
        <v>0</v>
      </c>
    </row>
    <row r="4701" spans="1:10" x14ac:dyDescent="0.2">
      <c r="A4701" s="13" t="s">
        <v>147</v>
      </c>
      <c r="B4701" s="272" t="s">
        <v>493</v>
      </c>
      <c r="C4701" s="272" t="str">
        <f>APENs_summary!C4596</f>
        <v>08103</v>
      </c>
      <c r="D4701" s="272" t="str">
        <f>APENs_summary!J4596</f>
        <v>31000301</v>
      </c>
      <c r="E4701" s="272" t="str">
        <f>APENs_summary!K4596</f>
        <v>Glycol Dehydrator</v>
      </c>
      <c r="F4701" s="76">
        <f>APENs_summary!N4596</f>
        <v>0</v>
      </c>
      <c r="G4701" s="76">
        <f>APENs_summary!O4596</f>
        <v>5.9</v>
      </c>
      <c r="H4701" s="76">
        <f>APENs_summary!P4596</f>
        <v>0</v>
      </c>
      <c r="I4701" s="76">
        <f>APENs_summary!Q4596</f>
        <v>0</v>
      </c>
      <c r="J4701" s="76">
        <f>APENs_summary!R4596</f>
        <v>0</v>
      </c>
    </row>
    <row r="4702" spans="1:10" x14ac:dyDescent="0.2">
      <c r="A4702" s="13" t="s">
        <v>147</v>
      </c>
      <c r="B4702" s="272" t="s">
        <v>493</v>
      </c>
      <c r="C4702" s="272" t="str">
        <f>APENs_summary!C4597</f>
        <v>08103</v>
      </c>
      <c r="D4702" s="272" t="str">
        <f>APENs_summary!J4597</f>
        <v>31000302</v>
      </c>
      <c r="E4702" s="272" t="str">
        <f>APENs_summary!K4597</f>
        <v>Glycol Dehydrator</v>
      </c>
      <c r="F4702" s="76">
        <f>APENs_summary!N4597</f>
        <v>0</v>
      </c>
      <c r="G4702" s="76">
        <f>APENs_summary!O4597</f>
        <v>0</v>
      </c>
      <c r="H4702" s="76">
        <f>APENs_summary!P4597</f>
        <v>9.8576169999999994</v>
      </c>
      <c r="I4702" s="76">
        <f>APENs_summary!Q4597</f>
        <v>0</v>
      </c>
      <c r="J4702" s="76">
        <f>APENs_summary!R4597</f>
        <v>0</v>
      </c>
    </row>
    <row r="4703" spans="1:10" x14ac:dyDescent="0.2">
      <c r="A4703" s="13" t="s">
        <v>147</v>
      </c>
      <c r="B4703" s="272" t="s">
        <v>493</v>
      </c>
      <c r="C4703" s="272" t="str">
        <f>APENs_summary!C4598</f>
        <v>08103</v>
      </c>
      <c r="D4703" s="272" t="str">
        <f>APENs_summary!J4598</f>
        <v>31000302</v>
      </c>
      <c r="E4703" s="272" t="str">
        <f>APENs_summary!K4598</f>
        <v>Glycol Dehydrator</v>
      </c>
      <c r="F4703" s="76">
        <f>APENs_summary!N4598</f>
        <v>11.735333000000001</v>
      </c>
      <c r="G4703" s="76">
        <f>APENs_summary!O4598</f>
        <v>0</v>
      </c>
      <c r="H4703" s="76">
        <f>APENs_summary!P4598</f>
        <v>0</v>
      </c>
      <c r="I4703" s="76">
        <f>APENs_summary!Q4598</f>
        <v>0</v>
      </c>
      <c r="J4703" s="76">
        <f>APENs_summary!R4598</f>
        <v>0</v>
      </c>
    </row>
    <row r="4704" spans="1:10" x14ac:dyDescent="0.2">
      <c r="A4704" s="13" t="s">
        <v>147</v>
      </c>
      <c r="B4704" s="272" t="s">
        <v>493</v>
      </c>
      <c r="C4704" s="272" t="str">
        <f>APENs_summary!C4599</f>
        <v>08103</v>
      </c>
      <c r="D4704" s="272" t="str">
        <f>APENs_summary!J4599</f>
        <v>31000302</v>
      </c>
      <c r="E4704" s="272" t="str">
        <f>APENs_summary!K4599</f>
        <v>Glycol Dehydrator</v>
      </c>
      <c r="F4704" s="76">
        <f>APENs_summary!N4599</f>
        <v>0</v>
      </c>
      <c r="G4704" s="76">
        <f>APENs_summary!O4599</f>
        <v>0</v>
      </c>
      <c r="H4704" s="76">
        <f>APENs_summary!P4599</f>
        <v>0</v>
      </c>
      <c r="I4704" s="76">
        <f>APENs_summary!Q4599</f>
        <v>0</v>
      </c>
      <c r="J4704" s="76">
        <f>APENs_summary!R4599</f>
        <v>0.89182600000000001</v>
      </c>
    </row>
    <row r="4705" spans="1:10" x14ac:dyDescent="0.2">
      <c r="A4705" s="13" t="s">
        <v>147</v>
      </c>
      <c r="B4705" s="272" t="s">
        <v>493</v>
      </c>
      <c r="C4705" s="272" t="str">
        <f>APENs_summary!C4600</f>
        <v>08103</v>
      </c>
      <c r="D4705" s="272" t="str">
        <f>APENs_summary!J4600</f>
        <v>31000302</v>
      </c>
      <c r="E4705" s="272" t="str">
        <f>APENs_summary!K4600</f>
        <v>Glycol Dehydrator</v>
      </c>
      <c r="F4705" s="76">
        <f>APENs_summary!N4600</f>
        <v>0</v>
      </c>
      <c r="G4705" s="76">
        <f>APENs_summary!O4600</f>
        <v>0</v>
      </c>
      <c r="H4705" s="76">
        <f>APENs_summary!P4600</f>
        <v>0</v>
      </c>
      <c r="I4705" s="76">
        <f>APENs_summary!Q4600</f>
        <v>0</v>
      </c>
      <c r="J4705" s="76">
        <f>APENs_summary!R4600</f>
        <v>0</v>
      </c>
    </row>
    <row r="4706" spans="1:10" x14ac:dyDescent="0.2">
      <c r="A4706" s="13" t="s">
        <v>147</v>
      </c>
      <c r="B4706" s="272" t="s">
        <v>493</v>
      </c>
      <c r="C4706" s="272" t="str">
        <f>APENs_summary!C4601</f>
        <v>08103</v>
      </c>
      <c r="D4706" s="272" t="str">
        <f>APENs_summary!J4601</f>
        <v>31000302</v>
      </c>
      <c r="E4706" s="272" t="str">
        <f>APENs_summary!K4601</f>
        <v>Glycol Dehydrator</v>
      </c>
      <c r="F4706" s="76">
        <f>APENs_summary!N4601</f>
        <v>0</v>
      </c>
      <c r="G4706" s="76">
        <f>APENs_summary!O4601</f>
        <v>0</v>
      </c>
      <c r="H4706" s="76">
        <f>APENs_summary!P4601</f>
        <v>0</v>
      </c>
      <c r="I4706" s="76">
        <f>APENs_summary!Q4601</f>
        <v>7.0370000000000002E-2</v>
      </c>
      <c r="J4706" s="76">
        <f>APENs_summary!R4601</f>
        <v>0</v>
      </c>
    </row>
    <row r="4707" spans="1:10" x14ac:dyDescent="0.2">
      <c r="A4707" s="13" t="s">
        <v>147</v>
      </c>
      <c r="B4707" s="272" t="s">
        <v>493</v>
      </c>
      <c r="C4707" s="272" t="str">
        <f>APENs_summary!C4602</f>
        <v>08103</v>
      </c>
      <c r="D4707" s="272" t="str">
        <f>APENs_summary!J4602</f>
        <v>31000302</v>
      </c>
      <c r="E4707" s="272" t="str">
        <f>APENs_summary!K4602</f>
        <v>Glycol Dehydrator</v>
      </c>
      <c r="F4707" s="76">
        <f>APENs_summary!N4602</f>
        <v>0</v>
      </c>
      <c r="G4707" s="76">
        <f>APENs_summary!O4602</f>
        <v>0.28417599999999998</v>
      </c>
      <c r="H4707" s="76">
        <f>APENs_summary!P4602</f>
        <v>0</v>
      </c>
      <c r="I4707" s="76">
        <f>APENs_summary!Q4602</f>
        <v>0</v>
      </c>
      <c r="J4707" s="76">
        <f>APENs_summary!R4602</f>
        <v>0</v>
      </c>
    </row>
    <row r="4708" spans="1:10" x14ac:dyDescent="0.2">
      <c r="A4708" s="13" t="s">
        <v>147</v>
      </c>
      <c r="B4708" s="272" t="s">
        <v>493</v>
      </c>
      <c r="C4708" s="272" t="str">
        <f>APENs_summary!C4603</f>
        <v>08103</v>
      </c>
      <c r="D4708" s="272" t="str">
        <f>APENs_summary!J4603</f>
        <v>31000302</v>
      </c>
      <c r="E4708" s="272" t="str">
        <f>APENs_summary!K4603</f>
        <v>Glycol Dehydrator</v>
      </c>
      <c r="F4708" s="76">
        <f>APENs_summary!N4603</f>
        <v>0</v>
      </c>
      <c r="G4708" s="76">
        <f>APENs_summary!O4603</f>
        <v>4.7149999999999999</v>
      </c>
      <c r="H4708" s="76">
        <f>APENs_summary!P4603</f>
        <v>0</v>
      </c>
      <c r="I4708" s="76">
        <f>APENs_summary!Q4603</f>
        <v>0</v>
      </c>
      <c r="J4708" s="76">
        <f>APENs_summary!R4603</f>
        <v>0</v>
      </c>
    </row>
    <row r="4709" spans="1:10" x14ac:dyDescent="0.2">
      <c r="A4709" s="13" t="s">
        <v>147</v>
      </c>
      <c r="B4709" s="272" t="s">
        <v>493</v>
      </c>
      <c r="C4709" s="272" t="str">
        <f>APENs_summary!C4604</f>
        <v>08103</v>
      </c>
      <c r="D4709" s="272" t="str">
        <f>APENs_summary!J4604</f>
        <v>31000302</v>
      </c>
      <c r="E4709" s="272" t="str">
        <f>APENs_summary!K4604</f>
        <v>Glycol Dehydrator</v>
      </c>
      <c r="F4709" s="76">
        <f>APENs_summary!N4604</f>
        <v>0</v>
      </c>
      <c r="G4709" s="76">
        <f>APENs_summary!O4604</f>
        <v>0</v>
      </c>
      <c r="H4709" s="76">
        <f>APENs_summary!P4604</f>
        <v>0.59371499999999999</v>
      </c>
      <c r="I4709" s="76">
        <f>APENs_summary!Q4604</f>
        <v>0</v>
      </c>
      <c r="J4709" s="76">
        <f>APENs_summary!R4604</f>
        <v>0</v>
      </c>
    </row>
    <row r="4710" spans="1:10" x14ac:dyDescent="0.2">
      <c r="A4710" s="13" t="s">
        <v>147</v>
      </c>
      <c r="B4710" s="272" t="s">
        <v>493</v>
      </c>
      <c r="C4710" s="272" t="str">
        <f>APENs_summary!C4605</f>
        <v>08103</v>
      </c>
      <c r="D4710" s="272" t="str">
        <f>APENs_summary!J4605</f>
        <v>31000302</v>
      </c>
      <c r="E4710" s="272" t="str">
        <f>APENs_summary!K4605</f>
        <v>Glycol Dehydrator</v>
      </c>
      <c r="F4710" s="76">
        <f>APENs_summary!N4605</f>
        <v>0.70680799999999999</v>
      </c>
      <c r="G4710" s="76">
        <f>APENs_summary!O4605</f>
        <v>0</v>
      </c>
      <c r="H4710" s="76">
        <f>APENs_summary!P4605</f>
        <v>0</v>
      </c>
      <c r="I4710" s="76">
        <f>APENs_summary!Q4605</f>
        <v>0</v>
      </c>
      <c r="J4710" s="76">
        <f>APENs_summary!R4605</f>
        <v>0</v>
      </c>
    </row>
    <row r="4711" spans="1:10" x14ac:dyDescent="0.2">
      <c r="A4711" s="13" t="s">
        <v>147</v>
      </c>
      <c r="B4711" s="272" t="s">
        <v>493</v>
      </c>
      <c r="C4711" s="272" t="str">
        <f>APENs_summary!C4606</f>
        <v>08103</v>
      </c>
      <c r="D4711" s="272" t="str">
        <f>APENs_summary!J4606</f>
        <v>31000302</v>
      </c>
      <c r="E4711" s="272" t="str">
        <f>APENs_summary!K4606</f>
        <v>Glycol Dehydrator</v>
      </c>
      <c r="F4711" s="76">
        <f>APENs_summary!N4606</f>
        <v>0</v>
      </c>
      <c r="G4711" s="76">
        <f>APENs_summary!O4606</f>
        <v>0</v>
      </c>
      <c r="H4711" s="76">
        <f>APENs_summary!P4606</f>
        <v>0</v>
      </c>
      <c r="I4711" s="76">
        <f>APENs_summary!Q4606</f>
        <v>0</v>
      </c>
      <c r="J4711" s="76">
        <f>APENs_summary!R4606</f>
        <v>5.3713999999999998E-2</v>
      </c>
    </row>
    <row r="4712" spans="1:10" x14ac:dyDescent="0.2">
      <c r="A4712" s="13" t="s">
        <v>147</v>
      </c>
      <c r="B4712" s="272" t="s">
        <v>493</v>
      </c>
      <c r="C4712" s="272" t="str">
        <f>APENs_summary!C4607</f>
        <v>08103</v>
      </c>
      <c r="D4712" s="272" t="str">
        <f>APENs_summary!J4607</f>
        <v>31000302</v>
      </c>
      <c r="E4712" s="272" t="str">
        <f>APENs_summary!K4607</f>
        <v>Glycol Dehydrator</v>
      </c>
      <c r="F4712" s="76">
        <f>APENs_summary!N4607</f>
        <v>0</v>
      </c>
      <c r="G4712" s="76">
        <f>APENs_summary!O4607</f>
        <v>0</v>
      </c>
      <c r="H4712" s="76">
        <f>APENs_summary!P4607</f>
        <v>0</v>
      </c>
      <c r="I4712" s="76">
        <f>APENs_summary!Q4607</f>
        <v>0</v>
      </c>
      <c r="J4712" s="76">
        <f>APENs_summary!R4607</f>
        <v>0</v>
      </c>
    </row>
    <row r="4713" spans="1:10" x14ac:dyDescent="0.2">
      <c r="A4713" s="13" t="s">
        <v>147</v>
      </c>
      <c r="B4713" s="272" t="s">
        <v>493</v>
      </c>
      <c r="C4713" s="272" t="str">
        <f>APENs_summary!C4608</f>
        <v>08103</v>
      </c>
      <c r="D4713" s="272" t="str">
        <f>APENs_summary!J4608</f>
        <v>31000302</v>
      </c>
      <c r="E4713" s="272" t="str">
        <f>APENs_summary!K4608</f>
        <v>Glycol Dehydrator</v>
      </c>
      <c r="F4713" s="76">
        <f>APENs_summary!N4608</f>
        <v>0</v>
      </c>
      <c r="G4713" s="76">
        <f>APENs_summary!O4608</f>
        <v>0</v>
      </c>
      <c r="H4713" s="76">
        <f>APENs_summary!P4608</f>
        <v>0</v>
      </c>
      <c r="I4713" s="76">
        <f>APENs_summary!Q4608</f>
        <v>4.2379999999999996E-3</v>
      </c>
      <c r="J4713" s="76">
        <f>APENs_summary!R4608</f>
        <v>0</v>
      </c>
    </row>
    <row r="4714" spans="1:10" x14ac:dyDescent="0.2">
      <c r="A4714" s="13" t="s">
        <v>147</v>
      </c>
      <c r="B4714" s="272" t="s">
        <v>493</v>
      </c>
      <c r="C4714" s="272" t="str">
        <f>APENs_summary!C4609</f>
        <v>08103</v>
      </c>
      <c r="D4714" s="272" t="str">
        <f>APENs_summary!J4609</f>
        <v>31000302</v>
      </c>
      <c r="E4714" s="272" t="str">
        <f>APENs_summary!K4609</f>
        <v>Glycol Dehydrator</v>
      </c>
      <c r="F4714" s="76">
        <f>APENs_summary!N4609</f>
        <v>0</v>
      </c>
      <c r="G4714" s="76">
        <f>APENs_summary!O4609</f>
        <v>1.7080999999999999E-2</v>
      </c>
      <c r="H4714" s="76">
        <f>APENs_summary!P4609</f>
        <v>0</v>
      </c>
      <c r="I4714" s="76">
        <f>APENs_summary!Q4609</f>
        <v>0</v>
      </c>
      <c r="J4714" s="76">
        <f>APENs_summary!R4609</f>
        <v>0</v>
      </c>
    </row>
    <row r="4715" spans="1:10" x14ac:dyDescent="0.2">
      <c r="A4715" s="13" t="s">
        <v>147</v>
      </c>
      <c r="B4715" s="272" t="s">
        <v>493</v>
      </c>
      <c r="C4715" s="272" t="str">
        <f>APENs_summary!C4610</f>
        <v>08103</v>
      </c>
      <c r="D4715" s="272" t="str">
        <f>APENs_summary!J4610</f>
        <v>31088811</v>
      </c>
      <c r="E4715" s="272" t="str">
        <f>APENs_summary!K4610</f>
        <v>Permitted Fugitives</v>
      </c>
      <c r="F4715" s="76">
        <f>APENs_summary!N4610</f>
        <v>0</v>
      </c>
      <c r="G4715" s="76">
        <f>APENs_summary!O4610</f>
        <v>12.28</v>
      </c>
      <c r="H4715" s="76">
        <f>APENs_summary!P4610</f>
        <v>0</v>
      </c>
      <c r="I4715" s="76">
        <f>APENs_summary!Q4610</f>
        <v>0</v>
      </c>
      <c r="J4715" s="76">
        <f>APENs_summary!R4610</f>
        <v>0</v>
      </c>
    </row>
    <row r="4716" spans="1:10" x14ac:dyDescent="0.2">
      <c r="A4716" s="13" t="s">
        <v>147</v>
      </c>
      <c r="B4716" s="272" t="s">
        <v>493</v>
      </c>
      <c r="C4716" s="272" t="str">
        <f>APENs_summary!C4611</f>
        <v>08103</v>
      </c>
      <c r="D4716" s="272" t="str">
        <f>APENs_summary!J4611</f>
        <v>20200253</v>
      </c>
      <c r="E4716" s="272" t="str">
        <f>APENs_summary!K4611</f>
        <v>Compressor Engines</v>
      </c>
      <c r="F4716" s="76">
        <f>APENs_summary!N4611</f>
        <v>0</v>
      </c>
      <c r="G4716" s="76">
        <f>APENs_summary!O4611</f>
        <v>0</v>
      </c>
      <c r="H4716" s="76">
        <f>APENs_summary!P4611</f>
        <v>2</v>
      </c>
      <c r="I4716" s="76">
        <f>APENs_summary!Q4611</f>
        <v>0</v>
      </c>
      <c r="J4716" s="76">
        <f>APENs_summary!R4611</f>
        <v>0</v>
      </c>
    </row>
    <row r="4717" spans="1:10" x14ac:dyDescent="0.2">
      <c r="A4717" s="13" t="s">
        <v>147</v>
      </c>
      <c r="B4717" s="272" t="s">
        <v>493</v>
      </c>
      <c r="C4717" s="272" t="str">
        <f>APENs_summary!C4612</f>
        <v>08103</v>
      </c>
      <c r="D4717" s="272" t="str">
        <f>APENs_summary!J4612</f>
        <v>20200253</v>
      </c>
      <c r="E4717" s="272" t="str">
        <f>APENs_summary!K4612</f>
        <v>Compressor Engines</v>
      </c>
      <c r="F4717" s="76">
        <f>APENs_summary!N4612</f>
        <v>2.2999999999999998</v>
      </c>
      <c r="G4717" s="76">
        <f>APENs_summary!O4612</f>
        <v>0</v>
      </c>
      <c r="H4717" s="76">
        <f>APENs_summary!P4612</f>
        <v>0</v>
      </c>
      <c r="I4717" s="76">
        <f>APENs_summary!Q4612</f>
        <v>0</v>
      </c>
      <c r="J4717" s="76">
        <f>APENs_summary!R4612</f>
        <v>0</v>
      </c>
    </row>
    <row r="4718" spans="1:10" x14ac:dyDescent="0.2">
      <c r="A4718" s="13" t="s">
        <v>147</v>
      </c>
      <c r="B4718" s="272" t="s">
        <v>493</v>
      </c>
      <c r="C4718" s="272" t="str">
        <f>APENs_summary!C4613</f>
        <v>08103</v>
      </c>
      <c r="D4718" s="272" t="str">
        <f>APENs_summary!J4613</f>
        <v>20200253</v>
      </c>
      <c r="E4718" s="272" t="str">
        <f>APENs_summary!K4613</f>
        <v>Compressor Engines</v>
      </c>
      <c r="F4718" s="76">
        <f>APENs_summary!N4613</f>
        <v>0</v>
      </c>
      <c r="G4718" s="76">
        <f>APENs_summary!O4613</f>
        <v>0</v>
      </c>
      <c r="H4718" s="76">
        <f>APENs_summary!P4613</f>
        <v>0</v>
      </c>
      <c r="I4718" s="76">
        <f>APENs_summary!Q4613</f>
        <v>0</v>
      </c>
      <c r="J4718" s="76">
        <f>APENs_summary!R4613</f>
        <v>0.01</v>
      </c>
    </row>
    <row r="4719" spans="1:10" x14ac:dyDescent="0.2">
      <c r="A4719" s="13" t="s">
        <v>147</v>
      </c>
      <c r="B4719" s="272" t="s">
        <v>493</v>
      </c>
      <c r="C4719" s="272" t="str">
        <f>APENs_summary!C4614</f>
        <v>08103</v>
      </c>
      <c r="D4719" s="272" t="str">
        <f>APENs_summary!J4614</f>
        <v>20200253</v>
      </c>
      <c r="E4719" s="272" t="str">
        <f>APENs_summary!K4614</f>
        <v>Compressor Engines</v>
      </c>
      <c r="F4719" s="76">
        <f>APENs_summary!N4614</f>
        <v>0</v>
      </c>
      <c r="G4719" s="76">
        <f>APENs_summary!O4614</f>
        <v>0</v>
      </c>
      <c r="H4719" s="76">
        <f>APENs_summary!P4614</f>
        <v>0</v>
      </c>
      <c r="I4719" s="76">
        <f>APENs_summary!Q4614</f>
        <v>0</v>
      </c>
      <c r="J4719" s="76">
        <f>APENs_summary!R4614</f>
        <v>0</v>
      </c>
    </row>
    <row r="4720" spans="1:10" x14ac:dyDescent="0.2">
      <c r="A4720" s="13" t="s">
        <v>147</v>
      </c>
      <c r="B4720" s="272" t="s">
        <v>493</v>
      </c>
      <c r="C4720" s="272" t="str">
        <f>APENs_summary!C4615</f>
        <v>08103</v>
      </c>
      <c r="D4720" s="272" t="str">
        <f>APENs_summary!J4615</f>
        <v>20200253</v>
      </c>
      <c r="E4720" s="272" t="str">
        <f>APENs_summary!K4615</f>
        <v>Compressor Engines</v>
      </c>
      <c r="F4720" s="76">
        <f>APENs_summary!N4615</f>
        <v>0</v>
      </c>
      <c r="G4720" s="76">
        <f>APENs_summary!O4615</f>
        <v>0</v>
      </c>
      <c r="H4720" s="76">
        <f>APENs_summary!P4615</f>
        <v>0</v>
      </c>
      <c r="I4720" s="76">
        <f>APENs_summary!Q4615</f>
        <v>5.9999999999999995E-4</v>
      </c>
      <c r="J4720" s="76">
        <f>APENs_summary!R4615</f>
        <v>0</v>
      </c>
    </row>
    <row r="4721" spans="1:10" x14ac:dyDescent="0.2">
      <c r="A4721" s="13" t="s">
        <v>147</v>
      </c>
      <c r="B4721" s="272" t="s">
        <v>493</v>
      </c>
      <c r="C4721" s="272" t="str">
        <f>APENs_summary!C4616</f>
        <v>08103</v>
      </c>
      <c r="D4721" s="272" t="str">
        <f>APENs_summary!J4616</f>
        <v>20200253</v>
      </c>
      <c r="E4721" s="272" t="str">
        <f>APENs_summary!K4616</f>
        <v>Compressor Engines</v>
      </c>
      <c r="F4721" s="76">
        <f>APENs_summary!N4616</f>
        <v>0</v>
      </c>
      <c r="G4721" s="76">
        <f>APENs_summary!O4616</f>
        <v>0.2</v>
      </c>
      <c r="H4721" s="76">
        <f>APENs_summary!P4616</f>
        <v>0</v>
      </c>
      <c r="I4721" s="76">
        <f>APENs_summary!Q4616</f>
        <v>0</v>
      </c>
      <c r="J4721" s="76">
        <f>APENs_summary!R4616</f>
        <v>0</v>
      </c>
    </row>
    <row r="4722" spans="1:10" x14ac:dyDescent="0.2">
      <c r="A4722" s="13" t="s">
        <v>147</v>
      </c>
      <c r="B4722" s="272" t="s">
        <v>493</v>
      </c>
      <c r="C4722" s="272" t="str">
        <f>APENs_summary!C4617</f>
        <v>08103</v>
      </c>
      <c r="D4722" s="272" t="str">
        <f>APENs_summary!J4617</f>
        <v>31000301</v>
      </c>
      <c r="E4722" s="272" t="str">
        <f>APENs_summary!K4617</f>
        <v>Glycol Dehydrator</v>
      </c>
      <c r="F4722" s="76">
        <f>APENs_summary!N4617</f>
        <v>0</v>
      </c>
      <c r="G4722" s="76">
        <f>APENs_summary!O4617</f>
        <v>7.9000139999999996</v>
      </c>
      <c r="H4722" s="76">
        <f>APENs_summary!P4617</f>
        <v>0</v>
      </c>
      <c r="I4722" s="76">
        <f>APENs_summary!Q4617</f>
        <v>0</v>
      </c>
      <c r="J4722" s="76">
        <f>APENs_summary!R4617</f>
        <v>0</v>
      </c>
    </row>
    <row r="4723" spans="1:10" x14ac:dyDescent="0.2">
      <c r="A4723" s="13" t="s">
        <v>147</v>
      </c>
      <c r="B4723" s="272" t="s">
        <v>493</v>
      </c>
      <c r="C4723" s="272" t="str">
        <f>APENs_summary!C4618</f>
        <v>08103</v>
      </c>
      <c r="D4723" s="272" t="str">
        <f>APENs_summary!J4618</f>
        <v>20200253</v>
      </c>
      <c r="E4723" s="272" t="str">
        <f>APENs_summary!K4618</f>
        <v>Compressor Engines</v>
      </c>
      <c r="F4723" s="76">
        <f>APENs_summary!N4618</f>
        <v>0</v>
      </c>
      <c r="G4723" s="76">
        <f>APENs_summary!O4618</f>
        <v>0</v>
      </c>
      <c r="H4723" s="76">
        <f>APENs_summary!P4618</f>
        <v>0.85000100000000001</v>
      </c>
      <c r="I4723" s="76">
        <f>APENs_summary!Q4618</f>
        <v>0</v>
      </c>
      <c r="J4723" s="76">
        <f>APENs_summary!R4618</f>
        <v>0</v>
      </c>
    </row>
    <row r="4724" spans="1:10" x14ac:dyDescent="0.2">
      <c r="A4724" s="13" t="s">
        <v>147</v>
      </c>
      <c r="B4724" s="272" t="s">
        <v>493</v>
      </c>
      <c r="C4724" s="272" t="str">
        <f>APENs_summary!C4619</f>
        <v>08103</v>
      </c>
      <c r="D4724" s="272" t="str">
        <f>APENs_summary!J4619</f>
        <v>20200253</v>
      </c>
      <c r="E4724" s="272" t="str">
        <f>APENs_summary!K4619</f>
        <v>Compressor Engines</v>
      </c>
      <c r="F4724" s="76">
        <f>APENs_summary!N4619</f>
        <v>18.66</v>
      </c>
      <c r="G4724" s="76">
        <f>APENs_summary!O4619</f>
        <v>0</v>
      </c>
      <c r="H4724" s="76">
        <f>APENs_summary!P4619</f>
        <v>0</v>
      </c>
      <c r="I4724" s="76">
        <f>APENs_summary!Q4619</f>
        <v>0</v>
      </c>
      <c r="J4724" s="76">
        <f>APENs_summary!R4619</f>
        <v>0</v>
      </c>
    </row>
    <row r="4725" spans="1:10" x14ac:dyDescent="0.2">
      <c r="A4725" s="13" t="s">
        <v>147</v>
      </c>
      <c r="B4725" s="272" t="s">
        <v>493</v>
      </c>
      <c r="C4725" s="272" t="str">
        <f>APENs_summary!C4620</f>
        <v>08103</v>
      </c>
      <c r="D4725" s="272" t="str">
        <f>APENs_summary!J4620</f>
        <v>20200253</v>
      </c>
      <c r="E4725" s="272" t="str">
        <f>APENs_summary!K4620</f>
        <v>Compressor Engines</v>
      </c>
      <c r="F4725" s="76">
        <f>APENs_summary!N4620</f>
        <v>0</v>
      </c>
      <c r="G4725" s="76">
        <f>APENs_summary!O4620</f>
        <v>0</v>
      </c>
      <c r="H4725" s="76">
        <f>APENs_summary!P4620</f>
        <v>0</v>
      </c>
      <c r="I4725" s="76">
        <f>APENs_summary!Q4620</f>
        <v>0</v>
      </c>
      <c r="J4725" s="76">
        <f>APENs_summary!R4620</f>
        <v>3.7499999999999999E-2</v>
      </c>
    </row>
    <row r="4726" spans="1:10" x14ac:dyDescent="0.2">
      <c r="A4726" s="13" t="s">
        <v>147</v>
      </c>
      <c r="B4726" s="272" t="s">
        <v>493</v>
      </c>
      <c r="C4726" s="272" t="str">
        <f>APENs_summary!C4621</f>
        <v>08103</v>
      </c>
      <c r="D4726" s="272" t="str">
        <f>APENs_summary!J4621</f>
        <v>20200253</v>
      </c>
      <c r="E4726" s="272" t="str">
        <f>APENs_summary!K4621</f>
        <v>Compressor Engines</v>
      </c>
      <c r="F4726" s="76">
        <f>APENs_summary!N4621</f>
        <v>0</v>
      </c>
      <c r="G4726" s="76">
        <f>APENs_summary!O4621</f>
        <v>0</v>
      </c>
      <c r="H4726" s="76">
        <f>APENs_summary!P4621</f>
        <v>0</v>
      </c>
      <c r="I4726" s="76">
        <f>APENs_summary!Q4621</f>
        <v>0</v>
      </c>
      <c r="J4726" s="76">
        <f>APENs_summary!R4621</f>
        <v>0</v>
      </c>
    </row>
    <row r="4727" spans="1:10" x14ac:dyDescent="0.2">
      <c r="A4727" s="13" t="s">
        <v>147</v>
      </c>
      <c r="B4727" s="272" t="s">
        <v>493</v>
      </c>
      <c r="C4727" s="272" t="str">
        <f>APENs_summary!C4622</f>
        <v>08103</v>
      </c>
      <c r="D4727" s="272" t="str">
        <f>APENs_summary!J4622</f>
        <v>20200253</v>
      </c>
      <c r="E4727" s="272" t="str">
        <f>APENs_summary!K4622</f>
        <v>Compressor Engines</v>
      </c>
      <c r="F4727" s="76">
        <f>APENs_summary!N4622</f>
        <v>0</v>
      </c>
      <c r="G4727" s="76">
        <f>APENs_summary!O4622</f>
        <v>0</v>
      </c>
      <c r="H4727" s="76">
        <f>APENs_summary!P4622</f>
        <v>0</v>
      </c>
      <c r="I4727" s="76">
        <f>APENs_summary!Q4622</f>
        <v>2.2499999999999998E-3</v>
      </c>
      <c r="J4727" s="76">
        <f>APENs_summary!R4622</f>
        <v>0</v>
      </c>
    </row>
    <row r="4728" spans="1:10" x14ac:dyDescent="0.2">
      <c r="A4728" s="13" t="s">
        <v>147</v>
      </c>
      <c r="B4728" s="272" t="s">
        <v>493</v>
      </c>
      <c r="C4728" s="272" t="str">
        <f>APENs_summary!C4623</f>
        <v>08103</v>
      </c>
      <c r="D4728" s="272" t="str">
        <f>APENs_summary!J4623</f>
        <v>20200253</v>
      </c>
      <c r="E4728" s="272" t="str">
        <f>APENs_summary!K4623</f>
        <v>Compressor Engines</v>
      </c>
      <c r="F4728" s="76">
        <f>APENs_summary!N4623</f>
        <v>0</v>
      </c>
      <c r="G4728" s="76">
        <f>APENs_summary!O4623</f>
        <v>0.32000299999999998</v>
      </c>
      <c r="H4728" s="76">
        <f>APENs_summary!P4623</f>
        <v>0</v>
      </c>
      <c r="I4728" s="76">
        <f>APENs_summary!Q4623</f>
        <v>0</v>
      </c>
      <c r="J4728" s="76">
        <f>APENs_summary!R4623</f>
        <v>0</v>
      </c>
    </row>
    <row r="4729" spans="1:10" x14ac:dyDescent="0.2">
      <c r="A4729" s="13" t="s">
        <v>147</v>
      </c>
      <c r="B4729" s="272" t="s">
        <v>493</v>
      </c>
      <c r="C4729" s="272" t="str">
        <f>APENs_summary!C4624</f>
        <v>08103</v>
      </c>
      <c r="D4729" s="272" t="str">
        <f>APENs_summary!J4624</f>
        <v>31000199</v>
      </c>
      <c r="E4729" s="272" t="str">
        <f>APENs_summary!K4624</f>
        <v>Oil Production, Processing Operations: Not Classified</v>
      </c>
      <c r="F4729" s="76">
        <f>APENs_summary!N4624</f>
        <v>0</v>
      </c>
      <c r="G4729" s="76">
        <f>APENs_summary!O4624</f>
        <v>5.6</v>
      </c>
      <c r="H4729" s="76">
        <f>APENs_summary!P4624</f>
        <v>0</v>
      </c>
      <c r="I4729" s="76">
        <f>APENs_summary!Q4624</f>
        <v>0</v>
      </c>
      <c r="J4729" s="76">
        <f>APENs_summary!R4624</f>
        <v>0</v>
      </c>
    </row>
    <row r="4730" spans="1:10" x14ac:dyDescent="0.2">
      <c r="A4730" s="13" t="s">
        <v>147</v>
      </c>
      <c r="B4730" s="272" t="s">
        <v>493</v>
      </c>
      <c r="C4730" s="272" t="str">
        <f>APENs_summary!C4625</f>
        <v>08103</v>
      </c>
      <c r="D4730" s="272" t="str">
        <f>APENs_summary!J4625</f>
        <v>40400311</v>
      </c>
      <c r="E4730" s="272" t="str">
        <f>APENs_summary!K4625</f>
        <v>Condensate Tanks</v>
      </c>
      <c r="F4730" s="76">
        <f>APENs_summary!N4625</f>
        <v>0</v>
      </c>
      <c r="G4730" s="76">
        <f>APENs_summary!O4625</f>
        <v>5.7665830241532463</v>
      </c>
      <c r="H4730" s="76">
        <f>APENs_summary!P4625</f>
        <v>0</v>
      </c>
      <c r="I4730" s="76">
        <f>APENs_summary!Q4625</f>
        <v>0</v>
      </c>
      <c r="J4730" s="76">
        <f>APENs_summary!R4625</f>
        <v>0</v>
      </c>
    </row>
    <row r="4731" spans="1:10" x14ac:dyDescent="0.2">
      <c r="A4731" s="13" t="s">
        <v>147</v>
      </c>
      <c r="B4731" s="272" t="s">
        <v>493</v>
      </c>
      <c r="C4731" s="272" t="str">
        <f>APENs_summary!C4626</f>
        <v>08103</v>
      </c>
      <c r="D4731" s="272" t="str">
        <f>APENs_summary!J4626</f>
        <v>20200254</v>
      </c>
      <c r="E4731" s="272" t="str">
        <f>APENs_summary!K4626</f>
        <v>Compressor Engines</v>
      </c>
      <c r="F4731" s="76">
        <f>APENs_summary!N4626</f>
        <v>0</v>
      </c>
      <c r="G4731" s="76">
        <f>APENs_summary!O4626</f>
        <v>0</v>
      </c>
      <c r="H4731" s="76">
        <f>APENs_summary!P4626</f>
        <v>5.8</v>
      </c>
      <c r="I4731" s="76">
        <f>APENs_summary!Q4626</f>
        <v>0</v>
      </c>
      <c r="J4731" s="76">
        <f>APENs_summary!R4626</f>
        <v>0</v>
      </c>
    </row>
    <row r="4732" spans="1:10" x14ac:dyDescent="0.2">
      <c r="A4732" s="13" t="s">
        <v>147</v>
      </c>
      <c r="B4732" s="272" t="s">
        <v>493</v>
      </c>
      <c r="C4732" s="272" t="str">
        <f>APENs_summary!C4627</f>
        <v>08103</v>
      </c>
      <c r="D4732" s="272" t="str">
        <f>APENs_summary!J4627</f>
        <v>20200254</v>
      </c>
      <c r="E4732" s="272" t="str">
        <f>APENs_summary!K4627</f>
        <v>Compressor Engines</v>
      </c>
      <c r="F4732" s="76">
        <f>APENs_summary!N4627</f>
        <v>19.399999999999999</v>
      </c>
      <c r="G4732" s="76">
        <f>APENs_summary!O4627</f>
        <v>0</v>
      </c>
      <c r="H4732" s="76">
        <f>APENs_summary!P4627</f>
        <v>0</v>
      </c>
      <c r="I4732" s="76">
        <f>APENs_summary!Q4627</f>
        <v>0</v>
      </c>
      <c r="J4732" s="76">
        <f>APENs_summary!R4627</f>
        <v>0</v>
      </c>
    </row>
    <row r="4733" spans="1:10" x14ac:dyDescent="0.2">
      <c r="A4733" s="13" t="s">
        <v>147</v>
      </c>
      <c r="B4733" s="272" t="s">
        <v>493</v>
      </c>
      <c r="C4733" s="272" t="str">
        <f>APENs_summary!C4628</f>
        <v>08103</v>
      </c>
      <c r="D4733" s="272" t="str">
        <f>APENs_summary!J4628</f>
        <v>20200254</v>
      </c>
      <c r="E4733" s="272" t="str">
        <f>APENs_summary!K4628</f>
        <v>Compressor Engines</v>
      </c>
      <c r="F4733" s="76">
        <f>APENs_summary!N4628</f>
        <v>0</v>
      </c>
      <c r="G4733" s="76">
        <f>APENs_summary!O4628</f>
        <v>3.1</v>
      </c>
      <c r="H4733" s="76">
        <f>APENs_summary!P4628</f>
        <v>0</v>
      </c>
      <c r="I4733" s="76">
        <f>APENs_summary!Q4628</f>
        <v>0</v>
      </c>
      <c r="J4733" s="76">
        <f>APENs_summary!R4628</f>
        <v>0</v>
      </c>
    </row>
    <row r="4734" spans="1:10" x14ac:dyDescent="0.2">
      <c r="A4734" s="13" t="s">
        <v>147</v>
      </c>
      <c r="B4734" s="272" t="s">
        <v>493</v>
      </c>
      <c r="C4734" s="272" t="str">
        <f>APENs_summary!C4629</f>
        <v>08103</v>
      </c>
      <c r="D4734" s="272" t="str">
        <f>APENs_summary!J4629</f>
        <v>20200254</v>
      </c>
      <c r="E4734" s="272" t="str">
        <f>APENs_summary!K4629</f>
        <v>Compressor Engines</v>
      </c>
      <c r="F4734" s="76">
        <f>APENs_summary!N4629</f>
        <v>0</v>
      </c>
      <c r="G4734" s="76">
        <f>APENs_summary!O4629</f>
        <v>0</v>
      </c>
      <c r="H4734" s="76">
        <f>APENs_summary!P4629</f>
        <v>6.2</v>
      </c>
      <c r="I4734" s="76">
        <f>APENs_summary!Q4629</f>
        <v>0</v>
      </c>
      <c r="J4734" s="76">
        <f>APENs_summary!R4629</f>
        <v>0</v>
      </c>
    </row>
    <row r="4735" spans="1:10" x14ac:dyDescent="0.2">
      <c r="A4735" s="13" t="s">
        <v>147</v>
      </c>
      <c r="B4735" s="272" t="s">
        <v>493</v>
      </c>
      <c r="C4735" s="272" t="str">
        <f>APENs_summary!C4630</f>
        <v>08103</v>
      </c>
      <c r="D4735" s="272" t="str">
        <f>APENs_summary!J4630</f>
        <v>20200254</v>
      </c>
      <c r="E4735" s="272" t="str">
        <f>APENs_summary!K4630</f>
        <v>Compressor Engines</v>
      </c>
      <c r="F4735" s="76">
        <f>APENs_summary!N4630</f>
        <v>19.2</v>
      </c>
      <c r="G4735" s="76">
        <f>APENs_summary!O4630</f>
        <v>0</v>
      </c>
      <c r="H4735" s="76">
        <f>APENs_summary!P4630</f>
        <v>0</v>
      </c>
      <c r="I4735" s="76">
        <f>APENs_summary!Q4630</f>
        <v>0</v>
      </c>
      <c r="J4735" s="76">
        <f>APENs_summary!R4630</f>
        <v>0</v>
      </c>
    </row>
    <row r="4736" spans="1:10" x14ac:dyDescent="0.2">
      <c r="A4736" s="13" t="s">
        <v>147</v>
      </c>
      <c r="B4736" s="272" t="s">
        <v>493</v>
      </c>
      <c r="C4736" s="272" t="str">
        <f>APENs_summary!C4631</f>
        <v>08103</v>
      </c>
      <c r="D4736" s="272" t="str">
        <f>APENs_summary!J4631</f>
        <v>20200254</v>
      </c>
      <c r="E4736" s="272" t="str">
        <f>APENs_summary!K4631</f>
        <v>Compressor Engines</v>
      </c>
      <c r="F4736" s="76">
        <f>APENs_summary!N4631</f>
        <v>0</v>
      </c>
      <c r="G4736" s="76">
        <f>APENs_summary!O4631</f>
        <v>2.2000000000000002</v>
      </c>
      <c r="H4736" s="76">
        <f>APENs_summary!P4631</f>
        <v>0</v>
      </c>
      <c r="I4736" s="76">
        <f>APENs_summary!Q4631</f>
        <v>0</v>
      </c>
      <c r="J4736" s="76">
        <f>APENs_summary!R4631</f>
        <v>0</v>
      </c>
    </row>
    <row r="4737" spans="1:10" x14ac:dyDescent="0.2">
      <c r="A4737" s="13" t="s">
        <v>147</v>
      </c>
      <c r="B4737" s="272" t="s">
        <v>493</v>
      </c>
      <c r="C4737" s="272" t="str">
        <f>APENs_summary!C4632</f>
        <v>08103</v>
      </c>
      <c r="D4737" s="272" t="str">
        <f>APENs_summary!J4632</f>
        <v>20200254</v>
      </c>
      <c r="E4737" s="272" t="str">
        <f>APENs_summary!K4632</f>
        <v>Compressor Engines</v>
      </c>
      <c r="F4737" s="76">
        <f>APENs_summary!N4632</f>
        <v>0</v>
      </c>
      <c r="G4737" s="76">
        <f>APENs_summary!O4632</f>
        <v>0</v>
      </c>
      <c r="H4737" s="76">
        <f>APENs_summary!P4632</f>
        <v>0.06</v>
      </c>
      <c r="I4737" s="76">
        <f>APENs_summary!Q4632</f>
        <v>0</v>
      </c>
      <c r="J4737" s="76">
        <f>APENs_summary!R4632</f>
        <v>0</v>
      </c>
    </row>
    <row r="4738" spans="1:10" x14ac:dyDescent="0.2">
      <c r="A4738" s="13" t="s">
        <v>147</v>
      </c>
      <c r="B4738" s="272" t="s">
        <v>493</v>
      </c>
      <c r="C4738" s="272" t="str">
        <f>APENs_summary!C4633</f>
        <v>08103</v>
      </c>
      <c r="D4738" s="272" t="str">
        <f>APENs_summary!J4633</f>
        <v>20200254</v>
      </c>
      <c r="E4738" s="272" t="str">
        <f>APENs_summary!K4633</f>
        <v>Compressor Engines</v>
      </c>
      <c r="F4738" s="76">
        <f>APENs_summary!N4633</f>
        <v>1.84</v>
      </c>
      <c r="G4738" s="76">
        <f>APENs_summary!O4633</f>
        <v>0</v>
      </c>
      <c r="H4738" s="76">
        <f>APENs_summary!P4633</f>
        <v>0</v>
      </c>
      <c r="I4738" s="76">
        <f>APENs_summary!Q4633</f>
        <v>0</v>
      </c>
      <c r="J4738" s="76">
        <f>APENs_summary!R4633</f>
        <v>0</v>
      </c>
    </row>
    <row r="4739" spans="1:10" x14ac:dyDescent="0.2">
      <c r="A4739" s="13" t="s">
        <v>147</v>
      </c>
      <c r="B4739" s="272" t="s">
        <v>493</v>
      </c>
      <c r="C4739" s="272" t="str">
        <f>APENs_summary!C4634</f>
        <v>08103</v>
      </c>
      <c r="D4739" s="272" t="str">
        <f>APENs_summary!J4634</f>
        <v>20200254</v>
      </c>
      <c r="E4739" s="272" t="str">
        <f>APENs_summary!K4634</f>
        <v>Compressor Engines</v>
      </c>
      <c r="F4739" s="76">
        <f>APENs_summary!N4634</f>
        <v>0</v>
      </c>
      <c r="G4739" s="76">
        <f>APENs_summary!O4634</f>
        <v>0</v>
      </c>
      <c r="H4739" s="76">
        <f>APENs_summary!P4634</f>
        <v>0</v>
      </c>
      <c r="I4739" s="76">
        <f>APENs_summary!Q4634</f>
        <v>1.155E-3</v>
      </c>
      <c r="J4739" s="76">
        <f>APENs_summary!R4634</f>
        <v>0</v>
      </c>
    </row>
    <row r="4740" spans="1:10" x14ac:dyDescent="0.2">
      <c r="A4740" s="13" t="s">
        <v>147</v>
      </c>
      <c r="B4740" s="272" t="s">
        <v>493</v>
      </c>
      <c r="C4740" s="272" t="str">
        <f>APENs_summary!C4635</f>
        <v>08103</v>
      </c>
      <c r="D4740" s="272" t="str">
        <f>APENs_summary!J4635</f>
        <v>20200254</v>
      </c>
      <c r="E4740" s="272" t="str">
        <f>APENs_summary!K4635</f>
        <v>Compressor Engines</v>
      </c>
      <c r="F4740" s="76">
        <f>APENs_summary!N4635</f>
        <v>0</v>
      </c>
      <c r="G4740" s="76">
        <f>APENs_summary!O4635</f>
        <v>0.24</v>
      </c>
      <c r="H4740" s="76">
        <f>APENs_summary!P4635</f>
        <v>0</v>
      </c>
      <c r="I4740" s="76">
        <f>APENs_summary!Q4635</f>
        <v>0</v>
      </c>
      <c r="J4740" s="76">
        <f>APENs_summary!R4635</f>
        <v>0</v>
      </c>
    </row>
    <row r="4741" spans="1:10" x14ac:dyDescent="0.2">
      <c r="A4741" s="13" t="s">
        <v>147</v>
      </c>
      <c r="B4741" s="272" t="s">
        <v>493</v>
      </c>
      <c r="C4741" s="272" t="str">
        <f>APENs_summary!C4636</f>
        <v>08103</v>
      </c>
      <c r="D4741" s="272" t="str">
        <f>APENs_summary!J4636</f>
        <v>31000301</v>
      </c>
      <c r="E4741" s="272" t="str">
        <f>APENs_summary!K4636</f>
        <v>Glycol Dehydrator</v>
      </c>
      <c r="F4741" s="76">
        <f>APENs_summary!N4636</f>
        <v>0</v>
      </c>
      <c r="G4741" s="76">
        <f>APENs_summary!O4636</f>
        <v>4.0582529999999997</v>
      </c>
      <c r="H4741" s="76">
        <f>APENs_summary!P4636</f>
        <v>0</v>
      </c>
      <c r="I4741" s="76">
        <f>APENs_summary!Q4636</f>
        <v>0</v>
      </c>
      <c r="J4741" s="76">
        <f>APENs_summary!R4636</f>
        <v>0</v>
      </c>
    </row>
    <row r="4742" spans="1:10" x14ac:dyDescent="0.2">
      <c r="A4742" s="13" t="s">
        <v>147</v>
      </c>
      <c r="B4742" s="272" t="s">
        <v>493</v>
      </c>
      <c r="C4742" s="272" t="str">
        <f>APENs_summary!C4637</f>
        <v>08103</v>
      </c>
      <c r="D4742" s="272" t="str">
        <f>APENs_summary!J4637</f>
        <v>31000302</v>
      </c>
      <c r="E4742" s="272" t="str">
        <f>APENs_summary!K4637</f>
        <v>Glycol Dehydrator</v>
      </c>
      <c r="F4742" s="76">
        <f>APENs_summary!N4637</f>
        <v>0</v>
      </c>
      <c r="G4742" s="76">
        <f>APENs_summary!O4637</f>
        <v>15.002594999999999</v>
      </c>
      <c r="H4742" s="76">
        <f>APENs_summary!P4637</f>
        <v>0</v>
      </c>
      <c r="I4742" s="76">
        <f>APENs_summary!Q4637</f>
        <v>0</v>
      </c>
      <c r="J4742" s="76">
        <f>APENs_summary!R4637</f>
        <v>0</v>
      </c>
    </row>
    <row r="4743" spans="1:10" x14ac:dyDescent="0.2">
      <c r="A4743" s="13" t="s">
        <v>147</v>
      </c>
      <c r="B4743" s="272" t="s">
        <v>493</v>
      </c>
      <c r="C4743" s="272" t="str">
        <f>APENs_summary!C4638</f>
        <v>08103</v>
      </c>
      <c r="D4743" s="272" t="str">
        <f>APENs_summary!J4638</f>
        <v>31088801</v>
      </c>
      <c r="E4743" s="272" t="str">
        <f>APENs_summary!K4638</f>
        <v>Permitted Fugitives</v>
      </c>
      <c r="F4743" s="76">
        <f>APENs_summary!N4638</f>
        <v>0</v>
      </c>
      <c r="G4743" s="76">
        <f>APENs_summary!O4638</f>
        <v>4.0999999999999996</v>
      </c>
      <c r="H4743" s="76">
        <f>APENs_summary!P4638</f>
        <v>0</v>
      </c>
      <c r="I4743" s="76">
        <f>APENs_summary!Q4638</f>
        <v>0</v>
      </c>
      <c r="J4743" s="76">
        <f>APENs_summary!R4638</f>
        <v>0</v>
      </c>
    </row>
    <row r="4744" spans="1:10" x14ac:dyDescent="0.2">
      <c r="A4744" s="13" t="s">
        <v>147</v>
      </c>
      <c r="B4744" s="272" t="s">
        <v>493</v>
      </c>
      <c r="C4744" s="272" t="str">
        <f>APENs_summary!C4639</f>
        <v>08103</v>
      </c>
      <c r="D4744" s="272" t="str">
        <f>APENs_summary!J4639</f>
        <v>40400311</v>
      </c>
      <c r="E4744" s="272" t="str">
        <f>APENs_summary!K4639</f>
        <v>Condensate Tanks</v>
      </c>
      <c r="F4744" s="76">
        <f>APENs_summary!N4639</f>
        <v>0</v>
      </c>
      <c r="G4744" s="76">
        <f>APENs_summary!O4639</f>
        <v>10.880225663645835</v>
      </c>
      <c r="H4744" s="76">
        <f>APENs_summary!P4639</f>
        <v>0</v>
      </c>
      <c r="I4744" s="76">
        <f>APENs_summary!Q4639</f>
        <v>0</v>
      </c>
      <c r="J4744" s="76">
        <f>APENs_summary!R4639</f>
        <v>0</v>
      </c>
    </row>
    <row r="4745" spans="1:10" x14ac:dyDescent="0.2">
      <c r="A4745" s="13" t="s">
        <v>147</v>
      </c>
      <c r="B4745" s="272" t="s">
        <v>493</v>
      </c>
      <c r="C4745" s="272" t="str">
        <f>APENs_summary!C4640</f>
        <v>08103</v>
      </c>
      <c r="D4745" s="272" t="str">
        <f>APENs_summary!J4640</f>
        <v>40400311</v>
      </c>
      <c r="E4745" s="272" t="str">
        <f>APENs_summary!K4640</f>
        <v>Condensate Tanks</v>
      </c>
      <c r="F4745" s="76">
        <f>APENs_summary!N4640</f>
        <v>0</v>
      </c>
      <c r="G4745" s="76">
        <f>APENs_summary!O4640</f>
        <v>3.0617720460510891</v>
      </c>
      <c r="H4745" s="76">
        <f>APENs_summary!P4640</f>
        <v>0</v>
      </c>
      <c r="I4745" s="76">
        <f>APENs_summary!Q4640</f>
        <v>0</v>
      </c>
      <c r="J4745" s="76">
        <f>APENs_summary!R4640</f>
        <v>0</v>
      </c>
    </row>
    <row r="4746" spans="1:10" x14ac:dyDescent="0.2">
      <c r="A4746" s="13" t="s">
        <v>147</v>
      </c>
      <c r="B4746" s="272" t="s">
        <v>493</v>
      </c>
      <c r="C4746" s="272" t="str">
        <f>APENs_summary!C4641</f>
        <v>08103</v>
      </c>
      <c r="D4746" s="272" t="str">
        <f>APENs_summary!J4641</f>
        <v>31000199</v>
      </c>
      <c r="E4746" s="272" t="str">
        <f>APENs_summary!K4641</f>
        <v>Condensate Tanks</v>
      </c>
      <c r="F4746" s="76">
        <f>APENs_summary!N4641</f>
        <v>0</v>
      </c>
      <c r="G4746" s="76">
        <f>APENs_summary!O4641</f>
        <v>3.0617720460510891</v>
      </c>
      <c r="H4746" s="76">
        <f>APENs_summary!P4641</f>
        <v>0</v>
      </c>
      <c r="I4746" s="76">
        <f>APENs_summary!Q4641</f>
        <v>0</v>
      </c>
      <c r="J4746" s="76">
        <f>APENs_summary!R4641</f>
        <v>0</v>
      </c>
    </row>
    <row r="4747" spans="1:10" x14ac:dyDescent="0.2">
      <c r="A4747" s="13" t="s">
        <v>147</v>
      </c>
      <c r="B4747" s="272" t="s">
        <v>493</v>
      </c>
      <c r="C4747" s="272" t="str">
        <f>APENs_summary!C4642</f>
        <v>08103</v>
      </c>
      <c r="D4747" s="272" t="str">
        <f>APENs_summary!J4642</f>
        <v>40400311</v>
      </c>
      <c r="E4747" s="272" t="str">
        <f>APENs_summary!K4642</f>
        <v>Condensate Tanks</v>
      </c>
      <c r="F4747" s="76">
        <f>APENs_summary!N4642</f>
        <v>0</v>
      </c>
      <c r="G4747" s="76">
        <f>APENs_summary!O4642</f>
        <v>4.1005875616755656</v>
      </c>
      <c r="H4747" s="76">
        <f>APENs_summary!P4642</f>
        <v>0</v>
      </c>
      <c r="I4747" s="76">
        <f>APENs_summary!Q4642</f>
        <v>0</v>
      </c>
      <c r="J4747" s="76">
        <f>APENs_summary!R4642</f>
        <v>0</v>
      </c>
    </row>
    <row r="4748" spans="1:10" x14ac:dyDescent="0.2">
      <c r="A4748" s="13" t="s">
        <v>147</v>
      </c>
      <c r="B4748" s="272" t="s">
        <v>493</v>
      </c>
      <c r="C4748" s="272" t="str">
        <f>APENs_summary!C4643</f>
        <v>08103</v>
      </c>
      <c r="D4748" s="272" t="str">
        <f>APENs_summary!J4643</f>
        <v>31000199</v>
      </c>
      <c r="E4748" s="272" t="str">
        <f>APENs_summary!K4643</f>
        <v>Condensate Tanks</v>
      </c>
      <c r="F4748" s="76">
        <f>APENs_summary!N4643</f>
        <v>0</v>
      </c>
      <c r="G4748" s="76">
        <f>APENs_summary!O4643</f>
        <v>3.0617720460510891</v>
      </c>
      <c r="H4748" s="76">
        <f>APENs_summary!P4643</f>
        <v>0</v>
      </c>
      <c r="I4748" s="76">
        <f>APENs_summary!Q4643</f>
        <v>0</v>
      </c>
      <c r="J4748" s="76">
        <f>APENs_summary!R4643</f>
        <v>0</v>
      </c>
    </row>
    <row r="4749" spans="1:10" x14ac:dyDescent="0.2">
      <c r="A4749" s="13" t="s">
        <v>147</v>
      </c>
      <c r="B4749" s="272" t="s">
        <v>493</v>
      </c>
      <c r="C4749" s="272" t="str">
        <f>APENs_summary!C4644</f>
        <v>08103</v>
      </c>
      <c r="D4749" s="272" t="str">
        <f>APENs_summary!J4644</f>
        <v>40400311</v>
      </c>
      <c r="E4749" s="272" t="str">
        <f>APENs_summary!K4644</f>
        <v>Condensate Tanks</v>
      </c>
      <c r="F4749" s="76">
        <f>APENs_summary!N4644</f>
        <v>0</v>
      </c>
      <c r="G4749" s="76">
        <f>APENs_summary!O4644</f>
        <v>2.0557612309200168</v>
      </c>
      <c r="H4749" s="76">
        <f>APENs_summary!P4644</f>
        <v>0</v>
      </c>
      <c r="I4749" s="76">
        <f>APENs_summary!Q4644</f>
        <v>0</v>
      </c>
      <c r="J4749" s="76">
        <f>APENs_summary!R4644</f>
        <v>0</v>
      </c>
    </row>
    <row r="4750" spans="1:10" x14ac:dyDescent="0.2">
      <c r="A4750" s="13" t="s">
        <v>147</v>
      </c>
      <c r="B4750" s="272" t="s">
        <v>493</v>
      </c>
      <c r="C4750" s="272" t="str">
        <f>APENs_summary!C4645</f>
        <v>08103</v>
      </c>
      <c r="D4750" s="272" t="str">
        <f>APENs_summary!J4645</f>
        <v>40400311</v>
      </c>
      <c r="E4750" s="272" t="str">
        <f>APENs_summary!K4645</f>
        <v>Condensate Tanks</v>
      </c>
      <c r="F4750" s="76">
        <f>APENs_summary!N4645</f>
        <v>0</v>
      </c>
      <c r="G4750" s="76">
        <f>APENs_summary!O4645</f>
        <v>6.3067036698570202</v>
      </c>
      <c r="H4750" s="76">
        <f>APENs_summary!P4645</f>
        <v>0</v>
      </c>
      <c r="I4750" s="76">
        <f>APENs_summary!Q4645</f>
        <v>0</v>
      </c>
      <c r="J4750" s="76">
        <f>APENs_summary!R4645</f>
        <v>0</v>
      </c>
    </row>
    <row r="4751" spans="1:10" x14ac:dyDescent="0.2">
      <c r="A4751" s="13" t="s">
        <v>147</v>
      </c>
      <c r="B4751" s="272" t="s">
        <v>493</v>
      </c>
      <c r="C4751" s="272" t="str">
        <f>APENs_summary!C4646</f>
        <v>08103</v>
      </c>
      <c r="D4751" s="272" t="str">
        <f>APENs_summary!J4646</f>
        <v>40400311</v>
      </c>
      <c r="E4751" s="272" t="str">
        <f>APENs_summary!K4646</f>
        <v>Condensate Tanks</v>
      </c>
      <c r="F4751" s="76">
        <f>APENs_summary!N4646</f>
        <v>0</v>
      </c>
      <c r="G4751" s="76">
        <f>APENs_summary!O4646</f>
        <v>2.2717255091682635</v>
      </c>
      <c r="H4751" s="76">
        <f>APENs_summary!P4646</f>
        <v>0</v>
      </c>
      <c r="I4751" s="76">
        <f>APENs_summary!Q4646</f>
        <v>0</v>
      </c>
      <c r="J4751" s="76">
        <f>APENs_summary!R4646</f>
        <v>0</v>
      </c>
    </row>
    <row r="4752" spans="1:10" x14ac:dyDescent="0.2">
      <c r="A4752" s="13" t="s">
        <v>147</v>
      </c>
      <c r="B4752" s="272" t="s">
        <v>493</v>
      </c>
      <c r="C4752" s="272" t="str">
        <f>APENs_summary!C4647</f>
        <v>08103</v>
      </c>
      <c r="D4752" s="272" t="str">
        <f>APENs_summary!J4647</f>
        <v>40400311</v>
      </c>
      <c r="E4752" s="272" t="str">
        <f>APENs_summary!K4647</f>
        <v>Condensate Tanks</v>
      </c>
      <c r="F4752" s="76">
        <f>APENs_summary!N4647</f>
        <v>0</v>
      </c>
      <c r="G4752" s="76">
        <f>APENs_summary!O4647</f>
        <v>2.51502703782768</v>
      </c>
      <c r="H4752" s="76">
        <f>APENs_summary!P4647</f>
        <v>0</v>
      </c>
      <c r="I4752" s="76">
        <f>APENs_summary!Q4647</f>
        <v>0</v>
      </c>
      <c r="J4752" s="76">
        <f>APENs_summary!R4647</f>
        <v>0</v>
      </c>
    </row>
    <row r="4753" spans="1:10" x14ac:dyDescent="0.2">
      <c r="A4753" s="13" t="s">
        <v>147</v>
      </c>
      <c r="B4753" s="272" t="s">
        <v>493</v>
      </c>
      <c r="C4753" s="272" t="str">
        <f>APENs_summary!C4648</f>
        <v>08103</v>
      </c>
      <c r="D4753" s="272" t="str">
        <f>APENs_summary!J4648</f>
        <v>40400311</v>
      </c>
      <c r="E4753" s="272" t="str">
        <f>APENs_summary!K4648</f>
        <v>Condensate Tanks</v>
      </c>
      <c r="F4753" s="76">
        <f>APENs_summary!N4648</f>
        <v>0</v>
      </c>
      <c r="G4753" s="76">
        <f>APENs_summary!O4648</f>
        <v>2.8474917424281707</v>
      </c>
      <c r="H4753" s="76">
        <f>APENs_summary!P4648</f>
        <v>0</v>
      </c>
      <c r="I4753" s="76">
        <f>APENs_summary!Q4648</f>
        <v>0</v>
      </c>
      <c r="J4753" s="76">
        <f>APENs_summary!R4648</f>
        <v>0</v>
      </c>
    </row>
    <row r="4754" spans="1:10" x14ac:dyDescent="0.2">
      <c r="A4754" s="13" t="s">
        <v>147</v>
      </c>
      <c r="B4754" s="272" t="s">
        <v>493</v>
      </c>
      <c r="C4754" s="272" t="str">
        <f>APENs_summary!C4649</f>
        <v>08103</v>
      </c>
      <c r="D4754" s="272" t="str">
        <f>APENs_summary!J4649</f>
        <v>40400311</v>
      </c>
      <c r="E4754" s="272" t="str">
        <f>APENs_summary!K4649</f>
        <v>Condensate Tanks</v>
      </c>
      <c r="F4754" s="76">
        <f>APENs_summary!N4649</f>
        <v>0</v>
      </c>
      <c r="G4754" s="76">
        <f>APENs_summary!O4649</f>
        <v>2.1022345566190066</v>
      </c>
      <c r="H4754" s="76">
        <f>APENs_summary!P4649</f>
        <v>0</v>
      </c>
      <c r="I4754" s="76">
        <f>APENs_summary!Q4649</f>
        <v>0</v>
      </c>
      <c r="J4754" s="76">
        <f>APENs_summary!R4649</f>
        <v>0</v>
      </c>
    </row>
    <row r="4755" spans="1:10" x14ac:dyDescent="0.2">
      <c r="A4755" s="13" t="s">
        <v>147</v>
      </c>
      <c r="B4755" s="272" t="s">
        <v>493</v>
      </c>
      <c r="C4755" s="272" t="str">
        <f>APENs_summary!C4650</f>
        <v>08103</v>
      </c>
      <c r="D4755" s="272" t="str">
        <f>APENs_summary!J4650</f>
        <v>40400311</v>
      </c>
      <c r="E4755" s="272" t="str">
        <f>APENs_summary!K4650</f>
        <v>Condensate Tanks</v>
      </c>
      <c r="F4755" s="76">
        <f>APENs_summary!N4650</f>
        <v>0</v>
      </c>
      <c r="G4755" s="76">
        <f>APENs_summary!O4650</f>
        <v>3.7616056565770521</v>
      </c>
      <c r="H4755" s="76">
        <f>APENs_summary!P4650</f>
        <v>0</v>
      </c>
      <c r="I4755" s="76">
        <f>APENs_summary!Q4650</f>
        <v>0</v>
      </c>
      <c r="J4755" s="76">
        <f>APENs_summary!R4650</f>
        <v>0</v>
      </c>
    </row>
    <row r="4756" spans="1:10" x14ac:dyDescent="0.2">
      <c r="A4756" s="13" t="s">
        <v>147</v>
      </c>
      <c r="B4756" s="272" t="s">
        <v>493</v>
      </c>
      <c r="C4756" s="272" t="str">
        <f>APENs_summary!C4651</f>
        <v>08103</v>
      </c>
      <c r="D4756" s="272" t="str">
        <f>APENs_summary!J4651</f>
        <v>40400311</v>
      </c>
      <c r="E4756" s="272" t="str">
        <f>APENs_summary!K4651</f>
        <v>Condensate Tanks</v>
      </c>
      <c r="F4756" s="76">
        <f>APENs_summary!N4651</f>
        <v>0</v>
      </c>
      <c r="G4756" s="76">
        <f>APENs_summary!O4651</f>
        <v>1.4543417218742674</v>
      </c>
      <c r="H4756" s="76">
        <f>APENs_summary!P4651</f>
        <v>0</v>
      </c>
      <c r="I4756" s="76">
        <f>APENs_summary!Q4651</f>
        <v>0</v>
      </c>
      <c r="J4756" s="76">
        <f>APENs_summary!R4651</f>
        <v>0</v>
      </c>
    </row>
    <row r="4757" spans="1:10" x14ac:dyDescent="0.2">
      <c r="A4757" s="13" t="s">
        <v>147</v>
      </c>
      <c r="B4757" s="272" t="s">
        <v>493</v>
      </c>
      <c r="C4757" s="272" t="str">
        <f>APENs_summary!C4652</f>
        <v>08103</v>
      </c>
      <c r="D4757" s="272" t="str">
        <f>APENs_summary!J4652</f>
        <v>40400311</v>
      </c>
      <c r="E4757" s="272" t="str">
        <f>APENs_summary!K4652</f>
        <v>Condensate Tanks</v>
      </c>
      <c r="F4757" s="76">
        <f>APENs_summary!N4652</f>
        <v>0</v>
      </c>
      <c r="G4757" s="76">
        <f>APENs_summary!O4652</f>
        <v>4.1871312822822411</v>
      </c>
      <c r="H4757" s="76">
        <f>APENs_summary!P4652</f>
        <v>0</v>
      </c>
      <c r="I4757" s="76">
        <f>APENs_summary!Q4652</f>
        <v>0</v>
      </c>
      <c r="J4757" s="76">
        <f>APENs_summary!R4652</f>
        <v>0</v>
      </c>
    </row>
    <row r="4758" spans="1:10" x14ac:dyDescent="0.2">
      <c r="A4758" s="13" t="s">
        <v>147</v>
      </c>
      <c r="B4758" s="272" t="s">
        <v>493</v>
      </c>
      <c r="C4758" s="272" t="str">
        <f>APENs_summary!C4653</f>
        <v>08103</v>
      </c>
      <c r="D4758" s="272" t="str">
        <f>APENs_summary!J4653</f>
        <v>40400311</v>
      </c>
      <c r="E4758" s="272" t="str">
        <f>APENs_summary!K4653</f>
        <v>Condensate Tanks</v>
      </c>
      <c r="F4758" s="76">
        <f>APENs_summary!N4653</f>
        <v>0</v>
      </c>
      <c r="G4758" s="76">
        <f>APENs_summary!O4653</f>
        <v>2.4604017440560795</v>
      </c>
      <c r="H4758" s="76">
        <f>APENs_summary!P4653</f>
        <v>0</v>
      </c>
      <c r="I4758" s="76">
        <f>APENs_summary!Q4653</f>
        <v>0</v>
      </c>
      <c r="J4758" s="76">
        <f>APENs_summary!R4653</f>
        <v>0</v>
      </c>
    </row>
    <row r="4759" spans="1:10" x14ac:dyDescent="0.2">
      <c r="A4759" s="13" t="s">
        <v>147</v>
      </c>
      <c r="B4759" s="272" t="s">
        <v>493</v>
      </c>
      <c r="C4759" s="272" t="str">
        <f>APENs_summary!C4654</f>
        <v>08103</v>
      </c>
      <c r="D4759" s="272" t="str">
        <f>APENs_summary!J4654</f>
        <v>40400311</v>
      </c>
      <c r="E4759" s="272" t="str">
        <f>APENs_summary!K4654</f>
        <v>Condensate Tanks</v>
      </c>
      <c r="F4759" s="76">
        <f>APENs_summary!N4654</f>
        <v>0</v>
      </c>
      <c r="G4759" s="76">
        <f>APENs_summary!O4654</f>
        <v>6.8889871036149506</v>
      </c>
      <c r="H4759" s="76">
        <f>APENs_summary!P4654</f>
        <v>0</v>
      </c>
      <c r="I4759" s="76">
        <f>APENs_summary!Q4654</f>
        <v>0</v>
      </c>
      <c r="J4759" s="76">
        <f>APENs_summary!R4654</f>
        <v>0</v>
      </c>
    </row>
    <row r="4760" spans="1:10" x14ac:dyDescent="0.2">
      <c r="A4760" s="13" t="s">
        <v>147</v>
      </c>
      <c r="B4760" s="272" t="s">
        <v>493</v>
      </c>
      <c r="C4760" s="272" t="str">
        <f>APENs_summary!C4655</f>
        <v>08103</v>
      </c>
      <c r="D4760" s="272" t="str">
        <f>APENs_summary!J4655</f>
        <v>40400311</v>
      </c>
      <c r="E4760" s="272" t="str">
        <f>APENs_summary!K4655</f>
        <v>Condensate Tanks</v>
      </c>
      <c r="F4760" s="76">
        <f>APENs_summary!N4655</f>
        <v>0</v>
      </c>
      <c r="G4760" s="76">
        <f>APENs_summary!O4655</f>
        <v>4.2099365633202472</v>
      </c>
      <c r="H4760" s="76">
        <f>APENs_summary!P4655</f>
        <v>0</v>
      </c>
      <c r="I4760" s="76">
        <f>APENs_summary!Q4655</f>
        <v>0</v>
      </c>
      <c r="J4760" s="76">
        <f>APENs_summary!R4655</f>
        <v>0</v>
      </c>
    </row>
    <row r="4761" spans="1:10" x14ac:dyDescent="0.2">
      <c r="A4761" s="13" t="s">
        <v>147</v>
      </c>
      <c r="B4761" s="272" t="s">
        <v>493</v>
      </c>
      <c r="C4761" s="272" t="str">
        <f>APENs_summary!C4656</f>
        <v>08103</v>
      </c>
      <c r="D4761" s="272" t="str">
        <f>APENs_summary!J4656</f>
        <v>40400311</v>
      </c>
      <c r="E4761" s="272" t="str">
        <f>APENs_summary!K4656</f>
        <v>Condensate Tanks</v>
      </c>
      <c r="F4761" s="76">
        <f>APENs_summary!N4656</f>
        <v>0</v>
      </c>
      <c r="G4761" s="76">
        <f>APENs_summary!O4656</f>
        <v>54.674500822340875</v>
      </c>
      <c r="H4761" s="76">
        <f>APENs_summary!P4656</f>
        <v>0</v>
      </c>
      <c r="I4761" s="76">
        <f>APENs_summary!Q4656</f>
        <v>0</v>
      </c>
      <c r="J4761" s="76">
        <f>APENs_summary!R4656</f>
        <v>0</v>
      </c>
    </row>
    <row r="4762" spans="1:10" x14ac:dyDescent="0.2">
      <c r="A4762" s="13" t="s">
        <v>147</v>
      </c>
      <c r="B4762" s="272" t="s">
        <v>493</v>
      </c>
      <c r="C4762" s="272" t="str">
        <f>APENs_summary!C4657</f>
        <v>08103</v>
      </c>
      <c r="D4762" s="272" t="str">
        <f>APENs_summary!J4657</f>
        <v>40400311</v>
      </c>
      <c r="E4762" s="272" t="str">
        <f>APENs_summary!K4657</f>
        <v>Condensate Tanks</v>
      </c>
      <c r="F4762" s="76">
        <f>APENs_summary!N4657</f>
        <v>0</v>
      </c>
      <c r="G4762" s="76">
        <f>APENs_summary!O4657</f>
        <v>4.9207050740106792</v>
      </c>
      <c r="H4762" s="76">
        <f>APENs_summary!P4657</f>
        <v>0</v>
      </c>
      <c r="I4762" s="76">
        <f>APENs_summary!Q4657</f>
        <v>0</v>
      </c>
      <c r="J4762" s="76">
        <f>APENs_summary!R4657</f>
        <v>0</v>
      </c>
    </row>
    <row r="4763" spans="1:10" x14ac:dyDescent="0.2">
      <c r="A4763" s="13" t="s">
        <v>147</v>
      </c>
      <c r="B4763" s="272" t="s">
        <v>493</v>
      </c>
      <c r="C4763" s="272" t="str">
        <f>APENs_summary!C4658</f>
        <v>08103</v>
      </c>
      <c r="D4763" s="272" t="str">
        <f>APENs_summary!J4658</f>
        <v>40400311</v>
      </c>
      <c r="E4763" s="272" t="str">
        <f>APENs_summary!K4658</f>
        <v>Condensate Tanks</v>
      </c>
      <c r="F4763" s="76">
        <f>APENs_summary!N4658</f>
        <v>0</v>
      </c>
      <c r="G4763" s="76">
        <f>APENs_summary!O4658</f>
        <v>0</v>
      </c>
      <c r="H4763" s="76">
        <f>APENs_summary!P4658</f>
        <v>0</v>
      </c>
      <c r="I4763" s="76">
        <f>APENs_summary!Q4658</f>
        <v>0</v>
      </c>
      <c r="J4763" s="76">
        <f>APENs_summary!R4658</f>
        <v>0</v>
      </c>
    </row>
    <row r="4764" spans="1:10" x14ac:dyDescent="0.2">
      <c r="A4764" s="13" t="s">
        <v>147</v>
      </c>
      <c r="B4764" s="272" t="s">
        <v>493</v>
      </c>
      <c r="C4764" s="272" t="str">
        <f>APENs_summary!C4659</f>
        <v>08103</v>
      </c>
      <c r="D4764" s="272" t="str">
        <f>APENs_summary!J4659</f>
        <v>40400311</v>
      </c>
      <c r="E4764" s="272" t="str">
        <f>APENs_summary!K4659</f>
        <v>Condensate Tanks</v>
      </c>
      <c r="F4764" s="76">
        <f>APENs_summary!N4659</f>
        <v>0</v>
      </c>
      <c r="G4764" s="76">
        <f>APENs_summary!O4659</f>
        <v>0</v>
      </c>
      <c r="H4764" s="76">
        <f>APENs_summary!P4659</f>
        <v>0</v>
      </c>
      <c r="I4764" s="76">
        <f>APENs_summary!Q4659</f>
        <v>0</v>
      </c>
      <c r="J4764" s="76">
        <f>APENs_summary!R4659</f>
        <v>0</v>
      </c>
    </row>
    <row r="4765" spans="1:10" x14ac:dyDescent="0.2">
      <c r="A4765" s="13" t="s">
        <v>147</v>
      </c>
      <c r="B4765" s="272" t="s">
        <v>493</v>
      </c>
      <c r="C4765" s="272" t="str">
        <f>APENs_summary!C4660</f>
        <v>08103</v>
      </c>
      <c r="D4765" s="272" t="str">
        <f>APENs_summary!J4660</f>
        <v>40400311</v>
      </c>
      <c r="E4765" s="272" t="str">
        <f>APENs_summary!K4660</f>
        <v>Condensate Tanks</v>
      </c>
      <c r="F4765" s="76">
        <f>APENs_summary!N4660</f>
        <v>0</v>
      </c>
      <c r="G4765" s="76">
        <f>APENs_summary!O4660</f>
        <v>6.5882773490920759</v>
      </c>
      <c r="H4765" s="76">
        <f>APENs_summary!P4660</f>
        <v>0</v>
      </c>
      <c r="I4765" s="76">
        <f>APENs_summary!Q4660</f>
        <v>0</v>
      </c>
      <c r="J4765" s="76">
        <f>APENs_summary!R4660</f>
        <v>0</v>
      </c>
    </row>
    <row r="4766" spans="1:10" x14ac:dyDescent="0.2">
      <c r="A4766" s="13" t="s">
        <v>147</v>
      </c>
      <c r="B4766" s="272" t="s">
        <v>493</v>
      </c>
      <c r="C4766" s="272" t="str">
        <f>APENs_summary!C4661</f>
        <v>08103</v>
      </c>
      <c r="D4766" s="272" t="str">
        <f>APENs_summary!J4661</f>
        <v>31000199</v>
      </c>
      <c r="E4766" s="272" t="str">
        <f>APENs_summary!K4661</f>
        <v>Condensate Tanks</v>
      </c>
      <c r="F4766" s="76">
        <f>APENs_summary!N4661</f>
        <v>0</v>
      </c>
      <c r="G4766" s="76">
        <f>APENs_summary!O4661</f>
        <v>1.476224644083401</v>
      </c>
      <c r="H4766" s="76">
        <f>APENs_summary!P4661</f>
        <v>0</v>
      </c>
      <c r="I4766" s="76">
        <f>APENs_summary!Q4661</f>
        <v>0</v>
      </c>
      <c r="J4766" s="76">
        <f>APENs_summary!R4661</f>
        <v>0</v>
      </c>
    </row>
    <row r="4767" spans="1:10" x14ac:dyDescent="0.2">
      <c r="A4767" s="13" t="s">
        <v>147</v>
      </c>
      <c r="B4767" s="272" t="s">
        <v>493</v>
      </c>
      <c r="C4767" s="272" t="str">
        <f>APENs_summary!C4662</f>
        <v>08103</v>
      </c>
      <c r="D4767" s="272" t="str">
        <f>APENs_summary!J4662</f>
        <v>40400311</v>
      </c>
      <c r="E4767" s="272" t="str">
        <f>APENs_summary!K4662</f>
        <v>Condensate Tanks</v>
      </c>
      <c r="F4767" s="76">
        <f>APENs_summary!N4662</f>
        <v>0</v>
      </c>
      <c r="G4767" s="76">
        <f>APENs_summary!O4662</f>
        <v>1.1098923666935196</v>
      </c>
      <c r="H4767" s="76">
        <f>APENs_summary!P4662</f>
        <v>0</v>
      </c>
      <c r="I4767" s="76">
        <f>APENs_summary!Q4662</f>
        <v>0</v>
      </c>
      <c r="J4767" s="76">
        <f>APENs_summary!R4662</f>
        <v>0</v>
      </c>
    </row>
    <row r="4768" spans="1:10" x14ac:dyDescent="0.2">
      <c r="A4768" s="13" t="s">
        <v>147</v>
      </c>
      <c r="B4768" s="272" t="s">
        <v>493</v>
      </c>
      <c r="C4768" s="272" t="str">
        <f>APENs_summary!C4663</f>
        <v>08103</v>
      </c>
      <c r="D4768" s="272" t="str">
        <f>APENs_summary!J4663</f>
        <v>40400311</v>
      </c>
      <c r="E4768" s="272" t="str">
        <f>APENs_summary!K4663</f>
        <v>Condensate Tanks</v>
      </c>
      <c r="F4768" s="76">
        <f>APENs_summary!N4663</f>
        <v>0</v>
      </c>
      <c r="G4768" s="76">
        <f>APENs_summary!O4663</f>
        <v>1.2657146940371913</v>
      </c>
      <c r="H4768" s="76">
        <f>APENs_summary!P4663</f>
        <v>0</v>
      </c>
      <c r="I4768" s="76">
        <f>APENs_summary!Q4663</f>
        <v>0</v>
      </c>
      <c r="J4768" s="76">
        <f>APENs_summary!R4663</f>
        <v>0</v>
      </c>
    </row>
    <row r="4769" spans="1:10" x14ac:dyDescent="0.2">
      <c r="A4769" s="13" t="s">
        <v>147</v>
      </c>
      <c r="B4769" s="272" t="s">
        <v>493</v>
      </c>
      <c r="C4769" s="272" t="str">
        <f>APENs_summary!C4664</f>
        <v>08103</v>
      </c>
      <c r="D4769" s="272" t="str">
        <f>APENs_summary!J4664</f>
        <v>40400311</v>
      </c>
      <c r="E4769" s="272" t="str">
        <f>APENs_summary!K4664</f>
        <v>Condensate Tanks</v>
      </c>
      <c r="F4769" s="76">
        <f>APENs_summary!N4664</f>
        <v>0</v>
      </c>
      <c r="G4769" s="76">
        <f>APENs_summary!O4664</f>
        <v>0.53855476800022206</v>
      </c>
      <c r="H4769" s="76">
        <f>APENs_summary!P4664</f>
        <v>0</v>
      </c>
      <c r="I4769" s="76">
        <f>APENs_summary!Q4664</f>
        <v>0</v>
      </c>
      <c r="J4769" s="76">
        <f>APENs_summary!R4664</f>
        <v>0</v>
      </c>
    </row>
    <row r="4770" spans="1:10" x14ac:dyDescent="0.2">
      <c r="A4770" s="13" t="s">
        <v>147</v>
      </c>
      <c r="B4770" s="272" t="s">
        <v>493</v>
      </c>
      <c r="C4770" s="272" t="str">
        <f>APENs_summary!C4665</f>
        <v>08103</v>
      </c>
      <c r="D4770" s="272" t="str">
        <f>APENs_summary!J4665</f>
        <v>20200202</v>
      </c>
      <c r="E4770" s="272" t="str">
        <f>APENs_summary!K4665</f>
        <v>Compressor Engines</v>
      </c>
      <c r="F4770" s="76">
        <f>APENs_summary!N4665</f>
        <v>0</v>
      </c>
      <c r="G4770" s="76">
        <f>APENs_summary!O4665</f>
        <v>0</v>
      </c>
      <c r="H4770" s="76">
        <f>APENs_summary!P4665</f>
        <v>5.663322</v>
      </c>
      <c r="I4770" s="76">
        <f>APENs_summary!Q4665</f>
        <v>0</v>
      </c>
      <c r="J4770" s="76">
        <f>APENs_summary!R4665</f>
        <v>0</v>
      </c>
    </row>
    <row r="4771" spans="1:10" x14ac:dyDescent="0.2">
      <c r="A4771" s="13" t="s">
        <v>147</v>
      </c>
      <c r="B4771" s="272" t="s">
        <v>493</v>
      </c>
      <c r="C4771" s="272" t="str">
        <f>APENs_summary!C4666</f>
        <v>08103</v>
      </c>
      <c r="D4771" s="272" t="str">
        <f>APENs_summary!J4666</f>
        <v>20200202</v>
      </c>
      <c r="E4771" s="272" t="str">
        <f>APENs_summary!K4666</f>
        <v>Compressor Engines</v>
      </c>
      <c r="F4771" s="76">
        <f>APENs_summary!N4666</f>
        <v>19.255275000000001</v>
      </c>
      <c r="G4771" s="76">
        <f>APENs_summary!O4666</f>
        <v>0</v>
      </c>
      <c r="H4771" s="76">
        <f>APENs_summary!P4666</f>
        <v>0</v>
      </c>
      <c r="I4771" s="76">
        <f>APENs_summary!Q4666</f>
        <v>0</v>
      </c>
      <c r="J4771" s="76">
        <f>APENs_summary!R4666</f>
        <v>0</v>
      </c>
    </row>
    <row r="4772" spans="1:10" x14ac:dyDescent="0.2">
      <c r="A4772" s="13" t="s">
        <v>147</v>
      </c>
      <c r="B4772" s="272" t="s">
        <v>493</v>
      </c>
      <c r="C4772" s="272" t="str">
        <f>APENs_summary!C4667</f>
        <v>08103</v>
      </c>
      <c r="D4772" s="272" t="str">
        <f>APENs_summary!J4667</f>
        <v>20200202</v>
      </c>
      <c r="E4772" s="272" t="str">
        <f>APENs_summary!K4667</f>
        <v>Compressor Engines</v>
      </c>
      <c r="F4772" s="76">
        <f>APENs_summary!N4667</f>
        <v>0</v>
      </c>
      <c r="G4772" s="76">
        <f>APENs_summary!O4667</f>
        <v>0</v>
      </c>
      <c r="H4772" s="76">
        <f>APENs_summary!P4667</f>
        <v>0</v>
      </c>
      <c r="I4772" s="76">
        <f>APENs_summary!Q4667</f>
        <v>0</v>
      </c>
      <c r="J4772" s="76">
        <f>APENs_summary!R4667</f>
        <v>0.39200000000000002</v>
      </c>
    </row>
    <row r="4773" spans="1:10" x14ac:dyDescent="0.2">
      <c r="A4773" s="13" t="s">
        <v>147</v>
      </c>
      <c r="B4773" s="272" t="s">
        <v>493</v>
      </c>
      <c r="C4773" s="272" t="str">
        <f>APENs_summary!C4668</f>
        <v>08103</v>
      </c>
      <c r="D4773" s="272" t="str">
        <f>APENs_summary!J4668</f>
        <v>20200202</v>
      </c>
      <c r="E4773" s="272" t="str">
        <f>APENs_summary!K4668</f>
        <v>Compressor Engines</v>
      </c>
      <c r="F4773" s="76">
        <f>APENs_summary!N4668</f>
        <v>0</v>
      </c>
      <c r="G4773" s="76">
        <f>APENs_summary!O4668</f>
        <v>0</v>
      </c>
      <c r="H4773" s="76">
        <f>APENs_summary!P4668</f>
        <v>0</v>
      </c>
      <c r="I4773" s="76">
        <f>APENs_summary!Q4668</f>
        <v>0</v>
      </c>
      <c r="J4773" s="76">
        <f>APENs_summary!R4668</f>
        <v>0</v>
      </c>
    </row>
    <row r="4774" spans="1:10" x14ac:dyDescent="0.2">
      <c r="A4774" s="13" t="s">
        <v>147</v>
      </c>
      <c r="B4774" s="272" t="s">
        <v>493</v>
      </c>
      <c r="C4774" s="272" t="str">
        <f>APENs_summary!C4669</f>
        <v>08103</v>
      </c>
      <c r="D4774" s="272" t="str">
        <f>APENs_summary!J4669</f>
        <v>20200202</v>
      </c>
      <c r="E4774" s="272" t="str">
        <f>APENs_summary!K4669</f>
        <v>Compressor Engines</v>
      </c>
      <c r="F4774" s="76">
        <f>APENs_summary!N4669</f>
        <v>0</v>
      </c>
      <c r="G4774" s="76">
        <f>APENs_summary!O4669</f>
        <v>0</v>
      </c>
      <c r="H4774" s="76">
        <f>APENs_summary!P4669</f>
        <v>0</v>
      </c>
      <c r="I4774" s="76">
        <f>APENs_summary!Q4669</f>
        <v>2.3519999999999999E-2</v>
      </c>
      <c r="J4774" s="76">
        <f>APENs_summary!R4669</f>
        <v>0</v>
      </c>
    </row>
    <row r="4775" spans="1:10" x14ac:dyDescent="0.2">
      <c r="A4775" s="13" t="s">
        <v>147</v>
      </c>
      <c r="B4775" s="272" t="s">
        <v>493</v>
      </c>
      <c r="C4775" s="272" t="str">
        <f>APENs_summary!C4670</f>
        <v>08103</v>
      </c>
      <c r="D4775" s="272" t="str">
        <f>APENs_summary!J4670</f>
        <v>20200202</v>
      </c>
      <c r="E4775" s="272" t="str">
        <f>APENs_summary!K4670</f>
        <v>Compressor Engines</v>
      </c>
      <c r="F4775" s="76">
        <f>APENs_summary!N4670</f>
        <v>0</v>
      </c>
      <c r="G4775" s="76">
        <f>APENs_summary!O4670</f>
        <v>5.663322</v>
      </c>
      <c r="H4775" s="76">
        <f>APENs_summary!P4670</f>
        <v>0</v>
      </c>
      <c r="I4775" s="76">
        <f>APENs_summary!Q4670</f>
        <v>0</v>
      </c>
      <c r="J4775" s="76">
        <f>APENs_summary!R4670</f>
        <v>0</v>
      </c>
    </row>
    <row r="4776" spans="1:10" x14ac:dyDescent="0.2">
      <c r="A4776" s="13" t="s">
        <v>147</v>
      </c>
      <c r="B4776" s="272" t="s">
        <v>493</v>
      </c>
      <c r="C4776" s="272" t="str">
        <f>APENs_summary!C4671</f>
        <v>08103</v>
      </c>
      <c r="D4776" s="272" t="str">
        <f>APENs_summary!J4671</f>
        <v>20200254</v>
      </c>
      <c r="E4776" s="272" t="str">
        <f>APENs_summary!K4671</f>
        <v>Compressor Engines</v>
      </c>
      <c r="F4776" s="76">
        <f>APENs_summary!N4671</f>
        <v>0</v>
      </c>
      <c r="G4776" s="76">
        <f>APENs_summary!O4671</f>
        <v>0</v>
      </c>
      <c r="H4776" s="76">
        <f>APENs_summary!P4671</f>
        <v>5.7</v>
      </c>
      <c r="I4776" s="76">
        <f>APENs_summary!Q4671</f>
        <v>0</v>
      </c>
      <c r="J4776" s="76">
        <f>APENs_summary!R4671</f>
        <v>0</v>
      </c>
    </row>
    <row r="4777" spans="1:10" x14ac:dyDescent="0.2">
      <c r="A4777" s="13" t="s">
        <v>147</v>
      </c>
      <c r="B4777" s="272" t="s">
        <v>493</v>
      </c>
      <c r="C4777" s="272" t="str">
        <f>APENs_summary!C4672</f>
        <v>08103</v>
      </c>
      <c r="D4777" s="272" t="str">
        <f>APENs_summary!J4672</f>
        <v>20200254</v>
      </c>
      <c r="E4777" s="272" t="str">
        <f>APENs_summary!K4672</f>
        <v>Compressor Engines</v>
      </c>
      <c r="F4777" s="76">
        <f>APENs_summary!N4672</f>
        <v>19.3</v>
      </c>
      <c r="G4777" s="76">
        <f>APENs_summary!O4672</f>
        <v>0</v>
      </c>
      <c r="H4777" s="76">
        <f>APENs_summary!P4672</f>
        <v>0</v>
      </c>
      <c r="I4777" s="76">
        <f>APENs_summary!Q4672</f>
        <v>0</v>
      </c>
      <c r="J4777" s="76">
        <f>APENs_summary!R4672</f>
        <v>0</v>
      </c>
    </row>
    <row r="4778" spans="1:10" x14ac:dyDescent="0.2">
      <c r="A4778" s="13" t="s">
        <v>147</v>
      </c>
      <c r="B4778" s="272" t="s">
        <v>493</v>
      </c>
      <c r="C4778" s="272" t="str">
        <f>APENs_summary!C4673</f>
        <v>08103</v>
      </c>
      <c r="D4778" s="272" t="str">
        <f>APENs_summary!J4673</f>
        <v>20200254</v>
      </c>
      <c r="E4778" s="272" t="str">
        <f>APENs_summary!K4673</f>
        <v>Compressor Engines</v>
      </c>
      <c r="F4778" s="76">
        <f>APENs_summary!N4673</f>
        <v>0</v>
      </c>
      <c r="G4778" s="76">
        <f>APENs_summary!O4673</f>
        <v>0</v>
      </c>
      <c r="H4778" s="76">
        <f>APENs_summary!P4673</f>
        <v>0</v>
      </c>
      <c r="I4778" s="76">
        <f>APENs_summary!Q4673</f>
        <v>0</v>
      </c>
      <c r="J4778" s="76">
        <f>APENs_summary!R4673</f>
        <v>0.38750000000000001</v>
      </c>
    </row>
    <row r="4779" spans="1:10" x14ac:dyDescent="0.2">
      <c r="A4779" s="13" t="s">
        <v>147</v>
      </c>
      <c r="B4779" s="272" t="s">
        <v>493</v>
      </c>
      <c r="C4779" s="272" t="str">
        <f>APENs_summary!C4674</f>
        <v>08103</v>
      </c>
      <c r="D4779" s="272" t="str">
        <f>APENs_summary!J4674</f>
        <v>20200254</v>
      </c>
      <c r="E4779" s="272" t="str">
        <f>APENs_summary!K4674</f>
        <v>Compressor Engines</v>
      </c>
      <c r="F4779" s="76">
        <f>APENs_summary!N4674</f>
        <v>0</v>
      </c>
      <c r="G4779" s="76">
        <f>APENs_summary!O4674</f>
        <v>0</v>
      </c>
      <c r="H4779" s="76">
        <f>APENs_summary!P4674</f>
        <v>0</v>
      </c>
      <c r="I4779" s="76">
        <f>APENs_summary!Q4674</f>
        <v>0</v>
      </c>
      <c r="J4779" s="76">
        <f>APENs_summary!R4674</f>
        <v>0</v>
      </c>
    </row>
    <row r="4780" spans="1:10" x14ac:dyDescent="0.2">
      <c r="A4780" s="13" t="s">
        <v>147</v>
      </c>
      <c r="B4780" s="272" t="s">
        <v>493</v>
      </c>
      <c r="C4780" s="272" t="str">
        <f>APENs_summary!C4675</f>
        <v>08103</v>
      </c>
      <c r="D4780" s="272" t="str">
        <f>APENs_summary!J4675</f>
        <v>20200254</v>
      </c>
      <c r="E4780" s="272" t="str">
        <f>APENs_summary!K4675</f>
        <v>Compressor Engines</v>
      </c>
      <c r="F4780" s="76">
        <f>APENs_summary!N4675</f>
        <v>0</v>
      </c>
      <c r="G4780" s="76">
        <f>APENs_summary!O4675</f>
        <v>0</v>
      </c>
      <c r="H4780" s="76">
        <f>APENs_summary!P4675</f>
        <v>0</v>
      </c>
      <c r="I4780" s="76">
        <f>APENs_summary!Q4675</f>
        <v>2.325E-2</v>
      </c>
      <c r="J4780" s="76">
        <f>APENs_summary!R4675</f>
        <v>0</v>
      </c>
    </row>
    <row r="4781" spans="1:10" x14ac:dyDescent="0.2">
      <c r="A4781" s="13" t="s">
        <v>147</v>
      </c>
      <c r="B4781" s="272" t="s">
        <v>493</v>
      </c>
      <c r="C4781" s="272" t="str">
        <f>APENs_summary!C4676</f>
        <v>08103</v>
      </c>
      <c r="D4781" s="272" t="str">
        <f>APENs_summary!J4676</f>
        <v>20200254</v>
      </c>
      <c r="E4781" s="272" t="str">
        <f>APENs_summary!K4676</f>
        <v>Compressor Engines</v>
      </c>
      <c r="F4781" s="76">
        <f>APENs_summary!N4676</f>
        <v>0</v>
      </c>
      <c r="G4781" s="76">
        <f>APENs_summary!O4676</f>
        <v>5.7</v>
      </c>
      <c r="H4781" s="76">
        <f>APENs_summary!P4676</f>
        <v>0</v>
      </c>
      <c r="I4781" s="76">
        <f>APENs_summary!Q4676</f>
        <v>0</v>
      </c>
      <c r="J4781" s="76">
        <f>APENs_summary!R4676</f>
        <v>0</v>
      </c>
    </row>
    <row r="4782" spans="1:10" x14ac:dyDescent="0.2">
      <c r="A4782" s="13" t="s">
        <v>147</v>
      </c>
      <c r="B4782" s="272" t="s">
        <v>493</v>
      </c>
      <c r="C4782" s="272" t="str">
        <f>APENs_summary!C4677</f>
        <v>08103</v>
      </c>
      <c r="D4782" s="272" t="str">
        <f>APENs_summary!J4677</f>
        <v>20200254</v>
      </c>
      <c r="E4782" s="272" t="str">
        <f>APENs_summary!K4677</f>
        <v>Compressor Engines</v>
      </c>
      <c r="F4782" s="76">
        <f>APENs_summary!N4677</f>
        <v>0</v>
      </c>
      <c r="G4782" s="76">
        <f>APENs_summary!O4677</f>
        <v>0</v>
      </c>
      <c r="H4782" s="76">
        <f>APENs_summary!P4677</f>
        <v>5.663322</v>
      </c>
      <c r="I4782" s="76">
        <f>APENs_summary!Q4677</f>
        <v>0</v>
      </c>
      <c r="J4782" s="76">
        <f>APENs_summary!R4677</f>
        <v>0</v>
      </c>
    </row>
    <row r="4783" spans="1:10" x14ac:dyDescent="0.2">
      <c r="A4783" s="13" t="s">
        <v>147</v>
      </c>
      <c r="B4783" s="272" t="s">
        <v>493</v>
      </c>
      <c r="C4783" s="272" t="str">
        <f>APENs_summary!C4678</f>
        <v>08103</v>
      </c>
      <c r="D4783" s="272" t="str">
        <f>APENs_summary!J4678</f>
        <v>20200254</v>
      </c>
      <c r="E4783" s="272" t="str">
        <f>APENs_summary!K4678</f>
        <v>Compressor Engines</v>
      </c>
      <c r="F4783" s="76">
        <f>APENs_summary!N4678</f>
        <v>19.255275000000001</v>
      </c>
      <c r="G4783" s="76">
        <f>APENs_summary!O4678</f>
        <v>0</v>
      </c>
      <c r="H4783" s="76">
        <f>APENs_summary!P4678</f>
        <v>0</v>
      </c>
      <c r="I4783" s="76">
        <f>APENs_summary!Q4678</f>
        <v>0</v>
      </c>
      <c r="J4783" s="76">
        <f>APENs_summary!R4678</f>
        <v>0</v>
      </c>
    </row>
    <row r="4784" spans="1:10" x14ac:dyDescent="0.2">
      <c r="A4784" s="13" t="s">
        <v>147</v>
      </c>
      <c r="B4784" s="272" t="s">
        <v>493</v>
      </c>
      <c r="C4784" s="272" t="str">
        <f>APENs_summary!C4679</f>
        <v>08103</v>
      </c>
      <c r="D4784" s="272" t="str">
        <f>APENs_summary!J4679</f>
        <v>20200254</v>
      </c>
      <c r="E4784" s="272" t="str">
        <f>APENs_summary!K4679</f>
        <v>Compressor Engines</v>
      </c>
      <c r="F4784" s="76">
        <f>APENs_summary!N4679</f>
        <v>0</v>
      </c>
      <c r="G4784" s="76">
        <f>APENs_summary!O4679</f>
        <v>0</v>
      </c>
      <c r="H4784" s="76">
        <f>APENs_summary!P4679</f>
        <v>0</v>
      </c>
      <c r="I4784" s="76">
        <f>APENs_summary!Q4679</f>
        <v>0</v>
      </c>
      <c r="J4784" s="76">
        <f>APENs_summary!R4679</f>
        <v>0.39200000000000002</v>
      </c>
    </row>
    <row r="4785" spans="1:10" x14ac:dyDescent="0.2">
      <c r="A4785" s="13" t="s">
        <v>147</v>
      </c>
      <c r="B4785" s="272" t="s">
        <v>493</v>
      </c>
      <c r="C4785" s="272" t="str">
        <f>APENs_summary!C4680</f>
        <v>08103</v>
      </c>
      <c r="D4785" s="272" t="str">
        <f>APENs_summary!J4680</f>
        <v>20200254</v>
      </c>
      <c r="E4785" s="272" t="str">
        <f>APENs_summary!K4680</f>
        <v>Compressor Engines</v>
      </c>
      <c r="F4785" s="76">
        <f>APENs_summary!N4680</f>
        <v>0</v>
      </c>
      <c r="G4785" s="76">
        <f>APENs_summary!O4680</f>
        <v>0</v>
      </c>
      <c r="H4785" s="76">
        <f>APENs_summary!P4680</f>
        <v>0</v>
      </c>
      <c r="I4785" s="76">
        <f>APENs_summary!Q4680</f>
        <v>0</v>
      </c>
      <c r="J4785" s="76">
        <f>APENs_summary!R4680</f>
        <v>0</v>
      </c>
    </row>
    <row r="4786" spans="1:10" x14ac:dyDescent="0.2">
      <c r="A4786" s="13" t="s">
        <v>147</v>
      </c>
      <c r="B4786" s="272" t="s">
        <v>493</v>
      </c>
      <c r="C4786" s="272" t="str">
        <f>APENs_summary!C4681</f>
        <v>08103</v>
      </c>
      <c r="D4786" s="272" t="str">
        <f>APENs_summary!J4681</f>
        <v>20200254</v>
      </c>
      <c r="E4786" s="272" t="str">
        <f>APENs_summary!K4681</f>
        <v>Compressor Engines</v>
      </c>
      <c r="F4786" s="76">
        <f>APENs_summary!N4681</f>
        <v>0</v>
      </c>
      <c r="G4786" s="76">
        <f>APENs_summary!O4681</f>
        <v>0</v>
      </c>
      <c r="H4786" s="76">
        <f>APENs_summary!P4681</f>
        <v>0</v>
      </c>
      <c r="I4786" s="76">
        <f>APENs_summary!Q4681</f>
        <v>2.3519999999999999E-2</v>
      </c>
      <c r="J4786" s="76">
        <f>APENs_summary!R4681</f>
        <v>0</v>
      </c>
    </row>
    <row r="4787" spans="1:10" x14ac:dyDescent="0.2">
      <c r="A4787" s="13" t="s">
        <v>147</v>
      </c>
      <c r="B4787" s="272" t="s">
        <v>493</v>
      </c>
      <c r="C4787" s="272" t="str">
        <f>APENs_summary!C4682</f>
        <v>08103</v>
      </c>
      <c r="D4787" s="272" t="str">
        <f>APENs_summary!J4682</f>
        <v>20200254</v>
      </c>
      <c r="E4787" s="272" t="str">
        <f>APENs_summary!K4682</f>
        <v>Compressor Engines</v>
      </c>
      <c r="F4787" s="76">
        <f>APENs_summary!N4682</f>
        <v>0</v>
      </c>
      <c r="G4787" s="76">
        <f>APENs_summary!O4682</f>
        <v>5.663322</v>
      </c>
      <c r="H4787" s="76">
        <f>APENs_summary!P4682</f>
        <v>0</v>
      </c>
      <c r="I4787" s="76">
        <f>APENs_summary!Q4682</f>
        <v>0</v>
      </c>
      <c r="J4787" s="76">
        <f>APENs_summary!R4682</f>
        <v>0</v>
      </c>
    </row>
    <row r="4788" spans="1:10" x14ac:dyDescent="0.2">
      <c r="A4788" s="13" t="s">
        <v>147</v>
      </c>
      <c r="B4788" s="272" t="s">
        <v>493</v>
      </c>
      <c r="C4788" s="272" t="str">
        <f>APENs_summary!C4683</f>
        <v>08103</v>
      </c>
      <c r="D4788" s="272" t="str">
        <f>APENs_summary!J4683</f>
        <v>20200254</v>
      </c>
      <c r="E4788" s="272" t="str">
        <f>APENs_summary!K4683</f>
        <v>Compressor Engines</v>
      </c>
      <c r="F4788" s="76">
        <f>APENs_summary!N4683</f>
        <v>0</v>
      </c>
      <c r="G4788" s="76">
        <f>APENs_summary!O4683</f>
        <v>0</v>
      </c>
      <c r="H4788" s="76">
        <f>APENs_summary!P4683</f>
        <v>5.663322</v>
      </c>
      <c r="I4788" s="76">
        <f>APENs_summary!Q4683</f>
        <v>0</v>
      </c>
      <c r="J4788" s="76">
        <f>APENs_summary!R4683</f>
        <v>0</v>
      </c>
    </row>
    <row r="4789" spans="1:10" x14ac:dyDescent="0.2">
      <c r="A4789" s="13" t="s">
        <v>147</v>
      </c>
      <c r="B4789" s="272" t="s">
        <v>493</v>
      </c>
      <c r="C4789" s="272" t="str">
        <f>APENs_summary!C4684</f>
        <v>08103</v>
      </c>
      <c r="D4789" s="272" t="str">
        <f>APENs_summary!J4684</f>
        <v>20200254</v>
      </c>
      <c r="E4789" s="272" t="str">
        <f>APENs_summary!K4684</f>
        <v>Compressor Engines</v>
      </c>
      <c r="F4789" s="76">
        <f>APENs_summary!N4684</f>
        <v>0</v>
      </c>
      <c r="G4789" s="76">
        <f>APENs_summary!O4684</f>
        <v>0</v>
      </c>
      <c r="H4789" s="76">
        <f>APENs_summary!P4684</f>
        <v>5.7296290000000001</v>
      </c>
      <c r="I4789" s="76">
        <f>APENs_summary!Q4684</f>
        <v>0</v>
      </c>
      <c r="J4789" s="76">
        <f>APENs_summary!R4684</f>
        <v>0</v>
      </c>
    </row>
    <row r="4790" spans="1:10" x14ac:dyDescent="0.2">
      <c r="A4790" s="13" t="s">
        <v>147</v>
      </c>
      <c r="B4790" s="272" t="s">
        <v>493</v>
      </c>
      <c r="C4790" s="272" t="str">
        <f>APENs_summary!C4685</f>
        <v>08103</v>
      </c>
      <c r="D4790" s="272" t="str">
        <f>APENs_summary!J4685</f>
        <v>20200254</v>
      </c>
      <c r="E4790" s="272" t="str">
        <f>APENs_summary!K4685</f>
        <v>Compressor Engines</v>
      </c>
      <c r="F4790" s="76">
        <f>APENs_summary!N4685</f>
        <v>19.255275000000001</v>
      </c>
      <c r="G4790" s="76">
        <f>APENs_summary!O4685</f>
        <v>0</v>
      </c>
      <c r="H4790" s="76">
        <f>APENs_summary!P4685</f>
        <v>0</v>
      </c>
      <c r="I4790" s="76">
        <f>APENs_summary!Q4685</f>
        <v>0</v>
      </c>
      <c r="J4790" s="76">
        <f>APENs_summary!R4685</f>
        <v>0</v>
      </c>
    </row>
    <row r="4791" spans="1:10" x14ac:dyDescent="0.2">
      <c r="A4791" s="13" t="s">
        <v>147</v>
      </c>
      <c r="B4791" s="272" t="s">
        <v>493</v>
      </c>
      <c r="C4791" s="272" t="str">
        <f>APENs_summary!C4686</f>
        <v>08103</v>
      </c>
      <c r="D4791" s="272" t="str">
        <f>APENs_summary!J4686</f>
        <v>20200254</v>
      </c>
      <c r="E4791" s="272" t="str">
        <f>APENs_summary!K4686</f>
        <v>Compressor Engines</v>
      </c>
      <c r="F4791" s="76">
        <f>APENs_summary!N4686</f>
        <v>19.255275000000001</v>
      </c>
      <c r="G4791" s="76">
        <f>APENs_summary!O4686</f>
        <v>0</v>
      </c>
      <c r="H4791" s="76">
        <f>APENs_summary!P4686</f>
        <v>0</v>
      </c>
      <c r="I4791" s="76">
        <f>APENs_summary!Q4686</f>
        <v>0</v>
      </c>
      <c r="J4791" s="76">
        <f>APENs_summary!R4686</f>
        <v>0</v>
      </c>
    </row>
    <row r="4792" spans="1:10" x14ac:dyDescent="0.2">
      <c r="A4792" s="13" t="s">
        <v>147</v>
      </c>
      <c r="B4792" s="272" t="s">
        <v>493</v>
      </c>
      <c r="C4792" s="272" t="str">
        <f>APENs_summary!C4687</f>
        <v>08103</v>
      </c>
      <c r="D4792" s="272" t="str">
        <f>APENs_summary!J4687</f>
        <v>20200254</v>
      </c>
      <c r="E4792" s="272" t="str">
        <f>APENs_summary!K4687</f>
        <v>Compressor Engines</v>
      </c>
      <c r="F4792" s="76">
        <f>APENs_summary!N4687</f>
        <v>0</v>
      </c>
      <c r="G4792" s="76">
        <f>APENs_summary!O4687</f>
        <v>0</v>
      </c>
      <c r="H4792" s="76">
        <f>APENs_summary!P4687</f>
        <v>0</v>
      </c>
      <c r="I4792" s="76">
        <f>APENs_summary!Q4687</f>
        <v>0</v>
      </c>
      <c r="J4792" s="76">
        <f>APENs_summary!R4687</f>
        <v>0.39200000000000002</v>
      </c>
    </row>
    <row r="4793" spans="1:10" x14ac:dyDescent="0.2">
      <c r="A4793" s="13" t="s">
        <v>147</v>
      </c>
      <c r="B4793" s="272" t="s">
        <v>493</v>
      </c>
      <c r="C4793" s="272" t="str">
        <f>APENs_summary!C4688</f>
        <v>08103</v>
      </c>
      <c r="D4793" s="272" t="str">
        <f>APENs_summary!J4688</f>
        <v>20200254</v>
      </c>
      <c r="E4793" s="272" t="str">
        <f>APENs_summary!K4688</f>
        <v>Compressor Engines</v>
      </c>
      <c r="F4793" s="76">
        <f>APENs_summary!N4688</f>
        <v>0</v>
      </c>
      <c r="G4793" s="76">
        <f>APENs_summary!O4688</f>
        <v>0</v>
      </c>
      <c r="H4793" s="76">
        <f>APENs_summary!P4688</f>
        <v>0</v>
      </c>
      <c r="I4793" s="76">
        <f>APENs_summary!Q4688</f>
        <v>0</v>
      </c>
      <c r="J4793" s="76">
        <f>APENs_summary!R4688</f>
        <v>0.39200000000000002</v>
      </c>
    </row>
    <row r="4794" spans="1:10" x14ac:dyDescent="0.2">
      <c r="A4794" s="13" t="s">
        <v>147</v>
      </c>
      <c r="B4794" s="272" t="s">
        <v>493</v>
      </c>
      <c r="C4794" s="272" t="str">
        <f>APENs_summary!C4689</f>
        <v>08103</v>
      </c>
      <c r="D4794" s="272" t="str">
        <f>APENs_summary!J4689</f>
        <v>20200254</v>
      </c>
      <c r="E4794" s="272" t="str">
        <f>APENs_summary!K4689</f>
        <v>Compressor Engines</v>
      </c>
      <c r="F4794" s="76">
        <f>APENs_summary!N4689</f>
        <v>0</v>
      </c>
      <c r="G4794" s="76">
        <f>APENs_summary!O4689</f>
        <v>0</v>
      </c>
      <c r="H4794" s="76">
        <f>APENs_summary!P4689</f>
        <v>0</v>
      </c>
      <c r="I4794" s="76">
        <f>APENs_summary!Q4689</f>
        <v>0</v>
      </c>
      <c r="J4794" s="76">
        <f>APENs_summary!R4689</f>
        <v>0</v>
      </c>
    </row>
    <row r="4795" spans="1:10" x14ac:dyDescent="0.2">
      <c r="A4795" s="13" t="s">
        <v>147</v>
      </c>
      <c r="B4795" s="272" t="s">
        <v>493</v>
      </c>
      <c r="C4795" s="272" t="str">
        <f>APENs_summary!C4690</f>
        <v>08103</v>
      </c>
      <c r="D4795" s="272" t="str">
        <f>APENs_summary!J4690</f>
        <v>20200254</v>
      </c>
      <c r="E4795" s="272" t="str">
        <f>APENs_summary!K4690</f>
        <v>Compressor Engines</v>
      </c>
      <c r="F4795" s="76">
        <f>APENs_summary!N4690</f>
        <v>0</v>
      </c>
      <c r="G4795" s="76">
        <f>APENs_summary!O4690</f>
        <v>0</v>
      </c>
      <c r="H4795" s="76">
        <f>APENs_summary!P4690</f>
        <v>0</v>
      </c>
      <c r="I4795" s="76">
        <f>APENs_summary!Q4690</f>
        <v>0</v>
      </c>
      <c r="J4795" s="76">
        <f>APENs_summary!R4690</f>
        <v>0</v>
      </c>
    </row>
    <row r="4796" spans="1:10" x14ac:dyDescent="0.2">
      <c r="A4796" s="13" t="s">
        <v>147</v>
      </c>
      <c r="B4796" s="272" t="s">
        <v>493</v>
      </c>
      <c r="C4796" s="272" t="str">
        <f>APENs_summary!C4691</f>
        <v>08103</v>
      </c>
      <c r="D4796" s="272" t="str">
        <f>APENs_summary!J4691</f>
        <v>20200254</v>
      </c>
      <c r="E4796" s="272" t="str">
        <f>APENs_summary!K4691</f>
        <v>Compressor Engines</v>
      </c>
      <c r="F4796" s="76">
        <f>APENs_summary!N4691</f>
        <v>0</v>
      </c>
      <c r="G4796" s="76">
        <f>APENs_summary!O4691</f>
        <v>0</v>
      </c>
      <c r="H4796" s="76">
        <f>APENs_summary!P4691</f>
        <v>0</v>
      </c>
      <c r="I4796" s="76">
        <f>APENs_summary!Q4691</f>
        <v>2.3519999999999999E-2</v>
      </c>
      <c r="J4796" s="76">
        <f>APENs_summary!R4691</f>
        <v>0</v>
      </c>
    </row>
    <row r="4797" spans="1:10" x14ac:dyDescent="0.2">
      <c r="A4797" s="13" t="s">
        <v>147</v>
      </c>
      <c r="B4797" s="272" t="s">
        <v>493</v>
      </c>
      <c r="C4797" s="272" t="str">
        <f>APENs_summary!C4692</f>
        <v>08103</v>
      </c>
      <c r="D4797" s="272" t="str">
        <f>APENs_summary!J4692</f>
        <v>20200254</v>
      </c>
      <c r="E4797" s="272" t="str">
        <f>APENs_summary!K4692</f>
        <v>Compressor Engines</v>
      </c>
      <c r="F4797" s="76">
        <f>APENs_summary!N4692</f>
        <v>0</v>
      </c>
      <c r="G4797" s="76">
        <f>APENs_summary!O4692</f>
        <v>0</v>
      </c>
      <c r="H4797" s="76">
        <f>APENs_summary!P4692</f>
        <v>0</v>
      </c>
      <c r="I4797" s="76">
        <f>APENs_summary!Q4692</f>
        <v>2.3519999999999999E-2</v>
      </c>
      <c r="J4797" s="76">
        <f>APENs_summary!R4692</f>
        <v>0</v>
      </c>
    </row>
    <row r="4798" spans="1:10" x14ac:dyDescent="0.2">
      <c r="A4798" s="13" t="s">
        <v>147</v>
      </c>
      <c r="B4798" s="272" t="s">
        <v>493</v>
      </c>
      <c r="C4798" s="272" t="str">
        <f>APENs_summary!C4693</f>
        <v>08103</v>
      </c>
      <c r="D4798" s="272" t="str">
        <f>APENs_summary!J4693</f>
        <v>20200254</v>
      </c>
      <c r="E4798" s="272" t="str">
        <f>APENs_summary!K4693</f>
        <v>Compressor Engines</v>
      </c>
      <c r="F4798" s="76">
        <f>APENs_summary!N4693</f>
        <v>0</v>
      </c>
      <c r="G4798" s="76">
        <f>APENs_summary!O4693</f>
        <v>5.663322</v>
      </c>
      <c r="H4798" s="76">
        <f>APENs_summary!P4693</f>
        <v>0</v>
      </c>
      <c r="I4798" s="76">
        <f>APENs_summary!Q4693</f>
        <v>0</v>
      </c>
      <c r="J4798" s="76">
        <f>APENs_summary!R4693</f>
        <v>0</v>
      </c>
    </row>
    <row r="4799" spans="1:10" x14ac:dyDescent="0.2">
      <c r="A4799" s="13" t="s">
        <v>147</v>
      </c>
      <c r="B4799" s="272" t="s">
        <v>493</v>
      </c>
      <c r="C4799" s="272" t="str">
        <f>APENs_summary!C4694</f>
        <v>08103</v>
      </c>
      <c r="D4799" s="272" t="str">
        <f>APENs_summary!J4694</f>
        <v>20200254</v>
      </c>
      <c r="E4799" s="272" t="str">
        <f>APENs_summary!K4694</f>
        <v>Compressor Engines</v>
      </c>
      <c r="F4799" s="76">
        <f>APENs_summary!N4694</f>
        <v>0</v>
      </c>
      <c r="G4799" s="76">
        <f>APENs_summary!O4694</f>
        <v>5.663322</v>
      </c>
      <c r="H4799" s="76">
        <f>APENs_summary!P4694</f>
        <v>0</v>
      </c>
      <c r="I4799" s="76">
        <f>APENs_summary!Q4694</f>
        <v>0</v>
      </c>
      <c r="J4799" s="76">
        <f>APENs_summary!R4694</f>
        <v>0</v>
      </c>
    </row>
    <row r="4800" spans="1:10" x14ac:dyDescent="0.2">
      <c r="A4800" s="13" t="s">
        <v>147</v>
      </c>
      <c r="B4800" s="272" t="s">
        <v>493</v>
      </c>
      <c r="C4800" s="272" t="str">
        <f>APENs_summary!C4695</f>
        <v>08103</v>
      </c>
      <c r="D4800" s="272" t="str">
        <f>APENs_summary!J4695</f>
        <v>20200254</v>
      </c>
      <c r="E4800" s="272" t="str">
        <f>APENs_summary!K4695</f>
        <v>Compressor Engines</v>
      </c>
      <c r="F4800" s="76">
        <f>APENs_summary!N4695</f>
        <v>0</v>
      </c>
      <c r="G4800" s="76">
        <f>APENs_summary!O4695</f>
        <v>0</v>
      </c>
      <c r="H4800" s="76">
        <f>APENs_summary!P4695</f>
        <v>5.663322</v>
      </c>
      <c r="I4800" s="76">
        <f>APENs_summary!Q4695</f>
        <v>0</v>
      </c>
      <c r="J4800" s="76">
        <f>APENs_summary!R4695</f>
        <v>0</v>
      </c>
    </row>
    <row r="4801" spans="1:10" x14ac:dyDescent="0.2">
      <c r="A4801" s="13" t="s">
        <v>147</v>
      </c>
      <c r="B4801" s="272" t="s">
        <v>493</v>
      </c>
      <c r="C4801" s="272" t="str">
        <f>APENs_summary!C4696</f>
        <v>08103</v>
      </c>
      <c r="D4801" s="272" t="str">
        <f>APENs_summary!J4696</f>
        <v>20200254</v>
      </c>
      <c r="E4801" s="272" t="str">
        <f>APENs_summary!K4696</f>
        <v>Compressor Engines</v>
      </c>
      <c r="F4801" s="76">
        <f>APENs_summary!N4696</f>
        <v>19.255275000000001</v>
      </c>
      <c r="G4801" s="76">
        <f>APENs_summary!O4696</f>
        <v>0</v>
      </c>
      <c r="H4801" s="76">
        <f>APENs_summary!P4696</f>
        <v>0</v>
      </c>
      <c r="I4801" s="76">
        <f>APENs_summary!Q4696</f>
        <v>0</v>
      </c>
      <c r="J4801" s="76">
        <f>APENs_summary!R4696</f>
        <v>0</v>
      </c>
    </row>
    <row r="4802" spans="1:10" x14ac:dyDescent="0.2">
      <c r="A4802" s="13" t="s">
        <v>147</v>
      </c>
      <c r="B4802" s="272" t="s">
        <v>493</v>
      </c>
      <c r="C4802" s="272" t="str">
        <f>APENs_summary!C4697</f>
        <v>08103</v>
      </c>
      <c r="D4802" s="272" t="str">
        <f>APENs_summary!J4697</f>
        <v>20200254</v>
      </c>
      <c r="E4802" s="272" t="str">
        <f>APENs_summary!K4697</f>
        <v>Compressor Engines</v>
      </c>
      <c r="F4802" s="76">
        <f>APENs_summary!N4697</f>
        <v>0</v>
      </c>
      <c r="G4802" s="76">
        <f>APENs_summary!O4697</f>
        <v>0</v>
      </c>
      <c r="H4802" s="76">
        <f>APENs_summary!P4697</f>
        <v>0</v>
      </c>
      <c r="I4802" s="76">
        <f>APENs_summary!Q4697</f>
        <v>0</v>
      </c>
      <c r="J4802" s="76">
        <f>APENs_summary!R4697</f>
        <v>0.39200000000000002</v>
      </c>
    </row>
    <row r="4803" spans="1:10" x14ac:dyDescent="0.2">
      <c r="A4803" s="13" t="s">
        <v>147</v>
      </c>
      <c r="B4803" s="272" t="s">
        <v>493</v>
      </c>
      <c r="C4803" s="272" t="str">
        <f>APENs_summary!C4698</f>
        <v>08103</v>
      </c>
      <c r="D4803" s="272" t="str">
        <f>APENs_summary!J4698</f>
        <v>20200254</v>
      </c>
      <c r="E4803" s="272" t="str">
        <f>APENs_summary!K4698</f>
        <v>Compressor Engines</v>
      </c>
      <c r="F4803" s="76">
        <f>APENs_summary!N4698</f>
        <v>0</v>
      </c>
      <c r="G4803" s="76">
        <f>APENs_summary!O4698</f>
        <v>0</v>
      </c>
      <c r="H4803" s="76">
        <f>APENs_summary!P4698</f>
        <v>0</v>
      </c>
      <c r="I4803" s="76">
        <f>APENs_summary!Q4698</f>
        <v>0</v>
      </c>
      <c r="J4803" s="76">
        <f>APENs_summary!R4698</f>
        <v>0</v>
      </c>
    </row>
    <row r="4804" spans="1:10" x14ac:dyDescent="0.2">
      <c r="A4804" s="13" t="s">
        <v>147</v>
      </c>
      <c r="B4804" s="272" t="s">
        <v>493</v>
      </c>
      <c r="C4804" s="272" t="str">
        <f>APENs_summary!C4699</f>
        <v>08103</v>
      </c>
      <c r="D4804" s="272" t="str">
        <f>APENs_summary!J4699</f>
        <v>20200254</v>
      </c>
      <c r="E4804" s="272" t="str">
        <f>APENs_summary!K4699</f>
        <v>Compressor Engines</v>
      </c>
      <c r="F4804" s="76">
        <f>APENs_summary!N4699</f>
        <v>0</v>
      </c>
      <c r="G4804" s="76">
        <f>APENs_summary!O4699</f>
        <v>0</v>
      </c>
      <c r="H4804" s="76">
        <f>APENs_summary!P4699</f>
        <v>0</v>
      </c>
      <c r="I4804" s="76">
        <f>APENs_summary!Q4699</f>
        <v>2.3519999999999999E-2</v>
      </c>
      <c r="J4804" s="76">
        <f>APENs_summary!R4699</f>
        <v>0</v>
      </c>
    </row>
    <row r="4805" spans="1:10" x14ac:dyDescent="0.2">
      <c r="A4805" s="13" t="s">
        <v>147</v>
      </c>
      <c r="B4805" s="272" t="s">
        <v>493</v>
      </c>
      <c r="C4805" s="272" t="str">
        <f>APENs_summary!C4700</f>
        <v>08103</v>
      </c>
      <c r="D4805" s="272" t="str">
        <f>APENs_summary!J4700</f>
        <v>20200254</v>
      </c>
      <c r="E4805" s="272" t="str">
        <f>APENs_summary!K4700</f>
        <v>Compressor Engines</v>
      </c>
      <c r="F4805" s="76">
        <f>APENs_summary!N4700</f>
        <v>0</v>
      </c>
      <c r="G4805" s="76">
        <f>APENs_summary!O4700</f>
        <v>5.663322</v>
      </c>
      <c r="H4805" s="76">
        <f>APENs_summary!P4700</f>
        <v>0</v>
      </c>
      <c r="I4805" s="76">
        <f>APENs_summary!Q4700</f>
        <v>0</v>
      </c>
      <c r="J4805" s="76">
        <f>APENs_summary!R4700</f>
        <v>0</v>
      </c>
    </row>
    <row r="4806" spans="1:10" x14ac:dyDescent="0.2">
      <c r="A4806" s="13" t="s">
        <v>147</v>
      </c>
      <c r="B4806" s="272" t="s">
        <v>493</v>
      </c>
      <c r="C4806" s="272" t="str">
        <f>APENs_summary!C4701</f>
        <v>08103</v>
      </c>
      <c r="D4806" s="272" t="str">
        <f>APENs_summary!J4701</f>
        <v>31088801</v>
      </c>
      <c r="E4806" s="272" t="str">
        <f>APENs_summary!K4701</f>
        <v>Permitted Fugitives</v>
      </c>
      <c r="F4806" s="76">
        <f>APENs_summary!N4701</f>
        <v>0</v>
      </c>
      <c r="G4806" s="76">
        <f>APENs_summary!O4701</f>
        <v>2.9</v>
      </c>
      <c r="H4806" s="76">
        <f>APENs_summary!P4701</f>
        <v>0</v>
      </c>
      <c r="I4806" s="76">
        <f>APENs_summary!Q4701</f>
        <v>0</v>
      </c>
      <c r="J4806" s="76">
        <f>APENs_summary!R4701</f>
        <v>0</v>
      </c>
    </row>
    <row r="4807" spans="1:10" x14ac:dyDescent="0.2">
      <c r="A4807" s="13" t="s">
        <v>147</v>
      </c>
      <c r="B4807" s="272" t="s">
        <v>493</v>
      </c>
      <c r="C4807" s="272" t="str">
        <f>APENs_summary!C4702</f>
        <v>08103</v>
      </c>
      <c r="D4807" s="272" t="str">
        <f>APENs_summary!J4702</f>
        <v>40400311</v>
      </c>
      <c r="E4807" s="272" t="str">
        <f>APENs_summary!K4702</f>
        <v>Condensate Tanks</v>
      </c>
      <c r="F4807" s="76">
        <f>APENs_summary!N4702</f>
        <v>0</v>
      </c>
      <c r="G4807" s="76">
        <f>APENs_summary!O4702</f>
        <v>6.8343126027926093</v>
      </c>
      <c r="H4807" s="76">
        <f>APENs_summary!P4702</f>
        <v>0</v>
      </c>
      <c r="I4807" s="76">
        <f>APENs_summary!Q4702</f>
        <v>0</v>
      </c>
      <c r="J4807" s="76">
        <f>APENs_summary!R4702</f>
        <v>0</v>
      </c>
    </row>
    <row r="4808" spans="1:10" x14ac:dyDescent="0.2">
      <c r="A4808" s="13" t="s">
        <v>147</v>
      </c>
      <c r="B4808" s="272" t="s">
        <v>493</v>
      </c>
      <c r="C4808" s="272" t="str">
        <f>APENs_summary!C4703</f>
        <v>08103</v>
      </c>
      <c r="D4808" s="272" t="str">
        <f>APENs_summary!J4703</f>
        <v>40400311</v>
      </c>
      <c r="E4808" s="272" t="str">
        <f>APENs_summary!K4703</f>
        <v>Condensate Tanks</v>
      </c>
      <c r="F4808" s="76">
        <f>APENs_summary!N4703</f>
        <v>0</v>
      </c>
      <c r="G4808" s="76">
        <f>APENs_summary!O4703</f>
        <v>0.7736594954963536</v>
      </c>
      <c r="H4808" s="76">
        <f>APENs_summary!P4703</f>
        <v>0</v>
      </c>
      <c r="I4808" s="76">
        <f>APENs_summary!Q4703</f>
        <v>0</v>
      </c>
      <c r="J4808" s="76">
        <f>APENs_summary!R4703</f>
        <v>0</v>
      </c>
    </row>
    <row r="4809" spans="1:10" x14ac:dyDescent="0.2">
      <c r="A4809" s="13" t="s">
        <v>147</v>
      </c>
      <c r="B4809" s="272" t="s">
        <v>493</v>
      </c>
      <c r="C4809" s="272" t="str">
        <f>APENs_summary!C4704</f>
        <v>08103</v>
      </c>
      <c r="D4809" s="272" t="str">
        <f>APENs_summary!J4704</f>
        <v>40400311</v>
      </c>
      <c r="E4809" s="272" t="str">
        <f>APENs_summary!K4704</f>
        <v>Condensate Tanks</v>
      </c>
      <c r="F4809" s="76">
        <f>APENs_summary!N4704</f>
        <v>0</v>
      </c>
      <c r="G4809" s="76">
        <f>APENs_summary!O4704</f>
        <v>0</v>
      </c>
      <c r="H4809" s="76">
        <f>APENs_summary!P4704</f>
        <v>0</v>
      </c>
      <c r="I4809" s="76">
        <f>APENs_summary!Q4704</f>
        <v>0</v>
      </c>
      <c r="J4809" s="76">
        <f>APENs_summary!R4704</f>
        <v>0</v>
      </c>
    </row>
    <row r="4810" spans="1:10" x14ac:dyDescent="0.2">
      <c r="A4810" s="13" t="s">
        <v>147</v>
      </c>
      <c r="B4810" s="272" t="s">
        <v>493</v>
      </c>
      <c r="C4810" s="272" t="str">
        <f>APENs_summary!C4705</f>
        <v>08103</v>
      </c>
      <c r="D4810" s="272" t="str">
        <f>APENs_summary!J4705</f>
        <v>40400311</v>
      </c>
      <c r="E4810" s="272" t="str">
        <f>APENs_summary!K4705</f>
        <v>Condensate Tanks</v>
      </c>
      <c r="F4810" s="76">
        <f>APENs_summary!N4705</f>
        <v>0</v>
      </c>
      <c r="G4810" s="76">
        <f>APENs_summary!O4705</f>
        <v>0</v>
      </c>
      <c r="H4810" s="76">
        <f>APENs_summary!P4705</f>
        <v>0</v>
      </c>
      <c r="I4810" s="76">
        <f>APENs_summary!Q4705</f>
        <v>0</v>
      </c>
      <c r="J4810" s="76">
        <f>APENs_summary!R4705</f>
        <v>0</v>
      </c>
    </row>
    <row r="4811" spans="1:10" x14ac:dyDescent="0.2">
      <c r="A4811" s="13" t="s">
        <v>147</v>
      </c>
      <c r="B4811" s="272" t="s">
        <v>493</v>
      </c>
      <c r="C4811" s="272" t="str">
        <f>APENs_summary!C4706</f>
        <v>08103</v>
      </c>
      <c r="D4811" s="272" t="str">
        <f>APENs_summary!J4706</f>
        <v>40400311</v>
      </c>
      <c r="E4811" s="272" t="str">
        <f>APENs_summary!K4706</f>
        <v>Condensate Tanks</v>
      </c>
      <c r="F4811" s="76">
        <f>APENs_summary!N4706</f>
        <v>0</v>
      </c>
      <c r="G4811" s="76">
        <f>APENs_summary!O4706</f>
        <v>3.2071033618338434</v>
      </c>
      <c r="H4811" s="76">
        <f>APENs_summary!P4706</f>
        <v>0</v>
      </c>
      <c r="I4811" s="76">
        <f>APENs_summary!Q4706</f>
        <v>0</v>
      </c>
      <c r="J4811" s="76">
        <f>APENs_summary!R4706</f>
        <v>0</v>
      </c>
    </row>
    <row r="4812" spans="1:10" x14ac:dyDescent="0.2">
      <c r="A4812" s="13" t="s">
        <v>147</v>
      </c>
      <c r="B4812" s="272" t="s">
        <v>493</v>
      </c>
      <c r="C4812" s="272" t="str">
        <f>APENs_summary!C4707</f>
        <v>08103</v>
      </c>
      <c r="D4812" s="272" t="str">
        <f>APENs_summary!J4707</f>
        <v>40400311</v>
      </c>
      <c r="E4812" s="272" t="str">
        <f>APENs_summary!K4707</f>
        <v>Condensate Tanks</v>
      </c>
      <c r="F4812" s="76">
        <f>APENs_summary!N4707</f>
        <v>0</v>
      </c>
      <c r="G4812" s="76">
        <f>APENs_summary!O4707</f>
        <v>11.45704164732153</v>
      </c>
      <c r="H4812" s="76">
        <f>APENs_summary!P4707</f>
        <v>0</v>
      </c>
      <c r="I4812" s="76">
        <f>APENs_summary!Q4707</f>
        <v>0</v>
      </c>
      <c r="J4812" s="76">
        <f>APENs_summary!R4707</f>
        <v>0</v>
      </c>
    </row>
    <row r="4813" spans="1:10" x14ac:dyDescent="0.2">
      <c r="A4813" s="13" t="s">
        <v>147</v>
      </c>
      <c r="B4813" s="272" t="s">
        <v>493</v>
      </c>
      <c r="C4813" s="272" t="str">
        <f>APENs_summary!C4708</f>
        <v>08103</v>
      </c>
      <c r="D4813" s="272" t="str">
        <f>APENs_summary!J4708</f>
        <v>40400311</v>
      </c>
      <c r="E4813" s="272" t="str">
        <f>APENs_summary!K4708</f>
        <v>Condensate Tanks</v>
      </c>
      <c r="F4813" s="76">
        <f>APENs_summary!N4708</f>
        <v>0</v>
      </c>
      <c r="G4813" s="76">
        <f>APENs_summary!O4708</f>
        <v>0</v>
      </c>
      <c r="H4813" s="76">
        <f>APENs_summary!P4708</f>
        <v>0</v>
      </c>
      <c r="I4813" s="76">
        <f>APENs_summary!Q4708</f>
        <v>0</v>
      </c>
      <c r="J4813" s="76">
        <f>APENs_summary!R4708</f>
        <v>0</v>
      </c>
    </row>
    <row r="4814" spans="1:10" x14ac:dyDescent="0.2">
      <c r="A4814" s="13" t="s">
        <v>147</v>
      </c>
      <c r="B4814" s="272" t="s">
        <v>493</v>
      </c>
      <c r="C4814" s="272" t="str">
        <f>APENs_summary!C4709</f>
        <v>08103</v>
      </c>
      <c r="D4814" s="272" t="str">
        <f>APENs_summary!J4709</f>
        <v>40400311</v>
      </c>
      <c r="E4814" s="272" t="str">
        <f>APENs_summary!K4709</f>
        <v>Condensate Tanks</v>
      </c>
      <c r="F4814" s="76">
        <f>APENs_summary!N4709</f>
        <v>0</v>
      </c>
      <c r="G4814" s="76">
        <f>APENs_summary!O4709</f>
        <v>0</v>
      </c>
      <c r="H4814" s="76">
        <f>APENs_summary!P4709</f>
        <v>0</v>
      </c>
      <c r="I4814" s="76">
        <f>APENs_summary!Q4709</f>
        <v>0</v>
      </c>
      <c r="J4814" s="76">
        <f>APENs_summary!R4709</f>
        <v>0</v>
      </c>
    </row>
    <row r="4815" spans="1:10" x14ac:dyDescent="0.2">
      <c r="A4815" s="13" t="s">
        <v>147</v>
      </c>
      <c r="B4815" s="272" t="s">
        <v>493</v>
      </c>
      <c r="C4815" s="272" t="str">
        <f>APENs_summary!C4710</f>
        <v>08103</v>
      </c>
      <c r="D4815" s="272" t="str">
        <f>APENs_summary!J4710</f>
        <v>40400311</v>
      </c>
      <c r="E4815" s="272" t="str">
        <f>APENs_summary!K4710</f>
        <v>Condensate Tanks</v>
      </c>
      <c r="F4815" s="76">
        <f>APENs_summary!N4710</f>
        <v>0</v>
      </c>
      <c r="G4815" s="76">
        <f>APENs_summary!O4710</f>
        <v>0.83109888582528035</v>
      </c>
      <c r="H4815" s="76">
        <f>APENs_summary!P4710</f>
        <v>0</v>
      </c>
      <c r="I4815" s="76">
        <f>APENs_summary!Q4710</f>
        <v>0</v>
      </c>
      <c r="J4815" s="76">
        <f>APENs_summary!R4710</f>
        <v>0</v>
      </c>
    </row>
    <row r="4816" spans="1:10" x14ac:dyDescent="0.2">
      <c r="A4816" s="13" t="s">
        <v>147</v>
      </c>
      <c r="B4816" s="272" t="s">
        <v>493</v>
      </c>
      <c r="C4816" s="272" t="str">
        <f>APENs_summary!C4711</f>
        <v>08103</v>
      </c>
      <c r="D4816" s="272" t="str">
        <f>APENs_summary!J4711</f>
        <v>20200202</v>
      </c>
      <c r="E4816" s="272" t="str">
        <f>APENs_summary!K4711</f>
        <v>Compressor Engines</v>
      </c>
      <c r="F4816" s="76">
        <f>APENs_summary!N4711</f>
        <v>0</v>
      </c>
      <c r="G4816" s="76">
        <f>APENs_summary!O4711</f>
        <v>0</v>
      </c>
      <c r="H4816" s="76">
        <f>APENs_summary!P4711</f>
        <v>2.380004</v>
      </c>
      <c r="I4816" s="76">
        <f>APENs_summary!Q4711</f>
        <v>0</v>
      </c>
      <c r="J4816" s="76">
        <f>APENs_summary!R4711</f>
        <v>0</v>
      </c>
    </row>
    <row r="4817" spans="1:10" x14ac:dyDescent="0.2">
      <c r="A4817" s="13" t="s">
        <v>147</v>
      </c>
      <c r="B4817" s="272" t="s">
        <v>493</v>
      </c>
      <c r="C4817" s="272" t="str">
        <f>APENs_summary!C4712</f>
        <v>08103</v>
      </c>
      <c r="D4817" s="272" t="str">
        <f>APENs_summary!J4712</f>
        <v>20200202</v>
      </c>
      <c r="E4817" s="272" t="str">
        <f>APENs_summary!K4712</f>
        <v>Compressor Engines</v>
      </c>
      <c r="F4817" s="76">
        <f>APENs_summary!N4712</f>
        <v>3.2600039999999999</v>
      </c>
      <c r="G4817" s="76">
        <f>APENs_summary!O4712</f>
        <v>0</v>
      </c>
      <c r="H4817" s="76">
        <f>APENs_summary!P4712</f>
        <v>0</v>
      </c>
      <c r="I4817" s="76">
        <f>APENs_summary!Q4712</f>
        <v>0</v>
      </c>
      <c r="J4817" s="76">
        <f>APENs_summary!R4712</f>
        <v>0</v>
      </c>
    </row>
    <row r="4818" spans="1:10" x14ac:dyDescent="0.2">
      <c r="A4818" s="13" t="s">
        <v>147</v>
      </c>
      <c r="B4818" s="272" t="s">
        <v>493</v>
      </c>
      <c r="C4818" s="272" t="str">
        <f>APENs_summary!C4713</f>
        <v>08103</v>
      </c>
      <c r="D4818" s="272" t="str">
        <f>APENs_summary!J4713</f>
        <v>20200202</v>
      </c>
      <c r="E4818" s="272" t="str">
        <f>APENs_summary!K4713</f>
        <v>Compressor Engines</v>
      </c>
      <c r="F4818" s="76">
        <f>APENs_summary!N4713</f>
        <v>0</v>
      </c>
      <c r="G4818" s="76">
        <f>APENs_summary!O4713</f>
        <v>0</v>
      </c>
      <c r="H4818" s="76">
        <f>APENs_summary!P4713</f>
        <v>0</v>
      </c>
      <c r="I4818" s="76">
        <f>APENs_summary!Q4713</f>
        <v>0</v>
      </c>
      <c r="J4818" s="76">
        <f>APENs_summary!R4713</f>
        <v>2.1999999999999999E-2</v>
      </c>
    </row>
    <row r="4819" spans="1:10" x14ac:dyDescent="0.2">
      <c r="A4819" s="13" t="s">
        <v>147</v>
      </c>
      <c r="B4819" s="272" t="s">
        <v>493</v>
      </c>
      <c r="C4819" s="272" t="str">
        <f>APENs_summary!C4714</f>
        <v>08103</v>
      </c>
      <c r="D4819" s="272" t="str">
        <f>APENs_summary!J4714</f>
        <v>20200202</v>
      </c>
      <c r="E4819" s="272" t="str">
        <f>APENs_summary!K4714</f>
        <v>Compressor Engines</v>
      </c>
      <c r="F4819" s="76">
        <f>APENs_summary!N4714</f>
        <v>0</v>
      </c>
      <c r="G4819" s="76">
        <f>APENs_summary!O4714</f>
        <v>0</v>
      </c>
      <c r="H4819" s="76">
        <f>APENs_summary!P4714</f>
        <v>0</v>
      </c>
      <c r="I4819" s="76">
        <f>APENs_summary!Q4714</f>
        <v>0</v>
      </c>
      <c r="J4819" s="76">
        <f>APENs_summary!R4714</f>
        <v>0</v>
      </c>
    </row>
    <row r="4820" spans="1:10" x14ac:dyDescent="0.2">
      <c r="A4820" s="13" t="s">
        <v>147</v>
      </c>
      <c r="B4820" s="272" t="s">
        <v>493</v>
      </c>
      <c r="C4820" s="272" t="str">
        <f>APENs_summary!C4715</f>
        <v>08103</v>
      </c>
      <c r="D4820" s="272" t="str">
        <f>APENs_summary!J4715</f>
        <v>20200202</v>
      </c>
      <c r="E4820" s="272" t="str">
        <f>APENs_summary!K4715</f>
        <v>Compressor Engines</v>
      </c>
      <c r="F4820" s="76">
        <f>APENs_summary!N4715</f>
        <v>0</v>
      </c>
      <c r="G4820" s="76">
        <f>APENs_summary!O4715</f>
        <v>0</v>
      </c>
      <c r="H4820" s="76">
        <f>APENs_summary!P4715</f>
        <v>0</v>
      </c>
      <c r="I4820" s="76">
        <f>APENs_summary!Q4715</f>
        <v>1.32E-3</v>
      </c>
      <c r="J4820" s="76">
        <f>APENs_summary!R4715</f>
        <v>0</v>
      </c>
    </row>
    <row r="4821" spans="1:10" x14ac:dyDescent="0.2">
      <c r="A4821" s="13" t="s">
        <v>147</v>
      </c>
      <c r="B4821" s="272" t="s">
        <v>493</v>
      </c>
      <c r="C4821" s="272" t="str">
        <f>APENs_summary!C4716</f>
        <v>08103</v>
      </c>
      <c r="D4821" s="272" t="str">
        <f>APENs_summary!J4716</f>
        <v>20200202</v>
      </c>
      <c r="E4821" s="272" t="str">
        <f>APENs_summary!K4716</f>
        <v>Compressor Engines</v>
      </c>
      <c r="F4821" s="76">
        <f>APENs_summary!N4716</f>
        <v>0</v>
      </c>
      <c r="G4821" s="76">
        <f>APENs_summary!O4716</f>
        <v>0.42000199999999999</v>
      </c>
      <c r="H4821" s="76">
        <f>APENs_summary!P4716</f>
        <v>0</v>
      </c>
      <c r="I4821" s="76">
        <f>APENs_summary!Q4716</f>
        <v>0</v>
      </c>
      <c r="J4821" s="76">
        <f>APENs_summary!R4716</f>
        <v>0</v>
      </c>
    </row>
    <row r="4822" spans="1:10" x14ac:dyDescent="0.2">
      <c r="A4822" s="13" t="s">
        <v>147</v>
      </c>
      <c r="B4822" s="272" t="s">
        <v>493</v>
      </c>
      <c r="C4822" s="272" t="str">
        <f>APENs_summary!C4717</f>
        <v>08103</v>
      </c>
      <c r="D4822" s="272" t="str">
        <f>APENs_summary!J4717</f>
        <v>20200202</v>
      </c>
      <c r="E4822" s="272" t="str">
        <f>APENs_summary!K4717</f>
        <v>Compressor Engines</v>
      </c>
      <c r="F4822" s="76">
        <f>APENs_summary!N4717</f>
        <v>0</v>
      </c>
      <c r="G4822" s="76">
        <f>APENs_summary!O4717</f>
        <v>0</v>
      </c>
      <c r="H4822" s="76">
        <f>APENs_summary!P4717</f>
        <v>2.38</v>
      </c>
      <c r="I4822" s="76">
        <f>APENs_summary!Q4717</f>
        <v>0</v>
      </c>
      <c r="J4822" s="76">
        <f>APENs_summary!R4717</f>
        <v>0</v>
      </c>
    </row>
    <row r="4823" spans="1:10" x14ac:dyDescent="0.2">
      <c r="A4823" s="13" t="s">
        <v>147</v>
      </c>
      <c r="B4823" s="272" t="s">
        <v>493</v>
      </c>
      <c r="C4823" s="272" t="str">
        <f>APENs_summary!C4718</f>
        <v>08103</v>
      </c>
      <c r="D4823" s="272" t="str">
        <f>APENs_summary!J4718</f>
        <v>20200202</v>
      </c>
      <c r="E4823" s="272" t="str">
        <f>APENs_summary!K4718</f>
        <v>Compressor Engines</v>
      </c>
      <c r="F4823" s="76">
        <f>APENs_summary!N4718</f>
        <v>3.26</v>
      </c>
      <c r="G4823" s="76">
        <f>APENs_summary!O4718</f>
        <v>0</v>
      </c>
      <c r="H4823" s="76">
        <f>APENs_summary!P4718</f>
        <v>0</v>
      </c>
      <c r="I4823" s="76">
        <f>APENs_summary!Q4718</f>
        <v>0</v>
      </c>
      <c r="J4823" s="76">
        <f>APENs_summary!R4718</f>
        <v>0</v>
      </c>
    </row>
    <row r="4824" spans="1:10" x14ac:dyDescent="0.2">
      <c r="A4824" s="13" t="s">
        <v>147</v>
      </c>
      <c r="B4824" s="272" t="s">
        <v>493</v>
      </c>
      <c r="C4824" s="272" t="str">
        <f>APENs_summary!C4719</f>
        <v>08103</v>
      </c>
      <c r="D4824" s="272" t="str">
        <f>APENs_summary!J4719</f>
        <v>20200202</v>
      </c>
      <c r="E4824" s="272" t="str">
        <f>APENs_summary!K4719</f>
        <v>Compressor Engines</v>
      </c>
      <c r="F4824" s="76">
        <f>APENs_summary!N4719</f>
        <v>0</v>
      </c>
      <c r="G4824" s="76">
        <f>APENs_summary!O4719</f>
        <v>0</v>
      </c>
      <c r="H4824" s="76">
        <f>APENs_summary!P4719</f>
        <v>0</v>
      </c>
      <c r="I4824" s="76">
        <f>APENs_summary!Q4719</f>
        <v>0</v>
      </c>
      <c r="J4824" s="76">
        <f>APENs_summary!R4719</f>
        <v>2.1999999999999999E-2</v>
      </c>
    </row>
    <row r="4825" spans="1:10" x14ac:dyDescent="0.2">
      <c r="A4825" s="13" t="s">
        <v>147</v>
      </c>
      <c r="B4825" s="272" t="s">
        <v>493</v>
      </c>
      <c r="C4825" s="272" t="str">
        <f>APENs_summary!C4720</f>
        <v>08103</v>
      </c>
      <c r="D4825" s="272" t="str">
        <f>APENs_summary!J4720</f>
        <v>20200202</v>
      </c>
      <c r="E4825" s="272" t="str">
        <f>APENs_summary!K4720</f>
        <v>Compressor Engines</v>
      </c>
      <c r="F4825" s="76">
        <f>APENs_summary!N4720</f>
        <v>0</v>
      </c>
      <c r="G4825" s="76">
        <f>APENs_summary!O4720</f>
        <v>0</v>
      </c>
      <c r="H4825" s="76">
        <f>APENs_summary!P4720</f>
        <v>0</v>
      </c>
      <c r="I4825" s="76">
        <f>APENs_summary!Q4720</f>
        <v>0</v>
      </c>
      <c r="J4825" s="76">
        <f>APENs_summary!R4720</f>
        <v>0</v>
      </c>
    </row>
    <row r="4826" spans="1:10" x14ac:dyDescent="0.2">
      <c r="A4826" s="13" t="s">
        <v>147</v>
      </c>
      <c r="B4826" s="272" t="s">
        <v>493</v>
      </c>
      <c r="C4826" s="272" t="str">
        <f>APENs_summary!C4721</f>
        <v>08103</v>
      </c>
      <c r="D4826" s="272" t="str">
        <f>APENs_summary!J4721</f>
        <v>20200202</v>
      </c>
      <c r="E4826" s="272" t="str">
        <f>APENs_summary!K4721</f>
        <v>Compressor Engines</v>
      </c>
      <c r="F4826" s="76">
        <f>APENs_summary!N4721</f>
        <v>0</v>
      </c>
      <c r="G4826" s="76">
        <f>APENs_summary!O4721</f>
        <v>0</v>
      </c>
      <c r="H4826" s="76">
        <f>APENs_summary!P4721</f>
        <v>0</v>
      </c>
      <c r="I4826" s="76">
        <f>APENs_summary!Q4721</f>
        <v>1.32E-3</v>
      </c>
      <c r="J4826" s="76">
        <f>APENs_summary!R4721</f>
        <v>0</v>
      </c>
    </row>
    <row r="4827" spans="1:10" x14ac:dyDescent="0.2">
      <c r="A4827" s="13" t="s">
        <v>147</v>
      </c>
      <c r="B4827" s="272" t="s">
        <v>493</v>
      </c>
      <c r="C4827" s="272" t="str">
        <f>APENs_summary!C4722</f>
        <v>08103</v>
      </c>
      <c r="D4827" s="272" t="str">
        <f>APENs_summary!J4722</f>
        <v>20200202</v>
      </c>
      <c r="E4827" s="272" t="str">
        <f>APENs_summary!K4722</f>
        <v>Compressor Engines</v>
      </c>
      <c r="F4827" s="76">
        <f>APENs_summary!N4722</f>
        <v>0</v>
      </c>
      <c r="G4827" s="76">
        <f>APENs_summary!O4722</f>
        <v>0.42</v>
      </c>
      <c r="H4827" s="76">
        <f>APENs_summary!P4722</f>
        <v>0</v>
      </c>
      <c r="I4827" s="76">
        <f>APENs_summary!Q4722</f>
        <v>0</v>
      </c>
      <c r="J4827" s="76">
        <f>APENs_summary!R4722</f>
        <v>0</v>
      </c>
    </row>
    <row r="4828" spans="1:10" x14ac:dyDescent="0.2">
      <c r="A4828" s="13" t="s">
        <v>147</v>
      </c>
      <c r="B4828" s="272" t="s">
        <v>493</v>
      </c>
      <c r="C4828" s="272" t="str">
        <f>APENs_summary!C4723</f>
        <v>08103</v>
      </c>
      <c r="D4828" s="272" t="str">
        <f>APENs_summary!J4723</f>
        <v>20200253</v>
      </c>
      <c r="E4828" s="272" t="str">
        <f>APENs_summary!K4723</f>
        <v>Compressor Engines</v>
      </c>
      <c r="F4828" s="76">
        <f>APENs_summary!N4723</f>
        <v>0</v>
      </c>
      <c r="G4828" s="76">
        <f>APENs_summary!O4723</f>
        <v>0</v>
      </c>
      <c r="H4828" s="76">
        <f>APENs_summary!P4723</f>
        <v>2.38</v>
      </c>
      <c r="I4828" s="76">
        <f>APENs_summary!Q4723</f>
        <v>0</v>
      </c>
      <c r="J4828" s="76">
        <f>APENs_summary!R4723</f>
        <v>0</v>
      </c>
    </row>
    <row r="4829" spans="1:10" x14ac:dyDescent="0.2">
      <c r="A4829" s="13" t="s">
        <v>147</v>
      </c>
      <c r="B4829" s="272" t="s">
        <v>493</v>
      </c>
      <c r="C4829" s="272" t="str">
        <f>APENs_summary!C4724</f>
        <v>08103</v>
      </c>
      <c r="D4829" s="272" t="str">
        <f>APENs_summary!J4724</f>
        <v>20200253</v>
      </c>
      <c r="E4829" s="272" t="str">
        <f>APENs_summary!K4724</f>
        <v>Compressor Engines</v>
      </c>
      <c r="F4829" s="76">
        <f>APENs_summary!N4724</f>
        <v>3.26</v>
      </c>
      <c r="G4829" s="76">
        <f>APENs_summary!O4724</f>
        <v>0</v>
      </c>
      <c r="H4829" s="76">
        <f>APENs_summary!P4724</f>
        <v>0</v>
      </c>
      <c r="I4829" s="76">
        <f>APENs_summary!Q4724</f>
        <v>0</v>
      </c>
      <c r="J4829" s="76">
        <f>APENs_summary!R4724</f>
        <v>0</v>
      </c>
    </row>
    <row r="4830" spans="1:10" x14ac:dyDescent="0.2">
      <c r="A4830" s="13" t="s">
        <v>147</v>
      </c>
      <c r="B4830" s="272" t="s">
        <v>493</v>
      </c>
      <c r="C4830" s="272" t="str">
        <f>APENs_summary!C4725</f>
        <v>08103</v>
      </c>
      <c r="D4830" s="272" t="str">
        <f>APENs_summary!J4725</f>
        <v>20200253</v>
      </c>
      <c r="E4830" s="272" t="str">
        <f>APENs_summary!K4725</f>
        <v>Compressor Engines</v>
      </c>
      <c r="F4830" s="76">
        <f>APENs_summary!N4725</f>
        <v>0</v>
      </c>
      <c r="G4830" s="76">
        <f>APENs_summary!O4725</f>
        <v>0</v>
      </c>
      <c r="H4830" s="76">
        <f>APENs_summary!P4725</f>
        <v>0</v>
      </c>
      <c r="I4830" s="76">
        <f>APENs_summary!Q4725</f>
        <v>0</v>
      </c>
      <c r="J4830" s="76">
        <f>APENs_summary!R4725</f>
        <v>2.1999999999999999E-2</v>
      </c>
    </row>
    <row r="4831" spans="1:10" x14ac:dyDescent="0.2">
      <c r="A4831" s="13" t="s">
        <v>147</v>
      </c>
      <c r="B4831" s="272" t="s">
        <v>493</v>
      </c>
      <c r="C4831" s="272" t="str">
        <f>APENs_summary!C4726</f>
        <v>08103</v>
      </c>
      <c r="D4831" s="272" t="str">
        <f>APENs_summary!J4726</f>
        <v>20200253</v>
      </c>
      <c r="E4831" s="272" t="str">
        <f>APENs_summary!K4726</f>
        <v>Compressor Engines</v>
      </c>
      <c r="F4831" s="76">
        <f>APENs_summary!N4726</f>
        <v>0</v>
      </c>
      <c r="G4831" s="76">
        <f>APENs_summary!O4726</f>
        <v>0</v>
      </c>
      <c r="H4831" s="76">
        <f>APENs_summary!P4726</f>
        <v>0</v>
      </c>
      <c r="I4831" s="76">
        <f>APENs_summary!Q4726</f>
        <v>0</v>
      </c>
      <c r="J4831" s="76">
        <f>APENs_summary!R4726</f>
        <v>0</v>
      </c>
    </row>
    <row r="4832" spans="1:10" x14ac:dyDescent="0.2">
      <c r="A4832" s="13" t="s">
        <v>147</v>
      </c>
      <c r="B4832" s="272" t="s">
        <v>493</v>
      </c>
      <c r="C4832" s="272" t="str">
        <f>APENs_summary!C4727</f>
        <v>08103</v>
      </c>
      <c r="D4832" s="272" t="str">
        <f>APENs_summary!J4727</f>
        <v>20200253</v>
      </c>
      <c r="E4832" s="272" t="str">
        <f>APENs_summary!K4727</f>
        <v>Compressor Engines</v>
      </c>
      <c r="F4832" s="76">
        <f>APENs_summary!N4727</f>
        <v>0</v>
      </c>
      <c r="G4832" s="76">
        <f>APENs_summary!O4727</f>
        <v>0</v>
      </c>
      <c r="H4832" s="76">
        <f>APENs_summary!P4727</f>
        <v>0</v>
      </c>
      <c r="I4832" s="76">
        <f>APENs_summary!Q4727</f>
        <v>1.32E-3</v>
      </c>
      <c r="J4832" s="76">
        <f>APENs_summary!R4727</f>
        <v>0</v>
      </c>
    </row>
    <row r="4833" spans="1:10" x14ac:dyDescent="0.2">
      <c r="A4833" s="13" t="s">
        <v>147</v>
      </c>
      <c r="B4833" s="272" t="s">
        <v>493</v>
      </c>
      <c r="C4833" s="272" t="str">
        <f>APENs_summary!C4728</f>
        <v>08103</v>
      </c>
      <c r="D4833" s="272" t="str">
        <f>APENs_summary!J4728</f>
        <v>20200253</v>
      </c>
      <c r="E4833" s="272" t="str">
        <f>APENs_summary!K4728</f>
        <v>Compressor Engines</v>
      </c>
      <c r="F4833" s="76">
        <f>APENs_summary!N4728</f>
        <v>0</v>
      </c>
      <c r="G4833" s="76">
        <f>APENs_summary!O4728</f>
        <v>0.42</v>
      </c>
      <c r="H4833" s="76">
        <f>APENs_summary!P4728</f>
        <v>0</v>
      </c>
      <c r="I4833" s="76">
        <f>APENs_summary!Q4728</f>
        <v>0</v>
      </c>
      <c r="J4833" s="76">
        <f>APENs_summary!R4728</f>
        <v>0</v>
      </c>
    </row>
    <row r="4834" spans="1:10" x14ac:dyDescent="0.2">
      <c r="A4834" s="13" t="s">
        <v>147</v>
      </c>
      <c r="B4834" s="272" t="s">
        <v>493</v>
      </c>
      <c r="C4834" s="272" t="str">
        <f>APENs_summary!C4729</f>
        <v>08103</v>
      </c>
      <c r="D4834" s="272" t="str">
        <f>APENs_summary!J4729</f>
        <v>20200253</v>
      </c>
      <c r="E4834" s="272" t="str">
        <f>APENs_summary!K4729</f>
        <v>Compressor Engines</v>
      </c>
      <c r="F4834" s="76">
        <f>APENs_summary!N4729</f>
        <v>0</v>
      </c>
      <c r="G4834" s="76">
        <f>APENs_summary!O4729</f>
        <v>0</v>
      </c>
      <c r="H4834" s="76">
        <f>APENs_summary!P4729</f>
        <v>2.38</v>
      </c>
      <c r="I4834" s="76">
        <f>APENs_summary!Q4729</f>
        <v>0</v>
      </c>
      <c r="J4834" s="76">
        <f>APENs_summary!R4729</f>
        <v>0</v>
      </c>
    </row>
    <row r="4835" spans="1:10" x14ac:dyDescent="0.2">
      <c r="A4835" s="13" t="s">
        <v>147</v>
      </c>
      <c r="B4835" s="272" t="s">
        <v>493</v>
      </c>
      <c r="C4835" s="272" t="str">
        <f>APENs_summary!C4730</f>
        <v>08103</v>
      </c>
      <c r="D4835" s="272" t="str">
        <f>APENs_summary!J4730</f>
        <v>20200253</v>
      </c>
      <c r="E4835" s="272" t="str">
        <f>APENs_summary!K4730</f>
        <v>Compressor Engines</v>
      </c>
      <c r="F4835" s="76">
        <f>APENs_summary!N4730</f>
        <v>3.26</v>
      </c>
      <c r="G4835" s="76">
        <f>APENs_summary!O4730</f>
        <v>0</v>
      </c>
      <c r="H4835" s="76">
        <f>APENs_summary!P4730</f>
        <v>0</v>
      </c>
      <c r="I4835" s="76">
        <f>APENs_summary!Q4730</f>
        <v>0</v>
      </c>
      <c r="J4835" s="76">
        <f>APENs_summary!R4730</f>
        <v>0</v>
      </c>
    </row>
    <row r="4836" spans="1:10" x14ac:dyDescent="0.2">
      <c r="A4836" s="13" t="s">
        <v>147</v>
      </c>
      <c r="B4836" s="272" t="s">
        <v>493</v>
      </c>
      <c r="C4836" s="272" t="str">
        <f>APENs_summary!C4731</f>
        <v>08103</v>
      </c>
      <c r="D4836" s="272" t="str">
        <f>APENs_summary!J4731</f>
        <v>20200253</v>
      </c>
      <c r="E4836" s="272" t="str">
        <f>APENs_summary!K4731</f>
        <v>Compressor Engines</v>
      </c>
      <c r="F4836" s="76">
        <f>APENs_summary!N4731</f>
        <v>0</v>
      </c>
      <c r="G4836" s="76">
        <f>APENs_summary!O4731</f>
        <v>0</v>
      </c>
      <c r="H4836" s="76">
        <f>APENs_summary!P4731</f>
        <v>0</v>
      </c>
      <c r="I4836" s="76">
        <f>APENs_summary!Q4731</f>
        <v>0</v>
      </c>
      <c r="J4836" s="76">
        <f>APENs_summary!R4731</f>
        <v>2.1999999999999999E-2</v>
      </c>
    </row>
    <row r="4837" spans="1:10" x14ac:dyDescent="0.2">
      <c r="A4837" s="13" t="s">
        <v>147</v>
      </c>
      <c r="B4837" s="272" t="s">
        <v>493</v>
      </c>
      <c r="C4837" s="272" t="str">
        <f>APENs_summary!C4732</f>
        <v>08103</v>
      </c>
      <c r="D4837" s="272" t="str">
        <f>APENs_summary!J4732</f>
        <v>20200253</v>
      </c>
      <c r="E4837" s="272" t="str">
        <f>APENs_summary!K4732</f>
        <v>Compressor Engines</v>
      </c>
      <c r="F4837" s="76">
        <f>APENs_summary!N4732</f>
        <v>0</v>
      </c>
      <c r="G4837" s="76">
        <f>APENs_summary!O4732</f>
        <v>0</v>
      </c>
      <c r="H4837" s="76">
        <f>APENs_summary!P4732</f>
        <v>0</v>
      </c>
      <c r="I4837" s="76">
        <f>APENs_summary!Q4732</f>
        <v>0</v>
      </c>
      <c r="J4837" s="76">
        <f>APENs_summary!R4732</f>
        <v>0</v>
      </c>
    </row>
    <row r="4838" spans="1:10" x14ac:dyDescent="0.2">
      <c r="A4838" s="13" t="s">
        <v>147</v>
      </c>
      <c r="B4838" s="272" t="s">
        <v>493</v>
      </c>
      <c r="C4838" s="272" t="str">
        <f>APENs_summary!C4733</f>
        <v>08103</v>
      </c>
      <c r="D4838" s="272" t="str">
        <f>APENs_summary!J4733</f>
        <v>20200253</v>
      </c>
      <c r="E4838" s="272" t="str">
        <f>APENs_summary!K4733</f>
        <v>Compressor Engines</v>
      </c>
      <c r="F4838" s="76">
        <f>APENs_summary!N4733</f>
        <v>0</v>
      </c>
      <c r="G4838" s="76">
        <f>APENs_summary!O4733</f>
        <v>0.42</v>
      </c>
      <c r="H4838" s="76">
        <f>APENs_summary!P4733</f>
        <v>0</v>
      </c>
      <c r="I4838" s="76">
        <f>APENs_summary!Q4733</f>
        <v>0</v>
      </c>
      <c r="J4838" s="76">
        <f>APENs_summary!R4733</f>
        <v>0</v>
      </c>
    </row>
    <row r="4839" spans="1:10" x14ac:dyDescent="0.2">
      <c r="A4839" s="13" t="s">
        <v>147</v>
      </c>
      <c r="B4839" s="272" t="s">
        <v>493</v>
      </c>
      <c r="C4839" s="272" t="str">
        <f>APENs_summary!C4734</f>
        <v>08103</v>
      </c>
      <c r="D4839" s="272" t="str">
        <f>APENs_summary!J4734</f>
        <v>40400311</v>
      </c>
      <c r="E4839" s="272" t="str">
        <f>APENs_summary!K4734</f>
        <v>Condensate Tanks</v>
      </c>
      <c r="F4839" s="76">
        <f>APENs_summary!N4734</f>
        <v>0</v>
      </c>
      <c r="G4839" s="76">
        <f>APENs_summary!O4734</f>
        <v>9.2237725417966772</v>
      </c>
      <c r="H4839" s="76">
        <f>APENs_summary!P4734</f>
        <v>0</v>
      </c>
      <c r="I4839" s="76">
        <f>APENs_summary!Q4734</f>
        <v>0</v>
      </c>
      <c r="J4839" s="76">
        <f>APENs_summary!R4734</f>
        <v>0</v>
      </c>
    </row>
    <row r="4840" spans="1:10" x14ac:dyDescent="0.2">
      <c r="A4840" s="13" t="s">
        <v>147</v>
      </c>
      <c r="B4840" s="272" t="s">
        <v>493</v>
      </c>
      <c r="C4840" s="272" t="str">
        <f>APENs_summary!C4735</f>
        <v>08103</v>
      </c>
      <c r="D4840" s="272" t="str">
        <f>APENs_summary!J4735</f>
        <v>40400311</v>
      </c>
      <c r="E4840" s="272" t="str">
        <f>APENs_summary!K4735</f>
        <v>Condensate Tanks</v>
      </c>
      <c r="F4840" s="76">
        <f>APENs_summary!N4735</f>
        <v>0</v>
      </c>
      <c r="G4840" s="76">
        <f>APENs_summary!O4735</f>
        <v>0.22963290345383167</v>
      </c>
      <c r="H4840" s="76">
        <f>APENs_summary!P4735</f>
        <v>0</v>
      </c>
      <c r="I4840" s="76">
        <f>APENs_summary!Q4735</f>
        <v>0</v>
      </c>
      <c r="J4840" s="76">
        <f>APENs_summary!R4735</f>
        <v>0</v>
      </c>
    </row>
    <row r="4841" spans="1:10" x14ac:dyDescent="0.2">
      <c r="A4841" s="13" t="s">
        <v>147</v>
      </c>
      <c r="B4841" s="272" t="s">
        <v>493</v>
      </c>
      <c r="C4841" s="272" t="str">
        <f>APENs_summary!C4736</f>
        <v>08103</v>
      </c>
      <c r="D4841" s="272" t="str">
        <f>APENs_summary!J4736</f>
        <v>40400315</v>
      </c>
      <c r="E4841" s="272" t="str">
        <f>APENs_summary!K4736</f>
        <v>Tank Losses</v>
      </c>
      <c r="F4841" s="76">
        <f>APENs_summary!N4736</f>
        <v>0</v>
      </c>
      <c r="G4841" s="76">
        <f>APENs_summary!O4736</f>
        <v>12.089843999999999</v>
      </c>
      <c r="H4841" s="76">
        <f>APENs_summary!P4736</f>
        <v>0</v>
      </c>
      <c r="I4841" s="76">
        <f>APENs_summary!Q4736</f>
        <v>0</v>
      </c>
      <c r="J4841" s="76">
        <f>APENs_summary!R4736</f>
        <v>0</v>
      </c>
    </row>
    <row r="4842" spans="1:10" x14ac:dyDescent="0.2">
      <c r="A4842" s="13" t="s">
        <v>147</v>
      </c>
      <c r="B4842" s="272" t="s">
        <v>493</v>
      </c>
      <c r="C4842" s="272" t="str">
        <f>APENs_summary!C4737</f>
        <v>08103</v>
      </c>
      <c r="D4842" s="272" t="str">
        <f>APENs_summary!J4737</f>
        <v>40400311</v>
      </c>
      <c r="E4842" s="272" t="str">
        <f>APENs_summary!K4737</f>
        <v>Condensate Tanks</v>
      </c>
      <c r="F4842" s="76">
        <f>APENs_summary!N4737</f>
        <v>0</v>
      </c>
      <c r="G4842" s="76">
        <f>APENs_summary!O4737</f>
        <v>0</v>
      </c>
      <c r="H4842" s="76">
        <f>APENs_summary!P4737</f>
        <v>0</v>
      </c>
      <c r="I4842" s="76">
        <f>APENs_summary!Q4737</f>
        <v>0</v>
      </c>
      <c r="J4842" s="76">
        <f>APENs_summary!R4737</f>
        <v>0</v>
      </c>
    </row>
    <row r="4843" spans="1:10" x14ac:dyDescent="0.2">
      <c r="A4843" s="13" t="s">
        <v>147</v>
      </c>
      <c r="B4843" s="272" t="s">
        <v>493</v>
      </c>
      <c r="C4843" s="272" t="str">
        <f>APENs_summary!C4738</f>
        <v>08103</v>
      </c>
      <c r="D4843" s="272" t="str">
        <f>APENs_summary!J4738</f>
        <v>40400311</v>
      </c>
      <c r="E4843" s="272" t="str">
        <f>APENs_summary!K4738</f>
        <v>Condensate Tanks</v>
      </c>
      <c r="F4843" s="76">
        <f>APENs_summary!N4738</f>
        <v>0</v>
      </c>
      <c r="G4843" s="76">
        <f>APENs_summary!O4738</f>
        <v>0</v>
      </c>
      <c r="H4843" s="76">
        <f>APENs_summary!P4738</f>
        <v>0</v>
      </c>
      <c r="I4843" s="76">
        <f>APENs_summary!Q4738</f>
        <v>0</v>
      </c>
      <c r="J4843" s="76">
        <f>APENs_summary!R4738</f>
        <v>0</v>
      </c>
    </row>
    <row r="4844" spans="1:10" x14ac:dyDescent="0.2">
      <c r="A4844" s="13" t="s">
        <v>147</v>
      </c>
      <c r="B4844" s="272" t="s">
        <v>493</v>
      </c>
      <c r="C4844" s="272" t="str">
        <f>APENs_summary!C4739</f>
        <v>08103</v>
      </c>
      <c r="D4844" s="272" t="str">
        <f>APENs_summary!J4739</f>
        <v>40400311</v>
      </c>
      <c r="E4844" s="272" t="str">
        <f>APENs_summary!K4739</f>
        <v>Condensate Tanks</v>
      </c>
      <c r="F4844" s="76">
        <f>APENs_summary!N4739</f>
        <v>0</v>
      </c>
      <c r="G4844" s="76">
        <f>APENs_summary!O4739</f>
        <v>0</v>
      </c>
      <c r="H4844" s="76">
        <f>APENs_summary!P4739</f>
        <v>0</v>
      </c>
      <c r="I4844" s="76">
        <f>APENs_summary!Q4739</f>
        <v>0</v>
      </c>
      <c r="J4844" s="76">
        <f>APENs_summary!R4739</f>
        <v>0.37</v>
      </c>
    </row>
    <row r="4845" spans="1:10" x14ac:dyDescent="0.2">
      <c r="A4845" s="13" t="s">
        <v>147</v>
      </c>
      <c r="B4845" s="272" t="s">
        <v>493</v>
      </c>
      <c r="C4845" s="272" t="str">
        <f>APENs_summary!C4740</f>
        <v>08103</v>
      </c>
      <c r="D4845" s="272" t="str">
        <f>APENs_summary!J4740</f>
        <v>40400311</v>
      </c>
      <c r="E4845" s="272" t="str">
        <f>APENs_summary!K4740</f>
        <v>Condensate Tanks</v>
      </c>
      <c r="F4845" s="76">
        <f>APENs_summary!N4740</f>
        <v>0</v>
      </c>
      <c r="G4845" s="76">
        <f>APENs_summary!O4740</f>
        <v>0</v>
      </c>
      <c r="H4845" s="76">
        <f>APENs_summary!P4740</f>
        <v>0</v>
      </c>
      <c r="I4845" s="76">
        <f>APENs_summary!Q4740</f>
        <v>0.03</v>
      </c>
      <c r="J4845" s="76">
        <f>APENs_summary!R4740</f>
        <v>0</v>
      </c>
    </row>
    <row r="4846" spans="1:10" x14ac:dyDescent="0.2">
      <c r="A4846" s="13" t="s">
        <v>147</v>
      </c>
      <c r="B4846" s="272" t="s">
        <v>493</v>
      </c>
      <c r="C4846" s="272" t="str">
        <f>APENs_summary!C4741</f>
        <v>08103</v>
      </c>
      <c r="D4846" s="272" t="str">
        <f>APENs_summary!J4741</f>
        <v>40400311</v>
      </c>
      <c r="E4846" s="272" t="str">
        <f>APENs_summary!K4741</f>
        <v>Condensate Tanks</v>
      </c>
      <c r="F4846" s="76">
        <f>APENs_summary!N4741</f>
        <v>0</v>
      </c>
      <c r="G4846" s="76">
        <f>APENs_summary!O4741</f>
        <v>27.703296194176009</v>
      </c>
      <c r="H4846" s="76">
        <f>APENs_summary!P4741</f>
        <v>0</v>
      </c>
      <c r="I4846" s="76">
        <f>APENs_summary!Q4741</f>
        <v>0</v>
      </c>
      <c r="J4846" s="76">
        <f>APENs_summary!R4741</f>
        <v>0</v>
      </c>
    </row>
    <row r="4847" spans="1:10" x14ac:dyDescent="0.2">
      <c r="A4847" s="13" t="s">
        <v>147</v>
      </c>
      <c r="B4847" s="272" t="s">
        <v>493</v>
      </c>
      <c r="C4847" s="272" t="str">
        <f>APENs_summary!C4742</f>
        <v>08103</v>
      </c>
      <c r="D4847" s="272" t="str">
        <f>APENs_summary!J4742</f>
        <v>20200202</v>
      </c>
      <c r="E4847" s="272" t="str">
        <f>APENs_summary!K4742</f>
        <v>Compressor Engines</v>
      </c>
      <c r="F4847" s="76">
        <f>APENs_summary!N4742</f>
        <v>0</v>
      </c>
      <c r="G4847" s="76">
        <f>APENs_summary!O4742</f>
        <v>0</v>
      </c>
      <c r="H4847" s="76">
        <f>APENs_summary!P4742</f>
        <v>0.90000400000000003</v>
      </c>
      <c r="I4847" s="76">
        <f>APENs_summary!Q4742</f>
        <v>0</v>
      </c>
      <c r="J4847" s="76">
        <f>APENs_summary!R4742</f>
        <v>0</v>
      </c>
    </row>
    <row r="4848" spans="1:10" x14ac:dyDescent="0.2">
      <c r="A4848" s="13" t="s">
        <v>147</v>
      </c>
      <c r="B4848" s="272" t="s">
        <v>493</v>
      </c>
      <c r="C4848" s="272" t="str">
        <f>APENs_summary!C4743</f>
        <v>08103</v>
      </c>
      <c r="D4848" s="272" t="str">
        <f>APENs_summary!J4743</f>
        <v>20200202</v>
      </c>
      <c r="E4848" s="272" t="str">
        <f>APENs_summary!K4743</f>
        <v>Compressor Engines</v>
      </c>
      <c r="F4848" s="76">
        <f>APENs_summary!N4743</f>
        <v>18.298380999999999</v>
      </c>
      <c r="G4848" s="76">
        <f>APENs_summary!O4743</f>
        <v>0</v>
      </c>
      <c r="H4848" s="76">
        <f>APENs_summary!P4743</f>
        <v>0</v>
      </c>
      <c r="I4848" s="76">
        <f>APENs_summary!Q4743</f>
        <v>0</v>
      </c>
      <c r="J4848" s="76">
        <f>APENs_summary!R4743</f>
        <v>0</v>
      </c>
    </row>
    <row r="4849" spans="1:10" x14ac:dyDescent="0.2">
      <c r="A4849" s="13" t="s">
        <v>147</v>
      </c>
      <c r="B4849" s="272" t="s">
        <v>493</v>
      </c>
      <c r="C4849" s="272" t="str">
        <f>APENs_summary!C4744</f>
        <v>08103</v>
      </c>
      <c r="D4849" s="272" t="str">
        <f>APENs_summary!J4744</f>
        <v>20200202</v>
      </c>
      <c r="E4849" s="272" t="str">
        <f>APENs_summary!K4744</f>
        <v>Compressor Engines</v>
      </c>
      <c r="F4849" s="76">
        <f>APENs_summary!N4744</f>
        <v>0</v>
      </c>
      <c r="G4849" s="76">
        <f>APENs_summary!O4744</f>
        <v>0</v>
      </c>
      <c r="H4849" s="76">
        <f>APENs_summary!P4744</f>
        <v>0</v>
      </c>
      <c r="I4849" s="76">
        <f>APENs_summary!Q4744</f>
        <v>0</v>
      </c>
      <c r="J4849" s="76">
        <f>APENs_summary!R4744</f>
        <v>3.1295000000000003E-2</v>
      </c>
    </row>
    <row r="4850" spans="1:10" x14ac:dyDescent="0.2">
      <c r="A4850" s="13" t="s">
        <v>147</v>
      </c>
      <c r="B4850" s="272" t="s">
        <v>493</v>
      </c>
      <c r="C4850" s="272" t="str">
        <f>APENs_summary!C4745</f>
        <v>08103</v>
      </c>
      <c r="D4850" s="272" t="str">
        <f>APENs_summary!J4745</f>
        <v>20200202</v>
      </c>
      <c r="E4850" s="272" t="str">
        <f>APENs_summary!K4745</f>
        <v>Compressor Engines</v>
      </c>
      <c r="F4850" s="76">
        <f>APENs_summary!N4745</f>
        <v>0</v>
      </c>
      <c r="G4850" s="76">
        <f>APENs_summary!O4745</f>
        <v>0</v>
      </c>
      <c r="H4850" s="76">
        <f>APENs_summary!P4745</f>
        <v>0</v>
      </c>
      <c r="I4850" s="76">
        <f>APENs_summary!Q4745</f>
        <v>0</v>
      </c>
      <c r="J4850" s="76">
        <f>APENs_summary!R4745</f>
        <v>0</v>
      </c>
    </row>
    <row r="4851" spans="1:10" x14ac:dyDescent="0.2">
      <c r="A4851" s="13" t="s">
        <v>147</v>
      </c>
      <c r="B4851" s="272" t="s">
        <v>493</v>
      </c>
      <c r="C4851" s="272" t="str">
        <f>APENs_summary!C4746</f>
        <v>08103</v>
      </c>
      <c r="D4851" s="272" t="str">
        <f>APENs_summary!J4746</f>
        <v>20200202</v>
      </c>
      <c r="E4851" s="272" t="str">
        <f>APENs_summary!K4746</f>
        <v>Compressor Engines</v>
      </c>
      <c r="F4851" s="76">
        <f>APENs_summary!N4746</f>
        <v>0</v>
      </c>
      <c r="G4851" s="76">
        <f>APENs_summary!O4746</f>
        <v>0</v>
      </c>
      <c r="H4851" s="76">
        <f>APENs_summary!P4746</f>
        <v>0</v>
      </c>
      <c r="I4851" s="76">
        <f>APENs_summary!Q4746</f>
        <v>1.8779999999999999E-3</v>
      </c>
      <c r="J4851" s="76">
        <f>APENs_summary!R4746</f>
        <v>0</v>
      </c>
    </row>
    <row r="4852" spans="1:10" x14ac:dyDescent="0.2">
      <c r="A4852" s="13" t="s">
        <v>147</v>
      </c>
      <c r="B4852" s="272" t="s">
        <v>493</v>
      </c>
      <c r="C4852" s="272" t="str">
        <f>APENs_summary!C4747</f>
        <v>08103</v>
      </c>
      <c r="D4852" s="272" t="str">
        <f>APENs_summary!J4747</f>
        <v>20200202</v>
      </c>
      <c r="E4852" s="272" t="str">
        <f>APENs_summary!K4747</f>
        <v>Compressor Engines</v>
      </c>
      <c r="F4852" s="76">
        <f>APENs_summary!N4747</f>
        <v>0</v>
      </c>
      <c r="G4852" s="76">
        <f>APENs_summary!O4747</f>
        <v>0.50000299999999998</v>
      </c>
      <c r="H4852" s="76">
        <f>APENs_summary!P4747</f>
        <v>0</v>
      </c>
      <c r="I4852" s="76">
        <f>APENs_summary!Q4747</f>
        <v>0</v>
      </c>
      <c r="J4852" s="76">
        <f>APENs_summary!R4747</f>
        <v>0</v>
      </c>
    </row>
    <row r="4853" spans="1:10" x14ac:dyDescent="0.2">
      <c r="A4853" s="13" t="s">
        <v>147</v>
      </c>
      <c r="B4853" s="272" t="s">
        <v>493</v>
      </c>
      <c r="C4853" s="272" t="str">
        <f>APENs_summary!C4748</f>
        <v>08103</v>
      </c>
      <c r="D4853" s="272" t="str">
        <f>APENs_summary!J4748</f>
        <v>20200202</v>
      </c>
      <c r="E4853" s="272" t="str">
        <f>APENs_summary!K4748</f>
        <v>Compressor Engines</v>
      </c>
      <c r="F4853" s="76">
        <f>APENs_summary!N4748</f>
        <v>0</v>
      </c>
      <c r="G4853" s="76">
        <f>APENs_summary!O4748</f>
        <v>0</v>
      </c>
      <c r="H4853" s="76">
        <f>APENs_summary!P4748</f>
        <v>0.90000400000000003</v>
      </c>
      <c r="I4853" s="76">
        <f>APENs_summary!Q4748</f>
        <v>0</v>
      </c>
      <c r="J4853" s="76">
        <f>APENs_summary!R4748</f>
        <v>0</v>
      </c>
    </row>
    <row r="4854" spans="1:10" x14ac:dyDescent="0.2">
      <c r="A4854" s="13" t="s">
        <v>147</v>
      </c>
      <c r="B4854" s="272" t="s">
        <v>493</v>
      </c>
      <c r="C4854" s="272" t="str">
        <f>APENs_summary!C4749</f>
        <v>08103</v>
      </c>
      <c r="D4854" s="272" t="str">
        <f>APENs_summary!J4749</f>
        <v>20200202</v>
      </c>
      <c r="E4854" s="272" t="str">
        <f>APENs_summary!K4749</f>
        <v>Compressor Engines</v>
      </c>
      <c r="F4854" s="76">
        <f>APENs_summary!N4749</f>
        <v>18.300070000000002</v>
      </c>
      <c r="G4854" s="76">
        <f>APENs_summary!O4749</f>
        <v>0</v>
      </c>
      <c r="H4854" s="76">
        <f>APENs_summary!P4749</f>
        <v>0</v>
      </c>
      <c r="I4854" s="76">
        <f>APENs_summary!Q4749</f>
        <v>0</v>
      </c>
      <c r="J4854" s="76">
        <f>APENs_summary!R4749</f>
        <v>0</v>
      </c>
    </row>
    <row r="4855" spans="1:10" x14ac:dyDescent="0.2">
      <c r="A4855" s="13" t="s">
        <v>147</v>
      </c>
      <c r="B4855" s="272" t="s">
        <v>493</v>
      </c>
      <c r="C4855" s="272" t="str">
        <f>APENs_summary!C4750</f>
        <v>08103</v>
      </c>
      <c r="D4855" s="272" t="str">
        <f>APENs_summary!J4750</f>
        <v>20200202</v>
      </c>
      <c r="E4855" s="272" t="str">
        <f>APENs_summary!K4750</f>
        <v>Compressor Engines</v>
      </c>
      <c r="F4855" s="76">
        <f>APENs_summary!N4750</f>
        <v>0</v>
      </c>
      <c r="G4855" s="76">
        <f>APENs_summary!O4750</f>
        <v>0</v>
      </c>
      <c r="H4855" s="76">
        <f>APENs_summary!P4750</f>
        <v>0</v>
      </c>
      <c r="I4855" s="76">
        <f>APENs_summary!Q4750</f>
        <v>0</v>
      </c>
      <c r="J4855" s="76">
        <f>APENs_summary!R4750</f>
        <v>3.1295000000000003E-2</v>
      </c>
    </row>
    <row r="4856" spans="1:10" x14ac:dyDescent="0.2">
      <c r="A4856" s="13" t="s">
        <v>147</v>
      </c>
      <c r="B4856" s="272" t="s">
        <v>493</v>
      </c>
      <c r="C4856" s="272" t="str">
        <f>APENs_summary!C4751</f>
        <v>08103</v>
      </c>
      <c r="D4856" s="272" t="str">
        <f>APENs_summary!J4751</f>
        <v>20200202</v>
      </c>
      <c r="E4856" s="272" t="str">
        <f>APENs_summary!K4751</f>
        <v>Compressor Engines</v>
      </c>
      <c r="F4856" s="76">
        <f>APENs_summary!N4751</f>
        <v>0</v>
      </c>
      <c r="G4856" s="76">
        <f>APENs_summary!O4751</f>
        <v>0</v>
      </c>
      <c r="H4856" s="76">
        <f>APENs_summary!P4751</f>
        <v>0</v>
      </c>
      <c r="I4856" s="76">
        <f>APENs_summary!Q4751</f>
        <v>0</v>
      </c>
      <c r="J4856" s="76">
        <f>APENs_summary!R4751</f>
        <v>0</v>
      </c>
    </row>
    <row r="4857" spans="1:10" x14ac:dyDescent="0.2">
      <c r="A4857" s="13" t="s">
        <v>147</v>
      </c>
      <c r="B4857" s="272" t="s">
        <v>493</v>
      </c>
      <c r="C4857" s="272" t="str">
        <f>APENs_summary!C4752</f>
        <v>08103</v>
      </c>
      <c r="D4857" s="272" t="str">
        <f>APENs_summary!J4752</f>
        <v>20200202</v>
      </c>
      <c r="E4857" s="272" t="str">
        <f>APENs_summary!K4752</f>
        <v>Compressor Engines</v>
      </c>
      <c r="F4857" s="76">
        <f>APENs_summary!N4752</f>
        <v>0</v>
      </c>
      <c r="G4857" s="76">
        <f>APENs_summary!O4752</f>
        <v>0</v>
      </c>
      <c r="H4857" s="76">
        <f>APENs_summary!P4752</f>
        <v>0</v>
      </c>
      <c r="I4857" s="76">
        <f>APENs_summary!Q4752</f>
        <v>1.8779999999999999E-3</v>
      </c>
      <c r="J4857" s="76">
        <f>APENs_summary!R4752</f>
        <v>0</v>
      </c>
    </row>
    <row r="4858" spans="1:10" x14ac:dyDescent="0.2">
      <c r="A4858" s="13" t="s">
        <v>147</v>
      </c>
      <c r="B4858" s="272" t="s">
        <v>493</v>
      </c>
      <c r="C4858" s="272" t="str">
        <f>APENs_summary!C4753</f>
        <v>08103</v>
      </c>
      <c r="D4858" s="272" t="str">
        <f>APENs_summary!J4753</f>
        <v>20200202</v>
      </c>
      <c r="E4858" s="272" t="str">
        <f>APENs_summary!K4753</f>
        <v>Compressor Engines</v>
      </c>
      <c r="F4858" s="76">
        <f>APENs_summary!N4753</f>
        <v>0</v>
      </c>
      <c r="G4858" s="76">
        <f>APENs_summary!O4753</f>
        <v>0.50000299999999998</v>
      </c>
      <c r="H4858" s="76">
        <f>APENs_summary!P4753</f>
        <v>0</v>
      </c>
      <c r="I4858" s="76">
        <f>APENs_summary!Q4753</f>
        <v>0</v>
      </c>
      <c r="J4858" s="76">
        <f>APENs_summary!R4753</f>
        <v>0</v>
      </c>
    </row>
    <row r="4859" spans="1:10" x14ac:dyDescent="0.2">
      <c r="A4859" s="13" t="s">
        <v>147</v>
      </c>
      <c r="B4859" s="272" t="s">
        <v>493</v>
      </c>
      <c r="C4859" s="272" t="str">
        <f>APENs_summary!C4754</f>
        <v>08103</v>
      </c>
      <c r="D4859" s="272" t="str">
        <f>APENs_summary!J4754</f>
        <v>20200202</v>
      </c>
      <c r="E4859" s="272" t="str">
        <f>APENs_summary!K4754</f>
        <v>Compressor Engines</v>
      </c>
      <c r="F4859" s="76">
        <f>APENs_summary!N4754</f>
        <v>0</v>
      </c>
      <c r="G4859" s="76">
        <f>APENs_summary!O4754</f>
        <v>0</v>
      </c>
      <c r="H4859" s="76">
        <f>APENs_summary!P4754</f>
        <v>1.3</v>
      </c>
      <c r="I4859" s="76">
        <f>APENs_summary!Q4754</f>
        <v>0</v>
      </c>
      <c r="J4859" s="76">
        <f>APENs_summary!R4754</f>
        <v>0</v>
      </c>
    </row>
    <row r="4860" spans="1:10" x14ac:dyDescent="0.2">
      <c r="A4860" s="13" t="s">
        <v>147</v>
      </c>
      <c r="B4860" s="272" t="s">
        <v>493</v>
      </c>
      <c r="C4860" s="272" t="str">
        <f>APENs_summary!C4755</f>
        <v>08103</v>
      </c>
      <c r="D4860" s="272" t="str">
        <f>APENs_summary!J4755</f>
        <v>20200202</v>
      </c>
      <c r="E4860" s="272" t="str">
        <f>APENs_summary!K4755</f>
        <v>Compressor Engines</v>
      </c>
      <c r="F4860" s="76">
        <f>APENs_summary!N4755</f>
        <v>1.7</v>
      </c>
      <c r="G4860" s="76">
        <f>APENs_summary!O4755</f>
        <v>0</v>
      </c>
      <c r="H4860" s="76">
        <f>APENs_summary!P4755</f>
        <v>0</v>
      </c>
      <c r="I4860" s="76">
        <f>APENs_summary!Q4755</f>
        <v>0</v>
      </c>
      <c r="J4860" s="76">
        <f>APENs_summary!R4755</f>
        <v>0</v>
      </c>
    </row>
    <row r="4861" spans="1:10" x14ac:dyDescent="0.2">
      <c r="A4861" s="13" t="s">
        <v>147</v>
      </c>
      <c r="B4861" s="272" t="s">
        <v>493</v>
      </c>
      <c r="C4861" s="272" t="str">
        <f>APENs_summary!C4756</f>
        <v>08103</v>
      </c>
      <c r="D4861" s="272" t="str">
        <f>APENs_summary!J4756</f>
        <v>20200202</v>
      </c>
      <c r="E4861" s="272" t="str">
        <f>APENs_summary!K4756</f>
        <v>Compressor Engines</v>
      </c>
      <c r="F4861" s="76">
        <f>APENs_summary!N4756</f>
        <v>0</v>
      </c>
      <c r="G4861" s="76">
        <f>APENs_summary!O4756</f>
        <v>0</v>
      </c>
      <c r="H4861" s="76">
        <f>APENs_summary!P4756</f>
        <v>0</v>
      </c>
      <c r="I4861" s="76">
        <f>APENs_summary!Q4756</f>
        <v>0</v>
      </c>
      <c r="J4861" s="76">
        <f>APENs_summary!R4756</f>
        <v>1.225E-2</v>
      </c>
    </row>
    <row r="4862" spans="1:10" x14ac:dyDescent="0.2">
      <c r="A4862" s="13" t="s">
        <v>147</v>
      </c>
      <c r="B4862" s="272" t="s">
        <v>493</v>
      </c>
      <c r="C4862" s="272" t="str">
        <f>APENs_summary!C4757</f>
        <v>08103</v>
      </c>
      <c r="D4862" s="272" t="str">
        <f>APENs_summary!J4757</f>
        <v>20200202</v>
      </c>
      <c r="E4862" s="272" t="str">
        <f>APENs_summary!K4757</f>
        <v>Compressor Engines</v>
      </c>
      <c r="F4862" s="76">
        <f>APENs_summary!N4757</f>
        <v>0</v>
      </c>
      <c r="G4862" s="76">
        <f>APENs_summary!O4757</f>
        <v>0</v>
      </c>
      <c r="H4862" s="76">
        <f>APENs_summary!P4757</f>
        <v>0</v>
      </c>
      <c r="I4862" s="76">
        <f>APENs_summary!Q4757</f>
        <v>0</v>
      </c>
      <c r="J4862" s="76">
        <f>APENs_summary!R4757</f>
        <v>0</v>
      </c>
    </row>
    <row r="4863" spans="1:10" x14ac:dyDescent="0.2">
      <c r="A4863" s="13" t="s">
        <v>147</v>
      </c>
      <c r="B4863" s="272" t="s">
        <v>493</v>
      </c>
      <c r="C4863" s="272" t="str">
        <f>APENs_summary!C4758</f>
        <v>08103</v>
      </c>
      <c r="D4863" s="272" t="str">
        <f>APENs_summary!J4758</f>
        <v>20200202</v>
      </c>
      <c r="E4863" s="272" t="str">
        <f>APENs_summary!K4758</f>
        <v>Compressor Engines</v>
      </c>
      <c r="F4863" s="76">
        <f>APENs_summary!N4758</f>
        <v>0</v>
      </c>
      <c r="G4863" s="76">
        <f>APENs_summary!O4758</f>
        <v>0</v>
      </c>
      <c r="H4863" s="76">
        <f>APENs_summary!P4758</f>
        <v>0</v>
      </c>
      <c r="I4863" s="76">
        <f>APENs_summary!Q4758</f>
        <v>7.3499999999999998E-4</v>
      </c>
      <c r="J4863" s="76">
        <f>APENs_summary!R4758</f>
        <v>0</v>
      </c>
    </row>
    <row r="4864" spans="1:10" x14ac:dyDescent="0.2">
      <c r="A4864" s="13" t="s">
        <v>147</v>
      </c>
      <c r="B4864" s="272" t="s">
        <v>493</v>
      </c>
      <c r="C4864" s="272" t="str">
        <f>APENs_summary!C4759</f>
        <v>08103</v>
      </c>
      <c r="D4864" s="272" t="str">
        <f>APENs_summary!J4759</f>
        <v>20200202</v>
      </c>
      <c r="E4864" s="272" t="str">
        <f>APENs_summary!K4759</f>
        <v>Compressor Engines</v>
      </c>
      <c r="F4864" s="76">
        <f>APENs_summary!N4759</f>
        <v>0</v>
      </c>
      <c r="G4864" s="76">
        <f>APENs_summary!O4759</f>
        <v>0.5</v>
      </c>
      <c r="H4864" s="76">
        <f>APENs_summary!P4759</f>
        <v>0</v>
      </c>
      <c r="I4864" s="76">
        <f>APENs_summary!Q4759</f>
        <v>0</v>
      </c>
      <c r="J4864" s="76">
        <f>APENs_summary!R4759</f>
        <v>0</v>
      </c>
    </row>
    <row r="4865" spans="1:10" x14ac:dyDescent="0.2">
      <c r="A4865" s="13" t="s">
        <v>147</v>
      </c>
      <c r="B4865" s="272" t="s">
        <v>493</v>
      </c>
      <c r="C4865" s="272" t="str">
        <f>APENs_summary!C4760</f>
        <v>08103</v>
      </c>
      <c r="D4865" s="272" t="str">
        <f>APENs_summary!J4760</f>
        <v>20200202</v>
      </c>
      <c r="E4865" s="272" t="str">
        <f>APENs_summary!K4760</f>
        <v>Compressor Engines</v>
      </c>
      <c r="F4865" s="76">
        <f>APENs_summary!N4760</f>
        <v>0</v>
      </c>
      <c r="G4865" s="76">
        <f>APENs_summary!O4760</f>
        <v>0</v>
      </c>
      <c r="H4865" s="76">
        <f>APENs_summary!P4760</f>
        <v>5.2999869999999998</v>
      </c>
      <c r="I4865" s="76">
        <f>APENs_summary!Q4760</f>
        <v>0</v>
      </c>
      <c r="J4865" s="76">
        <f>APENs_summary!R4760</f>
        <v>0</v>
      </c>
    </row>
    <row r="4866" spans="1:10" x14ac:dyDescent="0.2">
      <c r="A4866" s="13" t="s">
        <v>147</v>
      </c>
      <c r="B4866" s="272" t="s">
        <v>493</v>
      </c>
      <c r="C4866" s="272" t="str">
        <f>APENs_summary!C4761</f>
        <v>08103</v>
      </c>
      <c r="D4866" s="272" t="str">
        <f>APENs_summary!J4761</f>
        <v>20200202</v>
      </c>
      <c r="E4866" s="272" t="str">
        <f>APENs_summary!K4761</f>
        <v>Compressor Engines</v>
      </c>
      <c r="F4866" s="76">
        <f>APENs_summary!N4761</f>
        <v>3.1</v>
      </c>
      <c r="G4866" s="76">
        <f>APENs_summary!O4761</f>
        <v>0</v>
      </c>
      <c r="H4866" s="76">
        <f>APENs_summary!P4761</f>
        <v>0</v>
      </c>
      <c r="I4866" s="76">
        <f>APENs_summary!Q4761</f>
        <v>0</v>
      </c>
      <c r="J4866" s="76">
        <f>APENs_summary!R4761</f>
        <v>0</v>
      </c>
    </row>
    <row r="4867" spans="1:10" x14ac:dyDescent="0.2">
      <c r="A4867" s="13" t="s">
        <v>147</v>
      </c>
      <c r="B4867" s="272" t="s">
        <v>493</v>
      </c>
      <c r="C4867" s="272" t="str">
        <f>APENs_summary!C4762</f>
        <v>08103</v>
      </c>
      <c r="D4867" s="272" t="str">
        <f>APENs_summary!J4762</f>
        <v>20200202</v>
      </c>
      <c r="E4867" s="272" t="str">
        <f>APENs_summary!K4762</f>
        <v>Compressor Engines</v>
      </c>
      <c r="F4867" s="76">
        <f>APENs_summary!N4762</f>
        <v>0</v>
      </c>
      <c r="G4867" s="76">
        <f>APENs_summary!O4762</f>
        <v>0</v>
      </c>
      <c r="H4867" s="76">
        <f>APENs_summary!P4762</f>
        <v>0</v>
      </c>
      <c r="I4867" s="76">
        <f>APENs_summary!Q4762</f>
        <v>0</v>
      </c>
      <c r="J4867" s="76">
        <f>APENs_summary!R4762</f>
        <v>1.41E-2</v>
      </c>
    </row>
    <row r="4868" spans="1:10" x14ac:dyDescent="0.2">
      <c r="A4868" s="13" t="s">
        <v>147</v>
      </c>
      <c r="B4868" s="272" t="s">
        <v>493</v>
      </c>
      <c r="C4868" s="272" t="str">
        <f>APENs_summary!C4763</f>
        <v>08103</v>
      </c>
      <c r="D4868" s="272" t="str">
        <f>APENs_summary!J4763</f>
        <v>20200202</v>
      </c>
      <c r="E4868" s="272" t="str">
        <f>APENs_summary!K4763</f>
        <v>Compressor Engines</v>
      </c>
      <c r="F4868" s="76">
        <f>APENs_summary!N4763</f>
        <v>0</v>
      </c>
      <c r="G4868" s="76">
        <f>APENs_summary!O4763</f>
        <v>0</v>
      </c>
      <c r="H4868" s="76">
        <f>APENs_summary!P4763</f>
        <v>0</v>
      </c>
      <c r="I4868" s="76">
        <f>APENs_summary!Q4763</f>
        <v>0</v>
      </c>
      <c r="J4868" s="76">
        <f>APENs_summary!R4763</f>
        <v>0</v>
      </c>
    </row>
    <row r="4869" spans="1:10" x14ac:dyDescent="0.2">
      <c r="A4869" s="13" t="s">
        <v>147</v>
      </c>
      <c r="B4869" s="272" t="s">
        <v>493</v>
      </c>
      <c r="C4869" s="272" t="str">
        <f>APENs_summary!C4764</f>
        <v>08103</v>
      </c>
      <c r="D4869" s="272" t="str">
        <f>APENs_summary!J4764</f>
        <v>20200202</v>
      </c>
      <c r="E4869" s="272" t="str">
        <f>APENs_summary!K4764</f>
        <v>Compressor Engines</v>
      </c>
      <c r="F4869" s="76">
        <f>APENs_summary!N4764</f>
        <v>0</v>
      </c>
      <c r="G4869" s="76">
        <f>APENs_summary!O4764</f>
        <v>0</v>
      </c>
      <c r="H4869" s="76">
        <f>APENs_summary!P4764</f>
        <v>0</v>
      </c>
      <c r="I4869" s="76">
        <f>APENs_summary!Q4764</f>
        <v>8.4599999999999996E-4</v>
      </c>
      <c r="J4869" s="76">
        <f>APENs_summary!R4764</f>
        <v>0</v>
      </c>
    </row>
    <row r="4870" spans="1:10" x14ac:dyDescent="0.2">
      <c r="A4870" s="13" t="s">
        <v>147</v>
      </c>
      <c r="B4870" s="272" t="s">
        <v>493</v>
      </c>
      <c r="C4870" s="272" t="str">
        <f>APENs_summary!C4765</f>
        <v>08103</v>
      </c>
      <c r="D4870" s="272" t="str">
        <f>APENs_summary!J4765</f>
        <v>20200202</v>
      </c>
      <c r="E4870" s="272" t="str">
        <f>APENs_summary!K4765</f>
        <v>Compressor Engines</v>
      </c>
      <c r="F4870" s="76">
        <f>APENs_summary!N4765</f>
        <v>0</v>
      </c>
      <c r="G4870" s="76">
        <f>APENs_summary!O4765</f>
        <v>0.1</v>
      </c>
      <c r="H4870" s="76">
        <f>APENs_summary!P4765</f>
        <v>0</v>
      </c>
      <c r="I4870" s="76">
        <f>APENs_summary!Q4765</f>
        <v>0</v>
      </c>
      <c r="J4870" s="76">
        <f>APENs_summary!R4765</f>
        <v>0</v>
      </c>
    </row>
    <row r="4871" spans="1:10" x14ac:dyDescent="0.2">
      <c r="A4871" s="13" t="s">
        <v>147</v>
      </c>
      <c r="B4871" s="272" t="s">
        <v>493</v>
      </c>
      <c r="C4871" s="272" t="str">
        <f>APENs_summary!C4766</f>
        <v>08103</v>
      </c>
      <c r="D4871" s="272" t="str">
        <f>APENs_summary!J4766</f>
        <v>20200202</v>
      </c>
      <c r="E4871" s="272" t="str">
        <f>APENs_summary!K4766</f>
        <v>Compressor Engines</v>
      </c>
      <c r="F4871" s="76">
        <f>APENs_summary!N4766</f>
        <v>0</v>
      </c>
      <c r="G4871" s="76">
        <f>APENs_summary!O4766</f>
        <v>0</v>
      </c>
      <c r="H4871" s="76">
        <f>APENs_summary!P4766</f>
        <v>3.7</v>
      </c>
      <c r="I4871" s="76">
        <f>APENs_summary!Q4766</f>
        <v>0</v>
      </c>
      <c r="J4871" s="76">
        <f>APENs_summary!R4766</f>
        <v>0</v>
      </c>
    </row>
    <row r="4872" spans="1:10" x14ac:dyDescent="0.2">
      <c r="A4872" s="13" t="s">
        <v>147</v>
      </c>
      <c r="B4872" s="272" t="s">
        <v>493</v>
      </c>
      <c r="C4872" s="272" t="str">
        <f>APENs_summary!C4767</f>
        <v>08103</v>
      </c>
      <c r="D4872" s="272" t="str">
        <f>APENs_summary!J4767</f>
        <v>20200202</v>
      </c>
      <c r="E4872" s="272" t="str">
        <f>APENs_summary!K4767</f>
        <v>Compressor Engines</v>
      </c>
      <c r="F4872" s="76">
        <f>APENs_summary!N4767</f>
        <v>2.2000000000000002</v>
      </c>
      <c r="G4872" s="76">
        <f>APENs_summary!O4767</f>
        <v>0</v>
      </c>
      <c r="H4872" s="76">
        <f>APENs_summary!P4767</f>
        <v>0</v>
      </c>
      <c r="I4872" s="76">
        <f>APENs_summary!Q4767</f>
        <v>0</v>
      </c>
      <c r="J4872" s="76">
        <f>APENs_summary!R4767</f>
        <v>0</v>
      </c>
    </row>
    <row r="4873" spans="1:10" x14ac:dyDescent="0.2">
      <c r="A4873" s="13" t="s">
        <v>147</v>
      </c>
      <c r="B4873" s="272" t="s">
        <v>493</v>
      </c>
      <c r="C4873" s="272" t="str">
        <f>APENs_summary!C4768</f>
        <v>08103</v>
      </c>
      <c r="D4873" s="272" t="str">
        <f>APENs_summary!J4768</f>
        <v>20200202</v>
      </c>
      <c r="E4873" s="272" t="str">
        <f>APENs_summary!K4768</f>
        <v>Compressor Engines</v>
      </c>
      <c r="F4873" s="76">
        <f>APENs_summary!N4768</f>
        <v>0</v>
      </c>
      <c r="G4873" s="76">
        <f>APENs_summary!O4768</f>
        <v>0</v>
      </c>
      <c r="H4873" s="76">
        <f>APENs_summary!P4768</f>
        <v>0</v>
      </c>
      <c r="I4873" s="76">
        <f>APENs_summary!Q4768</f>
        <v>0</v>
      </c>
      <c r="J4873" s="76">
        <f>APENs_summary!R4768</f>
        <v>9.7999999999999997E-3</v>
      </c>
    </row>
    <row r="4874" spans="1:10" x14ac:dyDescent="0.2">
      <c r="A4874" s="13" t="s">
        <v>147</v>
      </c>
      <c r="B4874" s="272" t="s">
        <v>493</v>
      </c>
      <c r="C4874" s="272" t="str">
        <f>APENs_summary!C4769</f>
        <v>08103</v>
      </c>
      <c r="D4874" s="272" t="str">
        <f>APENs_summary!J4769</f>
        <v>20200202</v>
      </c>
      <c r="E4874" s="272" t="str">
        <f>APENs_summary!K4769</f>
        <v>Compressor Engines</v>
      </c>
      <c r="F4874" s="76">
        <f>APENs_summary!N4769</f>
        <v>0</v>
      </c>
      <c r="G4874" s="76">
        <f>APENs_summary!O4769</f>
        <v>0</v>
      </c>
      <c r="H4874" s="76">
        <f>APENs_summary!P4769</f>
        <v>0</v>
      </c>
      <c r="I4874" s="76">
        <f>APENs_summary!Q4769</f>
        <v>0</v>
      </c>
      <c r="J4874" s="76">
        <f>APENs_summary!R4769</f>
        <v>0</v>
      </c>
    </row>
    <row r="4875" spans="1:10" x14ac:dyDescent="0.2">
      <c r="A4875" s="13" t="s">
        <v>147</v>
      </c>
      <c r="B4875" s="272" t="s">
        <v>493</v>
      </c>
      <c r="C4875" s="272" t="str">
        <f>APENs_summary!C4770</f>
        <v>08103</v>
      </c>
      <c r="D4875" s="272" t="str">
        <f>APENs_summary!J4770</f>
        <v>20200202</v>
      </c>
      <c r="E4875" s="272" t="str">
        <f>APENs_summary!K4770</f>
        <v>Compressor Engines</v>
      </c>
      <c r="F4875" s="76">
        <f>APENs_summary!N4770</f>
        <v>0</v>
      </c>
      <c r="G4875" s="76">
        <f>APENs_summary!O4770</f>
        <v>0</v>
      </c>
      <c r="H4875" s="76">
        <f>APENs_summary!P4770</f>
        <v>0</v>
      </c>
      <c r="I4875" s="76">
        <f>APENs_summary!Q4770</f>
        <v>5.8799999999999998E-4</v>
      </c>
      <c r="J4875" s="76">
        <f>APENs_summary!R4770</f>
        <v>0</v>
      </c>
    </row>
    <row r="4876" spans="1:10" x14ac:dyDescent="0.2">
      <c r="A4876" s="13" t="s">
        <v>147</v>
      </c>
      <c r="B4876" s="272" t="s">
        <v>493</v>
      </c>
      <c r="C4876" s="272" t="str">
        <f>APENs_summary!C4771</f>
        <v>08103</v>
      </c>
      <c r="D4876" s="272" t="str">
        <f>APENs_summary!J4771</f>
        <v>20200202</v>
      </c>
      <c r="E4876" s="272" t="str">
        <f>APENs_summary!K4771</f>
        <v>Compressor Engines</v>
      </c>
      <c r="F4876" s="76">
        <f>APENs_summary!N4771</f>
        <v>0</v>
      </c>
      <c r="G4876" s="76">
        <f>APENs_summary!O4771</f>
        <v>0.1</v>
      </c>
      <c r="H4876" s="76">
        <f>APENs_summary!P4771</f>
        <v>0</v>
      </c>
      <c r="I4876" s="76">
        <f>APENs_summary!Q4771</f>
        <v>0</v>
      </c>
      <c r="J4876" s="76">
        <f>APENs_summary!R4771</f>
        <v>0</v>
      </c>
    </row>
    <row r="4877" spans="1:10" x14ac:dyDescent="0.2">
      <c r="A4877" s="13" t="s">
        <v>147</v>
      </c>
      <c r="B4877" s="272" t="s">
        <v>493</v>
      </c>
      <c r="C4877" s="272" t="str">
        <f>APENs_summary!C4772</f>
        <v>08103</v>
      </c>
      <c r="D4877" s="272" t="str">
        <f>APENs_summary!J4772</f>
        <v>20200202</v>
      </c>
      <c r="E4877" s="272" t="str">
        <f>APENs_summary!K4772</f>
        <v>Compressor Engines</v>
      </c>
      <c r="F4877" s="76">
        <f>APENs_summary!N4772</f>
        <v>0</v>
      </c>
      <c r="G4877" s="76">
        <f>APENs_summary!O4772</f>
        <v>0</v>
      </c>
      <c r="H4877" s="76">
        <f>APENs_summary!P4772</f>
        <v>3.7</v>
      </c>
      <c r="I4877" s="76">
        <f>APENs_summary!Q4772</f>
        <v>0</v>
      </c>
      <c r="J4877" s="76">
        <f>APENs_summary!R4772</f>
        <v>0</v>
      </c>
    </row>
    <row r="4878" spans="1:10" x14ac:dyDescent="0.2">
      <c r="A4878" s="13" t="s">
        <v>147</v>
      </c>
      <c r="B4878" s="272" t="s">
        <v>493</v>
      </c>
      <c r="C4878" s="272" t="str">
        <f>APENs_summary!C4773</f>
        <v>08103</v>
      </c>
      <c r="D4878" s="272" t="str">
        <f>APENs_summary!J4773</f>
        <v>20200202</v>
      </c>
      <c r="E4878" s="272" t="str">
        <f>APENs_summary!K4773</f>
        <v>Compressor Engines</v>
      </c>
      <c r="F4878" s="76">
        <f>APENs_summary!N4773</f>
        <v>2.2000000000000002</v>
      </c>
      <c r="G4878" s="76">
        <f>APENs_summary!O4773</f>
        <v>0</v>
      </c>
      <c r="H4878" s="76">
        <f>APENs_summary!P4773</f>
        <v>0</v>
      </c>
      <c r="I4878" s="76">
        <f>APENs_summary!Q4773</f>
        <v>0</v>
      </c>
      <c r="J4878" s="76">
        <f>APENs_summary!R4773</f>
        <v>0</v>
      </c>
    </row>
    <row r="4879" spans="1:10" x14ac:dyDescent="0.2">
      <c r="A4879" s="13" t="s">
        <v>147</v>
      </c>
      <c r="B4879" s="272" t="s">
        <v>493</v>
      </c>
      <c r="C4879" s="272" t="str">
        <f>APENs_summary!C4774</f>
        <v>08103</v>
      </c>
      <c r="D4879" s="272" t="str">
        <f>APENs_summary!J4774</f>
        <v>20200202</v>
      </c>
      <c r="E4879" s="272" t="str">
        <f>APENs_summary!K4774</f>
        <v>Compressor Engines</v>
      </c>
      <c r="F4879" s="76">
        <f>APENs_summary!N4774</f>
        <v>0</v>
      </c>
      <c r="G4879" s="76">
        <f>APENs_summary!O4774</f>
        <v>0</v>
      </c>
      <c r="H4879" s="76">
        <f>APENs_summary!P4774</f>
        <v>0</v>
      </c>
      <c r="I4879" s="76">
        <f>APENs_summary!Q4774</f>
        <v>0</v>
      </c>
      <c r="J4879" s="76">
        <f>APENs_summary!R4774</f>
        <v>9.7999999999999997E-3</v>
      </c>
    </row>
    <row r="4880" spans="1:10" x14ac:dyDescent="0.2">
      <c r="A4880" s="13" t="s">
        <v>147</v>
      </c>
      <c r="B4880" s="272" t="s">
        <v>493</v>
      </c>
      <c r="C4880" s="272" t="str">
        <f>APENs_summary!C4775</f>
        <v>08103</v>
      </c>
      <c r="D4880" s="272" t="str">
        <f>APENs_summary!J4775</f>
        <v>20200202</v>
      </c>
      <c r="E4880" s="272" t="str">
        <f>APENs_summary!K4775</f>
        <v>Compressor Engines</v>
      </c>
      <c r="F4880" s="76">
        <f>APENs_summary!N4775</f>
        <v>0</v>
      </c>
      <c r="G4880" s="76">
        <f>APENs_summary!O4775</f>
        <v>0</v>
      </c>
      <c r="H4880" s="76">
        <f>APENs_summary!P4775</f>
        <v>0</v>
      </c>
      <c r="I4880" s="76">
        <f>APENs_summary!Q4775</f>
        <v>0</v>
      </c>
      <c r="J4880" s="76">
        <f>APENs_summary!R4775</f>
        <v>0</v>
      </c>
    </row>
    <row r="4881" spans="1:10" x14ac:dyDescent="0.2">
      <c r="A4881" s="13" t="s">
        <v>147</v>
      </c>
      <c r="B4881" s="272" t="s">
        <v>493</v>
      </c>
      <c r="C4881" s="272" t="str">
        <f>APENs_summary!C4776</f>
        <v>08103</v>
      </c>
      <c r="D4881" s="272" t="str">
        <f>APENs_summary!J4776</f>
        <v>20200202</v>
      </c>
      <c r="E4881" s="272" t="str">
        <f>APENs_summary!K4776</f>
        <v>Compressor Engines</v>
      </c>
      <c r="F4881" s="76">
        <f>APENs_summary!N4776</f>
        <v>0</v>
      </c>
      <c r="G4881" s="76">
        <f>APENs_summary!O4776</f>
        <v>0</v>
      </c>
      <c r="H4881" s="76">
        <f>APENs_summary!P4776</f>
        <v>0</v>
      </c>
      <c r="I4881" s="76">
        <f>APENs_summary!Q4776</f>
        <v>5.8799999999999998E-4</v>
      </c>
      <c r="J4881" s="76">
        <f>APENs_summary!R4776</f>
        <v>0</v>
      </c>
    </row>
    <row r="4882" spans="1:10" x14ac:dyDescent="0.2">
      <c r="A4882" s="13" t="s">
        <v>147</v>
      </c>
      <c r="B4882" s="272" t="s">
        <v>493</v>
      </c>
      <c r="C4882" s="272" t="str">
        <f>APENs_summary!C4777</f>
        <v>08103</v>
      </c>
      <c r="D4882" s="272" t="str">
        <f>APENs_summary!J4777</f>
        <v>20200202</v>
      </c>
      <c r="E4882" s="272" t="str">
        <f>APENs_summary!K4777</f>
        <v>Compressor Engines</v>
      </c>
      <c r="F4882" s="76">
        <f>APENs_summary!N4777</f>
        <v>0</v>
      </c>
      <c r="G4882" s="76">
        <f>APENs_summary!O4777</f>
        <v>0</v>
      </c>
      <c r="H4882" s="76">
        <f>APENs_summary!P4777</f>
        <v>3.7</v>
      </c>
      <c r="I4882" s="76">
        <f>APENs_summary!Q4777</f>
        <v>0</v>
      </c>
      <c r="J4882" s="76">
        <f>APENs_summary!R4777</f>
        <v>0</v>
      </c>
    </row>
    <row r="4883" spans="1:10" x14ac:dyDescent="0.2">
      <c r="A4883" s="13" t="s">
        <v>147</v>
      </c>
      <c r="B4883" s="272" t="s">
        <v>493</v>
      </c>
      <c r="C4883" s="272" t="str">
        <f>APENs_summary!C4778</f>
        <v>08103</v>
      </c>
      <c r="D4883" s="272" t="str">
        <f>APENs_summary!J4778</f>
        <v>20200202</v>
      </c>
      <c r="E4883" s="272" t="str">
        <f>APENs_summary!K4778</f>
        <v>Compressor Engines</v>
      </c>
      <c r="F4883" s="76">
        <f>APENs_summary!N4778</f>
        <v>2.2000000000000002</v>
      </c>
      <c r="G4883" s="76">
        <f>APENs_summary!O4778</f>
        <v>0</v>
      </c>
      <c r="H4883" s="76">
        <f>APENs_summary!P4778</f>
        <v>0</v>
      </c>
      <c r="I4883" s="76">
        <f>APENs_summary!Q4778</f>
        <v>0</v>
      </c>
      <c r="J4883" s="76">
        <f>APENs_summary!R4778</f>
        <v>0</v>
      </c>
    </row>
    <row r="4884" spans="1:10" x14ac:dyDescent="0.2">
      <c r="A4884" s="13" t="s">
        <v>147</v>
      </c>
      <c r="B4884" s="272" t="s">
        <v>493</v>
      </c>
      <c r="C4884" s="272" t="str">
        <f>APENs_summary!C4779</f>
        <v>08103</v>
      </c>
      <c r="D4884" s="272" t="str">
        <f>APENs_summary!J4779</f>
        <v>20200202</v>
      </c>
      <c r="E4884" s="272" t="str">
        <f>APENs_summary!K4779</f>
        <v>Compressor Engines</v>
      </c>
      <c r="F4884" s="76">
        <f>APENs_summary!N4779</f>
        <v>0</v>
      </c>
      <c r="G4884" s="76">
        <f>APENs_summary!O4779</f>
        <v>0</v>
      </c>
      <c r="H4884" s="76">
        <f>APENs_summary!P4779</f>
        <v>0</v>
      </c>
      <c r="I4884" s="76">
        <f>APENs_summary!Q4779</f>
        <v>0</v>
      </c>
      <c r="J4884" s="76">
        <f>APENs_summary!R4779</f>
        <v>9.7999999999999997E-3</v>
      </c>
    </row>
    <row r="4885" spans="1:10" x14ac:dyDescent="0.2">
      <c r="A4885" s="13" t="s">
        <v>147</v>
      </c>
      <c r="B4885" s="272" t="s">
        <v>493</v>
      </c>
      <c r="C4885" s="272" t="str">
        <f>APENs_summary!C4780</f>
        <v>08103</v>
      </c>
      <c r="D4885" s="272" t="str">
        <f>APENs_summary!J4780</f>
        <v>20200202</v>
      </c>
      <c r="E4885" s="272" t="str">
        <f>APENs_summary!K4780</f>
        <v>Compressor Engines</v>
      </c>
      <c r="F4885" s="76">
        <f>APENs_summary!N4780</f>
        <v>0</v>
      </c>
      <c r="G4885" s="76">
        <f>APENs_summary!O4780</f>
        <v>0</v>
      </c>
      <c r="H4885" s="76">
        <f>APENs_summary!P4780</f>
        <v>0</v>
      </c>
      <c r="I4885" s="76">
        <f>APENs_summary!Q4780</f>
        <v>0</v>
      </c>
      <c r="J4885" s="76">
        <f>APENs_summary!R4780</f>
        <v>0</v>
      </c>
    </row>
    <row r="4886" spans="1:10" x14ac:dyDescent="0.2">
      <c r="A4886" s="13" t="s">
        <v>147</v>
      </c>
      <c r="B4886" s="272" t="s">
        <v>493</v>
      </c>
      <c r="C4886" s="272" t="str">
        <f>APENs_summary!C4781</f>
        <v>08103</v>
      </c>
      <c r="D4886" s="272" t="str">
        <f>APENs_summary!J4781</f>
        <v>20200202</v>
      </c>
      <c r="E4886" s="272" t="str">
        <f>APENs_summary!K4781</f>
        <v>Compressor Engines</v>
      </c>
      <c r="F4886" s="76">
        <f>APENs_summary!N4781</f>
        <v>0</v>
      </c>
      <c r="G4886" s="76">
        <f>APENs_summary!O4781</f>
        <v>0</v>
      </c>
      <c r="H4886" s="76">
        <f>APENs_summary!P4781</f>
        <v>0</v>
      </c>
      <c r="I4886" s="76">
        <f>APENs_summary!Q4781</f>
        <v>5.8799999999999998E-4</v>
      </c>
      <c r="J4886" s="76">
        <f>APENs_summary!R4781</f>
        <v>0</v>
      </c>
    </row>
    <row r="4887" spans="1:10" x14ac:dyDescent="0.2">
      <c r="A4887" s="13" t="s">
        <v>147</v>
      </c>
      <c r="B4887" s="272" t="s">
        <v>493</v>
      </c>
      <c r="C4887" s="272" t="str">
        <f>APENs_summary!C4782</f>
        <v>08103</v>
      </c>
      <c r="D4887" s="272" t="str">
        <f>APENs_summary!J4782</f>
        <v>20200202</v>
      </c>
      <c r="E4887" s="272" t="str">
        <f>APENs_summary!K4782</f>
        <v>Compressor Engines</v>
      </c>
      <c r="F4887" s="76">
        <f>APENs_summary!N4782</f>
        <v>0</v>
      </c>
      <c r="G4887" s="76">
        <f>APENs_summary!O4782</f>
        <v>0</v>
      </c>
      <c r="H4887" s="76">
        <f>APENs_summary!P4782</f>
        <v>3.7</v>
      </c>
      <c r="I4887" s="76">
        <f>APENs_summary!Q4782</f>
        <v>0</v>
      </c>
      <c r="J4887" s="76">
        <f>APENs_summary!R4782</f>
        <v>0</v>
      </c>
    </row>
    <row r="4888" spans="1:10" x14ac:dyDescent="0.2">
      <c r="A4888" s="13" t="s">
        <v>147</v>
      </c>
      <c r="B4888" s="272" t="s">
        <v>493</v>
      </c>
      <c r="C4888" s="272" t="str">
        <f>APENs_summary!C4783</f>
        <v>08103</v>
      </c>
      <c r="D4888" s="272" t="str">
        <f>APENs_summary!J4783</f>
        <v>20200202</v>
      </c>
      <c r="E4888" s="272" t="str">
        <f>APENs_summary!K4783</f>
        <v>Compressor Engines</v>
      </c>
      <c r="F4888" s="76">
        <f>APENs_summary!N4783</f>
        <v>2.2999999999999998</v>
      </c>
      <c r="G4888" s="76">
        <f>APENs_summary!O4783</f>
        <v>0</v>
      </c>
      <c r="H4888" s="76">
        <f>APENs_summary!P4783</f>
        <v>0</v>
      </c>
      <c r="I4888" s="76">
        <f>APENs_summary!Q4783</f>
        <v>0</v>
      </c>
      <c r="J4888" s="76">
        <f>APENs_summary!R4783</f>
        <v>0</v>
      </c>
    </row>
    <row r="4889" spans="1:10" x14ac:dyDescent="0.2">
      <c r="A4889" s="13" t="s">
        <v>147</v>
      </c>
      <c r="B4889" s="272" t="s">
        <v>493</v>
      </c>
      <c r="C4889" s="272" t="str">
        <f>APENs_summary!C4784</f>
        <v>08103</v>
      </c>
      <c r="D4889" s="272" t="str">
        <f>APENs_summary!J4784</f>
        <v>20200202</v>
      </c>
      <c r="E4889" s="272" t="str">
        <f>APENs_summary!K4784</f>
        <v>Compressor Engines</v>
      </c>
      <c r="F4889" s="76">
        <f>APENs_summary!N4784</f>
        <v>0</v>
      </c>
      <c r="G4889" s="76">
        <f>APENs_summary!O4784</f>
        <v>0</v>
      </c>
      <c r="H4889" s="76">
        <f>APENs_summary!P4784</f>
        <v>0</v>
      </c>
      <c r="I4889" s="76">
        <f>APENs_summary!Q4784</f>
        <v>0</v>
      </c>
      <c r="J4889" s="76">
        <f>APENs_summary!R4784</f>
        <v>9.7999999999999997E-3</v>
      </c>
    </row>
    <row r="4890" spans="1:10" x14ac:dyDescent="0.2">
      <c r="A4890" s="13" t="s">
        <v>147</v>
      </c>
      <c r="B4890" s="272" t="s">
        <v>493</v>
      </c>
      <c r="C4890" s="272" t="str">
        <f>APENs_summary!C4785</f>
        <v>08103</v>
      </c>
      <c r="D4890" s="272" t="str">
        <f>APENs_summary!J4785</f>
        <v>20200202</v>
      </c>
      <c r="E4890" s="272" t="str">
        <f>APENs_summary!K4785</f>
        <v>Compressor Engines</v>
      </c>
      <c r="F4890" s="76">
        <f>APENs_summary!N4785</f>
        <v>0</v>
      </c>
      <c r="G4890" s="76">
        <f>APENs_summary!O4785</f>
        <v>0</v>
      </c>
      <c r="H4890" s="76">
        <f>APENs_summary!P4785</f>
        <v>0</v>
      </c>
      <c r="I4890" s="76">
        <f>APENs_summary!Q4785</f>
        <v>0</v>
      </c>
      <c r="J4890" s="76">
        <f>APENs_summary!R4785</f>
        <v>0</v>
      </c>
    </row>
    <row r="4891" spans="1:10" x14ac:dyDescent="0.2">
      <c r="A4891" s="13" t="s">
        <v>147</v>
      </c>
      <c r="B4891" s="272" t="s">
        <v>493</v>
      </c>
      <c r="C4891" s="272" t="str">
        <f>APENs_summary!C4786</f>
        <v>08103</v>
      </c>
      <c r="D4891" s="272" t="str">
        <f>APENs_summary!J4786</f>
        <v>20200202</v>
      </c>
      <c r="E4891" s="272" t="str">
        <f>APENs_summary!K4786</f>
        <v>Compressor Engines</v>
      </c>
      <c r="F4891" s="76">
        <f>APENs_summary!N4786</f>
        <v>0</v>
      </c>
      <c r="G4891" s="76">
        <f>APENs_summary!O4786</f>
        <v>0</v>
      </c>
      <c r="H4891" s="76">
        <f>APENs_summary!P4786</f>
        <v>0</v>
      </c>
      <c r="I4891" s="76">
        <f>APENs_summary!Q4786</f>
        <v>5.8799999999999998E-4</v>
      </c>
      <c r="J4891" s="76">
        <f>APENs_summary!R4786</f>
        <v>0</v>
      </c>
    </row>
    <row r="4892" spans="1:10" x14ac:dyDescent="0.2">
      <c r="A4892" s="13" t="s">
        <v>147</v>
      </c>
      <c r="B4892" s="272" t="s">
        <v>493</v>
      </c>
      <c r="C4892" s="272" t="str">
        <f>APENs_summary!C4787</f>
        <v>08103</v>
      </c>
      <c r="D4892" s="272" t="str">
        <f>APENs_summary!J4787</f>
        <v>20200202</v>
      </c>
      <c r="E4892" s="272" t="str">
        <f>APENs_summary!K4787</f>
        <v>Compressor Engines</v>
      </c>
      <c r="F4892" s="76">
        <f>APENs_summary!N4787</f>
        <v>0</v>
      </c>
      <c r="G4892" s="76">
        <f>APENs_summary!O4787</f>
        <v>0.1</v>
      </c>
      <c r="H4892" s="76">
        <f>APENs_summary!P4787</f>
        <v>0</v>
      </c>
      <c r="I4892" s="76">
        <f>APENs_summary!Q4787</f>
        <v>0</v>
      </c>
      <c r="J4892" s="76">
        <f>APENs_summary!R4787</f>
        <v>0</v>
      </c>
    </row>
    <row r="4893" spans="1:10" x14ac:dyDescent="0.2">
      <c r="A4893" s="13" t="s">
        <v>147</v>
      </c>
      <c r="B4893" s="272" t="s">
        <v>493</v>
      </c>
      <c r="C4893" s="272" t="str">
        <f>APENs_summary!C4788</f>
        <v>08103</v>
      </c>
      <c r="D4893" s="272" t="str">
        <f>APENs_summary!J4788</f>
        <v>20200202</v>
      </c>
      <c r="E4893" s="272" t="str">
        <f>APENs_summary!K4788</f>
        <v>Compressor Engines</v>
      </c>
      <c r="F4893" s="76">
        <f>APENs_summary!N4788</f>
        <v>0</v>
      </c>
      <c r="G4893" s="76">
        <f>APENs_summary!O4788</f>
        <v>0</v>
      </c>
      <c r="H4893" s="76">
        <f>APENs_summary!P4788</f>
        <v>3.7</v>
      </c>
      <c r="I4893" s="76">
        <f>APENs_summary!Q4788</f>
        <v>0</v>
      </c>
      <c r="J4893" s="76">
        <f>APENs_summary!R4788</f>
        <v>0</v>
      </c>
    </row>
    <row r="4894" spans="1:10" x14ac:dyDescent="0.2">
      <c r="A4894" s="13" t="s">
        <v>147</v>
      </c>
      <c r="B4894" s="272" t="s">
        <v>493</v>
      </c>
      <c r="C4894" s="272" t="str">
        <f>APENs_summary!C4789</f>
        <v>08103</v>
      </c>
      <c r="D4894" s="272" t="str">
        <f>APENs_summary!J4789</f>
        <v>20200202</v>
      </c>
      <c r="E4894" s="272" t="str">
        <f>APENs_summary!K4789</f>
        <v>Compressor Engines</v>
      </c>
      <c r="F4894" s="76">
        <f>APENs_summary!N4789</f>
        <v>2.2000000000000002</v>
      </c>
      <c r="G4894" s="76">
        <f>APENs_summary!O4789</f>
        <v>0</v>
      </c>
      <c r="H4894" s="76">
        <f>APENs_summary!P4789</f>
        <v>0</v>
      </c>
      <c r="I4894" s="76">
        <f>APENs_summary!Q4789</f>
        <v>0</v>
      </c>
      <c r="J4894" s="76">
        <f>APENs_summary!R4789</f>
        <v>0</v>
      </c>
    </row>
    <row r="4895" spans="1:10" x14ac:dyDescent="0.2">
      <c r="A4895" s="13" t="s">
        <v>147</v>
      </c>
      <c r="B4895" s="272" t="s">
        <v>493</v>
      </c>
      <c r="C4895" s="272" t="str">
        <f>APENs_summary!C4790</f>
        <v>08103</v>
      </c>
      <c r="D4895" s="272" t="str">
        <f>APENs_summary!J4790</f>
        <v>20200202</v>
      </c>
      <c r="E4895" s="272" t="str">
        <f>APENs_summary!K4790</f>
        <v>Compressor Engines</v>
      </c>
      <c r="F4895" s="76">
        <f>APENs_summary!N4790</f>
        <v>0</v>
      </c>
      <c r="G4895" s="76">
        <f>APENs_summary!O4790</f>
        <v>0</v>
      </c>
      <c r="H4895" s="76">
        <f>APENs_summary!P4790</f>
        <v>3.7</v>
      </c>
      <c r="I4895" s="76">
        <f>APENs_summary!Q4790</f>
        <v>0</v>
      </c>
      <c r="J4895" s="76">
        <f>APENs_summary!R4790</f>
        <v>0</v>
      </c>
    </row>
    <row r="4896" spans="1:10" x14ac:dyDescent="0.2">
      <c r="A4896" s="13" t="s">
        <v>147</v>
      </c>
      <c r="B4896" s="272" t="s">
        <v>493</v>
      </c>
      <c r="C4896" s="272" t="str">
        <f>APENs_summary!C4791</f>
        <v>08103</v>
      </c>
      <c r="D4896" s="272" t="str">
        <f>APENs_summary!J4791</f>
        <v>20200202</v>
      </c>
      <c r="E4896" s="272" t="str">
        <f>APENs_summary!K4791</f>
        <v>Compressor Engines</v>
      </c>
      <c r="F4896" s="76">
        <f>APENs_summary!N4791</f>
        <v>2.2000000000000002</v>
      </c>
      <c r="G4896" s="76">
        <f>APENs_summary!O4791</f>
        <v>0</v>
      </c>
      <c r="H4896" s="76">
        <f>APENs_summary!P4791</f>
        <v>0</v>
      </c>
      <c r="I4896" s="76">
        <f>APENs_summary!Q4791</f>
        <v>0</v>
      </c>
      <c r="J4896" s="76">
        <f>APENs_summary!R4791</f>
        <v>0</v>
      </c>
    </row>
    <row r="4897" spans="1:10" x14ac:dyDescent="0.2">
      <c r="A4897" s="13" t="s">
        <v>147</v>
      </c>
      <c r="B4897" s="272" t="s">
        <v>493</v>
      </c>
      <c r="C4897" s="272" t="str">
        <f>APENs_summary!C4792</f>
        <v>08103</v>
      </c>
      <c r="D4897" s="272" t="str">
        <f>APENs_summary!J4792</f>
        <v>20200202</v>
      </c>
      <c r="E4897" s="272" t="str">
        <f>APENs_summary!K4792</f>
        <v>Compressor Engines</v>
      </c>
      <c r="F4897" s="76">
        <f>APENs_summary!N4792</f>
        <v>0</v>
      </c>
      <c r="G4897" s="76">
        <f>APENs_summary!O4792</f>
        <v>0</v>
      </c>
      <c r="H4897" s="76">
        <f>APENs_summary!P4792</f>
        <v>0</v>
      </c>
      <c r="I4897" s="76">
        <f>APENs_summary!Q4792</f>
        <v>0</v>
      </c>
      <c r="J4897" s="76">
        <f>APENs_summary!R4792</f>
        <v>9.7999999999999997E-3</v>
      </c>
    </row>
    <row r="4898" spans="1:10" x14ac:dyDescent="0.2">
      <c r="A4898" s="13" t="s">
        <v>147</v>
      </c>
      <c r="B4898" s="272" t="s">
        <v>493</v>
      </c>
      <c r="C4898" s="272" t="str">
        <f>APENs_summary!C4793</f>
        <v>08103</v>
      </c>
      <c r="D4898" s="272" t="str">
        <f>APENs_summary!J4793</f>
        <v>20200202</v>
      </c>
      <c r="E4898" s="272" t="str">
        <f>APENs_summary!K4793</f>
        <v>Compressor Engines</v>
      </c>
      <c r="F4898" s="76">
        <f>APENs_summary!N4793</f>
        <v>0</v>
      </c>
      <c r="G4898" s="76">
        <f>APENs_summary!O4793</f>
        <v>0</v>
      </c>
      <c r="H4898" s="76">
        <f>APENs_summary!P4793</f>
        <v>0</v>
      </c>
      <c r="I4898" s="76">
        <f>APENs_summary!Q4793</f>
        <v>0</v>
      </c>
      <c r="J4898" s="76">
        <f>APENs_summary!R4793</f>
        <v>0</v>
      </c>
    </row>
    <row r="4899" spans="1:10" x14ac:dyDescent="0.2">
      <c r="A4899" s="13" t="s">
        <v>147</v>
      </c>
      <c r="B4899" s="272" t="s">
        <v>493</v>
      </c>
      <c r="C4899" s="272" t="str">
        <f>APENs_summary!C4794</f>
        <v>08103</v>
      </c>
      <c r="D4899" s="272" t="str">
        <f>APENs_summary!J4794</f>
        <v>20200202</v>
      </c>
      <c r="E4899" s="272" t="str">
        <f>APENs_summary!K4794</f>
        <v>Compressor Engines</v>
      </c>
      <c r="F4899" s="76">
        <f>APENs_summary!N4794</f>
        <v>0</v>
      </c>
      <c r="G4899" s="76">
        <f>APENs_summary!O4794</f>
        <v>0</v>
      </c>
      <c r="H4899" s="76">
        <f>APENs_summary!P4794</f>
        <v>0</v>
      </c>
      <c r="I4899" s="76">
        <f>APENs_summary!Q4794</f>
        <v>5.8799999999999998E-4</v>
      </c>
      <c r="J4899" s="76">
        <f>APENs_summary!R4794</f>
        <v>0</v>
      </c>
    </row>
    <row r="4900" spans="1:10" x14ac:dyDescent="0.2">
      <c r="A4900" s="13" t="s">
        <v>147</v>
      </c>
      <c r="B4900" s="272" t="s">
        <v>493</v>
      </c>
      <c r="C4900" s="272" t="str">
        <f>APENs_summary!C4795</f>
        <v>08103</v>
      </c>
      <c r="D4900" s="272" t="str">
        <f>APENs_summary!J4795</f>
        <v>20200202</v>
      </c>
      <c r="E4900" s="272" t="str">
        <f>APENs_summary!K4795</f>
        <v>Compressor Engines</v>
      </c>
      <c r="F4900" s="76">
        <f>APENs_summary!N4795</f>
        <v>0</v>
      </c>
      <c r="G4900" s="76">
        <f>APENs_summary!O4795</f>
        <v>0.1</v>
      </c>
      <c r="H4900" s="76">
        <f>APENs_summary!P4795</f>
        <v>0</v>
      </c>
      <c r="I4900" s="76">
        <f>APENs_summary!Q4795</f>
        <v>0</v>
      </c>
      <c r="J4900" s="76">
        <f>APENs_summary!R4795</f>
        <v>0</v>
      </c>
    </row>
    <row r="4901" spans="1:10" x14ac:dyDescent="0.2">
      <c r="A4901" s="13" t="s">
        <v>147</v>
      </c>
      <c r="B4901" s="272" t="s">
        <v>493</v>
      </c>
      <c r="C4901" s="272" t="str">
        <f>APENs_summary!C4796</f>
        <v>08103</v>
      </c>
      <c r="D4901" s="272" t="str">
        <f>APENs_summary!J4796</f>
        <v>20200253</v>
      </c>
      <c r="E4901" s="272" t="str">
        <f>APENs_summary!K4796</f>
        <v>Compressor Engines</v>
      </c>
      <c r="F4901" s="76">
        <f>APENs_summary!N4796</f>
        <v>0</v>
      </c>
      <c r="G4901" s="76">
        <f>APENs_summary!O4796</f>
        <v>0</v>
      </c>
      <c r="H4901" s="76">
        <f>APENs_summary!P4796</f>
        <v>3.7</v>
      </c>
      <c r="I4901" s="76">
        <f>APENs_summary!Q4796</f>
        <v>0</v>
      </c>
      <c r="J4901" s="76">
        <f>APENs_summary!R4796</f>
        <v>0</v>
      </c>
    </row>
    <row r="4902" spans="1:10" x14ac:dyDescent="0.2">
      <c r="A4902" s="13" t="s">
        <v>147</v>
      </c>
      <c r="B4902" s="272" t="s">
        <v>493</v>
      </c>
      <c r="C4902" s="272" t="str">
        <f>APENs_summary!C4797</f>
        <v>08103</v>
      </c>
      <c r="D4902" s="272" t="str">
        <f>APENs_summary!J4797</f>
        <v>20200253</v>
      </c>
      <c r="E4902" s="272" t="str">
        <f>APENs_summary!K4797</f>
        <v>Compressor Engines</v>
      </c>
      <c r="F4902" s="76">
        <f>APENs_summary!N4797</f>
        <v>2.2000000000000002</v>
      </c>
      <c r="G4902" s="76">
        <f>APENs_summary!O4797</f>
        <v>0</v>
      </c>
      <c r="H4902" s="76">
        <f>APENs_summary!P4797</f>
        <v>0</v>
      </c>
      <c r="I4902" s="76">
        <f>APENs_summary!Q4797</f>
        <v>0</v>
      </c>
      <c r="J4902" s="76">
        <f>APENs_summary!R4797</f>
        <v>0</v>
      </c>
    </row>
    <row r="4903" spans="1:10" x14ac:dyDescent="0.2">
      <c r="A4903" s="13" t="s">
        <v>147</v>
      </c>
      <c r="B4903" s="272" t="s">
        <v>493</v>
      </c>
      <c r="C4903" s="272" t="str">
        <f>APENs_summary!C4798</f>
        <v>08103</v>
      </c>
      <c r="D4903" s="272" t="str">
        <f>APENs_summary!J4798</f>
        <v>20200253</v>
      </c>
      <c r="E4903" s="272" t="str">
        <f>APENs_summary!K4798</f>
        <v>Compressor Engines</v>
      </c>
      <c r="F4903" s="76">
        <f>APENs_summary!N4798</f>
        <v>0</v>
      </c>
      <c r="G4903" s="76">
        <f>APENs_summary!O4798</f>
        <v>0</v>
      </c>
      <c r="H4903" s="76">
        <f>APENs_summary!P4798</f>
        <v>0</v>
      </c>
      <c r="I4903" s="76">
        <f>APENs_summary!Q4798</f>
        <v>0</v>
      </c>
      <c r="J4903" s="76">
        <f>APENs_summary!R4798</f>
        <v>9.7999999999999997E-3</v>
      </c>
    </row>
    <row r="4904" spans="1:10" x14ac:dyDescent="0.2">
      <c r="A4904" s="13" t="s">
        <v>147</v>
      </c>
      <c r="B4904" s="272" t="s">
        <v>493</v>
      </c>
      <c r="C4904" s="272" t="str">
        <f>APENs_summary!C4799</f>
        <v>08103</v>
      </c>
      <c r="D4904" s="272" t="str">
        <f>APENs_summary!J4799</f>
        <v>20200253</v>
      </c>
      <c r="E4904" s="272" t="str">
        <f>APENs_summary!K4799</f>
        <v>Compressor Engines</v>
      </c>
      <c r="F4904" s="76">
        <f>APENs_summary!N4799</f>
        <v>0</v>
      </c>
      <c r="G4904" s="76">
        <f>APENs_summary!O4799</f>
        <v>0</v>
      </c>
      <c r="H4904" s="76">
        <f>APENs_summary!P4799</f>
        <v>0</v>
      </c>
      <c r="I4904" s="76">
        <f>APENs_summary!Q4799</f>
        <v>0</v>
      </c>
      <c r="J4904" s="76">
        <f>APENs_summary!R4799</f>
        <v>0</v>
      </c>
    </row>
    <row r="4905" spans="1:10" x14ac:dyDescent="0.2">
      <c r="A4905" s="13" t="s">
        <v>147</v>
      </c>
      <c r="B4905" s="272" t="s">
        <v>493</v>
      </c>
      <c r="C4905" s="272" t="str">
        <f>APENs_summary!C4800</f>
        <v>08103</v>
      </c>
      <c r="D4905" s="272" t="str">
        <f>APENs_summary!J4800</f>
        <v>20200253</v>
      </c>
      <c r="E4905" s="272" t="str">
        <f>APENs_summary!K4800</f>
        <v>Compressor Engines</v>
      </c>
      <c r="F4905" s="76">
        <f>APENs_summary!N4800</f>
        <v>0</v>
      </c>
      <c r="G4905" s="76">
        <f>APENs_summary!O4800</f>
        <v>0</v>
      </c>
      <c r="H4905" s="76">
        <f>APENs_summary!P4800</f>
        <v>0</v>
      </c>
      <c r="I4905" s="76">
        <f>APENs_summary!Q4800</f>
        <v>5.8799999999999998E-4</v>
      </c>
      <c r="J4905" s="76">
        <f>APENs_summary!R4800</f>
        <v>0</v>
      </c>
    </row>
    <row r="4906" spans="1:10" x14ac:dyDescent="0.2">
      <c r="A4906" s="13" t="s">
        <v>147</v>
      </c>
      <c r="B4906" s="272" t="s">
        <v>493</v>
      </c>
      <c r="C4906" s="272" t="str">
        <f>APENs_summary!C4801</f>
        <v>08103</v>
      </c>
      <c r="D4906" s="272" t="str">
        <f>APENs_summary!J4801</f>
        <v>20200253</v>
      </c>
      <c r="E4906" s="272" t="str">
        <f>APENs_summary!K4801</f>
        <v>Compressor Engines</v>
      </c>
      <c r="F4906" s="76">
        <f>APENs_summary!N4801</f>
        <v>0</v>
      </c>
      <c r="G4906" s="76">
        <f>APENs_summary!O4801</f>
        <v>0.1</v>
      </c>
      <c r="H4906" s="76">
        <f>APENs_summary!P4801</f>
        <v>0</v>
      </c>
      <c r="I4906" s="76">
        <f>APENs_summary!Q4801</f>
        <v>0</v>
      </c>
      <c r="J4906" s="76">
        <f>APENs_summary!R4801</f>
        <v>0</v>
      </c>
    </row>
    <row r="4907" spans="1:10" x14ac:dyDescent="0.2">
      <c r="A4907" s="13" t="s">
        <v>147</v>
      </c>
      <c r="B4907" s="272" t="s">
        <v>493</v>
      </c>
      <c r="C4907" s="272" t="str">
        <f>APENs_summary!C4802</f>
        <v>08103</v>
      </c>
      <c r="D4907" s="272" t="str">
        <f>APENs_summary!J4802</f>
        <v>20200202</v>
      </c>
      <c r="E4907" s="272" t="str">
        <f>APENs_summary!K4802</f>
        <v>Compressor Engines</v>
      </c>
      <c r="F4907" s="76">
        <f>APENs_summary!N4802</f>
        <v>0</v>
      </c>
      <c r="G4907" s="76">
        <f>APENs_summary!O4802</f>
        <v>0</v>
      </c>
      <c r="H4907" s="76">
        <f>APENs_summary!P4802</f>
        <v>5.7</v>
      </c>
      <c r="I4907" s="76">
        <f>APENs_summary!Q4802</f>
        <v>0</v>
      </c>
      <c r="J4907" s="76">
        <f>APENs_summary!R4802</f>
        <v>0</v>
      </c>
    </row>
    <row r="4908" spans="1:10" x14ac:dyDescent="0.2">
      <c r="A4908" s="13" t="s">
        <v>147</v>
      </c>
      <c r="B4908" s="272" t="s">
        <v>493</v>
      </c>
      <c r="C4908" s="272" t="str">
        <f>APENs_summary!C4803</f>
        <v>08103</v>
      </c>
      <c r="D4908" s="272" t="str">
        <f>APENs_summary!J4803</f>
        <v>20200202</v>
      </c>
      <c r="E4908" s="272" t="str">
        <f>APENs_summary!K4803</f>
        <v>Compressor Engines</v>
      </c>
      <c r="F4908" s="76">
        <f>APENs_summary!N4803</f>
        <v>3.4</v>
      </c>
      <c r="G4908" s="76">
        <f>APENs_summary!O4803</f>
        <v>0</v>
      </c>
      <c r="H4908" s="76">
        <f>APENs_summary!P4803</f>
        <v>0</v>
      </c>
      <c r="I4908" s="76">
        <f>APENs_summary!Q4803</f>
        <v>0</v>
      </c>
      <c r="J4908" s="76">
        <f>APENs_summary!R4803</f>
        <v>0</v>
      </c>
    </row>
    <row r="4909" spans="1:10" x14ac:dyDescent="0.2">
      <c r="A4909" s="13" t="s">
        <v>147</v>
      </c>
      <c r="B4909" s="272" t="s">
        <v>493</v>
      </c>
      <c r="C4909" s="272" t="str">
        <f>APENs_summary!C4804</f>
        <v>08103</v>
      </c>
      <c r="D4909" s="272" t="str">
        <f>APENs_summary!J4804</f>
        <v>20200202</v>
      </c>
      <c r="E4909" s="272" t="str">
        <f>APENs_summary!K4804</f>
        <v>Compressor Engines</v>
      </c>
      <c r="F4909" s="76">
        <f>APENs_summary!N4804</f>
        <v>0</v>
      </c>
      <c r="G4909" s="76">
        <f>APENs_summary!O4804</f>
        <v>0</v>
      </c>
      <c r="H4909" s="76">
        <f>APENs_summary!P4804</f>
        <v>0</v>
      </c>
      <c r="I4909" s="76">
        <f>APENs_summary!Q4804</f>
        <v>0</v>
      </c>
      <c r="J4909" s="76">
        <f>APENs_summary!R4804</f>
        <v>1.5350000000000001E-2</v>
      </c>
    </row>
    <row r="4910" spans="1:10" x14ac:dyDescent="0.2">
      <c r="A4910" s="13" t="s">
        <v>147</v>
      </c>
      <c r="B4910" s="272" t="s">
        <v>493</v>
      </c>
      <c r="C4910" s="272" t="str">
        <f>APENs_summary!C4805</f>
        <v>08103</v>
      </c>
      <c r="D4910" s="272" t="str">
        <f>APENs_summary!J4805</f>
        <v>20200202</v>
      </c>
      <c r="E4910" s="272" t="str">
        <f>APENs_summary!K4805</f>
        <v>Compressor Engines</v>
      </c>
      <c r="F4910" s="76">
        <f>APENs_summary!N4805</f>
        <v>0</v>
      </c>
      <c r="G4910" s="76">
        <f>APENs_summary!O4805</f>
        <v>0</v>
      </c>
      <c r="H4910" s="76">
        <f>APENs_summary!P4805</f>
        <v>0</v>
      </c>
      <c r="I4910" s="76">
        <f>APENs_summary!Q4805</f>
        <v>0</v>
      </c>
      <c r="J4910" s="76">
        <f>APENs_summary!R4805</f>
        <v>0</v>
      </c>
    </row>
    <row r="4911" spans="1:10" x14ac:dyDescent="0.2">
      <c r="A4911" s="13" t="s">
        <v>147</v>
      </c>
      <c r="B4911" s="272" t="s">
        <v>493</v>
      </c>
      <c r="C4911" s="272" t="str">
        <f>APENs_summary!C4806</f>
        <v>08103</v>
      </c>
      <c r="D4911" s="272" t="str">
        <f>APENs_summary!J4806</f>
        <v>20200202</v>
      </c>
      <c r="E4911" s="272" t="str">
        <f>APENs_summary!K4806</f>
        <v>Compressor Engines</v>
      </c>
      <c r="F4911" s="76">
        <f>APENs_summary!N4806</f>
        <v>0</v>
      </c>
      <c r="G4911" s="76">
        <f>APENs_summary!O4806</f>
        <v>0</v>
      </c>
      <c r="H4911" s="76">
        <f>APENs_summary!P4806</f>
        <v>0</v>
      </c>
      <c r="I4911" s="76">
        <f>APENs_summary!Q4806</f>
        <v>9.2100000000000005E-4</v>
      </c>
      <c r="J4911" s="76">
        <f>APENs_summary!R4806</f>
        <v>0</v>
      </c>
    </row>
    <row r="4912" spans="1:10" x14ac:dyDescent="0.2">
      <c r="A4912" s="13" t="s">
        <v>147</v>
      </c>
      <c r="B4912" s="272" t="s">
        <v>493</v>
      </c>
      <c r="C4912" s="272" t="str">
        <f>APENs_summary!C4807</f>
        <v>08103</v>
      </c>
      <c r="D4912" s="272" t="str">
        <f>APENs_summary!J4807</f>
        <v>20200202</v>
      </c>
      <c r="E4912" s="272" t="str">
        <f>APENs_summary!K4807</f>
        <v>Compressor Engines</v>
      </c>
      <c r="F4912" s="76">
        <f>APENs_summary!N4807</f>
        <v>0</v>
      </c>
      <c r="G4912" s="76">
        <f>APENs_summary!O4807</f>
        <v>0.1</v>
      </c>
      <c r="H4912" s="76">
        <f>APENs_summary!P4807</f>
        <v>0</v>
      </c>
      <c r="I4912" s="76">
        <f>APENs_summary!Q4807</f>
        <v>0</v>
      </c>
      <c r="J4912" s="76">
        <f>APENs_summary!R4807</f>
        <v>0</v>
      </c>
    </row>
    <row r="4913" spans="1:10" x14ac:dyDescent="0.2">
      <c r="A4913" s="13" t="s">
        <v>147</v>
      </c>
      <c r="B4913" s="272" t="s">
        <v>493</v>
      </c>
      <c r="C4913" s="272" t="str">
        <f>APENs_summary!C4808</f>
        <v>08103</v>
      </c>
      <c r="D4913" s="272" t="str">
        <f>APENs_summary!J4808</f>
        <v>40400311</v>
      </c>
      <c r="E4913" s="272" t="str">
        <f>APENs_summary!K4808</f>
        <v>Condensate Tanks</v>
      </c>
      <c r="F4913" s="76">
        <f>APENs_summary!N4808</f>
        <v>0</v>
      </c>
      <c r="G4913" s="76">
        <f>APENs_summary!O4808</f>
        <v>5.1831973524587376</v>
      </c>
      <c r="H4913" s="76">
        <f>APENs_summary!P4808</f>
        <v>0</v>
      </c>
      <c r="I4913" s="76">
        <f>APENs_summary!Q4808</f>
        <v>0</v>
      </c>
      <c r="J4913" s="76">
        <f>APENs_summary!R4808</f>
        <v>0</v>
      </c>
    </row>
    <row r="4914" spans="1:10" x14ac:dyDescent="0.2">
      <c r="A4914" s="13" t="s">
        <v>147</v>
      </c>
      <c r="B4914" s="272" t="s">
        <v>493</v>
      </c>
      <c r="C4914" s="272" t="str">
        <f>APENs_summary!C4809</f>
        <v>08103</v>
      </c>
      <c r="D4914" s="272" t="str">
        <f>APENs_summary!J4809</f>
        <v>20200202</v>
      </c>
      <c r="E4914" s="272" t="str">
        <f>APENs_summary!K4809</f>
        <v>Compressor Engines</v>
      </c>
      <c r="F4914" s="76">
        <f>APENs_summary!N4809</f>
        <v>0</v>
      </c>
      <c r="G4914" s="76">
        <f>APENs_summary!O4809</f>
        <v>0</v>
      </c>
      <c r="H4914" s="76">
        <f>APENs_summary!P4809</f>
        <v>1</v>
      </c>
      <c r="I4914" s="76">
        <f>APENs_summary!Q4809</f>
        <v>0</v>
      </c>
      <c r="J4914" s="76">
        <f>APENs_summary!R4809</f>
        <v>0</v>
      </c>
    </row>
    <row r="4915" spans="1:10" x14ac:dyDescent="0.2">
      <c r="A4915" s="13" t="s">
        <v>147</v>
      </c>
      <c r="B4915" s="272" t="s">
        <v>493</v>
      </c>
      <c r="C4915" s="272" t="str">
        <f>APENs_summary!C4810</f>
        <v>08103</v>
      </c>
      <c r="D4915" s="272" t="str">
        <f>APENs_summary!J4810</f>
        <v>20200202</v>
      </c>
      <c r="E4915" s="272" t="str">
        <f>APENs_summary!K4810</f>
        <v>Compressor Engines</v>
      </c>
      <c r="F4915" s="76">
        <f>APENs_summary!N4810</f>
        <v>1</v>
      </c>
      <c r="G4915" s="76">
        <f>APENs_summary!O4810</f>
        <v>0</v>
      </c>
      <c r="H4915" s="76">
        <f>APENs_summary!P4810</f>
        <v>0</v>
      </c>
      <c r="I4915" s="76">
        <f>APENs_summary!Q4810</f>
        <v>0</v>
      </c>
      <c r="J4915" s="76">
        <f>APENs_summary!R4810</f>
        <v>0</v>
      </c>
    </row>
    <row r="4916" spans="1:10" x14ac:dyDescent="0.2">
      <c r="A4916" s="13" t="s">
        <v>147</v>
      </c>
      <c r="B4916" s="272" t="s">
        <v>493</v>
      </c>
      <c r="C4916" s="272" t="str">
        <f>APENs_summary!C4811</f>
        <v>08103</v>
      </c>
      <c r="D4916" s="272" t="str">
        <f>APENs_summary!J4811</f>
        <v>20200202</v>
      </c>
      <c r="E4916" s="272" t="str">
        <f>APENs_summary!K4811</f>
        <v>Compressor Engines</v>
      </c>
      <c r="F4916" s="76">
        <f>APENs_summary!N4811</f>
        <v>0</v>
      </c>
      <c r="G4916" s="76">
        <f>APENs_summary!O4811</f>
        <v>0</v>
      </c>
      <c r="H4916" s="76">
        <f>APENs_summary!P4811</f>
        <v>0</v>
      </c>
      <c r="I4916" s="76">
        <f>APENs_summary!Q4811</f>
        <v>0</v>
      </c>
      <c r="J4916" s="76">
        <f>APENs_summary!R4811</f>
        <v>0.13</v>
      </c>
    </row>
    <row r="4917" spans="1:10" x14ac:dyDescent="0.2">
      <c r="A4917" s="13" t="s">
        <v>147</v>
      </c>
      <c r="B4917" s="272" t="s">
        <v>493</v>
      </c>
      <c r="C4917" s="272" t="str">
        <f>APENs_summary!C4812</f>
        <v>08103</v>
      </c>
      <c r="D4917" s="272" t="str">
        <f>APENs_summary!J4812</f>
        <v>20200202</v>
      </c>
      <c r="E4917" s="272" t="str">
        <f>APENs_summary!K4812</f>
        <v>Compressor Engines</v>
      </c>
      <c r="F4917" s="76">
        <f>APENs_summary!N4812</f>
        <v>0</v>
      </c>
      <c r="G4917" s="76">
        <f>APENs_summary!O4812</f>
        <v>0</v>
      </c>
      <c r="H4917" s="76">
        <f>APENs_summary!P4812</f>
        <v>0</v>
      </c>
      <c r="I4917" s="76">
        <f>APENs_summary!Q4812</f>
        <v>0</v>
      </c>
      <c r="J4917" s="76">
        <f>APENs_summary!R4812</f>
        <v>0</v>
      </c>
    </row>
    <row r="4918" spans="1:10" x14ac:dyDescent="0.2">
      <c r="A4918" s="13" t="s">
        <v>147</v>
      </c>
      <c r="B4918" s="272" t="s">
        <v>493</v>
      </c>
      <c r="C4918" s="272" t="str">
        <f>APENs_summary!C4813</f>
        <v>08103</v>
      </c>
      <c r="D4918" s="272" t="str">
        <f>APENs_summary!J4813</f>
        <v>20200202</v>
      </c>
      <c r="E4918" s="272" t="str">
        <f>APENs_summary!K4813</f>
        <v>Compressor Engines</v>
      </c>
      <c r="F4918" s="76">
        <f>APENs_summary!N4813</f>
        <v>0</v>
      </c>
      <c r="G4918" s="76">
        <f>APENs_summary!O4813</f>
        <v>0</v>
      </c>
      <c r="H4918" s="76">
        <f>APENs_summary!P4813</f>
        <v>0</v>
      </c>
      <c r="I4918" s="76">
        <f>APENs_summary!Q4813</f>
        <v>0.01</v>
      </c>
      <c r="J4918" s="76">
        <f>APENs_summary!R4813</f>
        <v>0</v>
      </c>
    </row>
    <row r="4919" spans="1:10" x14ac:dyDescent="0.2">
      <c r="A4919" s="13" t="s">
        <v>147</v>
      </c>
      <c r="B4919" s="272" t="s">
        <v>493</v>
      </c>
      <c r="C4919" s="272" t="str">
        <f>APENs_summary!C4814</f>
        <v>08103</v>
      </c>
      <c r="D4919" s="272" t="str">
        <f>APENs_summary!J4814</f>
        <v>20200202</v>
      </c>
      <c r="E4919" s="272" t="str">
        <f>APENs_summary!K4814</f>
        <v>Compressor Engines</v>
      </c>
      <c r="F4919" s="76">
        <f>APENs_summary!N4814</f>
        <v>0</v>
      </c>
      <c r="G4919" s="76">
        <f>APENs_summary!O4814</f>
        <v>0.5</v>
      </c>
      <c r="H4919" s="76">
        <f>APENs_summary!P4814</f>
        <v>0</v>
      </c>
      <c r="I4919" s="76">
        <f>APENs_summary!Q4814</f>
        <v>0</v>
      </c>
      <c r="J4919" s="76">
        <f>APENs_summary!R4814</f>
        <v>0</v>
      </c>
    </row>
    <row r="4920" spans="1:10" x14ac:dyDescent="0.2">
      <c r="A4920" s="13" t="s">
        <v>147</v>
      </c>
      <c r="B4920" s="272" t="s">
        <v>493</v>
      </c>
      <c r="C4920" s="272" t="str">
        <f>APENs_summary!C4815</f>
        <v>08103</v>
      </c>
      <c r="D4920" s="272" t="str">
        <f>APENs_summary!J4815</f>
        <v>20200202</v>
      </c>
      <c r="E4920" s="272" t="str">
        <f>APENs_summary!K4815</f>
        <v>Compressor Engines</v>
      </c>
      <c r="F4920" s="76">
        <f>APENs_summary!N4815</f>
        <v>0</v>
      </c>
      <c r="G4920" s="76">
        <f>APENs_summary!O4815</f>
        <v>0</v>
      </c>
      <c r="H4920" s="76">
        <f>APENs_summary!P4815</f>
        <v>1</v>
      </c>
      <c r="I4920" s="76">
        <f>APENs_summary!Q4815</f>
        <v>0</v>
      </c>
      <c r="J4920" s="76">
        <f>APENs_summary!R4815</f>
        <v>0</v>
      </c>
    </row>
    <row r="4921" spans="1:10" x14ac:dyDescent="0.2">
      <c r="A4921" s="13" t="s">
        <v>147</v>
      </c>
      <c r="B4921" s="272" t="s">
        <v>493</v>
      </c>
      <c r="C4921" s="272" t="str">
        <f>APENs_summary!C4816</f>
        <v>08103</v>
      </c>
      <c r="D4921" s="272" t="str">
        <f>APENs_summary!J4816</f>
        <v>20200202</v>
      </c>
      <c r="E4921" s="272" t="str">
        <f>APENs_summary!K4816</f>
        <v>Compressor Engines</v>
      </c>
      <c r="F4921" s="76">
        <f>APENs_summary!N4816</f>
        <v>1</v>
      </c>
      <c r="G4921" s="76">
        <f>APENs_summary!O4816</f>
        <v>0</v>
      </c>
      <c r="H4921" s="76">
        <f>APENs_summary!P4816</f>
        <v>0</v>
      </c>
      <c r="I4921" s="76">
        <f>APENs_summary!Q4816</f>
        <v>0</v>
      </c>
      <c r="J4921" s="76">
        <f>APENs_summary!R4816</f>
        <v>0</v>
      </c>
    </row>
    <row r="4922" spans="1:10" x14ac:dyDescent="0.2">
      <c r="A4922" s="13" t="s">
        <v>147</v>
      </c>
      <c r="B4922" s="272" t="s">
        <v>493</v>
      </c>
      <c r="C4922" s="272" t="str">
        <f>APENs_summary!C4817</f>
        <v>08103</v>
      </c>
      <c r="D4922" s="272" t="str">
        <f>APENs_summary!J4817</f>
        <v>20200202</v>
      </c>
      <c r="E4922" s="272" t="str">
        <f>APENs_summary!K4817</f>
        <v>Compressor Engines</v>
      </c>
      <c r="F4922" s="76">
        <f>APENs_summary!N4817</f>
        <v>0</v>
      </c>
      <c r="G4922" s="76">
        <f>APENs_summary!O4817</f>
        <v>0</v>
      </c>
      <c r="H4922" s="76">
        <f>APENs_summary!P4817</f>
        <v>0</v>
      </c>
      <c r="I4922" s="76">
        <f>APENs_summary!Q4817</f>
        <v>0</v>
      </c>
      <c r="J4922" s="76">
        <f>APENs_summary!R4817</f>
        <v>0.13</v>
      </c>
    </row>
    <row r="4923" spans="1:10" x14ac:dyDescent="0.2">
      <c r="A4923" s="13" t="s">
        <v>147</v>
      </c>
      <c r="B4923" s="272" t="s">
        <v>493</v>
      </c>
      <c r="C4923" s="272" t="str">
        <f>APENs_summary!C4818</f>
        <v>08103</v>
      </c>
      <c r="D4923" s="272" t="str">
        <f>APENs_summary!J4818</f>
        <v>20200202</v>
      </c>
      <c r="E4923" s="272" t="str">
        <f>APENs_summary!K4818</f>
        <v>Compressor Engines</v>
      </c>
      <c r="F4923" s="76">
        <f>APENs_summary!N4818</f>
        <v>0</v>
      </c>
      <c r="G4923" s="76">
        <f>APENs_summary!O4818</f>
        <v>0</v>
      </c>
      <c r="H4923" s="76">
        <f>APENs_summary!P4818</f>
        <v>0</v>
      </c>
      <c r="I4923" s="76">
        <f>APENs_summary!Q4818</f>
        <v>0</v>
      </c>
      <c r="J4923" s="76">
        <f>APENs_summary!R4818</f>
        <v>0</v>
      </c>
    </row>
    <row r="4924" spans="1:10" x14ac:dyDescent="0.2">
      <c r="A4924" s="13" t="s">
        <v>147</v>
      </c>
      <c r="B4924" s="272" t="s">
        <v>493</v>
      </c>
      <c r="C4924" s="272" t="str">
        <f>APENs_summary!C4819</f>
        <v>08103</v>
      </c>
      <c r="D4924" s="272" t="str">
        <f>APENs_summary!J4819</f>
        <v>20200202</v>
      </c>
      <c r="E4924" s="272" t="str">
        <f>APENs_summary!K4819</f>
        <v>Compressor Engines</v>
      </c>
      <c r="F4924" s="76">
        <f>APENs_summary!N4819</f>
        <v>0</v>
      </c>
      <c r="G4924" s="76">
        <f>APENs_summary!O4819</f>
        <v>0</v>
      </c>
      <c r="H4924" s="76">
        <f>APENs_summary!P4819</f>
        <v>0</v>
      </c>
      <c r="I4924" s="76">
        <f>APENs_summary!Q4819</f>
        <v>0.01</v>
      </c>
      <c r="J4924" s="76">
        <f>APENs_summary!R4819</f>
        <v>0</v>
      </c>
    </row>
    <row r="4925" spans="1:10" x14ac:dyDescent="0.2">
      <c r="A4925" s="13" t="s">
        <v>147</v>
      </c>
      <c r="B4925" s="272" t="s">
        <v>493</v>
      </c>
      <c r="C4925" s="272" t="str">
        <f>APENs_summary!C4820</f>
        <v>08103</v>
      </c>
      <c r="D4925" s="272" t="str">
        <f>APENs_summary!J4820</f>
        <v>20200202</v>
      </c>
      <c r="E4925" s="272" t="str">
        <f>APENs_summary!K4820</f>
        <v>Compressor Engines</v>
      </c>
      <c r="F4925" s="76">
        <f>APENs_summary!N4820</f>
        <v>0</v>
      </c>
      <c r="G4925" s="76">
        <f>APENs_summary!O4820</f>
        <v>0.5</v>
      </c>
      <c r="H4925" s="76">
        <f>APENs_summary!P4820</f>
        <v>0</v>
      </c>
      <c r="I4925" s="76">
        <f>APENs_summary!Q4820</f>
        <v>0</v>
      </c>
      <c r="J4925" s="76">
        <f>APENs_summary!R4820</f>
        <v>0</v>
      </c>
    </row>
    <row r="4926" spans="1:10" x14ac:dyDescent="0.2">
      <c r="A4926" s="13" t="s">
        <v>147</v>
      </c>
      <c r="B4926" s="272" t="s">
        <v>493</v>
      </c>
      <c r="C4926" s="272" t="str">
        <f>APENs_summary!C4821</f>
        <v>08103</v>
      </c>
      <c r="D4926" s="272" t="str">
        <f>APENs_summary!J4821</f>
        <v>31000304</v>
      </c>
      <c r="E4926" s="272" t="str">
        <f>APENs_summary!K4821</f>
        <v>Glycol Dehydrator</v>
      </c>
      <c r="F4926" s="76">
        <f>APENs_summary!N4821</f>
        <v>0</v>
      </c>
      <c r="G4926" s="76">
        <f>APENs_summary!O4821</f>
        <v>0.05</v>
      </c>
      <c r="H4926" s="76">
        <f>APENs_summary!P4821</f>
        <v>0</v>
      </c>
      <c r="I4926" s="76">
        <f>APENs_summary!Q4821</f>
        <v>0</v>
      </c>
      <c r="J4926" s="76">
        <f>APENs_summary!R4821</f>
        <v>0</v>
      </c>
    </row>
    <row r="4927" spans="1:10" x14ac:dyDescent="0.2">
      <c r="A4927" s="13" t="s">
        <v>147</v>
      </c>
      <c r="B4927" s="272" t="s">
        <v>493</v>
      </c>
      <c r="C4927" s="272" t="str">
        <f>APENs_summary!C4822</f>
        <v>08103</v>
      </c>
      <c r="D4927" s="272" t="str">
        <f>APENs_summary!J4822</f>
        <v>40400311</v>
      </c>
      <c r="E4927" s="272" t="str">
        <f>APENs_summary!K4822</f>
        <v>Condensate Tanks</v>
      </c>
      <c r="F4927" s="76">
        <f>APENs_summary!N4822</f>
        <v>0</v>
      </c>
      <c r="G4927" s="76">
        <f>APENs_summary!O4822</f>
        <v>0</v>
      </c>
      <c r="H4927" s="76">
        <f>APENs_summary!P4822</f>
        <v>0</v>
      </c>
      <c r="I4927" s="76">
        <f>APENs_summary!Q4822</f>
        <v>0</v>
      </c>
      <c r="J4927" s="76">
        <f>APENs_summary!R4822</f>
        <v>0</v>
      </c>
    </row>
    <row r="4928" spans="1:10" x14ac:dyDescent="0.2">
      <c r="A4928" s="13" t="s">
        <v>147</v>
      </c>
      <c r="B4928" s="272" t="s">
        <v>493</v>
      </c>
      <c r="C4928" s="272" t="str">
        <f>APENs_summary!C4823</f>
        <v>08103</v>
      </c>
      <c r="D4928" s="272" t="str">
        <f>APENs_summary!J4823</f>
        <v>40400311</v>
      </c>
      <c r="E4928" s="272" t="str">
        <f>APENs_summary!K4823</f>
        <v>Condensate Tanks</v>
      </c>
      <c r="F4928" s="76">
        <f>APENs_summary!N4823</f>
        <v>0</v>
      </c>
      <c r="G4928" s="76">
        <f>APENs_summary!O4823</f>
        <v>0</v>
      </c>
      <c r="H4928" s="76">
        <f>APENs_summary!P4823</f>
        <v>0</v>
      </c>
      <c r="I4928" s="76">
        <f>APENs_summary!Q4823</f>
        <v>0</v>
      </c>
      <c r="J4928" s="76">
        <f>APENs_summary!R4823</f>
        <v>0</v>
      </c>
    </row>
    <row r="4929" spans="1:10" x14ac:dyDescent="0.2">
      <c r="A4929" s="13" t="s">
        <v>147</v>
      </c>
      <c r="B4929" s="272" t="s">
        <v>493</v>
      </c>
      <c r="C4929" s="272" t="str">
        <f>APENs_summary!C4824</f>
        <v>08103</v>
      </c>
      <c r="D4929" s="272" t="str">
        <f>APENs_summary!J4824</f>
        <v>40400311</v>
      </c>
      <c r="E4929" s="272" t="str">
        <f>APENs_summary!K4824</f>
        <v>Condensate Tanks</v>
      </c>
      <c r="F4929" s="76">
        <f>APENs_summary!N4824</f>
        <v>0</v>
      </c>
      <c r="G4929" s="76">
        <f>APENs_summary!O4824</f>
        <v>22.34136789852904</v>
      </c>
      <c r="H4929" s="76">
        <f>APENs_summary!P4824</f>
        <v>0</v>
      </c>
      <c r="I4929" s="76">
        <f>APENs_summary!Q4824</f>
        <v>0</v>
      </c>
      <c r="J4929" s="76">
        <f>APENs_summary!R4824</f>
        <v>0</v>
      </c>
    </row>
    <row r="4930" spans="1:10" x14ac:dyDescent="0.2">
      <c r="A4930" s="13" t="s">
        <v>147</v>
      </c>
      <c r="B4930" s="272" t="s">
        <v>493</v>
      </c>
      <c r="C4930" s="272" t="str">
        <f>APENs_summary!C4825</f>
        <v>08103</v>
      </c>
      <c r="D4930" s="272" t="str">
        <f>APENs_summary!J4825</f>
        <v>20200254</v>
      </c>
      <c r="E4930" s="272" t="str">
        <f>APENs_summary!K4825</f>
        <v>Compressor Engines</v>
      </c>
      <c r="F4930" s="76">
        <f>APENs_summary!N4825</f>
        <v>0</v>
      </c>
      <c r="G4930" s="76">
        <f>APENs_summary!O4825</f>
        <v>0</v>
      </c>
      <c r="H4930" s="76">
        <f>APENs_summary!P4825</f>
        <v>0.49</v>
      </c>
      <c r="I4930" s="76">
        <f>APENs_summary!Q4825</f>
        <v>0</v>
      </c>
      <c r="J4930" s="76">
        <f>APENs_summary!R4825</f>
        <v>0</v>
      </c>
    </row>
    <row r="4931" spans="1:10" x14ac:dyDescent="0.2">
      <c r="A4931" s="13" t="s">
        <v>147</v>
      </c>
      <c r="B4931" s="272" t="s">
        <v>493</v>
      </c>
      <c r="C4931" s="272" t="str">
        <f>APENs_summary!C4826</f>
        <v>08103</v>
      </c>
      <c r="D4931" s="272" t="str">
        <f>APENs_summary!J4826</f>
        <v>20200254</v>
      </c>
      <c r="E4931" s="272" t="str">
        <f>APENs_summary!K4826</f>
        <v>Compressor Engines</v>
      </c>
      <c r="F4931" s="76">
        <f>APENs_summary!N4826</f>
        <v>5.04</v>
      </c>
      <c r="G4931" s="76">
        <f>APENs_summary!O4826</f>
        <v>0</v>
      </c>
      <c r="H4931" s="76">
        <f>APENs_summary!P4826</f>
        <v>0</v>
      </c>
      <c r="I4931" s="76">
        <f>APENs_summary!Q4826</f>
        <v>0</v>
      </c>
      <c r="J4931" s="76">
        <f>APENs_summary!R4826</f>
        <v>0</v>
      </c>
    </row>
    <row r="4932" spans="1:10" x14ac:dyDescent="0.2">
      <c r="A4932" s="13" t="s">
        <v>147</v>
      </c>
      <c r="B4932" s="272" t="s">
        <v>493</v>
      </c>
      <c r="C4932" s="272" t="str">
        <f>APENs_summary!C4827</f>
        <v>08103</v>
      </c>
      <c r="D4932" s="272" t="str">
        <f>APENs_summary!J4827</f>
        <v>20200254</v>
      </c>
      <c r="E4932" s="272" t="str">
        <f>APENs_summary!K4827</f>
        <v>Compressor Engines</v>
      </c>
      <c r="F4932" s="76">
        <f>APENs_summary!N4827</f>
        <v>0</v>
      </c>
      <c r="G4932" s="76">
        <f>APENs_summary!O4827</f>
        <v>0</v>
      </c>
      <c r="H4932" s="76">
        <f>APENs_summary!P4827</f>
        <v>0</v>
      </c>
      <c r="I4932" s="76">
        <f>APENs_summary!Q4827</f>
        <v>0</v>
      </c>
      <c r="J4932" s="76">
        <f>APENs_summary!R4827</f>
        <v>0.41</v>
      </c>
    </row>
    <row r="4933" spans="1:10" x14ac:dyDescent="0.2">
      <c r="A4933" s="13" t="s">
        <v>147</v>
      </c>
      <c r="B4933" s="272" t="s">
        <v>493</v>
      </c>
      <c r="C4933" s="272" t="str">
        <f>APENs_summary!C4828</f>
        <v>08103</v>
      </c>
      <c r="D4933" s="272" t="str">
        <f>APENs_summary!J4828</f>
        <v>20200254</v>
      </c>
      <c r="E4933" s="272" t="str">
        <f>APENs_summary!K4828</f>
        <v>Compressor Engines</v>
      </c>
      <c r="F4933" s="76">
        <f>APENs_summary!N4828</f>
        <v>0</v>
      </c>
      <c r="G4933" s="76">
        <f>APENs_summary!O4828</f>
        <v>0</v>
      </c>
      <c r="H4933" s="76">
        <f>APENs_summary!P4828</f>
        <v>0</v>
      </c>
      <c r="I4933" s="76">
        <f>APENs_summary!Q4828</f>
        <v>0</v>
      </c>
      <c r="J4933" s="76">
        <f>APENs_summary!R4828</f>
        <v>0</v>
      </c>
    </row>
    <row r="4934" spans="1:10" x14ac:dyDescent="0.2">
      <c r="A4934" s="13" t="s">
        <v>147</v>
      </c>
      <c r="B4934" s="272" t="s">
        <v>493</v>
      </c>
      <c r="C4934" s="272" t="str">
        <f>APENs_summary!C4829</f>
        <v>08103</v>
      </c>
      <c r="D4934" s="272" t="str">
        <f>APENs_summary!J4829</f>
        <v>20200254</v>
      </c>
      <c r="E4934" s="272" t="str">
        <f>APENs_summary!K4829</f>
        <v>Compressor Engines</v>
      </c>
      <c r="F4934" s="76">
        <f>APENs_summary!N4829</f>
        <v>0</v>
      </c>
      <c r="G4934" s="76">
        <f>APENs_summary!O4829</f>
        <v>0.34</v>
      </c>
      <c r="H4934" s="76">
        <f>APENs_summary!P4829</f>
        <v>0</v>
      </c>
      <c r="I4934" s="76">
        <f>APENs_summary!Q4829</f>
        <v>0</v>
      </c>
      <c r="J4934" s="76">
        <f>APENs_summary!R4829</f>
        <v>0</v>
      </c>
    </row>
    <row r="4935" spans="1:10" x14ac:dyDescent="0.2">
      <c r="A4935" s="13" t="s">
        <v>147</v>
      </c>
      <c r="B4935" s="272" t="s">
        <v>493</v>
      </c>
      <c r="C4935" s="272" t="str">
        <f>APENs_summary!C4830</f>
        <v>08103</v>
      </c>
      <c r="D4935" s="272" t="str">
        <f>APENs_summary!J4830</f>
        <v>20200253</v>
      </c>
      <c r="E4935" s="272" t="str">
        <f>APENs_summary!K4830</f>
        <v>Compressor Engines</v>
      </c>
      <c r="F4935" s="76">
        <f>APENs_summary!N4830</f>
        <v>0</v>
      </c>
      <c r="G4935" s="76">
        <f>APENs_summary!O4830</f>
        <v>0</v>
      </c>
      <c r="H4935" s="76">
        <f>APENs_summary!P4830</f>
        <v>24.6</v>
      </c>
      <c r="I4935" s="76">
        <f>APENs_summary!Q4830</f>
        <v>0</v>
      </c>
      <c r="J4935" s="76">
        <f>APENs_summary!R4830</f>
        <v>0</v>
      </c>
    </row>
    <row r="4936" spans="1:10" x14ac:dyDescent="0.2">
      <c r="A4936" s="13" t="s">
        <v>147</v>
      </c>
      <c r="B4936" s="272" t="s">
        <v>493</v>
      </c>
      <c r="C4936" s="272" t="str">
        <f>APENs_summary!C4831</f>
        <v>08103</v>
      </c>
      <c r="D4936" s="272" t="str">
        <f>APENs_summary!J4831</f>
        <v>20200253</v>
      </c>
      <c r="E4936" s="272" t="str">
        <f>APENs_summary!K4831</f>
        <v>Compressor Engines</v>
      </c>
      <c r="F4936" s="76">
        <f>APENs_summary!N4831</f>
        <v>12.3</v>
      </c>
      <c r="G4936" s="76">
        <f>APENs_summary!O4831</f>
        <v>0</v>
      </c>
      <c r="H4936" s="76">
        <f>APENs_summary!P4831</f>
        <v>0</v>
      </c>
      <c r="I4936" s="76">
        <f>APENs_summary!Q4831</f>
        <v>0</v>
      </c>
      <c r="J4936" s="76">
        <f>APENs_summary!R4831</f>
        <v>0</v>
      </c>
    </row>
    <row r="4937" spans="1:10" x14ac:dyDescent="0.2">
      <c r="A4937" s="13" t="s">
        <v>147</v>
      </c>
      <c r="B4937" s="272" t="s">
        <v>493</v>
      </c>
      <c r="C4937" s="272" t="str">
        <f>APENs_summary!C4832</f>
        <v>08103</v>
      </c>
      <c r="D4937" s="272" t="str">
        <f>APENs_summary!J4832</f>
        <v>20200253</v>
      </c>
      <c r="E4937" s="272" t="str">
        <f>APENs_summary!K4832</f>
        <v>Compressor Engines</v>
      </c>
      <c r="F4937" s="76">
        <f>APENs_summary!N4832</f>
        <v>0</v>
      </c>
      <c r="G4937" s="76">
        <f>APENs_summary!O4832</f>
        <v>0</v>
      </c>
      <c r="H4937" s="76">
        <f>APENs_summary!P4832</f>
        <v>0</v>
      </c>
      <c r="I4937" s="76">
        <f>APENs_summary!Q4832</f>
        <v>0</v>
      </c>
      <c r="J4937" s="76">
        <f>APENs_summary!R4832</f>
        <v>3.3999999999999998E-3</v>
      </c>
    </row>
    <row r="4938" spans="1:10" x14ac:dyDescent="0.2">
      <c r="A4938" s="13" t="s">
        <v>147</v>
      </c>
      <c r="B4938" s="272" t="s">
        <v>493</v>
      </c>
      <c r="C4938" s="272" t="str">
        <f>APENs_summary!C4833</f>
        <v>08103</v>
      </c>
      <c r="D4938" s="272" t="str">
        <f>APENs_summary!J4833</f>
        <v>20200253</v>
      </c>
      <c r="E4938" s="272" t="str">
        <f>APENs_summary!K4833</f>
        <v>Compressor Engines</v>
      </c>
      <c r="F4938" s="76">
        <f>APENs_summary!N4833</f>
        <v>0</v>
      </c>
      <c r="G4938" s="76">
        <f>APENs_summary!O4833</f>
        <v>0</v>
      </c>
      <c r="H4938" s="76">
        <f>APENs_summary!P4833</f>
        <v>0</v>
      </c>
      <c r="I4938" s="76">
        <f>APENs_summary!Q4833</f>
        <v>0</v>
      </c>
      <c r="J4938" s="76">
        <f>APENs_summary!R4833</f>
        <v>0</v>
      </c>
    </row>
    <row r="4939" spans="1:10" x14ac:dyDescent="0.2">
      <c r="A4939" s="13" t="s">
        <v>147</v>
      </c>
      <c r="B4939" s="272" t="s">
        <v>493</v>
      </c>
      <c r="C4939" s="272" t="str">
        <f>APENs_summary!C4834</f>
        <v>08103</v>
      </c>
      <c r="D4939" s="272" t="str">
        <f>APENs_summary!J4834</f>
        <v>20200253</v>
      </c>
      <c r="E4939" s="272" t="str">
        <f>APENs_summary!K4834</f>
        <v>Compressor Engines</v>
      </c>
      <c r="F4939" s="76">
        <f>APENs_summary!N4834</f>
        <v>0</v>
      </c>
      <c r="G4939" s="76">
        <f>APENs_summary!O4834</f>
        <v>0</v>
      </c>
      <c r="H4939" s="76">
        <f>APENs_summary!P4834</f>
        <v>0</v>
      </c>
      <c r="I4939" s="76">
        <f>APENs_summary!Q4834</f>
        <v>2.58E-2</v>
      </c>
      <c r="J4939" s="76">
        <f>APENs_summary!R4834</f>
        <v>0</v>
      </c>
    </row>
    <row r="4940" spans="1:10" x14ac:dyDescent="0.2">
      <c r="A4940" s="13" t="s">
        <v>147</v>
      </c>
      <c r="B4940" s="272" t="s">
        <v>493</v>
      </c>
      <c r="C4940" s="272" t="str">
        <f>APENs_summary!C4835</f>
        <v>08103</v>
      </c>
      <c r="D4940" s="272" t="str">
        <f>APENs_summary!J4835</f>
        <v>20200253</v>
      </c>
      <c r="E4940" s="272" t="str">
        <f>APENs_summary!K4835</f>
        <v>Compressor Engines</v>
      </c>
      <c r="F4940" s="76">
        <f>APENs_summary!N4835</f>
        <v>0</v>
      </c>
      <c r="G4940" s="76">
        <f>APENs_summary!O4835</f>
        <v>5.78</v>
      </c>
      <c r="H4940" s="76">
        <f>APENs_summary!P4835</f>
        <v>0</v>
      </c>
      <c r="I4940" s="76">
        <f>APENs_summary!Q4835</f>
        <v>0</v>
      </c>
      <c r="J4940" s="76">
        <f>APENs_summary!R4835</f>
        <v>0</v>
      </c>
    </row>
    <row r="4941" spans="1:10" x14ac:dyDescent="0.2">
      <c r="A4941" s="13" t="s">
        <v>147</v>
      </c>
      <c r="B4941" s="272" t="s">
        <v>493</v>
      </c>
      <c r="C4941" s="272" t="str">
        <f>APENs_summary!C4836</f>
        <v>08103</v>
      </c>
      <c r="D4941" s="272" t="str">
        <f>APENs_summary!J4836</f>
        <v>20200253</v>
      </c>
      <c r="E4941" s="272" t="str">
        <f>APENs_summary!K4836</f>
        <v>Compressor Engines</v>
      </c>
      <c r="F4941" s="76">
        <f>APENs_summary!N4836</f>
        <v>0</v>
      </c>
      <c r="G4941" s="76">
        <f>APENs_summary!O4836</f>
        <v>0</v>
      </c>
      <c r="H4941" s="76">
        <f>APENs_summary!P4836</f>
        <v>1.6</v>
      </c>
      <c r="I4941" s="76">
        <f>APENs_summary!Q4836</f>
        <v>0</v>
      </c>
      <c r="J4941" s="76">
        <f>APENs_summary!R4836</f>
        <v>0</v>
      </c>
    </row>
    <row r="4942" spans="1:10" x14ac:dyDescent="0.2">
      <c r="A4942" s="13" t="s">
        <v>147</v>
      </c>
      <c r="B4942" s="272" t="s">
        <v>493</v>
      </c>
      <c r="C4942" s="272" t="str">
        <f>APENs_summary!C4837</f>
        <v>08103</v>
      </c>
      <c r="D4942" s="272" t="str">
        <f>APENs_summary!J4837</f>
        <v>20200253</v>
      </c>
      <c r="E4942" s="272" t="str">
        <f>APENs_summary!K4837</f>
        <v>Compressor Engines</v>
      </c>
      <c r="F4942" s="76">
        <f>APENs_summary!N4837</f>
        <v>19.5</v>
      </c>
      <c r="G4942" s="76">
        <f>APENs_summary!O4837</f>
        <v>0</v>
      </c>
      <c r="H4942" s="76">
        <f>APENs_summary!P4837</f>
        <v>0</v>
      </c>
      <c r="I4942" s="76">
        <f>APENs_summary!Q4837</f>
        <v>0</v>
      </c>
      <c r="J4942" s="76">
        <f>APENs_summary!R4837</f>
        <v>0</v>
      </c>
    </row>
    <row r="4943" spans="1:10" x14ac:dyDescent="0.2">
      <c r="A4943" s="13" t="s">
        <v>147</v>
      </c>
      <c r="B4943" s="272" t="s">
        <v>493</v>
      </c>
      <c r="C4943" s="272" t="str">
        <f>APENs_summary!C4838</f>
        <v>08103</v>
      </c>
      <c r="D4943" s="272" t="str">
        <f>APENs_summary!J4838</f>
        <v>20200253</v>
      </c>
      <c r="E4943" s="272" t="str">
        <f>APENs_summary!K4838</f>
        <v>Compressor Engines</v>
      </c>
      <c r="F4943" s="76">
        <f>APENs_summary!N4838</f>
        <v>0</v>
      </c>
      <c r="G4943" s="76">
        <f>APENs_summary!O4838</f>
        <v>0</v>
      </c>
      <c r="H4943" s="76">
        <f>APENs_summary!P4838</f>
        <v>0</v>
      </c>
      <c r="I4943" s="76">
        <f>APENs_summary!Q4838</f>
        <v>0</v>
      </c>
      <c r="J4943" s="76">
        <f>APENs_summary!R4838</f>
        <v>0.41649999999999998</v>
      </c>
    </row>
    <row r="4944" spans="1:10" x14ac:dyDescent="0.2">
      <c r="A4944" s="13" t="s">
        <v>147</v>
      </c>
      <c r="B4944" s="272" t="s">
        <v>493</v>
      </c>
      <c r="C4944" s="272" t="str">
        <f>APENs_summary!C4839</f>
        <v>08103</v>
      </c>
      <c r="D4944" s="272" t="str">
        <f>APENs_summary!J4839</f>
        <v>20200253</v>
      </c>
      <c r="E4944" s="272" t="str">
        <f>APENs_summary!K4839</f>
        <v>Compressor Engines</v>
      </c>
      <c r="F4944" s="76">
        <f>APENs_summary!N4839</f>
        <v>0</v>
      </c>
      <c r="G4944" s="76">
        <f>APENs_summary!O4839</f>
        <v>0</v>
      </c>
      <c r="H4944" s="76">
        <f>APENs_summary!P4839</f>
        <v>0</v>
      </c>
      <c r="I4944" s="76">
        <f>APENs_summary!Q4839</f>
        <v>0</v>
      </c>
      <c r="J4944" s="76">
        <f>APENs_summary!R4839</f>
        <v>0</v>
      </c>
    </row>
    <row r="4945" spans="1:10" x14ac:dyDescent="0.2">
      <c r="A4945" s="13" t="s">
        <v>147</v>
      </c>
      <c r="B4945" s="272" t="s">
        <v>493</v>
      </c>
      <c r="C4945" s="272" t="str">
        <f>APENs_summary!C4840</f>
        <v>08103</v>
      </c>
      <c r="D4945" s="272" t="str">
        <f>APENs_summary!J4840</f>
        <v>20200253</v>
      </c>
      <c r="E4945" s="272" t="str">
        <f>APENs_summary!K4840</f>
        <v>Compressor Engines</v>
      </c>
      <c r="F4945" s="76">
        <f>APENs_summary!N4840</f>
        <v>0</v>
      </c>
      <c r="G4945" s="76">
        <f>APENs_summary!O4840</f>
        <v>0</v>
      </c>
      <c r="H4945" s="76">
        <f>APENs_summary!P4840</f>
        <v>0</v>
      </c>
      <c r="I4945" s="76">
        <f>APENs_summary!Q4840</f>
        <v>2.4989999999999998E-2</v>
      </c>
      <c r="J4945" s="76">
        <f>APENs_summary!R4840</f>
        <v>0</v>
      </c>
    </row>
    <row r="4946" spans="1:10" x14ac:dyDescent="0.2">
      <c r="A4946" s="13" t="s">
        <v>147</v>
      </c>
      <c r="B4946" s="272" t="s">
        <v>493</v>
      </c>
      <c r="C4946" s="272" t="str">
        <f>APENs_summary!C4841</f>
        <v>08103</v>
      </c>
      <c r="D4946" s="272" t="str">
        <f>APENs_summary!J4841</f>
        <v>20200253</v>
      </c>
      <c r="E4946" s="272" t="str">
        <f>APENs_summary!K4841</f>
        <v>Compressor Engines</v>
      </c>
      <c r="F4946" s="76">
        <f>APENs_summary!N4841</f>
        <v>0</v>
      </c>
      <c r="G4946" s="76">
        <f>APENs_summary!O4841</f>
        <v>1.6</v>
      </c>
      <c r="H4946" s="76">
        <f>APENs_summary!P4841</f>
        <v>0</v>
      </c>
      <c r="I4946" s="76">
        <f>APENs_summary!Q4841</f>
        <v>0</v>
      </c>
      <c r="J4946" s="76">
        <f>APENs_summary!R4841</f>
        <v>0</v>
      </c>
    </row>
    <row r="4947" spans="1:10" x14ac:dyDescent="0.2">
      <c r="A4947" s="13" t="s">
        <v>147</v>
      </c>
      <c r="B4947" s="272" t="s">
        <v>493</v>
      </c>
      <c r="C4947" s="272" t="str">
        <f>APENs_summary!C4842</f>
        <v>08103</v>
      </c>
      <c r="D4947" s="272" t="str">
        <f>APENs_summary!J4842</f>
        <v>20200253</v>
      </c>
      <c r="E4947" s="272" t="str">
        <f>APENs_summary!K4842</f>
        <v>Compressor Engines</v>
      </c>
      <c r="F4947" s="76">
        <f>APENs_summary!N4842</f>
        <v>0</v>
      </c>
      <c r="G4947" s="76">
        <f>APENs_summary!O4842</f>
        <v>0</v>
      </c>
      <c r="H4947" s="76">
        <f>APENs_summary!P4842</f>
        <v>29.8</v>
      </c>
      <c r="I4947" s="76">
        <f>APENs_summary!Q4842</f>
        <v>0</v>
      </c>
      <c r="J4947" s="76">
        <f>APENs_summary!R4842</f>
        <v>0</v>
      </c>
    </row>
    <row r="4948" spans="1:10" x14ac:dyDescent="0.2">
      <c r="A4948" s="13" t="s">
        <v>147</v>
      </c>
      <c r="B4948" s="272" t="s">
        <v>493</v>
      </c>
      <c r="C4948" s="272" t="str">
        <f>APENs_summary!C4843</f>
        <v>08103</v>
      </c>
      <c r="D4948" s="272" t="str">
        <f>APENs_summary!J4843</f>
        <v>20200253</v>
      </c>
      <c r="E4948" s="272" t="str">
        <f>APENs_summary!K4843</f>
        <v>Compressor Engines</v>
      </c>
      <c r="F4948" s="76">
        <f>APENs_summary!N4843</f>
        <v>29.7</v>
      </c>
      <c r="G4948" s="76">
        <f>APENs_summary!O4843</f>
        <v>0</v>
      </c>
      <c r="H4948" s="76">
        <f>APENs_summary!P4843</f>
        <v>0</v>
      </c>
      <c r="I4948" s="76">
        <f>APENs_summary!Q4843</f>
        <v>0</v>
      </c>
      <c r="J4948" s="76">
        <f>APENs_summary!R4843</f>
        <v>0</v>
      </c>
    </row>
    <row r="4949" spans="1:10" x14ac:dyDescent="0.2">
      <c r="A4949" s="13" t="s">
        <v>147</v>
      </c>
      <c r="B4949" s="272" t="s">
        <v>493</v>
      </c>
      <c r="C4949" s="272" t="str">
        <f>APENs_summary!C4844</f>
        <v>08103</v>
      </c>
      <c r="D4949" s="272" t="str">
        <f>APENs_summary!J4844</f>
        <v>20200253</v>
      </c>
      <c r="E4949" s="272" t="str">
        <f>APENs_summary!K4844</f>
        <v>Compressor Engines</v>
      </c>
      <c r="F4949" s="76">
        <f>APENs_summary!N4844</f>
        <v>0</v>
      </c>
      <c r="G4949" s="76">
        <f>APENs_summary!O4844</f>
        <v>0</v>
      </c>
      <c r="H4949" s="76">
        <f>APENs_summary!P4844</f>
        <v>0</v>
      </c>
      <c r="I4949" s="76">
        <f>APENs_summary!Q4844</f>
        <v>0</v>
      </c>
      <c r="J4949" s="76">
        <f>APENs_summary!R4844</f>
        <v>0.83860000000000001</v>
      </c>
    </row>
    <row r="4950" spans="1:10" x14ac:dyDescent="0.2">
      <c r="A4950" s="13" t="s">
        <v>147</v>
      </c>
      <c r="B4950" s="272" t="s">
        <v>493</v>
      </c>
      <c r="C4950" s="272" t="str">
        <f>APENs_summary!C4845</f>
        <v>08103</v>
      </c>
      <c r="D4950" s="272" t="str">
        <f>APENs_summary!J4845</f>
        <v>20200253</v>
      </c>
      <c r="E4950" s="272" t="str">
        <f>APENs_summary!K4845</f>
        <v>Compressor Engines</v>
      </c>
      <c r="F4950" s="76">
        <f>APENs_summary!N4845</f>
        <v>0</v>
      </c>
      <c r="G4950" s="76">
        <f>APENs_summary!O4845</f>
        <v>0</v>
      </c>
      <c r="H4950" s="76">
        <f>APENs_summary!P4845</f>
        <v>0</v>
      </c>
      <c r="I4950" s="76">
        <f>APENs_summary!Q4845</f>
        <v>0</v>
      </c>
      <c r="J4950" s="76">
        <f>APENs_summary!R4845</f>
        <v>0</v>
      </c>
    </row>
    <row r="4951" spans="1:10" x14ac:dyDescent="0.2">
      <c r="A4951" s="13" t="s">
        <v>147</v>
      </c>
      <c r="B4951" s="272" t="s">
        <v>493</v>
      </c>
      <c r="C4951" s="272" t="str">
        <f>APENs_summary!C4846</f>
        <v>08103</v>
      </c>
      <c r="D4951" s="272" t="str">
        <f>APENs_summary!J4846</f>
        <v>20200253</v>
      </c>
      <c r="E4951" s="272" t="str">
        <f>APENs_summary!K4846</f>
        <v>Compressor Engines</v>
      </c>
      <c r="F4951" s="76">
        <f>APENs_summary!N4846</f>
        <v>0</v>
      </c>
      <c r="G4951" s="76">
        <f>APENs_summary!O4846</f>
        <v>0</v>
      </c>
      <c r="H4951" s="76">
        <f>APENs_summary!P4846</f>
        <v>0</v>
      </c>
      <c r="I4951" s="76">
        <f>APENs_summary!Q4846</f>
        <v>2.4570000000000002E-2</v>
      </c>
      <c r="J4951" s="76">
        <f>APENs_summary!R4846</f>
        <v>0</v>
      </c>
    </row>
    <row r="4952" spans="1:10" x14ac:dyDescent="0.2">
      <c r="A4952" s="13" t="s">
        <v>147</v>
      </c>
      <c r="B4952" s="272" t="s">
        <v>493</v>
      </c>
      <c r="C4952" s="272" t="str">
        <f>APENs_summary!C4847</f>
        <v>08103</v>
      </c>
      <c r="D4952" s="272" t="str">
        <f>APENs_summary!J4847</f>
        <v>20200253</v>
      </c>
      <c r="E4952" s="272" t="str">
        <f>APENs_summary!K4847</f>
        <v>Compressor Engines</v>
      </c>
      <c r="F4952" s="76">
        <f>APENs_summary!N4847</f>
        <v>0</v>
      </c>
      <c r="G4952" s="76">
        <f>APENs_summary!O4847</f>
        <v>1.8</v>
      </c>
      <c r="H4952" s="76">
        <f>APENs_summary!P4847</f>
        <v>0</v>
      </c>
      <c r="I4952" s="76">
        <f>APENs_summary!Q4847</f>
        <v>0</v>
      </c>
      <c r="J4952" s="76">
        <f>APENs_summary!R4847</f>
        <v>0</v>
      </c>
    </row>
    <row r="4953" spans="1:10" x14ac:dyDescent="0.2">
      <c r="A4953" s="13" t="s">
        <v>147</v>
      </c>
      <c r="B4953" s="272" t="s">
        <v>493</v>
      </c>
      <c r="C4953" s="272" t="str">
        <f>APENs_summary!C4848</f>
        <v>08103</v>
      </c>
      <c r="D4953" s="272" t="str">
        <f>APENs_summary!J4848</f>
        <v>20200254</v>
      </c>
      <c r="E4953" s="272" t="str">
        <f>APENs_summary!K4848</f>
        <v>Compressor Engines</v>
      </c>
      <c r="F4953" s="76">
        <f>APENs_summary!N4848</f>
        <v>0</v>
      </c>
      <c r="G4953" s="76">
        <f>APENs_summary!O4848</f>
        <v>0</v>
      </c>
      <c r="H4953" s="76">
        <f>APENs_summary!P4848</f>
        <v>13.35</v>
      </c>
      <c r="I4953" s="76">
        <f>APENs_summary!Q4848</f>
        <v>0</v>
      </c>
      <c r="J4953" s="76">
        <f>APENs_summary!R4848</f>
        <v>0</v>
      </c>
    </row>
    <row r="4954" spans="1:10" x14ac:dyDescent="0.2">
      <c r="A4954" s="13" t="s">
        <v>147</v>
      </c>
      <c r="B4954" s="272" t="s">
        <v>493</v>
      </c>
      <c r="C4954" s="272" t="str">
        <f>APENs_summary!C4849</f>
        <v>08103</v>
      </c>
      <c r="D4954" s="272" t="str">
        <f>APENs_summary!J4849</f>
        <v>20200254</v>
      </c>
      <c r="E4954" s="272" t="str">
        <f>APENs_summary!K4849</f>
        <v>Compressor Engines</v>
      </c>
      <c r="F4954" s="76">
        <f>APENs_summary!N4849</f>
        <v>12.7</v>
      </c>
      <c r="G4954" s="76">
        <f>APENs_summary!O4849</f>
        <v>0</v>
      </c>
      <c r="H4954" s="76">
        <f>APENs_summary!P4849</f>
        <v>0</v>
      </c>
      <c r="I4954" s="76">
        <f>APENs_summary!Q4849</f>
        <v>0</v>
      </c>
      <c r="J4954" s="76">
        <f>APENs_summary!R4849</f>
        <v>0</v>
      </c>
    </row>
    <row r="4955" spans="1:10" x14ac:dyDescent="0.2">
      <c r="A4955" s="13" t="s">
        <v>147</v>
      </c>
      <c r="B4955" s="272" t="s">
        <v>493</v>
      </c>
      <c r="C4955" s="272" t="str">
        <f>APENs_summary!C4850</f>
        <v>08103</v>
      </c>
      <c r="D4955" s="272" t="str">
        <f>APENs_summary!J4850</f>
        <v>20200254</v>
      </c>
      <c r="E4955" s="272" t="str">
        <f>APENs_summary!K4850</f>
        <v>Compressor Engines</v>
      </c>
      <c r="F4955" s="76">
        <f>APENs_summary!N4850</f>
        <v>0</v>
      </c>
      <c r="G4955" s="76">
        <f>APENs_summary!O4850</f>
        <v>0</v>
      </c>
      <c r="H4955" s="76">
        <f>APENs_summary!P4850</f>
        <v>0</v>
      </c>
      <c r="I4955" s="76">
        <f>APENs_summary!Q4850</f>
        <v>0</v>
      </c>
      <c r="J4955" s="76">
        <f>APENs_summary!R4850</f>
        <v>0.36599999999999999</v>
      </c>
    </row>
    <row r="4956" spans="1:10" x14ac:dyDescent="0.2">
      <c r="A4956" s="13" t="s">
        <v>147</v>
      </c>
      <c r="B4956" s="272" t="s">
        <v>493</v>
      </c>
      <c r="C4956" s="272" t="str">
        <f>APENs_summary!C4851</f>
        <v>08103</v>
      </c>
      <c r="D4956" s="272" t="str">
        <f>APENs_summary!J4851</f>
        <v>20200254</v>
      </c>
      <c r="E4956" s="272" t="str">
        <f>APENs_summary!K4851</f>
        <v>Compressor Engines</v>
      </c>
      <c r="F4956" s="76">
        <f>APENs_summary!N4851</f>
        <v>0</v>
      </c>
      <c r="G4956" s="76">
        <f>APENs_summary!O4851</f>
        <v>0</v>
      </c>
      <c r="H4956" s="76">
        <f>APENs_summary!P4851</f>
        <v>0</v>
      </c>
      <c r="I4956" s="76">
        <f>APENs_summary!Q4851</f>
        <v>0</v>
      </c>
      <c r="J4956" s="76">
        <f>APENs_summary!R4851</f>
        <v>0</v>
      </c>
    </row>
    <row r="4957" spans="1:10" x14ac:dyDescent="0.2">
      <c r="A4957" s="13" t="s">
        <v>147</v>
      </c>
      <c r="B4957" s="272" t="s">
        <v>493</v>
      </c>
      <c r="C4957" s="272" t="str">
        <f>APENs_summary!C4852</f>
        <v>08103</v>
      </c>
      <c r="D4957" s="272" t="str">
        <f>APENs_summary!J4852</f>
        <v>20200254</v>
      </c>
      <c r="E4957" s="272" t="str">
        <f>APENs_summary!K4852</f>
        <v>Compressor Engines</v>
      </c>
      <c r="F4957" s="76">
        <f>APENs_summary!N4852</f>
        <v>0</v>
      </c>
      <c r="G4957" s="76">
        <f>APENs_summary!O4852</f>
        <v>0</v>
      </c>
      <c r="H4957" s="76">
        <f>APENs_summary!P4852</f>
        <v>0</v>
      </c>
      <c r="I4957" s="76">
        <f>APENs_summary!Q4852</f>
        <v>2.196E-2</v>
      </c>
      <c r="J4957" s="76">
        <f>APENs_summary!R4852</f>
        <v>0</v>
      </c>
    </row>
    <row r="4958" spans="1:10" x14ac:dyDescent="0.2">
      <c r="A4958" s="13" t="s">
        <v>147</v>
      </c>
      <c r="B4958" s="272" t="s">
        <v>493</v>
      </c>
      <c r="C4958" s="272" t="str">
        <f>APENs_summary!C4853</f>
        <v>08103</v>
      </c>
      <c r="D4958" s="272" t="str">
        <f>APENs_summary!J4853</f>
        <v>20200254</v>
      </c>
      <c r="E4958" s="272" t="str">
        <f>APENs_summary!K4853</f>
        <v>Compressor Engines</v>
      </c>
      <c r="F4958" s="76">
        <f>APENs_summary!N4853</f>
        <v>0</v>
      </c>
      <c r="G4958" s="76">
        <f>APENs_summary!O4853</f>
        <v>5.0999999999999996</v>
      </c>
      <c r="H4958" s="76">
        <f>APENs_summary!P4853</f>
        <v>0</v>
      </c>
      <c r="I4958" s="76">
        <f>APENs_summary!Q4853</f>
        <v>0</v>
      </c>
      <c r="J4958" s="76">
        <f>APENs_summary!R4853</f>
        <v>0</v>
      </c>
    </row>
    <row r="4959" spans="1:10" x14ac:dyDescent="0.2">
      <c r="A4959" s="13" t="s">
        <v>147</v>
      </c>
      <c r="B4959" s="272" t="s">
        <v>493</v>
      </c>
      <c r="C4959" s="272" t="str">
        <f>APENs_summary!C4854</f>
        <v>08103</v>
      </c>
      <c r="D4959" s="272" t="str">
        <f>APENs_summary!J4854</f>
        <v>20200254</v>
      </c>
      <c r="E4959" s="272" t="str">
        <f>APENs_summary!K4854</f>
        <v>Compressor Engines</v>
      </c>
      <c r="F4959" s="76">
        <f>APENs_summary!N4854</f>
        <v>0</v>
      </c>
      <c r="G4959" s="76">
        <f>APENs_summary!O4854</f>
        <v>0</v>
      </c>
      <c r="H4959" s="76">
        <f>APENs_summary!P4854</f>
        <v>1.6</v>
      </c>
      <c r="I4959" s="76">
        <f>APENs_summary!Q4854</f>
        <v>0</v>
      </c>
      <c r="J4959" s="76">
        <f>APENs_summary!R4854</f>
        <v>0</v>
      </c>
    </row>
    <row r="4960" spans="1:10" x14ac:dyDescent="0.2">
      <c r="A4960" s="13" t="s">
        <v>147</v>
      </c>
      <c r="B4960" s="272" t="s">
        <v>493</v>
      </c>
      <c r="C4960" s="272" t="str">
        <f>APENs_summary!C4855</f>
        <v>08103</v>
      </c>
      <c r="D4960" s="272" t="str">
        <f>APENs_summary!J4855</f>
        <v>20200254</v>
      </c>
      <c r="E4960" s="272" t="str">
        <f>APENs_summary!K4855</f>
        <v>Compressor Engines</v>
      </c>
      <c r="F4960" s="76">
        <f>APENs_summary!N4855</f>
        <v>19.5</v>
      </c>
      <c r="G4960" s="76">
        <f>APENs_summary!O4855</f>
        <v>0</v>
      </c>
      <c r="H4960" s="76">
        <f>APENs_summary!P4855</f>
        <v>0</v>
      </c>
      <c r="I4960" s="76">
        <f>APENs_summary!Q4855</f>
        <v>0</v>
      </c>
      <c r="J4960" s="76">
        <f>APENs_summary!R4855</f>
        <v>0</v>
      </c>
    </row>
    <row r="4961" spans="1:10" x14ac:dyDescent="0.2">
      <c r="A4961" s="13" t="s">
        <v>147</v>
      </c>
      <c r="B4961" s="272" t="s">
        <v>493</v>
      </c>
      <c r="C4961" s="272" t="str">
        <f>APENs_summary!C4856</f>
        <v>08103</v>
      </c>
      <c r="D4961" s="272" t="str">
        <f>APENs_summary!J4856</f>
        <v>20200254</v>
      </c>
      <c r="E4961" s="272" t="str">
        <f>APENs_summary!K4856</f>
        <v>Compressor Engines</v>
      </c>
      <c r="F4961" s="76">
        <f>APENs_summary!N4856</f>
        <v>0</v>
      </c>
      <c r="G4961" s="76">
        <f>APENs_summary!O4856</f>
        <v>0</v>
      </c>
      <c r="H4961" s="76">
        <f>APENs_summary!P4856</f>
        <v>0</v>
      </c>
      <c r="I4961" s="76">
        <f>APENs_summary!Q4856</f>
        <v>0</v>
      </c>
      <c r="J4961" s="76">
        <f>APENs_summary!R4856</f>
        <v>0.4</v>
      </c>
    </row>
    <row r="4962" spans="1:10" x14ac:dyDescent="0.2">
      <c r="A4962" s="13" t="s">
        <v>147</v>
      </c>
      <c r="B4962" s="272" t="s">
        <v>493</v>
      </c>
      <c r="C4962" s="272" t="str">
        <f>APENs_summary!C4857</f>
        <v>08103</v>
      </c>
      <c r="D4962" s="272" t="str">
        <f>APENs_summary!J4857</f>
        <v>20200254</v>
      </c>
      <c r="E4962" s="272" t="str">
        <f>APENs_summary!K4857</f>
        <v>Compressor Engines</v>
      </c>
      <c r="F4962" s="76">
        <f>APENs_summary!N4857</f>
        <v>0</v>
      </c>
      <c r="G4962" s="76">
        <f>APENs_summary!O4857</f>
        <v>0</v>
      </c>
      <c r="H4962" s="76">
        <f>APENs_summary!P4857</f>
        <v>0</v>
      </c>
      <c r="I4962" s="76">
        <f>APENs_summary!Q4857</f>
        <v>0</v>
      </c>
      <c r="J4962" s="76">
        <f>APENs_summary!R4857</f>
        <v>0</v>
      </c>
    </row>
    <row r="4963" spans="1:10" x14ac:dyDescent="0.2">
      <c r="A4963" s="13" t="s">
        <v>147</v>
      </c>
      <c r="B4963" s="272" t="s">
        <v>493</v>
      </c>
      <c r="C4963" s="272" t="str">
        <f>APENs_summary!C4858</f>
        <v>08103</v>
      </c>
      <c r="D4963" s="272" t="str">
        <f>APENs_summary!J4858</f>
        <v>20200254</v>
      </c>
      <c r="E4963" s="272" t="str">
        <f>APENs_summary!K4858</f>
        <v>Compressor Engines</v>
      </c>
      <c r="F4963" s="76">
        <f>APENs_summary!N4858</f>
        <v>0</v>
      </c>
      <c r="G4963" s="76">
        <f>APENs_summary!O4858</f>
        <v>1.2</v>
      </c>
      <c r="H4963" s="76">
        <f>APENs_summary!P4858</f>
        <v>0</v>
      </c>
      <c r="I4963" s="76">
        <f>APENs_summary!Q4858</f>
        <v>0</v>
      </c>
      <c r="J4963" s="76">
        <f>APENs_summary!R4858</f>
        <v>0</v>
      </c>
    </row>
    <row r="4964" spans="1:10" x14ac:dyDescent="0.2">
      <c r="A4964" s="13" t="s">
        <v>147</v>
      </c>
      <c r="B4964" s="272" t="s">
        <v>493</v>
      </c>
      <c r="C4964" s="272" t="str">
        <f>APENs_summary!C4859</f>
        <v>08103</v>
      </c>
      <c r="D4964" s="272" t="str">
        <f>APENs_summary!J4859</f>
        <v>20200254</v>
      </c>
      <c r="E4964" s="272" t="str">
        <f>APENs_summary!K4859</f>
        <v>Compressor Engines</v>
      </c>
      <c r="F4964" s="76">
        <f>APENs_summary!N4859</f>
        <v>0</v>
      </c>
      <c r="G4964" s="76">
        <f>APENs_summary!O4859</f>
        <v>0</v>
      </c>
      <c r="H4964" s="76">
        <f>APENs_summary!P4859</f>
        <v>29.6</v>
      </c>
      <c r="I4964" s="76">
        <f>APENs_summary!Q4859</f>
        <v>0</v>
      </c>
      <c r="J4964" s="76">
        <f>APENs_summary!R4859</f>
        <v>0</v>
      </c>
    </row>
    <row r="4965" spans="1:10" x14ac:dyDescent="0.2">
      <c r="A4965" s="13" t="s">
        <v>147</v>
      </c>
      <c r="B4965" s="272" t="s">
        <v>493</v>
      </c>
      <c r="C4965" s="272" t="str">
        <f>APENs_summary!C4860</f>
        <v>08103</v>
      </c>
      <c r="D4965" s="272" t="str">
        <f>APENs_summary!J4860</f>
        <v>20200254</v>
      </c>
      <c r="E4965" s="272" t="str">
        <f>APENs_summary!K4860</f>
        <v>Compressor Engines</v>
      </c>
      <c r="F4965" s="76">
        <f>APENs_summary!N4860</f>
        <v>15.9</v>
      </c>
      <c r="G4965" s="76">
        <f>APENs_summary!O4860</f>
        <v>0</v>
      </c>
      <c r="H4965" s="76">
        <f>APENs_summary!P4860</f>
        <v>0</v>
      </c>
      <c r="I4965" s="76">
        <f>APENs_summary!Q4860</f>
        <v>0</v>
      </c>
      <c r="J4965" s="76">
        <f>APENs_summary!R4860</f>
        <v>0</v>
      </c>
    </row>
    <row r="4966" spans="1:10" x14ac:dyDescent="0.2">
      <c r="A4966" s="13" t="s">
        <v>147</v>
      </c>
      <c r="B4966" s="272" t="s">
        <v>493</v>
      </c>
      <c r="C4966" s="272" t="str">
        <f>APENs_summary!C4861</f>
        <v>08103</v>
      </c>
      <c r="D4966" s="272" t="str">
        <f>APENs_summary!J4861</f>
        <v>20200254</v>
      </c>
      <c r="E4966" s="272" t="str">
        <f>APENs_summary!K4861</f>
        <v>Compressor Engines</v>
      </c>
      <c r="F4966" s="76">
        <f>APENs_summary!N4861</f>
        <v>0</v>
      </c>
      <c r="G4966" s="76">
        <f>APENs_summary!O4861</f>
        <v>0</v>
      </c>
      <c r="H4966" s="76">
        <f>APENs_summary!P4861</f>
        <v>0</v>
      </c>
      <c r="I4966" s="76">
        <f>APENs_summary!Q4861</f>
        <v>0</v>
      </c>
      <c r="J4966" s="76">
        <f>APENs_summary!R4861</f>
        <v>0.40749999999999997</v>
      </c>
    </row>
    <row r="4967" spans="1:10" x14ac:dyDescent="0.2">
      <c r="A4967" s="13" t="s">
        <v>147</v>
      </c>
      <c r="B4967" s="272" t="s">
        <v>493</v>
      </c>
      <c r="C4967" s="272" t="str">
        <f>APENs_summary!C4862</f>
        <v>08103</v>
      </c>
      <c r="D4967" s="272" t="str">
        <f>APENs_summary!J4862</f>
        <v>20200254</v>
      </c>
      <c r="E4967" s="272" t="str">
        <f>APENs_summary!K4862</f>
        <v>Compressor Engines</v>
      </c>
      <c r="F4967" s="76">
        <f>APENs_summary!N4862</f>
        <v>0</v>
      </c>
      <c r="G4967" s="76">
        <f>APENs_summary!O4862</f>
        <v>0</v>
      </c>
      <c r="H4967" s="76">
        <f>APENs_summary!P4862</f>
        <v>0</v>
      </c>
      <c r="I4967" s="76">
        <f>APENs_summary!Q4862</f>
        <v>0</v>
      </c>
      <c r="J4967" s="76">
        <f>APENs_summary!R4862</f>
        <v>0</v>
      </c>
    </row>
    <row r="4968" spans="1:10" x14ac:dyDescent="0.2">
      <c r="A4968" s="13" t="s">
        <v>147</v>
      </c>
      <c r="B4968" s="272" t="s">
        <v>493</v>
      </c>
      <c r="C4968" s="272" t="str">
        <f>APENs_summary!C4863</f>
        <v>08103</v>
      </c>
      <c r="D4968" s="272" t="str">
        <f>APENs_summary!J4863</f>
        <v>20200254</v>
      </c>
      <c r="E4968" s="272" t="str">
        <f>APENs_summary!K4863</f>
        <v>Compressor Engines</v>
      </c>
      <c r="F4968" s="76">
        <f>APENs_summary!N4863</f>
        <v>0</v>
      </c>
      <c r="G4968" s="76">
        <f>APENs_summary!O4863</f>
        <v>0</v>
      </c>
      <c r="H4968" s="76">
        <f>APENs_summary!P4863</f>
        <v>0</v>
      </c>
      <c r="I4968" s="76">
        <f>APENs_summary!Q4863</f>
        <v>2.445E-2</v>
      </c>
      <c r="J4968" s="76">
        <f>APENs_summary!R4863</f>
        <v>0</v>
      </c>
    </row>
    <row r="4969" spans="1:10" x14ac:dyDescent="0.2">
      <c r="A4969" s="13" t="s">
        <v>147</v>
      </c>
      <c r="B4969" s="272" t="s">
        <v>493</v>
      </c>
      <c r="C4969" s="272" t="str">
        <f>APENs_summary!C4864</f>
        <v>08103</v>
      </c>
      <c r="D4969" s="272" t="str">
        <f>APENs_summary!J4864</f>
        <v>20200254</v>
      </c>
      <c r="E4969" s="272" t="str">
        <f>APENs_summary!K4864</f>
        <v>Compressor Engines</v>
      </c>
      <c r="F4969" s="76">
        <f>APENs_summary!N4864</f>
        <v>0</v>
      </c>
      <c r="G4969" s="76">
        <f>APENs_summary!O4864</f>
        <v>1.5</v>
      </c>
      <c r="H4969" s="76">
        <f>APENs_summary!P4864</f>
        <v>0</v>
      </c>
      <c r="I4969" s="76">
        <f>APENs_summary!Q4864</f>
        <v>0</v>
      </c>
      <c r="J4969" s="76">
        <f>APENs_summary!R4864</f>
        <v>0</v>
      </c>
    </row>
    <row r="4970" spans="1:10" x14ac:dyDescent="0.2">
      <c r="A4970" s="13" t="s">
        <v>147</v>
      </c>
      <c r="B4970" s="272" t="s">
        <v>493</v>
      </c>
      <c r="C4970" s="272" t="str">
        <f>APENs_summary!C4865</f>
        <v>08103</v>
      </c>
      <c r="D4970" s="272" t="str">
        <f>APENs_summary!J4865</f>
        <v>20200256</v>
      </c>
      <c r="E4970" s="272" t="str">
        <f>APENs_summary!K4865</f>
        <v>Compressor Engines</v>
      </c>
      <c r="F4970" s="76">
        <f>APENs_summary!N4865</f>
        <v>0</v>
      </c>
      <c r="G4970" s="76">
        <f>APENs_summary!O4865</f>
        <v>0</v>
      </c>
      <c r="H4970" s="76">
        <f>APENs_summary!P4865</f>
        <v>1.6</v>
      </c>
      <c r="I4970" s="76">
        <f>APENs_summary!Q4865</f>
        <v>0</v>
      </c>
      <c r="J4970" s="76">
        <f>APENs_summary!R4865</f>
        <v>0</v>
      </c>
    </row>
    <row r="4971" spans="1:10" x14ac:dyDescent="0.2">
      <c r="A4971" s="13" t="s">
        <v>147</v>
      </c>
      <c r="B4971" s="272" t="s">
        <v>493</v>
      </c>
      <c r="C4971" s="272" t="str">
        <f>APENs_summary!C4866</f>
        <v>08103</v>
      </c>
      <c r="D4971" s="272" t="str">
        <f>APENs_summary!J4866</f>
        <v>20200256</v>
      </c>
      <c r="E4971" s="272" t="str">
        <f>APENs_summary!K4866</f>
        <v>Compressor Engines</v>
      </c>
      <c r="F4971" s="76">
        <f>APENs_summary!N4866</f>
        <v>19.41</v>
      </c>
      <c r="G4971" s="76">
        <f>APENs_summary!O4866</f>
        <v>0</v>
      </c>
      <c r="H4971" s="76">
        <f>APENs_summary!P4866</f>
        <v>0</v>
      </c>
      <c r="I4971" s="76">
        <f>APENs_summary!Q4866</f>
        <v>0</v>
      </c>
      <c r="J4971" s="76">
        <f>APENs_summary!R4866</f>
        <v>0</v>
      </c>
    </row>
    <row r="4972" spans="1:10" x14ac:dyDescent="0.2">
      <c r="A4972" s="13" t="s">
        <v>147</v>
      </c>
      <c r="B4972" s="272" t="s">
        <v>493</v>
      </c>
      <c r="C4972" s="272" t="str">
        <f>APENs_summary!C4867</f>
        <v>08103</v>
      </c>
      <c r="D4972" s="272" t="str">
        <f>APENs_summary!J4867</f>
        <v>20200256</v>
      </c>
      <c r="E4972" s="272" t="str">
        <f>APENs_summary!K4867</f>
        <v>Compressor Engines</v>
      </c>
      <c r="F4972" s="76">
        <f>APENs_summary!N4867</f>
        <v>0</v>
      </c>
      <c r="G4972" s="76">
        <f>APENs_summary!O4867</f>
        <v>0</v>
      </c>
      <c r="H4972" s="76">
        <f>APENs_summary!P4867</f>
        <v>0</v>
      </c>
      <c r="I4972" s="76">
        <f>APENs_summary!Q4867</f>
        <v>0</v>
      </c>
      <c r="J4972" s="76">
        <f>APENs_summary!R4867</f>
        <v>0.41649999999999998</v>
      </c>
    </row>
    <row r="4973" spans="1:10" x14ac:dyDescent="0.2">
      <c r="A4973" s="13" t="s">
        <v>147</v>
      </c>
      <c r="B4973" s="272" t="s">
        <v>493</v>
      </c>
      <c r="C4973" s="272" t="str">
        <f>APENs_summary!C4868</f>
        <v>08103</v>
      </c>
      <c r="D4973" s="272" t="str">
        <f>APENs_summary!J4868</f>
        <v>20200256</v>
      </c>
      <c r="E4973" s="272" t="str">
        <f>APENs_summary!K4868</f>
        <v>Compressor Engines</v>
      </c>
      <c r="F4973" s="76">
        <f>APENs_summary!N4868</f>
        <v>0</v>
      </c>
      <c r="G4973" s="76">
        <f>APENs_summary!O4868</f>
        <v>0</v>
      </c>
      <c r="H4973" s="76">
        <f>APENs_summary!P4868</f>
        <v>0</v>
      </c>
      <c r="I4973" s="76">
        <f>APENs_summary!Q4868</f>
        <v>2.4989999999999998E-2</v>
      </c>
      <c r="J4973" s="76">
        <f>APENs_summary!R4868</f>
        <v>0</v>
      </c>
    </row>
    <row r="4974" spans="1:10" x14ac:dyDescent="0.2">
      <c r="A4974" s="13" t="s">
        <v>147</v>
      </c>
      <c r="B4974" s="272" t="s">
        <v>493</v>
      </c>
      <c r="C4974" s="272" t="str">
        <f>APENs_summary!C4869</f>
        <v>08103</v>
      </c>
      <c r="D4974" s="272" t="str">
        <f>APENs_summary!J4869</f>
        <v>20200256</v>
      </c>
      <c r="E4974" s="272" t="str">
        <f>APENs_summary!K4869</f>
        <v>Compressor Engines</v>
      </c>
      <c r="F4974" s="76">
        <f>APENs_summary!N4869</f>
        <v>0</v>
      </c>
      <c r="G4974" s="76">
        <f>APENs_summary!O4869</f>
        <v>1.1599999999999999</v>
      </c>
      <c r="H4974" s="76">
        <f>APENs_summary!P4869</f>
        <v>0</v>
      </c>
      <c r="I4974" s="76">
        <f>APENs_summary!Q4869</f>
        <v>0</v>
      </c>
      <c r="J4974" s="76">
        <f>APENs_summary!R4869</f>
        <v>0</v>
      </c>
    </row>
    <row r="4975" spans="1:10" x14ac:dyDescent="0.2">
      <c r="A4975" s="13" t="s">
        <v>147</v>
      </c>
      <c r="B4975" s="272" t="s">
        <v>493</v>
      </c>
      <c r="C4975" s="272" t="str">
        <f>APENs_summary!C4870</f>
        <v>08103</v>
      </c>
      <c r="D4975" s="272" t="str">
        <f>APENs_summary!J4870</f>
        <v>31000302</v>
      </c>
      <c r="E4975" s="272" t="str">
        <f>APENs_summary!K4870</f>
        <v>Glycol Dehydrator</v>
      </c>
      <c r="F4975" s="76">
        <f>APENs_summary!N4870</f>
        <v>0</v>
      </c>
      <c r="G4975" s="76">
        <f>APENs_summary!O4870</f>
        <v>1</v>
      </c>
      <c r="H4975" s="76">
        <f>APENs_summary!P4870</f>
        <v>0</v>
      </c>
      <c r="I4975" s="76">
        <f>APENs_summary!Q4870</f>
        <v>0</v>
      </c>
      <c r="J4975" s="76">
        <f>APENs_summary!R4870</f>
        <v>0</v>
      </c>
    </row>
    <row r="4976" spans="1:10" x14ac:dyDescent="0.2">
      <c r="A4976" s="13" t="s">
        <v>147</v>
      </c>
      <c r="B4976" s="272" t="s">
        <v>493</v>
      </c>
      <c r="C4976" s="272" t="str">
        <f>APENs_summary!C4871</f>
        <v>08103</v>
      </c>
      <c r="D4976" s="272" t="str">
        <f>APENs_summary!J4871</f>
        <v>31000302</v>
      </c>
      <c r="E4976" s="272" t="str">
        <f>APENs_summary!K4871</f>
        <v>Glycol Dehydrator</v>
      </c>
      <c r="F4976" s="76">
        <f>APENs_summary!N4871</f>
        <v>0</v>
      </c>
      <c r="G4976" s="76">
        <f>APENs_summary!O4871</f>
        <v>1.6</v>
      </c>
      <c r="H4976" s="76">
        <f>APENs_summary!P4871</f>
        <v>0</v>
      </c>
      <c r="I4976" s="76">
        <f>APENs_summary!Q4871</f>
        <v>0</v>
      </c>
      <c r="J4976" s="76">
        <f>APENs_summary!R4871</f>
        <v>0</v>
      </c>
    </row>
    <row r="4977" spans="1:10" x14ac:dyDescent="0.2">
      <c r="A4977" s="13" t="s">
        <v>147</v>
      </c>
      <c r="B4977" s="272" t="s">
        <v>493</v>
      </c>
      <c r="C4977" s="272" t="str">
        <f>APENs_summary!C4872</f>
        <v>08103</v>
      </c>
      <c r="D4977" s="272" t="str">
        <f>APENs_summary!J4872</f>
        <v>31000304</v>
      </c>
      <c r="E4977" s="272" t="str">
        <f>APENs_summary!K4872</f>
        <v>Glycol Dehydrator</v>
      </c>
      <c r="F4977" s="76">
        <f>APENs_summary!N4872</f>
        <v>0</v>
      </c>
      <c r="G4977" s="76">
        <f>APENs_summary!O4872</f>
        <v>0.9</v>
      </c>
      <c r="H4977" s="76">
        <f>APENs_summary!P4872</f>
        <v>0</v>
      </c>
      <c r="I4977" s="76">
        <f>APENs_summary!Q4872</f>
        <v>0</v>
      </c>
      <c r="J4977" s="76">
        <f>APENs_summary!R4872</f>
        <v>0</v>
      </c>
    </row>
    <row r="4978" spans="1:10" x14ac:dyDescent="0.2">
      <c r="A4978" s="13" t="s">
        <v>147</v>
      </c>
      <c r="B4978" s="272" t="s">
        <v>493</v>
      </c>
      <c r="C4978" s="272" t="str">
        <f>APENs_summary!C4873</f>
        <v>08103</v>
      </c>
      <c r="D4978" s="272" t="str">
        <f>APENs_summary!J4873</f>
        <v>31000305</v>
      </c>
      <c r="E4978" s="272" t="str">
        <f>APENs_summary!K4873</f>
        <v>Natural Gas Processing Facilities, Gas Sweeting: Amine Process</v>
      </c>
      <c r="F4978" s="76">
        <f>APENs_summary!N4873</f>
        <v>0</v>
      </c>
      <c r="G4978" s="76">
        <f>APENs_summary!O4873</f>
        <v>2</v>
      </c>
      <c r="H4978" s="76">
        <f>APENs_summary!P4873</f>
        <v>0</v>
      </c>
      <c r="I4978" s="76">
        <f>APENs_summary!Q4873</f>
        <v>0</v>
      </c>
      <c r="J4978" s="76">
        <f>APENs_summary!R4873</f>
        <v>0</v>
      </c>
    </row>
    <row r="4979" spans="1:10" x14ac:dyDescent="0.2">
      <c r="A4979" s="13" t="s">
        <v>147</v>
      </c>
      <c r="B4979" s="272" t="s">
        <v>493</v>
      </c>
      <c r="C4979" s="272" t="str">
        <f>APENs_summary!C4874</f>
        <v>08103</v>
      </c>
      <c r="D4979" s="272" t="str">
        <f>APENs_summary!J4874</f>
        <v>31088801</v>
      </c>
      <c r="E4979" s="272" t="str">
        <f>APENs_summary!K4874</f>
        <v>Permitted Fugitives</v>
      </c>
      <c r="F4979" s="76">
        <f>APENs_summary!N4874</f>
        <v>0</v>
      </c>
      <c r="G4979" s="76">
        <f>APENs_summary!O4874</f>
        <v>2.72</v>
      </c>
      <c r="H4979" s="76">
        <f>APENs_summary!P4874</f>
        <v>0</v>
      </c>
      <c r="I4979" s="76">
        <f>APENs_summary!Q4874</f>
        <v>0</v>
      </c>
      <c r="J4979" s="76">
        <f>APENs_summary!R4874</f>
        <v>0</v>
      </c>
    </row>
    <row r="4980" spans="1:10" x14ac:dyDescent="0.2">
      <c r="A4980" s="13" t="s">
        <v>147</v>
      </c>
      <c r="B4980" s="272" t="s">
        <v>493</v>
      </c>
      <c r="C4980" s="272" t="str">
        <f>APENs_summary!C4875</f>
        <v>08103</v>
      </c>
      <c r="D4980" s="272" t="str">
        <f>APENs_summary!J4875</f>
        <v>40400311</v>
      </c>
      <c r="E4980" s="272" t="str">
        <f>APENs_summary!K4875</f>
        <v>Condensate Tanks</v>
      </c>
      <c r="F4980" s="76">
        <f>APENs_summary!N4875</f>
        <v>0</v>
      </c>
      <c r="G4980" s="76">
        <f>APENs_summary!O4875</f>
        <v>3.2805356587414392</v>
      </c>
      <c r="H4980" s="76">
        <f>APENs_summary!P4875</f>
        <v>0</v>
      </c>
      <c r="I4980" s="76">
        <f>APENs_summary!Q4875</f>
        <v>0</v>
      </c>
      <c r="J4980" s="76">
        <f>APENs_summary!R4875</f>
        <v>0</v>
      </c>
    </row>
    <row r="4981" spans="1:10" x14ac:dyDescent="0.2">
      <c r="A4981" s="13" t="s">
        <v>147</v>
      </c>
      <c r="B4981" s="272" t="s">
        <v>493</v>
      </c>
      <c r="C4981" s="272" t="str">
        <f>APENs_summary!C4876</f>
        <v>08103</v>
      </c>
      <c r="D4981" s="272" t="str">
        <f>APENs_summary!J4876</f>
        <v>40400311</v>
      </c>
      <c r="E4981" s="272" t="str">
        <f>APENs_summary!K4876</f>
        <v>Condensate Tanks</v>
      </c>
      <c r="F4981" s="76">
        <f>APENs_summary!N4876</f>
        <v>0</v>
      </c>
      <c r="G4981" s="76">
        <f>APENs_summary!O4876</f>
        <v>9.9782959620052107</v>
      </c>
      <c r="H4981" s="76">
        <f>APENs_summary!P4876</f>
        <v>0</v>
      </c>
      <c r="I4981" s="76">
        <f>APENs_summary!Q4876</f>
        <v>0</v>
      </c>
      <c r="J4981" s="76">
        <f>APENs_summary!R4876</f>
        <v>0</v>
      </c>
    </row>
    <row r="4982" spans="1:10" x14ac:dyDescent="0.2">
      <c r="A4982" s="13" t="s">
        <v>147</v>
      </c>
      <c r="B4982" s="272" t="s">
        <v>493</v>
      </c>
      <c r="C4982" s="272" t="str">
        <f>APENs_summary!C4877</f>
        <v>08103</v>
      </c>
      <c r="D4982" s="272" t="str">
        <f>APENs_summary!J4877</f>
        <v>40400311</v>
      </c>
      <c r="E4982" s="272" t="str">
        <f>APENs_summary!K4877</f>
        <v>Condensate Tanks</v>
      </c>
      <c r="F4982" s="76">
        <f>APENs_summary!N4877</f>
        <v>0</v>
      </c>
      <c r="G4982" s="76">
        <f>APENs_summary!O4877</f>
        <v>4.9637628836432972</v>
      </c>
      <c r="H4982" s="76">
        <f>APENs_summary!P4877</f>
        <v>0</v>
      </c>
      <c r="I4982" s="76">
        <f>APENs_summary!Q4877</f>
        <v>0</v>
      </c>
      <c r="J4982" s="76">
        <f>APENs_summary!R4877</f>
        <v>0</v>
      </c>
    </row>
    <row r="4983" spans="1:10" x14ac:dyDescent="0.2">
      <c r="A4983" s="13" t="s">
        <v>147</v>
      </c>
      <c r="B4983" s="272" t="s">
        <v>493</v>
      </c>
      <c r="C4983" s="272" t="str">
        <f>APENs_summary!C4878</f>
        <v>08103</v>
      </c>
      <c r="D4983" s="272" t="str">
        <f>APENs_summary!J4878</f>
        <v>40400311</v>
      </c>
      <c r="E4983" s="272" t="str">
        <f>APENs_summary!K4878</f>
        <v>Condensate Tanks</v>
      </c>
      <c r="F4983" s="76">
        <f>APENs_summary!N4878</f>
        <v>0</v>
      </c>
      <c r="G4983" s="76">
        <f>APENs_summary!O4878</f>
        <v>9.9782959620052107</v>
      </c>
      <c r="H4983" s="76">
        <f>APENs_summary!P4878</f>
        <v>0</v>
      </c>
      <c r="I4983" s="76">
        <f>APENs_summary!Q4878</f>
        <v>0</v>
      </c>
      <c r="J4983" s="76">
        <f>APENs_summary!R4878</f>
        <v>0</v>
      </c>
    </row>
    <row r="4984" spans="1:10" x14ac:dyDescent="0.2">
      <c r="A4984" s="13" t="s">
        <v>147</v>
      </c>
      <c r="B4984" s="272" t="s">
        <v>493</v>
      </c>
      <c r="C4984" s="272" t="str">
        <f>APENs_summary!C4879</f>
        <v>08103</v>
      </c>
      <c r="D4984" s="272" t="str">
        <f>APENs_summary!J4879</f>
        <v>40400311</v>
      </c>
      <c r="E4984" s="272" t="str">
        <f>APENs_summary!K4879</f>
        <v>Condensate Tanks</v>
      </c>
      <c r="F4984" s="76">
        <f>APENs_summary!N4879</f>
        <v>0</v>
      </c>
      <c r="G4984" s="76">
        <f>APENs_summary!O4879</f>
        <v>5.7300025026330506</v>
      </c>
      <c r="H4984" s="76">
        <f>APENs_summary!P4879</f>
        <v>0</v>
      </c>
      <c r="I4984" s="76">
        <f>APENs_summary!Q4879</f>
        <v>0</v>
      </c>
      <c r="J4984" s="76">
        <f>APENs_summary!R4879</f>
        <v>0</v>
      </c>
    </row>
    <row r="4985" spans="1:10" x14ac:dyDescent="0.2">
      <c r="A4985" s="13" t="s">
        <v>147</v>
      </c>
      <c r="B4985" s="272" t="s">
        <v>493</v>
      </c>
      <c r="C4985" s="272" t="str">
        <f>APENs_summary!C4880</f>
        <v>08103</v>
      </c>
      <c r="D4985" s="272" t="str">
        <f>APENs_summary!J4880</f>
        <v>40400311</v>
      </c>
      <c r="E4985" s="272" t="str">
        <f>APENs_summary!K4880</f>
        <v>Condensate Tanks</v>
      </c>
      <c r="F4985" s="76">
        <f>APENs_summary!N4880</f>
        <v>0</v>
      </c>
      <c r="G4985" s="76">
        <f>APENs_summary!O4880</f>
        <v>8.353602783382458</v>
      </c>
      <c r="H4985" s="76">
        <f>APENs_summary!P4880</f>
        <v>0</v>
      </c>
      <c r="I4985" s="76">
        <f>APENs_summary!Q4880</f>
        <v>0</v>
      </c>
      <c r="J4985" s="76">
        <f>APENs_summary!R4880</f>
        <v>0</v>
      </c>
    </row>
    <row r="4986" spans="1:10" x14ac:dyDescent="0.2">
      <c r="A4986" s="13" t="s">
        <v>147</v>
      </c>
      <c r="B4986" s="272" t="s">
        <v>493</v>
      </c>
      <c r="C4986" s="272" t="str">
        <f>APENs_summary!C4881</f>
        <v>08103</v>
      </c>
      <c r="D4986" s="272" t="str">
        <f>APENs_summary!J4881</f>
        <v>40400311</v>
      </c>
      <c r="E4986" s="272" t="str">
        <f>APENs_summary!K4881</f>
        <v>Condensate Tanks</v>
      </c>
      <c r="F4986" s="76">
        <f>APENs_summary!N4881</f>
        <v>0</v>
      </c>
      <c r="G4986" s="76">
        <f>APENs_summary!O4881</f>
        <v>1.9737888453270978</v>
      </c>
      <c r="H4986" s="76">
        <f>APENs_summary!P4881</f>
        <v>0</v>
      </c>
      <c r="I4986" s="76">
        <f>APENs_summary!Q4881</f>
        <v>0</v>
      </c>
      <c r="J4986" s="76">
        <f>APENs_summary!R4881</f>
        <v>0</v>
      </c>
    </row>
    <row r="4987" spans="1:10" x14ac:dyDescent="0.2">
      <c r="A4987" s="13" t="s">
        <v>147</v>
      </c>
      <c r="B4987" s="272" t="s">
        <v>493</v>
      </c>
      <c r="C4987" s="272" t="str">
        <f>APENs_summary!C4882</f>
        <v>08103</v>
      </c>
      <c r="D4987" s="272" t="str">
        <f>APENs_summary!J4882</f>
        <v>40400311</v>
      </c>
      <c r="E4987" s="272" t="str">
        <f>APENs_summary!K4882</f>
        <v>Condensate Tanks</v>
      </c>
      <c r="F4987" s="76">
        <f>APENs_summary!N4882</f>
        <v>0</v>
      </c>
      <c r="G4987" s="76">
        <f>APENs_summary!O4882</f>
        <v>0.89394613103054466</v>
      </c>
      <c r="H4987" s="76">
        <f>APENs_summary!P4882</f>
        <v>0</v>
      </c>
      <c r="I4987" s="76">
        <f>APENs_summary!Q4882</f>
        <v>0</v>
      </c>
      <c r="J4987" s="76">
        <f>APENs_summary!R4882</f>
        <v>0</v>
      </c>
    </row>
    <row r="4988" spans="1:10" x14ac:dyDescent="0.2">
      <c r="A4988" s="13" t="s">
        <v>147</v>
      </c>
      <c r="B4988" s="272" t="s">
        <v>493</v>
      </c>
      <c r="C4988" s="272" t="str">
        <f>APENs_summary!C4883</f>
        <v>08103</v>
      </c>
      <c r="D4988" s="272" t="str">
        <f>APENs_summary!J4883</f>
        <v>40400311</v>
      </c>
      <c r="E4988" s="272" t="str">
        <f>APENs_summary!K4883</f>
        <v>Condensate Tanks</v>
      </c>
      <c r="F4988" s="76">
        <f>APENs_summary!N4883</f>
        <v>0</v>
      </c>
      <c r="G4988" s="76">
        <f>APENs_summary!O4883</f>
        <v>1.0525054638853826</v>
      </c>
      <c r="H4988" s="76">
        <f>APENs_summary!P4883</f>
        <v>0</v>
      </c>
      <c r="I4988" s="76">
        <f>APENs_summary!Q4883</f>
        <v>0</v>
      </c>
      <c r="J4988" s="76">
        <f>APENs_summary!R4883</f>
        <v>0</v>
      </c>
    </row>
    <row r="4989" spans="1:10" x14ac:dyDescent="0.2">
      <c r="A4989" s="13" t="s">
        <v>147</v>
      </c>
      <c r="B4989" s="272" t="s">
        <v>493</v>
      </c>
      <c r="C4989" s="272" t="str">
        <f>APENs_summary!C4884</f>
        <v>08103</v>
      </c>
      <c r="D4989" s="272" t="str">
        <f>APENs_summary!J4884</f>
        <v>31000205</v>
      </c>
      <c r="E4989" s="272" t="str">
        <f>APENs_summary!K4884</f>
        <v>Natural Gas Production, Flares</v>
      </c>
      <c r="F4989" s="76">
        <f>APENs_summary!N4884</f>
        <v>0</v>
      </c>
      <c r="G4989" s="76">
        <f>APENs_summary!O4884</f>
        <v>0</v>
      </c>
      <c r="H4989" s="76">
        <f>APENs_summary!P4884</f>
        <v>16.47</v>
      </c>
      <c r="I4989" s="76">
        <f>APENs_summary!Q4884</f>
        <v>0</v>
      </c>
      <c r="J4989" s="76">
        <f>APENs_summary!R4884</f>
        <v>0</v>
      </c>
    </row>
    <row r="4990" spans="1:10" x14ac:dyDescent="0.2">
      <c r="A4990" s="13" t="s">
        <v>147</v>
      </c>
      <c r="B4990" s="272" t="s">
        <v>493</v>
      </c>
      <c r="C4990" s="272" t="str">
        <f>APENs_summary!C4885</f>
        <v>08103</v>
      </c>
      <c r="D4990" s="272" t="str">
        <f>APENs_summary!J4885</f>
        <v>31000205</v>
      </c>
      <c r="E4990" s="272" t="str">
        <f>APENs_summary!K4885</f>
        <v>Natural Gas Production, Flares</v>
      </c>
      <c r="F4990" s="76">
        <f>APENs_summary!N4885</f>
        <v>8.25</v>
      </c>
      <c r="G4990" s="76">
        <f>APENs_summary!O4885</f>
        <v>0</v>
      </c>
      <c r="H4990" s="76">
        <f>APENs_summary!P4885</f>
        <v>0</v>
      </c>
      <c r="I4990" s="76">
        <f>APENs_summary!Q4885</f>
        <v>0</v>
      </c>
      <c r="J4990" s="76">
        <f>APENs_summary!R4885</f>
        <v>0</v>
      </c>
    </row>
    <row r="4991" spans="1:10" x14ac:dyDescent="0.2">
      <c r="A4991" s="13" t="s">
        <v>147</v>
      </c>
      <c r="B4991" s="272" t="s">
        <v>493</v>
      </c>
      <c r="C4991" s="272" t="str">
        <f>APENs_summary!C4886</f>
        <v>08103</v>
      </c>
      <c r="D4991" s="272" t="str">
        <f>APENs_summary!J4886</f>
        <v>31000205</v>
      </c>
      <c r="E4991" s="272" t="str">
        <f>APENs_summary!K4886</f>
        <v>Natural Gas Production, Flares</v>
      </c>
      <c r="F4991" s="76">
        <f>APENs_summary!N4886</f>
        <v>0</v>
      </c>
      <c r="G4991" s="76">
        <f>APENs_summary!O4886</f>
        <v>0</v>
      </c>
      <c r="H4991" s="76">
        <f>APENs_summary!P4886</f>
        <v>0</v>
      </c>
      <c r="I4991" s="76">
        <f>APENs_summary!Q4886</f>
        <v>1E-3</v>
      </c>
      <c r="J4991" s="76">
        <f>APENs_summary!R4886</f>
        <v>0</v>
      </c>
    </row>
    <row r="4992" spans="1:10" x14ac:dyDescent="0.2">
      <c r="A4992" s="13" t="s">
        <v>147</v>
      </c>
      <c r="B4992" s="272" t="s">
        <v>493</v>
      </c>
      <c r="C4992" s="272" t="str">
        <f>APENs_summary!C4887</f>
        <v>08103</v>
      </c>
      <c r="D4992" s="272" t="str">
        <f>APENs_summary!J4887</f>
        <v>31000205</v>
      </c>
      <c r="E4992" s="272" t="str">
        <f>APENs_summary!K4887</f>
        <v>Natural Gas Production, Flares</v>
      </c>
      <c r="F4992" s="76">
        <f>APENs_summary!N4887</f>
        <v>0</v>
      </c>
      <c r="G4992" s="76">
        <f>APENs_summary!O4887</f>
        <v>1.4</v>
      </c>
      <c r="H4992" s="76">
        <f>APENs_summary!P4887</f>
        <v>0</v>
      </c>
      <c r="I4992" s="76">
        <f>APENs_summary!Q4887</f>
        <v>0</v>
      </c>
      <c r="J4992" s="76">
        <f>APENs_summary!R4887</f>
        <v>0</v>
      </c>
    </row>
    <row r="4993" spans="1:10" x14ac:dyDescent="0.2">
      <c r="A4993" s="13" t="s">
        <v>147</v>
      </c>
      <c r="B4993" s="272" t="s">
        <v>493</v>
      </c>
      <c r="C4993" s="272" t="str">
        <f>APENs_summary!C4888</f>
        <v>08103</v>
      </c>
      <c r="D4993" s="272" t="str">
        <f>APENs_summary!J4888</f>
        <v>31000205</v>
      </c>
      <c r="E4993" s="272" t="str">
        <f>APENs_summary!K4888</f>
        <v>Natural Gas Production, Flares</v>
      </c>
      <c r="F4993" s="76">
        <f>APENs_summary!N4888</f>
        <v>0</v>
      </c>
      <c r="G4993" s="76">
        <f>APENs_summary!O4888</f>
        <v>0</v>
      </c>
      <c r="H4993" s="76">
        <f>APENs_summary!P4888</f>
        <v>11.1</v>
      </c>
      <c r="I4993" s="76">
        <f>APENs_summary!Q4888</f>
        <v>0</v>
      </c>
      <c r="J4993" s="76">
        <f>APENs_summary!R4888</f>
        <v>0</v>
      </c>
    </row>
    <row r="4994" spans="1:10" x14ac:dyDescent="0.2">
      <c r="A4994" s="13" t="s">
        <v>147</v>
      </c>
      <c r="B4994" s="272" t="s">
        <v>493</v>
      </c>
      <c r="C4994" s="272" t="str">
        <f>APENs_summary!C4889</f>
        <v>08103</v>
      </c>
      <c r="D4994" s="272" t="str">
        <f>APENs_summary!J4889</f>
        <v>31000205</v>
      </c>
      <c r="E4994" s="272" t="str">
        <f>APENs_summary!K4889</f>
        <v>Natural Gas Production, Flares</v>
      </c>
      <c r="F4994" s="76">
        <f>APENs_summary!N4889</f>
        <v>5.6</v>
      </c>
      <c r="G4994" s="76">
        <f>APENs_summary!O4889</f>
        <v>0</v>
      </c>
      <c r="H4994" s="76">
        <f>APENs_summary!P4889</f>
        <v>0</v>
      </c>
      <c r="I4994" s="76">
        <f>APENs_summary!Q4889</f>
        <v>0</v>
      </c>
      <c r="J4994" s="76">
        <f>APENs_summary!R4889</f>
        <v>0</v>
      </c>
    </row>
    <row r="4995" spans="1:10" x14ac:dyDescent="0.2">
      <c r="A4995" s="13" t="s">
        <v>147</v>
      </c>
      <c r="B4995" s="272" t="s">
        <v>493</v>
      </c>
      <c r="C4995" s="272" t="str">
        <f>APENs_summary!C4890</f>
        <v>08103</v>
      </c>
      <c r="D4995" s="272" t="str">
        <f>APENs_summary!J4890</f>
        <v>31000205</v>
      </c>
      <c r="E4995" s="272" t="str">
        <f>APENs_summary!K4890</f>
        <v>Natural Gas Production, Flares</v>
      </c>
      <c r="F4995" s="76">
        <f>APENs_summary!N4890</f>
        <v>0</v>
      </c>
      <c r="G4995" s="76">
        <f>APENs_summary!O4890</f>
        <v>4.5999999999999996</v>
      </c>
      <c r="H4995" s="76">
        <f>APENs_summary!P4890</f>
        <v>0</v>
      </c>
      <c r="I4995" s="76">
        <f>APENs_summary!Q4890</f>
        <v>0</v>
      </c>
      <c r="J4995" s="76">
        <f>APENs_summary!R4890</f>
        <v>0</v>
      </c>
    </row>
    <row r="4996" spans="1:10" x14ac:dyDescent="0.2">
      <c r="A4996" s="13" t="s">
        <v>147</v>
      </c>
      <c r="B4996" s="272" t="s">
        <v>493</v>
      </c>
      <c r="C4996" s="272" t="str">
        <f>APENs_summary!C4891</f>
        <v>08103</v>
      </c>
      <c r="D4996" s="272" t="str">
        <f>APENs_summary!J4891</f>
        <v>31000299</v>
      </c>
      <c r="E4996" s="272" t="str">
        <f>APENs_summary!K4891</f>
        <v>Natural Gas Production, Other Not Classified</v>
      </c>
      <c r="F4996" s="76">
        <f>APENs_summary!N4891</f>
        <v>0</v>
      </c>
      <c r="G4996" s="76">
        <f>APENs_summary!O4891</f>
        <v>12.4</v>
      </c>
      <c r="H4996" s="76">
        <f>APENs_summary!P4891</f>
        <v>0</v>
      </c>
      <c r="I4996" s="76">
        <f>APENs_summary!Q4891</f>
        <v>0</v>
      </c>
      <c r="J4996" s="76">
        <f>APENs_summary!R4891</f>
        <v>0</v>
      </c>
    </row>
    <row r="4997" spans="1:10" x14ac:dyDescent="0.2">
      <c r="A4997" s="13" t="s">
        <v>147</v>
      </c>
      <c r="B4997" s="272" t="s">
        <v>493</v>
      </c>
      <c r="C4997" s="272" t="str">
        <f>APENs_summary!C4892</f>
        <v>08103</v>
      </c>
      <c r="D4997" s="272" t="str">
        <f>APENs_summary!J4892</f>
        <v>31000305</v>
      </c>
      <c r="E4997" s="272" t="str">
        <f>APENs_summary!K4892</f>
        <v>Natural Gas Processing Facilities, Gas Sweeting: Amine Process</v>
      </c>
      <c r="F4997" s="76">
        <f>APENs_summary!N4892</f>
        <v>0</v>
      </c>
      <c r="G4997" s="76">
        <f>APENs_summary!O4892</f>
        <v>0</v>
      </c>
      <c r="H4997" s="76">
        <f>APENs_summary!P4892</f>
        <v>3.3029999999999999</v>
      </c>
      <c r="I4997" s="76">
        <f>APENs_summary!Q4892</f>
        <v>0</v>
      </c>
      <c r="J4997" s="76">
        <f>APENs_summary!R4892</f>
        <v>0</v>
      </c>
    </row>
    <row r="4998" spans="1:10" x14ac:dyDescent="0.2">
      <c r="A4998" s="13" t="s">
        <v>147</v>
      </c>
      <c r="B4998" s="272" t="s">
        <v>493</v>
      </c>
      <c r="C4998" s="272" t="str">
        <f>APENs_summary!C4893</f>
        <v>08103</v>
      </c>
      <c r="D4998" s="272" t="str">
        <f>APENs_summary!J4893</f>
        <v>31000305</v>
      </c>
      <c r="E4998" s="272" t="str">
        <f>APENs_summary!K4893</f>
        <v>Natural Gas Processing Facilities, Gas Sweeting: Amine Process</v>
      </c>
      <c r="F4998" s="76">
        <f>APENs_summary!N4893</f>
        <v>0.36170000000000002</v>
      </c>
      <c r="G4998" s="76">
        <f>APENs_summary!O4893</f>
        <v>0</v>
      </c>
      <c r="H4998" s="76">
        <f>APENs_summary!P4893</f>
        <v>0</v>
      </c>
      <c r="I4998" s="76">
        <f>APENs_summary!Q4893</f>
        <v>0</v>
      </c>
      <c r="J4998" s="76">
        <f>APENs_summary!R4893</f>
        <v>0</v>
      </c>
    </row>
    <row r="4999" spans="1:10" x14ac:dyDescent="0.2">
      <c r="A4999" s="13" t="s">
        <v>147</v>
      </c>
      <c r="B4999" s="272" t="s">
        <v>493</v>
      </c>
      <c r="C4999" s="272" t="str">
        <f>APENs_summary!C4894</f>
        <v>08103</v>
      </c>
      <c r="D4999" s="272" t="str">
        <f>APENs_summary!J4894</f>
        <v>31000305</v>
      </c>
      <c r="E4999" s="272" t="str">
        <f>APENs_summary!K4894</f>
        <v>Natural Gas Processing Facilities, Gas Sweeting: Amine Process</v>
      </c>
      <c r="F4999" s="76">
        <f>APENs_summary!N4894</f>
        <v>0</v>
      </c>
      <c r="G4999" s="76">
        <f>APENs_summary!O4894</f>
        <v>0</v>
      </c>
      <c r="H4999" s="76">
        <f>APENs_summary!P4894</f>
        <v>0</v>
      </c>
      <c r="I4999" s="76">
        <f>APENs_summary!Q4894</f>
        <v>12</v>
      </c>
      <c r="J4999" s="76">
        <f>APENs_summary!R4894</f>
        <v>0</v>
      </c>
    </row>
    <row r="5000" spans="1:10" x14ac:dyDescent="0.2">
      <c r="A5000" s="13" t="s">
        <v>147</v>
      </c>
      <c r="B5000" s="272" t="s">
        <v>493</v>
      </c>
      <c r="C5000" s="272" t="str">
        <f>APENs_summary!C4895</f>
        <v>08103</v>
      </c>
      <c r="D5000" s="272" t="str">
        <f>APENs_summary!J4895</f>
        <v>31000305</v>
      </c>
      <c r="E5000" s="272" t="str">
        <f>APENs_summary!K4895</f>
        <v>Natural Gas Processing Facilities, Gas Sweeting: Amine Process</v>
      </c>
      <c r="F5000" s="76">
        <f>APENs_summary!N4895</f>
        <v>0</v>
      </c>
      <c r="G5000" s="76">
        <f>APENs_summary!O4895</f>
        <v>3.53</v>
      </c>
      <c r="H5000" s="76">
        <f>APENs_summary!P4895</f>
        <v>0</v>
      </c>
      <c r="I5000" s="76">
        <f>APENs_summary!Q4895</f>
        <v>0</v>
      </c>
      <c r="J5000" s="76">
        <f>APENs_summary!R4895</f>
        <v>0</v>
      </c>
    </row>
    <row r="5001" spans="1:10" x14ac:dyDescent="0.2">
      <c r="A5001" s="13" t="s">
        <v>147</v>
      </c>
      <c r="B5001" s="272" t="s">
        <v>493</v>
      </c>
      <c r="C5001" s="272" t="str">
        <f>APENs_summary!C4896</f>
        <v>08103</v>
      </c>
      <c r="D5001" s="272" t="str">
        <f>APENs_summary!J4896</f>
        <v>31000305</v>
      </c>
      <c r="E5001" s="272" t="str">
        <f>APENs_summary!K4896</f>
        <v>Natural Gas Processing Facilities, Gas Sweeting: Amine Process</v>
      </c>
      <c r="F5001" s="76">
        <f>APENs_summary!N4896</f>
        <v>0</v>
      </c>
      <c r="G5001" s="76">
        <f>APENs_summary!O4896</f>
        <v>0</v>
      </c>
      <c r="H5001" s="76">
        <f>APENs_summary!P4896</f>
        <v>3.714</v>
      </c>
      <c r="I5001" s="76">
        <f>APENs_summary!Q4896</f>
        <v>0</v>
      </c>
      <c r="J5001" s="76">
        <f>APENs_summary!R4896</f>
        <v>0</v>
      </c>
    </row>
    <row r="5002" spans="1:10" x14ac:dyDescent="0.2">
      <c r="A5002" s="13" t="s">
        <v>147</v>
      </c>
      <c r="B5002" s="272" t="s">
        <v>493</v>
      </c>
      <c r="C5002" s="272" t="str">
        <f>APENs_summary!C4897</f>
        <v>08103</v>
      </c>
      <c r="D5002" s="272" t="str">
        <f>APENs_summary!J4897</f>
        <v>31000305</v>
      </c>
      <c r="E5002" s="272" t="str">
        <f>APENs_summary!K4897</f>
        <v>Natural Gas Processing Facilities, Gas Sweeting: Amine Process</v>
      </c>
      <c r="F5002" s="76">
        <f>APENs_summary!N4897</f>
        <v>0.40670000000000001</v>
      </c>
      <c r="G5002" s="76">
        <f>APENs_summary!O4897</f>
        <v>0</v>
      </c>
      <c r="H5002" s="76">
        <f>APENs_summary!P4897</f>
        <v>0</v>
      </c>
      <c r="I5002" s="76">
        <f>APENs_summary!Q4897</f>
        <v>0</v>
      </c>
      <c r="J5002" s="76">
        <f>APENs_summary!R4897</f>
        <v>0</v>
      </c>
    </row>
    <row r="5003" spans="1:10" x14ac:dyDescent="0.2">
      <c r="A5003" s="13" t="s">
        <v>147</v>
      </c>
      <c r="B5003" s="272" t="s">
        <v>493</v>
      </c>
      <c r="C5003" s="272" t="str">
        <f>APENs_summary!C4898</f>
        <v>08103</v>
      </c>
      <c r="D5003" s="272" t="str">
        <f>APENs_summary!J4898</f>
        <v>31000305</v>
      </c>
      <c r="E5003" s="272" t="str">
        <f>APENs_summary!K4898</f>
        <v>Natural Gas Processing Facilities, Gas Sweeting: Amine Process</v>
      </c>
      <c r="F5003" s="76">
        <f>APENs_summary!N4898</f>
        <v>0</v>
      </c>
      <c r="G5003" s="76">
        <f>APENs_summary!O4898</f>
        <v>3.98</v>
      </c>
      <c r="H5003" s="76">
        <f>APENs_summary!P4898</f>
        <v>0</v>
      </c>
      <c r="I5003" s="76">
        <f>APENs_summary!Q4898</f>
        <v>0</v>
      </c>
      <c r="J5003" s="76">
        <f>APENs_summary!R4898</f>
        <v>0</v>
      </c>
    </row>
    <row r="5004" spans="1:10" x14ac:dyDescent="0.2">
      <c r="A5004" s="13" t="s">
        <v>147</v>
      </c>
      <c r="B5004" s="272" t="s">
        <v>493</v>
      </c>
      <c r="C5004" s="272" t="str">
        <f>APENs_summary!C4899</f>
        <v>08103</v>
      </c>
      <c r="D5004" s="272" t="str">
        <f>APENs_summary!J4899</f>
        <v>31000309</v>
      </c>
      <c r="E5004" s="272" t="str">
        <f>APENs_summary!K4899</f>
        <v>Natural Gas Processing Facilities, Compressor Seals</v>
      </c>
      <c r="F5004" s="76">
        <f>APENs_summary!N4899</f>
        <v>0</v>
      </c>
      <c r="G5004" s="76">
        <f>APENs_summary!O4899</f>
        <v>0.6</v>
      </c>
      <c r="H5004" s="76">
        <f>APENs_summary!P4899</f>
        <v>0</v>
      </c>
      <c r="I5004" s="76">
        <f>APENs_summary!Q4899</f>
        <v>0</v>
      </c>
      <c r="J5004" s="76">
        <f>APENs_summary!R4899</f>
        <v>0</v>
      </c>
    </row>
    <row r="5005" spans="1:10" x14ac:dyDescent="0.2">
      <c r="A5005" s="13" t="s">
        <v>147</v>
      </c>
      <c r="B5005" s="272" t="s">
        <v>493</v>
      </c>
      <c r="C5005" s="272" t="str">
        <f>APENs_summary!C4900</f>
        <v>08103</v>
      </c>
      <c r="D5005" s="272" t="str">
        <f>APENs_summary!J4900</f>
        <v>31000309</v>
      </c>
      <c r="E5005" s="272" t="str">
        <f>APENs_summary!K4900</f>
        <v>Natural Gas Processing Facilities, Compressor Seals</v>
      </c>
      <c r="F5005" s="76">
        <f>APENs_summary!N4900</f>
        <v>0</v>
      </c>
      <c r="G5005" s="76">
        <f>APENs_summary!O4900</f>
        <v>0.6</v>
      </c>
      <c r="H5005" s="76">
        <f>APENs_summary!P4900</f>
        <v>0</v>
      </c>
      <c r="I5005" s="76">
        <f>APENs_summary!Q4900</f>
        <v>0</v>
      </c>
      <c r="J5005" s="76">
        <f>APENs_summary!R4900</f>
        <v>0</v>
      </c>
    </row>
    <row r="5006" spans="1:10" x14ac:dyDescent="0.2">
      <c r="A5006" s="13" t="s">
        <v>147</v>
      </c>
      <c r="B5006" s="272" t="s">
        <v>493</v>
      </c>
      <c r="C5006" s="272" t="str">
        <f>APENs_summary!C4901</f>
        <v>08103</v>
      </c>
      <c r="D5006" s="272" t="str">
        <f>APENs_summary!J4901</f>
        <v>31000404</v>
      </c>
      <c r="E5006" s="272" t="str">
        <f>APENs_summary!K4901</f>
        <v>Process Heaters</v>
      </c>
      <c r="F5006" s="76">
        <f>APENs_summary!N4901</f>
        <v>0</v>
      </c>
      <c r="G5006" s="76">
        <f>APENs_summary!O4901</f>
        <v>0.19</v>
      </c>
      <c r="H5006" s="76">
        <f>APENs_summary!P4901</f>
        <v>0</v>
      </c>
      <c r="I5006" s="76">
        <f>APENs_summary!Q4901</f>
        <v>0</v>
      </c>
      <c r="J5006" s="76">
        <f>APENs_summary!R4901</f>
        <v>0</v>
      </c>
    </row>
    <row r="5007" spans="1:10" x14ac:dyDescent="0.2">
      <c r="A5007" s="13" t="s">
        <v>147</v>
      </c>
      <c r="B5007" s="272" t="s">
        <v>493</v>
      </c>
      <c r="C5007" s="272" t="str">
        <f>APENs_summary!C4902</f>
        <v>08103</v>
      </c>
      <c r="D5007" s="272" t="str">
        <f>APENs_summary!J4902</f>
        <v>31000404</v>
      </c>
      <c r="E5007" s="272" t="str">
        <f>APENs_summary!K4902</f>
        <v>Process Heaters</v>
      </c>
      <c r="F5007" s="76">
        <f>APENs_summary!N4902</f>
        <v>0</v>
      </c>
      <c r="G5007" s="76">
        <f>APENs_summary!O4902</f>
        <v>0.23</v>
      </c>
      <c r="H5007" s="76">
        <f>APENs_summary!P4902</f>
        <v>0</v>
      </c>
      <c r="I5007" s="76">
        <f>APENs_summary!Q4902</f>
        <v>0</v>
      </c>
      <c r="J5007" s="76">
        <f>APENs_summary!R4902</f>
        <v>0</v>
      </c>
    </row>
    <row r="5008" spans="1:10" x14ac:dyDescent="0.2">
      <c r="A5008" s="13" t="s">
        <v>147</v>
      </c>
      <c r="B5008" s="272" t="s">
        <v>493</v>
      </c>
      <c r="C5008" s="272" t="str">
        <f>APENs_summary!C4903</f>
        <v>08103</v>
      </c>
      <c r="D5008" s="272" t="str">
        <f>APENs_summary!J4903</f>
        <v>31000404</v>
      </c>
      <c r="E5008" s="272" t="str">
        <f>APENs_summary!K4903</f>
        <v>Process Heaters</v>
      </c>
      <c r="F5008" s="76">
        <f>APENs_summary!N4903</f>
        <v>0</v>
      </c>
      <c r="G5008" s="76">
        <f>APENs_summary!O4903</f>
        <v>0</v>
      </c>
      <c r="H5008" s="76">
        <f>APENs_summary!P4903</f>
        <v>41.5</v>
      </c>
      <c r="I5008" s="76">
        <f>APENs_summary!Q4903</f>
        <v>0</v>
      </c>
      <c r="J5008" s="76">
        <f>APENs_summary!R4903</f>
        <v>0</v>
      </c>
    </row>
    <row r="5009" spans="1:10" x14ac:dyDescent="0.2">
      <c r="A5009" s="13" t="s">
        <v>147</v>
      </c>
      <c r="B5009" s="272" t="s">
        <v>493</v>
      </c>
      <c r="C5009" s="272" t="str">
        <f>APENs_summary!C4904</f>
        <v>08103</v>
      </c>
      <c r="D5009" s="272" t="str">
        <f>APENs_summary!J4904</f>
        <v>31000404</v>
      </c>
      <c r="E5009" s="272" t="str">
        <f>APENs_summary!K4904</f>
        <v>Process Heaters</v>
      </c>
      <c r="F5009" s="76">
        <f>APENs_summary!N4904</f>
        <v>30.4</v>
      </c>
      <c r="G5009" s="76">
        <f>APENs_summary!O4904</f>
        <v>0</v>
      </c>
      <c r="H5009" s="76">
        <f>APENs_summary!P4904</f>
        <v>0</v>
      </c>
      <c r="I5009" s="76">
        <f>APENs_summary!Q4904</f>
        <v>0</v>
      </c>
      <c r="J5009" s="76">
        <f>APENs_summary!R4904</f>
        <v>0</v>
      </c>
    </row>
    <row r="5010" spans="1:10" x14ac:dyDescent="0.2">
      <c r="A5010" s="13" t="s">
        <v>147</v>
      </c>
      <c r="B5010" s="272" t="s">
        <v>493</v>
      </c>
      <c r="C5010" s="272" t="str">
        <f>APENs_summary!C4905</f>
        <v>08103</v>
      </c>
      <c r="D5010" s="272" t="str">
        <f>APENs_summary!J4905</f>
        <v>31000404</v>
      </c>
      <c r="E5010" s="272" t="str">
        <f>APENs_summary!K4905</f>
        <v>Process Heaters</v>
      </c>
      <c r="F5010" s="76">
        <f>APENs_summary!N4905</f>
        <v>0</v>
      </c>
      <c r="G5010" s="76">
        <f>APENs_summary!O4905</f>
        <v>0</v>
      </c>
      <c r="H5010" s="76">
        <f>APENs_summary!P4905</f>
        <v>0</v>
      </c>
      <c r="I5010" s="76">
        <f>APENs_summary!Q4905</f>
        <v>0</v>
      </c>
      <c r="J5010" s="76">
        <f>APENs_summary!R4905</f>
        <v>13.2</v>
      </c>
    </row>
    <row r="5011" spans="1:10" x14ac:dyDescent="0.2">
      <c r="A5011" s="13" t="s">
        <v>147</v>
      </c>
      <c r="B5011" s="272" t="s">
        <v>493</v>
      </c>
      <c r="C5011" s="272" t="str">
        <f>APENs_summary!C4906</f>
        <v>08103</v>
      </c>
      <c r="D5011" s="272" t="str">
        <f>APENs_summary!J4906</f>
        <v>31000404</v>
      </c>
      <c r="E5011" s="272" t="str">
        <f>APENs_summary!K4906</f>
        <v>Process Heaters</v>
      </c>
      <c r="F5011" s="76">
        <f>APENs_summary!N4906</f>
        <v>0</v>
      </c>
      <c r="G5011" s="76">
        <f>APENs_summary!O4906</f>
        <v>0</v>
      </c>
      <c r="H5011" s="76">
        <f>APENs_summary!P4906</f>
        <v>0</v>
      </c>
      <c r="I5011" s="76">
        <f>APENs_summary!Q4906</f>
        <v>0</v>
      </c>
      <c r="J5011" s="76">
        <f>APENs_summary!R4906</f>
        <v>0</v>
      </c>
    </row>
    <row r="5012" spans="1:10" x14ac:dyDescent="0.2">
      <c r="A5012" s="13" t="s">
        <v>147</v>
      </c>
      <c r="B5012" s="272" t="s">
        <v>493</v>
      </c>
      <c r="C5012" s="272" t="str">
        <f>APENs_summary!C4907</f>
        <v>08103</v>
      </c>
      <c r="D5012" s="272" t="str">
        <f>APENs_summary!J4907</f>
        <v>31000404</v>
      </c>
      <c r="E5012" s="272" t="str">
        <f>APENs_summary!K4907</f>
        <v>Process Heaters</v>
      </c>
      <c r="F5012" s="76">
        <f>APENs_summary!N4907</f>
        <v>0</v>
      </c>
      <c r="G5012" s="76">
        <f>APENs_summary!O4907</f>
        <v>19.2</v>
      </c>
      <c r="H5012" s="76">
        <f>APENs_summary!P4907</f>
        <v>0</v>
      </c>
      <c r="I5012" s="76">
        <f>APENs_summary!Q4907</f>
        <v>0</v>
      </c>
      <c r="J5012" s="76">
        <f>APENs_summary!R4907</f>
        <v>0</v>
      </c>
    </row>
    <row r="5013" spans="1:10" x14ac:dyDescent="0.2">
      <c r="A5013" s="13" t="s">
        <v>147</v>
      </c>
      <c r="B5013" s="272" t="s">
        <v>493</v>
      </c>
      <c r="C5013" s="272" t="str">
        <f>APENs_summary!C4908</f>
        <v>08103</v>
      </c>
      <c r="D5013" s="272" t="str">
        <f>APENs_summary!J4908</f>
        <v>31000404</v>
      </c>
      <c r="E5013" s="272" t="str">
        <f>APENs_summary!K4908</f>
        <v>Process Heaters</v>
      </c>
      <c r="F5013" s="76">
        <f>APENs_summary!N4908</f>
        <v>0</v>
      </c>
      <c r="G5013" s="76">
        <f>APENs_summary!O4908</f>
        <v>0</v>
      </c>
      <c r="H5013" s="76">
        <f>APENs_summary!P4908</f>
        <v>41.5</v>
      </c>
      <c r="I5013" s="76">
        <f>APENs_summary!Q4908</f>
        <v>0</v>
      </c>
      <c r="J5013" s="76">
        <f>APENs_summary!R4908</f>
        <v>0</v>
      </c>
    </row>
    <row r="5014" spans="1:10" x14ac:dyDescent="0.2">
      <c r="A5014" s="13" t="s">
        <v>147</v>
      </c>
      <c r="B5014" s="272" t="s">
        <v>493</v>
      </c>
      <c r="C5014" s="272" t="str">
        <f>APENs_summary!C4909</f>
        <v>08103</v>
      </c>
      <c r="D5014" s="272" t="str">
        <f>APENs_summary!J4909</f>
        <v>31000404</v>
      </c>
      <c r="E5014" s="272" t="str">
        <f>APENs_summary!K4909</f>
        <v>Process Heaters</v>
      </c>
      <c r="F5014" s="76">
        <f>APENs_summary!N4909</f>
        <v>30.4</v>
      </c>
      <c r="G5014" s="76">
        <f>APENs_summary!O4909</f>
        <v>0</v>
      </c>
      <c r="H5014" s="76">
        <f>APENs_summary!P4909</f>
        <v>0</v>
      </c>
      <c r="I5014" s="76">
        <f>APENs_summary!Q4909</f>
        <v>0</v>
      </c>
      <c r="J5014" s="76">
        <f>APENs_summary!R4909</f>
        <v>0</v>
      </c>
    </row>
    <row r="5015" spans="1:10" x14ac:dyDescent="0.2">
      <c r="A5015" s="13" t="s">
        <v>147</v>
      </c>
      <c r="B5015" s="272" t="s">
        <v>493</v>
      </c>
      <c r="C5015" s="272" t="str">
        <f>APENs_summary!C4910</f>
        <v>08103</v>
      </c>
      <c r="D5015" s="272" t="str">
        <f>APENs_summary!J4910</f>
        <v>31000404</v>
      </c>
      <c r="E5015" s="272" t="str">
        <f>APENs_summary!K4910</f>
        <v>Process Heaters</v>
      </c>
      <c r="F5015" s="76">
        <f>APENs_summary!N4910</f>
        <v>0</v>
      </c>
      <c r="G5015" s="76">
        <f>APENs_summary!O4910</f>
        <v>0</v>
      </c>
      <c r="H5015" s="76">
        <f>APENs_summary!P4910</f>
        <v>0</v>
      </c>
      <c r="I5015" s="76">
        <f>APENs_summary!Q4910</f>
        <v>0</v>
      </c>
      <c r="J5015" s="76">
        <f>APENs_summary!R4910</f>
        <v>13.2</v>
      </c>
    </row>
    <row r="5016" spans="1:10" x14ac:dyDescent="0.2">
      <c r="A5016" s="13" t="s">
        <v>147</v>
      </c>
      <c r="B5016" s="272" t="s">
        <v>493</v>
      </c>
      <c r="C5016" s="272" t="str">
        <f>APENs_summary!C4911</f>
        <v>08103</v>
      </c>
      <c r="D5016" s="272" t="str">
        <f>APENs_summary!J4911</f>
        <v>31000404</v>
      </c>
      <c r="E5016" s="272" t="str">
        <f>APENs_summary!K4911</f>
        <v>Process Heaters</v>
      </c>
      <c r="F5016" s="76">
        <f>APENs_summary!N4911</f>
        <v>0</v>
      </c>
      <c r="G5016" s="76">
        <f>APENs_summary!O4911</f>
        <v>0</v>
      </c>
      <c r="H5016" s="76">
        <f>APENs_summary!P4911</f>
        <v>0</v>
      </c>
      <c r="I5016" s="76">
        <f>APENs_summary!Q4911</f>
        <v>0</v>
      </c>
      <c r="J5016" s="76">
        <f>APENs_summary!R4911</f>
        <v>0</v>
      </c>
    </row>
    <row r="5017" spans="1:10" x14ac:dyDescent="0.2">
      <c r="A5017" s="13" t="s">
        <v>147</v>
      </c>
      <c r="B5017" s="272" t="s">
        <v>493</v>
      </c>
      <c r="C5017" s="272" t="str">
        <f>APENs_summary!C4912</f>
        <v>08103</v>
      </c>
      <c r="D5017" s="272" t="str">
        <f>APENs_summary!J4912</f>
        <v>31000404</v>
      </c>
      <c r="E5017" s="272" t="str">
        <f>APENs_summary!K4912</f>
        <v>Process Heaters</v>
      </c>
      <c r="F5017" s="76">
        <f>APENs_summary!N4912</f>
        <v>0</v>
      </c>
      <c r="G5017" s="76">
        <f>APENs_summary!O4912</f>
        <v>19.2</v>
      </c>
      <c r="H5017" s="76">
        <f>APENs_summary!P4912</f>
        <v>0</v>
      </c>
      <c r="I5017" s="76">
        <f>APENs_summary!Q4912</f>
        <v>0</v>
      </c>
      <c r="J5017" s="76">
        <f>APENs_summary!R4912</f>
        <v>0</v>
      </c>
    </row>
    <row r="5018" spans="1:10" x14ac:dyDescent="0.2">
      <c r="A5018" s="13" t="s">
        <v>147</v>
      </c>
      <c r="B5018" s="272" t="s">
        <v>493</v>
      </c>
      <c r="C5018" s="272" t="str">
        <f>APENs_summary!C4913</f>
        <v>08103</v>
      </c>
      <c r="D5018" s="272" t="str">
        <f>APENs_summary!J4913</f>
        <v>31000404</v>
      </c>
      <c r="E5018" s="272" t="str">
        <f>APENs_summary!K4913</f>
        <v>Process Heaters</v>
      </c>
      <c r="F5018" s="76">
        <f>APENs_summary!N4913</f>
        <v>0</v>
      </c>
      <c r="G5018" s="76">
        <f>APENs_summary!O4913</f>
        <v>0.14000000000000001</v>
      </c>
      <c r="H5018" s="76">
        <f>APENs_summary!P4913</f>
        <v>0</v>
      </c>
      <c r="I5018" s="76">
        <f>APENs_summary!Q4913</f>
        <v>0</v>
      </c>
      <c r="J5018" s="76">
        <f>APENs_summary!R4913</f>
        <v>0</v>
      </c>
    </row>
    <row r="5019" spans="1:10" x14ac:dyDescent="0.2">
      <c r="A5019" s="13" t="s">
        <v>147</v>
      </c>
      <c r="B5019" s="272" t="s">
        <v>493</v>
      </c>
      <c r="C5019" s="272" t="str">
        <f>APENs_summary!C4914</f>
        <v>08103</v>
      </c>
      <c r="D5019" s="272" t="str">
        <f>APENs_summary!J4914</f>
        <v>31000404</v>
      </c>
      <c r="E5019" s="272" t="str">
        <f>APENs_summary!K4914</f>
        <v>Process Heaters</v>
      </c>
      <c r="F5019" s="76">
        <f>APENs_summary!N4914</f>
        <v>0</v>
      </c>
      <c r="G5019" s="76">
        <f>APENs_summary!O4914</f>
        <v>0.14000000000000001</v>
      </c>
      <c r="H5019" s="76">
        <f>APENs_summary!P4914</f>
        <v>0</v>
      </c>
      <c r="I5019" s="76">
        <f>APENs_summary!Q4914</f>
        <v>0</v>
      </c>
      <c r="J5019" s="76">
        <f>APENs_summary!R4914</f>
        <v>0</v>
      </c>
    </row>
    <row r="5020" spans="1:10" x14ac:dyDescent="0.2">
      <c r="A5020" s="13" t="s">
        <v>147</v>
      </c>
      <c r="B5020" s="272" t="s">
        <v>493</v>
      </c>
      <c r="C5020" s="272" t="str">
        <f>APENs_summary!C4915</f>
        <v>08103</v>
      </c>
      <c r="D5020" s="272" t="str">
        <f>APENs_summary!J4915</f>
        <v>31088801</v>
      </c>
      <c r="E5020" s="272" t="str">
        <f>APENs_summary!K4915</f>
        <v>Permitted Fugitives</v>
      </c>
      <c r="F5020" s="76">
        <f>APENs_summary!N4915</f>
        <v>0</v>
      </c>
      <c r="G5020" s="76">
        <f>APENs_summary!O4915</f>
        <v>49.1</v>
      </c>
      <c r="H5020" s="76">
        <f>APENs_summary!P4915</f>
        <v>0</v>
      </c>
      <c r="I5020" s="76">
        <f>APENs_summary!Q4915</f>
        <v>0</v>
      </c>
      <c r="J5020" s="76">
        <f>APENs_summary!R4915</f>
        <v>0</v>
      </c>
    </row>
    <row r="5021" spans="1:10" x14ac:dyDescent="0.2">
      <c r="A5021" s="13" t="s">
        <v>147</v>
      </c>
      <c r="B5021" s="272" t="s">
        <v>493</v>
      </c>
      <c r="C5021" s="272" t="str">
        <f>APENs_summary!C4916</f>
        <v>08103</v>
      </c>
      <c r="D5021" s="272" t="str">
        <f>APENs_summary!J4916</f>
        <v>40400311</v>
      </c>
      <c r="E5021" s="272" t="str">
        <f>APENs_summary!K4916</f>
        <v>Condensate Tanks</v>
      </c>
      <c r="F5021" s="76">
        <f>APENs_summary!N4916</f>
        <v>0</v>
      </c>
      <c r="G5021" s="76">
        <f>APENs_summary!O4916</f>
        <v>13.851648097088004</v>
      </c>
      <c r="H5021" s="76">
        <f>APENs_summary!P4916</f>
        <v>0</v>
      </c>
      <c r="I5021" s="76">
        <f>APENs_summary!Q4916</f>
        <v>0</v>
      </c>
      <c r="J5021" s="76">
        <f>APENs_summary!R4916</f>
        <v>0</v>
      </c>
    </row>
    <row r="5022" spans="1:10" x14ac:dyDescent="0.2">
      <c r="A5022" s="13" t="s">
        <v>147</v>
      </c>
      <c r="B5022" s="272" t="s">
        <v>493</v>
      </c>
      <c r="C5022" s="272" t="str">
        <f>APENs_summary!C4917</f>
        <v>08103</v>
      </c>
      <c r="D5022" s="272" t="str">
        <f>APENs_summary!J4917</f>
        <v>40400311</v>
      </c>
      <c r="E5022" s="272" t="str">
        <f>APENs_summary!K4917</f>
        <v>Condensate Tanks</v>
      </c>
      <c r="F5022" s="76">
        <f>APENs_summary!N4917</f>
        <v>0</v>
      </c>
      <c r="G5022" s="76">
        <f>APENs_summary!O4917</f>
        <v>13.851648097088004</v>
      </c>
      <c r="H5022" s="76">
        <f>APENs_summary!P4917</f>
        <v>0</v>
      </c>
      <c r="I5022" s="76">
        <f>APENs_summary!Q4917</f>
        <v>0</v>
      </c>
      <c r="J5022" s="76">
        <f>APENs_summary!R4917</f>
        <v>0</v>
      </c>
    </row>
    <row r="5023" spans="1:10" x14ac:dyDescent="0.2">
      <c r="A5023" s="13" t="s">
        <v>147</v>
      </c>
      <c r="B5023" s="272" t="s">
        <v>493</v>
      </c>
      <c r="C5023" s="272" t="str">
        <f>APENs_summary!C4918</f>
        <v>08103</v>
      </c>
      <c r="D5023" s="272" t="str">
        <f>APENs_summary!J4918</f>
        <v>40400311</v>
      </c>
      <c r="E5023" s="272" t="str">
        <f>APENs_summary!K4918</f>
        <v>Condensate Tanks</v>
      </c>
      <c r="F5023" s="76">
        <f>APENs_summary!N4918</f>
        <v>0</v>
      </c>
      <c r="G5023" s="76">
        <f>APENs_summary!O4918</f>
        <v>0</v>
      </c>
      <c r="H5023" s="76">
        <f>APENs_summary!P4918</f>
        <v>0</v>
      </c>
      <c r="I5023" s="76">
        <f>APENs_summary!Q4918</f>
        <v>0</v>
      </c>
      <c r="J5023" s="76">
        <f>APENs_summary!R4918</f>
        <v>0</v>
      </c>
    </row>
    <row r="5024" spans="1:10" x14ac:dyDescent="0.2">
      <c r="A5024" s="13" t="s">
        <v>147</v>
      </c>
      <c r="B5024" s="272" t="s">
        <v>493</v>
      </c>
      <c r="C5024" s="272" t="str">
        <f>APENs_summary!C4919</f>
        <v>08103</v>
      </c>
      <c r="D5024" s="272" t="str">
        <f>APENs_summary!J4919</f>
        <v>40400311</v>
      </c>
      <c r="E5024" s="272" t="str">
        <f>APENs_summary!K4919</f>
        <v>Condensate Tanks</v>
      </c>
      <c r="F5024" s="76">
        <f>APENs_summary!N4919</f>
        <v>0</v>
      </c>
      <c r="G5024" s="76">
        <f>APENs_summary!O4919</f>
        <v>0</v>
      </c>
      <c r="H5024" s="76">
        <f>APENs_summary!P4919</f>
        <v>0</v>
      </c>
      <c r="I5024" s="76">
        <f>APENs_summary!Q4919</f>
        <v>0</v>
      </c>
      <c r="J5024" s="76">
        <f>APENs_summary!R4919</f>
        <v>0</v>
      </c>
    </row>
    <row r="5025" spans="1:10" x14ac:dyDescent="0.2">
      <c r="A5025" s="13" t="s">
        <v>147</v>
      </c>
      <c r="B5025" s="272" t="s">
        <v>493</v>
      </c>
      <c r="C5025" s="272" t="str">
        <f>APENs_summary!C4920</f>
        <v>08103</v>
      </c>
      <c r="D5025" s="272" t="str">
        <f>APENs_summary!J4920</f>
        <v>40400311</v>
      </c>
      <c r="E5025" s="272" t="str">
        <f>APENs_summary!K4920</f>
        <v>Condensate Tanks</v>
      </c>
      <c r="F5025" s="76">
        <f>APENs_summary!N4920</f>
        <v>0</v>
      </c>
      <c r="G5025" s="76">
        <f>APENs_summary!O4920</f>
        <v>4.434761527858015</v>
      </c>
      <c r="H5025" s="76">
        <f>APENs_summary!P4920</f>
        <v>0</v>
      </c>
      <c r="I5025" s="76">
        <f>APENs_summary!Q4920</f>
        <v>0</v>
      </c>
      <c r="J5025" s="76">
        <f>APENs_summary!R4920</f>
        <v>0</v>
      </c>
    </row>
    <row r="5026" spans="1:10" x14ac:dyDescent="0.2">
      <c r="A5026" s="13" t="s">
        <v>147</v>
      </c>
      <c r="B5026" s="272" t="s">
        <v>493</v>
      </c>
      <c r="C5026" s="272" t="str">
        <f>APENs_summary!C4921</f>
        <v>08103</v>
      </c>
      <c r="D5026" s="272" t="str">
        <f>APENs_summary!J4921</f>
        <v>40400311</v>
      </c>
      <c r="E5026" s="272" t="str">
        <f>APENs_summary!K4921</f>
        <v>Condensate Tanks</v>
      </c>
      <c r="F5026" s="76">
        <f>APENs_summary!N4921</f>
        <v>0</v>
      </c>
      <c r="G5026" s="76">
        <f>APENs_summary!O4921</f>
        <v>0</v>
      </c>
      <c r="H5026" s="76">
        <f>APENs_summary!P4921</f>
        <v>0</v>
      </c>
      <c r="I5026" s="76">
        <f>APENs_summary!Q4921</f>
        <v>0</v>
      </c>
      <c r="J5026" s="76">
        <f>APENs_summary!R4921</f>
        <v>0</v>
      </c>
    </row>
    <row r="5027" spans="1:10" x14ac:dyDescent="0.2">
      <c r="A5027" s="13" t="s">
        <v>147</v>
      </c>
      <c r="B5027" s="272" t="s">
        <v>493</v>
      </c>
      <c r="C5027" s="272" t="str">
        <f>APENs_summary!C4922</f>
        <v>08103</v>
      </c>
      <c r="D5027" s="272" t="str">
        <f>APENs_summary!J4922</f>
        <v>40400311</v>
      </c>
      <c r="E5027" s="272" t="str">
        <f>APENs_summary!K4922</f>
        <v>Condensate Tanks</v>
      </c>
      <c r="F5027" s="76">
        <f>APENs_summary!N4922</f>
        <v>0</v>
      </c>
      <c r="G5027" s="76">
        <f>APENs_summary!O4922</f>
        <v>0</v>
      </c>
      <c r="H5027" s="76">
        <f>APENs_summary!P4922</f>
        <v>0</v>
      </c>
      <c r="I5027" s="76">
        <f>APENs_summary!Q4922</f>
        <v>0</v>
      </c>
      <c r="J5027" s="76">
        <f>APENs_summary!R4922</f>
        <v>0</v>
      </c>
    </row>
    <row r="5028" spans="1:10" x14ac:dyDescent="0.2">
      <c r="A5028" s="13" t="s">
        <v>147</v>
      </c>
      <c r="B5028" s="272" t="s">
        <v>493</v>
      </c>
      <c r="C5028" s="272" t="str">
        <f>APENs_summary!C4923</f>
        <v>08103</v>
      </c>
      <c r="D5028" s="272" t="str">
        <f>APENs_summary!J4923</f>
        <v>40400311</v>
      </c>
      <c r="E5028" s="272" t="str">
        <f>APENs_summary!K4923</f>
        <v>Condensate Tanks</v>
      </c>
      <c r="F5028" s="76">
        <f>APENs_summary!N4923</f>
        <v>0</v>
      </c>
      <c r="G5028" s="76">
        <f>APENs_summary!O4923</f>
        <v>3.2294447297323732</v>
      </c>
      <c r="H5028" s="76">
        <f>APENs_summary!P4923</f>
        <v>0</v>
      </c>
      <c r="I5028" s="76">
        <f>APENs_summary!Q4923</f>
        <v>0</v>
      </c>
      <c r="J5028" s="76">
        <f>APENs_summary!R4923</f>
        <v>0</v>
      </c>
    </row>
    <row r="5029" spans="1:10" x14ac:dyDescent="0.2">
      <c r="A5029" s="13" t="s">
        <v>147</v>
      </c>
      <c r="B5029" s="272" t="s">
        <v>493</v>
      </c>
      <c r="C5029" s="272" t="str">
        <f>APENs_summary!C4924</f>
        <v>08103</v>
      </c>
      <c r="D5029" s="272" t="str">
        <f>APENs_summary!J4924</f>
        <v>40400311</v>
      </c>
      <c r="E5029" s="272" t="str">
        <f>APENs_summary!K4924</f>
        <v>Condensate Tanks</v>
      </c>
      <c r="F5029" s="76">
        <f>APENs_summary!N4924</f>
        <v>0</v>
      </c>
      <c r="G5029" s="76">
        <f>APENs_summary!O4924</f>
        <v>2.0420926057144317</v>
      </c>
      <c r="H5029" s="76">
        <f>APENs_summary!P4924</f>
        <v>0</v>
      </c>
      <c r="I5029" s="76">
        <f>APENs_summary!Q4924</f>
        <v>0</v>
      </c>
      <c r="J5029" s="76">
        <f>APENs_summary!R4924</f>
        <v>0</v>
      </c>
    </row>
    <row r="5030" spans="1:10" x14ac:dyDescent="0.2">
      <c r="A5030" s="13" t="s">
        <v>147</v>
      </c>
      <c r="B5030" s="272" t="s">
        <v>493</v>
      </c>
      <c r="C5030" s="272" t="str">
        <f>APENs_summary!C4925</f>
        <v>08103</v>
      </c>
      <c r="D5030" s="272" t="str">
        <f>APENs_summary!J4925</f>
        <v>40400311</v>
      </c>
      <c r="E5030" s="272" t="str">
        <f>APENs_summary!K4925</f>
        <v>Condensate Tanks</v>
      </c>
      <c r="F5030" s="76">
        <f>APENs_summary!N4925</f>
        <v>0</v>
      </c>
      <c r="G5030" s="76">
        <f>APENs_summary!O4925</f>
        <v>2.867677568131779</v>
      </c>
      <c r="H5030" s="76">
        <f>APENs_summary!P4925</f>
        <v>0</v>
      </c>
      <c r="I5030" s="76">
        <f>APENs_summary!Q4925</f>
        <v>0</v>
      </c>
      <c r="J5030" s="76">
        <f>APENs_summary!R4925</f>
        <v>0</v>
      </c>
    </row>
    <row r="5031" spans="1:10" x14ac:dyDescent="0.2">
      <c r="A5031" s="13" t="s">
        <v>147</v>
      </c>
      <c r="B5031" s="272" t="s">
        <v>493</v>
      </c>
      <c r="C5031" s="272" t="str">
        <f>APENs_summary!C4926</f>
        <v>08103</v>
      </c>
      <c r="D5031" s="272" t="str">
        <f>APENs_summary!J4926</f>
        <v>40400311</v>
      </c>
      <c r="E5031" s="272" t="str">
        <f>APENs_summary!K4926</f>
        <v>Condensate Tanks</v>
      </c>
      <c r="F5031" s="76">
        <f>APENs_summary!N4926</f>
        <v>0</v>
      </c>
      <c r="G5031" s="76">
        <f>APENs_summary!O4926</f>
        <v>1.2274425434615528</v>
      </c>
      <c r="H5031" s="76">
        <f>APENs_summary!P4926</f>
        <v>0</v>
      </c>
      <c r="I5031" s="76">
        <f>APENs_summary!Q4926</f>
        <v>0</v>
      </c>
      <c r="J5031" s="76">
        <f>APENs_summary!R4926</f>
        <v>0</v>
      </c>
    </row>
    <row r="5032" spans="1:10" x14ac:dyDescent="0.2">
      <c r="A5032" s="13" t="s">
        <v>147</v>
      </c>
      <c r="B5032" s="272" t="s">
        <v>493</v>
      </c>
      <c r="C5032" s="272" t="str">
        <f>APENs_summary!C4927</f>
        <v>08103</v>
      </c>
      <c r="D5032" s="272" t="str">
        <f>APENs_summary!J4927</f>
        <v>40400311</v>
      </c>
      <c r="E5032" s="272" t="str">
        <f>APENs_summary!K4927</f>
        <v>Condensate Tanks</v>
      </c>
      <c r="F5032" s="76">
        <f>APENs_summary!N4927</f>
        <v>0</v>
      </c>
      <c r="G5032" s="76">
        <f>APENs_summary!O4927</f>
        <v>4.4341020166918446</v>
      </c>
      <c r="H5032" s="76">
        <f>APENs_summary!P4927</f>
        <v>0</v>
      </c>
      <c r="I5032" s="76">
        <f>APENs_summary!Q4927</f>
        <v>0</v>
      </c>
      <c r="J5032" s="76">
        <f>APENs_summary!R4927</f>
        <v>0</v>
      </c>
    </row>
    <row r="5033" spans="1:10" x14ac:dyDescent="0.2">
      <c r="A5033" s="13" t="s">
        <v>147</v>
      </c>
      <c r="B5033" s="272" t="s">
        <v>493</v>
      </c>
      <c r="C5033" s="272" t="str">
        <f>APENs_summary!C4928</f>
        <v>08103</v>
      </c>
      <c r="D5033" s="272" t="str">
        <f>APENs_summary!J4928</f>
        <v>20200253</v>
      </c>
      <c r="E5033" s="272" t="str">
        <f>APENs_summary!K4928</f>
        <v>Compressor Engines</v>
      </c>
      <c r="F5033" s="76">
        <f>APENs_summary!N4928</f>
        <v>0</v>
      </c>
      <c r="G5033" s="76">
        <f>APENs_summary!O4928</f>
        <v>0</v>
      </c>
      <c r="H5033" s="76">
        <f>APENs_summary!P4928</f>
        <v>6.84</v>
      </c>
      <c r="I5033" s="76">
        <f>APENs_summary!Q4928</f>
        <v>0</v>
      </c>
      <c r="J5033" s="76">
        <f>APENs_summary!R4928</f>
        <v>0</v>
      </c>
    </row>
    <row r="5034" spans="1:10" x14ac:dyDescent="0.2">
      <c r="A5034" s="13" t="s">
        <v>147</v>
      </c>
      <c r="B5034" s="272" t="s">
        <v>493</v>
      </c>
      <c r="C5034" s="272" t="str">
        <f>APENs_summary!C4929</f>
        <v>08103</v>
      </c>
      <c r="D5034" s="272" t="str">
        <f>APENs_summary!J4929</f>
        <v>20200253</v>
      </c>
      <c r="E5034" s="272" t="str">
        <f>APENs_summary!K4929</f>
        <v>Compressor Engines</v>
      </c>
      <c r="F5034" s="76">
        <f>APENs_summary!N4929</f>
        <v>4.07</v>
      </c>
      <c r="G5034" s="76">
        <f>APENs_summary!O4929</f>
        <v>0</v>
      </c>
      <c r="H5034" s="76">
        <f>APENs_summary!P4929</f>
        <v>0</v>
      </c>
      <c r="I5034" s="76">
        <f>APENs_summary!Q4929</f>
        <v>0</v>
      </c>
      <c r="J5034" s="76">
        <f>APENs_summary!R4929</f>
        <v>0</v>
      </c>
    </row>
    <row r="5035" spans="1:10" x14ac:dyDescent="0.2">
      <c r="A5035" s="13" t="s">
        <v>147</v>
      </c>
      <c r="B5035" s="272" t="s">
        <v>493</v>
      </c>
      <c r="C5035" s="272" t="str">
        <f>APENs_summary!C4930</f>
        <v>08103</v>
      </c>
      <c r="D5035" s="272" t="str">
        <f>APENs_summary!J4930</f>
        <v>20200253</v>
      </c>
      <c r="E5035" s="272" t="str">
        <f>APENs_summary!K4930</f>
        <v>Compressor Engines</v>
      </c>
      <c r="F5035" s="76">
        <f>APENs_summary!N4930</f>
        <v>0</v>
      </c>
      <c r="G5035" s="76">
        <f>APENs_summary!O4930</f>
        <v>0</v>
      </c>
      <c r="H5035" s="76">
        <f>APENs_summary!P4930</f>
        <v>0</v>
      </c>
      <c r="I5035" s="76">
        <f>APENs_summary!Q4930</f>
        <v>0</v>
      </c>
      <c r="J5035" s="76">
        <f>APENs_summary!R4930</f>
        <v>1.8499999999999999E-2</v>
      </c>
    </row>
    <row r="5036" spans="1:10" x14ac:dyDescent="0.2">
      <c r="A5036" s="13" t="s">
        <v>147</v>
      </c>
      <c r="B5036" s="272" t="s">
        <v>493</v>
      </c>
      <c r="C5036" s="272" t="str">
        <f>APENs_summary!C4931</f>
        <v>08103</v>
      </c>
      <c r="D5036" s="272" t="str">
        <f>APENs_summary!J4931</f>
        <v>20200253</v>
      </c>
      <c r="E5036" s="272" t="str">
        <f>APENs_summary!K4931</f>
        <v>Compressor Engines</v>
      </c>
      <c r="F5036" s="76">
        <f>APENs_summary!N4931</f>
        <v>0</v>
      </c>
      <c r="G5036" s="76">
        <f>APENs_summary!O4931</f>
        <v>0</v>
      </c>
      <c r="H5036" s="76">
        <f>APENs_summary!P4931</f>
        <v>0</v>
      </c>
      <c r="I5036" s="76">
        <f>APENs_summary!Q4931</f>
        <v>0</v>
      </c>
      <c r="J5036" s="76">
        <f>APENs_summary!R4931</f>
        <v>0</v>
      </c>
    </row>
    <row r="5037" spans="1:10" x14ac:dyDescent="0.2">
      <c r="A5037" s="13" t="s">
        <v>147</v>
      </c>
      <c r="B5037" s="272" t="s">
        <v>493</v>
      </c>
      <c r="C5037" s="272" t="str">
        <f>APENs_summary!C4932</f>
        <v>08103</v>
      </c>
      <c r="D5037" s="272" t="str">
        <f>APENs_summary!J4932</f>
        <v>20200253</v>
      </c>
      <c r="E5037" s="272" t="str">
        <f>APENs_summary!K4932</f>
        <v>Compressor Engines</v>
      </c>
      <c r="F5037" s="76">
        <f>APENs_summary!N4932</f>
        <v>0</v>
      </c>
      <c r="G5037" s="76">
        <f>APENs_summary!O4932</f>
        <v>0</v>
      </c>
      <c r="H5037" s="76">
        <f>APENs_summary!P4932</f>
        <v>0</v>
      </c>
      <c r="I5037" s="76">
        <f>APENs_summary!Q4932</f>
        <v>1.1100000000000001E-3</v>
      </c>
      <c r="J5037" s="76">
        <f>APENs_summary!R4932</f>
        <v>0</v>
      </c>
    </row>
    <row r="5038" spans="1:10" x14ac:dyDescent="0.2">
      <c r="A5038" s="13" t="s">
        <v>147</v>
      </c>
      <c r="B5038" s="272" t="s">
        <v>493</v>
      </c>
      <c r="C5038" s="272" t="str">
        <f>APENs_summary!C4933</f>
        <v>08103</v>
      </c>
      <c r="D5038" s="272" t="str">
        <f>APENs_summary!J4933</f>
        <v>20200253</v>
      </c>
      <c r="E5038" s="272" t="str">
        <f>APENs_summary!K4933</f>
        <v>Compressor Engines</v>
      </c>
      <c r="F5038" s="76">
        <f>APENs_summary!N4933</f>
        <v>0</v>
      </c>
      <c r="G5038" s="76">
        <f>APENs_summary!O4933</f>
        <v>0.05</v>
      </c>
      <c r="H5038" s="76">
        <f>APENs_summary!P4933</f>
        <v>0</v>
      </c>
      <c r="I5038" s="76">
        <f>APENs_summary!Q4933</f>
        <v>0</v>
      </c>
      <c r="J5038" s="76">
        <f>APENs_summary!R4933</f>
        <v>0</v>
      </c>
    </row>
    <row r="5039" spans="1:10" x14ac:dyDescent="0.2">
      <c r="A5039" s="13" t="s">
        <v>147</v>
      </c>
      <c r="B5039" s="272" t="s">
        <v>493</v>
      </c>
      <c r="C5039" s="272" t="str">
        <f>APENs_summary!C4934</f>
        <v>08103</v>
      </c>
      <c r="D5039" s="272" t="str">
        <f>APENs_summary!J4934</f>
        <v>20200253</v>
      </c>
      <c r="E5039" s="272" t="str">
        <f>APENs_summary!K4934</f>
        <v>Compressor Engines</v>
      </c>
      <c r="F5039" s="76">
        <f>APENs_summary!N4934</f>
        <v>0</v>
      </c>
      <c r="G5039" s="76">
        <f>APENs_summary!O4934</f>
        <v>0</v>
      </c>
      <c r="H5039" s="76">
        <f>APENs_summary!P4934</f>
        <v>3.7</v>
      </c>
      <c r="I5039" s="76">
        <f>APENs_summary!Q4934</f>
        <v>0</v>
      </c>
      <c r="J5039" s="76">
        <f>APENs_summary!R4934</f>
        <v>0</v>
      </c>
    </row>
    <row r="5040" spans="1:10" x14ac:dyDescent="0.2">
      <c r="A5040" s="13" t="s">
        <v>147</v>
      </c>
      <c r="B5040" s="272" t="s">
        <v>493</v>
      </c>
      <c r="C5040" s="272" t="str">
        <f>APENs_summary!C4935</f>
        <v>08103</v>
      </c>
      <c r="D5040" s="272" t="str">
        <f>APENs_summary!J4935</f>
        <v>20200253</v>
      </c>
      <c r="E5040" s="272" t="str">
        <f>APENs_summary!K4935</f>
        <v>Compressor Engines</v>
      </c>
      <c r="F5040" s="76">
        <f>APENs_summary!N4935</f>
        <v>2.2000000000000002</v>
      </c>
      <c r="G5040" s="76">
        <f>APENs_summary!O4935</f>
        <v>0</v>
      </c>
      <c r="H5040" s="76">
        <f>APENs_summary!P4935</f>
        <v>0</v>
      </c>
      <c r="I5040" s="76">
        <f>APENs_summary!Q4935</f>
        <v>0</v>
      </c>
      <c r="J5040" s="76">
        <f>APENs_summary!R4935</f>
        <v>0</v>
      </c>
    </row>
    <row r="5041" spans="1:10" x14ac:dyDescent="0.2">
      <c r="A5041" s="13" t="s">
        <v>147</v>
      </c>
      <c r="B5041" s="272" t="s">
        <v>493</v>
      </c>
      <c r="C5041" s="272" t="str">
        <f>APENs_summary!C4936</f>
        <v>08103</v>
      </c>
      <c r="D5041" s="272" t="str">
        <f>APENs_summary!J4936</f>
        <v>20200253</v>
      </c>
      <c r="E5041" s="272" t="str">
        <f>APENs_summary!K4936</f>
        <v>Compressor Engines</v>
      </c>
      <c r="F5041" s="76">
        <f>APENs_summary!N4936</f>
        <v>0</v>
      </c>
      <c r="G5041" s="76">
        <f>APENs_summary!O4936</f>
        <v>0</v>
      </c>
      <c r="H5041" s="76">
        <f>APENs_summary!P4936</f>
        <v>0</v>
      </c>
      <c r="I5041" s="76">
        <f>APENs_summary!Q4936</f>
        <v>0</v>
      </c>
      <c r="J5041" s="76">
        <f>APENs_summary!R4936</f>
        <v>1.2500000000000001E-2</v>
      </c>
    </row>
    <row r="5042" spans="1:10" x14ac:dyDescent="0.2">
      <c r="A5042" s="13" t="s">
        <v>147</v>
      </c>
      <c r="B5042" s="272" t="s">
        <v>493</v>
      </c>
      <c r="C5042" s="272" t="str">
        <f>APENs_summary!C4937</f>
        <v>08103</v>
      </c>
      <c r="D5042" s="272" t="str">
        <f>APENs_summary!J4937</f>
        <v>20200253</v>
      </c>
      <c r="E5042" s="272" t="str">
        <f>APENs_summary!K4937</f>
        <v>Compressor Engines</v>
      </c>
      <c r="F5042" s="76">
        <f>APENs_summary!N4937</f>
        <v>0</v>
      </c>
      <c r="G5042" s="76">
        <f>APENs_summary!O4937</f>
        <v>0</v>
      </c>
      <c r="H5042" s="76">
        <f>APENs_summary!P4937</f>
        <v>0</v>
      </c>
      <c r="I5042" s="76">
        <f>APENs_summary!Q4937</f>
        <v>0</v>
      </c>
      <c r="J5042" s="76">
        <f>APENs_summary!R4937</f>
        <v>0</v>
      </c>
    </row>
    <row r="5043" spans="1:10" x14ac:dyDescent="0.2">
      <c r="A5043" s="13" t="s">
        <v>147</v>
      </c>
      <c r="B5043" s="272" t="s">
        <v>493</v>
      </c>
      <c r="C5043" s="272" t="str">
        <f>APENs_summary!C4938</f>
        <v>08103</v>
      </c>
      <c r="D5043" s="272" t="str">
        <f>APENs_summary!J4938</f>
        <v>20200253</v>
      </c>
      <c r="E5043" s="272" t="str">
        <f>APENs_summary!K4938</f>
        <v>Compressor Engines</v>
      </c>
      <c r="F5043" s="76">
        <f>APENs_summary!N4938</f>
        <v>0</v>
      </c>
      <c r="G5043" s="76">
        <f>APENs_summary!O4938</f>
        <v>0</v>
      </c>
      <c r="H5043" s="76">
        <f>APENs_summary!P4938</f>
        <v>0</v>
      </c>
      <c r="I5043" s="76">
        <f>APENs_summary!Q4938</f>
        <v>7.5000000000000002E-4</v>
      </c>
      <c r="J5043" s="76">
        <f>APENs_summary!R4938</f>
        <v>0</v>
      </c>
    </row>
    <row r="5044" spans="1:10" x14ac:dyDescent="0.2">
      <c r="A5044" s="13" t="s">
        <v>147</v>
      </c>
      <c r="B5044" s="272" t="s">
        <v>493</v>
      </c>
      <c r="C5044" s="272" t="str">
        <f>APENs_summary!C4939</f>
        <v>08103</v>
      </c>
      <c r="D5044" s="272" t="str">
        <f>APENs_summary!J4939</f>
        <v>20200253</v>
      </c>
      <c r="E5044" s="272" t="str">
        <f>APENs_summary!K4939</f>
        <v>Compressor Engines</v>
      </c>
      <c r="F5044" s="76">
        <f>APENs_summary!N4939</f>
        <v>0</v>
      </c>
      <c r="G5044" s="76">
        <f>APENs_summary!O4939</f>
        <v>0.01</v>
      </c>
      <c r="H5044" s="76">
        <f>APENs_summary!P4939</f>
        <v>0</v>
      </c>
      <c r="I5044" s="76">
        <f>APENs_summary!Q4939</f>
        <v>0</v>
      </c>
      <c r="J5044" s="76">
        <f>APENs_summary!R4939</f>
        <v>0</v>
      </c>
    </row>
    <row r="5045" spans="1:10" x14ac:dyDescent="0.2">
      <c r="A5045" s="13" t="s">
        <v>147</v>
      </c>
      <c r="B5045" s="272" t="s">
        <v>493</v>
      </c>
      <c r="C5045" s="272" t="str">
        <f>APENs_summary!C4940</f>
        <v>08103</v>
      </c>
      <c r="D5045" s="272" t="str">
        <f>APENs_summary!J4940</f>
        <v>20200253</v>
      </c>
      <c r="E5045" s="272" t="str">
        <f>APENs_summary!K4940</f>
        <v>Compressor Engines</v>
      </c>
      <c r="F5045" s="76">
        <f>APENs_summary!N4940</f>
        <v>0</v>
      </c>
      <c r="G5045" s="76">
        <f>APENs_summary!O4940</f>
        <v>0</v>
      </c>
      <c r="H5045" s="76">
        <f>APENs_summary!P4940</f>
        <v>0.8</v>
      </c>
      <c r="I5045" s="76">
        <f>APENs_summary!Q4940</f>
        <v>0</v>
      </c>
      <c r="J5045" s="76">
        <f>APENs_summary!R4940</f>
        <v>0</v>
      </c>
    </row>
    <row r="5046" spans="1:10" x14ac:dyDescent="0.2">
      <c r="A5046" s="13" t="s">
        <v>147</v>
      </c>
      <c r="B5046" s="272" t="s">
        <v>493</v>
      </c>
      <c r="C5046" s="272" t="str">
        <f>APENs_summary!C4941</f>
        <v>08103</v>
      </c>
      <c r="D5046" s="272" t="str">
        <f>APENs_summary!J4941</f>
        <v>20200253</v>
      </c>
      <c r="E5046" s="272" t="str">
        <f>APENs_summary!K4941</f>
        <v>Compressor Engines</v>
      </c>
      <c r="F5046" s="76">
        <f>APENs_summary!N4941</f>
        <v>2.1</v>
      </c>
      <c r="G5046" s="76">
        <f>APENs_summary!O4941</f>
        <v>0</v>
      </c>
      <c r="H5046" s="76">
        <f>APENs_summary!P4941</f>
        <v>0</v>
      </c>
      <c r="I5046" s="76">
        <f>APENs_summary!Q4941</f>
        <v>0</v>
      </c>
      <c r="J5046" s="76">
        <f>APENs_summary!R4941</f>
        <v>0</v>
      </c>
    </row>
    <row r="5047" spans="1:10" x14ac:dyDescent="0.2">
      <c r="A5047" s="13" t="s">
        <v>147</v>
      </c>
      <c r="B5047" s="272" t="s">
        <v>493</v>
      </c>
      <c r="C5047" s="272" t="str">
        <f>APENs_summary!C4942</f>
        <v>08103</v>
      </c>
      <c r="D5047" s="272" t="str">
        <f>APENs_summary!J4942</f>
        <v>20200253</v>
      </c>
      <c r="E5047" s="272" t="str">
        <f>APENs_summary!K4942</f>
        <v>Compressor Engines</v>
      </c>
      <c r="F5047" s="76">
        <f>APENs_summary!N4942</f>
        <v>0</v>
      </c>
      <c r="G5047" s="76">
        <f>APENs_summary!O4942</f>
        <v>0</v>
      </c>
      <c r="H5047" s="76">
        <f>APENs_summary!P4942</f>
        <v>0</v>
      </c>
      <c r="I5047" s="76">
        <f>APENs_summary!Q4942</f>
        <v>0</v>
      </c>
      <c r="J5047" s="76">
        <f>APENs_summary!R4942</f>
        <v>1.95E-2</v>
      </c>
    </row>
    <row r="5048" spans="1:10" x14ac:dyDescent="0.2">
      <c r="A5048" s="13" t="s">
        <v>147</v>
      </c>
      <c r="B5048" s="272" t="s">
        <v>493</v>
      </c>
      <c r="C5048" s="272" t="str">
        <f>APENs_summary!C4943</f>
        <v>08103</v>
      </c>
      <c r="D5048" s="272" t="str">
        <f>APENs_summary!J4943</f>
        <v>20200253</v>
      </c>
      <c r="E5048" s="272" t="str">
        <f>APENs_summary!K4943</f>
        <v>Compressor Engines</v>
      </c>
      <c r="F5048" s="76">
        <f>APENs_summary!N4943</f>
        <v>0</v>
      </c>
      <c r="G5048" s="76">
        <f>APENs_summary!O4943</f>
        <v>0</v>
      </c>
      <c r="H5048" s="76">
        <f>APENs_summary!P4943</f>
        <v>0</v>
      </c>
      <c r="I5048" s="76">
        <f>APENs_summary!Q4943</f>
        <v>0</v>
      </c>
      <c r="J5048" s="76">
        <f>APENs_summary!R4943</f>
        <v>0</v>
      </c>
    </row>
    <row r="5049" spans="1:10" x14ac:dyDescent="0.2">
      <c r="A5049" s="13" t="s">
        <v>147</v>
      </c>
      <c r="B5049" s="272" t="s">
        <v>493</v>
      </c>
      <c r="C5049" s="272" t="str">
        <f>APENs_summary!C4944</f>
        <v>08103</v>
      </c>
      <c r="D5049" s="272" t="str">
        <f>APENs_summary!J4944</f>
        <v>20200253</v>
      </c>
      <c r="E5049" s="272" t="str">
        <f>APENs_summary!K4944</f>
        <v>Compressor Engines</v>
      </c>
      <c r="F5049" s="76">
        <f>APENs_summary!N4944</f>
        <v>0</v>
      </c>
      <c r="G5049" s="76">
        <f>APENs_summary!O4944</f>
        <v>0</v>
      </c>
      <c r="H5049" s="76">
        <f>APENs_summary!P4944</f>
        <v>0</v>
      </c>
      <c r="I5049" s="76">
        <f>APENs_summary!Q4944</f>
        <v>1.17E-3</v>
      </c>
      <c r="J5049" s="76">
        <f>APENs_summary!R4944</f>
        <v>0</v>
      </c>
    </row>
    <row r="5050" spans="1:10" x14ac:dyDescent="0.2">
      <c r="A5050" s="13" t="s">
        <v>147</v>
      </c>
      <c r="B5050" s="272" t="s">
        <v>493</v>
      </c>
      <c r="C5050" s="272" t="str">
        <f>APENs_summary!C4945</f>
        <v>08103</v>
      </c>
      <c r="D5050" s="272" t="str">
        <f>APENs_summary!J4945</f>
        <v>20200253</v>
      </c>
      <c r="E5050" s="272" t="str">
        <f>APENs_summary!K4945</f>
        <v>Compressor Engines</v>
      </c>
      <c r="F5050" s="76">
        <f>APENs_summary!N4945</f>
        <v>0</v>
      </c>
      <c r="G5050" s="76">
        <f>APENs_summary!O4945</f>
        <v>0.5</v>
      </c>
      <c r="H5050" s="76">
        <f>APENs_summary!P4945</f>
        <v>0</v>
      </c>
      <c r="I5050" s="76">
        <f>APENs_summary!Q4945</f>
        <v>0</v>
      </c>
      <c r="J5050" s="76">
        <f>APENs_summary!R4945</f>
        <v>0</v>
      </c>
    </row>
    <row r="5051" spans="1:10" x14ac:dyDescent="0.2">
      <c r="A5051" s="13" t="s">
        <v>147</v>
      </c>
      <c r="B5051" s="272" t="s">
        <v>493</v>
      </c>
      <c r="C5051" s="272" t="str">
        <f>APENs_summary!C4946</f>
        <v>08103</v>
      </c>
      <c r="D5051" s="272" t="str">
        <f>APENs_summary!J4946</f>
        <v>40400311</v>
      </c>
      <c r="E5051" s="272" t="str">
        <f>APENs_summary!K4946</f>
        <v>Tank Losses</v>
      </c>
      <c r="F5051" s="76">
        <f>APENs_summary!N4946</f>
        <v>0</v>
      </c>
      <c r="G5051" s="76">
        <f>APENs_summary!O4946</f>
        <v>9</v>
      </c>
      <c r="H5051" s="76">
        <f>APENs_summary!P4946</f>
        <v>0</v>
      </c>
      <c r="I5051" s="76">
        <f>APENs_summary!Q4946</f>
        <v>0</v>
      </c>
      <c r="J5051" s="76">
        <f>APENs_summary!R4946</f>
        <v>0</v>
      </c>
    </row>
    <row r="5052" spans="1:10" x14ac:dyDescent="0.2">
      <c r="A5052" s="13" t="s">
        <v>147</v>
      </c>
      <c r="B5052" s="272" t="s">
        <v>493</v>
      </c>
      <c r="C5052" s="272" t="str">
        <f>APENs_summary!C4947</f>
        <v>08103</v>
      </c>
      <c r="D5052" s="272" t="str">
        <f>APENs_summary!J4947</f>
        <v>31000209</v>
      </c>
      <c r="E5052" s="272" t="str">
        <f>APENs_summary!K4947</f>
        <v>Natural Gas Production, Incinerators Burning Waste Gas or Augmented Waste Gas</v>
      </c>
      <c r="F5052" s="76">
        <f>APENs_summary!N4947</f>
        <v>0</v>
      </c>
      <c r="G5052" s="76">
        <f>APENs_summary!O4947</f>
        <v>0</v>
      </c>
      <c r="H5052" s="76">
        <f>APENs_summary!P4947</f>
        <v>0.7</v>
      </c>
      <c r="I5052" s="76">
        <f>APENs_summary!Q4947</f>
        <v>0</v>
      </c>
      <c r="J5052" s="76">
        <f>APENs_summary!R4947</f>
        <v>0</v>
      </c>
    </row>
    <row r="5053" spans="1:10" x14ac:dyDescent="0.2">
      <c r="A5053" s="13" t="s">
        <v>147</v>
      </c>
      <c r="B5053" s="272" t="s">
        <v>493</v>
      </c>
      <c r="C5053" s="272" t="str">
        <f>APENs_summary!C4948</f>
        <v>08103</v>
      </c>
      <c r="D5053" s="272" t="str">
        <f>APENs_summary!J4948</f>
        <v>31000209</v>
      </c>
      <c r="E5053" s="272" t="str">
        <f>APENs_summary!K4948</f>
        <v>Natural Gas Production, Incinerators Burning Waste Gas or Augmented Waste Gas</v>
      </c>
      <c r="F5053" s="76">
        <f>APENs_summary!N4948</f>
        <v>0.9</v>
      </c>
      <c r="G5053" s="76">
        <f>APENs_summary!O4948</f>
        <v>0</v>
      </c>
      <c r="H5053" s="76">
        <f>APENs_summary!P4948</f>
        <v>0</v>
      </c>
      <c r="I5053" s="76">
        <f>APENs_summary!Q4948</f>
        <v>0</v>
      </c>
      <c r="J5053" s="76">
        <f>APENs_summary!R4948</f>
        <v>0</v>
      </c>
    </row>
    <row r="5054" spans="1:10" x14ac:dyDescent="0.2">
      <c r="A5054" s="13" t="s">
        <v>147</v>
      </c>
      <c r="B5054" s="272" t="s">
        <v>493</v>
      </c>
      <c r="C5054" s="272" t="str">
        <f>APENs_summary!C4949</f>
        <v>08103</v>
      </c>
      <c r="D5054" s="272" t="str">
        <f>APENs_summary!J4949</f>
        <v>31000209</v>
      </c>
      <c r="E5054" s="272" t="str">
        <f>APENs_summary!K4949</f>
        <v>Natural Gas Production, Incinerators Burning Waste Gas or Augmented Waste Gas</v>
      </c>
      <c r="F5054" s="76">
        <f>APENs_summary!N4949</f>
        <v>0</v>
      </c>
      <c r="G5054" s="76">
        <f>APENs_summary!O4949</f>
        <v>0</v>
      </c>
      <c r="H5054" s="76">
        <f>APENs_summary!P4949</f>
        <v>0</v>
      </c>
      <c r="I5054" s="76">
        <f>APENs_summary!Q4949</f>
        <v>0</v>
      </c>
      <c r="J5054" s="76">
        <f>APENs_summary!R4949</f>
        <v>0.1</v>
      </c>
    </row>
    <row r="5055" spans="1:10" x14ac:dyDescent="0.2">
      <c r="A5055" s="13" t="s">
        <v>147</v>
      </c>
      <c r="B5055" s="272" t="s">
        <v>493</v>
      </c>
      <c r="C5055" s="272" t="str">
        <f>APENs_summary!C4950</f>
        <v>08103</v>
      </c>
      <c r="D5055" s="272" t="str">
        <f>APENs_summary!J4950</f>
        <v>31000220</v>
      </c>
      <c r="E5055" s="272" t="str">
        <f>APENs_summary!K4950</f>
        <v>Natural Gas Production, All Equipt Leak Fugitives</v>
      </c>
      <c r="F5055" s="76">
        <f>APENs_summary!N4950</f>
        <v>0</v>
      </c>
      <c r="G5055" s="76">
        <f>APENs_summary!O4950</f>
        <v>13.8</v>
      </c>
      <c r="H5055" s="76">
        <f>APENs_summary!P4950</f>
        <v>0</v>
      </c>
      <c r="I5055" s="76">
        <f>APENs_summary!Q4950</f>
        <v>0</v>
      </c>
      <c r="J5055" s="76">
        <f>APENs_summary!R4950</f>
        <v>0</v>
      </c>
    </row>
    <row r="5056" spans="1:10" x14ac:dyDescent="0.2">
      <c r="A5056" s="13" t="s">
        <v>147</v>
      </c>
      <c r="B5056" s="272" t="s">
        <v>493</v>
      </c>
      <c r="C5056" s="272" t="str">
        <f>APENs_summary!C4951</f>
        <v>08103</v>
      </c>
      <c r="D5056" s="272" t="str">
        <f>APENs_summary!J4951</f>
        <v>31000299</v>
      </c>
      <c r="E5056" s="272" t="str">
        <f>APENs_summary!K4951</f>
        <v>Natural Gas Production, Other Not Classified</v>
      </c>
      <c r="F5056" s="76">
        <f>APENs_summary!N4951</f>
        <v>0</v>
      </c>
      <c r="G5056" s="76">
        <f>APENs_summary!O4951</f>
        <v>47.7</v>
      </c>
      <c r="H5056" s="76">
        <f>APENs_summary!P4951</f>
        <v>0</v>
      </c>
      <c r="I5056" s="76">
        <f>APENs_summary!Q4951</f>
        <v>0</v>
      </c>
      <c r="J5056" s="76">
        <f>APENs_summary!R4951</f>
        <v>0</v>
      </c>
    </row>
    <row r="5057" spans="1:10" x14ac:dyDescent="0.2">
      <c r="A5057" s="13" t="s">
        <v>147</v>
      </c>
      <c r="B5057" s="272" t="s">
        <v>493</v>
      </c>
      <c r="C5057" s="272" t="str">
        <f>APENs_summary!C4952</f>
        <v>08103</v>
      </c>
      <c r="D5057" s="272" t="str">
        <f>APENs_summary!J4952</f>
        <v>40400311</v>
      </c>
      <c r="E5057" s="272" t="str">
        <f>APENs_summary!K4952</f>
        <v>Condensate Tanks</v>
      </c>
      <c r="F5057" s="76">
        <f>APENs_summary!N4952</f>
        <v>0</v>
      </c>
      <c r="G5057" s="76">
        <f>APENs_summary!O4952</f>
        <v>0</v>
      </c>
      <c r="H5057" s="76">
        <f>APENs_summary!P4952</f>
        <v>0</v>
      </c>
      <c r="I5057" s="76">
        <f>APENs_summary!Q4952</f>
        <v>0</v>
      </c>
      <c r="J5057" s="76">
        <f>APENs_summary!R4952</f>
        <v>0</v>
      </c>
    </row>
    <row r="5058" spans="1:10" x14ac:dyDescent="0.2">
      <c r="A5058" s="13" t="s">
        <v>147</v>
      </c>
      <c r="B5058" s="272" t="s">
        <v>493</v>
      </c>
      <c r="C5058" s="272" t="str">
        <f>APENs_summary!C4953</f>
        <v>08103</v>
      </c>
      <c r="D5058" s="272" t="str">
        <f>APENs_summary!J4953</f>
        <v>40400311</v>
      </c>
      <c r="E5058" s="272" t="str">
        <f>APENs_summary!K4953</f>
        <v>Condensate Tanks</v>
      </c>
      <c r="F5058" s="76">
        <f>APENs_summary!N4953</f>
        <v>0</v>
      </c>
      <c r="G5058" s="76">
        <f>APENs_summary!O4953</f>
        <v>0</v>
      </c>
      <c r="H5058" s="76">
        <f>APENs_summary!P4953</f>
        <v>0</v>
      </c>
      <c r="I5058" s="76">
        <f>APENs_summary!Q4953</f>
        <v>0</v>
      </c>
      <c r="J5058" s="76">
        <f>APENs_summary!R4953</f>
        <v>0</v>
      </c>
    </row>
    <row r="5059" spans="1:10" x14ac:dyDescent="0.2">
      <c r="A5059" s="13" t="s">
        <v>147</v>
      </c>
      <c r="B5059" s="272" t="s">
        <v>493</v>
      </c>
      <c r="C5059" s="272" t="str">
        <f>APENs_summary!C4954</f>
        <v>08103</v>
      </c>
      <c r="D5059" s="272" t="str">
        <f>APENs_summary!J4954</f>
        <v>40400311</v>
      </c>
      <c r="E5059" s="272" t="str">
        <f>APENs_summary!K4954</f>
        <v>Condensate Tanks</v>
      </c>
      <c r="F5059" s="76">
        <f>APENs_summary!N4954</f>
        <v>0</v>
      </c>
      <c r="G5059" s="76">
        <f>APENs_summary!O4954</f>
        <v>23.235022614470207</v>
      </c>
      <c r="H5059" s="76">
        <f>APENs_summary!P4954</f>
        <v>0</v>
      </c>
      <c r="I5059" s="76">
        <f>APENs_summary!Q4954</f>
        <v>0</v>
      </c>
      <c r="J5059" s="76">
        <f>APENs_summary!R4954</f>
        <v>0</v>
      </c>
    </row>
    <row r="5060" spans="1:10" x14ac:dyDescent="0.2">
      <c r="A5060" s="13" t="s">
        <v>147</v>
      </c>
      <c r="B5060" s="272" t="s">
        <v>493</v>
      </c>
      <c r="C5060" s="272" t="str">
        <f>APENs_summary!C4955</f>
        <v>08103</v>
      </c>
      <c r="D5060" s="272" t="str">
        <f>APENs_summary!J4955</f>
        <v>40400311</v>
      </c>
      <c r="E5060" s="272" t="str">
        <f>APENs_summary!K4955</f>
        <v>Condensate Tanks</v>
      </c>
      <c r="F5060" s="76">
        <f>APENs_summary!N4955</f>
        <v>0</v>
      </c>
      <c r="G5060" s="76">
        <f>APENs_summary!O4955</f>
        <v>0</v>
      </c>
      <c r="H5060" s="76">
        <f>APENs_summary!P4955</f>
        <v>0</v>
      </c>
      <c r="I5060" s="76">
        <f>APENs_summary!Q4955</f>
        <v>0</v>
      </c>
      <c r="J5060" s="76">
        <f>APENs_summary!R4955</f>
        <v>0</v>
      </c>
    </row>
    <row r="5061" spans="1:10" x14ac:dyDescent="0.2">
      <c r="A5061" s="13" t="s">
        <v>147</v>
      </c>
      <c r="B5061" s="272" t="s">
        <v>493</v>
      </c>
      <c r="C5061" s="272" t="str">
        <f>APENs_summary!C4956</f>
        <v>08103</v>
      </c>
      <c r="D5061" s="272" t="str">
        <f>APENs_summary!J4956</f>
        <v>40400311</v>
      </c>
      <c r="E5061" s="272" t="str">
        <f>APENs_summary!K4956</f>
        <v>Condensate Tanks</v>
      </c>
      <c r="F5061" s="76">
        <f>APENs_summary!N4956</f>
        <v>0</v>
      </c>
      <c r="G5061" s="76">
        <f>APENs_summary!O4956</f>
        <v>0</v>
      </c>
      <c r="H5061" s="76">
        <f>APENs_summary!P4956</f>
        <v>0</v>
      </c>
      <c r="I5061" s="76">
        <f>APENs_summary!Q4956</f>
        <v>0</v>
      </c>
      <c r="J5061" s="76">
        <f>APENs_summary!R4956</f>
        <v>0</v>
      </c>
    </row>
    <row r="5062" spans="1:10" x14ac:dyDescent="0.2">
      <c r="A5062" s="13" t="s">
        <v>147</v>
      </c>
      <c r="B5062" s="272" t="s">
        <v>493</v>
      </c>
      <c r="C5062" s="272" t="str">
        <f>APENs_summary!C4957</f>
        <v>08103</v>
      </c>
      <c r="D5062" s="272" t="str">
        <f>APENs_summary!J4957</f>
        <v>40400311</v>
      </c>
      <c r="E5062" s="272" t="str">
        <f>APENs_summary!K4957</f>
        <v>Condensate Tanks</v>
      </c>
      <c r="F5062" s="76">
        <f>APENs_summary!N4957</f>
        <v>0</v>
      </c>
      <c r="G5062" s="76">
        <f>APENs_summary!O4957</f>
        <v>99.64250082743952</v>
      </c>
      <c r="H5062" s="76">
        <f>APENs_summary!P4957</f>
        <v>0</v>
      </c>
      <c r="I5062" s="76">
        <f>APENs_summary!Q4957</f>
        <v>0</v>
      </c>
      <c r="J5062" s="76">
        <f>APENs_summary!R4957</f>
        <v>0</v>
      </c>
    </row>
    <row r="5063" spans="1:10" x14ac:dyDescent="0.2">
      <c r="A5063" s="13" t="s">
        <v>147</v>
      </c>
      <c r="B5063" s="272" t="s">
        <v>493</v>
      </c>
      <c r="C5063" s="272" t="str">
        <f>APENs_summary!C4958</f>
        <v>08103</v>
      </c>
      <c r="D5063" s="272" t="str">
        <f>APENs_summary!J4958</f>
        <v>31000304</v>
      </c>
      <c r="E5063" s="272" t="str">
        <f>APENs_summary!K4958</f>
        <v>Glycol Dehydrator</v>
      </c>
      <c r="F5063" s="76">
        <f>APENs_summary!N4958</f>
        <v>0</v>
      </c>
      <c r="G5063" s="76">
        <f>APENs_summary!O4958</f>
        <v>0</v>
      </c>
      <c r="H5063" s="76">
        <f>APENs_summary!P4958</f>
        <v>13.1</v>
      </c>
      <c r="I5063" s="76">
        <f>APENs_summary!Q4958</f>
        <v>0</v>
      </c>
      <c r="J5063" s="76">
        <f>APENs_summary!R4958</f>
        <v>0</v>
      </c>
    </row>
    <row r="5064" spans="1:10" x14ac:dyDescent="0.2">
      <c r="A5064" s="13" t="s">
        <v>147</v>
      </c>
      <c r="B5064" s="272" t="s">
        <v>493</v>
      </c>
      <c r="C5064" s="272" t="str">
        <f>APENs_summary!C4959</f>
        <v>08103</v>
      </c>
      <c r="D5064" s="272" t="str">
        <f>APENs_summary!J4959</f>
        <v>31000304</v>
      </c>
      <c r="E5064" s="272" t="str">
        <f>APENs_summary!K4959</f>
        <v>Glycol Dehydrator</v>
      </c>
      <c r="F5064" s="76">
        <f>APENs_summary!N4959</f>
        <v>5.4</v>
      </c>
      <c r="G5064" s="76">
        <f>APENs_summary!O4959</f>
        <v>0</v>
      </c>
      <c r="H5064" s="76">
        <f>APENs_summary!P4959</f>
        <v>0</v>
      </c>
      <c r="I5064" s="76">
        <f>APENs_summary!Q4959</f>
        <v>0</v>
      </c>
      <c r="J5064" s="76">
        <f>APENs_summary!R4959</f>
        <v>0</v>
      </c>
    </row>
    <row r="5065" spans="1:10" x14ac:dyDescent="0.2">
      <c r="A5065" s="13" t="s">
        <v>147</v>
      </c>
      <c r="B5065" s="272" t="s">
        <v>493</v>
      </c>
      <c r="C5065" s="272" t="str">
        <f>APENs_summary!C4960</f>
        <v>08103</v>
      </c>
      <c r="D5065" s="272" t="str">
        <f>APENs_summary!J4960</f>
        <v>31000304</v>
      </c>
      <c r="E5065" s="272" t="str">
        <f>APENs_summary!K4960</f>
        <v>Glycol Dehydrator</v>
      </c>
      <c r="F5065" s="76">
        <f>APENs_summary!N4960</f>
        <v>0</v>
      </c>
      <c r="G5065" s="76">
        <f>APENs_summary!O4960</f>
        <v>4.5999999999999996</v>
      </c>
      <c r="H5065" s="76">
        <f>APENs_summary!P4960</f>
        <v>0</v>
      </c>
      <c r="I5065" s="76">
        <f>APENs_summary!Q4960</f>
        <v>0</v>
      </c>
      <c r="J5065" s="76">
        <f>APENs_summary!R4960</f>
        <v>0</v>
      </c>
    </row>
    <row r="5066" spans="1:10" x14ac:dyDescent="0.2">
      <c r="A5066" s="13" t="s">
        <v>147</v>
      </c>
      <c r="B5066" s="272" t="s">
        <v>493</v>
      </c>
      <c r="C5066" s="272" t="str">
        <f>APENs_summary!C4961</f>
        <v>08103</v>
      </c>
      <c r="D5066" s="272" t="str">
        <f>APENs_summary!J4961</f>
        <v>31000304</v>
      </c>
      <c r="E5066" s="272" t="str">
        <f>APENs_summary!K4961</f>
        <v>Glycol Dehydrator</v>
      </c>
      <c r="F5066" s="76">
        <f>APENs_summary!N4961</f>
        <v>0</v>
      </c>
      <c r="G5066" s="76">
        <f>APENs_summary!O4961</f>
        <v>0</v>
      </c>
      <c r="H5066" s="76">
        <f>APENs_summary!P4961</f>
        <v>1</v>
      </c>
      <c r="I5066" s="76">
        <f>APENs_summary!Q4961</f>
        <v>0</v>
      </c>
      <c r="J5066" s="76">
        <f>APENs_summary!R4961</f>
        <v>0</v>
      </c>
    </row>
    <row r="5067" spans="1:10" x14ac:dyDescent="0.2">
      <c r="A5067" s="13" t="s">
        <v>147</v>
      </c>
      <c r="B5067" s="272" t="s">
        <v>493</v>
      </c>
      <c r="C5067" s="272" t="str">
        <f>APENs_summary!C4962</f>
        <v>08103</v>
      </c>
      <c r="D5067" s="272" t="str">
        <f>APENs_summary!J4962</f>
        <v>31000304</v>
      </c>
      <c r="E5067" s="272" t="str">
        <f>APENs_summary!K4962</f>
        <v>Glycol Dehydrator</v>
      </c>
      <c r="F5067" s="76">
        <f>APENs_summary!N4962</f>
        <v>0.4</v>
      </c>
      <c r="G5067" s="76">
        <f>APENs_summary!O4962</f>
        <v>0</v>
      </c>
      <c r="H5067" s="76">
        <f>APENs_summary!P4962</f>
        <v>0</v>
      </c>
      <c r="I5067" s="76">
        <f>APENs_summary!Q4962</f>
        <v>0</v>
      </c>
      <c r="J5067" s="76">
        <f>APENs_summary!R4962</f>
        <v>0</v>
      </c>
    </row>
    <row r="5068" spans="1:10" x14ac:dyDescent="0.2">
      <c r="A5068" s="13" t="s">
        <v>147</v>
      </c>
      <c r="B5068" s="272" t="s">
        <v>493</v>
      </c>
      <c r="C5068" s="272" t="str">
        <f>APENs_summary!C4963</f>
        <v>08103</v>
      </c>
      <c r="D5068" s="272" t="str">
        <f>APENs_summary!J4963</f>
        <v>31000304</v>
      </c>
      <c r="E5068" s="272" t="str">
        <f>APENs_summary!K4963</f>
        <v>Glycol Dehydrator</v>
      </c>
      <c r="F5068" s="76">
        <f>APENs_summary!N4963</f>
        <v>0</v>
      </c>
      <c r="G5068" s="76">
        <f>APENs_summary!O4963</f>
        <v>0</v>
      </c>
      <c r="H5068" s="76">
        <f>APENs_summary!P4963</f>
        <v>0</v>
      </c>
      <c r="I5068" s="76">
        <f>APENs_summary!Q4963</f>
        <v>0</v>
      </c>
      <c r="J5068" s="76">
        <f>APENs_summary!R4963</f>
        <v>0.4</v>
      </c>
    </row>
    <row r="5069" spans="1:10" x14ac:dyDescent="0.2">
      <c r="A5069" s="13" t="s">
        <v>147</v>
      </c>
      <c r="B5069" s="272" t="s">
        <v>493</v>
      </c>
      <c r="C5069" s="272" t="str">
        <f>APENs_summary!C4964</f>
        <v>08103</v>
      </c>
      <c r="D5069" s="272" t="str">
        <f>APENs_summary!J4964</f>
        <v>31000304</v>
      </c>
      <c r="E5069" s="272" t="str">
        <f>APENs_summary!K4964</f>
        <v>Glycol Dehydrator</v>
      </c>
      <c r="F5069" s="76">
        <f>APENs_summary!N4964</f>
        <v>0</v>
      </c>
      <c r="G5069" s="76">
        <f>APENs_summary!O4964</f>
        <v>3.5</v>
      </c>
      <c r="H5069" s="76">
        <f>APENs_summary!P4964</f>
        <v>0</v>
      </c>
      <c r="I5069" s="76">
        <f>APENs_summary!Q4964</f>
        <v>0</v>
      </c>
      <c r="J5069" s="76">
        <f>APENs_summary!R4964</f>
        <v>0</v>
      </c>
    </row>
    <row r="5070" spans="1:10" x14ac:dyDescent="0.2">
      <c r="A5070" s="13" t="s">
        <v>147</v>
      </c>
      <c r="B5070" s="272" t="s">
        <v>493</v>
      </c>
      <c r="C5070" s="272" t="str">
        <f>APENs_summary!C4965</f>
        <v>08103</v>
      </c>
      <c r="D5070" s="272" t="str">
        <f>APENs_summary!J4965</f>
        <v>31088801</v>
      </c>
      <c r="E5070" s="272" t="str">
        <f>APENs_summary!K4965</f>
        <v>Permitted Fugitives</v>
      </c>
      <c r="F5070" s="76">
        <f>APENs_summary!N4965</f>
        <v>0</v>
      </c>
      <c r="G5070" s="76">
        <f>APENs_summary!O4965</f>
        <v>23.5</v>
      </c>
      <c r="H5070" s="76">
        <f>APENs_summary!P4965</f>
        <v>0</v>
      </c>
      <c r="I5070" s="76">
        <f>APENs_summary!Q4965</f>
        <v>0</v>
      </c>
      <c r="J5070" s="76">
        <f>APENs_summary!R4965</f>
        <v>0</v>
      </c>
    </row>
    <row r="5071" spans="1:10" x14ac:dyDescent="0.2">
      <c r="A5071" s="13" t="s">
        <v>147</v>
      </c>
      <c r="B5071" s="272" t="s">
        <v>493</v>
      </c>
      <c r="C5071" s="272" t="str">
        <f>APENs_summary!C4966</f>
        <v>08103</v>
      </c>
      <c r="D5071" s="272" t="str">
        <f>APENs_summary!J4966</f>
        <v>31088811</v>
      </c>
      <c r="E5071" s="272" t="str">
        <f>APENs_summary!K4966</f>
        <v>Permitted Fugitives</v>
      </c>
      <c r="F5071" s="76">
        <f>APENs_summary!N4966</f>
        <v>0</v>
      </c>
      <c r="G5071" s="76">
        <f>APENs_summary!O4966</f>
        <v>5.2</v>
      </c>
      <c r="H5071" s="76">
        <f>APENs_summary!P4966</f>
        <v>0</v>
      </c>
      <c r="I5071" s="76">
        <f>APENs_summary!Q4966</f>
        <v>0</v>
      </c>
      <c r="J5071" s="76">
        <f>APENs_summary!R4966</f>
        <v>0</v>
      </c>
    </row>
    <row r="5072" spans="1:10" x14ac:dyDescent="0.2">
      <c r="A5072" s="13" t="s">
        <v>147</v>
      </c>
      <c r="B5072" s="272" t="s">
        <v>493</v>
      </c>
      <c r="C5072" s="272" t="str">
        <f>APENs_summary!C4967</f>
        <v>08103</v>
      </c>
      <c r="D5072" s="272" t="str">
        <f>APENs_summary!J4967</f>
        <v>40400311</v>
      </c>
      <c r="E5072" s="272" t="str">
        <f>APENs_summary!K4967</f>
        <v>Condensate Tanks</v>
      </c>
      <c r="F5072" s="76">
        <f>APENs_summary!N4967</f>
        <v>0</v>
      </c>
      <c r="G5072" s="76">
        <f>APENs_summary!O4967</f>
        <v>5.1940775781223829</v>
      </c>
      <c r="H5072" s="76">
        <f>APENs_summary!P4967</f>
        <v>0</v>
      </c>
      <c r="I5072" s="76">
        <f>APENs_summary!Q4967</f>
        <v>0</v>
      </c>
      <c r="J5072" s="76">
        <f>APENs_summary!R4967</f>
        <v>0</v>
      </c>
    </row>
    <row r="5073" spans="1:10" x14ac:dyDescent="0.2">
      <c r="A5073" s="13" t="s">
        <v>147</v>
      </c>
      <c r="B5073" s="272" t="s">
        <v>493</v>
      </c>
      <c r="C5073" s="272" t="str">
        <f>APENs_summary!C4968</f>
        <v>08103</v>
      </c>
      <c r="D5073" s="272" t="str">
        <f>APENs_summary!J4968</f>
        <v>31000216</v>
      </c>
      <c r="E5073" s="272" t="str">
        <f>APENs_summary!K4968</f>
        <v>Natural Gas Production, Flares Combusting Gases &lt;1000 BTU/scf</v>
      </c>
      <c r="F5073" s="76">
        <f>APENs_summary!N4968</f>
        <v>0</v>
      </c>
      <c r="G5073" s="76">
        <f>APENs_summary!O4968</f>
        <v>0</v>
      </c>
      <c r="H5073" s="76">
        <f>APENs_summary!P4968</f>
        <v>0</v>
      </c>
      <c r="I5073" s="76">
        <f>APENs_summary!Q4968</f>
        <v>0.2</v>
      </c>
      <c r="J5073" s="76">
        <f>APENs_summary!R4968</f>
        <v>0</v>
      </c>
    </row>
    <row r="5074" spans="1:10" x14ac:dyDescent="0.2">
      <c r="A5074" s="13" t="s">
        <v>147</v>
      </c>
      <c r="B5074" s="272" t="s">
        <v>493</v>
      </c>
      <c r="C5074" s="272" t="str">
        <f>APENs_summary!C4969</f>
        <v>08103</v>
      </c>
      <c r="D5074" s="272" t="str">
        <f>APENs_summary!J4969</f>
        <v>31000216</v>
      </c>
      <c r="E5074" s="272" t="str">
        <f>APENs_summary!K4969</f>
        <v>Natural Gas Production, Flares Combusting Gases &lt;1000 BTU/scf</v>
      </c>
      <c r="F5074" s="76">
        <f>APENs_summary!N4969</f>
        <v>0</v>
      </c>
      <c r="G5074" s="76">
        <f>APENs_summary!O4969</f>
        <v>0.6</v>
      </c>
      <c r="H5074" s="76">
        <f>APENs_summary!P4969</f>
        <v>0</v>
      </c>
      <c r="I5074" s="76">
        <f>APENs_summary!Q4969</f>
        <v>0</v>
      </c>
      <c r="J5074" s="76">
        <f>APENs_summary!R4969</f>
        <v>0</v>
      </c>
    </row>
    <row r="5075" spans="1:10" x14ac:dyDescent="0.2">
      <c r="A5075" s="13" t="s">
        <v>147</v>
      </c>
      <c r="B5075" s="272" t="s">
        <v>493</v>
      </c>
      <c r="C5075" s="272" t="str">
        <f>APENs_summary!C4970</f>
        <v>08103</v>
      </c>
      <c r="D5075" s="272" t="str">
        <f>APENs_summary!J4970</f>
        <v>31088811</v>
      </c>
      <c r="E5075" s="272" t="str">
        <f>APENs_summary!K4970</f>
        <v>Permitted Fugitives</v>
      </c>
      <c r="F5075" s="76">
        <f>APENs_summary!N4970</f>
        <v>0</v>
      </c>
      <c r="G5075" s="76">
        <f>APENs_summary!O4970</f>
        <v>29.4</v>
      </c>
      <c r="H5075" s="76">
        <f>APENs_summary!P4970</f>
        <v>0</v>
      </c>
      <c r="I5075" s="76">
        <f>APENs_summary!Q4970</f>
        <v>0</v>
      </c>
      <c r="J5075" s="76">
        <f>APENs_summary!R4970</f>
        <v>0</v>
      </c>
    </row>
    <row r="5076" spans="1:10" x14ac:dyDescent="0.2">
      <c r="A5076" s="13" t="s">
        <v>147</v>
      </c>
      <c r="B5076" s="272" t="s">
        <v>493</v>
      </c>
      <c r="C5076" s="272" t="str">
        <f>APENs_summary!C4971</f>
        <v>08103</v>
      </c>
      <c r="D5076" s="272" t="str">
        <f>APENs_summary!J4971</f>
        <v>40400311</v>
      </c>
      <c r="E5076" s="272" t="str">
        <f>APENs_summary!K4971</f>
        <v>Condensate Tanks</v>
      </c>
      <c r="F5076" s="76">
        <f>APENs_summary!N4971</f>
        <v>0</v>
      </c>
      <c r="G5076" s="76">
        <f>APENs_summary!O4971</f>
        <v>5.0573913260665311</v>
      </c>
      <c r="H5076" s="76">
        <f>APENs_summary!P4971</f>
        <v>0</v>
      </c>
      <c r="I5076" s="76">
        <f>APENs_summary!Q4971</f>
        <v>0</v>
      </c>
      <c r="J5076" s="76">
        <f>APENs_summary!R4971</f>
        <v>0</v>
      </c>
    </row>
    <row r="5077" spans="1:10" x14ac:dyDescent="0.2">
      <c r="A5077" s="13" t="s">
        <v>147</v>
      </c>
      <c r="B5077" s="272" t="s">
        <v>493</v>
      </c>
      <c r="C5077" s="272" t="str">
        <f>APENs_summary!C4972</f>
        <v>08103</v>
      </c>
      <c r="D5077" s="272" t="str">
        <f>APENs_summary!J4972</f>
        <v>20200256</v>
      </c>
      <c r="E5077" s="272" t="str">
        <f>APENs_summary!K4972</f>
        <v>Compressor Engines</v>
      </c>
      <c r="F5077" s="76">
        <f>APENs_summary!N4972</f>
        <v>0</v>
      </c>
      <c r="G5077" s="76">
        <f>APENs_summary!O4972</f>
        <v>0</v>
      </c>
      <c r="H5077" s="76">
        <f>APENs_summary!P4972</f>
        <v>4.2779999999999996</v>
      </c>
      <c r="I5077" s="76">
        <f>APENs_summary!Q4972</f>
        <v>0</v>
      </c>
      <c r="J5077" s="76">
        <f>APENs_summary!R4972</f>
        <v>0</v>
      </c>
    </row>
    <row r="5078" spans="1:10" x14ac:dyDescent="0.2">
      <c r="A5078" s="13" t="s">
        <v>147</v>
      </c>
      <c r="B5078" s="272" t="s">
        <v>493</v>
      </c>
      <c r="C5078" s="272" t="str">
        <f>APENs_summary!C4973</f>
        <v>08103</v>
      </c>
      <c r="D5078" s="272" t="str">
        <f>APENs_summary!J4973</f>
        <v>20200256</v>
      </c>
      <c r="E5078" s="272" t="str">
        <f>APENs_summary!K4973</f>
        <v>Compressor Engines</v>
      </c>
      <c r="F5078" s="76">
        <f>APENs_summary!N4973</f>
        <v>2.5415000000000001</v>
      </c>
      <c r="G5078" s="76">
        <f>APENs_summary!O4973</f>
        <v>0</v>
      </c>
      <c r="H5078" s="76">
        <f>APENs_summary!P4973</f>
        <v>0</v>
      </c>
      <c r="I5078" s="76">
        <f>APENs_summary!Q4973</f>
        <v>0</v>
      </c>
      <c r="J5078" s="76">
        <f>APENs_summary!R4973</f>
        <v>0</v>
      </c>
    </row>
    <row r="5079" spans="1:10" x14ac:dyDescent="0.2">
      <c r="A5079" s="13" t="s">
        <v>147</v>
      </c>
      <c r="B5079" s="272" t="s">
        <v>493</v>
      </c>
      <c r="C5079" s="272" t="str">
        <f>APENs_summary!C4974</f>
        <v>08103</v>
      </c>
      <c r="D5079" s="272" t="str">
        <f>APENs_summary!J4974</f>
        <v>20200256</v>
      </c>
      <c r="E5079" s="272" t="str">
        <f>APENs_summary!K4974</f>
        <v>Compressor Engines</v>
      </c>
      <c r="F5079" s="76">
        <f>APENs_summary!N4974</f>
        <v>0</v>
      </c>
      <c r="G5079" s="76">
        <f>APENs_summary!O4974</f>
        <v>0</v>
      </c>
      <c r="H5079" s="76">
        <f>APENs_summary!P4974</f>
        <v>0</v>
      </c>
      <c r="I5079" s="76">
        <f>APENs_summary!Q4974</f>
        <v>0</v>
      </c>
      <c r="J5079" s="76">
        <f>APENs_summary!R4974</f>
        <v>1.15E-2</v>
      </c>
    </row>
    <row r="5080" spans="1:10" x14ac:dyDescent="0.2">
      <c r="A5080" s="13" t="s">
        <v>147</v>
      </c>
      <c r="B5080" s="272" t="s">
        <v>493</v>
      </c>
      <c r="C5080" s="272" t="str">
        <f>APENs_summary!C4975</f>
        <v>08103</v>
      </c>
      <c r="D5080" s="272" t="str">
        <f>APENs_summary!J4975</f>
        <v>20200256</v>
      </c>
      <c r="E5080" s="272" t="str">
        <f>APENs_summary!K4975</f>
        <v>Compressor Engines</v>
      </c>
      <c r="F5080" s="76">
        <f>APENs_summary!N4975</f>
        <v>0</v>
      </c>
      <c r="G5080" s="76">
        <f>APENs_summary!O4975</f>
        <v>0</v>
      </c>
      <c r="H5080" s="76">
        <f>APENs_summary!P4975</f>
        <v>0</v>
      </c>
      <c r="I5080" s="76">
        <f>APENs_summary!Q4975</f>
        <v>6.8999999999999997E-4</v>
      </c>
      <c r="J5080" s="76">
        <f>APENs_summary!R4975</f>
        <v>0</v>
      </c>
    </row>
    <row r="5081" spans="1:10" x14ac:dyDescent="0.2">
      <c r="A5081" s="13" t="s">
        <v>147</v>
      </c>
      <c r="B5081" s="272" t="s">
        <v>493</v>
      </c>
      <c r="C5081" s="272" t="str">
        <f>APENs_summary!C4976</f>
        <v>08103</v>
      </c>
      <c r="D5081" s="272" t="str">
        <f>APENs_summary!J4976</f>
        <v>20200256</v>
      </c>
      <c r="E5081" s="272" t="str">
        <f>APENs_summary!K4976</f>
        <v>Compressor Engines</v>
      </c>
      <c r="F5081" s="76">
        <f>APENs_summary!N4976</f>
        <v>0</v>
      </c>
      <c r="G5081" s="76">
        <f>APENs_summary!O4976</f>
        <v>3.4040000000000001E-2</v>
      </c>
      <c r="H5081" s="76">
        <f>APENs_summary!P4976</f>
        <v>0</v>
      </c>
      <c r="I5081" s="76">
        <f>APENs_summary!Q4976</f>
        <v>0</v>
      </c>
      <c r="J5081" s="76">
        <f>APENs_summary!R4976</f>
        <v>0</v>
      </c>
    </row>
    <row r="5082" spans="1:10" x14ac:dyDescent="0.2">
      <c r="A5082" s="13" t="s">
        <v>147</v>
      </c>
      <c r="B5082" s="272" t="s">
        <v>493</v>
      </c>
      <c r="C5082" s="272" t="str">
        <f>APENs_summary!C4977</f>
        <v>08103</v>
      </c>
      <c r="D5082" s="272" t="str">
        <f>APENs_summary!J4977</f>
        <v>40400311</v>
      </c>
      <c r="E5082" s="272" t="str">
        <f>APENs_summary!K4977</f>
        <v>Condensate Tanks</v>
      </c>
      <c r="F5082" s="76">
        <f>APENs_summary!N4977</f>
        <v>0</v>
      </c>
      <c r="G5082" s="76">
        <f>APENs_summary!O4977</f>
        <v>4.7156756959269011</v>
      </c>
      <c r="H5082" s="76">
        <f>APENs_summary!P4977</f>
        <v>0</v>
      </c>
      <c r="I5082" s="76">
        <f>APENs_summary!Q4977</f>
        <v>0</v>
      </c>
      <c r="J5082" s="76">
        <f>APENs_summary!R4977</f>
        <v>0</v>
      </c>
    </row>
    <row r="5083" spans="1:10" x14ac:dyDescent="0.2">
      <c r="A5083" s="13" t="s">
        <v>147</v>
      </c>
      <c r="B5083" s="272" t="s">
        <v>493</v>
      </c>
      <c r="C5083" s="272" t="str">
        <f>APENs_summary!C4978</f>
        <v>08103</v>
      </c>
      <c r="D5083" s="272" t="str">
        <f>APENs_summary!J4978</f>
        <v>31000202</v>
      </c>
      <c r="E5083" s="272" t="str">
        <f>APENs_summary!K4978</f>
        <v>Natural Gas Production, Gas Stripping Operations</v>
      </c>
      <c r="F5083" s="76">
        <f>APENs_summary!N4978</f>
        <v>0</v>
      </c>
      <c r="G5083" s="76">
        <f>APENs_summary!O4978</f>
        <v>20.8</v>
      </c>
      <c r="H5083" s="76">
        <f>APENs_summary!P4978</f>
        <v>0</v>
      </c>
      <c r="I5083" s="76">
        <f>APENs_summary!Q4978</f>
        <v>0</v>
      </c>
      <c r="J5083" s="76">
        <f>APENs_summary!R4978</f>
        <v>0</v>
      </c>
    </row>
    <row r="5084" spans="1:10" x14ac:dyDescent="0.2">
      <c r="A5084" s="13" t="s">
        <v>147</v>
      </c>
      <c r="B5084" s="272" t="s">
        <v>493</v>
      </c>
      <c r="C5084" s="272" t="str">
        <f>APENs_summary!C4979</f>
        <v>08103</v>
      </c>
      <c r="D5084" s="272" t="str">
        <f>APENs_summary!J4979</f>
        <v>31000220</v>
      </c>
      <c r="E5084" s="272" t="str">
        <f>APENs_summary!K4979</f>
        <v>Natural Gas Production, All Equipt Leak Fugitives</v>
      </c>
      <c r="F5084" s="76">
        <f>APENs_summary!N4979</f>
        <v>0</v>
      </c>
      <c r="G5084" s="76">
        <f>APENs_summary!O4979</f>
        <v>11.73</v>
      </c>
      <c r="H5084" s="76">
        <f>APENs_summary!P4979</f>
        <v>0</v>
      </c>
      <c r="I5084" s="76">
        <f>APENs_summary!Q4979</f>
        <v>0</v>
      </c>
      <c r="J5084" s="76">
        <f>APENs_summary!R4979</f>
        <v>0</v>
      </c>
    </row>
    <row r="5085" spans="1:10" x14ac:dyDescent="0.2">
      <c r="A5085" s="13" t="s">
        <v>147</v>
      </c>
      <c r="B5085" s="272" t="s">
        <v>493</v>
      </c>
      <c r="C5085" s="272" t="str">
        <f>APENs_summary!C4980</f>
        <v>08103</v>
      </c>
      <c r="D5085" s="272" t="str">
        <f>APENs_summary!J4980</f>
        <v>31000303</v>
      </c>
      <c r="E5085" s="272" t="str">
        <f>APENs_summary!K4980</f>
        <v>Glycol Dehydrator</v>
      </c>
      <c r="F5085" s="76">
        <f>APENs_summary!N4980</f>
        <v>0</v>
      </c>
      <c r="G5085" s="76">
        <f>APENs_summary!O4980</f>
        <v>0</v>
      </c>
      <c r="H5085" s="76">
        <f>APENs_summary!P4980</f>
        <v>0.9</v>
      </c>
      <c r="I5085" s="76">
        <f>APENs_summary!Q4980</f>
        <v>0</v>
      </c>
      <c r="J5085" s="76">
        <f>APENs_summary!R4980</f>
        <v>0</v>
      </c>
    </row>
    <row r="5086" spans="1:10" x14ac:dyDescent="0.2">
      <c r="A5086" s="13" t="s">
        <v>147</v>
      </c>
      <c r="B5086" s="272" t="s">
        <v>493</v>
      </c>
      <c r="C5086" s="272" t="str">
        <f>APENs_summary!C4981</f>
        <v>08103</v>
      </c>
      <c r="D5086" s="272" t="str">
        <f>APENs_summary!J4981</f>
        <v>31000303</v>
      </c>
      <c r="E5086" s="272" t="str">
        <f>APENs_summary!K4981</f>
        <v>Glycol Dehydrator</v>
      </c>
      <c r="F5086" s="76">
        <f>APENs_summary!N4981</f>
        <v>1.07</v>
      </c>
      <c r="G5086" s="76">
        <f>APENs_summary!O4981</f>
        <v>0</v>
      </c>
      <c r="H5086" s="76">
        <f>APENs_summary!P4981</f>
        <v>0</v>
      </c>
      <c r="I5086" s="76">
        <f>APENs_summary!Q4981</f>
        <v>0</v>
      </c>
      <c r="J5086" s="76">
        <f>APENs_summary!R4981</f>
        <v>0</v>
      </c>
    </row>
    <row r="5087" spans="1:10" x14ac:dyDescent="0.2">
      <c r="A5087" s="13" t="s">
        <v>147</v>
      </c>
      <c r="B5087" s="272" t="s">
        <v>493</v>
      </c>
      <c r="C5087" s="272" t="str">
        <f>APENs_summary!C4982</f>
        <v>08103</v>
      </c>
      <c r="D5087" s="272" t="str">
        <f>APENs_summary!J4982</f>
        <v>31000303</v>
      </c>
      <c r="E5087" s="272" t="str">
        <f>APENs_summary!K4982</f>
        <v>Glycol Dehydrator</v>
      </c>
      <c r="F5087" s="76">
        <f>APENs_summary!N4982</f>
        <v>0</v>
      </c>
      <c r="G5087" s="76">
        <f>APENs_summary!O4982</f>
        <v>7.83</v>
      </c>
      <c r="H5087" s="76">
        <f>APENs_summary!P4982</f>
        <v>0</v>
      </c>
      <c r="I5087" s="76">
        <f>APENs_summary!Q4982</f>
        <v>0</v>
      </c>
      <c r="J5087" s="76">
        <f>APENs_summary!R4982</f>
        <v>0</v>
      </c>
    </row>
    <row r="5088" spans="1:10" x14ac:dyDescent="0.2">
      <c r="A5088" s="13" t="s">
        <v>147</v>
      </c>
      <c r="B5088" s="272" t="s">
        <v>493</v>
      </c>
      <c r="C5088" s="272" t="str">
        <f>APENs_summary!C4983</f>
        <v>08103</v>
      </c>
      <c r="D5088" s="272" t="str">
        <f>APENs_summary!J4983</f>
        <v>31000305</v>
      </c>
      <c r="E5088" s="272" t="str">
        <f>APENs_summary!K4983</f>
        <v>Natural Gas Processing Facilities, Gas Sweeting: Amine Process</v>
      </c>
      <c r="F5088" s="76">
        <f>APENs_summary!N4983</f>
        <v>0</v>
      </c>
      <c r="G5088" s="76">
        <f>APENs_summary!O4983</f>
        <v>10.23</v>
      </c>
      <c r="H5088" s="76">
        <f>APENs_summary!P4983</f>
        <v>0</v>
      </c>
      <c r="I5088" s="76">
        <f>APENs_summary!Q4983</f>
        <v>0</v>
      </c>
      <c r="J5088" s="76">
        <f>APENs_summary!R4983</f>
        <v>0</v>
      </c>
    </row>
    <row r="5089" spans="1:10" x14ac:dyDescent="0.2">
      <c r="A5089" s="13" t="s">
        <v>147</v>
      </c>
      <c r="B5089" s="272" t="s">
        <v>493</v>
      </c>
      <c r="C5089" s="272" t="str">
        <f>APENs_summary!C4984</f>
        <v>08103</v>
      </c>
      <c r="D5089" s="272" t="str">
        <f>APENs_summary!J4984</f>
        <v>31000305</v>
      </c>
      <c r="E5089" s="272" t="str">
        <f>APENs_summary!K4984</f>
        <v>Natural Gas Processing Facilities, Gas Sweeting: Amine Process</v>
      </c>
      <c r="F5089" s="76">
        <f>APENs_summary!N4984</f>
        <v>0</v>
      </c>
      <c r="G5089" s="76">
        <f>APENs_summary!O4984</f>
        <v>3.58</v>
      </c>
      <c r="H5089" s="76">
        <f>APENs_summary!P4984</f>
        <v>0</v>
      </c>
      <c r="I5089" s="76">
        <f>APENs_summary!Q4984</f>
        <v>0</v>
      </c>
      <c r="J5089" s="76">
        <f>APENs_summary!R4984</f>
        <v>0</v>
      </c>
    </row>
    <row r="5090" spans="1:10" x14ac:dyDescent="0.2">
      <c r="A5090" s="13" t="s">
        <v>147</v>
      </c>
      <c r="B5090" s="272" t="s">
        <v>493</v>
      </c>
      <c r="C5090" s="272" t="str">
        <f>APENs_summary!C4985</f>
        <v>08103</v>
      </c>
      <c r="D5090" s="272" t="str">
        <f>APENs_summary!J4985</f>
        <v>31000404</v>
      </c>
      <c r="E5090" s="272" t="str">
        <f>APENs_summary!K4985</f>
        <v>Process Heaters</v>
      </c>
      <c r="F5090" s="76">
        <f>APENs_summary!N4985</f>
        <v>0</v>
      </c>
      <c r="G5090" s="76">
        <f>APENs_summary!O4985</f>
        <v>0</v>
      </c>
      <c r="H5090" s="76">
        <f>APENs_summary!P4985</f>
        <v>11.36</v>
      </c>
      <c r="I5090" s="76">
        <f>APENs_summary!Q4985</f>
        <v>0</v>
      </c>
      <c r="J5090" s="76">
        <f>APENs_summary!R4985</f>
        <v>0</v>
      </c>
    </row>
    <row r="5091" spans="1:10" x14ac:dyDescent="0.2">
      <c r="A5091" s="13" t="s">
        <v>147</v>
      </c>
      <c r="B5091" s="272" t="s">
        <v>493</v>
      </c>
      <c r="C5091" s="272" t="str">
        <f>APENs_summary!C4986</f>
        <v>08103</v>
      </c>
      <c r="D5091" s="272" t="str">
        <f>APENs_summary!J4986</f>
        <v>31000404</v>
      </c>
      <c r="E5091" s="272" t="str">
        <f>APENs_summary!K4986</f>
        <v>Process Heaters</v>
      </c>
      <c r="F5091" s="76">
        <f>APENs_summary!N4986</f>
        <v>13.52</v>
      </c>
      <c r="G5091" s="76">
        <f>APENs_summary!O4986</f>
        <v>0</v>
      </c>
      <c r="H5091" s="76">
        <f>APENs_summary!P4986</f>
        <v>0</v>
      </c>
      <c r="I5091" s="76">
        <f>APENs_summary!Q4986</f>
        <v>0</v>
      </c>
      <c r="J5091" s="76">
        <f>APENs_summary!R4986</f>
        <v>0</v>
      </c>
    </row>
    <row r="5092" spans="1:10" x14ac:dyDescent="0.2">
      <c r="A5092" s="13" t="s">
        <v>147</v>
      </c>
      <c r="B5092" s="272" t="s">
        <v>493</v>
      </c>
      <c r="C5092" s="272" t="str">
        <f>APENs_summary!C4987</f>
        <v>08103</v>
      </c>
      <c r="D5092" s="272" t="str">
        <f>APENs_summary!J4987</f>
        <v>31000404</v>
      </c>
      <c r="E5092" s="272" t="str">
        <f>APENs_summary!K4987</f>
        <v>Process Heaters</v>
      </c>
      <c r="F5092" s="76">
        <f>APENs_summary!N4987</f>
        <v>0</v>
      </c>
      <c r="G5092" s="76">
        <f>APENs_summary!O4987</f>
        <v>0.74</v>
      </c>
      <c r="H5092" s="76">
        <f>APENs_summary!P4987</f>
        <v>0</v>
      </c>
      <c r="I5092" s="76">
        <f>APENs_summary!Q4987</f>
        <v>0</v>
      </c>
      <c r="J5092" s="76">
        <f>APENs_summary!R4987</f>
        <v>0</v>
      </c>
    </row>
    <row r="5093" spans="1:10" x14ac:dyDescent="0.2">
      <c r="A5093" s="13" t="s">
        <v>147</v>
      </c>
      <c r="B5093" s="272" t="s">
        <v>493</v>
      </c>
      <c r="C5093" s="272" t="str">
        <f>APENs_summary!C4988</f>
        <v>08103</v>
      </c>
      <c r="D5093" s="272" t="str">
        <f>APENs_summary!J4988</f>
        <v>40400311</v>
      </c>
      <c r="E5093" s="272" t="str">
        <f>APENs_summary!K4988</f>
        <v>Condensate Tanks</v>
      </c>
      <c r="F5093" s="76">
        <f>APENs_summary!N4988</f>
        <v>0</v>
      </c>
      <c r="G5093" s="76">
        <f>APENs_summary!O4988</f>
        <v>2.3373819302257797</v>
      </c>
      <c r="H5093" s="76">
        <f>APENs_summary!P4988</f>
        <v>0</v>
      </c>
      <c r="I5093" s="76">
        <f>APENs_summary!Q4988</f>
        <v>0</v>
      </c>
      <c r="J5093" s="76">
        <f>APENs_summary!R4988</f>
        <v>0</v>
      </c>
    </row>
    <row r="5094" spans="1:10" x14ac:dyDescent="0.2">
      <c r="A5094" s="13" t="s">
        <v>147</v>
      </c>
      <c r="B5094" s="272" t="s">
        <v>493</v>
      </c>
      <c r="C5094" s="272" t="str">
        <f>APENs_summary!C4989</f>
        <v>08103</v>
      </c>
      <c r="D5094" s="272" t="str">
        <f>APENs_summary!J4989</f>
        <v>40400311</v>
      </c>
      <c r="E5094" s="272" t="str">
        <f>APENs_summary!K4989</f>
        <v>Condensate Tanks</v>
      </c>
      <c r="F5094" s="76">
        <f>APENs_summary!N4989</f>
        <v>0</v>
      </c>
      <c r="G5094" s="76">
        <f>APENs_summary!O4989</f>
        <v>7.6163105064093788</v>
      </c>
      <c r="H5094" s="76">
        <f>APENs_summary!P4989</f>
        <v>0</v>
      </c>
      <c r="I5094" s="76">
        <f>APENs_summary!Q4989</f>
        <v>0</v>
      </c>
      <c r="J5094" s="76">
        <f>APENs_summary!R4989</f>
        <v>0</v>
      </c>
    </row>
    <row r="5095" spans="1:10" x14ac:dyDescent="0.2">
      <c r="A5095" s="13" t="s">
        <v>147</v>
      </c>
      <c r="B5095" s="272" t="s">
        <v>493</v>
      </c>
      <c r="C5095" s="272" t="str">
        <f>APENs_summary!C4990</f>
        <v>08103</v>
      </c>
      <c r="D5095" s="272" t="str">
        <f>APENs_summary!J4990</f>
        <v>40400311</v>
      </c>
      <c r="E5095" s="272" t="str">
        <f>APENs_summary!K4990</f>
        <v>Condensate Tanks</v>
      </c>
      <c r="F5095" s="76">
        <f>APENs_summary!N4990</f>
        <v>0</v>
      </c>
      <c r="G5095" s="76">
        <f>APENs_summary!O4990</f>
        <v>3.9913183848020846</v>
      </c>
      <c r="H5095" s="76">
        <f>APENs_summary!P4990</f>
        <v>0</v>
      </c>
      <c r="I5095" s="76">
        <f>APENs_summary!Q4990</f>
        <v>0</v>
      </c>
      <c r="J5095" s="76">
        <f>APENs_summary!R4990</f>
        <v>0</v>
      </c>
    </row>
    <row r="5096" spans="1:10" x14ac:dyDescent="0.2">
      <c r="A5096" s="13" t="s">
        <v>147</v>
      </c>
      <c r="B5096" s="272" t="s">
        <v>493</v>
      </c>
      <c r="C5096" s="272" t="str">
        <f>APENs_summary!C4991</f>
        <v>08103</v>
      </c>
      <c r="D5096" s="272" t="str">
        <f>APENs_summary!J4991</f>
        <v>40400311</v>
      </c>
      <c r="E5096" s="272" t="str">
        <f>APENs_summary!K4991</f>
        <v>Condensate Tanks</v>
      </c>
      <c r="F5096" s="76">
        <f>APENs_summary!N4991</f>
        <v>0</v>
      </c>
      <c r="G5096" s="76">
        <f>APENs_summary!O4991</f>
        <v>4.9891482543751096</v>
      </c>
      <c r="H5096" s="76">
        <f>APENs_summary!P4991</f>
        <v>0</v>
      </c>
      <c r="I5096" s="76">
        <f>APENs_summary!Q4991</f>
        <v>0</v>
      </c>
      <c r="J5096" s="76">
        <f>APENs_summary!R4991</f>
        <v>0</v>
      </c>
    </row>
    <row r="5097" spans="1:10" x14ac:dyDescent="0.2">
      <c r="A5097" s="13" t="s">
        <v>147</v>
      </c>
      <c r="B5097" s="272" t="s">
        <v>493</v>
      </c>
      <c r="C5097" s="272" t="str">
        <f>APENs_summary!C4992</f>
        <v>08103</v>
      </c>
      <c r="D5097" s="272" t="str">
        <f>APENs_summary!J4992</f>
        <v>40400311</v>
      </c>
      <c r="E5097" s="272" t="str">
        <f>APENs_summary!K4992</f>
        <v>Condensate Tanks</v>
      </c>
      <c r="F5097" s="76">
        <f>APENs_summary!N4992</f>
        <v>0</v>
      </c>
      <c r="G5097" s="76">
        <f>APENs_summary!O4992</f>
        <v>5.9704490696463637</v>
      </c>
      <c r="H5097" s="76">
        <f>APENs_summary!P4992</f>
        <v>0</v>
      </c>
      <c r="I5097" s="76">
        <f>APENs_summary!Q4992</f>
        <v>0</v>
      </c>
      <c r="J5097" s="76">
        <f>APENs_summary!R4992</f>
        <v>0</v>
      </c>
    </row>
    <row r="5098" spans="1:10" x14ac:dyDescent="0.2">
      <c r="A5098" s="13" t="s">
        <v>147</v>
      </c>
      <c r="B5098" s="272" t="s">
        <v>493</v>
      </c>
      <c r="C5098" s="272" t="str">
        <f>APENs_summary!C4993</f>
        <v>08103</v>
      </c>
      <c r="D5098" s="272" t="str">
        <f>APENs_summary!J4993</f>
        <v>40400311</v>
      </c>
      <c r="E5098" s="272" t="str">
        <f>APENs_summary!K4993</f>
        <v>Condensate Tanks</v>
      </c>
      <c r="F5098" s="76">
        <f>APENs_summary!N4993</f>
        <v>0</v>
      </c>
      <c r="G5098" s="76">
        <f>APENs_summary!O4993</f>
        <v>19.956591924010421</v>
      </c>
      <c r="H5098" s="76">
        <f>APENs_summary!P4993</f>
        <v>0</v>
      </c>
      <c r="I5098" s="76">
        <f>APENs_summary!Q4993</f>
        <v>0</v>
      </c>
      <c r="J5098" s="76">
        <f>APENs_summary!R4993</f>
        <v>0</v>
      </c>
    </row>
    <row r="5099" spans="1:10" x14ac:dyDescent="0.2">
      <c r="A5099" s="13" t="s">
        <v>147</v>
      </c>
      <c r="B5099" s="272" t="s">
        <v>493</v>
      </c>
      <c r="C5099" s="272" t="str">
        <f>APENs_summary!C4994</f>
        <v>08103</v>
      </c>
      <c r="D5099" s="272" t="str">
        <f>APENs_summary!J4994</f>
        <v>20200201</v>
      </c>
      <c r="E5099" s="272" t="str">
        <f>APENs_summary!K4994</f>
        <v>Compressor Engines</v>
      </c>
      <c r="F5099" s="76">
        <f>APENs_summary!N4994</f>
        <v>0</v>
      </c>
      <c r="G5099" s="76">
        <f>APENs_summary!O4994</f>
        <v>0</v>
      </c>
      <c r="H5099" s="76">
        <f>APENs_summary!P4994</f>
        <v>5.6</v>
      </c>
      <c r="I5099" s="76">
        <f>APENs_summary!Q4994</f>
        <v>0</v>
      </c>
      <c r="J5099" s="76">
        <f>APENs_summary!R4994</f>
        <v>0</v>
      </c>
    </row>
    <row r="5100" spans="1:10" x14ac:dyDescent="0.2">
      <c r="A5100" s="13" t="s">
        <v>147</v>
      </c>
      <c r="B5100" s="272" t="s">
        <v>493</v>
      </c>
      <c r="C5100" s="272" t="str">
        <f>APENs_summary!C4995</f>
        <v>08103</v>
      </c>
      <c r="D5100" s="272" t="str">
        <f>APENs_summary!J4995</f>
        <v>20200201</v>
      </c>
      <c r="E5100" s="272" t="str">
        <f>APENs_summary!K4995</f>
        <v>Compressor Engines</v>
      </c>
      <c r="F5100" s="76">
        <f>APENs_summary!N4995</f>
        <v>5.51</v>
      </c>
      <c r="G5100" s="76">
        <f>APENs_summary!O4995</f>
        <v>0</v>
      </c>
      <c r="H5100" s="76">
        <f>APENs_summary!P4995</f>
        <v>0</v>
      </c>
      <c r="I5100" s="76">
        <f>APENs_summary!Q4995</f>
        <v>0</v>
      </c>
      <c r="J5100" s="76">
        <f>APENs_summary!R4995</f>
        <v>0</v>
      </c>
    </row>
    <row r="5101" spans="1:10" x14ac:dyDescent="0.2">
      <c r="A5101" s="13" t="s">
        <v>147</v>
      </c>
      <c r="B5101" s="272" t="s">
        <v>493</v>
      </c>
      <c r="C5101" s="272" t="str">
        <f>APENs_summary!C4996</f>
        <v>08103</v>
      </c>
      <c r="D5101" s="272" t="str">
        <f>APENs_summary!J4996</f>
        <v>20200201</v>
      </c>
      <c r="E5101" s="272" t="str">
        <f>APENs_summary!K4996</f>
        <v>Compressor Engines</v>
      </c>
      <c r="F5101" s="76">
        <f>APENs_summary!N4996</f>
        <v>0</v>
      </c>
      <c r="G5101" s="76">
        <f>APENs_summary!O4996</f>
        <v>0</v>
      </c>
      <c r="H5101" s="76">
        <f>APENs_summary!P4996</f>
        <v>0</v>
      </c>
      <c r="I5101" s="76">
        <f>APENs_summary!Q4996</f>
        <v>0</v>
      </c>
      <c r="J5101" s="76">
        <f>APENs_summary!R4996</f>
        <v>0.52</v>
      </c>
    </row>
    <row r="5102" spans="1:10" x14ac:dyDescent="0.2">
      <c r="A5102" s="13" t="s">
        <v>147</v>
      </c>
      <c r="B5102" s="272" t="s">
        <v>493</v>
      </c>
      <c r="C5102" s="272" t="str">
        <f>APENs_summary!C4997</f>
        <v>08103</v>
      </c>
      <c r="D5102" s="272" t="str">
        <f>APENs_summary!J4997</f>
        <v>20200201</v>
      </c>
      <c r="E5102" s="272" t="str">
        <f>APENs_summary!K4997</f>
        <v>Compressor Engines</v>
      </c>
      <c r="F5102" s="76">
        <f>APENs_summary!N4997</f>
        <v>0</v>
      </c>
      <c r="G5102" s="76">
        <f>APENs_summary!O4997</f>
        <v>0</v>
      </c>
      <c r="H5102" s="76">
        <f>APENs_summary!P4997</f>
        <v>0</v>
      </c>
      <c r="I5102" s="76">
        <f>APENs_summary!Q4997</f>
        <v>0</v>
      </c>
      <c r="J5102" s="76">
        <f>APENs_summary!R4997</f>
        <v>0</v>
      </c>
    </row>
    <row r="5103" spans="1:10" x14ac:dyDescent="0.2">
      <c r="A5103" s="13" t="s">
        <v>147</v>
      </c>
      <c r="B5103" s="272" t="s">
        <v>493</v>
      </c>
      <c r="C5103" s="272" t="str">
        <f>APENs_summary!C4998</f>
        <v>08103</v>
      </c>
      <c r="D5103" s="272" t="str">
        <f>APENs_summary!J4998</f>
        <v>20200201</v>
      </c>
      <c r="E5103" s="272" t="str">
        <f>APENs_summary!K4998</f>
        <v>Compressor Engines</v>
      </c>
      <c r="F5103" s="76">
        <f>APENs_summary!N4998</f>
        <v>0</v>
      </c>
      <c r="G5103" s="76">
        <f>APENs_summary!O4998</f>
        <v>0</v>
      </c>
      <c r="H5103" s="76">
        <f>APENs_summary!P4998</f>
        <v>0</v>
      </c>
      <c r="I5103" s="76">
        <f>APENs_summary!Q4998</f>
        <v>1.38</v>
      </c>
      <c r="J5103" s="76">
        <f>APENs_summary!R4998</f>
        <v>0</v>
      </c>
    </row>
    <row r="5104" spans="1:10" x14ac:dyDescent="0.2">
      <c r="A5104" s="13" t="s">
        <v>147</v>
      </c>
      <c r="B5104" s="272" t="s">
        <v>493</v>
      </c>
      <c r="C5104" s="272" t="str">
        <f>APENs_summary!C4999</f>
        <v>08103</v>
      </c>
      <c r="D5104" s="272" t="str">
        <f>APENs_summary!J4999</f>
        <v>20200201</v>
      </c>
      <c r="E5104" s="272" t="str">
        <f>APENs_summary!K4999</f>
        <v>Compressor Engines</v>
      </c>
      <c r="F5104" s="76">
        <f>APENs_summary!N4999</f>
        <v>0</v>
      </c>
      <c r="G5104" s="76">
        <f>APENs_summary!O4999</f>
        <v>3.2</v>
      </c>
      <c r="H5104" s="76">
        <f>APENs_summary!P4999</f>
        <v>0</v>
      </c>
      <c r="I5104" s="76">
        <f>APENs_summary!Q4999</f>
        <v>0</v>
      </c>
      <c r="J5104" s="76">
        <f>APENs_summary!R4999</f>
        <v>0</v>
      </c>
    </row>
    <row r="5105" spans="1:10" x14ac:dyDescent="0.2">
      <c r="A5105" s="13" t="s">
        <v>147</v>
      </c>
      <c r="B5105" s="272" t="s">
        <v>493</v>
      </c>
      <c r="C5105" s="272" t="str">
        <f>APENs_summary!C5000</f>
        <v>08103</v>
      </c>
      <c r="D5105" s="272" t="str">
        <f>APENs_summary!J5000</f>
        <v>20200201</v>
      </c>
      <c r="E5105" s="272" t="str">
        <f>APENs_summary!K5000</f>
        <v>Compressor Engines</v>
      </c>
      <c r="F5105" s="76">
        <f>APENs_summary!N5000</f>
        <v>0</v>
      </c>
      <c r="G5105" s="76">
        <f>APENs_summary!O5000</f>
        <v>0</v>
      </c>
      <c r="H5105" s="76">
        <f>APENs_summary!P5000</f>
        <v>2.94</v>
      </c>
      <c r="I5105" s="76">
        <f>APENs_summary!Q5000</f>
        <v>0</v>
      </c>
      <c r="J5105" s="76">
        <f>APENs_summary!R5000</f>
        <v>0</v>
      </c>
    </row>
    <row r="5106" spans="1:10" x14ac:dyDescent="0.2">
      <c r="A5106" s="13" t="s">
        <v>147</v>
      </c>
      <c r="B5106" s="272" t="s">
        <v>493</v>
      </c>
      <c r="C5106" s="272" t="str">
        <f>APENs_summary!C5001</f>
        <v>08103</v>
      </c>
      <c r="D5106" s="272" t="str">
        <f>APENs_summary!J5001</f>
        <v>20200201</v>
      </c>
      <c r="E5106" s="272" t="str">
        <f>APENs_summary!K5001</f>
        <v>Compressor Engines</v>
      </c>
      <c r="F5106" s="76">
        <f>APENs_summary!N5001</f>
        <v>2.89</v>
      </c>
      <c r="G5106" s="76">
        <f>APENs_summary!O5001</f>
        <v>0</v>
      </c>
      <c r="H5106" s="76">
        <f>APENs_summary!P5001</f>
        <v>0</v>
      </c>
      <c r="I5106" s="76">
        <f>APENs_summary!Q5001</f>
        <v>0</v>
      </c>
      <c r="J5106" s="76">
        <f>APENs_summary!R5001</f>
        <v>0</v>
      </c>
    </row>
    <row r="5107" spans="1:10" x14ac:dyDescent="0.2">
      <c r="A5107" s="13" t="s">
        <v>147</v>
      </c>
      <c r="B5107" s="272" t="s">
        <v>493</v>
      </c>
      <c r="C5107" s="272" t="str">
        <f>APENs_summary!C5002</f>
        <v>08103</v>
      </c>
      <c r="D5107" s="272" t="str">
        <f>APENs_summary!J5002</f>
        <v>20200201</v>
      </c>
      <c r="E5107" s="272" t="str">
        <f>APENs_summary!K5002</f>
        <v>Compressor Engines</v>
      </c>
      <c r="F5107" s="76">
        <f>APENs_summary!N5002</f>
        <v>0</v>
      </c>
      <c r="G5107" s="76">
        <f>APENs_summary!O5002</f>
        <v>0</v>
      </c>
      <c r="H5107" s="76">
        <f>APENs_summary!P5002</f>
        <v>0</v>
      </c>
      <c r="I5107" s="76">
        <f>APENs_summary!Q5002</f>
        <v>0</v>
      </c>
      <c r="J5107" s="76">
        <f>APENs_summary!R5002</f>
        <v>0.26</v>
      </c>
    </row>
    <row r="5108" spans="1:10" x14ac:dyDescent="0.2">
      <c r="A5108" s="13" t="s">
        <v>147</v>
      </c>
      <c r="B5108" s="272" t="s">
        <v>493</v>
      </c>
      <c r="C5108" s="272" t="str">
        <f>APENs_summary!C5003</f>
        <v>08103</v>
      </c>
      <c r="D5108" s="272" t="str">
        <f>APENs_summary!J5003</f>
        <v>20200201</v>
      </c>
      <c r="E5108" s="272" t="str">
        <f>APENs_summary!K5003</f>
        <v>Compressor Engines</v>
      </c>
      <c r="F5108" s="76">
        <f>APENs_summary!N5003</f>
        <v>0</v>
      </c>
      <c r="G5108" s="76">
        <f>APENs_summary!O5003</f>
        <v>0</v>
      </c>
      <c r="H5108" s="76">
        <f>APENs_summary!P5003</f>
        <v>0</v>
      </c>
      <c r="I5108" s="76">
        <f>APENs_summary!Q5003</f>
        <v>0</v>
      </c>
      <c r="J5108" s="76">
        <f>APENs_summary!R5003</f>
        <v>0</v>
      </c>
    </row>
    <row r="5109" spans="1:10" x14ac:dyDescent="0.2">
      <c r="A5109" s="13" t="s">
        <v>147</v>
      </c>
      <c r="B5109" s="272" t="s">
        <v>493</v>
      </c>
      <c r="C5109" s="272" t="str">
        <f>APENs_summary!C5004</f>
        <v>08103</v>
      </c>
      <c r="D5109" s="272" t="str">
        <f>APENs_summary!J5004</f>
        <v>20200201</v>
      </c>
      <c r="E5109" s="272" t="str">
        <f>APENs_summary!K5004</f>
        <v>Compressor Engines</v>
      </c>
      <c r="F5109" s="76">
        <f>APENs_summary!N5004</f>
        <v>0</v>
      </c>
      <c r="G5109" s="76">
        <f>APENs_summary!O5004</f>
        <v>0</v>
      </c>
      <c r="H5109" s="76">
        <f>APENs_summary!P5004</f>
        <v>0</v>
      </c>
      <c r="I5109" s="76">
        <f>APENs_summary!Q5004</f>
        <v>0.72</v>
      </c>
      <c r="J5109" s="76">
        <f>APENs_summary!R5004</f>
        <v>0</v>
      </c>
    </row>
    <row r="5110" spans="1:10" x14ac:dyDescent="0.2">
      <c r="A5110" s="13" t="s">
        <v>147</v>
      </c>
      <c r="B5110" s="272" t="s">
        <v>493</v>
      </c>
      <c r="C5110" s="272" t="str">
        <f>APENs_summary!C5005</f>
        <v>08103</v>
      </c>
      <c r="D5110" s="272" t="str">
        <f>APENs_summary!J5005</f>
        <v>20200201</v>
      </c>
      <c r="E5110" s="272" t="str">
        <f>APENs_summary!K5005</f>
        <v>Compressor Engines</v>
      </c>
      <c r="F5110" s="76">
        <f>APENs_summary!N5005</f>
        <v>0</v>
      </c>
      <c r="G5110" s="76">
        <f>APENs_summary!O5005</f>
        <v>1.68</v>
      </c>
      <c r="H5110" s="76">
        <f>APENs_summary!P5005</f>
        <v>0</v>
      </c>
      <c r="I5110" s="76">
        <f>APENs_summary!Q5005</f>
        <v>0</v>
      </c>
      <c r="J5110" s="76">
        <f>APENs_summary!R5005</f>
        <v>0</v>
      </c>
    </row>
    <row r="5111" spans="1:10" x14ac:dyDescent="0.2">
      <c r="A5111" s="13" t="s">
        <v>147</v>
      </c>
      <c r="B5111" s="272" t="s">
        <v>493</v>
      </c>
      <c r="C5111" s="272" t="str">
        <f>APENs_summary!C5006</f>
        <v>08103</v>
      </c>
      <c r="D5111" s="272" t="str">
        <f>APENs_summary!J5006</f>
        <v>20200254</v>
      </c>
      <c r="E5111" s="272" t="str">
        <f>APENs_summary!K5006</f>
        <v>Compressor Engines</v>
      </c>
      <c r="F5111" s="76">
        <f>APENs_summary!N5006</f>
        <v>0</v>
      </c>
      <c r="G5111" s="76">
        <f>APENs_summary!O5006</f>
        <v>0</v>
      </c>
      <c r="H5111" s="76">
        <f>APENs_summary!P5006</f>
        <v>1.39</v>
      </c>
      <c r="I5111" s="76">
        <f>APENs_summary!Q5006</f>
        <v>0</v>
      </c>
      <c r="J5111" s="76">
        <f>APENs_summary!R5006</f>
        <v>0</v>
      </c>
    </row>
    <row r="5112" spans="1:10" x14ac:dyDescent="0.2">
      <c r="A5112" s="13" t="s">
        <v>147</v>
      </c>
      <c r="B5112" s="272" t="s">
        <v>493</v>
      </c>
      <c r="C5112" s="272" t="str">
        <f>APENs_summary!C5007</f>
        <v>08103</v>
      </c>
      <c r="D5112" s="272" t="str">
        <f>APENs_summary!J5007</f>
        <v>20200254</v>
      </c>
      <c r="E5112" s="272" t="str">
        <f>APENs_summary!K5007</f>
        <v>Compressor Engines</v>
      </c>
      <c r="F5112" s="76">
        <f>APENs_summary!N5007</f>
        <v>5.55</v>
      </c>
      <c r="G5112" s="76">
        <f>APENs_summary!O5007</f>
        <v>0</v>
      </c>
      <c r="H5112" s="76">
        <f>APENs_summary!P5007</f>
        <v>0</v>
      </c>
      <c r="I5112" s="76">
        <f>APENs_summary!Q5007</f>
        <v>0</v>
      </c>
      <c r="J5112" s="76">
        <f>APENs_summary!R5007</f>
        <v>0</v>
      </c>
    </row>
    <row r="5113" spans="1:10" x14ac:dyDescent="0.2">
      <c r="A5113" s="13" t="s">
        <v>147</v>
      </c>
      <c r="B5113" s="272" t="s">
        <v>493</v>
      </c>
      <c r="C5113" s="272" t="str">
        <f>APENs_summary!C5008</f>
        <v>08103</v>
      </c>
      <c r="D5113" s="272" t="str">
        <f>APENs_summary!J5008</f>
        <v>20200254</v>
      </c>
      <c r="E5113" s="272" t="str">
        <f>APENs_summary!K5008</f>
        <v>Compressor Engines</v>
      </c>
      <c r="F5113" s="76">
        <f>APENs_summary!N5008</f>
        <v>0</v>
      </c>
      <c r="G5113" s="76">
        <f>APENs_summary!O5008</f>
        <v>0</v>
      </c>
      <c r="H5113" s="76">
        <f>APENs_summary!P5008</f>
        <v>0</v>
      </c>
      <c r="I5113" s="76">
        <f>APENs_summary!Q5008</f>
        <v>0</v>
      </c>
      <c r="J5113" s="76">
        <f>APENs_summary!R5008</f>
        <v>1.19</v>
      </c>
    </row>
    <row r="5114" spans="1:10" x14ac:dyDescent="0.2">
      <c r="A5114" s="13" t="s">
        <v>147</v>
      </c>
      <c r="B5114" s="272" t="s">
        <v>493</v>
      </c>
      <c r="C5114" s="272" t="str">
        <f>APENs_summary!C5009</f>
        <v>08103</v>
      </c>
      <c r="D5114" s="272" t="str">
        <f>APENs_summary!J5009</f>
        <v>20200254</v>
      </c>
      <c r="E5114" s="272" t="str">
        <f>APENs_summary!K5009</f>
        <v>Compressor Engines</v>
      </c>
      <c r="F5114" s="76">
        <f>APENs_summary!N5009</f>
        <v>0</v>
      </c>
      <c r="G5114" s="76">
        <f>APENs_summary!O5009</f>
        <v>0</v>
      </c>
      <c r="H5114" s="76">
        <f>APENs_summary!P5009</f>
        <v>0</v>
      </c>
      <c r="I5114" s="76">
        <f>APENs_summary!Q5009</f>
        <v>0</v>
      </c>
      <c r="J5114" s="76">
        <f>APENs_summary!R5009</f>
        <v>0</v>
      </c>
    </row>
    <row r="5115" spans="1:10" x14ac:dyDescent="0.2">
      <c r="A5115" s="13" t="s">
        <v>147</v>
      </c>
      <c r="B5115" s="272" t="s">
        <v>493</v>
      </c>
      <c r="C5115" s="272" t="str">
        <f>APENs_summary!C5010</f>
        <v>08103</v>
      </c>
      <c r="D5115" s="272" t="str">
        <f>APENs_summary!J5010</f>
        <v>20200254</v>
      </c>
      <c r="E5115" s="272" t="str">
        <f>APENs_summary!K5010</f>
        <v>Compressor Engines</v>
      </c>
      <c r="F5115" s="76">
        <f>APENs_summary!N5010</f>
        <v>0</v>
      </c>
      <c r="G5115" s="76">
        <f>APENs_summary!O5010</f>
        <v>0</v>
      </c>
      <c r="H5115" s="76">
        <f>APENs_summary!P5010</f>
        <v>0</v>
      </c>
      <c r="I5115" s="76">
        <f>APENs_summary!Q5010</f>
        <v>0.89</v>
      </c>
      <c r="J5115" s="76">
        <f>APENs_summary!R5010</f>
        <v>0</v>
      </c>
    </row>
    <row r="5116" spans="1:10" x14ac:dyDescent="0.2">
      <c r="A5116" s="13" t="s">
        <v>147</v>
      </c>
      <c r="B5116" s="272" t="s">
        <v>493</v>
      </c>
      <c r="C5116" s="272" t="str">
        <f>APENs_summary!C5011</f>
        <v>08103</v>
      </c>
      <c r="D5116" s="272" t="str">
        <f>APENs_summary!J5011</f>
        <v>20200254</v>
      </c>
      <c r="E5116" s="272" t="str">
        <f>APENs_summary!K5011</f>
        <v>Compressor Engines</v>
      </c>
      <c r="F5116" s="76">
        <f>APENs_summary!N5011</f>
        <v>0</v>
      </c>
      <c r="G5116" s="76">
        <f>APENs_summary!O5011</f>
        <v>2.19</v>
      </c>
      <c r="H5116" s="76">
        <f>APENs_summary!P5011</f>
        <v>0</v>
      </c>
      <c r="I5116" s="76">
        <f>APENs_summary!Q5011</f>
        <v>0</v>
      </c>
      <c r="J5116" s="76">
        <f>APENs_summary!R5011</f>
        <v>0</v>
      </c>
    </row>
    <row r="5117" spans="1:10" x14ac:dyDescent="0.2">
      <c r="A5117" s="13" t="s">
        <v>147</v>
      </c>
      <c r="B5117" s="272" t="s">
        <v>493</v>
      </c>
      <c r="C5117" s="272" t="str">
        <f>APENs_summary!C5012</f>
        <v>08103</v>
      </c>
      <c r="D5117" s="272" t="str">
        <f>APENs_summary!J5012</f>
        <v>20200254</v>
      </c>
      <c r="E5117" s="272" t="str">
        <f>APENs_summary!K5012</f>
        <v>Compressor Engines</v>
      </c>
      <c r="F5117" s="76">
        <f>APENs_summary!N5012</f>
        <v>0</v>
      </c>
      <c r="G5117" s="76">
        <f>APENs_summary!O5012</f>
        <v>0</v>
      </c>
      <c r="H5117" s="76">
        <f>APENs_summary!P5012</f>
        <v>0.44</v>
      </c>
      <c r="I5117" s="76">
        <f>APENs_summary!Q5012</f>
        <v>0</v>
      </c>
      <c r="J5117" s="76">
        <f>APENs_summary!R5012</f>
        <v>0</v>
      </c>
    </row>
    <row r="5118" spans="1:10" x14ac:dyDescent="0.2">
      <c r="A5118" s="13" t="s">
        <v>147</v>
      </c>
      <c r="B5118" s="272" t="s">
        <v>493</v>
      </c>
      <c r="C5118" s="272" t="str">
        <f>APENs_summary!C5013</f>
        <v>08103</v>
      </c>
      <c r="D5118" s="272" t="str">
        <f>APENs_summary!J5013</f>
        <v>20200254</v>
      </c>
      <c r="E5118" s="272" t="str">
        <f>APENs_summary!K5013</f>
        <v>Compressor Engines</v>
      </c>
      <c r="F5118" s="76">
        <f>APENs_summary!N5013</f>
        <v>1.77</v>
      </c>
      <c r="G5118" s="76">
        <f>APENs_summary!O5013</f>
        <v>0</v>
      </c>
      <c r="H5118" s="76">
        <f>APENs_summary!P5013</f>
        <v>0</v>
      </c>
      <c r="I5118" s="76">
        <f>APENs_summary!Q5013</f>
        <v>0</v>
      </c>
      <c r="J5118" s="76">
        <f>APENs_summary!R5013</f>
        <v>0</v>
      </c>
    </row>
    <row r="5119" spans="1:10" x14ac:dyDescent="0.2">
      <c r="A5119" s="13" t="s">
        <v>147</v>
      </c>
      <c r="B5119" s="272" t="s">
        <v>493</v>
      </c>
      <c r="C5119" s="272" t="str">
        <f>APENs_summary!C5014</f>
        <v>08103</v>
      </c>
      <c r="D5119" s="272" t="str">
        <f>APENs_summary!J5014</f>
        <v>20200254</v>
      </c>
      <c r="E5119" s="272" t="str">
        <f>APENs_summary!K5014</f>
        <v>Compressor Engines</v>
      </c>
      <c r="F5119" s="76">
        <f>APENs_summary!N5014</f>
        <v>0</v>
      </c>
      <c r="G5119" s="76">
        <f>APENs_summary!O5014</f>
        <v>0</v>
      </c>
      <c r="H5119" s="76">
        <f>APENs_summary!P5014</f>
        <v>0</v>
      </c>
      <c r="I5119" s="76">
        <f>APENs_summary!Q5014</f>
        <v>0</v>
      </c>
      <c r="J5119" s="76">
        <f>APENs_summary!R5014</f>
        <v>1.59</v>
      </c>
    </row>
    <row r="5120" spans="1:10" x14ac:dyDescent="0.2">
      <c r="A5120" s="13" t="s">
        <v>147</v>
      </c>
      <c r="B5120" s="272" t="s">
        <v>493</v>
      </c>
      <c r="C5120" s="272" t="str">
        <f>APENs_summary!C5015</f>
        <v>08103</v>
      </c>
      <c r="D5120" s="272" t="str">
        <f>APENs_summary!J5015</f>
        <v>20200254</v>
      </c>
      <c r="E5120" s="272" t="str">
        <f>APENs_summary!K5015</f>
        <v>Compressor Engines</v>
      </c>
      <c r="F5120" s="76">
        <f>APENs_summary!N5015</f>
        <v>0</v>
      </c>
      <c r="G5120" s="76">
        <f>APENs_summary!O5015</f>
        <v>0</v>
      </c>
      <c r="H5120" s="76">
        <f>APENs_summary!P5015</f>
        <v>0</v>
      </c>
      <c r="I5120" s="76">
        <f>APENs_summary!Q5015</f>
        <v>0</v>
      </c>
      <c r="J5120" s="76">
        <f>APENs_summary!R5015</f>
        <v>0</v>
      </c>
    </row>
    <row r="5121" spans="1:10" x14ac:dyDescent="0.2">
      <c r="A5121" s="13" t="s">
        <v>147</v>
      </c>
      <c r="B5121" s="272" t="s">
        <v>493</v>
      </c>
      <c r="C5121" s="272" t="str">
        <f>APENs_summary!C5016</f>
        <v>08103</v>
      </c>
      <c r="D5121" s="272" t="str">
        <f>APENs_summary!J5016</f>
        <v>20200254</v>
      </c>
      <c r="E5121" s="272" t="str">
        <f>APENs_summary!K5016</f>
        <v>Compressor Engines</v>
      </c>
      <c r="F5121" s="76">
        <f>APENs_summary!N5016</f>
        <v>0</v>
      </c>
      <c r="G5121" s="76">
        <f>APENs_summary!O5016</f>
        <v>0</v>
      </c>
      <c r="H5121" s="76">
        <f>APENs_summary!P5016</f>
        <v>0</v>
      </c>
      <c r="I5121" s="76">
        <f>APENs_summary!Q5016</f>
        <v>1.2</v>
      </c>
      <c r="J5121" s="76">
        <f>APENs_summary!R5016</f>
        <v>0</v>
      </c>
    </row>
    <row r="5122" spans="1:10" x14ac:dyDescent="0.2">
      <c r="A5122" s="13" t="s">
        <v>147</v>
      </c>
      <c r="B5122" s="272" t="s">
        <v>493</v>
      </c>
      <c r="C5122" s="272" t="str">
        <f>APENs_summary!C5017</f>
        <v>08103</v>
      </c>
      <c r="D5122" s="272" t="str">
        <f>APENs_summary!J5017</f>
        <v>20200254</v>
      </c>
      <c r="E5122" s="272" t="str">
        <f>APENs_summary!K5017</f>
        <v>Compressor Engines</v>
      </c>
      <c r="F5122" s="76">
        <f>APENs_summary!N5017</f>
        <v>0</v>
      </c>
      <c r="G5122" s="76">
        <f>APENs_summary!O5017</f>
        <v>0.69</v>
      </c>
      <c r="H5122" s="76">
        <f>APENs_summary!P5017</f>
        <v>0</v>
      </c>
      <c r="I5122" s="76">
        <f>APENs_summary!Q5017</f>
        <v>0</v>
      </c>
      <c r="J5122" s="76">
        <f>APENs_summary!R5017</f>
        <v>0</v>
      </c>
    </row>
    <row r="5123" spans="1:10" x14ac:dyDescent="0.2">
      <c r="A5123" s="13" t="s">
        <v>147</v>
      </c>
      <c r="B5123" s="272" t="s">
        <v>493</v>
      </c>
      <c r="C5123" s="272" t="str">
        <f>APENs_summary!C5018</f>
        <v>08103</v>
      </c>
      <c r="D5123" s="272" t="str">
        <f>APENs_summary!J5018</f>
        <v>20200254</v>
      </c>
      <c r="E5123" s="272" t="str">
        <f>APENs_summary!K5018</f>
        <v>Compressor Engines</v>
      </c>
      <c r="F5123" s="76">
        <f>APENs_summary!N5018</f>
        <v>0</v>
      </c>
      <c r="G5123" s="76">
        <f>APENs_summary!O5018</f>
        <v>0</v>
      </c>
      <c r="H5123" s="76">
        <f>APENs_summary!P5018</f>
        <v>1.37</v>
      </c>
      <c r="I5123" s="76">
        <f>APENs_summary!Q5018</f>
        <v>0</v>
      </c>
      <c r="J5123" s="76">
        <f>APENs_summary!R5018</f>
        <v>0</v>
      </c>
    </row>
    <row r="5124" spans="1:10" x14ac:dyDescent="0.2">
      <c r="A5124" s="13" t="s">
        <v>147</v>
      </c>
      <c r="B5124" s="272" t="s">
        <v>493</v>
      </c>
      <c r="C5124" s="272" t="str">
        <f>APENs_summary!C5019</f>
        <v>08103</v>
      </c>
      <c r="D5124" s="272" t="str">
        <f>APENs_summary!J5019</f>
        <v>20200254</v>
      </c>
      <c r="E5124" s="272" t="str">
        <f>APENs_summary!K5019</f>
        <v>Compressor Engines</v>
      </c>
      <c r="F5124" s="76">
        <f>APENs_summary!N5019</f>
        <v>1.79</v>
      </c>
      <c r="G5124" s="76">
        <f>APENs_summary!O5019</f>
        <v>0</v>
      </c>
      <c r="H5124" s="76">
        <f>APENs_summary!P5019</f>
        <v>0</v>
      </c>
      <c r="I5124" s="76">
        <f>APENs_summary!Q5019</f>
        <v>0</v>
      </c>
      <c r="J5124" s="76">
        <f>APENs_summary!R5019</f>
        <v>0</v>
      </c>
    </row>
    <row r="5125" spans="1:10" x14ac:dyDescent="0.2">
      <c r="A5125" s="13" t="s">
        <v>147</v>
      </c>
      <c r="B5125" s="272" t="s">
        <v>493</v>
      </c>
      <c r="C5125" s="272" t="str">
        <f>APENs_summary!C5020</f>
        <v>08103</v>
      </c>
      <c r="D5125" s="272" t="str">
        <f>APENs_summary!J5020</f>
        <v>20200254</v>
      </c>
      <c r="E5125" s="272" t="str">
        <f>APENs_summary!K5020</f>
        <v>Compressor Engines</v>
      </c>
      <c r="F5125" s="76">
        <f>APENs_summary!N5020</f>
        <v>0</v>
      </c>
      <c r="G5125" s="76">
        <f>APENs_summary!O5020</f>
        <v>0</v>
      </c>
      <c r="H5125" s="76">
        <f>APENs_summary!P5020</f>
        <v>0</v>
      </c>
      <c r="I5125" s="76">
        <f>APENs_summary!Q5020</f>
        <v>0</v>
      </c>
      <c r="J5125" s="76">
        <f>APENs_summary!R5020</f>
        <v>0.01</v>
      </c>
    </row>
    <row r="5126" spans="1:10" x14ac:dyDescent="0.2">
      <c r="A5126" s="13" t="s">
        <v>147</v>
      </c>
      <c r="B5126" s="272" t="s">
        <v>493</v>
      </c>
      <c r="C5126" s="272" t="str">
        <f>APENs_summary!C5021</f>
        <v>08103</v>
      </c>
      <c r="D5126" s="272" t="str">
        <f>APENs_summary!J5021</f>
        <v>20200254</v>
      </c>
      <c r="E5126" s="272" t="str">
        <f>APENs_summary!K5021</f>
        <v>Compressor Engines</v>
      </c>
      <c r="F5126" s="76">
        <f>APENs_summary!N5021</f>
        <v>0</v>
      </c>
      <c r="G5126" s="76">
        <f>APENs_summary!O5021</f>
        <v>0</v>
      </c>
      <c r="H5126" s="76">
        <f>APENs_summary!P5021</f>
        <v>0</v>
      </c>
      <c r="I5126" s="76">
        <f>APENs_summary!Q5021</f>
        <v>0</v>
      </c>
      <c r="J5126" s="76">
        <f>APENs_summary!R5021</f>
        <v>0</v>
      </c>
    </row>
    <row r="5127" spans="1:10" x14ac:dyDescent="0.2">
      <c r="A5127" s="13" t="s">
        <v>147</v>
      </c>
      <c r="B5127" s="272" t="s">
        <v>493</v>
      </c>
      <c r="C5127" s="272" t="str">
        <f>APENs_summary!C5022</f>
        <v>08103</v>
      </c>
      <c r="D5127" s="272" t="str">
        <f>APENs_summary!J5022</f>
        <v>20200254</v>
      </c>
      <c r="E5127" s="272" t="str">
        <f>APENs_summary!K5022</f>
        <v>Compressor Engines</v>
      </c>
      <c r="F5127" s="76">
        <f>APENs_summary!N5022</f>
        <v>0</v>
      </c>
      <c r="G5127" s="76">
        <f>APENs_summary!O5022</f>
        <v>0</v>
      </c>
      <c r="H5127" s="76">
        <f>APENs_summary!P5022</f>
        <v>0</v>
      </c>
      <c r="I5127" s="76">
        <f>APENs_summary!Q5022</f>
        <v>8.0000000000000002E-3</v>
      </c>
      <c r="J5127" s="76">
        <f>APENs_summary!R5022</f>
        <v>0</v>
      </c>
    </row>
    <row r="5128" spans="1:10" x14ac:dyDescent="0.2">
      <c r="A5128" s="13" t="s">
        <v>147</v>
      </c>
      <c r="B5128" s="272" t="s">
        <v>493</v>
      </c>
      <c r="C5128" s="272" t="str">
        <f>APENs_summary!C5023</f>
        <v>08103</v>
      </c>
      <c r="D5128" s="272" t="str">
        <f>APENs_summary!J5023</f>
        <v>20200254</v>
      </c>
      <c r="E5128" s="272" t="str">
        <f>APENs_summary!K5023</f>
        <v>Compressor Engines</v>
      </c>
      <c r="F5128" s="76">
        <f>APENs_summary!N5023</f>
        <v>0</v>
      </c>
      <c r="G5128" s="76">
        <f>APENs_summary!O5023</f>
        <v>0.41</v>
      </c>
      <c r="H5128" s="76">
        <f>APENs_summary!P5023</f>
        <v>0</v>
      </c>
      <c r="I5128" s="76">
        <f>APENs_summary!Q5023</f>
        <v>0</v>
      </c>
      <c r="J5128" s="76">
        <f>APENs_summary!R5023</f>
        <v>0</v>
      </c>
    </row>
    <row r="5129" spans="1:10" x14ac:dyDescent="0.2">
      <c r="A5129" s="13" t="s">
        <v>147</v>
      </c>
      <c r="B5129" s="272" t="s">
        <v>493</v>
      </c>
      <c r="C5129" s="272" t="str">
        <f>APENs_summary!C5024</f>
        <v>08103</v>
      </c>
      <c r="D5129" s="272" t="str">
        <f>APENs_summary!J5024</f>
        <v>20200254</v>
      </c>
      <c r="E5129" s="272" t="str">
        <f>APENs_summary!K5024</f>
        <v>Compressor Engines</v>
      </c>
      <c r="F5129" s="76">
        <f>APENs_summary!N5024</f>
        <v>0</v>
      </c>
      <c r="G5129" s="76">
        <f>APENs_summary!O5024</f>
        <v>0</v>
      </c>
      <c r="H5129" s="76">
        <f>APENs_summary!P5024</f>
        <v>0.15</v>
      </c>
      <c r="I5129" s="76">
        <f>APENs_summary!Q5024</f>
        <v>0</v>
      </c>
      <c r="J5129" s="76">
        <f>APENs_summary!R5024</f>
        <v>0</v>
      </c>
    </row>
    <row r="5130" spans="1:10" x14ac:dyDescent="0.2">
      <c r="A5130" s="13" t="s">
        <v>147</v>
      </c>
      <c r="B5130" s="272" t="s">
        <v>493</v>
      </c>
      <c r="C5130" s="272" t="str">
        <f>APENs_summary!C5025</f>
        <v>08103</v>
      </c>
      <c r="D5130" s="272" t="str">
        <f>APENs_summary!J5025</f>
        <v>20200254</v>
      </c>
      <c r="E5130" s="272" t="str">
        <f>APENs_summary!K5025</f>
        <v>Compressor Engines</v>
      </c>
      <c r="F5130" s="76">
        <f>APENs_summary!N5025</f>
        <v>0.2</v>
      </c>
      <c r="G5130" s="76">
        <f>APENs_summary!O5025</f>
        <v>0</v>
      </c>
      <c r="H5130" s="76">
        <f>APENs_summary!P5025</f>
        <v>0</v>
      </c>
      <c r="I5130" s="76">
        <f>APENs_summary!Q5025</f>
        <v>0</v>
      </c>
      <c r="J5130" s="76">
        <f>APENs_summary!R5025</f>
        <v>0</v>
      </c>
    </row>
    <row r="5131" spans="1:10" x14ac:dyDescent="0.2">
      <c r="A5131" s="13" t="s">
        <v>147</v>
      </c>
      <c r="B5131" s="272" t="s">
        <v>493</v>
      </c>
      <c r="C5131" s="272" t="str">
        <f>APENs_summary!C5026</f>
        <v>08103</v>
      </c>
      <c r="D5131" s="272" t="str">
        <f>APENs_summary!J5026</f>
        <v>20200254</v>
      </c>
      <c r="E5131" s="272" t="str">
        <f>APENs_summary!K5026</f>
        <v>Compressor Engines</v>
      </c>
      <c r="F5131" s="76">
        <f>APENs_summary!N5026</f>
        <v>0</v>
      </c>
      <c r="G5131" s="76">
        <f>APENs_summary!O5026</f>
        <v>0.05</v>
      </c>
      <c r="H5131" s="76">
        <f>APENs_summary!P5026</f>
        <v>0</v>
      </c>
      <c r="I5131" s="76">
        <f>APENs_summary!Q5026</f>
        <v>0</v>
      </c>
      <c r="J5131" s="76">
        <f>APENs_summary!R5026</f>
        <v>0</v>
      </c>
    </row>
    <row r="5132" spans="1:10" x14ac:dyDescent="0.2">
      <c r="A5132" s="13" t="s">
        <v>147</v>
      </c>
      <c r="B5132" s="272" t="s">
        <v>493</v>
      </c>
      <c r="C5132" s="272" t="str">
        <f>APENs_summary!C5027</f>
        <v>08103</v>
      </c>
      <c r="D5132" s="272" t="str">
        <f>APENs_summary!J5027</f>
        <v>40400311</v>
      </c>
      <c r="E5132" s="272" t="str">
        <f>APENs_summary!K5027</f>
        <v>Condensate Tanks</v>
      </c>
      <c r="F5132" s="76">
        <f>APENs_summary!N5027</f>
        <v>0</v>
      </c>
      <c r="G5132" s="76">
        <f>APENs_summary!O5027</f>
        <v>1.5771133134708337</v>
      </c>
      <c r="H5132" s="76">
        <f>APENs_summary!P5027</f>
        <v>0</v>
      </c>
      <c r="I5132" s="76">
        <f>APENs_summary!Q5027</f>
        <v>0</v>
      </c>
      <c r="J5132" s="76">
        <f>APENs_summary!R5027</f>
        <v>0</v>
      </c>
    </row>
    <row r="5133" spans="1:10" x14ac:dyDescent="0.2">
      <c r="A5133" s="13" t="s">
        <v>147</v>
      </c>
      <c r="B5133" s="272" t="s">
        <v>493</v>
      </c>
      <c r="C5133" s="272" t="str">
        <f>APENs_summary!C5028</f>
        <v>08103</v>
      </c>
      <c r="D5133" s="272" t="str">
        <f>APENs_summary!J5028</f>
        <v>40400311</v>
      </c>
      <c r="E5133" s="272" t="str">
        <f>APENs_summary!K5028</f>
        <v>Condensate Tanks</v>
      </c>
      <c r="F5133" s="76">
        <f>APENs_summary!N5028</f>
        <v>0</v>
      </c>
      <c r="G5133" s="76">
        <f>APENs_summary!O5028</f>
        <v>0.61782185929245181</v>
      </c>
      <c r="H5133" s="76">
        <f>APENs_summary!P5028</f>
        <v>0</v>
      </c>
      <c r="I5133" s="76">
        <f>APENs_summary!Q5028</f>
        <v>0</v>
      </c>
      <c r="J5133" s="76">
        <f>APENs_summary!R5028</f>
        <v>0</v>
      </c>
    </row>
    <row r="5134" spans="1:10" x14ac:dyDescent="0.2">
      <c r="A5134" s="13" t="s">
        <v>147</v>
      </c>
      <c r="B5134" s="272" t="s">
        <v>493</v>
      </c>
      <c r="C5134" s="272" t="str">
        <f>APENs_summary!C5029</f>
        <v>08103</v>
      </c>
      <c r="D5134" s="272" t="str">
        <f>APENs_summary!J5029</f>
        <v>20200253</v>
      </c>
      <c r="E5134" s="272" t="str">
        <f>APENs_summary!K5029</f>
        <v>Compressor Engines</v>
      </c>
      <c r="F5134" s="76">
        <f>APENs_summary!N5029</f>
        <v>0</v>
      </c>
      <c r="G5134" s="76">
        <f>APENs_summary!O5029</f>
        <v>0</v>
      </c>
      <c r="H5134" s="76">
        <f>APENs_summary!P5029</f>
        <v>14.675955</v>
      </c>
      <c r="I5134" s="76">
        <f>APENs_summary!Q5029</f>
        <v>0</v>
      </c>
      <c r="J5134" s="76">
        <f>APENs_summary!R5029</f>
        <v>0</v>
      </c>
    </row>
    <row r="5135" spans="1:10" x14ac:dyDescent="0.2">
      <c r="A5135" s="13" t="s">
        <v>147</v>
      </c>
      <c r="B5135" s="272" t="s">
        <v>493</v>
      </c>
      <c r="C5135" s="272" t="str">
        <f>APENs_summary!C5030</f>
        <v>08103</v>
      </c>
      <c r="D5135" s="272" t="str">
        <f>APENs_summary!J5030</f>
        <v>20200253</v>
      </c>
      <c r="E5135" s="272" t="str">
        <f>APENs_summary!K5030</f>
        <v>Compressor Engines</v>
      </c>
      <c r="F5135" s="76">
        <f>APENs_summary!N5030</f>
        <v>15.448793999999999</v>
      </c>
      <c r="G5135" s="76">
        <f>APENs_summary!O5030</f>
        <v>0</v>
      </c>
      <c r="H5135" s="76">
        <f>APENs_summary!P5030</f>
        <v>0</v>
      </c>
      <c r="I5135" s="76">
        <f>APENs_summary!Q5030</f>
        <v>0</v>
      </c>
      <c r="J5135" s="76">
        <f>APENs_summary!R5030</f>
        <v>0</v>
      </c>
    </row>
    <row r="5136" spans="1:10" x14ac:dyDescent="0.2">
      <c r="A5136" s="13" t="s">
        <v>147</v>
      </c>
      <c r="B5136" s="272" t="s">
        <v>493</v>
      </c>
      <c r="C5136" s="272" t="str">
        <f>APENs_summary!C5031</f>
        <v>08103</v>
      </c>
      <c r="D5136" s="272" t="str">
        <f>APENs_summary!J5031</f>
        <v>20200253</v>
      </c>
      <c r="E5136" s="272" t="str">
        <f>APENs_summary!K5031</f>
        <v>Compressor Engines</v>
      </c>
      <c r="F5136" s="76">
        <f>APENs_summary!N5031</f>
        <v>0</v>
      </c>
      <c r="G5136" s="76">
        <f>APENs_summary!O5031</f>
        <v>0</v>
      </c>
      <c r="H5136" s="76">
        <f>APENs_summary!P5031</f>
        <v>0</v>
      </c>
      <c r="I5136" s="76">
        <f>APENs_summary!Q5031</f>
        <v>0</v>
      </c>
      <c r="J5136" s="76">
        <f>APENs_summary!R5031</f>
        <v>0.213646</v>
      </c>
    </row>
    <row r="5137" spans="1:10" x14ac:dyDescent="0.2">
      <c r="A5137" s="13" t="s">
        <v>147</v>
      </c>
      <c r="B5137" s="272" t="s">
        <v>493</v>
      </c>
      <c r="C5137" s="272" t="str">
        <f>APENs_summary!C5032</f>
        <v>08103</v>
      </c>
      <c r="D5137" s="272" t="str">
        <f>APENs_summary!J5032</f>
        <v>20200253</v>
      </c>
      <c r="E5137" s="272" t="str">
        <f>APENs_summary!K5032</f>
        <v>Compressor Engines</v>
      </c>
      <c r="F5137" s="76">
        <f>APENs_summary!N5032</f>
        <v>0</v>
      </c>
      <c r="G5137" s="76">
        <f>APENs_summary!O5032</f>
        <v>0</v>
      </c>
      <c r="H5137" s="76">
        <f>APENs_summary!P5032</f>
        <v>0</v>
      </c>
      <c r="I5137" s="76">
        <f>APENs_summary!Q5032</f>
        <v>0</v>
      </c>
      <c r="J5137" s="76">
        <f>APENs_summary!R5032</f>
        <v>0</v>
      </c>
    </row>
    <row r="5138" spans="1:10" x14ac:dyDescent="0.2">
      <c r="A5138" s="13" t="s">
        <v>147</v>
      </c>
      <c r="B5138" s="272" t="s">
        <v>493</v>
      </c>
      <c r="C5138" s="272" t="str">
        <f>APENs_summary!C5033</f>
        <v>08103</v>
      </c>
      <c r="D5138" s="272" t="str">
        <f>APENs_summary!J5033</f>
        <v>20200253</v>
      </c>
      <c r="E5138" s="272" t="str">
        <f>APENs_summary!K5033</f>
        <v>Compressor Engines</v>
      </c>
      <c r="F5138" s="76">
        <f>APENs_summary!N5033</f>
        <v>0</v>
      </c>
      <c r="G5138" s="76">
        <f>APENs_summary!O5033</f>
        <v>0</v>
      </c>
      <c r="H5138" s="76">
        <f>APENs_summary!P5033</f>
        <v>0</v>
      </c>
      <c r="I5138" s="76">
        <f>APENs_summary!Q5033</f>
        <v>1.2559000000000001E-2</v>
      </c>
      <c r="J5138" s="76">
        <f>APENs_summary!R5033</f>
        <v>0</v>
      </c>
    </row>
    <row r="5139" spans="1:10" x14ac:dyDescent="0.2">
      <c r="A5139" s="13" t="s">
        <v>147</v>
      </c>
      <c r="B5139" s="272" t="s">
        <v>493</v>
      </c>
      <c r="C5139" s="272" t="str">
        <f>APENs_summary!C5034</f>
        <v>08103</v>
      </c>
      <c r="D5139" s="272" t="str">
        <f>APENs_summary!J5034</f>
        <v>20200253</v>
      </c>
      <c r="E5139" s="272" t="str">
        <f>APENs_summary!K5034</f>
        <v>Compressor Engines</v>
      </c>
      <c r="F5139" s="76">
        <f>APENs_summary!N5034</f>
        <v>0</v>
      </c>
      <c r="G5139" s="76">
        <f>APENs_summary!O5034</f>
        <v>6.256761</v>
      </c>
      <c r="H5139" s="76">
        <f>APENs_summary!P5034</f>
        <v>0</v>
      </c>
      <c r="I5139" s="76">
        <f>APENs_summary!Q5034</f>
        <v>0</v>
      </c>
      <c r="J5139" s="76">
        <f>APENs_summary!R5034</f>
        <v>0</v>
      </c>
    </row>
    <row r="5140" spans="1:10" x14ac:dyDescent="0.2">
      <c r="A5140" s="13" t="s">
        <v>147</v>
      </c>
      <c r="B5140" s="272" t="s">
        <v>493</v>
      </c>
      <c r="C5140" s="272" t="str">
        <f>APENs_summary!C5035</f>
        <v>08103</v>
      </c>
      <c r="D5140" s="272" t="str">
        <f>APENs_summary!J5035</f>
        <v>20200253</v>
      </c>
      <c r="E5140" s="272" t="str">
        <f>APENs_summary!K5035</f>
        <v>Compressor Engines</v>
      </c>
      <c r="F5140" s="76">
        <f>APENs_summary!N5035</f>
        <v>0</v>
      </c>
      <c r="G5140" s="76">
        <f>APENs_summary!O5035</f>
        <v>0</v>
      </c>
      <c r="H5140" s="76">
        <f>APENs_summary!P5035</f>
        <v>23.200434999999999</v>
      </c>
      <c r="I5140" s="76">
        <f>APENs_summary!Q5035</f>
        <v>0</v>
      </c>
      <c r="J5140" s="76">
        <f>APENs_summary!R5035</f>
        <v>0</v>
      </c>
    </row>
    <row r="5141" spans="1:10" x14ac:dyDescent="0.2">
      <c r="A5141" s="13" t="s">
        <v>147</v>
      </c>
      <c r="B5141" s="272" t="s">
        <v>493</v>
      </c>
      <c r="C5141" s="272" t="str">
        <f>APENs_summary!C5036</f>
        <v>08103</v>
      </c>
      <c r="D5141" s="272" t="str">
        <f>APENs_summary!J5036</f>
        <v>20200253</v>
      </c>
      <c r="E5141" s="272" t="str">
        <f>APENs_summary!K5036</f>
        <v>Compressor Engines</v>
      </c>
      <c r="F5141" s="76">
        <f>APENs_summary!N5036</f>
        <v>15.450158999999999</v>
      </c>
      <c r="G5141" s="76">
        <f>APENs_summary!O5036</f>
        <v>0</v>
      </c>
      <c r="H5141" s="76">
        <f>APENs_summary!P5036</f>
        <v>0</v>
      </c>
      <c r="I5141" s="76">
        <f>APENs_summary!Q5036</f>
        <v>0</v>
      </c>
      <c r="J5141" s="76">
        <f>APENs_summary!R5036</f>
        <v>0</v>
      </c>
    </row>
    <row r="5142" spans="1:10" x14ac:dyDescent="0.2">
      <c r="A5142" s="13" t="s">
        <v>147</v>
      </c>
      <c r="B5142" s="272" t="s">
        <v>493</v>
      </c>
      <c r="C5142" s="272" t="str">
        <f>APENs_summary!C5037</f>
        <v>08103</v>
      </c>
      <c r="D5142" s="272" t="str">
        <f>APENs_summary!J5037</f>
        <v>20200253</v>
      </c>
      <c r="E5142" s="272" t="str">
        <f>APENs_summary!K5037</f>
        <v>Compressor Engines</v>
      </c>
      <c r="F5142" s="76">
        <f>APENs_summary!N5037</f>
        <v>0</v>
      </c>
      <c r="G5142" s="76">
        <f>APENs_summary!O5037</f>
        <v>0</v>
      </c>
      <c r="H5142" s="76">
        <f>APENs_summary!P5037</f>
        <v>0</v>
      </c>
      <c r="I5142" s="76">
        <f>APENs_summary!Q5037</f>
        <v>0</v>
      </c>
      <c r="J5142" s="76">
        <f>APENs_summary!R5037</f>
        <v>0.53051700000000002</v>
      </c>
    </row>
    <row r="5143" spans="1:10" x14ac:dyDescent="0.2">
      <c r="A5143" s="13" t="s">
        <v>147</v>
      </c>
      <c r="B5143" s="272" t="s">
        <v>493</v>
      </c>
      <c r="C5143" s="272" t="str">
        <f>APENs_summary!C5038</f>
        <v>08103</v>
      </c>
      <c r="D5143" s="272" t="str">
        <f>APENs_summary!J5038</f>
        <v>20200253</v>
      </c>
      <c r="E5143" s="272" t="str">
        <f>APENs_summary!K5038</f>
        <v>Compressor Engines</v>
      </c>
      <c r="F5143" s="76">
        <f>APENs_summary!N5038</f>
        <v>0</v>
      </c>
      <c r="G5143" s="76">
        <f>APENs_summary!O5038</f>
        <v>0</v>
      </c>
      <c r="H5143" s="76">
        <f>APENs_summary!P5038</f>
        <v>0</v>
      </c>
      <c r="I5143" s="76">
        <f>APENs_summary!Q5038</f>
        <v>0</v>
      </c>
      <c r="J5143" s="76">
        <f>APENs_summary!R5038</f>
        <v>0</v>
      </c>
    </row>
    <row r="5144" spans="1:10" x14ac:dyDescent="0.2">
      <c r="A5144" s="13" t="s">
        <v>147</v>
      </c>
      <c r="B5144" s="272" t="s">
        <v>493</v>
      </c>
      <c r="C5144" s="272" t="str">
        <f>APENs_summary!C5039</f>
        <v>08103</v>
      </c>
      <c r="D5144" s="272" t="str">
        <f>APENs_summary!J5039</f>
        <v>20200253</v>
      </c>
      <c r="E5144" s="272" t="str">
        <f>APENs_summary!K5039</f>
        <v>Compressor Engines</v>
      </c>
      <c r="F5144" s="76">
        <f>APENs_summary!N5039</f>
        <v>0</v>
      </c>
      <c r="G5144" s="76">
        <f>APENs_summary!O5039</f>
        <v>0</v>
      </c>
      <c r="H5144" s="76">
        <f>APENs_summary!P5039</f>
        <v>0</v>
      </c>
      <c r="I5144" s="76">
        <f>APENs_summary!Q5039</f>
        <v>1.6060999999999999E-2</v>
      </c>
      <c r="J5144" s="76">
        <f>APENs_summary!R5039</f>
        <v>0</v>
      </c>
    </row>
    <row r="5145" spans="1:10" x14ac:dyDescent="0.2">
      <c r="A5145" s="13" t="s">
        <v>147</v>
      </c>
      <c r="B5145" s="272" t="s">
        <v>493</v>
      </c>
      <c r="C5145" s="272" t="str">
        <f>APENs_summary!C5040</f>
        <v>08103</v>
      </c>
      <c r="D5145" s="272" t="str">
        <f>APENs_summary!J5040</f>
        <v>20200253</v>
      </c>
      <c r="E5145" s="272" t="str">
        <f>APENs_summary!K5040</f>
        <v>Compressor Engines</v>
      </c>
      <c r="F5145" s="76">
        <f>APENs_summary!N5040</f>
        <v>0</v>
      </c>
      <c r="G5145" s="76">
        <f>APENs_summary!O5040</f>
        <v>6.2573259999999999</v>
      </c>
      <c r="H5145" s="76">
        <f>APENs_summary!P5040</f>
        <v>0</v>
      </c>
      <c r="I5145" s="76">
        <f>APENs_summary!Q5040</f>
        <v>0</v>
      </c>
      <c r="J5145" s="76">
        <f>APENs_summary!R5040</f>
        <v>0</v>
      </c>
    </row>
    <row r="5146" spans="1:10" x14ac:dyDescent="0.2">
      <c r="A5146" s="13" t="s">
        <v>147</v>
      </c>
      <c r="B5146" s="272" t="s">
        <v>493</v>
      </c>
      <c r="C5146" s="272" t="str">
        <f>APENs_summary!C5041</f>
        <v>08103</v>
      </c>
      <c r="D5146" s="272" t="str">
        <f>APENs_summary!J5041</f>
        <v>20200254</v>
      </c>
      <c r="E5146" s="272" t="str">
        <f>APENs_summary!K5041</f>
        <v>Compressor Engines</v>
      </c>
      <c r="F5146" s="76">
        <f>APENs_summary!N5041</f>
        <v>0</v>
      </c>
      <c r="G5146" s="76">
        <f>APENs_summary!O5041</f>
        <v>0</v>
      </c>
      <c r="H5146" s="76">
        <f>APENs_summary!P5041</f>
        <v>46.4</v>
      </c>
      <c r="I5146" s="76">
        <f>APENs_summary!Q5041</f>
        <v>0</v>
      </c>
      <c r="J5146" s="76">
        <f>APENs_summary!R5041</f>
        <v>0</v>
      </c>
    </row>
    <row r="5147" spans="1:10" x14ac:dyDescent="0.2">
      <c r="A5147" s="13" t="s">
        <v>147</v>
      </c>
      <c r="B5147" s="272" t="s">
        <v>493</v>
      </c>
      <c r="C5147" s="272" t="str">
        <f>APENs_summary!C5042</f>
        <v>08103</v>
      </c>
      <c r="D5147" s="272" t="str">
        <f>APENs_summary!J5042</f>
        <v>20200254</v>
      </c>
      <c r="E5147" s="272" t="str">
        <f>APENs_summary!K5042</f>
        <v>Compressor Engines</v>
      </c>
      <c r="F5147" s="76">
        <f>APENs_summary!N5042</f>
        <v>23.2</v>
      </c>
      <c r="G5147" s="76">
        <f>APENs_summary!O5042</f>
        <v>0</v>
      </c>
      <c r="H5147" s="76">
        <f>APENs_summary!P5042</f>
        <v>0</v>
      </c>
      <c r="I5147" s="76">
        <f>APENs_summary!Q5042</f>
        <v>0</v>
      </c>
      <c r="J5147" s="76">
        <f>APENs_summary!R5042</f>
        <v>0</v>
      </c>
    </row>
    <row r="5148" spans="1:10" x14ac:dyDescent="0.2">
      <c r="A5148" s="13" t="s">
        <v>147</v>
      </c>
      <c r="B5148" s="272" t="s">
        <v>493</v>
      </c>
      <c r="C5148" s="272" t="str">
        <f>APENs_summary!C5043</f>
        <v>08103</v>
      </c>
      <c r="D5148" s="272" t="str">
        <f>APENs_summary!J5043</f>
        <v>20200254</v>
      </c>
      <c r="E5148" s="272" t="str">
        <f>APENs_summary!K5043</f>
        <v>Compressor Engines</v>
      </c>
      <c r="F5148" s="76">
        <f>APENs_summary!N5043</f>
        <v>0</v>
      </c>
      <c r="G5148" s="76">
        <f>APENs_summary!O5043</f>
        <v>15.4</v>
      </c>
      <c r="H5148" s="76">
        <f>APENs_summary!P5043</f>
        <v>0</v>
      </c>
      <c r="I5148" s="76">
        <f>APENs_summary!Q5043</f>
        <v>0</v>
      </c>
      <c r="J5148" s="76">
        <f>APENs_summary!R5043</f>
        <v>0</v>
      </c>
    </row>
    <row r="5149" spans="1:10" x14ac:dyDescent="0.2">
      <c r="A5149" s="13" t="s">
        <v>147</v>
      </c>
      <c r="B5149" s="272" t="s">
        <v>493</v>
      </c>
      <c r="C5149" s="272" t="str">
        <f>APENs_summary!C5044</f>
        <v>08103</v>
      </c>
      <c r="D5149" s="272" t="str">
        <f>APENs_summary!J5044</f>
        <v>31000304</v>
      </c>
      <c r="E5149" s="272" t="str">
        <f>APENs_summary!K5044</f>
        <v>Glycol Dehydrator</v>
      </c>
      <c r="F5149" s="76">
        <f>APENs_summary!N5044</f>
        <v>0</v>
      </c>
      <c r="G5149" s="76">
        <f>APENs_summary!O5044</f>
        <v>0</v>
      </c>
      <c r="H5149" s="76">
        <f>APENs_summary!P5044</f>
        <v>0.1</v>
      </c>
      <c r="I5149" s="76">
        <f>APENs_summary!Q5044</f>
        <v>0</v>
      </c>
      <c r="J5149" s="76">
        <f>APENs_summary!R5044</f>
        <v>0</v>
      </c>
    </row>
    <row r="5150" spans="1:10" x14ac:dyDescent="0.2">
      <c r="A5150" s="13" t="s">
        <v>147</v>
      </c>
      <c r="B5150" s="272" t="s">
        <v>493</v>
      </c>
      <c r="C5150" s="272" t="str">
        <f>APENs_summary!C5045</f>
        <v>08103</v>
      </c>
      <c r="D5150" s="272" t="str">
        <f>APENs_summary!J5045</f>
        <v>31000304</v>
      </c>
      <c r="E5150" s="272" t="str">
        <f>APENs_summary!K5045</f>
        <v>Glycol Dehydrator</v>
      </c>
      <c r="F5150" s="76">
        <f>APENs_summary!N5045</f>
        <v>0.12</v>
      </c>
      <c r="G5150" s="76">
        <f>APENs_summary!O5045</f>
        <v>0</v>
      </c>
      <c r="H5150" s="76">
        <f>APENs_summary!P5045</f>
        <v>0</v>
      </c>
      <c r="I5150" s="76">
        <f>APENs_summary!Q5045</f>
        <v>0</v>
      </c>
      <c r="J5150" s="76">
        <f>APENs_summary!R5045</f>
        <v>0</v>
      </c>
    </row>
    <row r="5151" spans="1:10" x14ac:dyDescent="0.2">
      <c r="A5151" s="13" t="s">
        <v>147</v>
      </c>
      <c r="B5151" s="272" t="s">
        <v>493</v>
      </c>
      <c r="C5151" s="272" t="str">
        <f>APENs_summary!C5046</f>
        <v>08103</v>
      </c>
      <c r="D5151" s="272" t="str">
        <f>APENs_summary!J5046</f>
        <v>31000304</v>
      </c>
      <c r="E5151" s="272" t="str">
        <f>APENs_summary!K5046</f>
        <v>Glycol Dehydrator</v>
      </c>
      <c r="F5151" s="76">
        <f>APENs_summary!N5046</f>
        <v>0</v>
      </c>
      <c r="G5151" s="76">
        <f>APENs_summary!O5046</f>
        <v>7.76</v>
      </c>
      <c r="H5151" s="76">
        <f>APENs_summary!P5046</f>
        <v>0</v>
      </c>
      <c r="I5151" s="76">
        <f>APENs_summary!Q5046</f>
        <v>0</v>
      </c>
      <c r="J5151" s="76">
        <f>APENs_summary!R5046</f>
        <v>0</v>
      </c>
    </row>
    <row r="5152" spans="1:10" x14ac:dyDescent="0.2">
      <c r="A5152" s="13" t="s">
        <v>147</v>
      </c>
      <c r="B5152" s="272" t="s">
        <v>493</v>
      </c>
      <c r="C5152" s="272" t="str">
        <f>APENs_summary!C5047</f>
        <v>08103</v>
      </c>
      <c r="D5152" s="272" t="str">
        <f>APENs_summary!J5047</f>
        <v>31000305</v>
      </c>
      <c r="E5152" s="272" t="str">
        <f>APENs_summary!K5047</f>
        <v>Natural Gas Processing Facilities, Gas Sweeting: Amine Process</v>
      </c>
      <c r="F5152" s="76">
        <f>APENs_summary!N5047</f>
        <v>0</v>
      </c>
      <c r="G5152" s="76">
        <f>APENs_summary!O5047</f>
        <v>0</v>
      </c>
      <c r="H5152" s="76">
        <f>APENs_summary!P5047</f>
        <v>1.94</v>
      </c>
      <c r="I5152" s="76">
        <f>APENs_summary!Q5047</f>
        <v>0</v>
      </c>
      <c r="J5152" s="76">
        <f>APENs_summary!R5047</f>
        <v>0</v>
      </c>
    </row>
    <row r="5153" spans="1:10" x14ac:dyDescent="0.2">
      <c r="A5153" s="13" t="s">
        <v>147</v>
      </c>
      <c r="B5153" s="272" t="s">
        <v>493</v>
      </c>
      <c r="C5153" s="272" t="str">
        <f>APENs_summary!C5048</f>
        <v>08103</v>
      </c>
      <c r="D5153" s="272" t="str">
        <f>APENs_summary!J5048</f>
        <v>31000305</v>
      </c>
      <c r="E5153" s="272" t="str">
        <f>APENs_summary!K5048</f>
        <v>Natural Gas Processing Facilities, Gas Sweeting: Amine Process</v>
      </c>
      <c r="F5153" s="76">
        <f>APENs_summary!N5048</f>
        <v>2.31</v>
      </c>
      <c r="G5153" s="76">
        <f>APENs_summary!O5048</f>
        <v>0</v>
      </c>
      <c r="H5153" s="76">
        <f>APENs_summary!P5048</f>
        <v>0</v>
      </c>
      <c r="I5153" s="76">
        <f>APENs_summary!Q5048</f>
        <v>0</v>
      </c>
      <c r="J5153" s="76">
        <f>APENs_summary!R5048</f>
        <v>0</v>
      </c>
    </row>
    <row r="5154" spans="1:10" x14ac:dyDescent="0.2">
      <c r="A5154" s="13" t="s">
        <v>147</v>
      </c>
      <c r="B5154" s="272" t="s">
        <v>493</v>
      </c>
      <c r="C5154" s="272" t="str">
        <f>APENs_summary!C5049</f>
        <v>08103</v>
      </c>
      <c r="D5154" s="272" t="str">
        <f>APENs_summary!J5049</f>
        <v>31000305</v>
      </c>
      <c r="E5154" s="272" t="str">
        <f>APENs_summary!K5049</f>
        <v>Natural Gas Processing Facilities, Gas Sweeting: Amine Process</v>
      </c>
      <c r="F5154" s="76">
        <f>APENs_summary!N5049</f>
        <v>0</v>
      </c>
      <c r="G5154" s="76">
        <f>APENs_summary!O5049</f>
        <v>15.18</v>
      </c>
      <c r="H5154" s="76">
        <f>APENs_summary!P5049</f>
        <v>0</v>
      </c>
      <c r="I5154" s="76">
        <f>APENs_summary!Q5049</f>
        <v>0</v>
      </c>
      <c r="J5154" s="76">
        <f>APENs_summary!R5049</f>
        <v>0</v>
      </c>
    </row>
    <row r="5155" spans="1:10" x14ac:dyDescent="0.2">
      <c r="A5155" s="13" t="s">
        <v>147</v>
      </c>
      <c r="B5155" s="272" t="s">
        <v>493</v>
      </c>
      <c r="C5155" s="272" t="str">
        <f>APENs_summary!C5050</f>
        <v>08103</v>
      </c>
      <c r="D5155" s="272" t="str">
        <f>APENs_summary!J5050</f>
        <v>40400311</v>
      </c>
      <c r="E5155" s="272" t="str">
        <f>APENs_summary!K5050</f>
        <v>Condensate Tanks</v>
      </c>
      <c r="F5155" s="76">
        <f>APENs_summary!N5050</f>
        <v>0</v>
      </c>
      <c r="G5155" s="76">
        <f>APENs_summary!O5050</f>
        <v>2.6271097645134791</v>
      </c>
      <c r="H5155" s="76">
        <f>APENs_summary!P5050</f>
        <v>0</v>
      </c>
      <c r="I5155" s="76">
        <f>APENs_summary!Q5050</f>
        <v>0</v>
      </c>
      <c r="J5155" s="76">
        <f>APENs_summary!R5050</f>
        <v>0</v>
      </c>
    </row>
    <row r="5156" spans="1:10" x14ac:dyDescent="0.2">
      <c r="A5156" s="13" t="s">
        <v>147</v>
      </c>
      <c r="B5156" s="272" t="s">
        <v>493</v>
      </c>
      <c r="C5156" s="272" t="str">
        <f>APENs_summary!C5051</f>
        <v>08103</v>
      </c>
      <c r="D5156" s="272" t="str">
        <f>APENs_summary!J5051</f>
        <v>40400311</v>
      </c>
      <c r="E5156" s="272" t="str">
        <f>APENs_summary!K5051</f>
        <v>Condensate Tanks</v>
      </c>
      <c r="F5156" s="76">
        <f>APENs_summary!N5051</f>
        <v>0</v>
      </c>
      <c r="G5156" s="76">
        <f>APENs_summary!O5051</f>
        <v>3.6522566549323705</v>
      </c>
      <c r="H5156" s="76">
        <f>APENs_summary!P5051</f>
        <v>0</v>
      </c>
      <c r="I5156" s="76">
        <f>APENs_summary!Q5051</f>
        <v>0</v>
      </c>
      <c r="J5156" s="76">
        <f>APENs_summary!R5051</f>
        <v>0</v>
      </c>
    </row>
    <row r="5157" spans="1:10" x14ac:dyDescent="0.2">
      <c r="A5157" s="13" t="s">
        <v>147</v>
      </c>
      <c r="B5157" s="272" t="s">
        <v>493</v>
      </c>
      <c r="C5157" s="272" t="str">
        <f>APENs_summary!C5052</f>
        <v>08103</v>
      </c>
      <c r="D5157" s="272" t="str">
        <f>APENs_summary!J5052</f>
        <v>40400311</v>
      </c>
      <c r="E5157" s="272" t="str">
        <f>APENs_summary!K5052</f>
        <v>Condensate Tanks</v>
      </c>
      <c r="F5157" s="76">
        <f>APENs_summary!N5052</f>
        <v>0</v>
      </c>
      <c r="G5157" s="76">
        <f>APENs_summary!O5052</f>
        <v>4.8605631231061039</v>
      </c>
      <c r="H5157" s="76">
        <f>APENs_summary!P5052</f>
        <v>0</v>
      </c>
      <c r="I5157" s="76">
        <f>APENs_summary!Q5052</f>
        <v>0</v>
      </c>
      <c r="J5157" s="76">
        <f>APENs_summary!R5052</f>
        <v>0</v>
      </c>
    </row>
    <row r="5158" spans="1:10" x14ac:dyDescent="0.2">
      <c r="A5158" s="13" t="s">
        <v>147</v>
      </c>
      <c r="B5158" s="272" t="s">
        <v>493</v>
      </c>
      <c r="C5158" s="272" t="str">
        <f>APENs_summary!C5053</f>
        <v>08103</v>
      </c>
      <c r="D5158" s="272" t="str">
        <f>APENs_summary!J5053</f>
        <v>40400311</v>
      </c>
      <c r="E5158" s="272" t="str">
        <f>APENs_summary!K5053</f>
        <v>Condensate Tanks</v>
      </c>
      <c r="F5158" s="76">
        <f>APENs_summary!N5053</f>
        <v>0</v>
      </c>
      <c r="G5158" s="76">
        <f>APENs_summary!O5053</f>
        <v>4.1005875616755656</v>
      </c>
      <c r="H5158" s="76">
        <f>APENs_summary!P5053</f>
        <v>0</v>
      </c>
      <c r="I5158" s="76">
        <f>APENs_summary!Q5053</f>
        <v>0</v>
      </c>
      <c r="J5158" s="76">
        <f>APENs_summary!R5053</f>
        <v>0</v>
      </c>
    </row>
    <row r="5159" spans="1:10" x14ac:dyDescent="0.2">
      <c r="A5159" s="13" t="s">
        <v>147</v>
      </c>
      <c r="B5159" s="272" t="s">
        <v>493</v>
      </c>
      <c r="C5159" s="272" t="str">
        <f>APENs_summary!C5054</f>
        <v>08103</v>
      </c>
      <c r="D5159" s="272" t="str">
        <f>APENs_summary!J5054</f>
        <v>40400311</v>
      </c>
      <c r="E5159" s="272" t="str">
        <f>APENs_summary!K5054</f>
        <v>Condensate Tanks</v>
      </c>
      <c r="F5159" s="76">
        <f>APENs_summary!N5054</f>
        <v>0</v>
      </c>
      <c r="G5159" s="76">
        <f>APENs_summary!O5054</f>
        <v>8.2394472739267695</v>
      </c>
      <c r="H5159" s="76">
        <f>APENs_summary!P5054</f>
        <v>0</v>
      </c>
      <c r="I5159" s="76">
        <f>APENs_summary!Q5054</f>
        <v>0</v>
      </c>
      <c r="J5159" s="76">
        <f>APENs_summary!R5054</f>
        <v>0</v>
      </c>
    </row>
    <row r="5160" spans="1:10" x14ac:dyDescent="0.2">
      <c r="A5160" s="13" t="s">
        <v>147</v>
      </c>
      <c r="B5160" s="272" t="s">
        <v>493</v>
      </c>
      <c r="C5160" s="272" t="str">
        <f>APENs_summary!C5055</f>
        <v>08103</v>
      </c>
      <c r="D5160" s="272" t="str">
        <f>APENs_summary!J5055</f>
        <v>40400311</v>
      </c>
      <c r="E5160" s="272" t="str">
        <f>APENs_summary!K5055</f>
        <v>Condensate Tanks</v>
      </c>
      <c r="F5160" s="76">
        <f>APENs_summary!N5055</f>
        <v>0</v>
      </c>
      <c r="G5160" s="76">
        <f>APENs_summary!O5055</f>
        <v>5.0847285764777022</v>
      </c>
      <c r="H5160" s="76">
        <f>APENs_summary!P5055</f>
        <v>0</v>
      </c>
      <c r="I5160" s="76">
        <f>APENs_summary!Q5055</f>
        <v>0</v>
      </c>
      <c r="J5160" s="76">
        <f>APENs_summary!R5055</f>
        <v>0</v>
      </c>
    </row>
    <row r="5161" spans="1:10" x14ac:dyDescent="0.2">
      <c r="A5161" s="13" t="s">
        <v>147</v>
      </c>
      <c r="B5161" s="272" t="s">
        <v>493</v>
      </c>
      <c r="C5161" s="272" t="str">
        <f>APENs_summary!C5056</f>
        <v>08103</v>
      </c>
      <c r="D5161" s="272" t="str">
        <f>APENs_summary!J5056</f>
        <v>40400311</v>
      </c>
      <c r="E5161" s="272" t="str">
        <f>APENs_summary!K5056</f>
        <v>Condensate Tanks</v>
      </c>
      <c r="F5161" s="76">
        <f>APENs_summary!N5056</f>
        <v>0</v>
      </c>
      <c r="G5161" s="76">
        <f>APENs_summary!O5056</f>
        <v>6.8343126027926093</v>
      </c>
      <c r="H5161" s="76">
        <f>APENs_summary!P5056</f>
        <v>0</v>
      </c>
      <c r="I5161" s="76">
        <f>APENs_summary!Q5056</f>
        <v>0</v>
      </c>
      <c r="J5161" s="76">
        <f>APENs_summary!R5056</f>
        <v>0</v>
      </c>
    </row>
    <row r="5162" spans="1:10" x14ac:dyDescent="0.2">
      <c r="A5162" s="13" t="s">
        <v>147</v>
      </c>
      <c r="B5162" s="272" t="s">
        <v>493</v>
      </c>
      <c r="C5162" s="272" t="str">
        <f>APENs_summary!C5057</f>
        <v>08103</v>
      </c>
      <c r="D5162" s="272" t="str">
        <f>APENs_summary!J5057</f>
        <v>40400311</v>
      </c>
      <c r="E5162" s="272" t="str">
        <f>APENs_summary!K5057</f>
        <v>Condensate Tanks</v>
      </c>
      <c r="F5162" s="76">
        <f>APENs_summary!N5057</f>
        <v>0</v>
      </c>
      <c r="G5162" s="76">
        <f>APENs_summary!O5057</f>
        <v>1.2055727431326164</v>
      </c>
      <c r="H5162" s="76">
        <f>APENs_summary!P5057</f>
        <v>0</v>
      </c>
      <c r="I5162" s="76">
        <f>APENs_summary!Q5057</f>
        <v>0</v>
      </c>
      <c r="J5162" s="76">
        <f>APENs_summary!R5057</f>
        <v>0</v>
      </c>
    </row>
    <row r="5163" spans="1:10" x14ac:dyDescent="0.2">
      <c r="A5163" s="13" t="s">
        <v>147</v>
      </c>
      <c r="B5163" s="272" t="s">
        <v>493</v>
      </c>
      <c r="C5163" s="272" t="str">
        <f>APENs_summary!C5058</f>
        <v>08103</v>
      </c>
      <c r="D5163" s="272" t="str">
        <f>APENs_summary!J5058</f>
        <v>20200254</v>
      </c>
      <c r="E5163" s="272" t="str">
        <f>APENs_summary!K5058</f>
        <v>Compressor Engines</v>
      </c>
      <c r="F5163" s="76">
        <f>APENs_summary!N5058</f>
        <v>0</v>
      </c>
      <c r="G5163" s="76">
        <f>APENs_summary!O5058</f>
        <v>0</v>
      </c>
      <c r="H5163" s="76">
        <f>APENs_summary!P5058</f>
        <v>0.53200000000000003</v>
      </c>
      <c r="I5163" s="76">
        <f>APENs_summary!Q5058</f>
        <v>0</v>
      </c>
      <c r="J5163" s="76">
        <f>APENs_summary!R5058</f>
        <v>0</v>
      </c>
    </row>
    <row r="5164" spans="1:10" x14ac:dyDescent="0.2">
      <c r="A5164" s="13" t="s">
        <v>147</v>
      </c>
      <c r="B5164" s="272" t="s">
        <v>493</v>
      </c>
      <c r="C5164" s="272" t="str">
        <f>APENs_summary!C5059</f>
        <v>08103</v>
      </c>
      <c r="D5164" s="272" t="str">
        <f>APENs_summary!J5059</f>
        <v>20200254</v>
      </c>
      <c r="E5164" s="272" t="str">
        <f>APENs_summary!K5059</f>
        <v>Compressor Engines</v>
      </c>
      <c r="F5164" s="76">
        <f>APENs_summary!N5059</f>
        <v>6.23</v>
      </c>
      <c r="G5164" s="76">
        <f>APENs_summary!O5059</f>
        <v>0</v>
      </c>
      <c r="H5164" s="76">
        <f>APENs_summary!P5059</f>
        <v>0</v>
      </c>
      <c r="I5164" s="76">
        <f>APENs_summary!Q5059</f>
        <v>0</v>
      </c>
      <c r="J5164" s="76">
        <f>APENs_summary!R5059</f>
        <v>0</v>
      </c>
    </row>
    <row r="5165" spans="1:10" x14ac:dyDescent="0.2">
      <c r="A5165" s="13" t="s">
        <v>147</v>
      </c>
      <c r="B5165" s="272" t="s">
        <v>493</v>
      </c>
      <c r="C5165" s="272" t="str">
        <f>APENs_summary!C5060</f>
        <v>08103</v>
      </c>
      <c r="D5165" s="272" t="str">
        <f>APENs_summary!J5060</f>
        <v>20200254</v>
      </c>
      <c r="E5165" s="272" t="str">
        <f>APENs_summary!K5060</f>
        <v>Compressor Engines</v>
      </c>
      <c r="F5165" s="76">
        <f>APENs_summary!N5060</f>
        <v>0</v>
      </c>
      <c r="G5165" s="76">
        <f>APENs_summary!O5060</f>
        <v>0.02</v>
      </c>
      <c r="H5165" s="76">
        <f>APENs_summary!P5060</f>
        <v>0</v>
      </c>
      <c r="I5165" s="76">
        <f>APENs_summary!Q5060</f>
        <v>0</v>
      </c>
      <c r="J5165" s="76">
        <f>APENs_summary!R5060</f>
        <v>0</v>
      </c>
    </row>
    <row r="5166" spans="1:10" x14ac:dyDescent="0.2">
      <c r="A5166" s="13" t="s">
        <v>147</v>
      </c>
      <c r="B5166" s="272" t="s">
        <v>493</v>
      </c>
      <c r="C5166" s="272" t="str">
        <f>APENs_summary!C5061</f>
        <v>08103</v>
      </c>
      <c r="D5166" s="272" t="str">
        <f>APENs_summary!J5061</f>
        <v>20200254</v>
      </c>
      <c r="E5166" s="272" t="str">
        <f>APENs_summary!K5061</f>
        <v>Compressor Engines</v>
      </c>
      <c r="F5166" s="76">
        <f>APENs_summary!N5061</f>
        <v>0</v>
      </c>
      <c r="G5166" s="76">
        <f>APENs_summary!O5061</f>
        <v>0</v>
      </c>
      <c r="H5166" s="76">
        <f>APENs_summary!P5061</f>
        <v>0.53200000000000003</v>
      </c>
      <c r="I5166" s="76">
        <f>APENs_summary!Q5061</f>
        <v>0</v>
      </c>
      <c r="J5166" s="76">
        <f>APENs_summary!R5061</f>
        <v>0</v>
      </c>
    </row>
    <row r="5167" spans="1:10" x14ac:dyDescent="0.2">
      <c r="A5167" s="13" t="s">
        <v>147</v>
      </c>
      <c r="B5167" s="272" t="s">
        <v>493</v>
      </c>
      <c r="C5167" s="272" t="str">
        <f>APENs_summary!C5062</f>
        <v>08103</v>
      </c>
      <c r="D5167" s="272" t="str">
        <f>APENs_summary!J5062</f>
        <v>20200254</v>
      </c>
      <c r="E5167" s="272" t="str">
        <f>APENs_summary!K5062</f>
        <v>Compressor Engines</v>
      </c>
      <c r="F5167" s="76">
        <f>APENs_summary!N5062</f>
        <v>6.23</v>
      </c>
      <c r="G5167" s="76">
        <f>APENs_summary!O5062</f>
        <v>0</v>
      </c>
      <c r="H5167" s="76">
        <f>APENs_summary!P5062</f>
        <v>0</v>
      </c>
      <c r="I5167" s="76">
        <f>APENs_summary!Q5062</f>
        <v>0</v>
      </c>
      <c r="J5167" s="76">
        <f>APENs_summary!R5062</f>
        <v>0</v>
      </c>
    </row>
    <row r="5168" spans="1:10" x14ac:dyDescent="0.2">
      <c r="A5168" s="13" t="s">
        <v>147</v>
      </c>
      <c r="B5168" s="272" t="s">
        <v>493</v>
      </c>
      <c r="C5168" s="272" t="str">
        <f>APENs_summary!C5063</f>
        <v>08103</v>
      </c>
      <c r="D5168" s="272" t="str">
        <f>APENs_summary!J5063</f>
        <v>20200254</v>
      </c>
      <c r="E5168" s="272" t="str">
        <f>APENs_summary!K5063</f>
        <v>Compressor Engines</v>
      </c>
      <c r="F5168" s="76">
        <f>APENs_summary!N5063</f>
        <v>0</v>
      </c>
      <c r="G5168" s="76">
        <f>APENs_summary!O5063</f>
        <v>0.02</v>
      </c>
      <c r="H5168" s="76">
        <f>APENs_summary!P5063</f>
        <v>0</v>
      </c>
      <c r="I5168" s="76">
        <f>APENs_summary!Q5063</f>
        <v>0</v>
      </c>
      <c r="J5168" s="76">
        <f>APENs_summary!R5063</f>
        <v>0</v>
      </c>
    </row>
    <row r="5169" spans="1:10" x14ac:dyDescent="0.2">
      <c r="A5169" s="13" t="s">
        <v>147</v>
      </c>
      <c r="B5169" s="272" t="s">
        <v>493</v>
      </c>
      <c r="C5169" s="272" t="str">
        <f>APENs_summary!C5064</f>
        <v>08103</v>
      </c>
      <c r="D5169" s="272" t="str">
        <f>APENs_summary!J5064</f>
        <v>20200254</v>
      </c>
      <c r="E5169" s="272" t="str">
        <f>APENs_summary!K5064</f>
        <v>Compressor Engines</v>
      </c>
      <c r="F5169" s="76">
        <f>APENs_summary!N5064</f>
        <v>0</v>
      </c>
      <c r="G5169" s="76">
        <f>APENs_summary!O5064</f>
        <v>0</v>
      </c>
      <c r="H5169" s="76">
        <f>APENs_summary!P5064</f>
        <v>11.53</v>
      </c>
      <c r="I5169" s="76">
        <f>APENs_summary!Q5064</f>
        <v>0</v>
      </c>
      <c r="J5169" s="76">
        <f>APENs_summary!R5064</f>
        <v>0</v>
      </c>
    </row>
    <row r="5170" spans="1:10" x14ac:dyDescent="0.2">
      <c r="A5170" s="13" t="s">
        <v>147</v>
      </c>
      <c r="B5170" s="272" t="s">
        <v>493</v>
      </c>
      <c r="C5170" s="272" t="str">
        <f>APENs_summary!C5065</f>
        <v>08103</v>
      </c>
      <c r="D5170" s="272" t="str">
        <f>APENs_summary!J5065</f>
        <v>20200254</v>
      </c>
      <c r="E5170" s="272" t="str">
        <f>APENs_summary!K5065</f>
        <v>Compressor Engines</v>
      </c>
      <c r="F5170" s="76">
        <f>APENs_summary!N5065</f>
        <v>16.02</v>
      </c>
      <c r="G5170" s="76">
        <f>APENs_summary!O5065</f>
        <v>0</v>
      </c>
      <c r="H5170" s="76">
        <f>APENs_summary!P5065</f>
        <v>0</v>
      </c>
      <c r="I5170" s="76">
        <f>APENs_summary!Q5065</f>
        <v>0</v>
      </c>
      <c r="J5170" s="76">
        <f>APENs_summary!R5065</f>
        <v>0</v>
      </c>
    </row>
    <row r="5171" spans="1:10" x14ac:dyDescent="0.2">
      <c r="A5171" s="13" t="s">
        <v>147</v>
      </c>
      <c r="B5171" s="272" t="s">
        <v>493</v>
      </c>
      <c r="C5171" s="272" t="str">
        <f>APENs_summary!C5066</f>
        <v>08103</v>
      </c>
      <c r="D5171" s="272" t="str">
        <f>APENs_summary!J5066</f>
        <v>20200254</v>
      </c>
      <c r="E5171" s="272" t="str">
        <f>APENs_summary!K5066</f>
        <v>Compressor Engines</v>
      </c>
      <c r="F5171" s="76">
        <f>APENs_summary!N5066</f>
        <v>0</v>
      </c>
      <c r="G5171" s="76">
        <f>APENs_summary!O5066</f>
        <v>0</v>
      </c>
      <c r="H5171" s="76">
        <f>APENs_summary!P5066</f>
        <v>0</v>
      </c>
      <c r="I5171" s="76">
        <f>APENs_summary!Q5066</f>
        <v>0</v>
      </c>
      <c r="J5171" s="76">
        <f>APENs_summary!R5066</f>
        <v>0.73250000000000004</v>
      </c>
    </row>
    <row r="5172" spans="1:10" x14ac:dyDescent="0.2">
      <c r="A5172" s="13" t="s">
        <v>147</v>
      </c>
      <c r="B5172" s="272" t="s">
        <v>493</v>
      </c>
      <c r="C5172" s="272" t="str">
        <f>APENs_summary!C5067</f>
        <v>08103</v>
      </c>
      <c r="D5172" s="272" t="str">
        <f>APENs_summary!J5067</f>
        <v>20200254</v>
      </c>
      <c r="E5172" s="272" t="str">
        <f>APENs_summary!K5067</f>
        <v>Compressor Engines</v>
      </c>
      <c r="F5172" s="76">
        <f>APENs_summary!N5067</f>
        <v>0</v>
      </c>
      <c r="G5172" s="76">
        <f>APENs_summary!O5067</f>
        <v>0</v>
      </c>
      <c r="H5172" s="76">
        <f>APENs_summary!P5067</f>
        <v>0</v>
      </c>
      <c r="I5172" s="76">
        <f>APENs_summary!Q5067</f>
        <v>0</v>
      </c>
      <c r="J5172" s="76">
        <f>APENs_summary!R5067</f>
        <v>0</v>
      </c>
    </row>
    <row r="5173" spans="1:10" x14ac:dyDescent="0.2">
      <c r="A5173" s="13" t="s">
        <v>147</v>
      </c>
      <c r="B5173" s="272" t="s">
        <v>493</v>
      </c>
      <c r="C5173" s="272" t="str">
        <f>APENs_summary!C5068</f>
        <v>08103</v>
      </c>
      <c r="D5173" s="272" t="str">
        <f>APENs_summary!J5068</f>
        <v>20200254</v>
      </c>
      <c r="E5173" s="272" t="str">
        <f>APENs_summary!K5068</f>
        <v>Compressor Engines</v>
      </c>
      <c r="F5173" s="76">
        <f>APENs_summary!N5068</f>
        <v>0</v>
      </c>
      <c r="G5173" s="76">
        <f>APENs_summary!O5068</f>
        <v>0</v>
      </c>
      <c r="H5173" s="76">
        <f>APENs_summary!P5068</f>
        <v>0</v>
      </c>
      <c r="I5173" s="76">
        <f>APENs_summary!Q5068</f>
        <v>4.3950000000000003E-2</v>
      </c>
      <c r="J5173" s="76">
        <f>APENs_summary!R5068</f>
        <v>0</v>
      </c>
    </row>
    <row r="5174" spans="1:10" x14ac:dyDescent="0.2">
      <c r="A5174" s="13" t="s">
        <v>147</v>
      </c>
      <c r="B5174" s="272" t="s">
        <v>493</v>
      </c>
      <c r="C5174" s="272" t="str">
        <f>APENs_summary!C5069</f>
        <v>08103</v>
      </c>
      <c r="D5174" s="272" t="str">
        <f>APENs_summary!J5069</f>
        <v>20200254</v>
      </c>
      <c r="E5174" s="272" t="str">
        <f>APENs_summary!K5069</f>
        <v>Compressor Engines</v>
      </c>
      <c r="F5174" s="76">
        <f>APENs_summary!N5069</f>
        <v>0</v>
      </c>
      <c r="G5174" s="76">
        <f>APENs_summary!O5069</f>
        <v>2.75</v>
      </c>
      <c r="H5174" s="76">
        <f>APENs_summary!P5069</f>
        <v>0</v>
      </c>
      <c r="I5174" s="76">
        <f>APENs_summary!Q5069</f>
        <v>0</v>
      </c>
      <c r="J5174" s="76">
        <f>APENs_summary!R5069</f>
        <v>0</v>
      </c>
    </row>
    <row r="5175" spans="1:10" x14ac:dyDescent="0.2">
      <c r="A5175" s="13" t="s">
        <v>147</v>
      </c>
      <c r="B5175" s="272" t="s">
        <v>493</v>
      </c>
      <c r="C5175" s="272" t="str">
        <f>APENs_summary!C5070</f>
        <v>08103</v>
      </c>
      <c r="D5175" s="272" t="str">
        <f>APENs_summary!J5070</f>
        <v>31000304</v>
      </c>
      <c r="E5175" s="272" t="str">
        <f>APENs_summary!K5070</f>
        <v>Glycol Dehydrator</v>
      </c>
      <c r="F5175" s="76">
        <f>APENs_summary!N5070</f>
        <v>0</v>
      </c>
      <c r="G5175" s="76">
        <f>APENs_summary!O5070</f>
        <v>12.82</v>
      </c>
      <c r="H5175" s="76">
        <f>APENs_summary!P5070</f>
        <v>0</v>
      </c>
      <c r="I5175" s="76">
        <f>APENs_summary!Q5070</f>
        <v>0</v>
      </c>
      <c r="J5175" s="76">
        <f>APENs_summary!R5070</f>
        <v>0</v>
      </c>
    </row>
    <row r="5176" spans="1:10" x14ac:dyDescent="0.2">
      <c r="A5176" s="13" t="s">
        <v>147</v>
      </c>
      <c r="B5176" s="272" t="s">
        <v>493</v>
      </c>
      <c r="C5176" s="272" t="str">
        <f>APENs_summary!C5071</f>
        <v>08103</v>
      </c>
      <c r="D5176" s="272" t="str">
        <f>APENs_summary!J5071</f>
        <v>31088801</v>
      </c>
      <c r="E5176" s="272" t="str">
        <f>APENs_summary!K5071</f>
        <v>Permitted Fugitives</v>
      </c>
      <c r="F5176" s="76">
        <f>APENs_summary!N5071</f>
        <v>0</v>
      </c>
      <c r="G5176" s="76">
        <f>APENs_summary!O5071</f>
        <v>5.9</v>
      </c>
      <c r="H5176" s="76">
        <f>APENs_summary!P5071</f>
        <v>0</v>
      </c>
      <c r="I5176" s="76">
        <f>APENs_summary!Q5071</f>
        <v>0</v>
      </c>
      <c r="J5176" s="76">
        <f>APENs_summary!R5071</f>
        <v>0</v>
      </c>
    </row>
    <row r="5177" spans="1:10" x14ac:dyDescent="0.2">
      <c r="A5177" s="13" t="s">
        <v>147</v>
      </c>
      <c r="B5177" s="272" t="s">
        <v>493</v>
      </c>
      <c r="C5177" s="272" t="str">
        <f>APENs_summary!C5072</f>
        <v>08103</v>
      </c>
      <c r="D5177" s="272" t="str">
        <f>APENs_summary!J5072</f>
        <v>40400311</v>
      </c>
      <c r="E5177" s="272" t="str">
        <f>APENs_summary!K5072</f>
        <v>Condensate Tanks</v>
      </c>
      <c r="F5177" s="76">
        <f>APENs_summary!N5072</f>
        <v>0</v>
      </c>
      <c r="G5177" s="76">
        <f>APENs_summary!O5072</f>
        <v>2.6545000491904469</v>
      </c>
      <c r="H5177" s="76">
        <f>APENs_summary!P5072</f>
        <v>0</v>
      </c>
      <c r="I5177" s="76">
        <f>APENs_summary!Q5072</f>
        <v>0</v>
      </c>
      <c r="J5177" s="76">
        <f>APENs_summary!R5072</f>
        <v>0</v>
      </c>
    </row>
    <row r="5178" spans="1:10" x14ac:dyDescent="0.2">
      <c r="A5178" s="13" t="s">
        <v>147</v>
      </c>
      <c r="B5178" s="272" t="s">
        <v>493</v>
      </c>
      <c r="C5178" s="272" t="str">
        <f>APENs_summary!C5073</f>
        <v>08103</v>
      </c>
      <c r="D5178" s="272" t="str">
        <f>APENs_summary!J5073</f>
        <v>31000215</v>
      </c>
      <c r="E5178" s="272" t="str">
        <f>APENs_summary!K5073</f>
        <v>Natural Gas Production, Flares Combusting Gases &gt;1000 BTU/scf</v>
      </c>
      <c r="F5178" s="76">
        <f>APENs_summary!N5073</f>
        <v>0</v>
      </c>
      <c r="G5178" s="76">
        <f>APENs_summary!O5073</f>
        <v>0</v>
      </c>
      <c r="H5178" s="76">
        <f>APENs_summary!P5073</f>
        <v>9.6129999999999995</v>
      </c>
      <c r="I5178" s="76">
        <f>APENs_summary!Q5073</f>
        <v>0</v>
      </c>
      <c r="J5178" s="76">
        <f>APENs_summary!R5073</f>
        <v>0</v>
      </c>
    </row>
    <row r="5179" spans="1:10" x14ac:dyDescent="0.2">
      <c r="A5179" s="13" t="s">
        <v>147</v>
      </c>
      <c r="B5179" s="272" t="s">
        <v>493</v>
      </c>
      <c r="C5179" s="272" t="str">
        <f>APENs_summary!C5074</f>
        <v>08103</v>
      </c>
      <c r="D5179" s="272" t="str">
        <f>APENs_summary!J5074</f>
        <v>31000215</v>
      </c>
      <c r="E5179" s="272" t="str">
        <f>APENs_summary!K5074</f>
        <v>Natural Gas Production, Flares Combusting Gases &gt;1000 BTU/scf</v>
      </c>
      <c r="F5179" s="76">
        <f>APENs_summary!N5074</f>
        <v>1.8</v>
      </c>
      <c r="G5179" s="76">
        <f>APENs_summary!O5074</f>
        <v>0</v>
      </c>
      <c r="H5179" s="76">
        <f>APENs_summary!P5074</f>
        <v>0</v>
      </c>
      <c r="I5179" s="76">
        <f>APENs_summary!Q5074</f>
        <v>0</v>
      </c>
      <c r="J5179" s="76">
        <f>APENs_summary!R5074</f>
        <v>0</v>
      </c>
    </row>
    <row r="5180" spans="1:10" x14ac:dyDescent="0.2">
      <c r="A5180" s="13" t="s">
        <v>147</v>
      </c>
      <c r="B5180" s="272" t="s">
        <v>493</v>
      </c>
      <c r="C5180" s="272" t="str">
        <f>APENs_summary!C5075</f>
        <v>08103</v>
      </c>
      <c r="D5180" s="272" t="str">
        <f>APENs_summary!J5075</f>
        <v>31000215</v>
      </c>
      <c r="E5180" s="272" t="str">
        <f>APENs_summary!K5075</f>
        <v>Natural Gas Production, Flares Combusting Gases &gt;1000 BTU/scf</v>
      </c>
      <c r="F5180" s="76">
        <f>APENs_summary!N5075</f>
        <v>0</v>
      </c>
      <c r="G5180" s="76">
        <f>APENs_summary!O5075</f>
        <v>0</v>
      </c>
      <c r="H5180" s="76">
        <f>APENs_summary!P5075</f>
        <v>0</v>
      </c>
      <c r="I5180" s="76">
        <f>APENs_summary!Q5075</f>
        <v>0</v>
      </c>
      <c r="J5180" s="76">
        <f>APENs_summary!R5075</f>
        <v>3.0000000000000001E-3</v>
      </c>
    </row>
    <row r="5181" spans="1:10" x14ac:dyDescent="0.2">
      <c r="A5181" s="13" t="s">
        <v>147</v>
      </c>
      <c r="B5181" s="272" t="s">
        <v>493</v>
      </c>
      <c r="C5181" s="272" t="str">
        <f>APENs_summary!C5076</f>
        <v>08103</v>
      </c>
      <c r="D5181" s="272" t="str">
        <f>APENs_summary!J5076</f>
        <v>31000215</v>
      </c>
      <c r="E5181" s="272" t="str">
        <f>APENs_summary!K5076</f>
        <v>Natural Gas Production, Flares Combusting Gases &gt;1000 BTU/scf</v>
      </c>
      <c r="F5181" s="76">
        <f>APENs_summary!N5076</f>
        <v>0</v>
      </c>
      <c r="G5181" s="76">
        <f>APENs_summary!O5076</f>
        <v>1.56</v>
      </c>
      <c r="H5181" s="76">
        <f>APENs_summary!P5076</f>
        <v>0</v>
      </c>
      <c r="I5181" s="76">
        <f>APENs_summary!Q5076</f>
        <v>0</v>
      </c>
      <c r="J5181" s="76">
        <f>APENs_summary!R5076</f>
        <v>0</v>
      </c>
    </row>
    <row r="5182" spans="1:10" x14ac:dyDescent="0.2">
      <c r="A5182" s="13" t="s">
        <v>147</v>
      </c>
      <c r="B5182" s="272" t="s">
        <v>493</v>
      </c>
      <c r="C5182" s="272" t="str">
        <f>APENs_summary!C5077</f>
        <v>08103</v>
      </c>
      <c r="D5182" s="272" t="str">
        <f>APENs_summary!J5077</f>
        <v>31000227</v>
      </c>
      <c r="E5182" s="272" t="str">
        <f>APENs_summary!K5077</f>
        <v>Glycol Dehydrator</v>
      </c>
      <c r="F5182" s="76">
        <f>APENs_summary!N5077</f>
        <v>0</v>
      </c>
      <c r="G5182" s="76">
        <f>APENs_summary!O5077</f>
        <v>1.05</v>
      </c>
      <c r="H5182" s="76">
        <f>APENs_summary!P5077</f>
        <v>0</v>
      </c>
      <c r="I5182" s="76">
        <f>APENs_summary!Q5077</f>
        <v>0</v>
      </c>
      <c r="J5182" s="76">
        <f>APENs_summary!R5077</f>
        <v>0</v>
      </c>
    </row>
    <row r="5183" spans="1:10" x14ac:dyDescent="0.2">
      <c r="A5183" s="13" t="s">
        <v>147</v>
      </c>
      <c r="B5183" s="272" t="s">
        <v>493</v>
      </c>
      <c r="C5183" s="272" t="str">
        <f>APENs_summary!C5078</f>
        <v>08103</v>
      </c>
      <c r="D5183" s="272" t="str">
        <f>APENs_summary!J5078</f>
        <v>31000302</v>
      </c>
      <c r="E5183" s="272" t="str">
        <f>APENs_summary!K5078</f>
        <v>Glycol Dehydrator</v>
      </c>
      <c r="F5183" s="76">
        <f>APENs_summary!N5078</f>
        <v>0</v>
      </c>
      <c r="G5183" s="76">
        <f>APENs_summary!O5078</f>
        <v>5</v>
      </c>
      <c r="H5183" s="76">
        <f>APENs_summary!P5078</f>
        <v>0</v>
      </c>
      <c r="I5183" s="76">
        <f>APENs_summary!Q5078</f>
        <v>0</v>
      </c>
      <c r="J5183" s="76">
        <f>APENs_summary!R5078</f>
        <v>0</v>
      </c>
    </row>
    <row r="5184" spans="1:10" x14ac:dyDescent="0.2">
      <c r="A5184" s="13" t="s">
        <v>147</v>
      </c>
      <c r="B5184" s="272" t="s">
        <v>493</v>
      </c>
      <c r="C5184" s="272" t="str">
        <f>APENs_summary!C5079</f>
        <v>08103</v>
      </c>
      <c r="D5184" s="272" t="str">
        <f>APENs_summary!J5079</f>
        <v>31088801</v>
      </c>
      <c r="E5184" s="272" t="str">
        <f>APENs_summary!K5079</f>
        <v>Permitted Fugitives</v>
      </c>
      <c r="F5184" s="76">
        <f>APENs_summary!N5079</f>
        <v>0</v>
      </c>
      <c r="G5184" s="76">
        <f>APENs_summary!O5079</f>
        <v>4.99</v>
      </c>
      <c r="H5184" s="76">
        <f>APENs_summary!P5079</f>
        <v>0</v>
      </c>
      <c r="I5184" s="76">
        <f>APENs_summary!Q5079</f>
        <v>0</v>
      </c>
      <c r="J5184" s="76">
        <f>APENs_summary!R5079</f>
        <v>0</v>
      </c>
    </row>
    <row r="5185" spans="1:10" x14ac:dyDescent="0.2">
      <c r="A5185" s="13" t="s">
        <v>147</v>
      </c>
      <c r="B5185" s="272" t="s">
        <v>493</v>
      </c>
      <c r="C5185" s="272" t="str">
        <f>APENs_summary!C5080</f>
        <v>08103</v>
      </c>
      <c r="D5185" s="272" t="str">
        <f>APENs_summary!J5080</f>
        <v>40400311</v>
      </c>
      <c r="E5185" s="272" t="str">
        <f>APENs_summary!K5080</f>
        <v>Condensate Tanks</v>
      </c>
      <c r="F5185" s="76">
        <f>APENs_summary!N5080</f>
        <v>0</v>
      </c>
      <c r="G5185" s="76">
        <f>APENs_summary!O5080</f>
        <v>5.1886101280401498</v>
      </c>
      <c r="H5185" s="76">
        <f>APENs_summary!P5080</f>
        <v>0</v>
      </c>
      <c r="I5185" s="76">
        <f>APENs_summary!Q5080</f>
        <v>0</v>
      </c>
      <c r="J5185" s="76">
        <f>APENs_summary!R5080</f>
        <v>0</v>
      </c>
    </row>
    <row r="5186" spans="1:10" x14ac:dyDescent="0.2">
      <c r="A5186" s="13" t="s">
        <v>147</v>
      </c>
      <c r="B5186" s="272" t="s">
        <v>493</v>
      </c>
      <c r="C5186" s="272" t="str">
        <f>APENs_summary!C5081</f>
        <v>08103</v>
      </c>
      <c r="D5186" s="272" t="str">
        <f>APENs_summary!J5081</f>
        <v>40400311</v>
      </c>
      <c r="E5186" s="272" t="str">
        <f>APENs_summary!K5081</f>
        <v>Condensate Tanks</v>
      </c>
      <c r="F5186" s="76">
        <f>APENs_summary!N5081</f>
        <v>0</v>
      </c>
      <c r="G5186" s="76">
        <f>APENs_summary!O5081</f>
        <v>4.8414270478182848</v>
      </c>
      <c r="H5186" s="76">
        <f>APENs_summary!P5081</f>
        <v>0</v>
      </c>
      <c r="I5186" s="76">
        <f>APENs_summary!Q5081</f>
        <v>0</v>
      </c>
      <c r="J5186" s="76">
        <f>APENs_summary!R5081</f>
        <v>0</v>
      </c>
    </row>
    <row r="5187" spans="1:10" x14ac:dyDescent="0.2">
      <c r="A5187" s="13" t="s">
        <v>147</v>
      </c>
      <c r="B5187" s="272" t="s">
        <v>493</v>
      </c>
      <c r="C5187" s="272" t="str">
        <f>APENs_summary!C5082</f>
        <v>08103</v>
      </c>
      <c r="D5187" s="272" t="str">
        <f>APENs_summary!J5082</f>
        <v>40400311</v>
      </c>
      <c r="E5187" s="272" t="str">
        <f>APENs_summary!K5082</f>
        <v>Condensate Tanks</v>
      </c>
      <c r="F5187" s="76">
        <f>APENs_summary!N5082</f>
        <v>0</v>
      </c>
      <c r="G5187" s="76">
        <f>APENs_summary!O5082</f>
        <v>3.9748362097841814</v>
      </c>
      <c r="H5187" s="76">
        <f>APENs_summary!P5082</f>
        <v>0</v>
      </c>
      <c r="I5187" s="76">
        <f>APENs_summary!Q5082</f>
        <v>0</v>
      </c>
      <c r="J5187" s="76">
        <f>APENs_summary!R5082</f>
        <v>0</v>
      </c>
    </row>
    <row r="5188" spans="1:10" x14ac:dyDescent="0.2">
      <c r="A5188" s="13" t="s">
        <v>147</v>
      </c>
      <c r="B5188" s="272" t="s">
        <v>493</v>
      </c>
      <c r="C5188" s="272" t="str">
        <f>APENs_summary!C5083</f>
        <v>08103</v>
      </c>
      <c r="D5188" s="272" t="str">
        <f>APENs_summary!J5083</f>
        <v>40400311</v>
      </c>
      <c r="E5188" s="272" t="str">
        <f>APENs_summary!K5083</f>
        <v>Condensate Tanks</v>
      </c>
      <c r="F5188" s="76">
        <f>APENs_summary!N5083</f>
        <v>0</v>
      </c>
      <c r="G5188" s="76">
        <f>APENs_summary!O5083</f>
        <v>4.0404456107709903</v>
      </c>
      <c r="H5188" s="76">
        <f>APENs_summary!P5083</f>
        <v>0</v>
      </c>
      <c r="I5188" s="76">
        <f>APENs_summary!Q5083</f>
        <v>0</v>
      </c>
      <c r="J5188" s="76">
        <f>APENs_summary!R5083</f>
        <v>0</v>
      </c>
    </row>
    <row r="5189" spans="1:10" x14ac:dyDescent="0.2">
      <c r="A5189" s="13" t="s">
        <v>147</v>
      </c>
      <c r="B5189" s="272" t="s">
        <v>493</v>
      </c>
      <c r="C5189" s="272" t="str">
        <f>APENs_summary!C5084</f>
        <v>08103</v>
      </c>
      <c r="D5189" s="272" t="str">
        <f>APENs_summary!J5084</f>
        <v>40400311</v>
      </c>
      <c r="E5189" s="272" t="str">
        <f>APENs_summary!K5084</f>
        <v>Condensate Tanks</v>
      </c>
      <c r="F5189" s="76">
        <f>APENs_summary!N5084</f>
        <v>0</v>
      </c>
      <c r="G5189" s="76">
        <f>APENs_summary!O5084</f>
        <v>3.7916766320293398</v>
      </c>
      <c r="H5189" s="76">
        <f>APENs_summary!P5084</f>
        <v>0</v>
      </c>
      <c r="I5189" s="76">
        <f>APENs_summary!Q5084</f>
        <v>0</v>
      </c>
      <c r="J5189" s="76">
        <f>APENs_summary!R5084</f>
        <v>0</v>
      </c>
    </row>
    <row r="5190" spans="1:10" x14ac:dyDescent="0.2">
      <c r="A5190" s="13" t="s">
        <v>147</v>
      </c>
      <c r="B5190" s="272" t="s">
        <v>493</v>
      </c>
      <c r="C5190" s="272" t="str">
        <f>APENs_summary!C5085</f>
        <v>08103</v>
      </c>
      <c r="D5190" s="272" t="str">
        <f>APENs_summary!J5085</f>
        <v>40400311</v>
      </c>
      <c r="E5190" s="272" t="str">
        <f>APENs_summary!K5085</f>
        <v>Condensate Tanks</v>
      </c>
      <c r="F5190" s="76">
        <f>APENs_summary!N5085</f>
        <v>0</v>
      </c>
      <c r="G5190" s="76">
        <f>APENs_summary!O5085</f>
        <v>2.7966007170627361</v>
      </c>
      <c r="H5190" s="76">
        <f>APENs_summary!P5085</f>
        <v>0</v>
      </c>
      <c r="I5190" s="76">
        <f>APENs_summary!Q5085</f>
        <v>0</v>
      </c>
      <c r="J5190" s="76">
        <f>APENs_summary!R5085</f>
        <v>0</v>
      </c>
    </row>
    <row r="5191" spans="1:10" x14ac:dyDescent="0.2">
      <c r="A5191" s="13" t="s">
        <v>147</v>
      </c>
      <c r="B5191" s="272" t="s">
        <v>493</v>
      </c>
      <c r="C5191" s="272" t="str">
        <f>APENs_summary!C5086</f>
        <v>08103</v>
      </c>
      <c r="D5191" s="272" t="str">
        <f>APENs_summary!J5086</f>
        <v>40400311</v>
      </c>
      <c r="E5191" s="272" t="str">
        <f>APENs_summary!K5086</f>
        <v>Condensate Tanks</v>
      </c>
      <c r="F5191" s="76">
        <f>APENs_summary!N5086</f>
        <v>0</v>
      </c>
      <c r="G5191" s="76">
        <f>APENs_summary!O5086</f>
        <v>2.3564709854428916</v>
      </c>
      <c r="H5191" s="76">
        <f>APENs_summary!P5086</f>
        <v>0</v>
      </c>
      <c r="I5191" s="76">
        <f>APENs_summary!Q5086</f>
        <v>0</v>
      </c>
      <c r="J5191" s="76">
        <f>APENs_summary!R5086</f>
        <v>0</v>
      </c>
    </row>
    <row r="5192" spans="1:10" x14ac:dyDescent="0.2">
      <c r="A5192" s="13" t="s">
        <v>147</v>
      </c>
      <c r="B5192" s="272" t="s">
        <v>493</v>
      </c>
      <c r="C5192" s="272" t="str">
        <f>APENs_summary!C5087</f>
        <v>08103</v>
      </c>
      <c r="D5192" s="272" t="str">
        <f>APENs_summary!J5087</f>
        <v>20200201</v>
      </c>
      <c r="E5192" s="272" t="str">
        <f>APENs_summary!K5087</f>
        <v>Compressor Engines</v>
      </c>
      <c r="F5192" s="76">
        <f>APENs_summary!N5087</f>
        <v>0</v>
      </c>
      <c r="G5192" s="76">
        <f>APENs_summary!O5087</f>
        <v>0</v>
      </c>
      <c r="H5192" s="76">
        <f>APENs_summary!P5087</f>
        <v>25.7</v>
      </c>
      <c r="I5192" s="76">
        <f>APENs_summary!Q5087</f>
        <v>0</v>
      </c>
      <c r="J5192" s="76">
        <f>APENs_summary!R5087</f>
        <v>0</v>
      </c>
    </row>
    <row r="5193" spans="1:10" x14ac:dyDescent="0.2">
      <c r="A5193" s="13" t="s">
        <v>147</v>
      </c>
      <c r="B5193" s="272" t="s">
        <v>493</v>
      </c>
      <c r="C5193" s="272" t="str">
        <f>APENs_summary!C5088</f>
        <v>08103</v>
      </c>
      <c r="D5193" s="272" t="str">
        <f>APENs_summary!J5088</f>
        <v>20200201</v>
      </c>
      <c r="E5193" s="272" t="str">
        <f>APENs_summary!K5088</f>
        <v>Compressor Engines</v>
      </c>
      <c r="F5193" s="76">
        <f>APENs_summary!N5088</f>
        <v>25.4</v>
      </c>
      <c r="G5193" s="76">
        <f>APENs_summary!O5088</f>
        <v>0</v>
      </c>
      <c r="H5193" s="76">
        <f>APENs_summary!P5088</f>
        <v>0</v>
      </c>
      <c r="I5193" s="76">
        <f>APENs_summary!Q5088</f>
        <v>0</v>
      </c>
      <c r="J5193" s="76">
        <f>APENs_summary!R5088</f>
        <v>0</v>
      </c>
    </row>
    <row r="5194" spans="1:10" x14ac:dyDescent="0.2">
      <c r="A5194" s="13" t="s">
        <v>147</v>
      </c>
      <c r="B5194" s="272" t="s">
        <v>493</v>
      </c>
      <c r="C5194" s="272" t="str">
        <f>APENs_summary!C5089</f>
        <v>08103</v>
      </c>
      <c r="D5194" s="272" t="str">
        <f>APENs_summary!J5089</f>
        <v>20200201</v>
      </c>
      <c r="E5194" s="272" t="str">
        <f>APENs_summary!K5089</f>
        <v>Compressor Engines</v>
      </c>
      <c r="F5194" s="76">
        <f>APENs_summary!N5089</f>
        <v>0</v>
      </c>
      <c r="G5194" s="76">
        <f>APENs_summary!O5089</f>
        <v>0</v>
      </c>
      <c r="H5194" s="76">
        <f>APENs_summary!P5089</f>
        <v>0</v>
      </c>
      <c r="I5194" s="76">
        <f>APENs_summary!Q5089</f>
        <v>0</v>
      </c>
      <c r="J5194" s="76">
        <f>APENs_summary!R5089</f>
        <v>7.2</v>
      </c>
    </row>
    <row r="5195" spans="1:10" x14ac:dyDescent="0.2">
      <c r="A5195" s="13" t="s">
        <v>147</v>
      </c>
      <c r="B5195" s="272" t="s">
        <v>493</v>
      </c>
      <c r="C5195" s="272" t="str">
        <f>APENs_summary!C5090</f>
        <v>08103</v>
      </c>
      <c r="D5195" s="272" t="str">
        <f>APENs_summary!J5090</f>
        <v>20200201</v>
      </c>
      <c r="E5195" s="272" t="str">
        <f>APENs_summary!K5090</f>
        <v>Compressor Engines</v>
      </c>
      <c r="F5195" s="76">
        <f>APENs_summary!N5090</f>
        <v>0</v>
      </c>
      <c r="G5195" s="76">
        <f>APENs_summary!O5090</f>
        <v>0</v>
      </c>
      <c r="H5195" s="76">
        <f>APENs_summary!P5090</f>
        <v>0</v>
      </c>
      <c r="I5195" s="76">
        <f>APENs_summary!Q5090</f>
        <v>0</v>
      </c>
      <c r="J5195" s="76">
        <f>APENs_summary!R5090</f>
        <v>0</v>
      </c>
    </row>
    <row r="5196" spans="1:10" x14ac:dyDescent="0.2">
      <c r="A5196" s="13" t="s">
        <v>147</v>
      </c>
      <c r="B5196" s="272" t="s">
        <v>493</v>
      </c>
      <c r="C5196" s="272" t="str">
        <f>APENs_summary!C5091</f>
        <v>08103</v>
      </c>
      <c r="D5196" s="272" t="str">
        <f>APENs_summary!J5091</f>
        <v>20200201</v>
      </c>
      <c r="E5196" s="272" t="str">
        <f>APENs_summary!K5091</f>
        <v>Compressor Engines</v>
      </c>
      <c r="F5196" s="76">
        <f>APENs_summary!N5091</f>
        <v>0</v>
      </c>
      <c r="G5196" s="76">
        <f>APENs_summary!O5091</f>
        <v>0</v>
      </c>
      <c r="H5196" s="76">
        <f>APENs_summary!P5091</f>
        <v>0</v>
      </c>
      <c r="I5196" s="76">
        <f>APENs_summary!Q5091</f>
        <v>1.4</v>
      </c>
      <c r="J5196" s="76">
        <f>APENs_summary!R5091</f>
        <v>0</v>
      </c>
    </row>
    <row r="5197" spans="1:10" x14ac:dyDescent="0.2">
      <c r="A5197" s="13" t="s">
        <v>147</v>
      </c>
      <c r="B5197" s="272" t="s">
        <v>493</v>
      </c>
      <c r="C5197" s="272" t="str">
        <f>APENs_summary!C5092</f>
        <v>08103</v>
      </c>
      <c r="D5197" s="272" t="str">
        <f>APENs_summary!J5092</f>
        <v>20200201</v>
      </c>
      <c r="E5197" s="272" t="str">
        <f>APENs_summary!K5092</f>
        <v>Compressor Engines</v>
      </c>
      <c r="F5197" s="76">
        <f>APENs_summary!N5092</f>
        <v>0</v>
      </c>
      <c r="G5197" s="76">
        <f>APENs_summary!O5092</f>
        <v>3</v>
      </c>
      <c r="H5197" s="76">
        <f>APENs_summary!P5092</f>
        <v>0</v>
      </c>
      <c r="I5197" s="76">
        <f>APENs_summary!Q5092</f>
        <v>0</v>
      </c>
      <c r="J5197" s="76">
        <f>APENs_summary!R5092</f>
        <v>0</v>
      </c>
    </row>
    <row r="5198" spans="1:10" x14ac:dyDescent="0.2">
      <c r="A5198" s="13" t="s">
        <v>147</v>
      </c>
      <c r="B5198" s="272" t="s">
        <v>493</v>
      </c>
      <c r="C5198" s="272" t="str">
        <f>APENs_summary!C5093</f>
        <v>08103</v>
      </c>
      <c r="D5198" s="272" t="str">
        <f>APENs_summary!J5093</f>
        <v>20200201</v>
      </c>
      <c r="E5198" s="272" t="str">
        <f>APENs_summary!K5093</f>
        <v>Compressor Engines</v>
      </c>
      <c r="F5198" s="76">
        <f>APENs_summary!N5093</f>
        <v>0</v>
      </c>
      <c r="G5198" s="76">
        <f>APENs_summary!O5093</f>
        <v>0</v>
      </c>
      <c r="H5198" s="76">
        <f>APENs_summary!P5093</f>
        <v>33.1</v>
      </c>
      <c r="I5198" s="76">
        <f>APENs_summary!Q5093</f>
        <v>0</v>
      </c>
      <c r="J5198" s="76">
        <f>APENs_summary!R5093</f>
        <v>0</v>
      </c>
    </row>
    <row r="5199" spans="1:10" x14ac:dyDescent="0.2">
      <c r="A5199" s="13" t="s">
        <v>147</v>
      </c>
      <c r="B5199" s="272" t="s">
        <v>493</v>
      </c>
      <c r="C5199" s="272" t="str">
        <f>APENs_summary!C5094</f>
        <v>08103</v>
      </c>
      <c r="D5199" s="272" t="str">
        <f>APENs_summary!J5094</f>
        <v>20200201</v>
      </c>
      <c r="E5199" s="272" t="str">
        <f>APENs_summary!K5094</f>
        <v>Compressor Engines</v>
      </c>
      <c r="F5199" s="76">
        <f>APENs_summary!N5094</f>
        <v>0</v>
      </c>
      <c r="G5199" s="76">
        <f>APENs_summary!O5094</f>
        <v>0</v>
      </c>
      <c r="H5199" s="76">
        <f>APENs_summary!P5094</f>
        <v>14.5</v>
      </c>
      <c r="I5199" s="76">
        <f>APENs_summary!Q5094</f>
        <v>0</v>
      </c>
      <c r="J5199" s="76">
        <f>APENs_summary!R5094</f>
        <v>0</v>
      </c>
    </row>
    <row r="5200" spans="1:10" x14ac:dyDescent="0.2">
      <c r="A5200" s="13" t="s">
        <v>147</v>
      </c>
      <c r="B5200" s="272" t="s">
        <v>493</v>
      </c>
      <c r="C5200" s="272" t="str">
        <f>APENs_summary!C5095</f>
        <v>08103</v>
      </c>
      <c r="D5200" s="272" t="str">
        <f>APENs_summary!J5095</f>
        <v>20200201</v>
      </c>
      <c r="E5200" s="272" t="str">
        <f>APENs_summary!K5095</f>
        <v>Compressor Engines</v>
      </c>
      <c r="F5200" s="76">
        <f>APENs_summary!N5095</f>
        <v>32.6</v>
      </c>
      <c r="G5200" s="76">
        <f>APENs_summary!O5095</f>
        <v>0</v>
      </c>
      <c r="H5200" s="76">
        <f>APENs_summary!P5095</f>
        <v>0</v>
      </c>
      <c r="I5200" s="76">
        <f>APENs_summary!Q5095</f>
        <v>0</v>
      </c>
      <c r="J5200" s="76">
        <f>APENs_summary!R5095</f>
        <v>0</v>
      </c>
    </row>
    <row r="5201" spans="1:10" x14ac:dyDescent="0.2">
      <c r="A5201" s="13" t="s">
        <v>147</v>
      </c>
      <c r="B5201" s="272" t="s">
        <v>493</v>
      </c>
      <c r="C5201" s="272" t="str">
        <f>APENs_summary!C5096</f>
        <v>08103</v>
      </c>
      <c r="D5201" s="272" t="str">
        <f>APENs_summary!J5096</f>
        <v>20200201</v>
      </c>
      <c r="E5201" s="272" t="str">
        <f>APENs_summary!K5096</f>
        <v>Compressor Engines</v>
      </c>
      <c r="F5201" s="76">
        <f>APENs_summary!N5096</f>
        <v>11.2</v>
      </c>
      <c r="G5201" s="76">
        <f>APENs_summary!O5096</f>
        <v>0</v>
      </c>
      <c r="H5201" s="76">
        <f>APENs_summary!P5096</f>
        <v>0</v>
      </c>
      <c r="I5201" s="76">
        <f>APENs_summary!Q5096</f>
        <v>0</v>
      </c>
      <c r="J5201" s="76">
        <f>APENs_summary!R5096</f>
        <v>0</v>
      </c>
    </row>
    <row r="5202" spans="1:10" x14ac:dyDescent="0.2">
      <c r="A5202" s="13" t="s">
        <v>147</v>
      </c>
      <c r="B5202" s="272" t="s">
        <v>493</v>
      </c>
      <c r="C5202" s="272" t="str">
        <f>APENs_summary!C5097</f>
        <v>08103</v>
      </c>
      <c r="D5202" s="272" t="str">
        <f>APENs_summary!J5097</f>
        <v>20200201</v>
      </c>
      <c r="E5202" s="272" t="str">
        <f>APENs_summary!K5097</f>
        <v>Compressor Engines</v>
      </c>
      <c r="F5202" s="76">
        <f>APENs_summary!N5097</f>
        <v>0</v>
      </c>
      <c r="G5202" s="76">
        <f>APENs_summary!O5097</f>
        <v>0</v>
      </c>
      <c r="H5202" s="76">
        <f>APENs_summary!P5097</f>
        <v>0</v>
      </c>
      <c r="I5202" s="76">
        <f>APENs_summary!Q5097</f>
        <v>0</v>
      </c>
      <c r="J5202" s="76">
        <f>APENs_summary!R5097</f>
        <v>9.1999999999999993</v>
      </c>
    </row>
    <row r="5203" spans="1:10" x14ac:dyDescent="0.2">
      <c r="A5203" s="13" t="s">
        <v>147</v>
      </c>
      <c r="B5203" s="272" t="s">
        <v>493</v>
      </c>
      <c r="C5203" s="272" t="str">
        <f>APENs_summary!C5098</f>
        <v>08103</v>
      </c>
      <c r="D5203" s="272" t="str">
        <f>APENs_summary!J5098</f>
        <v>20200201</v>
      </c>
      <c r="E5203" s="272" t="str">
        <f>APENs_summary!K5098</f>
        <v>Compressor Engines</v>
      </c>
      <c r="F5203" s="76">
        <f>APENs_summary!N5098</f>
        <v>0</v>
      </c>
      <c r="G5203" s="76">
        <f>APENs_summary!O5098</f>
        <v>0</v>
      </c>
      <c r="H5203" s="76">
        <f>APENs_summary!P5098</f>
        <v>0</v>
      </c>
      <c r="I5203" s="76">
        <f>APENs_summary!Q5098</f>
        <v>0</v>
      </c>
      <c r="J5203" s="76">
        <f>APENs_summary!R5098</f>
        <v>0.7</v>
      </c>
    </row>
    <row r="5204" spans="1:10" x14ac:dyDescent="0.2">
      <c r="A5204" s="13" t="s">
        <v>147</v>
      </c>
      <c r="B5204" s="272" t="s">
        <v>493</v>
      </c>
      <c r="C5204" s="272" t="str">
        <f>APENs_summary!C5099</f>
        <v>08103</v>
      </c>
      <c r="D5204" s="272" t="str">
        <f>APENs_summary!J5099</f>
        <v>20200201</v>
      </c>
      <c r="E5204" s="272" t="str">
        <f>APENs_summary!K5099</f>
        <v>Compressor Engines</v>
      </c>
      <c r="F5204" s="76">
        <f>APENs_summary!N5099</f>
        <v>0</v>
      </c>
      <c r="G5204" s="76">
        <f>APENs_summary!O5099</f>
        <v>0</v>
      </c>
      <c r="H5204" s="76">
        <f>APENs_summary!P5099</f>
        <v>0</v>
      </c>
      <c r="I5204" s="76">
        <f>APENs_summary!Q5099</f>
        <v>0</v>
      </c>
      <c r="J5204" s="76">
        <f>APENs_summary!R5099</f>
        <v>0</v>
      </c>
    </row>
    <row r="5205" spans="1:10" x14ac:dyDescent="0.2">
      <c r="A5205" s="13" t="s">
        <v>147</v>
      </c>
      <c r="B5205" s="272" t="s">
        <v>493</v>
      </c>
      <c r="C5205" s="272" t="str">
        <f>APENs_summary!C5100</f>
        <v>08103</v>
      </c>
      <c r="D5205" s="272" t="str">
        <f>APENs_summary!J5100</f>
        <v>20200201</v>
      </c>
      <c r="E5205" s="272" t="str">
        <f>APENs_summary!K5100</f>
        <v>Compressor Engines</v>
      </c>
      <c r="F5205" s="76">
        <f>APENs_summary!N5100</f>
        <v>0</v>
      </c>
      <c r="G5205" s="76">
        <f>APENs_summary!O5100</f>
        <v>0</v>
      </c>
      <c r="H5205" s="76">
        <f>APENs_summary!P5100</f>
        <v>0</v>
      </c>
      <c r="I5205" s="76">
        <f>APENs_summary!Q5100</f>
        <v>0</v>
      </c>
      <c r="J5205" s="76">
        <f>APENs_summary!R5100</f>
        <v>0</v>
      </c>
    </row>
    <row r="5206" spans="1:10" x14ac:dyDescent="0.2">
      <c r="A5206" s="13" t="s">
        <v>147</v>
      </c>
      <c r="B5206" s="272" t="s">
        <v>493</v>
      </c>
      <c r="C5206" s="272" t="str">
        <f>APENs_summary!C5101</f>
        <v>08103</v>
      </c>
      <c r="D5206" s="272" t="str">
        <f>APENs_summary!J5101</f>
        <v>20200201</v>
      </c>
      <c r="E5206" s="272" t="str">
        <f>APENs_summary!K5101</f>
        <v>Compressor Engines</v>
      </c>
      <c r="F5206" s="76">
        <f>APENs_summary!N5101</f>
        <v>0</v>
      </c>
      <c r="G5206" s="76">
        <f>APENs_summary!O5101</f>
        <v>0</v>
      </c>
      <c r="H5206" s="76">
        <f>APENs_summary!P5101</f>
        <v>0</v>
      </c>
      <c r="I5206" s="76">
        <f>APENs_summary!Q5101</f>
        <v>1.8</v>
      </c>
      <c r="J5206" s="76">
        <f>APENs_summary!R5101</f>
        <v>0</v>
      </c>
    </row>
    <row r="5207" spans="1:10" x14ac:dyDescent="0.2">
      <c r="A5207" s="13" t="s">
        <v>147</v>
      </c>
      <c r="B5207" s="272" t="s">
        <v>493</v>
      </c>
      <c r="C5207" s="272" t="str">
        <f>APENs_summary!C5102</f>
        <v>08103</v>
      </c>
      <c r="D5207" s="272" t="str">
        <f>APENs_summary!J5102</f>
        <v>20200201</v>
      </c>
      <c r="E5207" s="272" t="str">
        <f>APENs_summary!K5102</f>
        <v>Compressor Engines</v>
      </c>
      <c r="F5207" s="76">
        <f>APENs_summary!N5102</f>
        <v>0</v>
      </c>
      <c r="G5207" s="76">
        <f>APENs_summary!O5102</f>
        <v>0</v>
      </c>
      <c r="H5207" s="76">
        <f>APENs_summary!P5102</f>
        <v>0</v>
      </c>
      <c r="I5207" s="76">
        <f>APENs_summary!Q5102</f>
        <v>0.06</v>
      </c>
      <c r="J5207" s="76">
        <f>APENs_summary!R5102</f>
        <v>0</v>
      </c>
    </row>
    <row r="5208" spans="1:10" x14ac:dyDescent="0.2">
      <c r="A5208" s="13" t="s">
        <v>147</v>
      </c>
      <c r="B5208" s="272" t="s">
        <v>493</v>
      </c>
      <c r="C5208" s="272" t="str">
        <f>APENs_summary!C5103</f>
        <v>08103</v>
      </c>
      <c r="D5208" s="272" t="str">
        <f>APENs_summary!J5103</f>
        <v>20200201</v>
      </c>
      <c r="E5208" s="272" t="str">
        <f>APENs_summary!K5103</f>
        <v>Compressor Engines</v>
      </c>
      <c r="F5208" s="76">
        <f>APENs_summary!N5103</f>
        <v>0</v>
      </c>
      <c r="G5208" s="76">
        <f>APENs_summary!O5103</f>
        <v>3.8</v>
      </c>
      <c r="H5208" s="76">
        <f>APENs_summary!P5103</f>
        <v>0</v>
      </c>
      <c r="I5208" s="76">
        <f>APENs_summary!Q5103</f>
        <v>0</v>
      </c>
      <c r="J5208" s="76">
        <f>APENs_summary!R5103</f>
        <v>0</v>
      </c>
    </row>
    <row r="5209" spans="1:10" x14ac:dyDescent="0.2">
      <c r="A5209" s="13" t="s">
        <v>147</v>
      </c>
      <c r="B5209" s="272" t="s">
        <v>493</v>
      </c>
      <c r="C5209" s="272" t="str">
        <f>APENs_summary!C5104</f>
        <v>08103</v>
      </c>
      <c r="D5209" s="272" t="str">
        <f>APENs_summary!J5104</f>
        <v>20200201</v>
      </c>
      <c r="E5209" s="272" t="str">
        <f>APENs_summary!K5104</f>
        <v>Compressor Engines</v>
      </c>
      <c r="F5209" s="76">
        <f>APENs_summary!N5104</f>
        <v>0</v>
      </c>
      <c r="G5209" s="76">
        <f>APENs_summary!O5104</f>
        <v>0.03</v>
      </c>
      <c r="H5209" s="76">
        <f>APENs_summary!P5104</f>
        <v>0</v>
      </c>
      <c r="I5209" s="76">
        <f>APENs_summary!Q5104</f>
        <v>0</v>
      </c>
      <c r="J5209" s="76">
        <f>APENs_summary!R5104</f>
        <v>0</v>
      </c>
    </row>
    <row r="5210" spans="1:10" x14ac:dyDescent="0.2">
      <c r="A5210" s="13" t="s">
        <v>147</v>
      </c>
      <c r="B5210" s="272" t="s">
        <v>493</v>
      </c>
      <c r="C5210" s="272" t="str">
        <f>APENs_summary!C5105</f>
        <v>08103</v>
      </c>
      <c r="D5210" s="272" t="str">
        <f>APENs_summary!J5105</f>
        <v>20200201</v>
      </c>
      <c r="E5210" s="272" t="str">
        <f>APENs_summary!K5105</f>
        <v>Compressor Engines</v>
      </c>
      <c r="F5210" s="76">
        <f>APENs_summary!N5105</f>
        <v>0</v>
      </c>
      <c r="G5210" s="76">
        <f>APENs_summary!O5105</f>
        <v>0</v>
      </c>
      <c r="H5210" s="76">
        <f>APENs_summary!P5105</f>
        <v>14.5</v>
      </c>
      <c r="I5210" s="76">
        <f>APENs_summary!Q5105</f>
        <v>0</v>
      </c>
      <c r="J5210" s="76">
        <f>APENs_summary!R5105</f>
        <v>0</v>
      </c>
    </row>
    <row r="5211" spans="1:10" x14ac:dyDescent="0.2">
      <c r="A5211" s="13" t="s">
        <v>147</v>
      </c>
      <c r="B5211" s="272" t="s">
        <v>493</v>
      </c>
      <c r="C5211" s="272" t="str">
        <f>APENs_summary!C5106</f>
        <v>08103</v>
      </c>
      <c r="D5211" s="272" t="str">
        <f>APENs_summary!J5106</f>
        <v>20200201</v>
      </c>
      <c r="E5211" s="272" t="str">
        <f>APENs_summary!K5106</f>
        <v>Compressor Engines</v>
      </c>
      <c r="F5211" s="76">
        <f>APENs_summary!N5106</f>
        <v>0</v>
      </c>
      <c r="G5211" s="76">
        <f>APENs_summary!O5106</f>
        <v>0</v>
      </c>
      <c r="H5211" s="76">
        <f>APENs_summary!P5106</f>
        <v>33.1</v>
      </c>
      <c r="I5211" s="76">
        <f>APENs_summary!Q5106</f>
        <v>0</v>
      </c>
      <c r="J5211" s="76">
        <f>APENs_summary!R5106</f>
        <v>0</v>
      </c>
    </row>
    <row r="5212" spans="1:10" x14ac:dyDescent="0.2">
      <c r="A5212" s="13" t="s">
        <v>147</v>
      </c>
      <c r="B5212" s="272" t="s">
        <v>493</v>
      </c>
      <c r="C5212" s="272" t="str">
        <f>APENs_summary!C5107</f>
        <v>08103</v>
      </c>
      <c r="D5212" s="272" t="str">
        <f>APENs_summary!J5107</f>
        <v>20200201</v>
      </c>
      <c r="E5212" s="272" t="str">
        <f>APENs_summary!K5107</f>
        <v>Compressor Engines</v>
      </c>
      <c r="F5212" s="76">
        <f>APENs_summary!N5107</f>
        <v>11.2</v>
      </c>
      <c r="G5212" s="76">
        <f>APENs_summary!O5107</f>
        <v>0</v>
      </c>
      <c r="H5212" s="76">
        <f>APENs_summary!P5107</f>
        <v>0</v>
      </c>
      <c r="I5212" s="76">
        <f>APENs_summary!Q5107</f>
        <v>0</v>
      </c>
      <c r="J5212" s="76">
        <f>APENs_summary!R5107</f>
        <v>0</v>
      </c>
    </row>
    <row r="5213" spans="1:10" x14ac:dyDescent="0.2">
      <c r="A5213" s="13" t="s">
        <v>147</v>
      </c>
      <c r="B5213" s="272" t="s">
        <v>493</v>
      </c>
      <c r="C5213" s="272" t="str">
        <f>APENs_summary!C5108</f>
        <v>08103</v>
      </c>
      <c r="D5213" s="272" t="str">
        <f>APENs_summary!J5108</f>
        <v>20200201</v>
      </c>
      <c r="E5213" s="272" t="str">
        <f>APENs_summary!K5108</f>
        <v>Compressor Engines</v>
      </c>
      <c r="F5213" s="76">
        <f>APENs_summary!N5108</f>
        <v>32.6</v>
      </c>
      <c r="G5213" s="76">
        <f>APENs_summary!O5108</f>
        <v>0</v>
      </c>
      <c r="H5213" s="76">
        <f>APENs_summary!P5108</f>
        <v>0</v>
      </c>
      <c r="I5213" s="76">
        <f>APENs_summary!Q5108</f>
        <v>0</v>
      </c>
      <c r="J5213" s="76">
        <f>APENs_summary!R5108</f>
        <v>0</v>
      </c>
    </row>
    <row r="5214" spans="1:10" x14ac:dyDescent="0.2">
      <c r="A5214" s="13" t="s">
        <v>147</v>
      </c>
      <c r="B5214" s="272" t="s">
        <v>493</v>
      </c>
      <c r="C5214" s="272" t="str">
        <f>APENs_summary!C5109</f>
        <v>08103</v>
      </c>
      <c r="D5214" s="272" t="str">
        <f>APENs_summary!J5109</f>
        <v>20200201</v>
      </c>
      <c r="E5214" s="272" t="str">
        <f>APENs_summary!K5109</f>
        <v>Compressor Engines</v>
      </c>
      <c r="F5214" s="76">
        <f>APENs_summary!N5109</f>
        <v>0</v>
      </c>
      <c r="G5214" s="76">
        <f>APENs_summary!O5109</f>
        <v>0</v>
      </c>
      <c r="H5214" s="76">
        <f>APENs_summary!P5109</f>
        <v>0</v>
      </c>
      <c r="I5214" s="76">
        <f>APENs_summary!Q5109</f>
        <v>0</v>
      </c>
      <c r="J5214" s="76">
        <f>APENs_summary!R5109</f>
        <v>0.7</v>
      </c>
    </row>
    <row r="5215" spans="1:10" x14ac:dyDescent="0.2">
      <c r="A5215" s="13" t="s">
        <v>147</v>
      </c>
      <c r="B5215" s="272" t="s">
        <v>493</v>
      </c>
      <c r="C5215" s="272" t="str">
        <f>APENs_summary!C5110</f>
        <v>08103</v>
      </c>
      <c r="D5215" s="272" t="str">
        <f>APENs_summary!J5110</f>
        <v>20200201</v>
      </c>
      <c r="E5215" s="272" t="str">
        <f>APENs_summary!K5110</f>
        <v>Compressor Engines</v>
      </c>
      <c r="F5215" s="76">
        <f>APENs_summary!N5110</f>
        <v>0</v>
      </c>
      <c r="G5215" s="76">
        <f>APENs_summary!O5110</f>
        <v>0</v>
      </c>
      <c r="H5215" s="76">
        <f>APENs_summary!P5110</f>
        <v>0</v>
      </c>
      <c r="I5215" s="76">
        <f>APENs_summary!Q5110</f>
        <v>0</v>
      </c>
      <c r="J5215" s="76">
        <f>APENs_summary!R5110</f>
        <v>9.1999999999999993</v>
      </c>
    </row>
    <row r="5216" spans="1:10" x14ac:dyDescent="0.2">
      <c r="A5216" s="13" t="s">
        <v>147</v>
      </c>
      <c r="B5216" s="272" t="s">
        <v>493</v>
      </c>
      <c r="C5216" s="272" t="str">
        <f>APENs_summary!C5111</f>
        <v>08103</v>
      </c>
      <c r="D5216" s="272" t="str">
        <f>APENs_summary!J5111</f>
        <v>20200201</v>
      </c>
      <c r="E5216" s="272" t="str">
        <f>APENs_summary!K5111</f>
        <v>Compressor Engines</v>
      </c>
      <c r="F5216" s="76">
        <f>APENs_summary!N5111</f>
        <v>0</v>
      </c>
      <c r="G5216" s="76">
        <f>APENs_summary!O5111</f>
        <v>0</v>
      </c>
      <c r="H5216" s="76">
        <f>APENs_summary!P5111</f>
        <v>0</v>
      </c>
      <c r="I5216" s="76">
        <f>APENs_summary!Q5111</f>
        <v>0</v>
      </c>
      <c r="J5216" s="76">
        <f>APENs_summary!R5111</f>
        <v>0</v>
      </c>
    </row>
    <row r="5217" spans="1:10" x14ac:dyDescent="0.2">
      <c r="A5217" s="13" t="s">
        <v>147</v>
      </c>
      <c r="B5217" s="272" t="s">
        <v>493</v>
      </c>
      <c r="C5217" s="272" t="str">
        <f>APENs_summary!C5112</f>
        <v>08103</v>
      </c>
      <c r="D5217" s="272" t="str">
        <f>APENs_summary!J5112</f>
        <v>20200201</v>
      </c>
      <c r="E5217" s="272" t="str">
        <f>APENs_summary!K5112</f>
        <v>Compressor Engines</v>
      </c>
      <c r="F5217" s="76">
        <f>APENs_summary!N5112</f>
        <v>0</v>
      </c>
      <c r="G5217" s="76">
        <f>APENs_summary!O5112</f>
        <v>0</v>
      </c>
      <c r="H5217" s="76">
        <f>APENs_summary!P5112</f>
        <v>0</v>
      </c>
      <c r="I5217" s="76">
        <f>APENs_summary!Q5112</f>
        <v>0</v>
      </c>
      <c r="J5217" s="76">
        <f>APENs_summary!R5112</f>
        <v>0</v>
      </c>
    </row>
    <row r="5218" spans="1:10" x14ac:dyDescent="0.2">
      <c r="A5218" s="13" t="s">
        <v>147</v>
      </c>
      <c r="B5218" s="272" t="s">
        <v>493</v>
      </c>
      <c r="C5218" s="272" t="str">
        <f>APENs_summary!C5113</f>
        <v>08103</v>
      </c>
      <c r="D5218" s="272" t="str">
        <f>APENs_summary!J5113</f>
        <v>20200201</v>
      </c>
      <c r="E5218" s="272" t="str">
        <f>APENs_summary!K5113</f>
        <v>Compressor Engines</v>
      </c>
      <c r="F5218" s="76">
        <f>APENs_summary!N5113</f>
        <v>0</v>
      </c>
      <c r="G5218" s="76">
        <f>APENs_summary!O5113</f>
        <v>0</v>
      </c>
      <c r="H5218" s="76">
        <f>APENs_summary!P5113</f>
        <v>0</v>
      </c>
      <c r="I5218" s="76">
        <f>APENs_summary!Q5113</f>
        <v>0.06</v>
      </c>
      <c r="J5218" s="76">
        <f>APENs_summary!R5113</f>
        <v>0</v>
      </c>
    </row>
    <row r="5219" spans="1:10" x14ac:dyDescent="0.2">
      <c r="A5219" s="13" t="s">
        <v>147</v>
      </c>
      <c r="B5219" s="272" t="s">
        <v>493</v>
      </c>
      <c r="C5219" s="272" t="str">
        <f>APENs_summary!C5114</f>
        <v>08103</v>
      </c>
      <c r="D5219" s="272" t="str">
        <f>APENs_summary!J5114</f>
        <v>20200201</v>
      </c>
      <c r="E5219" s="272" t="str">
        <f>APENs_summary!K5114</f>
        <v>Compressor Engines</v>
      </c>
      <c r="F5219" s="76">
        <f>APENs_summary!N5114</f>
        <v>0</v>
      </c>
      <c r="G5219" s="76">
        <f>APENs_summary!O5114</f>
        <v>0</v>
      </c>
      <c r="H5219" s="76">
        <f>APENs_summary!P5114</f>
        <v>0</v>
      </c>
      <c r="I5219" s="76">
        <f>APENs_summary!Q5114</f>
        <v>1.8</v>
      </c>
      <c r="J5219" s="76">
        <f>APENs_summary!R5114</f>
        <v>0</v>
      </c>
    </row>
    <row r="5220" spans="1:10" x14ac:dyDescent="0.2">
      <c r="A5220" s="13" t="s">
        <v>147</v>
      </c>
      <c r="B5220" s="272" t="s">
        <v>493</v>
      </c>
      <c r="C5220" s="272" t="str">
        <f>APENs_summary!C5115</f>
        <v>08103</v>
      </c>
      <c r="D5220" s="272" t="str">
        <f>APENs_summary!J5115</f>
        <v>20200201</v>
      </c>
      <c r="E5220" s="272" t="str">
        <f>APENs_summary!K5115</f>
        <v>Compressor Engines</v>
      </c>
      <c r="F5220" s="76">
        <f>APENs_summary!N5115</f>
        <v>0</v>
      </c>
      <c r="G5220" s="76">
        <f>APENs_summary!O5115</f>
        <v>0.03</v>
      </c>
      <c r="H5220" s="76">
        <f>APENs_summary!P5115</f>
        <v>0</v>
      </c>
      <c r="I5220" s="76">
        <f>APENs_summary!Q5115</f>
        <v>0</v>
      </c>
      <c r="J5220" s="76">
        <f>APENs_summary!R5115</f>
        <v>0</v>
      </c>
    </row>
    <row r="5221" spans="1:10" x14ac:dyDescent="0.2">
      <c r="A5221" s="13" t="s">
        <v>147</v>
      </c>
      <c r="B5221" s="272" t="s">
        <v>493</v>
      </c>
      <c r="C5221" s="272" t="str">
        <f>APENs_summary!C5116</f>
        <v>08103</v>
      </c>
      <c r="D5221" s="272" t="str">
        <f>APENs_summary!J5116</f>
        <v>20200201</v>
      </c>
      <c r="E5221" s="272" t="str">
        <f>APENs_summary!K5116</f>
        <v>Compressor Engines</v>
      </c>
      <c r="F5221" s="76">
        <f>APENs_summary!N5116</f>
        <v>0</v>
      </c>
      <c r="G5221" s="76">
        <f>APENs_summary!O5116</f>
        <v>3.8</v>
      </c>
      <c r="H5221" s="76">
        <f>APENs_summary!P5116</f>
        <v>0</v>
      </c>
      <c r="I5221" s="76">
        <f>APENs_summary!Q5116</f>
        <v>0</v>
      </c>
      <c r="J5221" s="76">
        <f>APENs_summary!R5116</f>
        <v>0</v>
      </c>
    </row>
    <row r="5222" spans="1:10" x14ac:dyDescent="0.2">
      <c r="A5222" s="13" t="s">
        <v>147</v>
      </c>
      <c r="B5222" s="272" t="s">
        <v>493</v>
      </c>
      <c r="C5222" s="272" t="str">
        <f>APENs_summary!C5117</f>
        <v>08103</v>
      </c>
      <c r="D5222" s="272" t="str">
        <f>APENs_summary!J5117</f>
        <v>20200201</v>
      </c>
      <c r="E5222" s="272" t="str">
        <f>APENs_summary!K5117</f>
        <v>Compressor Engines</v>
      </c>
      <c r="F5222" s="76">
        <f>APENs_summary!N5117</f>
        <v>0</v>
      </c>
      <c r="G5222" s="76">
        <f>APENs_summary!O5117</f>
        <v>0</v>
      </c>
      <c r="H5222" s="76">
        <f>APENs_summary!P5117</f>
        <v>33.1</v>
      </c>
      <c r="I5222" s="76">
        <f>APENs_summary!Q5117</f>
        <v>0</v>
      </c>
      <c r="J5222" s="76">
        <f>APENs_summary!R5117</f>
        <v>0</v>
      </c>
    </row>
    <row r="5223" spans="1:10" x14ac:dyDescent="0.2">
      <c r="A5223" s="13" t="s">
        <v>147</v>
      </c>
      <c r="B5223" s="272" t="s">
        <v>493</v>
      </c>
      <c r="C5223" s="272" t="str">
        <f>APENs_summary!C5118</f>
        <v>08103</v>
      </c>
      <c r="D5223" s="272" t="str">
        <f>APENs_summary!J5118</f>
        <v>20200201</v>
      </c>
      <c r="E5223" s="272" t="str">
        <f>APENs_summary!K5118</f>
        <v>Compressor Engines</v>
      </c>
      <c r="F5223" s="76">
        <f>APENs_summary!N5118</f>
        <v>0</v>
      </c>
      <c r="G5223" s="76">
        <f>APENs_summary!O5118</f>
        <v>0</v>
      </c>
      <c r="H5223" s="76">
        <f>APENs_summary!P5118</f>
        <v>14.5</v>
      </c>
      <c r="I5223" s="76">
        <f>APENs_summary!Q5118</f>
        <v>0</v>
      </c>
      <c r="J5223" s="76">
        <f>APENs_summary!R5118</f>
        <v>0</v>
      </c>
    </row>
    <row r="5224" spans="1:10" x14ac:dyDescent="0.2">
      <c r="A5224" s="13" t="s">
        <v>147</v>
      </c>
      <c r="B5224" s="272" t="s">
        <v>493</v>
      </c>
      <c r="C5224" s="272" t="str">
        <f>APENs_summary!C5119</f>
        <v>08103</v>
      </c>
      <c r="D5224" s="272" t="str">
        <f>APENs_summary!J5119</f>
        <v>20200201</v>
      </c>
      <c r="E5224" s="272" t="str">
        <f>APENs_summary!K5119</f>
        <v>Compressor Engines</v>
      </c>
      <c r="F5224" s="76">
        <f>APENs_summary!N5119</f>
        <v>32.6</v>
      </c>
      <c r="G5224" s="76">
        <f>APENs_summary!O5119</f>
        <v>0</v>
      </c>
      <c r="H5224" s="76">
        <f>APENs_summary!P5119</f>
        <v>0</v>
      </c>
      <c r="I5224" s="76">
        <f>APENs_summary!Q5119</f>
        <v>0</v>
      </c>
      <c r="J5224" s="76">
        <f>APENs_summary!R5119</f>
        <v>0</v>
      </c>
    </row>
    <row r="5225" spans="1:10" x14ac:dyDescent="0.2">
      <c r="A5225" s="13" t="s">
        <v>147</v>
      </c>
      <c r="B5225" s="272" t="s">
        <v>493</v>
      </c>
      <c r="C5225" s="272" t="str">
        <f>APENs_summary!C5120</f>
        <v>08103</v>
      </c>
      <c r="D5225" s="272" t="str">
        <f>APENs_summary!J5120</f>
        <v>20200201</v>
      </c>
      <c r="E5225" s="272" t="str">
        <f>APENs_summary!K5120</f>
        <v>Compressor Engines</v>
      </c>
      <c r="F5225" s="76">
        <f>APENs_summary!N5120</f>
        <v>11.2</v>
      </c>
      <c r="G5225" s="76">
        <f>APENs_summary!O5120</f>
        <v>0</v>
      </c>
      <c r="H5225" s="76">
        <f>APENs_summary!P5120</f>
        <v>0</v>
      </c>
      <c r="I5225" s="76">
        <f>APENs_summary!Q5120</f>
        <v>0</v>
      </c>
      <c r="J5225" s="76">
        <f>APENs_summary!R5120</f>
        <v>0</v>
      </c>
    </row>
    <row r="5226" spans="1:10" x14ac:dyDescent="0.2">
      <c r="A5226" s="13" t="s">
        <v>147</v>
      </c>
      <c r="B5226" s="272" t="s">
        <v>493</v>
      </c>
      <c r="C5226" s="272" t="str">
        <f>APENs_summary!C5121</f>
        <v>08103</v>
      </c>
      <c r="D5226" s="272" t="str">
        <f>APENs_summary!J5121</f>
        <v>20200201</v>
      </c>
      <c r="E5226" s="272" t="str">
        <f>APENs_summary!K5121</f>
        <v>Compressor Engines</v>
      </c>
      <c r="F5226" s="76">
        <f>APENs_summary!N5121</f>
        <v>0</v>
      </c>
      <c r="G5226" s="76">
        <f>APENs_summary!O5121</f>
        <v>0</v>
      </c>
      <c r="H5226" s="76">
        <f>APENs_summary!P5121</f>
        <v>0</v>
      </c>
      <c r="I5226" s="76">
        <f>APENs_summary!Q5121</f>
        <v>0</v>
      </c>
      <c r="J5226" s="76">
        <f>APENs_summary!R5121</f>
        <v>9.1999999999999993</v>
      </c>
    </row>
    <row r="5227" spans="1:10" x14ac:dyDescent="0.2">
      <c r="A5227" s="13" t="s">
        <v>147</v>
      </c>
      <c r="B5227" s="272" t="s">
        <v>493</v>
      </c>
      <c r="C5227" s="272" t="str">
        <f>APENs_summary!C5122</f>
        <v>08103</v>
      </c>
      <c r="D5227" s="272" t="str">
        <f>APENs_summary!J5122</f>
        <v>20200201</v>
      </c>
      <c r="E5227" s="272" t="str">
        <f>APENs_summary!K5122</f>
        <v>Compressor Engines</v>
      </c>
      <c r="F5227" s="76">
        <f>APENs_summary!N5122</f>
        <v>0</v>
      </c>
      <c r="G5227" s="76">
        <f>APENs_summary!O5122</f>
        <v>0</v>
      </c>
      <c r="H5227" s="76">
        <f>APENs_summary!P5122</f>
        <v>0</v>
      </c>
      <c r="I5227" s="76">
        <f>APENs_summary!Q5122</f>
        <v>0</v>
      </c>
      <c r="J5227" s="76">
        <f>APENs_summary!R5122</f>
        <v>0.7</v>
      </c>
    </row>
    <row r="5228" spans="1:10" x14ac:dyDescent="0.2">
      <c r="A5228" s="13" t="s">
        <v>147</v>
      </c>
      <c r="B5228" s="272" t="s">
        <v>493</v>
      </c>
      <c r="C5228" s="272" t="str">
        <f>APENs_summary!C5123</f>
        <v>08103</v>
      </c>
      <c r="D5228" s="272" t="str">
        <f>APENs_summary!J5123</f>
        <v>20200201</v>
      </c>
      <c r="E5228" s="272" t="str">
        <f>APENs_summary!K5123</f>
        <v>Compressor Engines</v>
      </c>
      <c r="F5228" s="76">
        <f>APENs_summary!N5123</f>
        <v>0</v>
      </c>
      <c r="G5228" s="76">
        <f>APENs_summary!O5123</f>
        <v>0</v>
      </c>
      <c r="H5228" s="76">
        <f>APENs_summary!P5123</f>
        <v>0</v>
      </c>
      <c r="I5228" s="76">
        <f>APENs_summary!Q5123</f>
        <v>0</v>
      </c>
      <c r="J5228" s="76">
        <f>APENs_summary!R5123</f>
        <v>0</v>
      </c>
    </row>
    <row r="5229" spans="1:10" x14ac:dyDescent="0.2">
      <c r="A5229" s="13" t="s">
        <v>147</v>
      </c>
      <c r="B5229" s="272" t="s">
        <v>493</v>
      </c>
      <c r="C5229" s="272" t="str">
        <f>APENs_summary!C5124</f>
        <v>08103</v>
      </c>
      <c r="D5229" s="272" t="str">
        <f>APENs_summary!J5124</f>
        <v>20200201</v>
      </c>
      <c r="E5229" s="272" t="str">
        <f>APENs_summary!K5124</f>
        <v>Compressor Engines</v>
      </c>
      <c r="F5229" s="76">
        <f>APENs_summary!N5124</f>
        <v>0</v>
      </c>
      <c r="G5229" s="76">
        <f>APENs_summary!O5124</f>
        <v>0</v>
      </c>
      <c r="H5229" s="76">
        <f>APENs_summary!P5124</f>
        <v>0</v>
      </c>
      <c r="I5229" s="76">
        <f>APENs_summary!Q5124</f>
        <v>0</v>
      </c>
      <c r="J5229" s="76">
        <f>APENs_summary!R5124</f>
        <v>0</v>
      </c>
    </row>
    <row r="5230" spans="1:10" x14ac:dyDescent="0.2">
      <c r="A5230" s="13" t="s">
        <v>147</v>
      </c>
      <c r="B5230" s="272" t="s">
        <v>493</v>
      </c>
      <c r="C5230" s="272" t="str">
        <f>APENs_summary!C5125</f>
        <v>08103</v>
      </c>
      <c r="D5230" s="272" t="str">
        <f>APENs_summary!J5125</f>
        <v>20200201</v>
      </c>
      <c r="E5230" s="272" t="str">
        <f>APENs_summary!K5125</f>
        <v>Compressor Engines</v>
      </c>
      <c r="F5230" s="76">
        <f>APENs_summary!N5125</f>
        <v>0</v>
      </c>
      <c r="G5230" s="76">
        <f>APENs_summary!O5125</f>
        <v>0</v>
      </c>
      <c r="H5230" s="76">
        <f>APENs_summary!P5125</f>
        <v>0</v>
      </c>
      <c r="I5230" s="76">
        <f>APENs_summary!Q5125</f>
        <v>1.8</v>
      </c>
      <c r="J5230" s="76">
        <f>APENs_summary!R5125</f>
        <v>0</v>
      </c>
    </row>
    <row r="5231" spans="1:10" x14ac:dyDescent="0.2">
      <c r="A5231" s="13" t="s">
        <v>147</v>
      </c>
      <c r="B5231" s="272" t="s">
        <v>493</v>
      </c>
      <c r="C5231" s="272" t="str">
        <f>APENs_summary!C5126</f>
        <v>08103</v>
      </c>
      <c r="D5231" s="272" t="str">
        <f>APENs_summary!J5126</f>
        <v>20200201</v>
      </c>
      <c r="E5231" s="272" t="str">
        <f>APENs_summary!K5126</f>
        <v>Compressor Engines</v>
      </c>
      <c r="F5231" s="76">
        <f>APENs_summary!N5126</f>
        <v>0</v>
      </c>
      <c r="G5231" s="76">
        <f>APENs_summary!O5126</f>
        <v>0</v>
      </c>
      <c r="H5231" s="76">
        <f>APENs_summary!P5126</f>
        <v>0</v>
      </c>
      <c r="I5231" s="76">
        <f>APENs_summary!Q5126</f>
        <v>0.06</v>
      </c>
      <c r="J5231" s="76">
        <f>APENs_summary!R5126</f>
        <v>0</v>
      </c>
    </row>
    <row r="5232" spans="1:10" x14ac:dyDescent="0.2">
      <c r="A5232" s="13" t="s">
        <v>147</v>
      </c>
      <c r="B5232" s="272" t="s">
        <v>493</v>
      </c>
      <c r="C5232" s="272" t="str">
        <f>APENs_summary!C5127</f>
        <v>08103</v>
      </c>
      <c r="D5232" s="272" t="str">
        <f>APENs_summary!J5127</f>
        <v>20200201</v>
      </c>
      <c r="E5232" s="272" t="str">
        <f>APENs_summary!K5127</f>
        <v>Compressor Engines</v>
      </c>
      <c r="F5232" s="76">
        <f>APENs_summary!N5127</f>
        <v>0</v>
      </c>
      <c r="G5232" s="76">
        <f>APENs_summary!O5127</f>
        <v>3.8</v>
      </c>
      <c r="H5232" s="76">
        <f>APENs_summary!P5127</f>
        <v>0</v>
      </c>
      <c r="I5232" s="76">
        <f>APENs_summary!Q5127</f>
        <v>0</v>
      </c>
      <c r="J5232" s="76">
        <f>APENs_summary!R5127</f>
        <v>0</v>
      </c>
    </row>
    <row r="5233" spans="1:10" x14ac:dyDescent="0.2">
      <c r="A5233" s="13" t="s">
        <v>147</v>
      </c>
      <c r="B5233" s="272" t="s">
        <v>493</v>
      </c>
      <c r="C5233" s="272" t="str">
        <f>APENs_summary!C5128</f>
        <v>08103</v>
      </c>
      <c r="D5233" s="272" t="str">
        <f>APENs_summary!J5128</f>
        <v>20200201</v>
      </c>
      <c r="E5233" s="272" t="str">
        <f>APENs_summary!K5128</f>
        <v>Compressor Engines</v>
      </c>
      <c r="F5233" s="76">
        <f>APENs_summary!N5128</f>
        <v>0</v>
      </c>
      <c r="G5233" s="76">
        <f>APENs_summary!O5128</f>
        <v>0.03</v>
      </c>
      <c r="H5233" s="76">
        <f>APENs_summary!P5128</f>
        <v>0</v>
      </c>
      <c r="I5233" s="76">
        <f>APENs_summary!Q5128</f>
        <v>0</v>
      </c>
      <c r="J5233" s="76">
        <f>APENs_summary!R5128</f>
        <v>0</v>
      </c>
    </row>
    <row r="5234" spans="1:10" x14ac:dyDescent="0.2">
      <c r="A5234" s="13" t="s">
        <v>147</v>
      </c>
      <c r="B5234" s="272" t="s">
        <v>493</v>
      </c>
      <c r="C5234" s="272" t="str">
        <f>APENs_summary!C5129</f>
        <v>08103</v>
      </c>
      <c r="D5234" s="272" t="str">
        <f>APENs_summary!J5129</f>
        <v>31000201</v>
      </c>
      <c r="E5234" s="272" t="str">
        <f>APENs_summary!K5129</f>
        <v>Natural Gas Production, Gas Sweetening: Amine Process</v>
      </c>
      <c r="F5234" s="76">
        <f>APENs_summary!N5129</f>
        <v>0</v>
      </c>
      <c r="G5234" s="76">
        <f>APENs_summary!O5129</f>
        <v>0</v>
      </c>
      <c r="H5234" s="76">
        <f>APENs_summary!P5129</f>
        <v>16.399999999999999</v>
      </c>
      <c r="I5234" s="76">
        <f>APENs_summary!Q5129</f>
        <v>0</v>
      </c>
      <c r="J5234" s="76">
        <f>APENs_summary!R5129</f>
        <v>0</v>
      </c>
    </row>
    <row r="5235" spans="1:10" x14ac:dyDescent="0.2">
      <c r="A5235" s="13" t="s">
        <v>147</v>
      </c>
      <c r="B5235" s="272" t="s">
        <v>493</v>
      </c>
      <c r="C5235" s="272" t="str">
        <f>APENs_summary!C5130</f>
        <v>08103</v>
      </c>
      <c r="D5235" s="272" t="str">
        <f>APENs_summary!J5130</f>
        <v>31000201</v>
      </c>
      <c r="E5235" s="272" t="str">
        <f>APENs_summary!K5130</f>
        <v>Natural Gas Production, Gas Sweetening: Amine Process</v>
      </c>
      <c r="F5235" s="76">
        <f>APENs_summary!N5130</f>
        <v>36.4</v>
      </c>
      <c r="G5235" s="76">
        <f>APENs_summary!O5130</f>
        <v>0</v>
      </c>
      <c r="H5235" s="76">
        <f>APENs_summary!P5130</f>
        <v>0</v>
      </c>
      <c r="I5235" s="76">
        <f>APENs_summary!Q5130</f>
        <v>0</v>
      </c>
      <c r="J5235" s="76">
        <f>APENs_summary!R5130</f>
        <v>0</v>
      </c>
    </row>
    <row r="5236" spans="1:10" x14ac:dyDescent="0.2">
      <c r="A5236" s="13" t="s">
        <v>147</v>
      </c>
      <c r="B5236" s="272" t="s">
        <v>493</v>
      </c>
      <c r="C5236" s="272" t="str">
        <f>APENs_summary!C5131</f>
        <v>08103</v>
      </c>
      <c r="D5236" s="272" t="str">
        <f>APENs_summary!J5131</f>
        <v>31000201</v>
      </c>
      <c r="E5236" s="272" t="str">
        <f>APENs_summary!K5131</f>
        <v>Natural Gas Production, Gas Sweetening: Amine Process</v>
      </c>
      <c r="F5236" s="76">
        <f>APENs_summary!N5131</f>
        <v>0</v>
      </c>
      <c r="G5236" s="76">
        <f>APENs_summary!O5131</f>
        <v>0</v>
      </c>
      <c r="H5236" s="76">
        <f>APENs_summary!P5131</f>
        <v>0</v>
      </c>
      <c r="I5236" s="76">
        <f>APENs_summary!Q5131</f>
        <v>0</v>
      </c>
      <c r="J5236" s="76">
        <f>APENs_summary!R5131</f>
        <v>1.3839999999999999</v>
      </c>
    </row>
    <row r="5237" spans="1:10" x14ac:dyDescent="0.2">
      <c r="A5237" s="13" t="s">
        <v>147</v>
      </c>
      <c r="B5237" s="272" t="s">
        <v>493</v>
      </c>
      <c r="C5237" s="272" t="str">
        <f>APENs_summary!C5132</f>
        <v>08103</v>
      </c>
      <c r="D5237" s="272" t="str">
        <f>APENs_summary!J5132</f>
        <v>31000201</v>
      </c>
      <c r="E5237" s="272" t="str">
        <f>APENs_summary!K5132</f>
        <v>Natural Gas Production, Gas Sweetening: Amine Process</v>
      </c>
      <c r="F5237" s="76">
        <f>APENs_summary!N5132</f>
        <v>0</v>
      </c>
      <c r="G5237" s="76">
        <f>APENs_summary!O5132</f>
        <v>0</v>
      </c>
      <c r="H5237" s="76">
        <f>APENs_summary!P5132</f>
        <v>0</v>
      </c>
      <c r="I5237" s="76">
        <f>APENs_summary!Q5132</f>
        <v>0</v>
      </c>
      <c r="J5237" s="76">
        <f>APENs_summary!R5132</f>
        <v>0</v>
      </c>
    </row>
    <row r="5238" spans="1:10" x14ac:dyDescent="0.2">
      <c r="A5238" s="13" t="s">
        <v>147</v>
      </c>
      <c r="B5238" s="272" t="s">
        <v>493</v>
      </c>
      <c r="C5238" s="272" t="str">
        <f>APENs_summary!C5133</f>
        <v>08103</v>
      </c>
      <c r="D5238" s="272" t="str">
        <f>APENs_summary!J5133</f>
        <v>31000201</v>
      </c>
      <c r="E5238" s="272" t="str">
        <f>APENs_summary!K5133</f>
        <v>Natural Gas Production, Gas Sweetening: Amine Process</v>
      </c>
      <c r="F5238" s="76">
        <f>APENs_summary!N5133</f>
        <v>0</v>
      </c>
      <c r="G5238" s="76">
        <f>APENs_summary!O5133</f>
        <v>0</v>
      </c>
      <c r="H5238" s="76">
        <f>APENs_summary!P5133</f>
        <v>0</v>
      </c>
      <c r="I5238" s="76">
        <f>APENs_summary!Q5133</f>
        <v>0.2</v>
      </c>
      <c r="J5238" s="76">
        <f>APENs_summary!R5133</f>
        <v>0</v>
      </c>
    </row>
    <row r="5239" spans="1:10" x14ac:dyDescent="0.2">
      <c r="A5239" s="13" t="s">
        <v>147</v>
      </c>
      <c r="B5239" s="272" t="s">
        <v>493</v>
      </c>
      <c r="C5239" s="272" t="str">
        <f>APENs_summary!C5134</f>
        <v>08103</v>
      </c>
      <c r="D5239" s="272" t="str">
        <f>APENs_summary!J5134</f>
        <v>31000201</v>
      </c>
      <c r="E5239" s="272" t="str">
        <f>APENs_summary!K5134</f>
        <v>Natural Gas Production, Gas Sweetening: Amine Process</v>
      </c>
      <c r="F5239" s="76">
        <f>APENs_summary!N5134</f>
        <v>0</v>
      </c>
      <c r="G5239" s="76">
        <f>APENs_summary!O5134</f>
        <v>2.6350000000000002E-3</v>
      </c>
      <c r="H5239" s="76">
        <f>APENs_summary!P5134</f>
        <v>0</v>
      </c>
      <c r="I5239" s="76">
        <f>APENs_summary!Q5134</f>
        <v>0</v>
      </c>
      <c r="J5239" s="76">
        <f>APENs_summary!R5134</f>
        <v>0</v>
      </c>
    </row>
    <row r="5240" spans="1:10" x14ac:dyDescent="0.2">
      <c r="A5240" s="13" t="s">
        <v>147</v>
      </c>
      <c r="B5240" s="272" t="s">
        <v>493</v>
      </c>
      <c r="C5240" s="272" t="str">
        <f>APENs_summary!C5135</f>
        <v>08103</v>
      </c>
      <c r="D5240" s="272" t="str">
        <f>APENs_summary!J5135</f>
        <v>31000201</v>
      </c>
      <c r="E5240" s="272" t="str">
        <f>APENs_summary!K5135</f>
        <v>Natural Gas Production, Gas Sweetening: Amine Process</v>
      </c>
      <c r="F5240" s="76">
        <f>APENs_summary!N5135</f>
        <v>0</v>
      </c>
      <c r="G5240" s="76">
        <f>APENs_summary!O5135</f>
        <v>4.3</v>
      </c>
      <c r="H5240" s="76">
        <f>APENs_summary!P5135</f>
        <v>0</v>
      </c>
      <c r="I5240" s="76">
        <f>APENs_summary!Q5135</f>
        <v>0</v>
      </c>
      <c r="J5240" s="76">
        <f>APENs_summary!R5135</f>
        <v>0</v>
      </c>
    </row>
    <row r="5241" spans="1:10" x14ac:dyDescent="0.2">
      <c r="A5241" s="13" t="s">
        <v>147</v>
      </c>
      <c r="B5241" s="272" t="s">
        <v>493</v>
      </c>
      <c r="C5241" s="272" t="str">
        <f>APENs_summary!C5136</f>
        <v>08103</v>
      </c>
      <c r="D5241" s="272" t="str">
        <f>APENs_summary!J5136</f>
        <v>31000215</v>
      </c>
      <c r="E5241" s="272" t="str">
        <f>APENs_summary!K5136</f>
        <v>Natural Gas Production, Flares Combusting Gases &gt;1000 BTU/scf</v>
      </c>
      <c r="F5241" s="76">
        <f>APENs_summary!N5136</f>
        <v>0</v>
      </c>
      <c r="G5241" s="76">
        <f>APENs_summary!O5136</f>
        <v>0</v>
      </c>
      <c r="H5241" s="76">
        <f>APENs_summary!P5136</f>
        <v>32.4</v>
      </c>
      <c r="I5241" s="76">
        <f>APENs_summary!Q5136</f>
        <v>0</v>
      </c>
      <c r="J5241" s="76">
        <f>APENs_summary!R5136</f>
        <v>0</v>
      </c>
    </row>
    <row r="5242" spans="1:10" x14ac:dyDescent="0.2">
      <c r="A5242" s="13" t="s">
        <v>147</v>
      </c>
      <c r="B5242" s="272" t="s">
        <v>493</v>
      </c>
      <c r="C5242" s="272" t="str">
        <f>APENs_summary!C5137</f>
        <v>08103</v>
      </c>
      <c r="D5242" s="272" t="str">
        <f>APENs_summary!J5137</f>
        <v>31000215</v>
      </c>
      <c r="E5242" s="272" t="str">
        <f>APENs_summary!K5137</f>
        <v>Natural Gas Production, Flares Combusting Gases &gt;1000 BTU/scf</v>
      </c>
      <c r="F5242" s="76">
        <f>APENs_summary!N5137</f>
        <v>6</v>
      </c>
      <c r="G5242" s="76">
        <f>APENs_summary!O5137</f>
        <v>0</v>
      </c>
      <c r="H5242" s="76">
        <f>APENs_summary!P5137</f>
        <v>0</v>
      </c>
      <c r="I5242" s="76">
        <f>APENs_summary!Q5137</f>
        <v>0</v>
      </c>
      <c r="J5242" s="76">
        <f>APENs_summary!R5137</f>
        <v>0</v>
      </c>
    </row>
    <row r="5243" spans="1:10" x14ac:dyDescent="0.2">
      <c r="A5243" s="13" t="s">
        <v>147</v>
      </c>
      <c r="B5243" s="272" t="s">
        <v>493</v>
      </c>
      <c r="C5243" s="272" t="str">
        <f>APENs_summary!C5138</f>
        <v>08103</v>
      </c>
      <c r="D5243" s="272" t="str">
        <f>APENs_summary!J5138</f>
        <v>31000215</v>
      </c>
      <c r="E5243" s="272" t="str">
        <f>APENs_summary!K5138</f>
        <v>Natural Gas Production, Flares Combusting Gases &gt;1000 BTU/scf</v>
      </c>
      <c r="F5243" s="76">
        <f>APENs_summary!N5138</f>
        <v>0</v>
      </c>
      <c r="G5243" s="76">
        <f>APENs_summary!O5138</f>
        <v>0</v>
      </c>
      <c r="H5243" s="76">
        <f>APENs_summary!P5138</f>
        <v>0</v>
      </c>
      <c r="I5243" s="76">
        <f>APENs_summary!Q5138</f>
        <v>0</v>
      </c>
      <c r="J5243" s="76">
        <f>APENs_summary!R5138</f>
        <v>0.6</v>
      </c>
    </row>
    <row r="5244" spans="1:10" x14ac:dyDescent="0.2">
      <c r="A5244" s="13" t="s">
        <v>147</v>
      </c>
      <c r="B5244" s="272" t="s">
        <v>493</v>
      </c>
      <c r="C5244" s="272" t="str">
        <f>APENs_summary!C5139</f>
        <v>08103</v>
      </c>
      <c r="D5244" s="272" t="str">
        <f>APENs_summary!J5139</f>
        <v>31000215</v>
      </c>
      <c r="E5244" s="272" t="str">
        <f>APENs_summary!K5139</f>
        <v>Natural Gas Production, Flares Combusting Gases &gt;1000 BTU/scf</v>
      </c>
      <c r="F5244" s="76">
        <f>APENs_summary!N5139</f>
        <v>0</v>
      </c>
      <c r="G5244" s="76">
        <f>APENs_summary!O5139</f>
        <v>0</v>
      </c>
      <c r="H5244" s="76">
        <f>APENs_summary!P5139</f>
        <v>0</v>
      </c>
      <c r="I5244" s="76">
        <f>APENs_summary!Q5139</f>
        <v>0.05</v>
      </c>
      <c r="J5244" s="76">
        <f>APENs_summary!R5139</f>
        <v>0</v>
      </c>
    </row>
    <row r="5245" spans="1:10" x14ac:dyDescent="0.2">
      <c r="A5245" s="13" t="s">
        <v>147</v>
      </c>
      <c r="B5245" s="272" t="s">
        <v>493</v>
      </c>
      <c r="C5245" s="272" t="str">
        <f>APENs_summary!C5140</f>
        <v>08103</v>
      </c>
      <c r="D5245" s="272" t="str">
        <f>APENs_summary!J5140</f>
        <v>31000215</v>
      </c>
      <c r="E5245" s="272" t="str">
        <f>APENs_summary!K5140</f>
        <v>Natural Gas Production, Flares Combusting Gases &gt;1000 BTU/scf</v>
      </c>
      <c r="F5245" s="76">
        <f>APENs_summary!N5140</f>
        <v>0</v>
      </c>
      <c r="G5245" s="76">
        <f>APENs_summary!O5140</f>
        <v>2.7</v>
      </c>
      <c r="H5245" s="76">
        <f>APENs_summary!P5140</f>
        <v>0</v>
      </c>
      <c r="I5245" s="76">
        <f>APENs_summary!Q5140</f>
        <v>0</v>
      </c>
      <c r="J5245" s="76">
        <f>APENs_summary!R5140</f>
        <v>0</v>
      </c>
    </row>
    <row r="5246" spans="1:10" x14ac:dyDescent="0.2">
      <c r="A5246" s="13" t="s">
        <v>147</v>
      </c>
      <c r="B5246" s="272" t="s">
        <v>493</v>
      </c>
      <c r="C5246" s="272" t="str">
        <f>APENs_summary!C5141</f>
        <v>08103</v>
      </c>
      <c r="D5246" s="272" t="str">
        <f>APENs_summary!J5141</f>
        <v>31088811</v>
      </c>
      <c r="E5246" s="272" t="str">
        <f>APENs_summary!K5141</f>
        <v>Permitted Fugitives</v>
      </c>
      <c r="F5246" s="76">
        <f>APENs_summary!N5141</f>
        <v>0</v>
      </c>
      <c r="G5246" s="76">
        <f>APENs_summary!O5141</f>
        <v>26.8</v>
      </c>
      <c r="H5246" s="76">
        <f>APENs_summary!P5141</f>
        <v>0</v>
      </c>
      <c r="I5246" s="76">
        <f>APENs_summary!Q5141</f>
        <v>0</v>
      </c>
      <c r="J5246" s="76">
        <f>APENs_summary!R5141</f>
        <v>0</v>
      </c>
    </row>
    <row r="5247" spans="1:10" x14ac:dyDescent="0.2">
      <c r="A5247" s="13" t="s">
        <v>147</v>
      </c>
      <c r="B5247" s="272" t="s">
        <v>493</v>
      </c>
      <c r="C5247" s="272" t="str">
        <f>APENs_summary!C5142</f>
        <v>08103</v>
      </c>
      <c r="D5247" s="272" t="str">
        <f>APENs_summary!J5142</f>
        <v>40400311</v>
      </c>
      <c r="E5247" s="272" t="str">
        <f>APENs_summary!K5142</f>
        <v>Condensate Tanks</v>
      </c>
      <c r="F5247" s="76">
        <f>APENs_summary!N5142</f>
        <v>0</v>
      </c>
      <c r="G5247" s="76">
        <f>APENs_summary!O5142</f>
        <v>0</v>
      </c>
      <c r="H5247" s="76">
        <f>APENs_summary!P5142</f>
        <v>0</v>
      </c>
      <c r="I5247" s="76">
        <f>APENs_summary!Q5142</f>
        <v>0</v>
      </c>
      <c r="J5247" s="76">
        <f>APENs_summary!R5142</f>
        <v>0</v>
      </c>
    </row>
    <row r="5248" spans="1:10" x14ac:dyDescent="0.2">
      <c r="A5248" s="13" t="s">
        <v>147</v>
      </c>
      <c r="B5248" s="272" t="s">
        <v>493</v>
      </c>
      <c r="C5248" s="272" t="str">
        <f>APENs_summary!C5143</f>
        <v>08103</v>
      </c>
      <c r="D5248" s="272" t="str">
        <f>APENs_summary!J5143</f>
        <v>40400311</v>
      </c>
      <c r="E5248" s="272" t="str">
        <f>APENs_summary!K5143</f>
        <v>Condensate Tanks</v>
      </c>
      <c r="F5248" s="76">
        <f>APENs_summary!N5143</f>
        <v>0</v>
      </c>
      <c r="G5248" s="76">
        <f>APENs_summary!O5143</f>
        <v>0</v>
      </c>
      <c r="H5248" s="76">
        <f>APENs_summary!P5143</f>
        <v>0</v>
      </c>
      <c r="I5248" s="76">
        <f>APENs_summary!Q5143</f>
        <v>0</v>
      </c>
      <c r="J5248" s="76">
        <f>APENs_summary!R5143</f>
        <v>0</v>
      </c>
    </row>
    <row r="5249" spans="1:10" x14ac:dyDescent="0.2">
      <c r="A5249" s="13" t="s">
        <v>147</v>
      </c>
      <c r="B5249" s="272" t="s">
        <v>493</v>
      </c>
      <c r="C5249" s="272" t="str">
        <f>APENs_summary!C5144</f>
        <v>08103</v>
      </c>
      <c r="D5249" s="272" t="str">
        <f>APENs_summary!J5144</f>
        <v>40400311</v>
      </c>
      <c r="E5249" s="272" t="str">
        <f>APENs_summary!K5144</f>
        <v>Condensate Tanks</v>
      </c>
      <c r="F5249" s="76">
        <f>APENs_summary!N5144</f>
        <v>0</v>
      </c>
      <c r="G5249" s="76">
        <f>APENs_summary!O5144</f>
        <v>0</v>
      </c>
      <c r="H5249" s="76">
        <f>APENs_summary!P5144</f>
        <v>0</v>
      </c>
      <c r="I5249" s="76">
        <f>APENs_summary!Q5144</f>
        <v>0</v>
      </c>
      <c r="J5249" s="76">
        <f>APENs_summary!R5144</f>
        <v>0.11</v>
      </c>
    </row>
    <row r="5250" spans="1:10" x14ac:dyDescent="0.2">
      <c r="A5250" s="13" t="s">
        <v>147</v>
      </c>
      <c r="B5250" s="272" t="s">
        <v>493</v>
      </c>
      <c r="C5250" s="272" t="str">
        <f>APENs_summary!C5145</f>
        <v>08103</v>
      </c>
      <c r="D5250" s="272" t="str">
        <f>APENs_summary!J5145</f>
        <v>40400311</v>
      </c>
      <c r="E5250" s="272" t="str">
        <f>APENs_summary!K5145</f>
        <v>Condensate Tanks</v>
      </c>
      <c r="F5250" s="76">
        <f>APENs_summary!N5145</f>
        <v>0</v>
      </c>
      <c r="G5250" s="76">
        <f>APENs_summary!O5145</f>
        <v>0</v>
      </c>
      <c r="H5250" s="76">
        <f>APENs_summary!P5145</f>
        <v>0</v>
      </c>
      <c r="I5250" s="76">
        <f>APENs_summary!Q5145</f>
        <v>0.02</v>
      </c>
      <c r="J5250" s="76">
        <f>APENs_summary!R5145</f>
        <v>0</v>
      </c>
    </row>
    <row r="5251" spans="1:10" x14ac:dyDescent="0.2">
      <c r="A5251" s="13" t="s">
        <v>147</v>
      </c>
      <c r="B5251" s="272" t="s">
        <v>493</v>
      </c>
      <c r="C5251" s="272" t="str">
        <f>APENs_summary!C5146</f>
        <v>08103</v>
      </c>
      <c r="D5251" s="272" t="str">
        <f>APENs_summary!J5146</f>
        <v>40400311</v>
      </c>
      <c r="E5251" s="272" t="str">
        <f>APENs_summary!K5146</f>
        <v>Condensate Tanks</v>
      </c>
      <c r="F5251" s="76">
        <f>APENs_summary!N5146</f>
        <v>0</v>
      </c>
      <c r="G5251" s="76">
        <f>APENs_summary!O5146</f>
        <v>275.2456525098778</v>
      </c>
      <c r="H5251" s="76">
        <f>APENs_summary!P5146</f>
        <v>0</v>
      </c>
      <c r="I5251" s="76">
        <f>APENs_summary!Q5146</f>
        <v>0</v>
      </c>
      <c r="J5251" s="76">
        <f>APENs_summary!R5146</f>
        <v>0</v>
      </c>
    </row>
    <row r="5252" spans="1:10" x14ac:dyDescent="0.2">
      <c r="A5252" s="13" t="s">
        <v>147</v>
      </c>
      <c r="B5252" s="272" t="s">
        <v>493</v>
      </c>
      <c r="C5252" s="272" t="str">
        <f>APENs_summary!C5147</f>
        <v>08103</v>
      </c>
      <c r="D5252" s="272" t="str">
        <f>APENs_summary!J5147</f>
        <v>40400311</v>
      </c>
      <c r="E5252" s="272" t="str">
        <f>APENs_summary!K5147</f>
        <v>Tank Losses</v>
      </c>
      <c r="F5252" s="76">
        <f>APENs_summary!N5147</f>
        <v>0</v>
      </c>
      <c r="G5252" s="76">
        <f>APENs_summary!O5147</f>
        <v>5</v>
      </c>
      <c r="H5252" s="76">
        <f>APENs_summary!P5147</f>
        <v>0</v>
      </c>
      <c r="I5252" s="76">
        <f>APENs_summary!Q5147</f>
        <v>0</v>
      </c>
      <c r="J5252" s="76">
        <f>APENs_summary!R5147</f>
        <v>0</v>
      </c>
    </row>
    <row r="5253" spans="1:10" x14ac:dyDescent="0.2">
      <c r="A5253" s="13" t="s">
        <v>147</v>
      </c>
      <c r="B5253" s="272" t="s">
        <v>493</v>
      </c>
      <c r="C5253" s="272" t="str">
        <f>APENs_summary!C5148</f>
        <v>08103</v>
      </c>
      <c r="D5253" s="272" t="str">
        <f>APENs_summary!J5148</f>
        <v>40400311</v>
      </c>
      <c r="E5253" s="272" t="str">
        <f>APENs_summary!K5148</f>
        <v>Tank Losses</v>
      </c>
      <c r="F5253" s="76">
        <f>APENs_summary!N5148</f>
        <v>0</v>
      </c>
      <c r="G5253" s="76">
        <f>APENs_summary!O5148</f>
        <v>5</v>
      </c>
      <c r="H5253" s="76">
        <f>APENs_summary!P5148</f>
        <v>0</v>
      </c>
      <c r="I5253" s="76">
        <f>APENs_summary!Q5148</f>
        <v>0</v>
      </c>
      <c r="J5253" s="76">
        <f>APENs_summary!R5148</f>
        <v>0</v>
      </c>
    </row>
    <row r="5254" spans="1:10" x14ac:dyDescent="0.2">
      <c r="A5254" s="13" t="s">
        <v>147</v>
      </c>
      <c r="B5254" s="272" t="s">
        <v>493</v>
      </c>
      <c r="C5254" s="272" t="str">
        <f>APENs_summary!C5149</f>
        <v>08103</v>
      </c>
      <c r="D5254" s="272" t="str">
        <f>APENs_summary!J5149</f>
        <v>20200253</v>
      </c>
      <c r="E5254" s="272" t="str">
        <f>APENs_summary!K5149</f>
        <v>Compressor Engines</v>
      </c>
      <c r="F5254" s="76">
        <f>APENs_summary!N5149</f>
        <v>0</v>
      </c>
      <c r="G5254" s="76">
        <f>APENs_summary!O5149</f>
        <v>0</v>
      </c>
      <c r="H5254" s="76">
        <f>APENs_summary!P5149</f>
        <v>3.8</v>
      </c>
      <c r="I5254" s="76">
        <f>APENs_summary!Q5149</f>
        <v>0</v>
      </c>
      <c r="J5254" s="76">
        <f>APENs_summary!R5149</f>
        <v>0</v>
      </c>
    </row>
    <row r="5255" spans="1:10" x14ac:dyDescent="0.2">
      <c r="A5255" s="13" t="s">
        <v>147</v>
      </c>
      <c r="B5255" s="272" t="s">
        <v>493</v>
      </c>
      <c r="C5255" s="272" t="str">
        <f>APENs_summary!C5150</f>
        <v>08103</v>
      </c>
      <c r="D5255" s="272" t="str">
        <f>APENs_summary!J5150</f>
        <v>20200253</v>
      </c>
      <c r="E5255" s="272" t="str">
        <f>APENs_summary!K5150</f>
        <v>Compressor Engines</v>
      </c>
      <c r="F5255" s="76">
        <f>APENs_summary!N5150</f>
        <v>39.5</v>
      </c>
      <c r="G5255" s="76">
        <f>APENs_summary!O5150</f>
        <v>0</v>
      </c>
      <c r="H5255" s="76">
        <f>APENs_summary!P5150</f>
        <v>0</v>
      </c>
      <c r="I5255" s="76">
        <f>APENs_summary!Q5150</f>
        <v>0</v>
      </c>
      <c r="J5255" s="76">
        <f>APENs_summary!R5150</f>
        <v>0</v>
      </c>
    </row>
    <row r="5256" spans="1:10" x14ac:dyDescent="0.2">
      <c r="A5256" s="13" t="s">
        <v>147</v>
      </c>
      <c r="B5256" s="272" t="s">
        <v>493</v>
      </c>
      <c r="C5256" s="272" t="str">
        <f>APENs_summary!C5151</f>
        <v>08103</v>
      </c>
      <c r="D5256" s="272" t="str">
        <f>APENs_summary!J5151</f>
        <v>20200253</v>
      </c>
      <c r="E5256" s="272" t="str">
        <f>APENs_summary!K5151</f>
        <v>Compressor Engines</v>
      </c>
      <c r="F5256" s="76">
        <f>APENs_summary!N5151</f>
        <v>0</v>
      </c>
      <c r="G5256" s="76">
        <f>APENs_summary!O5151</f>
        <v>0</v>
      </c>
      <c r="H5256" s="76">
        <f>APENs_summary!P5151</f>
        <v>0</v>
      </c>
      <c r="I5256" s="76">
        <f>APENs_summary!Q5151</f>
        <v>0</v>
      </c>
      <c r="J5256" s="76">
        <f>APENs_summary!R5151</f>
        <v>8.2000000000000003E-2</v>
      </c>
    </row>
    <row r="5257" spans="1:10" x14ac:dyDescent="0.2">
      <c r="A5257" s="13" t="s">
        <v>147</v>
      </c>
      <c r="B5257" s="272" t="s">
        <v>493</v>
      </c>
      <c r="C5257" s="272" t="str">
        <f>APENs_summary!C5152</f>
        <v>08103</v>
      </c>
      <c r="D5257" s="272" t="str">
        <f>APENs_summary!J5152</f>
        <v>20200253</v>
      </c>
      <c r="E5257" s="272" t="str">
        <f>APENs_summary!K5152</f>
        <v>Compressor Engines</v>
      </c>
      <c r="F5257" s="76">
        <f>APENs_summary!N5152</f>
        <v>0</v>
      </c>
      <c r="G5257" s="76">
        <f>APENs_summary!O5152</f>
        <v>0</v>
      </c>
      <c r="H5257" s="76">
        <f>APENs_summary!P5152</f>
        <v>0</v>
      </c>
      <c r="I5257" s="76">
        <f>APENs_summary!Q5152</f>
        <v>0</v>
      </c>
      <c r="J5257" s="76">
        <f>APENs_summary!R5152</f>
        <v>0</v>
      </c>
    </row>
    <row r="5258" spans="1:10" x14ac:dyDescent="0.2">
      <c r="A5258" s="13" t="s">
        <v>147</v>
      </c>
      <c r="B5258" s="272" t="s">
        <v>493</v>
      </c>
      <c r="C5258" s="272" t="str">
        <f>APENs_summary!C5153</f>
        <v>08103</v>
      </c>
      <c r="D5258" s="272" t="str">
        <f>APENs_summary!J5153</f>
        <v>20200253</v>
      </c>
      <c r="E5258" s="272" t="str">
        <f>APENs_summary!K5153</f>
        <v>Compressor Engines</v>
      </c>
      <c r="F5258" s="76">
        <f>APENs_summary!N5153</f>
        <v>0</v>
      </c>
      <c r="G5258" s="76">
        <f>APENs_summary!O5153</f>
        <v>0</v>
      </c>
      <c r="H5258" s="76">
        <f>APENs_summary!P5153</f>
        <v>0</v>
      </c>
      <c r="I5258" s="76">
        <f>APENs_summary!Q5153</f>
        <v>4.9199999999999999E-3</v>
      </c>
      <c r="J5258" s="76">
        <f>APENs_summary!R5153</f>
        <v>0</v>
      </c>
    </row>
    <row r="5259" spans="1:10" x14ac:dyDescent="0.2">
      <c r="A5259" s="13" t="s">
        <v>147</v>
      </c>
      <c r="B5259" s="272" t="s">
        <v>493</v>
      </c>
      <c r="C5259" s="272" t="str">
        <f>APENs_summary!C5154</f>
        <v>08103</v>
      </c>
      <c r="D5259" s="272" t="str">
        <f>APENs_summary!J5154</f>
        <v>20200253</v>
      </c>
      <c r="E5259" s="272" t="str">
        <f>APENs_summary!K5154</f>
        <v>Compressor Engines</v>
      </c>
      <c r="F5259" s="76">
        <f>APENs_summary!N5154</f>
        <v>0</v>
      </c>
      <c r="G5259" s="76">
        <f>APENs_summary!O5154</f>
        <v>2.2999999999999998</v>
      </c>
      <c r="H5259" s="76">
        <f>APENs_summary!P5154</f>
        <v>0</v>
      </c>
      <c r="I5259" s="76">
        <f>APENs_summary!Q5154</f>
        <v>0</v>
      </c>
      <c r="J5259" s="76">
        <f>APENs_summary!R5154</f>
        <v>0</v>
      </c>
    </row>
    <row r="5260" spans="1:10" x14ac:dyDescent="0.2">
      <c r="A5260" s="13" t="s">
        <v>147</v>
      </c>
      <c r="B5260" s="272" t="s">
        <v>493</v>
      </c>
      <c r="C5260" s="272" t="str">
        <f>APENs_summary!C5155</f>
        <v>08103</v>
      </c>
      <c r="D5260" s="272" t="str">
        <f>APENs_summary!J5155</f>
        <v>40400311</v>
      </c>
      <c r="E5260" s="272" t="str">
        <f>APENs_summary!K5155</f>
        <v>Condensate Tanks</v>
      </c>
      <c r="F5260" s="76">
        <f>APENs_summary!N5155</f>
        <v>0</v>
      </c>
      <c r="G5260" s="76">
        <f>APENs_summary!O5155</f>
        <v>1.4516369743185862</v>
      </c>
      <c r="H5260" s="76">
        <f>APENs_summary!P5155</f>
        <v>0</v>
      </c>
      <c r="I5260" s="76">
        <f>APENs_summary!Q5155</f>
        <v>0</v>
      </c>
      <c r="J5260" s="76">
        <f>APENs_summary!R5155</f>
        <v>0</v>
      </c>
    </row>
    <row r="5261" spans="1:10" x14ac:dyDescent="0.2">
      <c r="A5261" s="13" t="s">
        <v>147</v>
      </c>
      <c r="B5261" s="272" t="s">
        <v>493</v>
      </c>
      <c r="C5261" s="272" t="str">
        <f>APENs_summary!C5156</f>
        <v>08103</v>
      </c>
      <c r="D5261" s="272" t="str">
        <f>APENs_summary!J5156</f>
        <v>40400311</v>
      </c>
      <c r="E5261" s="272" t="str">
        <f>APENs_summary!K5156</f>
        <v>Condensate Tanks</v>
      </c>
      <c r="F5261" s="76">
        <f>APENs_summary!N5156</f>
        <v>0</v>
      </c>
      <c r="G5261" s="76">
        <f>APENs_summary!O5156</f>
        <v>2.5533500356890837</v>
      </c>
      <c r="H5261" s="76">
        <f>APENs_summary!P5156</f>
        <v>0</v>
      </c>
      <c r="I5261" s="76">
        <f>APENs_summary!Q5156</f>
        <v>0</v>
      </c>
      <c r="J5261" s="76">
        <f>APENs_summary!R5156</f>
        <v>0</v>
      </c>
    </row>
    <row r="5262" spans="1:10" x14ac:dyDescent="0.2">
      <c r="A5262" s="13" t="s">
        <v>147</v>
      </c>
      <c r="B5262" s="272" t="s">
        <v>493</v>
      </c>
      <c r="C5262" s="272" t="str">
        <f>APENs_summary!C5157</f>
        <v>08103</v>
      </c>
      <c r="D5262" s="272" t="str">
        <f>APENs_summary!J5157</f>
        <v>40400311</v>
      </c>
      <c r="E5262" s="272" t="str">
        <f>APENs_summary!K5157</f>
        <v>Condensate Tanks</v>
      </c>
      <c r="F5262" s="76">
        <f>APENs_summary!N5157</f>
        <v>0</v>
      </c>
      <c r="G5262" s="76">
        <f>APENs_summary!O5157</f>
        <v>5.5796443449015642</v>
      </c>
      <c r="H5262" s="76">
        <f>APENs_summary!P5157</f>
        <v>0</v>
      </c>
      <c r="I5262" s="76">
        <f>APENs_summary!Q5157</f>
        <v>0</v>
      </c>
      <c r="J5262" s="76">
        <f>APENs_summary!R5157</f>
        <v>0</v>
      </c>
    </row>
    <row r="5263" spans="1:10" x14ac:dyDescent="0.2">
      <c r="A5263" s="13" t="s">
        <v>147</v>
      </c>
      <c r="B5263" s="272" t="s">
        <v>493</v>
      </c>
      <c r="C5263" s="272" t="str">
        <f>APENs_summary!C5158</f>
        <v>08103</v>
      </c>
      <c r="D5263" s="272" t="str">
        <f>APENs_summary!J5158</f>
        <v>40400311</v>
      </c>
      <c r="E5263" s="272" t="str">
        <f>APENs_summary!K5158</f>
        <v>Condensate Tanks</v>
      </c>
      <c r="F5263" s="76">
        <f>APENs_summary!N5158</f>
        <v>0</v>
      </c>
      <c r="G5263" s="76">
        <f>APENs_summary!O5158</f>
        <v>4.2100207620515144</v>
      </c>
      <c r="H5263" s="76">
        <f>APENs_summary!P5158</f>
        <v>0</v>
      </c>
      <c r="I5263" s="76">
        <f>APENs_summary!Q5158</f>
        <v>0</v>
      </c>
      <c r="J5263" s="76">
        <f>APENs_summary!R5158</f>
        <v>0</v>
      </c>
    </row>
    <row r="5264" spans="1:10" x14ac:dyDescent="0.2">
      <c r="A5264" s="13" t="s">
        <v>147</v>
      </c>
      <c r="B5264" s="272" t="s">
        <v>493</v>
      </c>
      <c r="C5264" s="272" t="str">
        <f>APENs_summary!C5159</f>
        <v>08103</v>
      </c>
      <c r="D5264" s="272" t="str">
        <f>APENs_summary!J5159</f>
        <v>31000130</v>
      </c>
      <c r="E5264" s="272" t="str">
        <f>APENs_summary!K5159</f>
        <v>Oil Production, Fugitives: Compressor Seals</v>
      </c>
      <c r="F5264" s="76">
        <f>APENs_summary!N5159</f>
        <v>0</v>
      </c>
      <c r="G5264" s="76">
        <f>APENs_summary!O5159</f>
        <v>5.38</v>
      </c>
      <c r="H5264" s="76">
        <f>APENs_summary!P5159</f>
        <v>0</v>
      </c>
      <c r="I5264" s="76">
        <f>APENs_summary!Q5159</f>
        <v>0</v>
      </c>
      <c r="J5264" s="76">
        <f>APENs_summary!R5159</f>
        <v>0</v>
      </c>
    </row>
    <row r="5265" spans="1:10" x14ac:dyDescent="0.2">
      <c r="A5265" s="13" t="s">
        <v>147</v>
      </c>
      <c r="B5265" s="272" t="s">
        <v>493</v>
      </c>
      <c r="C5265" s="272" t="str">
        <f>APENs_summary!C5160</f>
        <v>08103</v>
      </c>
      <c r="D5265" s="272" t="str">
        <f>APENs_summary!J5160</f>
        <v>40400311</v>
      </c>
      <c r="E5265" s="272" t="str">
        <f>APENs_summary!K5160</f>
        <v>Condensate Tanks</v>
      </c>
      <c r="F5265" s="76">
        <f>APENs_summary!N5160</f>
        <v>0</v>
      </c>
      <c r="G5265" s="76">
        <f>APENs_summary!O5160</f>
        <v>97.039731467260907</v>
      </c>
      <c r="H5265" s="76">
        <f>APENs_summary!P5160</f>
        <v>0</v>
      </c>
      <c r="I5265" s="76">
        <f>APENs_summary!Q5160</f>
        <v>0</v>
      </c>
      <c r="J5265" s="76">
        <f>APENs_summary!R5160</f>
        <v>0</v>
      </c>
    </row>
    <row r="5266" spans="1:10" x14ac:dyDescent="0.2">
      <c r="A5266" s="13" t="s">
        <v>147</v>
      </c>
      <c r="B5266" s="272" t="s">
        <v>493</v>
      </c>
      <c r="C5266" s="272" t="str">
        <f>APENs_summary!C5161</f>
        <v>08103</v>
      </c>
      <c r="D5266" s="272" t="str">
        <f>APENs_summary!J5161</f>
        <v>40400311</v>
      </c>
      <c r="E5266" s="272" t="str">
        <f>APENs_summary!K5161</f>
        <v>Condensate Tanks</v>
      </c>
      <c r="F5266" s="76">
        <f>APENs_summary!N5161</f>
        <v>0</v>
      </c>
      <c r="G5266" s="76">
        <f>APENs_summary!O5161</f>
        <v>9.9782959620052107</v>
      </c>
      <c r="H5266" s="76">
        <f>APENs_summary!P5161</f>
        <v>0</v>
      </c>
      <c r="I5266" s="76">
        <f>APENs_summary!Q5161</f>
        <v>0</v>
      </c>
      <c r="J5266" s="76">
        <f>APENs_summary!R5161</f>
        <v>0</v>
      </c>
    </row>
    <row r="5267" spans="1:10" x14ac:dyDescent="0.2">
      <c r="A5267" s="13" t="s">
        <v>147</v>
      </c>
      <c r="B5267" s="272" t="s">
        <v>493</v>
      </c>
      <c r="C5267" s="272" t="str">
        <f>APENs_summary!C5162</f>
        <v>08103</v>
      </c>
      <c r="D5267" s="272" t="str">
        <f>APENs_summary!J5162</f>
        <v>31000205</v>
      </c>
      <c r="E5267" s="272" t="str">
        <f>APENs_summary!K5162</f>
        <v>Natural Gas Production, Flares</v>
      </c>
      <c r="F5267" s="76">
        <f>APENs_summary!N5162</f>
        <v>0</v>
      </c>
      <c r="G5267" s="76">
        <f>APENs_summary!O5162</f>
        <v>0</v>
      </c>
      <c r="H5267" s="76">
        <f>APENs_summary!P5162</f>
        <v>0.63149900000000003</v>
      </c>
      <c r="I5267" s="76">
        <f>APENs_summary!Q5162</f>
        <v>0</v>
      </c>
      <c r="J5267" s="76">
        <f>APENs_summary!R5162</f>
        <v>0</v>
      </c>
    </row>
    <row r="5268" spans="1:10" x14ac:dyDescent="0.2">
      <c r="A5268" s="13" t="s">
        <v>147</v>
      </c>
      <c r="B5268" s="272" t="s">
        <v>493</v>
      </c>
      <c r="C5268" s="272" t="str">
        <f>APENs_summary!C5163</f>
        <v>08103</v>
      </c>
      <c r="D5268" s="272" t="str">
        <f>APENs_summary!J5163</f>
        <v>31000205</v>
      </c>
      <c r="E5268" s="272" t="str">
        <f>APENs_summary!K5163</f>
        <v>Natural Gas Production, Flares</v>
      </c>
      <c r="F5268" s="76">
        <f>APENs_summary!N5163</f>
        <v>0.12</v>
      </c>
      <c r="G5268" s="76">
        <f>APENs_summary!O5163</f>
        <v>0</v>
      </c>
      <c r="H5268" s="76">
        <f>APENs_summary!P5163</f>
        <v>0</v>
      </c>
      <c r="I5268" s="76">
        <f>APENs_summary!Q5163</f>
        <v>0</v>
      </c>
      <c r="J5268" s="76">
        <f>APENs_summary!R5163</f>
        <v>0</v>
      </c>
    </row>
    <row r="5269" spans="1:10" x14ac:dyDescent="0.2">
      <c r="A5269" s="13" t="s">
        <v>147</v>
      </c>
      <c r="B5269" s="272" t="s">
        <v>493</v>
      </c>
      <c r="C5269" s="272" t="str">
        <f>APENs_summary!C5164</f>
        <v>08103</v>
      </c>
      <c r="D5269" s="272" t="str">
        <f>APENs_summary!J5164</f>
        <v>31000205</v>
      </c>
      <c r="E5269" s="272" t="str">
        <f>APENs_summary!K5164</f>
        <v>Natural Gas Production, Flares</v>
      </c>
      <c r="F5269" s="76">
        <f>APENs_summary!N5164</f>
        <v>0</v>
      </c>
      <c r="G5269" s="76">
        <f>APENs_summary!O5164</f>
        <v>0.09</v>
      </c>
      <c r="H5269" s="76">
        <f>APENs_summary!P5164</f>
        <v>0</v>
      </c>
      <c r="I5269" s="76">
        <f>APENs_summary!Q5164</f>
        <v>0</v>
      </c>
      <c r="J5269" s="76">
        <f>APENs_summary!R5164</f>
        <v>0</v>
      </c>
    </row>
    <row r="5270" spans="1:10" x14ac:dyDescent="0.2">
      <c r="A5270" s="13" t="s">
        <v>147</v>
      </c>
      <c r="B5270" s="272" t="s">
        <v>493</v>
      </c>
      <c r="C5270" s="272" t="str">
        <f>APENs_summary!C5165</f>
        <v>08103</v>
      </c>
      <c r="D5270" s="272" t="str">
        <f>APENs_summary!J5165</f>
        <v>40400311</v>
      </c>
      <c r="E5270" s="272" t="str">
        <f>APENs_summary!K5165</f>
        <v>Condensate Tanks</v>
      </c>
      <c r="F5270" s="76">
        <f>APENs_summary!N5165</f>
        <v>0</v>
      </c>
      <c r="G5270" s="76">
        <f>APENs_summary!O5165</f>
        <v>5.1613762124355329</v>
      </c>
      <c r="H5270" s="76">
        <f>APENs_summary!P5165</f>
        <v>0</v>
      </c>
      <c r="I5270" s="76">
        <f>APENs_summary!Q5165</f>
        <v>0</v>
      </c>
      <c r="J5270" s="76">
        <f>APENs_summary!R5165</f>
        <v>0</v>
      </c>
    </row>
    <row r="5271" spans="1:10" x14ac:dyDescent="0.2">
      <c r="A5271" s="13" t="s">
        <v>147</v>
      </c>
      <c r="B5271" s="272" t="s">
        <v>493</v>
      </c>
      <c r="C5271" s="272" t="str">
        <f>APENs_summary!C5166</f>
        <v>08103</v>
      </c>
      <c r="D5271" s="272" t="str">
        <f>APENs_summary!J5166</f>
        <v>40400311</v>
      </c>
      <c r="E5271" s="272" t="str">
        <f>APENs_summary!K5166</f>
        <v>Condensate Tanks</v>
      </c>
      <c r="F5271" s="76">
        <f>APENs_summary!N5166</f>
        <v>0</v>
      </c>
      <c r="G5271" s="76">
        <f>APENs_summary!O5166</f>
        <v>5.9869775772031275</v>
      </c>
      <c r="H5271" s="76">
        <f>APENs_summary!P5166</f>
        <v>0</v>
      </c>
      <c r="I5271" s="76">
        <f>APENs_summary!Q5166</f>
        <v>0</v>
      </c>
      <c r="J5271" s="76">
        <f>APENs_summary!R5166</f>
        <v>0</v>
      </c>
    </row>
    <row r="5272" spans="1:10" x14ac:dyDescent="0.2">
      <c r="A5272" s="13" t="s">
        <v>147</v>
      </c>
      <c r="B5272" s="272" t="s">
        <v>493</v>
      </c>
      <c r="C5272" s="272" t="str">
        <f>APENs_summary!C5167</f>
        <v>08103</v>
      </c>
      <c r="D5272" s="272" t="str">
        <f>APENs_summary!J5167</f>
        <v>40400311</v>
      </c>
      <c r="E5272" s="272" t="str">
        <f>APENs_summary!K5167</f>
        <v>Tank Losses</v>
      </c>
      <c r="F5272" s="76">
        <f>APENs_summary!N5167</f>
        <v>0</v>
      </c>
      <c r="G5272" s="76">
        <f>APENs_summary!O5167</f>
        <v>0.76725200000000005</v>
      </c>
      <c r="H5272" s="76">
        <f>APENs_summary!P5167</f>
        <v>0</v>
      </c>
      <c r="I5272" s="76">
        <f>APENs_summary!Q5167</f>
        <v>0</v>
      </c>
      <c r="J5272" s="76">
        <f>APENs_summary!R5167</f>
        <v>0</v>
      </c>
    </row>
    <row r="5273" spans="1:10" x14ac:dyDescent="0.2">
      <c r="A5273" s="13" t="s">
        <v>147</v>
      </c>
      <c r="B5273" s="272" t="s">
        <v>493</v>
      </c>
      <c r="C5273" s="272" t="str">
        <f>APENs_summary!C5168</f>
        <v>08103</v>
      </c>
      <c r="D5273" s="272" t="str">
        <f>APENs_summary!J5168</f>
        <v>40400311</v>
      </c>
      <c r="E5273" s="272" t="str">
        <f>APENs_summary!K5168</f>
        <v>Condensate Tanks</v>
      </c>
      <c r="F5273" s="76">
        <f>APENs_summary!N5168</f>
        <v>0</v>
      </c>
      <c r="G5273" s="76">
        <f>APENs_summary!O5168</f>
        <v>0.99780964000772099</v>
      </c>
      <c r="H5273" s="76">
        <f>APENs_summary!P5168</f>
        <v>0</v>
      </c>
      <c r="I5273" s="76">
        <f>APENs_summary!Q5168</f>
        <v>0</v>
      </c>
      <c r="J5273" s="76">
        <f>APENs_summary!R5168</f>
        <v>0</v>
      </c>
    </row>
    <row r="5274" spans="1:10" x14ac:dyDescent="0.2">
      <c r="A5274" s="13" t="s">
        <v>147</v>
      </c>
      <c r="B5274" s="272" t="s">
        <v>493</v>
      </c>
      <c r="C5274" s="272" t="str">
        <f>APENs_summary!C5169</f>
        <v>08103</v>
      </c>
      <c r="D5274" s="272" t="str">
        <f>APENs_summary!J5169</f>
        <v>20200254</v>
      </c>
      <c r="E5274" s="272" t="str">
        <f>APENs_summary!K5169</f>
        <v>Compressor Engines</v>
      </c>
      <c r="F5274" s="76">
        <f>APENs_summary!N5169</f>
        <v>0</v>
      </c>
      <c r="G5274" s="76">
        <f>APENs_summary!O5169</f>
        <v>0</v>
      </c>
      <c r="H5274" s="76">
        <f>APENs_summary!P5169</f>
        <v>4.6010580000000001</v>
      </c>
      <c r="I5274" s="76">
        <f>APENs_summary!Q5169</f>
        <v>0</v>
      </c>
      <c r="J5274" s="76">
        <f>APENs_summary!R5169</f>
        <v>0</v>
      </c>
    </row>
    <row r="5275" spans="1:10" x14ac:dyDescent="0.2">
      <c r="A5275" s="13" t="s">
        <v>147</v>
      </c>
      <c r="B5275" s="272" t="s">
        <v>493</v>
      </c>
      <c r="C5275" s="272" t="str">
        <f>APENs_summary!C5170</f>
        <v>08103</v>
      </c>
      <c r="D5275" s="272" t="str">
        <f>APENs_summary!J5170</f>
        <v>20200254</v>
      </c>
      <c r="E5275" s="272" t="str">
        <f>APENs_summary!K5170</f>
        <v>Compressor Engines</v>
      </c>
      <c r="F5275" s="76">
        <f>APENs_summary!N5170</f>
        <v>25.778600000000001</v>
      </c>
      <c r="G5275" s="76">
        <f>APENs_summary!O5170</f>
        <v>0</v>
      </c>
      <c r="H5275" s="76">
        <f>APENs_summary!P5170</f>
        <v>0</v>
      </c>
      <c r="I5275" s="76">
        <f>APENs_summary!Q5170</f>
        <v>0</v>
      </c>
      <c r="J5275" s="76">
        <f>APENs_summary!R5170</f>
        <v>0</v>
      </c>
    </row>
    <row r="5276" spans="1:10" x14ac:dyDescent="0.2">
      <c r="A5276" s="13" t="s">
        <v>147</v>
      </c>
      <c r="B5276" s="272" t="s">
        <v>493</v>
      </c>
      <c r="C5276" s="272" t="str">
        <f>APENs_summary!C5171</f>
        <v>08103</v>
      </c>
      <c r="D5276" s="272" t="str">
        <f>APENs_summary!J5171</f>
        <v>20200254</v>
      </c>
      <c r="E5276" s="272" t="str">
        <f>APENs_summary!K5171</f>
        <v>Compressor Engines</v>
      </c>
      <c r="F5276" s="76">
        <f>APENs_summary!N5171</f>
        <v>0</v>
      </c>
      <c r="G5276" s="76">
        <f>APENs_summary!O5171</f>
        <v>0</v>
      </c>
      <c r="H5276" s="76">
        <f>APENs_summary!P5171</f>
        <v>0</v>
      </c>
      <c r="I5276" s="76">
        <f>APENs_summary!Q5171</f>
        <v>0</v>
      </c>
      <c r="J5276" s="76">
        <f>APENs_summary!R5171</f>
        <v>1.16215</v>
      </c>
    </row>
    <row r="5277" spans="1:10" x14ac:dyDescent="0.2">
      <c r="A5277" s="13" t="s">
        <v>147</v>
      </c>
      <c r="B5277" s="272" t="s">
        <v>493</v>
      </c>
      <c r="C5277" s="272" t="str">
        <f>APENs_summary!C5172</f>
        <v>08103</v>
      </c>
      <c r="D5277" s="272" t="str">
        <f>APENs_summary!J5172</f>
        <v>20200254</v>
      </c>
      <c r="E5277" s="272" t="str">
        <f>APENs_summary!K5172</f>
        <v>Compressor Engines</v>
      </c>
      <c r="F5277" s="76">
        <f>APENs_summary!N5172</f>
        <v>0</v>
      </c>
      <c r="G5277" s="76">
        <f>APENs_summary!O5172</f>
        <v>0</v>
      </c>
      <c r="H5277" s="76">
        <f>APENs_summary!P5172</f>
        <v>0</v>
      </c>
      <c r="I5277" s="76">
        <f>APENs_summary!Q5172</f>
        <v>0</v>
      </c>
      <c r="J5277" s="76">
        <f>APENs_summary!R5172</f>
        <v>0</v>
      </c>
    </row>
    <row r="5278" spans="1:10" x14ac:dyDescent="0.2">
      <c r="A5278" s="13" t="s">
        <v>147</v>
      </c>
      <c r="B5278" s="272" t="s">
        <v>493</v>
      </c>
      <c r="C5278" s="272" t="str">
        <f>APENs_summary!C5173</f>
        <v>08103</v>
      </c>
      <c r="D5278" s="272" t="str">
        <f>APENs_summary!J5173</f>
        <v>20200254</v>
      </c>
      <c r="E5278" s="272" t="str">
        <f>APENs_summary!K5173</f>
        <v>Compressor Engines</v>
      </c>
      <c r="F5278" s="76">
        <f>APENs_summary!N5173</f>
        <v>0</v>
      </c>
      <c r="G5278" s="76">
        <f>APENs_summary!O5173</f>
        <v>0</v>
      </c>
      <c r="H5278" s="76">
        <f>APENs_summary!P5173</f>
        <v>0</v>
      </c>
      <c r="I5278" s="76">
        <f>APENs_summary!Q5173</f>
        <v>6.6559999999999994E-2</v>
      </c>
      <c r="J5278" s="76">
        <f>APENs_summary!R5173</f>
        <v>0</v>
      </c>
    </row>
    <row r="5279" spans="1:10" x14ac:dyDescent="0.2">
      <c r="A5279" s="13" t="s">
        <v>147</v>
      </c>
      <c r="B5279" s="272" t="s">
        <v>493</v>
      </c>
      <c r="C5279" s="272" t="str">
        <f>APENs_summary!C5174</f>
        <v>08103</v>
      </c>
      <c r="D5279" s="272" t="str">
        <f>APENs_summary!J5174</f>
        <v>20200254</v>
      </c>
      <c r="E5279" s="272" t="str">
        <f>APENs_summary!K5174</f>
        <v>Compressor Engines</v>
      </c>
      <c r="F5279" s="76">
        <f>APENs_summary!N5174</f>
        <v>0</v>
      </c>
      <c r="G5279" s="76">
        <f>APENs_summary!O5174</f>
        <v>11.251725</v>
      </c>
      <c r="H5279" s="76">
        <f>APENs_summary!P5174</f>
        <v>0</v>
      </c>
      <c r="I5279" s="76">
        <f>APENs_summary!Q5174</f>
        <v>0</v>
      </c>
      <c r="J5279" s="76">
        <f>APENs_summary!R5174</f>
        <v>0</v>
      </c>
    </row>
    <row r="5280" spans="1:10" x14ac:dyDescent="0.2">
      <c r="A5280" s="13" t="s">
        <v>147</v>
      </c>
      <c r="B5280" s="272" t="s">
        <v>493</v>
      </c>
      <c r="C5280" s="272" t="str">
        <f>APENs_summary!C5175</f>
        <v>08103</v>
      </c>
      <c r="D5280" s="272" t="str">
        <f>APENs_summary!J5175</f>
        <v>20200254</v>
      </c>
      <c r="E5280" s="272" t="str">
        <f>APENs_summary!K5175</f>
        <v>Compressor Engines</v>
      </c>
      <c r="F5280" s="76">
        <f>APENs_summary!N5175</f>
        <v>0</v>
      </c>
      <c r="G5280" s="76">
        <f>APENs_summary!O5175</f>
        <v>0</v>
      </c>
      <c r="H5280" s="76">
        <f>APENs_summary!P5175</f>
        <v>4.6010580000000001</v>
      </c>
      <c r="I5280" s="76">
        <f>APENs_summary!Q5175</f>
        <v>0</v>
      </c>
      <c r="J5280" s="76">
        <f>APENs_summary!R5175</f>
        <v>0</v>
      </c>
    </row>
    <row r="5281" spans="1:10" x14ac:dyDescent="0.2">
      <c r="A5281" s="13" t="s">
        <v>147</v>
      </c>
      <c r="B5281" s="272" t="s">
        <v>493</v>
      </c>
      <c r="C5281" s="272" t="str">
        <f>APENs_summary!C5176</f>
        <v>08103</v>
      </c>
      <c r="D5281" s="272" t="str">
        <f>APENs_summary!J5176</f>
        <v>20200254</v>
      </c>
      <c r="E5281" s="272" t="str">
        <f>APENs_summary!K5176</f>
        <v>Compressor Engines</v>
      </c>
      <c r="F5281" s="76">
        <f>APENs_summary!N5176</f>
        <v>25.778600000000001</v>
      </c>
      <c r="G5281" s="76">
        <f>APENs_summary!O5176</f>
        <v>0</v>
      </c>
      <c r="H5281" s="76">
        <f>APENs_summary!P5176</f>
        <v>0</v>
      </c>
      <c r="I5281" s="76">
        <f>APENs_summary!Q5176</f>
        <v>0</v>
      </c>
      <c r="J5281" s="76">
        <f>APENs_summary!R5176</f>
        <v>0</v>
      </c>
    </row>
    <row r="5282" spans="1:10" x14ac:dyDescent="0.2">
      <c r="A5282" s="13" t="s">
        <v>147</v>
      </c>
      <c r="B5282" s="272" t="s">
        <v>493</v>
      </c>
      <c r="C5282" s="272" t="str">
        <f>APENs_summary!C5177</f>
        <v>08103</v>
      </c>
      <c r="D5282" s="272" t="str">
        <f>APENs_summary!J5177</f>
        <v>20200254</v>
      </c>
      <c r="E5282" s="272" t="str">
        <f>APENs_summary!K5177</f>
        <v>Compressor Engines</v>
      </c>
      <c r="F5282" s="76">
        <f>APENs_summary!N5177</f>
        <v>0</v>
      </c>
      <c r="G5282" s="76">
        <f>APENs_summary!O5177</f>
        <v>0</v>
      </c>
      <c r="H5282" s="76">
        <f>APENs_summary!P5177</f>
        <v>0</v>
      </c>
      <c r="I5282" s="76">
        <f>APENs_summary!Q5177</f>
        <v>0</v>
      </c>
      <c r="J5282" s="76">
        <f>APENs_summary!R5177</f>
        <v>1.16215</v>
      </c>
    </row>
    <row r="5283" spans="1:10" x14ac:dyDescent="0.2">
      <c r="A5283" s="13" t="s">
        <v>147</v>
      </c>
      <c r="B5283" s="272" t="s">
        <v>493</v>
      </c>
      <c r="C5283" s="272" t="str">
        <f>APENs_summary!C5178</f>
        <v>08103</v>
      </c>
      <c r="D5283" s="272" t="str">
        <f>APENs_summary!J5178</f>
        <v>20200254</v>
      </c>
      <c r="E5283" s="272" t="str">
        <f>APENs_summary!K5178</f>
        <v>Compressor Engines</v>
      </c>
      <c r="F5283" s="76">
        <f>APENs_summary!N5178</f>
        <v>0</v>
      </c>
      <c r="G5283" s="76">
        <f>APENs_summary!O5178</f>
        <v>0</v>
      </c>
      <c r="H5283" s="76">
        <f>APENs_summary!P5178</f>
        <v>0</v>
      </c>
      <c r="I5283" s="76">
        <f>APENs_summary!Q5178</f>
        <v>0</v>
      </c>
      <c r="J5283" s="76">
        <f>APENs_summary!R5178</f>
        <v>0</v>
      </c>
    </row>
    <row r="5284" spans="1:10" x14ac:dyDescent="0.2">
      <c r="A5284" s="13" t="s">
        <v>147</v>
      </c>
      <c r="B5284" s="272" t="s">
        <v>493</v>
      </c>
      <c r="C5284" s="272" t="str">
        <f>APENs_summary!C5179</f>
        <v>08103</v>
      </c>
      <c r="D5284" s="272" t="str">
        <f>APENs_summary!J5179</f>
        <v>20200254</v>
      </c>
      <c r="E5284" s="272" t="str">
        <f>APENs_summary!K5179</f>
        <v>Compressor Engines</v>
      </c>
      <c r="F5284" s="76">
        <f>APENs_summary!N5179</f>
        <v>0</v>
      </c>
      <c r="G5284" s="76">
        <f>APENs_summary!O5179</f>
        <v>0</v>
      </c>
      <c r="H5284" s="76">
        <f>APENs_summary!P5179</f>
        <v>0</v>
      </c>
      <c r="I5284" s="76">
        <f>APENs_summary!Q5179</f>
        <v>6.6559999999999994E-2</v>
      </c>
      <c r="J5284" s="76">
        <f>APENs_summary!R5179</f>
        <v>0</v>
      </c>
    </row>
    <row r="5285" spans="1:10" x14ac:dyDescent="0.2">
      <c r="A5285" s="13" t="s">
        <v>147</v>
      </c>
      <c r="B5285" s="272" t="s">
        <v>493</v>
      </c>
      <c r="C5285" s="272" t="str">
        <f>APENs_summary!C5180</f>
        <v>08103</v>
      </c>
      <c r="D5285" s="272" t="str">
        <f>APENs_summary!J5180</f>
        <v>20200254</v>
      </c>
      <c r="E5285" s="272" t="str">
        <f>APENs_summary!K5180</f>
        <v>Compressor Engines</v>
      </c>
      <c r="F5285" s="76">
        <f>APENs_summary!N5180</f>
        <v>0</v>
      </c>
      <c r="G5285" s="76">
        <f>APENs_summary!O5180</f>
        <v>11.251725</v>
      </c>
      <c r="H5285" s="76">
        <f>APENs_summary!P5180</f>
        <v>0</v>
      </c>
      <c r="I5285" s="76">
        <f>APENs_summary!Q5180</f>
        <v>0</v>
      </c>
      <c r="J5285" s="76">
        <f>APENs_summary!R5180</f>
        <v>0</v>
      </c>
    </row>
    <row r="5286" spans="1:10" x14ac:dyDescent="0.2">
      <c r="A5286" s="13" t="s">
        <v>147</v>
      </c>
      <c r="B5286" s="272" t="s">
        <v>493</v>
      </c>
      <c r="C5286" s="272" t="str">
        <f>APENs_summary!C5181</f>
        <v>08103</v>
      </c>
      <c r="D5286" s="272" t="str">
        <f>APENs_summary!J5181</f>
        <v>40400311</v>
      </c>
      <c r="E5286" s="272" t="str">
        <f>APENs_summary!K5181</f>
        <v>Condensate Tanks</v>
      </c>
      <c r="F5286" s="76">
        <f>APENs_summary!N5181</f>
        <v>0</v>
      </c>
      <c r="G5286" s="76">
        <f>APENs_summary!O5181</f>
        <v>10.218664203695511</v>
      </c>
      <c r="H5286" s="76">
        <f>APENs_summary!P5181</f>
        <v>0</v>
      </c>
      <c r="I5286" s="76">
        <f>APENs_summary!Q5181</f>
        <v>0</v>
      </c>
      <c r="J5286" s="76">
        <f>APENs_summary!R5181</f>
        <v>0</v>
      </c>
    </row>
    <row r="5287" spans="1:10" x14ac:dyDescent="0.2">
      <c r="A5287" s="13" t="s">
        <v>147</v>
      </c>
      <c r="B5287" s="272" t="s">
        <v>493</v>
      </c>
      <c r="C5287" s="272" t="str">
        <f>APENs_summary!C5182</f>
        <v>08103</v>
      </c>
      <c r="D5287" s="272" t="str">
        <f>APENs_summary!J5182</f>
        <v>40400311</v>
      </c>
      <c r="E5287" s="272" t="str">
        <f>APENs_summary!K5182</f>
        <v>Condensate Tanks</v>
      </c>
      <c r="F5287" s="76">
        <f>APENs_summary!N5182</f>
        <v>0</v>
      </c>
      <c r="G5287" s="76">
        <f>APENs_summary!O5182</f>
        <v>6.4845253760965766</v>
      </c>
      <c r="H5287" s="76">
        <f>APENs_summary!P5182</f>
        <v>0</v>
      </c>
      <c r="I5287" s="76">
        <f>APENs_summary!Q5182</f>
        <v>0</v>
      </c>
      <c r="J5287" s="76">
        <f>APENs_summary!R5182</f>
        <v>0</v>
      </c>
    </row>
    <row r="5288" spans="1:10" x14ac:dyDescent="0.2">
      <c r="A5288" s="13" t="s">
        <v>147</v>
      </c>
      <c r="B5288" s="272" t="s">
        <v>493</v>
      </c>
      <c r="C5288" s="272" t="str">
        <f>APENs_summary!C5183</f>
        <v>08103</v>
      </c>
      <c r="D5288" s="272" t="str">
        <f>APENs_summary!J5183</f>
        <v>40400311</v>
      </c>
      <c r="E5288" s="272" t="str">
        <f>APENs_summary!K5183</f>
        <v>Condensate Tanks</v>
      </c>
      <c r="F5288" s="76">
        <f>APENs_summary!N5183</f>
        <v>0</v>
      </c>
      <c r="G5288" s="76">
        <f>APENs_summary!O5183</f>
        <v>3.7917526295854831</v>
      </c>
      <c r="H5288" s="76">
        <f>APENs_summary!P5183</f>
        <v>0</v>
      </c>
      <c r="I5288" s="76">
        <f>APENs_summary!Q5183</f>
        <v>0</v>
      </c>
      <c r="J5288" s="76">
        <f>APENs_summary!R5183</f>
        <v>0</v>
      </c>
    </row>
    <row r="5289" spans="1:10" x14ac:dyDescent="0.2">
      <c r="A5289" s="13" t="s">
        <v>147</v>
      </c>
      <c r="B5289" s="272" t="s">
        <v>493</v>
      </c>
      <c r="C5289" s="272" t="str">
        <f>APENs_summary!C5184</f>
        <v>08103</v>
      </c>
      <c r="D5289" s="272" t="str">
        <f>APENs_summary!J5184</f>
        <v>40400311</v>
      </c>
      <c r="E5289" s="272" t="str">
        <f>APENs_summary!K5184</f>
        <v>Condensate Tanks</v>
      </c>
      <c r="F5289" s="76">
        <f>APENs_summary!N5184</f>
        <v>0</v>
      </c>
      <c r="G5289" s="76">
        <f>APENs_summary!O5184</f>
        <v>9.9780964000772094</v>
      </c>
      <c r="H5289" s="76">
        <f>APENs_summary!P5184</f>
        <v>0</v>
      </c>
      <c r="I5289" s="76">
        <f>APENs_summary!Q5184</f>
        <v>0</v>
      </c>
      <c r="J5289" s="76">
        <f>APENs_summary!R5184</f>
        <v>0</v>
      </c>
    </row>
    <row r="5290" spans="1:10" x14ac:dyDescent="0.2">
      <c r="A5290" s="13" t="s">
        <v>147</v>
      </c>
      <c r="B5290" s="272" t="s">
        <v>493</v>
      </c>
      <c r="C5290" s="272" t="str">
        <f>APENs_summary!C5185</f>
        <v>08103</v>
      </c>
      <c r="D5290" s="272" t="str">
        <f>APENs_summary!J5185</f>
        <v>40400311</v>
      </c>
      <c r="E5290" s="272" t="str">
        <f>APENs_summary!K5185</f>
        <v>Condensate Tanks</v>
      </c>
      <c r="F5290" s="76">
        <f>APENs_summary!N5185</f>
        <v>0</v>
      </c>
      <c r="G5290" s="76">
        <f>APENs_summary!O5185</f>
        <v>84.745476274628359</v>
      </c>
      <c r="H5290" s="76">
        <f>APENs_summary!P5185</f>
        <v>0</v>
      </c>
      <c r="I5290" s="76">
        <f>APENs_summary!Q5185</f>
        <v>0</v>
      </c>
      <c r="J5290" s="76">
        <f>APENs_summary!R5185</f>
        <v>0</v>
      </c>
    </row>
    <row r="5291" spans="1:10" x14ac:dyDescent="0.2">
      <c r="A5291" s="13" t="s">
        <v>147</v>
      </c>
      <c r="B5291" s="272" t="s">
        <v>493</v>
      </c>
      <c r="C5291" s="272" t="str">
        <f>APENs_summary!C5186</f>
        <v>08103</v>
      </c>
      <c r="D5291" s="272" t="str">
        <f>APENs_summary!J5186</f>
        <v>40400315</v>
      </c>
      <c r="E5291" s="272" t="str">
        <f>APENs_summary!K5186</f>
        <v>Tank Losses</v>
      </c>
      <c r="F5291" s="76">
        <f>APENs_summary!N5186</f>
        <v>0</v>
      </c>
      <c r="G5291" s="76">
        <f>APENs_summary!O5186</f>
        <v>2.7589389999999998</v>
      </c>
      <c r="H5291" s="76">
        <f>APENs_summary!P5186</f>
        <v>0</v>
      </c>
      <c r="I5291" s="76">
        <f>APENs_summary!Q5186</f>
        <v>0</v>
      </c>
      <c r="J5291" s="76">
        <f>APENs_summary!R5186</f>
        <v>0</v>
      </c>
    </row>
    <row r="5292" spans="1:10" x14ac:dyDescent="0.2">
      <c r="A5292" s="13" t="s">
        <v>147</v>
      </c>
      <c r="B5292" s="272" t="s">
        <v>493</v>
      </c>
      <c r="C5292" s="272" t="str">
        <f>APENs_summary!C5187</f>
        <v>08103</v>
      </c>
      <c r="D5292" s="272" t="str">
        <f>APENs_summary!J5187</f>
        <v>40400311</v>
      </c>
      <c r="E5292" s="272" t="str">
        <f>APENs_summary!K5187</f>
        <v>Condensate Tanks</v>
      </c>
      <c r="F5292" s="76">
        <f>APENs_summary!N5187</f>
        <v>0</v>
      </c>
      <c r="G5292" s="76">
        <f>APENs_summary!O5187</f>
        <v>9.9780964000772094</v>
      </c>
      <c r="H5292" s="76">
        <f>APENs_summary!P5187</f>
        <v>0</v>
      </c>
      <c r="I5292" s="76">
        <f>APENs_summary!Q5187</f>
        <v>0</v>
      </c>
      <c r="J5292" s="76">
        <f>APENs_summary!R5187</f>
        <v>0</v>
      </c>
    </row>
    <row r="5293" spans="1:10" x14ac:dyDescent="0.2">
      <c r="A5293" s="13" t="s">
        <v>147</v>
      </c>
      <c r="B5293" s="272" t="s">
        <v>493</v>
      </c>
      <c r="C5293" s="272" t="str">
        <f>APENs_summary!C5188</f>
        <v>08103</v>
      </c>
      <c r="D5293" s="272" t="str">
        <f>APENs_summary!J5188</f>
        <v>40400311</v>
      </c>
      <c r="E5293" s="272" t="str">
        <f>APENs_summary!K5188</f>
        <v>Condensate Tanks</v>
      </c>
      <c r="F5293" s="76">
        <f>APENs_summary!N5188</f>
        <v>0</v>
      </c>
      <c r="G5293" s="76">
        <f>APENs_summary!O5188</f>
        <v>9.9780964000772094</v>
      </c>
      <c r="H5293" s="76">
        <f>APENs_summary!P5188</f>
        <v>0</v>
      </c>
      <c r="I5293" s="76">
        <f>APENs_summary!Q5188</f>
        <v>0</v>
      </c>
      <c r="J5293" s="76">
        <f>APENs_summary!R5188</f>
        <v>0</v>
      </c>
    </row>
    <row r="5294" spans="1:10" x14ac:dyDescent="0.2">
      <c r="A5294" s="13" t="s">
        <v>147</v>
      </c>
      <c r="B5294" s="272" t="s">
        <v>493</v>
      </c>
      <c r="C5294" s="272" t="str">
        <f>APENs_summary!C5189</f>
        <v>08103</v>
      </c>
      <c r="D5294" s="272" t="str">
        <f>APENs_summary!J5189</f>
        <v>40400311</v>
      </c>
      <c r="E5294" s="272" t="str">
        <f>APENs_summary!K5189</f>
        <v>Condensate Tanks</v>
      </c>
      <c r="F5294" s="76">
        <f>APENs_summary!N5189</f>
        <v>0</v>
      </c>
      <c r="G5294" s="76">
        <f>APENs_summary!O5189</f>
        <v>8.9802867600694896</v>
      </c>
      <c r="H5294" s="76">
        <f>APENs_summary!P5189</f>
        <v>0</v>
      </c>
      <c r="I5294" s="76">
        <f>APENs_summary!Q5189</f>
        <v>0</v>
      </c>
      <c r="J5294" s="76">
        <f>APENs_summary!R5189</f>
        <v>0</v>
      </c>
    </row>
    <row r="5295" spans="1:10" x14ac:dyDescent="0.2">
      <c r="A5295" s="13" t="s">
        <v>147</v>
      </c>
      <c r="B5295" s="272" t="s">
        <v>493</v>
      </c>
      <c r="C5295" s="272" t="str">
        <f>APENs_summary!C5190</f>
        <v>08103</v>
      </c>
      <c r="D5295" s="272" t="str">
        <f>APENs_summary!J5190</f>
        <v>40400311</v>
      </c>
      <c r="E5295" s="272" t="str">
        <f>APENs_summary!K5190</f>
        <v>Condensate Tanks</v>
      </c>
      <c r="F5295" s="76">
        <f>APENs_summary!N5190</f>
        <v>0</v>
      </c>
      <c r="G5295" s="76">
        <f>APENs_summary!O5190</f>
        <v>9.9780964000772094</v>
      </c>
      <c r="H5295" s="76">
        <f>APENs_summary!P5190</f>
        <v>0</v>
      </c>
      <c r="I5295" s="76">
        <f>APENs_summary!Q5190</f>
        <v>0</v>
      </c>
      <c r="J5295" s="76">
        <f>APENs_summary!R5190</f>
        <v>0</v>
      </c>
    </row>
    <row r="5296" spans="1:10" x14ac:dyDescent="0.2">
      <c r="A5296" s="13" t="s">
        <v>147</v>
      </c>
      <c r="B5296" s="272" t="s">
        <v>493</v>
      </c>
      <c r="C5296" s="272" t="str">
        <f>APENs_summary!C5191</f>
        <v>08103</v>
      </c>
      <c r="D5296" s="272" t="str">
        <f>APENs_summary!J5191</f>
        <v>40400311</v>
      </c>
      <c r="E5296" s="272" t="str">
        <f>APENs_summary!K5191</f>
        <v>Condensate Tanks</v>
      </c>
      <c r="F5296" s="76">
        <f>APENs_summary!N5191</f>
        <v>0</v>
      </c>
      <c r="G5296" s="76">
        <f>APENs_summary!O5191</f>
        <v>9.9782959620052107</v>
      </c>
      <c r="H5296" s="76">
        <f>APENs_summary!P5191</f>
        <v>0</v>
      </c>
      <c r="I5296" s="76">
        <f>APENs_summary!Q5191</f>
        <v>0</v>
      </c>
      <c r="J5296" s="76">
        <f>APENs_summary!R5191</f>
        <v>0</v>
      </c>
    </row>
    <row r="5297" spans="1:10" x14ac:dyDescent="0.2">
      <c r="A5297" s="13" t="s">
        <v>147</v>
      </c>
      <c r="B5297" s="272" t="s">
        <v>493</v>
      </c>
      <c r="C5297" s="272" t="str">
        <f>APENs_summary!C5192</f>
        <v>08103</v>
      </c>
      <c r="D5297" s="272" t="str">
        <f>APENs_summary!J5192</f>
        <v>40400315</v>
      </c>
      <c r="E5297" s="272" t="str">
        <f>APENs_summary!K5192</f>
        <v>Tank Losses</v>
      </c>
      <c r="F5297" s="76">
        <f>APENs_summary!N5192</f>
        <v>0</v>
      </c>
      <c r="G5297" s="76">
        <f>APENs_summary!O5192</f>
        <v>4.4499019999999998</v>
      </c>
      <c r="H5297" s="76">
        <f>APENs_summary!P5192</f>
        <v>0</v>
      </c>
      <c r="I5297" s="76">
        <f>APENs_summary!Q5192</f>
        <v>0</v>
      </c>
      <c r="J5297" s="76">
        <f>APENs_summary!R5192</f>
        <v>0</v>
      </c>
    </row>
    <row r="5298" spans="1:10" x14ac:dyDescent="0.2">
      <c r="A5298" s="13" t="s">
        <v>147</v>
      </c>
      <c r="B5298" s="272" t="s">
        <v>493</v>
      </c>
      <c r="C5298" s="272" t="str">
        <f>APENs_summary!C5193</f>
        <v>08103</v>
      </c>
      <c r="D5298" s="272" t="str">
        <f>APENs_summary!J5193</f>
        <v>40400311</v>
      </c>
      <c r="E5298" s="272" t="str">
        <f>APENs_summary!K5193</f>
        <v>Condensate Tanks</v>
      </c>
      <c r="F5298" s="76">
        <f>APENs_summary!N5193</f>
        <v>0</v>
      </c>
      <c r="G5298" s="76">
        <f>APENs_summary!O5193</f>
        <v>19.116939212531488</v>
      </c>
      <c r="H5298" s="76">
        <f>APENs_summary!P5193</f>
        <v>0</v>
      </c>
      <c r="I5298" s="76">
        <f>APENs_summary!Q5193</f>
        <v>0</v>
      </c>
      <c r="J5298" s="76">
        <f>APENs_summary!R5193</f>
        <v>0</v>
      </c>
    </row>
    <row r="5299" spans="1:10" x14ac:dyDescent="0.2">
      <c r="A5299" s="13" t="s">
        <v>147</v>
      </c>
      <c r="B5299" s="272" t="s">
        <v>493</v>
      </c>
      <c r="C5299" s="272" t="str">
        <f>APENs_summary!C5194</f>
        <v>08103</v>
      </c>
      <c r="D5299" s="272" t="str">
        <f>APENs_summary!J5194</f>
        <v>40400311</v>
      </c>
      <c r="E5299" s="272" t="str">
        <f>APENs_summary!K5194</f>
        <v>Condensate Tanks</v>
      </c>
      <c r="F5299" s="76">
        <f>APENs_summary!N5194</f>
        <v>0</v>
      </c>
      <c r="G5299" s="76">
        <f>APENs_summary!O5194</f>
        <v>0.50379784611182987</v>
      </c>
      <c r="H5299" s="76">
        <f>APENs_summary!P5194</f>
        <v>0</v>
      </c>
      <c r="I5299" s="76">
        <f>APENs_summary!Q5194</f>
        <v>0</v>
      </c>
      <c r="J5299" s="76">
        <f>APENs_summary!R5194</f>
        <v>0</v>
      </c>
    </row>
    <row r="5300" spans="1:10" x14ac:dyDescent="0.2">
      <c r="A5300" s="13" t="s">
        <v>147</v>
      </c>
      <c r="B5300" s="272" t="s">
        <v>493</v>
      </c>
      <c r="C5300" s="272" t="str">
        <f>APENs_summary!C5195</f>
        <v>08103</v>
      </c>
      <c r="D5300" s="272" t="str">
        <f>APENs_summary!J5195</f>
        <v>40400311</v>
      </c>
      <c r="E5300" s="272" t="str">
        <f>APENs_summary!K5195</f>
        <v>Condensate Tanks</v>
      </c>
      <c r="F5300" s="76">
        <f>APENs_summary!N5195</f>
        <v>0</v>
      </c>
      <c r="G5300" s="76">
        <f>APENs_summary!O5195</f>
        <v>9.9782959620052107</v>
      </c>
      <c r="H5300" s="76">
        <f>APENs_summary!P5195</f>
        <v>0</v>
      </c>
      <c r="I5300" s="76">
        <f>APENs_summary!Q5195</f>
        <v>0</v>
      </c>
      <c r="J5300" s="76">
        <f>APENs_summary!R5195</f>
        <v>0</v>
      </c>
    </row>
    <row r="5301" spans="1:10" x14ac:dyDescent="0.2">
      <c r="A5301" s="13" t="s">
        <v>147</v>
      </c>
      <c r="B5301" s="272" t="s">
        <v>493</v>
      </c>
      <c r="C5301" s="272" t="str">
        <f>APENs_summary!C5196</f>
        <v>08103</v>
      </c>
      <c r="D5301" s="272" t="str">
        <f>APENs_summary!J5196</f>
        <v>40400311</v>
      </c>
      <c r="E5301" s="272" t="str">
        <f>APENs_summary!K5196</f>
        <v>Condensate Tanks</v>
      </c>
      <c r="F5301" s="76">
        <f>APENs_summary!N5196</f>
        <v>0</v>
      </c>
      <c r="G5301" s="76">
        <f>APENs_summary!O5196</f>
        <v>2.9934890619740675</v>
      </c>
      <c r="H5301" s="76">
        <f>APENs_summary!P5196</f>
        <v>0</v>
      </c>
      <c r="I5301" s="76">
        <f>APENs_summary!Q5196</f>
        <v>0</v>
      </c>
      <c r="J5301" s="76">
        <f>APENs_summary!R5196</f>
        <v>0</v>
      </c>
    </row>
    <row r="5302" spans="1:10" x14ac:dyDescent="0.2">
      <c r="A5302" s="13" t="s">
        <v>147</v>
      </c>
      <c r="B5302" s="272" t="s">
        <v>493</v>
      </c>
      <c r="C5302" s="272" t="str">
        <f>APENs_summary!C5197</f>
        <v>08103</v>
      </c>
      <c r="D5302" s="272" t="str">
        <f>APENs_summary!J5197</f>
        <v>40400315</v>
      </c>
      <c r="E5302" s="272" t="str">
        <f>APENs_summary!K5197</f>
        <v>Tank Losses</v>
      </c>
      <c r="F5302" s="76">
        <f>APENs_summary!N5197</f>
        <v>0</v>
      </c>
      <c r="G5302" s="76">
        <f>APENs_summary!O5197</f>
        <v>2.5791629999999999</v>
      </c>
      <c r="H5302" s="76">
        <f>APENs_summary!P5197</f>
        <v>0</v>
      </c>
      <c r="I5302" s="76">
        <f>APENs_summary!Q5197</f>
        <v>0</v>
      </c>
      <c r="J5302" s="76">
        <f>APENs_summary!R5197</f>
        <v>0</v>
      </c>
    </row>
    <row r="5303" spans="1:10" x14ac:dyDescent="0.2">
      <c r="A5303" s="13" t="s">
        <v>147</v>
      </c>
      <c r="B5303" s="272" t="s">
        <v>493</v>
      </c>
      <c r="C5303" s="272" t="str">
        <f>APENs_summary!C5198</f>
        <v>08103</v>
      </c>
      <c r="D5303" s="272" t="str">
        <f>APENs_summary!J5198</f>
        <v>40400311</v>
      </c>
      <c r="E5303" s="272" t="str">
        <f>APENs_summary!K5198</f>
        <v>Condensate Tanks</v>
      </c>
      <c r="F5303" s="76">
        <f>APENs_summary!N5198</f>
        <v>0</v>
      </c>
      <c r="G5303" s="76">
        <f>APENs_summary!O5198</f>
        <v>4.0924683983034482</v>
      </c>
      <c r="H5303" s="76">
        <f>APENs_summary!P5198</f>
        <v>0</v>
      </c>
      <c r="I5303" s="76">
        <f>APENs_summary!Q5198</f>
        <v>0</v>
      </c>
      <c r="J5303" s="76">
        <f>APENs_summary!R5198</f>
        <v>0</v>
      </c>
    </row>
    <row r="5304" spans="1:10" x14ac:dyDescent="0.2">
      <c r="A5304" s="13" t="s">
        <v>147</v>
      </c>
      <c r="B5304" s="272" t="s">
        <v>493</v>
      </c>
      <c r="C5304" s="272" t="str">
        <f>APENs_summary!C5199</f>
        <v>08103</v>
      </c>
      <c r="D5304" s="272" t="str">
        <f>APENs_summary!J5199</f>
        <v>40400311</v>
      </c>
      <c r="E5304" s="272" t="str">
        <f>APENs_summary!K5199</f>
        <v>Condensate Tanks</v>
      </c>
      <c r="F5304" s="76">
        <f>APENs_summary!N5199</f>
        <v>0</v>
      </c>
      <c r="G5304" s="76">
        <f>APENs_summary!O5199</f>
        <v>7.6573169287711425</v>
      </c>
      <c r="H5304" s="76">
        <f>APENs_summary!P5199</f>
        <v>0</v>
      </c>
      <c r="I5304" s="76">
        <f>APENs_summary!Q5199</f>
        <v>0</v>
      </c>
      <c r="J5304" s="76">
        <f>APENs_summary!R5199</f>
        <v>0</v>
      </c>
    </row>
    <row r="5305" spans="1:10" x14ac:dyDescent="0.2">
      <c r="A5305" s="13" t="s">
        <v>147</v>
      </c>
      <c r="B5305" s="272" t="s">
        <v>493</v>
      </c>
      <c r="C5305" s="272" t="str">
        <f>APENs_summary!C5200</f>
        <v>08103</v>
      </c>
      <c r="D5305" s="272" t="str">
        <f>APENs_summary!J5200</f>
        <v>40400311</v>
      </c>
      <c r="E5305" s="272" t="str">
        <f>APENs_summary!K5200</f>
        <v>Condensate Tanks</v>
      </c>
      <c r="F5305" s="76">
        <f>APENs_summary!N5200</f>
        <v>0</v>
      </c>
      <c r="G5305" s="76">
        <f>APENs_summary!O5200</f>
        <v>0.20776310312489532</v>
      </c>
      <c r="H5305" s="76">
        <f>APENs_summary!P5200</f>
        <v>0</v>
      </c>
      <c r="I5305" s="76">
        <f>APENs_summary!Q5200</f>
        <v>0</v>
      </c>
      <c r="J5305" s="76">
        <f>APENs_summary!R5200</f>
        <v>0</v>
      </c>
    </row>
    <row r="5306" spans="1:10" x14ac:dyDescent="0.2">
      <c r="A5306" s="13" t="s">
        <v>147</v>
      </c>
      <c r="B5306" s="272" t="s">
        <v>493</v>
      </c>
      <c r="C5306" s="272" t="str">
        <f>APENs_summary!C5201</f>
        <v>08103</v>
      </c>
      <c r="D5306" s="272" t="str">
        <f>APENs_summary!J5201</f>
        <v>40400311</v>
      </c>
      <c r="E5306" s="272" t="str">
        <f>APENs_summary!K5201</f>
        <v>Condensate Tanks</v>
      </c>
      <c r="F5306" s="76">
        <f>APENs_summary!N5201</f>
        <v>0</v>
      </c>
      <c r="G5306" s="76">
        <f>APENs_summary!O5201</f>
        <v>6.2438279939113279</v>
      </c>
      <c r="H5306" s="76">
        <f>APENs_summary!P5201</f>
        <v>0</v>
      </c>
      <c r="I5306" s="76">
        <f>APENs_summary!Q5201</f>
        <v>0</v>
      </c>
      <c r="J5306" s="76">
        <f>APENs_summary!R5201</f>
        <v>0</v>
      </c>
    </row>
    <row r="5307" spans="1:10" x14ac:dyDescent="0.2">
      <c r="A5307" s="13" t="s">
        <v>147</v>
      </c>
      <c r="B5307" s="272" t="s">
        <v>493</v>
      </c>
      <c r="C5307" s="272" t="str">
        <f>APENs_summary!C5202</f>
        <v>08103</v>
      </c>
      <c r="D5307" s="272" t="str">
        <f>APENs_summary!J5202</f>
        <v>40400311</v>
      </c>
      <c r="E5307" s="272" t="str">
        <f>APENs_summary!K5202</f>
        <v>Condensate Tanks</v>
      </c>
      <c r="F5307" s="76">
        <f>APENs_summary!N5202</f>
        <v>0</v>
      </c>
      <c r="G5307" s="76">
        <f>APENs_summary!O5202</f>
        <v>2.9934890619740675</v>
      </c>
      <c r="H5307" s="76">
        <f>APENs_summary!P5202</f>
        <v>0</v>
      </c>
      <c r="I5307" s="76">
        <f>APENs_summary!Q5202</f>
        <v>0</v>
      </c>
      <c r="J5307" s="76">
        <f>APENs_summary!R5202</f>
        <v>0</v>
      </c>
    </row>
    <row r="5308" spans="1:10" x14ac:dyDescent="0.2">
      <c r="A5308" s="13" t="s">
        <v>147</v>
      </c>
      <c r="B5308" s="272" t="s">
        <v>493</v>
      </c>
      <c r="C5308" s="272" t="str">
        <f>APENs_summary!C5203</f>
        <v>08103</v>
      </c>
      <c r="D5308" s="272" t="str">
        <f>APENs_summary!J5203</f>
        <v>40400311</v>
      </c>
      <c r="E5308" s="272" t="str">
        <f>APENs_summary!K5203</f>
        <v>Condensate Tanks</v>
      </c>
      <c r="F5308" s="76">
        <f>APENs_summary!N5203</f>
        <v>0</v>
      </c>
      <c r="G5308" s="76">
        <f>APENs_summary!O5203</f>
        <v>9.9782959620052107</v>
      </c>
      <c r="H5308" s="76">
        <f>APENs_summary!P5203</f>
        <v>0</v>
      </c>
      <c r="I5308" s="76">
        <f>APENs_summary!Q5203</f>
        <v>0</v>
      </c>
      <c r="J5308" s="76">
        <f>APENs_summary!R5203</f>
        <v>0</v>
      </c>
    </row>
    <row r="5309" spans="1:10" x14ac:dyDescent="0.2">
      <c r="A5309" s="13" t="s">
        <v>147</v>
      </c>
      <c r="B5309" s="272" t="s">
        <v>493</v>
      </c>
      <c r="C5309" s="272" t="str">
        <f>APENs_summary!C5204</f>
        <v>08103</v>
      </c>
      <c r="D5309" s="272" t="str">
        <f>APENs_summary!J5204</f>
        <v>40400311</v>
      </c>
      <c r="E5309" s="272" t="str">
        <f>APENs_summary!K5204</f>
        <v>Condensate Tanks</v>
      </c>
      <c r="F5309" s="76">
        <f>APENs_summary!N5204</f>
        <v>0</v>
      </c>
      <c r="G5309" s="76">
        <f>APENs_summary!O5204</f>
        <v>1.9956591924010423</v>
      </c>
      <c r="H5309" s="76">
        <f>APENs_summary!P5204</f>
        <v>0</v>
      </c>
      <c r="I5309" s="76">
        <f>APENs_summary!Q5204</f>
        <v>0</v>
      </c>
      <c r="J5309" s="76">
        <f>APENs_summary!R5204</f>
        <v>0</v>
      </c>
    </row>
    <row r="5310" spans="1:10" x14ac:dyDescent="0.2">
      <c r="A5310" s="13" t="s">
        <v>147</v>
      </c>
      <c r="B5310" s="272" t="s">
        <v>493</v>
      </c>
      <c r="C5310" s="272" t="str">
        <f>APENs_summary!C5205</f>
        <v>08103</v>
      </c>
      <c r="D5310" s="272" t="str">
        <f>APENs_summary!J5205</f>
        <v>40400311</v>
      </c>
      <c r="E5310" s="272" t="str">
        <f>APENs_summary!K5205</f>
        <v>Condensate Tanks</v>
      </c>
      <c r="F5310" s="76">
        <f>APENs_summary!N5205</f>
        <v>0</v>
      </c>
      <c r="G5310" s="76">
        <f>APENs_summary!O5205</f>
        <v>20.229565304266124</v>
      </c>
      <c r="H5310" s="76">
        <f>APENs_summary!P5205</f>
        <v>0</v>
      </c>
      <c r="I5310" s="76">
        <f>APENs_summary!Q5205</f>
        <v>0</v>
      </c>
      <c r="J5310" s="76">
        <f>APENs_summary!R5205</f>
        <v>0</v>
      </c>
    </row>
    <row r="5311" spans="1:10" x14ac:dyDescent="0.2">
      <c r="A5311" s="13" t="s">
        <v>147</v>
      </c>
      <c r="B5311" s="272" t="s">
        <v>493</v>
      </c>
      <c r="C5311" s="272" t="str">
        <f>APENs_summary!C5206</f>
        <v>08103</v>
      </c>
      <c r="D5311" s="272" t="str">
        <f>APENs_summary!J5206</f>
        <v>40400311</v>
      </c>
      <c r="E5311" s="272" t="str">
        <f>APENs_summary!K5206</f>
        <v>Condensate Tanks</v>
      </c>
      <c r="F5311" s="76">
        <f>APENs_summary!N5206</f>
        <v>0</v>
      </c>
      <c r="G5311" s="76">
        <f>APENs_summary!O5206</f>
        <v>4.0841852114288635</v>
      </c>
      <c r="H5311" s="76">
        <f>APENs_summary!P5206</f>
        <v>0</v>
      </c>
      <c r="I5311" s="76">
        <f>APENs_summary!Q5206</f>
        <v>0</v>
      </c>
      <c r="J5311" s="76">
        <f>APENs_summary!R5206</f>
        <v>0</v>
      </c>
    </row>
    <row r="5312" spans="1:10" x14ac:dyDescent="0.2">
      <c r="A5312" s="13" t="s">
        <v>147</v>
      </c>
      <c r="B5312" s="272" t="s">
        <v>493</v>
      </c>
      <c r="C5312" s="272" t="str">
        <f>APENs_summary!C5207</f>
        <v>08103</v>
      </c>
      <c r="D5312" s="272" t="str">
        <f>APENs_summary!J5207</f>
        <v>40400311</v>
      </c>
      <c r="E5312" s="272" t="str">
        <f>APENs_summary!K5207</f>
        <v>Condensate Tanks</v>
      </c>
      <c r="F5312" s="76">
        <f>APENs_summary!N5207</f>
        <v>0</v>
      </c>
      <c r="G5312" s="76">
        <f>APENs_summary!O5207</f>
        <v>10.388155156244766</v>
      </c>
      <c r="H5312" s="76">
        <f>APENs_summary!P5207</f>
        <v>0</v>
      </c>
      <c r="I5312" s="76">
        <f>APENs_summary!Q5207</f>
        <v>0</v>
      </c>
      <c r="J5312" s="76">
        <f>APENs_summary!R5207</f>
        <v>0</v>
      </c>
    </row>
    <row r="5313" spans="1:10" x14ac:dyDescent="0.2">
      <c r="A5313" s="13" t="s">
        <v>147</v>
      </c>
      <c r="B5313" s="272" t="s">
        <v>493</v>
      </c>
      <c r="C5313" s="272" t="str">
        <f>APENs_summary!C5208</f>
        <v>08103</v>
      </c>
      <c r="D5313" s="272" t="str">
        <f>APENs_summary!J5208</f>
        <v>40400311</v>
      </c>
      <c r="E5313" s="272" t="str">
        <f>APENs_summary!K5208</f>
        <v>Condensate Tanks</v>
      </c>
      <c r="F5313" s="76">
        <f>APENs_summary!N5208</f>
        <v>0</v>
      </c>
      <c r="G5313" s="76">
        <f>APENs_summary!O5208</f>
        <v>6.2330177516087346</v>
      </c>
      <c r="H5313" s="76">
        <f>APENs_summary!P5208</f>
        <v>0</v>
      </c>
      <c r="I5313" s="76">
        <f>APENs_summary!Q5208</f>
        <v>0</v>
      </c>
      <c r="J5313" s="76">
        <f>APENs_summary!R5208</f>
        <v>0</v>
      </c>
    </row>
    <row r="5314" spans="1:10" x14ac:dyDescent="0.2">
      <c r="A5314" s="13" t="s">
        <v>147</v>
      </c>
      <c r="B5314" s="272" t="s">
        <v>493</v>
      </c>
      <c r="C5314" s="272" t="str">
        <f>APENs_summary!C5209</f>
        <v>08103</v>
      </c>
      <c r="D5314" s="272" t="str">
        <f>APENs_summary!J5209</f>
        <v>40400311</v>
      </c>
      <c r="E5314" s="272" t="str">
        <f>APENs_summary!K5209</f>
        <v>Condensate Tanks</v>
      </c>
      <c r="F5314" s="76">
        <f>APENs_summary!N5209</f>
        <v>0</v>
      </c>
      <c r="G5314" s="76">
        <f>APENs_summary!O5209</f>
        <v>2.8075356172272041</v>
      </c>
      <c r="H5314" s="76">
        <f>APENs_summary!P5209</f>
        <v>0</v>
      </c>
      <c r="I5314" s="76">
        <f>APENs_summary!Q5209</f>
        <v>0</v>
      </c>
      <c r="J5314" s="76">
        <f>APENs_summary!R5209</f>
        <v>0</v>
      </c>
    </row>
    <row r="5315" spans="1:10" x14ac:dyDescent="0.2">
      <c r="A5315" s="13" t="s">
        <v>147</v>
      </c>
      <c r="B5315" s="272" t="s">
        <v>493</v>
      </c>
      <c r="C5315" s="272" t="str">
        <f>APENs_summary!C5210</f>
        <v>08103</v>
      </c>
      <c r="D5315" s="272" t="str">
        <f>APENs_summary!J5210</f>
        <v>20200256</v>
      </c>
      <c r="E5315" s="272" t="str">
        <f>APENs_summary!K5210</f>
        <v>Compressor Engines</v>
      </c>
      <c r="F5315" s="76">
        <f>APENs_summary!N5210</f>
        <v>0</v>
      </c>
      <c r="G5315" s="76">
        <f>APENs_summary!O5210</f>
        <v>0</v>
      </c>
      <c r="H5315" s="76">
        <f>APENs_summary!P5210</f>
        <v>4.2779999999999996</v>
      </c>
      <c r="I5315" s="76">
        <f>APENs_summary!Q5210</f>
        <v>0</v>
      </c>
      <c r="J5315" s="76">
        <f>APENs_summary!R5210</f>
        <v>0</v>
      </c>
    </row>
    <row r="5316" spans="1:10" x14ac:dyDescent="0.2">
      <c r="A5316" s="13" t="s">
        <v>147</v>
      </c>
      <c r="B5316" s="272" t="s">
        <v>493</v>
      </c>
      <c r="C5316" s="272" t="str">
        <f>APENs_summary!C5211</f>
        <v>08103</v>
      </c>
      <c r="D5316" s="272" t="str">
        <f>APENs_summary!J5211</f>
        <v>20200256</v>
      </c>
      <c r="E5316" s="272" t="str">
        <f>APENs_summary!K5211</f>
        <v>Compressor Engines</v>
      </c>
      <c r="F5316" s="76">
        <f>APENs_summary!N5211</f>
        <v>2.5415000000000001</v>
      </c>
      <c r="G5316" s="76">
        <f>APENs_summary!O5211</f>
        <v>0</v>
      </c>
      <c r="H5316" s="76">
        <f>APENs_summary!P5211</f>
        <v>0</v>
      </c>
      <c r="I5316" s="76">
        <f>APENs_summary!Q5211</f>
        <v>0</v>
      </c>
      <c r="J5316" s="76">
        <f>APENs_summary!R5211</f>
        <v>0</v>
      </c>
    </row>
    <row r="5317" spans="1:10" x14ac:dyDescent="0.2">
      <c r="A5317" s="13" t="s">
        <v>147</v>
      </c>
      <c r="B5317" s="272" t="s">
        <v>493</v>
      </c>
      <c r="C5317" s="272" t="str">
        <f>APENs_summary!C5212</f>
        <v>08103</v>
      </c>
      <c r="D5317" s="272" t="str">
        <f>APENs_summary!J5212</f>
        <v>20200256</v>
      </c>
      <c r="E5317" s="272" t="str">
        <f>APENs_summary!K5212</f>
        <v>Compressor Engines</v>
      </c>
      <c r="F5317" s="76">
        <f>APENs_summary!N5212</f>
        <v>0</v>
      </c>
      <c r="G5317" s="76">
        <f>APENs_summary!O5212</f>
        <v>0</v>
      </c>
      <c r="H5317" s="76">
        <f>APENs_summary!P5212</f>
        <v>0</v>
      </c>
      <c r="I5317" s="76">
        <f>APENs_summary!Q5212</f>
        <v>0</v>
      </c>
      <c r="J5317" s="76">
        <f>APENs_summary!R5212</f>
        <v>1.15E-2</v>
      </c>
    </row>
    <row r="5318" spans="1:10" x14ac:dyDescent="0.2">
      <c r="A5318" s="13" t="s">
        <v>147</v>
      </c>
      <c r="B5318" s="272" t="s">
        <v>493</v>
      </c>
      <c r="C5318" s="272" t="str">
        <f>APENs_summary!C5213</f>
        <v>08103</v>
      </c>
      <c r="D5318" s="272" t="str">
        <f>APENs_summary!J5213</f>
        <v>20200256</v>
      </c>
      <c r="E5318" s="272" t="str">
        <f>APENs_summary!K5213</f>
        <v>Compressor Engines</v>
      </c>
      <c r="F5318" s="76">
        <f>APENs_summary!N5213</f>
        <v>0</v>
      </c>
      <c r="G5318" s="76">
        <f>APENs_summary!O5213</f>
        <v>0</v>
      </c>
      <c r="H5318" s="76">
        <f>APENs_summary!P5213</f>
        <v>0</v>
      </c>
      <c r="I5318" s="76">
        <f>APENs_summary!Q5213</f>
        <v>6.8999999999999997E-4</v>
      </c>
      <c r="J5318" s="76">
        <f>APENs_summary!R5213</f>
        <v>0</v>
      </c>
    </row>
    <row r="5319" spans="1:10" x14ac:dyDescent="0.2">
      <c r="A5319" s="13" t="s">
        <v>147</v>
      </c>
      <c r="B5319" s="272" t="s">
        <v>493</v>
      </c>
      <c r="C5319" s="272" t="str">
        <f>APENs_summary!C5214</f>
        <v>08103</v>
      </c>
      <c r="D5319" s="272" t="str">
        <f>APENs_summary!J5214</f>
        <v>40400311</v>
      </c>
      <c r="E5319" s="272" t="str">
        <f>APENs_summary!K5214</f>
        <v>Condensate Tanks</v>
      </c>
      <c r="F5319" s="76">
        <f>APENs_summary!N5214</f>
        <v>0</v>
      </c>
      <c r="G5319" s="76">
        <f>APENs_summary!O5214</f>
        <v>2.74744888756846</v>
      </c>
      <c r="H5319" s="76">
        <f>APENs_summary!P5214</f>
        <v>0</v>
      </c>
      <c r="I5319" s="76">
        <f>APENs_summary!Q5214</f>
        <v>0</v>
      </c>
      <c r="J5319" s="76">
        <f>APENs_summary!R5214</f>
        <v>0</v>
      </c>
    </row>
    <row r="5320" spans="1:10" x14ac:dyDescent="0.2">
      <c r="A5320" s="13" t="s">
        <v>147</v>
      </c>
      <c r="B5320" s="272" t="s">
        <v>493</v>
      </c>
      <c r="C5320" s="272" t="str">
        <f>APENs_summary!C5215</f>
        <v>08107</v>
      </c>
      <c r="D5320" s="272" t="str">
        <f>APENs_summary!J5215</f>
        <v>20200202</v>
      </c>
      <c r="E5320" s="272" t="str">
        <f>APENs_summary!K5215</f>
        <v>Compressor Engines</v>
      </c>
      <c r="F5320" s="76">
        <f>APENs_summary!N5215</f>
        <v>0</v>
      </c>
      <c r="G5320" s="76">
        <f>APENs_summary!O5215</f>
        <v>0</v>
      </c>
      <c r="H5320" s="76">
        <f>APENs_summary!P5215</f>
        <v>0.41</v>
      </c>
      <c r="I5320" s="76">
        <f>APENs_summary!Q5215</f>
        <v>0</v>
      </c>
      <c r="J5320" s="76">
        <f>APENs_summary!R5215</f>
        <v>0</v>
      </c>
    </row>
    <row r="5321" spans="1:10" x14ac:dyDescent="0.2">
      <c r="A5321" s="13" t="s">
        <v>147</v>
      </c>
      <c r="B5321" s="272" t="s">
        <v>493</v>
      </c>
      <c r="C5321" s="272" t="str">
        <f>APENs_summary!C5216</f>
        <v>08107</v>
      </c>
      <c r="D5321" s="272" t="str">
        <f>APENs_summary!J5216</f>
        <v>20200202</v>
      </c>
      <c r="E5321" s="272" t="str">
        <f>APENs_summary!K5216</f>
        <v>Compressor Engines</v>
      </c>
      <c r="F5321" s="76">
        <f>APENs_summary!N5216</f>
        <v>3.15</v>
      </c>
      <c r="G5321" s="76">
        <f>APENs_summary!O5216</f>
        <v>0</v>
      </c>
      <c r="H5321" s="76">
        <f>APENs_summary!P5216</f>
        <v>0</v>
      </c>
      <c r="I5321" s="76">
        <f>APENs_summary!Q5216</f>
        <v>0</v>
      </c>
      <c r="J5321" s="76">
        <f>APENs_summary!R5216</f>
        <v>0</v>
      </c>
    </row>
    <row r="5322" spans="1:10" x14ac:dyDescent="0.2">
      <c r="A5322" s="13" t="s">
        <v>147</v>
      </c>
      <c r="B5322" s="272" t="s">
        <v>493</v>
      </c>
      <c r="C5322" s="272" t="str">
        <f>APENs_summary!C5217</f>
        <v>08107</v>
      </c>
      <c r="D5322" s="272" t="str">
        <f>APENs_summary!J5217</f>
        <v>20200202</v>
      </c>
      <c r="E5322" s="272" t="str">
        <f>APENs_summary!K5217</f>
        <v>Compressor Engines</v>
      </c>
      <c r="F5322" s="76">
        <f>APENs_summary!N5217</f>
        <v>0</v>
      </c>
      <c r="G5322" s="76">
        <f>APENs_summary!O5217</f>
        <v>0.13</v>
      </c>
      <c r="H5322" s="76">
        <f>APENs_summary!P5217</f>
        <v>0</v>
      </c>
      <c r="I5322" s="76">
        <f>APENs_summary!Q5217</f>
        <v>0</v>
      </c>
      <c r="J5322" s="76">
        <f>APENs_summary!R5217</f>
        <v>0</v>
      </c>
    </row>
    <row r="5323" spans="1:10" x14ac:dyDescent="0.2">
      <c r="A5323" s="13" t="s">
        <v>147</v>
      </c>
      <c r="B5323" s="272" t="s">
        <v>493</v>
      </c>
      <c r="C5323" s="272" t="str">
        <f>APENs_summary!C5218</f>
        <v>08107</v>
      </c>
      <c r="D5323" s="272" t="str">
        <f>APENs_summary!J5218</f>
        <v>20200202</v>
      </c>
      <c r="E5323" s="272" t="str">
        <f>APENs_summary!K5218</f>
        <v>Compressor Engines</v>
      </c>
      <c r="F5323" s="76">
        <f>APENs_summary!N5218</f>
        <v>0</v>
      </c>
      <c r="G5323" s="76">
        <f>APENs_summary!O5218</f>
        <v>0</v>
      </c>
      <c r="H5323" s="76">
        <f>APENs_summary!P5218</f>
        <v>9.8000000000000007</v>
      </c>
      <c r="I5323" s="76">
        <f>APENs_summary!Q5218</f>
        <v>0</v>
      </c>
      <c r="J5323" s="76">
        <f>APENs_summary!R5218</f>
        <v>0</v>
      </c>
    </row>
    <row r="5324" spans="1:10" x14ac:dyDescent="0.2">
      <c r="A5324" s="13" t="s">
        <v>147</v>
      </c>
      <c r="B5324" s="272" t="s">
        <v>493</v>
      </c>
      <c r="C5324" s="272" t="str">
        <f>APENs_summary!C5219</f>
        <v>08107</v>
      </c>
      <c r="D5324" s="272" t="str">
        <f>APENs_summary!J5219</f>
        <v>20200202</v>
      </c>
      <c r="E5324" s="272" t="str">
        <f>APENs_summary!K5219</f>
        <v>Compressor Engines</v>
      </c>
      <c r="F5324" s="76">
        <f>APENs_summary!N5219</f>
        <v>9.8000000000000007</v>
      </c>
      <c r="G5324" s="76">
        <f>APENs_summary!O5219</f>
        <v>0</v>
      </c>
      <c r="H5324" s="76">
        <f>APENs_summary!P5219</f>
        <v>0</v>
      </c>
      <c r="I5324" s="76">
        <f>APENs_summary!Q5219</f>
        <v>0</v>
      </c>
      <c r="J5324" s="76">
        <f>APENs_summary!R5219</f>
        <v>0</v>
      </c>
    </row>
    <row r="5325" spans="1:10" x14ac:dyDescent="0.2">
      <c r="A5325" s="13" t="s">
        <v>147</v>
      </c>
      <c r="B5325" s="272" t="s">
        <v>493</v>
      </c>
      <c r="C5325" s="272" t="str">
        <f>APENs_summary!C5220</f>
        <v>08107</v>
      </c>
      <c r="D5325" s="272" t="str">
        <f>APENs_summary!J5220</f>
        <v>20200202</v>
      </c>
      <c r="E5325" s="272" t="str">
        <f>APENs_summary!K5220</f>
        <v>Compressor Engines</v>
      </c>
      <c r="F5325" s="76">
        <f>APENs_summary!N5220</f>
        <v>0</v>
      </c>
      <c r="G5325" s="76">
        <f>APENs_summary!O5220</f>
        <v>0</v>
      </c>
      <c r="H5325" s="76">
        <f>APENs_summary!P5220</f>
        <v>0</v>
      </c>
      <c r="I5325" s="76">
        <f>APENs_summary!Q5220</f>
        <v>0</v>
      </c>
      <c r="J5325" s="76">
        <f>APENs_summary!R5220</f>
        <v>3.5049999999999998E-2</v>
      </c>
    </row>
    <row r="5326" spans="1:10" x14ac:dyDescent="0.2">
      <c r="A5326" s="13" t="s">
        <v>147</v>
      </c>
      <c r="B5326" s="272" t="s">
        <v>493</v>
      </c>
      <c r="C5326" s="272" t="str">
        <f>APENs_summary!C5221</f>
        <v>08107</v>
      </c>
      <c r="D5326" s="272" t="str">
        <f>APENs_summary!J5221</f>
        <v>20200202</v>
      </c>
      <c r="E5326" s="272" t="str">
        <f>APENs_summary!K5221</f>
        <v>Compressor Engines</v>
      </c>
      <c r="F5326" s="76">
        <f>APENs_summary!N5221</f>
        <v>0</v>
      </c>
      <c r="G5326" s="76">
        <f>APENs_summary!O5221</f>
        <v>0</v>
      </c>
      <c r="H5326" s="76">
        <f>APENs_summary!P5221</f>
        <v>0</v>
      </c>
      <c r="I5326" s="76">
        <f>APENs_summary!Q5221</f>
        <v>0</v>
      </c>
      <c r="J5326" s="76">
        <f>APENs_summary!R5221</f>
        <v>0</v>
      </c>
    </row>
    <row r="5327" spans="1:10" x14ac:dyDescent="0.2">
      <c r="A5327" s="13" t="s">
        <v>147</v>
      </c>
      <c r="B5327" s="272" t="s">
        <v>493</v>
      </c>
      <c r="C5327" s="272" t="str">
        <f>APENs_summary!C5222</f>
        <v>08107</v>
      </c>
      <c r="D5327" s="272" t="str">
        <f>APENs_summary!J5222</f>
        <v>20200202</v>
      </c>
      <c r="E5327" s="272" t="str">
        <f>APENs_summary!K5222</f>
        <v>Compressor Engines</v>
      </c>
      <c r="F5327" s="76">
        <f>APENs_summary!N5222</f>
        <v>0</v>
      </c>
      <c r="G5327" s="76">
        <f>APENs_summary!O5222</f>
        <v>0</v>
      </c>
      <c r="H5327" s="76">
        <f>APENs_summary!P5222</f>
        <v>0</v>
      </c>
      <c r="I5327" s="76">
        <f>APENs_summary!Q5222</f>
        <v>2.1029999999999998E-3</v>
      </c>
      <c r="J5327" s="76">
        <f>APENs_summary!R5222</f>
        <v>0</v>
      </c>
    </row>
    <row r="5328" spans="1:10" x14ac:dyDescent="0.2">
      <c r="A5328" s="13" t="s">
        <v>147</v>
      </c>
      <c r="B5328" s="272" t="s">
        <v>493</v>
      </c>
      <c r="C5328" s="272" t="str">
        <f>APENs_summary!C5223</f>
        <v>08107</v>
      </c>
      <c r="D5328" s="272" t="str">
        <f>APENs_summary!J5223</f>
        <v>20200202</v>
      </c>
      <c r="E5328" s="272" t="str">
        <f>APENs_summary!K5223</f>
        <v>Compressor Engines</v>
      </c>
      <c r="F5328" s="76">
        <f>APENs_summary!N5223</f>
        <v>0</v>
      </c>
      <c r="G5328" s="76">
        <f>APENs_summary!O5223</f>
        <v>0.2</v>
      </c>
      <c r="H5328" s="76">
        <f>APENs_summary!P5223</f>
        <v>0</v>
      </c>
      <c r="I5328" s="76">
        <f>APENs_summary!Q5223</f>
        <v>0</v>
      </c>
      <c r="J5328" s="76">
        <f>APENs_summary!R5223</f>
        <v>0</v>
      </c>
    </row>
    <row r="5329" spans="1:10" x14ac:dyDescent="0.2">
      <c r="A5329" s="13" t="s">
        <v>147</v>
      </c>
      <c r="B5329" s="272" t="s">
        <v>493</v>
      </c>
      <c r="C5329" s="272" t="str">
        <f>APENs_summary!C5224</f>
        <v>08107</v>
      </c>
      <c r="D5329" s="272" t="str">
        <f>APENs_summary!J5224</f>
        <v>40400311</v>
      </c>
      <c r="E5329" s="272" t="str">
        <f>APENs_summary!K5224</f>
        <v>Condensate Tanks</v>
      </c>
      <c r="F5329" s="76">
        <f>APENs_summary!N5224</f>
        <v>0</v>
      </c>
      <c r="G5329" s="76">
        <f>APENs_summary!O5224</f>
        <v>0</v>
      </c>
      <c r="H5329" s="76">
        <f>APENs_summary!P5224</f>
        <v>0</v>
      </c>
      <c r="I5329" s="76">
        <f>APENs_summary!Q5224</f>
        <v>0</v>
      </c>
      <c r="J5329" s="76">
        <f>APENs_summary!R5224</f>
        <v>0</v>
      </c>
    </row>
    <row r="5330" spans="1:10" x14ac:dyDescent="0.2">
      <c r="A5330" s="13" t="s">
        <v>147</v>
      </c>
      <c r="B5330" s="272" t="s">
        <v>493</v>
      </c>
      <c r="C5330" s="272" t="str">
        <f>APENs_summary!C5225</f>
        <v>08107</v>
      </c>
      <c r="D5330" s="272" t="str">
        <f>APENs_summary!J5225</f>
        <v>40400311</v>
      </c>
      <c r="E5330" s="272" t="str">
        <f>APENs_summary!K5225</f>
        <v>Condensate Tanks</v>
      </c>
      <c r="F5330" s="76">
        <f>APENs_summary!N5225</f>
        <v>0</v>
      </c>
      <c r="G5330" s="76">
        <f>APENs_summary!O5225</f>
        <v>0</v>
      </c>
      <c r="H5330" s="76">
        <f>APENs_summary!P5225</f>
        <v>0</v>
      </c>
      <c r="I5330" s="76">
        <f>APENs_summary!Q5225</f>
        <v>0</v>
      </c>
      <c r="J5330" s="76">
        <f>APENs_summary!R5225</f>
        <v>0</v>
      </c>
    </row>
    <row r="5331" spans="1:10" x14ac:dyDescent="0.2">
      <c r="A5331" s="13" t="s">
        <v>147</v>
      </c>
      <c r="B5331" s="272" t="s">
        <v>493</v>
      </c>
      <c r="C5331" s="272" t="str">
        <f>APENs_summary!C5226</f>
        <v>08107</v>
      </c>
      <c r="D5331" s="272" t="str">
        <f>APENs_summary!J5226</f>
        <v>40400311</v>
      </c>
      <c r="E5331" s="272" t="str">
        <f>APENs_summary!K5226</f>
        <v>Condensate Tanks</v>
      </c>
      <c r="F5331" s="76">
        <f>APENs_summary!N5226</f>
        <v>0</v>
      </c>
      <c r="G5331" s="76">
        <f>APENs_summary!O5226</f>
        <v>127.79262437958613</v>
      </c>
      <c r="H5331" s="76">
        <f>APENs_summary!P5226</f>
        <v>0</v>
      </c>
      <c r="I5331" s="76">
        <f>APENs_summary!Q5226</f>
        <v>0</v>
      </c>
      <c r="J5331" s="76">
        <f>APENs_summary!R5226</f>
        <v>0</v>
      </c>
    </row>
    <row r="5332" spans="1:10" x14ac:dyDescent="0.2">
      <c r="A5332" s="13" t="s">
        <v>147</v>
      </c>
      <c r="B5332" s="272" t="s">
        <v>493</v>
      </c>
      <c r="C5332" s="272" t="str">
        <f>APENs_summary!C5227</f>
        <v>08107</v>
      </c>
      <c r="D5332" s="272" t="str">
        <f>APENs_summary!J5227</f>
        <v>40400311</v>
      </c>
      <c r="E5332" s="272" t="str">
        <f>APENs_summary!K5227</f>
        <v>Condensate Tanks</v>
      </c>
      <c r="F5332" s="76">
        <f>APENs_summary!N5227</f>
        <v>0</v>
      </c>
      <c r="G5332" s="76">
        <f>APENs_summary!O5227</f>
        <v>6.0386378727951318</v>
      </c>
      <c r="H5332" s="76">
        <f>APENs_summary!P5227</f>
        <v>0</v>
      </c>
      <c r="I5332" s="76">
        <f>APENs_summary!Q5227</f>
        <v>0</v>
      </c>
      <c r="J5332" s="76">
        <f>APENs_summary!R5227</f>
        <v>0</v>
      </c>
    </row>
    <row r="5333" spans="1:10" x14ac:dyDescent="0.2">
      <c r="A5333" s="13" t="s">
        <v>147</v>
      </c>
      <c r="B5333" s="272" t="s">
        <v>493</v>
      </c>
      <c r="C5333" s="272" t="str">
        <f>APENs_summary!C5228</f>
        <v>08107</v>
      </c>
      <c r="D5333" s="272" t="str">
        <f>APENs_summary!J5228</f>
        <v>40400311</v>
      </c>
      <c r="E5333" s="272" t="str">
        <f>APENs_summary!K5228</f>
        <v>Condensate Tanks</v>
      </c>
      <c r="F5333" s="76">
        <f>APENs_summary!N5228</f>
        <v>0</v>
      </c>
      <c r="G5333" s="76">
        <f>APENs_summary!O5228</f>
        <v>10.645035097183412</v>
      </c>
      <c r="H5333" s="76">
        <f>APENs_summary!P5228</f>
        <v>0</v>
      </c>
      <c r="I5333" s="76">
        <f>APENs_summary!Q5228</f>
        <v>0</v>
      </c>
      <c r="J5333" s="76">
        <f>APENs_summary!R5228</f>
        <v>0</v>
      </c>
    </row>
    <row r="5334" spans="1:10" x14ac:dyDescent="0.2">
      <c r="C5334"/>
    </row>
    <row r="5335" spans="1:10" x14ac:dyDescent="0.2">
      <c r="C5335"/>
    </row>
    <row r="5336" spans="1:10" s="297" customFormat="1" x14ac:dyDescent="0.2">
      <c r="A5336" s="27" t="s">
        <v>499</v>
      </c>
      <c r="B5336" s="1"/>
      <c r="F5336" s="299"/>
      <c r="G5336" s="299"/>
      <c r="H5336" s="299"/>
      <c r="I5336" s="299"/>
      <c r="J5336" s="299"/>
    </row>
    <row r="5337" spans="1:10" s="297" customFormat="1" x14ac:dyDescent="0.2">
      <c r="A5337" s="5" t="s">
        <v>216</v>
      </c>
      <c r="B5337" s="300" t="s">
        <v>208</v>
      </c>
      <c r="C5337" s="300" t="s">
        <v>209</v>
      </c>
      <c r="D5337" s="300" t="s">
        <v>210</v>
      </c>
      <c r="E5337" s="300" t="s">
        <v>211</v>
      </c>
      <c r="F5337" s="300" t="s">
        <v>212</v>
      </c>
      <c r="G5337" s="299"/>
      <c r="H5337" s="299"/>
      <c r="I5337" s="299"/>
      <c r="J5337" s="299"/>
    </row>
    <row r="5338" spans="1:10" s="297" customFormat="1" x14ac:dyDescent="0.2">
      <c r="A5338" s="297" t="s">
        <v>217</v>
      </c>
      <c r="B5338" s="267">
        <f>SUMIF($A$6:$A$5333,$A5338,F$6:F$5333)</f>
        <v>11024.473311086062</v>
      </c>
      <c r="C5338" s="267">
        <f t="shared" ref="C5338:F5339" si="0">SUMIF($A$6:$A$5333,$A5338,G$6:G$5333)</f>
        <v>31339.557327558272</v>
      </c>
      <c r="D5338" s="267">
        <f t="shared" si="0"/>
        <v>5740.9081167411923</v>
      </c>
      <c r="E5338" s="267">
        <f t="shared" si="0"/>
        <v>441.0895152517212</v>
      </c>
      <c r="F5338" s="267">
        <f t="shared" si="0"/>
        <v>1551.5450741337584</v>
      </c>
      <c r="G5338" s="299"/>
      <c r="H5338" s="299"/>
      <c r="I5338" s="299"/>
      <c r="J5338" s="299"/>
    </row>
    <row r="5339" spans="1:10" s="297" customFormat="1" x14ac:dyDescent="0.2">
      <c r="A5339" s="297" t="s">
        <v>147</v>
      </c>
      <c r="B5339" s="267">
        <f>SUMIF($A$6:$A$5333,$A5339,F$6:F$5333)</f>
        <v>9088.6880479999982</v>
      </c>
      <c r="C5339" s="267">
        <f t="shared" si="0"/>
        <v>14374.819734110099</v>
      </c>
      <c r="D5339" s="267">
        <f t="shared" si="0"/>
        <v>5778.7278640000013</v>
      </c>
      <c r="E5339" s="267">
        <f t="shared" si="0"/>
        <v>78.017866999999967</v>
      </c>
      <c r="F5339" s="267">
        <f t="shared" si="0"/>
        <v>260.34305400000017</v>
      </c>
      <c r="G5339" s="299"/>
      <c r="H5339" s="299"/>
      <c r="I5339" s="299"/>
      <c r="J5339" s="299"/>
    </row>
    <row r="5340" spans="1:10" x14ac:dyDescent="0.2">
      <c r="C5340"/>
    </row>
    <row r="5341" spans="1:10" x14ac:dyDescent="0.2">
      <c r="B5341" s="301" t="b">
        <f>B5338=SUM(unprmtd_src_summary!M6:M110)</f>
        <v>1</v>
      </c>
      <c r="C5341" s="301" t="b">
        <f>C5338=SUM(unprmtd_src_summary!N6:N110)</f>
        <v>1</v>
      </c>
      <c r="D5341" s="301" t="b">
        <f>D5338=SUM(unprmtd_src_summary!O6:O110)</f>
        <v>1</v>
      </c>
      <c r="E5341" s="301" t="b">
        <f>E5338=SUM(unprmtd_src_summary!P6:P110)</f>
        <v>1</v>
      </c>
      <c r="F5341" s="301" t="b">
        <f>F5338=SUM(unprmtd_src_summary!Q6:Q110)</f>
        <v>1</v>
      </c>
    </row>
    <row r="5342" spans="1:10" x14ac:dyDescent="0.2">
      <c r="B5342" s="302" t="b">
        <f>B5339=SUM(APENs_summary!N6:N5228)</f>
        <v>1</v>
      </c>
      <c r="C5342" s="302" t="b">
        <f>C5339=SUM(APENs_summary!O6:O5228)</f>
        <v>1</v>
      </c>
      <c r="D5342" s="302" t="b">
        <f>D5339=SUM(APENs_summary!P6:P5228)</f>
        <v>1</v>
      </c>
      <c r="E5342" s="302" t="b">
        <f>E5339=SUM(APENs_summary!Q6:Q5228)</f>
        <v>1</v>
      </c>
      <c r="F5342" s="302" t="b">
        <f>F5339=SUM(APENs_summary!R6:R5228)</f>
        <v>1</v>
      </c>
    </row>
    <row r="5343" spans="1:10" x14ac:dyDescent="0.2">
      <c r="C5343"/>
    </row>
    <row r="5344" spans="1:10" x14ac:dyDescent="0.2">
      <c r="C5344"/>
    </row>
    <row r="5345" spans="3:3" x14ac:dyDescent="0.2">
      <c r="C5345"/>
    </row>
    <row r="5346" spans="3:3" x14ac:dyDescent="0.2">
      <c r="C5346"/>
    </row>
    <row r="5347" spans="3:3" x14ac:dyDescent="0.2">
      <c r="C5347"/>
    </row>
    <row r="5348" spans="3:3" x14ac:dyDescent="0.2">
      <c r="C5348"/>
    </row>
    <row r="5349" spans="3:3" x14ac:dyDescent="0.2">
      <c r="C5349"/>
    </row>
    <row r="5350" spans="3:3" x14ac:dyDescent="0.2">
      <c r="C5350"/>
    </row>
    <row r="5351" spans="3:3" x14ac:dyDescent="0.2">
      <c r="C5351"/>
    </row>
    <row r="5352" spans="3:3" x14ac:dyDescent="0.2">
      <c r="C5352"/>
    </row>
    <row r="5353" spans="3:3" x14ac:dyDescent="0.2">
      <c r="C5353"/>
    </row>
    <row r="5354" spans="3:3" x14ac:dyDescent="0.2">
      <c r="C5354"/>
    </row>
    <row r="5355" spans="3:3" x14ac:dyDescent="0.2">
      <c r="C5355"/>
    </row>
    <row r="5356" spans="3:3" x14ac:dyDescent="0.2">
      <c r="C5356"/>
    </row>
    <row r="5357" spans="3:3" x14ac:dyDescent="0.2">
      <c r="C5357"/>
    </row>
    <row r="5358" spans="3:3" x14ac:dyDescent="0.2">
      <c r="C5358"/>
    </row>
    <row r="5359" spans="3:3" x14ac:dyDescent="0.2">
      <c r="C5359"/>
    </row>
    <row r="5360" spans="3:3" x14ac:dyDescent="0.2">
      <c r="C5360"/>
    </row>
    <row r="5361" spans="3:3" x14ac:dyDescent="0.2">
      <c r="C5361"/>
    </row>
    <row r="5362" spans="3:3" x14ac:dyDescent="0.2">
      <c r="C5362"/>
    </row>
    <row r="5363" spans="3:3" x14ac:dyDescent="0.2">
      <c r="C5363"/>
    </row>
    <row r="5364" spans="3:3" x14ac:dyDescent="0.2">
      <c r="C5364"/>
    </row>
    <row r="5365" spans="3:3" x14ac:dyDescent="0.2">
      <c r="C5365"/>
    </row>
    <row r="5366" spans="3:3" x14ac:dyDescent="0.2">
      <c r="C5366"/>
    </row>
    <row r="5367" spans="3:3" x14ac:dyDescent="0.2">
      <c r="C5367"/>
    </row>
    <row r="5368" spans="3:3" x14ac:dyDescent="0.2">
      <c r="C5368"/>
    </row>
    <row r="5369" spans="3:3" x14ac:dyDescent="0.2">
      <c r="C5369"/>
    </row>
    <row r="5370" spans="3:3" x14ac:dyDescent="0.2">
      <c r="C5370"/>
    </row>
    <row r="5371" spans="3:3" x14ac:dyDescent="0.2">
      <c r="C5371"/>
    </row>
    <row r="5372" spans="3:3" x14ac:dyDescent="0.2">
      <c r="C5372"/>
    </row>
    <row r="5373" spans="3:3" x14ac:dyDescent="0.2">
      <c r="C5373"/>
    </row>
    <row r="5374" spans="3:3" x14ac:dyDescent="0.2">
      <c r="C5374"/>
    </row>
    <row r="5375" spans="3:3" x14ac:dyDescent="0.2">
      <c r="C5375"/>
    </row>
    <row r="5376" spans="3:3" x14ac:dyDescent="0.2">
      <c r="C5376"/>
    </row>
    <row r="5377" spans="3:3" x14ac:dyDescent="0.2">
      <c r="C5377"/>
    </row>
    <row r="5378" spans="3:3" x14ac:dyDescent="0.2">
      <c r="C5378"/>
    </row>
    <row r="5379" spans="3:3" x14ac:dyDescent="0.2">
      <c r="C5379"/>
    </row>
    <row r="5380" spans="3:3" x14ac:dyDescent="0.2">
      <c r="C5380"/>
    </row>
    <row r="5381" spans="3:3" x14ac:dyDescent="0.2">
      <c r="C5381"/>
    </row>
    <row r="5382" spans="3:3" x14ac:dyDescent="0.2">
      <c r="C5382"/>
    </row>
    <row r="5383" spans="3:3" x14ac:dyDescent="0.2">
      <c r="C5383"/>
    </row>
    <row r="5384" spans="3:3" x14ac:dyDescent="0.2">
      <c r="C5384"/>
    </row>
    <row r="5385" spans="3:3" x14ac:dyDescent="0.2">
      <c r="C5385"/>
    </row>
    <row r="5386" spans="3:3" x14ac:dyDescent="0.2">
      <c r="C5386"/>
    </row>
    <row r="5387" spans="3:3" x14ac:dyDescent="0.2">
      <c r="C5387"/>
    </row>
    <row r="5388" spans="3:3" x14ac:dyDescent="0.2">
      <c r="C5388"/>
    </row>
    <row r="5389" spans="3:3" x14ac:dyDescent="0.2">
      <c r="C5389"/>
    </row>
    <row r="5390" spans="3:3" x14ac:dyDescent="0.2">
      <c r="C5390"/>
    </row>
    <row r="5391" spans="3:3" x14ac:dyDescent="0.2">
      <c r="C5391"/>
    </row>
    <row r="5392" spans="3:3" x14ac:dyDescent="0.2">
      <c r="C5392"/>
    </row>
    <row r="5393" spans="3:3" x14ac:dyDescent="0.2">
      <c r="C5393"/>
    </row>
    <row r="5394" spans="3:3" x14ac:dyDescent="0.2">
      <c r="C5394"/>
    </row>
    <row r="5395" spans="3:3" x14ac:dyDescent="0.2">
      <c r="C5395"/>
    </row>
    <row r="5396" spans="3:3" x14ac:dyDescent="0.2">
      <c r="C5396"/>
    </row>
    <row r="5397" spans="3:3" x14ac:dyDescent="0.2">
      <c r="C5397"/>
    </row>
    <row r="5398" spans="3:3" x14ac:dyDescent="0.2">
      <c r="C5398"/>
    </row>
    <row r="5399" spans="3:3" x14ac:dyDescent="0.2">
      <c r="C5399"/>
    </row>
    <row r="5400" spans="3:3" x14ac:dyDescent="0.2">
      <c r="C5400"/>
    </row>
    <row r="5401" spans="3:3" x14ac:dyDescent="0.2">
      <c r="C5401"/>
    </row>
    <row r="5402" spans="3:3" x14ac:dyDescent="0.2">
      <c r="C5402"/>
    </row>
    <row r="5403" spans="3:3" x14ac:dyDescent="0.2">
      <c r="C5403"/>
    </row>
    <row r="5404" spans="3:3" x14ac:dyDescent="0.2">
      <c r="C5404"/>
    </row>
    <row r="5405" spans="3:3" x14ac:dyDescent="0.2">
      <c r="C5405"/>
    </row>
    <row r="5406" spans="3:3" x14ac:dyDescent="0.2">
      <c r="C5406"/>
    </row>
    <row r="5407" spans="3:3" x14ac:dyDescent="0.2">
      <c r="C5407"/>
    </row>
    <row r="5408" spans="3:3" x14ac:dyDescent="0.2">
      <c r="C5408"/>
    </row>
    <row r="5409" spans="3:3" x14ac:dyDescent="0.2">
      <c r="C5409"/>
    </row>
    <row r="5410" spans="3:3" x14ac:dyDescent="0.2">
      <c r="C5410"/>
    </row>
    <row r="5411" spans="3:3" x14ac:dyDescent="0.2">
      <c r="C5411"/>
    </row>
    <row r="5412" spans="3:3" x14ac:dyDescent="0.2">
      <c r="C5412"/>
    </row>
    <row r="5413" spans="3:3" x14ac:dyDescent="0.2">
      <c r="C5413"/>
    </row>
    <row r="5414" spans="3:3" x14ac:dyDescent="0.2">
      <c r="C5414"/>
    </row>
    <row r="5415" spans="3:3" x14ac:dyDescent="0.2">
      <c r="C5415"/>
    </row>
    <row r="5416" spans="3:3" x14ac:dyDescent="0.2">
      <c r="C5416"/>
    </row>
    <row r="5417" spans="3:3" x14ac:dyDescent="0.2">
      <c r="C5417"/>
    </row>
    <row r="5418" spans="3:3" x14ac:dyDescent="0.2">
      <c r="C5418"/>
    </row>
    <row r="5419" spans="3:3" x14ac:dyDescent="0.2">
      <c r="C5419"/>
    </row>
    <row r="5420" spans="3:3" x14ac:dyDescent="0.2">
      <c r="C5420"/>
    </row>
    <row r="5421" spans="3:3" x14ac:dyDescent="0.2">
      <c r="C5421"/>
    </row>
    <row r="5422" spans="3:3" x14ac:dyDescent="0.2">
      <c r="C5422"/>
    </row>
    <row r="5423" spans="3:3" x14ac:dyDescent="0.2">
      <c r="C5423"/>
    </row>
    <row r="5424" spans="3:3" x14ac:dyDescent="0.2">
      <c r="C5424"/>
    </row>
    <row r="5425" spans="3:3" x14ac:dyDescent="0.2">
      <c r="C5425"/>
    </row>
    <row r="5426" spans="3:3" x14ac:dyDescent="0.2">
      <c r="C5426"/>
    </row>
    <row r="5427" spans="3:3" x14ac:dyDescent="0.2">
      <c r="C5427"/>
    </row>
    <row r="5428" spans="3:3" x14ac:dyDescent="0.2">
      <c r="C5428"/>
    </row>
    <row r="5429" spans="3:3" x14ac:dyDescent="0.2">
      <c r="C5429"/>
    </row>
    <row r="5430" spans="3:3" x14ac:dyDescent="0.2">
      <c r="C5430"/>
    </row>
    <row r="5431" spans="3:3" x14ac:dyDescent="0.2">
      <c r="C5431"/>
    </row>
    <row r="5432" spans="3:3" x14ac:dyDescent="0.2">
      <c r="C5432"/>
    </row>
    <row r="5433" spans="3:3" x14ac:dyDescent="0.2">
      <c r="C5433"/>
    </row>
    <row r="5434" spans="3:3" x14ac:dyDescent="0.2">
      <c r="C5434"/>
    </row>
    <row r="5435" spans="3:3" x14ac:dyDescent="0.2">
      <c r="C5435"/>
    </row>
    <row r="5436" spans="3:3" x14ac:dyDescent="0.2">
      <c r="C5436"/>
    </row>
    <row r="5437" spans="3:3" x14ac:dyDescent="0.2">
      <c r="C5437"/>
    </row>
    <row r="5438" spans="3:3" x14ac:dyDescent="0.2">
      <c r="C5438"/>
    </row>
    <row r="5439" spans="3:3" x14ac:dyDescent="0.2">
      <c r="C5439"/>
    </row>
    <row r="5440" spans="3:3" x14ac:dyDescent="0.2">
      <c r="C5440"/>
    </row>
    <row r="5441" spans="3:3" x14ac:dyDescent="0.2">
      <c r="C5441"/>
    </row>
    <row r="5442" spans="3:3" x14ac:dyDescent="0.2">
      <c r="C5442"/>
    </row>
    <row r="5443" spans="3:3" x14ac:dyDescent="0.2">
      <c r="C5443"/>
    </row>
    <row r="5444" spans="3:3" x14ac:dyDescent="0.2">
      <c r="C5444"/>
    </row>
    <row r="5445" spans="3:3" x14ac:dyDescent="0.2">
      <c r="C5445"/>
    </row>
    <row r="5446" spans="3:3" x14ac:dyDescent="0.2">
      <c r="C5446"/>
    </row>
    <row r="5447" spans="3:3" x14ac:dyDescent="0.2">
      <c r="C5447"/>
    </row>
    <row r="5448" spans="3:3" x14ac:dyDescent="0.2">
      <c r="C5448"/>
    </row>
    <row r="5449" spans="3:3" x14ac:dyDescent="0.2">
      <c r="C5449"/>
    </row>
    <row r="5450" spans="3:3" x14ac:dyDescent="0.2">
      <c r="C5450"/>
    </row>
    <row r="5451" spans="3:3" x14ac:dyDescent="0.2">
      <c r="C5451"/>
    </row>
    <row r="5452" spans="3:3" x14ac:dyDescent="0.2">
      <c r="C5452"/>
    </row>
    <row r="5453" spans="3:3" x14ac:dyDescent="0.2">
      <c r="C5453"/>
    </row>
    <row r="5454" spans="3:3" x14ac:dyDescent="0.2">
      <c r="C5454"/>
    </row>
    <row r="5455" spans="3:3" x14ac:dyDescent="0.2">
      <c r="C5455"/>
    </row>
    <row r="5456" spans="3:3" x14ac:dyDescent="0.2">
      <c r="C5456"/>
    </row>
    <row r="5457" spans="3:3" x14ac:dyDescent="0.2">
      <c r="C5457"/>
    </row>
    <row r="5458" spans="3:3" x14ac:dyDescent="0.2">
      <c r="C5458"/>
    </row>
    <row r="5459" spans="3:3" x14ac:dyDescent="0.2">
      <c r="C5459"/>
    </row>
    <row r="5460" spans="3:3" x14ac:dyDescent="0.2">
      <c r="C5460"/>
    </row>
    <row r="5461" spans="3:3" x14ac:dyDescent="0.2">
      <c r="C5461"/>
    </row>
    <row r="5462" spans="3:3" x14ac:dyDescent="0.2">
      <c r="C5462"/>
    </row>
    <row r="5463" spans="3:3" x14ac:dyDescent="0.2">
      <c r="C5463"/>
    </row>
    <row r="5464" spans="3:3" x14ac:dyDescent="0.2">
      <c r="C5464"/>
    </row>
    <row r="5465" spans="3:3" x14ac:dyDescent="0.2">
      <c r="C5465"/>
    </row>
    <row r="5466" spans="3:3" x14ac:dyDescent="0.2">
      <c r="C5466"/>
    </row>
    <row r="5467" spans="3:3" x14ac:dyDescent="0.2">
      <c r="C5467"/>
    </row>
    <row r="5468" spans="3:3" x14ac:dyDescent="0.2">
      <c r="C5468"/>
    </row>
    <row r="5469" spans="3:3" x14ac:dyDescent="0.2">
      <c r="C5469"/>
    </row>
    <row r="5470" spans="3:3" x14ac:dyDescent="0.2">
      <c r="C5470"/>
    </row>
    <row r="5471" spans="3:3" x14ac:dyDescent="0.2">
      <c r="C5471"/>
    </row>
    <row r="5472" spans="3:3" x14ac:dyDescent="0.2">
      <c r="C5472"/>
    </row>
    <row r="5473" spans="3:3" x14ac:dyDescent="0.2">
      <c r="C5473"/>
    </row>
    <row r="5474" spans="3:3" x14ac:dyDescent="0.2">
      <c r="C5474"/>
    </row>
    <row r="5475" spans="3:3" x14ac:dyDescent="0.2">
      <c r="C5475"/>
    </row>
    <row r="5476" spans="3:3" x14ac:dyDescent="0.2">
      <c r="C5476"/>
    </row>
    <row r="5477" spans="3:3" x14ac:dyDescent="0.2">
      <c r="C5477"/>
    </row>
    <row r="5478" spans="3:3" x14ac:dyDescent="0.2">
      <c r="C5478"/>
    </row>
    <row r="5479" spans="3:3" x14ac:dyDescent="0.2">
      <c r="C5479"/>
    </row>
    <row r="5480" spans="3:3" x14ac:dyDescent="0.2">
      <c r="C5480"/>
    </row>
    <row r="5481" spans="3:3" x14ac:dyDescent="0.2">
      <c r="C5481"/>
    </row>
    <row r="5482" spans="3:3" x14ac:dyDescent="0.2">
      <c r="C5482"/>
    </row>
    <row r="5483" spans="3:3" x14ac:dyDescent="0.2">
      <c r="C5483"/>
    </row>
    <row r="5484" spans="3:3" x14ac:dyDescent="0.2">
      <c r="C5484"/>
    </row>
    <row r="5485" spans="3:3" x14ac:dyDescent="0.2">
      <c r="C5485"/>
    </row>
    <row r="5486" spans="3:3" x14ac:dyDescent="0.2">
      <c r="C5486"/>
    </row>
    <row r="5487" spans="3:3" x14ac:dyDescent="0.2">
      <c r="C5487"/>
    </row>
    <row r="5488" spans="3:3" x14ac:dyDescent="0.2">
      <c r="C5488"/>
    </row>
    <row r="5489" spans="3:3" x14ac:dyDescent="0.2">
      <c r="C5489"/>
    </row>
    <row r="5490" spans="3:3" x14ac:dyDescent="0.2">
      <c r="C5490"/>
    </row>
    <row r="5491" spans="3:3" x14ac:dyDescent="0.2">
      <c r="C5491"/>
    </row>
    <row r="5492" spans="3:3" x14ac:dyDescent="0.2">
      <c r="C5492"/>
    </row>
    <row r="5493" spans="3:3" x14ac:dyDescent="0.2">
      <c r="C5493"/>
    </row>
    <row r="5494" spans="3:3" x14ac:dyDescent="0.2">
      <c r="C5494"/>
    </row>
    <row r="5495" spans="3:3" x14ac:dyDescent="0.2">
      <c r="C5495"/>
    </row>
    <row r="5496" spans="3:3" x14ac:dyDescent="0.2">
      <c r="C5496"/>
    </row>
    <row r="5497" spans="3:3" x14ac:dyDescent="0.2">
      <c r="C5497"/>
    </row>
    <row r="5498" spans="3:3" x14ac:dyDescent="0.2">
      <c r="C5498"/>
    </row>
    <row r="5499" spans="3:3" x14ac:dyDescent="0.2">
      <c r="C5499"/>
    </row>
    <row r="5500" spans="3:3" x14ac:dyDescent="0.2">
      <c r="C5500"/>
    </row>
    <row r="5501" spans="3:3" x14ac:dyDescent="0.2">
      <c r="C5501"/>
    </row>
    <row r="5502" spans="3:3" x14ac:dyDescent="0.2">
      <c r="C5502"/>
    </row>
    <row r="5503" spans="3:3" x14ac:dyDescent="0.2">
      <c r="C5503"/>
    </row>
    <row r="5504" spans="3:3" x14ac:dyDescent="0.2">
      <c r="C5504"/>
    </row>
    <row r="5505" spans="3:3" x14ac:dyDescent="0.2">
      <c r="C5505"/>
    </row>
    <row r="5506" spans="3:3" x14ac:dyDescent="0.2">
      <c r="C5506"/>
    </row>
    <row r="5507" spans="3:3" x14ac:dyDescent="0.2">
      <c r="C5507"/>
    </row>
    <row r="5508" spans="3:3" x14ac:dyDescent="0.2">
      <c r="C5508"/>
    </row>
    <row r="5509" spans="3:3" x14ac:dyDescent="0.2">
      <c r="C5509"/>
    </row>
    <row r="5510" spans="3:3" x14ac:dyDescent="0.2">
      <c r="C5510"/>
    </row>
    <row r="5511" spans="3:3" x14ac:dyDescent="0.2">
      <c r="C5511"/>
    </row>
    <row r="5512" spans="3:3" x14ac:dyDescent="0.2">
      <c r="C5512"/>
    </row>
    <row r="5513" spans="3:3" x14ac:dyDescent="0.2">
      <c r="C5513"/>
    </row>
    <row r="5514" spans="3:3" x14ac:dyDescent="0.2">
      <c r="C5514"/>
    </row>
    <row r="5515" spans="3:3" x14ac:dyDescent="0.2">
      <c r="C5515"/>
    </row>
    <row r="5516" spans="3:3" x14ac:dyDescent="0.2">
      <c r="C5516"/>
    </row>
    <row r="5517" spans="3:3" x14ac:dyDescent="0.2">
      <c r="C5517"/>
    </row>
    <row r="5518" spans="3:3" x14ac:dyDescent="0.2">
      <c r="C5518"/>
    </row>
    <row r="5519" spans="3:3" x14ac:dyDescent="0.2">
      <c r="C5519"/>
    </row>
    <row r="5520" spans="3:3" x14ac:dyDescent="0.2">
      <c r="C5520"/>
    </row>
    <row r="5521" spans="3:3" x14ac:dyDescent="0.2">
      <c r="C5521"/>
    </row>
    <row r="5522" spans="3:3" x14ac:dyDescent="0.2">
      <c r="C5522"/>
    </row>
    <row r="5523" spans="3:3" x14ac:dyDescent="0.2">
      <c r="C5523"/>
    </row>
    <row r="5524" spans="3:3" x14ac:dyDescent="0.2">
      <c r="C5524"/>
    </row>
    <row r="5525" spans="3:3" x14ac:dyDescent="0.2">
      <c r="C5525"/>
    </row>
    <row r="5526" spans="3:3" x14ac:dyDescent="0.2">
      <c r="C5526"/>
    </row>
    <row r="5527" spans="3:3" x14ac:dyDescent="0.2">
      <c r="C5527"/>
    </row>
    <row r="5528" spans="3:3" x14ac:dyDescent="0.2">
      <c r="C5528"/>
    </row>
    <row r="5529" spans="3:3" x14ac:dyDescent="0.2">
      <c r="C5529"/>
    </row>
    <row r="5530" spans="3:3" x14ac:dyDescent="0.2">
      <c r="C5530"/>
    </row>
    <row r="5531" spans="3:3" x14ac:dyDescent="0.2">
      <c r="C5531"/>
    </row>
    <row r="5532" spans="3:3" x14ac:dyDescent="0.2">
      <c r="C5532"/>
    </row>
    <row r="5533" spans="3:3" x14ac:dyDescent="0.2">
      <c r="C5533"/>
    </row>
    <row r="5534" spans="3:3" x14ac:dyDescent="0.2">
      <c r="C5534"/>
    </row>
    <row r="5535" spans="3:3" x14ac:dyDescent="0.2">
      <c r="C5535"/>
    </row>
    <row r="5536" spans="3:3" x14ac:dyDescent="0.2">
      <c r="C5536"/>
    </row>
    <row r="5537" spans="3:3" x14ac:dyDescent="0.2">
      <c r="C5537"/>
    </row>
    <row r="5538" spans="3:3" x14ac:dyDescent="0.2">
      <c r="C5538"/>
    </row>
    <row r="5539" spans="3:3" x14ac:dyDescent="0.2">
      <c r="C5539"/>
    </row>
    <row r="5540" spans="3:3" x14ac:dyDescent="0.2">
      <c r="C5540"/>
    </row>
    <row r="5541" spans="3:3" x14ac:dyDescent="0.2">
      <c r="C5541"/>
    </row>
    <row r="5542" spans="3:3" x14ac:dyDescent="0.2">
      <c r="C5542"/>
    </row>
    <row r="5543" spans="3:3" x14ac:dyDescent="0.2">
      <c r="C5543"/>
    </row>
    <row r="5544" spans="3:3" x14ac:dyDescent="0.2">
      <c r="C5544"/>
    </row>
    <row r="5545" spans="3:3" x14ac:dyDescent="0.2">
      <c r="C5545"/>
    </row>
    <row r="5546" spans="3:3" x14ac:dyDescent="0.2">
      <c r="C5546"/>
    </row>
    <row r="5547" spans="3:3" x14ac:dyDescent="0.2">
      <c r="C5547"/>
    </row>
    <row r="5548" spans="3:3" x14ac:dyDescent="0.2">
      <c r="C5548"/>
    </row>
    <row r="5549" spans="3:3" x14ac:dyDescent="0.2">
      <c r="C5549"/>
    </row>
    <row r="5550" spans="3:3" x14ac:dyDescent="0.2">
      <c r="C5550"/>
    </row>
    <row r="5551" spans="3:3" x14ac:dyDescent="0.2">
      <c r="C5551"/>
    </row>
    <row r="5552" spans="3:3" x14ac:dyDescent="0.2">
      <c r="C5552"/>
    </row>
    <row r="5553" spans="3:3" x14ac:dyDescent="0.2">
      <c r="C5553"/>
    </row>
    <row r="5554" spans="3:3" x14ac:dyDescent="0.2">
      <c r="C5554"/>
    </row>
    <row r="5555" spans="3:3" x14ac:dyDescent="0.2">
      <c r="C5555"/>
    </row>
    <row r="5556" spans="3:3" x14ac:dyDescent="0.2">
      <c r="C5556"/>
    </row>
    <row r="5557" spans="3:3" x14ac:dyDescent="0.2">
      <c r="C5557"/>
    </row>
    <row r="5558" spans="3:3" x14ac:dyDescent="0.2">
      <c r="C5558"/>
    </row>
    <row r="5559" spans="3:3" x14ac:dyDescent="0.2">
      <c r="C5559"/>
    </row>
    <row r="5560" spans="3:3" x14ac:dyDescent="0.2">
      <c r="C5560"/>
    </row>
    <row r="5561" spans="3:3" x14ac:dyDescent="0.2">
      <c r="C5561"/>
    </row>
    <row r="5562" spans="3:3" x14ac:dyDescent="0.2">
      <c r="C5562"/>
    </row>
    <row r="5563" spans="3:3" x14ac:dyDescent="0.2">
      <c r="C5563"/>
    </row>
    <row r="5564" spans="3:3" x14ac:dyDescent="0.2">
      <c r="C5564"/>
    </row>
    <row r="5565" spans="3:3" x14ac:dyDescent="0.2">
      <c r="C5565"/>
    </row>
    <row r="5566" spans="3:3" x14ac:dyDescent="0.2">
      <c r="C5566"/>
    </row>
    <row r="5567" spans="3:3" x14ac:dyDescent="0.2">
      <c r="C5567"/>
    </row>
    <row r="5568" spans="3:3" x14ac:dyDescent="0.2">
      <c r="C5568"/>
    </row>
    <row r="5569" spans="3:3" x14ac:dyDescent="0.2">
      <c r="C5569"/>
    </row>
    <row r="5570" spans="3:3" x14ac:dyDescent="0.2">
      <c r="C5570"/>
    </row>
    <row r="5571" spans="3:3" x14ac:dyDescent="0.2">
      <c r="C5571"/>
    </row>
    <row r="5572" spans="3:3" x14ac:dyDescent="0.2">
      <c r="C5572"/>
    </row>
    <row r="5573" spans="3:3" x14ac:dyDescent="0.2">
      <c r="C5573"/>
    </row>
    <row r="5574" spans="3:3" x14ac:dyDescent="0.2">
      <c r="C5574"/>
    </row>
    <row r="5575" spans="3:3" x14ac:dyDescent="0.2">
      <c r="C5575"/>
    </row>
    <row r="5576" spans="3:3" x14ac:dyDescent="0.2">
      <c r="C5576"/>
    </row>
    <row r="5577" spans="3:3" x14ac:dyDescent="0.2">
      <c r="C5577"/>
    </row>
    <row r="5578" spans="3:3" x14ac:dyDescent="0.2">
      <c r="C5578"/>
    </row>
    <row r="5579" spans="3:3" x14ac:dyDescent="0.2">
      <c r="C5579"/>
    </row>
    <row r="5580" spans="3:3" x14ac:dyDescent="0.2">
      <c r="C5580"/>
    </row>
    <row r="5581" spans="3:3" x14ac:dyDescent="0.2">
      <c r="C5581"/>
    </row>
    <row r="5582" spans="3:3" x14ac:dyDescent="0.2">
      <c r="C5582"/>
    </row>
    <row r="5583" spans="3:3" x14ac:dyDescent="0.2">
      <c r="C5583"/>
    </row>
    <row r="5584" spans="3:3" x14ac:dyDescent="0.2">
      <c r="C5584"/>
    </row>
    <row r="5585" spans="3:3" x14ac:dyDescent="0.2">
      <c r="C5585"/>
    </row>
    <row r="5586" spans="3:3" x14ac:dyDescent="0.2">
      <c r="C5586"/>
    </row>
    <row r="5587" spans="3:3" x14ac:dyDescent="0.2">
      <c r="C5587"/>
    </row>
    <row r="5588" spans="3:3" x14ac:dyDescent="0.2">
      <c r="C5588"/>
    </row>
    <row r="5589" spans="3:3" x14ac:dyDescent="0.2">
      <c r="C5589"/>
    </row>
    <row r="5590" spans="3:3" x14ac:dyDescent="0.2">
      <c r="C5590"/>
    </row>
    <row r="5591" spans="3:3" x14ac:dyDescent="0.2">
      <c r="C5591"/>
    </row>
    <row r="5592" spans="3:3" x14ac:dyDescent="0.2">
      <c r="C5592"/>
    </row>
    <row r="5593" spans="3:3" x14ac:dyDescent="0.2">
      <c r="C5593"/>
    </row>
    <row r="5594" spans="3:3" x14ac:dyDescent="0.2">
      <c r="C5594"/>
    </row>
    <row r="5595" spans="3:3" x14ac:dyDescent="0.2">
      <c r="C5595"/>
    </row>
    <row r="5596" spans="3:3" x14ac:dyDescent="0.2">
      <c r="C5596"/>
    </row>
    <row r="5597" spans="3:3" x14ac:dyDescent="0.2">
      <c r="C5597"/>
    </row>
    <row r="5598" spans="3:3" x14ac:dyDescent="0.2">
      <c r="C5598"/>
    </row>
    <row r="5599" spans="3:3" x14ac:dyDescent="0.2">
      <c r="C5599"/>
    </row>
    <row r="5600" spans="3:3" x14ac:dyDescent="0.2">
      <c r="C5600"/>
    </row>
    <row r="5601" spans="3:3" x14ac:dyDescent="0.2">
      <c r="C5601"/>
    </row>
    <row r="5602" spans="3:3" x14ac:dyDescent="0.2">
      <c r="C5602"/>
    </row>
    <row r="5603" spans="3:3" x14ac:dyDescent="0.2">
      <c r="C5603"/>
    </row>
    <row r="5604" spans="3:3" x14ac:dyDescent="0.2">
      <c r="C5604"/>
    </row>
    <row r="5605" spans="3:3" x14ac:dyDescent="0.2">
      <c r="C5605"/>
    </row>
    <row r="5606" spans="3:3" x14ac:dyDescent="0.2">
      <c r="C5606"/>
    </row>
    <row r="5607" spans="3:3" x14ac:dyDescent="0.2">
      <c r="C5607"/>
    </row>
    <row r="5608" spans="3:3" x14ac:dyDescent="0.2">
      <c r="C5608"/>
    </row>
    <row r="5609" spans="3:3" x14ac:dyDescent="0.2">
      <c r="C5609"/>
    </row>
    <row r="5610" spans="3:3" x14ac:dyDescent="0.2">
      <c r="C5610"/>
    </row>
    <row r="5611" spans="3:3" x14ac:dyDescent="0.2">
      <c r="C5611"/>
    </row>
    <row r="5612" spans="3:3" x14ac:dyDescent="0.2">
      <c r="C5612"/>
    </row>
    <row r="5613" spans="3:3" x14ac:dyDescent="0.2">
      <c r="C5613"/>
    </row>
    <row r="5614" spans="3:3" x14ac:dyDescent="0.2">
      <c r="C5614"/>
    </row>
    <row r="5615" spans="3:3" x14ac:dyDescent="0.2">
      <c r="C5615"/>
    </row>
    <row r="5616" spans="3:3" x14ac:dyDescent="0.2">
      <c r="C5616"/>
    </row>
    <row r="5617" spans="3:3" x14ac:dyDescent="0.2">
      <c r="C5617"/>
    </row>
    <row r="5618" spans="3:3" x14ac:dyDescent="0.2">
      <c r="C5618"/>
    </row>
    <row r="5619" spans="3:3" x14ac:dyDescent="0.2">
      <c r="C5619"/>
    </row>
    <row r="5620" spans="3:3" x14ac:dyDescent="0.2">
      <c r="C5620"/>
    </row>
    <row r="5621" spans="3:3" x14ac:dyDescent="0.2">
      <c r="C5621"/>
    </row>
    <row r="5622" spans="3:3" x14ac:dyDescent="0.2">
      <c r="C5622"/>
    </row>
    <row r="5623" spans="3:3" x14ac:dyDescent="0.2">
      <c r="C5623"/>
    </row>
    <row r="5624" spans="3:3" x14ac:dyDescent="0.2">
      <c r="C5624"/>
    </row>
    <row r="5625" spans="3:3" x14ac:dyDescent="0.2">
      <c r="C5625"/>
    </row>
    <row r="5626" spans="3:3" x14ac:dyDescent="0.2">
      <c r="C5626"/>
    </row>
    <row r="5627" spans="3:3" x14ac:dyDescent="0.2">
      <c r="C5627"/>
    </row>
    <row r="5628" spans="3:3" x14ac:dyDescent="0.2">
      <c r="C5628"/>
    </row>
    <row r="5629" spans="3:3" x14ac:dyDescent="0.2">
      <c r="C5629"/>
    </row>
    <row r="5630" spans="3:3" x14ac:dyDescent="0.2">
      <c r="C5630"/>
    </row>
    <row r="5631" spans="3:3" x14ac:dyDescent="0.2">
      <c r="C5631"/>
    </row>
    <row r="5632" spans="3:3" x14ac:dyDescent="0.2">
      <c r="C5632"/>
    </row>
    <row r="5633" spans="3:3" x14ac:dyDescent="0.2">
      <c r="C5633"/>
    </row>
    <row r="5634" spans="3:3" x14ac:dyDescent="0.2">
      <c r="C5634"/>
    </row>
    <row r="5635" spans="3:3" x14ac:dyDescent="0.2">
      <c r="C5635"/>
    </row>
    <row r="5636" spans="3:3" x14ac:dyDescent="0.2">
      <c r="C5636"/>
    </row>
    <row r="5637" spans="3:3" x14ac:dyDescent="0.2">
      <c r="C5637"/>
    </row>
    <row r="5638" spans="3:3" x14ac:dyDescent="0.2">
      <c r="C5638"/>
    </row>
    <row r="5639" spans="3:3" x14ac:dyDescent="0.2">
      <c r="C5639"/>
    </row>
    <row r="5640" spans="3:3" x14ac:dyDescent="0.2">
      <c r="C5640"/>
    </row>
    <row r="5641" spans="3:3" x14ac:dyDescent="0.2">
      <c r="C5641"/>
    </row>
    <row r="5642" spans="3:3" x14ac:dyDescent="0.2">
      <c r="C5642"/>
    </row>
    <row r="5643" spans="3:3" x14ac:dyDescent="0.2">
      <c r="C5643"/>
    </row>
    <row r="5644" spans="3:3" x14ac:dyDescent="0.2">
      <c r="C5644"/>
    </row>
    <row r="5645" spans="3:3" x14ac:dyDescent="0.2">
      <c r="C5645"/>
    </row>
    <row r="5646" spans="3:3" x14ac:dyDescent="0.2">
      <c r="C5646"/>
    </row>
    <row r="5647" spans="3:3" x14ac:dyDescent="0.2">
      <c r="C5647"/>
    </row>
    <row r="5648" spans="3:3" x14ac:dyDescent="0.2">
      <c r="C5648"/>
    </row>
    <row r="5649" spans="3:3" x14ac:dyDescent="0.2">
      <c r="C5649"/>
    </row>
    <row r="5650" spans="3:3" x14ac:dyDescent="0.2">
      <c r="C5650"/>
    </row>
    <row r="5651" spans="3:3" x14ac:dyDescent="0.2">
      <c r="C5651"/>
    </row>
    <row r="5652" spans="3:3" x14ac:dyDescent="0.2">
      <c r="C5652"/>
    </row>
    <row r="5653" spans="3:3" x14ac:dyDescent="0.2">
      <c r="C5653"/>
    </row>
    <row r="5654" spans="3:3" x14ac:dyDescent="0.2">
      <c r="C5654"/>
    </row>
    <row r="5655" spans="3:3" x14ac:dyDescent="0.2">
      <c r="C5655"/>
    </row>
    <row r="5656" spans="3:3" x14ac:dyDescent="0.2">
      <c r="C5656"/>
    </row>
    <row r="5657" spans="3:3" x14ac:dyDescent="0.2">
      <c r="C5657"/>
    </row>
    <row r="5658" spans="3:3" x14ac:dyDescent="0.2">
      <c r="C5658"/>
    </row>
    <row r="5659" spans="3:3" x14ac:dyDescent="0.2">
      <c r="C5659"/>
    </row>
    <row r="5660" spans="3:3" x14ac:dyDescent="0.2">
      <c r="C5660"/>
    </row>
    <row r="5661" spans="3:3" x14ac:dyDescent="0.2">
      <c r="C5661"/>
    </row>
    <row r="5662" spans="3:3" x14ac:dyDescent="0.2">
      <c r="C5662"/>
    </row>
    <row r="5663" spans="3:3" x14ac:dyDescent="0.2">
      <c r="C5663"/>
    </row>
    <row r="5664" spans="3:3" x14ac:dyDescent="0.2">
      <c r="C5664"/>
    </row>
    <row r="5665" spans="3:3" x14ac:dyDescent="0.2">
      <c r="C5665"/>
    </row>
    <row r="5666" spans="3:3" x14ac:dyDescent="0.2">
      <c r="C5666"/>
    </row>
    <row r="5667" spans="3:3" x14ac:dyDescent="0.2">
      <c r="C5667"/>
    </row>
    <row r="5668" spans="3:3" x14ac:dyDescent="0.2">
      <c r="C5668"/>
    </row>
    <row r="5669" spans="3:3" x14ac:dyDescent="0.2">
      <c r="C5669"/>
    </row>
    <row r="5670" spans="3:3" x14ac:dyDescent="0.2">
      <c r="C5670"/>
    </row>
    <row r="5671" spans="3:3" x14ac:dyDescent="0.2">
      <c r="C5671"/>
    </row>
    <row r="5672" spans="3:3" x14ac:dyDescent="0.2">
      <c r="C5672"/>
    </row>
    <row r="5673" spans="3:3" x14ac:dyDescent="0.2">
      <c r="C5673"/>
    </row>
    <row r="5674" spans="3:3" x14ac:dyDescent="0.2">
      <c r="C5674"/>
    </row>
    <row r="5675" spans="3:3" x14ac:dyDescent="0.2">
      <c r="C5675"/>
    </row>
    <row r="5676" spans="3:3" x14ac:dyDescent="0.2">
      <c r="C5676"/>
    </row>
    <row r="5677" spans="3:3" x14ac:dyDescent="0.2">
      <c r="C5677"/>
    </row>
    <row r="5678" spans="3:3" x14ac:dyDescent="0.2">
      <c r="C5678"/>
    </row>
    <row r="5679" spans="3:3" x14ac:dyDescent="0.2">
      <c r="C5679"/>
    </row>
    <row r="5680" spans="3:3" x14ac:dyDescent="0.2">
      <c r="C5680"/>
    </row>
    <row r="5681" spans="3:3" x14ac:dyDescent="0.2">
      <c r="C5681"/>
    </row>
    <row r="5682" spans="3:3" x14ac:dyDescent="0.2">
      <c r="C5682"/>
    </row>
    <row r="5683" spans="3:3" x14ac:dyDescent="0.2">
      <c r="C5683"/>
    </row>
    <row r="5684" spans="3:3" x14ac:dyDescent="0.2">
      <c r="C5684"/>
    </row>
    <row r="5685" spans="3:3" x14ac:dyDescent="0.2">
      <c r="C5685"/>
    </row>
    <row r="5686" spans="3:3" x14ac:dyDescent="0.2">
      <c r="C5686"/>
    </row>
    <row r="5687" spans="3:3" x14ac:dyDescent="0.2">
      <c r="C5687"/>
    </row>
    <row r="5688" spans="3:3" x14ac:dyDescent="0.2">
      <c r="C5688"/>
    </row>
    <row r="5689" spans="3:3" x14ac:dyDescent="0.2">
      <c r="C5689"/>
    </row>
    <row r="5690" spans="3:3" x14ac:dyDescent="0.2">
      <c r="C5690"/>
    </row>
    <row r="5691" spans="3:3" x14ac:dyDescent="0.2">
      <c r="C5691"/>
    </row>
    <row r="5692" spans="3:3" x14ac:dyDescent="0.2">
      <c r="C5692"/>
    </row>
    <row r="5693" spans="3:3" x14ac:dyDescent="0.2">
      <c r="C5693"/>
    </row>
    <row r="5694" spans="3:3" x14ac:dyDescent="0.2">
      <c r="C5694"/>
    </row>
    <row r="5695" spans="3:3" x14ac:dyDescent="0.2">
      <c r="C5695"/>
    </row>
    <row r="5696" spans="3:3" x14ac:dyDescent="0.2">
      <c r="C5696"/>
    </row>
    <row r="5697" spans="3:3" x14ac:dyDescent="0.2">
      <c r="C5697"/>
    </row>
    <row r="5698" spans="3:3" x14ac:dyDescent="0.2">
      <c r="C5698"/>
    </row>
    <row r="5699" spans="3:3" x14ac:dyDescent="0.2">
      <c r="C5699"/>
    </row>
    <row r="5700" spans="3:3" x14ac:dyDescent="0.2">
      <c r="C5700"/>
    </row>
    <row r="5701" spans="3:3" x14ac:dyDescent="0.2">
      <c r="C5701"/>
    </row>
    <row r="5702" spans="3:3" x14ac:dyDescent="0.2">
      <c r="C5702"/>
    </row>
    <row r="5703" spans="3:3" x14ac:dyDescent="0.2">
      <c r="C5703"/>
    </row>
    <row r="5704" spans="3:3" x14ac:dyDescent="0.2">
      <c r="C5704"/>
    </row>
    <row r="5705" spans="3:3" x14ac:dyDescent="0.2">
      <c r="C5705"/>
    </row>
    <row r="5706" spans="3:3" x14ac:dyDescent="0.2">
      <c r="C5706"/>
    </row>
    <row r="5707" spans="3:3" x14ac:dyDescent="0.2">
      <c r="C5707"/>
    </row>
    <row r="5708" spans="3:3" x14ac:dyDescent="0.2">
      <c r="C5708"/>
    </row>
    <row r="5709" spans="3:3" x14ac:dyDescent="0.2">
      <c r="C5709"/>
    </row>
    <row r="5710" spans="3:3" x14ac:dyDescent="0.2">
      <c r="C5710"/>
    </row>
    <row r="5711" spans="3:3" x14ac:dyDescent="0.2">
      <c r="C5711"/>
    </row>
    <row r="5712" spans="3:3" x14ac:dyDescent="0.2">
      <c r="C5712"/>
    </row>
    <row r="5713" spans="3:3" x14ac:dyDescent="0.2">
      <c r="C5713"/>
    </row>
    <row r="5714" spans="3:3" x14ac:dyDescent="0.2">
      <c r="C5714"/>
    </row>
    <row r="5715" spans="3:3" x14ac:dyDescent="0.2">
      <c r="C5715"/>
    </row>
    <row r="5716" spans="3:3" x14ac:dyDescent="0.2">
      <c r="C5716"/>
    </row>
    <row r="5717" spans="3:3" x14ac:dyDescent="0.2">
      <c r="C5717"/>
    </row>
    <row r="5718" spans="3:3" x14ac:dyDescent="0.2">
      <c r="C5718"/>
    </row>
    <row r="5719" spans="3:3" x14ac:dyDescent="0.2">
      <c r="C5719"/>
    </row>
    <row r="5720" spans="3:3" x14ac:dyDescent="0.2">
      <c r="C5720"/>
    </row>
    <row r="5721" spans="3:3" x14ac:dyDescent="0.2">
      <c r="C5721"/>
    </row>
    <row r="5722" spans="3:3" x14ac:dyDescent="0.2">
      <c r="C5722"/>
    </row>
    <row r="5723" spans="3:3" x14ac:dyDescent="0.2">
      <c r="C5723"/>
    </row>
    <row r="5724" spans="3:3" x14ac:dyDescent="0.2">
      <c r="C5724"/>
    </row>
    <row r="5725" spans="3:3" x14ac:dyDescent="0.2">
      <c r="C5725"/>
    </row>
    <row r="5726" spans="3:3" x14ac:dyDescent="0.2">
      <c r="C5726"/>
    </row>
    <row r="5727" spans="3:3" x14ac:dyDescent="0.2">
      <c r="C5727"/>
    </row>
    <row r="5728" spans="3:3" x14ac:dyDescent="0.2">
      <c r="C5728"/>
    </row>
    <row r="5729" spans="3:3" x14ac:dyDescent="0.2">
      <c r="C5729"/>
    </row>
    <row r="5730" spans="3:3" x14ac:dyDescent="0.2">
      <c r="C5730"/>
    </row>
    <row r="5731" spans="3:3" x14ac:dyDescent="0.2">
      <c r="C5731"/>
    </row>
    <row r="5732" spans="3:3" x14ac:dyDescent="0.2">
      <c r="C5732"/>
    </row>
    <row r="5733" spans="3:3" x14ac:dyDescent="0.2">
      <c r="C5733"/>
    </row>
    <row r="5734" spans="3:3" x14ac:dyDescent="0.2">
      <c r="C5734"/>
    </row>
    <row r="5735" spans="3:3" x14ac:dyDescent="0.2">
      <c r="C5735"/>
    </row>
    <row r="5736" spans="3:3" x14ac:dyDescent="0.2">
      <c r="C5736"/>
    </row>
    <row r="5737" spans="3:3" x14ac:dyDescent="0.2">
      <c r="C5737"/>
    </row>
    <row r="5738" spans="3:3" x14ac:dyDescent="0.2">
      <c r="C5738"/>
    </row>
    <row r="5739" spans="3:3" x14ac:dyDescent="0.2">
      <c r="C5739"/>
    </row>
    <row r="5740" spans="3:3" x14ac:dyDescent="0.2">
      <c r="C5740"/>
    </row>
    <row r="5741" spans="3:3" x14ac:dyDescent="0.2">
      <c r="C5741"/>
    </row>
    <row r="5742" spans="3:3" x14ac:dyDescent="0.2">
      <c r="C5742"/>
    </row>
    <row r="5743" spans="3:3" x14ac:dyDescent="0.2">
      <c r="C5743"/>
    </row>
    <row r="5744" spans="3:3" x14ac:dyDescent="0.2">
      <c r="C5744"/>
    </row>
    <row r="5745" spans="3:3" x14ac:dyDescent="0.2">
      <c r="C5745"/>
    </row>
    <row r="5746" spans="3:3" x14ac:dyDescent="0.2">
      <c r="C5746"/>
    </row>
    <row r="5747" spans="3:3" x14ac:dyDescent="0.2">
      <c r="C5747"/>
    </row>
    <row r="5748" spans="3:3" x14ac:dyDescent="0.2">
      <c r="C5748"/>
    </row>
    <row r="5749" spans="3:3" x14ac:dyDescent="0.2">
      <c r="C5749"/>
    </row>
    <row r="5750" spans="3:3" x14ac:dyDescent="0.2">
      <c r="C5750"/>
    </row>
    <row r="5751" spans="3:3" x14ac:dyDescent="0.2">
      <c r="C5751"/>
    </row>
    <row r="5752" spans="3:3" x14ac:dyDescent="0.2">
      <c r="C5752"/>
    </row>
    <row r="5753" spans="3:3" x14ac:dyDescent="0.2">
      <c r="C5753"/>
    </row>
    <row r="5754" spans="3:3" x14ac:dyDescent="0.2">
      <c r="C5754"/>
    </row>
    <row r="5755" spans="3:3" x14ac:dyDescent="0.2">
      <c r="C5755"/>
    </row>
    <row r="5756" spans="3:3" x14ac:dyDescent="0.2">
      <c r="C5756"/>
    </row>
    <row r="5757" spans="3:3" x14ac:dyDescent="0.2">
      <c r="C5757"/>
    </row>
    <row r="5758" spans="3:3" x14ac:dyDescent="0.2">
      <c r="C5758"/>
    </row>
    <row r="5759" spans="3:3" x14ac:dyDescent="0.2">
      <c r="C5759"/>
    </row>
    <row r="5760" spans="3:3" x14ac:dyDescent="0.2">
      <c r="C5760"/>
    </row>
    <row r="5761" spans="3:3" x14ac:dyDescent="0.2">
      <c r="C5761"/>
    </row>
    <row r="5762" spans="3:3" x14ac:dyDescent="0.2">
      <c r="C5762"/>
    </row>
    <row r="5763" spans="3:3" x14ac:dyDescent="0.2">
      <c r="C5763"/>
    </row>
    <row r="5764" spans="3:3" x14ac:dyDescent="0.2">
      <c r="C5764"/>
    </row>
    <row r="5765" spans="3:3" x14ac:dyDescent="0.2">
      <c r="C5765"/>
    </row>
    <row r="5766" spans="3:3" x14ac:dyDescent="0.2">
      <c r="C5766"/>
    </row>
    <row r="5767" spans="3:3" x14ac:dyDescent="0.2">
      <c r="C5767"/>
    </row>
    <row r="5768" spans="3:3" x14ac:dyDescent="0.2">
      <c r="C5768"/>
    </row>
    <row r="5769" spans="3:3" x14ac:dyDescent="0.2">
      <c r="C5769"/>
    </row>
    <row r="5770" spans="3:3" x14ac:dyDescent="0.2">
      <c r="C5770"/>
    </row>
    <row r="5771" spans="3:3" x14ac:dyDescent="0.2">
      <c r="C5771"/>
    </row>
    <row r="5772" spans="3:3" x14ac:dyDescent="0.2">
      <c r="C5772"/>
    </row>
    <row r="5773" spans="3:3" x14ac:dyDescent="0.2">
      <c r="C5773"/>
    </row>
    <row r="5774" spans="3:3" x14ac:dyDescent="0.2">
      <c r="C5774"/>
    </row>
    <row r="5775" spans="3:3" x14ac:dyDescent="0.2">
      <c r="C5775"/>
    </row>
    <row r="5776" spans="3:3" x14ac:dyDescent="0.2">
      <c r="C5776"/>
    </row>
    <row r="5777" spans="3:3" x14ac:dyDescent="0.2">
      <c r="C5777"/>
    </row>
    <row r="5778" spans="3:3" x14ac:dyDescent="0.2">
      <c r="C5778"/>
    </row>
    <row r="5779" spans="3:3" x14ac:dyDescent="0.2">
      <c r="C5779"/>
    </row>
    <row r="5780" spans="3:3" x14ac:dyDescent="0.2">
      <c r="C5780"/>
    </row>
    <row r="5781" spans="3:3" x14ac:dyDescent="0.2">
      <c r="C5781"/>
    </row>
    <row r="5782" spans="3:3" x14ac:dyDescent="0.2">
      <c r="C5782"/>
    </row>
    <row r="5783" spans="3:3" x14ac:dyDescent="0.2">
      <c r="C5783"/>
    </row>
    <row r="5784" spans="3:3" x14ac:dyDescent="0.2">
      <c r="C5784"/>
    </row>
    <row r="5785" spans="3:3" x14ac:dyDescent="0.2">
      <c r="C5785"/>
    </row>
    <row r="5786" spans="3:3" x14ac:dyDescent="0.2">
      <c r="C5786"/>
    </row>
    <row r="5787" spans="3:3" x14ac:dyDescent="0.2">
      <c r="C5787"/>
    </row>
    <row r="5788" spans="3:3" x14ac:dyDescent="0.2">
      <c r="C5788"/>
    </row>
    <row r="5789" spans="3:3" x14ac:dyDescent="0.2">
      <c r="C5789"/>
    </row>
    <row r="5790" spans="3:3" x14ac:dyDescent="0.2">
      <c r="C5790"/>
    </row>
    <row r="5791" spans="3:3" x14ac:dyDescent="0.2">
      <c r="C5791"/>
    </row>
    <row r="5792" spans="3:3" x14ac:dyDescent="0.2">
      <c r="C5792"/>
    </row>
    <row r="5793" spans="3:3" x14ac:dyDescent="0.2">
      <c r="C5793"/>
    </row>
    <row r="5794" spans="3:3" x14ac:dyDescent="0.2">
      <c r="C5794"/>
    </row>
    <row r="5795" spans="3:3" x14ac:dyDescent="0.2">
      <c r="C5795"/>
    </row>
    <row r="5796" spans="3:3" x14ac:dyDescent="0.2">
      <c r="C5796"/>
    </row>
    <row r="5797" spans="3:3" x14ac:dyDescent="0.2">
      <c r="C5797"/>
    </row>
    <row r="5798" spans="3:3" x14ac:dyDescent="0.2">
      <c r="C5798"/>
    </row>
    <row r="5799" spans="3:3" x14ac:dyDescent="0.2">
      <c r="C5799"/>
    </row>
    <row r="5800" spans="3:3" x14ac:dyDescent="0.2">
      <c r="C5800"/>
    </row>
    <row r="5801" spans="3:3" x14ac:dyDescent="0.2">
      <c r="C5801"/>
    </row>
    <row r="5802" spans="3:3" x14ac:dyDescent="0.2">
      <c r="C5802"/>
    </row>
    <row r="5803" spans="3:3" x14ac:dyDescent="0.2">
      <c r="C5803"/>
    </row>
    <row r="5804" spans="3:3" x14ac:dyDescent="0.2">
      <c r="C5804"/>
    </row>
    <row r="5805" spans="3:3" x14ac:dyDescent="0.2">
      <c r="C5805"/>
    </row>
    <row r="5806" spans="3:3" x14ac:dyDescent="0.2">
      <c r="C5806"/>
    </row>
    <row r="5807" spans="3:3" x14ac:dyDescent="0.2">
      <c r="C5807"/>
    </row>
    <row r="5808" spans="3:3" x14ac:dyDescent="0.2">
      <c r="C5808"/>
    </row>
    <row r="5809" spans="3:3" x14ac:dyDescent="0.2">
      <c r="C5809"/>
    </row>
    <row r="5810" spans="3:3" x14ac:dyDescent="0.2">
      <c r="C5810"/>
    </row>
    <row r="5811" spans="3:3" x14ac:dyDescent="0.2">
      <c r="C5811"/>
    </row>
    <row r="5812" spans="3:3" x14ac:dyDescent="0.2">
      <c r="C5812"/>
    </row>
    <row r="5813" spans="3:3" x14ac:dyDescent="0.2">
      <c r="C5813"/>
    </row>
    <row r="5814" spans="3:3" x14ac:dyDescent="0.2">
      <c r="C5814"/>
    </row>
    <row r="5815" spans="3:3" x14ac:dyDescent="0.2">
      <c r="C5815"/>
    </row>
    <row r="5816" spans="3:3" x14ac:dyDescent="0.2">
      <c r="C5816"/>
    </row>
    <row r="5817" spans="3:3" x14ac:dyDescent="0.2">
      <c r="C5817"/>
    </row>
    <row r="5818" spans="3:3" x14ac:dyDescent="0.2">
      <c r="C5818"/>
    </row>
    <row r="5819" spans="3:3" x14ac:dyDescent="0.2">
      <c r="C5819"/>
    </row>
    <row r="5820" spans="3:3" x14ac:dyDescent="0.2">
      <c r="C5820"/>
    </row>
    <row r="5821" spans="3:3" x14ac:dyDescent="0.2">
      <c r="C5821"/>
    </row>
    <row r="5822" spans="3:3" x14ac:dyDescent="0.2">
      <c r="C5822"/>
    </row>
    <row r="5823" spans="3:3" x14ac:dyDescent="0.2">
      <c r="C5823"/>
    </row>
    <row r="5824" spans="3:3" x14ac:dyDescent="0.2">
      <c r="C5824"/>
    </row>
    <row r="5825" spans="3:3" x14ac:dyDescent="0.2">
      <c r="C5825"/>
    </row>
    <row r="5826" spans="3:3" x14ac:dyDescent="0.2">
      <c r="C5826"/>
    </row>
    <row r="5827" spans="3:3" x14ac:dyDescent="0.2">
      <c r="C5827"/>
    </row>
    <row r="5828" spans="3:3" x14ac:dyDescent="0.2">
      <c r="C5828"/>
    </row>
    <row r="5829" spans="3:3" x14ac:dyDescent="0.2">
      <c r="C5829"/>
    </row>
    <row r="5830" spans="3:3" x14ac:dyDescent="0.2">
      <c r="C5830"/>
    </row>
    <row r="5831" spans="3:3" x14ac:dyDescent="0.2">
      <c r="C5831"/>
    </row>
    <row r="5832" spans="3:3" x14ac:dyDescent="0.2">
      <c r="C5832"/>
    </row>
    <row r="5833" spans="3:3" x14ac:dyDescent="0.2">
      <c r="C5833"/>
    </row>
    <row r="5834" spans="3:3" x14ac:dyDescent="0.2">
      <c r="C5834"/>
    </row>
    <row r="5835" spans="3:3" x14ac:dyDescent="0.2">
      <c r="C5835"/>
    </row>
    <row r="5836" spans="3:3" x14ac:dyDescent="0.2">
      <c r="C5836"/>
    </row>
    <row r="5837" spans="3:3" x14ac:dyDescent="0.2">
      <c r="C5837"/>
    </row>
    <row r="5838" spans="3:3" x14ac:dyDescent="0.2">
      <c r="C5838"/>
    </row>
    <row r="5839" spans="3:3" x14ac:dyDescent="0.2">
      <c r="C5839"/>
    </row>
    <row r="5840" spans="3:3" x14ac:dyDescent="0.2">
      <c r="C5840"/>
    </row>
    <row r="5841" spans="3:3" x14ac:dyDescent="0.2">
      <c r="C5841"/>
    </row>
    <row r="5842" spans="3:3" x14ac:dyDescent="0.2">
      <c r="C5842"/>
    </row>
    <row r="5843" spans="3:3" x14ac:dyDescent="0.2">
      <c r="C5843"/>
    </row>
    <row r="5844" spans="3:3" x14ac:dyDescent="0.2">
      <c r="C5844"/>
    </row>
    <row r="5845" spans="3:3" x14ac:dyDescent="0.2">
      <c r="C5845"/>
    </row>
    <row r="5846" spans="3:3" x14ac:dyDescent="0.2">
      <c r="C5846"/>
    </row>
    <row r="5847" spans="3:3" x14ac:dyDescent="0.2">
      <c r="C5847"/>
    </row>
    <row r="5848" spans="3:3" x14ac:dyDescent="0.2">
      <c r="C5848"/>
    </row>
    <row r="5849" spans="3:3" x14ac:dyDescent="0.2">
      <c r="C5849"/>
    </row>
    <row r="5850" spans="3:3" x14ac:dyDescent="0.2">
      <c r="C5850"/>
    </row>
    <row r="5851" spans="3:3" x14ac:dyDescent="0.2">
      <c r="C5851"/>
    </row>
    <row r="5852" spans="3:3" x14ac:dyDescent="0.2">
      <c r="C5852"/>
    </row>
    <row r="5853" spans="3:3" x14ac:dyDescent="0.2">
      <c r="C5853"/>
    </row>
    <row r="5854" spans="3:3" x14ac:dyDescent="0.2">
      <c r="C5854"/>
    </row>
    <row r="5855" spans="3:3" x14ac:dyDescent="0.2">
      <c r="C5855"/>
    </row>
    <row r="5856" spans="3:3" x14ac:dyDescent="0.2">
      <c r="C5856"/>
    </row>
    <row r="5857" spans="3:3" x14ac:dyDescent="0.2">
      <c r="C5857"/>
    </row>
    <row r="5858" spans="3:3" x14ac:dyDescent="0.2">
      <c r="C5858"/>
    </row>
    <row r="5859" spans="3:3" x14ac:dyDescent="0.2">
      <c r="C5859"/>
    </row>
    <row r="5860" spans="3:3" x14ac:dyDescent="0.2">
      <c r="C5860"/>
    </row>
    <row r="5861" spans="3:3" x14ac:dyDescent="0.2">
      <c r="C5861"/>
    </row>
    <row r="5862" spans="3:3" x14ac:dyDescent="0.2">
      <c r="C5862"/>
    </row>
    <row r="5863" spans="3:3" x14ac:dyDescent="0.2">
      <c r="C5863"/>
    </row>
    <row r="5864" spans="3:3" x14ac:dyDescent="0.2">
      <c r="C5864"/>
    </row>
    <row r="5865" spans="3:3" x14ac:dyDescent="0.2">
      <c r="C5865"/>
    </row>
    <row r="5866" spans="3:3" x14ac:dyDescent="0.2">
      <c r="C5866"/>
    </row>
    <row r="5867" spans="3:3" x14ac:dyDescent="0.2">
      <c r="C5867"/>
    </row>
    <row r="5868" spans="3:3" x14ac:dyDescent="0.2">
      <c r="C5868"/>
    </row>
    <row r="5869" spans="3:3" x14ac:dyDescent="0.2">
      <c r="C5869"/>
    </row>
    <row r="5870" spans="3:3" x14ac:dyDescent="0.2">
      <c r="C5870"/>
    </row>
    <row r="5871" spans="3:3" x14ac:dyDescent="0.2">
      <c r="C5871"/>
    </row>
    <row r="5872" spans="3:3" x14ac:dyDescent="0.2">
      <c r="C5872"/>
    </row>
    <row r="5873" spans="3:3" x14ac:dyDescent="0.2">
      <c r="C5873"/>
    </row>
    <row r="5874" spans="3:3" x14ac:dyDescent="0.2">
      <c r="C5874"/>
    </row>
    <row r="5875" spans="3:3" x14ac:dyDescent="0.2">
      <c r="C5875"/>
    </row>
    <row r="5876" spans="3:3" x14ac:dyDescent="0.2">
      <c r="C5876"/>
    </row>
    <row r="5877" spans="3:3" x14ac:dyDescent="0.2">
      <c r="C5877"/>
    </row>
    <row r="5878" spans="3:3" x14ac:dyDescent="0.2">
      <c r="C5878"/>
    </row>
    <row r="5879" spans="3:3" x14ac:dyDescent="0.2">
      <c r="C5879"/>
    </row>
    <row r="5880" spans="3:3" x14ac:dyDescent="0.2">
      <c r="C5880"/>
    </row>
    <row r="5881" spans="3:3" x14ac:dyDescent="0.2">
      <c r="C5881"/>
    </row>
    <row r="5882" spans="3:3" x14ac:dyDescent="0.2">
      <c r="C5882"/>
    </row>
    <row r="5883" spans="3:3" x14ac:dyDescent="0.2">
      <c r="C5883"/>
    </row>
    <row r="5884" spans="3:3" x14ac:dyDescent="0.2">
      <c r="C5884"/>
    </row>
    <row r="5885" spans="3:3" x14ac:dyDescent="0.2">
      <c r="C5885"/>
    </row>
    <row r="5886" spans="3:3" x14ac:dyDescent="0.2">
      <c r="C5886"/>
    </row>
    <row r="5887" spans="3:3" x14ac:dyDescent="0.2">
      <c r="C5887"/>
    </row>
    <row r="5888" spans="3:3" x14ac:dyDescent="0.2">
      <c r="C5888"/>
    </row>
    <row r="5889" spans="3:3" x14ac:dyDescent="0.2">
      <c r="C5889"/>
    </row>
    <row r="5890" spans="3:3" x14ac:dyDescent="0.2">
      <c r="C5890"/>
    </row>
    <row r="5891" spans="3:3" x14ac:dyDescent="0.2">
      <c r="C5891"/>
    </row>
    <row r="5892" spans="3:3" x14ac:dyDescent="0.2">
      <c r="C5892"/>
    </row>
    <row r="5893" spans="3:3" x14ac:dyDescent="0.2">
      <c r="C5893"/>
    </row>
    <row r="5894" spans="3:3" x14ac:dyDescent="0.2">
      <c r="C5894"/>
    </row>
    <row r="5895" spans="3:3" x14ac:dyDescent="0.2">
      <c r="C5895"/>
    </row>
    <row r="5896" spans="3:3" x14ac:dyDescent="0.2">
      <c r="C5896"/>
    </row>
    <row r="5897" spans="3:3" x14ac:dyDescent="0.2">
      <c r="C5897"/>
    </row>
    <row r="5898" spans="3:3" x14ac:dyDescent="0.2">
      <c r="C5898"/>
    </row>
    <row r="5899" spans="3:3" x14ac:dyDescent="0.2">
      <c r="C5899"/>
    </row>
    <row r="5900" spans="3:3" x14ac:dyDescent="0.2">
      <c r="C5900"/>
    </row>
    <row r="5901" spans="3:3" x14ac:dyDescent="0.2">
      <c r="C5901"/>
    </row>
    <row r="5902" spans="3:3" x14ac:dyDescent="0.2">
      <c r="C5902"/>
    </row>
    <row r="5903" spans="3:3" x14ac:dyDescent="0.2">
      <c r="C5903"/>
    </row>
    <row r="5904" spans="3:3" x14ac:dyDescent="0.2">
      <c r="C5904"/>
    </row>
    <row r="5905" spans="3:3" x14ac:dyDescent="0.2">
      <c r="C5905"/>
    </row>
    <row r="5906" spans="3:3" x14ac:dyDescent="0.2">
      <c r="C5906"/>
    </row>
    <row r="5907" spans="3:3" x14ac:dyDescent="0.2">
      <c r="C5907"/>
    </row>
    <row r="5908" spans="3:3" x14ac:dyDescent="0.2">
      <c r="C5908"/>
    </row>
    <row r="5909" spans="3:3" x14ac:dyDescent="0.2">
      <c r="C5909"/>
    </row>
    <row r="5910" spans="3:3" x14ac:dyDescent="0.2">
      <c r="C5910"/>
    </row>
    <row r="5911" spans="3:3" x14ac:dyDescent="0.2">
      <c r="C5911"/>
    </row>
    <row r="5912" spans="3:3" x14ac:dyDescent="0.2">
      <c r="C5912"/>
    </row>
    <row r="5913" spans="3:3" x14ac:dyDescent="0.2">
      <c r="C5913"/>
    </row>
    <row r="5914" spans="3:3" x14ac:dyDescent="0.2">
      <c r="C5914"/>
    </row>
    <row r="5915" spans="3:3" x14ac:dyDescent="0.2">
      <c r="C5915"/>
    </row>
    <row r="5916" spans="3:3" x14ac:dyDescent="0.2">
      <c r="C5916"/>
    </row>
    <row r="5917" spans="3:3" x14ac:dyDescent="0.2">
      <c r="C5917"/>
    </row>
    <row r="5918" spans="3:3" x14ac:dyDescent="0.2">
      <c r="C5918"/>
    </row>
    <row r="5919" spans="3:3" x14ac:dyDescent="0.2">
      <c r="C5919"/>
    </row>
    <row r="5920" spans="3:3" x14ac:dyDescent="0.2">
      <c r="C5920"/>
    </row>
    <row r="5921" spans="3:3" x14ac:dyDescent="0.2">
      <c r="C5921"/>
    </row>
    <row r="5922" spans="3:3" x14ac:dyDescent="0.2">
      <c r="C5922"/>
    </row>
    <row r="5923" spans="3:3" x14ac:dyDescent="0.2">
      <c r="C5923"/>
    </row>
    <row r="5924" spans="3:3" x14ac:dyDescent="0.2">
      <c r="C5924"/>
    </row>
    <row r="5925" spans="3:3" x14ac:dyDescent="0.2">
      <c r="C5925"/>
    </row>
    <row r="5926" spans="3:3" x14ac:dyDescent="0.2">
      <c r="C5926"/>
    </row>
    <row r="5927" spans="3:3" x14ac:dyDescent="0.2">
      <c r="C5927"/>
    </row>
    <row r="5928" spans="3:3" x14ac:dyDescent="0.2">
      <c r="C5928"/>
    </row>
    <row r="5929" spans="3:3" x14ac:dyDescent="0.2">
      <c r="C5929"/>
    </row>
    <row r="5930" spans="3:3" x14ac:dyDescent="0.2">
      <c r="C5930"/>
    </row>
    <row r="5931" spans="3:3" x14ac:dyDescent="0.2">
      <c r="C5931"/>
    </row>
    <row r="5932" spans="3:3" x14ac:dyDescent="0.2">
      <c r="C5932"/>
    </row>
    <row r="5933" spans="3:3" x14ac:dyDescent="0.2">
      <c r="C5933"/>
    </row>
    <row r="5934" spans="3:3" x14ac:dyDescent="0.2">
      <c r="C5934"/>
    </row>
    <row r="5935" spans="3:3" x14ac:dyDescent="0.2">
      <c r="C5935"/>
    </row>
    <row r="5936" spans="3:3" x14ac:dyDescent="0.2">
      <c r="C5936"/>
    </row>
    <row r="5937" spans="3:3" x14ac:dyDescent="0.2">
      <c r="C5937"/>
    </row>
    <row r="5938" spans="3:3" x14ac:dyDescent="0.2">
      <c r="C5938"/>
    </row>
    <row r="5939" spans="3:3" x14ac:dyDescent="0.2">
      <c r="C5939"/>
    </row>
    <row r="5940" spans="3:3" x14ac:dyDescent="0.2">
      <c r="C5940"/>
    </row>
    <row r="5941" spans="3:3" x14ac:dyDescent="0.2">
      <c r="C5941"/>
    </row>
    <row r="5942" spans="3:3" x14ac:dyDescent="0.2">
      <c r="C5942"/>
    </row>
    <row r="5943" spans="3:3" x14ac:dyDescent="0.2">
      <c r="C5943"/>
    </row>
    <row r="5944" spans="3:3" x14ac:dyDescent="0.2">
      <c r="C5944"/>
    </row>
    <row r="5945" spans="3:3" x14ac:dyDescent="0.2">
      <c r="C5945"/>
    </row>
    <row r="5946" spans="3:3" x14ac:dyDescent="0.2">
      <c r="C5946"/>
    </row>
    <row r="5947" spans="3:3" x14ac:dyDescent="0.2">
      <c r="C5947"/>
    </row>
    <row r="5948" spans="3:3" x14ac:dyDescent="0.2">
      <c r="C5948"/>
    </row>
    <row r="5949" spans="3:3" x14ac:dyDescent="0.2">
      <c r="C5949"/>
    </row>
    <row r="5950" spans="3:3" x14ac:dyDescent="0.2">
      <c r="C5950"/>
    </row>
    <row r="5951" spans="3:3" x14ac:dyDescent="0.2">
      <c r="C5951"/>
    </row>
    <row r="5952" spans="3:3" x14ac:dyDescent="0.2">
      <c r="C5952"/>
    </row>
    <row r="5953" spans="3:3" x14ac:dyDescent="0.2">
      <c r="C5953"/>
    </row>
    <row r="5954" spans="3:3" x14ac:dyDescent="0.2">
      <c r="C5954"/>
    </row>
    <row r="5955" spans="3:3" x14ac:dyDescent="0.2">
      <c r="C5955"/>
    </row>
    <row r="5956" spans="3:3" x14ac:dyDescent="0.2">
      <c r="C5956"/>
    </row>
    <row r="5957" spans="3:3" x14ac:dyDescent="0.2">
      <c r="C5957"/>
    </row>
    <row r="5958" spans="3:3" x14ac:dyDescent="0.2">
      <c r="C5958"/>
    </row>
    <row r="5959" spans="3:3" x14ac:dyDescent="0.2">
      <c r="C5959"/>
    </row>
    <row r="5960" spans="3:3" x14ac:dyDescent="0.2">
      <c r="C5960"/>
    </row>
    <row r="5961" spans="3:3" x14ac:dyDescent="0.2">
      <c r="C5961"/>
    </row>
    <row r="5962" spans="3:3" x14ac:dyDescent="0.2">
      <c r="C5962"/>
    </row>
    <row r="5963" spans="3:3" x14ac:dyDescent="0.2">
      <c r="C5963"/>
    </row>
    <row r="5964" spans="3:3" x14ac:dyDescent="0.2">
      <c r="C5964"/>
    </row>
    <row r="5965" spans="3:3" x14ac:dyDescent="0.2">
      <c r="C5965"/>
    </row>
    <row r="5966" spans="3:3" x14ac:dyDescent="0.2">
      <c r="C5966"/>
    </row>
    <row r="5967" spans="3:3" x14ac:dyDescent="0.2">
      <c r="C5967"/>
    </row>
    <row r="5968" spans="3:3" x14ac:dyDescent="0.2">
      <c r="C5968"/>
    </row>
    <row r="5969" spans="3:3" x14ac:dyDescent="0.2">
      <c r="C5969"/>
    </row>
    <row r="5970" spans="3:3" x14ac:dyDescent="0.2">
      <c r="C5970"/>
    </row>
    <row r="5971" spans="3:3" x14ac:dyDescent="0.2">
      <c r="C5971"/>
    </row>
    <row r="5972" spans="3:3" x14ac:dyDescent="0.2">
      <c r="C5972"/>
    </row>
    <row r="5973" spans="3:3" x14ac:dyDescent="0.2">
      <c r="C5973"/>
    </row>
    <row r="5974" spans="3:3" x14ac:dyDescent="0.2">
      <c r="C5974"/>
    </row>
    <row r="5975" spans="3:3" x14ac:dyDescent="0.2">
      <c r="C5975"/>
    </row>
    <row r="5976" spans="3:3" x14ac:dyDescent="0.2">
      <c r="C5976"/>
    </row>
    <row r="5977" spans="3:3" x14ac:dyDescent="0.2">
      <c r="C5977"/>
    </row>
    <row r="5978" spans="3:3" x14ac:dyDescent="0.2">
      <c r="C5978"/>
    </row>
    <row r="5979" spans="3:3" x14ac:dyDescent="0.2">
      <c r="C5979"/>
    </row>
    <row r="5980" spans="3:3" x14ac:dyDescent="0.2">
      <c r="C5980"/>
    </row>
    <row r="5981" spans="3:3" x14ac:dyDescent="0.2">
      <c r="C5981"/>
    </row>
    <row r="5982" spans="3:3" x14ac:dyDescent="0.2">
      <c r="C5982"/>
    </row>
    <row r="5983" spans="3:3" x14ac:dyDescent="0.2">
      <c r="C5983"/>
    </row>
    <row r="5984" spans="3:3" x14ac:dyDescent="0.2">
      <c r="C5984"/>
    </row>
    <row r="5985" spans="3:3" x14ac:dyDescent="0.2">
      <c r="C5985"/>
    </row>
    <row r="5986" spans="3:3" x14ac:dyDescent="0.2">
      <c r="C5986"/>
    </row>
    <row r="5987" spans="3:3" x14ac:dyDescent="0.2">
      <c r="C5987"/>
    </row>
    <row r="5988" spans="3:3" x14ac:dyDescent="0.2">
      <c r="C5988"/>
    </row>
    <row r="5989" spans="3:3" x14ac:dyDescent="0.2">
      <c r="C5989"/>
    </row>
    <row r="5990" spans="3:3" x14ac:dyDescent="0.2">
      <c r="C5990"/>
    </row>
    <row r="5991" spans="3:3" x14ac:dyDescent="0.2">
      <c r="C5991"/>
    </row>
    <row r="5992" spans="3:3" x14ac:dyDescent="0.2">
      <c r="C5992"/>
    </row>
    <row r="5993" spans="3:3" x14ac:dyDescent="0.2">
      <c r="C5993"/>
    </row>
    <row r="5994" spans="3:3" x14ac:dyDescent="0.2">
      <c r="C5994"/>
    </row>
    <row r="5995" spans="3:3" x14ac:dyDescent="0.2">
      <c r="C5995"/>
    </row>
    <row r="5996" spans="3:3" x14ac:dyDescent="0.2">
      <c r="C5996"/>
    </row>
    <row r="5997" spans="3:3" x14ac:dyDescent="0.2">
      <c r="C5997"/>
    </row>
    <row r="5998" spans="3:3" x14ac:dyDescent="0.2">
      <c r="C5998"/>
    </row>
    <row r="5999" spans="3:3" x14ac:dyDescent="0.2">
      <c r="C5999"/>
    </row>
    <row r="6000" spans="3:3" x14ac:dyDescent="0.2">
      <c r="C6000"/>
    </row>
    <row r="6001" spans="3:3" x14ac:dyDescent="0.2">
      <c r="C6001"/>
    </row>
    <row r="6002" spans="3:3" x14ac:dyDescent="0.2">
      <c r="C6002"/>
    </row>
    <row r="6003" spans="3:3" x14ac:dyDescent="0.2">
      <c r="C6003"/>
    </row>
    <row r="6004" spans="3:3" x14ac:dyDescent="0.2">
      <c r="C6004"/>
    </row>
    <row r="6005" spans="3:3" x14ac:dyDescent="0.2">
      <c r="C6005"/>
    </row>
    <row r="6006" spans="3:3" x14ac:dyDescent="0.2">
      <c r="C6006"/>
    </row>
    <row r="6007" spans="3:3" x14ac:dyDescent="0.2">
      <c r="C6007"/>
    </row>
    <row r="6008" spans="3:3" x14ac:dyDescent="0.2">
      <c r="C6008"/>
    </row>
    <row r="6009" spans="3:3" x14ac:dyDescent="0.2">
      <c r="C6009"/>
    </row>
    <row r="6010" spans="3:3" x14ac:dyDescent="0.2">
      <c r="C6010"/>
    </row>
    <row r="6011" spans="3:3" x14ac:dyDescent="0.2">
      <c r="C6011"/>
    </row>
    <row r="6012" spans="3:3" x14ac:dyDescent="0.2">
      <c r="C6012"/>
    </row>
    <row r="6013" spans="3:3" x14ac:dyDescent="0.2">
      <c r="C6013"/>
    </row>
    <row r="6014" spans="3:3" x14ac:dyDescent="0.2">
      <c r="C6014"/>
    </row>
    <row r="6015" spans="3:3" x14ac:dyDescent="0.2">
      <c r="C6015"/>
    </row>
    <row r="6016" spans="3:3" x14ac:dyDescent="0.2">
      <c r="C6016"/>
    </row>
    <row r="6017" spans="3:3" x14ac:dyDescent="0.2">
      <c r="C6017"/>
    </row>
    <row r="6018" spans="3:3" x14ac:dyDescent="0.2">
      <c r="C6018"/>
    </row>
    <row r="6019" spans="3:3" x14ac:dyDescent="0.2">
      <c r="C6019"/>
    </row>
    <row r="6020" spans="3:3" x14ac:dyDescent="0.2">
      <c r="C6020"/>
    </row>
    <row r="6021" spans="3:3" x14ac:dyDescent="0.2">
      <c r="C6021"/>
    </row>
    <row r="6022" spans="3:3" x14ac:dyDescent="0.2">
      <c r="C6022"/>
    </row>
    <row r="6023" spans="3:3" x14ac:dyDescent="0.2">
      <c r="C6023"/>
    </row>
    <row r="6024" spans="3:3" x14ac:dyDescent="0.2">
      <c r="C6024"/>
    </row>
    <row r="6025" spans="3:3" x14ac:dyDescent="0.2">
      <c r="C6025"/>
    </row>
    <row r="6026" spans="3:3" x14ac:dyDescent="0.2">
      <c r="C6026"/>
    </row>
    <row r="6027" spans="3:3" x14ac:dyDescent="0.2">
      <c r="C6027"/>
    </row>
    <row r="6028" spans="3:3" x14ac:dyDescent="0.2">
      <c r="C6028"/>
    </row>
    <row r="6029" spans="3:3" x14ac:dyDescent="0.2">
      <c r="C6029"/>
    </row>
    <row r="6030" spans="3:3" x14ac:dyDescent="0.2">
      <c r="C6030"/>
    </row>
    <row r="6031" spans="3:3" x14ac:dyDescent="0.2">
      <c r="C6031"/>
    </row>
    <row r="6032" spans="3:3" x14ac:dyDescent="0.2">
      <c r="C6032"/>
    </row>
    <row r="6033" spans="3:3" x14ac:dyDescent="0.2">
      <c r="C6033"/>
    </row>
    <row r="6034" spans="3:3" x14ac:dyDescent="0.2">
      <c r="C6034"/>
    </row>
    <row r="6035" spans="3:3" x14ac:dyDescent="0.2">
      <c r="C6035"/>
    </row>
    <row r="6036" spans="3:3" x14ac:dyDescent="0.2">
      <c r="C6036"/>
    </row>
    <row r="6037" spans="3:3" x14ac:dyDescent="0.2">
      <c r="C6037"/>
    </row>
    <row r="6038" spans="3:3" x14ac:dyDescent="0.2">
      <c r="C6038"/>
    </row>
    <row r="6039" spans="3:3" x14ac:dyDescent="0.2">
      <c r="C6039"/>
    </row>
    <row r="6040" spans="3:3" x14ac:dyDescent="0.2">
      <c r="C6040"/>
    </row>
    <row r="6041" spans="3:3" x14ac:dyDescent="0.2">
      <c r="C6041"/>
    </row>
    <row r="6042" spans="3:3" x14ac:dyDescent="0.2">
      <c r="C6042"/>
    </row>
    <row r="6043" spans="3:3" x14ac:dyDescent="0.2">
      <c r="C6043"/>
    </row>
    <row r="6044" spans="3:3" x14ac:dyDescent="0.2">
      <c r="C6044"/>
    </row>
    <row r="6045" spans="3:3" x14ac:dyDescent="0.2">
      <c r="C6045"/>
    </row>
    <row r="6046" spans="3:3" x14ac:dyDescent="0.2">
      <c r="C6046"/>
    </row>
    <row r="6047" spans="3:3" x14ac:dyDescent="0.2">
      <c r="C6047"/>
    </row>
    <row r="6048" spans="3:3" x14ac:dyDescent="0.2">
      <c r="C6048"/>
    </row>
    <row r="6049" spans="3:3" x14ac:dyDescent="0.2">
      <c r="C6049"/>
    </row>
    <row r="6050" spans="3:3" x14ac:dyDescent="0.2">
      <c r="C6050"/>
    </row>
    <row r="6051" spans="3:3" x14ac:dyDescent="0.2">
      <c r="C6051"/>
    </row>
    <row r="6052" spans="3:3" x14ac:dyDescent="0.2">
      <c r="C6052"/>
    </row>
    <row r="6053" spans="3:3" x14ac:dyDescent="0.2">
      <c r="C6053"/>
    </row>
    <row r="6054" spans="3:3" x14ac:dyDescent="0.2">
      <c r="C6054"/>
    </row>
    <row r="6055" spans="3:3" x14ac:dyDescent="0.2">
      <c r="C6055"/>
    </row>
    <row r="6056" spans="3:3" x14ac:dyDescent="0.2">
      <c r="C6056"/>
    </row>
    <row r="6057" spans="3:3" x14ac:dyDescent="0.2">
      <c r="C6057"/>
    </row>
    <row r="6058" spans="3:3" x14ac:dyDescent="0.2">
      <c r="C6058"/>
    </row>
    <row r="6059" spans="3:3" x14ac:dyDescent="0.2">
      <c r="C6059"/>
    </row>
    <row r="6060" spans="3:3" x14ac:dyDescent="0.2">
      <c r="C6060"/>
    </row>
    <row r="6061" spans="3:3" x14ac:dyDescent="0.2">
      <c r="C6061"/>
    </row>
    <row r="6062" spans="3:3" x14ac:dyDescent="0.2">
      <c r="C6062"/>
    </row>
    <row r="6063" spans="3:3" x14ac:dyDescent="0.2">
      <c r="C6063"/>
    </row>
    <row r="6064" spans="3:3" x14ac:dyDescent="0.2">
      <c r="C6064"/>
    </row>
    <row r="6065" spans="3:3" x14ac:dyDescent="0.2">
      <c r="C6065"/>
    </row>
    <row r="6066" spans="3:3" x14ac:dyDescent="0.2">
      <c r="C6066"/>
    </row>
    <row r="6067" spans="3:3" x14ac:dyDescent="0.2">
      <c r="C6067"/>
    </row>
    <row r="6068" spans="3:3" x14ac:dyDescent="0.2">
      <c r="C6068"/>
    </row>
    <row r="6069" spans="3:3" x14ac:dyDescent="0.2">
      <c r="C6069"/>
    </row>
    <row r="6070" spans="3:3" x14ac:dyDescent="0.2">
      <c r="C6070"/>
    </row>
    <row r="6071" spans="3:3" x14ac:dyDescent="0.2">
      <c r="C6071"/>
    </row>
    <row r="6072" spans="3:3" x14ac:dyDescent="0.2">
      <c r="C6072"/>
    </row>
    <row r="6073" spans="3:3" x14ac:dyDescent="0.2">
      <c r="C6073"/>
    </row>
    <row r="6074" spans="3:3" x14ac:dyDescent="0.2">
      <c r="C6074"/>
    </row>
    <row r="6075" spans="3:3" x14ac:dyDescent="0.2">
      <c r="C6075"/>
    </row>
    <row r="6076" spans="3:3" x14ac:dyDescent="0.2">
      <c r="C6076"/>
    </row>
    <row r="6077" spans="3:3" x14ac:dyDescent="0.2">
      <c r="C6077"/>
    </row>
    <row r="6078" spans="3:3" x14ac:dyDescent="0.2">
      <c r="C6078"/>
    </row>
    <row r="6079" spans="3:3" x14ac:dyDescent="0.2">
      <c r="C6079"/>
    </row>
    <row r="6080" spans="3:3" x14ac:dyDescent="0.2">
      <c r="C6080"/>
    </row>
    <row r="6081" spans="3:3" x14ac:dyDescent="0.2">
      <c r="C6081"/>
    </row>
    <row r="6082" spans="3:3" x14ac:dyDescent="0.2">
      <c r="C6082"/>
    </row>
    <row r="6083" spans="3:3" x14ac:dyDescent="0.2">
      <c r="C6083"/>
    </row>
    <row r="6084" spans="3:3" x14ac:dyDescent="0.2">
      <c r="C6084"/>
    </row>
    <row r="6085" spans="3:3" x14ac:dyDescent="0.2">
      <c r="C6085"/>
    </row>
    <row r="6086" spans="3:3" x14ac:dyDescent="0.2">
      <c r="C6086"/>
    </row>
    <row r="6087" spans="3:3" x14ac:dyDescent="0.2">
      <c r="C6087"/>
    </row>
    <row r="6088" spans="3:3" x14ac:dyDescent="0.2">
      <c r="C6088"/>
    </row>
    <row r="6089" spans="3:3" x14ac:dyDescent="0.2">
      <c r="C6089"/>
    </row>
    <row r="6090" spans="3:3" x14ac:dyDescent="0.2">
      <c r="C6090"/>
    </row>
    <row r="6091" spans="3:3" x14ac:dyDescent="0.2">
      <c r="C6091"/>
    </row>
    <row r="6092" spans="3:3" x14ac:dyDescent="0.2">
      <c r="C6092"/>
    </row>
    <row r="6093" spans="3:3" x14ac:dyDescent="0.2">
      <c r="C6093"/>
    </row>
    <row r="6094" spans="3:3" x14ac:dyDescent="0.2">
      <c r="C6094"/>
    </row>
    <row r="6095" spans="3:3" x14ac:dyDescent="0.2">
      <c r="C6095"/>
    </row>
    <row r="6096" spans="3:3" x14ac:dyDescent="0.2">
      <c r="C6096"/>
    </row>
    <row r="6097" spans="3:3" x14ac:dyDescent="0.2">
      <c r="C6097"/>
    </row>
    <row r="6098" spans="3:3" x14ac:dyDescent="0.2">
      <c r="C6098"/>
    </row>
    <row r="6099" spans="3:3" x14ac:dyDescent="0.2">
      <c r="C6099"/>
    </row>
    <row r="6100" spans="3:3" x14ac:dyDescent="0.2">
      <c r="C6100"/>
    </row>
    <row r="6101" spans="3:3" x14ac:dyDescent="0.2">
      <c r="C6101"/>
    </row>
    <row r="6102" spans="3:3" x14ac:dyDescent="0.2">
      <c r="C6102"/>
    </row>
    <row r="6103" spans="3:3" x14ac:dyDescent="0.2">
      <c r="C6103"/>
    </row>
    <row r="6104" spans="3:3" x14ac:dyDescent="0.2">
      <c r="C6104"/>
    </row>
    <row r="6105" spans="3:3" x14ac:dyDescent="0.2">
      <c r="C6105"/>
    </row>
    <row r="6106" spans="3:3" x14ac:dyDescent="0.2">
      <c r="C6106"/>
    </row>
    <row r="6107" spans="3:3" x14ac:dyDescent="0.2">
      <c r="C6107"/>
    </row>
    <row r="6108" spans="3:3" x14ac:dyDescent="0.2">
      <c r="C6108"/>
    </row>
    <row r="6109" spans="3:3" x14ac:dyDescent="0.2">
      <c r="C6109"/>
    </row>
    <row r="6110" spans="3:3" x14ac:dyDescent="0.2">
      <c r="C6110"/>
    </row>
    <row r="6111" spans="3:3" x14ac:dyDescent="0.2">
      <c r="C6111"/>
    </row>
    <row r="6112" spans="3:3" x14ac:dyDescent="0.2">
      <c r="C6112"/>
    </row>
    <row r="6113" spans="3:3" x14ac:dyDescent="0.2">
      <c r="C6113"/>
    </row>
    <row r="6114" spans="3:3" x14ac:dyDescent="0.2">
      <c r="C6114"/>
    </row>
    <row r="6115" spans="3:3" x14ac:dyDescent="0.2">
      <c r="C6115"/>
    </row>
    <row r="6116" spans="3:3" x14ac:dyDescent="0.2">
      <c r="C6116"/>
    </row>
    <row r="6117" spans="3:3" x14ac:dyDescent="0.2">
      <c r="C6117"/>
    </row>
    <row r="6118" spans="3:3" x14ac:dyDescent="0.2">
      <c r="C6118"/>
    </row>
    <row r="6119" spans="3:3" x14ac:dyDescent="0.2">
      <c r="C6119"/>
    </row>
    <row r="6120" spans="3:3" x14ac:dyDescent="0.2">
      <c r="C6120"/>
    </row>
    <row r="6121" spans="3:3" x14ac:dyDescent="0.2">
      <c r="C6121"/>
    </row>
    <row r="6122" spans="3:3" x14ac:dyDescent="0.2">
      <c r="C6122"/>
    </row>
    <row r="6123" spans="3:3" x14ac:dyDescent="0.2">
      <c r="C6123"/>
    </row>
    <row r="6124" spans="3:3" x14ac:dyDescent="0.2">
      <c r="C6124"/>
    </row>
    <row r="6125" spans="3:3" x14ac:dyDescent="0.2">
      <c r="C6125"/>
    </row>
    <row r="6126" spans="3:3" x14ac:dyDescent="0.2">
      <c r="C6126"/>
    </row>
    <row r="6127" spans="3:3" x14ac:dyDescent="0.2">
      <c r="C6127"/>
    </row>
    <row r="6128" spans="3:3" x14ac:dyDescent="0.2">
      <c r="C6128"/>
    </row>
    <row r="6129" spans="3:3" x14ac:dyDescent="0.2">
      <c r="C6129"/>
    </row>
    <row r="6130" spans="3:3" x14ac:dyDescent="0.2">
      <c r="C6130"/>
    </row>
    <row r="6131" spans="3:3" x14ac:dyDescent="0.2">
      <c r="C6131"/>
    </row>
    <row r="6132" spans="3:3" x14ac:dyDescent="0.2">
      <c r="C6132"/>
    </row>
    <row r="6133" spans="3:3" x14ac:dyDescent="0.2">
      <c r="C6133"/>
    </row>
    <row r="6134" spans="3:3" x14ac:dyDescent="0.2">
      <c r="C6134"/>
    </row>
    <row r="6135" spans="3:3" x14ac:dyDescent="0.2">
      <c r="C6135"/>
    </row>
    <row r="6136" spans="3:3" x14ac:dyDescent="0.2">
      <c r="C6136"/>
    </row>
    <row r="6137" spans="3:3" x14ac:dyDescent="0.2">
      <c r="C6137"/>
    </row>
    <row r="6138" spans="3:3" x14ac:dyDescent="0.2">
      <c r="C6138"/>
    </row>
    <row r="6139" spans="3:3" x14ac:dyDescent="0.2">
      <c r="C6139"/>
    </row>
    <row r="6140" spans="3:3" x14ac:dyDescent="0.2">
      <c r="C6140"/>
    </row>
    <row r="6141" spans="3:3" x14ac:dyDescent="0.2">
      <c r="C6141"/>
    </row>
    <row r="6142" spans="3:3" x14ac:dyDescent="0.2">
      <c r="C6142"/>
    </row>
    <row r="6143" spans="3:3" x14ac:dyDescent="0.2">
      <c r="C6143"/>
    </row>
    <row r="6144" spans="3:3" x14ac:dyDescent="0.2">
      <c r="C6144"/>
    </row>
    <row r="6145" spans="3:3" x14ac:dyDescent="0.2">
      <c r="C6145"/>
    </row>
    <row r="6146" spans="3:3" x14ac:dyDescent="0.2">
      <c r="C6146"/>
    </row>
    <row r="6147" spans="3:3" x14ac:dyDescent="0.2">
      <c r="C6147"/>
    </row>
    <row r="6148" spans="3:3" x14ac:dyDescent="0.2">
      <c r="C6148"/>
    </row>
    <row r="6149" spans="3:3" x14ac:dyDescent="0.2">
      <c r="C6149"/>
    </row>
    <row r="6150" spans="3:3" x14ac:dyDescent="0.2">
      <c r="C6150"/>
    </row>
    <row r="6151" spans="3:3" x14ac:dyDescent="0.2">
      <c r="C6151"/>
    </row>
    <row r="6152" spans="3:3" x14ac:dyDescent="0.2">
      <c r="C6152"/>
    </row>
    <row r="6153" spans="3:3" x14ac:dyDescent="0.2">
      <c r="C6153"/>
    </row>
    <row r="6154" spans="3:3" x14ac:dyDescent="0.2">
      <c r="C6154"/>
    </row>
    <row r="6155" spans="3:3" x14ac:dyDescent="0.2">
      <c r="C6155"/>
    </row>
    <row r="6156" spans="3:3" x14ac:dyDescent="0.2">
      <c r="C6156"/>
    </row>
    <row r="6157" spans="3:3" x14ac:dyDescent="0.2">
      <c r="C6157"/>
    </row>
    <row r="6158" spans="3:3" x14ac:dyDescent="0.2">
      <c r="C6158"/>
    </row>
    <row r="6159" spans="3:3" x14ac:dyDescent="0.2">
      <c r="C6159"/>
    </row>
    <row r="6160" spans="3:3" x14ac:dyDescent="0.2">
      <c r="C6160"/>
    </row>
    <row r="6161" spans="3:3" x14ac:dyDescent="0.2">
      <c r="C6161"/>
    </row>
    <row r="6162" spans="3:3" x14ac:dyDescent="0.2">
      <c r="C6162"/>
    </row>
    <row r="6163" spans="3:3" x14ac:dyDescent="0.2">
      <c r="C6163"/>
    </row>
    <row r="6164" spans="3:3" x14ac:dyDescent="0.2">
      <c r="C6164"/>
    </row>
    <row r="6165" spans="3:3" x14ac:dyDescent="0.2">
      <c r="C6165"/>
    </row>
    <row r="6166" spans="3:3" x14ac:dyDescent="0.2">
      <c r="C6166"/>
    </row>
    <row r="6167" spans="3:3" x14ac:dyDescent="0.2">
      <c r="C6167"/>
    </row>
    <row r="6168" spans="3:3" x14ac:dyDescent="0.2">
      <c r="C6168"/>
    </row>
    <row r="6169" spans="3:3" x14ac:dyDescent="0.2">
      <c r="C6169"/>
    </row>
    <row r="6170" spans="3:3" x14ac:dyDescent="0.2">
      <c r="C6170"/>
    </row>
    <row r="6171" spans="3:3" x14ac:dyDescent="0.2">
      <c r="C6171"/>
    </row>
    <row r="6172" spans="3:3" x14ac:dyDescent="0.2">
      <c r="C6172"/>
    </row>
    <row r="6173" spans="3:3" x14ac:dyDescent="0.2">
      <c r="C6173"/>
    </row>
    <row r="6174" spans="3:3" x14ac:dyDescent="0.2">
      <c r="C6174"/>
    </row>
    <row r="6175" spans="3:3" x14ac:dyDescent="0.2">
      <c r="C6175"/>
    </row>
    <row r="6176" spans="3:3" x14ac:dyDescent="0.2">
      <c r="C6176"/>
    </row>
    <row r="6177" spans="3:3" x14ac:dyDescent="0.2">
      <c r="C6177"/>
    </row>
    <row r="6178" spans="3:3" x14ac:dyDescent="0.2">
      <c r="C6178"/>
    </row>
    <row r="6179" spans="3:3" x14ac:dyDescent="0.2">
      <c r="C6179"/>
    </row>
    <row r="6180" spans="3:3" x14ac:dyDescent="0.2">
      <c r="C6180"/>
    </row>
    <row r="6181" spans="3:3" x14ac:dyDescent="0.2">
      <c r="C6181"/>
    </row>
    <row r="6182" spans="3:3" x14ac:dyDescent="0.2">
      <c r="C6182"/>
    </row>
    <row r="6183" spans="3:3" x14ac:dyDescent="0.2">
      <c r="C6183"/>
    </row>
    <row r="6184" spans="3:3" x14ac:dyDescent="0.2">
      <c r="C6184"/>
    </row>
    <row r="6185" spans="3:3" x14ac:dyDescent="0.2">
      <c r="C6185"/>
    </row>
    <row r="6186" spans="3:3" x14ac:dyDescent="0.2">
      <c r="C6186"/>
    </row>
    <row r="6187" spans="3:3" x14ac:dyDescent="0.2">
      <c r="C6187"/>
    </row>
    <row r="6188" spans="3:3" x14ac:dyDescent="0.2">
      <c r="C6188"/>
    </row>
    <row r="6189" spans="3:3" x14ac:dyDescent="0.2">
      <c r="C6189"/>
    </row>
    <row r="6190" spans="3:3" x14ac:dyDescent="0.2">
      <c r="C6190"/>
    </row>
    <row r="6191" spans="3:3" x14ac:dyDescent="0.2">
      <c r="C6191"/>
    </row>
    <row r="6192" spans="3:3" x14ac:dyDescent="0.2">
      <c r="C6192"/>
    </row>
    <row r="6193" spans="3:3" x14ac:dyDescent="0.2">
      <c r="C6193"/>
    </row>
    <row r="6194" spans="3:3" x14ac:dyDescent="0.2">
      <c r="C6194"/>
    </row>
    <row r="6195" spans="3:3" x14ac:dyDescent="0.2">
      <c r="C6195"/>
    </row>
    <row r="6196" spans="3:3" x14ac:dyDescent="0.2">
      <c r="C6196"/>
    </row>
    <row r="6197" spans="3:3" x14ac:dyDescent="0.2">
      <c r="C6197"/>
    </row>
    <row r="6198" spans="3:3" x14ac:dyDescent="0.2">
      <c r="C6198"/>
    </row>
    <row r="6199" spans="3:3" x14ac:dyDescent="0.2">
      <c r="C6199"/>
    </row>
    <row r="6200" spans="3:3" x14ac:dyDescent="0.2">
      <c r="C6200"/>
    </row>
    <row r="6201" spans="3:3" x14ac:dyDescent="0.2">
      <c r="C6201"/>
    </row>
    <row r="6202" spans="3:3" x14ac:dyDescent="0.2">
      <c r="C6202"/>
    </row>
    <row r="6203" spans="3:3" x14ac:dyDescent="0.2">
      <c r="C6203"/>
    </row>
    <row r="6204" spans="3:3" x14ac:dyDescent="0.2">
      <c r="C6204"/>
    </row>
    <row r="6205" spans="3:3" x14ac:dyDescent="0.2">
      <c r="C6205"/>
    </row>
    <row r="6206" spans="3:3" x14ac:dyDescent="0.2">
      <c r="C6206"/>
    </row>
    <row r="6207" spans="3:3" x14ac:dyDescent="0.2">
      <c r="C6207"/>
    </row>
    <row r="6208" spans="3:3" x14ac:dyDescent="0.2">
      <c r="C6208"/>
    </row>
    <row r="6209" spans="3:3" x14ac:dyDescent="0.2">
      <c r="C6209"/>
    </row>
    <row r="6210" spans="3:3" x14ac:dyDescent="0.2">
      <c r="C6210"/>
    </row>
    <row r="6211" spans="3:3" x14ac:dyDescent="0.2">
      <c r="C6211"/>
    </row>
    <row r="6212" spans="3:3" x14ac:dyDescent="0.2">
      <c r="C6212"/>
    </row>
    <row r="6213" spans="3:3" x14ac:dyDescent="0.2">
      <c r="C6213"/>
    </row>
    <row r="6214" spans="3:3" x14ac:dyDescent="0.2">
      <c r="C6214"/>
    </row>
    <row r="6215" spans="3:3" x14ac:dyDescent="0.2">
      <c r="C6215"/>
    </row>
    <row r="6216" spans="3:3" x14ac:dyDescent="0.2">
      <c r="C6216"/>
    </row>
    <row r="6217" spans="3:3" x14ac:dyDescent="0.2">
      <c r="C6217"/>
    </row>
    <row r="6218" spans="3:3" x14ac:dyDescent="0.2">
      <c r="C6218"/>
    </row>
    <row r="6219" spans="3:3" x14ac:dyDescent="0.2">
      <c r="C6219"/>
    </row>
    <row r="6220" spans="3:3" x14ac:dyDescent="0.2">
      <c r="C6220"/>
    </row>
    <row r="6221" spans="3:3" x14ac:dyDescent="0.2">
      <c r="C6221"/>
    </row>
    <row r="6222" spans="3:3" x14ac:dyDescent="0.2">
      <c r="C6222"/>
    </row>
    <row r="6223" spans="3:3" x14ac:dyDescent="0.2">
      <c r="C6223"/>
    </row>
    <row r="6224" spans="3:3" x14ac:dyDescent="0.2">
      <c r="C6224"/>
    </row>
    <row r="6225" spans="3:3" x14ac:dyDescent="0.2">
      <c r="C6225"/>
    </row>
    <row r="6226" spans="3:3" x14ac:dyDescent="0.2">
      <c r="C6226"/>
    </row>
    <row r="6227" spans="3:3" x14ac:dyDescent="0.2">
      <c r="C6227"/>
    </row>
    <row r="6228" spans="3:3" x14ac:dyDescent="0.2">
      <c r="C6228"/>
    </row>
    <row r="6229" spans="3:3" x14ac:dyDescent="0.2">
      <c r="C6229"/>
    </row>
    <row r="6230" spans="3:3" x14ac:dyDescent="0.2">
      <c r="C6230"/>
    </row>
    <row r="6231" spans="3:3" x14ac:dyDescent="0.2">
      <c r="C6231"/>
    </row>
    <row r="6232" spans="3:3" x14ac:dyDescent="0.2">
      <c r="C6232"/>
    </row>
    <row r="6233" spans="3:3" x14ac:dyDescent="0.2">
      <c r="C6233"/>
    </row>
    <row r="6234" spans="3:3" x14ac:dyDescent="0.2">
      <c r="C6234"/>
    </row>
    <row r="6235" spans="3:3" x14ac:dyDescent="0.2">
      <c r="C6235"/>
    </row>
    <row r="6236" spans="3:3" x14ac:dyDescent="0.2">
      <c r="C6236"/>
    </row>
    <row r="6237" spans="3:3" x14ac:dyDescent="0.2">
      <c r="C6237"/>
    </row>
    <row r="6238" spans="3:3" x14ac:dyDescent="0.2">
      <c r="C6238"/>
    </row>
    <row r="6239" spans="3:3" x14ac:dyDescent="0.2">
      <c r="C6239"/>
    </row>
    <row r="6240" spans="3:3" x14ac:dyDescent="0.2">
      <c r="C6240"/>
    </row>
    <row r="6241" spans="3:3" x14ac:dyDescent="0.2">
      <c r="C6241"/>
    </row>
    <row r="6242" spans="3:3" x14ac:dyDescent="0.2">
      <c r="C6242"/>
    </row>
    <row r="6243" spans="3:3" x14ac:dyDescent="0.2">
      <c r="C6243"/>
    </row>
    <row r="6244" spans="3:3" x14ac:dyDescent="0.2">
      <c r="C6244"/>
    </row>
    <row r="6245" spans="3:3" x14ac:dyDescent="0.2">
      <c r="C6245"/>
    </row>
    <row r="6246" spans="3:3" x14ac:dyDescent="0.2">
      <c r="C6246"/>
    </row>
    <row r="6247" spans="3:3" x14ac:dyDescent="0.2">
      <c r="C6247"/>
    </row>
    <row r="6248" spans="3:3" x14ac:dyDescent="0.2">
      <c r="C6248"/>
    </row>
    <row r="6249" spans="3:3" x14ac:dyDescent="0.2">
      <c r="C6249"/>
    </row>
    <row r="6250" spans="3:3" x14ac:dyDescent="0.2">
      <c r="C6250"/>
    </row>
    <row r="6251" spans="3:3" x14ac:dyDescent="0.2">
      <c r="C6251"/>
    </row>
    <row r="6252" spans="3:3" x14ac:dyDescent="0.2">
      <c r="C6252"/>
    </row>
    <row r="6253" spans="3:3" x14ac:dyDescent="0.2">
      <c r="C6253"/>
    </row>
    <row r="6254" spans="3:3" x14ac:dyDescent="0.2">
      <c r="C6254"/>
    </row>
    <row r="6255" spans="3:3" x14ac:dyDescent="0.2">
      <c r="C6255"/>
    </row>
    <row r="6256" spans="3:3" x14ac:dyDescent="0.2">
      <c r="C6256"/>
    </row>
    <row r="6257" spans="3:3" x14ac:dyDescent="0.2">
      <c r="C6257"/>
    </row>
    <row r="6258" spans="3:3" x14ac:dyDescent="0.2">
      <c r="C6258"/>
    </row>
    <row r="6259" spans="3:3" x14ac:dyDescent="0.2">
      <c r="C6259"/>
    </row>
    <row r="6260" spans="3:3" x14ac:dyDescent="0.2">
      <c r="C6260"/>
    </row>
    <row r="6261" spans="3:3" x14ac:dyDescent="0.2">
      <c r="C6261"/>
    </row>
    <row r="6262" spans="3:3" x14ac:dyDescent="0.2">
      <c r="C6262"/>
    </row>
    <row r="6263" spans="3:3" x14ac:dyDescent="0.2">
      <c r="C6263"/>
    </row>
    <row r="6264" spans="3:3" x14ac:dyDescent="0.2">
      <c r="C6264"/>
    </row>
    <row r="6265" spans="3:3" x14ac:dyDescent="0.2">
      <c r="C6265"/>
    </row>
    <row r="6266" spans="3:3" x14ac:dyDescent="0.2">
      <c r="C6266"/>
    </row>
    <row r="6267" spans="3:3" x14ac:dyDescent="0.2">
      <c r="C6267"/>
    </row>
    <row r="6268" spans="3:3" x14ac:dyDescent="0.2">
      <c r="C6268"/>
    </row>
    <row r="6269" spans="3:3" x14ac:dyDescent="0.2">
      <c r="C6269"/>
    </row>
    <row r="6270" spans="3:3" x14ac:dyDescent="0.2">
      <c r="C6270"/>
    </row>
    <row r="6271" spans="3:3" x14ac:dyDescent="0.2">
      <c r="C6271"/>
    </row>
    <row r="6272" spans="3:3" x14ac:dyDescent="0.2">
      <c r="C6272"/>
    </row>
    <row r="6273" spans="3:3" x14ac:dyDescent="0.2">
      <c r="C6273"/>
    </row>
    <row r="6274" spans="3:3" x14ac:dyDescent="0.2">
      <c r="C6274"/>
    </row>
    <row r="6275" spans="3:3" x14ac:dyDescent="0.2">
      <c r="C6275"/>
    </row>
    <row r="6276" spans="3:3" x14ac:dyDescent="0.2">
      <c r="C6276"/>
    </row>
    <row r="6277" spans="3:3" x14ac:dyDescent="0.2">
      <c r="C6277"/>
    </row>
    <row r="6278" spans="3:3" x14ac:dyDescent="0.2">
      <c r="C6278"/>
    </row>
    <row r="6279" spans="3:3" x14ac:dyDescent="0.2">
      <c r="C6279"/>
    </row>
    <row r="6280" spans="3:3" x14ac:dyDescent="0.2">
      <c r="C6280"/>
    </row>
    <row r="6281" spans="3:3" x14ac:dyDescent="0.2">
      <c r="C6281"/>
    </row>
    <row r="6282" spans="3:3" x14ac:dyDescent="0.2">
      <c r="C6282"/>
    </row>
    <row r="6283" spans="3:3" x14ac:dyDescent="0.2">
      <c r="C6283"/>
    </row>
    <row r="6284" spans="3:3" x14ac:dyDescent="0.2">
      <c r="C6284"/>
    </row>
    <row r="6285" spans="3:3" x14ac:dyDescent="0.2">
      <c r="C6285"/>
    </row>
    <row r="6286" spans="3:3" x14ac:dyDescent="0.2">
      <c r="C6286"/>
    </row>
    <row r="6287" spans="3:3" x14ac:dyDescent="0.2">
      <c r="C6287"/>
    </row>
    <row r="6288" spans="3:3" x14ac:dyDescent="0.2">
      <c r="C6288"/>
    </row>
    <row r="6289" spans="3:3" x14ac:dyDescent="0.2">
      <c r="C6289"/>
    </row>
    <row r="6290" spans="3:3" x14ac:dyDescent="0.2">
      <c r="C6290"/>
    </row>
    <row r="6291" spans="3:3" x14ac:dyDescent="0.2">
      <c r="C6291"/>
    </row>
    <row r="6292" spans="3:3" x14ac:dyDescent="0.2">
      <c r="C6292"/>
    </row>
    <row r="6293" spans="3:3" x14ac:dyDescent="0.2">
      <c r="C6293"/>
    </row>
    <row r="6294" spans="3:3" x14ac:dyDescent="0.2">
      <c r="C6294"/>
    </row>
    <row r="6295" spans="3:3" x14ac:dyDescent="0.2">
      <c r="C6295"/>
    </row>
    <row r="6296" spans="3:3" x14ac:dyDescent="0.2">
      <c r="C6296"/>
    </row>
    <row r="6297" spans="3:3" x14ac:dyDescent="0.2">
      <c r="C6297"/>
    </row>
    <row r="6298" spans="3:3" x14ac:dyDescent="0.2">
      <c r="C6298"/>
    </row>
    <row r="6299" spans="3:3" x14ac:dyDescent="0.2">
      <c r="C6299"/>
    </row>
    <row r="6300" spans="3:3" x14ac:dyDescent="0.2">
      <c r="C6300"/>
    </row>
    <row r="6301" spans="3:3" x14ac:dyDescent="0.2">
      <c r="C6301"/>
    </row>
    <row r="6302" spans="3:3" x14ac:dyDescent="0.2">
      <c r="C6302"/>
    </row>
    <row r="6303" spans="3:3" x14ac:dyDescent="0.2">
      <c r="C6303"/>
    </row>
    <row r="6304" spans="3:3" x14ac:dyDescent="0.2">
      <c r="C6304"/>
    </row>
    <row r="6305" spans="3:3" x14ac:dyDescent="0.2">
      <c r="C6305"/>
    </row>
    <row r="6306" spans="3:3" x14ac:dyDescent="0.2">
      <c r="C6306"/>
    </row>
    <row r="6307" spans="3:3" x14ac:dyDescent="0.2">
      <c r="C6307"/>
    </row>
    <row r="6308" spans="3:3" x14ac:dyDescent="0.2">
      <c r="C6308"/>
    </row>
    <row r="6309" spans="3:3" x14ac:dyDescent="0.2">
      <c r="C6309"/>
    </row>
    <row r="6310" spans="3:3" x14ac:dyDescent="0.2">
      <c r="C6310"/>
    </row>
    <row r="6311" spans="3:3" x14ac:dyDescent="0.2">
      <c r="C6311"/>
    </row>
    <row r="6312" spans="3:3" x14ac:dyDescent="0.2">
      <c r="C6312"/>
    </row>
    <row r="6313" spans="3:3" x14ac:dyDescent="0.2">
      <c r="C6313"/>
    </row>
    <row r="6314" spans="3:3" x14ac:dyDescent="0.2">
      <c r="C6314"/>
    </row>
    <row r="6315" spans="3:3" x14ac:dyDescent="0.2">
      <c r="C6315"/>
    </row>
    <row r="6316" spans="3:3" x14ac:dyDescent="0.2">
      <c r="C6316"/>
    </row>
    <row r="6317" spans="3:3" x14ac:dyDescent="0.2">
      <c r="C6317"/>
    </row>
    <row r="6318" spans="3:3" x14ac:dyDescent="0.2">
      <c r="C6318"/>
    </row>
    <row r="6319" spans="3:3" x14ac:dyDescent="0.2">
      <c r="C6319"/>
    </row>
    <row r="6320" spans="3:3" x14ac:dyDescent="0.2">
      <c r="C6320"/>
    </row>
    <row r="6321" spans="3:3" x14ac:dyDescent="0.2">
      <c r="C6321"/>
    </row>
    <row r="6322" spans="3:3" x14ac:dyDescent="0.2">
      <c r="C6322"/>
    </row>
    <row r="6323" spans="3:3" x14ac:dyDescent="0.2">
      <c r="C6323"/>
    </row>
    <row r="6324" spans="3:3" x14ac:dyDescent="0.2">
      <c r="C6324"/>
    </row>
    <row r="6325" spans="3:3" x14ac:dyDescent="0.2">
      <c r="C6325"/>
    </row>
    <row r="6326" spans="3:3" x14ac:dyDescent="0.2">
      <c r="C6326"/>
    </row>
    <row r="6327" spans="3:3" x14ac:dyDescent="0.2">
      <c r="C6327"/>
    </row>
    <row r="6328" spans="3:3" x14ac:dyDescent="0.2">
      <c r="C6328"/>
    </row>
    <row r="6329" spans="3:3" x14ac:dyDescent="0.2">
      <c r="C6329"/>
    </row>
    <row r="6330" spans="3:3" x14ac:dyDescent="0.2">
      <c r="C6330"/>
    </row>
    <row r="6331" spans="3:3" x14ac:dyDescent="0.2">
      <c r="C6331"/>
    </row>
    <row r="6332" spans="3:3" x14ac:dyDescent="0.2">
      <c r="C6332"/>
    </row>
    <row r="6333" spans="3:3" x14ac:dyDescent="0.2">
      <c r="C6333"/>
    </row>
    <row r="6334" spans="3:3" x14ac:dyDescent="0.2">
      <c r="C6334"/>
    </row>
    <row r="6335" spans="3:3" x14ac:dyDescent="0.2">
      <c r="C6335"/>
    </row>
    <row r="6336" spans="3:3" x14ac:dyDescent="0.2">
      <c r="C6336"/>
    </row>
    <row r="6337" spans="3:3" x14ac:dyDescent="0.2">
      <c r="C6337"/>
    </row>
    <row r="6338" spans="3:3" x14ac:dyDescent="0.2">
      <c r="C6338"/>
    </row>
    <row r="6339" spans="3:3" x14ac:dyDescent="0.2">
      <c r="C6339"/>
    </row>
    <row r="6340" spans="3:3" x14ac:dyDescent="0.2">
      <c r="C6340"/>
    </row>
    <row r="6341" spans="3:3" x14ac:dyDescent="0.2">
      <c r="C6341"/>
    </row>
    <row r="6342" spans="3:3" x14ac:dyDescent="0.2">
      <c r="C6342"/>
    </row>
    <row r="6343" spans="3:3" x14ac:dyDescent="0.2">
      <c r="C6343"/>
    </row>
    <row r="6344" spans="3:3" x14ac:dyDescent="0.2">
      <c r="C6344"/>
    </row>
    <row r="6345" spans="3:3" x14ac:dyDescent="0.2">
      <c r="C6345"/>
    </row>
    <row r="6346" spans="3:3" x14ac:dyDescent="0.2">
      <c r="C6346"/>
    </row>
    <row r="6347" spans="3:3" x14ac:dyDescent="0.2">
      <c r="C6347"/>
    </row>
    <row r="6348" spans="3:3" x14ac:dyDescent="0.2">
      <c r="C6348"/>
    </row>
    <row r="6349" spans="3:3" x14ac:dyDescent="0.2">
      <c r="C6349"/>
    </row>
    <row r="6350" spans="3:3" x14ac:dyDescent="0.2">
      <c r="C6350"/>
    </row>
    <row r="6351" spans="3:3" x14ac:dyDescent="0.2">
      <c r="C6351"/>
    </row>
    <row r="6352" spans="3:3" x14ac:dyDescent="0.2">
      <c r="C6352"/>
    </row>
    <row r="6353" spans="3:3" x14ac:dyDescent="0.2">
      <c r="C6353"/>
    </row>
    <row r="6354" spans="3:3" x14ac:dyDescent="0.2">
      <c r="C6354"/>
    </row>
    <row r="6355" spans="3:3" x14ac:dyDescent="0.2">
      <c r="C6355"/>
    </row>
    <row r="6356" spans="3:3" x14ac:dyDescent="0.2">
      <c r="C6356"/>
    </row>
    <row r="6357" spans="3:3" x14ac:dyDescent="0.2">
      <c r="C6357"/>
    </row>
    <row r="6358" spans="3:3" x14ac:dyDescent="0.2">
      <c r="C6358"/>
    </row>
    <row r="6359" spans="3:3" x14ac:dyDescent="0.2">
      <c r="C6359"/>
    </row>
    <row r="6360" spans="3:3" x14ac:dyDescent="0.2">
      <c r="C6360"/>
    </row>
    <row r="6361" spans="3:3" x14ac:dyDescent="0.2">
      <c r="C6361"/>
    </row>
    <row r="6362" spans="3:3" x14ac:dyDescent="0.2">
      <c r="C6362"/>
    </row>
    <row r="6363" spans="3:3" x14ac:dyDescent="0.2">
      <c r="C6363"/>
    </row>
    <row r="6364" spans="3:3" x14ac:dyDescent="0.2">
      <c r="C6364"/>
    </row>
    <row r="6365" spans="3:3" x14ac:dyDescent="0.2">
      <c r="C6365"/>
    </row>
    <row r="6366" spans="3:3" x14ac:dyDescent="0.2">
      <c r="C6366"/>
    </row>
    <row r="6367" spans="3:3" x14ac:dyDescent="0.2">
      <c r="C6367"/>
    </row>
    <row r="6368" spans="3:3" x14ac:dyDescent="0.2">
      <c r="C6368"/>
    </row>
    <row r="6369" spans="3:3" x14ac:dyDescent="0.2">
      <c r="C6369"/>
    </row>
    <row r="6370" spans="3:3" x14ac:dyDescent="0.2">
      <c r="C6370"/>
    </row>
    <row r="6371" spans="3:3" x14ac:dyDescent="0.2">
      <c r="C6371"/>
    </row>
    <row r="6372" spans="3:3" x14ac:dyDescent="0.2">
      <c r="C6372"/>
    </row>
    <row r="6373" spans="3:3" x14ac:dyDescent="0.2">
      <c r="C6373"/>
    </row>
    <row r="6374" spans="3:3" x14ac:dyDescent="0.2">
      <c r="C6374"/>
    </row>
    <row r="6375" spans="3:3" x14ac:dyDescent="0.2">
      <c r="C6375"/>
    </row>
    <row r="6376" spans="3:3" x14ac:dyDescent="0.2">
      <c r="C6376"/>
    </row>
    <row r="6377" spans="3:3" x14ac:dyDescent="0.2">
      <c r="C6377"/>
    </row>
    <row r="6378" spans="3:3" x14ac:dyDescent="0.2">
      <c r="C6378"/>
    </row>
    <row r="6379" spans="3:3" x14ac:dyDescent="0.2">
      <c r="C6379"/>
    </row>
    <row r="6380" spans="3:3" x14ac:dyDescent="0.2">
      <c r="C6380"/>
    </row>
    <row r="6381" spans="3:3" x14ac:dyDescent="0.2">
      <c r="C6381"/>
    </row>
    <row r="6382" spans="3:3" x14ac:dyDescent="0.2">
      <c r="C6382"/>
    </row>
    <row r="6383" spans="3:3" x14ac:dyDescent="0.2">
      <c r="C6383"/>
    </row>
    <row r="6384" spans="3:3" x14ac:dyDescent="0.2">
      <c r="C6384"/>
    </row>
    <row r="6385" spans="3:3" x14ac:dyDescent="0.2">
      <c r="C6385"/>
    </row>
    <row r="6386" spans="3:3" x14ac:dyDescent="0.2">
      <c r="C6386"/>
    </row>
    <row r="6387" spans="3:3" x14ac:dyDescent="0.2">
      <c r="C6387"/>
    </row>
    <row r="6388" spans="3:3" x14ac:dyDescent="0.2">
      <c r="C6388"/>
    </row>
    <row r="6389" spans="3:3" x14ac:dyDescent="0.2">
      <c r="C6389"/>
    </row>
    <row r="6390" spans="3:3" x14ac:dyDescent="0.2">
      <c r="C6390"/>
    </row>
    <row r="6391" spans="3:3" x14ac:dyDescent="0.2">
      <c r="C6391"/>
    </row>
    <row r="6392" spans="3:3" x14ac:dyDescent="0.2">
      <c r="C6392"/>
    </row>
    <row r="6393" spans="3:3" x14ac:dyDescent="0.2">
      <c r="C6393"/>
    </row>
    <row r="6394" spans="3:3" x14ac:dyDescent="0.2">
      <c r="C6394"/>
    </row>
    <row r="6395" spans="3:3" x14ac:dyDescent="0.2">
      <c r="C6395"/>
    </row>
    <row r="6396" spans="3:3" x14ac:dyDescent="0.2">
      <c r="C6396"/>
    </row>
    <row r="6397" spans="3:3" x14ac:dyDescent="0.2">
      <c r="C6397"/>
    </row>
    <row r="6398" spans="3:3" x14ac:dyDescent="0.2">
      <c r="C6398"/>
    </row>
    <row r="6399" spans="3:3" x14ac:dyDescent="0.2">
      <c r="C6399"/>
    </row>
    <row r="6400" spans="3:3" x14ac:dyDescent="0.2">
      <c r="C6400"/>
    </row>
    <row r="6401" spans="3:3" x14ac:dyDescent="0.2">
      <c r="C6401"/>
    </row>
    <row r="6402" spans="3:3" x14ac:dyDescent="0.2">
      <c r="C6402"/>
    </row>
    <row r="6403" spans="3:3" x14ac:dyDescent="0.2">
      <c r="C6403"/>
    </row>
    <row r="6404" spans="3:3" x14ac:dyDescent="0.2">
      <c r="C6404"/>
    </row>
    <row r="6405" spans="3:3" x14ac:dyDescent="0.2">
      <c r="C6405"/>
    </row>
    <row r="6406" spans="3:3" x14ac:dyDescent="0.2">
      <c r="C6406"/>
    </row>
    <row r="6407" spans="3:3" x14ac:dyDescent="0.2">
      <c r="C6407"/>
    </row>
    <row r="6408" spans="3:3" x14ac:dyDescent="0.2">
      <c r="C6408"/>
    </row>
    <row r="6409" spans="3:3" x14ac:dyDescent="0.2">
      <c r="C6409"/>
    </row>
    <row r="6410" spans="3:3" x14ac:dyDescent="0.2">
      <c r="C6410"/>
    </row>
    <row r="6411" spans="3:3" x14ac:dyDescent="0.2">
      <c r="C6411"/>
    </row>
    <row r="6412" spans="3:3" x14ac:dyDescent="0.2">
      <c r="C6412"/>
    </row>
    <row r="6413" spans="3:3" x14ac:dyDescent="0.2">
      <c r="C6413"/>
    </row>
    <row r="6414" spans="3:3" x14ac:dyDescent="0.2">
      <c r="C6414"/>
    </row>
    <row r="6415" spans="3:3" x14ac:dyDescent="0.2">
      <c r="C6415"/>
    </row>
    <row r="6416" spans="3:3" x14ac:dyDescent="0.2">
      <c r="C6416"/>
    </row>
    <row r="6417" spans="3:3" x14ac:dyDescent="0.2">
      <c r="C6417"/>
    </row>
    <row r="6418" spans="3:3" x14ac:dyDescent="0.2">
      <c r="C6418"/>
    </row>
    <row r="6419" spans="3:3" x14ac:dyDescent="0.2">
      <c r="C6419"/>
    </row>
    <row r="6420" spans="3:3" x14ac:dyDescent="0.2">
      <c r="C6420"/>
    </row>
    <row r="6421" spans="3:3" x14ac:dyDescent="0.2">
      <c r="C6421"/>
    </row>
    <row r="6422" spans="3:3" x14ac:dyDescent="0.2">
      <c r="C6422"/>
    </row>
    <row r="6423" spans="3:3" x14ac:dyDescent="0.2">
      <c r="C6423"/>
    </row>
    <row r="6424" spans="3:3" x14ac:dyDescent="0.2">
      <c r="C6424"/>
    </row>
    <row r="6425" spans="3:3" x14ac:dyDescent="0.2">
      <c r="C6425"/>
    </row>
    <row r="6426" spans="3:3" x14ac:dyDescent="0.2">
      <c r="C6426"/>
    </row>
    <row r="6427" spans="3:3" x14ac:dyDescent="0.2">
      <c r="C6427"/>
    </row>
    <row r="6428" spans="3:3" x14ac:dyDescent="0.2">
      <c r="C6428"/>
    </row>
    <row r="6429" spans="3:3" x14ac:dyDescent="0.2">
      <c r="C6429"/>
    </row>
    <row r="6430" spans="3:3" x14ac:dyDescent="0.2">
      <c r="C6430"/>
    </row>
    <row r="6431" spans="3:3" x14ac:dyDescent="0.2">
      <c r="C6431"/>
    </row>
    <row r="6432" spans="3:3" x14ac:dyDescent="0.2">
      <c r="C6432"/>
    </row>
    <row r="6433" spans="3:3" x14ac:dyDescent="0.2">
      <c r="C6433"/>
    </row>
    <row r="6434" spans="3:3" x14ac:dyDescent="0.2">
      <c r="C6434"/>
    </row>
    <row r="6435" spans="3:3" x14ac:dyDescent="0.2">
      <c r="C6435"/>
    </row>
    <row r="6436" spans="3:3" x14ac:dyDescent="0.2">
      <c r="C6436"/>
    </row>
    <row r="6437" spans="3:3" x14ac:dyDescent="0.2">
      <c r="C6437"/>
    </row>
    <row r="6438" spans="3:3" x14ac:dyDescent="0.2">
      <c r="C6438"/>
    </row>
    <row r="6439" spans="3:3" x14ac:dyDescent="0.2">
      <c r="C6439"/>
    </row>
    <row r="6440" spans="3:3" x14ac:dyDescent="0.2">
      <c r="C6440"/>
    </row>
    <row r="6441" spans="3:3" x14ac:dyDescent="0.2">
      <c r="C6441"/>
    </row>
    <row r="6442" spans="3:3" x14ac:dyDescent="0.2">
      <c r="C6442"/>
    </row>
    <row r="6443" spans="3:3" x14ac:dyDescent="0.2">
      <c r="C6443"/>
    </row>
    <row r="6444" spans="3:3" x14ac:dyDescent="0.2">
      <c r="C6444"/>
    </row>
    <row r="6445" spans="3:3" x14ac:dyDescent="0.2">
      <c r="C6445"/>
    </row>
    <row r="6446" spans="3:3" x14ac:dyDescent="0.2">
      <c r="C6446"/>
    </row>
    <row r="6447" spans="3:3" x14ac:dyDescent="0.2">
      <c r="C6447"/>
    </row>
    <row r="6448" spans="3:3" x14ac:dyDescent="0.2">
      <c r="C6448"/>
    </row>
    <row r="6449" spans="3:3" x14ac:dyDescent="0.2">
      <c r="C6449"/>
    </row>
    <row r="6450" spans="3:3" x14ac:dyDescent="0.2">
      <c r="C6450"/>
    </row>
    <row r="6451" spans="3:3" x14ac:dyDescent="0.2">
      <c r="C6451"/>
    </row>
    <row r="6452" spans="3:3" x14ac:dyDescent="0.2">
      <c r="C6452"/>
    </row>
    <row r="6453" spans="3:3" x14ac:dyDescent="0.2">
      <c r="C6453"/>
    </row>
    <row r="6454" spans="3:3" x14ac:dyDescent="0.2">
      <c r="C6454"/>
    </row>
    <row r="6455" spans="3:3" x14ac:dyDescent="0.2">
      <c r="C6455"/>
    </row>
    <row r="6456" spans="3:3" x14ac:dyDescent="0.2">
      <c r="C6456"/>
    </row>
    <row r="6457" spans="3:3" x14ac:dyDescent="0.2">
      <c r="C6457"/>
    </row>
    <row r="6458" spans="3:3" x14ac:dyDescent="0.2">
      <c r="C6458"/>
    </row>
    <row r="6459" spans="3:3" x14ac:dyDescent="0.2">
      <c r="C6459"/>
    </row>
    <row r="6460" spans="3:3" x14ac:dyDescent="0.2">
      <c r="C6460"/>
    </row>
    <row r="6461" spans="3:3" x14ac:dyDescent="0.2">
      <c r="C6461"/>
    </row>
    <row r="6462" spans="3:3" x14ac:dyDescent="0.2">
      <c r="C6462"/>
    </row>
    <row r="6463" spans="3:3" x14ac:dyDescent="0.2">
      <c r="C6463"/>
    </row>
    <row r="6464" spans="3:3" x14ac:dyDescent="0.2">
      <c r="C6464"/>
    </row>
    <row r="6465" spans="3:3" x14ac:dyDescent="0.2">
      <c r="C6465"/>
    </row>
    <row r="6466" spans="3:3" x14ac:dyDescent="0.2">
      <c r="C6466"/>
    </row>
    <row r="6467" spans="3:3" x14ac:dyDescent="0.2">
      <c r="C6467"/>
    </row>
    <row r="6468" spans="3:3" x14ac:dyDescent="0.2">
      <c r="C6468"/>
    </row>
    <row r="6469" spans="3:3" x14ac:dyDescent="0.2">
      <c r="C6469"/>
    </row>
    <row r="6470" spans="3:3" x14ac:dyDescent="0.2">
      <c r="C6470"/>
    </row>
    <row r="6471" spans="3:3" x14ac:dyDescent="0.2">
      <c r="C6471"/>
    </row>
    <row r="6472" spans="3:3" x14ac:dyDescent="0.2">
      <c r="C6472"/>
    </row>
    <row r="6473" spans="3:3" x14ac:dyDescent="0.2">
      <c r="C6473"/>
    </row>
    <row r="6474" spans="3:3" x14ac:dyDescent="0.2">
      <c r="C6474"/>
    </row>
    <row r="6475" spans="3:3" x14ac:dyDescent="0.2">
      <c r="C6475"/>
    </row>
    <row r="6476" spans="3:3" x14ac:dyDescent="0.2">
      <c r="C6476"/>
    </row>
    <row r="6477" spans="3:3" x14ac:dyDescent="0.2">
      <c r="C6477"/>
    </row>
    <row r="6478" spans="3:3" x14ac:dyDescent="0.2">
      <c r="C6478"/>
    </row>
    <row r="6479" spans="3:3" x14ac:dyDescent="0.2">
      <c r="C6479"/>
    </row>
    <row r="6480" spans="3:3" x14ac:dyDescent="0.2">
      <c r="C6480"/>
    </row>
    <row r="6481" spans="3:3" x14ac:dyDescent="0.2">
      <c r="C6481"/>
    </row>
    <row r="6482" spans="3:3" x14ac:dyDescent="0.2">
      <c r="C6482"/>
    </row>
    <row r="6483" spans="3:3" x14ac:dyDescent="0.2">
      <c r="C6483"/>
    </row>
    <row r="6484" spans="3:3" x14ac:dyDescent="0.2">
      <c r="C6484"/>
    </row>
    <row r="6485" spans="3:3" x14ac:dyDescent="0.2">
      <c r="C6485"/>
    </row>
    <row r="6486" spans="3:3" x14ac:dyDescent="0.2">
      <c r="C6486"/>
    </row>
    <row r="6487" spans="3:3" x14ac:dyDescent="0.2">
      <c r="C6487"/>
    </row>
    <row r="6488" spans="3:3" x14ac:dyDescent="0.2">
      <c r="C6488"/>
    </row>
    <row r="6489" spans="3:3" x14ac:dyDescent="0.2">
      <c r="C6489"/>
    </row>
    <row r="6490" spans="3:3" x14ac:dyDescent="0.2">
      <c r="C6490"/>
    </row>
    <row r="6491" spans="3:3" x14ac:dyDescent="0.2">
      <c r="C6491"/>
    </row>
    <row r="6492" spans="3:3" x14ac:dyDescent="0.2">
      <c r="C6492"/>
    </row>
    <row r="6493" spans="3:3" x14ac:dyDescent="0.2">
      <c r="C6493"/>
    </row>
    <row r="6494" spans="3:3" x14ac:dyDescent="0.2">
      <c r="C6494"/>
    </row>
    <row r="6495" spans="3:3" x14ac:dyDescent="0.2">
      <c r="C6495"/>
    </row>
    <row r="6496" spans="3:3" x14ac:dyDescent="0.2">
      <c r="C6496"/>
    </row>
    <row r="6497" spans="3:3" x14ac:dyDescent="0.2">
      <c r="C6497"/>
    </row>
    <row r="6498" spans="3:3" x14ac:dyDescent="0.2">
      <c r="C6498"/>
    </row>
    <row r="6499" spans="3:3" x14ac:dyDescent="0.2">
      <c r="C6499"/>
    </row>
    <row r="6500" spans="3:3" x14ac:dyDescent="0.2">
      <c r="C6500"/>
    </row>
    <row r="6501" spans="3:3" x14ac:dyDescent="0.2">
      <c r="C6501"/>
    </row>
    <row r="6502" spans="3:3" x14ac:dyDescent="0.2">
      <c r="C6502"/>
    </row>
    <row r="6503" spans="3:3" x14ac:dyDescent="0.2">
      <c r="C6503"/>
    </row>
    <row r="6504" spans="3:3" x14ac:dyDescent="0.2">
      <c r="C6504"/>
    </row>
    <row r="6505" spans="3:3" x14ac:dyDescent="0.2">
      <c r="C6505"/>
    </row>
    <row r="6506" spans="3:3" x14ac:dyDescent="0.2">
      <c r="C6506"/>
    </row>
    <row r="6507" spans="3:3" x14ac:dyDescent="0.2">
      <c r="C6507"/>
    </row>
    <row r="6508" spans="3:3" x14ac:dyDescent="0.2">
      <c r="C6508"/>
    </row>
    <row r="6509" spans="3:3" x14ac:dyDescent="0.2">
      <c r="C6509"/>
    </row>
    <row r="6510" spans="3:3" x14ac:dyDescent="0.2">
      <c r="C6510"/>
    </row>
    <row r="6511" spans="3:3" x14ac:dyDescent="0.2">
      <c r="C6511"/>
    </row>
    <row r="6512" spans="3:3" x14ac:dyDescent="0.2">
      <c r="C6512"/>
    </row>
  </sheetData>
  <autoFilter ref="A5:J5333"/>
  <mergeCells count="1">
    <mergeCell ref="F4:J4"/>
  </mergeCells>
  <phoneticPr fontId="5"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S7627"/>
  <sheetViews>
    <sheetView topLeftCell="A2" zoomScale="70" zoomScaleNormal="70" workbookViewId="0">
      <selection activeCell="A2" sqref="A2"/>
    </sheetView>
  </sheetViews>
  <sheetFormatPr defaultRowHeight="12.75" x14ac:dyDescent="0.2"/>
  <cols>
    <col min="1" max="3" width="10.42578125" customWidth="1"/>
    <col min="4" max="4" width="11.5703125" customWidth="1"/>
    <col min="5" max="5" width="16.28515625" bestFit="1" customWidth="1"/>
    <col min="6" max="7" width="16.28515625" customWidth="1"/>
    <col min="8" max="8" width="49.5703125" customWidth="1"/>
    <col min="9" max="9" width="31.7109375" customWidth="1"/>
    <col min="11" max="11" width="39.140625" customWidth="1"/>
    <col min="14" max="14" width="10.7109375" style="117" bestFit="1" customWidth="1"/>
    <col min="15" max="18" width="9.140625" style="117"/>
  </cols>
  <sheetData>
    <row r="1" spans="1:19" x14ac:dyDescent="0.2">
      <c r="A1" s="27" t="s">
        <v>492</v>
      </c>
      <c r="B1" s="27"/>
      <c r="C1" s="27"/>
      <c r="N1" s="276"/>
    </row>
    <row r="2" spans="1:19" ht="13.5" thickBot="1" x14ac:dyDescent="0.25">
      <c r="A2" s="50"/>
      <c r="B2" s="50"/>
      <c r="C2" s="50"/>
    </row>
    <row r="3" spans="1:19" ht="13.5" customHeight="1" thickBot="1" x14ac:dyDescent="0.25">
      <c r="N3" s="374" t="s">
        <v>481</v>
      </c>
      <c r="O3" s="375"/>
      <c r="P3" s="375"/>
      <c r="Q3" s="375"/>
      <c r="R3" s="376"/>
    </row>
    <row r="4" spans="1:19" ht="12.75" customHeight="1" x14ac:dyDescent="0.2">
      <c r="A4" s="81"/>
      <c r="B4" s="81"/>
      <c r="C4" s="81"/>
      <c r="D4" s="81"/>
      <c r="E4" s="81"/>
      <c r="F4" s="81"/>
      <c r="G4" s="81"/>
      <c r="H4" s="81"/>
      <c r="I4" s="81"/>
      <c r="J4" s="81"/>
      <c r="K4" s="81"/>
      <c r="L4" s="81"/>
      <c r="M4" s="81"/>
      <c r="N4" s="377" t="s">
        <v>111</v>
      </c>
      <c r="O4" s="379" t="s">
        <v>153</v>
      </c>
      <c r="P4" s="379" t="s">
        <v>154</v>
      </c>
      <c r="Q4" s="379" t="s">
        <v>158</v>
      </c>
      <c r="R4" s="381" t="s">
        <v>155</v>
      </c>
    </row>
    <row r="5" spans="1:19" s="5" customFormat="1" ht="38.25" x14ac:dyDescent="0.2">
      <c r="A5" s="33" t="s">
        <v>215</v>
      </c>
      <c r="B5" s="33" t="s">
        <v>148</v>
      </c>
      <c r="C5" s="33" t="s">
        <v>149</v>
      </c>
      <c r="D5" s="33" t="s">
        <v>4078</v>
      </c>
      <c r="E5" s="33" t="s">
        <v>4079</v>
      </c>
      <c r="F5" s="33" t="s">
        <v>4080</v>
      </c>
      <c r="G5" s="33" t="s">
        <v>4081</v>
      </c>
      <c r="H5" s="33" t="s">
        <v>4082</v>
      </c>
      <c r="I5" s="33" t="s">
        <v>4083</v>
      </c>
      <c r="J5" s="33" t="s">
        <v>4084</v>
      </c>
      <c r="K5" s="33" t="s">
        <v>159</v>
      </c>
      <c r="L5" s="33" t="s">
        <v>4085</v>
      </c>
      <c r="M5" s="33" t="s">
        <v>4086</v>
      </c>
      <c r="N5" s="378"/>
      <c r="O5" s="380"/>
      <c r="P5" s="380"/>
      <c r="Q5" s="380"/>
      <c r="R5" s="382"/>
      <c r="S5" s="33"/>
    </row>
    <row r="6" spans="1:19" s="7" customFormat="1" x14ac:dyDescent="0.2">
      <c r="A6" s="81" t="s">
        <v>147</v>
      </c>
      <c r="B6" s="81" t="s">
        <v>493</v>
      </c>
      <c r="C6" s="81" t="str">
        <f>B6&amp;D6</f>
        <v>08045</v>
      </c>
      <c r="D6" s="81" t="s">
        <v>503</v>
      </c>
      <c r="E6" s="81" t="s">
        <v>504</v>
      </c>
      <c r="F6" s="81">
        <v>319</v>
      </c>
      <c r="G6" s="81" t="s">
        <v>505</v>
      </c>
      <c r="H6" s="81" t="s">
        <v>506</v>
      </c>
      <c r="I6" s="81" t="s">
        <v>507</v>
      </c>
      <c r="J6" s="81" t="s">
        <v>6</v>
      </c>
      <c r="K6" s="81" t="s">
        <v>319</v>
      </c>
      <c r="L6" s="81">
        <v>-108.07035372222222</v>
      </c>
      <c r="M6" s="81">
        <v>39.467200277777778</v>
      </c>
      <c r="N6" s="190">
        <v>0</v>
      </c>
      <c r="O6" s="185">
        <v>2.9226779999999999</v>
      </c>
      <c r="P6" s="185">
        <v>0</v>
      </c>
      <c r="Q6" s="185">
        <v>0</v>
      </c>
      <c r="R6" s="186">
        <v>0</v>
      </c>
    </row>
    <row r="7" spans="1:19" s="7" customFormat="1" x14ac:dyDescent="0.2">
      <c r="A7" s="81" t="s">
        <v>147</v>
      </c>
      <c r="B7" s="81" t="s">
        <v>493</v>
      </c>
      <c r="C7" s="81" t="str">
        <f t="shared" ref="C7:C70" si="0">B7&amp;D7</f>
        <v>08045</v>
      </c>
      <c r="D7" s="81" t="s">
        <v>503</v>
      </c>
      <c r="E7" s="81" t="s">
        <v>508</v>
      </c>
      <c r="F7" s="81">
        <v>178</v>
      </c>
      <c r="G7" s="81" t="s">
        <v>505</v>
      </c>
      <c r="H7" s="81" t="s">
        <v>509</v>
      </c>
      <c r="I7" s="81" t="s">
        <v>510</v>
      </c>
      <c r="J7" s="81" t="s">
        <v>4</v>
      </c>
      <c r="K7" s="81" t="s">
        <v>319</v>
      </c>
      <c r="L7" s="81">
        <v>-108.10091069444444</v>
      </c>
      <c r="M7" s="81">
        <v>39.482200222222225</v>
      </c>
      <c r="N7" s="190">
        <v>0</v>
      </c>
      <c r="O7" s="185">
        <v>2.422936</v>
      </c>
      <c r="P7" s="185">
        <v>0</v>
      </c>
      <c r="Q7" s="185">
        <v>0</v>
      </c>
      <c r="R7" s="186">
        <v>0</v>
      </c>
    </row>
    <row r="8" spans="1:19" s="7" customFormat="1" x14ac:dyDescent="0.2">
      <c r="A8" s="81" t="s">
        <v>147</v>
      </c>
      <c r="B8" s="81" t="s">
        <v>493</v>
      </c>
      <c r="C8" s="81" t="str">
        <f t="shared" si="0"/>
        <v>08045</v>
      </c>
      <c r="D8" s="81" t="s">
        <v>503</v>
      </c>
      <c r="E8" s="81" t="s">
        <v>511</v>
      </c>
      <c r="F8" s="81">
        <v>339</v>
      </c>
      <c r="G8" s="81" t="s">
        <v>505</v>
      </c>
      <c r="H8" s="81" t="s">
        <v>512</v>
      </c>
      <c r="I8" s="81" t="s">
        <v>513</v>
      </c>
      <c r="J8" s="81" t="s">
        <v>6</v>
      </c>
      <c r="K8" s="81" t="s">
        <v>319</v>
      </c>
      <c r="L8" s="81">
        <v>-108.10841097222222</v>
      </c>
      <c r="M8" s="81">
        <v>39.474144694444448</v>
      </c>
      <c r="N8" s="190">
        <v>0</v>
      </c>
      <c r="O8" s="185">
        <v>3.3620329999999998</v>
      </c>
      <c r="P8" s="185">
        <v>0</v>
      </c>
      <c r="Q8" s="185">
        <v>0</v>
      </c>
      <c r="R8" s="186">
        <v>0</v>
      </c>
    </row>
    <row r="9" spans="1:19" s="7" customFormat="1" x14ac:dyDescent="0.2">
      <c r="A9" s="81" t="s">
        <v>147</v>
      </c>
      <c r="B9" s="81" t="s">
        <v>493</v>
      </c>
      <c r="C9" s="81" t="str">
        <f t="shared" si="0"/>
        <v>08045</v>
      </c>
      <c r="D9" s="81" t="s">
        <v>503</v>
      </c>
      <c r="E9" s="81" t="s">
        <v>514</v>
      </c>
      <c r="F9" s="81">
        <v>79.900000000000006</v>
      </c>
      <c r="G9" s="81" t="s">
        <v>515</v>
      </c>
      <c r="H9" s="81" t="s">
        <v>516</v>
      </c>
      <c r="I9" s="81" t="s">
        <v>517</v>
      </c>
      <c r="J9" s="81" t="s">
        <v>229</v>
      </c>
      <c r="K9" s="81" t="s">
        <v>333</v>
      </c>
      <c r="L9" s="81">
        <v>-107.88470000000001</v>
      </c>
      <c r="M9" s="81">
        <v>39.497601000000003</v>
      </c>
      <c r="N9" s="190">
        <v>0</v>
      </c>
      <c r="O9" s="185">
        <v>0</v>
      </c>
      <c r="P9" s="185">
        <v>5.7</v>
      </c>
      <c r="Q9" s="185">
        <v>0</v>
      </c>
      <c r="R9" s="186">
        <v>0</v>
      </c>
    </row>
    <row r="10" spans="1:19" s="7" customFormat="1" x14ac:dyDescent="0.2">
      <c r="A10" s="81" t="s">
        <v>147</v>
      </c>
      <c r="B10" s="81" t="s">
        <v>493</v>
      </c>
      <c r="C10" s="81" t="str">
        <f t="shared" si="0"/>
        <v>08045</v>
      </c>
      <c r="D10" s="81" t="s">
        <v>503</v>
      </c>
      <c r="E10" s="81" t="s">
        <v>514</v>
      </c>
      <c r="F10" s="81">
        <v>79.900000000000006</v>
      </c>
      <c r="G10" s="81" t="s">
        <v>515</v>
      </c>
      <c r="H10" s="81" t="s">
        <v>516</v>
      </c>
      <c r="I10" s="81" t="s">
        <v>517</v>
      </c>
      <c r="J10" s="81" t="s">
        <v>229</v>
      </c>
      <c r="K10" s="81" t="s">
        <v>333</v>
      </c>
      <c r="L10" s="81">
        <v>-107.88470000000001</v>
      </c>
      <c r="M10" s="81">
        <v>39.497601000000003</v>
      </c>
      <c r="N10" s="190">
        <v>19.3</v>
      </c>
      <c r="O10" s="185">
        <v>0</v>
      </c>
      <c r="P10" s="185">
        <v>0</v>
      </c>
      <c r="Q10" s="185">
        <v>0</v>
      </c>
      <c r="R10" s="186">
        <v>0</v>
      </c>
    </row>
    <row r="11" spans="1:19" s="7" customFormat="1" x14ac:dyDescent="0.2">
      <c r="A11" s="81" t="s">
        <v>147</v>
      </c>
      <c r="B11" s="81" t="s">
        <v>493</v>
      </c>
      <c r="C11" s="81" t="str">
        <f t="shared" si="0"/>
        <v>08045</v>
      </c>
      <c r="D11" s="81" t="s">
        <v>503</v>
      </c>
      <c r="E11" s="81" t="s">
        <v>514</v>
      </c>
      <c r="F11" s="81">
        <v>79.900000000000006</v>
      </c>
      <c r="G11" s="81" t="s">
        <v>515</v>
      </c>
      <c r="H11" s="81" t="s">
        <v>516</v>
      </c>
      <c r="I11" s="81" t="s">
        <v>517</v>
      </c>
      <c r="J11" s="81" t="s">
        <v>229</v>
      </c>
      <c r="K11" s="81" t="s">
        <v>333</v>
      </c>
      <c r="L11" s="81">
        <v>-107.88470000000001</v>
      </c>
      <c r="M11" s="81">
        <v>39.497601000000003</v>
      </c>
      <c r="N11" s="190">
        <v>0</v>
      </c>
      <c r="O11" s="185">
        <v>0</v>
      </c>
      <c r="P11" s="185">
        <v>0</v>
      </c>
      <c r="Q11" s="185">
        <v>0</v>
      </c>
      <c r="R11" s="186">
        <v>0.39950000000000002</v>
      </c>
    </row>
    <row r="12" spans="1:19" s="7" customFormat="1" x14ac:dyDescent="0.2">
      <c r="A12" s="81" t="s">
        <v>147</v>
      </c>
      <c r="B12" s="81" t="s">
        <v>493</v>
      </c>
      <c r="C12" s="81" t="str">
        <f t="shared" si="0"/>
        <v>08045</v>
      </c>
      <c r="D12" s="81" t="s">
        <v>503</v>
      </c>
      <c r="E12" s="81" t="s">
        <v>514</v>
      </c>
      <c r="F12" s="81">
        <v>79.900000000000006</v>
      </c>
      <c r="G12" s="81" t="s">
        <v>515</v>
      </c>
      <c r="H12" s="81" t="s">
        <v>516</v>
      </c>
      <c r="I12" s="81" t="s">
        <v>517</v>
      </c>
      <c r="J12" s="81" t="s">
        <v>229</v>
      </c>
      <c r="K12" s="81" t="s">
        <v>333</v>
      </c>
      <c r="L12" s="81">
        <v>-107.88470000000001</v>
      </c>
      <c r="M12" s="81">
        <v>39.497601000000003</v>
      </c>
      <c r="N12" s="190">
        <v>0</v>
      </c>
      <c r="O12" s="185">
        <v>0</v>
      </c>
      <c r="P12" s="185">
        <v>0</v>
      </c>
      <c r="Q12" s="185">
        <v>0</v>
      </c>
      <c r="R12" s="186">
        <v>0</v>
      </c>
    </row>
    <row r="13" spans="1:19" s="7" customFormat="1" x14ac:dyDescent="0.2">
      <c r="A13" s="81" t="s">
        <v>147</v>
      </c>
      <c r="B13" s="81" t="s">
        <v>493</v>
      </c>
      <c r="C13" s="81" t="str">
        <f t="shared" si="0"/>
        <v>08045</v>
      </c>
      <c r="D13" s="81" t="s">
        <v>503</v>
      </c>
      <c r="E13" s="81" t="s">
        <v>514</v>
      </c>
      <c r="F13" s="81">
        <v>79.900000000000006</v>
      </c>
      <c r="G13" s="81" t="s">
        <v>515</v>
      </c>
      <c r="H13" s="81" t="s">
        <v>516</v>
      </c>
      <c r="I13" s="81" t="s">
        <v>517</v>
      </c>
      <c r="J13" s="81" t="s">
        <v>229</v>
      </c>
      <c r="K13" s="81" t="s">
        <v>333</v>
      </c>
      <c r="L13" s="81">
        <v>-107.88470000000001</v>
      </c>
      <c r="M13" s="81">
        <v>39.497601000000003</v>
      </c>
      <c r="N13" s="190">
        <v>0</v>
      </c>
      <c r="O13" s="185">
        <v>0</v>
      </c>
      <c r="P13" s="185">
        <v>0</v>
      </c>
      <c r="Q13" s="185">
        <v>2.3970000000000002E-2</v>
      </c>
      <c r="R13" s="186">
        <v>0</v>
      </c>
    </row>
    <row r="14" spans="1:19" s="7" customFormat="1" x14ac:dyDescent="0.2">
      <c r="A14" s="81" t="s">
        <v>147</v>
      </c>
      <c r="B14" s="81" t="s">
        <v>493</v>
      </c>
      <c r="C14" s="81" t="str">
        <f t="shared" si="0"/>
        <v>08045</v>
      </c>
      <c r="D14" s="81" t="s">
        <v>503</v>
      </c>
      <c r="E14" s="81" t="s">
        <v>514</v>
      </c>
      <c r="F14" s="81">
        <v>79.900000000000006</v>
      </c>
      <c r="G14" s="81" t="s">
        <v>515</v>
      </c>
      <c r="H14" s="81" t="s">
        <v>516</v>
      </c>
      <c r="I14" s="81" t="s">
        <v>517</v>
      </c>
      <c r="J14" s="81" t="s">
        <v>229</v>
      </c>
      <c r="K14" s="81" t="s">
        <v>333</v>
      </c>
      <c r="L14" s="81">
        <v>-107.88470000000001</v>
      </c>
      <c r="M14" s="81">
        <v>39.497601000000003</v>
      </c>
      <c r="N14" s="190">
        <v>0</v>
      </c>
      <c r="O14" s="185">
        <v>5.7</v>
      </c>
      <c r="P14" s="185">
        <v>0</v>
      </c>
      <c r="Q14" s="185">
        <v>0</v>
      </c>
      <c r="R14" s="186">
        <v>0</v>
      </c>
    </row>
    <row r="15" spans="1:19" s="7" customFormat="1" x14ac:dyDescent="0.2">
      <c r="A15" s="81" t="s">
        <v>147</v>
      </c>
      <c r="B15" s="81" t="s">
        <v>493</v>
      </c>
      <c r="C15" s="81" t="str">
        <f t="shared" si="0"/>
        <v>08045</v>
      </c>
      <c r="D15" s="81" t="s">
        <v>503</v>
      </c>
      <c r="E15" s="81" t="s">
        <v>514</v>
      </c>
      <c r="F15" s="81">
        <v>80</v>
      </c>
      <c r="G15" s="81" t="s">
        <v>515</v>
      </c>
      <c r="H15" s="81" t="s">
        <v>518</v>
      </c>
      <c r="I15" s="81" t="s">
        <v>517</v>
      </c>
      <c r="J15" s="81" t="s">
        <v>229</v>
      </c>
      <c r="K15" s="81" t="s">
        <v>333</v>
      </c>
      <c r="L15" s="81">
        <v>-107.88470000000001</v>
      </c>
      <c r="M15" s="81">
        <v>39.497601000000003</v>
      </c>
      <c r="N15" s="190">
        <v>0</v>
      </c>
      <c r="O15" s="185">
        <v>0</v>
      </c>
      <c r="P15" s="185">
        <v>5.7</v>
      </c>
      <c r="Q15" s="185">
        <v>0</v>
      </c>
      <c r="R15" s="186">
        <v>0</v>
      </c>
    </row>
    <row r="16" spans="1:19" s="7" customFormat="1" x14ac:dyDescent="0.2">
      <c r="A16" s="81" t="s">
        <v>147</v>
      </c>
      <c r="B16" s="81" t="s">
        <v>493</v>
      </c>
      <c r="C16" s="81" t="str">
        <f t="shared" si="0"/>
        <v>08045</v>
      </c>
      <c r="D16" s="81" t="s">
        <v>503</v>
      </c>
      <c r="E16" s="81" t="s">
        <v>514</v>
      </c>
      <c r="F16" s="81">
        <v>80</v>
      </c>
      <c r="G16" s="81" t="s">
        <v>515</v>
      </c>
      <c r="H16" s="81" t="s">
        <v>518</v>
      </c>
      <c r="I16" s="81" t="s">
        <v>517</v>
      </c>
      <c r="J16" s="81" t="s">
        <v>229</v>
      </c>
      <c r="K16" s="81" t="s">
        <v>333</v>
      </c>
      <c r="L16" s="81">
        <v>-107.88470000000001</v>
      </c>
      <c r="M16" s="81">
        <v>39.497601000000003</v>
      </c>
      <c r="N16" s="190">
        <v>19.3</v>
      </c>
      <c r="O16" s="185">
        <v>0</v>
      </c>
      <c r="P16" s="185">
        <v>0</v>
      </c>
      <c r="Q16" s="185">
        <v>0</v>
      </c>
      <c r="R16" s="186">
        <v>0</v>
      </c>
    </row>
    <row r="17" spans="1:18" s="7" customFormat="1" x14ac:dyDescent="0.2">
      <c r="A17" s="81" t="s">
        <v>147</v>
      </c>
      <c r="B17" s="81" t="s">
        <v>493</v>
      </c>
      <c r="C17" s="81" t="str">
        <f t="shared" si="0"/>
        <v>08045</v>
      </c>
      <c r="D17" s="81" t="s">
        <v>503</v>
      </c>
      <c r="E17" s="81" t="s">
        <v>514</v>
      </c>
      <c r="F17" s="81">
        <v>80</v>
      </c>
      <c r="G17" s="81" t="s">
        <v>515</v>
      </c>
      <c r="H17" s="81" t="s">
        <v>518</v>
      </c>
      <c r="I17" s="81" t="s">
        <v>517</v>
      </c>
      <c r="J17" s="81" t="s">
        <v>229</v>
      </c>
      <c r="K17" s="81" t="s">
        <v>333</v>
      </c>
      <c r="L17" s="81">
        <v>-107.88470000000001</v>
      </c>
      <c r="M17" s="81">
        <v>39.497601000000003</v>
      </c>
      <c r="N17" s="190">
        <v>0</v>
      </c>
      <c r="O17" s="185">
        <v>0</v>
      </c>
      <c r="P17" s="185">
        <v>0</v>
      </c>
      <c r="Q17" s="185">
        <v>0</v>
      </c>
      <c r="R17" s="186">
        <v>0.4</v>
      </c>
    </row>
    <row r="18" spans="1:18" s="7" customFormat="1" x14ac:dyDescent="0.2">
      <c r="A18" s="81" t="s">
        <v>147</v>
      </c>
      <c r="B18" s="81" t="s">
        <v>493</v>
      </c>
      <c r="C18" s="81" t="str">
        <f t="shared" si="0"/>
        <v>08045</v>
      </c>
      <c r="D18" s="81" t="s">
        <v>503</v>
      </c>
      <c r="E18" s="81" t="s">
        <v>514</v>
      </c>
      <c r="F18" s="81">
        <v>80</v>
      </c>
      <c r="G18" s="81" t="s">
        <v>515</v>
      </c>
      <c r="H18" s="81" t="s">
        <v>518</v>
      </c>
      <c r="I18" s="81" t="s">
        <v>517</v>
      </c>
      <c r="J18" s="81" t="s">
        <v>229</v>
      </c>
      <c r="K18" s="81" t="s">
        <v>333</v>
      </c>
      <c r="L18" s="81">
        <v>-107.88470000000001</v>
      </c>
      <c r="M18" s="81">
        <v>39.497601000000003</v>
      </c>
      <c r="N18" s="190">
        <v>0</v>
      </c>
      <c r="O18" s="185">
        <v>0</v>
      </c>
      <c r="P18" s="185">
        <v>0</v>
      </c>
      <c r="Q18" s="185">
        <v>0</v>
      </c>
      <c r="R18" s="186">
        <v>0</v>
      </c>
    </row>
    <row r="19" spans="1:18" s="7" customFormat="1" x14ac:dyDescent="0.2">
      <c r="A19" s="81" t="s">
        <v>147</v>
      </c>
      <c r="B19" s="81" t="s">
        <v>493</v>
      </c>
      <c r="C19" s="81" t="str">
        <f t="shared" si="0"/>
        <v>08045</v>
      </c>
      <c r="D19" s="81" t="s">
        <v>503</v>
      </c>
      <c r="E19" s="81" t="s">
        <v>514</v>
      </c>
      <c r="F19" s="81">
        <v>80</v>
      </c>
      <c r="G19" s="81" t="s">
        <v>515</v>
      </c>
      <c r="H19" s="81" t="s">
        <v>518</v>
      </c>
      <c r="I19" s="81" t="s">
        <v>517</v>
      </c>
      <c r="J19" s="81" t="s">
        <v>229</v>
      </c>
      <c r="K19" s="81" t="s">
        <v>333</v>
      </c>
      <c r="L19" s="81">
        <v>-107.88470000000001</v>
      </c>
      <c r="M19" s="81">
        <v>39.497601000000003</v>
      </c>
      <c r="N19" s="190">
        <v>0</v>
      </c>
      <c r="O19" s="185">
        <v>0</v>
      </c>
      <c r="P19" s="185">
        <v>0</v>
      </c>
      <c r="Q19" s="185">
        <v>2.4E-2</v>
      </c>
      <c r="R19" s="186">
        <v>0</v>
      </c>
    </row>
    <row r="20" spans="1:18" s="82" customFormat="1" x14ac:dyDescent="0.2">
      <c r="A20" s="81" t="s">
        <v>147</v>
      </c>
      <c r="B20" s="81" t="s">
        <v>493</v>
      </c>
      <c r="C20" s="81" t="str">
        <f t="shared" si="0"/>
        <v>08045</v>
      </c>
      <c r="D20" s="81" t="s">
        <v>503</v>
      </c>
      <c r="E20" s="81" t="s">
        <v>514</v>
      </c>
      <c r="F20" s="81">
        <v>80</v>
      </c>
      <c r="G20" s="81" t="s">
        <v>515</v>
      </c>
      <c r="H20" s="81" t="s">
        <v>518</v>
      </c>
      <c r="I20" s="81" t="s">
        <v>517</v>
      </c>
      <c r="J20" s="81" t="s">
        <v>229</v>
      </c>
      <c r="K20" s="81" t="s">
        <v>333</v>
      </c>
      <c r="L20" s="81">
        <v>-107.88470000000001</v>
      </c>
      <c r="M20" s="81">
        <v>39.497601000000003</v>
      </c>
      <c r="N20" s="190">
        <v>0</v>
      </c>
      <c r="O20" s="185">
        <v>5.7</v>
      </c>
      <c r="P20" s="185">
        <v>0</v>
      </c>
      <c r="Q20" s="185">
        <v>0</v>
      </c>
      <c r="R20" s="186">
        <v>0</v>
      </c>
    </row>
    <row r="21" spans="1:18" s="82" customFormat="1" x14ac:dyDescent="0.2">
      <c r="A21" s="81" t="s">
        <v>147</v>
      </c>
      <c r="B21" s="81" t="s">
        <v>493</v>
      </c>
      <c r="C21" s="81" t="str">
        <f t="shared" si="0"/>
        <v>08045</v>
      </c>
      <c r="D21" s="81" t="s">
        <v>503</v>
      </c>
      <c r="E21" s="81" t="s">
        <v>514</v>
      </c>
      <c r="F21" s="81">
        <v>79.900000000000006</v>
      </c>
      <c r="G21" s="81" t="s">
        <v>515</v>
      </c>
      <c r="H21" s="81" t="s">
        <v>519</v>
      </c>
      <c r="I21" s="81" t="s">
        <v>517</v>
      </c>
      <c r="J21" s="81" t="s">
        <v>231</v>
      </c>
      <c r="K21" s="81" t="s">
        <v>333</v>
      </c>
      <c r="L21" s="81">
        <v>-107.88470000000001</v>
      </c>
      <c r="M21" s="81">
        <v>39.497601000000003</v>
      </c>
      <c r="N21" s="190">
        <v>0</v>
      </c>
      <c r="O21" s="185">
        <v>0</v>
      </c>
      <c r="P21" s="185">
        <v>5.7</v>
      </c>
      <c r="Q21" s="185">
        <v>0</v>
      </c>
      <c r="R21" s="186">
        <v>0</v>
      </c>
    </row>
    <row r="22" spans="1:18" s="82" customFormat="1" x14ac:dyDescent="0.2">
      <c r="A22" s="81" t="s">
        <v>147</v>
      </c>
      <c r="B22" s="81" t="s">
        <v>493</v>
      </c>
      <c r="C22" s="81" t="str">
        <f t="shared" si="0"/>
        <v>08045</v>
      </c>
      <c r="D22" s="81" t="s">
        <v>503</v>
      </c>
      <c r="E22" s="81" t="s">
        <v>514</v>
      </c>
      <c r="F22" s="81">
        <v>79.900000000000006</v>
      </c>
      <c r="G22" s="81" t="s">
        <v>515</v>
      </c>
      <c r="H22" s="81" t="s">
        <v>519</v>
      </c>
      <c r="I22" s="81" t="s">
        <v>517</v>
      </c>
      <c r="J22" s="81" t="s">
        <v>231</v>
      </c>
      <c r="K22" s="81" t="s">
        <v>333</v>
      </c>
      <c r="L22" s="81">
        <v>-107.88470000000001</v>
      </c>
      <c r="M22" s="81">
        <v>39.497601000000003</v>
      </c>
      <c r="N22" s="190">
        <v>19.3</v>
      </c>
      <c r="O22" s="185">
        <v>0</v>
      </c>
      <c r="P22" s="185">
        <v>0</v>
      </c>
      <c r="Q22" s="185">
        <v>0</v>
      </c>
      <c r="R22" s="186">
        <v>0</v>
      </c>
    </row>
    <row r="23" spans="1:18" s="82" customFormat="1" x14ac:dyDescent="0.2">
      <c r="A23" s="81" t="s">
        <v>147</v>
      </c>
      <c r="B23" s="81" t="s">
        <v>493</v>
      </c>
      <c r="C23" s="81" t="str">
        <f t="shared" si="0"/>
        <v>08045</v>
      </c>
      <c r="D23" s="81" t="s">
        <v>503</v>
      </c>
      <c r="E23" s="81" t="s">
        <v>514</v>
      </c>
      <c r="F23" s="81">
        <v>79.900000000000006</v>
      </c>
      <c r="G23" s="81" t="s">
        <v>515</v>
      </c>
      <c r="H23" s="81" t="s">
        <v>519</v>
      </c>
      <c r="I23" s="81" t="s">
        <v>517</v>
      </c>
      <c r="J23" s="81" t="s">
        <v>231</v>
      </c>
      <c r="K23" s="81" t="s">
        <v>333</v>
      </c>
      <c r="L23" s="81">
        <v>-107.88470000000001</v>
      </c>
      <c r="M23" s="81">
        <v>39.497601000000003</v>
      </c>
      <c r="N23" s="190">
        <v>0</v>
      </c>
      <c r="O23" s="185">
        <v>0</v>
      </c>
      <c r="P23" s="185">
        <v>0</v>
      </c>
      <c r="Q23" s="185">
        <v>0</v>
      </c>
      <c r="R23" s="186">
        <v>0.39950000000000002</v>
      </c>
    </row>
    <row r="24" spans="1:18" s="82" customFormat="1" x14ac:dyDescent="0.2">
      <c r="A24" s="81" t="s">
        <v>147</v>
      </c>
      <c r="B24" s="81" t="s">
        <v>493</v>
      </c>
      <c r="C24" s="81" t="str">
        <f t="shared" si="0"/>
        <v>08045</v>
      </c>
      <c r="D24" s="81" t="s">
        <v>503</v>
      </c>
      <c r="E24" s="81" t="s">
        <v>514</v>
      </c>
      <c r="F24" s="81">
        <v>79.900000000000006</v>
      </c>
      <c r="G24" s="81" t="s">
        <v>515</v>
      </c>
      <c r="H24" s="81" t="s">
        <v>519</v>
      </c>
      <c r="I24" s="81" t="s">
        <v>517</v>
      </c>
      <c r="J24" s="81" t="s">
        <v>231</v>
      </c>
      <c r="K24" s="81" t="s">
        <v>333</v>
      </c>
      <c r="L24" s="81">
        <v>-107.88470000000001</v>
      </c>
      <c r="M24" s="81">
        <v>39.497601000000003</v>
      </c>
      <c r="N24" s="190">
        <v>0</v>
      </c>
      <c r="O24" s="185">
        <v>0</v>
      </c>
      <c r="P24" s="185">
        <v>0</v>
      </c>
      <c r="Q24" s="185">
        <v>0</v>
      </c>
      <c r="R24" s="186">
        <v>0</v>
      </c>
    </row>
    <row r="25" spans="1:18" s="82" customFormat="1" x14ac:dyDescent="0.2">
      <c r="A25" s="81" t="s">
        <v>147</v>
      </c>
      <c r="B25" s="81" t="s">
        <v>493</v>
      </c>
      <c r="C25" s="81" t="str">
        <f t="shared" si="0"/>
        <v>08045</v>
      </c>
      <c r="D25" s="81" t="s">
        <v>503</v>
      </c>
      <c r="E25" s="81" t="s">
        <v>514</v>
      </c>
      <c r="F25" s="81">
        <v>79.900000000000006</v>
      </c>
      <c r="G25" s="81" t="s">
        <v>515</v>
      </c>
      <c r="H25" s="81" t="s">
        <v>519</v>
      </c>
      <c r="I25" s="81" t="s">
        <v>517</v>
      </c>
      <c r="J25" s="81" t="s">
        <v>231</v>
      </c>
      <c r="K25" s="81" t="s">
        <v>333</v>
      </c>
      <c r="L25" s="81">
        <v>-107.88470000000001</v>
      </c>
      <c r="M25" s="81">
        <v>39.497601000000003</v>
      </c>
      <c r="N25" s="190">
        <v>0</v>
      </c>
      <c r="O25" s="185">
        <v>0</v>
      </c>
      <c r="P25" s="185">
        <v>0</v>
      </c>
      <c r="Q25" s="185">
        <v>2.3970000000000002E-2</v>
      </c>
      <c r="R25" s="186">
        <v>0</v>
      </c>
    </row>
    <row r="26" spans="1:18" s="82" customFormat="1" x14ac:dyDescent="0.2">
      <c r="A26" s="81" t="s">
        <v>147</v>
      </c>
      <c r="B26" s="81" t="s">
        <v>493</v>
      </c>
      <c r="C26" s="81" t="str">
        <f t="shared" si="0"/>
        <v>08045</v>
      </c>
      <c r="D26" s="81" t="s">
        <v>503</v>
      </c>
      <c r="E26" s="81" t="s">
        <v>514</v>
      </c>
      <c r="F26" s="81">
        <v>79.900000000000006</v>
      </c>
      <c r="G26" s="81" t="s">
        <v>515</v>
      </c>
      <c r="H26" s="81" t="s">
        <v>519</v>
      </c>
      <c r="I26" s="81" t="s">
        <v>517</v>
      </c>
      <c r="J26" s="81" t="s">
        <v>231</v>
      </c>
      <c r="K26" s="81" t="s">
        <v>333</v>
      </c>
      <c r="L26" s="81">
        <v>-107.88470000000001</v>
      </c>
      <c r="M26" s="81">
        <v>39.497601000000003</v>
      </c>
      <c r="N26" s="190">
        <v>0</v>
      </c>
      <c r="O26" s="185">
        <v>5.7</v>
      </c>
      <c r="P26" s="185">
        <v>0</v>
      </c>
      <c r="Q26" s="185">
        <v>0</v>
      </c>
      <c r="R26" s="186">
        <v>0</v>
      </c>
    </row>
    <row r="27" spans="1:18" s="82" customFormat="1" x14ac:dyDescent="0.2">
      <c r="A27" s="81" t="s">
        <v>147</v>
      </c>
      <c r="B27" s="81" t="s">
        <v>493</v>
      </c>
      <c r="C27" s="81" t="str">
        <f t="shared" si="0"/>
        <v>08045</v>
      </c>
      <c r="D27" s="81" t="s">
        <v>503</v>
      </c>
      <c r="E27" s="81" t="s">
        <v>514</v>
      </c>
      <c r="F27" s="81">
        <v>79.900000000000006</v>
      </c>
      <c r="G27" s="81" t="s">
        <v>515</v>
      </c>
      <c r="H27" s="81" t="s">
        <v>520</v>
      </c>
      <c r="I27" s="81" t="s">
        <v>517</v>
      </c>
      <c r="J27" s="81" t="s">
        <v>231</v>
      </c>
      <c r="K27" s="81" t="s">
        <v>333</v>
      </c>
      <c r="L27" s="81">
        <v>-107.88470000000001</v>
      </c>
      <c r="M27" s="81">
        <v>39.497601000000003</v>
      </c>
      <c r="N27" s="190">
        <v>0</v>
      </c>
      <c r="O27" s="185">
        <v>0</v>
      </c>
      <c r="P27" s="185">
        <v>5.7</v>
      </c>
      <c r="Q27" s="185">
        <v>0</v>
      </c>
      <c r="R27" s="186">
        <v>0</v>
      </c>
    </row>
    <row r="28" spans="1:18" s="82" customFormat="1" x14ac:dyDescent="0.2">
      <c r="A28" s="81" t="s">
        <v>147</v>
      </c>
      <c r="B28" s="81" t="s">
        <v>493</v>
      </c>
      <c r="C28" s="81" t="str">
        <f t="shared" si="0"/>
        <v>08045</v>
      </c>
      <c r="D28" s="81" t="s">
        <v>503</v>
      </c>
      <c r="E28" s="81" t="s">
        <v>514</v>
      </c>
      <c r="F28" s="81">
        <v>79.900000000000006</v>
      </c>
      <c r="G28" s="81" t="s">
        <v>515</v>
      </c>
      <c r="H28" s="81" t="s">
        <v>520</v>
      </c>
      <c r="I28" s="81" t="s">
        <v>517</v>
      </c>
      <c r="J28" s="81" t="s">
        <v>231</v>
      </c>
      <c r="K28" s="81" t="s">
        <v>333</v>
      </c>
      <c r="L28" s="81">
        <v>-107.88470000000001</v>
      </c>
      <c r="M28" s="81">
        <v>39.497601000000003</v>
      </c>
      <c r="N28" s="190">
        <v>19.3</v>
      </c>
      <c r="O28" s="185">
        <v>0</v>
      </c>
      <c r="P28" s="185">
        <v>0</v>
      </c>
      <c r="Q28" s="185">
        <v>0</v>
      </c>
      <c r="R28" s="186">
        <v>0</v>
      </c>
    </row>
    <row r="29" spans="1:18" s="82" customFormat="1" x14ac:dyDescent="0.2">
      <c r="A29" s="81" t="s">
        <v>147</v>
      </c>
      <c r="B29" s="81" t="s">
        <v>493</v>
      </c>
      <c r="C29" s="81" t="str">
        <f t="shared" si="0"/>
        <v>08045</v>
      </c>
      <c r="D29" s="81" t="s">
        <v>503</v>
      </c>
      <c r="E29" s="81" t="s">
        <v>514</v>
      </c>
      <c r="F29" s="81">
        <v>79.900000000000006</v>
      </c>
      <c r="G29" s="81" t="s">
        <v>515</v>
      </c>
      <c r="H29" s="81" t="s">
        <v>520</v>
      </c>
      <c r="I29" s="81" t="s">
        <v>517</v>
      </c>
      <c r="J29" s="81" t="s">
        <v>231</v>
      </c>
      <c r="K29" s="81" t="s">
        <v>333</v>
      </c>
      <c r="L29" s="81">
        <v>-107.88470000000001</v>
      </c>
      <c r="M29" s="81">
        <v>39.497601000000003</v>
      </c>
      <c r="N29" s="190">
        <v>0</v>
      </c>
      <c r="O29" s="185">
        <v>0</v>
      </c>
      <c r="P29" s="185">
        <v>0</v>
      </c>
      <c r="Q29" s="185">
        <v>0</v>
      </c>
      <c r="R29" s="186">
        <v>0.39950000000000002</v>
      </c>
    </row>
    <row r="30" spans="1:18" s="82" customFormat="1" x14ac:dyDescent="0.2">
      <c r="A30" s="81" t="s">
        <v>147</v>
      </c>
      <c r="B30" s="81" t="s">
        <v>493</v>
      </c>
      <c r="C30" s="81" t="str">
        <f t="shared" si="0"/>
        <v>08045</v>
      </c>
      <c r="D30" s="81" t="s">
        <v>503</v>
      </c>
      <c r="E30" s="81" t="s">
        <v>514</v>
      </c>
      <c r="F30" s="81">
        <v>79.900000000000006</v>
      </c>
      <c r="G30" s="81" t="s">
        <v>515</v>
      </c>
      <c r="H30" s="81" t="s">
        <v>520</v>
      </c>
      <c r="I30" s="81" t="s">
        <v>517</v>
      </c>
      <c r="J30" s="81" t="s">
        <v>231</v>
      </c>
      <c r="K30" s="81" t="s">
        <v>333</v>
      </c>
      <c r="L30" s="81">
        <v>-107.88470000000001</v>
      </c>
      <c r="M30" s="81">
        <v>39.497601000000003</v>
      </c>
      <c r="N30" s="190">
        <v>0</v>
      </c>
      <c r="O30" s="185">
        <v>0</v>
      </c>
      <c r="P30" s="185">
        <v>0</v>
      </c>
      <c r="Q30" s="185">
        <v>0</v>
      </c>
      <c r="R30" s="186">
        <v>0</v>
      </c>
    </row>
    <row r="31" spans="1:18" s="82" customFormat="1" x14ac:dyDescent="0.2">
      <c r="A31" s="81" t="s">
        <v>147</v>
      </c>
      <c r="B31" s="81" t="s">
        <v>493</v>
      </c>
      <c r="C31" s="81" t="str">
        <f t="shared" si="0"/>
        <v>08045</v>
      </c>
      <c r="D31" s="81" t="s">
        <v>503</v>
      </c>
      <c r="E31" s="81" t="s">
        <v>514</v>
      </c>
      <c r="F31" s="81">
        <v>79.900000000000006</v>
      </c>
      <c r="G31" s="81" t="s">
        <v>515</v>
      </c>
      <c r="H31" s="81" t="s">
        <v>520</v>
      </c>
      <c r="I31" s="81" t="s">
        <v>517</v>
      </c>
      <c r="J31" s="81" t="s">
        <v>231</v>
      </c>
      <c r="K31" s="81" t="s">
        <v>333</v>
      </c>
      <c r="L31" s="81">
        <v>-107.88470000000001</v>
      </c>
      <c r="M31" s="81">
        <v>39.497601000000003</v>
      </c>
      <c r="N31" s="190">
        <v>0</v>
      </c>
      <c r="O31" s="185">
        <v>0</v>
      </c>
      <c r="P31" s="185">
        <v>0</v>
      </c>
      <c r="Q31" s="185">
        <v>2.3970000000000002E-2</v>
      </c>
      <c r="R31" s="186">
        <v>0</v>
      </c>
    </row>
    <row r="32" spans="1:18" s="82" customFormat="1" x14ac:dyDescent="0.2">
      <c r="A32" s="81" t="s">
        <v>147</v>
      </c>
      <c r="B32" s="81" t="s">
        <v>493</v>
      </c>
      <c r="C32" s="81" t="str">
        <f t="shared" si="0"/>
        <v>08045</v>
      </c>
      <c r="D32" s="81" t="s">
        <v>503</v>
      </c>
      <c r="E32" s="81" t="s">
        <v>514</v>
      </c>
      <c r="F32" s="81">
        <v>79.900000000000006</v>
      </c>
      <c r="G32" s="81" t="s">
        <v>515</v>
      </c>
      <c r="H32" s="81" t="s">
        <v>520</v>
      </c>
      <c r="I32" s="81" t="s">
        <v>517</v>
      </c>
      <c r="J32" s="81" t="s">
        <v>231</v>
      </c>
      <c r="K32" s="81" t="s">
        <v>333</v>
      </c>
      <c r="L32" s="81">
        <v>-107.88470000000001</v>
      </c>
      <c r="M32" s="81">
        <v>39.497601000000003</v>
      </c>
      <c r="N32" s="190">
        <v>0</v>
      </c>
      <c r="O32" s="185">
        <v>5.7</v>
      </c>
      <c r="P32" s="185">
        <v>0</v>
      </c>
      <c r="Q32" s="185">
        <v>0</v>
      </c>
      <c r="R32" s="186">
        <v>0</v>
      </c>
    </row>
    <row r="33" spans="1:18" s="82" customFormat="1" x14ac:dyDescent="0.2">
      <c r="A33" s="81" t="s">
        <v>147</v>
      </c>
      <c r="B33" s="81" t="s">
        <v>493</v>
      </c>
      <c r="C33" s="81" t="str">
        <f t="shared" si="0"/>
        <v>08045</v>
      </c>
      <c r="D33" s="81" t="s">
        <v>503</v>
      </c>
      <c r="E33" s="81" t="s">
        <v>514</v>
      </c>
      <c r="F33" s="81">
        <v>80</v>
      </c>
      <c r="G33" s="81" t="s">
        <v>515</v>
      </c>
      <c r="H33" s="81" t="s">
        <v>521</v>
      </c>
      <c r="I33" s="81" t="s">
        <v>517</v>
      </c>
      <c r="J33" s="81" t="s">
        <v>231</v>
      </c>
      <c r="K33" s="81" t="s">
        <v>333</v>
      </c>
      <c r="L33" s="81">
        <v>-107.88470000000001</v>
      </c>
      <c r="M33" s="81">
        <v>39.497601000000003</v>
      </c>
      <c r="N33" s="190">
        <v>0</v>
      </c>
      <c r="O33" s="185">
        <v>0</v>
      </c>
      <c r="P33" s="185">
        <v>5.7</v>
      </c>
      <c r="Q33" s="185">
        <v>0</v>
      </c>
      <c r="R33" s="186">
        <v>0</v>
      </c>
    </row>
    <row r="34" spans="1:18" s="83" customFormat="1" x14ac:dyDescent="0.2">
      <c r="A34" s="81" t="s">
        <v>147</v>
      </c>
      <c r="B34" s="81" t="s">
        <v>493</v>
      </c>
      <c r="C34" s="81" t="str">
        <f t="shared" si="0"/>
        <v>08045</v>
      </c>
      <c r="D34" s="81" t="s">
        <v>503</v>
      </c>
      <c r="E34" s="81" t="s">
        <v>514</v>
      </c>
      <c r="F34" s="81">
        <v>80</v>
      </c>
      <c r="G34" s="81" t="s">
        <v>515</v>
      </c>
      <c r="H34" s="81" t="s">
        <v>521</v>
      </c>
      <c r="I34" s="81" t="s">
        <v>517</v>
      </c>
      <c r="J34" s="81" t="s">
        <v>231</v>
      </c>
      <c r="K34" s="81" t="s">
        <v>333</v>
      </c>
      <c r="L34" s="81">
        <v>-107.88470000000001</v>
      </c>
      <c r="M34" s="81">
        <v>39.497601000000003</v>
      </c>
      <c r="N34" s="190">
        <v>19.3</v>
      </c>
      <c r="O34" s="185">
        <v>0</v>
      </c>
      <c r="P34" s="185">
        <v>0</v>
      </c>
      <c r="Q34" s="185">
        <v>0</v>
      </c>
      <c r="R34" s="186">
        <v>0</v>
      </c>
    </row>
    <row r="35" spans="1:18" s="83" customFormat="1" x14ac:dyDescent="0.2">
      <c r="A35" s="81" t="s">
        <v>147</v>
      </c>
      <c r="B35" s="81" t="s">
        <v>493</v>
      </c>
      <c r="C35" s="81" t="str">
        <f t="shared" si="0"/>
        <v>08045</v>
      </c>
      <c r="D35" s="81" t="s">
        <v>503</v>
      </c>
      <c r="E35" s="81" t="s">
        <v>514</v>
      </c>
      <c r="F35" s="81">
        <v>80</v>
      </c>
      <c r="G35" s="81" t="s">
        <v>515</v>
      </c>
      <c r="H35" s="81" t="s">
        <v>521</v>
      </c>
      <c r="I35" s="81" t="s">
        <v>517</v>
      </c>
      <c r="J35" s="81" t="s">
        <v>231</v>
      </c>
      <c r="K35" s="81" t="s">
        <v>333</v>
      </c>
      <c r="L35" s="81">
        <v>-107.88470000000001</v>
      </c>
      <c r="M35" s="81">
        <v>39.497601000000003</v>
      </c>
      <c r="N35" s="190">
        <v>0</v>
      </c>
      <c r="O35" s="185">
        <v>0</v>
      </c>
      <c r="P35" s="185">
        <v>0</v>
      </c>
      <c r="Q35" s="185">
        <v>0</v>
      </c>
      <c r="R35" s="186">
        <v>0.4</v>
      </c>
    </row>
    <row r="36" spans="1:18" s="83" customFormat="1" x14ac:dyDescent="0.2">
      <c r="A36" s="81" t="s">
        <v>147</v>
      </c>
      <c r="B36" s="81" t="s">
        <v>493</v>
      </c>
      <c r="C36" s="81" t="str">
        <f t="shared" si="0"/>
        <v>08045</v>
      </c>
      <c r="D36" s="81" t="s">
        <v>503</v>
      </c>
      <c r="E36" s="81" t="s">
        <v>514</v>
      </c>
      <c r="F36" s="81">
        <v>80</v>
      </c>
      <c r="G36" s="81" t="s">
        <v>515</v>
      </c>
      <c r="H36" s="81" t="s">
        <v>521</v>
      </c>
      <c r="I36" s="81" t="s">
        <v>517</v>
      </c>
      <c r="J36" s="81" t="s">
        <v>231</v>
      </c>
      <c r="K36" s="81" t="s">
        <v>333</v>
      </c>
      <c r="L36" s="81">
        <v>-107.88470000000001</v>
      </c>
      <c r="M36" s="81">
        <v>39.497601000000003</v>
      </c>
      <c r="N36" s="190">
        <v>0</v>
      </c>
      <c r="O36" s="185">
        <v>0</v>
      </c>
      <c r="P36" s="185">
        <v>0</v>
      </c>
      <c r="Q36" s="185">
        <v>0</v>
      </c>
      <c r="R36" s="186">
        <v>0</v>
      </c>
    </row>
    <row r="37" spans="1:18" s="83" customFormat="1" x14ac:dyDescent="0.2">
      <c r="A37" s="81" t="s">
        <v>147</v>
      </c>
      <c r="B37" s="81" t="s">
        <v>493</v>
      </c>
      <c r="C37" s="81" t="str">
        <f t="shared" si="0"/>
        <v>08045</v>
      </c>
      <c r="D37" s="81" t="s">
        <v>503</v>
      </c>
      <c r="E37" s="81" t="s">
        <v>514</v>
      </c>
      <c r="F37" s="81">
        <v>80</v>
      </c>
      <c r="G37" s="81" t="s">
        <v>515</v>
      </c>
      <c r="H37" s="81" t="s">
        <v>521</v>
      </c>
      <c r="I37" s="81" t="s">
        <v>517</v>
      </c>
      <c r="J37" s="81" t="s">
        <v>231</v>
      </c>
      <c r="K37" s="81" t="s">
        <v>333</v>
      </c>
      <c r="L37" s="81">
        <v>-107.88470000000001</v>
      </c>
      <c r="M37" s="81">
        <v>39.497601000000003</v>
      </c>
      <c r="N37" s="190">
        <v>0</v>
      </c>
      <c r="O37" s="185">
        <v>0</v>
      </c>
      <c r="P37" s="185">
        <v>0</v>
      </c>
      <c r="Q37" s="185">
        <v>2.4E-2</v>
      </c>
      <c r="R37" s="186">
        <v>0</v>
      </c>
    </row>
    <row r="38" spans="1:18" s="83" customFormat="1" x14ac:dyDescent="0.2">
      <c r="A38" s="81" t="s">
        <v>147</v>
      </c>
      <c r="B38" s="81" t="s">
        <v>493</v>
      </c>
      <c r="C38" s="81" t="str">
        <f t="shared" si="0"/>
        <v>08045</v>
      </c>
      <c r="D38" s="81" t="s">
        <v>503</v>
      </c>
      <c r="E38" s="81" t="s">
        <v>514</v>
      </c>
      <c r="F38" s="81">
        <v>80</v>
      </c>
      <c r="G38" s="81" t="s">
        <v>515</v>
      </c>
      <c r="H38" s="81" t="s">
        <v>521</v>
      </c>
      <c r="I38" s="81" t="s">
        <v>517</v>
      </c>
      <c r="J38" s="81" t="s">
        <v>231</v>
      </c>
      <c r="K38" s="81" t="s">
        <v>333</v>
      </c>
      <c r="L38" s="81">
        <v>-107.88470000000001</v>
      </c>
      <c r="M38" s="81">
        <v>39.497601000000003</v>
      </c>
      <c r="N38" s="190">
        <v>0</v>
      </c>
      <c r="O38" s="185">
        <v>5.7</v>
      </c>
      <c r="P38" s="185">
        <v>0</v>
      </c>
      <c r="Q38" s="185">
        <v>0</v>
      </c>
      <c r="R38" s="186">
        <v>0</v>
      </c>
    </row>
    <row r="39" spans="1:18" s="83" customFormat="1" x14ac:dyDescent="0.2">
      <c r="A39" s="81" t="s">
        <v>147</v>
      </c>
      <c r="B39" s="81" t="s">
        <v>493</v>
      </c>
      <c r="C39" s="81" t="str">
        <f t="shared" si="0"/>
        <v>08045</v>
      </c>
      <c r="D39" s="81" t="s">
        <v>503</v>
      </c>
      <c r="E39" s="81" t="s">
        <v>514</v>
      </c>
      <c r="F39" s="81">
        <v>79.900000000000006</v>
      </c>
      <c r="G39" s="81" t="s">
        <v>515</v>
      </c>
      <c r="H39" s="81" t="s">
        <v>522</v>
      </c>
      <c r="I39" s="81" t="s">
        <v>517</v>
      </c>
      <c r="J39" s="81" t="s">
        <v>231</v>
      </c>
      <c r="K39" s="81" t="s">
        <v>333</v>
      </c>
      <c r="L39" s="81">
        <v>-107.88470000000001</v>
      </c>
      <c r="M39" s="81">
        <v>39.497601000000003</v>
      </c>
      <c r="N39" s="190">
        <v>0</v>
      </c>
      <c r="O39" s="185">
        <v>0</v>
      </c>
      <c r="P39" s="185">
        <v>5.7</v>
      </c>
      <c r="Q39" s="185">
        <v>0</v>
      </c>
      <c r="R39" s="186">
        <v>0</v>
      </c>
    </row>
    <row r="40" spans="1:18" s="83" customFormat="1" x14ac:dyDescent="0.2">
      <c r="A40" s="81" t="s">
        <v>147</v>
      </c>
      <c r="B40" s="81" t="s">
        <v>493</v>
      </c>
      <c r="C40" s="81" t="str">
        <f t="shared" si="0"/>
        <v>08045</v>
      </c>
      <c r="D40" s="81" t="s">
        <v>503</v>
      </c>
      <c r="E40" s="81" t="s">
        <v>514</v>
      </c>
      <c r="F40" s="81">
        <v>79.900000000000006</v>
      </c>
      <c r="G40" s="81" t="s">
        <v>515</v>
      </c>
      <c r="H40" s="81" t="s">
        <v>522</v>
      </c>
      <c r="I40" s="81" t="s">
        <v>517</v>
      </c>
      <c r="J40" s="81" t="s">
        <v>231</v>
      </c>
      <c r="K40" s="81" t="s">
        <v>333</v>
      </c>
      <c r="L40" s="81">
        <v>-107.88470000000001</v>
      </c>
      <c r="M40" s="81">
        <v>39.497601000000003</v>
      </c>
      <c r="N40" s="190">
        <v>19.3</v>
      </c>
      <c r="O40" s="185">
        <v>0</v>
      </c>
      <c r="P40" s="185">
        <v>0</v>
      </c>
      <c r="Q40" s="185">
        <v>0</v>
      </c>
      <c r="R40" s="186">
        <v>0</v>
      </c>
    </row>
    <row r="41" spans="1:18" s="83" customFormat="1" x14ac:dyDescent="0.2">
      <c r="A41" s="81" t="s">
        <v>147</v>
      </c>
      <c r="B41" s="81" t="s">
        <v>493</v>
      </c>
      <c r="C41" s="81" t="str">
        <f t="shared" si="0"/>
        <v>08045</v>
      </c>
      <c r="D41" s="81" t="s">
        <v>503</v>
      </c>
      <c r="E41" s="81" t="s">
        <v>514</v>
      </c>
      <c r="F41" s="81">
        <v>79.900000000000006</v>
      </c>
      <c r="G41" s="81" t="s">
        <v>515</v>
      </c>
      <c r="H41" s="81" t="s">
        <v>522</v>
      </c>
      <c r="I41" s="81" t="s">
        <v>517</v>
      </c>
      <c r="J41" s="81" t="s">
        <v>231</v>
      </c>
      <c r="K41" s="81" t="s">
        <v>333</v>
      </c>
      <c r="L41" s="81">
        <v>-107.88470000000001</v>
      </c>
      <c r="M41" s="81">
        <v>39.497601000000003</v>
      </c>
      <c r="N41" s="190">
        <v>0</v>
      </c>
      <c r="O41" s="185">
        <v>0</v>
      </c>
      <c r="P41" s="185">
        <v>0</v>
      </c>
      <c r="Q41" s="185">
        <v>0</v>
      </c>
      <c r="R41" s="186">
        <v>0.39950000000000002</v>
      </c>
    </row>
    <row r="42" spans="1:18" s="83" customFormat="1" x14ac:dyDescent="0.2">
      <c r="A42" s="81" t="s">
        <v>147</v>
      </c>
      <c r="B42" s="81" t="s">
        <v>493</v>
      </c>
      <c r="C42" s="81" t="str">
        <f t="shared" si="0"/>
        <v>08045</v>
      </c>
      <c r="D42" s="81" t="s">
        <v>503</v>
      </c>
      <c r="E42" s="81" t="s">
        <v>514</v>
      </c>
      <c r="F42" s="81">
        <v>79.900000000000006</v>
      </c>
      <c r="G42" s="81" t="s">
        <v>515</v>
      </c>
      <c r="H42" s="81" t="s">
        <v>522</v>
      </c>
      <c r="I42" s="81" t="s">
        <v>517</v>
      </c>
      <c r="J42" s="81" t="s">
        <v>231</v>
      </c>
      <c r="K42" s="81" t="s">
        <v>333</v>
      </c>
      <c r="L42" s="81">
        <v>-107.88470000000001</v>
      </c>
      <c r="M42" s="81">
        <v>39.497601000000003</v>
      </c>
      <c r="N42" s="190">
        <v>0</v>
      </c>
      <c r="O42" s="185">
        <v>0</v>
      </c>
      <c r="P42" s="185">
        <v>0</v>
      </c>
      <c r="Q42" s="185">
        <v>0</v>
      </c>
      <c r="R42" s="186">
        <v>0</v>
      </c>
    </row>
    <row r="43" spans="1:18" s="83" customFormat="1" x14ac:dyDescent="0.2">
      <c r="A43" s="81" t="s">
        <v>147</v>
      </c>
      <c r="B43" s="81" t="s">
        <v>493</v>
      </c>
      <c r="C43" s="81" t="str">
        <f t="shared" si="0"/>
        <v>08045</v>
      </c>
      <c r="D43" s="81" t="s">
        <v>503</v>
      </c>
      <c r="E43" s="81" t="s">
        <v>514</v>
      </c>
      <c r="F43" s="81">
        <v>79.900000000000006</v>
      </c>
      <c r="G43" s="81" t="s">
        <v>515</v>
      </c>
      <c r="H43" s="81" t="s">
        <v>522</v>
      </c>
      <c r="I43" s="81" t="s">
        <v>517</v>
      </c>
      <c r="J43" s="81" t="s">
        <v>231</v>
      </c>
      <c r="K43" s="81" t="s">
        <v>333</v>
      </c>
      <c r="L43" s="81">
        <v>-107.88470000000001</v>
      </c>
      <c r="M43" s="81">
        <v>39.497601000000003</v>
      </c>
      <c r="N43" s="190">
        <v>0</v>
      </c>
      <c r="O43" s="185">
        <v>0</v>
      </c>
      <c r="P43" s="185">
        <v>0</v>
      </c>
      <c r="Q43" s="185">
        <v>2.3970000000000002E-2</v>
      </c>
      <c r="R43" s="186">
        <v>0</v>
      </c>
    </row>
    <row r="44" spans="1:18" s="83" customFormat="1" x14ac:dyDescent="0.2">
      <c r="A44" s="81" t="s">
        <v>147</v>
      </c>
      <c r="B44" s="81" t="s">
        <v>493</v>
      </c>
      <c r="C44" s="81" t="str">
        <f t="shared" si="0"/>
        <v>08045</v>
      </c>
      <c r="D44" s="81" t="s">
        <v>503</v>
      </c>
      <c r="E44" s="81" t="s">
        <v>514</v>
      </c>
      <c r="F44" s="81">
        <v>79.900000000000006</v>
      </c>
      <c r="G44" s="81" t="s">
        <v>515</v>
      </c>
      <c r="H44" s="81" t="s">
        <v>522</v>
      </c>
      <c r="I44" s="81" t="s">
        <v>517</v>
      </c>
      <c r="J44" s="81" t="s">
        <v>231</v>
      </c>
      <c r="K44" s="81" t="s">
        <v>333</v>
      </c>
      <c r="L44" s="81">
        <v>-107.88470000000001</v>
      </c>
      <c r="M44" s="81">
        <v>39.497601000000003</v>
      </c>
      <c r="N44" s="190">
        <v>0</v>
      </c>
      <c r="O44" s="185">
        <v>5.7</v>
      </c>
      <c r="P44" s="185">
        <v>0</v>
      </c>
      <c r="Q44" s="185">
        <v>0</v>
      </c>
      <c r="R44" s="186">
        <v>0</v>
      </c>
    </row>
    <row r="45" spans="1:18" s="83" customFormat="1" x14ac:dyDescent="0.2">
      <c r="A45" s="81" t="s">
        <v>147</v>
      </c>
      <c r="B45" s="81" t="s">
        <v>493</v>
      </c>
      <c r="C45" s="81" t="str">
        <f t="shared" si="0"/>
        <v>08045</v>
      </c>
      <c r="D45" s="81" t="s">
        <v>503</v>
      </c>
      <c r="E45" s="81" t="s">
        <v>514</v>
      </c>
      <c r="F45" s="81">
        <v>2.15</v>
      </c>
      <c r="G45" s="81" t="s">
        <v>523</v>
      </c>
      <c r="H45" s="81" t="s">
        <v>524</v>
      </c>
      <c r="I45" s="81" t="s">
        <v>517</v>
      </c>
      <c r="J45" s="81" t="s">
        <v>251</v>
      </c>
      <c r="K45" s="81" t="s">
        <v>333</v>
      </c>
      <c r="L45" s="81">
        <v>-107.88470000000001</v>
      </c>
      <c r="M45" s="81">
        <v>39.497601000000003</v>
      </c>
      <c r="N45" s="190">
        <v>0</v>
      </c>
      <c r="O45" s="185">
        <v>3.9</v>
      </c>
      <c r="P45" s="185">
        <v>0</v>
      </c>
      <c r="Q45" s="185">
        <v>0</v>
      </c>
      <c r="R45" s="186">
        <v>0</v>
      </c>
    </row>
    <row r="46" spans="1:18" s="83" customFormat="1" x14ac:dyDescent="0.2">
      <c r="A46" s="81" t="s">
        <v>147</v>
      </c>
      <c r="B46" s="81" t="s">
        <v>493</v>
      </c>
      <c r="C46" s="81" t="str">
        <f t="shared" si="0"/>
        <v>08045</v>
      </c>
      <c r="D46" s="81" t="s">
        <v>503</v>
      </c>
      <c r="E46" s="81" t="s">
        <v>514</v>
      </c>
      <c r="F46" s="81">
        <v>3.26</v>
      </c>
      <c r="G46" s="81" t="s">
        <v>505</v>
      </c>
      <c r="H46" s="81" t="s">
        <v>525</v>
      </c>
      <c r="I46" s="81" t="s">
        <v>517</v>
      </c>
      <c r="J46" s="81" t="s">
        <v>6</v>
      </c>
      <c r="K46" s="81" t="s">
        <v>319</v>
      </c>
      <c r="L46" s="81">
        <v>-107.88470000000001</v>
      </c>
      <c r="M46" s="81">
        <v>39.497601000000003</v>
      </c>
      <c r="N46" s="190">
        <v>0</v>
      </c>
      <c r="O46" s="185">
        <v>16.5</v>
      </c>
      <c r="P46" s="185">
        <v>0</v>
      </c>
      <c r="Q46" s="185">
        <v>0</v>
      </c>
      <c r="R46" s="186">
        <v>0</v>
      </c>
    </row>
    <row r="47" spans="1:18" s="83" customFormat="1" x14ac:dyDescent="0.2">
      <c r="A47" s="81" t="s">
        <v>147</v>
      </c>
      <c r="B47" s="81" t="s">
        <v>493</v>
      </c>
      <c r="C47" s="81" t="str">
        <f t="shared" si="0"/>
        <v>08045</v>
      </c>
      <c r="D47" s="81" t="s">
        <v>503</v>
      </c>
      <c r="E47" s="81" t="s">
        <v>514</v>
      </c>
      <c r="F47" s="81">
        <v>1500</v>
      </c>
      <c r="G47" s="81" t="s">
        <v>526</v>
      </c>
      <c r="H47" s="81" t="s">
        <v>527</v>
      </c>
      <c r="I47" s="81" t="s">
        <v>517</v>
      </c>
      <c r="J47" s="81" t="s">
        <v>277</v>
      </c>
      <c r="K47" s="81" t="s">
        <v>350</v>
      </c>
      <c r="L47" s="81">
        <v>-107.88470000000001</v>
      </c>
      <c r="M47" s="81">
        <v>39.497601000000003</v>
      </c>
      <c r="N47" s="190">
        <v>0</v>
      </c>
      <c r="O47" s="185">
        <v>3.84</v>
      </c>
      <c r="P47" s="185">
        <v>0</v>
      </c>
      <c r="Q47" s="185">
        <v>0</v>
      </c>
      <c r="R47" s="186">
        <v>0</v>
      </c>
    </row>
    <row r="48" spans="1:18" s="81" customFormat="1" x14ac:dyDescent="0.2">
      <c r="A48" s="81" t="s">
        <v>147</v>
      </c>
      <c r="B48" s="81" t="s">
        <v>493</v>
      </c>
      <c r="C48" s="81" t="str">
        <f t="shared" si="0"/>
        <v>08045</v>
      </c>
      <c r="D48" s="81" t="s">
        <v>503</v>
      </c>
      <c r="E48" s="81" t="s">
        <v>514</v>
      </c>
      <c r="F48" s="81">
        <v>5475</v>
      </c>
      <c r="G48" s="81" t="s">
        <v>528</v>
      </c>
      <c r="H48" s="81" t="s">
        <v>529</v>
      </c>
      <c r="I48" s="81" t="s">
        <v>517</v>
      </c>
      <c r="J48" s="81" t="s">
        <v>14</v>
      </c>
      <c r="K48" s="81" t="s">
        <v>494</v>
      </c>
      <c r="L48" s="81">
        <v>-107.88470000000001</v>
      </c>
      <c r="M48" s="81">
        <v>39.497601000000003</v>
      </c>
      <c r="N48" s="190">
        <v>0</v>
      </c>
      <c r="O48" s="185">
        <v>9.2946651397979494</v>
      </c>
      <c r="P48" s="185">
        <v>0</v>
      </c>
      <c r="Q48" s="185">
        <v>0</v>
      </c>
      <c r="R48" s="186">
        <v>0</v>
      </c>
    </row>
    <row r="49" spans="1:18" s="81" customFormat="1" x14ac:dyDescent="0.2">
      <c r="A49" s="81" t="s">
        <v>147</v>
      </c>
      <c r="B49" s="81" t="s">
        <v>493</v>
      </c>
      <c r="C49" s="81" t="str">
        <f t="shared" si="0"/>
        <v>08045</v>
      </c>
      <c r="D49" s="81" t="s">
        <v>503</v>
      </c>
      <c r="E49" s="81" t="s">
        <v>530</v>
      </c>
      <c r="F49" s="81">
        <v>153.30000000000001</v>
      </c>
      <c r="G49" s="81" t="s">
        <v>528</v>
      </c>
      <c r="H49" s="81" t="s">
        <v>531</v>
      </c>
      <c r="I49" s="81" t="s">
        <v>532</v>
      </c>
      <c r="J49" s="81" t="s">
        <v>14</v>
      </c>
      <c r="K49" s="81" t="s">
        <v>494</v>
      </c>
      <c r="L49" s="81">
        <v>-108.01967972222224</v>
      </c>
      <c r="M49" s="81">
        <v>39.479260472222222</v>
      </c>
      <c r="N49" s="190">
        <v>0</v>
      </c>
      <c r="O49" s="185">
        <v>9.9782959620052107</v>
      </c>
      <c r="P49" s="185">
        <v>0</v>
      </c>
      <c r="Q49" s="185">
        <v>0</v>
      </c>
      <c r="R49" s="186">
        <v>0</v>
      </c>
    </row>
    <row r="50" spans="1:18" s="81" customFormat="1" x14ac:dyDescent="0.2">
      <c r="A50" s="81" t="s">
        <v>147</v>
      </c>
      <c r="B50" s="81" t="s">
        <v>493</v>
      </c>
      <c r="C50" s="81" t="str">
        <f t="shared" si="0"/>
        <v>08081</v>
      </c>
      <c r="D50" s="81" t="s">
        <v>533</v>
      </c>
      <c r="E50" s="81" t="s">
        <v>534</v>
      </c>
      <c r="F50" s="81">
        <v>0.53</v>
      </c>
      <c r="G50" s="81" t="s">
        <v>515</v>
      </c>
      <c r="H50" s="81" t="s">
        <v>535</v>
      </c>
      <c r="I50" s="81" t="s">
        <v>536</v>
      </c>
      <c r="J50" s="81" t="s">
        <v>221</v>
      </c>
      <c r="K50" s="81" t="s">
        <v>333</v>
      </c>
      <c r="L50" s="81">
        <v>-108.60113205555557</v>
      </c>
      <c r="M50" s="81">
        <v>40.989553944444445</v>
      </c>
      <c r="N50" s="190">
        <v>0</v>
      </c>
      <c r="O50" s="185">
        <v>0</v>
      </c>
      <c r="P50" s="185">
        <v>3.06</v>
      </c>
      <c r="Q50" s="185">
        <v>0</v>
      </c>
      <c r="R50" s="186">
        <v>0</v>
      </c>
    </row>
    <row r="51" spans="1:18" s="81" customFormat="1" x14ac:dyDescent="0.2">
      <c r="A51" s="81" t="s">
        <v>147</v>
      </c>
      <c r="B51" s="81" t="s">
        <v>493</v>
      </c>
      <c r="C51" s="81" t="str">
        <f t="shared" si="0"/>
        <v>08081</v>
      </c>
      <c r="D51" s="81" t="s">
        <v>533</v>
      </c>
      <c r="E51" s="81" t="s">
        <v>534</v>
      </c>
      <c r="F51" s="81">
        <v>0.53</v>
      </c>
      <c r="G51" s="81" t="s">
        <v>515</v>
      </c>
      <c r="H51" s="81" t="s">
        <v>535</v>
      </c>
      <c r="I51" s="81" t="s">
        <v>536</v>
      </c>
      <c r="J51" s="81" t="s">
        <v>221</v>
      </c>
      <c r="K51" s="81" t="s">
        <v>333</v>
      </c>
      <c r="L51" s="81">
        <v>-108.60113205555557</v>
      </c>
      <c r="M51" s="81">
        <v>40.989553944444445</v>
      </c>
      <c r="N51" s="190">
        <v>23.65</v>
      </c>
      <c r="O51" s="185">
        <v>0</v>
      </c>
      <c r="P51" s="185">
        <v>0</v>
      </c>
      <c r="Q51" s="185">
        <v>0</v>
      </c>
      <c r="R51" s="186">
        <v>0</v>
      </c>
    </row>
    <row r="52" spans="1:18" s="81" customFormat="1" x14ac:dyDescent="0.2">
      <c r="A52" s="81" t="s">
        <v>147</v>
      </c>
      <c r="B52" s="81" t="s">
        <v>493</v>
      </c>
      <c r="C52" s="81" t="str">
        <f t="shared" si="0"/>
        <v>08081</v>
      </c>
      <c r="D52" s="81" t="s">
        <v>533</v>
      </c>
      <c r="E52" s="81" t="s">
        <v>534</v>
      </c>
      <c r="F52" s="81">
        <v>0.53</v>
      </c>
      <c r="G52" s="81" t="s">
        <v>515</v>
      </c>
      <c r="H52" s="81" t="s">
        <v>535</v>
      </c>
      <c r="I52" s="81" t="s">
        <v>536</v>
      </c>
      <c r="J52" s="81" t="s">
        <v>221</v>
      </c>
      <c r="K52" s="81" t="s">
        <v>333</v>
      </c>
      <c r="L52" s="81">
        <v>-108.60113205555557</v>
      </c>
      <c r="M52" s="81">
        <v>40.989553944444445</v>
      </c>
      <c r="N52" s="190">
        <v>0</v>
      </c>
      <c r="O52" s="185">
        <v>0</v>
      </c>
      <c r="P52" s="185">
        <v>0</v>
      </c>
      <c r="Q52" s="185">
        <v>0</v>
      </c>
      <c r="R52" s="186">
        <v>2.65E-3</v>
      </c>
    </row>
    <row r="53" spans="1:18" s="81" customFormat="1" x14ac:dyDescent="0.2">
      <c r="A53" s="81" t="s">
        <v>147</v>
      </c>
      <c r="B53" s="81" t="s">
        <v>493</v>
      </c>
      <c r="C53" s="81" t="str">
        <f t="shared" si="0"/>
        <v>08081</v>
      </c>
      <c r="D53" s="81" t="s">
        <v>533</v>
      </c>
      <c r="E53" s="81" t="s">
        <v>534</v>
      </c>
      <c r="F53" s="81">
        <v>0.53</v>
      </c>
      <c r="G53" s="81" t="s">
        <v>515</v>
      </c>
      <c r="H53" s="81" t="s">
        <v>535</v>
      </c>
      <c r="I53" s="81" t="s">
        <v>536</v>
      </c>
      <c r="J53" s="81" t="s">
        <v>221</v>
      </c>
      <c r="K53" s="81" t="s">
        <v>333</v>
      </c>
      <c r="L53" s="81">
        <v>-108.60113205555557</v>
      </c>
      <c r="M53" s="81">
        <v>40.989553944444445</v>
      </c>
      <c r="N53" s="190">
        <v>0</v>
      </c>
      <c r="O53" s="185">
        <v>0</v>
      </c>
      <c r="P53" s="185">
        <v>0</v>
      </c>
      <c r="Q53" s="185">
        <v>0</v>
      </c>
      <c r="R53" s="186">
        <v>0</v>
      </c>
    </row>
    <row r="54" spans="1:18" s="81" customFormat="1" x14ac:dyDescent="0.2">
      <c r="A54" s="81" t="s">
        <v>147</v>
      </c>
      <c r="B54" s="81" t="s">
        <v>493</v>
      </c>
      <c r="C54" s="81" t="str">
        <f t="shared" si="0"/>
        <v>08081</v>
      </c>
      <c r="D54" s="81" t="s">
        <v>533</v>
      </c>
      <c r="E54" s="81" t="s">
        <v>534</v>
      </c>
      <c r="F54" s="81">
        <v>0.53</v>
      </c>
      <c r="G54" s="81" t="s">
        <v>515</v>
      </c>
      <c r="H54" s="81" t="s">
        <v>535</v>
      </c>
      <c r="I54" s="81" t="s">
        <v>536</v>
      </c>
      <c r="J54" s="81" t="s">
        <v>221</v>
      </c>
      <c r="K54" s="81" t="s">
        <v>333</v>
      </c>
      <c r="L54" s="81">
        <v>-108.60113205555557</v>
      </c>
      <c r="M54" s="81">
        <v>40.989553944444445</v>
      </c>
      <c r="N54" s="190">
        <v>0</v>
      </c>
      <c r="O54" s="185">
        <v>0</v>
      </c>
      <c r="P54" s="185">
        <v>0</v>
      </c>
      <c r="Q54" s="185">
        <v>1.5899999999999999E-4</v>
      </c>
      <c r="R54" s="186">
        <v>0</v>
      </c>
    </row>
    <row r="55" spans="1:18" s="81" customFormat="1" x14ac:dyDescent="0.2">
      <c r="A55" s="81" t="s">
        <v>147</v>
      </c>
      <c r="B55" s="81" t="s">
        <v>493</v>
      </c>
      <c r="C55" s="81" t="str">
        <f t="shared" si="0"/>
        <v>08081</v>
      </c>
      <c r="D55" s="81" t="s">
        <v>533</v>
      </c>
      <c r="E55" s="81" t="s">
        <v>534</v>
      </c>
      <c r="F55" s="81">
        <v>0.53</v>
      </c>
      <c r="G55" s="81" t="s">
        <v>515</v>
      </c>
      <c r="H55" s="81" t="s">
        <v>535</v>
      </c>
      <c r="I55" s="81" t="s">
        <v>536</v>
      </c>
      <c r="J55" s="81" t="s">
        <v>221</v>
      </c>
      <c r="K55" s="81" t="s">
        <v>333</v>
      </c>
      <c r="L55" s="81">
        <v>-108.60113205555557</v>
      </c>
      <c r="M55" s="81">
        <v>40.989553944444445</v>
      </c>
      <c r="N55" s="190">
        <v>0</v>
      </c>
      <c r="O55" s="185">
        <v>0.96</v>
      </c>
      <c r="P55" s="185">
        <v>0</v>
      </c>
      <c r="Q55" s="185">
        <v>0</v>
      </c>
      <c r="R55" s="186">
        <v>0</v>
      </c>
    </row>
    <row r="56" spans="1:18" s="81" customFormat="1" x14ac:dyDescent="0.2">
      <c r="A56" s="81" t="s">
        <v>147</v>
      </c>
      <c r="B56" s="81" t="s">
        <v>493</v>
      </c>
      <c r="C56" s="81" t="str">
        <f t="shared" si="0"/>
        <v>08081</v>
      </c>
      <c r="D56" s="81" t="s">
        <v>533</v>
      </c>
      <c r="E56" s="81" t="s">
        <v>534</v>
      </c>
      <c r="F56" s="81">
        <v>19</v>
      </c>
      <c r="G56" s="81" t="s">
        <v>515</v>
      </c>
      <c r="H56" s="81" t="s">
        <v>537</v>
      </c>
      <c r="I56" s="81" t="s">
        <v>536</v>
      </c>
      <c r="J56" s="81" t="s">
        <v>221</v>
      </c>
      <c r="K56" s="81" t="s">
        <v>333</v>
      </c>
      <c r="L56" s="81">
        <v>-108.60113205555557</v>
      </c>
      <c r="M56" s="81">
        <v>40.989553944444445</v>
      </c>
      <c r="N56" s="190">
        <v>0</v>
      </c>
      <c r="O56" s="185">
        <v>0</v>
      </c>
      <c r="P56" s="185">
        <v>2.7</v>
      </c>
      <c r="Q56" s="185">
        <v>0</v>
      </c>
      <c r="R56" s="186">
        <v>0</v>
      </c>
    </row>
    <row r="57" spans="1:18" s="81" customFormat="1" x14ac:dyDescent="0.2">
      <c r="A57" s="81" t="s">
        <v>147</v>
      </c>
      <c r="B57" s="81" t="s">
        <v>493</v>
      </c>
      <c r="C57" s="81" t="str">
        <f t="shared" si="0"/>
        <v>08081</v>
      </c>
      <c r="D57" s="81" t="s">
        <v>533</v>
      </c>
      <c r="E57" s="81" t="s">
        <v>534</v>
      </c>
      <c r="F57" s="81">
        <v>19</v>
      </c>
      <c r="G57" s="81" t="s">
        <v>515</v>
      </c>
      <c r="H57" s="81" t="s">
        <v>537</v>
      </c>
      <c r="I57" s="81" t="s">
        <v>536</v>
      </c>
      <c r="J57" s="81" t="s">
        <v>221</v>
      </c>
      <c r="K57" s="81" t="s">
        <v>333</v>
      </c>
      <c r="L57" s="81">
        <v>-108.60113205555557</v>
      </c>
      <c r="M57" s="81">
        <v>40.989553944444445</v>
      </c>
      <c r="N57" s="190">
        <v>2.7</v>
      </c>
      <c r="O57" s="185">
        <v>0</v>
      </c>
      <c r="P57" s="185">
        <v>0</v>
      </c>
      <c r="Q57" s="185">
        <v>0</v>
      </c>
      <c r="R57" s="186">
        <v>0</v>
      </c>
    </row>
    <row r="58" spans="1:18" s="81" customFormat="1" x14ac:dyDescent="0.2">
      <c r="A58" s="81" t="s">
        <v>147</v>
      </c>
      <c r="B58" s="81" t="s">
        <v>493</v>
      </c>
      <c r="C58" s="81" t="str">
        <f t="shared" si="0"/>
        <v>08081</v>
      </c>
      <c r="D58" s="81" t="s">
        <v>533</v>
      </c>
      <c r="E58" s="81" t="s">
        <v>534</v>
      </c>
      <c r="F58" s="81">
        <v>19</v>
      </c>
      <c r="G58" s="81" t="s">
        <v>515</v>
      </c>
      <c r="H58" s="81" t="s">
        <v>537</v>
      </c>
      <c r="I58" s="81" t="s">
        <v>536</v>
      </c>
      <c r="J58" s="81" t="s">
        <v>221</v>
      </c>
      <c r="K58" s="81" t="s">
        <v>333</v>
      </c>
      <c r="L58" s="81">
        <v>-108.60113205555557</v>
      </c>
      <c r="M58" s="81">
        <v>40.989553944444445</v>
      </c>
      <c r="N58" s="190">
        <v>0</v>
      </c>
      <c r="O58" s="185">
        <v>0</v>
      </c>
      <c r="P58" s="185">
        <v>0</v>
      </c>
      <c r="Q58" s="185">
        <v>0</v>
      </c>
      <c r="R58" s="186">
        <v>0.2</v>
      </c>
    </row>
    <row r="59" spans="1:18" s="81" customFormat="1" x14ac:dyDescent="0.2">
      <c r="A59" s="81" t="s">
        <v>147</v>
      </c>
      <c r="B59" s="81" t="s">
        <v>493</v>
      </c>
      <c r="C59" s="81" t="str">
        <f t="shared" si="0"/>
        <v>08081</v>
      </c>
      <c r="D59" s="81" t="s">
        <v>533</v>
      </c>
      <c r="E59" s="81" t="s">
        <v>534</v>
      </c>
      <c r="F59" s="81">
        <v>19</v>
      </c>
      <c r="G59" s="81" t="s">
        <v>515</v>
      </c>
      <c r="H59" s="81" t="s">
        <v>537</v>
      </c>
      <c r="I59" s="81" t="s">
        <v>536</v>
      </c>
      <c r="J59" s="81" t="s">
        <v>221</v>
      </c>
      <c r="K59" s="81" t="s">
        <v>333</v>
      </c>
      <c r="L59" s="81">
        <v>-108.60113205555557</v>
      </c>
      <c r="M59" s="81">
        <v>40.989553944444445</v>
      </c>
      <c r="N59" s="190">
        <v>0</v>
      </c>
      <c r="O59" s="185">
        <v>0</v>
      </c>
      <c r="P59" s="185">
        <v>0</v>
      </c>
      <c r="Q59" s="185">
        <v>0</v>
      </c>
      <c r="R59" s="186">
        <v>0</v>
      </c>
    </row>
    <row r="60" spans="1:18" s="81" customFormat="1" x14ac:dyDescent="0.2">
      <c r="A60" s="81" t="s">
        <v>147</v>
      </c>
      <c r="B60" s="81" t="s">
        <v>493</v>
      </c>
      <c r="C60" s="81" t="str">
        <f t="shared" si="0"/>
        <v>08081</v>
      </c>
      <c r="D60" s="81" t="s">
        <v>533</v>
      </c>
      <c r="E60" s="81" t="s">
        <v>534</v>
      </c>
      <c r="F60" s="81">
        <v>19</v>
      </c>
      <c r="G60" s="81" t="s">
        <v>515</v>
      </c>
      <c r="H60" s="81" t="s">
        <v>537</v>
      </c>
      <c r="I60" s="81" t="s">
        <v>536</v>
      </c>
      <c r="J60" s="81" t="s">
        <v>221</v>
      </c>
      <c r="K60" s="81" t="s">
        <v>333</v>
      </c>
      <c r="L60" s="81">
        <v>-108.60113205555557</v>
      </c>
      <c r="M60" s="81">
        <v>40.989553944444445</v>
      </c>
      <c r="N60" s="190">
        <v>0</v>
      </c>
      <c r="O60" s="185">
        <v>0</v>
      </c>
      <c r="P60" s="185">
        <v>0</v>
      </c>
      <c r="Q60" s="185">
        <v>0.01</v>
      </c>
      <c r="R60" s="186">
        <v>0</v>
      </c>
    </row>
    <row r="61" spans="1:18" s="81" customFormat="1" x14ac:dyDescent="0.2">
      <c r="A61" s="81" t="s">
        <v>147</v>
      </c>
      <c r="B61" s="81" t="s">
        <v>493</v>
      </c>
      <c r="C61" s="81" t="str">
        <f t="shared" si="0"/>
        <v>08081</v>
      </c>
      <c r="D61" s="81" t="s">
        <v>533</v>
      </c>
      <c r="E61" s="81" t="s">
        <v>534</v>
      </c>
      <c r="F61" s="81">
        <v>19</v>
      </c>
      <c r="G61" s="81" t="s">
        <v>515</v>
      </c>
      <c r="H61" s="81" t="s">
        <v>537</v>
      </c>
      <c r="I61" s="81" t="s">
        <v>536</v>
      </c>
      <c r="J61" s="81" t="s">
        <v>221</v>
      </c>
      <c r="K61" s="81" t="s">
        <v>333</v>
      </c>
      <c r="L61" s="81">
        <v>-108.60113205555557</v>
      </c>
      <c r="M61" s="81">
        <v>40.989553944444445</v>
      </c>
      <c r="N61" s="190">
        <v>0</v>
      </c>
      <c r="O61" s="185">
        <v>1.7</v>
      </c>
      <c r="P61" s="185">
        <v>0</v>
      </c>
      <c r="Q61" s="185">
        <v>0</v>
      </c>
      <c r="R61" s="186">
        <v>0</v>
      </c>
    </row>
    <row r="62" spans="1:18" s="81" customFormat="1" x14ac:dyDescent="0.2">
      <c r="A62" s="81" t="s">
        <v>147</v>
      </c>
      <c r="B62" s="81" t="s">
        <v>493</v>
      </c>
      <c r="C62" s="81" t="str">
        <f t="shared" si="0"/>
        <v>08081</v>
      </c>
      <c r="D62" s="81" t="s">
        <v>533</v>
      </c>
      <c r="E62" s="81" t="s">
        <v>534</v>
      </c>
      <c r="F62" s="81">
        <v>3.8250000000000002</v>
      </c>
      <c r="G62" s="81" t="s">
        <v>515</v>
      </c>
      <c r="H62" s="81" t="s">
        <v>538</v>
      </c>
      <c r="I62" s="81" t="s">
        <v>536</v>
      </c>
      <c r="J62" s="81" t="s">
        <v>221</v>
      </c>
      <c r="K62" s="81" t="s">
        <v>333</v>
      </c>
      <c r="L62" s="81">
        <v>-108.60113205555557</v>
      </c>
      <c r="M62" s="81">
        <v>40.989553944444445</v>
      </c>
      <c r="N62" s="190">
        <v>0</v>
      </c>
      <c r="O62" s="185">
        <v>0</v>
      </c>
      <c r="P62" s="185">
        <v>1.5</v>
      </c>
      <c r="Q62" s="185">
        <v>0</v>
      </c>
      <c r="R62" s="186">
        <v>0</v>
      </c>
    </row>
    <row r="63" spans="1:18" s="81" customFormat="1" x14ac:dyDescent="0.2">
      <c r="A63" s="81" t="s">
        <v>147</v>
      </c>
      <c r="B63" s="81" t="s">
        <v>493</v>
      </c>
      <c r="C63" s="81" t="str">
        <f t="shared" si="0"/>
        <v>08081</v>
      </c>
      <c r="D63" s="81" t="s">
        <v>533</v>
      </c>
      <c r="E63" s="81" t="s">
        <v>534</v>
      </c>
      <c r="F63" s="81">
        <v>3.8250000000000002</v>
      </c>
      <c r="G63" s="81" t="s">
        <v>515</v>
      </c>
      <c r="H63" s="81" t="s">
        <v>538</v>
      </c>
      <c r="I63" s="81" t="s">
        <v>536</v>
      </c>
      <c r="J63" s="81" t="s">
        <v>221</v>
      </c>
      <c r="K63" s="81" t="s">
        <v>333</v>
      </c>
      <c r="L63" s="81">
        <v>-108.60113205555557</v>
      </c>
      <c r="M63" s="81">
        <v>40.989553944444445</v>
      </c>
      <c r="N63" s="190">
        <v>26.9</v>
      </c>
      <c r="O63" s="185">
        <v>0</v>
      </c>
      <c r="P63" s="185">
        <v>0</v>
      </c>
      <c r="Q63" s="185">
        <v>0</v>
      </c>
      <c r="R63" s="186">
        <v>0</v>
      </c>
    </row>
    <row r="64" spans="1:18" s="81" customFormat="1" x14ac:dyDescent="0.2">
      <c r="A64" s="81" t="s">
        <v>147</v>
      </c>
      <c r="B64" s="81" t="s">
        <v>493</v>
      </c>
      <c r="C64" s="81" t="str">
        <f t="shared" si="0"/>
        <v>08081</v>
      </c>
      <c r="D64" s="81" t="s">
        <v>533</v>
      </c>
      <c r="E64" s="81" t="s">
        <v>534</v>
      </c>
      <c r="F64" s="81">
        <v>3.8250000000000002</v>
      </c>
      <c r="G64" s="81" t="s">
        <v>515</v>
      </c>
      <c r="H64" s="81" t="s">
        <v>538</v>
      </c>
      <c r="I64" s="81" t="s">
        <v>536</v>
      </c>
      <c r="J64" s="81" t="s">
        <v>221</v>
      </c>
      <c r="K64" s="81" t="s">
        <v>333</v>
      </c>
      <c r="L64" s="81">
        <v>-108.60113205555557</v>
      </c>
      <c r="M64" s="81">
        <v>40.989553944444445</v>
      </c>
      <c r="N64" s="190">
        <v>0</v>
      </c>
      <c r="O64" s="185">
        <v>0</v>
      </c>
      <c r="P64" s="185">
        <v>0</v>
      </c>
      <c r="Q64" s="185">
        <v>0</v>
      </c>
      <c r="R64" s="186">
        <v>1.9125E-2</v>
      </c>
    </row>
    <row r="65" spans="1:18" s="81" customFormat="1" x14ac:dyDescent="0.2">
      <c r="A65" s="81" t="s">
        <v>147</v>
      </c>
      <c r="B65" s="81" t="s">
        <v>493</v>
      </c>
      <c r="C65" s="81" t="str">
        <f t="shared" si="0"/>
        <v>08081</v>
      </c>
      <c r="D65" s="81" t="s">
        <v>533</v>
      </c>
      <c r="E65" s="81" t="s">
        <v>534</v>
      </c>
      <c r="F65" s="81">
        <v>3.8250000000000002</v>
      </c>
      <c r="G65" s="81" t="s">
        <v>515</v>
      </c>
      <c r="H65" s="81" t="s">
        <v>538</v>
      </c>
      <c r="I65" s="81" t="s">
        <v>536</v>
      </c>
      <c r="J65" s="81" t="s">
        <v>221</v>
      </c>
      <c r="K65" s="81" t="s">
        <v>333</v>
      </c>
      <c r="L65" s="81">
        <v>-108.60113205555557</v>
      </c>
      <c r="M65" s="81">
        <v>40.989553944444445</v>
      </c>
      <c r="N65" s="190">
        <v>0</v>
      </c>
      <c r="O65" s="185">
        <v>0</v>
      </c>
      <c r="P65" s="185">
        <v>0</v>
      </c>
      <c r="Q65" s="185">
        <v>0</v>
      </c>
      <c r="R65" s="186">
        <v>0</v>
      </c>
    </row>
    <row r="66" spans="1:18" s="81" customFormat="1" x14ac:dyDescent="0.2">
      <c r="A66" s="81" t="s">
        <v>147</v>
      </c>
      <c r="B66" s="81" t="s">
        <v>493</v>
      </c>
      <c r="C66" s="81" t="str">
        <f t="shared" si="0"/>
        <v>08081</v>
      </c>
      <c r="D66" s="81" t="s">
        <v>533</v>
      </c>
      <c r="E66" s="81" t="s">
        <v>534</v>
      </c>
      <c r="F66" s="81">
        <v>3.8250000000000002</v>
      </c>
      <c r="G66" s="81" t="s">
        <v>515</v>
      </c>
      <c r="H66" s="81" t="s">
        <v>538</v>
      </c>
      <c r="I66" s="81" t="s">
        <v>536</v>
      </c>
      <c r="J66" s="81" t="s">
        <v>221</v>
      </c>
      <c r="K66" s="81" t="s">
        <v>333</v>
      </c>
      <c r="L66" s="81">
        <v>-108.60113205555557</v>
      </c>
      <c r="M66" s="81">
        <v>40.989553944444445</v>
      </c>
      <c r="N66" s="190">
        <v>0</v>
      </c>
      <c r="O66" s="185">
        <v>0</v>
      </c>
      <c r="P66" s="185">
        <v>0</v>
      </c>
      <c r="Q66" s="185">
        <v>1.1479999999999999E-3</v>
      </c>
      <c r="R66" s="186">
        <v>0</v>
      </c>
    </row>
    <row r="67" spans="1:18" s="81" customFormat="1" x14ac:dyDescent="0.2">
      <c r="A67" s="81" t="s">
        <v>147</v>
      </c>
      <c r="B67" s="81" t="s">
        <v>493</v>
      </c>
      <c r="C67" s="81" t="str">
        <f t="shared" si="0"/>
        <v>08081</v>
      </c>
      <c r="D67" s="81" t="s">
        <v>533</v>
      </c>
      <c r="E67" s="81" t="s">
        <v>534</v>
      </c>
      <c r="F67" s="81">
        <v>3.8250000000000002</v>
      </c>
      <c r="G67" s="81" t="s">
        <v>515</v>
      </c>
      <c r="H67" s="81" t="s">
        <v>538</v>
      </c>
      <c r="I67" s="81" t="s">
        <v>536</v>
      </c>
      <c r="J67" s="81" t="s">
        <v>221</v>
      </c>
      <c r="K67" s="81" t="s">
        <v>333</v>
      </c>
      <c r="L67" s="81">
        <v>-108.60113205555557</v>
      </c>
      <c r="M67" s="81">
        <v>40.989553944444445</v>
      </c>
      <c r="N67" s="190">
        <v>0</v>
      </c>
      <c r="O67" s="185">
        <v>1.5</v>
      </c>
      <c r="P67" s="185">
        <v>0</v>
      </c>
      <c r="Q67" s="185">
        <v>0</v>
      </c>
      <c r="R67" s="186">
        <v>0</v>
      </c>
    </row>
    <row r="68" spans="1:18" s="81" customFormat="1" x14ac:dyDescent="0.2">
      <c r="A68" s="81" t="s">
        <v>147</v>
      </c>
      <c r="B68" s="81" t="s">
        <v>493</v>
      </c>
      <c r="C68" s="81" t="str">
        <f t="shared" si="0"/>
        <v>08081</v>
      </c>
      <c r="D68" s="81" t="s">
        <v>533</v>
      </c>
      <c r="E68" s="81" t="s">
        <v>539</v>
      </c>
      <c r="F68" s="81">
        <v>44.85</v>
      </c>
      <c r="G68" s="81" t="s">
        <v>515</v>
      </c>
      <c r="H68" s="81" t="s">
        <v>540</v>
      </c>
      <c r="I68" s="81" t="s">
        <v>541</v>
      </c>
      <c r="J68" s="81" t="s">
        <v>221</v>
      </c>
      <c r="K68" s="81" t="s">
        <v>333</v>
      </c>
      <c r="L68" s="81">
        <v>-108.6816666388889</v>
      </c>
      <c r="M68" s="81">
        <v>40.984166666666667</v>
      </c>
      <c r="N68" s="190">
        <v>0</v>
      </c>
      <c r="O68" s="185">
        <v>0</v>
      </c>
      <c r="P68" s="185">
        <v>23.9</v>
      </c>
      <c r="Q68" s="185">
        <v>0</v>
      </c>
      <c r="R68" s="186">
        <v>0</v>
      </c>
    </row>
    <row r="69" spans="1:18" s="81" customFormat="1" x14ac:dyDescent="0.2">
      <c r="A69" s="81" t="s">
        <v>147</v>
      </c>
      <c r="B69" s="81" t="s">
        <v>493</v>
      </c>
      <c r="C69" s="81" t="str">
        <f t="shared" si="0"/>
        <v>08081</v>
      </c>
      <c r="D69" s="81" t="s">
        <v>533</v>
      </c>
      <c r="E69" s="81" t="s">
        <v>539</v>
      </c>
      <c r="F69" s="81">
        <v>44.85</v>
      </c>
      <c r="G69" s="81" t="s">
        <v>515</v>
      </c>
      <c r="H69" s="81" t="s">
        <v>540</v>
      </c>
      <c r="I69" s="81" t="s">
        <v>541</v>
      </c>
      <c r="J69" s="81" t="s">
        <v>221</v>
      </c>
      <c r="K69" s="81" t="s">
        <v>333</v>
      </c>
      <c r="L69" s="81">
        <v>-108.6816666388889</v>
      </c>
      <c r="M69" s="81">
        <v>40.984166666666667</v>
      </c>
      <c r="N69" s="190">
        <v>19.2</v>
      </c>
      <c r="O69" s="185">
        <v>0</v>
      </c>
      <c r="P69" s="185">
        <v>0</v>
      </c>
      <c r="Q69" s="185">
        <v>0</v>
      </c>
      <c r="R69" s="186">
        <v>0</v>
      </c>
    </row>
    <row r="70" spans="1:18" s="81" customFormat="1" x14ac:dyDescent="0.2">
      <c r="A70" s="81" t="s">
        <v>147</v>
      </c>
      <c r="B70" s="81" t="s">
        <v>493</v>
      </c>
      <c r="C70" s="81" t="str">
        <f t="shared" si="0"/>
        <v>08081</v>
      </c>
      <c r="D70" s="81" t="s">
        <v>533</v>
      </c>
      <c r="E70" s="81" t="s">
        <v>539</v>
      </c>
      <c r="F70" s="81">
        <v>44.85</v>
      </c>
      <c r="G70" s="81" t="s">
        <v>515</v>
      </c>
      <c r="H70" s="81" t="s">
        <v>540</v>
      </c>
      <c r="I70" s="81" t="s">
        <v>541</v>
      </c>
      <c r="J70" s="81" t="s">
        <v>221</v>
      </c>
      <c r="K70" s="81" t="s">
        <v>333</v>
      </c>
      <c r="L70" s="81">
        <v>-108.6816666388889</v>
      </c>
      <c r="M70" s="81">
        <v>40.984166666666667</v>
      </c>
      <c r="N70" s="190">
        <v>0</v>
      </c>
      <c r="O70" s="185">
        <v>0</v>
      </c>
      <c r="P70" s="185">
        <v>0</v>
      </c>
      <c r="Q70" s="185">
        <v>0</v>
      </c>
      <c r="R70" s="186">
        <v>0.22425</v>
      </c>
    </row>
    <row r="71" spans="1:18" s="81" customFormat="1" x14ac:dyDescent="0.2">
      <c r="A71" s="81" t="s">
        <v>147</v>
      </c>
      <c r="B71" s="81" t="s">
        <v>493</v>
      </c>
      <c r="C71" s="81" t="str">
        <f t="shared" ref="C71:C134" si="1">B71&amp;D71</f>
        <v>08081</v>
      </c>
      <c r="D71" s="81" t="s">
        <v>533</v>
      </c>
      <c r="E71" s="81" t="s">
        <v>539</v>
      </c>
      <c r="F71" s="81">
        <v>44.85</v>
      </c>
      <c r="G71" s="81" t="s">
        <v>515</v>
      </c>
      <c r="H71" s="81" t="s">
        <v>540</v>
      </c>
      <c r="I71" s="81" t="s">
        <v>541</v>
      </c>
      <c r="J71" s="81" t="s">
        <v>221</v>
      </c>
      <c r="K71" s="81" t="s">
        <v>333</v>
      </c>
      <c r="L71" s="81">
        <v>-108.6816666388889</v>
      </c>
      <c r="M71" s="81">
        <v>40.984166666666667</v>
      </c>
      <c r="N71" s="190">
        <v>0</v>
      </c>
      <c r="O71" s="185">
        <v>0</v>
      </c>
      <c r="P71" s="185">
        <v>0</v>
      </c>
      <c r="Q71" s="185">
        <v>0</v>
      </c>
      <c r="R71" s="186">
        <v>0</v>
      </c>
    </row>
    <row r="72" spans="1:18" s="81" customFormat="1" x14ac:dyDescent="0.2">
      <c r="A72" s="81" t="s">
        <v>147</v>
      </c>
      <c r="B72" s="81" t="s">
        <v>493</v>
      </c>
      <c r="C72" s="81" t="str">
        <f t="shared" si="1"/>
        <v>08081</v>
      </c>
      <c r="D72" s="81" t="s">
        <v>533</v>
      </c>
      <c r="E72" s="81" t="s">
        <v>539</v>
      </c>
      <c r="F72" s="81">
        <v>44.85</v>
      </c>
      <c r="G72" s="81" t="s">
        <v>515</v>
      </c>
      <c r="H72" s="81" t="s">
        <v>540</v>
      </c>
      <c r="I72" s="81" t="s">
        <v>541</v>
      </c>
      <c r="J72" s="81" t="s">
        <v>221</v>
      </c>
      <c r="K72" s="81" t="s">
        <v>333</v>
      </c>
      <c r="L72" s="81">
        <v>-108.6816666388889</v>
      </c>
      <c r="M72" s="81">
        <v>40.984166666666667</v>
      </c>
      <c r="N72" s="190">
        <v>0</v>
      </c>
      <c r="O72" s="185">
        <v>0</v>
      </c>
      <c r="P72" s="185">
        <v>0</v>
      </c>
      <c r="Q72" s="185">
        <v>1.7999999999999999E-2</v>
      </c>
      <c r="R72" s="186">
        <v>0</v>
      </c>
    </row>
    <row r="73" spans="1:18" s="81" customFormat="1" x14ac:dyDescent="0.2">
      <c r="A73" s="81" t="s">
        <v>147</v>
      </c>
      <c r="B73" s="81" t="s">
        <v>493</v>
      </c>
      <c r="C73" s="81" t="str">
        <f t="shared" si="1"/>
        <v>08081</v>
      </c>
      <c r="D73" s="81" t="s">
        <v>533</v>
      </c>
      <c r="E73" s="81" t="s">
        <v>539</v>
      </c>
      <c r="F73" s="81">
        <v>44.85</v>
      </c>
      <c r="G73" s="81" t="s">
        <v>515</v>
      </c>
      <c r="H73" s="81" t="s">
        <v>540</v>
      </c>
      <c r="I73" s="81" t="s">
        <v>541</v>
      </c>
      <c r="J73" s="81" t="s">
        <v>221</v>
      </c>
      <c r="K73" s="81" t="s">
        <v>333</v>
      </c>
      <c r="L73" s="81">
        <v>-108.6816666388889</v>
      </c>
      <c r="M73" s="81">
        <v>40.984166666666667</v>
      </c>
      <c r="N73" s="190">
        <v>0</v>
      </c>
      <c r="O73" s="185">
        <v>1</v>
      </c>
      <c r="P73" s="185">
        <v>0</v>
      </c>
      <c r="Q73" s="185">
        <v>0</v>
      </c>
      <c r="R73" s="186">
        <v>0</v>
      </c>
    </row>
    <row r="74" spans="1:18" s="81" customFormat="1" x14ac:dyDescent="0.2">
      <c r="A74" s="81" t="s">
        <v>147</v>
      </c>
      <c r="B74" s="81" t="s">
        <v>493</v>
      </c>
      <c r="C74" s="81" t="str">
        <f t="shared" si="1"/>
        <v>08081</v>
      </c>
      <c r="D74" s="81" t="s">
        <v>533</v>
      </c>
      <c r="E74" s="81" t="s">
        <v>539</v>
      </c>
      <c r="F74" s="81">
        <v>81.191999999999993</v>
      </c>
      <c r="G74" s="81" t="s">
        <v>515</v>
      </c>
      <c r="H74" s="81" t="s">
        <v>542</v>
      </c>
      <c r="I74" s="81" t="s">
        <v>541</v>
      </c>
      <c r="J74" s="81" t="s">
        <v>229</v>
      </c>
      <c r="K74" s="81" t="s">
        <v>333</v>
      </c>
      <c r="L74" s="81">
        <v>-108.6816666388889</v>
      </c>
      <c r="M74" s="81">
        <v>40.984166666666667</v>
      </c>
      <c r="N74" s="190">
        <v>0</v>
      </c>
      <c r="O74" s="185">
        <v>0</v>
      </c>
      <c r="P74" s="185">
        <v>2.5</v>
      </c>
      <c r="Q74" s="185">
        <v>0</v>
      </c>
      <c r="R74" s="186">
        <v>0</v>
      </c>
    </row>
    <row r="75" spans="1:18" s="81" customFormat="1" x14ac:dyDescent="0.2">
      <c r="A75" s="81" t="s">
        <v>147</v>
      </c>
      <c r="B75" s="81" t="s">
        <v>493</v>
      </c>
      <c r="C75" s="81" t="str">
        <f t="shared" si="1"/>
        <v>08081</v>
      </c>
      <c r="D75" s="81" t="s">
        <v>533</v>
      </c>
      <c r="E75" s="81" t="s">
        <v>539</v>
      </c>
      <c r="F75" s="81">
        <v>81.191999999999993</v>
      </c>
      <c r="G75" s="81" t="s">
        <v>515</v>
      </c>
      <c r="H75" s="81" t="s">
        <v>542</v>
      </c>
      <c r="I75" s="81" t="s">
        <v>541</v>
      </c>
      <c r="J75" s="81" t="s">
        <v>229</v>
      </c>
      <c r="K75" s="81" t="s">
        <v>333</v>
      </c>
      <c r="L75" s="81">
        <v>-108.6816666388889</v>
      </c>
      <c r="M75" s="81">
        <v>40.984166666666667</v>
      </c>
      <c r="N75" s="190">
        <v>19.399999999999999</v>
      </c>
      <c r="O75" s="185">
        <v>0</v>
      </c>
      <c r="P75" s="185">
        <v>0</v>
      </c>
      <c r="Q75" s="185">
        <v>0</v>
      </c>
      <c r="R75" s="186">
        <v>0</v>
      </c>
    </row>
    <row r="76" spans="1:18" s="81" customFormat="1" x14ac:dyDescent="0.2">
      <c r="A76" s="81" t="s">
        <v>147</v>
      </c>
      <c r="B76" s="81" t="s">
        <v>493</v>
      </c>
      <c r="C76" s="81" t="str">
        <f t="shared" si="1"/>
        <v>08081</v>
      </c>
      <c r="D76" s="81" t="s">
        <v>533</v>
      </c>
      <c r="E76" s="81" t="s">
        <v>539</v>
      </c>
      <c r="F76" s="81">
        <v>81.191999999999993</v>
      </c>
      <c r="G76" s="81" t="s">
        <v>515</v>
      </c>
      <c r="H76" s="81" t="s">
        <v>542</v>
      </c>
      <c r="I76" s="81" t="s">
        <v>541</v>
      </c>
      <c r="J76" s="81" t="s">
        <v>229</v>
      </c>
      <c r="K76" s="81" t="s">
        <v>333</v>
      </c>
      <c r="L76" s="81">
        <v>-108.6816666388889</v>
      </c>
      <c r="M76" s="81">
        <v>40.984166666666667</v>
      </c>
      <c r="N76" s="190">
        <v>0</v>
      </c>
      <c r="O76" s="185">
        <v>0</v>
      </c>
      <c r="P76" s="185">
        <v>0</v>
      </c>
      <c r="Q76" s="185">
        <v>0</v>
      </c>
      <c r="R76" s="186">
        <v>0.40595999999999999</v>
      </c>
    </row>
    <row r="77" spans="1:18" s="81" customFormat="1" x14ac:dyDescent="0.2">
      <c r="A77" s="81" t="s">
        <v>147</v>
      </c>
      <c r="B77" s="81" t="s">
        <v>493</v>
      </c>
      <c r="C77" s="81" t="str">
        <f t="shared" si="1"/>
        <v>08081</v>
      </c>
      <c r="D77" s="81" t="s">
        <v>533</v>
      </c>
      <c r="E77" s="81" t="s">
        <v>539</v>
      </c>
      <c r="F77" s="81">
        <v>81.191999999999993</v>
      </c>
      <c r="G77" s="81" t="s">
        <v>515</v>
      </c>
      <c r="H77" s="81" t="s">
        <v>542</v>
      </c>
      <c r="I77" s="81" t="s">
        <v>541</v>
      </c>
      <c r="J77" s="81" t="s">
        <v>229</v>
      </c>
      <c r="K77" s="81" t="s">
        <v>333</v>
      </c>
      <c r="L77" s="81">
        <v>-108.6816666388889</v>
      </c>
      <c r="M77" s="81">
        <v>40.984166666666667</v>
      </c>
      <c r="N77" s="190">
        <v>0</v>
      </c>
      <c r="O77" s="185">
        <v>0</v>
      </c>
      <c r="P77" s="185">
        <v>0</v>
      </c>
      <c r="Q77" s="185">
        <v>0</v>
      </c>
      <c r="R77" s="186">
        <v>0</v>
      </c>
    </row>
    <row r="78" spans="1:18" s="81" customFormat="1" x14ac:dyDescent="0.2">
      <c r="A78" s="81" t="s">
        <v>147</v>
      </c>
      <c r="B78" s="81" t="s">
        <v>493</v>
      </c>
      <c r="C78" s="81" t="str">
        <f t="shared" si="1"/>
        <v>08081</v>
      </c>
      <c r="D78" s="81" t="s">
        <v>533</v>
      </c>
      <c r="E78" s="81" t="s">
        <v>539</v>
      </c>
      <c r="F78" s="81">
        <v>81.191999999999993</v>
      </c>
      <c r="G78" s="81" t="s">
        <v>515</v>
      </c>
      <c r="H78" s="81" t="s">
        <v>542</v>
      </c>
      <c r="I78" s="81" t="s">
        <v>541</v>
      </c>
      <c r="J78" s="81" t="s">
        <v>229</v>
      </c>
      <c r="K78" s="81" t="s">
        <v>333</v>
      </c>
      <c r="L78" s="81">
        <v>-108.6816666388889</v>
      </c>
      <c r="M78" s="81">
        <v>40.984166666666667</v>
      </c>
      <c r="N78" s="190">
        <v>0</v>
      </c>
      <c r="O78" s="185">
        <v>0</v>
      </c>
      <c r="P78" s="185">
        <v>0</v>
      </c>
      <c r="Q78" s="185">
        <v>2.4358000000000001E-2</v>
      </c>
      <c r="R78" s="186">
        <v>0</v>
      </c>
    </row>
    <row r="79" spans="1:18" s="81" customFormat="1" x14ac:dyDescent="0.2">
      <c r="A79" s="81" t="s">
        <v>147</v>
      </c>
      <c r="B79" s="81" t="s">
        <v>493</v>
      </c>
      <c r="C79" s="81" t="str">
        <f t="shared" si="1"/>
        <v>08081</v>
      </c>
      <c r="D79" s="81" t="s">
        <v>533</v>
      </c>
      <c r="E79" s="81" t="s">
        <v>539</v>
      </c>
      <c r="F79" s="81">
        <v>81.191999999999993</v>
      </c>
      <c r="G79" s="81" t="s">
        <v>515</v>
      </c>
      <c r="H79" s="81" t="s">
        <v>542</v>
      </c>
      <c r="I79" s="81" t="s">
        <v>541</v>
      </c>
      <c r="J79" s="81" t="s">
        <v>229</v>
      </c>
      <c r="K79" s="81" t="s">
        <v>333</v>
      </c>
      <c r="L79" s="81">
        <v>-108.6816666388889</v>
      </c>
      <c r="M79" s="81">
        <v>40.984166666666667</v>
      </c>
      <c r="N79" s="190">
        <v>0</v>
      </c>
      <c r="O79" s="185">
        <v>1</v>
      </c>
      <c r="P79" s="185">
        <v>0</v>
      </c>
      <c r="Q79" s="185">
        <v>0</v>
      </c>
      <c r="R79" s="186">
        <v>0</v>
      </c>
    </row>
    <row r="80" spans="1:18" s="81" customFormat="1" x14ac:dyDescent="0.2">
      <c r="A80" s="81" t="s">
        <v>147</v>
      </c>
      <c r="B80" s="81" t="s">
        <v>493</v>
      </c>
      <c r="C80" s="81" t="str">
        <f t="shared" si="1"/>
        <v>08081</v>
      </c>
      <c r="D80" s="81" t="s">
        <v>533</v>
      </c>
      <c r="E80" s="81" t="s">
        <v>539</v>
      </c>
      <c r="F80" s="81">
        <v>91.2</v>
      </c>
      <c r="G80" s="81" t="s">
        <v>515</v>
      </c>
      <c r="H80" s="81" t="s">
        <v>543</v>
      </c>
      <c r="I80" s="81" t="s">
        <v>541</v>
      </c>
      <c r="J80" s="81" t="s">
        <v>229</v>
      </c>
      <c r="K80" s="81" t="s">
        <v>333</v>
      </c>
      <c r="L80" s="81">
        <v>-108.6816666388889</v>
      </c>
      <c r="M80" s="81">
        <v>40.984166666666667</v>
      </c>
      <c r="N80" s="190">
        <v>0</v>
      </c>
      <c r="O80" s="185">
        <v>0</v>
      </c>
      <c r="P80" s="185">
        <v>12.391298000000001</v>
      </c>
      <c r="Q80" s="185">
        <v>0</v>
      </c>
      <c r="R80" s="186">
        <v>0</v>
      </c>
    </row>
    <row r="81" spans="1:18" s="81" customFormat="1" x14ac:dyDescent="0.2">
      <c r="A81" s="81" t="s">
        <v>147</v>
      </c>
      <c r="B81" s="81" t="s">
        <v>493</v>
      </c>
      <c r="C81" s="81" t="str">
        <f t="shared" si="1"/>
        <v>08081</v>
      </c>
      <c r="D81" s="81" t="s">
        <v>533</v>
      </c>
      <c r="E81" s="81" t="s">
        <v>539</v>
      </c>
      <c r="F81" s="81">
        <v>91.2</v>
      </c>
      <c r="G81" s="81" t="s">
        <v>515</v>
      </c>
      <c r="H81" s="81" t="s">
        <v>543</v>
      </c>
      <c r="I81" s="81" t="s">
        <v>541</v>
      </c>
      <c r="J81" s="81" t="s">
        <v>229</v>
      </c>
      <c r="K81" s="81" t="s">
        <v>333</v>
      </c>
      <c r="L81" s="81">
        <v>-108.6816666388889</v>
      </c>
      <c r="M81" s="81">
        <v>40.984166666666667</v>
      </c>
      <c r="N81" s="190">
        <v>12.391298000000001</v>
      </c>
      <c r="O81" s="185">
        <v>0</v>
      </c>
      <c r="P81" s="185">
        <v>0</v>
      </c>
      <c r="Q81" s="185">
        <v>0</v>
      </c>
      <c r="R81" s="186">
        <v>0</v>
      </c>
    </row>
    <row r="82" spans="1:18" s="81" customFormat="1" x14ac:dyDescent="0.2">
      <c r="A82" s="81" t="s">
        <v>147</v>
      </c>
      <c r="B82" s="81" t="s">
        <v>493</v>
      </c>
      <c r="C82" s="81" t="str">
        <f t="shared" si="1"/>
        <v>08081</v>
      </c>
      <c r="D82" s="81" t="s">
        <v>533</v>
      </c>
      <c r="E82" s="81" t="s">
        <v>539</v>
      </c>
      <c r="F82" s="81">
        <v>91.2</v>
      </c>
      <c r="G82" s="81" t="s">
        <v>515</v>
      </c>
      <c r="H82" s="81" t="s">
        <v>543</v>
      </c>
      <c r="I82" s="81" t="s">
        <v>541</v>
      </c>
      <c r="J82" s="81" t="s">
        <v>229</v>
      </c>
      <c r="K82" s="81" t="s">
        <v>333</v>
      </c>
      <c r="L82" s="81">
        <v>-108.6816666388889</v>
      </c>
      <c r="M82" s="81">
        <v>40.984166666666667</v>
      </c>
      <c r="N82" s="190">
        <v>0</v>
      </c>
      <c r="O82" s="185">
        <v>0</v>
      </c>
      <c r="P82" s="185">
        <v>0</v>
      </c>
      <c r="Q82" s="185">
        <v>0</v>
      </c>
      <c r="R82" s="186">
        <v>3.0000000000000001E-3</v>
      </c>
    </row>
    <row r="83" spans="1:18" s="81" customFormat="1" x14ac:dyDescent="0.2">
      <c r="A83" s="81" t="s">
        <v>147</v>
      </c>
      <c r="B83" s="81" t="s">
        <v>493</v>
      </c>
      <c r="C83" s="81" t="str">
        <f t="shared" si="1"/>
        <v>08081</v>
      </c>
      <c r="D83" s="81" t="s">
        <v>533</v>
      </c>
      <c r="E83" s="81" t="s">
        <v>539</v>
      </c>
      <c r="F83" s="81">
        <v>91.2</v>
      </c>
      <c r="G83" s="81" t="s">
        <v>515</v>
      </c>
      <c r="H83" s="81" t="s">
        <v>543</v>
      </c>
      <c r="I83" s="81" t="s">
        <v>541</v>
      </c>
      <c r="J83" s="81" t="s">
        <v>229</v>
      </c>
      <c r="K83" s="81" t="s">
        <v>333</v>
      </c>
      <c r="L83" s="81">
        <v>-108.6816666388889</v>
      </c>
      <c r="M83" s="81">
        <v>40.984166666666667</v>
      </c>
      <c r="N83" s="190">
        <v>0</v>
      </c>
      <c r="O83" s="185">
        <v>0</v>
      </c>
      <c r="P83" s="185">
        <v>0</v>
      </c>
      <c r="Q83" s="185">
        <v>0</v>
      </c>
      <c r="R83" s="186">
        <v>0</v>
      </c>
    </row>
    <row r="84" spans="1:18" s="81" customFormat="1" x14ac:dyDescent="0.2">
      <c r="A84" s="81" t="s">
        <v>147</v>
      </c>
      <c r="B84" s="81" t="s">
        <v>493</v>
      </c>
      <c r="C84" s="81" t="str">
        <f t="shared" si="1"/>
        <v>08081</v>
      </c>
      <c r="D84" s="81" t="s">
        <v>533</v>
      </c>
      <c r="E84" s="81" t="s">
        <v>539</v>
      </c>
      <c r="F84" s="81">
        <v>91.2</v>
      </c>
      <c r="G84" s="81" t="s">
        <v>515</v>
      </c>
      <c r="H84" s="81" t="s">
        <v>543</v>
      </c>
      <c r="I84" s="81" t="s">
        <v>541</v>
      </c>
      <c r="J84" s="81" t="s">
        <v>229</v>
      </c>
      <c r="K84" s="81" t="s">
        <v>333</v>
      </c>
      <c r="L84" s="81">
        <v>-108.6816666388889</v>
      </c>
      <c r="M84" s="81">
        <v>40.984166666666667</v>
      </c>
      <c r="N84" s="190">
        <v>0</v>
      </c>
      <c r="O84" s="185">
        <v>0</v>
      </c>
      <c r="P84" s="185">
        <v>0</v>
      </c>
      <c r="Q84" s="185">
        <v>2E-3</v>
      </c>
      <c r="R84" s="186">
        <v>0</v>
      </c>
    </row>
    <row r="85" spans="1:18" s="81" customFormat="1" x14ac:dyDescent="0.2">
      <c r="A85" s="81" t="s">
        <v>147</v>
      </c>
      <c r="B85" s="81" t="s">
        <v>493</v>
      </c>
      <c r="C85" s="81" t="str">
        <f t="shared" si="1"/>
        <v>08081</v>
      </c>
      <c r="D85" s="81" t="s">
        <v>533</v>
      </c>
      <c r="E85" s="81" t="s">
        <v>539</v>
      </c>
      <c r="F85" s="81">
        <v>91.2</v>
      </c>
      <c r="G85" s="81" t="s">
        <v>515</v>
      </c>
      <c r="H85" s="81" t="s">
        <v>543</v>
      </c>
      <c r="I85" s="81" t="s">
        <v>541</v>
      </c>
      <c r="J85" s="81" t="s">
        <v>229</v>
      </c>
      <c r="K85" s="81" t="s">
        <v>333</v>
      </c>
      <c r="L85" s="81">
        <v>-108.6816666388889</v>
      </c>
      <c r="M85" s="81">
        <v>40.984166666666667</v>
      </c>
      <c r="N85" s="190">
        <v>0</v>
      </c>
      <c r="O85" s="185">
        <v>6.2452389999999998</v>
      </c>
      <c r="P85" s="185">
        <v>0</v>
      </c>
      <c r="Q85" s="185">
        <v>0</v>
      </c>
      <c r="R85" s="186">
        <v>0</v>
      </c>
    </row>
    <row r="86" spans="1:18" s="81" customFormat="1" x14ac:dyDescent="0.2">
      <c r="A86" s="81" t="s">
        <v>147</v>
      </c>
      <c r="B86" s="81" t="s">
        <v>493</v>
      </c>
      <c r="C86" s="81" t="str">
        <f t="shared" si="1"/>
        <v>08081</v>
      </c>
      <c r="D86" s="81" t="s">
        <v>533</v>
      </c>
      <c r="E86" s="81" t="s">
        <v>539</v>
      </c>
      <c r="F86" s="81">
        <v>91.1</v>
      </c>
      <c r="G86" s="81" t="s">
        <v>515</v>
      </c>
      <c r="H86" s="81" t="s">
        <v>544</v>
      </c>
      <c r="I86" s="81" t="s">
        <v>541</v>
      </c>
      <c r="J86" s="81" t="s">
        <v>231</v>
      </c>
      <c r="K86" s="81" t="s">
        <v>333</v>
      </c>
      <c r="L86" s="81">
        <v>-108.6816666388889</v>
      </c>
      <c r="M86" s="81">
        <v>40.984166666666667</v>
      </c>
      <c r="N86" s="190">
        <v>0</v>
      </c>
      <c r="O86" s="185">
        <v>0</v>
      </c>
      <c r="P86" s="185">
        <v>3</v>
      </c>
      <c r="Q86" s="185">
        <v>0</v>
      </c>
      <c r="R86" s="186">
        <v>0</v>
      </c>
    </row>
    <row r="87" spans="1:18" s="81" customFormat="1" x14ac:dyDescent="0.2">
      <c r="A87" s="81" t="s">
        <v>147</v>
      </c>
      <c r="B87" s="81" t="s">
        <v>493</v>
      </c>
      <c r="C87" s="81" t="str">
        <f t="shared" si="1"/>
        <v>08081</v>
      </c>
      <c r="D87" s="81" t="s">
        <v>533</v>
      </c>
      <c r="E87" s="81" t="s">
        <v>539</v>
      </c>
      <c r="F87" s="81">
        <v>91.1</v>
      </c>
      <c r="G87" s="81" t="s">
        <v>515</v>
      </c>
      <c r="H87" s="81" t="s">
        <v>544</v>
      </c>
      <c r="I87" s="81" t="s">
        <v>541</v>
      </c>
      <c r="J87" s="81" t="s">
        <v>231</v>
      </c>
      <c r="K87" s="81" t="s">
        <v>333</v>
      </c>
      <c r="L87" s="81">
        <v>-108.6816666388889</v>
      </c>
      <c r="M87" s="81">
        <v>40.984166666666667</v>
      </c>
      <c r="N87" s="190">
        <v>17.899999999999999</v>
      </c>
      <c r="O87" s="185">
        <v>0</v>
      </c>
      <c r="P87" s="185">
        <v>0</v>
      </c>
      <c r="Q87" s="185">
        <v>0</v>
      </c>
      <c r="R87" s="186">
        <v>0</v>
      </c>
    </row>
    <row r="88" spans="1:18" s="81" customFormat="1" x14ac:dyDescent="0.2">
      <c r="A88" s="81" t="s">
        <v>147</v>
      </c>
      <c r="B88" s="81" t="s">
        <v>493</v>
      </c>
      <c r="C88" s="81" t="str">
        <f t="shared" si="1"/>
        <v>08081</v>
      </c>
      <c r="D88" s="81" t="s">
        <v>533</v>
      </c>
      <c r="E88" s="81" t="s">
        <v>539</v>
      </c>
      <c r="F88" s="81">
        <v>91.1</v>
      </c>
      <c r="G88" s="81" t="s">
        <v>515</v>
      </c>
      <c r="H88" s="81" t="s">
        <v>544</v>
      </c>
      <c r="I88" s="81" t="s">
        <v>541</v>
      </c>
      <c r="J88" s="81" t="s">
        <v>231</v>
      </c>
      <c r="K88" s="81" t="s">
        <v>333</v>
      </c>
      <c r="L88" s="81">
        <v>-108.6816666388889</v>
      </c>
      <c r="M88" s="81">
        <v>40.984166666666667</v>
      </c>
      <c r="N88" s="190">
        <v>0</v>
      </c>
      <c r="O88" s="185">
        <v>0.9</v>
      </c>
      <c r="P88" s="185">
        <v>0</v>
      </c>
      <c r="Q88" s="185">
        <v>0</v>
      </c>
      <c r="R88" s="186">
        <v>0</v>
      </c>
    </row>
    <row r="89" spans="1:18" s="81" customFormat="1" x14ac:dyDescent="0.2">
      <c r="A89" s="81" t="s">
        <v>147</v>
      </c>
      <c r="B89" s="81" t="s">
        <v>493</v>
      </c>
      <c r="C89" s="81" t="str">
        <f t="shared" si="1"/>
        <v>08081</v>
      </c>
      <c r="D89" s="81" t="s">
        <v>533</v>
      </c>
      <c r="E89" s="81" t="s">
        <v>539</v>
      </c>
      <c r="F89" s="81">
        <v>996</v>
      </c>
      <c r="G89" s="81" t="s">
        <v>505</v>
      </c>
      <c r="H89" s="81" t="s">
        <v>545</v>
      </c>
      <c r="I89" s="81" t="s">
        <v>541</v>
      </c>
      <c r="J89" s="81" t="s">
        <v>312</v>
      </c>
      <c r="K89" s="81" t="s">
        <v>319</v>
      </c>
      <c r="L89" s="81">
        <v>-108.6816666388889</v>
      </c>
      <c r="M89" s="81">
        <v>40.984166666666667</v>
      </c>
      <c r="N89" s="190">
        <v>0</v>
      </c>
      <c r="O89" s="185">
        <v>10.4</v>
      </c>
      <c r="P89" s="185">
        <v>0</v>
      </c>
      <c r="Q89" s="185">
        <v>0</v>
      </c>
      <c r="R89" s="186">
        <v>0</v>
      </c>
    </row>
    <row r="90" spans="1:18" s="81" customFormat="1" x14ac:dyDescent="0.2">
      <c r="A90" s="81" t="s">
        <v>147</v>
      </c>
      <c r="B90" s="81" t="s">
        <v>493</v>
      </c>
      <c r="C90" s="81" t="str">
        <f t="shared" si="1"/>
        <v>08081</v>
      </c>
      <c r="D90" s="81" t="s">
        <v>533</v>
      </c>
      <c r="E90" s="81" t="s">
        <v>539</v>
      </c>
      <c r="F90" s="81">
        <v>90.215999999999994</v>
      </c>
      <c r="G90" s="81" t="s">
        <v>528</v>
      </c>
      <c r="H90" s="81" t="s">
        <v>529</v>
      </c>
      <c r="I90" s="81" t="s">
        <v>541</v>
      </c>
      <c r="J90" s="81" t="s">
        <v>14</v>
      </c>
      <c r="K90" s="81" t="s">
        <v>494</v>
      </c>
      <c r="L90" s="81">
        <v>-108.6816666388889</v>
      </c>
      <c r="M90" s="81">
        <v>40.984166666666667</v>
      </c>
      <c r="N90" s="190">
        <v>0</v>
      </c>
      <c r="O90" s="185">
        <v>5.8721589384961774</v>
      </c>
      <c r="P90" s="185">
        <v>0</v>
      </c>
      <c r="Q90" s="185">
        <v>0</v>
      </c>
      <c r="R90" s="186">
        <v>0</v>
      </c>
    </row>
    <row r="91" spans="1:18" s="81" customFormat="1" x14ac:dyDescent="0.2">
      <c r="A91" s="81" t="s">
        <v>147</v>
      </c>
      <c r="B91" s="81" t="s">
        <v>493</v>
      </c>
      <c r="C91" s="81" t="str">
        <f t="shared" si="1"/>
        <v>08081</v>
      </c>
      <c r="D91" s="81" t="s">
        <v>533</v>
      </c>
      <c r="E91" s="81" t="s">
        <v>546</v>
      </c>
      <c r="F91" s="81">
        <v>3</v>
      </c>
      <c r="G91" s="81" t="s">
        <v>515</v>
      </c>
      <c r="H91" s="81" t="s">
        <v>547</v>
      </c>
      <c r="I91" s="81" t="s">
        <v>548</v>
      </c>
      <c r="J91" s="81" t="s">
        <v>221</v>
      </c>
      <c r="K91" s="81" t="s">
        <v>333</v>
      </c>
      <c r="L91" s="81">
        <v>-108.28941388888889</v>
      </c>
      <c r="M91" s="81">
        <v>40.980074999999999</v>
      </c>
      <c r="N91" s="190">
        <v>0</v>
      </c>
      <c r="O91" s="185">
        <v>0</v>
      </c>
      <c r="P91" s="185">
        <v>0.14499999999999999</v>
      </c>
      <c r="Q91" s="185">
        <v>0</v>
      </c>
      <c r="R91" s="186">
        <v>0</v>
      </c>
    </row>
    <row r="92" spans="1:18" s="81" customFormat="1" x14ac:dyDescent="0.2">
      <c r="A92" s="81" t="s">
        <v>147</v>
      </c>
      <c r="B92" s="81" t="s">
        <v>493</v>
      </c>
      <c r="C92" s="81" t="str">
        <f t="shared" si="1"/>
        <v>08081</v>
      </c>
      <c r="D92" s="81" t="s">
        <v>533</v>
      </c>
      <c r="E92" s="81" t="s">
        <v>546</v>
      </c>
      <c r="F92" s="81">
        <v>3</v>
      </c>
      <c r="G92" s="81" t="s">
        <v>515</v>
      </c>
      <c r="H92" s="81" t="s">
        <v>547</v>
      </c>
      <c r="I92" s="81" t="s">
        <v>548</v>
      </c>
      <c r="J92" s="81" t="s">
        <v>221</v>
      </c>
      <c r="K92" s="81" t="s">
        <v>333</v>
      </c>
      <c r="L92" s="81">
        <v>-108.28941388888889</v>
      </c>
      <c r="M92" s="81">
        <v>40.980074999999999</v>
      </c>
      <c r="N92" s="190">
        <v>4.718</v>
      </c>
      <c r="O92" s="185">
        <v>0</v>
      </c>
      <c r="P92" s="185">
        <v>0</v>
      </c>
      <c r="Q92" s="185">
        <v>0</v>
      </c>
      <c r="R92" s="186">
        <v>0</v>
      </c>
    </row>
    <row r="93" spans="1:18" s="81" customFormat="1" x14ac:dyDescent="0.2">
      <c r="A93" s="81" t="s">
        <v>147</v>
      </c>
      <c r="B93" s="81" t="s">
        <v>493</v>
      </c>
      <c r="C93" s="81" t="str">
        <f t="shared" si="1"/>
        <v>08081</v>
      </c>
      <c r="D93" s="81" t="s">
        <v>533</v>
      </c>
      <c r="E93" s="81" t="s">
        <v>546</v>
      </c>
      <c r="F93" s="81">
        <v>3</v>
      </c>
      <c r="G93" s="81" t="s">
        <v>515</v>
      </c>
      <c r="H93" s="81" t="s">
        <v>547</v>
      </c>
      <c r="I93" s="81" t="s">
        <v>548</v>
      </c>
      <c r="J93" s="81" t="s">
        <v>221</v>
      </c>
      <c r="K93" s="81" t="s">
        <v>333</v>
      </c>
      <c r="L93" s="81">
        <v>-108.28941388888889</v>
      </c>
      <c r="M93" s="81">
        <v>40.980074999999999</v>
      </c>
      <c r="N93" s="190">
        <v>0</v>
      </c>
      <c r="O93" s="185">
        <v>0</v>
      </c>
      <c r="P93" s="185">
        <v>0</v>
      </c>
      <c r="Q93" s="185">
        <v>0</v>
      </c>
      <c r="R93" s="186">
        <v>1.4999999999999999E-2</v>
      </c>
    </row>
    <row r="94" spans="1:18" s="81" customFormat="1" x14ac:dyDescent="0.2">
      <c r="A94" s="81" t="s">
        <v>147</v>
      </c>
      <c r="B94" s="81" t="s">
        <v>493</v>
      </c>
      <c r="C94" s="81" t="str">
        <f t="shared" si="1"/>
        <v>08081</v>
      </c>
      <c r="D94" s="81" t="s">
        <v>533</v>
      </c>
      <c r="E94" s="81" t="s">
        <v>546</v>
      </c>
      <c r="F94" s="81">
        <v>3</v>
      </c>
      <c r="G94" s="81" t="s">
        <v>515</v>
      </c>
      <c r="H94" s="81" t="s">
        <v>547</v>
      </c>
      <c r="I94" s="81" t="s">
        <v>548</v>
      </c>
      <c r="J94" s="81" t="s">
        <v>221</v>
      </c>
      <c r="K94" s="81" t="s">
        <v>333</v>
      </c>
      <c r="L94" s="81">
        <v>-108.28941388888889</v>
      </c>
      <c r="M94" s="81">
        <v>40.980074999999999</v>
      </c>
      <c r="N94" s="190">
        <v>0</v>
      </c>
      <c r="O94" s="185">
        <v>0</v>
      </c>
      <c r="P94" s="185">
        <v>0</v>
      </c>
      <c r="Q94" s="185">
        <v>0</v>
      </c>
      <c r="R94" s="186">
        <v>0</v>
      </c>
    </row>
    <row r="95" spans="1:18" s="81" customFormat="1" x14ac:dyDescent="0.2">
      <c r="A95" s="81" t="s">
        <v>147</v>
      </c>
      <c r="B95" s="81" t="s">
        <v>493</v>
      </c>
      <c r="C95" s="81" t="str">
        <f t="shared" si="1"/>
        <v>08081</v>
      </c>
      <c r="D95" s="81" t="s">
        <v>533</v>
      </c>
      <c r="E95" s="81" t="s">
        <v>546</v>
      </c>
      <c r="F95" s="81">
        <v>3</v>
      </c>
      <c r="G95" s="81" t="s">
        <v>515</v>
      </c>
      <c r="H95" s="81" t="s">
        <v>547</v>
      </c>
      <c r="I95" s="81" t="s">
        <v>548</v>
      </c>
      <c r="J95" s="81" t="s">
        <v>221</v>
      </c>
      <c r="K95" s="81" t="s">
        <v>333</v>
      </c>
      <c r="L95" s="81">
        <v>-108.28941388888889</v>
      </c>
      <c r="M95" s="81">
        <v>40.980074999999999</v>
      </c>
      <c r="N95" s="190">
        <v>0</v>
      </c>
      <c r="O95" s="185">
        <v>0</v>
      </c>
      <c r="P95" s="185">
        <v>0</v>
      </c>
      <c r="Q95" s="185">
        <v>1E-3</v>
      </c>
      <c r="R95" s="186">
        <v>0</v>
      </c>
    </row>
    <row r="96" spans="1:18" s="81" customFormat="1" x14ac:dyDescent="0.2">
      <c r="A96" s="81" t="s">
        <v>147</v>
      </c>
      <c r="B96" s="81" t="s">
        <v>493</v>
      </c>
      <c r="C96" s="81" t="str">
        <f t="shared" si="1"/>
        <v>08081</v>
      </c>
      <c r="D96" s="81" t="s">
        <v>533</v>
      </c>
      <c r="E96" s="81" t="s">
        <v>546</v>
      </c>
      <c r="F96" s="81">
        <v>3</v>
      </c>
      <c r="G96" s="81" t="s">
        <v>515</v>
      </c>
      <c r="H96" s="81" t="s">
        <v>547</v>
      </c>
      <c r="I96" s="81" t="s">
        <v>548</v>
      </c>
      <c r="J96" s="81" t="s">
        <v>221</v>
      </c>
      <c r="K96" s="81" t="s">
        <v>333</v>
      </c>
      <c r="L96" s="81">
        <v>-108.28941388888889</v>
      </c>
      <c r="M96" s="81">
        <v>40.980074999999999</v>
      </c>
      <c r="N96" s="190">
        <v>0</v>
      </c>
      <c r="O96" s="185">
        <v>0.376</v>
      </c>
      <c r="P96" s="185">
        <v>0</v>
      </c>
      <c r="Q96" s="185">
        <v>0</v>
      </c>
      <c r="R96" s="186">
        <v>0</v>
      </c>
    </row>
    <row r="97" spans="1:18" s="81" customFormat="1" x14ac:dyDescent="0.2">
      <c r="A97" s="81" t="s">
        <v>147</v>
      </c>
      <c r="B97" s="81" t="s">
        <v>493</v>
      </c>
      <c r="C97" s="81" t="str">
        <f t="shared" si="1"/>
        <v>08081</v>
      </c>
      <c r="D97" s="81" t="s">
        <v>533</v>
      </c>
      <c r="E97" s="81" t="s">
        <v>549</v>
      </c>
      <c r="F97" s="81">
        <v>8.1999999999999993</v>
      </c>
      <c r="G97" s="81" t="s">
        <v>515</v>
      </c>
      <c r="H97" s="81" t="s">
        <v>550</v>
      </c>
      <c r="I97" s="81" t="s">
        <v>551</v>
      </c>
      <c r="J97" s="81" t="s">
        <v>231</v>
      </c>
      <c r="K97" s="81" t="s">
        <v>333</v>
      </c>
      <c r="L97" s="81">
        <v>-108.31563</v>
      </c>
      <c r="M97" s="81">
        <v>40.912970000000001</v>
      </c>
      <c r="N97" s="190">
        <v>0</v>
      </c>
      <c r="O97" s="185">
        <v>0</v>
      </c>
      <c r="P97" s="185">
        <v>17</v>
      </c>
      <c r="Q97" s="185">
        <v>0</v>
      </c>
      <c r="R97" s="186">
        <v>0</v>
      </c>
    </row>
    <row r="98" spans="1:18" s="81" customFormat="1" x14ac:dyDescent="0.2">
      <c r="A98" s="81" t="s">
        <v>147</v>
      </c>
      <c r="B98" s="81" t="s">
        <v>493</v>
      </c>
      <c r="C98" s="81" t="str">
        <f t="shared" si="1"/>
        <v>08081</v>
      </c>
      <c r="D98" s="81" t="s">
        <v>533</v>
      </c>
      <c r="E98" s="81" t="s">
        <v>549</v>
      </c>
      <c r="F98" s="81">
        <v>8.1999999999999993</v>
      </c>
      <c r="G98" s="81" t="s">
        <v>515</v>
      </c>
      <c r="H98" s="81" t="s">
        <v>550</v>
      </c>
      <c r="I98" s="81" t="s">
        <v>551</v>
      </c>
      <c r="J98" s="81" t="s">
        <v>231</v>
      </c>
      <c r="K98" s="81" t="s">
        <v>333</v>
      </c>
      <c r="L98" s="81">
        <v>-108.31563</v>
      </c>
      <c r="M98" s="81">
        <v>40.912970000000001</v>
      </c>
      <c r="N98" s="190">
        <v>17</v>
      </c>
      <c r="O98" s="185">
        <v>0</v>
      </c>
      <c r="P98" s="185">
        <v>0</v>
      </c>
      <c r="Q98" s="185">
        <v>0</v>
      </c>
      <c r="R98" s="186">
        <v>0</v>
      </c>
    </row>
    <row r="99" spans="1:18" s="81" customFormat="1" x14ac:dyDescent="0.2">
      <c r="A99" s="81" t="s">
        <v>147</v>
      </c>
      <c r="B99" s="81" t="s">
        <v>493</v>
      </c>
      <c r="C99" s="81" t="str">
        <f t="shared" si="1"/>
        <v>08081</v>
      </c>
      <c r="D99" s="81" t="s">
        <v>533</v>
      </c>
      <c r="E99" s="81" t="s">
        <v>549</v>
      </c>
      <c r="F99" s="81">
        <v>8.1999999999999993</v>
      </c>
      <c r="G99" s="81" t="s">
        <v>515</v>
      </c>
      <c r="H99" s="81" t="s">
        <v>550</v>
      </c>
      <c r="I99" s="81" t="s">
        <v>551</v>
      </c>
      <c r="J99" s="81" t="s">
        <v>231</v>
      </c>
      <c r="K99" s="81" t="s">
        <v>333</v>
      </c>
      <c r="L99" s="81">
        <v>-108.31563</v>
      </c>
      <c r="M99" s="81">
        <v>40.912970000000001</v>
      </c>
      <c r="N99" s="190">
        <v>0</v>
      </c>
      <c r="O99" s="185">
        <v>0</v>
      </c>
      <c r="P99" s="185">
        <v>0</v>
      </c>
      <c r="Q99" s="185">
        <v>0</v>
      </c>
      <c r="R99" s="186">
        <v>4.1000000000000002E-2</v>
      </c>
    </row>
    <row r="100" spans="1:18" s="81" customFormat="1" x14ac:dyDescent="0.2">
      <c r="A100" s="81" t="s">
        <v>147</v>
      </c>
      <c r="B100" s="81" t="s">
        <v>493</v>
      </c>
      <c r="C100" s="81" t="str">
        <f t="shared" si="1"/>
        <v>08081</v>
      </c>
      <c r="D100" s="81" t="s">
        <v>533</v>
      </c>
      <c r="E100" s="81" t="s">
        <v>549</v>
      </c>
      <c r="F100" s="81">
        <v>8.1999999999999993</v>
      </c>
      <c r="G100" s="81" t="s">
        <v>515</v>
      </c>
      <c r="H100" s="81" t="s">
        <v>550</v>
      </c>
      <c r="I100" s="81" t="s">
        <v>551</v>
      </c>
      <c r="J100" s="81" t="s">
        <v>231</v>
      </c>
      <c r="K100" s="81" t="s">
        <v>333</v>
      </c>
      <c r="L100" s="81">
        <v>-108.31563</v>
      </c>
      <c r="M100" s="81">
        <v>40.912970000000001</v>
      </c>
      <c r="N100" s="190">
        <v>0</v>
      </c>
      <c r="O100" s="185">
        <v>0</v>
      </c>
      <c r="P100" s="185">
        <v>0</v>
      </c>
      <c r="Q100" s="185">
        <v>0</v>
      </c>
      <c r="R100" s="186">
        <v>0</v>
      </c>
    </row>
    <row r="101" spans="1:18" s="81" customFormat="1" x14ac:dyDescent="0.2">
      <c r="A101" s="81" t="s">
        <v>147</v>
      </c>
      <c r="B101" s="81" t="s">
        <v>493</v>
      </c>
      <c r="C101" s="81" t="str">
        <f t="shared" si="1"/>
        <v>08081</v>
      </c>
      <c r="D101" s="81" t="s">
        <v>533</v>
      </c>
      <c r="E101" s="81" t="s">
        <v>549</v>
      </c>
      <c r="F101" s="81">
        <v>8.1999999999999993</v>
      </c>
      <c r="G101" s="81" t="s">
        <v>515</v>
      </c>
      <c r="H101" s="81" t="s">
        <v>550</v>
      </c>
      <c r="I101" s="81" t="s">
        <v>551</v>
      </c>
      <c r="J101" s="81" t="s">
        <v>231</v>
      </c>
      <c r="K101" s="81" t="s">
        <v>333</v>
      </c>
      <c r="L101" s="81">
        <v>-108.31563</v>
      </c>
      <c r="M101" s="81">
        <v>40.912970000000001</v>
      </c>
      <c r="N101" s="190">
        <v>0</v>
      </c>
      <c r="O101" s="185">
        <v>0</v>
      </c>
      <c r="P101" s="185">
        <v>0</v>
      </c>
      <c r="Q101" s="185">
        <v>2.4599999999999999E-3</v>
      </c>
      <c r="R101" s="186">
        <v>0</v>
      </c>
    </row>
    <row r="102" spans="1:18" s="81" customFormat="1" x14ac:dyDescent="0.2">
      <c r="A102" s="81" t="s">
        <v>147</v>
      </c>
      <c r="B102" s="81" t="s">
        <v>493</v>
      </c>
      <c r="C102" s="81" t="str">
        <f t="shared" si="1"/>
        <v>08081</v>
      </c>
      <c r="D102" s="81" t="s">
        <v>533</v>
      </c>
      <c r="E102" s="81" t="s">
        <v>549</v>
      </c>
      <c r="F102" s="81">
        <v>8.1999999999999993</v>
      </c>
      <c r="G102" s="81" t="s">
        <v>515</v>
      </c>
      <c r="H102" s="81" t="s">
        <v>550</v>
      </c>
      <c r="I102" s="81" t="s">
        <v>551</v>
      </c>
      <c r="J102" s="81" t="s">
        <v>231</v>
      </c>
      <c r="K102" s="81" t="s">
        <v>333</v>
      </c>
      <c r="L102" s="81">
        <v>-108.31563</v>
      </c>
      <c r="M102" s="81">
        <v>40.912970000000001</v>
      </c>
      <c r="N102" s="190">
        <v>0</v>
      </c>
      <c r="O102" s="185">
        <v>0.19999800000000001</v>
      </c>
      <c r="P102" s="185">
        <v>0</v>
      </c>
      <c r="Q102" s="185">
        <v>0</v>
      </c>
      <c r="R102" s="186">
        <v>0</v>
      </c>
    </row>
    <row r="103" spans="1:18" s="81" customFormat="1" x14ac:dyDescent="0.2">
      <c r="A103" s="81" t="s">
        <v>147</v>
      </c>
      <c r="B103" s="81" t="s">
        <v>493</v>
      </c>
      <c r="C103" s="81" t="str">
        <f t="shared" si="1"/>
        <v>08081</v>
      </c>
      <c r="D103" s="81" t="s">
        <v>533</v>
      </c>
      <c r="E103" s="81" t="s">
        <v>549</v>
      </c>
      <c r="F103" s="81">
        <v>1847.8</v>
      </c>
      <c r="G103" s="81" t="s">
        <v>505</v>
      </c>
      <c r="H103" s="81" t="s">
        <v>552</v>
      </c>
      <c r="I103" s="81" t="s">
        <v>551</v>
      </c>
      <c r="J103" s="81" t="s">
        <v>6</v>
      </c>
      <c r="K103" s="81" t="s">
        <v>319</v>
      </c>
      <c r="L103" s="81">
        <v>-108.31563</v>
      </c>
      <c r="M103" s="81">
        <v>40.912970000000001</v>
      </c>
      <c r="N103" s="190">
        <v>0</v>
      </c>
      <c r="O103" s="185">
        <v>3.526526</v>
      </c>
      <c r="P103" s="185">
        <v>0</v>
      </c>
      <c r="Q103" s="185">
        <v>0</v>
      </c>
      <c r="R103" s="186">
        <v>0</v>
      </c>
    </row>
    <row r="104" spans="1:18" s="81" customFormat="1" x14ac:dyDescent="0.2">
      <c r="A104" s="81" t="s">
        <v>147</v>
      </c>
      <c r="B104" s="81" t="s">
        <v>493</v>
      </c>
      <c r="C104" s="81" t="str">
        <f t="shared" si="1"/>
        <v>08081</v>
      </c>
      <c r="D104" s="81" t="s">
        <v>533</v>
      </c>
      <c r="E104" s="81" t="s">
        <v>549</v>
      </c>
      <c r="F104" s="81">
        <v>1847.8</v>
      </c>
      <c r="G104" s="81" t="s">
        <v>505</v>
      </c>
      <c r="H104" s="81" t="s">
        <v>553</v>
      </c>
      <c r="I104" s="81" t="s">
        <v>551</v>
      </c>
      <c r="J104" s="81" t="s">
        <v>6</v>
      </c>
      <c r="K104" s="81" t="s">
        <v>319</v>
      </c>
      <c r="L104" s="81">
        <v>-108.31563</v>
      </c>
      <c r="M104" s="81">
        <v>40.912970000000001</v>
      </c>
      <c r="N104" s="190">
        <v>0</v>
      </c>
      <c r="O104" s="185">
        <v>3.526526</v>
      </c>
      <c r="P104" s="185">
        <v>0</v>
      </c>
      <c r="Q104" s="185">
        <v>0</v>
      </c>
      <c r="R104" s="186">
        <v>0</v>
      </c>
    </row>
    <row r="105" spans="1:18" s="81" customFormat="1" x14ac:dyDescent="0.2">
      <c r="A105" s="81" t="s">
        <v>147</v>
      </c>
      <c r="B105" s="81" t="s">
        <v>493</v>
      </c>
      <c r="C105" s="81" t="str">
        <f t="shared" si="1"/>
        <v>08081</v>
      </c>
      <c r="D105" s="81" t="s">
        <v>533</v>
      </c>
      <c r="E105" s="81" t="s">
        <v>554</v>
      </c>
      <c r="F105" s="81">
        <v>58.52</v>
      </c>
      <c r="G105" s="81" t="s">
        <v>515</v>
      </c>
      <c r="H105" s="81" t="s">
        <v>555</v>
      </c>
      <c r="I105" s="81" t="s">
        <v>556</v>
      </c>
      <c r="J105" s="81" t="s">
        <v>227</v>
      </c>
      <c r="K105" s="81" t="s">
        <v>333</v>
      </c>
      <c r="L105" s="81">
        <v>-107.91810555555556</v>
      </c>
      <c r="M105" s="81">
        <v>40.867922222222219</v>
      </c>
      <c r="N105" s="190">
        <v>0</v>
      </c>
      <c r="O105" s="185">
        <v>0</v>
      </c>
      <c r="P105" s="185">
        <v>14.9</v>
      </c>
      <c r="Q105" s="185">
        <v>0</v>
      </c>
      <c r="R105" s="186">
        <v>0</v>
      </c>
    </row>
    <row r="106" spans="1:18" s="81" customFormat="1" x14ac:dyDescent="0.2">
      <c r="A106" s="81" t="s">
        <v>147</v>
      </c>
      <c r="B106" s="81" t="s">
        <v>493</v>
      </c>
      <c r="C106" s="81" t="str">
        <f t="shared" si="1"/>
        <v>08081</v>
      </c>
      <c r="D106" s="81" t="s">
        <v>533</v>
      </c>
      <c r="E106" s="81" t="s">
        <v>554</v>
      </c>
      <c r="F106" s="81">
        <v>58.52</v>
      </c>
      <c r="G106" s="81" t="s">
        <v>515</v>
      </c>
      <c r="H106" s="81" t="s">
        <v>555</v>
      </c>
      <c r="I106" s="81" t="s">
        <v>556</v>
      </c>
      <c r="J106" s="81" t="s">
        <v>227</v>
      </c>
      <c r="K106" s="81" t="s">
        <v>333</v>
      </c>
      <c r="L106" s="81">
        <v>-107.91810555555556</v>
      </c>
      <c r="M106" s="81">
        <v>40.867922222222219</v>
      </c>
      <c r="N106" s="190">
        <v>17.2</v>
      </c>
      <c r="O106" s="185">
        <v>0</v>
      </c>
      <c r="P106" s="185">
        <v>0</v>
      </c>
      <c r="Q106" s="185">
        <v>0</v>
      </c>
      <c r="R106" s="186">
        <v>0</v>
      </c>
    </row>
    <row r="107" spans="1:18" s="81" customFormat="1" x14ac:dyDescent="0.2">
      <c r="A107" s="81" t="s">
        <v>147</v>
      </c>
      <c r="B107" s="81" t="s">
        <v>493</v>
      </c>
      <c r="C107" s="81" t="str">
        <f t="shared" si="1"/>
        <v>08081</v>
      </c>
      <c r="D107" s="81" t="s">
        <v>533</v>
      </c>
      <c r="E107" s="81" t="s">
        <v>554</v>
      </c>
      <c r="F107" s="81">
        <v>58.52</v>
      </c>
      <c r="G107" s="81" t="s">
        <v>515</v>
      </c>
      <c r="H107" s="81" t="s">
        <v>555</v>
      </c>
      <c r="I107" s="81" t="s">
        <v>556</v>
      </c>
      <c r="J107" s="81" t="s">
        <v>227</v>
      </c>
      <c r="K107" s="81" t="s">
        <v>333</v>
      </c>
      <c r="L107" s="81">
        <v>-107.91810555555556</v>
      </c>
      <c r="M107" s="81">
        <v>40.867922222222219</v>
      </c>
      <c r="N107" s="190">
        <v>0</v>
      </c>
      <c r="O107" s="185">
        <v>0</v>
      </c>
      <c r="P107" s="185">
        <v>0</v>
      </c>
      <c r="Q107" s="185">
        <v>0</v>
      </c>
      <c r="R107" s="186">
        <v>0.26600299999999999</v>
      </c>
    </row>
    <row r="108" spans="1:18" s="81" customFormat="1" x14ac:dyDescent="0.2">
      <c r="A108" s="81" t="s">
        <v>147</v>
      </c>
      <c r="B108" s="81" t="s">
        <v>493</v>
      </c>
      <c r="C108" s="81" t="str">
        <f t="shared" si="1"/>
        <v>08081</v>
      </c>
      <c r="D108" s="81" t="s">
        <v>533</v>
      </c>
      <c r="E108" s="81" t="s">
        <v>554</v>
      </c>
      <c r="F108" s="81">
        <v>58.52</v>
      </c>
      <c r="G108" s="81" t="s">
        <v>515</v>
      </c>
      <c r="H108" s="81" t="s">
        <v>555</v>
      </c>
      <c r="I108" s="81" t="s">
        <v>556</v>
      </c>
      <c r="J108" s="81" t="s">
        <v>227</v>
      </c>
      <c r="K108" s="81" t="s">
        <v>333</v>
      </c>
      <c r="L108" s="81">
        <v>-107.91810555555556</v>
      </c>
      <c r="M108" s="81">
        <v>40.867922222222219</v>
      </c>
      <c r="N108" s="190">
        <v>0</v>
      </c>
      <c r="O108" s="185">
        <v>0</v>
      </c>
      <c r="P108" s="185">
        <v>0</v>
      </c>
      <c r="Q108" s="185">
        <v>0</v>
      </c>
      <c r="R108" s="186">
        <v>0</v>
      </c>
    </row>
    <row r="109" spans="1:18" s="81" customFormat="1" x14ac:dyDescent="0.2">
      <c r="A109" s="81" t="s">
        <v>147</v>
      </c>
      <c r="B109" s="81" t="s">
        <v>493</v>
      </c>
      <c r="C109" s="81" t="str">
        <f t="shared" si="1"/>
        <v>08081</v>
      </c>
      <c r="D109" s="81" t="s">
        <v>533</v>
      </c>
      <c r="E109" s="81" t="s">
        <v>554</v>
      </c>
      <c r="F109" s="81">
        <v>58.52</v>
      </c>
      <c r="G109" s="81" t="s">
        <v>515</v>
      </c>
      <c r="H109" s="81" t="s">
        <v>555</v>
      </c>
      <c r="I109" s="81" t="s">
        <v>556</v>
      </c>
      <c r="J109" s="81" t="s">
        <v>227</v>
      </c>
      <c r="K109" s="81" t="s">
        <v>333</v>
      </c>
      <c r="L109" s="81">
        <v>-107.91810555555556</v>
      </c>
      <c r="M109" s="81">
        <v>40.867922222222219</v>
      </c>
      <c r="N109" s="190">
        <v>0</v>
      </c>
      <c r="O109" s="185">
        <v>0</v>
      </c>
      <c r="P109" s="185">
        <v>0</v>
      </c>
      <c r="Q109" s="185">
        <v>1.7555999999999999E-2</v>
      </c>
      <c r="R109" s="186">
        <v>0</v>
      </c>
    </row>
    <row r="110" spans="1:18" s="81" customFormat="1" x14ac:dyDescent="0.2">
      <c r="A110" s="81" t="s">
        <v>147</v>
      </c>
      <c r="B110" s="81" t="s">
        <v>493</v>
      </c>
      <c r="C110" s="81" t="str">
        <f t="shared" si="1"/>
        <v>08081</v>
      </c>
      <c r="D110" s="81" t="s">
        <v>533</v>
      </c>
      <c r="E110" s="81" t="s">
        <v>554</v>
      </c>
      <c r="F110" s="81">
        <v>58.52</v>
      </c>
      <c r="G110" s="81" t="s">
        <v>515</v>
      </c>
      <c r="H110" s="81" t="s">
        <v>555</v>
      </c>
      <c r="I110" s="81" t="s">
        <v>556</v>
      </c>
      <c r="J110" s="81" t="s">
        <v>227</v>
      </c>
      <c r="K110" s="81" t="s">
        <v>333</v>
      </c>
      <c r="L110" s="81">
        <v>-107.91810555555556</v>
      </c>
      <c r="M110" s="81">
        <v>40.867922222222219</v>
      </c>
      <c r="N110" s="190">
        <v>0</v>
      </c>
      <c r="O110" s="185">
        <v>2.9</v>
      </c>
      <c r="P110" s="185">
        <v>0</v>
      </c>
      <c r="Q110" s="185">
        <v>0</v>
      </c>
      <c r="R110" s="186">
        <v>0</v>
      </c>
    </row>
    <row r="111" spans="1:18" s="81" customFormat="1" x14ac:dyDescent="0.2">
      <c r="A111" s="81" t="s">
        <v>147</v>
      </c>
      <c r="B111" s="81" t="s">
        <v>493</v>
      </c>
      <c r="C111" s="81" t="str">
        <f t="shared" si="1"/>
        <v>08081</v>
      </c>
      <c r="D111" s="81" t="s">
        <v>533</v>
      </c>
      <c r="E111" s="81" t="s">
        <v>557</v>
      </c>
      <c r="F111" s="81">
        <v>76.650000000000006</v>
      </c>
      <c r="G111" s="81" t="s">
        <v>528</v>
      </c>
      <c r="H111" s="81" t="s">
        <v>529</v>
      </c>
      <c r="I111" s="81" t="s">
        <v>558</v>
      </c>
      <c r="J111" s="81" t="s">
        <v>14</v>
      </c>
      <c r="K111" s="81" t="s">
        <v>494</v>
      </c>
      <c r="L111" s="81">
        <v>-108.30848055555555</v>
      </c>
      <c r="M111" s="81">
        <v>40.918374999999997</v>
      </c>
      <c r="N111" s="190">
        <v>0</v>
      </c>
      <c r="O111" s="185">
        <v>4.9891482543751096</v>
      </c>
      <c r="P111" s="185">
        <v>0</v>
      </c>
      <c r="Q111" s="185">
        <v>0</v>
      </c>
      <c r="R111" s="186">
        <v>0</v>
      </c>
    </row>
    <row r="112" spans="1:18" s="81" customFormat="1" x14ac:dyDescent="0.2">
      <c r="A112" s="81" t="s">
        <v>147</v>
      </c>
      <c r="B112" s="81" t="s">
        <v>493</v>
      </c>
      <c r="C112" s="81" t="str">
        <f t="shared" si="1"/>
        <v>08081</v>
      </c>
      <c r="D112" s="81" t="s">
        <v>533</v>
      </c>
      <c r="E112" s="81" t="s">
        <v>559</v>
      </c>
      <c r="F112" s="81">
        <v>94.71</v>
      </c>
      <c r="G112" s="81" t="s">
        <v>528</v>
      </c>
      <c r="H112" s="81" t="s">
        <v>560</v>
      </c>
      <c r="I112" s="81" t="s">
        <v>561</v>
      </c>
      <c r="J112" s="81" t="s">
        <v>14</v>
      </c>
      <c r="K112" s="81" t="s">
        <v>494</v>
      </c>
      <c r="L112" s="81">
        <v>-108.32287777777778</v>
      </c>
      <c r="M112" s="81">
        <v>40.907605555555556</v>
      </c>
      <c r="N112" s="190">
        <v>0</v>
      </c>
      <c r="O112" s="185">
        <v>6.1646735320907924</v>
      </c>
      <c r="P112" s="185">
        <v>0</v>
      </c>
      <c r="Q112" s="185">
        <v>0</v>
      </c>
      <c r="R112" s="186">
        <v>0</v>
      </c>
    </row>
    <row r="113" spans="1:18" s="81" customFormat="1" x14ac:dyDescent="0.2">
      <c r="A113" s="81" t="s">
        <v>147</v>
      </c>
      <c r="B113" s="81" t="s">
        <v>493</v>
      </c>
      <c r="C113" s="81" t="str">
        <f t="shared" si="1"/>
        <v>08081</v>
      </c>
      <c r="D113" s="81" t="s">
        <v>533</v>
      </c>
      <c r="E113" s="81" t="s">
        <v>562</v>
      </c>
      <c r="F113" s="81">
        <v>61.32</v>
      </c>
      <c r="G113" s="81" t="s">
        <v>528</v>
      </c>
      <c r="H113" s="81" t="s">
        <v>529</v>
      </c>
      <c r="I113" s="81" t="s">
        <v>563</v>
      </c>
      <c r="J113" s="81" t="s">
        <v>14</v>
      </c>
      <c r="K113" s="81" t="s">
        <v>494</v>
      </c>
      <c r="L113" s="81">
        <v>-108.32763055555556</v>
      </c>
      <c r="M113" s="81">
        <v>40.918502777777775</v>
      </c>
      <c r="N113" s="190">
        <v>0</v>
      </c>
      <c r="O113" s="185">
        <v>3.9913183848020846</v>
      </c>
      <c r="P113" s="185">
        <v>0</v>
      </c>
      <c r="Q113" s="185">
        <v>0</v>
      </c>
      <c r="R113" s="186">
        <v>0</v>
      </c>
    </row>
    <row r="114" spans="1:18" s="81" customFormat="1" x14ac:dyDescent="0.2">
      <c r="A114" s="81" t="s">
        <v>147</v>
      </c>
      <c r="B114" s="81" t="s">
        <v>493</v>
      </c>
      <c r="C114" s="81" t="str">
        <f t="shared" si="1"/>
        <v>08081</v>
      </c>
      <c r="D114" s="81" t="s">
        <v>533</v>
      </c>
      <c r="E114" s="81" t="s">
        <v>564</v>
      </c>
      <c r="F114" s="81">
        <v>47.04</v>
      </c>
      <c r="G114" s="81" t="s">
        <v>528</v>
      </c>
      <c r="H114" s="81" t="s">
        <v>565</v>
      </c>
      <c r="I114" s="81" t="s">
        <v>566</v>
      </c>
      <c r="J114" s="81" t="s">
        <v>14</v>
      </c>
      <c r="K114" s="81" t="s">
        <v>494</v>
      </c>
      <c r="L114" s="81">
        <v>-108.29420000000002</v>
      </c>
      <c r="M114" s="81">
        <v>40.950994444444447</v>
      </c>
      <c r="N114" s="190">
        <v>0</v>
      </c>
      <c r="O114" s="185">
        <v>3.0618332814920102</v>
      </c>
      <c r="P114" s="185">
        <v>0</v>
      </c>
      <c r="Q114" s="185">
        <v>0</v>
      </c>
      <c r="R114" s="186">
        <v>0</v>
      </c>
    </row>
    <row r="115" spans="1:18" s="81" customFormat="1" x14ac:dyDescent="0.2">
      <c r="A115" s="81" t="s">
        <v>147</v>
      </c>
      <c r="B115" s="81" t="s">
        <v>493</v>
      </c>
      <c r="C115" s="81" t="str">
        <f t="shared" si="1"/>
        <v>08081</v>
      </c>
      <c r="D115" s="81" t="s">
        <v>533</v>
      </c>
      <c r="E115" s="81" t="s">
        <v>567</v>
      </c>
      <c r="F115" s="81">
        <v>53.634</v>
      </c>
      <c r="G115" s="81" t="s">
        <v>528</v>
      </c>
      <c r="H115" s="81" t="s">
        <v>565</v>
      </c>
      <c r="I115" s="81" t="s">
        <v>568</v>
      </c>
      <c r="J115" s="81" t="s">
        <v>14</v>
      </c>
      <c r="K115" s="81" t="s">
        <v>494</v>
      </c>
      <c r="L115" s="81">
        <v>-108.30368611111111</v>
      </c>
      <c r="M115" s="81">
        <v>40.965536111111113</v>
      </c>
      <c r="N115" s="190">
        <v>0</v>
      </c>
      <c r="O115" s="185">
        <v>3.4910368608675175</v>
      </c>
      <c r="P115" s="185">
        <v>0</v>
      </c>
      <c r="Q115" s="185">
        <v>0</v>
      </c>
      <c r="R115" s="186">
        <v>0</v>
      </c>
    </row>
    <row r="116" spans="1:18" s="81" customFormat="1" x14ac:dyDescent="0.2">
      <c r="A116" s="81" t="s">
        <v>147</v>
      </c>
      <c r="B116" s="81" t="s">
        <v>493</v>
      </c>
      <c r="C116" s="81" t="str">
        <f t="shared" si="1"/>
        <v>08081</v>
      </c>
      <c r="D116" s="81" t="s">
        <v>533</v>
      </c>
      <c r="E116" s="81" t="s">
        <v>569</v>
      </c>
      <c r="F116" s="81">
        <v>2.85</v>
      </c>
      <c r="G116" s="81" t="s">
        <v>505</v>
      </c>
      <c r="H116" s="81" t="s">
        <v>570</v>
      </c>
      <c r="I116" s="81" t="s">
        <v>571</v>
      </c>
      <c r="J116" s="81" t="s">
        <v>572</v>
      </c>
      <c r="K116" s="81" t="s">
        <v>495</v>
      </c>
      <c r="L116" s="81">
        <v>-108.32776388888888</v>
      </c>
      <c r="M116" s="81">
        <v>40.976458333333333</v>
      </c>
      <c r="N116" s="190">
        <v>0</v>
      </c>
      <c r="O116" s="185">
        <v>14.335215</v>
      </c>
      <c r="P116" s="185">
        <v>0</v>
      </c>
      <c r="Q116" s="185">
        <v>0</v>
      </c>
      <c r="R116" s="186">
        <v>0</v>
      </c>
    </row>
    <row r="117" spans="1:18" s="81" customFormat="1" x14ac:dyDescent="0.2">
      <c r="A117" s="81" t="s">
        <v>147</v>
      </c>
      <c r="B117" s="81" t="s">
        <v>493</v>
      </c>
      <c r="C117" s="81" t="str">
        <f t="shared" si="1"/>
        <v>08081</v>
      </c>
      <c r="D117" s="81" t="s">
        <v>533</v>
      </c>
      <c r="E117" s="81" t="s">
        <v>569</v>
      </c>
      <c r="F117" s="81">
        <v>907</v>
      </c>
      <c r="G117" s="81" t="s">
        <v>526</v>
      </c>
      <c r="H117" s="81" t="s">
        <v>573</v>
      </c>
      <c r="I117" s="81" t="s">
        <v>571</v>
      </c>
      <c r="J117" s="81" t="s">
        <v>277</v>
      </c>
      <c r="K117" s="81" t="s">
        <v>350</v>
      </c>
      <c r="L117" s="81">
        <v>-108.32776388888888</v>
      </c>
      <c r="M117" s="81">
        <v>40.976458333333333</v>
      </c>
      <c r="N117" s="190">
        <v>0</v>
      </c>
      <c r="O117" s="185">
        <v>3.67</v>
      </c>
      <c r="P117" s="185">
        <v>0</v>
      </c>
      <c r="Q117" s="185">
        <v>0</v>
      </c>
      <c r="R117" s="186">
        <v>0</v>
      </c>
    </row>
    <row r="118" spans="1:18" s="81" customFormat="1" x14ac:dyDescent="0.2">
      <c r="A118" s="81" t="s">
        <v>147</v>
      </c>
      <c r="B118" s="81" t="s">
        <v>493</v>
      </c>
      <c r="C118" s="81" t="str">
        <f t="shared" si="1"/>
        <v>08081</v>
      </c>
      <c r="D118" s="81" t="s">
        <v>533</v>
      </c>
      <c r="E118" s="81" t="s">
        <v>569</v>
      </c>
      <c r="F118" s="81">
        <v>26.334</v>
      </c>
      <c r="G118" s="81" t="s">
        <v>528</v>
      </c>
      <c r="H118" s="81" t="s">
        <v>565</v>
      </c>
      <c r="I118" s="81" t="s">
        <v>571</v>
      </c>
      <c r="J118" s="81" t="s">
        <v>14</v>
      </c>
      <c r="K118" s="81" t="s">
        <v>494</v>
      </c>
      <c r="L118" s="81">
        <v>-108.32776388888888</v>
      </c>
      <c r="M118" s="81">
        <v>40.976458333333333</v>
      </c>
      <c r="N118" s="190">
        <v>0</v>
      </c>
      <c r="O118" s="185">
        <v>1.7140800457159047</v>
      </c>
      <c r="P118" s="185">
        <v>0</v>
      </c>
      <c r="Q118" s="185">
        <v>0</v>
      </c>
      <c r="R118" s="186">
        <v>0</v>
      </c>
    </row>
    <row r="119" spans="1:18" s="81" customFormat="1" x14ac:dyDescent="0.2">
      <c r="A119" s="81" t="s">
        <v>147</v>
      </c>
      <c r="B119" s="81" t="s">
        <v>493</v>
      </c>
      <c r="C119" s="81" t="str">
        <f t="shared" si="1"/>
        <v>08081</v>
      </c>
      <c r="D119" s="81" t="s">
        <v>533</v>
      </c>
      <c r="E119" s="81" t="s">
        <v>569</v>
      </c>
      <c r="F119" s="81">
        <v>107.31</v>
      </c>
      <c r="G119" s="81" t="s">
        <v>528</v>
      </c>
      <c r="H119" s="81" t="s">
        <v>565</v>
      </c>
      <c r="I119" s="81" t="s">
        <v>571</v>
      </c>
      <c r="J119" s="81" t="s">
        <v>14</v>
      </c>
      <c r="K119" s="81" t="s">
        <v>494</v>
      </c>
      <c r="L119" s="81">
        <v>-108.32776388888888</v>
      </c>
      <c r="M119" s="81">
        <v>40.976458333333333</v>
      </c>
      <c r="N119" s="190">
        <v>0</v>
      </c>
      <c r="O119" s="185">
        <v>6.9846674800540471</v>
      </c>
      <c r="P119" s="185">
        <v>0</v>
      </c>
      <c r="Q119" s="185">
        <v>0</v>
      </c>
      <c r="R119" s="186">
        <v>0</v>
      </c>
    </row>
    <row r="120" spans="1:18" s="81" customFormat="1" x14ac:dyDescent="0.2">
      <c r="A120" s="81" t="s">
        <v>147</v>
      </c>
      <c r="B120" s="81" t="s">
        <v>493</v>
      </c>
      <c r="C120" s="81" t="str">
        <f t="shared" si="1"/>
        <v>08081</v>
      </c>
      <c r="D120" s="81" t="s">
        <v>533</v>
      </c>
      <c r="E120" s="81" t="s">
        <v>574</v>
      </c>
      <c r="F120" s="81">
        <v>45.695999999999998</v>
      </c>
      <c r="G120" s="81" t="s">
        <v>528</v>
      </c>
      <c r="H120" s="81" t="s">
        <v>575</v>
      </c>
      <c r="I120" s="81" t="s">
        <v>576</v>
      </c>
      <c r="J120" s="81" t="s">
        <v>14</v>
      </c>
      <c r="K120" s="81" t="s">
        <v>494</v>
      </c>
      <c r="L120" s="81">
        <v>-108.32294999999999</v>
      </c>
      <c r="M120" s="81">
        <v>40.932941666666665</v>
      </c>
      <c r="N120" s="190">
        <v>0</v>
      </c>
      <c r="O120" s="185">
        <v>2.97435243994124</v>
      </c>
      <c r="P120" s="185">
        <v>0</v>
      </c>
      <c r="Q120" s="185">
        <v>0</v>
      </c>
      <c r="R120" s="186">
        <v>0</v>
      </c>
    </row>
    <row r="121" spans="1:18" s="81" customFormat="1" x14ac:dyDescent="0.2">
      <c r="A121" s="81" t="s">
        <v>147</v>
      </c>
      <c r="B121" s="81" t="s">
        <v>493</v>
      </c>
      <c r="C121" s="81" t="str">
        <f t="shared" si="1"/>
        <v>08081</v>
      </c>
      <c r="D121" s="81" t="s">
        <v>533</v>
      </c>
      <c r="E121" s="81" t="s">
        <v>577</v>
      </c>
      <c r="F121" s="81">
        <v>52.457999999999998</v>
      </c>
      <c r="G121" s="81" t="s">
        <v>528</v>
      </c>
      <c r="H121" s="81" t="s">
        <v>565</v>
      </c>
      <c r="I121" s="81" t="s">
        <v>578</v>
      </c>
      <c r="J121" s="81" t="s">
        <v>14</v>
      </c>
      <c r="K121" s="81" t="s">
        <v>494</v>
      </c>
      <c r="L121" s="81">
        <v>-108.30856944444444</v>
      </c>
      <c r="M121" s="81">
        <v>40.958261111111113</v>
      </c>
      <c r="N121" s="190">
        <v>0</v>
      </c>
      <c r="O121" s="185">
        <v>3.4144909194812154</v>
      </c>
      <c r="P121" s="185">
        <v>0</v>
      </c>
      <c r="Q121" s="185">
        <v>0</v>
      </c>
      <c r="R121" s="186">
        <v>0</v>
      </c>
    </row>
    <row r="122" spans="1:18" s="81" customFormat="1" x14ac:dyDescent="0.2">
      <c r="A122" s="81" t="s">
        <v>147</v>
      </c>
      <c r="B122" s="81" t="s">
        <v>493</v>
      </c>
      <c r="C122" s="81" t="str">
        <f t="shared" si="1"/>
        <v>08081</v>
      </c>
      <c r="D122" s="81" t="s">
        <v>533</v>
      </c>
      <c r="E122" s="81" t="s">
        <v>579</v>
      </c>
      <c r="F122" s="81">
        <v>329</v>
      </c>
      <c r="G122" s="81" t="s">
        <v>505</v>
      </c>
      <c r="H122" s="81" t="s">
        <v>580</v>
      </c>
      <c r="I122" s="81" t="s">
        <v>581</v>
      </c>
      <c r="J122" s="81" t="s">
        <v>4</v>
      </c>
      <c r="K122" s="81" t="s">
        <v>319</v>
      </c>
      <c r="L122" s="81">
        <v>-108.65840277777778</v>
      </c>
      <c r="M122" s="81">
        <v>40.98563611111112</v>
      </c>
      <c r="N122" s="190">
        <v>0</v>
      </c>
      <c r="O122" s="185">
        <v>13</v>
      </c>
      <c r="P122" s="185">
        <v>0</v>
      </c>
      <c r="Q122" s="185">
        <v>0</v>
      </c>
      <c r="R122" s="186">
        <v>0</v>
      </c>
    </row>
    <row r="123" spans="1:18" s="81" customFormat="1" x14ac:dyDescent="0.2">
      <c r="A123" s="81" t="s">
        <v>147</v>
      </c>
      <c r="B123" s="81" t="s">
        <v>493</v>
      </c>
      <c r="C123" s="81" t="str">
        <f t="shared" si="1"/>
        <v>08081</v>
      </c>
      <c r="D123" s="81" t="s">
        <v>533</v>
      </c>
      <c r="E123" s="81" t="s">
        <v>582</v>
      </c>
      <c r="F123" s="81">
        <v>54.6</v>
      </c>
      <c r="G123" s="81" t="s">
        <v>528</v>
      </c>
      <c r="H123" s="81" t="s">
        <v>531</v>
      </c>
      <c r="I123" s="81" t="s">
        <v>583</v>
      </c>
      <c r="J123" s="81" t="s">
        <v>14</v>
      </c>
      <c r="K123" s="81" t="s">
        <v>494</v>
      </c>
      <c r="L123" s="81">
        <v>-108.28934444444444</v>
      </c>
      <c r="M123" s="81">
        <v>40.904197222222223</v>
      </c>
      <c r="N123" s="190">
        <v>0</v>
      </c>
      <c r="O123" s="185">
        <v>3.5539136303032262</v>
      </c>
      <c r="P123" s="185">
        <v>0</v>
      </c>
      <c r="Q123" s="185">
        <v>0</v>
      </c>
      <c r="R123" s="186">
        <v>0</v>
      </c>
    </row>
    <row r="124" spans="1:18" s="81" customFormat="1" x14ac:dyDescent="0.2">
      <c r="A124" s="81" t="s">
        <v>147</v>
      </c>
      <c r="B124" s="81" t="s">
        <v>493</v>
      </c>
      <c r="C124" s="81" t="str">
        <f t="shared" si="1"/>
        <v>08081</v>
      </c>
      <c r="D124" s="81" t="s">
        <v>533</v>
      </c>
      <c r="E124" s="81" t="s">
        <v>584</v>
      </c>
      <c r="F124" s="81">
        <v>33.6</v>
      </c>
      <c r="G124" s="81" t="s">
        <v>528</v>
      </c>
      <c r="H124" s="81" t="s">
        <v>531</v>
      </c>
      <c r="I124" s="81" t="s">
        <v>585</v>
      </c>
      <c r="J124" s="81" t="s">
        <v>14</v>
      </c>
      <c r="K124" s="81" t="s">
        <v>494</v>
      </c>
      <c r="L124" s="81">
        <v>-108.29887777777778</v>
      </c>
      <c r="M124" s="81">
        <v>40.904180555555556</v>
      </c>
      <c r="N124" s="190">
        <v>0</v>
      </c>
      <c r="O124" s="185">
        <v>2.1870237724942929</v>
      </c>
      <c r="P124" s="185">
        <v>0</v>
      </c>
      <c r="Q124" s="185">
        <v>0</v>
      </c>
      <c r="R124" s="186">
        <v>0</v>
      </c>
    </row>
    <row r="125" spans="1:18" s="81" customFormat="1" x14ac:dyDescent="0.2">
      <c r="A125" s="81" t="s">
        <v>147</v>
      </c>
      <c r="B125" s="81" t="s">
        <v>493</v>
      </c>
      <c r="C125" s="81" t="str">
        <f t="shared" si="1"/>
        <v>08081</v>
      </c>
      <c r="D125" s="81" t="s">
        <v>533</v>
      </c>
      <c r="E125" s="81" t="s">
        <v>586</v>
      </c>
      <c r="F125" s="81">
        <v>231</v>
      </c>
      <c r="G125" s="81" t="s">
        <v>528</v>
      </c>
      <c r="H125" s="81" t="s">
        <v>531</v>
      </c>
      <c r="I125" s="81" t="s">
        <v>587</v>
      </c>
      <c r="J125" s="81" t="s">
        <v>14</v>
      </c>
      <c r="K125" s="81" t="s">
        <v>494</v>
      </c>
      <c r="L125" s="81">
        <v>-108.30841944444444</v>
      </c>
      <c r="M125" s="81">
        <v>40.904102777777773</v>
      </c>
      <c r="N125" s="190">
        <v>0</v>
      </c>
      <c r="O125" s="185">
        <v>15.035788435898263</v>
      </c>
      <c r="P125" s="185">
        <v>0</v>
      </c>
      <c r="Q125" s="185">
        <v>0</v>
      </c>
      <c r="R125" s="186">
        <v>0</v>
      </c>
    </row>
    <row r="126" spans="1:18" s="81" customFormat="1" x14ac:dyDescent="0.2">
      <c r="A126" s="81" t="s">
        <v>147</v>
      </c>
      <c r="B126" s="81" t="s">
        <v>493</v>
      </c>
      <c r="C126" s="81" t="str">
        <f t="shared" si="1"/>
        <v>08081</v>
      </c>
      <c r="D126" s="81" t="s">
        <v>533</v>
      </c>
      <c r="E126" s="81" t="s">
        <v>588</v>
      </c>
      <c r="F126" s="81">
        <v>33.6</v>
      </c>
      <c r="G126" s="81" t="s">
        <v>528</v>
      </c>
      <c r="H126" s="81" t="s">
        <v>531</v>
      </c>
      <c r="I126" s="81" t="s">
        <v>589</v>
      </c>
      <c r="J126" s="81" t="s">
        <v>14</v>
      </c>
      <c r="K126" s="81" t="s">
        <v>494</v>
      </c>
      <c r="L126" s="81">
        <v>-108.33712777777777</v>
      </c>
      <c r="M126" s="81">
        <v>40.918505555555555</v>
      </c>
      <c r="N126" s="190">
        <v>0</v>
      </c>
      <c r="O126" s="185">
        <v>2.1870237724942929</v>
      </c>
      <c r="P126" s="185">
        <v>0</v>
      </c>
      <c r="Q126" s="185">
        <v>0</v>
      </c>
      <c r="R126" s="186">
        <v>0</v>
      </c>
    </row>
    <row r="127" spans="1:18" s="81" customFormat="1" x14ac:dyDescent="0.2">
      <c r="A127" s="81" t="s">
        <v>147</v>
      </c>
      <c r="B127" s="81" t="s">
        <v>493</v>
      </c>
      <c r="C127" s="81" t="str">
        <f t="shared" si="1"/>
        <v>08081</v>
      </c>
      <c r="D127" s="81" t="s">
        <v>533</v>
      </c>
      <c r="E127" s="81" t="s">
        <v>590</v>
      </c>
      <c r="F127" s="81">
        <v>12.6</v>
      </c>
      <c r="G127" s="81" t="s">
        <v>528</v>
      </c>
      <c r="H127" s="81" t="s">
        <v>531</v>
      </c>
      <c r="I127" s="81" t="s">
        <v>591</v>
      </c>
      <c r="J127" s="81" t="s">
        <v>14</v>
      </c>
      <c r="K127" s="81" t="s">
        <v>494</v>
      </c>
      <c r="L127" s="81">
        <v>-108.33716944444444</v>
      </c>
      <c r="M127" s="81">
        <v>40.925930555555553</v>
      </c>
      <c r="N127" s="190">
        <v>0</v>
      </c>
      <c r="O127" s="185">
        <v>0.82013391468535979</v>
      </c>
      <c r="P127" s="185">
        <v>0</v>
      </c>
      <c r="Q127" s="185">
        <v>0</v>
      </c>
      <c r="R127" s="186">
        <v>0</v>
      </c>
    </row>
    <row r="128" spans="1:18" s="81" customFormat="1" x14ac:dyDescent="0.2">
      <c r="A128" s="81" t="s">
        <v>147</v>
      </c>
      <c r="B128" s="81" t="s">
        <v>493</v>
      </c>
      <c r="C128" s="81" t="str">
        <f t="shared" si="1"/>
        <v>08081</v>
      </c>
      <c r="D128" s="81" t="s">
        <v>533</v>
      </c>
      <c r="E128" s="81" t="s">
        <v>592</v>
      </c>
      <c r="F128" s="81">
        <v>12.6</v>
      </c>
      <c r="G128" s="81" t="s">
        <v>528</v>
      </c>
      <c r="H128" s="81" t="s">
        <v>531</v>
      </c>
      <c r="I128" s="81" t="s">
        <v>593</v>
      </c>
      <c r="J128" s="81" t="s">
        <v>14</v>
      </c>
      <c r="K128" s="81" t="s">
        <v>494</v>
      </c>
      <c r="L128" s="81">
        <v>-108.34164166666666</v>
      </c>
      <c r="M128" s="81">
        <v>40.929402777777774</v>
      </c>
      <c r="N128" s="190">
        <v>0</v>
      </c>
      <c r="O128" s="185">
        <v>0.82013391468535979</v>
      </c>
      <c r="P128" s="185">
        <v>0</v>
      </c>
      <c r="Q128" s="185">
        <v>0</v>
      </c>
      <c r="R128" s="186">
        <v>0</v>
      </c>
    </row>
    <row r="129" spans="1:18" s="81" customFormat="1" x14ac:dyDescent="0.2">
      <c r="A129" s="81" t="s">
        <v>147</v>
      </c>
      <c r="B129" s="81" t="s">
        <v>493</v>
      </c>
      <c r="C129" s="81" t="str">
        <f t="shared" si="1"/>
        <v>08081</v>
      </c>
      <c r="D129" s="81" t="s">
        <v>533</v>
      </c>
      <c r="E129" s="81" t="s">
        <v>594</v>
      </c>
      <c r="F129" s="81">
        <v>73.5</v>
      </c>
      <c r="G129" s="81" t="s">
        <v>528</v>
      </c>
      <c r="H129" s="81" t="s">
        <v>529</v>
      </c>
      <c r="I129" s="81" t="s">
        <v>595</v>
      </c>
      <c r="J129" s="81" t="s">
        <v>14</v>
      </c>
      <c r="K129" s="81" t="s">
        <v>494</v>
      </c>
      <c r="L129" s="81">
        <v>-108.30826944444445</v>
      </c>
      <c r="M129" s="81">
        <v>40.911311111111111</v>
      </c>
      <c r="N129" s="190">
        <v>0</v>
      </c>
      <c r="O129" s="185">
        <v>4.7841145023312661</v>
      </c>
      <c r="P129" s="185">
        <v>0</v>
      </c>
      <c r="Q129" s="185">
        <v>0</v>
      </c>
      <c r="R129" s="186">
        <v>0</v>
      </c>
    </row>
    <row r="130" spans="1:18" s="81" customFormat="1" x14ac:dyDescent="0.2">
      <c r="A130" s="81" t="s">
        <v>147</v>
      </c>
      <c r="B130" s="81" t="s">
        <v>493</v>
      </c>
      <c r="C130" s="81" t="str">
        <f t="shared" si="1"/>
        <v>08081</v>
      </c>
      <c r="D130" s="81" t="s">
        <v>533</v>
      </c>
      <c r="E130" s="81" t="s">
        <v>596</v>
      </c>
      <c r="F130" s="81">
        <v>73.5</v>
      </c>
      <c r="G130" s="81" t="s">
        <v>528</v>
      </c>
      <c r="H130" s="81" t="s">
        <v>531</v>
      </c>
      <c r="I130" s="81" t="s">
        <v>597</v>
      </c>
      <c r="J130" s="81" t="s">
        <v>14</v>
      </c>
      <c r="K130" s="81" t="s">
        <v>494</v>
      </c>
      <c r="L130" s="81">
        <v>-108.31800277777778</v>
      </c>
      <c r="M130" s="81">
        <v>40.91148888888889</v>
      </c>
      <c r="N130" s="190">
        <v>0</v>
      </c>
      <c r="O130" s="185">
        <v>4.7841145023312661</v>
      </c>
      <c r="P130" s="185">
        <v>0</v>
      </c>
      <c r="Q130" s="185">
        <v>0</v>
      </c>
      <c r="R130" s="186">
        <v>0</v>
      </c>
    </row>
    <row r="131" spans="1:18" s="81" customFormat="1" x14ac:dyDescent="0.2">
      <c r="A131" s="81" t="s">
        <v>147</v>
      </c>
      <c r="B131" s="81" t="s">
        <v>493</v>
      </c>
      <c r="C131" s="81" t="str">
        <f t="shared" si="1"/>
        <v>08081</v>
      </c>
      <c r="D131" s="81" t="s">
        <v>533</v>
      </c>
      <c r="E131" s="81" t="s">
        <v>598</v>
      </c>
      <c r="F131" s="81">
        <v>12.6</v>
      </c>
      <c r="G131" s="81" t="s">
        <v>528</v>
      </c>
      <c r="H131" s="81" t="s">
        <v>531</v>
      </c>
      <c r="I131" s="81" t="s">
        <v>599</v>
      </c>
      <c r="J131" s="81" t="s">
        <v>14</v>
      </c>
      <c r="K131" s="81" t="s">
        <v>494</v>
      </c>
      <c r="L131" s="81">
        <v>-108.33695555555555</v>
      </c>
      <c r="M131" s="81">
        <v>40.911313888888884</v>
      </c>
      <c r="N131" s="190">
        <v>0</v>
      </c>
      <c r="O131" s="185">
        <v>1.1232493472444176</v>
      </c>
      <c r="P131" s="185">
        <v>0</v>
      </c>
      <c r="Q131" s="185">
        <v>0</v>
      </c>
      <c r="R131" s="186">
        <v>0</v>
      </c>
    </row>
    <row r="132" spans="1:18" s="81" customFormat="1" x14ac:dyDescent="0.2">
      <c r="A132" s="81" t="s">
        <v>147</v>
      </c>
      <c r="B132" s="81" t="s">
        <v>493</v>
      </c>
      <c r="C132" s="81" t="str">
        <f t="shared" si="1"/>
        <v>08081</v>
      </c>
      <c r="D132" s="81" t="s">
        <v>533</v>
      </c>
      <c r="E132" s="81" t="s">
        <v>600</v>
      </c>
      <c r="F132" s="81">
        <v>2.85</v>
      </c>
      <c r="G132" s="81" t="s">
        <v>505</v>
      </c>
      <c r="H132" s="81" t="s">
        <v>570</v>
      </c>
      <c r="I132" s="81" t="s">
        <v>601</v>
      </c>
      <c r="J132" s="81" t="s">
        <v>572</v>
      </c>
      <c r="K132" s="81" t="s">
        <v>495</v>
      </c>
      <c r="L132" s="81">
        <v>-108.3213519752246</v>
      </c>
      <c r="M132" s="81">
        <v>40.972164089586379</v>
      </c>
      <c r="N132" s="190">
        <v>0</v>
      </c>
      <c r="O132" s="185">
        <v>14.183937</v>
      </c>
      <c r="P132" s="185">
        <v>0</v>
      </c>
      <c r="Q132" s="185">
        <v>0</v>
      </c>
      <c r="R132" s="186">
        <v>0</v>
      </c>
    </row>
    <row r="133" spans="1:18" s="81" customFormat="1" x14ac:dyDescent="0.2">
      <c r="A133" s="81" t="s">
        <v>147</v>
      </c>
      <c r="B133" s="81" t="s">
        <v>493</v>
      </c>
      <c r="C133" s="81" t="str">
        <f t="shared" si="1"/>
        <v>08081</v>
      </c>
      <c r="D133" s="81" t="s">
        <v>533</v>
      </c>
      <c r="E133" s="81" t="s">
        <v>600</v>
      </c>
      <c r="F133" s="81">
        <v>912.4</v>
      </c>
      <c r="G133" s="81" t="s">
        <v>526</v>
      </c>
      <c r="H133" s="81" t="s">
        <v>602</v>
      </c>
      <c r="I133" s="81" t="s">
        <v>601</v>
      </c>
      <c r="J133" s="81" t="s">
        <v>277</v>
      </c>
      <c r="K133" s="81" t="s">
        <v>350</v>
      </c>
      <c r="L133" s="81">
        <v>-108.3213519752246</v>
      </c>
      <c r="M133" s="81">
        <v>40.972164089586379</v>
      </c>
      <c r="N133" s="190">
        <v>0</v>
      </c>
      <c r="O133" s="185">
        <v>3.69</v>
      </c>
      <c r="P133" s="185">
        <v>0</v>
      </c>
      <c r="Q133" s="185">
        <v>0</v>
      </c>
      <c r="R133" s="186">
        <v>0</v>
      </c>
    </row>
    <row r="134" spans="1:18" s="81" customFormat="1" x14ac:dyDescent="0.2">
      <c r="A134" s="81" t="s">
        <v>147</v>
      </c>
      <c r="B134" s="81" t="s">
        <v>493</v>
      </c>
      <c r="C134" s="81" t="str">
        <f t="shared" si="1"/>
        <v>08081</v>
      </c>
      <c r="D134" s="81" t="s">
        <v>533</v>
      </c>
      <c r="E134" s="81" t="s">
        <v>600</v>
      </c>
      <c r="F134" s="81">
        <v>96.6</v>
      </c>
      <c r="G134" s="81" t="s">
        <v>528</v>
      </c>
      <c r="H134" s="81" t="s">
        <v>565</v>
      </c>
      <c r="I134" s="81" t="s">
        <v>601</v>
      </c>
      <c r="J134" s="81" t="s">
        <v>14</v>
      </c>
      <c r="K134" s="81" t="s">
        <v>494</v>
      </c>
      <c r="L134" s="81">
        <v>-108.3213519752246</v>
      </c>
      <c r="M134" s="81">
        <v>40.972164089586379</v>
      </c>
      <c r="N134" s="190">
        <v>0</v>
      </c>
      <c r="O134" s="185">
        <v>6.2875675945692011</v>
      </c>
      <c r="P134" s="185">
        <v>0</v>
      </c>
      <c r="Q134" s="185">
        <v>0</v>
      </c>
      <c r="R134" s="186">
        <v>0</v>
      </c>
    </row>
    <row r="135" spans="1:18" s="81" customFormat="1" x14ac:dyDescent="0.2">
      <c r="A135" s="81" t="s">
        <v>147</v>
      </c>
      <c r="B135" s="81" t="s">
        <v>493</v>
      </c>
      <c r="C135" s="81" t="str">
        <f t="shared" ref="C135:C198" si="2">B135&amp;D135</f>
        <v>08081</v>
      </c>
      <c r="D135" s="81" t="s">
        <v>533</v>
      </c>
      <c r="E135" s="81" t="s">
        <v>603</v>
      </c>
      <c r="F135" s="81">
        <v>4.9980000000000002</v>
      </c>
      <c r="G135" s="81" t="s">
        <v>528</v>
      </c>
      <c r="H135" s="81" t="s">
        <v>604</v>
      </c>
      <c r="I135" s="81" t="s">
        <v>605</v>
      </c>
      <c r="J135" s="81" t="s">
        <v>18</v>
      </c>
      <c r="K135" s="81" t="s">
        <v>494</v>
      </c>
      <c r="L135" s="81">
        <v>-108.6273498611111</v>
      </c>
      <c r="M135" s="81">
        <v>40.987401500000004</v>
      </c>
      <c r="N135" s="190">
        <v>0</v>
      </c>
      <c r="O135" s="185">
        <v>5.7900296370858984</v>
      </c>
      <c r="P135" s="185">
        <v>0</v>
      </c>
      <c r="Q135" s="185">
        <v>0</v>
      </c>
      <c r="R135" s="186">
        <v>0</v>
      </c>
    </row>
    <row r="136" spans="1:18" s="81" customFormat="1" x14ac:dyDescent="0.2">
      <c r="A136" s="81" t="s">
        <v>147</v>
      </c>
      <c r="B136" s="81" t="s">
        <v>493</v>
      </c>
      <c r="C136" s="81" t="str">
        <f t="shared" si="2"/>
        <v>08103</v>
      </c>
      <c r="D136" s="81" t="s">
        <v>606</v>
      </c>
      <c r="E136" s="81" t="s">
        <v>607</v>
      </c>
      <c r="F136" s="81">
        <v>31.9</v>
      </c>
      <c r="G136" s="81" t="s">
        <v>515</v>
      </c>
      <c r="H136" s="81" t="s">
        <v>608</v>
      </c>
      <c r="I136" s="81" t="s">
        <v>609</v>
      </c>
      <c r="J136" s="81" t="s">
        <v>221</v>
      </c>
      <c r="K136" s="81" t="s">
        <v>333</v>
      </c>
      <c r="L136" s="81">
        <v>-108.33482244444444</v>
      </c>
      <c r="M136" s="81">
        <v>39.897977638888889</v>
      </c>
      <c r="N136" s="190">
        <v>0</v>
      </c>
      <c r="O136" s="185">
        <v>0</v>
      </c>
      <c r="P136" s="185">
        <v>0.70001400000000003</v>
      </c>
      <c r="Q136" s="185">
        <v>0</v>
      </c>
      <c r="R136" s="186">
        <v>0</v>
      </c>
    </row>
    <row r="137" spans="1:18" s="81" customFormat="1" x14ac:dyDescent="0.2">
      <c r="A137" s="81" t="s">
        <v>147</v>
      </c>
      <c r="B137" s="81" t="s">
        <v>493</v>
      </c>
      <c r="C137" s="81" t="str">
        <f t="shared" si="2"/>
        <v>08103</v>
      </c>
      <c r="D137" s="81" t="s">
        <v>606</v>
      </c>
      <c r="E137" s="81" t="s">
        <v>607</v>
      </c>
      <c r="F137" s="81">
        <v>31.9</v>
      </c>
      <c r="G137" s="81" t="s">
        <v>515</v>
      </c>
      <c r="H137" s="81" t="s">
        <v>608</v>
      </c>
      <c r="I137" s="81" t="s">
        <v>609</v>
      </c>
      <c r="J137" s="81" t="s">
        <v>221</v>
      </c>
      <c r="K137" s="81" t="s">
        <v>333</v>
      </c>
      <c r="L137" s="81">
        <v>-108.33482244444444</v>
      </c>
      <c r="M137" s="81">
        <v>39.897977638888889</v>
      </c>
      <c r="N137" s="190">
        <v>10.000012</v>
      </c>
      <c r="O137" s="185">
        <v>0</v>
      </c>
      <c r="P137" s="185">
        <v>0</v>
      </c>
      <c r="Q137" s="185">
        <v>0</v>
      </c>
      <c r="R137" s="186">
        <v>0</v>
      </c>
    </row>
    <row r="138" spans="1:18" s="81" customFormat="1" x14ac:dyDescent="0.2">
      <c r="A138" s="81" t="s">
        <v>147</v>
      </c>
      <c r="B138" s="81" t="s">
        <v>493</v>
      </c>
      <c r="C138" s="81" t="str">
        <f t="shared" si="2"/>
        <v>08103</v>
      </c>
      <c r="D138" s="81" t="s">
        <v>606</v>
      </c>
      <c r="E138" s="81" t="s">
        <v>607</v>
      </c>
      <c r="F138" s="81">
        <v>31.9</v>
      </c>
      <c r="G138" s="81" t="s">
        <v>515</v>
      </c>
      <c r="H138" s="81" t="s">
        <v>608</v>
      </c>
      <c r="I138" s="81" t="s">
        <v>609</v>
      </c>
      <c r="J138" s="81" t="s">
        <v>221</v>
      </c>
      <c r="K138" s="81" t="s">
        <v>333</v>
      </c>
      <c r="L138" s="81">
        <v>-108.33482244444444</v>
      </c>
      <c r="M138" s="81">
        <v>39.897977638888889</v>
      </c>
      <c r="N138" s="190">
        <v>0</v>
      </c>
      <c r="O138" s="185">
        <v>0</v>
      </c>
      <c r="P138" s="185">
        <v>0</v>
      </c>
      <c r="Q138" s="185">
        <v>0</v>
      </c>
      <c r="R138" s="186">
        <v>0.14899999999999999</v>
      </c>
    </row>
    <row r="139" spans="1:18" s="81" customFormat="1" x14ac:dyDescent="0.2">
      <c r="A139" s="81" t="s">
        <v>147</v>
      </c>
      <c r="B139" s="81" t="s">
        <v>493</v>
      </c>
      <c r="C139" s="81" t="str">
        <f t="shared" si="2"/>
        <v>08103</v>
      </c>
      <c r="D139" s="81" t="s">
        <v>606</v>
      </c>
      <c r="E139" s="81" t="s">
        <v>607</v>
      </c>
      <c r="F139" s="81">
        <v>31.9</v>
      </c>
      <c r="G139" s="81" t="s">
        <v>515</v>
      </c>
      <c r="H139" s="81" t="s">
        <v>608</v>
      </c>
      <c r="I139" s="81" t="s">
        <v>609</v>
      </c>
      <c r="J139" s="81" t="s">
        <v>221</v>
      </c>
      <c r="K139" s="81" t="s">
        <v>333</v>
      </c>
      <c r="L139" s="81">
        <v>-108.33482244444444</v>
      </c>
      <c r="M139" s="81">
        <v>39.897977638888889</v>
      </c>
      <c r="N139" s="190">
        <v>0</v>
      </c>
      <c r="O139" s="185">
        <v>0</v>
      </c>
      <c r="P139" s="185">
        <v>0</v>
      </c>
      <c r="Q139" s="185">
        <v>0</v>
      </c>
      <c r="R139" s="186">
        <v>0</v>
      </c>
    </row>
    <row r="140" spans="1:18" s="81" customFormat="1" x14ac:dyDescent="0.2">
      <c r="A140" s="81" t="s">
        <v>147</v>
      </c>
      <c r="B140" s="81" t="s">
        <v>493</v>
      </c>
      <c r="C140" s="81" t="str">
        <f t="shared" si="2"/>
        <v>08103</v>
      </c>
      <c r="D140" s="81" t="s">
        <v>606</v>
      </c>
      <c r="E140" s="81" t="s">
        <v>607</v>
      </c>
      <c r="F140" s="81">
        <v>31.9</v>
      </c>
      <c r="G140" s="81" t="s">
        <v>515</v>
      </c>
      <c r="H140" s="81" t="s">
        <v>608</v>
      </c>
      <c r="I140" s="81" t="s">
        <v>609</v>
      </c>
      <c r="J140" s="81" t="s">
        <v>221</v>
      </c>
      <c r="K140" s="81" t="s">
        <v>333</v>
      </c>
      <c r="L140" s="81">
        <v>-108.33482244444444</v>
      </c>
      <c r="M140" s="81">
        <v>39.897977638888889</v>
      </c>
      <c r="N140" s="190">
        <v>0</v>
      </c>
      <c r="O140" s="185">
        <v>0</v>
      </c>
      <c r="P140" s="185">
        <v>0</v>
      </c>
      <c r="Q140" s="185">
        <v>8.94E-3</v>
      </c>
      <c r="R140" s="186">
        <v>0</v>
      </c>
    </row>
    <row r="141" spans="1:18" s="81" customFormat="1" x14ac:dyDescent="0.2">
      <c r="A141" s="81" t="s">
        <v>147</v>
      </c>
      <c r="B141" s="81" t="s">
        <v>493</v>
      </c>
      <c r="C141" s="81" t="str">
        <f t="shared" si="2"/>
        <v>08103</v>
      </c>
      <c r="D141" s="81" t="s">
        <v>606</v>
      </c>
      <c r="E141" s="81" t="s">
        <v>607</v>
      </c>
      <c r="F141" s="81">
        <v>31.9</v>
      </c>
      <c r="G141" s="81" t="s">
        <v>515</v>
      </c>
      <c r="H141" s="81" t="s">
        <v>608</v>
      </c>
      <c r="I141" s="81" t="s">
        <v>609</v>
      </c>
      <c r="J141" s="81" t="s">
        <v>221</v>
      </c>
      <c r="K141" s="81" t="s">
        <v>333</v>
      </c>
      <c r="L141" s="81">
        <v>-108.33482244444444</v>
      </c>
      <c r="M141" s="81">
        <v>39.897977638888889</v>
      </c>
      <c r="N141" s="190">
        <v>0</v>
      </c>
      <c r="O141" s="185">
        <v>1.2600020000000001</v>
      </c>
      <c r="P141" s="185">
        <v>0</v>
      </c>
      <c r="Q141" s="185">
        <v>0</v>
      </c>
      <c r="R141" s="186">
        <v>0</v>
      </c>
    </row>
    <row r="142" spans="1:18" s="81" customFormat="1" x14ac:dyDescent="0.2">
      <c r="A142" s="81" t="s">
        <v>147</v>
      </c>
      <c r="B142" s="81" t="s">
        <v>493</v>
      </c>
      <c r="C142" s="81" t="str">
        <f t="shared" si="2"/>
        <v>08103</v>
      </c>
      <c r="D142" s="81" t="s">
        <v>606</v>
      </c>
      <c r="E142" s="81" t="s">
        <v>607</v>
      </c>
      <c r="F142" s="81">
        <v>89.6</v>
      </c>
      <c r="G142" s="81" t="s">
        <v>515</v>
      </c>
      <c r="H142" s="81" t="s">
        <v>610</v>
      </c>
      <c r="I142" s="81" t="s">
        <v>609</v>
      </c>
      <c r="J142" s="81" t="s">
        <v>231</v>
      </c>
      <c r="K142" s="81" t="s">
        <v>333</v>
      </c>
      <c r="L142" s="81">
        <v>-108.33482244444444</v>
      </c>
      <c r="M142" s="81">
        <v>39.897977638888889</v>
      </c>
      <c r="N142" s="190">
        <v>0</v>
      </c>
      <c r="O142" s="185">
        <v>0</v>
      </c>
      <c r="P142" s="185">
        <v>1.72</v>
      </c>
      <c r="Q142" s="185">
        <v>0</v>
      </c>
      <c r="R142" s="186">
        <v>0</v>
      </c>
    </row>
    <row r="143" spans="1:18" s="81" customFormat="1" x14ac:dyDescent="0.2">
      <c r="A143" s="81" t="s">
        <v>147</v>
      </c>
      <c r="B143" s="81" t="s">
        <v>493</v>
      </c>
      <c r="C143" s="81" t="str">
        <f t="shared" si="2"/>
        <v>08103</v>
      </c>
      <c r="D143" s="81" t="s">
        <v>606</v>
      </c>
      <c r="E143" s="81" t="s">
        <v>607</v>
      </c>
      <c r="F143" s="81">
        <v>89.6</v>
      </c>
      <c r="G143" s="81" t="s">
        <v>515</v>
      </c>
      <c r="H143" s="81" t="s">
        <v>610</v>
      </c>
      <c r="I143" s="81" t="s">
        <v>609</v>
      </c>
      <c r="J143" s="81" t="s">
        <v>231</v>
      </c>
      <c r="K143" s="81" t="s">
        <v>333</v>
      </c>
      <c r="L143" s="81">
        <v>-108.33482244444444</v>
      </c>
      <c r="M143" s="81">
        <v>39.897977638888889</v>
      </c>
      <c r="N143" s="190">
        <v>22</v>
      </c>
      <c r="O143" s="185">
        <v>0</v>
      </c>
      <c r="P143" s="185">
        <v>0</v>
      </c>
      <c r="Q143" s="185">
        <v>0</v>
      </c>
      <c r="R143" s="186">
        <v>0</v>
      </c>
    </row>
    <row r="144" spans="1:18" s="81" customFormat="1" x14ac:dyDescent="0.2">
      <c r="A144" s="81" t="s">
        <v>147</v>
      </c>
      <c r="B144" s="81" t="s">
        <v>493</v>
      </c>
      <c r="C144" s="81" t="str">
        <f t="shared" si="2"/>
        <v>08103</v>
      </c>
      <c r="D144" s="81" t="s">
        <v>606</v>
      </c>
      <c r="E144" s="81" t="s">
        <v>607</v>
      </c>
      <c r="F144" s="81">
        <v>89.6</v>
      </c>
      <c r="G144" s="81" t="s">
        <v>515</v>
      </c>
      <c r="H144" s="81" t="s">
        <v>610</v>
      </c>
      <c r="I144" s="81" t="s">
        <v>609</v>
      </c>
      <c r="J144" s="81" t="s">
        <v>231</v>
      </c>
      <c r="K144" s="81" t="s">
        <v>333</v>
      </c>
      <c r="L144" s="81">
        <v>-108.33482244444444</v>
      </c>
      <c r="M144" s="81">
        <v>39.897977638888889</v>
      </c>
      <c r="N144" s="190">
        <v>0</v>
      </c>
      <c r="O144" s="185">
        <v>0</v>
      </c>
      <c r="P144" s="185">
        <v>0</v>
      </c>
      <c r="Q144" s="185">
        <v>0</v>
      </c>
      <c r="R144" s="186">
        <v>0.44800000000000001</v>
      </c>
    </row>
    <row r="145" spans="1:18" s="81" customFormat="1" x14ac:dyDescent="0.2">
      <c r="A145" s="81" t="s">
        <v>147</v>
      </c>
      <c r="B145" s="81" t="s">
        <v>493</v>
      </c>
      <c r="C145" s="81" t="str">
        <f t="shared" si="2"/>
        <v>08103</v>
      </c>
      <c r="D145" s="81" t="s">
        <v>606</v>
      </c>
      <c r="E145" s="81" t="s">
        <v>607</v>
      </c>
      <c r="F145" s="81">
        <v>89.6</v>
      </c>
      <c r="G145" s="81" t="s">
        <v>515</v>
      </c>
      <c r="H145" s="81" t="s">
        <v>610</v>
      </c>
      <c r="I145" s="81" t="s">
        <v>609</v>
      </c>
      <c r="J145" s="81" t="s">
        <v>231</v>
      </c>
      <c r="K145" s="81" t="s">
        <v>333</v>
      </c>
      <c r="L145" s="81">
        <v>-108.33482244444444</v>
      </c>
      <c r="M145" s="81">
        <v>39.897977638888889</v>
      </c>
      <c r="N145" s="190">
        <v>0</v>
      </c>
      <c r="O145" s="185">
        <v>0</v>
      </c>
      <c r="P145" s="185">
        <v>0</v>
      </c>
      <c r="Q145" s="185">
        <v>0</v>
      </c>
      <c r="R145" s="186">
        <v>0</v>
      </c>
    </row>
    <row r="146" spans="1:18" s="81" customFormat="1" x14ac:dyDescent="0.2">
      <c r="A146" s="81" t="s">
        <v>147</v>
      </c>
      <c r="B146" s="81" t="s">
        <v>493</v>
      </c>
      <c r="C146" s="81" t="str">
        <f t="shared" si="2"/>
        <v>08103</v>
      </c>
      <c r="D146" s="81" t="s">
        <v>606</v>
      </c>
      <c r="E146" s="81" t="s">
        <v>607</v>
      </c>
      <c r="F146" s="81">
        <v>89.6</v>
      </c>
      <c r="G146" s="81" t="s">
        <v>515</v>
      </c>
      <c r="H146" s="81" t="s">
        <v>610</v>
      </c>
      <c r="I146" s="81" t="s">
        <v>609</v>
      </c>
      <c r="J146" s="81" t="s">
        <v>231</v>
      </c>
      <c r="K146" s="81" t="s">
        <v>333</v>
      </c>
      <c r="L146" s="81">
        <v>-108.33482244444444</v>
      </c>
      <c r="M146" s="81">
        <v>39.897977638888889</v>
      </c>
      <c r="N146" s="190">
        <v>0</v>
      </c>
      <c r="O146" s="185">
        <v>0</v>
      </c>
      <c r="P146" s="185">
        <v>0</v>
      </c>
      <c r="Q146" s="185">
        <v>2.6880000000000001E-2</v>
      </c>
      <c r="R146" s="186">
        <v>0</v>
      </c>
    </row>
    <row r="147" spans="1:18" s="81" customFormat="1" x14ac:dyDescent="0.2">
      <c r="A147" s="81" t="s">
        <v>147</v>
      </c>
      <c r="B147" s="81" t="s">
        <v>493</v>
      </c>
      <c r="C147" s="81" t="str">
        <f t="shared" si="2"/>
        <v>08103</v>
      </c>
      <c r="D147" s="81" t="s">
        <v>606</v>
      </c>
      <c r="E147" s="81" t="s">
        <v>607</v>
      </c>
      <c r="F147" s="81">
        <v>89.6</v>
      </c>
      <c r="G147" s="81" t="s">
        <v>515</v>
      </c>
      <c r="H147" s="81" t="s">
        <v>610</v>
      </c>
      <c r="I147" s="81" t="s">
        <v>609</v>
      </c>
      <c r="J147" s="81" t="s">
        <v>231</v>
      </c>
      <c r="K147" s="81" t="s">
        <v>333</v>
      </c>
      <c r="L147" s="81">
        <v>-108.33482244444444</v>
      </c>
      <c r="M147" s="81">
        <v>39.897977638888889</v>
      </c>
      <c r="N147" s="190">
        <v>0</v>
      </c>
      <c r="O147" s="185">
        <v>3.23</v>
      </c>
      <c r="P147" s="185">
        <v>0</v>
      </c>
      <c r="Q147" s="185">
        <v>0</v>
      </c>
      <c r="R147" s="186">
        <v>0</v>
      </c>
    </row>
    <row r="148" spans="1:18" s="81" customFormat="1" x14ac:dyDescent="0.2">
      <c r="A148" s="81" t="s">
        <v>147</v>
      </c>
      <c r="B148" s="81" t="s">
        <v>493</v>
      </c>
      <c r="C148" s="81" t="str">
        <f t="shared" si="2"/>
        <v>08103</v>
      </c>
      <c r="D148" s="81" t="s">
        <v>606</v>
      </c>
      <c r="E148" s="81" t="s">
        <v>607</v>
      </c>
      <c r="F148" s="81">
        <v>216.7</v>
      </c>
      <c r="G148" s="81" t="s">
        <v>515</v>
      </c>
      <c r="H148" s="81" t="s">
        <v>611</v>
      </c>
      <c r="I148" s="81" t="s">
        <v>609</v>
      </c>
      <c r="J148" s="81" t="s">
        <v>231</v>
      </c>
      <c r="K148" s="81" t="s">
        <v>333</v>
      </c>
      <c r="L148" s="81">
        <v>-108.33482244444444</v>
      </c>
      <c r="M148" s="81">
        <v>39.897977638888889</v>
      </c>
      <c r="N148" s="190">
        <v>0</v>
      </c>
      <c r="O148" s="185">
        <v>0</v>
      </c>
      <c r="P148" s="185">
        <v>6</v>
      </c>
      <c r="Q148" s="185">
        <v>0</v>
      </c>
      <c r="R148" s="186">
        <v>0</v>
      </c>
    </row>
    <row r="149" spans="1:18" s="81" customFormat="1" x14ac:dyDescent="0.2">
      <c r="A149" s="81" t="s">
        <v>147</v>
      </c>
      <c r="B149" s="81" t="s">
        <v>493</v>
      </c>
      <c r="C149" s="81" t="str">
        <f t="shared" si="2"/>
        <v>08103</v>
      </c>
      <c r="D149" s="81" t="s">
        <v>606</v>
      </c>
      <c r="E149" s="81" t="s">
        <v>607</v>
      </c>
      <c r="F149" s="81">
        <v>216.7</v>
      </c>
      <c r="G149" s="81" t="s">
        <v>515</v>
      </c>
      <c r="H149" s="81" t="s">
        <v>611</v>
      </c>
      <c r="I149" s="81" t="s">
        <v>609</v>
      </c>
      <c r="J149" s="81" t="s">
        <v>231</v>
      </c>
      <c r="K149" s="81" t="s">
        <v>333</v>
      </c>
      <c r="L149" s="81">
        <v>-108.33482244444444</v>
      </c>
      <c r="M149" s="81">
        <v>39.897977638888889</v>
      </c>
      <c r="N149" s="190">
        <v>24</v>
      </c>
      <c r="O149" s="185">
        <v>0</v>
      </c>
      <c r="P149" s="185">
        <v>0</v>
      </c>
      <c r="Q149" s="185">
        <v>0</v>
      </c>
      <c r="R149" s="186">
        <v>0</v>
      </c>
    </row>
    <row r="150" spans="1:18" s="81" customFormat="1" x14ac:dyDescent="0.2">
      <c r="A150" s="81" t="s">
        <v>147</v>
      </c>
      <c r="B150" s="81" t="s">
        <v>493</v>
      </c>
      <c r="C150" s="81" t="str">
        <f t="shared" si="2"/>
        <v>08103</v>
      </c>
      <c r="D150" s="81" t="s">
        <v>606</v>
      </c>
      <c r="E150" s="81" t="s">
        <v>607</v>
      </c>
      <c r="F150" s="81">
        <v>216.7</v>
      </c>
      <c r="G150" s="81" t="s">
        <v>515</v>
      </c>
      <c r="H150" s="81" t="s">
        <v>611</v>
      </c>
      <c r="I150" s="81" t="s">
        <v>609</v>
      </c>
      <c r="J150" s="81" t="s">
        <v>231</v>
      </c>
      <c r="K150" s="81" t="s">
        <v>333</v>
      </c>
      <c r="L150" s="81">
        <v>-108.33482244444444</v>
      </c>
      <c r="M150" s="81">
        <v>39.897977638888889</v>
      </c>
      <c r="N150" s="190">
        <v>0</v>
      </c>
      <c r="O150" s="185">
        <v>0</v>
      </c>
      <c r="P150" s="185">
        <v>0</v>
      </c>
      <c r="Q150" s="185">
        <v>0</v>
      </c>
      <c r="R150" s="186">
        <v>1.0834999999999999</v>
      </c>
    </row>
    <row r="151" spans="1:18" s="81" customFormat="1" x14ac:dyDescent="0.2">
      <c r="A151" s="81" t="s">
        <v>147</v>
      </c>
      <c r="B151" s="81" t="s">
        <v>493</v>
      </c>
      <c r="C151" s="81" t="str">
        <f t="shared" si="2"/>
        <v>08103</v>
      </c>
      <c r="D151" s="81" t="s">
        <v>606</v>
      </c>
      <c r="E151" s="81" t="s">
        <v>607</v>
      </c>
      <c r="F151" s="81">
        <v>216.7</v>
      </c>
      <c r="G151" s="81" t="s">
        <v>515</v>
      </c>
      <c r="H151" s="81" t="s">
        <v>611</v>
      </c>
      <c r="I151" s="81" t="s">
        <v>609</v>
      </c>
      <c r="J151" s="81" t="s">
        <v>231</v>
      </c>
      <c r="K151" s="81" t="s">
        <v>333</v>
      </c>
      <c r="L151" s="81">
        <v>-108.33482244444444</v>
      </c>
      <c r="M151" s="81">
        <v>39.897977638888889</v>
      </c>
      <c r="N151" s="190">
        <v>0</v>
      </c>
      <c r="O151" s="185">
        <v>0</v>
      </c>
      <c r="P151" s="185">
        <v>0</v>
      </c>
      <c r="Q151" s="185">
        <v>0</v>
      </c>
      <c r="R151" s="186">
        <v>0</v>
      </c>
    </row>
    <row r="152" spans="1:18" s="81" customFormat="1" x14ac:dyDescent="0.2">
      <c r="A152" s="81" t="s">
        <v>147</v>
      </c>
      <c r="B152" s="81" t="s">
        <v>493</v>
      </c>
      <c r="C152" s="81" t="str">
        <f t="shared" si="2"/>
        <v>08103</v>
      </c>
      <c r="D152" s="81" t="s">
        <v>606</v>
      </c>
      <c r="E152" s="81" t="s">
        <v>607</v>
      </c>
      <c r="F152" s="81">
        <v>216.7</v>
      </c>
      <c r="G152" s="81" t="s">
        <v>515</v>
      </c>
      <c r="H152" s="81" t="s">
        <v>611</v>
      </c>
      <c r="I152" s="81" t="s">
        <v>609</v>
      </c>
      <c r="J152" s="81" t="s">
        <v>231</v>
      </c>
      <c r="K152" s="81" t="s">
        <v>333</v>
      </c>
      <c r="L152" s="81">
        <v>-108.33482244444444</v>
      </c>
      <c r="M152" s="81">
        <v>39.897977638888889</v>
      </c>
      <c r="N152" s="190">
        <v>0</v>
      </c>
      <c r="O152" s="185">
        <v>0</v>
      </c>
      <c r="P152" s="185">
        <v>0</v>
      </c>
      <c r="Q152" s="185">
        <v>6.5009999999999998E-2</v>
      </c>
      <c r="R152" s="186">
        <v>0</v>
      </c>
    </row>
    <row r="153" spans="1:18" s="81" customFormat="1" x14ac:dyDescent="0.2">
      <c r="A153" s="81" t="s">
        <v>147</v>
      </c>
      <c r="B153" s="81" t="s">
        <v>493</v>
      </c>
      <c r="C153" s="81" t="str">
        <f t="shared" si="2"/>
        <v>08103</v>
      </c>
      <c r="D153" s="81" t="s">
        <v>606</v>
      </c>
      <c r="E153" s="81" t="s">
        <v>607</v>
      </c>
      <c r="F153" s="81">
        <v>216.7</v>
      </c>
      <c r="G153" s="81" t="s">
        <v>515</v>
      </c>
      <c r="H153" s="81" t="s">
        <v>611</v>
      </c>
      <c r="I153" s="81" t="s">
        <v>609</v>
      </c>
      <c r="J153" s="81" t="s">
        <v>231</v>
      </c>
      <c r="K153" s="81" t="s">
        <v>333</v>
      </c>
      <c r="L153" s="81">
        <v>-108.33482244444444</v>
      </c>
      <c r="M153" s="81">
        <v>39.897977638888889</v>
      </c>
      <c r="N153" s="190">
        <v>0</v>
      </c>
      <c r="O153" s="185">
        <v>8.57</v>
      </c>
      <c r="P153" s="185">
        <v>0</v>
      </c>
      <c r="Q153" s="185">
        <v>0</v>
      </c>
      <c r="R153" s="186">
        <v>0</v>
      </c>
    </row>
    <row r="154" spans="1:18" s="81" customFormat="1" x14ac:dyDescent="0.2">
      <c r="A154" s="81" t="s">
        <v>147</v>
      </c>
      <c r="B154" s="81" t="s">
        <v>493</v>
      </c>
      <c r="C154" s="81" t="str">
        <f t="shared" si="2"/>
        <v>08103</v>
      </c>
      <c r="D154" s="81" t="s">
        <v>606</v>
      </c>
      <c r="E154" s="81" t="s">
        <v>607</v>
      </c>
      <c r="F154" s="81">
        <v>89.6</v>
      </c>
      <c r="G154" s="81" t="s">
        <v>515</v>
      </c>
      <c r="H154" s="81" t="s">
        <v>612</v>
      </c>
      <c r="I154" s="81" t="s">
        <v>609</v>
      </c>
      <c r="J154" s="81" t="s">
        <v>231</v>
      </c>
      <c r="K154" s="81" t="s">
        <v>333</v>
      </c>
      <c r="L154" s="81">
        <v>-108.33482244444444</v>
      </c>
      <c r="M154" s="81">
        <v>39.897977638888889</v>
      </c>
      <c r="N154" s="190">
        <v>0</v>
      </c>
      <c r="O154" s="185">
        <v>0</v>
      </c>
      <c r="P154" s="185">
        <v>1.72</v>
      </c>
      <c r="Q154" s="185">
        <v>0</v>
      </c>
      <c r="R154" s="186">
        <v>0</v>
      </c>
    </row>
    <row r="155" spans="1:18" s="81" customFormat="1" x14ac:dyDescent="0.2">
      <c r="A155" s="81" t="s">
        <v>147</v>
      </c>
      <c r="B155" s="81" t="s">
        <v>493</v>
      </c>
      <c r="C155" s="81" t="str">
        <f t="shared" si="2"/>
        <v>08103</v>
      </c>
      <c r="D155" s="81" t="s">
        <v>606</v>
      </c>
      <c r="E155" s="81" t="s">
        <v>607</v>
      </c>
      <c r="F155" s="81">
        <v>89.6</v>
      </c>
      <c r="G155" s="81" t="s">
        <v>515</v>
      </c>
      <c r="H155" s="81" t="s">
        <v>613</v>
      </c>
      <c r="I155" s="81" t="s">
        <v>609</v>
      </c>
      <c r="J155" s="81" t="s">
        <v>231</v>
      </c>
      <c r="K155" s="81" t="s">
        <v>333</v>
      </c>
      <c r="L155" s="81">
        <v>-108.33482244444444</v>
      </c>
      <c r="M155" s="81">
        <v>39.897977638888889</v>
      </c>
      <c r="N155" s="190">
        <v>0</v>
      </c>
      <c r="O155" s="185">
        <v>0</v>
      </c>
      <c r="P155" s="185">
        <v>1.72</v>
      </c>
      <c r="Q155" s="185">
        <v>0</v>
      </c>
      <c r="R155" s="186">
        <v>0</v>
      </c>
    </row>
    <row r="156" spans="1:18" s="81" customFormat="1" x14ac:dyDescent="0.2">
      <c r="A156" s="81" t="s">
        <v>147</v>
      </c>
      <c r="B156" s="81" t="s">
        <v>493</v>
      </c>
      <c r="C156" s="81" t="str">
        <f t="shared" si="2"/>
        <v>08103</v>
      </c>
      <c r="D156" s="81" t="s">
        <v>606</v>
      </c>
      <c r="E156" s="81" t="s">
        <v>607</v>
      </c>
      <c r="F156" s="81">
        <v>89.6</v>
      </c>
      <c r="G156" s="81" t="s">
        <v>515</v>
      </c>
      <c r="H156" s="81" t="s">
        <v>612</v>
      </c>
      <c r="I156" s="81" t="s">
        <v>609</v>
      </c>
      <c r="J156" s="81" t="s">
        <v>231</v>
      </c>
      <c r="K156" s="81" t="s">
        <v>333</v>
      </c>
      <c r="L156" s="81">
        <v>-108.33482244444444</v>
      </c>
      <c r="M156" s="81">
        <v>39.897977638888889</v>
      </c>
      <c r="N156" s="190">
        <v>22</v>
      </c>
      <c r="O156" s="185">
        <v>0</v>
      </c>
      <c r="P156" s="185">
        <v>0</v>
      </c>
      <c r="Q156" s="185">
        <v>0</v>
      </c>
      <c r="R156" s="186">
        <v>0</v>
      </c>
    </row>
    <row r="157" spans="1:18" s="81" customFormat="1" x14ac:dyDescent="0.2">
      <c r="A157" s="81" t="s">
        <v>147</v>
      </c>
      <c r="B157" s="81" t="s">
        <v>493</v>
      </c>
      <c r="C157" s="81" t="str">
        <f t="shared" si="2"/>
        <v>08103</v>
      </c>
      <c r="D157" s="81" t="s">
        <v>606</v>
      </c>
      <c r="E157" s="81" t="s">
        <v>607</v>
      </c>
      <c r="F157" s="81">
        <v>89.6</v>
      </c>
      <c r="G157" s="81" t="s">
        <v>515</v>
      </c>
      <c r="H157" s="81" t="s">
        <v>613</v>
      </c>
      <c r="I157" s="81" t="s">
        <v>609</v>
      </c>
      <c r="J157" s="81" t="s">
        <v>231</v>
      </c>
      <c r="K157" s="81" t="s">
        <v>333</v>
      </c>
      <c r="L157" s="81">
        <v>-108.33482244444444</v>
      </c>
      <c r="M157" s="81">
        <v>39.897977638888889</v>
      </c>
      <c r="N157" s="190">
        <v>22</v>
      </c>
      <c r="O157" s="185">
        <v>0</v>
      </c>
      <c r="P157" s="185">
        <v>0</v>
      </c>
      <c r="Q157" s="185">
        <v>0</v>
      </c>
      <c r="R157" s="186">
        <v>0</v>
      </c>
    </row>
    <row r="158" spans="1:18" s="81" customFormat="1" x14ac:dyDescent="0.2">
      <c r="A158" s="81" t="s">
        <v>147</v>
      </c>
      <c r="B158" s="81" t="s">
        <v>493</v>
      </c>
      <c r="C158" s="81" t="str">
        <f t="shared" si="2"/>
        <v>08103</v>
      </c>
      <c r="D158" s="81" t="s">
        <v>606</v>
      </c>
      <c r="E158" s="81" t="s">
        <v>607</v>
      </c>
      <c r="F158" s="81">
        <v>89.6</v>
      </c>
      <c r="G158" s="81" t="s">
        <v>515</v>
      </c>
      <c r="H158" s="81" t="s">
        <v>612</v>
      </c>
      <c r="I158" s="81" t="s">
        <v>609</v>
      </c>
      <c r="J158" s="81" t="s">
        <v>231</v>
      </c>
      <c r="K158" s="81" t="s">
        <v>333</v>
      </c>
      <c r="L158" s="81">
        <v>-108.33482244444444</v>
      </c>
      <c r="M158" s="81">
        <v>39.897977638888889</v>
      </c>
      <c r="N158" s="190">
        <v>0</v>
      </c>
      <c r="O158" s="185">
        <v>0</v>
      </c>
      <c r="P158" s="185">
        <v>0</v>
      </c>
      <c r="Q158" s="185">
        <v>0</v>
      </c>
      <c r="R158" s="186">
        <v>0.44800000000000001</v>
      </c>
    </row>
    <row r="159" spans="1:18" s="81" customFormat="1" x14ac:dyDescent="0.2">
      <c r="A159" s="81" t="s">
        <v>147</v>
      </c>
      <c r="B159" s="81" t="s">
        <v>493</v>
      </c>
      <c r="C159" s="81" t="str">
        <f t="shared" si="2"/>
        <v>08103</v>
      </c>
      <c r="D159" s="81" t="s">
        <v>606</v>
      </c>
      <c r="E159" s="81" t="s">
        <v>607</v>
      </c>
      <c r="F159" s="81">
        <v>89.6</v>
      </c>
      <c r="G159" s="81" t="s">
        <v>515</v>
      </c>
      <c r="H159" s="81" t="s">
        <v>613</v>
      </c>
      <c r="I159" s="81" t="s">
        <v>609</v>
      </c>
      <c r="J159" s="81" t="s">
        <v>231</v>
      </c>
      <c r="K159" s="81" t="s">
        <v>333</v>
      </c>
      <c r="L159" s="81">
        <v>-108.33482244444444</v>
      </c>
      <c r="M159" s="81">
        <v>39.897977638888889</v>
      </c>
      <c r="N159" s="190">
        <v>0</v>
      </c>
      <c r="O159" s="185">
        <v>0</v>
      </c>
      <c r="P159" s="185">
        <v>0</v>
      </c>
      <c r="Q159" s="185">
        <v>0</v>
      </c>
      <c r="R159" s="186">
        <v>0.44800000000000001</v>
      </c>
    </row>
    <row r="160" spans="1:18" s="81" customFormat="1" x14ac:dyDescent="0.2">
      <c r="A160" s="81" t="s">
        <v>147</v>
      </c>
      <c r="B160" s="81" t="s">
        <v>493</v>
      </c>
      <c r="C160" s="81" t="str">
        <f t="shared" si="2"/>
        <v>08103</v>
      </c>
      <c r="D160" s="81" t="s">
        <v>606</v>
      </c>
      <c r="E160" s="81" t="s">
        <v>607</v>
      </c>
      <c r="F160" s="81">
        <v>89.6</v>
      </c>
      <c r="G160" s="81" t="s">
        <v>515</v>
      </c>
      <c r="H160" s="81" t="s">
        <v>612</v>
      </c>
      <c r="I160" s="81" t="s">
        <v>609</v>
      </c>
      <c r="J160" s="81" t="s">
        <v>231</v>
      </c>
      <c r="K160" s="81" t="s">
        <v>333</v>
      </c>
      <c r="L160" s="81">
        <v>-108.33482244444444</v>
      </c>
      <c r="M160" s="81">
        <v>39.897977638888889</v>
      </c>
      <c r="N160" s="190">
        <v>0</v>
      </c>
      <c r="O160" s="185">
        <v>0</v>
      </c>
      <c r="P160" s="185">
        <v>0</v>
      </c>
      <c r="Q160" s="185">
        <v>0</v>
      </c>
      <c r="R160" s="186">
        <v>0</v>
      </c>
    </row>
    <row r="161" spans="1:18" s="81" customFormat="1" x14ac:dyDescent="0.2">
      <c r="A161" s="81" t="s">
        <v>147</v>
      </c>
      <c r="B161" s="81" t="s">
        <v>493</v>
      </c>
      <c r="C161" s="81" t="str">
        <f t="shared" si="2"/>
        <v>08103</v>
      </c>
      <c r="D161" s="81" t="s">
        <v>606</v>
      </c>
      <c r="E161" s="81" t="s">
        <v>607</v>
      </c>
      <c r="F161" s="81">
        <v>89.6</v>
      </c>
      <c r="G161" s="81" t="s">
        <v>515</v>
      </c>
      <c r="H161" s="81" t="s">
        <v>613</v>
      </c>
      <c r="I161" s="81" t="s">
        <v>609</v>
      </c>
      <c r="J161" s="81" t="s">
        <v>231</v>
      </c>
      <c r="K161" s="81" t="s">
        <v>333</v>
      </c>
      <c r="L161" s="81">
        <v>-108.33482244444444</v>
      </c>
      <c r="M161" s="81">
        <v>39.897977638888889</v>
      </c>
      <c r="N161" s="190">
        <v>0</v>
      </c>
      <c r="O161" s="185">
        <v>0</v>
      </c>
      <c r="P161" s="185">
        <v>0</v>
      </c>
      <c r="Q161" s="185">
        <v>0</v>
      </c>
      <c r="R161" s="186">
        <v>0</v>
      </c>
    </row>
    <row r="162" spans="1:18" s="81" customFormat="1" x14ac:dyDescent="0.2">
      <c r="A162" s="81" t="s">
        <v>147</v>
      </c>
      <c r="B162" s="81" t="s">
        <v>493</v>
      </c>
      <c r="C162" s="81" t="str">
        <f t="shared" si="2"/>
        <v>08103</v>
      </c>
      <c r="D162" s="81" t="s">
        <v>606</v>
      </c>
      <c r="E162" s="81" t="s">
        <v>607</v>
      </c>
      <c r="F162" s="81">
        <v>89.6</v>
      </c>
      <c r="G162" s="81" t="s">
        <v>515</v>
      </c>
      <c r="H162" s="81" t="s">
        <v>612</v>
      </c>
      <c r="I162" s="81" t="s">
        <v>609</v>
      </c>
      <c r="J162" s="81" t="s">
        <v>231</v>
      </c>
      <c r="K162" s="81" t="s">
        <v>333</v>
      </c>
      <c r="L162" s="81">
        <v>-108.33482244444444</v>
      </c>
      <c r="M162" s="81">
        <v>39.897977638888889</v>
      </c>
      <c r="N162" s="190">
        <v>0</v>
      </c>
      <c r="O162" s="185">
        <v>0</v>
      </c>
      <c r="P162" s="185">
        <v>0</v>
      </c>
      <c r="Q162" s="185">
        <v>2.6880000000000001E-2</v>
      </c>
      <c r="R162" s="186">
        <v>0</v>
      </c>
    </row>
    <row r="163" spans="1:18" s="81" customFormat="1" x14ac:dyDescent="0.2">
      <c r="A163" s="81" t="s">
        <v>147</v>
      </c>
      <c r="B163" s="81" t="s">
        <v>493</v>
      </c>
      <c r="C163" s="81" t="str">
        <f t="shared" si="2"/>
        <v>08103</v>
      </c>
      <c r="D163" s="81" t="s">
        <v>606</v>
      </c>
      <c r="E163" s="81" t="s">
        <v>607</v>
      </c>
      <c r="F163" s="81">
        <v>89.6</v>
      </c>
      <c r="G163" s="81" t="s">
        <v>515</v>
      </c>
      <c r="H163" s="81" t="s">
        <v>613</v>
      </c>
      <c r="I163" s="81" t="s">
        <v>609</v>
      </c>
      <c r="J163" s="81" t="s">
        <v>231</v>
      </c>
      <c r="K163" s="81" t="s">
        <v>333</v>
      </c>
      <c r="L163" s="81">
        <v>-108.33482244444444</v>
      </c>
      <c r="M163" s="81">
        <v>39.897977638888889</v>
      </c>
      <c r="N163" s="190">
        <v>0</v>
      </c>
      <c r="O163" s="185">
        <v>0</v>
      </c>
      <c r="P163" s="185">
        <v>0</v>
      </c>
      <c r="Q163" s="185">
        <v>2.6880000000000001E-2</v>
      </c>
      <c r="R163" s="186">
        <v>0</v>
      </c>
    </row>
    <row r="164" spans="1:18" s="81" customFormat="1" x14ac:dyDescent="0.2">
      <c r="A164" s="81" t="s">
        <v>147</v>
      </c>
      <c r="B164" s="81" t="s">
        <v>493</v>
      </c>
      <c r="C164" s="81" t="str">
        <f t="shared" si="2"/>
        <v>08103</v>
      </c>
      <c r="D164" s="81" t="s">
        <v>606</v>
      </c>
      <c r="E164" s="81" t="s">
        <v>607</v>
      </c>
      <c r="F164" s="81">
        <v>89.6</v>
      </c>
      <c r="G164" s="81" t="s">
        <v>515</v>
      </c>
      <c r="H164" s="81" t="s">
        <v>612</v>
      </c>
      <c r="I164" s="81" t="s">
        <v>609</v>
      </c>
      <c r="J164" s="81" t="s">
        <v>231</v>
      </c>
      <c r="K164" s="81" t="s">
        <v>333</v>
      </c>
      <c r="L164" s="81">
        <v>-108.33482244444444</v>
      </c>
      <c r="M164" s="81">
        <v>39.897977638888889</v>
      </c>
      <c r="N164" s="190">
        <v>0</v>
      </c>
      <c r="O164" s="185">
        <v>3.23</v>
      </c>
      <c r="P164" s="185">
        <v>0</v>
      </c>
      <c r="Q164" s="185">
        <v>0</v>
      </c>
      <c r="R164" s="186">
        <v>0</v>
      </c>
    </row>
    <row r="165" spans="1:18" s="81" customFormat="1" x14ac:dyDescent="0.2">
      <c r="A165" s="81" t="s">
        <v>147</v>
      </c>
      <c r="B165" s="81" t="s">
        <v>493</v>
      </c>
      <c r="C165" s="81" t="str">
        <f t="shared" si="2"/>
        <v>08103</v>
      </c>
      <c r="D165" s="81" t="s">
        <v>606</v>
      </c>
      <c r="E165" s="81" t="s">
        <v>607</v>
      </c>
      <c r="F165" s="81">
        <v>89.6</v>
      </c>
      <c r="G165" s="81" t="s">
        <v>515</v>
      </c>
      <c r="H165" s="81" t="s">
        <v>613</v>
      </c>
      <c r="I165" s="81" t="s">
        <v>609</v>
      </c>
      <c r="J165" s="81" t="s">
        <v>231</v>
      </c>
      <c r="K165" s="81" t="s">
        <v>333</v>
      </c>
      <c r="L165" s="81">
        <v>-108.33482244444444</v>
      </c>
      <c r="M165" s="81">
        <v>39.897977638888889</v>
      </c>
      <c r="N165" s="190">
        <v>0</v>
      </c>
      <c r="O165" s="185">
        <v>3.23</v>
      </c>
      <c r="P165" s="185">
        <v>0</v>
      </c>
      <c r="Q165" s="185">
        <v>0</v>
      </c>
      <c r="R165" s="186">
        <v>0</v>
      </c>
    </row>
    <row r="166" spans="1:18" s="81" customFormat="1" x14ac:dyDescent="0.2">
      <c r="A166" s="81" t="s">
        <v>147</v>
      </c>
      <c r="B166" s="81" t="s">
        <v>493</v>
      </c>
      <c r="C166" s="81" t="str">
        <f t="shared" si="2"/>
        <v>08103</v>
      </c>
      <c r="D166" s="81" t="s">
        <v>606</v>
      </c>
      <c r="E166" s="81" t="s">
        <v>607</v>
      </c>
      <c r="F166" s="81">
        <v>216.7</v>
      </c>
      <c r="G166" s="81" t="s">
        <v>515</v>
      </c>
      <c r="H166" s="81" t="s">
        <v>614</v>
      </c>
      <c r="I166" s="81" t="s">
        <v>609</v>
      </c>
      <c r="J166" s="81" t="s">
        <v>231</v>
      </c>
      <c r="K166" s="81" t="s">
        <v>333</v>
      </c>
      <c r="L166" s="81">
        <v>-108.33482244444444</v>
      </c>
      <c r="M166" s="81">
        <v>39.897977638888889</v>
      </c>
      <c r="N166" s="190">
        <v>0</v>
      </c>
      <c r="O166" s="185">
        <v>0</v>
      </c>
      <c r="P166" s="185">
        <v>6</v>
      </c>
      <c r="Q166" s="185">
        <v>0</v>
      </c>
      <c r="R166" s="186">
        <v>0</v>
      </c>
    </row>
    <row r="167" spans="1:18" s="81" customFormat="1" x14ac:dyDescent="0.2">
      <c r="A167" s="81" t="s">
        <v>147</v>
      </c>
      <c r="B167" s="81" t="s">
        <v>493</v>
      </c>
      <c r="C167" s="81" t="str">
        <f t="shared" si="2"/>
        <v>08103</v>
      </c>
      <c r="D167" s="81" t="s">
        <v>606</v>
      </c>
      <c r="E167" s="81" t="s">
        <v>607</v>
      </c>
      <c r="F167" s="81">
        <v>216.7</v>
      </c>
      <c r="G167" s="81" t="s">
        <v>515</v>
      </c>
      <c r="H167" s="81" t="s">
        <v>614</v>
      </c>
      <c r="I167" s="81" t="s">
        <v>609</v>
      </c>
      <c r="J167" s="81" t="s">
        <v>231</v>
      </c>
      <c r="K167" s="81" t="s">
        <v>333</v>
      </c>
      <c r="L167" s="81">
        <v>-108.33482244444444</v>
      </c>
      <c r="M167" s="81">
        <v>39.897977638888889</v>
      </c>
      <c r="N167" s="190">
        <v>24</v>
      </c>
      <c r="O167" s="185">
        <v>0</v>
      </c>
      <c r="P167" s="185">
        <v>0</v>
      </c>
      <c r="Q167" s="185">
        <v>0</v>
      </c>
      <c r="R167" s="186">
        <v>0</v>
      </c>
    </row>
    <row r="168" spans="1:18" s="81" customFormat="1" x14ac:dyDescent="0.2">
      <c r="A168" s="81" t="s">
        <v>147</v>
      </c>
      <c r="B168" s="81" t="s">
        <v>493</v>
      </c>
      <c r="C168" s="81" t="str">
        <f t="shared" si="2"/>
        <v>08103</v>
      </c>
      <c r="D168" s="81" t="s">
        <v>606</v>
      </c>
      <c r="E168" s="81" t="s">
        <v>607</v>
      </c>
      <c r="F168" s="81">
        <v>216.7</v>
      </c>
      <c r="G168" s="81" t="s">
        <v>515</v>
      </c>
      <c r="H168" s="81" t="s">
        <v>614</v>
      </c>
      <c r="I168" s="81" t="s">
        <v>609</v>
      </c>
      <c r="J168" s="81" t="s">
        <v>231</v>
      </c>
      <c r="K168" s="81" t="s">
        <v>333</v>
      </c>
      <c r="L168" s="81">
        <v>-108.33482244444444</v>
      </c>
      <c r="M168" s="81">
        <v>39.897977638888889</v>
      </c>
      <c r="N168" s="190">
        <v>0</v>
      </c>
      <c r="O168" s="185">
        <v>0</v>
      </c>
      <c r="P168" s="185">
        <v>0</v>
      </c>
      <c r="Q168" s="185">
        <v>0</v>
      </c>
      <c r="R168" s="186">
        <v>1.0834999999999999</v>
      </c>
    </row>
    <row r="169" spans="1:18" s="81" customFormat="1" x14ac:dyDescent="0.2">
      <c r="A169" s="81" t="s">
        <v>147</v>
      </c>
      <c r="B169" s="81" t="s">
        <v>493</v>
      </c>
      <c r="C169" s="81" t="str">
        <f t="shared" si="2"/>
        <v>08103</v>
      </c>
      <c r="D169" s="81" t="s">
        <v>606</v>
      </c>
      <c r="E169" s="81" t="s">
        <v>607</v>
      </c>
      <c r="F169" s="81">
        <v>216.7</v>
      </c>
      <c r="G169" s="81" t="s">
        <v>515</v>
      </c>
      <c r="H169" s="81" t="s">
        <v>614</v>
      </c>
      <c r="I169" s="81" t="s">
        <v>609</v>
      </c>
      <c r="J169" s="81" t="s">
        <v>231</v>
      </c>
      <c r="K169" s="81" t="s">
        <v>333</v>
      </c>
      <c r="L169" s="81">
        <v>-108.33482244444444</v>
      </c>
      <c r="M169" s="81">
        <v>39.897977638888889</v>
      </c>
      <c r="N169" s="190">
        <v>0</v>
      </c>
      <c r="O169" s="185">
        <v>0</v>
      </c>
      <c r="P169" s="185">
        <v>0</v>
      </c>
      <c r="Q169" s="185">
        <v>0</v>
      </c>
      <c r="R169" s="186">
        <v>0</v>
      </c>
    </row>
    <row r="170" spans="1:18" s="81" customFormat="1" x14ac:dyDescent="0.2">
      <c r="A170" s="81" t="s">
        <v>147</v>
      </c>
      <c r="B170" s="81" t="s">
        <v>493</v>
      </c>
      <c r="C170" s="81" t="str">
        <f t="shared" si="2"/>
        <v>08103</v>
      </c>
      <c r="D170" s="81" t="s">
        <v>606</v>
      </c>
      <c r="E170" s="81" t="s">
        <v>607</v>
      </c>
      <c r="F170" s="81">
        <v>216.7</v>
      </c>
      <c r="G170" s="81" t="s">
        <v>515</v>
      </c>
      <c r="H170" s="81" t="s">
        <v>614</v>
      </c>
      <c r="I170" s="81" t="s">
        <v>609</v>
      </c>
      <c r="J170" s="81" t="s">
        <v>231</v>
      </c>
      <c r="K170" s="81" t="s">
        <v>333</v>
      </c>
      <c r="L170" s="81">
        <v>-108.33482244444444</v>
      </c>
      <c r="M170" s="81">
        <v>39.897977638888889</v>
      </c>
      <c r="N170" s="190">
        <v>0</v>
      </c>
      <c r="O170" s="185">
        <v>0</v>
      </c>
      <c r="P170" s="185">
        <v>0</v>
      </c>
      <c r="Q170" s="185">
        <v>6.5009999999999998E-2</v>
      </c>
      <c r="R170" s="186">
        <v>0</v>
      </c>
    </row>
    <row r="171" spans="1:18" s="81" customFormat="1" x14ac:dyDescent="0.2">
      <c r="A171" s="81" t="s">
        <v>147</v>
      </c>
      <c r="B171" s="81" t="s">
        <v>493</v>
      </c>
      <c r="C171" s="81" t="str">
        <f t="shared" si="2"/>
        <v>08103</v>
      </c>
      <c r="D171" s="81" t="s">
        <v>606</v>
      </c>
      <c r="E171" s="81" t="s">
        <v>607</v>
      </c>
      <c r="F171" s="81">
        <v>216.7</v>
      </c>
      <c r="G171" s="81" t="s">
        <v>515</v>
      </c>
      <c r="H171" s="81" t="s">
        <v>614</v>
      </c>
      <c r="I171" s="81" t="s">
        <v>609</v>
      </c>
      <c r="J171" s="81" t="s">
        <v>231</v>
      </c>
      <c r="K171" s="81" t="s">
        <v>333</v>
      </c>
      <c r="L171" s="81">
        <v>-108.33482244444444</v>
      </c>
      <c r="M171" s="81">
        <v>39.897977638888889</v>
      </c>
      <c r="N171" s="190">
        <v>0</v>
      </c>
      <c r="O171" s="185">
        <v>8.57</v>
      </c>
      <c r="P171" s="185">
        <v>0</v>
      </c>
      <c r="Q171" s="185">
        <v>0</v>
      </c>
      <c r="R171" s="186">
        <v>0</v>
      </c>
    </row>
    <row r="172" spans="1:18" s="81" customFormat="1" x14ac:dyDescent="0.2">
      <c r="A172" s="81" t="s">
        <v>147</v>
      </c>
      <c r="B172" s="81" t="s">
        <v>493</v>
      </c>
      <c r="C172" s="81" t="str">
        <f t="shared" si="2"/>
        <v>08103</v>
      </c>
      <c r="D172" s="81" t="s">
        <v>606</v>
      </c>
      <c r="E172" s="81" t="s">
        <v>607</v>
      </c>
      <c r="F172" s="81">
        <v>89.6</v>
      </c>
      <c r="G172" s="81" t="s">
        <v>515</v>
      </c>
      <c r="H172" s="81" t="s">
        <v>615</v>
      </c>
      <c r="I172" s="81" t="s">
        <v>609</v>
      </c>
      <c r="J172" s="81" t="s">
        <v>231</v>
      </c>
      <c r="K172" s="81" t="s">
        <v>333</v>
      </c>
      <c r="L172" s="81">
        <v>-108.33482244444444</v>
      </c>
      <c r="M172" s="81">
        <v>39.897977638888889</v>
      </c>
      <c r="N172" s="190">
        <v>0</v>
      </c>
      <c r="O172" s="185">
        <v>0</v>
      </c>
      <c r="P172" s="185">
        <v>1.72</v>
      </c>
      <c r="Q172" s="185">
        <v>0</v>
      </c>
      <c r="R172" s="186">
        <v>0</v>
      </c>
    </row>
    <row r="173" spans="1:18" s="81" customFormat="1" x14ac:dyDescent="0.2">
      <c r="A173" s="81" t="s">
        <v>147</v>
      </c>
      <c r="B173" s="81" t="s">
        <v>493</v>
      </c>
      <c r="C173" s="81" t="str">
        <f t="shared" si="2"/>
        <v>08103</v>
      </c>
      <c r="D173" s="81" t="s">
        <v>606</v>
      </c>
      <c r="E173" s="81" t="s">
        <v>607</v>
      </c>
      <c r="F173" s="81">
        <v>89.6</v>
      </c>
      <c r="G173" s="81" t="s">
        <v>515</v>
      </c>
      <c r="H173" s="81" t="s">
        <v>615</v>
      </c>
      <c r="I173" s="81" t="s">
        <v>609</v>
      </c>
      <c r="J173" s="81" t="s">
        <v>231</v>
      </c>
      <c r="K173" s="81" t="s">
        <v>333</v>
      </c>
      <c r="L173" s="81">
        <v>-108.33482244444444</v>
      </c>
      <c r="M173" s="81">
        <v>39.897977638888889</v>
      </c>
      <c r="N173" s="190">
        <v>22</v>
      </c>
      <c r="O173" s="185">
        <v>0</v>
      </c>
      <c r="P173" s="185">
        <v>0</v>
      </c>
      <c r="Q173" s="185">
        <v>0</v>
      </c>
      <c r="R173" s="186">
        <v>0</v>
      </c>
    </row>
    <row r="174" spans="1:18" s="81" customFormat="1" x14ac:dyDescent="0.2">
      <c r="A174" s="81" t="s">
        <v>147</v>
      </c>
      <c r="B174" s="81" t="s">
        <v>493</v>
      </c>
      <c r="C174" s="81" t="str">
        <f t="shared" si="2"/>
        <v>08103</v>
      </c>
      <c r="D174" s="81" t="s">
        <v>606</v>
      </c>
      <c r="E174" s="81" t="s">
        <v>607</v>
      </c>
      <c r="F174" s="81">
        <v>89.6</v>
      </c>
      <c r="G174" s="81" t="s">
        <v>515</v>
      </c>
      <c r="H174" s="81" t="s">
        <v>615</v>
      </c>
      <c r="I174" s="81" t="s">
        <v>609</v>
      </c>
      <c r="J174" s="81" t="s">
        <v>231</v>
      </c>
      <c r="K174" s="81" t="s">
        <v>333</v>
      </c>
      <c r="L174" s="81">
        <v>-108.33482244444444</v>
      </c>
      <c r="M174" s="81">
        <v>39.897977638888889</v>
      </c>
      <c r="N174" s="190">
        <v>0</v>
      </c>
      <c r="O174" s="185">
        <v>0</v>
      </c>
      <c r="P174" s="185">
        <v>0</v>
      </c>
      <c r="Q174" s="185">
        <v>0</v>
      </c>
      <c r="R174" s="186">
        <v>0.44800000000000001</v>
      </c>
    </row>
    <row r="175" spans="1:18" s="81" customFormat="1" x14ac:dyDescent="0.2">
      <c r="A175" s="81" t="s">
        <v>147</v>
      </c>
      <c r="B175" s="81" t="s">
        <v>493</v>
      </c>
      <c r="C175" s="81" t="str">
        <f t="shared" si="2"/>
        <v>08103</v>
      </c>
      <c r="D175" s="81" t="s">
        <v>606</v>
      </c>
      <c r="E175" s="81" t="s">
        <v>607</v>
      </c>
      <c r="F175" s="81">
        <v>89.6</v>
      </c>
      <c r="G175" s="81" t="s">
        <v>515</v>
      </c>
      <c r="H175" s="81" t="s">
        <v>615</v>
      </c>
      <c r="I175" s="81" t="s">
        <v>609</v>
      </c>
      <c r="J175" s="81" t="s">
        <v>231</v>
      </c>
      <c r="K175" s="81" t="s">
        <v>333</v>
      </c>
      <c r="L175" s="81">
        <v>-108.33482244444444</v>
      </c>
      <c r="M175" s="81">
        <v>39.897977638888889</v>
      </c>
      <c r="N175" s="190">
        <v>0</v>
      </c>
      <c r="O175" s="185">
        <v>0</v>
      </c>
      <c r="P175" s="185">
        <v>0</v>
      </c>
      <c r="Q175" s="185">
        <v>0</v>
      </c>
      <c r="R175" s="186">
        <v>0</v>
      </c>
    </row>
    <row r="176" spans="1:18" s="81" customFormat="1" x14ac:dyDescent="0.2">
      <c r="A176" s="81" t="s">
        <v>147</v>
      </c>
      <c r="B176" s="81" t="s">
        <v>493</v>
      </c>
      <c r="C176" s="81" t="str">
        <f t="shared" si="2"/>
        <v>08103</v>
      </c>
      <c r="D176" s="81" t="s">
        <v>606</v>
      </c>
      <c r="E176" s="81" t="s">
        <v>607</v>
      </c>
      <c r="F176" s="81">
        <v>89.6</v>
      </c>
      <c r="G176" s="81" t="s">
        <v>515</v>
      </c>
      <c r="H176" s="81" t="s">
        <v>615</v>
      </c>
      <c r="I176" s="81" t="s">
        <v>609</v>
      </c>
      <c r="J176" s="81" t="s">
        <v>231</v>
      </c>
      <c r="K176" s="81" t="s">
        <v>333</v>
      </c>
      <c r="L176" s="81">
        <v>-108.33482244444444</v>
      </c>
      <c r="M176" s="81">
        <v>39.897977638888889</v>
      </c>
      <c r="N176" s="190">
        <v>0</v>
      </c>
      <c r="O176" s="185">
        <v>0</v>
      </c>
      <c r="P176" s="185">
        <v>0</v>
      </c>
      <c r="Q176" s="185">
        <v>2.6880000000000001E-2</v>
      </c>
      <c r="R176" s="186">
        <v>0</v>
      </c>
    </row>
    <row r="177" spans="1:18" s="81" customFormat="1" x14ac:dyDescent="0.2">
      <c r="A177" s="81" t="s">
        <v>147</v>
      </c>
      <c r="B177" s="81" t="s">
        <v>493</v>
      </c>
      <c r="C177" s="81" t="str">
        <f t="shared" si="2"/>
        <v>08103</v>
      </c>
      <c r="D177" s="81" t="s">
        <v>606</v>
      </c>
      <c r="E177" s="81" t="s">
        <v>607</v>
      </c>
      <c r="F177" s="81">
        <v>89.6</v>
      </c>
      <c r="G177" s="81" t="s">
        <v>515</v>
      </c>
      <c r="H177" s="81" t="s">
        <v>615</v>
      </c>
      <c r="I177" s="81" t="s">
        <v>609</v>
      </c>
      <c r="J177" s="81" t="s">
        <v>231</v>
      </c>
      <c r="K177" s="81" t="s">
        <v>333</v>
      </c>
      <c r="L177" s="81">
        <v>-108.33482244444444</v>
      </c>
      <c r="M177" s="81">
        <v>39.897977638888889</v>
      </c>
      <c r="N177" s="190">
        <v>0</v>
      </c>
      <c r="O177" s="185">
        <v>3.23</v>
      </c>
      <c r="P177" s="185">
        <v>0</v>
      </c>
      <c r="Q177" s="185">
        <v>0</v>
      </c>
      <c r="R177" s="186">
        <v>0</v>
      </c>
    </row>
    <row r="178" spans="1:18" s="81" customFormat="1" x14ac:dyDescent="0.2">
      <c r="A178" s="81" t="s">
        <v>147</v>
      </c>
      <c r="B178" s="81" t="s">
        <v>493</v>
      </c>
      <c r="C178" s="81" t="str">
        <f t="shared" si="2"/>
        <v>08103</v>
      </c>
      <c r="D178" s="81" t="s">
        <v>606</v>
      </c>
      <c r="E178" s="81" t="s">
        <v>607</v>
      </c>
      <c r="F178" s="81">
        <v>89.6</v>
      </c>
      <c r="G178" s="81" t="s">
        <v>515</v>
      </c>
      <c r="H178" s="81" t="s">
        <v>616</v>
      </c>
      <c r="I178" s="81" t="s">
        <v>609</v>
      </c>
      <c r="J178" s="81" t="s">
        <v>231</v>
      </c>
      <c r="K178" s="81" t="s">
        <v>333</v>
      </c>
      <c r="L178" s="81">
        <v>-108.33482244444444</v>
      </c>
      <c r="M178" s="81">
        <v>39.897977638888889</v>
      </c>
      <c r="N178" s="190">
        <v>0</v>
      </c>
      <c r="O178" s="185">
        <v>0</v>
      </c>
      <c r="P178" s="185">
        <v>1.72</v>
      </c>
      <c r="Q178" s="185">
        <v>0</v>
      </c>
      <c r="R178" s="186">
        <v>0</v>
      </c>
    </row>
    <row r="179" spans="1:18" s="81" customFormat="1" x14ac:dyDescent="0.2">
      <c r="A179" s="81" t="s">
        <v>147</v>
      </c>
      <c r="B179" s="81" t="s">
        <v>493</v>
      </c>
      <c r="C179" s="81" t="str">
        <f t="shared" si="2"/>
        <v>08103</v>
      </c>
      <c r="D179" s="81" t="s">
        <v>606</v>
      </c>
      <c r="E179" s="81" t="s">
        <v>607</v>
      </c>
      <c r="F179" s="81">
        <v>89.6</v>
      </c>
      <c r="G179" s="81" t="s">
        <v>515</v>
      </c>
      <c r="H179" s="81" t="s">
        <v>616</v>
      </c>
      <c r="I179" s="81" t="s">
        <v>609</v>
      </c>
      <c r="J179" s="81" t="s">
        <v>231</v>
      </c>
      <c r="K179" s="81" t="s">
        <v>333</v>
      </c>
      <c r="L179" s="81">
        <v>-108.33482244444444</v>
      </c>
      <c r="M179" s="81">
        <v>39.897977638888889</v>
      </c>
      <c r="N179" s="190">
        <v>22</v>
      </c>
      <c r="O179" s="185">
        <v>0</v>
      </c>
      <c r="P179" s="185">
        <v>0</v>
      </c>
      <c r="Q179" s="185">
        <v>0</v>
      </c>
      <c r="R179" s="186">
        <v>0</v>
      </c>
    </row>
    <row r="180" spans="1:18" s="81" customFormat="1" x14ac:dyDescent="0.2">
      <c r="A180" s="81" t="s">
        <v>147</v>
      </c>
      <c r="B180" s="81" t="s">
        <v>493</v>
      </c>
      <c r="C180" s="81" t="str">
        <f t="shared" si="2"/>
        <v>08103</v>
      </c>
      <c r="D180" s="81" t="s">
        <v>606</v>
      </c>
      <c r="E180" s="81" t="s">
        <v>607</v>
      </c>
      <c r="F180" s="81">
        <v>89.6</v>
      </c>
      <c r="G180" s="81" t="s">
        <v>515</v>
      </c>
      <c r="H180" s="81" t="s">
        <v>616</v>
      </c>
      <c r="I180" s="81" t="s">
        <v>609</v>
      </c>
      <c r="J180" s="81" t="s">
        <v>231</v>
      </c>
      <c r="K180" s="81" t="s">
        <v>333</v>
      </c>
      <c r="L180" s="81">
        <v>-108.33482244444444</v>
      </c>
      <c r="M180" s="81">
        <v>39.897977638888889</v>
      </c>
      <c r="N180" s="190">
        <v>0</v>
      </c>
      <c r="O180" s="185">
        <v>0</v>
      </c>
      <c r="P180" s="185">
        <v>0</v>
      </c>
      <c r="Q180" s="185">
        <v>0</v>
      </c>
      <c r="R180" s="186">
        <v>0.44800000000000001</v>
      </c>
    </row>
    <row r="181" spans="1:18" s="81" customFormat="1" x14ac:dyDescent="0.2">
      <c r="A181" s="81" t="s">
        <v>147</v>
      </c>
      <c r="B181" s="81" t="s">
        <v>493</v>
      </c>
      <c r="C181" s="81" t="str">
        <f t="shared" si="2"/>
        <v>08103</v>
      </c>
      <c r="D181" s="81" t="s">
        <v>606</v>
      </c>
      <c r="E181" s="81" t="s">
        <v>607</v>
      </c>
      <c r="F181" s="81">
        <v>89.6</v>
      </c>
      <c r="G181" s="81" t="s">
        <v>515</v>
      </c>
      <c r="H181" s="81" t="s">
        <v>616</v>
      </c>
      <c r="I181" s="81" t="s">
        <v>609</v>
      </c>
      <c r="J181" s="81" t="s">
        <v>231</v>
      </c>
      <c r="K181" s="81" t="s">
        <v>333</v>
      </c>
      <c r="L181" s="81">
        <v>-108.33482244444444</v>
      </c>
      <c r="M181" s="81">
        <v>39.897977638888889</v>
      </c>
      <c r="N181" s="190">
        <v>0</v>
      </c>
      <c r="O181" s="185">
        <v>0</v>
      </c>
      <c r="P181" s="185">
        <v>0</v>
      </c>
      <c r="Q181" s="185">
        <v>0</v>
      </c>
      <c r="R181" s="186">
        <v>0</v>
      </c>
    </row>
    <row r="182" spans="1:18" s="81" customFormat="1" x14ac:dyDescent="0.2">
      <c r="A182" s="81" t="s">
        <v>147</v>
      </c>
      <c r="B182" s="81" t="s">
        <v>493</v>
      </c>
      <c r="C182" s="81" t="str">
        <f t="shared" si="2"/>
        <v>08103</v>
      </c>
      <c r="D182" s="81" t="s">
        <v>606</v>
      </c>
      <c r="E182" s="81" t="s">
        <v>607</v>
      </c>
      <c r="F182" s="81">
        <v>89.6</v>
      </c>
      <c r="G182" s="81" t="s">
        <v>515</v>
      </c>
      <c r="H182" s="81" t="s">
        <v>616</v>
      </c>
      <c r="I182" s="81" t="s">
        <v>609</v>
      </c>
      <c r="J182" s="81" t="s">
        <v>231</v>
      </c>
      <c r="K182" s="81" t="s">
        <v>333</v>
      </c>
      <c r="L182" s="81">
        <v>-108.33482244444444</v>
      </c>
      <c r="M182" s="81">
        <v>39.897977638888889</v>
      </c>
      <c r="N182" s="190">
        <v>0</v>
      </c>
      <c r="O182" s="185">
        <v>0</v>
      </c>
      <c r="P182" s="185">
        <v>0</v>
      </c>
      <c r="Q182" s="185">
        <v>2.6880000000000001E-2</v>
      </c>
      <c r="R182" s="186">
        <v>0</v>
      </c>
    </row>
    <row r="183" spans="1:18" s="81" customFormat="1" x14ac:dyDescent="0.2">
      <c r="A183" s="81" t="s">
        <v>147</v>
      </c>
      <c r="B183" s="81" t="s">
        <v>493</v>
      </c>
      <c r="C183" s="81" t="str">
        <f t="shared" si="2"/>
        <v>08103</v>
      </c>
      <c r="D183" s="81" t="s">
        <v>606</v>
      </c>
      <c r="E183" s="81" t="s">
        <v>607</v>
      </c>
      <c r="F183" s="81">
        <v>89.6</v>
      </c>
      <c r="G183" s="81" t="s">
        <v>515</v>
      </c>
      <c r="H183" s="81" t="s">
        <v>616</v>
      </c>
      <c r="I183" s="81" t="s">
        <v>609</v>
      </c>
      <c r="J183" s="81" t="s">
        <v>231</v>
      </c>
      <c r="K183" s="81" t="s">
        <v>333</v>
      </c>
      <c r="L183" s="81">
        <v>-108.33482244444444</v>
      </c>
      <c r="M183" s="81">
        <v>39.897977638888889</v>
      </c>
      <c r="N183" s="190">
        <v>0</v>
      </c>
      <c r="O183" s="185">
        <v>3.23</v>
      </c>
      <c r="P183" s="185">
        <v>0</v>
      </c>
      <c r="Q183" s="185">
        <v>0</v>
      </c>
      <c r="R183" s="186">
        <v>0</v>
      </c>
    </row>
    <row r="184" spans="1:18" s="81" customFormat="1" x14ac:dyDescent="0.2">
      <c r="A184" s="81" t="s">
        <v>147</v>
      </c>
      <c r="B184" s="81" t="s">
        <v>493</v>
      </c>
      <c r="C184" s="81" t="str">
        <f t="shared" si="2"/>
        <v>08103</v>
      </c>
      <c r="D184" s="81" t="s">
        <v>606</v>
      </c>
      <c r="E184" s="81" t="s">
        <v>607</v>
      </c>
      <c r="F184" s="81">
        <v>216.7</v>
      </c>
      <c r="G184" s="81" t="s">
        <v>515</v>
      </c>
      <c r="H184" s="81" t="s">
        <v>617</v>
      </c>
      <c r="I184" s="81" t="s">
        <v>609</v>
      </c>
      <c r="J184" s="81" t="s">
        <v>231</v>
      </c>
      <c r="K184" s="81" t="s">
        <v>333</v>
      </c>
      <c r="L184" s="81">
        <v>-108.33482244444444</v>
      </c>
      <c r="M184" s="81">
        <v>39.897977638888889</v>
      </c>
      <c r="N184" s="190">
        <v>0</v>
      </c>
      <c r="O184" s="185">
        <v>0</v>
      </c>
      <c r="P184" s="185">
        <v>6</v>
      </c>
      <c r="Q184" s="185">
        <v>0</v>
      </c>
      <c r="R184" s="186">
        <v>0</v>
      </c>
    </row>
    <row r="185" spans="1:18" s="81" customFormat="1" x14ac:dyDescent="0.2">
      <c r="A185" s="81" t="s">
        <v>147</v>
      </c>
      <c r="B185" s="81" t="s">
        <v>493</v>
      </c>
      <c r="C185" s="81" t="str">
        <f t="shared" si="2"/>
        <v>08103</v>
      </c>
      <c r="D185" s="81" t="s">
        <v>606</v>
      </c>
      <c r="E185" s="81" t="s">
        <v>607</v>
      </c>
      <c r="F185" s="81">
        <v>216.7</v>
      </c>
      <c r="G185" s="81" t="s">
        <v>515</v>
      </c>
      <c r="H185" s="81" t="s">
        <v>617</v>
      </c>
      <c r="I185" s="81" t="s">
        <v>609</v>
      </c>
      <c r="J185" s="81" t="s">
        <v>231</v>
      </c>
      <c r="K185" s="81" t="s">
        <v>333</v>
      </c>
      <c r="L185" s="81">
        <v>-108.33482244444444</v>
      </c>
      <c r="M185" s="81">
        <v>39.897977638888889</v>
      </c>
      <c r="N185" s="190">
        <v>24</v>
      </c>
      <c r="O185" s="185">
        <v>0</v>
      </c>
      <c r="P185" s="185">
        <v>0</v>
      </c>
      <c r="Q185" s="185">
        <v>0</v>
      </c>
      <c r="R185" s="186">
        <v>0</v>
      </c>
    </row>
    <row r="186" spans="1:18" s="81" customFormat="1" x14ac:dyDescent="0.2">
      <c r="A186" s="81" t="s">
        <v>147</v>
      </c>
      <c r="B186" s="81" t="s">
        <v>493</v>
      </c>
      <c r="C186" s="81" t="str">
        <f t="shared" si="2"/>
        <v>08103</v>
      </c>
      <c r="D186" s="81" t="s">
        <v>606</v>
      </c>
      <c r="E186" s="81" t="s">
        <v>607</v>
      </c>
      <c r="F186" s="81">
        <v>216.7</v>
      </c>
      <c r="G186" s="81" t="s">
        <v>515</v>
      </c>
      <c r="H186" s="81" t="s">
        <v>617</v>
      </c>
      <c r="I186" s="81" t="s">
        <v>609</v>
      </c>
      <c r="J186" s="81" t="s">
        <v>231</v>
      </c>
      <c r="K186" s="81" t="s">
        <v>333</v>
      </c>
      <c r="L186" s="81">
        <v>-108.33482244444444</v>
      </c>
      <c r="M186" s="81">
        <v>39.897977638888889</v>
      </c>
      <c r="N186" s="190">
        <v>0</v>
      </c>
      <c r="O186" s="185">
        <v>0</v>
      </c>
      <c r="P186" s="185">
        <v>0</v>
      </c>
      <c r="Q186" s="185">
        <v>0</v>
      </c>
      <c r="R186" s="186">
        <v>1.0834999999999999</v>
      </c>
    </row>
    <row r="187" spans="1:18" s="81" customFormat="1" x14ac:dyDescent="0.2">
      <c r="A187" s="81" t="s">
        <v>147</v>
      </c>
      <c r="B187" s="81" t="s">
        <v>493</v>
      </c>
      <c r="C187" s="81" t="str">
        <f t="shared" si="2"/>
        <v>08103</v>
      </c>
      <c r="D187" s="81" t="s">
        <v>606</v>
      </c>
      <c r="E187" s="81" t="s">
        <v>607</v>
      </c>
      <c r="F187" s="81">
        <v>216.7</v>
      </c>
      <c r="G187" s="81" t="s">
        <v>515</v>
      </c>
      <c r="H187" s="81" t="s">
        <v>617</v>
      </c>
      <c r="I187" s="81" t="s">
        <v>609</v>
      </c>
      <c r="J187" s="81" t="s">
        <v>231</v>
      </c>
      <c r="K187" s="81" t="s">
        <v>333</v>
      </c>
      <c r="L187" s="81">
        <v>-108.33482244444444</v>
      </c>
      <c r="M187" s="81">
        <v>39.897977638888889</v>
      </c>
      <c r="N187" s="190">
        <v>0</v>
      </c>
      <c r="O187" s="185">
        <v>0</v>
      </c>
      <c r="P187" s="185">
        <v>0</v>
      </c>
      <c r="Q187" s="185">
        <v>0</v>
      </c>
      <c r="R187" s="186">
        <v>0</v>
      </c>
    </row>
    <row r="188" spans="1:18" s="81" customFormat="1" x14ac:dyDescent="0.2">
      <c r="A188" s="81" t="s">
        <v>147</v>
      </c>
      <c r="B188" s="81" t="s">
        <v>493</v>
      </c>
      <c r="C188" s="81" t="str">
        <f t="shared" si="2"/>
        <v>08103</v>
      </c>
      <c r="D188" s="81" t="s">
        <v>606</v>
      </c>
      <c r="E188" s="81" t="s">
        <v>607</v>
      </c>
      <c r="F188" s="81">
        <v>216.7</v>
      </c>
      <c r="G188" s="81" t="s">
        <v>515</v>
      </c>
      <c r="H188" s="81" t="s">
        <v>617</v>
      </c>
      <c r="I188" s="81" t="s">
        <v>609</v>
      </c>
      <c r="J188" s="81" t="s">
        <v>231</v>
      </c>
      <c r="K188" s="81" t="s">
        <v>333</v>
      </c>
      <c r="L188" s="81">
        <v>-108.33482244444444</v>
      </c>
      <c r="M188" s="81">
        <v>39.897977638888889</v>
      </c>
      <c r="N188" s="190">
        <v>0</v>
      </c>
      <c r="O188" s="185">
        <v>0</v>
      </c>
      <c r="P188" s="185">
        <v>0</v>
      </c>
      <c r="Q188" s="185">
        <v>6.5009999999999998E-2</v>
      </c>
      <c r="R188" s="186">
        <v>0</v>
      </c>
    </row>
    <row r="189" spans="1:18" s="81" customFormat="1" x14ac:dyDescent="0.2">
      <c r="A189" s="81" t="s">
        <v>147</v>
      </c>
      <c r="B189" s="81" t="s">
        <v>493</v>
      </c>
      <c r="C189" s="81" t="str">
        <f t="shared" si="2"/>
        <v>08103</v>
      </c>
      <c r="D189" s="81" t="s">
        <v>606</v>
      </c>
      <c r="E189" s="81" t="s">
        <v>607</v>
      </c>
      <c r="F189" s="81">
        <v>216.7</v>
      </c>
      <c r="G189" s="81" t="s">
        <v>515</v>
      </c>
      <c r="H189" s="81" t="s">
        <v>617</v>
      </c>
      <c r="I189" s="81" t="s">
        <v>609</v>
      </c>
      <c r="J189" s="81" t="s">
        <v>231</v>
      </c>
      <c r="K189" s="81" t="s">
        <v>333</v>
      </c>
      <c r="L189" s="81">
        <v>-108.33482244444444</v>
      </c>
      <c r="M189" s="81">
        <v>39.897977638888889</v>
      </c>
      <c r="N189" s="190">
        <v>0</v>
      </c>
      <c r="O189" s="185">
        <v>8.57</v>
      </c>
      <c r="P189" s="185">
        <v>0</v>
      </c>
      <c r="Q189" s="185">
        <v>0</v>
      </c>
      <c r="R189" s="186">
        <v>0</v>
      </c>
    </row>
    <row r="190" spans="1:18" s="81" customFormat="1" x14ac:dyDescent="0.2">
      <c r="A190" s="81" t="s">
        <v>147</v>
      </c>
      <c r="B190" s="81" t="s">
        <v>493</v>
      </c>
      <c r="C190" s="81" t="str">
        <f t="shared" si="2"/>
        <v>08103</v>
      </c>
      <c r="D190" s="81" t="s">
        <v>606</v>
      </c>
      <c r="E190" s="81" t="s">
        <v>607</v>
      </c>
      <c r="F190" s="81">
        <v>5475</v>
      </c>
      <c r="G190" s="81" t="s">
        <v>618</v>
      </c>
      <c r="H190" s="81" t="s">
        <v>619</v>
      </c>
      <c r="I190" s="81" t="s">
        <v>609</v>
      </c>
      <c r="J190" s="81" t="s">
        <v>247</v>
      </c>
      <c r="K190" s="81" t="s">
        <v>382</v>
      </c>
      <c r="L190" s="81">
        <v>-108.33482244444444</v>
      </c>
      <c r="M190" s="81">
        <v>39.897977638888889</v>
      </c>
      <c r="N190" s="190">
        <v>0</v>
      </c>
      <c r="O190" s="185">
        <v>2.6000779999999999</v>
      </c>
      <c r="P190" s="185">
        <v>0</v>
      </c>
      <c r="Q190" s="185">
        <v>0</v>
      </c>
      <c r="R190" s="186">
        <v>0</v>
      </c>
    </row>
    <row r="191" spans="1:18" s="81" customFormat="1" x14ac:dyDescent="0.2">
      <c r="A191" s="81" t="s">
        <v>147</v>
      </c>
      <c r="B191" s="81" t="s">
        <v>493</v>
      </c>
      <c r="C191" s="81" t="str">
        <f t="shared" si="2"/>
        <v>08103</v>
      </c>
      <c r="D191" s="81" t="s">
        <v>606</v>
      </c>
      <c r="E191" s="81" t="s">
        <v>607</v>
      </c>
      <c r="F191" s="81">
        <v>43800</v>
      </c>
      <c r="G191" s="81" t="s">
        <v>505</v>
      </c>
      <c r="H191" s="81" t="s">
        <v>620</v>
      </c>
      <c r="I191" s="81" t="s">
        <v>609</v>
      </c>
      <c r="J191" s="81" t="s">
        <v>312</v>
      </c>
      <c r="K191" s="81" t="s">
        <v>319</v>
      </c>
      <c r="L191" s="81">
        <v>-108.33482244444444</v>
      </c>
      <c r="M191" s="81">
        <v>39.897977638888889</v>
      </c>
      <c r="N191" s="190">
        <v>0</v>
      </c>
      <c r="O191" s="185">
        <v>43.72</v>
      </c>
      <c r="P191" s="185">
        <v>0</v>
      </c>
      <c r="Q191" s="185">
        <v>0</v>
      </c>
      <c r="R191" s="186">
        <v>0</v>
      </c>
    </row>
    <row r="192" spans="1:18" s="81" customFormat="1" x14ac:dyDescent="0.2">
      <c r="A192" s="81" t="s">
        <v>147</v>
      </c>
      <c r="B192" s="81" t="s">
        <v>493</v>
      </c>
      <c r="C192" s="81" t="str">
        <f t="shared" si="2"/>
        <v>08103</v>
      </c>
      <c r="D192" s="81" t="s">
        <v>606</v>
      </c>
      <c r="E192" s="81" t="s">
        <v>607</v>
      </c>
      <c r="F192" s="81">
        <v>3467.5</v>
      </c>
      <c r="G192" s="81" t="s">
        <v>505</v>
      </c>
      <c r="H192" s="81" t="s">
        <v>545</v>
      </c>
      <c r="I192" s="81" t="s">
        <v>609</v>
      </c>
      <c r="J192" s="81" t="s">
        <v>6</v>
      </c>
      <c r="K192" s="81" t="s">
        <v>319</v>
      </c>
      <c r="L192" s="81">
        <v>-108.33482244444444</v>
      </c>
      <c r="M192" s="81">
        <v>39.897977638888889</v>
      </c>
      <c r="N192" s="190">
        <v>0</v>
      </c>
      <c r="O192" s="185">
        <v>10.3</v>
      </c>
      <c r="P192" s="185">
        <v>0</v>
      </c>
      <c r="Q192" s="185">
        <v>0</v>
      </c>
      <c r="R192" s="186">
        <v>0</v>
      </c>
    </row>
    <row r="193" spans="1:18" s="81" customFormat="1" x14ac:dyDescent="0.2">
      <c r="A193" s="81" t="s">
        <v>147</v>
      </c>
      <c r="B193" s="81" t="s">
        <v>493</v>
      </c>
      <c r="C193" s="81" t="str">
        <f t="shared" si="2"/>
        <v>08103</v>
      </c>
      <c r="D193" s="81" t="s">
        <v>606</v>
      </c>
      <c r="E193" s="81" t="s">
        <v>607</v>
      </c>
      <c r="F193" s="81">
        <v>2478</v>
      </c>
      <c r="G193" s="81" t="s">
        <v>526</v>
      </c>
      <c r="H193" s="81" t="s">
        <v>602</v>
      </c>
      <c r="I193" s="81" t="s">
        <v>609</v>
      </c>
      <c r="J193" s="81" t="s">
        <v>277</v>
      </c>
      <c r="K193" s="81" t="s">
        <v>350</v>
      </c>
      <c r="L193" s="81">
        <v>-108.33482244444444</v>
      </c>
      <c r="M193" s="81">
        <v>39.897977638888889</v>
      </c>
      <c r="N193" s="190">
        <v>0</v>
      </c>
      <c r="O193" s="185">
        <v>5.86</v>
      </c>
      <c r="P193" s="185">
        <v>0</v>
      </c>
      <c r="Q193" s="185">
        <v>0</v>
      </c>
      <c r="R193" s="186">
        <v>0</v>
      </c>
    </row>
    <row r="194" spans="1:18" s="81" customFormat="1" x14ac:dyDescent="0.2">
      <c r="A194" s="81" t="s">
        <v>147</v>
      </c>
      <c r="B194" s="81" t="s">
        <v>493</v>
      </c>
      <c r="C194" s="81" t="str">
        <f t="shared" si="2"/>
        <v>08103</v>
      </c>
      <c r="D194" s="81" t="s">
        <v>606</v>
      </c>
      <c r="E194" s="81" t="s">
        <v>607</v>
      </c>
      <c r="F194" s="81">
        <v>76.650000000000006</v>
      </c>
      <c r="G194" s="81" t="s">
        <v>528</v>
      </c>
      <c r="H194" s="81" t="s">
        <v>621</v>
      </c>
      <c r="I194" s="81" t="s">
        <v>609</v>
      </c>
      <c r="J194" s="81" t="s">
        <v>14</v>
      </c>
      <c r="K194" s="81" t="s">
        <v>494</v>
      </c>
      <c r="L194" s="81">
        <v>-108.33482244444444</v>
      </c>
      <c r="M194" s="81">
        <v>39.897977638888889</v>
      </c>
      <c r="N194" s="190">
        <v>0</v>
      </c>
      <c r="O194" s="185">
        <v>79.626199086110404</v>
      </c>
      <c r="P194" s="185">
        <v>0</v>
      </c>
      <c r="Q194" s="185">
        <v>0</v>
      </c>
      <c r="R194" s="186">
        <v>0</v>
      </c>
    </row>
    <row r="195" spans="1:18" s="81" customFormat="1" x14ac:dyDescent="0.2">
      <c r="A195" s="81" t="s">
        <v>147</v>
      </c>
      <c r="B195" s="81" t="s">
        <v>493</v>
      </c>
      <c r="C195" s="81" t="str">
        <f t="shared" si="2"/>
        <v>08103</v>
      </c>
      <c r="D195" s="81" t="s">
        <v>606</v>
      </c>
      <c r="E195" s="81" t="s">
        <v>607</v>
      </c>
      <c r="F195" s="81">
        <v>2291.5</v>
      </c>
      <c r="G195" s="81" t="s">
        <v>528</v>
      </c>
      <c r="H195" s="81" t="s">
        <v>622</v>
      </c>
      <c r="I195" s="81" t="s">
        <v>609</v>
      </c>
      <c r="J195" s="81" t="s">
        <v>18</v>
      </c>
      <c r="K195" s="81" t="s">
        <v>320</v>
      </c>
      <c r="L195" s="81">
        <v>-108.33482244444444</v>
      </c>
      <c r="M195" s="81">
        <v>39.897977638888889</v>
      </c>
      <c r="N195" s="190">
        <v>0</v>
      </c>
      <c r="O195" s="185">
        <v>3.73</v>
      </c>
      <c r="P195" s="185">
        <v>0</v>
      </c>
      <c r="Q195" s="185">
        <v>0</v>
      </c>
      <c r="R195" s="186">
        <v>0</v>
      </c>
    </row>
    <row r="196" spans="1:18" s="81" customFormat="1" x14ac:dyDescent="0.2">
      <c r="A196" s="81" t="s">
        <v>147</v>
      </c>
      <c r="B196" s="81" t="s">
        <v>493</v>
      </c>
      <c r="C196" s="81" t="str">
        <f t="shared" si="2"/>
        <v>08103</v>
      </c>
      <c r="D196" s="81" t="s">
        <v>606</v>
      </c>
      <c r="E196" s="81" t="s">
        <v>623</v>
      </c>
      <c r="F196" s="81">
        <v>26.4</v>
      </c>
      <c r="G196" s="81" t="s">
        <v>515</v>
      </c>
      <c r="H196" s="81" t="s">
        <v>624</v>
      </c>
      <c r="I196" s="81" t="s">
        <v>625</v>
      </c>
      <c r="J196" s="81" t="s">
        <v>229</v>
      </c>
      <c r="K196" s="81" t="s">
        <v>333</v>
      </c>
      <c r="L196" s="81">
        <v>-108.32902380555555</v>
      </c>
      <c r="M196" s="81">
        <v>39.85679586111111</v>
      </c>
      <c r="N196" s="190">
        <v>0</v>
      </c>
      <c r="O196" s="185">
        <v>0</v>
      </c>
      <c r="P196" s="185">
        <v>43.8</v>
      </c>
      <c r="Q196" s="185">
        <v>0</v>
      </c>
      <c r="R196" s="186">
        <v>0</v>
      </c>
    </row>
    <row r="197" spans="1:18" s="81" customFormat="1" x14ac:dyDescent="0.2">
      <c r="A197" s="81" t="s">
        <v>147</v>
      </c>
      <c r="B197" s="81" t="s">
        <v>493</v>
      </c>
      <c r="C197" s="81" t="str">
        <f t="shared" si="2"/>
        <v>08103</v>
      </c>
      <c r="D197" s="81" t="s">
        <v>606</v>
      </c>
      <c r="E197" s="81" t="s">
        <v>623</v>
      </c>
      <c r="F197" s="81">
        <v>26.4</v>
      </c>
      <c r="G197" s="81" t="s">
        <v>515</v>
      </c>
      <c r="H197" s="81" t="s">
        <v>624</v>
      </c>
      <c r="I197" s="81" t="s">
        <v>625</v>
      </c>
      <c r="J197" s="81" t="s">
        <v>229</v>
      </c>
      <c r="K197" s="81" t="s">
        <v>333</v>
      </c>
      <c r="L197" s="81">
        <v>-108.32902380555555</v>
      </c>
      <c r="M197" s="81">
        <v>39.85679586111111</v>
      </c>
      <c r="N197" s="190">
        <v>26.02</v>
      </c>
      <c r="O197" s="185">
        <v>0</v>
      </c>
      <c r="P197" s="185">
        <v>0</v>
      </c>
      <c r="Q197" s="185">
        <v>0</v>
      </c>
      <c r="R197" s="186">
        <v>0</v>
      </c>
    </row>
    <row r="198" spans="1:18" s="81" customFormat="1" x14ac:dyDescent="0.2">
      <c r="A198" s="81" t="s">
        <v>147</v>
      </c>
      <c r="B198" s="81" t="s">
        <v>493</v>
      </c>
      <c r="C198" s="81" t="str">
        <f t="shared" si="2"/>
        <v>08103</v>
      </c>
      <c r="D198" s="81" t="s">
        <v>606</v>
      </c>
      <c r="E198" s="81" t="s">
        <v>623</v>
      </c>
      <c r="F198" s="81">
        <v>26.4</v>
      </c>
      <c r="G198" s="81" t="s">
        <v>515</v>
      </c>
      <c r="H198" s="81" t="s">
        <v>624</v>
      </c>
      <c r="I198" s="81" t="s">
        <v>625</v>
      </c>
      <c r="J198" s="81" t="s">
        <v>229</v>
      </c>
      <c r="K198" s="81" t="s">
        <v>333</v>
      </c>
      <c r="L198" s="81">
        <v>-108.32902380555555</v>
      </c>
      <c r="M198" s="81">
        <v>39.85679586111111</v>
      </c>
      <c r="N198" s="190">
        <v>0</v>
      </c>
      <c r="O198" s="185">
        <v>0</v>
      </c>
      <c r="P198" s="185">
        <v>0</v>
      </c>
      <c r="Q198" s="185">
        <v>0</v>
      </c>
      <c r="R198" s="186">
        <v>0.12790799999999999</v>
      </c>
    </row>
    <row r="199" spans="1:18" s="81" customFormat="1" x14ac:dyDescent="0.2">
      <c r="A199" s="81" t="s">
        <v>147</v>
      </c>
      <c r="B199" s="81" t="s">
        <v>493</v>
      </c>
      <c r="C199" s="81" t="str">
        <f t="shared" ref="C199:C262" si="3">B199&amp;D199</f>
        <v>08103</v>
      </c>
      <c r="D199" s="81" t="s">
        <v>606</v>
      </c>
      <c r="E199" s="81" t="s">
        <v>623</v>
      </c>
      <c r="F199" s="81">
        <v>26.4</v>
      </c>
      <c r="G199" s="81" t="s">
        <v>515</v>
      </c>
      <c r="H199" s="81" t="s">
        <v>624</v>
      </c>
      <c r="I199" s="81" t="s">
        <v>625</v>
      </c>
      <c r="J199" s="81" t="s">
        <v>229</v>
      </c>
      <c r="K199" s="81" t="s">
        <v>333</v>
      </c>
      <c r="L199" s="81">
        <v>-108.32902380555555</v>
      </c>
      <c r="M199" s="81">
        <v>39.85679586111111</v>
      </c>
      <c r="N199" s="190">
        <v>0</v>
      </c>
      <c r="O199" s="185">
        <v>0</v>
      </c>
      <c r="P199" s="185">
        <v>0</v>
      </c>
      <c r="Q199" s="185">
        <v>0</v>
      </c>
      <c r="R199" s="186">
        <v>0</v>
      </c>
    </row>
    <row r="200" spans="1:18" s="81" customFormat="1" x14ac:dyDescent="0.2">
      <c r="A200" s="81" t="s">
        <v>147</v>
      </c>
      <c r="B200" s="81" t="s">
        <v>493</v>
      </c>
      <c r="C200" s="81" t="str">
        <f t="shared" si="3"/>
        <v>08103</v>
      </c>
      <c r="D200" s="81" t="s">
        <v>606</v>
      </c>
      <c r="E200" s="81" t="s">
        <v>623</v>
      </c>
      <c r="F200" s="81">
        <v>26.4</v>
      </c>
      <c r="G200" s="81" t="s">
        <v>515</v>
      </c>
      <c r="H200" s="81" t="s">
        <v>624</v>
      </c>
      <c r="I200" s="81" t="s">
        <v>625</v>
      </c>
      <c r="J200" s="81" t="s">
        <v>229</v>
      </c>
      <c r="K200" s="81" t="s">
        <v>333</v>
      </c>
      <c r="L200" s="81">
        <v>-108.32902380555555</v>
      </c>
      <c r="M200" s="81">
        <v>39.85679586111111</v>
      </c>
      <c r="N200" s="190">
        <v>0</v>
      </c>
      <c r="O200" s="185">
        <v>0</v>
      </c>
      <c r="P200" s="185">
        <v>0</v>
      </c>
      <c r="Q200" s="185">
        <v>7.92E-3</v>
      </c>
      <c r="R200" s="186">
        <v>0</v>
      </c>
    </row>
    <row r="201" spans="1:18" s="81" customFormat="1" x14ac:dyDescent="0.2">
      <c r="A201" s="81" t="s">
        <v>147</v>
      </c>
      <c r="B201" s="81" t="s">
        <v>493</v>
      </c>
      <c r="C201" s="81" t="str">
        <f t="shared" si="3"/>
        <v>08103</v>
      </c>
      <c r="D201" s="81" t="s">
        <v>606</v>
      </c>
      <c r="E201" s="81" t="s">
        <v>623</v>
      </c>
      <c r="F201" s="81">
        <v>26.4</v>
      </c>
      <c r="G201" s="81" t="s">
        <v>515</v>
      </c>
      <c r="H201" s="81" t="s">
        <v>624</v>
      </c>
      <c r="I201" s="81" t="s">
        <v>625</v>
      </c>
      <c r="J201" s="81" t="s">
        <v>229</v>
      </c>
      <c r="K201" s="81" t="s">
        <v>333</v>
      </c>
      <c r="L201" s="81">
        <v>-108.32902380555555</v>
      </c>
      <c r="M201" s="81">
        <v>39.85679586111111</v>
      </c>
      <c r="N201" s="190">
        <v>0</v>
      </c>
      <c r="O201" s="185">
        <v>0.35</v>
      </c>
      <c r="P201" s="185">
        <v>0</v>
      </c>
      <c r="Q201" s="185">
        <v>0</v>
      </c>
      <c r="R201" s="186">
        <v>0</v>
      </c>
    </row>
    <row r="202" spans="1:18" s="81" customFormat="1" x14ac:dyDescent="0.2">
      <c r="A202" s="81" t="s">
        <v>147</v>
      </c>
      <c r="B202" s="81" t="s">
        <v>493</v>
      </c>
      <c r="C202" s="81" t="str">
        <f t="shared" si="3"/>
        <v>08103</v>
      </c>
      <c r="D202" s="81" t="s">
        <v>606</v>
      </c>
      <c r="E202" s="81" t="s">
        <v>626</v>
      </c>
      <c r="F202" s="81">
        <v>91.98</v>
      </c>
      <c r="G202" s="81" t="s">
        <v>528</v>
      </c>
      <c r="H202" s="81" t="s">
        <v>565</v>
      </c>
      <c r="I202" s="81" t="s">
        <v>627</v>
      </c>
      <c r="J202" s="81" t="s">
        <v>14</v>
      </c>
      <c r="K202" s="81" t="s">
        <v>494</v>
      </c>
      <c r="L202" s="81">
        <v>-108.25064647222223</v>
      </c>
      <c r="M202" s="81">
        <v>39.905436861111113</v>
      </c>
      <c r="N202" s="190">
        <v>0</v>
      </c>
      <c r="O202" s="185">
        <v>5.9868578400463255</v>
      </c>
      <c r="P202" s="185">
        <v>0</v>
      </c>
      <c r="Q202" s="185">
        <v>0</v>
      </c>
      <c r="R202" s="186">
        <v>0</v>
      </c>
    </row>
    <row r="203" spans="1:18" s="81" customFormat="1" x14ac:dyDescent="0.2">
      <c r="A203" s="81" t="s">
        <v>147</v>
      </c>
      <c r="B203" s="81" t="s">
        <v>493</v>
      </c>
      <c r="C203" s="81" t="str">
        <f t="shared" si="3"/>
        <v>08045</v>
      </c>
      <c r="D203" s="81" t="s">
        <v>503</v>
      </c>
      <c r="E203" s="81" t="s">
        <v>628</v>
      </c>
      <c r="F203" s="81">
        <v>13</v>
      </c>
      <c r="G203" s="81" t="s">
        <v>515</v>
      </c>
      <c r="H203" s="81" t="s">
        <v>629</v>
      </c>
      <c r="I203" s="81" t="s">
        <v>630</v>
      </c>
      <c r="J203" s="81" t="s">
        <v>231</v>
      </c>
      <c r="K203" s="81" t="s">
        <v>333</v>
      </c>
      <c r="L203" s="81">
        <v>-107.84835166666666</v>
      </c>
      <c r="M203" s="81">
        <v>39.508234222222221</v>
      </c>
      <c r="N203" s="190">
        <v>0</v>
      </c>
      <c r="O203" s="185">
        <v>0</v>
      </c>
      <c r="P203" s="185">
        <v>23.8</v>
      </c>
      <c r="Q203" s="185">
        <v>0</v>
      </c>
      <c r="R203" s="186">
        <v>0</v>
      </c>
    </row>
    <row r="204" spans="1:18" s="81" customFormat="1" x14ac:dyDescent="0.2">
      <c r="A204" s="81" t="s">
        <v>147</v>
      </c>
      <c r="B204" s="81" t="s">
        <v>493</v>
      </c>
      <c r="C204" s="81" t="str">
        <f t="shared" si="3"/>
        <v>08045</v>
      </c>
      <c r="D204" s="81" t="s">
        <v>503</v>
      </c>
      <c r="E204" s="81" t="s">
        <v>628</v>
      </c>
      <c r="F204" s="81">
        <v>13</v>
      </c>
      <c r="G204" s="81" t="s">
        <v>515</v>
      </c>
      <c r="H204" s="81" t="s">
        <v>629</v>
      </c>
      <c r="I204" s="81" t="s">
        <v>630</v>
      </c>
      <c r="J204" s="81" t="s">
        <v>231</v>
      </c>
      <c r="K204" s="81" t="s">
        <v>333</v>
      </c>
      <c r="L204" s="81">
        <v>-107.84835166666666</v>
      </c>
      <c r="M204" s="81">
        <v>39.508234222222221</v>
      </c>
      <c r="N204" s="190">
        <v>29.9</v>
      </c>
      <c r="O204" s="185">
        <v>0</v>
      </c>
      <c r="P204" s="185">
        <v>0</v>
      </c>
      <c r="Q204" s="185">
        <v>0</v>
      </c>
      <c r="R204" s="186">
        <v>0</v>
      </c>
    </row>
    <row r="205" spans="1:18" s="81" customFormat="1" x14ac:dyDescent="0.2">
      <c r="A205" s="81" t="s">
        <v>147</v>
      </c>
      <c r="B205" s="81" t="s">
        <v>493</v>
      </c>
      <c r="C205" s="81" t="str">
        <f t="shared" si="3"/>
        <v>08045</v>
      </c>
      <c r="D205" s="81" t="s">
        <v>503</v>
      </c>
      <c r="E205" s="81" t="s">
        <v>628</v>
      </c>
      <c r="F205" s="81">
        <v>13</v>
      </c>
      <c r="G205" s="81" t="s">
        <v>515</v>
      </c>
      <c r="H205" s="81" t="s">
        <v>629</v>
      </c>
      <c r="I205" s="81" t="s">
        <v>630</v>
      </c>
      <c r="J205" s="81" t="s">
        <v>231</v>
      </c>
      <c r="K205" s="81" t="s">
        <v>333</v>
      </c>
      <c r="L205" s="81">
        <v>-107.84835166666666</v>
      </c>
      <c r="M205" s="81">
        <v>39.508234222222221</v>
      </c>
      <c r="N205" s="190">
        <v>0</v>
      </c>
      <c r="O205" s="185">
        <v>0</v>
      </c>
      <c r="P205" s="185">
        <v>0</v>
      </c>
      <c r="Q205" s="185">
        <v>0</v>
      </c>
      <c r="R205" s="186">
        <v>5.8000000000000003E-2</v>
      </c>
    </row>
    <row r="206" spans="1:18" s="81" customFormat="1" x14ac:dyDescent="0.2">
      <c r="A206" s="81" t="s">
        <v>147</v>
      </c>
      <c r="B206" s="81" t="s">
        <v>493</v>
      </c>
      <c r="C206" s="81" t="str">
        <f t="shared" si="3"/>
        <v>08045</v>
      </c>
      <c r="D206" s="81" t="s">
        <v>503</v>
      </c>
      <c r="E206" s="81" t="s">
        <v>628</v>
      </c>
      <c r="F206" s="81">
        <v>13</v>
      </c>
      <c r="G206" s="81" t="s">
        <v>515</v>
      </c>
      <c r="H206" s="81" t="s">
        <v>629</v>
      </c>
      <c r="I206" s="81" t="s">
        <v>630</v>
      </c>
      <c r="J206" s="81" t="s">
        <v>231</v>
      </c>
      <c r="K206" s="81" t="s">
        <v>333</v>
      </c>
      <c r="L206" s="81">
        <v>-107.84835166666666</v>
      </c>
      <c r="M206" s="81">
        <v>39.508234222222221</v>
      </c>
      <c r="N206" s="190">
        <v>0</v>
      </c>
      <c r="O206" s="185">
        <v>0</v>
      </c>
      <c r="P206" s="185">
        <v>0</v>
      </c>
      <c r="Q206" s="185">
        <v>0</v>
      </c>
      <c r="R206" s="186">
        <v>0</v>
      </c>
    </row>
    <row r="207" spans="1:18" s="81" customFormat="1" x14ac:dyDescent="0.2">
      <c r="A207" s="81" t="s">
        <v>147</v>
      </c>
      <c r="B207" s="81" t="s">
        <v>493</v>
      </c>
      <c r="C207" s="81" t="str">
        <f t="shared" si="3"/>
        <v>08045</v>
      </c>
      <c r="D207" s="81" t="s">
        <v>503</v>
      </c>
      <c r="E207" s="81" t="s">
        <v>628</v>
      </c>
      <c r="F207" s="81">
        <v>13</v>
      </c>
      <c r="G207" s="81" t="s">
        <v>515</v>
      </c>
      <c r="H207" s="81" t="s">
        <v>629</v>
      </c>
      <c r="I207" s="81" t="s">
        <v>630</v>
      </c>
      <c r="J207" s="81" t="s">
        <v>231</v>
      </c>
      <c r="K207" s="81" t="s">
        <v>333</v>
      </c>
      <c r="L207" s="81">
        <v>-107.84835166666666</v>
      </c>
      <c r="M207" s="81">
        <v>39.508234222222221</v>
      </c>
      <c r="N207" s="190">
        <v>0</v>
      </c>
      <c r="O207" s="185">
        <v>0</v>
      </c>
      <c r="P207" s="185">
        <v>0</v>
      </c>
      <c r="Q207" s="185">
        <v>3.3999999999999998E-3</v>
      </c>
      <c r="R207" s="186">
        <v>0</v>
      </c>
    </row>
    <row r="208" spans="1:18" s="81" customFormat="1" x14ac:dyDescent="0.2">
      <c r="A208" s="81" t="s">
        <v>147</v>
      </c>
      <c r="B208" s="81" t="s">
        <v>493</v>
      </c>
      <c r="C208" s="81" t="str">
        <f t="shared" si="3"/>
        <v>08045</v>
      </c>
      <c r="D208" s="81" t="s">
        <v>503</v>
      </c>
      <c r="E208" s="81" t="s">
        <v>628</v>
      </c>
      <c r="F208" s="81">
        <v>13</v>
      </c>
      <c r="G208" s="81" t="s">
        <v>515</v>
      </c>
      <c r="H208" s="81" t="s">
        <v>629</v>
      </c>
      <c r="I208" s="81" t="s">
        <v>630</v>
      </c>
      <c r="J208" s="81" t="s">
        <v>231</v>
      </c>
      <c r="K208" s="81" t="s">
        <v>333</v>
      </c>
      <c r="L208" s="81">
        <v>-107.84835166666666</v>
      </c>
      <c r="M208" s="81">
        <v>39.508234222222221</v>
      </c>
      <c r="N208" s="190">
        <v>0</v>
      </c>
      <c r="O208" s="185">
        <v>0.17319999999999999</v>
      </c>
      <c r="P208" s="185">
        <v>0</v>
      </c>
      <c r="Q208" s="185">
        <v>0</v>
      </c>
      <c r="R208" s="186">
        <v>0</v>
      </c>
    </row>
    <row r="209" spans="1:18" s="81" customFormat="1" x14ac:dyDescent="0.2">
      <c r="A209" s="81" t="s">
        <v>147</v>
      </c>
      <c r="B209" s="81" t="s">
        <v>493</v>
      </c>
      <c r="C209" s="81" t="str">
        <f t="shared" si="3"/>
        <v>08045</v>
      </c>
      <c r="D209" s="81" t="s">
        <v>503</v>
      </c>
      <c r="E209" s="81" t="s">
        <v>628</v>
      </c>
      <c r="F209" s="81">
        <v>255.5</v>
      </c>
      <c r="G209" s="81" t="s">
        <v>505</v>
      </c>
      <c r="H209" s="81" t="s">
        <v>631</v>
      </c>
      <c r="I209" s="81" t="s">
        <v>630</v>
      </c>
      <c r="J209" s="81" t="s">
        <v>4</v>
      </c>
      <c r="K209" s="81" t="s">
        <v>319</v>
      </c>
      <c r="L209" s="81">
        <v>-107.84835166666666</v>
      </c>
      <c r="M209" s="81">
        <v>39.508234222222221</v>
      </c>
      <c r="N209" s="190">
        <v>0</v>
      </c>
      <c r="O209" s="185">
        <v>4.1332000000000004</v>
      </c>
      <c r="P209" s="185">
        <v>0</v>
      </c>
      <c r="Q209" s="185">
        <v>0</v>
      </c>
      <c r="R209" s="186">
        <v>0</v>
      </c>
    </row>
    <row r="210" spans="1:18" s="81" customFormat="1" x14ac:dyDescent="0.2">
      <c r="A210" s="81" t="s">
        <v>147</v>
      </c>
      <c r="B210" s="81" t="s">
        <v>493</v>
      </c>
      <c r="C210" s="81" t="str">
        <f t="shared" si="3"/>
        <v>08045</v>
      </c>
      <c r="D210" s="81" t="s">
        <v>503</v>
      </c>
      <c r="E210" s="81" t="s">
        <v>632</v>
      </c>
      <c r="F210" s="81">
        <v>90</v>
      </c>
      <c r="G210" s="81" t="s">
        <v>515</v>
      </c>
      <c r="H210" s="81" t="s">
        <v>633</v>
      </c>
      <c r="I210" s="81" t="s">
        <v>634</v>
      </c>
      <c r="J210" s="81" t="s">
        <v>221</v>
      </c>
      <c r="K210" s="81" t="s">
        <v>333</v>
      </c>
      <c r="L210" s="81">
        <v>-107.82968933333333</v>
      </c>
      <c r="M210" s="81">
        <v>39.531775777777774</v>
      </c>
      <c r="N210" s="190">
        <v>0</v>
      </c>
      <c r="O210" s="185">
        <v>0</v>
      </c>
      <c r="P210" s="185">
        <v>12.2</v>
      </c>
      <c r="Q210" s="185">
        <v>0</v>
      </c>
      <c r="R210" s="186">
        <v>0</v>
      </c>
    </row>
    <row r="211" spans="1:18" s="81" customFormat="1" x14ac:dyDescent="0.2">
      <c r="A211" s="81" t="s">
        <v>147</v>
      </c>
      <c r="B211" s="81" t="s">
        <v>493</v>
      </c>
      <c r="C211" s="81" t="str">
        <f t="shared" si="3"/>
        <v>08045</v>
      </c>
      <c r="D211" s="81" t="s">
        <v>503</v>
      </c>
      <c r="E211" s="81" t="s">
        <v>632</v>
      </c>
      <c r="F211" s="81">
        <v>90</v>
      </c>
      <c r="G211" s="81" t="s">
        <v>515</v>
      </c>
      <c r="H211" s="81" t="s">
        <v>633</v>
      </c>
      <c r="I211" s="81" t="s">
        <v>634</v>
      </c>
      <c r="J211" s="81" t="s">
        <v>221</v>
      </c>
      <c r="K211" s="81" t="s">
        <v>333</v>
      </c>
      <c r="L211" s="81">
        <v>-107.82968933333333</v>
      </c>
      <c r="M211" s="81">
        <v>39.531775777777774</v>
      </c>
      <c r="N211" s="190">
        <v>24.199997</v>
      </c>
      <c r="O211" s="185">
        <v>0</v>
      </c>
      <c r="P211" s="185">
        <v>0</v>
      </c>
      <c r="Q211" s="185">
        <v>0</v>
      </c>
      <c r="R211" s="186">
        <v>0</v>
      </c>
    </row>
    <row r="212" spans="1:18" s="81" customFormat="1" x14ac:dyDescent="0.2">
      <c r="A212" s="81" t="s">
        <v>147</v>
      </c>
      <c r="B212" s="81" t="s">
        <v>493</v>
      </c>
      <c r="C212" s="81" t="str">
        <f t="shared" si="3"/>
        <v>08045</v>
      </c>
      <c r="D212" s="81" t="s">
        <v>503</v>
      </c>
      <c r="E212" s="81" t="s">
        <v>632</v>
      </c>
      <c r="F212" s="81">
        <v>90</v>
      </c>
      <c r="G212" s="81" t="s">
        <v>515</v>
      </c>
      <c r="H212" s="81" t="s">
        <v>633</v>
      </c>
      <c r="I212" s="81" t="s">
        <v>634</v>
      </c>
      <c r="J212" s="81" t="s">
        <v>221</v>
      </c>
      <c r="K212" s="81" t="s">
        <v>333</v>
      </c>
      <c r="L212" s="81">
        <v>-107.82968933333333</v>
      </c>
      <c r="M212" s="81">
        <v>39.531775777777774</v>
      </c>
      <c r="N212" s="190">
        <v>0</v>
      </c>
      <c r="O212" s="185">
        <v>0</v>
      </c>
      <c r="P212" s="185">
        <v>0</v>
      </c>
      <c r="Q212" s="185">
        <v>0</v>
      </c>
      <c r="R212" s="186">
        <v>0.45</v>
      </c>
    </row>
    <row r="213" spans="1:18" s="81" customFormat="1" x14ac:dyDescent="0.2">
      <c r="A213" s="81" t="s">
        <v>147</v>
      </c>
      <c r="B213" s="81" t="s">
        <v>493</v>
      </c>
      <c r="C213" s="81" t="str">
        <f t="shared" si="3"/>
        <v>08045</v>
      </c>
      <c r="D213" s="81" t="s">
        <v>503</v>
      </c>
      <c r="E213" s="81" t="s">
        <v>632</v>
      </c>
      <c r="F213" s="81">
        <v>90</v>
      </c>
      <c r="G213" s="81" t="s">
        <v>515</v>
      </c>
      <c r="H213" s="81" t="s">
        <v>633</v>
      </c>
      <c r="I213" s="81" t="s">
        <v>634</v>
      </c>
      <c r="J213" s="81" t="s">
        <v>221</v>
      </c>
      <c r="K213" s="81" t="s">
        <v>333</v>
      </c>
      <c r="L213" s="81">
        <v>-107.82968933333333</v>
      </c>
      <c r="M213" s="81">
        <v>39.531775777777774</v>
      </c>
      <c r="N213" s="190">
        <v>0</v>
      </c>
      <c r="O213" s="185">
        <v>0</v>
      </c>
      <c r="P213" s="185">
        <v>0</v>
      </c>
      <c r="Q213" s="185">
        <v>0</v>
      </c>
      <c r="R213" s="186">
        <v>0</v>
      </c>
    </row>
    <row r="214" spans="1:18" s="81" customFormat="1" x14ac:dyDescent="0.2">
      <c r="A214" s="81" t="s">
        <v>147</v>
      </c>
      <c r="B214" s="81" t="s">
        <v>493</v>
      </c>
      <c r="C214" s="81" t="str">
        <f t="shared" si="3"/>
        <v>08045</v>
      </c>
      <c r="D214" s="81" t="s">
        <v>503</v>
      </c>
      <c r="E214" s="81" t="s">
        <v>632</v>
      </c>
      <c r="F214" s="81">
        <v>90</v>
      </c>
      <c r="G214" s="81" t="s">
        <v>515</v>
      </c>
      <c r="H214" s="81" t="s">
        <v>633</v>
      </c>
      <c r="I214" s="81" t="s">
        <v>634</v>
      </c>
      <c r="J214" s="81" t="s">
        <v>221</v>
      </c>
      <c r="K214" s="81" t="s">
        <v>333</v>
      </c>
      <c r="L214" s="81">
        <v>-107.82968933333333</v>
      </c>
      <c r="M214" s="81">
        <v>39.531775777777774</v>
      </c>
      <c r="N214" s="190">
        <v>0</v>
      </c>
      <c r="O214" s="185">
        <v>0</v>
      </c>
      <c r="P214" s="185">
        <v>0</v>
      </c>
      <c r="Q214" s="185">
        <v>2.7E-2</v>
      </c>
      <c r="R214" s="186">
        <v>0</v>
      </c>
    </row>
    <row r="215" spans="1:18" s="81" customFormat="1" x14ac:dyDescent="0.2">
      <c r="A215" s="81" t="s">
        <v>147</v>
      </c>
      <c r="B215" s="81" t="s">
        <v>493</v>
      </c>
      <c r="C215" s="81" t="str">
        <f t="shared" si="3"/>
        <v>08045</v>
      </c>
      <c r="D215" s="81" t="s">
        <v>503</v>
      </c>
      <c r="E215" s="81" t="s">
        <v>632</v>
      </c>
      <c r="F215" s="81">
        <v>90</v>
      </c>
      <c r="G215" s="81" t="s">
        <v>515</v>
      </c>
      <c r="H215" s="81" t="s">
        <v>633</v>
      </c>
      <c r="I215" s="81" t="s">
        <v>634</v>
      </c>
      <c r="J215" s="81" t="s">
        <v>221</v>
      </c>
      <c r="K215" s="81" t="s">
        <v>333</v>
      </c>
      <c r="L215" s="81">
        <v>-107.82968933333333</v>
      </c>
      <c r="M215" s="81">
        <v>39.531775777777774</v>
      </c>
      <c r="N215" s="190">
        <v>0</v>
      </c>
      <c r="O215" s="185">
        <v>6.1000199999999998</v>
      </c>
      <c r="P215" s="185">
        <v>0</v>
      </c>
      <c r="Q215" s="185">
        <v>0</v>
      </c>
      <c r="R215" s="186">
        <v>0</v>
      </c>
    </row>
    <row r="216" spans="1:18" s="81" customFormat="1" x14ac:dyDescent="0.2">
      <c r="A216" s="81" t="s">
        <v>147</v>
      </c>
      <c r="B216" s="81" t="s">
        <v>493</v>
      </c>
      <c r="C216" s="81" t="str">
        <f t="shared" si="3"/>
        <v>08045</v>
      </c>
      <c r="D216" s="81" t="s">
        <v>503</v>
      </c>
      <c r="E216" s="81" t="s">
        <v>632</v>
      </c>
      <c r="F216" s="81">
        <v>35</v>
      </c>
      <c r="G216" s="81" t="s">
        <v>515</v>
      </c>
      <c r="H216" s="81" t="s">
        <v>635</v>
      </c>
      <c r="I216" s="81" t="s">
        <v>634</v>
      </c>
      <c r="J216" s="81" t="s">
        <v>229</v>
      </c>
      <c r="K216" s="81" t="s">
        <v>333</v>
      </c>
      <c r="L216" s="81">
        <v>-107.82968933333333</v>
      </c>
      <c r="M216" s="81">
        <v>39.531775777777774</v>
      </c>
      <c r="N216" s="190">
        <v>0</v>
      </c>
      <c r="O216" s="185">
        <v>0</v>
      </c>
      <c r="P216" s="185">
        <v>13.65</v>
      </c>
      <c r="Q216" s="185">
        <v>0</v>
      </c>
      <c r="R216" s="186">
        <v>0</v>
      </c>
    </row>
    <row r="217" spans="1:18" s="81" customFormat="1" x14ac:dyDescent="0.2">
      <c r="A217" s="81" t="s">
        <v>147</v>
      </c>
      <c r="B217" s="81" t="s">
        <v>493</v>
      </c>
      <c r="C217" s="81" t="str">
        <f t="shared" si="3"/>
        <v>08045</v>
      </c>
      <c r="D217" s="81" t="s">
        <v>503</v>
      </c>
      <c r="E217" s="81" t="s">
        <v>632</v>
      </c>
      <c r="F217" s="81">
        <v>35</v>
      </c>
      <c r="G217" s="81" t="s">
        <v>515</v>
      </c>
      <c r="H217" s="81" t="s">
        <v>635</v>
      </c>
      <c r="I217" s="81" t="s">
        <v>634</v>
      </c>
      <c r="J217" s="81" t="s">
        <v>229</v>
      </c>
      <c r="K217" s="81" t="s">
        <v>333</v>
      </c>
      <c r="L217" s="81">
        <v>-107.82968933333333</v>
      </c>
      <c r="M217" s="81">
        <v>39.531775777777774</v>
      </c>
      <c r="N217" s="190">
        <v>6.6000009999999998</v>
      </c>
      <c r="O217" s="185">
        <v>0</v>
      </c>
      <c r="P217" s="185">
        <v>0</v>
      </c>
      <c r="Q217" s="185">
        <v>0</v>
      </c>
      <c r="R217" s="186">
        <v>0</v>
      </c>
    </row>
    <row r="218" spans="1:18" s="81" customFormat="1" x14ac:dyDescent="0.2">
      <c r="A218" s="81" t="s">
        <v>147</v>
      </c>
      <c r="B218" s="81" t="s">
        <v>493</v>
      </c>
      <c r="C218" s="81" t="str">
        <f t="shared" si="3"/>
        <v>08045</v>
      </c>
      <c r="D218" s="81" t="s">
        <v>503</v>
      </c>
      <c r="E218" s="81" t="s">
        <v>632</v>
      </c>
      <c r="F218" s="81">
        <v>35</v>
      </c>
      <c r="G218" s="81" t="s">
        <v>515</v>
      </c>
      <c r="H218" s="81" t="s">
        <v>635</v>
      </c>
      <c r="I218" s="81" t="s">
        <v>634</v>
      </c>
      <c r="J218" s="81" t="s">
        <v>229</v>
      </c>
      <c r="K218" s="81" t="s">
        <v>333</v>
      </c>
      <c r="L218" s="81">
        <v>-107.82968933333333</v>
      </c>
      <c r="M218" s="81">
        <v>39.531775777777774</v>
      </c>
      <c r="N218" s="190">
        <v>0</v>
      </c>
      <c r="O218" s="185">
        <v>0</v>
      </c>
      <c r="P218" s="185">
        <v>0</v>
      </c>
      <c r="Q218" s="185">
        <v>0</v>
      </c>
      <c r="R218" s="186">
        <v>0.17499999999999999</v>
      </c>
    </row>
    <row r="219" spans="1:18" s="81" customFormat="1" x14ac:dyDescent="0.2">
      <c r="A219" s="81" t="s">
        <v>147</v>
      </c>
      <c r="B219" s="81" t="s">
        <v>493</v>
      </c>
      <c r="C219" s="81" t="str">
        <f t="shared" si="3"/>
        <v>08045</v>
      </c>
      <c r="D219" s="81" t="s">
        <v>503</v>
      </c>
      <c r="E219" s="81" t="s">
        <v>632</v>
      </c>
      <c r="F219" s="81">
        <v>35</v>
      </c>
      <c r="G219" s="81" t="s">
        <v>515</v>
      </c>
      <c r="H219" s="81" t="s">
        <v>635</v>
      </c>
      <c r="I219" s="81" t="s">
        <v>634</v>
      </c>
      <c r="J219" s="81" t="s">
        <v>229</v>
      </c>
      <c r="K219" s="81" t="s">
        <v>333</v>
      </c>
      <c r="L219" s="81">
        <v>-107.82968933333333</v>
      </c>
      <c r="M219" s="81">
        <v>39.531775777777774</v>
      </c>
      <c r="N219" s="190">
        <v>0</v>
      </c>
      <c r="O219" s="185">
        <v>0</v>
      </c>
      <c r="P219" s="185">
        <v>0</v>
      </c>
      <c r="Q219" s="185">
        <v>0</v>
      </c>
      <c r="R219" s="186">
        <v>0</v>
      </c>
    </row>
    <row r="220" spans="1:18" s="81" customFormat="1" x14ac:dyDescent="0.2">
      <c r="A220" s="81" t="s">
        <v>147</v>
      </c>
      <c r="B220" s="81" t="s">
        <v>493</v>
      </c>
      <c r="C220" s="81" t="str">
        <f t="shared" si="3"/>
        <v>08045</v>
      </c>
      <c r="D220" s="81" t="s">
        <v>503</v>
      </c>
      <c r="E220" s="81" t="s">
        <v>632</v>
      </c>
      <c r="F220" s="81">
        <v>35</v>
      </c>
      <c r="G220" s="81" t="s">
        <v>515</v>
      </c>
      <c r="H220" s="81" t="s">
        <v>635</v>
      </c>
      <c r="I220" s="81" t="s">
        <v>634</v>
      </c>
      <c r="J220" s="81" t="s">
        <v>229</v>
      </c>
      <c r="K220" s="81" t="s">
        <v>333</v>
      </c>
      <c r="L220" s="81">
        <v>-107.82968933333333</v>
      </c>
      <c r="M220" s="81">
        <v>39.531775777777774</v>
      </c>
      <c r="N220" s="190">
        <v>0</v>
      </c>
      <c r="O220" s="185">
        <v>0</v>
      </c>
      <c r="P220" s="185">
        <v>0</v>
      </c>
      <c r="Q220" s="185">
        <v>1.0500000000000001E-2</v>
      </c>
      <c r="R220" s="186">
        <v>0</v>
      </c>
    </row>
    <row r="221" spans="1:18" s="81" customFormat="1" x14ac:dyDescent="0.2">
      <c r="A221" s="81" t="s">
        <v>147</v>
      </c>
      <c r="B221" s="81" t="s">
        <v>493</v>
      </c>
      <c r="C221" s="81" t="str">
        <f t="shared" si="3"/>
        <v>08045</v>
      </c>
      <c r="D221" s="81" t="s">
        <v>503</v>
      </c>
      <c r="E221" s="81" t="s">
        <v>632</v>
      </c>
      <c r="F221" s="81">
        <v>35</v>
      </c>
      <c r="G221" s="81" t="s">
        <v>515</v>
      </c>
      <c r="H221" s="81" t="s">
        <v>635</v>
      </c>
      <c r="I221" s="81" t="s">
        <v>634</v>
      </c>
      <c r="J221" s="81" t="s">
        <v>229</v>
      </c>
      <c r="K221" s="81" t="s">
        <v>333</v>
      </c>
      <c r="L221" s="81">
        <v>-107.82968933333333</v>
      </c>
      <c r="M221" s="81">
        <v>39.531775777777774</v>
      </c>
      <c r="N221" s="190">
        <v>0</v>
      </c>
      <c r="O221" s="185">
        <v>2.2999990000000001</v>
      </c>
      <c r="P221" s="185">
        <v>0</v>
      </c>
      <c r="Q221" s="185">
        <v>0</v>
      </c>
      <c r="R221" s="186">
        <v>0</v>
      </c>
    </row>
    <row r="222" spans="1:18" s="81" customFormat="1" x14ac:dyDescent="0.2">
      <c r="A222" s="81" t="s">
        <v>147</v>
      </c>
      <c r="B222" s="81" t="s">
        <v>493</v>
      </c>
      <c r="C222" s="81" t="str">
        <f t="shared" si="3"/>
        <v>08045</v>
      </c>
      <c r="D222" s="81" t="s">
        <v>503</v>
      </c>
      <c r="E222" s="81" t="s">
        <v>632</v>
      </c>
      <c r="F222" s="81">
        <v>35</v>
      </c>
      <c r="G222" s="81" t="s">
        <v>515</v>
      </c>
      <c r="H222" s="81" t="s">
        <v>636</v>
      </c>
      <c r="I222" s="81" t="s">
        <v>634</v>
      </c>
      <c r="J222" s="81" t="s">
        <v>229</v>
      </c>
      <c r="K222" s="81" t="s">
        <v>333</v>
      </c>
      <c r="L222" s="81">
        <v>-107.82968933333333</v>
      </c>
      <c r="M222" s="81">
        <v>39.531775777777774</v>
      </c>
      <c r="N222" s="190">
        <v>0</v>
      </c>
      <c r="O222" s="185">
        <v>0</v>
      </c>
      <c r="P222" s="185">
        <v>13.65</v>
      </c>
      <c r="Q222" s="185">
        <v>0</v>
      </c>
      <c r="R222" s="186">
        <v>0</v>
      </c>
    </row>
    <row r="223" spans="1:18" s="81" customFormat="1" x14ac:dyDescent="0.2">
      <c r="A223" s="81" t="s">
        <v>147</v>
      </c>
      <c r="B223" s="81" t="s">
        <v>493</v>
      </c>
      <c r="C223" s="81" t="str">
        <f t="shared" si="3"/>
        <v>08045</v>
      </c>
      <c r="D223" s="81" t="s">
        <v>503</v>
      </c>
      <c r="E223" s="81" t="s">
        <v>632</v>
      </c>
      <c r="F223" s="81">
        <v>35</v>
      </c>
      <c r="G223" s="81" t="s">
        <v>515</v>
      </c>
      <c r="H223" s="81" t="s">
        <v>636</v>
      </c>
      <c r="I223" s="81" t="s">
        <v>634</v>
      </c>
      <c r="J223" s="81" t="s">
        <v>229</v>
      </c>
      <c r="K223" s="81" t="s">
        <v>333</v>
      </c>
      <c r="L223" s="81">
        <v>-107.82968933333333</v>
      </c>
      <c r="M223" s="81">
        <v>39.531775777777774</v>
      </c>
      <c r="N223" s="190">
        <v>6.6000009999999998</v>
      </c>
      <c r="O223" s="185">
        <v>0</v>
      </c>
      <c r="P223" s="185">
        <v>0</v>
      </c>
      <c r="Q223" s="185">
        <v>0</v>
      </c>
      <c r="R223" s="186">
        <v>0</v>
      </c>
    </row>
    <row r="224" spans="1:18" s="81" customFormat="1" x14ac:dyDescent="0.2">
      <c r="A224" s="81" t="s">
        <v>147</v>
      </c>
      <c r="B224" s="81" t="s">
        <v>493</v>
      </c>
      <c r="C224" s="81" t="str">
        <f t="shared" si="3"/>
        <v>08045</v>
      </c>
      <c r="D224" s="81" t="s">
        <v>503</v>
      </c>
      <c r="E224" s="81" t="s">
        <v>632</v>
      </c>
      <c r="F224" s="81">
        <v>35</v>
      </c>
      <c r="G224" s="81" t="s">
        <v>515</v>
      </c>
      <c r="H224" s="81" t="s">
        <v>636</v>
      </c>
      <c r="I224" s="81" t="s">
        <v>634</v>
      </c>
      <c r="J224" s="81" t="s">
        <v>229</v>
      </c>
      <c r="K224" s="81" t="s">
        <v>333</v>
      </c>
      <c r="L224" s="81">
        <v>-107.82968933333333</v>
      </c>
      <c r="M224" s="81">
        <v>39.531775777777774</v>
      </c>
      <c r="N224" s="190">
        <v>0</v>
      </c>
      <c r="O224" s="185">
        <v>0</v>
      </c>
      <c r="P224" s="185">
        <v>0</v>
      </c>
      <c r="Q224" s="185">
        <v>0</v>
      </c>
      <c r="R224" s="186">
        <v>0.17499999999999999</v>
      </c>
    </row>
    <row r="225" spans="1:18" s="81" customFormat="1" x14ac:dyDescent="0.2">
      <c r="A225" s="81" t="s">
        <v>147</v>
      </c>
      <c r="B225" s="81" t="s">
        <v>493</v>
      </c>
      <c r="C225" s="81" t="str">
        <f t="shared" si="3"/>
        <v>08045</v>
      </c>
      <c r="D225" s="81" t="s">
        <v>503</v>
      </c>
      <c r="E225" s="81" t="s">
        <v>632</v>
      </c>
      <c r="F225" s="81">
        <v>35</v>
      </c>
      <c r="G225" s="81" t="s">
        <v>515</v>
      </c>
      <c r="H225" s="81" t="s">
        <v>636</v>
      </c>
      <c r="I225" s="81" t="s">
        <v>634</v>
      </c>
      <c r="J225" s="81" t="s">
        <v>229</v>
      </c>
      <c r="K225" s="81" t="s">
        <v>333</v>
      </c>
      <c r="L225" s="81">
        <v>-107.82968933333333</v>
      </c>
      <c r="M225" s="81">
        <v>39.531775777777774</v>
      </c>
      <c r="N225" s="190">
        <v>0</v>
      </c>
      <c r="O225" s="185">
        <v>0</v>
      </c>
      <c r="P225" s="185">
        <v>0</v>
      </c>
      <c r="Q225" s="185">
        <v>0</v>
      </c>
      <c r="R225" s="186">
        <v>0</v>
      </c>
    </row>
    <row r="226" spans="1:18" s="81" customFormat="1" x14ac:dyDescent="0.2">
      <c r="A226" s="81" t="s">
        <v>147</v>
      </c>
      <c r="B226" s="81" t="s">
        <v>493</v>
      </c>
      <c r="C226" s="81" t="str">
        <f t="shared" si="3"/>
        <v>08045</v>
      </c>
      <c r="D226" s="81" t="s">
        <v>503</v>
      </c>
      <c r="E226" s="81" t="s">
        <v>632</v>
      </c>
      <c r="F226" s="81">
        <v>35</v>
      </c>
      <c r="G226" s="81" t="s">
        <v>515</v>
      </c>
      <c r="H226" s="81" t="s">
        <v>636</v>
      </c>
      <c r="I226" s="81" t="s">
        <v>634</v>
      </c>
      <c r="J226" s="81" t="s">
        <v>229</v>
      </c>
      <c r="K226" s="81" t="s">
        <v>333</v>
      </c>
      <c r="L226" s="81">
        <v>-107.82968933333333</v>
      </c>
      <c r="M226" s="81">
        <v>39.531775777777774</v>
      </c>
      <c r="N226" s="190">
        <v>0</v>
      </c>
      <c r="O226" s="185">
        <v>0</v>
      </c>
      <c r="P226" s="185">
        <v>0</v>
      </c>
      <c r="Q226" s="185">
        <v>1.0500000000000001E-2</v>
      </c>
      <c r="R226" s="186">
        <v>0</v>
      </c>
    </row>
    <row r="227" spans="1:18" s="81" customFormat="1" x14ac:dyDescent="0.2">
      <c r="A227" s="81" t="s">
        <v>147</v>
      </c>
      <c r="B227" s="81" t="s">
        <v>493</v>
      </c>
      <c r="C227" s="81" t="str">
        <f t="shared" si="3"/>
        <v>08045</v>
      </c>
      <c r="D227" s="81" t="s">
        <v>503</v>
      </c>
      <c r="E227" s="81" t="s">
        <v>632</v>
      </c>
      <c r="F227" s="81">
        <v>35</v>
      </c>
      <c r="G227" s="81" t="s">
        <v>515</v>
      </c>
      <c r="H227" s="81" t="s">
        <v>636</v>
      </c>
      <c r="I227" s="81" t="s">
        <v>634</v>
      </c>
      <c r="J227" s="81" t="s">
        <v>229</v>
      </c>
      <c r="K227" s="81" t="s">
        <v>333</v>
      </c>
      <c r="L227" s="81">
        <v>-107.82968933333333</v>
      </c>
      <c r="M227" s="81">
        <v>39.531775777777774</v>
      </c>
      <c r="N227" s="190">
        <v>0</v>
      </c>
      <c r="O227" s="185">
        <v>2.2999990000000001</v>
      </c>
      <c r="P227" s="185">
        <v>0</v>
      </c>
      <c r="Q227" s="185">
        <v>0</v>
      </c>
      <c r="R227" s="186">
        <v>0</v>
      </c>
    </row>
    <row r="228" spans="1:18" s="81" customFormat="1" x14ac:dyDescent="0.2">
      <c r="A228" s="81" t="s">
        <v>147</v>
      </c>
      <c r="B228" s="81" t="s">
        <v>493</v>
      </c>
      <c r="C228" s="81" t="str">
        <f t="shared" si="3"/>
        <v>08045</v>
      </c>
      <c r="D228" s="81" t="s">
        <v>503</v>
      </c>
      <c r="E228" s="81" t="s">
        <v>632</v>
      </c>
      <c r="F228" s="81">
        <v>103.5</v>
      </c>
      <c r="G228" s="81" t="s">
        <v>515</v>
      </c>
      <c r="H228" s="81" t="s">
        <v>637</v>
      </c>
      <c r="I228" s="81" t="s">
        <v>634</v>
      </c>
      <c r="J228" s="81" t="s">
        <v>231</v>
      </c>
      <c r="K228" s="81" t="s">
        <v>333</v>
      </c>
      <c r="L228" s="81">
        <v>-107.82968933333333</v>
      </c>
      <c r="M228" s="81">
        <v>39.531775777777774</v>
      </c>
      <c r="N228" s="190">
        <v>0</v>
      </c>
      <c r="O228" s="185">
        <v>0</v>
      </c>
      <c r="P228" s="185">
        <v>12.2</v>
      </c>
      <c r="Q228" s="185">
        <v>0</v>
      </c>
      <c r="R228" s="186">
        <v>0</v>
      </c>
    </row>
    <row r="229" spans="1:18" s="81" customFormat="1" x14ac:dyDescent="0.2">
      <c r="A229" s="81" t="s">
        <v>147</v>
      </c>
      <c r="B229" s="81" t="s">
        <v>493</v>
      </c>
      <c r="C229" s="81" t="str">
        <f t="shared" si="3"/>
        <v>08045</v>
      </c>
      <c r="D229" s="81" t="s">
        <v>503</v>
      </c>
      <c r="E229" s="81" t="s">
        <v>632</v>
      </c>
      <c r="F229" s="81">
        <v>103.5</v>
      </c>
      <c r="G229" s="81" t="s">
        <v>515</v>
      </c>
      <c r="H229" s="81" t="s">
        <v>637</v>
      </c>
      <c r="I229" s="81" t="s">
        <v>634</v>
      </c>
      <c r="J229" s="81" t="s">
        <v>231</v>
      </c>
      <c r="K229" s="81" t="s">
        <v>333</v>
      </c>
      <c r="L229" s="81">
        <v>-107.82968933333333</v>
      </c>
      <c r="M229" s="81">
        <v>39.531775777777774</v>
      </c>
      <c r="N229" s="190">
        <v>24.4</v>
      </c>
      <c r="O229" s="185">
        <v>0</v>
      </c>
      <c r="P229" s="185">
        <v>0</v>
      </c>
      <c r="Q229" s="185">
        <v>0</v>
      </c>
      <c r="R229" s="186">
        <v>0</v>
      </c>
    </row>
    <row r="230" spans="1:18" s="81" customFormat="1" x14ac:dyDescent="0.2">
      <c r="A230" s="81" t="s">
        <v>147</v>
      </c>
      <c r="B230" s="81" t="s">
        <v>493</v>
      </c>
      <c r="C230" s="81" t="str">
        <f t="shared" si="3"/>
        <v>08045</v>
      </c>
      <c r="D230" s="81" t="s">
        <v>503</v>
      </c>
      <c r="E230" s="81" t="s">
        <v>632</v>
      </c>
      <c r="F230" s="81">
        <v>103.5</v>
      </c>
      <c r="G230" s="81" t="s">
        <v>515</v>
      </c>
      <c r="H230" s="81" t="s">
        <v>637</v>
      </c>
      <c r="I230" s="81" t="s">
        <v>634</v>
      </c>
      <c r="J230" s="81" t="s">
        <v>231</v>
      </c>
      <c r="K230" s="81" t="s">
        <v>333</v>
      </c>
      <c r="L230" s="81">
        <v>-107.82968933333333</v>
      </c>
      <c r="M230" s="81">
        <v>39.531775777777774</v>
      </c>
      <c r="N230" s="190">
        <v>0</v>
      </c>
      <c r="O230" s="185">
        <v>0</v>
      </c>
      <c r="P230" s="185">
        <v>0</v>
      </c>
      <c r="Q230" s="185">
        <v>0</v>
      </c>
      <c r="R230" s="186">
        <v>0.51749999999999996</v>
      </c>
    </row>
    <row r="231" spans="1:18" s="81" customFormat="1" x14ac:dyDescent="0.2">
      <c r="A231" s="81" t="s">
        <v>147</v>
      </c>
      <c r="B231" s="81" t="s">
        <v>493</v>
      </c>
      <c r="C231" s="81" t="str">
        <f t="shared" si="3"/>
        <v>08045</v>
      </c>
      <c r="D231" s="81" t="s">
        <v>503</v>
      </c>
      <c r="E231" s="81" t="s">
        <v>632</v>
      </c>
      <c r="F231" s="81">
        <v>103.5</v>
      </c>
      <c r="G231" s="81" t="s">
        <v>515</v>
      </c>
      <c r="H231" s="81" t="s">
        <v>637</v>
      </c>
      <c r="I231" s="81" t="s">
        <v>634</v>
      </c>
      <c r="J231" s="81" t="s">
        <v>231</v>
      </c>
      <c r="K231" s="81" t="s">
        <v>333</v>
      </c>
      <c r="L231" s="81">
        <v>-107.82968933333333</v>
      </c>
      <c r="M231" s="81">
        <v>39.531775777777774</v>
      </c>
      <c r="N231" s="190">
        <v>0</v>
      </c>
      <c r="O231" s="185">
        <v>0</v>
      </c>
      <c r="P231" s="185">
        <v>0</v>
      </c>
      <c r="Q231" s="185">
        <v>0</v>
      </c>
      <c r="R231" s="186">
        <v>0</v>
      </c>
    </row>
    <row r="232" spans="1:18" s="81" customFormat="1" x14ac:dyDescent="0.2">
      <c r="A232" s="81" t="s">
        <v>147</v>
      </c>
      <c r="B232" s="81" t="s">
        <v>493</v>
      </c>
      <c r="C232" s="81" t="str">
        <f t="shared" si="3"/>
        <v>08045</v>
      </c>
      <c r="D232" s="81" t="s">
        <v>503</v>
      </c>
      <c r="E232" s="81" t="s">
        <v>632</v>
      </c>
      <c r="F232" s="81">
        <v>103.5</v>
      </c>
      <c r="G232" s="81" t="s">
        <v>515</v>
      </c>
      <c r="H232" s="81" t="s">
        <v>637</v>
      </c>
      <c r="I232" s="81" t="s">
        <v>634</v>
      </c>
      <c r="J232" s="81" t="s">
        <v>231</v>
      </c>
      <c r="K232" s="81" t="s">
        <v>333</v>
      </c>
      <c r="L232" s="81">
        <v>-107.82968933333333</v>
      </c>
      <c r="M232" s="81">
        <v>39.531775777777774</v>
      </c>
      <c r="N232" s="190">
        <v>0</v>
      </c>
      <c r="O232" s="185">
        <v>0</v>
      </c>
      <c r="P232" s="185">
        <v>0</v>
      </c>
      <c r="Q232" s="185">
        <v>3.1050000000000001E-2</v>
      </c>
      <c r="R232" s="186">
        <v>0</v>
      </c>
    </row>
    <row r="233" spans="1:18" s="81" customFormat="1" x14ac:dyDescent="0.2">
      <c r="A233" s="81" t="s">
        <v>147</v>
      </c>
      <c r="B233" s="81" t="s">
        <v>493</v>
      </c>
      <c r="C233" s="81" t="str">
        <f t="shared" si="3"/>
        <v>08045</v>
      </c>
      <c r="D233" s="81" t="s">
        <v>503</v>
      </c>
      <c r="E233" s="81" t="s">
        <v>632</v>
      </c>
      <c r="F233" s="81">
        <v>103.5</v>
      </c>
      <c r="G233" s="81" t="s">
        <v>515</v>
      </c>
      <c r="H233" s="81" t="s">
        <v>637</v>
      </c>
      <c r="I233" s="81" t="s">
        <v>634</v>
      </c>
      <c r="J233" s="81" t="s">
        <v>231</v>
      </c>
      <c r="K233" s="81" t="s">
        <v>333</v>
      </c>
      <c r="L233" s="81">
        <v>-107.82968933333333</v>
      </c>
      <c r="M233" s="81">
        <v>39.531775777777774</v>
      </c>
      <c r="N233" s="190">
        <v>0</v>
      </c>
      <c r="O233" s="185">
        <v>6.1</v>
      </c>
      <c r="P233" s="185">
        <v>0</v>
      </c>
      <c r="Q233" s="185">
        <v>0</v>
      </c>
      <c r="R233" s="186">
        <v>0</v>
      </c>
    </row>
    <row r="234" spans="1:18" s="81" customFormat="1" x14ac:dyDescent="0.2">
      <c r="A234" s="81" t="s">
        <v>147</v>
      </c>
      <c r="B234" s="81" t="s">
        <v>493</v>
      </c>
      <c r="C234" s="81" t="str">
        <f t="shared" si="3"/>
        <v>08045</v>
      </c>
      <c r="D234" s="81" t="s">
        <v>503</v>
      </c>
      <c r="E234" s="81" t="s">
        <v>632</v>
      </c>
      <c r="F234" s="81">
        <v>103.5</v>
      </c>
      <c r="G234" s="81" t="s">
        <v>515</v>
      </c>
      <c r="H234" s="81" t="s">
        <v>638</v>
      </c>
      <c r="I234" s="81" t="s">
        <v>634</v>
      </c>
      <c r="J234" s="81" t="s">
        <v>231</v>
      </c>
      <c r="K234" s="81" t="s">
        <v>333</v>
      </c>
      <c r="L234" s="81">
        <v>-107.82968933333333</v>
      </c>
      <c r="M234" s="81">
        <v>39.531775777777774</v>
      </c>
      <c r="N234" s="190">
        <v>0</v>
      </c>
      <c r="O234" s="185">
        <v>0</v>
      </c>
      <c r="P234" s="185">
        <v>14.8</v>
      </c>
      <c r="Q234" s="185">
        <v>0</v>
      </c>
      <c r="R234" s="186">
        <v>0</v>
      </c>
    </row>
    <row r="235" spans="1:18" s="81" customFormat="1" x14ac:dyDescent="0.2">
      <c r="A235" s="81" t="s">
        <v>147</v>
      </c>
      <c r="B235" s="81" t="s">
        <v>493</v>
      </c>
      <c r="C235" s="81" t="str">
        <f t="shared" si="3"/>
        <v>08045</v>
      </c>
      <c r="D235" s="81" t="s">
        <v>503</v>
      </c>
      <c r="E235" s="81" t="s">
        <v>632</v>
      </c>
      <c r="F235" s="81">
        <v>103.5</v>
      </c>
      <c r="G235" s="81" t="s">
        <v>515</v>
      </c>
      <c r="H235" s="81" t="s">
        <v>638</v>
      </c>
      <c r="I235" s="81" t="s">
        <v>634</v>
      </c>
      <c r="J235" s="81" t="s">
        <v>231</v>
      </c>
      <c r="K235" s="81" t="s">
        <v>333</v>
      </c>
      <c r="L235" s="81">
        <v>-107.82968933333333</v>
      </c>
      <c r="M235" s="81">
        <v>39.531775777777774</v>
      </c>
      <c r="N235" s="190">
        <v>29.5</v>
      </c>
      <c r="O235" s="185">
        <v>0</v>
      </c>
      <c r="P235" s="185">
        <v>0</v>
      </c>
      <c r="Q235" s="185">
        <v>0</v>
      </c>
      <c r="R235" s="186">
        <v>0</v>
      </c>
    </row>
    <row r="236" spans="1:18" s="81" customFormat="1" x14ac:dyDescent="0.2">
      <c r="A236" s="81" t="s">
        <v>147</v>
      </c>
      <c r="B236" s="81" t="s">
        <v>493</v>
      </c>
      <c r="C236" s="81" t="str">
        <f t="shared" si="3"/>
        <v>08045</v>
      </c>
      <c r="D236" s="81" t="s">
        <v>503</v>
      </c>
      <c r="E236" s="81" t="s">
        <v>632</v>
      </c>
      <c r="F236" s="81">
        <v>103.5</v>
      </c>
      <c r="G236" s="81" t="s">
        <v>515</v>
      </c>
      <c r="H236" s="81" t="s">
        <v>638</v>
      </c>
      <c r="I236" s="81" t="s">
        <v>634</v>
      </c>
      <c r="J236" s="81" t="s">
        <v>231</v>
      </c>
      <c r="K236" s="81" t="s">
        <v>333</v>
      </c>
      <c r="L236" s="81">
        <v>-107.82968933333333</v>
      </c>
      <c r="M236" s="81">
        <v>39.531775777777774</v>
      </c>
      <c r="N236" s="190">
        <v>0</v>
      </c>
      <c r="O236" s="185">
        <v>0</v>
      </c>
      <c r="P236" s="185">
        <v>0</v>
      </c>
      <c r="Q236" s="185">
        <v>0</v>
      </c>
      <c r="R236" s="186">
        <v>0.51749999999999996</v>
      </c>
    </row>
    <row r="237" spans="1:18" s="81" customFormat="1" x14ac:dyDescent="0.2">
      <c r="A237" s="81" t="s">
        <v>147</v>
      </c>
      <c r="B237" s="81" t="s">
        <v>493</v>
      </c>
      <c r="C237" s="81" t="str">
        <f t="shared" si="3"/>
        <v>08045</v>
      </c>
      <c r="D237" s="81" t="s">
        <v>503</v>
      </c>
      <c r="E237" s="81" t="s">
        <v>632</v>
      </c>
      <c r="F237" s="81">
        <v>103.5</v>
      </c>
      <c r="G237" s="81" t="s">
        <v>515</v>
      </c>
      <c r="H237" s="81" t="s">
        <v>638</v>
      </c>
      <c r="I237" s="81" t="s">
        <v>634</v>
      </c>
      <c r="J237" s="81" t="s">
        <v>231</v>
      </c>
      <c r="K237" s="81" t="s">
        <v>333</v>
      </c>
      <c r="L237" s="81">
        <v>-107.82968933333333</v>
      </c>
      <c r="M237" s="81">
        <v>39.531775777777774</v>
      </c>
      <c r="N237" s="190">
        <v>0</v>
      </c>
      <c r="O237" s="185">
        <v>0</v>
      </c>
      <c r="P237" s="185">
        <v>0</v>
      </c>
      <c r="Q237" s="185">
        <v>0</v>
      </c>
      <c r="R237" s="186">
        <v>0</v>
      </c>
    </row>
    <row r="238" spans="1:18" s="81" customFormat="1" x14ac:dyDescent="0.2">
      <c r="A238" s="81" t="s">
        <v>147</v>
      </c>
      <c r="B238" s="81" t="s">
        <v>493</v>
      </c>
      <c r="C238" s="81" t="str">
        <f t="shared" si="3"/>
        <v>08045</v>
      </c>
      <c r="D238" s="81" t="s">
        <v>503</v>
      </c>
      <c r="E238" s="81" t="s">
        <v>632</v>
      </c>
      <c r="F238" s="81">
        <v>103.5</v>
      </c>
      <c r="G238" s="81" t="s">
        <v>515</v>
      </c>
      <c r="H238" s="81" t="s">
        <v>638</v>
      </c>
      <c r="I238" s="81" t="s">
        <v>634</v>
      </c>
      <c r="J238" s="81" t="s">
        <v>231</v>
      </c>
      <c r="K238" s="81" t="s">
        <v>333</v>
      </c>
      <c r="L238" s="81">
        <v>-107.82968933333333</v>
      </c>
      <c r="M238" s="81">
        <v>39.531775777777774</v>
      </c>
      <c r="N238" s="190">
        <v>0</v>
      </c>
      <c r="O238" s="185">
        <v>0</v>
      </c>
      <c r="P238" s="185">
        <v>0</v>
      </c>
      <c r="Q238" s="185">
        <v>3.1050000000000001E-2</v>
      </c>
      <c r="R238" s="186">
        <v>0</v>
      </c>
    </row>
    <row r="239" spans="1:18" s="81" customFormat="1" x14ac:dyDescent="0.2">
      <c r="A239" s="81" t="s">
        <v>147</v>
      </c>
      <c r="B239" s="81" t="s">
        <v>493</v>
      </c>
      <c r="C239" s="81" t="str">
        <f t="shared" si="3"/>
        <v>08045</v>
      </c>
      <c r="D239" s="81" t="s">
        <v>503</v>
      </c>
      <c r="E239" s="81" t="s">
        <v>632</v>
      </c>
      <c r="F239" s="81">
        <v>103.5</v>
      </c>
      <c r="G239" s="81" t="s">
        <v>515</v>
      </c>
      <c r="H239" s="81" t="s">
        <v>638</v>
      </c>
      <c r="I239" s="81" t="s">
        <v>634</v>
      </c>
      <c r="J239" s="81" t="s">
        <v>231</v>
      </c>
      <c r="K239" s="81" t="s">
        <v>333</v>
      </c>
      <c r="L239" s="81">
        <v>-107.82968933333333</v>
      </c>
      <c r="M239" s="81">
        <v>39.531775777777774</v>
      </c>
      <c r="N239" s="190">
        <v>0</v>
      </c>
      <c r="O239" s="185">
        <v>7.4</v>
      </c>
      <c r="P239" s="185">
        <v>0</v>
      </c>
      <c r="Q239" s="185">
        <v>0</v>
      </c>
      <c r="R239" s="186">
        <v>0</v>
      </c>
    </row>
    <row r="240" spans="1:18" s="81" customFormat="1" x14ac:dyDescent="0.2">
      <c r="A240" s="81" t="s">
        <v>147</v>
      </c>
      <c r="B240" s="81" t="s">
        <v>493</v>
      </c>
      <c r="C240" s="81" t="str">
        <f t="shared" si="3"/>
        <v>08045</v>
      </c>
      <c r="D240" s="81" t="s">
        <v>503</v>
      </c>
      <c r="E240" s="81" t="s">
        <v>632</v>
      </c>
      <c r="F240" s="81">
        <v>110</v>
      </c>
      <c r="G240" s="81" t="s">
        <v>515</v>
      </c>
      <c r="H240" s="81" t="s">
        <v>639</v>
      </c>
      <c r="I240" s="81" t="s">
        <v>634</v>
      </c>
      <c r="J240" s="81" t="s">
        <v>231</v>
      </c>
      <c r="K240" s="81" t="s">
        <v>333</v>
      </c>
      <c r="L240" s="81">
        <v>-107.82968933333333</v>
      </c>
      <c r="M240" s="81">
        <v>39.531775777777774</v>
      </c>
      <c r="N240" s="190">
        <v>0</v>
      </c>
      <c r="O240" s="185">
        <v>0</v>
      </c>
      <c r="P240" s="185">
        <v>9.4</v>
      </c>
      <c r="Q240" s="185">
        <v>0</v>
      </c>
      <c r="R240" s="186">
        <v>0</v>
      </c>
    </row>
    <row r="241" spans="1:18" s="81" customFormat="1" x14ac:dyDescent="0.2">
      <c r="A241" s="81" t="s">
        <v>147</v>
      </c>
      <c r="B241" s="81" t="s">
        <v>493</v>
      </c>
      <c r="C241" s="81" t="str">
        <f t="shared" si="3"/>
        <v>08045</v>
      </c>
      <c r="D241" s="81" t="s">
        <v>503</v>
      </c>
      <c r="E241" s="81" t="s">
        <v>632</v>
      </c>
      <c r="F241" s="81">
        <v>110</v>
      </c>
      <c r="G241" s="81" t="s">
        <v>515</v>
      </c>
      <c r="H241" s="81" t="s">
        <v>639</v>
      </c>
      <c r="I241" s="81" t="s">
        <v>634</v>
      </c>
      <c r="J241" s="81" t="s">
        <v>231</v>
      </c>
      <c r="K241" s="81" t="s">
        <v>333</v>
      </c>
      <c r="L241" s="81">
        <v>-107.82968933333333</v>
      </c>
      <c r="M241" s="81">
        <v>39.531775777777774</v>
      </c>
      <c r="N241" s="190">
        <v>28.1</v>
      </c>
      <c r="O241" s="185">
        <v>0</v>
      </c>
      <c r="P241" s="185">
        <v>0</v>
      </c>
      <c r="Q241" s="185">
        <v>0</v>
      </c>
      <c r="R241" s="186">
        <v>0</v>
      </c>
    </row>
    <row r="242" spans="1:18" s="81" customFormat="1" x14ac:dyDescent="0.2">
      <c r="A242" s="81" t="s">
        <v>147</v>
      </c>
      <c r="B242" s="81" t="s">
        <v>493</v>
      </c>
      <c r="C242" s="81" t="str">
        <f t="shared" si="3"/>
        <v>08045</v>
      </c>
      <c r="D242" s="81" t="s">
        <v>503</v>
      </c>
      <c r="E242" s="81" t="s">
        <v>632</v>
      </c>
      <c r="F242" s="81">
        <v>110</v>
      </c>
      <c r="G242" s="81" t="s">
        <v>515</v>
      </c>
      <c r="H242" s="81" t="s">
        <v>639</v>
      </c>
      <c r="I242" s="81" t="s">
        <v>634</v>
      </c>
      <c r="J242" s="81" t="s">
        <v>231</v>
      </c>
      <c r="K242" s="81" t="s">
        <v>333</v>
      </c>
      <c r="L242" s="81">
        <v>-107.82968933333333</v>
      </c>
      <c r="M242" s="81">
        <v>39.531775777777774</v>
      </c>
      <c r="N242" s="190">
        <v>0</v>
      </c>
      <c r="O242" s="185">
        <v>0</v>
      </c>
      <c r="P242" s="185">
        <v>0</v>
      </c>
      <c r="Q242" s="185">
        <v>0</v>
      </c>
      <c r="R242" s="186">
        <v>0.55000000000000004</v>
      </c>
    </row>
    <row r="243" spans="1:18" s="81" customFormat="1" x14ac:dyDescent="0.2">
      <c r="A243" s="81" t="s">
        <v>147</v>
      </c>
      <c r="B243" s="81" t="s">
        <v>493</v>
      </c>
      <c r="C243" s="81" t="str">
        <f t="shared" si="3"/>
        <v>08045</v>
      </c>
      <c r="D243" s="81" t="s">
        <v>503</v>
      </c>
      <c r="E243" s="81" t="s">
        <v>632</v>
      </c>
      <c r="F243" s="81">
        <v>110</v>
      </c>
      <c r="G243" s="81" t="s">
        <v>515</v>
      </c>
      <c r="H243" s="81" t="s">
        <v>639</v>
      </c>
      <c r="I243" s="81" t="s">
        <v>634</v>
      </c>
      <c r="J243" s="81" t="s">
        <v>231</v>
      </c>
      <c r="K243" s="81" t="s">
        <v>333</v>
      </c>
      <c r="L243" s="81">
        <v>-107.82968933333333</v>
      </c>
      <c r="M243" s="81">
        <v>39.531775777777774</v>
      </c>
      <c r="N243" s="190">
        <v>0</v>
      </c>
      <c r="O243" s="185">
        <v>0</v>
      </c>
      <c r="P243" s="185">
        <v>0</v>
      </c>
      <c r="Q243" s="185">
        <v>0</v>
      </c>
      <c r="R243" s="186">
        <v>0</v>
      </c>
    </row>
    <row r="244" spans="1:18" s="81" customFormat="1" x14ac:dyDescent="0.2">
      <c r="A244" s="81" t="s">
        <v>147</v>
      </c>
      <c r="B244" s="81" t="s">
        <v>493</v>
      </c>
      <c r="C244" s="81" t="str">
        <f t="shared" si="3"/>
        <v>08045</v>
      </c>
      <c r="D244" s="81" t="s">
        <v>503</v>
      </c>
      <c r="E244" s="81" t="s">
        <v>632</v>
      </c>
      <c r="F244" s="81">
        <v>110</v>
      </c>
      <c r="G244" s="81" t="s">
        <v>515</v>
      </c>
      <c r="H244" s="81" t="s">
        <v>639</v>
      </c>
      <c r="I244" s="81" t="s">
        <v>634</v>
      </c>
      <c r="J244" s="81" t="s">
        <v>231</v>
      </c>
      <c r="K244" s="81" t="s">
        <v>333</v>
      </c>
      <c r="L244" s="81">
        <v>-107.82968933333333</v>
      </c>
      <c r="M244" s="81">
        <v>39.531775777777774</v>
      </c>
      <c r="N244" s="190">
        <v>0</v>
      </c>
      <c r="O244" s="185">
        <v>0</v>
      </c>
      <c r="P244" s="185">
        <v>0</v>
      </c>
      <c r="Q244" s="185">
        <v>3.3000000000000002E-2</v>
      </c>
      <c r="R244" s="186">
        <v>0</v>
      </c>
    </row>
    <row r="245" spans="1:18" s="81" customFormat="1" x14ac:dyDescent="0.2">
      <c r="A245" s="81" t="s">
        <v>147</v>
      </c>
      <c r="B245" s="81" t="s">
        <v>493</v>
      </c>
      <c r="C245" s="81" t="str">
        <f t="shared" si="3"/>
        <v>08045</v>
      </c>
      <c r="D245" s="81" t="s">
        <v>503</v>
      </c>
      <c r="E245" s="81" t="s">
        <v>632</v>
      </c>
      <c r="F245" s="81">
        <v>110</v>
      </c>
      <c r="G245" s="81" t="s">
        <v>515</v>
      </c>
      <c r="H245" s="81" t="s">
        <v>639</v>
      </c>
      <c r="I245" s="81" t="s">
        <v>634</v>
      </c>
      <c r="J245" s="81" t="s">
        <v>231</v>
      </c>
      <c r="K245" s="81" t="s">
        <v>333</v>
      </c>
      <c r="L245" s="81">
        <v>-107.82968933333333</v>
      </c>
      <c r="M245" s="81">
        <v>39.531775777777774</v>
      </c>
      <c r="N245" s="190">
        <v>0</v>
      </c>
      <c r="O245" s="185">
        <v>1.3</v>
      </c>
      <c r="P245" s="185">
        <v>0</v>
      </c>
      <c r="Q245" s="185">
        <v>0</v>
      </c>
      <c r="R245" s="186">
        <v>0</v>
      </c>
    </row>
    <row r="246" spans="1:18" s="81" customFormat="1" x14ac:dyDescent="0.2">
      <c r="A246" s="81" t="s">
        <v>147</v>
      </c>
      <c r="B246" s="81" t="s">
        <v>493</v>
      </c>
      <c r="C246" s="81" t="str">
        <f t="shared" si="3"/>
        <v>08045</v>
      </c>
      <c r="D246" s="81" t="s">
        <v>503</v>
      </c>
      <c r="E246" s="81" t="s">
        <v>632</v>
      </c>
      <c r="F246" s="81">
        <v>1277.5</v>
      </c>
      <c r="G246" s="81" t="s">
        <v>505</v>
      </c>
      <c r="H246" s="81" t="s">
        <v>640</v>
      </c>
      <c r="I246" s="81" t="s">
        <v>634</v>
      </c>
      <c r="J246" s="81" t="s">
        <v>4</v>
      </c>
      <c r="K246" s="81" t="s">
        <v>319</v>
      </c>
      <c r="L246" s="81">
        <v>-107.82968933333333</v>
      </c>
      <c r="M246" s="81">
        <v>39.531775777777774</v>
      </c>
      <c r="N246" s="190">
        <v>0</v>
      </c>
      <c r="O246" s="185">
        <v>0</v>
      </c>
      <c r="P246" s="185">
        <v>10</v>
      </c>
      <c r="Q246" s="185">
        <v>0</v>
      </c>
      <c r="R246" s="186">
        <v>0</v>
      </c>
    </row>
    <row r="247" spans="1:18" s="81" customFormat="1" x14ac:dyDescent="0.2">
      <c r="A247" s="81" t="s">
        <v>147</v>
      </c>
      <c r="B247" s="81" t="s">
        <v>493</v>
      </c>
      <c r="C247" s="81" t="str">
        <f t="shared" si="3"/>
        <v>08045</v>
      </c>
      <c r="D247" s="81" t="s">
        <v>503</v>
      </c>
      <c r="E247" s="81" t="s">
        <v>632</v>
      </c>
      <c r="F247" s="81">
        <v>1277.5</v>
      </c>
      <c r="G247" s="81" t="s">
        <v>505</v>
      </c>
      <c r="H247" s="81" t="s">
        <v>640</v>
      </c>
      <c r="I247" s="81" t="s">
        <v>634</v>
      </c>
      <c r="J247" s="81" t="s">
        <v>4</v>
      </c>
      <c r="K247" s="81" t="s">
        <v>319</v>
      </c>
      <c r="L247" s="81">
        <v>-107.82968933333333</v>
      </c>
      <c r="M247" s="81">
        <v>39.531775777777774</v>
      </c>
      <c r="N247" s="190">
        <v>5</v>
      </c>
      <c r="O247" s="185">
        <v>0</v>
      </c>
      <c r="P247" s="185">
        <v>0</v>
      </c>
      <c r="Q247" s="185">
        <v>0</v>
      </c>
      <c r="R247" s="186">
        <v>0</v>
      </c>
    </row>
    <row r="248" spans="1:18" s="81" customFormat="1" x14ac:dyDescent="0.2">
      <c r="A248" s="81" t="s">
        <v>147</v>
      </c>
      <c r="B248" s="81" t="s">
        <v>493</v>
      </c>
      <c r="C248" s="81" t="str">
        <f t="shared" si="3"/>
        <v>08045</v>
      </c>
      <c r="D248" s="81" t="s">
        <v>503</v>
      </c>
      <c r="E248" s="81" t="s">
        <v>632</v>
      </c>
      <c r="F248" s="81">
        <v>1277.5</v>
      </c>
      <c r="G248" s="81" t="s">
        <v>505</v>
      </c>
      <c r="H248" s="81" t="s">
        <v>640</v>
      </c>
      <c r="I248" s="81" t="s">
        <v>634</v>
      </c>
      <c r="J248" s="81" t="s">
        <v>4</v>
      </c>
      <c r="K248" s="81" t="s">
        <v>319</v>
      </c>
      <c r="L248" s="81">
        <v>-107.82968933333333</v>
      </c>
      <c r="M248" s="81">
        <v>39.531775777777774</v>
      </c>
      <c r="N248" s="190">
        <v>0</v>
      </c>
      <c r="O248" s="185">
        <v>5</v>
      </c>
      <c r="P248" s="185">
        <v>0</v>
      </c>
      <c r="Q248" s="185">
        <v>0</v>
      </c>
      <c r="R248" s="186">
        <v>0</v>
      </c>
    </row>
    <row r="249" spans="1:18" s="81" customFormat="1" x14ac:dyDescent="0.2">
      <c r="A249" s="81" t="s">
        <v>147</v>
      </c>
      <c r="B249" s="81" t="s">
        <v>493</v>
      </c>
      <c r="C249" s="81" t="str">
        <f t="shared" si="3"/>
        <v>08045</v>
      </c>
      <c r="D249" s="81" t="s">
        <v>503</v>
      </c>
      <c r="E249" s="81" t="s">
        <v>632</v>
      </c>
      <c r="F249" s="81">
        <v>2675</v>
      </c>
      <c r="G249" s="81" t="s">
        <v>641</v>
      </c>
      <c r="H249" s="81" t="s">
        <v>642</v>
      </c>
      <c r="I249" s="81" t="s">
        <v>634</v>
      </c>
      <c r="J249" s="81" t="s">
        <v>277</v>
      </c>
      <c r="K249" s="81" t="s">
        <v>350</v>
      </c>
      <c r="L249" s="81">
        <v>-107.82968933333333</v>
      </c>
      <c r="M249" s="81">
        <v>39.531775777777774</v>
      </c>
      <c r="N249" s="190">
        <v>0</v>
      </c>
      <c r="O249" s="185">
        <v>10</v>
      </c>
      <c r="P249" s="185">
        <v>0</v>
      </c>
      <c r="Q249" s="185">
        <v>0</v>
      </c>
      <c r="R249" s="186">
        <v>0</v>
      </c>
    </row>
    <row r="250" spans="1:18" s="81" customFormat="1" x14ac:dyDescent="0.2">
      <c r="A250" s="81" t="s">
        <v>147</v>
      </c>
      <c r="B250" s="81" t="s">
        <v>493</v>
      </c>
      <c r="C250" s="81" t="str">
        <f t="shared" si="3"/>
        <v>08045</v>
      </c>
      <c r="D250" s="81" t="s">
        <v>503</v>
      </c>
      <c r="E250" s="81" t="s">
        <v>643</v>
      </c>
      <c r="F250" s="81">
        <v>23.609000000000002</v>
      </c>
      <c r="G250" s="81" t="s">
        <v>515</v>
      </c>
      <c r="H250" s="81" t="s">
        <v>644</v>
      </c>
      <c r="I250" s="81" t="s">
        <v>645</v>
      </c>
      <c r="J250" s="81" t="s">
        <v>221</v>
      </c>
      <c r="K250" s="81" t="s">
        <v>333</v>
      </c>
      <c r="L250" s="81">
        <v>-107.27340427777777</v>
      </c>
      <c r="M250" s="81">
        <v>39.391288583333335</v>
      </c>
      <c r="N250" s="190">
        <v>0</v>
      </c>
      <c r="O250" s="185">
        <v>0</v>
      </c>
      <c r="P250" s="185">
        <v>13.634</v>
      </c>
      <c r="Q250" s="185">
        <v>0</v>
      </c>
      <c r="R250" s="186">
        <v>0</v>
      </c>
    </row>
    <row r="251" spans="1:18" s="81" customFormat="1" x14ac:dyDescent="0.2">
      <c r="A251" s="81" t="s">
        <v>147</v>
      </c>
      <c r="B251" s="81" t="s">
        <v>493</v>
      </c>
      <c r="C251" s="81" t="str">
        <f t="shared" si="3"/>
        <v>08045</v>
      </c>
      <c r="D251" s="81" t="s">
        <v>503</v>
      </c>
      <c r="E251" s="81" t="s">
        <v>643</v>
      </c>
      <c r="F251" s="81">
        <v>23.609000000000002</v>
      </c>
      <c r="G251" s="81" t="s">
        <v>515</v>
      </c>
      <c r="H251" s="81" t="s">
        <v>644</v>
      </c>
      <c r="I251" s="81" t="s">
        <v>645</v>
      </c>
      <c r="J251" s="81" t="s">
        <v>221</v>
      </c>
      <c r="K251" s="81" t="s">
        <v>333</v>
      </c>
      <c r="L251" s="81">
        <v>-107.27340427777777</v>
      </c>
      <c r="M251" s="81">
        <v>39.391288583333335</v>
      </c>
      <c r="N251" s="190">
        <v>9.7070000000000007</v>
      </c>
      <c r="O251" s="185">
        <v>0</v>
      </c>
      <c r="P251" s="185">
        <v>0</v>
      </c>
      <c r="Q251" s="185">
        <v>0</v>
      </c>
      <c r="R251" s="186">
        <v>0</v>
      </c>
    </row>
    <row r="252" spans="1:18" s="81" customFormat="1" x14ac:dyDescent="0.2">
      <c r="A252" s="81" t="s">
        <v>147</v>
      </c>
      <c r="B252" s="81" t="s">
        <v>493</v>
      </c>
      <c r="C252" s="81" t="str">
        <f t="shared" si="3"/>
        <v>08045</v>
      </c>
      <c r="D252" s="81" t="s">
        <v>503</v>
      </c>
      <c r="E252" s="81" t="s">
        <v>643</v>
      </c>
      <c r="F252" s="81">
        <v>23.609000000000002</v>
      </c>
      <c r="G252" s="81" t="s">
        <v>515</v>
      </c>
      <c r="H252" s="81" t="s">
        <v>644</v>
      </c>
      <c r="I252" s="81" t="s">
        <v>645</v>
      </c>
      <c r="J252" s="81" t="s">
        <v>221</v>
      </c>
      <c r="K252" s="81" t="s">
        <v>333</v>
      </c>
      <c r="L252" s="81">
        <v>-107.27340427777777</v>
      </c>
      <c r="M252" s="81">
        <v>39.391288583333335</v>
      </c>
      <c r="N252" s="190">
        <v>0</v>
      </c>
      <c r="O252" s="185">
        <v>0</v>
      </c>
      <c r="P252" s="185">
        <v>0</v>
      </c>
      <c r="Q252" s="185">
        <v>0</v>
      </c>
      <c r="R252" s="186">
        <v>0.42</v>
      </c>
    </row>
    <row r="253" spans="1:18" s="81" customFormat="1" x14ac:dyDescent="0.2">
      <c r="A253" s="81" t="s">
        <v>147</v>
      </c>
      <c r="B253" s="81" t="s">
        <v>493</v>
      </c>
      <c r="C253" s="81" t="str">
        <f t="shared" si="3"/>
        <v>08045</v>
      </c>
      <c r="D253" s="81" t="s">
        <v>503</v>
      </c>
      <c r="E253" s="81" t="s">
        <v>643</v>
      </c>
      <c r="F253" s="81">
        <v>23.609000000000002</v>
      </c>
      <c r="G253" s="81" t="s">
        <v>515</v>
      </c>
      <c r="H253" s="81" t="s">
        <v>644</v>
      </c>
      <c r="I253" s="81" t="s">
        <v>645</v>
      </c>
      <c r="J253" s="81" t="s">
        <v>221</v>
      </c>
      <c r="K253" s="81" t="s">
        <v>333</v>
      </c>
      <c r="L253" s="81">
        <v>-107.27340427777777</v>
      </c>
      <c r="M253" s="81">
        <v>39.391288583333335</v>
      </c>
      <c r="N253" s="190">
        <v>0</v>
      </c>
      <c r="O253" s="185">
        <v>0</v>
      </c>
      <c r="P253" s="185">
        <v>0</v>
      </c>
      <c r="Q253" s="185">
        <v>0</v>
      </c>
      <c r="R253" s="186">
        <v>0</v>
      </c>
    </row>
    <row r="254" spans="1:18" s="81" customFormat="1" x14ac:dyDescent="0.2">
      <c r="A254" s="81" t="s">
        <v>147</v>
      </c>
      <c r="B254" s="81" t="s">
        <v>493</v>
      </c>
      <c r="C254" s="81" t="str">
        <f t="shared" si="3"/>
        <v>08045</v>
      </c>
      <c r="D254" s="81" t="s">
        <v>503</v>
      </c>
      <c r="E254" s="81" t="s">
        <v>643</v>
      </c>
      <c r="F254" s="81">
        <v>23.609000000000002</v>
      </c>
      <c r="G254" s="81" t="s">
        <v>515</v>
      </c>
      <c r="H254" s="81" t="s">
        <v>644</v>
      </c>
      <c r="I254" s="81" t="s">
        <v>645</v>
      </c>
      <c r="J254" s="81" t="s">
        <v>221</v>
      </c>
      <c r="K254" s="81" t="s">
        <v>333</v>
      </c>
      <c r="L254" s="81">
        <v>-107.27340427777777</v>
      </c>
      <c r="M254" s="81">
        <v>39.391288583333335</v>
      </c>
      <c r="N254" s="190">
        <v>0</v>
      </c>
      <c r="O254" s="185">
        <v>0</v>
      </c>
      <c r="P254" s="185">
        <v>0</v>
      </c>
      <c r="Q254" s="185">
        <v>0.01</v>
      </c>
      <c r="R254" s="186">
        <v>0</v>
      </c>
    </row>
    <row r="255" spans="1:18" s="81" customFormat="1" x14ac:dyDescent="0.2">
      <c r="A255" s="81" t="s">
        <v>147</v>
      </c>
      <c r="B255" s="81" t="s">
        <v>493</v>
      </c>
      <c r="C255" s="81" t="str">
        <f t="shared" si="3"/>
        <v>08045</v>
      </c>
      <c r="D255" s="81" t="s">
        <v>503</v>
      </c>
      <c r="E255" s="81" t="s">
        <v>643</v>
      </c>
      <c r="F255" s="81">
        <v>23.609000000000002</v>
      </c>
      <c r="G255" s="81" t="s">
        <v>515</v>
      </c>
      <c r="H255" s="81" t="s">
        <v>644</v>
      </c>
      <c r="I255" s="81" t="s">
        <v>645</v>
      </c>
      <c r="J255" s="81" t="s">
        <v>221</v>
      </c>
      <c r="K255" s="81" t="s">
        <v>333</v>
      </c>
      <c r="L255" s="81">
        <v>-107.27340427777777</v>
      </c>
      <c r="M255" s="81">
        <v>39.391288583333335</v>
      </c>
      <c r="N255" s="190">
        <v>0</v>
      </c>
      <c r="O255" s="185">
        <v>3.89</v>
      </c>
      <c r="P255" s="185">
        <v>0</v>
      </c>
      <c r="Q255" s="185">
        <v>0</v>
      </c>
      <c r="R255" s="186">
        <v>0</v>
      </c>
    </row>
    <row r="256" spans="1:18" s="81" customFormat="1" x14ac:dyDescent="0.2">
      <c r="A256" s="81" t="s">
        <v>147</v>
      </c>
      <c r="B256" s="81" t="s">
        <v>493</v>
      </c>
      <c r="C256" s="81" t="str">
        <f t="shared" si="3"/>
        <v>08045</v>
      </c>
      <c r="D256" s="81" t="s">
        <v>503</v>
      </c>
      <c r="E256" s="81" t="s">
        <v>643</v>
      </c>
      <c r="F256" s="81">
        <v>37.942</v>
      </c>
      <c r="G256" s="81" t="s">
        <v>515</v>
      </c>
      <c r="H256" s="81" t="s">
        <v>646</v>
      </c>
      <c r="I256" s="81" t="s">
        <v>645</v>
      </c>
      <c r="J256" s="81" t="s">
        <v>229</v>
      </c>
      <c r="K256" s="81" t="s">
        <v>333</v>
      </c>
      <c r="L256" s="81">
        <v>-107.27340427777777</v>
      </c>
      <c r="M256" s="81">
        <v>39.391288583333335</v>
      </c>
      <c r="N256" s="190">
        <v>0</v>
      </c>
      <c r="O256" s="185">
        <v>0</v>
      </c>
      <c r="P256" s="185">
        <v>12.257</v>
      </c>
      <c r="Q256" s="185">
        <v>0</v>
      </c>
      <c r="R256" s="186">
        <v>0</v>
      </c>
    </row>
    <row r="257" spans="1:18" s="81" customFormat="1" x14ac:dyDescent="0.2">
      <c r="A257" s="81" t="s">
        <v>147</v>
      </c>
      <c r="B257" s="81" t="s">
        <v>493</v>
      </c>
      <c r="C257" s="81" t="str">
        <f t="shared" si="3"/>
        <v>08045</v>
      </c>
      <c r="D257" s="81" t="s">
        <v>503</v>
      </c>
      <c r="E257" s="81" t="s">
        <v>643</v>
      </c>
      <c r="F257" s="81">
        <v>37.942</v>
      </c>
      <c r="G257" s="81" t="s">
        <v>515</v>
      </c>
      <c r="H257" s="81" t="s">
        <v>646</v>
      </c>
      <c r="I257" s="81" t="s">
        <v>645</v>
      </c>
      <c r="J257" s="81" t="s">
        <v>229</v>
      </c>
      <c r="K257" s="81" t="s">
        <v>333</v>
      </c>
      <c r="L257" s="81">
        <v>-107.27340427777777</v>
      </c>
      <c r="M257" s="81">
        <v>39.391288583333335</v>
      </c>
      <c r="N257" s="190">
        <v>9.8049999999999997</v>
      </c>
      <c r="O257" s="185">
        <v>0</v>
      </c>
      <c r="P257" s="185">
        <v>0</v>
      </c>
      <c r="Q257" s="185">
        <v>0</v>
      </c>
      <c r="R257" s="186">
        <v>0</v>
      </c>
    </row>
    <row r="258" spans="1:18" s="81" customFormat="1" x14ac:dyDescent="0.2">
      <c r="A258" s="81" t="s">
        <v>147</v>
      </c>
      <c r="B258" s="81" t="s">
        <v>493</v>
      </c>
      <c r="C258" s="81" t="str">
        <f t="shared" si="3"/>
        <v>08045</v>
      </c>
      <c r="D258" s="81" t="s">
        <v>503</v>
      </c>
      <c r="E258" s="81" t="s">
        <v>643</v>
      </c>
      <c r="F258" s="81">
        <v>37.942</v>
      </c>
      <c r="G258" s="81" t="s">
        <v>515</v>
      </c>
      <c r="H258" s="81" t="s">
        <v>646</v>
      </c>
      <c r="I258" s="81" t="s">
        <v>645</v>
      </c>
      <c r="J258" s="81" t="s">
        <v>229</v>
      </c>
      <c r="K258" s="81" t="s">
        <v>333</v>
      </c>
      <c r="L258" s="81">
        <v>-107.27340427777777</v>
      </c>
      <c r="M258" s="81">
        <v>39.391288583333335</v>
      </c>
      <c r="N258" s="190">
        <v>0</v>
      </c>
      <c r="O258" s="185">
        <v>0</v>
      </c>
      <c r="P258" s="185">
        <v>0</v>
      </c>
      <c r="Q258" s="185">
        <v>0</v>
      </c>
      <c r="R258" s="186">
        <v>7.0000000000000007E-2</v>
      </c>
    </row>
    <row r="259" spans="1:18" s="81" customFormat="1" x14ac:dyDescent="0.2">
      <c r="A259" s="81" t="s">
        <v>147</v>
      </c>
      <c r="B259" s="81" t="s">
        <v>493</v>
      </c>
      <c r="C259" s="81" t="str">
        <f t="shared" si="3"/>
        <v>08045</v>
      </c>
      <c r="D259" s="81" t="s">
        <v>503</v>
      </c>
      <c r="E259" s="81" t="s">
        <v>643</v>
      </c>
      <c r="F259" s="81">
        <v>37.942</v>
      </c>
      <c r="G259" s="81" t="s">
        <v>515</v>
      </c>
      <c r="H259" s="81" t="s">
        <v>646</v>
      </c>
      <c r="I259" s="81" t="s">
        <v>645</v>
      </c>
      <c r="J259" s="81" t="s">
        <v>229</v>
      </c>
      <c r="K259" s="81" t="s">
        <v>333</v>
      </c>
      <c r="L259" s="81">
        <v>-107.27340427777777</v>
      </c>
      <c r="M259" s="81">
        <v>39.391288583333335</v>
      </c>
      <c r="N259" s="190">
        <v>0</v>
      </c>
      <c r="O259" s="185">
        <v>0</v>
      </c>
      <c r="P259" s="185">
        <v>0</v>
      </c>
      <c r="Q259" s="185">
        <v>0</v>
      </c>
      <c r="R259" s="186">
        <v>0</v>
      </c>
    </row>
    <row r="260" spans="1:18" s="81" customFormat="1" x14ac:dyDescent="0.2">
      <c r="A260" s="81" t="s">
        <v>147</v>
      </c>
      <c r="B260" s="81" t="s">
        <v>493</v>
      </c>
      <c r="C260" s="81" t="str">
        <f t="shared" si="3"/>
        <v>08045</v>
      </c>
      <c r="D260" s="81" t="s">
        <v>503</v>
      </c>
      <c r="E260" s="81" t="s">
        <v>643</v>
      </c>
      <c r="F260" s="81">
        <v>37.942</v>
      </c>
      <c r="G260" s="81" t="s">
        <v>515</v>
      </c>
      <c r="H260" s="81" t="s">
        <v>646</v>
      </c>
      <c r="I260" s="81" t="s">
        <v>645</v>
      </c>
      <c r="J260" s="81" t="s">
        <v>229</v>
      </c>
      <c r="K260" s="81" t="s">
        <v>333</v>
      </c>
      <c r="L260" s="81">
        <v>-107.27340427777777</v>
      </c>
      <c r="M260" s="81">
        <v>39.391288583333335</v>
      </c>
      <c r="N260" s="190">
        <v>0</v>
      </c>
      <c r="O260" s="185">
        <v>0</v>
      </c>
      <c r="P260" s="185">
        <v>0</v>
      </c>
      <c r="Q260" s="185">
        <v>8.9160000000000003E-3</v>
      </c>
      <c r="R260" s="186">
        <v>0</v>
      </c>
    </row>
    <row r="261" spans="1:18" s="81" customFormat="1" x14ac:dyDescent="0.2">
      <c r="A261" s="81" t="s">
        <v>147</v>
      </c>
      <c r="B261" s="81" t="s">
        <v>493</v>
      </c>
      <c r="C261" s="81" t="str">
        <f t="shared" si="3"/>
        <v>08045</v>
      </c>
      <c r="D261" s="81" t="s">
        <v>503</v>
      </c>
      <c r="E261" s="81" t="s">
        <v>643</v>
      </c>
      <c r="F261" s="81">
        <v>37.942</v>
      </c>
      <c r="G261" s="81" t="s">
        <v>515</v>
      </c>
      <c r="H261" s="81" t="s">
        <v>646</v>
      </c>
      <c r="I261" s="81" t="s">
        <v>645</v>
      </c>
      <c r="J261" s="81" t="s">
        <v>229</v>
      </c>
      <c r="K261" s="81" t="s">
        <v>333</v>
      </c>
      <c r="L261" s="81">
        <v>-107.27340427777777</v>
      </c>
      <c r="M261" s="81">
        <v>39.391288583333335</v>
      </c>
      <c r="N261" s="190">
        <v>0</v>
      </c>
      <c r="O261" s="185">
        <v>7.3540000000000001</v>
      </c>
      <c r="P261" s="185">
        <v>0</v>
      </c>
      <c r="Q261" s="185">
        <v>0</v>
      </c>
      <c r="R261" s="186">
        <v>0</v>
      </c>
    </row>
    <row r="262" spans="1:18" s="81" customFormat="1" x14ac:dyDescent="0.2">
      <c r="A262" s="81" t="s">
        <v>147</v>
      </c>
      <c r="B262" s="81" t="s">
        <v>493</v>
      </c>
      <c r="C262" s="81" t="str">
        <f t="shared" si="3"/>
        <v>08045</v>
      </c>
      <c r="D262" s="81" t="s">
        <v>503</v>
      </c>
      <c r="E262" s="81" t="s">
        <v>643</v>
      </c>
      <c r="F262" s="81">
        <v>16.303999999999998</v>
      </c>
      <c r="G262" s="81" t="s">
        <v>515</v>
      </c>
      <c r="H262" s="81" t="s">
        <v>647</v>
      </c>
      <c r="I262" s="81" t="s">
        <v>645</v>
      </c>
      <c r="J262" s="81" t="s">
        <v>229</v>
      </c>
      <c r="K262" s="81" t="s">
        <v>333</v>
      </c>
      <c r="L262" s="81">
        <v>-107.27340427777777</v>
      </c>
      <c r="M262" s="81">
        <v>39.391288583333335</v>
      </c>
      <c r="N262" s="190">
        <v>0</v>
      </c>
      <c r="O262" s="185">
        <v>0</v>
      </c>
      <c r="P262" s="185">
        <v>4.7329999999999997</v>
      </c>
      <c r="Q262" s="185">
        <v>0</v>
      </c>
      <c r="R262" s="186">
        <v>0</v>
      </c>
    </row>
    <row r="263" spans="1:18" s="81" customFormat="1" x14ac:dyDescent="0.2">
      <c r="A263" s="81" t="s">
        <v>147</v>
      </c>
      <c r="B263" s="81" t="s">
        <v>493</v>
      </c>
      <c r="C263" s="81" t="str">
        <f t="shared" ref="C263:C326" si="4">B263&amp;D263</f>
        <v>08045</v>
      </c>
      <c r="D263" s="81" t="s">
        <v>503</v>
      </c>
      <c r="E263" s="81" t="s">
        <v>643</v>
      </c>
      <c r="F263" s="81">
        <v>16.303999999999998</v>
      </c>
      <c r="G263" s="81" t="s">
        <v>515</v>
      </c>
      <c r="H263" s="81" t="s">
        <v>647</v>
      </c>
      <c r="I263" s="81" t="s">
        <v>645</v>
      </c>
      <c r="J263" s="81" t="s">
        <v>229</v>
      </c>
      <c r="K263" s="81" t="s">
        <v>333</v>
      </c>
      <c r="L263" s="81">
        <v>-107.27340427777777</v>
      </c>
      <c r="M263" s="81">
        <v>39.391288583333335</v>
      </c>
      <c r="N263" s="190">
        <v>4.7329999999999997</v>
      </c>
      <c r="O263" s="185">
        <v>0</v>
      </c>
      <c r="P263" s="185">
        <v>0</v>
      </c>
      <c r="Q263" s="185">
        <v>0</v>
      </c>
      <c r="R263" s="186">
        <v>0</v>
      </c>
    </row>
    <row r="264" spans="1:18" s="81" customFormat="1" x14ac:dyDescent="0.2">
      <c r="A264" s="81" t="s">
        <v>147</v>
      </c>
      <c r="B264" s="81" t="s">
        <v>493</v>
      </c>
      <c r="C264" s="81" t="str">
        <f t="shared" si="4"/>
        <v>08045</v>
      </c>
      <c r="D264" s="81" t="s">
        <v>503</v>
      </c>
      <c r="E264" s="81" t="s">
        <v>643</v>
      </c>
      <c r="F264" s="81">
        <v>16.303999999999998</v>
      </c>
      <c r="G264" s="81" t="s">
        <v>515</v>
      </c>
      <c r="H264" s="81" t="s">
        <v>647</v>
      </c>
      <c r="I264" s="81" t="s">
        <v>645</v>
      </c>
      <c r="J264" s="81" t="s">
        <v>229</v>
      </c>
      <c r="K264" s="81" t="s">
        <v>333</v>
      </c>
      <c r="L264" s="81">
        <v>-107.27340427777777</v>
      </c>
      <c r="M264" s="81">
        <v>39.391288583333335</v>
      </c>
      <c r="N264" s="190">
        <v>0</v>
      </c>
      <c r="O264" s="185">
        <v>0</v>
      </c>
      <c r="P264" s="185">
        <v>0</v>
      </c>
      <c r="Q264" s="185">
        <v>0</v>
      </c>
      <c r="R264" s="186">
        <v>8.1519999999999995E-2</v>
      </c>
    </row>
    <row r="265" spans="1:18" s="81" customFormat="1" x14ac:dyDescent="0.2">
      <c r="A265" s="81" t="s">
        <v>147</v>
      </c>
      <c r="B265" s="81" t="s">
        <v>493</v>
      </c>
      <c r="C265" s="81" t="str">
        <f t="shared" si="4"/>
        <v>08045</v>
      </c>
      <c r="D265" s="81" t="s">
        <v>503</v>
      </c>
      <c r="E265" s="81" t="s">
        <v>643</v>
      </c>
      <c r="F265" s="81">
        <v>16.303999999999998</v>
      </c>
      <c r="G265" s="81" t="s">
        <v>515</v>
      </c>
      <c r="H265" s="81" t="s">
        <v>647</v>
      </c>
      <c r="I265" s="81" t="s">
        <v>645</v>
      </c>
      <c r="J265" s="81" t="s">
        <v>229</v>
      </c>
      <c r="K265" s="81" t="s">
        <v>333</v>
      </c>
      <c r="L265" s="81">
        <v>-107.27340427777777</v>
      </c>
      <c r="M265" s="81">
        <v>39.391288583333335</v>
      </c>
      <c r="N265" s="190">
        <v>0</v>
      </c>
      <c r="O265" s="185">
        <v>0</v>
      </c>
      <c r="P265" s="185">
        <v>0</v>
      </c>
      <c r="Q265" s="185">
        <v>0</v>
      </c>
      <c r="R265" s="186">
        <v>0</v>
      </c>
    </row>
    <row r="266" spans="1:18" s="81" customFormat="1" x14ac:dyDescent="0.2">
      <c r="A266" s="81" t="s">
        <v>147</v>
      </c>
      <c r="B266" s="81" t="s">
        <v>493</v>
      </c>
      <c r="C266" s="81" t="str">
        <f t="shared" si="4"/>
        <v>08045</v>
      </c>
      <c r="D266" s="81" t="s">
        <v>503</v>
      </c>
      <c r="E266" s="81" t="s">
        <v>643</v>
      </c>
      <c r="F266" s="81">
        <v>16.303999999999998</v>
      </c>
      <c r="G266" s="81" t="s">
        <v>515</v>
      </c>
      <c r="H266" s="81" t="s">
        <v>647</v>
      </c>
      <c r="I266" s="81" t="s">
        <v>645</v>
      </c>
      <c r="J266" s="81" t="s">
        <v>229</v>
      </c>
      <c r="K266" s="81" t="s">
        <v>333</v>
      </c>
      <c r="L266" s="81">
        <v>-107.27340427777777</v>
      </c>
      <c r="M266" s="81">
        <v>39.391288583333335</v>
      </c>
      <c r="N266" s="190">
        <v>0</v>
      </c>
      <c r="O266" s="185">
        <v>0</v>
      </c>
      <c r="P266" s="185">
        <v>0</v>
      </c>
      <c r="Q266" s="185">
        <v>4.8910000000000004E-3</v>
      </c>
      <c r="R266" s="186">
        <v>0</v>
      </c>
    </row>
    <row r="267" spans="1:18" s="81" customFormat="1" x14ac:dyDescent="0.2">
      <c r="A267" s="81" t="s">
        <v>147</v>
      </c>
      <c r="B267" s="81" t="s">
        <v>493</v>
      </c>
      <c r="C267" s="81" t="str">
        <f t="shared" si="4"/>
        <v>08045</v>
      </c>
      <c r="D267" s="81" t="s">
        <v>503</v>
      </c>
      <c r="E267" s="81" t="s">
        <v>643</v>
      </c>
      <c r="F267" s="81">
        <v>16.303999999999998</v>
      </c>
      <c r="G267" s="81" t="s">
        <v>515</v>
      </c>
      <c r="H267" s="81" t="s">
        <v>647</v>
      </c>
      <c r="I267" s="81" t="s">
        <v>645</v>
      </c>
      <c r="J267" s="81" t="s">
        <v>229</v>
      </c>
      <c r="K267" s="81" t="s">
        <v>333</v>
      </c>
      <c r="L267" s="81">
        <v>-107.27340427777777</v>
      </c>
      <c r="M267" s="81">
        <v>39.391288583333335</v>
      </c>
      <c r="N267" s="190">
        <v>0</v>
      </c>
      <c r="O267" s="185">
        <v>2.3660000000000001</v>
      </c>
      <c r="P267" s="185">
        <v>0</v>
      </c>
      <c r="Q267" s="185">
        <v>0</v>
      </c>
      <c r="R267" s="186">
        <v>0</v>
      </c>
    </row>
    <row r="268" spans="1:18" s="81" customFormat="1" x14ac:dyDescent="0.2">
      <c r="A268" s="81" t="s">
        <v>147</v>
      </c>
      <c r="B268" s="81" t="s">
        <v>493</v>
      </c>
      <c r="C268" s="81" t="str">
        <f t="shared" si="4"/>
        <v>08045</v>
      </c>
      <c r="D268" s="81" t="s">
        <v>503</v>
      </c>
      <c r="E268" s="81" t="s">
        <v>648</v>
      </c>
      <c r="F268" s="81">
        <v>21.6</v>
      </c>
      <c r="G268" s="81" t="s">
        <v>515</v>
      </c>
      <c r="H268" s="81" t="s">
        <v>649</v>
      </c>
      <c r="I268" s="81" t="s">
        <v>650</v>
      </c>
      <c r="J268" s="81" t="s">
        <v>221</v>
      </c>
      <c r="K268" s="81" t="s">
        <v>333</v>
      </c>
      <c r="L268" s="81">
        <v>-108.00795775</v>
      </c>
      <c r="M268" s="81">
        <v>39.477356777777779</v>
      </c>
      <c r="N268" s="190">
        <v>0</v>
      </c>
      <c r="O268" s="185">
        <v>0</v>
      </c>
      <c r="P268" s="185">
        <v>5.9</v>
      </c>
      <c r="Q268" s="185">
        <v>0</v>
      </c>
      <c r="R268" s="186">
        <v>0</v>
      </c>
    </row>
    <row r="269" spans="1:18" s="81" customFormat="1" x14ac:dyDescent="0.2">
      <c r="A269" s="81" t="s">
        <v>147</v>
      </c>
      <c r="B269" s="81" t="s">
        <v>493</v>
      </c>
      <c r="C269" s="81" t="str">
        <f t="shared" si="4"/>
        <v>08045</v>
      </c>
      <c r="D269" s="81" t="s">
        <v>503</v>
      </c>
      <c r="E269" s="81" t="s">
        <v>648</v>
      </c>
      <c r="F269" s="81">
        <v>21.6</v>
      </c>
      <c r="G269" s="81" t="s">
        <v>515</v>
      </c>
      <c r="H269" s="81" t="s">
        <v>649</v>
      </c>
      <c r="I269" s="81" t="s">
        <v>650</v>
      </c>
      <c r="J269" s="81" t="s">
        <v>221</v>
      </c>
      <c r="K269" s="81" t="s">
        <v>333</v>
      </c>
      <c r="L269" s="81">
        <v>-108.00795775</v>
      </c>
      <c r="M269" s="81">
        <v>39.477356777777779</v>
      </c>
      <c r="N269" s="190">
        <v>13</v>
      </c>
      <c r="O269" s="185">
        <v>0</v>
      </c>
      <c r="P269" s="185">
        <v>0</v>
      </c>
      <c r="Q269" s="185">
        <v>0</v>
      </c>
      <c r="R269" s="186">
        <v>0</v>
      </c>
    </row>
    <row r="270" spans="1:18" s="81" customFormat="1" x14ac:dyDescent="0.2">
      <c r="A270" s="81" t="s">
        <v>147</v>
      </c>
      <c r="B270" s="81" t="s">
        <v>493</v>
      </c>
      <c r="C270" s="81" t="str">
        <f t="shared" si="4"/>
        <v>08045</v>
      </c>
      <c r="D270" s="81" t="s">
        <v>503</v>
      </c>
      <c r="E270" s="81" t="s">
        <v>648</v>
      </c>
      <c r="F270" s="81">
        <v>21.6</v>
      </c>
      <c r="G270" s="81" t="s">
        <v>515</v>
      </c>
      <c r="H270" s="81" t="s">
        <v>649</v>
      </c>
      <c r="I270" s="81" t="s">
        <v>650</v>
      </c>
      <c r="J270" s="81" t="s">
        <v>221</v>
      </c>
      <c r="K270" s="81" t="s">
        <v>333</v>
      </c>
      <c r="L270" s="81">
        <v>-108.00795775</v>
      </c>
      <c r="M270" s="81">
        <v>39.477356777777779</v>
      </c>
      <c r="N270" s="190">
        <v>0</v>
      </c>
      <c r="O270" s="185">
        <v>0</v>
      </c>
      <c r="P270" s="185">
        <v>0</v>
      </c>
      <c r="Q270" s="185">
        <v>0</v>
      </c>
      <c r="R270" s="186">
        <v>0.108</v>
      </c>
    </row>
    <row r="271" spans="1:18" s="81" customFormat="1" x14ac:dyDescent="0.2">
      <c r="A271" s="81" t="s">
        <v>147</v>
      </c>
      <c r="B271" s="81" t="s">
        <v>493</v>
      </c>
      <c r="C271" s="81" t="str">
        <f t="shared" si="4"/>
        <v>08045</v>
      </c>
      <c r="D271" s="81" t="s">
        <v>503</v>
      </c>
      <c r="E271" s="81" t="s">
        <v>648</v>
      </c>
      <c r="F271" s="81">
        <v>21.6</v>
      </c>
      <c r="G271" s="81" t="s">
        <v>515</v>
      </c>
      <c r="H271" s="81" t="s">
        <v>649</v>
      </c>
      <c r="I271" s="81" t="s">
        <v>650</v>
      </c>
      <c r="J271" s="81" t="s">
        <v>221</v>
      </c>
      <c r="K271" s="81" t="s">
        <v>333</v>
      </c>
      <c r="L271" s="81">
        <v>-108.00795775</v>
      </c>
      <c r="M271" s="81">
        <v>39.477356777777779</v>
      </c>
      <c r="N271" s="190">
        <v>0</v>
      </c>
      <c r="O271" s="185">
        <v>0</v>
      </c>
      <c r="P271" s="185">
        <v>0</v>
      </c>
      <c r="Q271" s="185">
        <v>0</v>
      </c>
      <c r="R271" s="186">
        <v>0</v>
      </c>
    </row>
    <row r="272" spans="1:18" s="81" customFormat="1" x14ac:dyDescent="0.2">
      <c r="A272" s="81" t="s">
        <v>147</v>
      </c>
      <c r="B272" s="81" t="s">
        <v>493</v>
      </c>
      <c r="C272" s="81" t="str">
        <f t="shared" si="4"/>
        <v>08045</v>
      </c>
      <c r="D272" s="81" t="s">
        <v>503</v>
      </c>
      <c r="E272" s="81" t="s">
        <v>648</v>
      </c>
      <c r="F272" s="81">
        <v>21.6</v>
      </c>
      <c r="G272" s="81" t="s">
        <v>515</v>
      </c>
      <c r="H272" s="81" t="s">
        <v>649</v>
      </c>
      <c r="I272" s="81" t="s">
        <v>650</v>
      </c>
      <c r="J272" s="81" t="s">
        <v>221</v>
      </c>
      <c r="K272" s="81" t="s">
        <v>333</v>
      </c>
      <c r="L272" s="81">
        <v>-108.00795775</v>
      </c>
      <c r="M272" s="81">
        <v>39.477356777777779</v>
      </c>
      <c r="N272" s="190">
        <v>0</v>
      </c>
      <c r="O272" s="185">
        <v>0</v>
      </c>
      <c r="P272" s="185">
        <v>0</v>
      </c>
      <c r="Q272" s="185">
        <v>6.4799999999999996E-3</v>
      </c>
      <c r="R272" s="186">
        <v>0</v>
      </c>
    </row>
    <row r="273" spans="1:18" s="81" customFormat="1" x14ac:dyDescent="0.2">
      <c r="A273" s="81" t="s">
        <v>147</v>
      </c>
      <c r="B273" s="81" t="s">
        <v>493</v>
      </c>
      <c r="C273" s="81" t="str">
        <f t="shared" si="4"/>
        <v>08045</v>
      </c>
      <c r="D273" s="81" t="s">
        <v>503</v>
      </c>
      <c r="E273" s="81" t="s">
        <v>648</v>
      </c>
      <c r="F273" s="81">
        <v>21.6</v>
      </c>
      <c r="G273" s="81" t="s">
        <v>515</v>
      </c>
      <c r="H273" s="81" t="s">
        <v>649</v>
      </c>
      <c r="I273" s="81" t="s">
        <v>650</v>
      </c>
      <c r="J273" s="81" t="s">
        <v>221</v>
      </c>
      <c r="K273" s="81" t="s">
        <v>333</v>
      </c>
      <c r="L273" s="81">
        <v>-108.00795775</v>
      </c>
      <c r="M273" s="81">
        <v>39.477356777777779</v>
      </c>
      <c r="N273" s="190">
        <v>0</v>
      </c>
      <c r="O273" s="185">
        <v>7.1</v>
      </c>
      <c r="P273" s="185">
        <v>0</v>
      </c>
      <c r="Q273" s="185">
        <v>0</v>
      </c>
      <c r="R273" s="186">
        <v>0</v>
      </c>
    </row>
    <row r="274" spans="1:18" s="81" customFormat="1" x14ac:dyDescent="0.2">
      <c r="A274" s="81" t="s">
        <v>147</v>
      </c>
      <c r="B274" s="81" t="s">
        <v>493</v>
      </c>
      <c r="C274" s="81" t="str">
        <f t="shared" si="4"/>
        <v>08045</v>
      </c>
      <c r="D274" s="81" t="s">
        <v>503</v>
      </c>
      <c r="E274" s="81" t="s">
        <v>648</v>
      </c>
      <c r="F274" s="81">
        <v>49</v>
      </c>
      <c r="G274" s="81" t="s">
        <v>515</v>
      </c>
      <c r="H274" s="81" t="s">
        <v>651</v>
      </c>
      <c r="I274" s="81" t="s">
        <v>650</v>
      </c>
      <c r="J274" s="81" t="s">
        <v>221</v>
      </c>
      <c r="K274" s="81" t="s">
        <v>333</v>
      </c>
      <c r="L274" s="81">
        <v>-108.00795775</v>
      </c>
      <c r="M274" s="81">
        <v>39.477356777777779</v>
      </c>
      <c r="N274" s="190">
        <v>0</v>
      </c>
      <c r="O274" s="185">
        <v>0</v>
      </c>
      <c r="P274" s="185">
        <v>12.6</v>
      </c>
      <c r="Q274" s="185">
        <v>0</v>
      </c>
      <c r="R274" s="186">
        <v>0</v>
      </c>
    </row>
    <row r="275" spans="1:18" s="81" customFormat="1" x14ac:dyDescent="0.2">
      <c r="A275" s="81" t="s">
        <v>147</v>
      </c>
      <c r="B275" s="81" t="s">
        <v>493</v>
      </c>
      <c r="C275" s="81" t="str">
        <f t="shared" si="4"/>
        <v>08045</v>
      </c>
      <c r="D275" s="81" t="s">
        <v>503</v>
      </c>
      <c r="E275" s="81" t="s">
        <v>648</v>
      </c>
      <c r="F275" s="81">
        <v>49</v>
      </c>
      <c r="G275" s="81" t="s">
        <v>515</v>
      </c>
      <c r="H275" s="81" t="s">
        <v>651</v>
      </c>
      <c r="I275" s="81" t="s">
        <v>650</v>
      </c>
      <c r="J275" s="81" t="s">
        <v>221</v>
      </c>
      <c r="K275" s="81" t="s">
        <v>333</v>
      </c>
      <c r="L275" s="81">
        <v>-108.00795775</v>
      </c>
      <c r="M275" s="81">
        <v>39.477356777777779</v>
      </c>
      <c r="N275" s="190">
        <v>15.1</v>
      </c>
      <c r="O275" s="185">
        <v>0</v>
      </c>
      <c r="P275" s="185">
        <v>0</v>
      </c>
      <c r="Q275" s="185">
        <v>0</v>
      </c>
      <c r="R275" s="186">
        <v>0</v>
      </c>
    </row>
    <row r="276" spans="1:18" s="81" customFormat="1" x14ac:dyDescent="0.2">
      <c r="A276" s="81" t="s">
        <v>147</v>
      </c>
      <c r="B276" s="81" t="s">
        <v>493</v>
      </c>
      <c r="C276" s="81" t="str">
        <f t="shared" si="4"/>
        <v>08045</v>
      </c>
      <c r="D276" s="81" t="s">
        <v>503</v>
      </c>
      <c r="E276" s="81" t="s">
        <v>648</v>
      </c>
      <c r="F276" s="81">
        <v>49</v>
      </c>
      <c r="G276" s="81" t="s">
        <v>515</v>
      </c>
      <c r="H276" s="81" t="s">
        <v>651</v>
      </c>
      <c r="I276" s="81" t="s">
        <v>650</v>
      </c>
      <c r="J276" s="81" t="s">
        <v>221</v>
      </c>
      <c r="K276" s="81" t="s">
        <v>333</v>
      </c>
      <c r="L276" s="81">
        <v>-108.00795775</v>
      </c>
      <c r="M276" s="81">
        <v>39.477356777777779</v>
      </c>
      <c r="N276" s="190">
        <v>0</v>
      </c>
      <c r="O276" s="185">
        <v>0</v>
      </c>
      <c r="P276" s="185">
        <v>0</v>
      </c>
      <c r="Q276" s="185">
        <v>0</v>
      </c>
      <c r="R276" s="186">
        <v>0.245</v>
      </c>
    </row>
    <row r="277" spans="1:18" s="81" customFormat="1" x14ac:dyDescent="0.2">
      <c r="A277" s="81" t="s">
        <v>147</v>
      </c>
      <c r="B277" s="81" t="s">
        <v>493</v>
      </c>
      <c r="C277" s="81" t="str">
        <f t="shared" si="4"/>
        <v>08045</v>
      </c>
      <c r="D277" s="81" t="s">
        <v>503</v>
      </c>
      <c r="E277" s="81" t="s">
        <v>648</v>
      </c>
      <c r="F277" s="81">
        <v>49</v>
      </c>
      <c r="G277" s="81" t="s">
        <v>515</v>
      </c>
      <c r="H277" s="81" t="s">
        <v>651</v>
      </c>
      <c r="I277" s="81" t="s">
        <v>650</v>
      </c>
      <c r="J277" s="81" t="s">
        <v>221</v>
      </c>
      <c r="K277" s="81" t="s">
        <v>333</v>
      </c>
      <c r="L277" s="81">
        <v>-108.00795775</v>
      </c>
      <c r="M277" s="81">
        <v>39.477356777777779</v>
      </c>
      <c r="N277" s="190">
        <v>0</v>
      </c>
      <c r="O277" s="185">
        <v>0</v>
      </c>
      <c r="P277" s="185">
        <v>0</v>
      </c>
      <c r="Q277" s="185">
        <v>0</v>
      </c>
      <c r="R277" s="186">
        <v>0</v>
      </c>
    </row>
    <row r="278" spans="1:18" s="81" customFormat="1" x14ac:dyDescent="0.2">
      <c r="A278" s="81" t="s">
        <v>147</v>
      </c>
      <c r="B278" s="81" t="s">
        <v>493</v>
      </c>
      <c r="C278" s="81" t="str">
        <f t="shared" si="4"/>
        <v>08045</v>
      </c>
      <c r="D278" s="81" t="s">
        <v>503</v>
      </c>
      <c r="E278" s="81" t="s">
        <v>648</v>
      </c>
      <c r="F278" s="81">
        <v>49</v>
      </c>
      <c r="G278" s="81" t="s">
        <v>515</v>
      </c>
      <c r="H278" s="81" t="s">
        <v>651</v>
      </c>
      <c r="I278" s="81" t="s">
        <v>650</v>
      </c>
      <c r="J278" s="81" t="s">
        <v>221</v>
      </c>
      <c r="K278" s="81" t="s">
        <v>333</v>
      </c>
      <c r="L278" s="81">
        <v>-108.00795775</v>
      </c>
      <c r="M278" s="81">
        <v>39.477356777777779</v>
      </c>
      <c r="N278" s="190">
        <v>0</v>
      </c>
      <c r="O278" s="185">
        <v>0</v>
      </c>
      <c r="P278" s="185">
        <v>0</v>
      </c>
      <c r="Q278" s="185">
        <v>1.47E-2</v>
      </c>
      <c r="R278" s="186">
        <v>0</v>
      </c>
    </row>
    <row r="279" spans="1:18" s="81" customFormat="1" x14ac:dyDescent="0.2">
      <c r="A279" s="81" t="s">
        <v>147</v>
      </c>
      <c r="B279" s="81" t="s">
        <v>493</v>
      </c>
      <c r="C279" s="81" t="str">
        <f t="shared" si="4"/>
        <v>08045</v>
      </c>
      <c r="D279" s="81" t="s">
        <v>503</v>
      </c>
      <c r="E279" s="81" t="s">
        <v>648</v>
      </c>
      <c r="F279" s="81">
        <v>49</v>
      </c>
      <c r="G279" s="81" t="s">
        <v>515</v>
      </c>
      <c r="H279" s="81" t="s">
        <v>651</v>
      </c>
      <c r="I279" s="81" t="s">
        <v>650</v>
      </c>
      <c r="J279" s="81" t="s">
        <v>221</v>
      </c>
      <c r="K279" s="81" t="s">
        <v>333</v>
      </c>
      <c r="L279" s="81">
        <v>-108.00795775</v>
      </c>
      <c r="M279" s="81">
        <v>39.477356777777779</v>
      </c>
      <c r="N279" s="190">
        <v>0</v>
      </c>
      <c r="O279" s="185">
        <v>11.9</v>
      </c>
      <c r="P279" s="185">
        <v>0</v>
      </c>
      <c r="Q279" s="185">
        <v>0</v>
      </c>
      <c r="R279" s="186">
        <v>0</v>
      </c>
    </row>
    <row r="280" spans="1:18" s="81" customFormat="1" x14ac:dyDescent="0.2">
      <c r="A280" s="81" t="s">
        <v>147</v>
      </c>
      <c r="B280" s="81" t="s">
        <v>493</v>
      </c>
      <c r="C280" s="81" t="str">
        <f t="shared" si="4"/>
        <v>08045</v>
      </c>
      <c r="D280" s="81" t="s">
        <v>503</v>
      </c>
      <c r="E280" s="81" t="s">
        <v>648</v>
      </c>
      <c r="F280" s="81">
        <v>49</v>
      </c>
      <c r="G280" s="81" t="s">
        <v>515</v>
      </c>
      <c r="H280" s="81" t="s">
        <v>652</v>
      </c>
      <c r="I280" s="81" t="s">
        <v>650</v>
      </c>
      <c r="J280" s="81" t="s">
        <v>221</v>
      </c>
      <c r="K280" s="81" t="s">
        <v>333</v>
      </c>
      <c r="L280" s="81">
        <v>-108.00795775</v>
      </c>
      <c r="M280" s="81">
        <v>39.477356777777779</v>
      </c>
      <c r="N280" s="190">
        <v>0</v>
      </c>
      <c r="O280" s="185">
        <v>0</v>
      </c>
      <c r="P280" s="185">
        <v>12.6</v>
      </c>
      <c r="Q280" s="185">
        <v>0</v>
      </c>
      <c r="R280" s="186">
        <v>0</v>
      </c>
    </row>
    <row r="281" spans="1:18" s="81" customFormat="1" x14ac:dyDescent="0.2">
      <c r="A281" s="81" t="s">
        <v>147</v>
      </c>
      <c r="B281" s="81" t="s">
        <v>493</v>
      </c>
      <c r="C281" s="81" t="str">
        <f t="shared" si="4"/>
        <v>08045</v>
      </c>
      <c r="D281" s="81" t="s">
        <v>503</v>
      </c>
      <c r="E281" s="81" t="s">
        <v>648</v>
      </c>
      <c r="F281" s="81">
        <v>49</v>
      </c>
      <c r="G281" s="81" t="s">
        <v>515</v>
      </c>
      <c r="H281" s="81" t="s">
        <v>652</v>
      </c>
      <c r="I281" s="81" t="s">
        <v>650</v>
      </c>
      <c r="J281" s="81" t="s">
        <v>221</v>
      </c>
      <c r="K281" s="81" t="s">
        <v>333</v>
      </c>
      <c r="L281" s="81">
        <v>-108.00795775</v>
      </c>
      <c r="M281" s="81">
        <v>39.477356777777779</v>
      </c>
      <c r="N281" s="190">
        <v>15.1</v>
      </c>
      <c r="O281" s="185">
        <v>0</v>
      </c>
      <c r="P281" s="185">
        <v>0</v>
      </c>
      <c r="Q281" s="185">
        <v>0</v>
      </c>
      <c r="R281" s="186">
        <v>0</v>
      </c>
    </row>
    <row r="282" spans="1:18" s="81" customFormat="1" x14ac:dyDescent="0.2">
      <c r="A282" s="81" t="s">
        <v>147</v>
      </c>
      <c r="B282" s="81" t="s">
        <v>493</v>
      </c>
      <c r="C282" s="81" t="str">
        <f t="shared" si="4"/>
        <v>08045</v>
      </c>
      <c r="D282" s="81" t="s">
        <v>503</v>
      </c>
      <c r="E282" s="81" t="s">
        <v>648</v>
      </c>
      <c r="F282" s="81">
        <v>49</v>
      </c>
      <c r="G282" s="81" t="s">
        <v>515</v>
      </c>
      <c r="H282" s="81" t="s">
        <v>652</v>
      </c>
      <c r="I282" s="81" t="s">
        <v>650</v>
      </c>
      <c r="J282" s="81" t="s">
        <v>221</v>
      </c>
      <c r="K282" s="81" t="s">
        <v>333</v>
      </c>
      <c r="L282" s="81">
        <v>-108.00795775</v>
      </c>
      <c r="M282" s="81">
        <v>39.477356777777779</v>
      </c>
      <c r="N282" s="190">
        <v>0</v>
      </c>
      <c r="O282" s="185">
        <v>0</v>
      </c>
      <c r="P282" s="185">
        <v>0</v>
      </c>
      <c r="Q282" s="185">
        <v>0</v>
      </c>
      <c r="R282" s="186">
        <v>0.245</v>
      </c>
    </row>
    <row r="283" spans="1:18" s="81" customFormat="1" x14ac:dyDescent="0.2">
      <c r="A283" s="81" t="s">
        <v>147</v>
      </c>
      <c r="B283" s="81" t="s">
        <v>493</v>
      </c>
      <c r="C283" s="81" t="str">
        <f t="shared" si="4"/>
        <v>08045</v>
      </c>
      <c r="D283" s="81" t="s">
        <v>503</v>
      </c>
      <c r="E283" s="81" t="s">
        <v>648</v>
      </c>
      <c r="F283" s="81">
        <v>49</v>
      </c>
      <c r="G283" s="81" t="s">
        <v>515</v>
      </c>
      <c r="H283" s="81" t="s">
        <v>652</v>
      </c>
      <c r="I283" s="81" t="s">
        <v>650</v>
      </c>
      <c r="J283" s="81" t="s">
        <v>221</v>
      </c>
      <c r="K283" s="81" t="s">
        <v>333</v>
      </c>
      <c r="L283" s="81">
        <v>-108.00795775</v>
      </c>
      <c r="M283" s="81">
        <v>39.477356777777779</v>
      </c>
      <c r="N283" s="190">
        <v>0</v>
      </c>
      <c r="O283" s="185">
        <v>0</v>
      </c>
      <c r="P283" s="185">
        <v>0</v>
      </c>
      <c r="Q283" s="185">
        <v>0</v>
      </c>
      <c r="R283" s="186">
        <v>0</v>
      </c>
    </row>
    <row r="284" spans="1:18" s="81" customFormat="1" x14ac:dyDescent="0.2">
      <c r="A284" s="81" t="s">
        <v>147</v>
      </c>
      <c r="B284" s="81" t="s">
        <v>493</v>
      </c>
      <c r="C284" s="81" t="str">
        <f t="shared" si="4"/>
        <v>08045</v>
      </c>
      <c r="D284" s="81" t="s">
        <v>503</v>
      </c>
      <c r="E284" s="81" t="s">
        <v>648</v>
      </c>
      <c r="F284" s="81">
        <v>49</v>
      </c>
      <c r="G284" s="81" t="s">
        <v>515</v>
      </c>
      <c r="H284" s="81" t="s">
        <v>652</v>
      </c>
      <c r="I284" s="81" t="s">
        <v>650</v>
      </c>
      <c r="J284" s="81" t="s">
        <v>221</v>
      </c>
      <c r="K284" s="81" t="s">
        <v>333</v>
      </c>
      <c r="L284" s="81">
        <v>-108.00795775</v>
      </c>
      <c r="M284" s="81">
        <v>39.477356777777779</v>
      </c>
      <c r="N284" s="190">
        <v>0</v>
      </c>
      <c r="O284" s="185">
        <v>0</v>
      </c>
      <c r="P284" s="185">
        <v>0</v>
      </c>
      <c r="Q284" s="185">
        <v>1.47E-2</v>
      </c>
      <c r="R284" s="186">
        <v>0</v>
      </c>
    </row>
    <row r="285" spans="1:18" s="81" customFormat="1" x14ac:dyDescent="0.2">
      <c r="A285" s="81" t="s">
        <v>147</v>
      </c>
      <c r="B285" s="81" t="s">
        <v>493</v>
      </c>
      <c r="C285" s="81" t="str">
        <f t="shared" si="4"/>
        <v>08045</v>
      </c>
      <c r="D285" s="81" t="s">
        <v>503</v>
      </c>
      <c r="E285" s="81" t="s">
        <v>648</v>
      </c>
      <c r="F285" s="81">
        <v>49</v>
      </c>
      <c r="G285" s="81" t="s">
        <v>515</v>
      </c>
      <c r="H285" s="81" t="s">
        <v>652</v>
      </c>
      <c r="I285" s="81" t="s">
        <v>650</v>
      </c>
      <c r="J285" s="81" t="s">
        <v>221</v>
      </c>
      <c r="K285" s="81" t="s">
        <v>333</v>
      </c>
      <c r="L285" s="81">
        <v>-108.00795775</v>
      </c>
      <c r="M285" s="81">
        <v>39.477356777777779</v>
      </c>
      <c r="N285" s="190">
        <v>0</v>
      </c>
      <c r="O285" s="185">
        <v>11.9</v>
      </c>
      <c r="P285" s="185">
        <v>0</v>
      </c>
      <c r="Q285" s="185">
        <v>0</v>
      </c>
      <c r="R285" s="186">
        <v>0</v>
      </c>
    </row>
    <row r="286" spans="1:18" s="81" customFormat="1" x14ac:dyDescent="0.2">
      <c r="A286" s="81" t="s">
        <v>147</v>
      </c>
      <c r="B286" s="81" t="s">
        <v>493</v>
      </c>
      <c r="C286" s="81" t="str">
        <f t="shared" si="4"/>
        <v>08045</v>
      </c>
      <c r="D286" s="81" t="s">
        <v>503</v>
      </c>
      <c r="E286" s="81" t="s">
        <v>648</v>
      </c>
      <c r="F286" s="81">
        <v>71.900000000000006</v>
      </c>
      <c r="G286" s="81" t="s">
        <v>515</v>
      </c>
      <c r="H286" s="81" t="s">
        <v>653</v>
      </c>
      <c r="I286" s="81" t="s">
        <v>650</v>
      </c>
      <c r="J286" s="81" t="s">
        <v>221</v>
      </c>
      <c r="K286" s="81" t="s">
        <v>333</v>
      </c>
      <c r="L286" s="81">
        <v>-108.00795775</v>
      </c>
      <c r="M286" s="81">
        <v>39.477356777777779</v>
      </c>
      <c r="N286" s="190">
        <v>0</v>
      </c>
      <c r="O286" s="185">
        <v>0</v>
      </c>
      <c r="P286" s="185">
        <v>21.1</v>
      </c>
      <c r="Q286" s="185">
        <v>0</v>
      </c>
      <c r="R286" s="186">
        <v>0</v>
      </c>
    </row>
    <row r="287" spans="1:18" s="81" customFormat="1" x14ac:dyDescent="0.2">
      <c r="A287" s="81" t="s">
        <v>147</v>
      </c>
      <c r="B287" s="81" t="s">
        <v>493</v>
      </c>
      <c r="C287" s="81" t="str">
        <f t="shared" si="4"/>
        <v>08045</v>
      </c>
      <c r="D287" s="81" t="s">
        <v>503</v>
      </c>
      <c r="E287" s="81" t="s">
        <v>648</v>
      </c>
      <c r="F287" s="81">
        <v>71.900000000000006</v>
      </c>
      <c r="G287" s="81" t="s">
        <v>515</v>
      </c>
      <c r="H287" s="81" t="s">
        <v>653</v>
      </c>
      <c r="I287" s="81" t="s">
        <v>650</v>
      </c>
      <c r="J287" s="81" t="s">
        <v>221</v>
      </c>
      <c r="K287" s="81" t="s">
        <v>333</v>
      </c>
      <c r="L287" s="81">
        <v>-108.00795775</v>
      </c>
      <c r="M287" s="81">
        <v>39.477356777777779</v>
      </c>
      <c r="N287" s="190">
        <v>17.8</v>
      </c>
      <c r="O287" s="185">
        <v>0</v>
      </c>
      <c r="P287" s="185">
        <v>0</v>
      </c>
      <c r="Q287" s="185">
        <v>0</v>
      </c>
      <c r="R287" s="186">
        <v>0</v>
      </c>
    </row>
    <row r="288" spans="1:18" s="81" customFormat="1" x14ac:dyDescent="0.2">
      <c r="A288" s="81" t="s">
        <v>147</v>
      </c>
      <c r="B288" s="81" t="s">
        <v>493</v>
      </c>
      <c r="C288" s="81" t="str">
        <f t="shared" si="4"/>
        <v>08045</v>
      </c>
      <c r="D288" s="81" t="s">
        <v>503</v>
      </c>
      <c r="E288" s="81" t="s">
        <v>648</v>
      </c>
      <c r="F288" s="81">
        <v>71.900000000000006</v>
      </c>
      <c r="G288" s="81" t="s">
        <v>515</v>
      </c>
      <c r="H288" s="81" t="s">
        <v>653</v>
      </c>
      <c r="I288" s="81" t="s">
        <v>650</v>
      </c>
      <c r="J288" s="81" t="s">
        <v>221</v>
      </c>
      <c r="K288" s="81" t="s">
        <v>333</v>
      </c>
      <c r="L288" s="81">
        <v>-108.00795775</v>
      </c>
      <c r="M288" s="81">
        <v>39.477356777777779</v>
      </c>
      <c r="N288" s="190">
        <v>0</v>
      </c>
      <c r="O288" s="185">
        <v>0</v>
      </c>
      <c r="P288" s="185">
        <v>0</v>
      </c>
      <c r="Q288" s="185">
        <v>0</v>
      </c>
      <c r="R288" s="186">
        <v>0.35949999999999999</v>
      </c>
    </row>
    <row r="289" spans="1:18" s="81" customFormat="1" x14ac:dyDescent="0.2">
      <c r="A289" s="81" t="s">
        <v>147</v>
      </c>
      <c r="B289" s="81" t="s">
        <v>493</v>
      </c>
      <c r="C289" s="81" t="str">
        <f t="shared" si="4"/>
        <v>08045</v>
      </c>
      <c r="D289" s="81" t="s">
        <v>503</v>
      </c>
      <c r="E289" s="81" t="s">
        <v>648</v>
      </c>
      <c r="F289" s="81">
        <v>71.900000000000006</v>
      </c>
      <c r="G289" s="81" t="s">
        <v>515</v>
      </c>
      <c r="H289" s="81" t="s">
        <v>653</v>
      </c>
      <c r="I289" s="81" t="s">
        <v>650</v>
      </c>
      <c r="J289" s="81" t="s">
        <v>221</v>
      </c>
      <c r="K289" s="81" t="s">
        <v>333</v>
      </c>
      <c r="L289" s="81">
        <v>-108.00795775</v>
      </c>
      <c r="M289" s="81">
        <v>39.477356777777779</v>
      </c>
      <c r="N289" s="190">
        <v>0</v>
      </c>
      <c r="O289" s="185">
        <v>0</v>
      </c>
      <c r="P289" s="185">
        <v>0</v>
      </c>
      <c r="Q289" s="185">
        <v>0</v>
      </c>
      <c r="R289" s="186">
        <v>0</v>
      </c>
    </row>
    <row r="290" spans="1:18" s="81" customFormat="1" x14ac:dyDescent="0.2">
      <c r="A290" s="81" t="s">
        <v>147</v>
      </c>
      <c r="B290" s="81" t="s">
        <v>493</v>
      </c>
      <c r="C290" s="81" t="str">
        <f t="shared" si="4"/>
        <v>08045</v>
      </c>
      <c r="D290" s="81" t="s">
        <v>503</v>
      </c>
      <c r="E290" s="81" t="s">
        <v>648</v>
      </c>
      <c r="F290" s="81">
        <v>71.900000000000006</v>
      </c>
      <c r="G290" s="81" t="s">
        <v>515</v>
      </c>
      <c r="H290" s="81" t="s">
        <v>653</v>
      </c>
      <c r="I290" s="81" t="s">
        <v>650</v>
      </c>
      <c r="J290" s="81" t="s">
        <v>221</v>
      </c>
      <c r="K290" s="81" t="s">
        <v>333</v>
      </c>
      <c r="L290" s="81">
        <v>-108.00795775</v>
      </c>
      <c r="M290" s="81">
        <v>39.477356777777779</v>
      </c>
      <c r="N290" s="190">
        <v>0</v>
      </c>
      <c r="O290" s="185">
        <v>0</v>
      </c>
      <c r="P290" s="185">
        <v>0</v>
      </c>
      <c r="Q290" s="185">
        <v>2.1569999999999999E-2</v>
      </c>
      <c r="R290" s="186">
        <v>0</v>
      </c>
    </row>
    <row r="291" spans="1:18" s="81" customFormat="1" x14ac:dyDescent="0.2">
      <c r="A291" s="81" t="s">
        <v>147</v>
      </c>
      <c r="B291" s="81" t="s">
        <v>493</v>
      </c>
      <c r="C291" s="81" t="str">
        <f t="shared" si="4"/>
        <v>08045</v>
      </c>
      <c r="D291" s="81" t="s">
        <v>503</v>
      </c>
      <c r="E291" s="81" t="s">
        <v>648</v>
      </c>
      <c r="F291" s="81">
        <v>71.900000000000006</v>
      </c>
      <c r="G291" s="81" t="s">
        <v>515</v>
      </c>
      <c r="H291" s="81" t="s">
        <v>653</v>
      </c>
      <c r="I291" s="81" t="s">
        <v>650</v>
      </c>
      <c r="J291" s="81" t="s">
        <v>221</v>
      </c>
      <c r="K291" s="81" t="s">
        <v>333</v>
      </c>
      <c r="L291" s="81">
        <v>-108.00795775</v>
      </c>
      <c r="M291" s="81">
        <v>39.477356777777779</v>
      </c>
      <c r="N291" s="190">
        <v>0</v>
      </c>
      <c r="O291" s="185">
        <v>11.1</v>
      </c>
      <c r="P291" s="185">
        <v>0</v>
      </c>
      <c r="Q291" s="185">
        <v>0</v>
      </c>
      <c r="R291" s="186">
        <v>0</v>
      </c>
    </row>
    <row r="292" spans="1:18" s="81" customFormat="1" x14ac:dyDescent="0.2">
      <c r="A292" s="81" t="s">
        <v>147</v>
      </c>
      <c r="B292" s="81" t="s">
        <v>493</v>
      </c>
      <c r="C292" s="81" t="str">
        <f t="shared" si="4"/>
        <v>08045</v>
      </c>
      <c r="D292" s="81" t="s">
        <v>503</v>
      </c>
      <c r="E292" s="81" t="s">
        <v>648</v>
      </c>
      <c r="F292" s="81">
        <v>71.900000000000006</v>
      </c>
      <c r="G292" s="81" t="s">
        <v>515</v>
      </c>
      <c r="H292" s="81" t="s">
        <v>654</v>
      </c>
      <c r="I292" s="81" t="s">
        <v>650</v>
      </c>
      <c r="J292" s="81" t="s">
        <v>221</v>
      </c>
      <c r="K292" s="81" t="s">
        <v>333</v>
      </c>
      <c r="L292" s="81">
        <v>-108.00795775</v>
      </c>
      <c r="M292" s="81">
        <v>39.477356777777779</v>
      </c>
      <c r="N292" s="190">
        <v>0</v>
      </c>
      <c r="O292" s="185">
        <v>0</v>
      </c>
      <c r="P292" s="185">
        <v>21.1</v>
      </c>
      <c r="Q292" s="185">
        <v>0</v>
      </c>
      <c r="R292" s="186">
        <v>0</v>
      </c>
    </row>
    <row r="293" spans="1:18" s="81" customFormat="1" x14ac:dyDescent="0.2">
      <c r="A293" s="81" t="s">
        <v>147</v>
      </c>
      <c r="B293" s="81" t="s">
        <v>493</v>
      </c>
      <c r="C293" s="81" t="str">
        <f t="shared" si="4"/>
        <v>08045</v>
      </c>
      <c r="D293" s="81" t="s">
        <v>503</v>
      </c>
      <c r="E293" s="81" t="s">
        <v>648</v>
      </c>
      <c r="F293" s="81">
        <v>71.900000000000006</v>
      </c>
      <c r="G293" s="81" t="s">
        <v>515</v>
      </c>
      <c r="H293" s="81" t="s">
        <v>654</v>
      </c>
      <c r="I293" s="81" t="s">
        <v>650</v>
      </c>
      <c r="J293" s="81" t="s">
        <v>221</v>
      </c>
      <c r="K293" s="81" t="s">
        <v>333</v>
      </c>
      <c r="L293" s="81">
        <v>-108.00795775</v>
      </c>
      <c r="M293" s="81">
        <v>39.477356777777779</v>
      </c>
      <c r="N293" s="190">
        <v>17.8</v>
      </c>
      <c r="O293" s="185">
        <v>0</v>
      </c>
      <c r="P293" s="185">
        <v>0</v>
      </c>
      <c r="Q293" s="185">
        <v>0</v>
      </c>
      <c r="R293" s="186">
        <v>0</v>
      </c>
    </row>
    <row r="294" spans="1:18" s="81" customFormat="1" x14ac:dyDescent="0.2">
      <c r="A294" s="81" t="s">
        <v>147</v>
      </c>
      <c r="B294" s="81" t="s">
        <v>493</v>
      </c>
      <c r="C294" s="81" t="str">
        <f t="shared" si="4"/>
        <v>08045</v>
      </c>
      <c r="D294" s="81" t="s">
        <v>503</v>
      </c>
      <c r="E294" s="81" t="s">
        <v>648</v>
      </c>
      <c r="F294" s="81">
        <v>71.900000000000006</v>
      </c>
      <c r="G294" s="81" t="s">
        <v>515</v>
      </c>
      <c r="H294" s="81" t="s">
        <v>654</v>
      </c>
      <c r="I294" s="81" t="s">
        <v>650</v>
      </c>
      <c r="J294" s="81" t="s">
        <v>221</v>
      </c>
      <c r="K294" s="81" t="s">
        <v>333</v>
      </c>
      <c r="L294" s="81">
        <v>-108.00795775</v>
      </c>
      <c r="M294" s="81">
        <v>39.477356777777779</v>
      </c>
      <c r="N294" s="190">
        <v>0</v>
      </c>
      <c r="O294" s="185">
        <v>0</v>
      </c>
      <c r="P294" s="185">
        <v>0</v>
      </c>
      <c r="Q294" s="185">
        <v>0</v>
      </c>
      <c r="R294" s="186">
        <v>0.35949999999999999</v>
      </c>
    </row>
    <row r="295" spans="1:18" s="81" customFormat="1" x14ac:dyDescent="0.2">
      <c r="A295" s="81" t="s">
        <v>147</v>
      </c>
      <c r="B295" s="81" t="s">
        <v>493</v>
      </c>
      <c r="C295" s="81" t="str">
        <f t="shared" si="4"/>
        <v>08045</v>
      </c>
      <c r="D295" s="81" t="s">
        <v>503</v>
      </c>
      <c r="E295" s="81" t="s">
        <v>648</v>
      </c>
      <c r="F295" s="81">
        <v>71.900000000000006</v>
      </c>
      <c r="G295" s="81" t="s">
        <v>515</v>
      </c>
      <c r="H295" s="81" t="s">
        <v>654</v>
      </c>
      <c r="I295" s="81" t="s">
        <v>650</v>
      </c>
      <c r="J295" s="81" t="s">
        <v>221</v>
      </c>
      <c r="K295" s="81" t="s">
        <v>333</v>
      </c>
      <c r="L295" s="81">
        <v>-108.00795775</v>
      </c>
      <c r="M295" s="81">
        <v>39.477356777777779</v>
      </c>
      <c r="N295" s="190">
        <v>0</v>
      </c>
      <c r="O295" s="185">
        <v>0</v>
      </c>
      <c r="P295" s="185">
        <v>0</v>
      </c>
      <c r="Q295" s="185">
        <v>0</v>
      </c>
      <c r="R295" s="186">
        <v>0</v>
      </c>
    </row>
    <row r="296" spans="1:18" s="81" customFormat="1" x14ac:dyDescent="0.2">
      <c r="A296" s="81" t="s">
        <v>147</v>
      </c>
      <c r="B296" s="81" t="s">
        <v>493</v>
      </c>
      <c r="C296" s="81" t="str">
        <f t="shared" si="4"/>
        <v>08045</v>
      </c>
      <c r="D296" s="81" t="s">
        <v>503</v>
      </c>
      <c r="E296" s="81" t="s">
        <v>648</v>
      </c>
      <c r="F296" s="81">
        <v>71.900000000000006</v>
      </c>
      <c r="G296" s="81" t="s">
        <v>515</v>
      </c>
      <c r="H296" s="81" t="s">
        <v>654</v>
      </c>
      <c r="I296" s="81" t="s">
        <v>650</v>
      </c>
      <c r="J296" s="81" t="s">
        <v>221</v>
      </c>
      <c r="K296" s="81" t="s">
        <v>333</v>
      </c>
      <c r="L296" s="81">
        <v>-108.00795775</v>
      </c>
      <c r="M296" s="81">
        <v>39.477356777777779</v>
      </c>
      <c r="N296" s="190">
        <v>0</v>
      </c>
      <c r="O296" s="185">
        <v>0</v>
      </c>
      <c r="P296" s="185">
        <v>0</v>
      </c>
      <c r="Q296" s="185">
        <v>2.1569999999999999E-2</v>
      </c>
      <c r="R296" s="186">
        <v>0</v>
      </c>
    </row>
    <row r="297" spans="1:18" s="81" customFormat="1" x14ac:dyDescent="0.2">
      <c r="A297" s="81" t="s">
        <v>147</v>
      </c>
      <c r="B297" s="81" t="s">
        <v>493</v>
      </c>
      <c r="C297" s="81" t="str">
        <f t="shared" si="4"/>
        <v>08045</v>
      </c>
      <c r="D297" s="81" t="s">
        <v>503</v>
      </c>
      <c r="E297" s="81" t="s">
        <v>648</v>
      </c>
      <c r="F297" s="81">
        <v>71.900000000000006</v>
      </c>
      <c r="G297" s="81" t="s">
        <v>515</v>
      </c>
      <c r="H297" s="81" t="s">
        <v>654</v>
      </c>
      <c r="I297" s="81" t="s">
        <v>650</v>
      </c>
      <c r="J297" s="81" t="s">
        <v>221</v>
      </c>
      <c r="K297" s="81" t="s">
        <v>333</v>
      </c>
      <c r="L297" s="81">
        <v>-108.00795775</v>
      </c>
      <c r="M297" s="81">
        <v>39.477356777777779</v>
      </c>
      <c r="N297" s="190">
        <v>0</v>
      </c>
      <c r="O297" s="185">
        <v>11.1</v>
      </c>
      <c r="P297" s="185">
        <v>0</v>
      </c>
      <c r="Q297" s="185">
        <v>0</v>
      </c>
      <c r="R297" s="186">
        <v>0</v>
      </c>
    </row>
    <row r="298" spans="1:18" s="81" customFormat="1" x14ac:dyDescent="0.2">
      <c r="A298" s="81" t="s">
        <v>147</v>
      </c>
      <c r="B298" s="81" t="s">
        <v>493</v>
      </c>
      <c r="C298" s="81" t="str">
        <f t="shared" si="4"/>
        <v>08045</v>
      </c>
      <c r="D298" s="81" t="s">
        <v>503</v>
      </c>
      <c r="E298" s="81" t="s">
        <v>648</v>
      </c>
      <c r="F298" s="81">
        <v>78.400000000000006</v>
      </c>
      <c r="G298" s="81" t="s">
        <v>515</v>
      </c>
      <c r="H298" s="81" t="s">
        <v>655</v>
      </c>
      <c r="I298" s="81" t="s">
        <v>650</v>
      </c>
      <c r="J298" s="81" t="s">
        <v>231</v>
      </c>
      <c r="K298" s="81" t="s">
        <v>333</v>
      </c>
      <c r="L298" s="81">
        <v>-108.00795775</v>
      </c>
      <c r="M298" s="81">
        <v>39.477356777777779</v>
      </c>
      <c r="N298" s="190">
        <v>0</v>
      </c>
      <c r="O298" s="185">
        <v>0</v>
      </c>
      <c r="P298" s="185">
        <v>5.7</v>
      </c>
      <c r="Q298" s="185">
        <v>0</v>
      </c>
      <c r="R298" s="186">
        <v>0</v>
      </c>
    </row>
    <row r="299" spans="1:18" s="81" customFormat="1" x14ac:dyDescent="0.2">
      <c r="A299" s="81" t="s">
        <v>147</v>
      </c>
      <c r="B299" s="81" t="s">
        <v>493</v>
      </c>
      <c r="C299" s="81" t="str">
        <f t="shared" si="4"/>
        <v>08045</v>
      </c>
      <c r="D299" s="81" t="s">
        <v>503</v>
      </c>
      <c r="E299" s="81" t="s">
        <v>648</v>
      </c>
      <c r="F299" s="81">
        <v>78.400000000000006</v>
      </c>
      <c r="G299" s="81" t="s">
        <v>515</v>
      </c>
      <c r="H299" s="81" t="s">
        <v>655</v>
      </c>
      <c r="I299" s="81" t="s">
        <v>650</v>
      </c>
      <c r="J299" s="81" t="s">
        <v>231</v>
      </c>
      <c r="K299" s="81" t="s">
        <v>333</v>
      </c>
      <c r="L299" s="81">
        <v>-108.00795775</v>
      </c>
      <c r="M299" s="81">
        <v>39.477356777777779</v>
      </c>
      <c r="N299" s="190">
        <v>19.3</v>
      </c>
      <c r="O299" s="185">
        <v>0</v>
      </c>
      <c r="P299" s="185">
        <v>0</v>
      </c>
      <c r="Q299" s="185">
        <v>0</v>
      </c>
      <c r="R299" s="186">
        <v>0</v>
      </c>
    </row>
    <row r="300" spans="1:18" s="81" customFormat="1" x14ac:dyDescent="0.2">
      <c r="A300" s="81" t="s">
        <v>147</v>
      </c>
      <c r="B300" s="81" t="s">
        <v>493</v>
      </c>
      <c r="C300" s="81" t="str">
        <f t="shared" si="4"/>
        <v>08045</v>
      </c>
      <c r="D300" s="81" t="s">
        <v>503</v>
      </c>
      <c r="E300" s="81" t="s">
        <v>648</v>
      </c>
      <c r="F300" s="81">
        <v>78.400000000000006</v>
      </c>
      <c r="G300" s="81" t="s">
        <v>515</v>
      </c>
      <c r="H300" s="81" t="s">
        <v>655</v>
      </c>
      <c r="I300" s="81" t="s">
        <v>650</v>
      </c>
      <c r="J300" s="81" t="s">
        <v>231</v>
      </c>
      <c r="K300" s="81" t="s">
        <v>333</v>
      </c>
      <c r="L300" s="81">
        <v>-108.00795775</v>
      </c>
      <c r="M300" s="81">
        <v>39.477356777777779</v>
      </c>
      <c r="N300" s="190">
        <v>0</v>
      </c>
      <c r="O300" s="185">
        <v>0</v>
      </c>
      <c r="P300" s="185">
        <v>0</v>
      </c>
      <c r="Q300" s="185">
        <v>0</v>
      </c>
      <c r="R300" s="186">
        <v>0.4</v>
      </c>
    </row>
    <row r="301" spans="1:18" s="81" customFormat="1" x14ac:dyDescent="0.2">
      <c r="A301" s="81" t="s">
        <v>147</v>
      </c>
      <c r="B301" s="81" t="s">
        <v>493</v>
      </c>
      <c r="C301" s="81" t="str">
        <f t="shared" si="4"/>
        <v>08045</v>
      </c>
      <c r="D301" s="81" t="s">
        <v>503</v>
      </c>
      <c r="E301" s="81" t="s">
        <v>648</v>
      </c>
      <c r="F301" s="81">
        <v>78.400000000000006</v>
      </c>
      <c r="G301" s="81" t="s">
        <v>515</v>
      </c>
      <c r="H301" s="81" t="s">
        <v>655</v>
      </c>
      <c r="I301" s="81" t="s">
        <v>650</v>
      </c>
      <c r="J301" s="81" t="s">
        <v>231</v>
      </c>
      <c r="K301" s="81" t="s">
        <v>333</v>
      </c>
      <c r="L301" s="81">
        <v>-108.00795775</v>
      </c>
      <c r="M301" s="81">
        <v>39.477356777777779</v>
      </c>
      <c r="N301" s="190">
        <v>0</v>
      </c>
      <c r="O301" s="185">
        <v>0</v>
      </c>
      <c r="P301" s="185">
        <v>0</v>
      </c>
      <c r="Q301" s="185">
        <v>0</v>
      </c>
      <c r="R301" s="186">
        <v>0</v>
      </c>
    </row>
    <row r="302" spans="1:18" s="81" customFormat="1" x14ac:dyDescent="0.2">
      <c r="A302" s="81" t="s">
        <v>147</v>
      </c>
      <c r="B302" s="81" t="s">
        <v>493</v>
      </c>
      <c r="C302" s="81" t="str">
        <f t="shared" si="4"/>
        <v>08045</v>
      </c>
      <c r="D302" s="81" t="s">
        <v>503</v>
      </c>
      <c r="E302" s="81" t="s">
        <v>648</v>
      </c>
      <c r="F302" s="81">
        <v>78.400000000000006</v>
      </c>
      <c r="G302" s="81" t="s">
        <v>515</v>
      </c>
      <c r="H302" s="81" t="s">
        <v>655</v>
      </c>
      <c r="I302" s="81" t="s">
        <v>650</v>
      </c>
      <c r="J302" s="81" t="s">
        <v>231</v>
      </c>
      <c r="K302" s="81" t="s">
        <v>333</v>
      </c>
      <c r="L302" s="81">
        <v>-108.00795775</v>
      </c>
      <c r="M302" s="81">
        <v>39.477356777777779</v>
      </c>
      <c r="N302" s="190">
        <v>0</v>
      </c>
      <c r="O302" s="185">
        <v>0</v>
      </c>
      <c r="P302" s="185">
        <v>0</v>
      </c>
      <c r="Q302" s="185">
        <v>0.02</v>
      </c>
      <c r="R302" s="186">
        <v>0</v>
      </c>
    </row>
    <row r="303" spans="1:18" s="81" customFormat="1" x14ac:dyDescent="0.2">
      <c r="A303" s="81" t="s">
        <v>147</v>
      </c>
      <c r="B303" s="81" t="s">
        <v>493</v>
      </c>
      <c r="C303" s="81" t="str">
        <f t="shared" si="4"/>
        <v>08045</v>
      </c>
      <c r="D303" s="81" t="s">
        <v>503</v>
      </c>
      <c r="E303" s="81" t="s">
        <v>648</v>
      </c>
      <c r="F303" s="81">
        <v>78.400000000000006</v>
      </c>
      <c r="G303" s="81" t="s">
        <v>515</v>
      </c>
      <c r="H303" s="81" t="s">
        <v>655</v>
      </c>
      <c r="I303" s="81" t="s">
        <v>650</v>
      </c>
      <c r="J303" s="81" t="s">
        <v>231</v>
      </c>
      <c r="K303" s="81" t="s">
        <v>333</v>
      </c>
      <c r="L303" s="81">
        <v>-108.00795775</v>
      </c>
      <c r="M303" s="81">
        <v>39.477356777777779</v>
      </c>
      <c r="N303" s="190">
        <v>0</v>
      </c>
      <c r="O303" s="185">
        <v>5.7</v>
      </c>
      <c r="P303" s="185">
        <v>0</v>
      </c>
      <c r="Q303" s="185">
        <v>0</v>
      </c>
      <c r="R303" s="186">
        <v>0</v>
      </c>
    </row>
    <row r="304" spans="1:18" s="81" customFormat="1" x14ac:dyDescent="0.2">
      <c r="A304" s="81" t="s">
        <v>147</v>
      </c>
      <c r="B304" s="81" t="s">
        <v>493</v>
      </c>
      <c r="C304" s="81" t="str">
        <f t="shared" si="4"/>
        <v>08045</v>
      </c>
      <c r="D304" s="81" t="s">
        <v>503</v>
      </c>
      <c r="E304" s="81" t="s">
        <v>648</v>
      </c>
      <c r="F304" s="81">
        <v>1</v>
      </c>
      <c r="G304" s="81" t="s">
        <v>526</v>
      </c>
      <c r="H304" s="81" t="s">
        <v>656</v>
      </c>
      <c r="I304" s="81" t="s">
        <v>650</v>
      </c>
      <c r="J304" s="81" t="s">
        <v>277</v>
      </c>
      <c r="K304" s="81" t="s">
        <v>350</v>
      </c>
      <c r="L304" s="81">
        <v>-108.00795775</v>
      </c>
      <c r="M304" s="81">
        <v>39.477356777777779</v>
      </c>
      <c r="N304" s="190">
        <v>0</v>
      </c>
      <c r="O304" s="185">
        <v>3.8</v>
      </c>
      <c r="P304" s="185">
        <v>0</v>
      </c>
      <c r="Q304" s="185">
        <v>0</v>
      </c>
      <c r="R304" s="186">
        <v>0</v>
      </c>
    </row>
    <row r="305" spans="1:18" s="81" customFormat="1" x14ac:dyDescent="0.2">
      <c r="A305" s="81" t="s">
        <v>147</v>
      </c>
      <c r="B305" s="81" t="s">
        <v>493</v>
      </c>
      <c r="C305" s="81" t="str">
        <f t="shared" si="4"/>
        <v>08045</v>
      </c>
      <c r="D305" s="81" t="s">
        <v>503</v>
      </c>
      <c r="E305" s="81" t="s">
        <v>648</v>
      </c>
      <c r="F305" s="81">
        <v>3650</v>
      </c>
      <c r="G305" s="81" t="s">
        <v>528</v>
      </c>
      <c r="H305" s="81" t="s">
        <v>657</v>
      </c>
      <c r="I305" s="81" t="s">
        <v>650</v>
      </c>
      <c r="J305" s="81" t="s">
        <v>14</v>
      </c>
      <c r="K305" s="81" t="s">
        <v>494</v>
      </c>
      <c r="L305" s="81">
        <v>-108.00795775</v>
      </c>
      <c r="M305" s="81">
        <v>39.477356777777779</v>
      </c>
      <c r="N305" s="190">
        <v>0</v>
      </c>
      <c r="O305" s="185">
        <v>3.991238560030884</v>
      </c>
      <c r="P305" s="185">
        <v>0</v>
      </c>
      <c r="Q305" s="185">
        <v>0</v>
      </c>
      <c r="R305" s="186">
        <v>0</v>
      </c>
    </row>
    <row r="306" spans="1:18" s="81" customFormat="1" x14ac:dyDescent="0.2">
      <c r="A306" s="81" t="s">
        <v>147</v>
      </c>
      <c r="B306" s="81" t="s">
        <v>493</v>
      </c>
      <c r="C306" s="81" t="str">
        <f t="shared" si="4"/>
        <v>08045</v>
      </c>
      <c r="D306" s="81" t="s">
        <v>503</v>
      </c>
      <c r="E306" s="81" t="s">
        <v>658</v>
      </c>
      <c r="F306" s="81">
        <v>14</v>
      </c>
      <c r="G306" s="81" t="s">
        <v>515</v>
      </c>
      <c r="H306" s="81" t="s">
        <v>659</v>
      </c>
      <c r="I306" s="81" t="s">
        <v>660</v>
      </c>
      <c r="J306" s="81" t="s">
        <v>221</v>
      </c>
      <c r="K306" s="81" t="s">
        <v>333</v>
      </c>
      <c r="L306" s="81">
        <v>-108.25198616666667</v>
      </c>
      <c r="M306" s="81">
        <v>39.568471888888894</v>
      </c>
      <c r="N306" s="190">
        <v>0</v>
      </c>
      <c r="O306" s="185">
        <v>0</v>
      </c>
      <c r="P306" s="185">
        <v>3</v>
      </c>
      <c r="Q306" s="185">
        <v>0</v>
      </c>
      <c r="R306" s="186">
        <v>0</v>
      </c>
    </row>
    <row r="307" spans="1:18" s="81" customFormat="1" x14ac:dyDescent="0.2">
      <c r="A307" s="81" t="s">
        <v>147</v>
      </c>
      <c r="B307" s="81" t="s">
        <v>493</v>
      </c>
      <c r="C307" s="81" t="str">
        <f t="shared" si="4"/>
        <v>08045</v>
      </c>
      <c r="D307" s="81" t="s">
        <v>503</v>
      </c>
      <c r="E307" s="81" t="s">
        <v>658</v>
      </c>
      <c r="F307" s="81">
        <v>14</v>
      </c>
      <c r="G307" s="81" t="s">
        <v>515</v>
      </c>
      <c r="H307" s="81" t="s">
        <v>659</v>
      </c>
      <c r="I307" s="81" t="s">
        <v>660</v>
      </c>
      <c r="J307" s="81" t="s">
        <v>221</v>
      </c>
      <c r="K307" s="81" t="s">
        <v>333</v>
      </c>
      <c r="L307" s="81">
        <v>-108.25198616666667</v>
      </c>
      <c r="M307" s="81">
        <v>39.568471888888894</v>
      </c>
      <c r="N307" s="190">
        <v>23</v>
      </c>
      <c r="O307" s="185">
        <v>0</v>
      </c>
      <c r="P307" s="185">
        <v>0</v>
      </c>
      <c r="Q307" s="185">
        <v>0</v>
      </c>
      <c r="R307" s="186">
        <v>0</v>
      </c>
    </row>
    <row r="308" spans="1:18" s="81" customFormat="1" x14ac:dyDescent="0.2">
      <c r="A308" s="81" t="s">
        <v>147</v>
      </c>
      <c r="B308" s="81" t="s">
        <v>493</v>
      </c>
      <c r="C308" s="81" t="str">
        <f t="shared" si="4"/>
        <v>08045</v>
      </c>
      <c r="D308" s="81" t="s">
        <v>503</v>
      </c>
      <c r="E308" s="81" t="s">
        <v>658</v>
      </c>
      <c r="F308" s="81">
        <v>14</v>
      </c>
      <c r="G308" s="81" t="s">
        <v>515</v>
      </c>
      <c r="H308" s="81" t="s">
        <v>659</v>
      </c>
      <c r="I308" s="81" t="s">
        <v>660</v>
      </c>
      <c r="J308" s="81" t="s">
        <v>221</v>
      </c>
      <c r="K308" s="81" t="s">
        <v>333</v>
      </c>
      <c r="L308" s="81">
        <v>-108.25198616666667</v>
      </c>
      <c r="M308" s="81">
        <v>39.568471888888894</v>
      </c>
      <c r="N308" s="190">
        <v>0</v>
      </c>
      <c r="O308" s="185">
        <v>0</v>
      </c>
      <c r="P308" s="185">
        <v>0</v>
      </c>
      <c r="Q308" s="185">
        <v>0</v>
      </c>
      <c r="R308" s="186">
        <v>7.0000000000000007E-2</v>
      </c>
    </row>
    <row r="309" spans="1:18" s="81" customFormat="1" x14ac:dyDescent="0.2">
      <c r="A309" s="81" t="s">
        <v>147</v>
      </c>
      <c r="B309" s="81" t="s">
        <v>493</v>
      </c>
      <c r="C309" s="81" t="str">
        <f t="shared" si="4"/>
        <v>08045</v>
      </c>
      <c r="D309" s="81" t="s">
        <v>503</v>
      </c>
      <c r="E309" s="81" t="s">
        <v>658</v>
      </c>
      <c r="F309" s="81">
        <v>14</v>
      </c>
      <c r="G309" s="81" t="s">
        <v>515</v>
      </c>
      <c r="H309" s="81" t="s">
        <v>659</v>
      </c>
      <c r="I309" s="81" t="s">
        <v>660</v>
      </c>
      <c r="J309" s="81" t="s">
        <v>221</v>
      </c>
      <c r="K309" s="81" t="s">
        <v>333</v>
      </c>
      <c r="L309" s="81">
        <v>-108.25198616666667</v>
      </c>
      <c r="M309" s="81">
        <v>39.568471888888894</v>
      </c>
      <c r="N309" s="190">
        <v>0</v>
      </c>
      <c r="O309" s="185">
        <v>0</v>
      </c>
      <c r="P309" s="185">
        <v>0</v>
      </c>
      <c r="Q309" s="185">
        <v>0</v>
      </c>
      <c r="R309" s="186">
        <v>0</v>
      </c>
    </row>
    <row r="310" spans="1:18" s="81" customFormat="1" x14ac:dyDescent="0.2">
      <c r="A310" s="81" t="s">
        <v>147</v>
      </c>
      <c r="B310" s="81" t="s">
        <v>493</v>
      </c>
      <c r="C310" s="81" t="str">
        <f t="shared" si="4"/>
        <v>08045</v>
      </c>
      <c r="D310" s="81" t="s">
        <v>503</v>
      </c>
      <c r="E310" s="81" t="s">
        <v>658</v>
      </c>
      <c r="F310" s="81">
        <v>14</v>
      </c>
      <c r="G310" s="81" t="s">
        <v>515</v>
      </c>
      <c r="H310" s="81" t="s">
        <v>659</v>
      </c>
      <c r="I310" s="81" t="s">
        <v>660</v>
      </c>
      <c r="J310" s="81" t="s">
        <v>221</v>
      </c>
      <c r="K310" s="81" t="s">
        <v>333</v>
      </c>
      <c r="L310" s="81">
        <v>-108.25198616666667</v>
      </c>
      <c r="M310" s="81">
        <v>39.568471888888894</v>
      </c>
      <c r="N310" s="190">
        <v>0</v>
      </c>
      <c r="O310" s="185">
        <v>0</v>
      </c>
      <c r="P310" s="185">
        <v>0</v>
      </c>
      <c r="Q310" s="185">
        <v>4.1999999999999997E-3</v>
      </c>
      <c r="R310" s="186">
        <v>0</v>
      </c>
    </row>
    <row r="311" spans="1:18" s="81" customFormat="1" x14ac:dyDescent="0.2">
      <c r="A311" s="81" t="s">
        <v>147</v>
      </c>
      <c r="B311" s="81" t="s">
        <v>493</v>
      </c>
      <c r="C311" s="81" t="str">
        <f t="shared" si="4"/>
        <v>08045</v>
      </c>
      <c r="D311" s="81" t="s">
        <v>503</v>
      </c>
      <c r="E311" s="81" t="s">
        <v>658</v>
      </c>
      <c r="F311" s="81">
        <v>14</v>
      </c>
      <c r="G311" s="81" t="s">
        <v>515</v>
      </c>
      <c r="H311" s="81" t="s">
        <v>659</v>
      </c>
      <c r="I311" s="81" t="s">
        <v>660</v>
      </c>
      <c r="J311" s="81" t="s">
        <v>221</v>
      </c>
      <c r="K311" s="81" t="s">
        <v>333</v>
      </c>
      <c r="L311" s="81">
        <v>-108.25198616666667</v>
      </c>
      <c r="M311" s="81">
        <v>39.568471888888894</v>
      </c>
      <c r="N311" s="190">
        <v>0</v>
      </c>
      <c r="O311" s="185">
        <v>1</v>
      </c>
      <c r="P311" s="185">
        <v>0</v>
      </c>
      <c r="Q311" s="185">
        <v>0</v>
      </c>
      <c r="R311" s="186">
        <v>0</v>
      </c>
    </row>
    <row r="312" spans="1:18" s="81" customFormat="1" x14ac:dyDescent="0.2">
      <c r="A312" s="81" t="s">
        <v>147</v>
      </c>
      <c r="B312" s="81" t="s">
        <v>493</v>
      </c>
      <c r="C312" s="81" t="str">
        <f t="shared" si="4"/>
        <v>08045</v>
      </c>
      <c r="D312" s="81" t="s">
        <v>503</v>
      </c>
      <c r="E312" s="81" t="s">
        <v>661</v>
      </c>
      <c r="F312" s="81">
        <v>23.641999999999999</v>
      </c>
      <c r="G312" s="81" t="s">
        <v>515</v>
      </c>
      <c r="H312" s="81" t="s">
        <v>662</v>
      </c>
      <c r="I312" s="81" t="s">
        <v>663</v>
      </c>
      <c r="J312" s="81" t="s">
        <v>221</v>
      </c>
      <c r="K312" s="81" t="s">
        <v>333</v>
      </c>
      <c r="L312" s="81">
        <v>-108.26110316666667</v>
      </c>
      <c r="M312" s="81">
        <v>39.38820308333333</v>
      </c>
      <c r="N312" s="190">
        <v>0</v>
      </c>
      <c r="O312" s="185">
        <v>0</v>
      </c>
      <c r="P312" s="185">
        <v>31.504000000000001</v>
      </c>
      <c r="Q312" s="185">
        <v>0</v>
      </c>
      <c r="R312" s="186">
        <v>0</v>
      </c>
    </row>
    <row r="313" spans="1:18" s="81" customFormat="1" x14ac:dyDescent="0.2">
      <c r="A313" s="81" t="s">
        <v>147</v>
      </c>
      <c r="B313" s="81" t="s">
        <v>493</v>
      </c>
      <c r="C313" s="81" t="str">
        <f t="shared" si="4"/>
        <v>08045</v>
      </c>
      <c r="D313" s="81" t="s">
        <v>503</v>
      </c>
      <c r="E313" s="81" t="s">
        <v>661</v>
      </c>
      <c r="F313" s="81">
        <v>23.641999999999999</v>
      </c>
      <c r="G313" s="81" t="s">
        <v>515</v>
      </c>
      <c r="H313" s="81" t="s">
        <v>662</v>
      </c>
      <c r="I313" s="81" t="s">
        <v>663</v>
      </c>
      <c r="J313" s="81" t="s">
        <v>221</v>
      </c>
      <c r="K313" s="81" t="s">
        <v>333</v>
      </c>
      <c r="L313" s="81">
        <v>-108.26110316666667</v>
      </c>
      <c r="M313" s="81">
        <v>39.38820308333333</v>
      </c>
      <c r="N313" s="190">
        <v>13.696999999999999</v>
      </c>
      <c r="O313" s="185">
        <v>0</v>
      </c>
      <c r="P313" s="185">
        <v>0</v>
      </c>
      <c r="Q313" s="185">
        <v>0</v>
      </c>
      <c r="R313" s="186">
        <v>0</v>
      </c>
    </row>
    <row r="314" spans="1:18" s="81" customFormat="1" x14ac:dyDescent="0.2">
      <c r="A314" s="81" t="s">
        <v>147</v>
      </c>
      <c r="B314" s="81" t="s">
        <v>493</v>
      </c>
      <c r="C314" s="81" t="str">
        <f t="shared" si="4"/>
        <v>08045</v>
      </c>
      <c r="D314" s="81" t="s">
        <v>503</v>
      </c>
      <c r="E314" s="81" t="s">
        <v>661</v>
      </c>
      <c r="F314" s="81">
        <v>23.641999999999999</v>
      </c>
      <c r="G314" s="81" t="s">
        <v>515</v>
      </c>
      <c r="H314" s="81" t="s">
        <v>662</v>
      </c>
      <c r="I314" s="81" t="s">
        <v>663</v>
      </c>
      <c r="J314" s="81" t="s">
        <v>221</v>
      </c>
      <c r="K314" s="81" t="s">
        <v>333</v>
      </c>
      <c r="L314" s="81">
        <v>-108.26110316666667</v>
      </c>
      <c r="M314" s="81">
        <v>39.38820308333333</v>
      </c>
      <c r="N314" s="190">
        <v>0</v>
      </c>
      <c r="O314" s="185">
        <v>0</v>
      </c>
      <c r="P314" s="185">
        <v>0</v>
      </c>
      <c r="Q314" s="185">
        <v>0</v>
      </c>
      <c r="R314" s="186">
        <v>0.11821</v>
      </c>
    </row>
    <row r="315" spans="1:18" s="81" customFormat="1" x14ac:dyDescent="0.2">
      <c r="A315" s="81" t="s">
        <v>147</v>
      </c>
      <c r="B315" s="81" t="s">
        <v>493</v>
      </c>
      <c r="C315" s="81" t="str">
        <f t="shared" si="4"/>
        <v>08045</v>
      </c>
      <c r="D315" s="81" t="s">
        <v>503</v>
      </c>
      <c r="E315" s="81" t="s">
        <v>661</v>
      </c>
      <c r="F315" s="81">
        <v>23.641999999999999</v>
      </c>
      <c r="G315" s="81" t="s">
        <v>515</v>
      </c>
      <c r="H315" s="81" t="s">
        <v>662</v>
      </c>
      <c r="I315" s="81" t="s">
        <v>663</v>
      </c>
      <c r="J315" s="81" t="s">
        <v>221</v>
      </c>
      <c r="K315" s="81" t="s">
        <v>333</v>
      </c>
      <c r="L315" s="81">
        <v>-108.26110316666667</v>
      </c>
      <c r="M315" s="81">
        <v>39.38820308333333</v>
      </c>
      <c r="N315" s="190">
        <v>0</v>
      </c>
      <c r="O315" s="185">
        <v>0</v>
      </c>
      <c r="P315" s="185">
        <v>0</v>
      </c>
      <c r="Q315" s="185">
        <v>0</v>
      </c>
      <c r="R315" s="186">
        <v>0</v>
      </c>
    </row>
    <row r="316" spans="1:18" s="81" customFormat="1" x14ac:dyDescent="0.2">
      <c r="A316" s="81" t="s">
        <v>147</v>
      </c>
      <c r="B316" s="81" t="s">
        <v>493</v>
      </c>
      <c r="C316" s="81" t="str">
        <f t="shared" si="4"/>
        <v>08045</v>
      </c>
      <c r="D316" s="81" t="s">
        <v>503</v>
      </c>
      <c r="E316" s="81" t="s">
        <v>661</v>
      </c>
      <c r="F316" s="81">
        <v>23.641999999999999</v>
      </c>
      <c r="G316" s="81" t="s">
        <v>515</v>
      </c>
      <c r="H316" s="81" t="s">
        <v>662</v>
      </c>
      <c r="I316" s="81" t="s">
        <v>663</v>
      </c>
      <c r="J316" s="81" t="s">
        <v>221</v>
      </c>
      <c r="K316" s="81" t="s">
        <v>333</v>
      </c>
      <c r="L316" s="81">
        <v>-108.26110316666667</v>
      </c>
      <c r="M316" s="81">
        <v>39.38820308333333</v>
      </c>
      <c r="N316" s="190">
        <v>0</v>
      </c>
      <c r="O316" s="185">
        <v>0</v>
      </c>
      <c r="P316" s="185">
        <v>0</v>
      </c>
      <c r="Q316" s="185">
        <v>7.0930000000000003E-3</v>
      </c>
      <c r="R316" s="186">
        <v>0</v>
      </c>
    </row>
    <row r="317" spans="1:18" s="81" customFormat="1" x14ac:dyDescent="0.2">
      <c r="A317" s="81" t="s">
        <v>147</v>
      </c>
      <c r="B317" s="81" t="s">
        <v>493</v>
      </c>
      <c r="C317" s="81" t="str">
        <f t="shared" si="4"/>
        <v>08045</v>
      </c>
      <c r="D317" s="81" t="s">
        <v>503</v>
      </c>
      <c r="E317" s="81" t="s">
        <v>661</v>
      </c>
      <c r="F317" s="81">
        <v>23.641999999999999</v>
      </c>
      <c r="G317" s="81" t="s">
        <v>515</v>
      </c>
      <c r="H317" s="81" t="s">
        <v>662</v>
      </c>
      <c r="I317" s="81" t="s">
        <v>663</v>
      </c>
      <c r="J317" s="81" t="s">
        <v>221</v>
      </c>
      <c r="K317" s="81" t="s">
        <v>333</v>
      </c>
      <c r="L317" s="81">
        <v>-108.26110316666667</v>
      </c>
      <c r="M317" s="81">
        <v>39.38820308333333</v>
      </c>
      <c r="N317" s="190">
        <v>0</v>
      </c>
      <c r="O317" s="185">
        <v>3.835</v>
      </c>
      <c r="P317" s="185">
        <v>0</v>
      </c>
      <c r="Q317" s="185">
        <v>0</v>
      </c>
      <c r="R317" s="186">
        <v>0</v>
      </c>
    </row>
    <row r="318" spans="1:18" s="81" customFormat="1" x14ac:dyDescent="0.2">
      <c r="A318" s="81" t="s">
        <v>147</v>
      </c>
      <c r="B318" s="81" t="s">
        <v>493</v>
      </c>
      <c r="C318" s="81" t="str">
        <f t="shared" si="4"/>
        <v>08045</v>
      </c>
      <c r="D318" s="81" t="s">
        <v>503</v>
      </c>
      <c r="E318" s="81" t="s">
        <v>661</v>
      </c>
      <c r="F318" s="81">
        <v>30.126000000000001</v>
      </c>
      <c r="G318" s="81" t="s">
        <v>515</v>
      </c>
      <c r="H318" s="81" t="s">
        <v>664</v>
      </c>
      <c r="I318" s="81" t="s">
        <v>663</v>
      </c>
      <c r="J318" s="81" t="s">
        <v>227</v>
      </c>
      <c r="K318" s="81" t="s">
        <v>333</v>
      </c>
      <c r="L318" s="81">
        <v>-108.26110316666667</v>
      </c>
      <c r="M318" s="81">
        <v>39.38820308333333</v>
      </c>
      <c r="N318" s="190">
        <v>0</v>
      </c>
      <c r="O318" s="185">
        <v>0</v>
      </c>
      <c r="P318" s="185">
        <v>33.988999999999997</v>
      </c>
      <c r="Q318" s="185">
        <v>0</v>
      </c>
      <c r="R318" s="186">
        <v>0</v>
      </c>
    </row>
    <row r="319" spans="1:18" s="81" customFormat="1" x14ac:dyDescent="0.2">
      <c r="A319" s="81" t="s">
        <v>147</v>
      </c>
      <c r="B319" s="81" t="s">
        <v>493</v>
      </c>
      <c r="C319" s="81" t="str">
        <f t="shared" si="4"/>
        <v>08045</v>
      </c>
      <c r="D319" s="81" t="s">
        <v>503</v>
      </c>
      <c r="E319" s="81" t="s">
        <v>661</v>
      </c>
      <c r="F319" s="81">
        <v>30.126000000000001</v>
      </c>
      <c r="G319" s="81" t="s">
        <v>515</v>
      </c>
      <c r="H319" s="81" t="s">
        <v>664</v>
      </c>
      <c r="I319" s="81" t="s">
        <v>663</v>
      </c>
      <c r="J319" s="81" t="s">
        <v>227</v>
      </c>
      <c r="K319" s="81" t="s">
        <v>333</v>
      </c>
      <c r="L319" s="81">
        <v>-108.26110316666667</v>
      </c>
      <c r="M319" s="81">
        <v>39.38820308333333</v>
      </c>
      <c r="N319" s="190">
        <v>14.778</v>
      </c>
      <c r="O319" s="185">
        <v>0</v>
      </c>
      <c r="P319" s="185">
        <v>0</v>
      </c>
      <c r="Q319" s="185">
        <v>0</v>
      </c>
      <c r="R319" s="186">
        <v>0</v>
      </c>
    </row>
    <row r="320" spans="1:18" s="81" customFormat="1" x14ac:dyDescent="0.2">
      <c r="A320" s="81" t="s">
        <v>147</v>
      </c>
      <c r="B320" s="81" t="s">
        <v>493</v>
      </c>
      <c r="C320" s="81" t="str">
        <f t="shared" si="4"/>
        <v>08045</v>
      </c>
      <c r="D320" s="81" t="s">
        <v>503</v>
      </c>
      <c r="E320" s="81" t="s">
        <v>661</v>
      </c>
      <c r="F320" s="81">
        <v>30.126000000000001</v>
      </c>
      <c r="G320" s="81" t="s">
        <v>515</v>
      </c>
      <c r="H320" s="81" t="s">
        <v>664</v>
      </c>
      <c r="I320" s="81" t="s">
        <v>663</v>
      </c>
      <c r="J320" s="81" t="s">
        <v>227</v>
      </c>
      <c r="K320" s="81" t="s">
        <v>333</v>
      </c>
      <c r="L320" s="81">
        <v>-108.26110316666667</v>
      </c>
      <c r="M320" s="81">
        <v>39.38820308333333</v>
      </c>
      <c r="N320" s="190">
        <v>0</v>
      </c>
      <c r="O320" s="185">
        <v>0</v>
      </c>
      <c r="P320" s="185">
        <v>0</v>
      </c>
      <c r="Q320" s="185">
        <v>0</v>
      </c>
      <c r="R320" s="186">
        <v>0.47297800000000001</v>
      </c>
    </row>
    <row r="321" spans="1:18" s="81" customFormat="1" x14ac:dyDescent="0.2">
      <c r="A321" s="81" t="s">
        <v>147</v>
      </c>
      <c r="B321" s="81" t="s">
        <v>493</v>
      </c>
      <c r="C321" s="81" t="str">
        <f t="shared" si="4"/>
        <v>08045</v>
      </c>
      <c r="D321" s="81" t="s">
        <v>503</v>
      </c>
      <c r="E321" s="81" t="s">
        <v>661</v>
      </c>
      <c r="F321" s="81">
        <v>30.126000000000001</v>
      </c>
      <c r="G321" s="81" t="s">
        <v>515</v>
      </c>
      <c r="H321" s="81" t="s">
        <v>664</v>
      </c>
      <c r="I321" s="81" t="s">
        <v>663</v>
      </c>
      <c r="J321" s="81" t="s">
        <v>227</v>
      </c>
      <c r="K321" s="81" t="s">
        <v>333</v>
      </c>
      <c r="L321" s="81">
        <v>-108.26110316666667</v>
      </c>
      <c r="M321" s="81">
        <v>39.38820308333333</v>
      </c>
      <c r="N321" s="190">
        <v>0</v>
      </c>
      <c r="O321" s="185">
        <v>0</v>
      </c>
      <c r="P321" s="185">
        <v>0</v>
      </c>
      <c r="Q321" s="185">
        <v>0</v>
      </c>
      <c r="R321" s="186">
        <v>0</v>
      </c>
    </row>
    <row r="322" spans="1:18" s="81" customFormat="1" x14ac:dyDescent="0.2">
      <c r="A322" s="81" t="s">
        <v>147</v>
      </c>
      <c r="B322" s="81" t="s">
        <v>493</v>
      </c>
      <c r="C322" s="81" t="str">
        <f t="shared" si="4"/>
        <v>08045</v>
      </c>
      <c r="D322" s="81" t="s">
        <v>503</v>
      </c>
      <c r="E322" s="81" t="s">
        <v>661</v>
      </c>
      <c r="F322" s="81">
        <v>30.126000000000001</v>
      </c>
      <c r="G322" s="81" t="s">
        <v>515</v>
      </c>
      <c r="H322" s="81" t="s">
        <v>664</v>
      </c>
      <c r="I322" s="81" t="s">
        <v>663</v>
      </c>
      <c r="J322" s="81" t="s">
        <v>227</v>
      </c>
      <c r="K322" s="81" t="s">
        <v>333</v>
      </c>
      <c r="L322" s="81">
        <v>-108.26110316666667</v>
      </c>
      <c r="M322" s="81">
        <v>39.38820308333333</v>
      </c>
      <c r="N322" s="190">
        <v>0</v>
      </c>
      <c r="O322" s="185">
        <v>0</v>
      </c>
      <c r="P322" s="185">
        <v>0</v>
      </c>
      <c r="Q322" s="185">
        <v>5.875E-3</v>
      </c>
      <c r="R322" s="186">
        <v>0</v>
      </c>
    </row>
    <row r="323" spans="1:18" s="81" customFormat="1" x14ac:dyDescent="0.2">
      <c r="A323" s="81" t="s">
        <v>147</v>
      </c>
      <c r="B323" s="81" t="s">
        <v>493</v>
      </c>
      <c r="C323" s="81" t="str">
        <f t="shared" si="4"/>
        <v>08045</v>
      </c>
      <c r="D323" s="81" t="s">
        <v>503</v>
      </c>
      <c r="E323" s="81" t="s">
        <v>661</v>
      </c>
      <c r="F323" s="81">
        <v>30.126000000000001</v>
      </c>
      <c r="G323" s="81" t="s">
        <v>515</v>
      </c>
      <c r="H323" s="81" t="s">
        <v>664</v>
      </c>
      <c r="I323" s="81" t="s">
        <v>663</v>
      </c>
      <c r="J323" s="81" t="s">
        <v>227</v>
      </c>
      <c r="K323" s="81" t="s">
        <v>333</v>
      </c>
      <c r="L323" s="81">
        <v>-108.26110316666667</v>
      </c>
      <c r="M323" s="81">
        <v>39.38820308333333</v>
      </c>
      <c r="N323" s="190">
        <v>0</v>
      </c>
      <c r="O323" s="185">
        <v>4.1379999999999999</v>
      </c>
      <c r="P323" s="185">
        <v>0</v>
      </c>
      <c r="Q323" s="185">
        <v>0</v>
      </c>
      <c r="R323" s="186">
        <v>0</v>
      </c>
    </row>
    <row r="324" spans="1:18" s="81" customFormat="1" x14ac:dyDescent="0.2">
      <c r="A324" s="81" t="s">
        <v>147</v>
      </c>
      <c r="B324" s="81" t="s">
        <v>493</v>
      </c>
      <c r="C324" s="81" t="str">
        <f t="shared" si="4"/>
        <v>08045</v>
      </c>
      <c r="D324" s="81" t="s">
        <v>503</v>
      </c>
      <c r="E324" s="81" t="s">
        <v>665</v>
      </c>
      <c r="F324" s="81">
        <v>13.74</v>
      </c>
      <c r="G324" s="81" t="s">
        <v>515</v>
      </c>
      <c r="H324" s="81" t="s">
        <v>666</v>
      </c>
      <c r="I324" s="81" t="s">
        <v>667</v>
      </c>
      <c r="J324" s="81" t="s">
        <v>229</v>
      </c>
      <c r="K324" s="81" t="s">
        <v>333</v>
      </c>
      <c r="L324" s="81">
        <v>-108.97289683333335</v>
      </c>
      <c r="M324" s="81">
        <v>39.392102944444446</v>
      </c>
      <c r="N324" s="190">
        <v>0</v>
      </c>
      <c r="O324" s="185">
        <v>0</v>
      </c>
      <c r="P324" s="185">
        <v>5.9640000000000004</v>
      </c>
      <c r="Q324" s="185">
        <v>0</v>
      </c>
      <c r="R324" s="186">
        <v>0</v>
      </c>
    </row>
    <row r="325" spans="1:18" s="81" customFormat="1" x14ac:dyDescent="0.2">
      <c r="A325" s="81" t="s">
        <v>147</v>
      </c>
      <c r="B325" s="81" t="s">
        <v>493</v>
      </c>
      <c r="C325" s="81" t="str">
        <f t="shared" si="4"/>
        <v>08045</v>
      </c>
      <c r="D325" s="81" t="s">
        <v>503</v>
      </c>
      <c r="E325" s="81" t="s">
        <v>665</v>
      </c>
      <c r="F325" s="81">
        <v>13.74</v>
      </c>
      <c r="G325" s="81" t="s">
        <v>515</v>
      </c>
      <c r="H325" s="81" t="s">
        <v>666</v>
      </c>
      <c r="I325" s="81" t="s">
        <v>667</v>
      </c>
      <c r="J325" s="81" t="s">
        <v>229</v>
      </c>
      <c r="K325" s="81" t="s">
        <v>333</v>
      </c>
      <c r="L325" s="81">
        <v>-108.97289683333335</v>
      </c>
      <c r="M325" s="81">
        <v>39.392102944444446</v>
      </c>
      <c r="N325" s="190">
        <v>4.09</v>
      </c>
      <c r="O325" s="185">
        <v>0</v>
      </c>
      <c r="P325" s="185">
        <v>0</v>
      </c>
      <c r="Q325" s="185">
        <v>0</v>
      </c>
      <c r="R325" s="186">
        <v>0</v>
      </c>
    </row>
    <row r="326" spans="1:18" s="81" customFormat="1" x14ac:dyDescent="0.2">
      <c r="A326" s="81" t="s">
        <v>147</v>
      </c>
      <c r="B326" s="81" t="s">
        <v>493</v>
      </c>
      <c r="C326" s="81" t="str">
        <f t="shared" si="4"/>
        <v>08045</v>
      </c>
      <c r="D326" s="81" t="s">
        <v>503</v>
      </c>
      <c r="E326" s="81" t="s">
        <v>665</v>
      </c>
      <c r="F326" s="81">
        <v>13.74</v>
      </c>
      <c r="G326" s="81" t="s">
        <v>515</v>
      </c>
      <c r="H326" s="81" t="s">
        <v>666</v>
      </c>
      <c r="I326" s="81" t="s">
        <v>667</v>
      </c>
      <c r="J326" s="81" t="s">
        <v>229</v>
      </c>
      <c r="K326" s="81" t="s">
        <v>333</v>
      </c>
      <c r="L326" s="81">
        <v>-108.97289683333335</v>
      </c>
      <c r="M326" s="81">
        <v>39.392102944444446</v>
      </c>
      <c r="N326" s="190">
        <v>0</v>
      </c>
      <c r="O326" s="185">
        <v>0</v>
      </c>
      <c r="P326" s="185">
        <v>0</v>
      </c>
      <c r="Q326" s="185">
        <v>0</v>
      </c>
      <c r="R326" s="186">
        <v>6.8699999999999997E-2</v>
      </c>
    </row>
    <row r="327" spans="1:18" s="81" customFormat="1" x14ac:dyDescent="0.2">
      <c r="A327" s="81" t="s">
        <v>147</v>
      </c>
      <c r="B327" s="81" t="s">
        <v>493</v>
      </c>
      <c r="C327" s="81" t="str">
        <f t="shared" ref="C327:C390" si="5">B327&amp;D327</f>
        <v>08045</v>
      </c>
      <c r="D327" s="81" t="s">
        <v>503</v>
      </c>
      <c r="E327" s="81" t="s">
        <v>665</v>
      </c>
      <c r="F327" s="81">
        <v>13.74</v>
      </c>
      <c r="G327" s="81" t="s">
        <v>515</v>
      </c>
      <c r="H327" s="81" t="s">
        <v>666</v>
      </c>
      <c r="I327" s="81" t="s">
        <v>667</v>
      </c>
      <c r="J327" s="81" t="s">
        <v>229</v>
      </c>
      <c r="K327" s="81" t="s">
        <v>333</v>
      </c>
      <c r="L327" s="81">
        <v>-108.97289683333335</v>
      </c>
      <c r="M327" s="81">
        <v>39.392102944444446</v>
      </c>
      <c r="N327" s="190">
        <v>0</v>
      </c>
      <c r="O327" s="185">
        <v>0</v>
      </c>
      <c r="P327" s="185">
        <v>0</v>
      </c>
      <c r="Q327" s="185">
        <v>0</v>
      </c>
      <c r="R327" s="186">
        <v>0</v>
      </c>
    </row>
    <row r="328" spans="1:18" s="81" customFormat="1" x14ac:dyDescent="0.2">
      <c r="A328" s="81" t="s">
        <v>147</v>
      </c>
      <c r="B328" s="81" t="s">
        <v>493</v>
      </c>
      <c r="C328" s="81" t="str">
        <f t="shared" si="5"/>
        <v>08045</v>
      </c>
      <c r="D328" s="81" t="s">
        <v>503</v>
      </c>
      <c r="E328" s="81" t="s">
        <v>665</v>
      </c>
      <c r="F328" s="81">
        <v>13.74</v>
      </c>
      <c r="G328" s="81" t="s">
        <v>515</v>
      </c>
      <c r="H328" s="81" t="s">
        <v>666</v>
      </c>
      <c r="I328" s="81" t="s">
        <v>667</v>
      </c>
      <c r="J328" s="81" t="s">
        <v>229</v>
      </c>
      <c r="K328" s="81" t="s">
        <v>333</v>
      </c>
      <c r="L328" s="81">
        <v>-108.97289683333335</v>
      </c>
      <c r="M328" s="81">
        <v>39.392102944444446</v>
      </c>
      <c r="N328" s="190">
        <v>0</v>
      </c>
      <c r="O328" s="185">
        <v>0</v>
      </c>
      <c r="P328" s="185">
        <v>0</v>
      </c>
      <c r="Q328" s="185">
        <v>4.1219999999999998E-3</v>
      </c>
      <c r="R328" s="186">
        <v>0</v>
      </c>
    </row>
    <row r="329" spans="1:18" s="81" customFormat="1" x14ac:dyDescent="0.2">
      <c r="A329" s="81" t="s">
        <v>147</v>
      </c>
      <c r="B329" s="81" t="s">
        <v>493</v>
      </c>
      <c r="C329" s="81" t="str">
        <f t="shared" si="5"/>
        <v>08045</v>
      </c>
      <c r="D329" s="81" t="s">
        <v>503</v>
      </c>
      <c r="E329" s="81" t="s">
        <v>665</v>
      </c>
      <c r="F329" s="81">
        <v>782142.9</v>
      </c>
      <c r="G329" s="81" t="s">
        <v>668</v>
      </c>
      <c r="H329" s="81" t="s">
        <v>669</v>
      </c>
      <c r="I329" s="81" t="s">
        <v>667</v>
      </c>
      <c r="J329" s="81" t="s">
        <v>245</v>
      </c>
      <c r="K329" s="81" t="s">
        <v>381</v>
      </c>
      <c r="L329" s="81">
        <v>-108.97289683333335</v>
      </c>
      <c r="M329" s="81">
        <v>39.392102944444446</v>
      </c>
      <c r="N329" s="190">
        <v>0</v>
      </c>
      <c r="O329" s="185">
        <v>2.04</v>
      </c>
      <c r="P329" s="185">
        <v>0</v>
      </c>
      <c r="Q329" s="185">
        <v>0</v>
      </c>
      <c r="R329" s="186">
        <v>0</v>
      </c>
    </row>
    <row r="330" spans="1:18" s="81" customFormat="1" x14ac:dyDescent="0.2">
      <c r="A330" s="81" t="s">
        <v>147</v>
      </c>
      <c r="B330" s="81" t="s">
        <v>493</v>
      </c>
      <c r="C330" s="81" t="str">
        <f t="shared" si="5"/>
        <v>08045</v>
      </c>
      <c r="D330" s="81" t="s">
        <v>503</v>
      </c>
      <c r="E330" s="81" t="s">
        <v>670</v>
      </c>
      <c r="F330" s="81">
        <v>14</v>
      </c>
      <c r="G330" s="81" t="s">
        <v>515</v>
      </c>
      <c r="H330" s="81" t="s">
        <v>671</v>
      </c>
      <c r="I330" s="81" t="s">
        <v>672</v>
      </c>
      <c r="J330" s="81" t="s">
        <v>221</v>
      </c>
      <c r="K330" s="81" t="s">
        <v>333</v>
      </c>
      <c r="L330" s="81">
        <v>-108.97561619444444</v>
      </c>
      <c r="M330" s="81">
        <v>39.394825916666676</v>
      </c>
      <c r="N330" s="190">
        <v>0</v>
      </c>
      <c r="O330" s="185">
        <v>0</v>
      </c>
      <c r="P330" s="185">
        <v>24.4</v>
      </c>
      <c r="Q330" s="185">
        <v>0</v>
      </c>
      <c r="R330" s="186">
        <v>0</v>
      </c>
    </row>
    <row r="331" spans="1:18" s="81" customFormat="1" x14ac:dyDescent="0.2">
      <c r="A331" s="81" t="s">
        <v>147</v>
      </c>
      <c r="B331" s="81" t="s">
        <v>493</v>
      </c>
      <c r="C331" s="81" t="str">
        <f t="shared" si="5"/>
        <v>08045</v>
      </c>
      <c r="D331" s="81" t="s">
        <v>503</v>
      </c>
      <c r="E331" s="81" t="s">
        <v>670</v>
      </c>
      <c r="F331" s="81">
        <v>14</v>
      </c>
      <c r="G331" s="81" t="s">
        <v>515</v>
      </c>
      <c r="H331" s="81" t="s">
        <v>671</v>
      </c>
      <c r="I331" s="81" t="s">
        <v>672</v>
      </c>
      <c r="J331" s="81" t="s">
        <v>221</v>
      </c>
      <c r="K331" s="81" t="s">
        <v>333</v>
      </c>
      <c r="L331" s="81">
        <v>-108.97561619444444</v>
      </c>
      <c r="M331" s="81">
        <v>39.394825916666676</v>
      </c>
      <c r="N331" s="190">
        <v>14.9</v>
      </c>
      <c r="O331" s="185">
        <v>0</v>
      </c>
      <c r="P331" s="185">
        <v>0</v>
      </c>
      <c r="Q331" s="185">
        <v>0</v>
      </c>
      <c r="R331" s="186">
        <v>0</v>
      </c>
    </row>
    <row r="332" spans="1:18" s="81" customFormat="1" x14ac:dyDescent="0.2">
      <c r="A332" s="81" t="s">
        <v>147</v>
      </c>
      <c r="B332" s="81" t="s">
        <v>493</v>
      </c>
      <c r="C332" s="81" t="str">
        <f t="shared" si="5"/>
        <v>08045</v>
      </c>
      <c r="D332" s="81" t="s">
        <v>503</v>
      </c>
      <c r="E332" s="81" t="s">
        <v>670</v>
      </c>
      <c r="F332" s="81">
        <v>14</v>
      </c>
      <c r="G332" s="81" t="s">
        <v>515</v>
      </c>
      <c r="H332" s="81" t="s">
        <v>671</v>
      </c>
      <c r="I332" s="81" t="s">
        <v>672</v>
      </c>
      <c r="J332" s="81" t="s">
        <v>221</v>
      </c>
      <c r="K332" s="81" t="s">
        <v>333</v>
      </c>
      <c r="L332" s="81">
        <v>-108.97561619444444</v>
      </c>
      <c r="M332" s="81">
        <v>39.394825916666676</v>
      </c>
      <c r="N332" s="190">
        <v>0</v>
      </c>
      <c r="O332" s="185">
        <v>0</v>
      </c>
      <c r="P332" s="185">
        <v>0</v>
      </c>
      <c r="Q332" s="185">
        <v>0</v>
      </c>
      <c r="R332" s="186">
        <v>0.03</v>
      </c>
    </row>
    <row r="333" spans="1:18" s="81" customFormat="1" x14ac:dyDescent="0.2">
      <c r="A333" s="81" t="s">
        <v>147</v>
      </c>
      <c r="B333" s="81" t="s">
        <v>493</v>
      </c>
      <c r="C333" s="81" t="str">
        <f t="shared" si="5"/>
        <v>08045</v>
      </c>
      <c r="D333" s="81" t="s">
        <v>503</v>
      </c>
      <c r="E333" s="81" t="s">
        <v>670</v>
      </c>
      <c r="F333" s="81">
        <v>14</v>
      </c>
      <c r="G333" s="81" t="s">
        <v>515</v>
      </c>
      <c r="H333" s="81" t="s">
        <v>671</v>
      </c>
      <c r="I333" s="81" t="s">
        <v>672</v>
      </c>
      <c r="J333" s="81" t="s">
        <v>221</v>
      </c>
      <c r="K333" s="81" t="s">
        <v>333</v>
      </c>
      <c r="L333" s="81">
        <v>-108.97561619444444</v>
      </c>
      <c r="M333" s="81">
        <v>39.394825916666676</v>
      </c>
      <c r="N333" s="190">
        <v>0</v>
      </c>
      <c r="O333" s="185">
        <v>0</v>
      </c>
      <c r="P333" s="185">
        <v>0</v>
      </c>
      <c r="Q333" s="185">
        <v>0</v>
      </c>
      <c r="R333" s="186">
        <v>0</v>
      </c>
    </row>
    <row r="334" spans="1:18" s="81" customFormat="1" x14ac:dyDescent="0.2">
      <c r="A334" s="81" t="s">
        <v>147</v>
      </c>
      <c r="B334" s="81" t="s">
        <v>493</v>
      </c>
      <c r="C334" s="81" t="str">
        <f t="shared" si="5"/>
        <v>08045</v>
      </c>
      <c r="D334" s="81" t="s">
        <v>503</v>
      </c>
      <c r="E334" s="81" t="s">
        <v>670</v>
      </c>
      <c r="F334" s="81">
        <v>14</v>
      </c>
      <c r="G334" s="81" t="s">
        <v>515</v>
      </c>
      <c r="H334" s="81" t="s">
        <v>671</v>
      </c>
      <c r="I334" s="81" t="s">
        <v>672</v>
      </c>
      <c r="J334" s="81" t="s">
        <v>221</v>
      </c>
      <c r="K334" s="81" t="s">
        <v>333</v>
      </c>
      <c r="L334" s="81">
        <v>-108.97561619444444</v>
      </c>
      <c r="M334" s="81">
        <v>39.394825916666676</v>
      </c>
      <c r="N334" s="190">
        <v>0</v>
      </c>
      <c r="O334" s="185">
        <v>0</v>
      </c>
      <c r="P334" s="185">
        <v>0</v>
      </c>
      <c r="Q334" s="185">
        <v>0.01</v>
      </c>
      <c r="R334" s="186">
        <v>0</v>
      </c>
    </row>
    <row r="335" spans="1:18" s="81" customFormat="1" x14ac:dyDescent="0.2">
      <c r="A335" s="81" t="s">
        <v>147</v>
      </c>
      <c r="B335" s="81" t="s">
        <v>493</v>
      </c>
      <c r="C335" s="81" t="str">
        <f t="shared" si="5"/>
        <v>08045</v>
      </c>
      <c r="D335" s="81" t="s">
        <v>503</v>
      </c>
      <c r="E335" s="81" t="s">
        <v>670</v>
      </c>
      <c r="F335" s="81">
        <v>14</v>
      </c>
      <c r="G335" s="81" t="s">
        <v>515</v>
      </c>
      <c r="H335" s="81" t="s">
        <v>671</v>
      </c>
      <c r="I335" s="81" t="s">
        <v>672</v>
      </c>
      <c r="J335" s="81" t="s">
        <v>221</v>
      </c>
      <c r="K335" s="81" t="s">
        <v>333</v>
      </c>
      <c r="L335" s="81">
        <v>-108.97561619444444</v>
      </c>
      <c r="M335" s="81">
        <v>39.394825916666676</v>
      </c>
      <c r="N335" s="190">
        <v>0</v>
      </c>
      <c r="O335" s="185">
        <v>0.2</v>
      </c>
      <c r="P335" s="185">
        <v>0</v>
      </c>
      <c r="Q335" s="185">
        <v>0</v>
      </c>
      <c r="R335" s="186">
        <v>0</v>
      </c>
    </row>
    <row r="336" spans="1:18" s="81" customFormat="1" x14ac:dyDescent="0.2">
      <c r="A336" s="81" t="s">
        <v>147</v>
      </c>
      <c r="B336" s="81" t="s">
        <v>493</v>
      </c>
      <c r="C336" s="81" t="str">
        <f t="shared" si="5"/>
        <v>08045</v>
      </c>
      <c r="D336" s="81" t="s">
        <v>503</v>
      </c>
      <c r="E336" s="81" t="s">
        <v>670</v>
      </c>
      <c r="F336" s="81">
        <v>42.3</v>
      </c>
      <c r="G336" s="81" t="s">
        <v>515</v>
      </c>
      <c r="H336" s="81" t="s">
        <v>673</v>
      </c>
      <c r="I336" s="81" t="s">
        <v>672</v>
      </c>
      <c r="J336" s="81" t="s">
        <v>221</v>
      </c>
      <c r="K336" s="81" t="s">
        <v>333</v>
      </c>
      <c r="L336" s="81">
        <v>-108.97561619444444</v>
      </c>
      <c r="M336" s="81">
        <v>39.394825916666676</v>
      </c>
      <c r="N336" s="190">
        <v>0</v>
      </c>
      <c r="O336" s="185">
        <v>0</v>
      </c>
      <c r="P336" s="185">
        <v>72</v>
      </c>
      <c r="Q336" s="185">
        <v>0</v>
      </c>
      <c r="R336" s="186">
        <v>0</v>
      </c>
    </row>
    <row r="337" spans="1:18" s="81" customFormat="1" x14ac:dyDescent="0.2">
      <c r="A337" s="81" t="s">
        <v>147</v>
      </c>
      <c r="B337" s="81" t="s">
        <v>493</v>
      </c>
      <c r="C337" s="81" t="str">
        <f t="shared" si="5"/>
        <v>08045</v>
      </c>
      <c r="D337" s="81" t="s">
        <v>503</v>
      </c>
      <c r="E337" s="81" t="s">
        <v>670</v>
      </c>
      <c r="F337" s="81">
        <v>42.3</v>
      </c>
      <c r="G337" s="81" t="s">
        <v>515</v>
      </c>
      <c r="H337" s="81" t="s">
        <v>673</v>
      </c>
      <c r="I337" s="81" t="s">
        <v>672</v>
      </c>
      <c r="J337" s="81" t="s">
        <v>221</v>
      </c>
      <c r="K337" s="81" t="s">
        <v>333</v>
      </c>
      <c r="L337" s="81">
        <v>-108.97561619444444</v>
      </c>
      <c r="M337" s="81">
        <v>39.394825916666676</v>
      </c>
      <c r="N337" s="190">
        <v>43.9</v>
      </c>
      <c r="O337" s="185">
        <v>0</v>
      </c>
      <c r="P337" s="185">
        <v>0</v>
      </c>
      <c r="Q337" s="185">
        <v>0</v>
      </c>
      <c r="R337" s="186">
        <v>0</v>
      </c>
    </row>
    <row r="338" spans="1:18" s="81" customFormat="1" x14ac:dyDescent="0.2">
      <c r="A338" s="81" t="s">
        <v>147</v>
      </c>
      <c r="B338" s="81" t="s">
        <v>493</v>
      </c>
      <c r="C338" s="81" t="str">
        <f t="shared" si="5"/>
        <v>08045</v>
      </c>
      <c r="D338" s="81" t="s">
        <v>503</v>
      </c>
      <c r="E338" s="81" t="s">
        <v>670</v>
      </c>
      <c r="F338" s="81">
        <v>42.3</v>
      </c>
      <c r="G338" s="81" t="s">
        <v>515</v>
      </c>
      <c r="H338" s="81" t="s">
        <v>673</v>
      </c>
      <c r="I338" s="81" t="s">
        <v>672</v>
      </c>
      <c r="J338" s="81" t="s">
        <v>221</v>
      </c>
      <c r="K338" s="81" t="s">
        <v>333</v>
      </c>
      <c r="L338" s="81">
        <v>-108.97561619444444</v>
      </c>
      <c r="M338" s="81">
        <v>39.394825916666676</v>
      </c>
      <c r="N338" s="190">
        <v>0</v>
      </c>
      <c r="O338" s="185">
        <v>0</v>
      </c>
      <c r="P338" s="185">
        <v>0</v>
      </c>
      <c r="Q338" s="185">
        <v>0</v>
      </c>
      <c r="R338" s="186">
        <v>0.1</v>
      </c>
    </row>
    <row r="339" spans="1:18" s="81" customFormat="1" x14ac:dyDescent="0.2">
      <c r="A339" s="81" t="s">
        <v>147</v>
      </c>
      <c r="B339" s="81" t="s">
        <v>493</v>
      </c>
      <c r="C339" s="81" t="str">
        <f t="shared" si="5"/>
        <v>08045</v>
      </c>
      <c r="D339" s="81" t="s">
        <v>503</v>
      </c>
      <c r="E339" s="81" t="s">
        <v>670</v>
      </c>
      <c r="F339" s="81">
        <v>42.3</v>
      </c>
      <c r="G339" s="81" t="s">
        <v>515</v>
      </c>
      <c r="H339" s="81" t="s">
        <v>673</v>
      </c>
      <c r="I339" s="81" t="s">
        <v>672</v>
      </c>
      <c r="J339" s="81" t="s">
        <v>221</v>
      </c>
      <c r="K339" s="81" t="s">
        <v>333</v>
      </c>
      <c r="L339" s="81">
        <v>-108.97561619444444</v>
      </c>
      <c r="M339" s="81">
        <v>39.394825916666676</v>
      </c>
      <c r="N339" s="190">
        <v>0</v>
      </c>
      <c r="O339" s="185">
        <v>0</v>
      </c>
      <c r="P339" s="185">
        <v>0</v>
      </c>
      <c r="Q339" s="185">
        <v>0</v>
      </c>
      <c r="R339" s="186">
        <v>0</v>
      </c>
    </row>
    <row r="340" spans="1:18" s="81" customFormat="1" x14ac:dyDescent="0.2">
      <c r="A340" s="81" t="s">
        <v>147</v>
      </c>
      <c r="B340" s="81" t="s">
        <v>493</v>
      </c>
      <c r="C340" s="81" t="str">
        <f t="shared" si="5"/>
        <v>08045</v>
      </c>
      <c r="D340" s="81" t="s">
        <v>503</v>
      </c>
      <c r="E340" s="81" t="s">
        <v>670</v>
      </c>
      <c r="F340" s="81">
        <v>42.3</v>
      </c>
      <c r="G340" s="81" t="s">
        <v>515</v>
      </c>
      <c r="H340" s="81" t="s">
        <v>673</v>
      </c>
      <c r="I340" s="81" t="s">
        <v>672</v>
      </c>
      <c r="J340" s="81" t="s">
        <v>221</v>
      </c>
      <c r="K340" s="81" t="s">
        <v>333</v>
      </c>
      <c r="L340" s="81">
        <v>-108.97561619444444</v>
      </c>
      <c r="M340" s="81">
        <v>39.394825916666676</v>
      </c>
      <c r="N340" s="190">
        <v>0</v>
      </c>
      <c r="O340" s="185">
        <v>0</v>
      </c>
      <c r="P340" s="185">
        <v>0</v>
      </c>
      <c r="Q340" s="185">
        <v>1.2999999999999999E-2</v>
      </c>
      <c r="R340" s="186">
        <v>0</v>
      </c>
    </row>
    <row r="341" spans="1:18" s="81" customFormat="1" x14ac:dyDescent="0.2">
      <c r="A341" s="81" t="s">
        <v>147</v>
      </c>
      <c r="B341" s="81" t="s">
        <v>493</v>
      </c>
      <c r="C341" s="81" t="str">
        <f t="shared" si="5"/>
        <v>08045</v>
      </c>
      <c r="D341" s="81" t="s">
        <v>503</v>
      </c>
      <c r="E341" s="81" t="s">
        <v>670</v>
      </c>
      <c r="F341" s="81">
        <v>42.3</v>
      </c>
      <c r="G341" s="81" t="s">
        <v>515</v>
      </c>
      <c r="H341" s="81" t="s">
        <v>673</v>
      </c>
      <c r="I341" s="81" t="s">
        <v>672</v>
      </c>
      <c r="J341" s="81" t="s">
        <v>221</v>
      </c>
      <c r="K341" s="81" t="s">
        <v>333</v>
      </c>
      <c r="L341" s="81">
        <v>-108.97561619444444</v>
      </c>
      <c r="M341" s="81">
        <v>39.394825916666676</v>
      </c>
      <c r="N341" s="190">
        <v>0</v>
      </c>
      <c r="O341" s="185">
        <v>0.6</v>
      </c>
      <c r="P341" s="185">
        <v>0</v>
      </c>
      <c r="Q341" s="185">
        <v>0</v>
      </c>
      <c r="R341" s="186">
        <v>0</v>
      </c>
    </row>
    <row r="342" spans="1:18" s="81" customFormat="1" x14ac:dyDescent="0.2">
      <c r="A342" s="81" t="s">
        <v>147</v>
      </c>
      <c r="B342" s="81" t="s">
        <v>493</v>
      </c>
      <c r="C342" s="81" t="str">
        <f t="shared" si="5"/>
        <v>08045</v>
      </c>
      <c r="D342" s="81" t="s">
        <v>503</v>
      </c>
      <c r="E342" s="81" t="s">
        <v>670</v>
      </c>
      <c r="F342" s="81">
        <v>2.1</v>
      </c>
      <c r="G342" s="81" t="s">
        <v>515</v>
      </c>
      <c r="H342" s="81" t="s">
        <v>674</v>
      </c>
      <c r="I342" s="81" t="s">
        <v>672</v>
      </c>
      <c r="J342" s="81" t="s">
        <v>221</v>
      </c>
      <c r="K342" s="81" t="s">
        <v>333</v>
      </c>
      <c r="L342" s="81">
        <v>-108.97561619444444</v>
      </c>
      <c r="M342" s="81">
        <v>39.394825916666676</v>
      </c>
      <c r="N342" s="190">
        <v>0</v>
      </c>
      <c r="O342" s="185">
        <v>0</v>
      </c>
      <c r="P342" s="185">
        <v>3.6</v>
      </c>
      <c r="Q342" s="185">
        <v>0</v>
      </c>
      <c r="R342" s="186">
        <v>0</v>
      </c>
    </row>
    <row r="343" spans="1:18" s="81" customFormat="1" x14ac:dyDescent="0.2">
      <c r="A343" s="81" t="s">
        <v>147</v>
      </c>
      <c r="B343" s="81" t="s">
        <v>493</v>
      </c>
      <c r="C343" s="81" t="str">
        <f t="shared" si="5"/>
        <v>08045</v>
      </c>
      <c r="D343" s="81" t="s">
        <v>503</v>
      </c>
      <c r="E343" s="81" t="s">
        <v>670</v>
      </c>
      <c r="F343" s="81">
        <v>2.1</v>
      </c>
      <c r="G343" s="81" t="s">
        <v>515</v>
      </c>
      <c r="H343" s="81" t="s">
        <v>674</v>
      </c>
      <c r="I343" s="81" t="s">
        <v>672</v>
      </c>
      <c r="J343" s="81" t="s">
        <v>221</v>
      </c>
      <c r="K343" s="81" t="s">
        <v>333</v>
      </c>
      <c r="L343" s="81">
        <v>-108.97561619444444</v>
      </c>
      <c r="M343" s="81">
        <v>39.394825916666676</v>
      </c>
      <c r="N343" s="190">
        <v>2.2200000000000002</v>
      </c>
      <c r="O343" s="185">
        <v>0</v>
      </c>
      <c r="P343" s="185">
        <v>0</v>
      </c>
      <c r="Q343" s="185">
        <v>0</v>
      </c>
      <c r="R343" s="186">
        <v>0</v>
      </c>
    </row>
    <row r="344" spans="1:18" s="81" customFormat="1" x14ac:dyDescent="0.2">
      <c r="A344" s="81" t="s">
        <v>147</v>
      </c>
      <c r="B344" s="81" t="s">
        <v>493</v>
      </c>
      <c r="C344" s="81" t="str">
        <f t="shared" si="5"/>
        <v>08045</v>
      </c>
      <c r="D344" s="81" t="s">
        <v>503</v>
      </c>
      <c r="E344" s="81" t="s">
        <v>670</v>
      </c>
      <c r="F344" s="81">
        <v>2.1</v>
      </c>
      <c r="G344" s="81" t="s">
        <v>515</v>
      </c>
      <c r="H344" s="81" t="s">
        <v>674</v>
      </c>
      <c r="I344" s="81" t="s">
        <v>672</v>
      </c>
      <c r="J344" s="81" t="s">
        <v>221</v>
      </c>
      <c r="K344" s="81" t="s">
        <v>333</v>
      </c>
      <c r="L344" s="81">
        <v>-108.97561619444444</v>
      </c>
      <c r="M344" s="81">
        <v>39.394825916666676</v>
      </c>
      <c r="N344" s="190">
        <v>0</v>
      </c>
      <c r="O344" s="185">
        <v>0</v>
      </c>
      <c r="P344" s="185">
        <v>0</v>
      </c>
      <c r="Q344" s="185">
        <v>0</v>
      </c>
      <c r="R344" s="186">
        <v>0.01</v>
      </c>
    </row>
    <row r="345" spans="1:18" s="81" customFormat="1" x14ac:dyDescent="0.2">
      <c r="A345" s="81" t="s">
        <v>147</v>
      </c>
      <c r="B345" s="81" t="s">
        <v>493</v>
      </c>
      <c r="C345" s="81" t="str">
        <f t="shared" si="5"/>
        <v>08045</v>
      </c>
      <c r="D345" s="81" t="s">
        <v>503</v>
      </c>
      <c r="E345" s="81" t="s">
        <v>670</v>
      </c>
      <c r="F345" s="81">
        <v>2.1</v>
      </c>
      <c r="G345" s="81" t="s">
        <v>515</v>
      </c>
      <c r="H345" s="81" t="s">
        <v>674</v>
      </c>
      <c r="I345" s="81" t="s">
        <v>672</v>
      </c>
      <c r="J345" s="81" t="s">
        <v>221</v>
      </c>
      <c r="K345" s="81" t="s">
        <v>333</v>
      </c>
      <c r="L345" s="81">
        <v>-108.97561619444444</v>
      </c>
      <c r="M345" s="81">
        <v>39.394825916666676</v>
      </c>
      <c r="N345" s="190">
        <v>0</v>
      </c>
      <c r="O345" s="185">
        <v>0</v>
      </c>
      <c r="P345" s="185">
        <v>0</v>
      </c>
      <c r="Q345" s="185">
        <v>0</v>
      </c>
      <c r="R345" s="186">
        <v>0</v>
      </c>
    </row>
    <row r="346" spans="1:18" s="81" customFormat="1" x14ac:dyDescent="0.2">
      <c r="A346" s="81" t="s">
        <v>147</v>
      </c>
      <c r="B346" s="81" t="s">
        <v>493</v>
      </c>
      <c r="C346" s="81" t="str">
        <f t="shared" si="5"/>
        <v>08045</v>
      </c>
      <c r="D346" s="81" t="s">
        <v>503</v>
      </c>
      <c r="E346" s="81" t="s">
        <v>670</v>
      </c>
      <c r="F346" s="81">
        <v>2.1</v>
      </c>
      <c r="G346" s="81" t="s">
        <v>515</v>
      </c>
      <c r="H346" s="81" t="s">
        <v>674</v>
      </c>
      <c r="I346" s="81" t="s">
        <v>672</v>
      </c>
      <c r="J346" s="81" t="s">
        <v>221</v>
      </c>
      <c r="K346" s="81" t="s">
        <v>333</v>
      </c>
      <c r="L346" s="81">
        <v>-108.97561619444444</v>
      </c>
      <c r="M346" s="81">
        <v>39.394825916666676</v>
      </c>
      <c r="N346" s="190">
        <v>0</v>
      </c>
      <c r="O346" s="185">
        <v>0</v>
      </c>
      <c r="P346" s="185">
        <v>0</v>
      </c>
      <c r="Q346" s="185">
        <v>1E-3</v>
      </c>
      <c r="R346" s="186">
        <v>0</v>
      </c>
    </row>
    <row r="347" spans="1:18" s="81" customFormat="1" x14ac:dyDescent="0.2">
      <c r="A347" s="81" t="s">
        <v>147</v>
      </c>
      <c r="B347" s="81" t="s">
        <v>493</v>
      </c>
      <c r="C347" s="81" t="str">
        <f t="shared" si="5"/>
        <v>08045</v>
      </c>
      <c r="D347" s="81" t="s">
        <v>503</v>
      </c>
      <c r="E347" s="81" t="s">
        <v>670</v>
      </c>
      <c r="F347" s="81">
        <v>2.1</v>
      </c>
      <c r="G347" s="81" t="s">
        <v>515</v>
      </c>
      <c r="H347" s="81" t="s">
        <v>674</v>
      </c>
      <c r="I347" s="81" t="s">
        <v>672</v>
      </c>
      <c r="J347" s="81" t="s">
        <v>221</v>
      </c>
      <c r="K347" s="81" t="s">
        <v>333</v>
      </c>
      <c r="L347" s="81">
        <v>-108.97561619444444</v>
      </c>
      <c r="M347" s="81">
        <v>39.394825916666676</v>
      </c>
      <c r="N347" s="190">
        <v>0</v>
      </c>
      <c r="O347" s="185">
        <v>0.03</v>
      </c>
      <c r="P347" s="185">
        <v>0</v>
      </c>
      <c r="Q347" s="185">
        <v>0</v>
      </c>
      <c r="R347" s="186">
        <v>0</v>
      </c>
    </row>
    <row r="348" spans="1:18" s="81" customFormat="1" x14ac:dyDescent="0.2">
      <c r="A348" s="81" t="s">
        <v>147</v>
      </c>
      <c r="B348" s="81" t="s">
        <v>493</v>
      </c>
      <c r="C348" s="81" t="str">
        <f t="shared" si="5"/>
        <v>08045</v>
      </c>
      <c r="D348" s="81" t="s">
        <v>503</v>
      </c>
      <c r="E348" s="81" t="s">
        <v>670</v>
      </c>
      <c r="F348" s="81">
        <v>1181</v>
      </c>
      <c r="G348" s="81" t="s">
        <v>505</v>
      </c>
      <c r="H348" s="81" t="s">
        <v>675</v>
      </c>
      <c r="I348" s="81" t="s">
        <v>672</v>
      </c>
      <c r="J348" s="81" t="s">
        <v>4</v>
      </c>
      <c r="K348" s="81" t="s">
        <v>319</v>
      </c>
      <c r="L348" s="81">
        <v>-108.97561619444444</v>
      </c>
      <c r="M348" s="81">
        <v>39.394825916666676</v>
      </c>
      <c r="N348" s="190">
        <v>0</v>
      </c>
      <c r="O348" s="185">
        <v>19.899999999999999</v>
      </c>
      <c r="P348" s="185">
        <v>0</v>
      </c>
      <c r="Q348" s="185">
        <v>0</v>
      </c>
      <c r="R348" s="186">
        <v>0</v>
      </c>
    </row>
    <row r="349" spans="1:18" s="81" customFormat="1" x14ac:dyDescent="0.2">
      <c r="A349" s="81" t="s">
        <v>147</v>
      </c>
      <c r="B349" s="81" t="s">
        <v>493</v>
      </c>
      <c r="C349" s="81" t="str">
        <f t="shared" si="5"/>
        <v>08045</v>
      </c>
      <c r="D349" s="81" t="s">
        <v>503</v>
      </c>
      <c r="E349" s="81" t="s">
        <v>670</v>
      </c>
      <c r="F349" s="81">
        <v>0</v>
      </c>
      <c r="G349" s="81" t="s">
        <v>676</v>
      </c>
      <c r="H349" s="81" t="s">
        <v>677</v>
      </c>
      <c r="I349" s="81" t="s">
        <v>672</v>
      </c>
      <c r="J349" s="81" t="s">
        <v>283</v>
      </c>
      <c r="K349" s="81" t="s">
        <v>350</v>
      </c>
      <c r="L349" s="81">
        <v>-108.97561619444444</v>
      </c>
      <c r="M349" s="81">
        <v>39.394825916666676</v>
      </c>
      <c r="N349" s="190">
        <v>0</v>
      </c>
      <c r="O349" s="185">
        <v>1.7</v>
      </c>
      <c r="P349" s="185">
        <v>0</v>
      </c>
      <c r="Q349" s="185">
        <v>0</v>
      </c>
      <c r="R349" s="186">
        <v>0</v>
      </c>
    </row>
    <row r="350" spans="1:18" s="81" customFormat="1" x14ac:dyDescent="0.2">
      <c r="A350" s="81" t="s">
        <v>147</v>
      </c>
      <c r="B350" s="81" t="s">
        <v>493</v>
      </c>
      <c r="C350" s="81" t="str">
        <f t="shared" si="5"/>
        <v>08045</v>
      </c>
      <c r="D350" s="81" t="s">
        <v>503</v>
      </c>
      <c r="E350" s="81" t="s">
        <v>678</v>
      </c>
      <c r="F350" s="81">
        <v>0.84</v>
      </c>
      <c r="G350" s="81" t="s">
        <v>515</v>
      </c>
      <c r="H350" s="81" t="s">
        <v>671</v>
      </c>
      <c r="I350" s="81" t="s">
        <v>679</v>
      </c>
      <c r="J350" s="81" t="s">
        <v>221</v>
      </c>
      <c r="K350" s="81" t="s">
        <v>333</v>
      </c>
      <c r="L350" s="81">
        <v>-107.82700163888889</v>
      </c>
      <c r="M350" s="81">
        <v>39.529322749999999</v>
      </c>
      <c r="N350" s="190">
        <v>0</v>
      </c>
      <c r="O350" s="185">
        <v>0</v>
      </c>
      <c r="P350" s="185">
        <v>0.2</v>
      </c>
      <c r="Q350" s="185">
        <v>0</v>
      </c>
      <c r="R350" s="186">
        <v>0</v>
      </c>
    </row>
    <row r="351" spans="1:18" s="81" customFormat="1" x14ac:dyDescent="0.2">
      <c r="A351" s="81" t="s">
        <v>147</v>
      </c>
      <c r="B351" s="81" t="s">
        <v>493</v>
      </c>
      <c r="C351" s="81" t="str">
        <f t="shared" si="5"/>
        <v>08045</v>
      </c>
      <c r="D351" s="81" t="s">
        <v>503</v>
      </c>
      <c r="E351" s="81" t="s">
        <v>678</v>
      </c>
      <c r="F351" s="81">
        <v>0.84</v>
      </c>
      <c r="G351" s="81" t="s">
        <v>515</v>
      </c>
      <c r="H351" s="81" t="s">
        <v>671</v>
      </c>
      <c r="I351" s="81" t="s">
        <v>679</v>
      </c>
      <c r="J351" s="81" t="s">
        <v>221</v>
      </c>
      <c r="K351" s="81" t="s">
        <v>333</v>
      </c>
      <c r="L351" s="81">
        <v>-107.82700163888889</v>
      </c>
      <c r="M351" s="81">
        <v>39.529322749999999</v>
      </c>
      <c r="N351" s="190">
        <v>1.1000000000000001</v>
      </c>
      <c r="O351" s="185">
        <v>0</v>
      </c>
      <c r="P351" s="185">
        <v>0</v>
      </c>
      <c r="Q351" s="185">
        <v>0</v>
      </c>
      <c r="R351" s="186">
        <v>0</v>
      </c>
    </row>
    <row r="352" spans="1:18" s="81" customFormat="1" x14ac:dyDescent="0.2">
      <c r="A352" s="81" t="s">
        <v>147</v>
      </c>
      <c r="B352" s="81" t="s">
        <v>493</v>
      </c>
      <c r="C352" s="81" t="str">
        <f t="shared" si="5"/>
        <v>08045</v>
      </c>
      <c r="D352" s="81" t="s">
        <v>503</v>
      </c>
      <c r="E352" s="81" t="s">
        <v>678</v>
      </c>
      <c r="F352" s="81">
        <v>0.84</v>
      </c>
      <c r="G352" s="81" t="s">
        <v>515</v>
      </c>
      <c r="H352" s="81" t="s">
        <v>671</v>
      </c>
      <c r="I352" s="81" t="s">
        <v>679</v>
      </c>
      <c r="J352" s="81" t="s">
        <v>221</v>
      </c>
      <c r="K352" s="81" t="s">
        <v>333</v>
      </c>
      <c r="L352" s="81">
        <v>-107.82700163888889</v>
      </c>
      <c r="M352" s="81">
        <v>39.529322749999999</v>
      </c>
      <c r="N352" s="190">
        <v>0</v>
      </c>
      <c r="O352" s="185">
        <v>0</v>
      </c>
      <c r="P352" s="185">
        <v>0</v>
      </c>
      <c r="Q352" s="185">
        <v>0</v>
      </c>
      <c r="R352" s="186">
        <v>2E-3</v>
      </c>
    </row>
    <row r="353" spans="1:18" s="81" customFormat="1" x14ac:dyDescent="0.2">
      <c r="A353" s="81" t="s">
        <v>147</v>
      </c>
      <c r="B353" s="81" t="s">
        <v>493</v>
      </c>
      <c r="C353" s="81" t="str">
        <f t="shared" si="5"/>
        <v>08045</v>
      </c>
      <c r="D353" s="81" t="s">
        <v>503</v>
      </c>
      <c r="E353" s="81" t="s">
        <v>678</v>
      </c>
      <c r="F353" s="81">
        <v>0.84</v>
      </c>
      <c r="G353" s="81" t="s">
        <v>515</v>
      </c>
      <c r="H353" s="81" t="s">
        <v>671</v>
      </c>
      <c r="I353" s="81" t="s">
        <v>679</v>
      </c>
      <c r="J353" s="81" t="s">
        <v>221</v>
      </c>
      <c r="K353" s="81" t="s">
        <v>333</v>
      </c>
      <c r="L353" s="81">
        <v>-107.82700163888889</v>
      </c>
      <c r="M353" s="81">
        <v>39.529322749999999</v>
      </c>
      <c r="N353" s="190">
        <v>0</v>
      </c>
      <c r="O353" s="185">
        <v>0</v>
      </c>
      <c r="P353" s="185">
        <v>0</v>
      </c>
      <c r="Q353" s="185">
        <v>0</v>
      </c>
      <c r="R353" s="186">
        <v>0</v>
      </c>
    </row>
    <row r="354" spans="1:18" s="81" customFormat="1" x14ac:dyDescent="0.2">
      <c r="A354" s="81" t="s">
        <v>147</v>
      </c>
      <c r="B354" s="81" t="s">
        <v>493</v>
      </c>
      <c r="C354" s="81" t="str">
        <f t="shared" si="5"/>
        <v>08045</v>
      </c>
      <c r="D354" s="81" t="s">
        <v>503</v>
      </c>
      <c r="E354" s="81" t="s">
        <v>678</v>
      </c>
      <c r="F354" s="81">
        <v>0.84</v>
      </c>
      <c r="G354" s="81" t="s">
        <v>515</v>
      </c>
      <c r="H354" s="81" t="s">
        <v>671</v>
      </c>
      <c r="I354" s="81" t="s">
        <v>679</v>
      </c>
      <c r="J354" s="81" t="s">
        <v>221</v>
      </c>
      <c r="K354" s="81" t="s">
        <v>333</v>
      </c>
      <c r="L354" s="81">
        <v>-107.82700163888889</v>
      </c>
      <c r="M354" s="81">
        <v>39.529322749999999</v>
      </c>
      <c r="N354" s="190">
        <v>0</v>
      </c>
      <c r="O354" s="185">
        <v>0</v>
      </c>
      <c r="P354" s="185">
        <v>0</v>
      </c>
      <c r="Q354" s="185">
        <v>2.9999999999999997E-4</v>
      </c>
      <c r="R354" s="186">
        <v>0</v>
      </c>
    </row>
    <row r="355" spans="1:18" s="81" customFormat="1" x14ac:dyDescent="0.2">
      <c r="A355" s="81" t="s">
        <v>147</v>
      </c>
      <c r="B355" s="81" t="s">
        <v>493</v>
      </c>
      <c r="C355" s="81" t="str">
        <f t="shared" si="5"/>
        <v>08045</v>
      </c>
      <c r="D355" s="81" t="s">
        <v>503</v>
      </c>
      <c r="E355" s="81" t="s">
        <v>678</v>
      </c>
      <c r="F355" s="81">
        <v>0.84</v>
      </c>
      <c r="G355" s="81" t="s">
        <v>515</v>
      </c>
      <c r="H355" s="81" t="s">
        <v>671</v>
      </c>
      <c r="I355" s="81" t="s">
        <v>679</v>
      </c>
      <c r="J355" s="81" t="s">
        <v>221</v>
      </c>
      <c r="K355" s="81" t="s">
        <v>333</v>
      </c>
      <c r="L355" s="81">
        <v>-107.82700163888889</v>
      </c>
      <c r="M355" s="81">
        <v>39.529322749999999</v>
      </c>
      <c r="N355" s="190">
        <v>0</v>
      </c>
      <c r="O355" s="185">
        <v>0.04</v>
      </c>
      <c r="P355" s="185">
        <v>0</v>
      </c>
      <c r="Q355" s="185">
        <v>0</v>
      </c>
      <c r="R355" s="186">
        <v>0</v>
      </c>
    </row>
    <row r="356" spans="1:18" s="81" customFormat="1" x14ac:dyDescent="0.2">
      <c r="A356" s="81" t="s">
        <v>147</v>
      </c>
      <c r="B356" s="81" t="s">
        <v>493</v>
      </c>
      <c r="C356" s="81" t="str">
        <f t="shared" si="5"/>
        <v>08045</v>
      </c>
      <c r="D356" s="81" t="s">
        <v>503</v>
      </c>
      <c r="E356" s="81" t="s">
        <v>680</v>
      </c>
      <c r="F356" s="81">
        <v>6.5</v>
      </c>
      <c r="G356" s="81" t="s">
        <v>515</v>
      </c>
      <c r="H356" s="81" t="s">
        <v>681</v>
      </c>
      <c r="I356" s="81" t="s">
        <v>682</v>
      </c>
      <c r="J356" s="81" t="s">
        <v>221</v>
      </c>
      <c r="K356" s="81" t="s">
        <v>333</v>
      </c>
      <c r="L356" s="81">
        <v>-107.55737769444444</v>
      </c>
      <c r="M356" s="81">
        <v>39.369724027777778</v>
      </c>
      <c r="N356" s="190">
        <v>0</v>
      </c>
      <c r="O356" s="185">
        <v>0</v>
      </c>
      <c r="P356" s="185">
        <v>24.399999000000001</v>
      </c>
      <c r="Q356" s="185">
        <v>0</v>
      </c>
      <c r="R356" s="186">
        <v>0</v>
      </c>
    </row>
    <row r="357" spans="1:18" s="81" customFormat="1" x14ac:dyDescent="0.2">
      <c r="A357" s="81" t="s">
        <v>147</v>
      </c>
      <c r="B357" s="81" t="s">
        <v>493</v>
      </c>
      <c r="C357" s="81" t="str">
        <f t="shared" si="5"/>
        <v>08045</v>
      </c>
      <c r="D357" s="81" t="s">
        <v>503</v>
      </c>
      <c r="E357" s="81" t="s">
        <v>680</v>
      </c>
      <c r="F357" s="81">
        <v>6.5</v>
      </c>
      <c r="G357" s="81" t="s">
        <v>515</v>
      </c>
      <c r="H357" s="81" t="s">
        <v>681</v>
      </c>
      <c r="I357" s="81" t="s">
        <v>682</v>
      </c>
      <c r="J357" s="81" t="s">
        <v>221</v>
      </c>
      <c r="K357" s="81" t="s">
        <v>333</v>
      </c>
      <c r="L357" s="81">
        <v>-107.55737769444444</v>
      </c>
      <c r="M357" s="81">
        <v>39.369724027777778</v>
      </c>
      <c r="N357" s="190">
        <v>8.3999989999999993</v>
      </c>
      <c r="O357" s="185">
        <v>0</v>
      </c>
      <c r="P357" s="185">
        <v>0</v>
      </c>
      <c r="Q357" s="185">
        <v>0</v>
      </c>
      <c r="R357" s="186">
        <v>0</v>
      </c>
    </row>
    <row r="358" spans="1:18" s="81" customFormat="1" x14ac:dyDescent="0.2">
      <c r="A358" s="81" t="s">
        <v>147</v>
      </c>
      <c r="B358" s="81" t="s">
        <v>493</v>
      </c>
      <c r="C358" s="81" t="str">
        <f t="shared" si="5"/>
        <v>08045</v>
      </c>
      <c r="D358" s="81" t="s">
        <v>503</v>
      </c>
      <c r="E358" s="81" t="s">
        <v>680</v>
      </c>
      <c r="F358" s="81">
        <v>6.5</v>
      </c>
      <c r="G358" s="81" t="s">
        <v>515</v>
      </c>
      <c r="H358" s="81" t="s">
        <v>681</v>
      </c>
      <c r="I358" s="81" t="s">
        <v>682</v>
      </c>
      <c r="J358" s="81" t="s">
        <v>221</v>
      </c>
      <c r="K358" s="81" t="s">
        <v>333</v>
      </c>
      <c r="L358" s="81">
        <v>-107.55737769444444</v>
      </c>
      <c r="M358" s="81">
        <v>39.369724027777778</v>
      </c>
      <c r="N358" s="190">
        <v>0</v>
      </c>
      <c r="O358" s="185">
        <v>0</v>
      </c>
      <c r="P358" s="185">
        <v>0</v>
      </c>
      <c r="Q358" s="185">
        <v>0</v>
      </c>
      <c r="R358" s="186">
        <v>3.2500000000000001E-2</v>
      </c>
    </row>
    <row r="359" spans="1:18" s="81" customFormat="1" x14ac:dyDescent="0.2">
      <c r="A359" s="81" t="s">
        <v>147</v>
      </c>
      <c r="B359" s="81" t="s">
        <v>493</v>
      </c>
      <c r="C359" s="81" t="str">
        <f t="shared" si="5"/>
        <v>08045</v>
      </c>
      <c r="D359" s="81" t="s">
        <v>503</v>
      </c>
      <c r="E359" s="81" t="s">
        <v>680</v>
      </c>
      <c r="F359" s="81">
        <v>6.5</v>
      </c>
      <c r="G359" s="81" t="s">
        <v>515</v>
      </c>
      <c r="H359" s="81" t="s">
        <v>681</v>
      </c>
      <c r="I359" s="81" t="s">
        <v>682</v>
      </c>
      <c r="J359" s="81" t="s">
        <v>221</v>
      </c>
      <c r="K359" s="81" t="s">
        <v>333</v>
      </c>
      <c r="L359" s="81">
        <v>-107.55737769444444</v>
      </c>
      <c r="M359" s="81">
        <v>39.369724027777778</v>
      </c>
      <c r="N359" s="190">
        <v>0</v>
      </c>
      <c r="O359" s="185">
        <v>0</v>
      </c>
      <c r="P359" s="185">
        <v>0</v>
      </c>
      <c r="Q359" s="185">
        <v>0</v>
      </c>
      <c r="R359" s="186">
        <v>0</v>
      </c>
    </row>
    <row r="360" spans="1:18" s="81" customFormat="1" x14ac:dyDescent="0.2">
      <c r="A360" s="81" t="s">
        <v>147</v>
      </c>
      <c r="B360" s="81" t="s">
        <v>493</v>
      </c>
      <c r="C360" s="81" t="str">
        <f t="shared" si="5"/>
        <v>08045</v>
      </c>
      <c r="D360" s="81" t="s">
        <v>503</v>
      </c>
      <c r="E360" s="81" t="s">
        <v>680</v>
      </c>
      <c r="F360" s="81">
        <v>6.5</v>
      </c>
      <c r="G360" s="81" t="s">
        <v>515</v>
      </c>
      <c r="H360" s="81" t="s">
        <v>681</v>
      </c>
      <c r="I360" s="81" t="s">
        <v>682</v>
      </c>
      <c r="J360" s="81" t="s">
        <v>221</v>
      </c>
      <c r="K360" s="81" t="s">
        <v>333</v>
      </c>
      <c r="L360" s="81">
        <v>-107.55737769444444</v>
      </c>
      <c r="M360" s="81">
        <v>39.369724027777778</v>
      </c>
      <c r="N360" s="190">
        <v>0</v>
      </c>
      <c r="O360" s="185">
        <v>0</v>
      </c>
      <c r="P360" s="185">
        <v>0</v>
      </c>
      <c r="Q360" s="185">
        <v>1.524E-3</v>
      </c>
      <c r="R360" s="186">
        <v>0</v>
      </c>
    </row>
    <row r="361" spans="1:18" s="81" customFormat="1" x14ac:dyDescent="0.2">
      <c r="A361" s="81" t="s">
        <v>147</v>
      </c>
      <c r="B361" s="81" t="s">
        <v>493</v>
      </c>
      <c r="C361" s="81" t="str">
        <f t="shared" si="5"/>
        <v>08045</v>
      </c>
      <c r="D361" s="81" t="s">
        <v>503</v>
      </c>
      <c r="E361" s="81" t="s">
        <v>680</v>
      </c>
      <c r="F361" s="81">
        <v>6.5</v>
      </c>
      <c r="G361" s="81" t="s">
        <v>515</v>
      </c>
      <c r="H361" s="81" t="s">
        <v>681</v>
      </c>
      <c r="I361" s="81" t="s">
        <v>682</v>
      </c>
      <c r="J361" s="81" t="s">
        <v>221</v>
      </c>
      <c r="K361" s="81" t="s">
        <v>333</v>
      </c>
      <c r="L361" s="81">
        <v>-107.55737769444444</v>
      </c>
      <c r="M361" s="81">
        <v>39.369724027777778</v>
      </c>
      <c r="N361" s="190">
        <v>0</v>
      </c>
      <c r="O361" s="185">
        <v>1.1000019999999999</v>
      </c>
      <c r="P361" s="185">
        <v>0</v>
      </c>
      <c r="Q361" s="185">
        <v>0</v>
      </c>
      <c r="R361" s="186">
        <v>0</v>
      </c>
    </row>
    <row r="362" spans="1:18" s="81" customFormat="1" x14ac:dyDescent="0.2">
      <c r="A362" s="81" t="s">
        <v>147</v>
      </c>
      <c r="B362" s="81" t="s">
        <v>493</v>
      </c>
      <c r="C362" s="81" t="str">
        <f t="shared" si="5"/>
        <v>08045</v>
      </c>
      <c r="D362" s="81" t="s">
        <v>503</v>
      </c>
      <c r="E362" s="81" t="s">
        <v>683</v>
      </c>
      <c r="F362" s="81">
        <v>43.6</v>
      </c>
      <c r="G362" s="81" t="s">
        <v>515</v>
      </c>
      <c r="H362" s="81" t="s">
        <v>684</v>
      </c>
      <c r="I362" s="81" t="s">
        <v>685</v>
      </c>
      <c r="J362" s="81" t="s">
        <v>221</v>
      </c>
      <c r="K362" s="81" t="s">
        <v>333</v>
      </c>
      <c r="L362" s="81">
        <v>-108.11246466666667</v>
      </c>
      <c r="M362" s="81">
        <v>39.566332305555555</v>
      </c>
      <c r="N362" s="190">
        <v>0</v>
      </c>
      <c r="O362" s="185">
        <v>0</v>
      </c>
      <c r="P362" s="185">
        <v>13.8</v>
      </c>
      <c r="Q362" s="185">
        <v>0</v>
      </c>
      <c r="R362" s="186">
        <v>0</v>
      </c>
    </row>
    <row r="363" spans="1:18" s="81" customFormat="1" x14ac:dyDescent="0.2">
      <c r="A363" s="81" t="s">
        <v>147</v>
      </c>
      <c r="B363" s="81" t="s">
        <v>493</v>
      </c>
      <c r="C363" s="81" t="str">
        <f t="shared" si="5"/>
        <v>08045</v>
      </c>
      <c r="D363" s="81" t="s">
        <v>503</v>
      </c>
      <c r="E363" s="81" t="s">
        <v>683</v>
      </c>
      <c r="F363" s="81">
        <v>43.6</v>
      </c>
      <c r="G363" s="81" t="s">
        <v>515</v>
      </c>
      <c r="H363" s="81" t="s">
        <v>684</v>
      </c>
      <c r="I363" s="81" t="s">
        <v>685</v>
      </c>
      <c r="J363" s="81" t="s">
        <v>221</v>
      </c>
      <c r="K363" s="81" t="s">
        <v>333</v>
      </c>
      <c r="L363" s="81">
        <v>-108.11246466666667</v>
      </c>
      <c r="M363" s="81">
        <v>39.566332305555555</v>
      </c>
      <c r="N363" s="190">
        <v>13.8</v>
      </c>
      <c r="O363" s="185">
        <v>0</v>
      </c>
      <c r="P363" s="185">
        <v>0</v>
      </c>
      <c r="Q363" s="185">
        <v>0</v>
      </c>
      <c r="R363" s="186">
        <v>0</v>
      </c>
    </row>
    <row r="364" spans="1:18" s="81" customFormat="1" x14ac:dyDescent="0.2">
      <c r="A364" s="81" t="s">
        <v>147</v>
      </c>
      <c r="B364" s="81" t="s">
        <v>493</v>
      </c>
      <c r="C364" s="81" t="str">
        <f t="shared" si="5"/>
        <v>08045</v>
      </c>
      <c r="D364" s="81" t="s">
        <v>503</v>
      </c>
      <c r="E364" s="81" t="s">
        <v>683</v>
      </c>
      <c r="F364" s="81">
        <v>43.6</v>
      </c>
      <c r="G364" s="81" t="s">
        <v>515</v>
      </c>
      <c r="H364" s="81" t="s">
        <v>684</v>
      </c>
      <c r="I364" s="81" t="s">
        <v>685</v>
      </c>
      <c r="J364" s="81" t="s">
        <v>221</v>
      </c>
      <c r="K364" s="81" t="s">
        <v>333</v>
      </c>
      <c r="L364" s="81">
        <v>-108.11246466666667</v>
      </c>
      <c r="M364" s="81">
        <v>39.566332305555555</v>
      </c>
      <c r="N364" s="190">
        <v>0</v>
      </c>
      <c r="O364" s="185">
        <v>0</v>
      </c>
      <c r="P364" s="185">
        <v>0</v>
      </c>
      <c r="Q364" s="185">
        <v>0</v>
      </c>
      <c r="R364" s="186">
        <v>0.218</v>
      </c>
    </row>
    <row r="365" spans="1:18" s="81" customFormat="1" x14ac:dyDescent="0.2">
      <c r="A365" s="81" t="s">
        <v>147</v>
      </c>
      <c r="B365" s="81" t="s">
        <v>493</v>
      </c>
      <c r="C365" s="81" t="str">
        <f t="shared" si="5"/>
        <v>08045</v>
      </c>
      <c r="D365" s="81" t="s">
        <v>503</v>
      </c>
      <c r="E365" s="81" t="s">
        <v>683</v>
      </c>
      <c r="F365" s="81">
        <v>43.6</v>
      </c>
      <c r="G365" s="81" t="s">
        <v>515</v>
      </c>
      <c r="H365" s="81" t="s">
        <v>684</v>
      </c>
      <c r="I365" s="81" t="s">
        <v>685</v>
      </c>
      <c r="J365" s="81" t="s">
        <v>221</v>
      </c>
      <c r="K365" s="81" t="s">
        <v>333</v>
      </c>
      <c r="L365" s="81">
        <v>-108.11246466666667</v>
      </c>
      <c r="M365" s="81">
        <v>39.566332305555555</v>
      </c>
      <c r="N365" s="190">
        <v>0</v>
      </c>
      <c r="O365" s="185">
        <v>0</v>
      </c>
      <c r="P365" s="185">
        <v>0</v>
      </c>
      <c r="Q365" s="185">
        <v>0</v>
      </c>
      <c r="R365" s="186">
        <v>0</v>
      </c>
    </row>
    <row r="366" spans="1:18" s="81" customFormat="1" x14ac:dyDescent="0.2">
      <c r="A366" s="81" t="s">
        <v>147</v>
      </c>
      <c r="B366" s="81" t="s">
        <v>493</v>
      </c>
      <c r="C366" s="81" t="str">
        <f t="shared" si="5"/>
        <v>08045</v>
      </c>
      <c r="D366" s="81" t="s">
        <v>503</v>
      </c>
      <c r="E366" s="81" t="s">
        <v>683</v>
      </c>
      <c r="F366" s="81">
        <v>43.6</v>
      </c>
      <c r="G366" s="81" t="s">
        <v>515</v>
      </c>
      <c r="H366" s="81" t="s">
        <v>684</v>
      </c>
      <c r="I366" s="81" t="s">
        <v>685</v>
      </c>
      <c r="J366" s="81" t="s">
        <v>221</v>
      </c>
      <c r="K366" s="81" t="s">
        <v>333</v>
      </c>
      <c r="L366" s="81">
        <v>-108.11246466666667</v>
      </c>
      <c r="M366" s="81">
        <v>39.566332305555555</v>
      </c>
      <c r="N366" s="190">
        <v>0</v>
      </c>
      <c r="O366" s="185">
        <v>0</v>
      </c>
      <c r="P366" s="185">
        <v>0</v>
      </c>
      <c r="Q366" s="185">
        <v>1.308E-2</v>
      </c>
      <c r="R366" s="186">
        <v>0</v>
      </c>
    </row>
    <row r="367" spans="1:18" s="81" customFormat="1" x14ac:dyDescent="0.2">
      <c r="A367" s="81" t="s">
        <v>147</v>
      </c>
      <c r="B367" s="81" t="s">
        <v>493</v>
      </c>
      <c r="C367" s="81" t="str">
        <f t="shared" si="5"/>
        <v>08045</v>
      </c>
      <c r="D367" s="81" t="s">
        <v>503</v>
      </c>
      <c r="E367" s="81" t="s">
        <v>683</v>
      </c>
      <c r="F367" s="81">
        <v>43.6</v>
      </c>
      <c r="G367" s="81" t="s">
        <v>515</v>
      </c>
      <c r="H367" s="81" t="s">
        <v>684</v>
      </c>
      <c r="I367" s="81" t="s">
        <v>685</v>
      </c>
      <c r="J367" s="81" t="s">
        <v>221</v>
      </c>
      <c r="K367" s="81" t="s">
        <v>333</v>
      </c>
      <c r="L367" s="81">
        <v>-108.11246466666667</v>
      </c>
      <c r="M367" s="81">
        <v>39.566332305555555</v>
      </c>
      <c r="N367" s="190">
        <v>0</v>
      </c>
      <c r="O367" s="185">
        <v>8.3000000000000007</v>
      </c>
      <c r="P367" s="185">
        <v>0</v>
      </c>
      <c r="Q367" s="185">
        <v>0</v>
      </c>
      <c r="R367" s="186">
        <v>0</v>
      </c>
    </row>
    <row r="368" spans="1:18" s="81" customFormat="1" x14ac:dyDescent="0.2">
      <c r="A368" s="81" t="s">
        <v>147</v>
      </c>
      <c r="B368" s="81" t="s">
        <v>493</v>
      </c>
      <c r="C368" s="81" t="str">
        <f t="shared" si="5"/>
        <v>08045</v>
      </c>
      <c r="D368" s="81" t="s">
        <v>503</v>
      </c>
      <c r="E368" s="81" t="s">
        <v>683</v>
      </c>
      <c r="F368" s="81">
        <v>22.5</v>
      </c>
      <c r="G368" s="81" t="s">
        <v>515</v>
      </c>
      <c r="H368" s="81" t="s">
        <v>686</v>
      </c>
      <c r="I368" s="81" t="s">
        <v>685</v>
      </c>
      <c r="J368" s="81" t="s">
        <v>221</v>
      </c>
      <c r="K368" s="81" t="s">
        <v>333</v>
      </c>
      <c r="L368" s="81">
        <v>-108.11246466666667</v>
      </c>
      <c r="M368" s="81">
        <v>39.566332305555555</v>
      </c>
      <c r="N368" s="190">
        <v>0</v>
      </c>
      <c r="O368" s="185">
        <v>0</v>
      </c>
      <c r="P368" s="185">
        <v>6.8</v>
      </c>
      <c r="Q368" s="185">
        <v>0</v>
      </c>
      <c r="R368" s="186">
        <v>0</v>
      </c>
    </row>
    <row r="369" spans="1:18" s="81" customFormat="1" x14ac:dyDescent="0.2">
      <c r="A369" s="81" t="s">
        <v>147</v>
      </c>
      <c r="B369" s="81" t="s">
        <v>493</v>
      </c>
      <c r="C369" s="81" t="str">
        <f t="shared" si="5"/>
        <v>08045</v>
      </c>
      <c r="D369" s="81" t="s">
        <v>503</v>
      </c>
      <c r="E369" s="81" t="s">
        <v>683</v>
      </c>
      <c r="F369" s="81">
        <v>22.5</v>
      </c>
      <c r="G369" s="81" t="s">
        <v>515</v>
      </c>
      <c r="H369" s="81" t="s">
        <v>686</v>
      </c>
      <c r="I369" s="81" t="s">
        <v>685</v>
      </c>
      <c r="J369" s="81" t="s">
        <v>221</v>
      </c>
      <c r="K369" s="81" t="s">
        <v>333</v>
      </c>
      <c r="L369" s="81">
        <v>-108.11246466666667</v>
      </c>
      <c r="M369" s="81">
        <v>39.566332305555555</v>
      </c>
      <c r="N369" s="190">
        <v>7.4</v>
      </c>
      <c r="O369" s="185">
        <v>0</v>
      </c>
      <c r="P369" s="185">
        <v>0</v>
      </c>
      <c r="Q369" s="185">
        <v>0</v>
      </c>
      <c r="R369" s="186">
        <v>0</v>
      </c>
    </row>
    <row r="370" spans="1:18" s="81" customFormat="1" x14ac:dyDescent="0.2">
      <c r="A370" s="81" t="s">
        <v>147</v>
      </c>
      <c r="B370" s="81" t="s">
        <v>493</v>
      </c>
      <c r="C370" s="81" t="str">
        <f t="shared" si="5"/>
        <v>08045</v>
      </c>
      <c r="D370" s="81" t="s">
        <v>503</v>
      </c>
      <c r="E370" s="81" t="s">
        <v>683</v>
      </c>
      <c r="F370" s="81">
        <v>22.5</v>
      </c>
      <c r="G370" s="81" t="s">
        <v>515</v>
      </c>
      <c r="H370" s="81" t="s">
        <v>686</v>
      </c>
      <c r="I370" s="81" t="s">
        <v>685</v>
      </c>
      <c r="J370" s="81" t="s">
        <v>221</v>
      </c>
      <c r="K370" s="81" t="s">
        <v>333</v>
      </c>
      <c r="L370" s="81">
        <v>-108.11246466666667</v>
      </c>
      <c r="M370" s="81">
        <v>39.566332305555555</v>
      </c>
      <c r="N370" s="190">
        <v>0</v>
      </c>
      <c r="O370" s="185">
        <v>0</v>
      </c>
      <c r="P370" s="185">
        <v>0</v>
      </c>
      <c r="Q370" s="185">
        <v>0</v>
      </c>
      <c r="R370" s="186">
        <v>0.1125</v>
      </c>
    </row>
    <row r="371" spans="1:18" s="81" customFormat="1" x14ac:dyDescent="0.2">
      <c r="A371" s="81" t="s">
        <v>147</v>
      </c>
      <c r="B371" s="81" t="s">
        <v>493</v>
      </c>
      <c r="C371" s="81" t="str">
        <f t="shared" si="5"/>
        <v>08045</v>
      </c>
      <c r="D371" s="81" t="s">
        <v>503</v>
      </c>
      <c r="E371" s="81" t="s">
        <v>683</v>
      </c>
      <c r="F371" s="81">
        <v>22.5</v>
      </c>
      <c r="G371" s="81" t="s">
        <v>515</v>
      </c>
      <c r="H371" s="81" t="s">
        <v>686</v>
      </c>
      <c r="I371" s="81" t="s">
        <v>685</v>
      </c>
      <c r="J371" s="81" t="s">
        <v>221</v>
      </c>
      <c r="K371" s="81" t="s">
        <v>333</v>
      </c>
      <c r="L371" s="81">
        <v>-108.11246466666667</v>
      </c>
      <c r="M371" s="81">
        <v>39.566332305555555</v>
      </c>
      <c r="N371" s="190">
        <v>0</v>
      </c>
      <c r="O371" s="185">
        <v>0</v>
      </c>
      <c r="P371" s="185">
        <v>0</v>
      </c>
      <c r="Q371" s="185">
        <v>0</v>
      </c>
      <c r="R371" s="186">
        <v>0</v>
      </c>
    </row>
    <row r="372" spans="1:18" s="81" customFormat="1" x14ac:dyDescent="0.2">
      <c r="A372" s="81" t="s">
        <v>147</v>
      </c>
      <c r="B372" s="81" t="s">
        <v>493</v>
      </c>
      <c r="C372" s="81" t="str">
        <f t="shared" si="5"/>
        <v>08045</v>
      </c>
      <c r="D372" s="81" t="s">
        <v>503</v>
      </c>
      <c r="E372" s="81" t="s">
        <v>683</v>
      </c>
      <c r="F372" s="81">
        <v>22.5</v>
      </c>
      <c r="G372" s="81" t="s">
        <v>515</v>
      </c>
      <c r="H372" s="81" t="s">
        <v>686</v>
      </c>
      <c r="I372" s="81" t="s">
        <v>685</v>
      </c>
      <c r="J372" s="81" t="s">
        <v>221</v>
      </c>
      <c r="K372" s="81" t="s">
        <v>333</v>
      </c>
      <c r="L372" s="81">
        <v>-108.11246466666667</v>
      </c>
      <c r="M372" s="81">
        <v>39.566332305555555</v>
      </c>
      <c r="N372" s="190">
        <v>0</v>
      </c>
      <c r="O372" s="185">
        <v>0</v>
      </c>
      <c r="P372" s="185">
        <v>0</v>
      </c>
      <c r="Q372" s="185">
        <v>6.7499999999999999E-3</v>
      </c>
      <c r="R372" s="186">
        <v>0</v>
      </c>
    </row>
    <row r="373" spans="1:18" s="81" customFormat="1" x14ac:dyDescent="0.2">
      <c r="A373" s="81" t="s">
        <v>147</v>
      </c>
      <c r="B373" s="81" t="s">
        <v>493</v>
      </c>
      <c r="C373" s="81" t="str">
        <f t="shared" si="5"/>
        <v>08045</v>
      </c>
      <c r="D373" s="81" t="s">
        <v>503</v>
      </c>
      <c r="E373" s="81" t="s">
        <v>683</v>
      </c>
      <c r="F373" s="81">
        <v>22.5</v>
      </c>
      <c r="G373" s="81" t="s">
        <v>515</v>
      </c>
      <c r="H373" s="81" t="s">
        <v>686</v>
      </c>
      <c r="I373" s="81" t="s">
        <v>685</v>
      </c>
      <c r="J373" s="81" t="s">
        <v>221</v>
      </c>
      <c r="K373" s="81" t="s">
        <v>333</v>
      </c>
      <c r="L373" s="81">
        <v>-108.11246466666667</v>
      </c>
      <c r="M373" s="81">
        <v>39.566332305555555</v>
      </c>
      <c r="N373" s="190">
        <v>0</v>
      </c>
      <c r="O373" s="185">
        <v>4.2</v>
      </c>
      <c r="P373" s="185">
        <v>0</v>
      </c>
      <c r="Q373" s="185">
        <v>0</v>
      </c>
      <c r="R373" s="186">
        <v>0</v>
      </c>
    </row>
    <row r="374" spans="1:18" s="81" customFormat="1" x14ac:dyDescent="0.2">
      <c r="A374" s="81" t="s">
        <v>147</v>
      </c>
      <c r="B374" s="81" t="s">
        <v>493</v>
      </c>
      <c r="C374" s="81" t="str">
        <f t="shared" si="5"/>
        <v>08045</v>
      </c>
      <c r="D374" s="81" t="s">
        <v>503</v>
      </c>
      <c r="E374" s="81" t="s">
        <v>683</v>
      </c>
      <c r="F374" s="81">
        <v>22.5</v>
      </c>
      <c r="G374" s="81" t="s">
        <v>515</v>
      </c>
      <c r="H374" s="81" t="s">
        <v>687</v>
      </c>
      <c r="I374" s="81" t="s">
        <v>685</v>
      </c>
      <c r="J374" s="81" t="s">
        <v>221</v>
      </c>
      <c r="K374" s="81" t="s">
        <v>333</v>
      </c>
      <c r="L374" s="81">
        <v>-108.11246466666667</v>
      </c>
      <c r="M374" s="81">
        <v>39.566332305555555</v>
      </c>
      <c r="N374" s="190">
        <v>0</v>
      </c>
      <c r="O374" s="185">
        <v>0</v>
      </c>
      <c r="P374" s="185">
        <v>6.8</v>
      </c>
      <c r="Q374" s="185">
        <v>0</v>
      </c>
      <c r="R374" s="186">
        <v>0</v>
      </c>
    </row>
    <row r="375" spans="1:18" s="81" customFormat="1" x14ac:dyDescent="0.2">
      <c r="A375" s="81" t="s">
        <v>147</v>
      </c>
      <c r="B375" s="81" t="s">
        <v>493</v>
      </c>
      <c r="C375" s="81" t="str">
        <f t="shared" si="5"/>
        <v>08045</v>
      </c>
      <c r="D375" s="81" t="s">
        <v>503</v>
      </c>
      <c r="E375" s="81" t="s">
        <v>683</v>
      </c>
      <c r="F375" s="81">
        <v>22.5</v>
      </c>
      <c r="G375" s="81" t="s">
        <v>515</v>
      </c>
      <c r="H375" s="81" t="s">
        <v>687</v>
      </c>
      <c r="I375" s="81" t="s">
        <v>685</v>
      </c>
      <c r="J375" s="81" t="s">
        <v>221</v>
      </c>
      <c r="K375" s="81" t="s">
        <v>333</v>
      </c>
      <c r="L375" s="81">
        <v>-108.11246466666667</v>
      </c>
      <c r="M375" s="81">
        <v>39.566332305555555</v>
      </c>
      <c r="N375" s="190">
        <v>7.4</v>
      </c>
      <c r="O375" s="185">
        <v>0</v>
      </c>
      <c r="P375" s="185">
        <v>0</v>
      </c>
      <c r="Q375" s="185">
        <v>0</v>
      </c>
      <c r="R375" s="186">
        <v>0</v>
      </c>
    </row>
    <row r="376" spans="1:18" s="81" customFormat="1" x14ac:dyDescent="0.2">
      <c r="A376" s="81" t="s">
        <v>147</v>
      </c>
      <c r="B376" s="81" t="s">
        <v>493</v>
      </c>
      <c r="C376" s="81" t="str">
        <f t="shared" si="5"/>
        <v>08045</v>
      </c>
      <c r="D376" s="81" t="s">
        <v>503</v>
      </c>
      <c r="E376" s="81" t="s">
        <v>683</v>
      </c>
      <c r="F376" s="81">
        <v>22.5</v>
      </c>
      <c r="G376" s="81" t="s">
        <v>515</v>
      </c>
      <c r="H376" s="81" t="s">
        <v>687</v>
      </c>
      <c r="I376" s="81" t="s">
        <v>685</v>
      </c>
      <c r="J376" s="81" t="s">
        <v>221</v>
      </c>
      <c r="K376" s="81" t="s">
        <v>333</v>
      </c>
      <c r="L376" s="81">
        <v>-108.11246466666667</v>
      </c>
      <c r="M376" s="81">
        <v>39.566332305555555</v>
      </c>
      <c r="N376" s="190">
        <v>0</v>
      </c>
      <c r="O376" s="185">
        <v>0</v>
      </c>
      <c r="P376" s="185">
        <v>0</v>
      </c>
      <c r="Q376" s="185">
        <v>0</v>
      </c>
      <c r="R376" s="186">
        <v>0.1125</v>
      </c>
    </row>
    <row r="377" spans="1:18" s="81" customFormat="1" x14ac:dyDescent="0.2">
      <c r="A377" s="81" t="s">
        <v>147</v>
      </c>
      <c r="B377" s="81" t="s">
        <v>493</v>
      </c>
      <c r="C377" s="81" t="str">
        <f t="shared" si="5"/>
        <v>08045</v>
      </c>
      <c r="D377" s="81" t="s">
        <v>503</v>
      </c>
      <c r="E377" s="81" t="s">
        <v>683</v>
      </c>
      <c r="F377" s="81">
        <v>22.5</v>
      </c>
      <c r="G377" s="81" t="s">
        <v>515</v>
      </c>
      <c r="H377" s="81" t="s">
        <v>687</v>
      </c>
      <c r="I377" s="81" t="s">
        <v>685</v>
      </c>
      <c r="J377" s="81" t="s">
        <v>221</v>
      </c>
      <c r="K377" s="81" t="s">
        <v>333</v>
      </c>
      <c r="L377" s="81">
        <v>-108.11246466666667</v>
      </c>
      <c r="M377" s="81">
        <v>39.566332305555555</v>
      </c>
      <c r="N377" s="190">
        <v>0</v>
      </c>
      <c r="O377" s="185">
        <v>0</v>
      </c>
      <c r="P377" s="185">
        <v>0</v>
      </c>
      <c r="Q377" s="185">
        <v>0</v>
      </c>
      <c r="R377" s="186">
        <v>0</v>
      </c>
    </row>
    <row r="378" spans="1:18" s="81" customFormat="1" x14ac:dyDescent="0.2">
      <c r="A378" s="81" t="s">
        <v>147</v>
      </c>
      <c r="B378" s="81" t="s">
        <v>493</v>
      </c>
      <c r="C378" s="81" t="str">
        <f t="shared" si="5"/>
        <v>08045</v>
      </c>
      <c r="D378" s="81" t="s">
        <v>503</v>
      </c>
      <c r="E378" s="81" t="s">
        <v>683</v>
      </c>
      <c r="F378" s="81">
        <v>22.5</v>
      </c>
      <c r="G378" s="81" t="s">
        <v>515</v>
      </c>
      <c r="H378" s="81" t="s">
        <v>687</v>
      </c>
      <c r="I378" s="81" t="s">
        <v>685</v>
      </c>
      <c r="J378" s="81" t="s">
        <v>221</v>
      </c>
      <c r="K378" s="81" t="s">
        <v>333</v>
      </c>
      <c r="L378" s="81">
        <v>-108.11246466666667</v>
      </c>
      <c r="M378" s="81">
        <v>39.566332305555555</v>
      </c>
      <c r="N378" s="190">
        <v>0</v>
      </c>
      <c r="O378" s="185">
        <v>0</v>
      </c>
      <c r="P378" s="185">
        <v>0</v>
      </c>
      <c r="Q378" s="185">
        <v>6.7499999999999999E-3</v>
      </c>
      <c r="R378" s="186">
        <v>0</v>
      </c>
    </row>
    <row r="379" spans="1:18" s="81" customFormat="1" x14ac:dyDescent="0.2">
      <c r="A379" s="81" t="s">
        <v>147</v>
      </c>
      <c r="B379" s="81" t="s">
        <v>493</v>
      </c>
      <c r="C379" s="81" t="str">
        <f t="shared" si="5"/>
        <v>08045</v>
      </c>
      <c r="D379" s="81" t="s">
        <v>503</v>
      </c>
      <c r="E379" s="81" t="s">
        <v>683</v>
      </c>
      <c r="F379" s="81">
        <v>22.5</v>
      </c>
      <c r="G379" s="81" t="s">
        <v>515</v>
      </c>
      <c r="H379" s="81" t="s">
        <v>687</v>
      </c>
      <c r="I379" s="81" t="s">
        <v>685</v>
      </c>
      <c r="J379" s="81" t="s">
        <v>221</v>
      </c>
      <c r="K379" s="81" t="s">
        <v>333</v>
      </c>
      <c r="L379" s="81">
        <v>-108.11246466666667</v>
      </c>
      <c r="M379" s="81">
        <v>39.566332305555555</v>
      </c>
      <c r="N379" s="190">
        <v>0</v>
      </c>
      <c r="O379" s="185">
        <v>4.2</v>
      </c>
      <c r="P379" s="185">
        <v>0</v>
      </c>
      <c r="Q379" s="185">
        <v>0</v>
      </c>
      <c r="R379" s="186">
        <v>0</v>
      </c>
    </row>
    <row r="380" spans="1:18" s="81" customFormat="1" x14ac:dyDescent="0.2">
      <c r="A380" s="81" t="s">
        <v>147</v>
      </c>
      <c r="B380" s="81" t="s">
        <v>493</v>
      </c>
      <c r="C380" s="81" t="str">
        <f t="shared" si="5"/>
        <v>08045</v>
      </c>
      <c r="D380" s="81" t="s">
        <v>503</v>
      </c>
      <c r="E380" s="81" t="s">
        <v>683</v>
      </c>
      <c r="F380" s="81">
        <v>21</v>
      </c>
      <c r="G380" s="81" t="s">
        <v>515</v>
      </c>
      <c r="H380" s="81" t="s">
        <v>686</v>
      </c>
      <c r="I380" s="81" t="s">
        <v>685</v>
      </c>
      <c r="J380" s="81" t="s">
        <v>221</v>
      </c>
      <c r="K380" s="81" t="s">
        <v>333</v>
      </c>
      <c r="L380" s="81">
        <v>-108.11246466666667</v>
      </c>
      <c r="M380" s="81">
        <v>39.566332305555555</v>
      </c>
      <c r="N380" s="190">
        <v>0</v>
      </c>
      <c r="O380" s="185">
        <v>0</v>
      </c>
      <c r="P380" s="185">
        <v>6.8</v>
      </c>
      <c r="Q380" s="185">
        <v>0</v>
      </c>
      <c r="R380" s="186">
        <v>0</v>
      </c>
    </row>
    <row r="381" spans="1:18" s="81" customFormat="1" x14ac:dyDescent="0.2">
      <c r="A381" s="81" t="s">
        <v>147</v>
      </c>
      <c r="B381" s="81" t="s">
        <v>493</v>
      </c>
      <c r="C381" s="81" t="str">
        <f t="shared" si="5"/>
        <v>08045</v>
      </c>
      <c r="D381" s="81" t="s">
        <v>503</v>
      </c>
      <c r="E381" s="81" t="s">
        <v>683</v>
      </c>
      <c r="F381" s="81">
        <v>21</v>
      </c>
      <c r="G381" s="81" t="s">
        <v>515</v>
      </c>
      <c r="H381" s="81" t="s">
        <v>686</v>
      </c>
      <c r="I381" s="81" t="s">
        <v>685</v>
      </c>
      <c r="J381" s="81" t="s">
        <v>221</v>
      </c>
      <c r="K381" s="81" t="s">
        <v>333</v>
      </c>
      <c r="L381" s="81">
        <v>-108.11246466666667</v>
      </c>
      <c r="M381" s="81">
        <v>39.566332305555555</v>
      </c>
      <c r="N381" s="190">
        <v>7.4</v>
      </c>
      <c r="O381" s="185">
        <v>0</v>
      </c>
      <c r="P381" s="185">
        <v>0</v>
      </c>
      <c r="Q381" s="185">
        <v>0</v>
      </c>
      <c r="R381" s="186">
        <v>0</v>
      </c>
    </row>
    <row r="382" spans="1:18" s="81" customFormat="1" x14ac:dyDescent="0.2">
      <c r="A382" s="81" t="s">
        <v>147</v>
      </c>
      <c r="B382" s="81" t="s">
        <v>493</v>
      </c>
      <c r="C382" s="81" t="str">
        <f t="shared" si="5"/>
        <v>08045</v>
      </c>
      <c r="D382" s="81" t="s">
        <v>503</v>
      </c>
      <c r="E382" s="81" t="s">
        <v>683</v>
      </c>
      <c r="F382" s="81">
        <v>21</v>
      </c>
      <c r="G382" s="81" t="s">
        <v>515</v>
      </c>
      <c r="H382" s="81" t="s">
        <v>686</v>
      </c>
      <c r="I382" s="81" t="s">
        <v>685</v>
      </c>
      <c r="J382" s="81" t="s">
        <v>221</v>
      </c>
      <c r="K382" s="81" t="s">
        <v>333</v>
      </c>
      <c r="L382" s="81">
        <v>-108.11246466666667</v>
      </c>
      <c r="M382" s="81">
        <v>39.566332305555555</v>
      </c>
      <c r="N382" s="190">
        <v>0</v>
      </c>
      <c r="O382" s="185">
        <v>0</v>
      </c>
      <c r="P382" s="185">
        <v>0</v>
      </c>
      <c r="Q382" s="185">
        <v>0</v>
      </c>
      <c r="R382" s="186">
        <v>0.105</v>
      </c>
    </row>
    <row r="383" spans="1:18" s="81" customFormat="1" x14ac:dyDescent="0.2">
      <c r="A383" s="81" t="s">
        <v>147</v>
      </c>
      <c r="B383" s="81" t="s">
        <v>493</v>
      </c>
      <c r="C383" s="81" t="str">
        <f t="shared" si="5"/>
        <v>08045</v>
      </c>
      <c r="D383" s="81" t="s">
        <v>503</v>
      </c>
      <c r="E383" s="81" t="s">
        <v>683</v>
      </c>
      <c r="F383" s="81">
        <v>21</v>
      </c>
      <c r="G383" s="81" t="s">
        <v>515</v>
      </c>
      <c r="H383" s="81" t="s">
        <v>686</v>
      </c>
      <c r="I383" s="81" t="s">
        <v>685</v>
      </c>
      <c r="J383" s="81" t="s">
        <v>221</v>
      </c>
      <c r="K383" s="81" t="s">
        <v>333</v>
      </c>
      <c r="L383" s="81">
        <v>-108.11246466666667</v>
      </c>
      <c r="M383" s="81">
        <v>39.566332305555555</v>
      </c>
      <c r="N383" s="190">
        <v>0</v>
      </c>
      <c r="O383" s="185">
        <v>0</v>
      </c>
      <c r="P383" s="185">
        <v>0</v>
      </c>
      <c r="Q383" s="185">
        <v>0</v>
      </c>
      <c r="R383" s="186">
        <v>0</v>
      </c>
    </row>
    <row r="384" spans="1:18" s="81" customFormat="1" x14ac:dyDescent="0.2">
      <c r="A384" s="81" t="s">
        <v>147</v>
      </c>
      <c r="B384" s="81" t="s">
        <v>493</v>
      </c>
      <c r="C384" s="81" t="str">
        <f t="shared" si="5"/>
        <v>08045</v>
      </c>
      <c r="D384" s="81" t="s">
        <v>503</v>
      </c>
      <c r="E384" s="81" t="s">
        <v>683</v>
      </c>
      <c r="F384" s="81">
        <v>21</v>
      </c>
      <c r="G384" s="81" t="s">
        <v>515</v>
      </c>
      <c r="H384" s="81" t="s">
        <v>686</v>
      </c>
      <c r="I384" s="81" t="s">
        <v>685</v>
      </c>
      <c r="J384" s="81" t="s">
        <v>221</v>
      </c>
      <c r="K384" s="81" t="s">
        <v>333</v>
      </c>
      <c r="L384" s="81">
        <v>-108.11246466666667</v>
      </c>
      <c r="M384" s="81">
        <v>39.566332305555555</v>
      </c>
      <c r="N384" s="190">
        <v>0</v>
      </c>
      <c r="O384" s="185">
        <v>0</v>
      </c>
      <c r="P384" s="185">
        <v>0</v>
      </c>
      <c r="Q384" s="185">
        <v>6.3E-3</v>
      </c>
      <c r="R384" s="186">
        <v>0</v>
      </c>
    </row>
    <row r="385" spans="1:18" s="81" customFormat="1" x14ac:dyDescent="0.2">
      <c r="A385" s="81" t="s">
        <v>147</v>
      </c>
      <c r="B385" s="81" t="s">
        <v>493</v>
      </c>
      <c r="C385" s="81" t="str">
        <f t="shared" si="5"/>
        <v>08045</v>
      </c>
      <c r="D385" s="81" t="s">
        <v>503</v>
      </c>
      <c r="E385" s="81" t="s">
        <v>683</v>
      </c>
      <c r="F385" s="81">
        <v>21</v>
      </c>
      <c r="G385" s="81" t="s">
        <v>515</v>
      </c>
      <c r="H385" s="81" t="s">
        <v>686</v>
      </c>
      <c r="I385" s="81" t="s">
        <v>685</v>
      </c>
      <c r="J385" s="81" t="s">
        <v>221</v>
      </c>
      <c r="K385" s="81" t="s">
        <v>333</v>
      </c>
      <c r="L385" s="81">
        <v>-108.11246466666667</v>
      </c>
      <c r="M385" s="81">
        <v>39.566332305555555</v>
      </c>
      <c r="N385" s="190">
        <v>0</v>
      </c>
      <c r="O385" s="185">
        <v>4.2</v>
      </c>
      <c r="P385" s="185">
        <v>0</v>
      </c>
      <c r="Q385" s="185">
        <v>0</v>
      </c>
      <c r="R385" s="186">
        <v>0</v>
      </c>
    </row>
    <row r="386" spans="1:18" s="81" customFormat="1" x14ac:dyDescent="0.2">
      <c r="A386" s="81" t="s">
        <v>147</v>
      </c>
      <c r="B386" s="81" t="s">
        <v>493</v>
      </c>
      <c r="C386" s="81" t="str">
        <f t="shared" si="5"/>
        <v>08045</v>
      </c>
      <c r="D386" s="81" t="s">
        <v>503</v>
      </c>
      <c r="E386" s="81" t="s">
        <v>683</v>
      </c>
      <c r="F386" s="81">
        <v>48</v>
      </c>
      <c r="G386" s="81" t="s">
        <v>515</v>
      </c>
      <c r="H386" s="81" t="s">
        <v>688</v>
      </c>
      <c r="I386" s="81" t="s">
        <v>685</v>
      </c>
      <c r="J386" s="81" t="s">
        <v>221</v>
      </c>
      <c r="K386" s="81" t="s">
        <v>333</v>
      </c>
      <c r="L386" s="81">
        <v>-108.11246466666667</v>
      </c>
      <c r="M386" s="81">
        <v>39.566332305555555</v>
      </c>
      <c r="N386" s="190">
        <v>0</v>
      </c>
      <c r="O386" s="185">
        <v>0</v>
      </c>
      <c r="P386" s="185">
        <v>12.4</v>
      </c>
      <c r="Q386" s="185">
        <v>0</v>
      </c>
      <c r="R386" s="186">
        <v>0</v>
      </c>
    </row>
    <row r="387" spans="1:18" s="81" customFormat="1" x14ac:dyDescent="0.2">
      <c r="A387" s="81" t="s">
        <v>147</v>
      </c>
      <c r="B387" s="81" t="s">
        <v>493</v>
      </c>
      <c r="C387" s="81" t="str">
        <f t="shared" si="5"/>
        <v>08045</v>
      </c>
      <c r="D387" s="81" t="s">
        <v>503</v>
      </c>
      <c r="E387" s="81" t="s">
        <v>683</v>
      </c>
      <c r="F387" s="81">
        <v>48</v>
      </c>
      <c r="G387" s="81" t="s">
        <v>515</v>
      </c>
      <c r="H387" s="81" t="s">
        <v>688</v>
      </c>
      <c r="I387" s="81" t="s">
        <v>685</v>
      </c>
      <c r="J387" s="81" t="s">
        <v>221</v>
      </c>
      <c r="K387" s="81" t="s">
        <v>333</v>
      </c>
      <c r="L387" s="81">
        <v>-108.11246466666667</v>
      </c>
      <c r="M387" s="81">
        <v>39.566332305555555</v>
      </c>
      <c r="N387" s="190">
        <v>12.4</v>
      </c>
      <c r="O387" s="185">
        <v>0</v>
      </c>
      <c r="P387" s="185">
        <v>0</v>
      </c>
      <c r="Q387" s="185">
        <v>0</v>
      </c>
      <c r="R387" s="186">
        <v>0</v>
      </c>
    </row>
    <row r="388" spans="1:18" s="81" customFormat="1" x14ac:dyDescent="0.2">
      <c r="A388" s="81" t="s">
        <v>147</v>
      </c>
      <c r="B388" s="81" t="s">
        <v>493</v>
      </c>
      <c r="C388" s="81" t="str">
        <f t="shared" si="5"/>
        <v>08045</v>
      </c>
      <c r="D388" s="81" t="s">
        <v>503</v>
      </c>
      <c r="E388" s="81" t="s">
        <v>683</v>
      </c>
      <c r="F388" s="81">
        <v>48</v>
      </c>
      <c r="G388" s="81" t="s">
        <v>515</v>
      </c>
      <c r="H388" s="81" t="s">
        <v>688</v>
      </c>
      <c r="I388" s="81" t="s">
        <v>685</v>
      </c>
      <c r="J388" s="81" t="s">
        <v>221</v>
      </c>
      <c r="K388" s="81" t="s">
        <v>333</v>
      </c>
      <c r="L388" s="81">
        <v>-108.11246466666667</v>
      </c>
      <c r="M388" s="81">
        <v>39.566332305555555</v>
      </c>
      <c r="N388" s="190">
        <v>0</v>
      </c>
      <c r="O388" s="185">
        <v>0</v>
      </c>
      <c r="P388" s="185">
        <v>0</v>
      </c>
      <c r="Q388" s="185">
        <v>0</v>
      </c>
      <c r="R388" s="186">
        <v>0.24</v>
      </c>
    </row>
    <row r="389" spans="1:18" s="81" customFormat="1" x14ac:dyDescent="0.2">
      <c r="A389" s="81" t="s">
        <v>147</v>
      </c>
      <c r="B389" s="81" t="s">
        <v>493</v>
      </c>
      <c r="C389" s="81" t="str">
        <f t="shared" si="5"/>
        <v>08045</v>
      </c>
      <c r="D389" s="81" t="s">
        <v>503</v>
      </c>
      <c r="E389" s="81" t="s">
        <v>683</v>
      </c>
      <c r="F389" s="81">
        <v>48</v>
      </c>
      <c r="G389" s="81" t="s">
        <v>515</v>
      </c>
      <c r="H389" s="81" t="s">
        <v>688</v>
      </c>
      <c r="I389" s="81" t="s">
        <v>685</v>
      </c>
      <c r="J389" s="81" t="s">
        <v>221</v>
      </c>
      <c r="K389" s="81" t="s">
        <v>333</v>
      </c>
      <c r="L389" s="81">
        <v>-108.11246466666667</v>
      </c>
      <c r="M389" s="81">
        <v>39.566332305555555</v>
      </c>
      <c r="N389" s="190">
        <v>0</v>
      </c>
      <c r="O389" s="185">
        <v>0</v>
      </c>
      <c r="P389" s="185">
        <v>0</v>
      </c>
      <c r="Q389" s="185">
        <v>0</v>
      </c>
      <c r="R389" s="186">
        <v>0</v>
      </c>
    </row>
    <row r="390" spans="1:18" s="81" customFormat="1" x14ac:dyDescent="0.2">
      <c r="A390" s="81" t="s">
        <v>147</v>
      </c>
      <c r="B390" s="81" t="s">
        <v>493</v>
      </c>
      <c r="C390" s="81" t="str">
        <f t="shared" si="5"/>
        <v>08045</v>
      </c>
      <c r="D390" s="81" t="s">
        <v>503</v>
      </c>
      <c r="E390" s="81" t="s">
        <v>683</v>
      </c>
      <c r="F390" s="81">
        <v>48</v>
      </c>
      <c r="G390" s="81" t="s">
        <v>515</v>
      </c>
      <c r="H390" s="81" t="s">
        <v>688</v>
      </c>
      <c r="I390" s="81" t="s">
        <v>685</v>
      </c>
      <c r="J390" s="81" t="s">
        <v>221</v>
      </c>
      <c r="K390" s="81" t="s">
        <v>333</v>
      </c>
      <c r="L390" s="81">
        <v>-108.11246466666667</v>
      </c>
      <c r="M390" s="81">
        <v>39.566332305555555</v>
      </c>
      <c r="N390" s="190">
        <v>0</v>
      </c>
      <c r="O390" s="185">
        <v>0</v>
      </c>
      <c r="P390" s="185">
        <v>0</v>
      </c>
      <c r="Q390" s="185">
        <v>1.44E-2</v>
      </c>
      <c r="R390" s="186">
        <v>0</v>
      </c>
    </row>
    <row r="391" spans="1:18" s="81" customFormat="1" x14ac:dyDescent="0.2">
      <c r="A391" s="81" t="s">
        <v>147</v>
      </c>
      <c r="B391" s="81" t="s">
        <v>493</v>
      </c>
      <c r="C391" s="81" t="str">
        <f t="shared" ref="C391:C454" si="6">B391&amp;D391</f>
        <v>08045</v>
      </c>
      <c r="D391" s="81" t="s">
        <v>503</v>
      </c>
      <c r="E391" s="81" t="s">
        <v>683</v>
      </c>
      <c r="F391" s="81">
        <v>48</v>
      </c>
      <c r="G391" s="81" t="s">
        <v>515</v>
      </c>
      <c r="H391" s="81" t="s">
        <v>688</v>
      </c>
      <c r="I391" s="81" t="s">
        <v>685</v>
      </c>
      <c r="J391" s="81" t="s">
        <v>221</v>
      </c>
      <c r="K391" s="81" t="s">
        <v>333</v>
      </c>
      <c r="L391" s="81">
        <v>-108.11246466666667</v>
      </c>
      <c r="M391" s="81">
        <v>39.566332305555555</v>
      </c>
      <c r="N391" s="190">
        <v>0</v>
      </c>
      <c r="O391" s="185">
        <v>7.5</v>
      </c>
      <c r="P391" s="185">
        <v>0</v>
      </c>
      <c r="Q391" s="185">
        <v>0</v>
      </c>
      <c r="R391" s="186">
        <v>0</v>
      </c>
    </row>
    <row r="392" spans="1:18" s="81" customFormat="1" x14ac:dyDescent="0.2">
      <c r="A392" s="81" t="s">
        <v>147</v>
      </c>
      <c r="B392" s="81" t="s">
        <v>493</v>
      </c>
      <c r="C392" s="81" t="str">
        <f t="shared" si="6"/>
        <v>08045</v>
      </c>
      <c r="D392" s="81" t="s">
        <v>503</v>
      </c>
      <c r="E392" s="81" t="s">
        <v>683</v>
      </c>
      <c r="F392" s="81">
        <v>48</v>
      </c>
      <c r="G392" s="81" t="s">
        <v>515</v>
      </c>
      <c r="H392" s="81" t="s">
        <v>688</v>
      </c>
      <c r="I392" s="81" t="s">
        <v>685</v>
      </c>
      <c r="J392" s="81" t="s">
        <v>221</v>
      </c>
      <c r="K392" s="81" t="s">
        <v>333</v>
      </c>
      <c r="L392" s="81">
        <v>-108.11246466666667</v>
      </c>
      <c r="M392" s="81">
        <v>39.566332305555555</v>
      </c>
      <c r="N392" s="190">
        <v>0</v>
      </c>
      <c r="O392" s="185">
        <v>0</v>
      </c>
      <c r="P392" s="185">
        <v>12.4</v>
      </c>
      <c r="Q392" s="185">
        <v>0</v>
      </c>
      <c r="R392" s="186">
        <v>0</v>
      </c>
    </row>
    <row r="393" spans="1:18" s="81" customFormat="1" x14ac:dyDescent="0.2">
      <c r="A393" s="81" t="s">
        <v>147</v>
      </c>
      <c r="B393" s="81" t="s">
        <v>493</v>
      </c>
      <c r="C393" s="81" t="str">
        <f t="shared" si="6"/>
        <v>08045</v>
      </c>
      <c r="D393" s="81" t="s">
        <v>503</v>
      </c>
      <c r="E393" s="81" t="s">
        <v>683</v>
      </c>
      <c r="F393" s="81">
        <v>48</v>
      </c>
      <c r="G393" s="81" t="s">
        <v>515</v>
      </c>
      <c r="H393" s="81" t="s">
        <v>688</v>
      </c>
      <c r="I393" s="81" t="s">
        <v>685</v>
      </c>
      <c r="J393" s="81" t="s">
        <v>221</v>
      </c>
      <c r="K393" s="81" t="s">
        <v>333</v>
      </c>
      <c r="L393" s="81">
        <v>-108.11246466666667</v>
      </c>
      <c r="M393" s="81">
        <v>39.566332305555555</v>
      </c>
      <c r="N393" s="190">
        <v>12.4</v>
      </c>
      <c r="O393" s="185">
        <v>0</v>
      </c>
      <c r="P393" s="185">
        <v>0</v>
      </c>
      <c r="Q393" s="185">
        <v>0</v>
      </c>
      <c r="R393" s="186">
        <v>0</v>
      </c>
    </row>
    <row r="394" spans="1:18" s="81" customFormat="1" x14ac:dyDescent="0.2">
      <c r="A394" s="81" t="s">
        <v>147</v>
      </c>
      <c r="B394" s="81" t="s">
        <v>493</v>
      </c>
      <c r="C394" s="81" t="str">
        <f t="shared" si="6"/>
        <v>08045</v>
      </c>
      <c r="D394" s="81" t="s">
        <v>503</v>
      </c>
      <c r="E394" s="81" t="s">
        <v>683</v>
      </c>
      <c r="F394" s="81">
        <v>48</v>
      </c>
      <c r="G394" s="81" t="s">
        <v>515</v>
      </c>
      <c r="H394" s="81" t="s">
        <v>688</v>
      </c>
      <c r="I394" s="81" t="s">
        <v>685</v>
      </c>
      <c r="J394" s="81" t="s">
        <v>221</v>
      </c>
      <c r="K394" s="81" t="s">
        <v>333</v>
      </c>
      <c r="L394" s="81">
        <v>-108.11246466666667</v>
      </c>
      <c r="M394" s="81">
        <v>39.566332305555555</v>
      </c>
      <c r="N394" s="190">
        <v>0</v>
      </c>
      <c r="O394" s="185">
        <v>0</v>
      </c>
      <c r="P394" s="185">
        <v>0</v>
      </c>
      <c r="Q394" s="185">
        <v>0</v>
      </c>
      <c r="R394" s="186">
        <v>0.24</v>
      </c>
    </row>
    <row r="395" spans="1:18" s="81" customFormat="1" x14ac:dyDescent="0.2">
      <c r="A395" s="81" t="s">
        <v>147</v>
      </c>
      <c r="B395" s="81" t="s">
        <v>493</v>
      </c>
      <c r="C395" s="81" t="str">
        <f t="shared" si="6"/>
        <v>08045</v>
      </c>
      <c r="D395" s="81" t="s">
        <v>503</v>
      </c>
      <c r="E395" s="81" t="s">
        <v>683</v>
      </c>
      <c r="F395" s="81">
        <v>48</v>
      </c>
      <c r="G395" s="81" t="s">
        <v>515</v>
      </c>
      <c r="H395" s="81" t="s">
        <v>688</v>
      </c>
      <c r="I395" s="81" t="s">
        <v>685</v>
      </c>
      <c r="J395" s="81" t="s">
        <v>221</v>
      </c>
      <c r="K395" s="81" t="s">
        <v>333</v>
      </c>
      <c r="L395" s="81">
        <v>-108.11246466666667</v>
      </c>
      <c r="M395" s="81">
        <v>39.566332305555555</v>
      </c>
      <c r="N395" s="190">
        <v>0</v>
      </c>
      <c r="O395" s="185">
        <v>0</v>
      </c>
      <c r="P395" s="185">
        <v>0</v>
      </c>
      <c r="Q395" s="185">
        <v>0</v>
      </c>
      <c r="R395" s="186">
        <v>0</v>
      </c>
    </row>
    <row r="396" spans="1:18" s="81" customFormat="1" x14ac:dyDescent="0.2">
      <c r="A396" s="81" t="s">
        <v>147</v>
      </c>
      <c r="B396" s="81" t="s">
        <v>493</v>
      </c>
      <c r="C396" s="81" t="str">
        <f t="shared" si="6"/>
        <v>08045</v>
      </c>
      <c r="D396" s="81" t="s">
        <v>503</v>
      </c>
      <c r="E396" s="81" t="s">
        <v>683</v>
      </c>
      <c r="F396" s="81">
        <v>48</v>
      </c>
      <c r="G396" s="81" t="s">
        <v>515</v>
      </c>
      <c r="H396" s="81" t="s">
        <v>688</v>
      </c>
      <c r="I396" s="81" t="s">
        <v>685</v>
      </c>
      <c r="J396" s="81" t="s">
        <v>221</v>
      </c>
      <c r="K396" s="81" t="s">
        <v>333</v>
      </c>
      <c r="L396" s="81">
        <v>-108.11246466666667</v>
      </c>
      <c r="M396" s="81">
        <v>39.566332305555555</v>
      </c>
      <c r="N396" s="190">
        <v>0</v>
      </c>
      <c r="O396" s="185">
        <v>0</v>
      </c>
      <c r="P396" s="185">
        <v>0</v>
      </c>
      <c r="Q396" s="185">
        <v>1.44E-2</v>
      </c>
      <c r="R396" s="186">
        <v>0</v>
      </c>
    </row>
    <row r="397" spans="1:18" s="81" customFormat="1" x14ac:dyDescent="0.2">
      <c r="A397" s="81" t="s">
        <v>147</v>
      </c>
      <c r="B397" s="81" t="s">
        <v>493</v>
      </c>
      <c r="C397" s="81" t="str">
        <f t="shared" si="6"/>
        <v>08045</v>
      </c>
      <c r="D397" s="81" t="s">
        <v>503</v>
      </c>
      <c r="E397" s="81" t="s">
        <v>683</v>
      </c>
      <c r="F397" s="81">
        <v>48</v>
      </c>
      <c r="G397" s="81" t="s">
        <v>515</v>
      </c>
      <c r="H397" s="81" t="s">
        <v>688</v>
      </c>
      <c r="I397" s="81" t="s">
        <v>685</v>
      </c>
      <c r="J397" s="81" t="s">
        <v>221</v>
      </c>
      <c r="K397" s="81" t="s">
        <v>333</v>
      </c>
      <c r="L397" s="81">
        <v>-108.11246466666667</v>
      </c>
      <c r="M397" s="81">
        <v>39.566332305555555</v>
      </c>
      <c r="N397" s="190">
        <v>0</v>
      </c>
      <c r="O397" s="185">
        <v>7.5</v>
      </c>
      <c r="P397" s="185">
        <v>0</v>
      </c>
      <c r="Q397" s="185">
        <v>0</v>
      </c>
      <c r="R397" s="186">
        <v>0</v>
      </c>
    </row>
    <row r="398" spans="1:18" s="81" customFormat="1" x14ac:dyDescent="0.2">
      <c r="A398" s="81" t="s">
        <v>147</v>
      </c>
      <c r="B398" s="81" t="s">
        <v>493</v>
      </c>
      <c r="C398" s="81" t="str">
        <f t="shared" si="6"/>
        <v>08045</v>
      </c>
      <c r="D398" s="81" t="s">
        <v>503</v>
      </c>
      <c r="E398" s="81" t="s">
        <v>683</v>
      </c>
      <c r="F398" s="81">
        <v>52.7</v>
      </c>
      <c r="G398" s="81" t="s">
        <v>515</v>
      </c>
      <c r="H398" s="81" t="s">
        <v>689</v>
      </c>
      <c r="I398" s="81" t="s">
        <v>685</v>
      </c>
      <c r="J398" s="81" t="s">
        <v>221</v>
      </c>
      <c r="K398" s="81" t="s">
        <v>333</v>
      </c>
      <c r="L398" s="81">
        <v>-108.11246466666667</v>
      </c>
      <c r="M398" s="81">
        <v>39.566332305555555</v>
      </c>
      <c r="N398" s="190">
        <v>0</v>
      </c>
      <c r="O398" s="185">
        <v>0</v>
      </c>
      <c r="P398" s="185">
        <v>14.8</v>
      </c>
      <c r="Q398" s="185">
        <v>0</v>
      </c>
      <c r="R398" s="186">
        <v>0</v>
      </c>
    </row>
    <row r="399" spans="1:18" s="81" customFormat="1" x14ac:dyDescent="0.2">
      <c r="A399" s="81" t="s">
        <v>147</v>
      </c>
      <c r="B399" s="81" t="s">
        <v>493</v>
      </c>
      <c r="C399" s="81" t="str">
        <f t="shared" si="6"/>
        <v>08045</v>
      </c>
      <c r="D399" s="81" t="s">
        <v>503</v>
      </c>
      <c r="E399" s="81" t="s">
        <v>683</v>
      </c>
      <c r="F399" s="81">
        <v>52.7</v>
      </c>
      <c r="G399" s="81" t="s">
        <v>515</v>
      </c>
      <c r="H399" s="81" t="s">
        <v>689</v>
      </c>
      <c r="I399" s="81" t="s">
        <v>685</v>
      </c>
      <c r="J399" s="81" t="s">
        <v>221</v>
      </c>
      <c r="K399" s="81" t="s">
        <v>333</v>
      </c>
      <c r="L399" s="81">
        <v>-108.11246466666667</v>
      </c>
      <c r="M399" s="81">
        <v>39.566332305555555</v>
      </c>
      <c r="N399" s="190">
        <v>14.8</v>
      </c>
      <c r="O399" s="185">
        <v>0</v>
      </c>
      <c r="P399" s="185">
        <v>0</v>
      </c>
      <c r="Q399" s="185">
        <v>0</v>
      </c>
      <c r="R399" s="186">
        <v>0</v>
      </c>
    </row>
    <row r="400" spans="1:18" s="81" customFormat="1" x14ac:dyDescent="0.2">
      <c r="A400" s="81" t="s">
        <v>147</v>
      </c>
      <c r="B400" s="81" t="s">
        <v>493</v>
      </c>
      <c r="C400" s="81" t="str">
        <f t="shared" si="6"/>
        <v>08045</v>
      </c>
      <c r="D400" s="81" t="s">
        <v>503</v>
      </c>
      <c r="E400" s="81" t="s">
        <v>683</v>
      </c>
      <c r="F400" s="81">
        <v>52.7</v>
      </c>
      <c r="G400" s="81" t="s">
        <v>515</v>
      </c>
      <c r="H400" s="81" t="s">
        <v>689</v>
      </c>
      <c r="I400" s="81" t="s">
        <v>685</v>
      </c>
      <c r="J400" s="81" t="s">
        <v>221</v>
      </c>
      <c r="K400" s="81" t="s">
        <v>333</v>
      </c>
      <c r="L400" s="81">
        <v>-108.11246466666667</v>
      </c>
      <c r="M400" s="81">
        <v>39.566332305555555</v>
      </c>
      <c r="N400" s="190">
        <v>0</v>
      </c>
      <c r="O400" s="185">
        <v>0</v>
      </c>
      <c r="P400" s="185">
        <v>0</v>
      </c>
      <c r="Q400" s="185">
        <v>0</v>
      </c>
      <c r="R400" s="186">
        <v>0.26350000000000001</v>
      </c>
    </row>
    <row r="401" spans="1:18" s="81" customFormat="1" x14ac:dyDescent="0.2">
      <c r="A401" s="81" t="s">
        <v>147</v>
      </c>
      <c r="B401" s="81" t="s">
        <v>493</v>
      </c>
      <c r="C401" s="81" t="str">
        <f t="shared" si="6"/>
        <v>08045</v>
      </c>
      <c r="D401" s="81" t="s">
        <v>503</v>
      </c>
      <c r="E401" s="81" t="s">
        <v>683</v>
      </c>
      <c r="F401" s="81">
        <v>52.7</v>
      </c>
      <c r="G401" s="81" t="s">
        <v>515</v>
      </c>
      <c r="H401" s="81" t="s">
        <v>689</v>
      </c>
      <c r="I401" s="81" t="s">
        <v>685</v>
      </c>
      <c r="J401" s="81" t="s">
        <v>221</v>
      </c>
      <c r="K401" s="81" t="s">
        <v>333</v>
      </c>
      <c r="L401" s="81">
        <v>-108.11246466666667</v>
      </c>
      <c r="M401" s="81">
        <v>39.566332305555555</v>
      </c>
      <c r="N401" s="190">
        <v>0</v>
      </c>
      <c r="O401" s="185">
        <v>0</v>
      </c>
      <c r="P401" s="185">
        <v>0</v>
      </c>
      <c r="Q401" s="185">
        <v>0</v>
      </c>
      <c r="R401" s="186">
        <v>0</v>
      </c>
    </row>
    <row r="402" spans="1:18" s="81" customFormat="1" x14ac:dyDescent="0.2">
      <c r="A402" s="81" t="s">
        <v>147</v>
      </c>
      <c r="B402" s="81" t="s">
        <v>493</v>
      </c>
      <c r="C402" s="81" t="str">
        <f t="shared" si="6"/>
        <v>08045</v>
      </c>
      <c r="D402" s="81" t="s">
        <v>503</v>
      </c>
      <c r="E402" s="81" t="s">
        <v>683</v>
      </c>
      <c r="F402" s="81">
        <v>52.7</v>
      </c>
      <c r="G402" s="81" t="s">
        <v>515</v>
      </c>
      <c r="H402" s="81" t="s">
        <v>689</v>
      </c>
      <c r="I402" s="81" t="s">
        <v>685</v>
      </c>
      <c r="J402" s="81" t="s">
        <v>221</v>
      </c>
      <c r="K402" s="81" t="s">
        <v>333</v>
      </c>
      <c r="L402" s="81">
        <v>-108.11246466666667</v>
      </c>
      <c r="M402" s="81">
        <v>39.566332305555555</v>
      </c>
      <c r="N402" s="190">
        <v>0</v>
      </c>
      <c r="O402" s="185">
        <v>0</v>
      </c>
      <c r="P402" s="185">
        <v>0</v>
      </c>
      <c r="Q402" s="185">
        <v>1.5810000000000001E-2</v>
      </c>
      <c r="R402" s="186">
        <v>0</v>
      </c>
    </row>
    <row r="403" spans="1:18" s="81" customFormat="1" x14ac:dyDescent="0.2">
      <c r="A403" s="81" t="s">
        <v>147</v>
      </c>
      <c r="B403" s="81" t="s">
        <v>493</v>
      </c>
      <c r="C403" s="81" t="str">
        <f t="shared" si="6"/>
        <v>08045</v>
      </c>
      <c r="D403" s="81" t="s">
        <v>503</v>
      </c>
      <c r="E403" s="81" t="s">
        <v>683</v>
      </c>
      <c r="F403" s="81">
        <v>52.7</v>
      </c>
      <c r="G403" s="81" t="s">
        <v>515</v>
      </c>
      <c r="H403" s="81" t="s">
        <v>689</v>
      </c>
      <c r="I403" s="81" t="s">
        <v>685</v>
      </c>
      <c r="J403" s="81" t="s">
        <v>221</v>
      </c>
      <c r="K403" s="81" t="s">
        <v>333</v>
      </c>
      <c r="L403" s="81">
        <v>-108.11246466666667</v>
      </c>
      <c r="M403" s="81">
        <v>39.566332305555555</v>
      </c>
      <c r="N403" s="190">
        <v>0</v>
      </c>
      <c r="O403" s="185">
        <v>3.8</v>
      </c>
      <c r="P403" s="185">
        <v>0</v>
      </c>
      <c r="Q403" s="185">
        <v>0</v>
      </c>
      <c r="R403" s="186">
        <v>0</v>
      </c>
    </row>
    <row r="404" spans="1:18" s="81" customFormat="1" x14ac:dyDescent="0.2">
      <c r="A404" s="81" t="s">
        <v>147</v>
      </c>
      <c r="B404" s="81" t="s">
        <v>493</v>
      </c>
      <c r="C404" s="81" t="str">
        <f t="shared" si="6"/>
        <v>08045</v>
      </c>
      <c r="D404" s="81" t="s">
        <v>503</v>
      </c>
      <c r="E404" s="81" t="s">
        <v>683</v>
      </c>
      <c r="F404" s="81">
        <v>32850</v>
      </c>
      <c r="G404" s="81" t="s">
        <v>523</v>
      </c>
      <c r="H404" s="81" t="s">
        <v>690</v>
      </c>
      <c r="I404" s="81" t="s">
        <v>685</v>
      </c>
      <c r="J404" s="81" t="s">
        <v>255</v>
      </c>
      <c r="K404" s="81" t="s">
        <v>350</v>
      </c>
      <c r="L404" s="81">
        <v>-108.11246466666667</v>
      </c>
      <c r="M404" s="81">
        <v>39.566332305555555</v>
      </c>
      <c r="N404" s="190">
        <v>0</v>
      </c>
      <c r="O404" s="185">
        <v>5.0999999999999996</v>
      </c>
      <c r="P404" s="185">
        <v>0</v>
      </c>
      <c r="Q404" s="185">
        <v>0</v>
      </c>
      <c r="R404" s="186">
        <v>0</v>
      </c>
    </row>
    <row r="405" spans="1:18" s="81" customFormat="1" x14ac:dyDescent="0.2">
      <c r="A405" s="81" t="s">
        <v>147</v>
      </c>
      <c r="B405" s="81" t="s">
        <v>493</v>
      </c>
      <c r="C405" s="81" t="str">
        <f t="shared" si="6"/>
        <v>08045</v>
      </c>
      <c r="D405" s="81" t="s">
        <v>503</v>
      </c>
      <c r="E405" s="81" t="s">
        <v>683</v>
      </c>
      <c r="F405" s="81">
        <v>2.88</v>
      </c>
      <c r="G405" s="81" t="s">
        <v>515</v>
      </c>
      <c r="H405" s="81" t="s">
        <v>691</v>
      </c>
      <c r="I405" s="81" t="s">
        <v>685</v>
      </c>
      <c r="J405" s="81" t="s">
        <v>104</v>
      </c>
      <c r="K405" s="81" t="s">
        <v>387</v>
      </c>
      <c r="L405" s="81">
        <v>-108.11246466666667</v>
      </c>
      <c r="M405" s="81">
        <v>39.566332305555555</v>
      </c>
      <c r="N405" s="190">
        <v>0</v>
      </c>
      <c r="O405" s="185">
        <v>0</v>
      </c>
      <c r="P405" s="185">
        <v>0.9</v>
      </c>
      <c r="Q405" s="185">
        <v>0</v>
      </c>
      <c r="R405" s="186">
        <v>0</v>
      </c>
    </row>
    <row r="406" spans="1:18" s="81" customFormat="1" x14ac:dyDescent="0.2">
      <c r="A406" s="81" t="s">
        <v>147</v>
      </c>
      <c r="B406" s="81" t="s">
        <v>493</v>
      </c>
      <c r="C406" s="81" t="str">
        <f t="shared" si="6"/>
        <v>08045</v>
      </c>
      <c r="D406" s="81" t="s">
        <v>503</v>
      </c>
      <c r="E406" s="81" t="s">
        <v>683</v>
      </c>
      <c r="F406" s="81">
        <v>2.88</v>
      </c>
      <c r="G406" s="81" t="s">
        <v>515</v>
      </c>
      <c r="H406" s="81" t="s">
        <v>691</v>
      </c>
      <c r="I406" s="81" t="s">
        <v>685</v>
      </c>
      <c r="J406" s="81" t="s">
        <v>104</v>
      </c>
      <c r="K406" s="81" t="s">
        <v>387</v>
      </c>
      <c r="L406" s="81">
        <v>-108.11246466666667</v>
      </c>
      <c r="M406" s="81">
        <v>39.566332305555555</v>
      </c>
      <c r="N406" s="190">
        <v>0.2</v>
      </c>
      <c r="O406" s="185">
        <v>0</v>
      </c>
      <c r="P406" s="185">
        <v>0</v>
      </c>
      <c r="Q406" s="185">
        <v>0</v>
      </c>
      <c r="R406" s="186">
        <v>0</v>
      </c>
    </row>
    <row r="407" spans="1:18" s="81" customFormat="1" x14ac:dyDescent="0.2">
      <c r="A407" s="81" t="s">
        <v>147</v>
      </c>
      <c r="B407" s="81" t="s">
        <v>493</v>
      </c>
      <c r="C407" s="81" t="str">
        <f t="shared" si="6"/>
        <v>08045</v>
      </c>
      <c r="D407" s="81" t="s">
        <v>503</v>
      </c>
      <c r="E407" s="81" t="s">
        <v>683</v>
      </c>
      <c r="F407" s="81">
        <v>2.88</v>
      </c>
      <c r="G407" s="81" t="s">
        <v>515</v>
      </c>
      <c r="H407" s="81" t="s">
        <v>691</v>
      </c>
      <c r="I407" s="81" t="s">
        <v>685</v>
      </c>
      <c r="J407" s="81" t="s">
        <v>104</v>
      </c>
      <c r="K407" s="81" t="s">
        <v>387</v>
      </c>
      <c r="L407" s="81">
        <v>-108.11246466666667</v>
      </c>
      <c r="M407" s="81">
        <v>39.566332305555555</v>
      </c>
      <c r="N407" s="190">
        <v>0</v>
      </c>
      <c r="O407" s="185">
        <v>0</v>
      </c>
      <c r="P407" s="185">
        <v>0</v>
      </c>
      <c r="Q407" s="185">
        <v>0</v>
      </c>
      <c r="R407" s="186">
        <v>7.0000000000000007E-2</v>
      </c>
    </row>
    <row r="408" spans="1:18" s="81" customFormat="1" x14ac:dyDescent="0.2">
      <c r="A408" s="81" t="s">
        <v>147</v>
      </c>
      <c r="B408" s="81" t="s">
        <v>493</v>
      </c>
      <c r="C408" s="81" t="str">
        <f t="shared" si="6"/>
        <v>08045</v>
      </c>
      <c r="D408" s="81" t="s">
        <v>503</v>
      </c>
      <c r="E408" s="81" t="s">
        <v>683</v>
      </c>
      <c r="F408" s="81">
        <v>2.88</v>
      </c>
      <c r="G408" s="81" t="s">
        <v>515</v>
      </c>
      <c r="H408" s="81" t="s">
        <v>691</v>
      </c>
      <c r="I408" s="81" t="s">
        <v>685</v>
      </c>
      <c r="J408" s="81" t="s">
        <v>104</v>
      </c>
      <c r="K408" s="81" t="s">
        <v>387</v>
      </c>
      <c r="L408" s="81">
        <v>-108.11246466666667</v>
      </c>
      <c r="M408" s="81">
        <v>39.566332305555555</v>
      </c>
      <c r="N408" s="190">
        <v>0</v>
      </c>
      <c r="O408" s="185">
        <v>0</v>
      </c>
      <c r="P408" s="185">
        <v>0</v>
      </c>
      <c r="Q408" s="185">
        <v>7.0000000000000007E-2</v>
      </c>
      <c r="R408" s="186">
        <v>0</v>
      </c>
    </row>
    <row r="409" spans="1:18" s="81" customFormat="1" x14ac:dyDescent="0.2">
      <c r="A409" s="81" t="s">
        <v>147</v>
      </c>
      <c r="B409" s="81" t="s">
        <v>493</v>
      </c>
      <c r="C409" s="81" t="str">
        <f t="shared" si="6"/>
        <v>08045</v>
      </c>
      <c r="D409" s="81" t="s">
        <v>503</v>
      </c>
      <c r="E409" s="81" t="s">
        <v>683</v>
      </c>
      <c r="F409" s="81">
        <v>2.88</v>
      </c>
      <c r="G409" s="81" t="s">
        <v>515</v>
      </c>
      <c r="H409" s="81" t="s">
        <v>691</v>
      </c>
      <c r="I409" s="81" t="s">
        <v>685</v>
      </c>
      <c r="J409" s="81" t="s">
        <v>104</v>
      </c>
      <c r="K409" s="81" t="s">
        <v>387</v>
      </c>
      <c r="L409" s="81">
        <v>-108.11246466666667</v>
      </c>
      <c r="M409" s="81">
        <v>39.566332305555555</v>
      </c>
      <c r="N409" s="190">
        <v>0</v>
      </c>
      <c r="O409" s="185">
        <v>0.4</v>
      </c>
      <c r="P409" s="185">
        <v>0</v>
      </c>
      <c r="Q409" s="185">
        <v>0</v>
      </c>
      <c r="R409" s="186">
        <v>0</v>
      </c>
    </row>
    <row r="410" spans="1:18" s="81" customFormat="1" x14ac:dyDescent="0.2">
      <c r="A410" s="81" t="s">
        <v>147</v>
      </c>
      <c r="B410" s="81" t="s">
        <v>493</v>
      </c>
      <c r="C410" s="81" t="str">
        <f t="shared" si="6"/>
        <v>08045</v>
      </c>
      <c r="D410" s="81" t="s">
        <v>503</v>
      </c>
      <c r="E410" s="81" t="s">
        <v>683</v>
      </c>
      <c r="F410" s="81">
        <v>33</v>
      </c>
      <c r="G410" s="81" t="s">
        <v>505</v>
      </c>
      <c r="H410" s="81" t="s">
        <v>692</v>
      </c>
      <c r="I410" s="81" t="s">
        <v>685</v>
      </c>
      <c r="J410" s="81" t="s">
        <v>6</v>
      </c>
      <c r="K410" s="81" t="s">
        <v>319</v>
      </c>
      <c r="L410" s="81">
        <v>-108.11246466666667</v>
      </c>
      <c r="M410" s="81">
        <v>39.566332305555555</v>
      </c>
      <c r="N410" s="190">
        <v>0</v>
      </c>
      <c r="O410" s="185">
        <v>6.6</v>
      </c>
      <c r="P410" s="185">
        <v>0</v>
      </c>
      <c r="Q410" s="185">
        <v>0</v>
      </c>
      <c r="R410" s="186">
        <v>0</v>
      </c>
    </row>
    <row r="411" spans="1:18" s="81" customFormat="1" x14ac:dyDescent="0.2">
      <c r="A411" s="81" t="s">
        <v>147</v>
      </c>
      <c r="B411" s="81" t="s">
        <v>493</v>
      </c>
      <c r="C411" s="81" t="str">
        <f t="shared" si="6"/>
        <v>08045</v>
      </c>
      <c r="D411" s="81" t="s">
        <v>503</v>
      </c>
      <c r="E411" s="81" t="s">
        <v>683</v>
      </c>
      <c r="F411" s="81">
        <v>15</v>
      </c>
      <c r="G411" s="81" t="s">
        <v>505</v>
      </c>
      <c r="H411" s="81" t="s">
        <v>693</v>
      </c>
      <c r="I411" s="81" t="s">
        <v>685</v>
      </c>
      <c r="J411" s="81" t="s">
        <v>6</v>
      </c>
      <c r="K411" s="81" t="s">
        <v>319</v>
      </c>
      <c r="L411" s="81">
        <v>-108.11246466666667</v>
      </c>
      <c r="M411" s="81">
        <v>39.566332305555555</v>
      </c>
      <c r="N411" s="190">
        <v>0</v>
      </c>
      <c r="O411" s="185">
        <v>0</v>
      </c>
      <c r="P411" s="185">
        <v>1.235E-3</v>
      </c>
      <c r="Q411" s="185">
        <v>0</v>
      </c>
      <c r="R411" s="186">
        <v>0</v>
      </c>
    </row>
    <row r="412" spans="1:18" s="81" customFormat="1" x14ac:dyDescent="0.2">
      <c r="A412" s="81" t="s">
        <v>147</v>
      </c>
      <c r="B412" s="81" t="s">
        <v>493</v>
      </c>
      <c r="C412" s="81" t="str">
        <f t="shared" si="6"/>
        <v>08045</v>
      </c>
      <c r="D412" s="81" t="s">
        <v>503</v>
      </c>
      <c r="E412" s="81" t="s">
        <v>683</v>
      </c>
      <c r="F412" s="81">
        <v>15</v>
      </c>
      <c r="G412" s="81" t="s">
        <v>505</v>
      </c>
      <c r="H412" s="81" t="s">
        <v>693</v>
      </c>
      <c r="I412" s="81" t="s">
        <v>685</v>
      </c>
      <c r="J412" s="81" t="s">
        <v>6</v>
      </c>
      <c r="K412" s="81" t="s">
        <v>319</v>
      </c>
      <c r="L412" s="81">
        <v>-108.11246466666667</v>
      </c>
      <c r="M412" s="81">
        <v>39.566332305555555</v>
      </c>
      <c r="N412" s="190">
        <v>5.8820000000000001E-3</v>
      </c>
      <c r="O412" s="185">
        <v>0</v>
      </c>
      <c r="P412" s="185">
        <v>0</v>
      </c>
      <c r="Q412" s="185">
        <v>0</v>
      </c>
      <c r="R412" s="186">
        <v>0</v>
      </c>
    </row>
    <row r="413" spans="1:18" s="81" customFormat="1" x14ac:dyDescent="0.2">
      <c r="A413" s="81" t="s">
        <v>147</v>
      </c>
      <c r="B413" s="81" t="s">
        <v>493</v>
      </c>
      <c r="C413" s="81" t="str">
        <f t="shared" si="6"/>
        <v>08045</v>
      </c>
      <c r="D413" s="81" t="s">
        <v>503</v>
      </c>
      <c r="E413" s="81" t="s">
        <v>683</v>
      </c>
      <c r="F413" s="81">
        <v>15</v>
      </c>
      <c r="G413" s="81" t="s">
        <v>505</v>
      </c>
      <c r="H413" s="81" t="s">
        <v>693</v>
      </c>
      <c r="I413" s="81" t="s">
        <v>685</v>
      </c>
      <c r="J413" s="81" t="s">
        <v>6</v>
      </c>
      <c r="K413" s="81" t="s">
        <v>319</v>
      </c>
      <c r="L413" s="81">
        <v>-108.11246466666667</v>
      </c>
      <c r="M413" s="81">
        <v>39.566332305555555</v>
      </c>
      <c r="N413" s="190">
        <v>0</v>
      </c>
      <c r="O413" s="185">
        <v>1.3</v>
      </c>
      <c r="P413" s="185">
        <v>0</v>
      </c>
      <c r="Q413" s="185">
        <v>0</v>
      </c>
      <c r="R413" s="186">
        <v>0</v>
      </c>
    </row>
    <row r="414" spans="1:18" s="81" customFormat="1" x14ac:dyDescent="0.2">
      <c r="A414" s="81" t="s">
        <v>147</v>
      </c>
      <c r="B414" s="81" t="s">
        <v>493</v>
      </c>
      <c r="C414" s="81" t="str">
        <f t="shared" si="6"/>
        <v>08045</v>
      </c>
      <c r="D414" s="81" t="s">
        <v>503</v>
      </c>
      <c r="E414" s="81" t="s">
        <v>683</v>
      </c>
      <c r="F414" s="81">
        <v>18250</v>
      </c>
      <c r="G414" s="81" t="s">
        <v>505</v>
      </c>
      <c r="H414" s="81" t="s">
        <v>619</v>
      </c>
      <c r="I414" s="81" t="s">
        <v>685</v>
      </c>
      <c r="J414" s="81" t="s">
        <v>257</v>
      </c>
      <c r="K414" s="81" t="s">
        <v>38</v>
      </c>
      <c r="L414" s="81">
        <v>-108.11246466666667</v>
      </c>
      <c r="M414" s="81">
        <v>39.566332305555555</v>
      </c>
      <c r="N414" s="190">
        <v>0</v>
      </c>
      <c r="O414" s="185">
        <v>7</v>
      </c>
      <c r="P414" s="185">
        <v>0</v>
      </c>
      <c r="Q414" s="185">
        <v>0</v>
      </c>
      <c r="R414" s="186">
        <v>0</v>
      </c>
    </row>
    <row r="415" spans="1:18" s="81" customFormat="1" x14ac:dyDescent="0.2">
      <c r="A415" s="81" t="s">
        <v>147</v>
      </c>
      <c r="B415" s="81" t="s">
        <v>493</v>
      </c>
      <c r="C415" s="81" t="str">
        <f t="shared" si="6"/>
        <v>08045</v>
      </c>
      <c r="D415" s="81" t="s">
        <v>503</v>
      </c>
      <c r="E415" s="81" t="s">
        <v>694</v>
      </c>
      <c r="F415" s="81">
        <v>2.2000000000000002</v>
      </c>
      <c r="G415" s="81" t="s">
        <v>676</v>
      </c>
      <c r="H415" s="81" t="s">
        <v>695</v>
      </c>
      <c r="I415" s="81" t="s">
        <v>696</v>
      </c>
      <c r="J415" s="81" t="s">
        <v>221</v>
      </c>
      <c r="K415" s="81" t="s">
        <v>333</v>
      </c>
      <c r="L415" s="81">
        <v>-107.83392988888889</v>
      </c>
      <c r="M415" s="81">
        <v>39.532504444444442</v>
      </c>
      <c r="N415" s="190">
        <v>0</v>
      </c>
      <c r="O415" s="185">
        <v>0</v>
      </c>
      <c r="P415" s="185">
        <v>0.5</v>
      </c>
      <c r="Q415" s="185">
        <v>0</v>
      </c>
      <c r="R415" s="186">
        <v>0</v>
      </c>
    </row>
    <row r="416" spans="1:18" s="81" customFormat="1" x14ac:dyDescent="0.2">
      <c r="A416" s="81" t="s">
        <v>147</v>
      </c>
      <c r="B416" s="81" t="s">
        <v>493</v>
      </c>
      <c r="C416" s="81" t="str">
        <f t="shared" si="6"/>
        <v>08045</v>
      </c>
      <c r="D416" s="81" t="s">
        <v>503</v>
      </c>
      <c r="E416" s="81" t="s">
        <v>694</v>
      </c>
      <c r="F416" s="81">
        <v>2.2000000000000002</v>
      </c>
      <c r="G416" s="81" t="s">
        <v>676</v>
      </c>
      <c r="H416" s="81" t="s">
        <v>695</v>
      </c>
      <c r="I416" s="81" t="s">
        <v>696</v>
      </c>
      <c r="J416" s="81" t="s">
        <v>221</v>
      </c>
      <c r="K416" s="81" t="s">
        <v>333</v>
      </c>
      <c r="L416" s="81">
        <v>-107.83392988888889</v>
      </c>
      <c r="M416" s="81">
        <v>39.532504444444442</v>
      </c>
      <c r="N416" s="190">
        <v>0.4</v>
      </c>
      <c r="O416" s="185">
        <v>0</v>
      </c>
      <c r="P416" s="185">
        <v>0</v>
      </c>
      <c r="Q416" s="185">
        <v>0</v>
      </c>
      <c r="R416" s="186">
        <v>0</v>
      </c>
    </row>
    <row r="417" spans="1:18" s="81" customFormat="1" x14ac:dyDescent="0.2">
      <c r="A417" s="81" t="s">
        <v>147</v>
      </c>
      <c r="B417" s="81" t="s">
        <v>493</v>
      </c>
      <c r="C417" s="81" t="str">
        <f t="shared" si="6"/>
        <v>08045</v>
      </c>
      <c r="D417" s="81" t="s">
        <v>503</v>
      </c>
      <c r="E417" s="81" t="s">
        <v>694</v>
      </c>
      <c r="F417" s="81">
        <v>2.2000000000000002</v>
      </c>
      <c r="G417" s="81" t="s">
        <v>676</v>
      </c>
      <c r="H417" s="81" t="s">
        <v>695</v>
      </c>
      <c r="I417" s="81" t="s">
        <v>696</v>
      </c>
      <c r="J417" s="81" t="s">
        <v>221</v>
      </c>
      <c r="K417" s="81" t="s">
        <v>333</v>
      </c>
      <c r="L417" s="81">
        <v>-107.83392988888889</v>
      </c>
      <c r="M417" s="81">
        <v>39.532504444444442</v>
      </c>
      <c r="N417" s="190">
        <v>0</v>
      </c>
      <c r="O417" s="185">
        <v>0</v>
      </c>
      <c r="P417" s="185">
        <v>0</v>
      </c>
      <c r="Q417" s="185">
        <v>0</v>
      </c>
      <c r="R417" s="186">
        <v>0.01</v>
      </c>
    </row>
    <row r="418" spans="1:18" s="81" customFormat="1" x14ac:dyDescent="0.2">
      <c r="A418" s="81" t="s">
        <v>147</v>
      </c>
      <c r="B418" s="81" t="s">
        <v>493</v>
      </c>
      <c r="C418" s="81" t="str">
        <f t="shared" si="6"/>
        <v>08045</v>
      </c>
      <c r="D418" s="81" t="s">
        <v>503</v>
      </c>
      <c r="E418" s="81" t="s">
        <v>694</v>
      </c>
      <c r="F418" s="81">
        <v>2.2000000000000002</v>
      </c>
      <c r="G418" s="81" t="s">
        <v>676</v>
      </c>
      <c r="H418" s="81" t="s">
        <v>695</v>
      </c>
      <c r="I418" s="81" t="s">
        <v>696</v>
      </c>
      <c r="J418" s="81" t="s">
        <v>221</v>
      </c>
      <c r="K418" s="81" t="s">
        <v>333</v>
      </c>
      <c r="L418" s="81">
        <v>-107.83392988888889</v>
      </c>
      <c r="M418" s="81">
        <v>39.532504444444442</v>
      </c>
      <c r="N418" s="190">
        <v>0</v>
      </c>
      <c r="O418" s="185">
        <v>0</v>
      </c>
      <c r="P418" s="185">
        <v>0</v>
      </c>
      <c r="Q418" s="185">
        <v>0</v>
      </c>
      <c r="R418" s="186">
        <v>0</v>
      </c>
    </row>
    <row r="419" spans="1:18" s="81" customFormat="1" x14ac:dyDescent="0.2">
      <c r="A419" s="81" t="s">
        <v>147</v>
      </c>
      <c r="B419" s="81" t="s">
        <v>493</v>
      </c>
      <c r="C419" s="81" t="str">
        <f t="shared" si="6"/>
        <v>08045</v>
      </c>
      <c r="D419" s="81" t="s">
        <v>503</v>
      </c>
      <c r="E419" s="81" t="s">
        <v>694</v>
      </c>
      <c r="F419" s="81">
        <v>2.2000000000000002</v>
      </c>
      <c r="G419" s="81" t="s">
        <v>676</v>
      </c>
      <c r="H419" s="81" t="s">
        <v>695</v>
      </c>
      <c r="I419" s="81" t="s">
        <v>696</v>
      </c>
      <c r="J419" s="81" t="s">
        <v>221</v>
      </c>
      <c r="K419" s="81" t="s">
        <v>333</v>
      </c>
      <c r="L419" s="81">
        <v>-107.83392988888889</v>
      </c>
      <c r="M419" s="81">
        <v>39.532504444444442</v>
      </c>
      <c r="N419" s="190">
        <v>0</v>
      </c>
      <c r="O419" s="185">
        <v>0</v>
      </c>
      <c r="P419" s="185">
        <v>0</v>
      </c>
      <c r="Q419" s="185">
        <v>1E-3</v>
      </c>
      <c r="R419" s="186">
        <v>0</v>
      </c>
    </row>
    <row r="420" spans="1:18" s="81" customFormat="1" x14ac:dyDescent="0.2">
      <c r="A420" s="81" t="s">
        <v>147</v>
      </c>
      <c r="B420" s="81" t="s">
        <v>493</v>
      </c>
      <c r="C420" s="81" t="str">
        <f t="shared" si="6"/>
        <v>08045</v>
      </c>
      <c r="D420" s="81" t="s">
        <v>503</v>
      </c>
      <c r="E420" s="81" t="s">
        <v>694</v>
      </c>
      <c r="F420" s="81">
        <v>2.2000000000000002</v>
      </c>
      <c r="G420" s="81" t="s">
        <v>676</v>
      </c>
      <c r="H420" s="81" t="s">
        <v>695</v>
      </c>
      <c r="I420" s="81" t="s">
        <v>696</v>
      </c>
      <c r="J420" s="81" t="s">
        <v>221</v>
      </c>
      <c r="K420" s="81" t="s">
        <v>333</v>
      </c>
      <c r="L420" s="81">
        <v>-107.83392988888889</v>
      </c>
      <c r="M420" s="81">
        <v>39.532504444444442</v>
      </c>
      <c r="N420" s="190">
        <v>0</v>
      </c>
      <c r="O420" s="185">
        <v>0.1</v>
      </c>
      <c r="P420" s="185">
        <v>0</v>
      </c>
      <c r="Q420" s="185">
        <v>0</v>
      </c>
      <c r="R420" s="186">
        <v>0</v>
      </c>
    </row>
    <row r="421" spans="1:18" s="81" customFormat="1" x14ac:dyDescent="0.2">
      <c r="A421" s="81" t="s">
        <v>147</v>
      </c>
      <c r="B421" s="81" t="s">
        <v>493</v>
      </c>
      <c r="C421" s="81" t="str">
        <f t="shared" si="6"/>
        <v>08045</v>
      </c>
      <c r="D421" s="81" t="s">
        <v>503</v>
      </c>
      <c r="E421" s="81" t="s">
        <v>694</v>
      </c>
      <c r="F421" s="81">
        <v>11.28</v>
      </c>
      <c r="G421" s="81" t="s">
        <v>515</v>
      </c>
      <c r="H421" s="81" t="s">
        <v>697</v>
      </c>
      <c r="I421" s="81" t="s">
        <v>696</v>
      </c>
      <c r="J421" s="81" t="s">
        <v>221</v>
      </c>
      <c r="K421" s="81" t="s">
        <v>333</v>
      </c>
      <c r="L421" s="81">
        <v>-107.83392988888889</v>
      </c>
      <c r="M421" s="81">
        <v>39.532504444444442</v>
      </c>
      <c r="N421" s="190">
        <v>0</v>
      </c>
      <c r="O421" s="185">
        <v>0</v>
      </c>
      <c r="P421" s="185">
        <v>1.3</v>
      </c>
      <c r="Q421" s="185">
        <v>0</v>
      </c>
      <c r="R421" s="186">
        <v>0</v>
      </c>
    </row>
    <row r="422" spans="1:18" s="81" customFormat="1" x14ac:dyDescent="0.2">
      <c r="A422" s="81" t="s">
        <v>147</v>
      </c>
      <c r="B422" s="81" t="s">
        <v>493</v>
      </c>
      <c r="C422" s="81" t="str">
        <f t="shared" si="6"/>
        <v>08045</v>
      </c>
      <c r="D422" s="81" t="s">
        <v>503</v>
      </c>
      <c r="E422" s="81" t="s">
        <v>694</v>
      </c>
      <c r="F422" s="81">
        <v>11.28</v>
      </c>
      <c r="G422" s="81" t="s">
        <v>515</v>
      </c>
      <c r="H422" s="81" t="s">
        <v>697</v>
      </c>
      <c r="I422" s="81" t="s">
        <v>696</v>
      </c>
      <c r="J422" s="81" t="s">
        <v>221</v>
      </c>
      <c r="K422" s="81" t="s">
        <v>333</v>
      </c>
      <c r="L422" s="81">
        <v>-107.83392988888889</v>
      </c>
      <c r="M422" s="81">
        <v>39.532504444444442</v>
      </c>
      <c r="N422" s="190">
        <v>6.5</v>
      </c>
      <c r="O422" s="185">
        <v>0</v>
      </c>
      <c r="P422" s="185">
        <v>0</v>
      </c>
      <c r="Q422" s="185">
        <v>0</v>
      </c>
      <c r="R422" s="186">
        <v>0</v>
      </c>
    </row>
    <row r="423" spans="1:18" s="81" customFormat="1" x14ac:dyDescent="0.2">
      <c r="A423" s="81" t="s">
        <v>147</v>
      </c>
      <c r="B423" s="81" t="s">
        <v>493</v>
      </c>
      <c r="C423" s="81" t="str">
        <f t="shared" si="6"/>
        <v>08045</v>
      </c>
      <c r="D423" s="81" t="s">
        <v>503</v>
      </c>
      <c r="E423" s="81" t="s">
        <v>694</v>
      </c>
      <c r="F423" s="81">
        <v>11.28</v>
      </c>
      <c r="G423" s="81" t="s">
        <v>515</v>
      </c>
      <c r="H423" s="81" t="s">
        <v>697</v>
      </c>
      <c r="I423" s="81" t="s">
        <v>696</v>
      </c>
      <c r="J423" s="81" t="s">
        <v>221</v>
      </c>
      <c r="K423" s="81" t="s">
        <v>333</v>
      </c>
      <c r="L423" s="81">
        <v>-107.83392988888889</v>
      </c>
      <c r="M423" s="81">
        <v>39.532504444444442</v>
      </c>
      <c r="N423" s="190">
        <v>0</v>
      </c>
      <c r="O423" s="185">
        <v>0</v>
      </c>
      <c r="P423" s="185">
        <v>0</v>
      </c>
      <c r="Q423" s="185">
        <v>0</v>
      </c>
      <c r="R423" s="186">
        <v>0.2</v>
      </c>
    </row>
    <row r="424" spans="1:18" s="81" customFormat="1" x14ac:dyDescent="0.2">
      <c r="A424" s="81" t="s">
        <v>147</v>
      </c>
      <c r="B424" s="81" t="s">
        <v>493</v>
      </c>
      <c r="C424" s="81" t="str">
        <f t="shared" si="6"/>
        <v>08045</v>
      </c>
      <c r="D424" s="81" t="s">
        <v>503</v>
      </c>
      <c r="E424" s="81" t="s">
        <v>694</v>
      </c>
      <c r="F424" s="81">
        <v>11.28</v>
      </c>
      <c r="G424" s="81" t="s">
        <v>515</v>
      </c>
      <c r="H424" s="81" t="s">
        <v>697</v>
      </c>
      <c r="I424" s="81" t="s">
        <v>696</v>
      </c>
      <c r="J424" s="81" t="s">
        <v>221</v>
      </c>
      <c r="K424" s="81" t="s">
        <v>333</v>
      </c>
      <c r="L424" s="81">
        <v>-107.83392988888889</v>
      </c>
      <c r="M424" s="81">
        <v>39.532504444444442</v>
      </c>
      <c r="N424" s="190">
        <v>0</v>
      </c>
      <c r="O424" s="185">
        <v>0</v>
      </c>
      <c r="P424" s="185">
        <v>0</v>
      </c>
      <c r="Q424" s="185">
        <v>0</v>
      </c>
      <c r="R424" s="186">
        <v>0</v>
      </c>
    </row>
    <row r="425" spans="1:18" s="81" customFormat="1" x14ac:dyDescent="0.2">
      <c r="A425" s="81" t="s">
        <v>147</v>
      </c>
      <c r="B425" s="81" t="s">
        <v>493</v>
      </c>
      <c r="C425" s="81" t="str">
        <f t="shared" si="6"/>
        <v>08045</v>
      </c>
      <c r="D425" s="81" t="s">
        <v>503</v>
      </c>
      <c r="E425" s="81" t="s">
        <v>694</v>
      </c>
      <c r="F425" s="81">
        <v>11.28</v>
      </c>
      <c r="G425" s="81" t="s">
        <v>515</v>
      </c>
      <c r="H425" s="81" t="s">
        <v>697</v>
      </c>
      <c r="I425" s="81" t="s">
        <v>696</v>
      </c>
      <c r="J425" s="81" t="s">
        <v>221</v>
      </c>
      <c r="K425" s="81" t="s">
        <v>333</v>
      </c>
      <c r="L425" s="81">
        <v>-107.83392988888889</v>
      </c>
      <c r="M425" s="81">
        <v>39.532504444444442</v>
      </c>
      <c r="N425" s="190">
        <v>0</v>
      </c>
      <c r="O425" s="185">
        <v>0</v>
      </c>
      <c r="P425" s="185">
        <v>0</v>
      </c>
      <c r="Q425" s="185">
        <v>3.0000000000000001E-3</v>
      </c>
      <c r="R425" s="186">
        <v>0</v>
      </c>
    </row>
    <row r="426" spans="1:18" s="81" customFormat="1" x14ac:dyDescent="0.2">
      <c r="A426" s="81" t="s">
        <v>147</v>
      </c>
      <c r="B426" s="81" t="s">
        <v>493</v>
      </c>
      <c r="C426" s="81" t="str">
        <f t="shared" si="6"/>
        <v>08045</v>
      </c>
      <c r="D426" s="81" t="s">
        <v>503</v>
      </c>
      <c r="E426" s="81" t="s">
        <v>694</v>
      </c>
      <c r="F426" s="81">
        <v>11.28</v>
      </c>
      <c r="G426" s="81" t="s">
        <v>515</v>
      </c>
      <c r="H426" s="81" t="s">
        <v>697</v>
      </c>
      <c r="I426" s="81" t="s">
        <v>696</v>
      </c>
      <c r="J426" s="81" t="s">
        <v>221</v>
      </c>
      <c r="K426" s="81" t="s">
        <v>333</v>
      </c>
      <c r="L426" s="81">
        <v>-107.83392988888889</v>
      </c>
      <c r="M426" s="81">
        <v>39.532504444444442</v>
      </c>
      <c r="N426" s="190">
        <v>0</v>
      </c>
      <c r="O426" s="185">
        <v>2.1</v>
      </c>
      <c r="P426" s="185">
        <v>0</v>
      </c>
      <c r="Q426" s="185">
        <v>0</v>
      </c>
      <c r="R426" s="186">
        <v>0</v>
      </c>
    </row>
    <row r="427" spans="1:18" s="81" customFormat="1" x14ac:dyDescent="0.2">
      <c r="A427" s="81" t="s">
        <v>147</v>
      </c>
      <c r="B427" s="81" t="s">
        <v>493</v>
      </c>
      <c r="C427" s="81" t="str">
        <f t="shared" si="6"/>
        <v>08045</v>
      </c>
      <c r="D427" s="81" t="s">
        <v>503</v>
      </c>
      <c r="E427" s="81" t="s">
        <v>694</v>
      </c>
      <c r="F427" s="81">
        <v>15.9</v>
      </c>
      <c r="G427" s="81" t="s">
        <v>515</v>
      </c>
      <c r="H427" s="81" t="s">
        <v>673</v>
      </c>
      <c r="I427" s="81" t="s">
        <v>696</v>
      </c>
      <c r="J427" s="81" t="s">
        <v>221</v>
      </c>
      <c r="K427" s="81" t="s">
        <v>333</v>
      </c>
      <c r="L427" s="81">
        <v>-107.83392988888889</v>
      </c>
      <c r="M427" s="81">
        <v>39.532504444444442</v>
      </c>
      <c r="N427" s="190">
        <v>0</v>
      </c>
      <c r="O427" s="185">
        <v>0</v>
      </c>
      <c r="P427" s="185">
        <v>1.8</v>
      </c>
      <c r="Q427" s="185">
        <v>0</v>
      </c>
      <c r="R427" s="186">
        <v>0</v>
      </c>
    </row>
    <row r="428" spans="1:18" s="81" customFormat="1" x14ac:dyDescent="0.2">
      <c r="A428" s="81" t="s">
        <v>147</v>
      </c>
      <c r="B428" s="81" t="s">
        <v>493</v>
      </c>
      <c r="C428" s="81" t="str">
        <f t="shared" si="6"/>
        <v>08045</v>
      </c>
      <c r="D428" s="81" t="s">
        <v>503</v>
      </c>
      <c r="E428" s="81" t="s">
        <v>694</v>
      </c>
      <c r="F428" s="81">
        <v>15.9</v>
      </c>
      <c r="G428" s="81" t="s">
        <v>515</v>
      </c>
      <c r="H428" s="81" t="s">
        <v>673</v>
      </c>
      <c r="I428" s="81" t="s">
        <v>696</v>
      </c>
      <c r="J428" s="81" t="s">
        <v>221</v>
      </c>
      <c r="K428" s="81" t="s">
        <v>333</v>
      </c>
      <c r="L428" s="81">
        <v>-107.83392988888889</v>
      </c>
      <c r="M428" s="81">
        <v>39.532504444444442</v>
      </c>
      <c r="N428" s="190">
        <v>9.1999999999999993</v>
      </c>
      <c r="O428" s="185">
        <v>0</v>
      </c>
      <c r="P428" s="185">
        <v>0</v>
      </c>
      <c r="Q428" s="185">
        <v>0</v>
      </c>
      <c r="R428" s="186">
        <v>0</v>
      </c>
    </row>
    <row r="429" spans="1:18" s="81" customFormat="1" x14ac:dyDescent="0.2">
      <c r="A429" s="81" t="s">
        <v>147</v>
      </c>
      <c r="B429" s="81" t="s">
        <v>493</v>
      </c>
      <c r="C429" s="81" t="str">
        <f t="shared" si="6"/>
        <v>08045</v>
      </c>
      <c r="D429" s="81" t="s">
        <v>503</v>
      </c>
      <c r="E429" s="81" t="s">
        <v>694</v>
      </c>
      <c r="F429" s="81">
        <v>15.9</v>
      </c>
      <c r="G429" s="81" t="s">
        <v>515</v>
      </c>
      <c r="H429" s="81" t="s">
        <v>673</v>
      </c>
      <c r="I429" s="81" t="s">
        <v>696</v>
      </c>
      <c r="J429" s="81" t="s">
        <v>221</v>
      </c>
      <c r="K429" s="81" t="s">
        <v>333</v>
      </c>
      <c r="L429" s="81">
        <v>-107.83392988888889</v>
      </c>
      <c r="M429" s="81">
        <v>39.532504444444442</v>
      </c>
      <c r="N429" s="190">
        <v>0</v>
      </c>
      <c r="O429" s="185">
        <v>0</v>
      </c>
      <c r="P429" s="185">
        <v>0</v>
      </c>
      <c r="Q429" s="185">
        <v>0</v>
      </c>
      <c r="R429" s="186">
        <v>0.3</v>
      </c>
    </row>
    <row r="430" spans="1:18" s="81" customFormat="1" x14ac:dyDescent="0.2">
      <c r="A430" s="81" t="s">
        <v>147</v>
      </c>
      <c r="B430" s="81" t="s">
        <v>493</v>
      </c>
      <c r="C430" s="81" t="str">
        <f t="shared" si="6"/>
        <v>08045</v>
      </c>
      <c r="D430" s="81" t="s">
        <v>503</v>
      </c>
      <c r="E430" s="81" t="s">
        <v>694</v>
      </c>
      <c r="F430" s="81">
        <v>15.9</v>
      </c>
      <c r="G430" s="81" t="s">
        <v>515</v>
      </c>
      <c r="H430" s="81" t="s">
        <v>673</v>
      </c>
      <c r="I430" s="81" t="s">
        <v>696</v>
      </c>
      <c r="J430" s="81" t="s">
        <v>221</v>
      </c>
      <c r="K430" s="81" t="s">
        <v>333</v>
      </c>
      <c r="L430" s="81">
        <v>-107.83392988888889</v>
      </c>
      <c r="M430" s="81">
        <v>39.532504444444442</v>
      </c>
      <c r="N430" s="190">
        <v>0</v>
      </c>
      <c r="O430" s="185">
        <v>0</v>
      </c>
      <c r="P430" s="185">
        <v>0</v>
      </c>
      <c r="Q430" s="185">
        <v>0</v>
      </c>
      <c r="R430" s="186">
        <v>0</v>
      </c>
    </row>
    <row r="431" spans="1:18" s="81" customFormat="1" x14ac:dyDescent="0.2">
      <c r="A431" s="81" t="s">
        <v>147</v>
      </c>
      <c r="B431" s="81" t="s">
        <v>493</v>
      </c>
      <c r="C431" s="81" t="str">
        <f t="shared" si="6"/>
        <v>08045</v>
      </c>
      <c r="D431" s="81" t="s">
        <v>503</v>
      </c>
      <c r="E431" s="81" t="s">
        <v>694</v>
      </c>
      <c r="F431" s="81">
        <v>15.9</v>
      </c>
      <c r="G431" s="81" t="s">
        <v>515</v>
      </c>
      <c r="H431" s="81" t="s">
        <v>673</v>
      </c>
      <c r="I431" s="81" t="s">
        <v>696</v>
      </c>
      <c r="J431" s="81" t="s">
        <v>221</v>
      </c>
      <c r="K431" s="81" t="s">
        <v>333</v>
      </c>
      <c r="L431" s="81">
        <v>-107.83392988888889</v>
      </c>
      <c r="M431" s="81">
        <v>39.532504444444442</v>
      </c>
      <c r="N431" s="190">
        <v>0</v>
      </c>
      <c r="O431" s="185">
        <v>0</v>
      </c>
      <c r="P431" s="185">
        <v>0</v>
      </c>
      <c r="Q431" s="185">
        <v>5.0000000000000001E-3</v>
      </c>
      <c r="R431" s="186">
        <v>0</v>
      </c>
    </row>
    <row r="432" spans="1:18" s="81" customFormat="1" x14ac:dyDescent="0.2">
      <c r="A432" s="81" t="s">
        <v>147</v>
      </c>
      <c r="B432" s="81" t="s">
        <v>493</v>
      </c>
      <c r="C432" s="81" t="str">
        <f t="shared" si="6"/>
        <v>08045</v>
      </c>
      <c r="D432" s="81" t="s">
        <v>503</v>
      </c>
      <c r="E432" s="81" t="s">
        <v>694</v>
      </c>
      <c r="F432" s="81">
        <v>15.9</v>
      </c>
      <c r="G432" s="81" t="s">
        <v>515</v>
      </c>
      <c r="H432" s="81" t="s">
        <v>673</v>
      </c>
      <c r="I432" s="81" t="s">
        <v>696</v>
      </c>
      <c r="J432" s="81" t="s">
        <v>221</v>
      </c>
      <c r="K432" s="81" t="s">
        <v>333</v>
      </c>
      <c r="L432" s="81">
        <v>-107.83392988888889</v>
      </c>
      <c r="M432" s="81">
        <v>39.532504444444442</v>
      </c>
      <c r="N432" s="190">
        <v>0</v>
      </c>
      <c r="O432" s="185">
        <v>2.9</v>
      </c>
      <c r="P432" s="185">
        <v>0</v>
      </c>
      <c r="Q432" s="185">
        <v>0</v>
      </c>
      <c r="R432" s="186">
        <v>0</v>
      </c>
    </row>
    <row r="433" spans="1:18" s="81" customFormat="1" x14ac:dyDescent="0.2">
      <c r="A433" s="81" t="s">
        <v>147</v>
      </c>
      <c r="B433" s="81" t="s">
        <v>493</v>
      </c>
      <c r="C433" s="81" t="str">
        <f t="shared" si="6"/>
        <v>08045</v>
      </c>
      <c r="D433" s="81" t="s">
        <v>503</v>
      </c>
      <c r="E433" s="81" t="s">
        <v>694</v>
      </c>
      <c r="F433" s="81">
        <v>7.0000000000000007E-2</v>
      </c>
      <c r="G433" s="81" t="s">
        <v>515</v>
      </c>
      <c r="H433" s="81" t="s">
        <v>698</v>
      </c>
      <c r="I433" s="81" t="s">
        <v>696</v>
      </c>
      <c r="J433" s="81" t="s">
        <v>229</v>
      </c>
      <c r="K433" s="81" t="s">
        <v>333</v>
      </c>
      <c r="L433" s="81">
        <v>-107.83392988888889</v>
      </c>
      <c r="M433" s="81">
        <v>39.532504444444442</v>
      </c>
      <c r="N433" s="190">
        <v>0</v>
      </c>
      <c r="O433" s="185">
        <v>0</v>
      </c>
      <c r="P433" s="185">
        <v>0.04</v>
      </c>
      <c r="Q433" s="185">
        <v>0</v>
      </c>
      <c r="R433" s="186">
        <v>0</v>
      </c>
    </row>
    <row r="434" spans="1:18" s="81" customFormat="1" x14ac:dyDescent="0.2">
      <c r="A434" s="81" t="s">
        <v>147</v>
      </c>
      <c r="B434" s="81" t="s">
        <v>493</v>
      </c>
      <c r="C434" s="81" t="str">
        <f t="shared" si="6"/>
        <v>08045</v>
      </c>
      <c r="D434" s="81" t="s">
        <v>503</v>
      </c>
      <c r="E434" s="81" t="s">
        <v>694</v>
      </c>
      <c r="F434" s="81">
        <v>7.0000000000000007E-2</v>
      </c>
      <c r="G434" s="81" t="s">
        <v>515</v>
      </c>
      <c r="H434" s="81" t="s">
        <v>698</v>
      </c>
      <c r="I434" s="81" t="s">
        <v>696</v>
      </c>
      <c r="J434" s="81" t="s">
        <v>229</v>
      </c>
      <c r="K434" s="81" t="s">
        <v>333</v>
      </c>
      <c r="L434" s="81">
        <v>-107.83392988888889</v>
      </c>
      <c r="M434" s="81">
        <v>39.532504444444442</v>
      </c>
      <c r="N434" s="190">
        <v>0.03</v>
      </c>
      <c r="O434" s="185">
        <v>0</v>
      </c>
      <c r="P434" s="185">
        <v>0</v>
      </c>
      <c r="Q434" s="185">
        <v>0</v>
      </c>
      <c r="R434" s="186">
        <v>0</v>
      </c>
    </row>
    <row r="435" spans="1:18" s="81" customFormat="1" x14ac:dyDescent="0.2">
      <c r="A435" s="81" t="s">
        <v>147</v>
      </c>
      <c r="B435" s="81" t="s">
        <v>493</v>
      </c>
      <c r="C435" s="81" t="str">
        <f t="shared" si="6"/>
        <v>08045</v>
      </c>
      <c r="D435" s="81" t="s">
        <v>503</v>
      </c>
      <c r="E435" s="81" t="s">
        <v>694</v>
      </c>
      <c r="F435" s="81">
        <v>7.0000000000000007E-2</v>
      </c>
      <c r="G435" s="81" t="s">
        <v>515</v>
      </c>
      <c r="H435" s="81" t="s">
        <v>698</v>
      </c>
      <c r="I435" s="81" t="s">
        <v>696</v>
      </c>
      <c r="J435" s="81" t="s">
        <v>229</v>
      </c>
      <c r="K435" s="81" t="s">
        <v>333</v>
      </c>
      <c r="L435" s="81">
        <v>-107.83392988888889</v>
      </c>
      <c r="M435" s="81">
        <v>39.532504444444442</v>
      </c>
      <c r="N435" s="190">
        <v>0</v>
      </c>
      <c r="O435" s="185">
        <v>5.0000000000000001E-3</v>
      </c>
      <c r="P435" s="185">
        <v>0</v>
      </c>
      <c r="Q435" s="185">
        <v>0</v>
      </c>
      <c r="R435" s="186">
        <v>0</v>
      </c>
    </row>
    <row r="436" spans="1:18" s="81" customFormat="1" x14ac:dyDescent="0.2">
      <c r="A436" s="81" t="s">
        <v>147</v>
      </c>
      <c r="B436" s="81" t="s">
        <v>493</v>
      </c>
      <c r="C436" s="81" t="str">
        <f t="shared" si="6"/>
        <v>08045</v>
      </c>
      <c r="D436" s="81" t="s">
        <v>503</v>
      </c>
      <c r="E436" s="81" t="s">
        <v>694</v>
      </c>
      <c r="F436" s="81">
        <v>18250</v>
      </c>
      <c r="G436" s="81" t="s">
        <v>523</v>
      </c>
      <c r="H436" s="81" t="s">
        <v>699</v>
      </c>
      <c r="I436" s="81" t="s">
        <v>696</v>
      </c>
      <c r="J436" s="81" t="s">
        <v>255</v>
      </c>
      <c r="K436" s="81" t="s">
        <v>350</v>
      </c>
      <c r="L436" s="81">
        <v>-107.83392988888889</v>
      </c>
      <c r="M436" s="81">
        <v>39.532504444444442</v>
      </c>
      <c r="N436" s="190">
        <v>0</v>
      </c>
      <c r="O436" s="185">
        <v>5.94</v>
      </c>
      <c r="P436" s="185">
        <v>0</v>
      </c>
      <c r="Q436" s="185">
        <v>0</v>
      </c>
      <c r="R436" s="186">
        <v>0</v>
      </c>
    </row>
    <row r="437" spans="1:18" s="81" customFormat="1" x14ac:dyDescent="0.2">
      <c r="A437" s="81" t="s">
        <v>147</v>
      </c>
      <c r="B437" s="81" t="s">
        <v>493</v>
      </c>
      <c r="C437" s="81" t="str">
        <f t="shared" si="6"/>
        <v>08045</v>
      </c>
      <c r="D437" s="81" t="s">
        <v>503</v>
      </c>
      <c r="E437" s="81" t="s">
        <v>694</v>
      </c>
      <c r="F437" s="81">
        <v>9840</v>
      </c>
      <c r="G437" s="81" t="s">
        <v>523</v>
      </c>
      <c r="H437" s="81" t="s">
        <v>545</v>
      </c>
      <c r="I437" s="81" t="s">
        <v>696</v>
      </c>
      <c r="J437" s="81" t="s">
        <v>2</v>
      </c>
      <c r="K437" s="81" t="s">
        <v>37</v>
      </c>
      <c r="L437" s="81">
        <v>-107.83392988888889</v>
      </c>
      <c r="M437" s="81">
        <v>39.532504444444442</v>
      </c>
      <c r="N437" s="190">
        <v>0</v>
      </c>
      <c r="O437" s="185">
        <v>13.84</v>
      </c>
      <c r="P437" s="185">
        <v>0</v>
      </c>
      <c r="Q437" s="185">
        <v>0</v>
      </c>
      <c r="R437" s="186">
        <v>0</v>
      </c>
    </row>
    <row r="438" spans="1:18" s="81" customFormat="1" x14ac:dyDescent="0.2">
      <c r="A438" s="81" t="s">
        <v>147</v>
      </c>
      <c r="B438" s="81" t="s">
        <v>493</v>
      </c>
      <c r="C438" s="81" t="str">
        <f t="shared" si="6"/>
        <v>08045</v>
      </c>
      <c r="D438" s="81" t="s">
        <v>503</v>
      </c>
      <c r="E438" s="81" t="s">
        <v>700</v>
      </c>
      <c r="F438" s="81">
        <v>87</v>
      </c>
      <c r="G438" s="81" t="s">
        <v>505</v>
      </c>
      <c r="H438" s="81" t="s">
        <v>701</v>
      </c>
      <c r="I438" s="81" t="s">
        <v>702</v>
      </c>
      <c r="J438" s="81" t="s">
        <v>4</v>
      </c>
      <c r="K438" s="81" t="s">
        <v>319</v>
      </c>
      <c r="L438" s="81">
        <v>-107.99309722222222</v>
      </c>
      <c r="M438" s="81">
        <v>39.488269444444448</v>
      </c>
      <c r="N438" s="190">
        <v>0</v>
      </c>
      <c r="O438" s="185">
        <v>2.3835829999999998</v>
      </c>
      <c r="P438" s="185">
        <v>0</v>
      </c>
      <c r="Q438" s="185">
        <v>0</v>
      </c>
      <c r="R438" s="186">
        <v>0</v>
      </c>
    </row>
    <row r="439" spans="1:18" s="81" customFormat="1" x14ac:dyDescent="0.2">
      <c r="A439" s="81" t="s">
        <v>147</v>
      </c>
      <c r="B439" s="81" t="s">
        <v>493</v>
      </c>
      <c r="C439" s="81" t="str">
        <f t="shared" si="6"/>
        <v>08045</v>
      </c>
      <c r="D439" s="81" t="s">
        <v>503</v>
      </c>
      <c r="E439" s="81" t="s">
        <v>700</v>
      </c>
      <c r="F439" s="81">
        <v>87</v>
      </c>
      <c r="G439" s="81" t="s">
        <v>505</v>
      </c>
      <c r="H439" s="81" t="s">
        <v>703</v>
      </c>
      <c r="I439" s="81" t="s">
        <v>702</v>
      </c>
      <c r="J439" s="81" t="s">
        <v>4</v>
      </c>
      <c r="K439" s="81" t="s">
        <v>319</v>
      </c>
      <c r="L439" s="81">
        <v>-107.99309722222222</v>
      </c>
      <c r="M439" s="81">
        <v>39.488269444444448</v>
      </c>
      <c r="N439" s="190">
        <v>0</v>
      </c>
      <c r="O439" s="185">
        <v>2.2643930000000001</v>
      </c>
      <c r="P439" s="185">
        <v>0</v>
      </c>
      <c r="Q439" s="185">
        <v>0</v>
      </c>
      <c r="R439" s="186">
        <v>0</v>
      </c>
    </row>
    <row r="440" spans="1:18" s="81" customFormat="1" x14ac:dyDescent="0.2">
      <c r="A440" s="81" t="s">
        <v>147</v>
      </c>
      <c r="B440" s="81" t="s">
        <v>493</v>
      </c>
      <c r="C440" s="81" t="str">
        <f t="shared" si="6"/>
        <v>08045</v>
      </c>
      <c r="D440" s="81" t="s">
        <v>503</v>
      </c>
      <c r="E440" s="81" t="s">
        <v>700</v>
      </c>
      <c r="F440" s="81">
        <v>82</v>
      </c>
      <c r="G440" s="81" t="s">
        <v>505</v>
      </c>
      <c r="H440" s="81" t="s">
        <v>704</v>
      </c>
      <c r="I440" s="81" t="s">
        <v>702</v>
      </c>
      <c r="J440" s="81" t="s">
        <v>4</v>
      </c>
      <c r="K440" s="81" t="s">
        <v>319</v>
      </c>
      <c r="L440" s="81">
        <v>-107.99309722222222</v>
      </c>
      <c r="M440" s="81">
        <v>39.488269444444448</v>
      </c>
      <c r="N440" s="190">
        <v>0</v>
      </c>
      <c r="O440" s="185">
        <v>2.256599</v>
      </c>
      <c r="P440" s="185">
        <v>0</v>
      </c>
      <c r="Q440" s="185">
        <v>0</v>
      </c>
      <c r="R440" s="186">
        <v>0</v>
      </c>
    </row>
    <row r="441" spans="1:18" s="81" customFormat="1" x14ac:dyDescent="0.2">
      <c r="A441" s="81" t="s">
        <v>147</v>
      </c>
      <c r="B441" s="81" t="s">
        <v>493</v>
      </c>
      <c r="C441" s="81" t="str">
        <f t="shared" si="6"/>
        <v>08045</v>
      </c>
      <c r="D441" s="81" t="s">
        <v>503</v>
      </c>
      <c r="E441" s="81" t="s">
        <v>700</v>
      </c>
      <c r="F441" s="81">
        <v>106</v>
      </c>
      <c r="G441" s="81" t="s">
        <v>505</v>
      </c>
      <c r="H441" s="81" t="s">
        <v>705</v>
      </c>
      <c r="I441" s="81" t="s">
        <v>702</v>
      </c>
      <c r="J441" s="81" t="s">
        <v>4</v>
      </c>
      <c r="K441" s="81" t="s">
        <v>319</v>
      </c>
      <c r="L441" s="81">
        <v>-107.99309722222222</v>
      </c>
      <c r="M441" s="81">
        <v>39.488269444444448</v>
      </c>
      <c r="N441" s="190">
        <v>0</v>
      </c>
      <c r="O441" s="185">
        <v>2.9041350000000001</v>
      </c>
      <c r="P441" s="185">
        <v>0</v>
      </c>
      <c r="Q441" s="185">
        <v>0</v>
      </c>
      <c r="R441" s="186">
        <v>0</v>
      </c>
    </row>
    <row r="442" spans="1:18" s="81" customFormat="1" x14ac:dyDescent="0.2">
      <c r="A442" s="81" t="s">
        <v>147</v>
      </c>
      <c r="B442" s="81" t="s">
        <v>493</v>
      </c>
      <c r="C442" s="81" t="str">
        <f t="shared" si="6"/>
        <v>08045</v>
      </c>
      <c r="D442" s="81" t="s">
        <v>503</v>
      </c>
      <c r="E442" s="81" t="s">
        <v>700</v>
      </c>
      <c r="F442" s="81">
        <v>76</v>
      </c>
      <c r="G442" s="81" t="s">
        <v>505</v>
      </c>
      <c r="H442" s="81" t="s">
        <v>706</v>
      </c>
      <c r="I442" s="81" t="s">
        <v>702</v>
      </c>
      <c r="J442" s="81" t="s">
        <v>4</v>
      </c>
      <c r="K442" s="81" t="s">
        <v>319</v>
      </c>
      <c r="L442" s="81">
        <v>-107.99309722222222</v>
      </c>
      <c r="M442" s="81">
        <v>39.488269444444448</v>
      </c>
      <c r="N442" s="190">
        <v>0</v>
      </c>
      <c r="O442" s="185">
        <v>2.0822099999999999</v>
      </c>
      <c r="P442" s="185">
        <v>0</v>
      </c>
      <c r="Q442" s="185">
        <v>0</v>
      </c>
      <c r="R442" s="186">
        <v>0</v>
      </c>
    </row>
    <row r="443" spans="1:18" s="81" customFormat="1" x14ac:dyDescent="0.2">
      <c r="A443" s="81" t="s">
        <v>147</v>
      </c>
      <c r="B443" s="81" t="s">
        <v>493</v>
      </c>
      <c r="C443" s="81" t="str">
        <f t="shared" si="6"/>
        <v>08045</v>
      </c>
      <c r="D443" s="81" t="s">
        <v>503</v>
      </c>
      <c r="E443" s="81" t="s">
        <v>700</v>
      </c>
      <c r="F443" s="81">
        <v>87</v>
      </c>
      <c r="G443" s="81" t="s">
        <v>505</v>
      </c>
      <c r="H443" s="81" t="s">
        <v>707</v>
      </c>
      <c r="I443" s="81" t="s">
        <v>702</v>
      </c>
      <c r="J443" s="81" t="s">
        <v>4</v>
      </c>
      <c r="K443" s="81" t="s">
        <v>319</v>
      </c>
      <c r="L443" s="81">
        <v>-107.99309722222222</v>
      </c>
      <c r="M443" s="81">
        <v>39.488269444444448</v>
      </c>
      <c r="N443" s="190">
        <v>0</v>
      </c>
      <c r="O443" s="185">
        <v>2.423298</v>
      </c>
      <c r="P443" s="185">
        <v>0</v>
      </c>
      <c r="Q443" s="185">
        <v>0</v>
      </c>
      <c r="R443" s="186">
        <v>0</v>
      </c>
    </row>
    <row r="444" spans="1:18" s="81" customFormat="1" x14ac:dyDescent="0.2">
      <c r="A444" s="81" t="s">
        <v>147</v>
      </c>
      <c r="B444" s="81" t="s">
        <v>493</v>
      </c>
      <c r="C444" s="81" t="str">
        <f t="shared" si="6"/>
        <v>08045</v>
      </c>
      <c r="D444" s="81" t="s">
        <v>503</v>
      </c>
      <c r="E444" s="81" t="s">
        <v>708</v>
      </c>
      <c r="F444" s="81">
        <v>57</v>
      </c>
      <c r="G444" s="81" t="s">
        <v>618</v>
      </c>
      <c r="H444" s="81" t="s">
        <v>709</v>
      </c>
      <c r="I444" s="81" t="s">
        <v>710</v>
      </c>
      <c r="J444" s="81" t="s">
        <v>247</v>
      </c>
      <c r="K444" s="81" t="s">
        <v>382</v>
      </c>
      <c r="L444" s="81">
        <v>-107.8297861111111</v>
      </c>
      <c r="M444" s="81">
        <v>39.531227250000001</v>
      </c>
      <c r="N444" s="190">
        <v>0</v>
      </c>
      <c r="O444" s="185">
        <v>0</v>
      </c>
      <c r="P444" s="185">
        <v>2.4</v>
      </c>
      <c r="Q444" s="185">
        <v>0</v>
      </c>
      <c r="R444" s="186">
        <v>0</v>
      </c>
    </row>
    <row r="445" spans="1:18" s="81" customFormat="1" x14ac:dyDescent="0.2">
      <c r="A445" s="81" t="s">
        <v>147</v>
      </c>
      <c r="B445" s="81" t="s">
        <v>493</v>
      </c>
      <c r="C445" s="81" t="str">
        <f t="shared" si="6"/>
        <v>08045</v>
      </c>
      <c r="D445" s="81" t="s">
        <v>503</v>
      </c>
      <c r="E445" s="81" t="s">
        <v>708</v>
      </c>
      <c r="F445" s="81">
        <v>57</v>
      </c>
      <c r="G445" s="81" t="s">
        <v>618</v>
      </c>
      <c r="H445" s="81" t="s">
        <v>709</v>
      </c>
      <c r="I445" s="81" t="s">
        <v>710</v>
      </c>
      <c r="J445" s="81" t="s">
        <v>247</v>
      </c>
      <c r="K445" s="81" t="s">
        <v>382</v>
      </c>
      <c r="L445" s="81">
        <v>-107.8297861111111</v>
      </c>
      <c r="M445" s="81">
        <v>39.531227250000001</v>
      </c>
      <c r="N445" s="190">
        <v>2.8</v>
      </c>
      <c r="O445" s="185">
        <v>0</v>
      </c>
      <c r="P445" s="185">
        <v>0</v>
      </c>
      <c r="Q445" s="185">
        <v>0</v>
      </c>
      <c r="R445" s="186">
        <v>0</v>
      </c>
    </row>
    <row r="446" spans="1:18" s="81" customFormat="1" x14ac:dyDescent="0.2">
      <c r="A446" s="81" t="s">
        <v>147</v>
      </c>
      <c r="B446" s="81" t="s">
        <v>493</v>
      </c>
      <c r="C446" s="81" t="str">
        <f t="shared" si="6"/>
        <v>08045</v>
      </c>
      <c r="D446" s="81" t="s">
        <v>503</v>
      </c>
      <c r="E446" s="81" t="s">
        <v>708</v>
      </c>
      <c r="F446" s="81">
        <v>57</v>
      </c>
      <c r="G446" s="81" t="s">
        <v>618</v>
      </c>
      <c r="H446" s="81" t="s">
        <v>709</v>
      </c>
      <c r="I446" s="81" t="s">
        <v>710</v>
      </c>
      <c r="J446" s="81" t="s">
        <v>247</v>
      </c>
      <c r="K446" s="81" t="s">
        <v>382</v>
      </c>
      <c r="L446" s="81">
        <v>-107.8297861111111</v>
      </c>
      <c r="M446" s="81">
        <v>39.531227250000001</v>
      </c>
      <c r="N446" s="190">
        <v>0</v>
      </c>
      <c r="O446" s="185">
        <v>0.2</v>
      </c>
      <c r="P446" s="185">
        <v>0</v>
      </c>
      <c r="Q446" s="185">
        <v>0</v>
      </c>
      <c r="R446" s="186">
        <v>0</v>
      </c>
    </row>
    <row r="447" spans="1:18" s="81" customFormat="1" x14ac:dyDescent="0.2">
      <c r="A447" s="81" t="s">
        <v>147</v>
      </c>
      <c r="B447" s="81" t="s">
        <v>493</v>
      </c>
      <c r="C447" s="81" t="str">
        <f t="shared" si="6"/>
        <v>08045</v>
      </c>
      <c r="D447" s="81" t="s">
        <v>503</v>
      </c>
      <c r="E447" s="81" t="s">
        <v>708</v>
      </c>
      <c r="F447" s="81">
        <v>10950</v>
      </c>
      <c r="G447" s="81" t="s">
        <v>505</v>
      </c>
      <c r="H447" s="81" t="s">
        <v>711</v>
      </c>
      <c r="I447" s="81" t="s">
        <v>710</v>
      </c>
      <c r="J447" s="81" t="s">
        <v>4</v>
      </c>
      <c r="K447" s="81" t="s">
        <v>319</v>
      </c>
      <c r="L447" s="81">
        <v>-107.8297861111111</v>
      </c>
      <c r="M447" s="81">
        <v>39.531227250000001</v>
      </c>
      <c r="N447" s="190">
        <v>0</v>
      </c>
      <c r="O447" s="185">
        <v>9.4</v>
      </c>
      <c r="P447" s="185">
        <v>0</v>
      </c>
      <c r="Q447" s="185">
        <v>0</v>
      </c>
      <c r="R447" s="186">
        <v>0</v>
      </c>
    </row>
    <row r="448" spans="1:18" s="81" customFormat="1" x14ac:dyDescent="0.2">
      <c r="A448" s="81" t="s">
        <v>147</v>
      </c>
      <c r="B448" s="81" t="s">
        <v>493</v>
      </c>
      <c r="C448" s="81" t="str">
        <f t="shared" si="6"/>
        <v>08045</v>
      </c>
      <c r="D448" s="81" t="s">
        <v>503</v>
      </c>
      <c r="E448" s="81" t="s">
        <v>708</v>
      </c>
      <c r="F448" s="81">
        <v>10950</v>
      </c>
      <c r="G448" s="81" t="s">
        <v>505</v>
      </c>
      <c r="H448" s="81" t="s">
        <v>712</v>
      </c>
      <c r="I448" s="81" t="s">
        <v>710</v>
      </c>
      <c r="J448" s="81" t="s">
        <v>6</v>
      </c>
      <c r="K448" s="81" t="s">
        <v>319</v>
      </c>
      <c r="L448" s="81">
        <v>-107.8297861111111</v>
      </c>
      <c r="M448" s="81">
        <v>39.531227250000001</v>
      </c>
      <c r="N448" s="190">
        <v>0</v>
      </c>
      <c r="O448" s="185">
        <v>13.6</v>
      </c>
      <c r="P448" s="185">
        <v>0</v>
      </c>
      <c r="Q448" s="185">
        <v>0</v>
      </c>
      <c r="R448" s="186">
        <v>0</v>
      </c>
    </row>
    <row r="449" spans="1:18" s="81" customFormat="1" x14ac:dyDescent="0.2">
      <c r="A449" s="81" t="s">
        <v>147</v>
      </c>
      <c r="B449" s="81" t="s">
        <v>493</v>
      </c>
      <c r="C449" s="81" t="str">
        <f t="shared" si="6"/>
        <v>08045</v>
      </c>
      <c r="D449" s="81" t="s">
        <v>503</v>
      </c>
      <c r="E449" s="81" t="s">
        <v>708</v>
      </c>
      <c r="F449" s="81">
        <v>1345</v>
      </c>
      <c r="G449" s="81" t="s">
        <v>526</v>
      </c>
      <c r="H449" s="81" t="s">
        <v>573</v>
      </c>
      <c r="I449" s="81" t="s">
        <v>710</v>
      </c>
      <c r="J449" s="81" t="s">
        <v>277</v>
      </c>
      <c r="K449" s="81" t="s">
        <v>350</v>
      </c>
      <c r="L449" s="81">
        <v>-107.8297861111111</v>
      </c>
      <c r="M449" s="81">
        <v>39.531227250000001</v>
      </c>
      <c r="N449" s="190">
        <v>0</v>
      </c>
      <c r="O449" s="185">
        <v>4.0999999999999996</v>
      </c>
      <c r="P449" s="185">
        <v>0</v>
      </c>
      <c r="Q449" s="185">
        <v>0</v>
      </c>
      <c r="R449" s="186">
        <v>0</v>
      </c>
    </row>
    <row r="450" spans="1:18" s="81" customFormat="1" x14ac:dyDescent="0.2">
      <c r="A450" s="81" t="s">
        <v>147</v>
      </c>
      <c r="B450" s="81" t="s">
        <v>493</v>
      </c>
      <c r="C450" s="81" t="str">
        <f t="shared" si="6"/>
        <v>08045</v>
      </c>
      <c r="D450" s="81" t="s">
        <v>503</v>
      </c>
      <c r="E450" s="81" t="s">
        <v>713</v>
      </c>
      <c r="F450" s="81">
        <v>114.5</v>
      </c>
      <c r="G450" s="81" t="s">
        <v>515</v>
      </c>
      <c r="H450" s="81" t="s">
        <v>714</v>
      </c>
      <c r="I450" s="81" t="s">
        <v>715</v>
      </c>
      <c r="J450" s="81" t="s">
        <v>716</v>
      </c>
      <c r="K450" s="81" t="s">
        <v>333</v>
      </c>
      <c r="L450" s="81">
        <v>-107.70836452777779</v>
      </c>
      <c r="M450" s="81">
        <v>39.491738527777777</v>
      </c>
      <c r="N450" s="190">
        <v>0</v>
      </c>
      <c r="O450" s="185">
        <v>0</v>
      </c>
      <c r="P450" s="185">
        <v>16.2</v>
      </c>
      <c r="Q450" s="185">
        <v>0</v>
      </c>
      <c r="R450" s="186">
        <v>0</v>
      </c>
    </row>
    <row r="451" spans="1:18" s="81" customFormat="1" x14ac:dyDescent="0.2">
      <c r="A451" s="81" t="s">
        <v>147</v>
      </c>
      <c r="B451" s="81" t="s">
        <v>493</v>
      </c>
      <c r="C451" s="81" t="str">
        <f t="shared" si="6"/>
        <v>08045</v>
      </c>
      <c r="D451" s="81" t="s">
        <v>503</v>
      </c>
      <c r="E451" s="81" t="s">
        <v>713</v>
      </c>
      <c r="F451" s="81">
        <v>114.5</v>
      </c>
      <c r="G451" s="81" t="s">
        <v>515</v>
      </c>
      <c r="H451" s="81" t="s">
        <v>714</v>
      </c>
      <c r="I451" s="81" t="s">
        <v>715</v>
      </c>
      <c r="J451" s="81" t="s">
        <v>716</v>
      </c>
      <c r="K451" s="81" t="s">
        <v>333</v>
      </c>
      <c r="L451" s="81">
        <v>-107.70836452777779</v>
      </c>
      <c r="M451" s="81">
        <v>39.491738527777777</v>
      </c>
      <c r="N451" s="190">
        <v>12.2</v>
      </c>
      <c r="O451" s="185">
        <v>0</v>
      </c>
      <c r="P451" s="185">
        <v>0</v>
      </c>
      <c r="Q451" s="185">
        <v>0</v>
      </c>
      <c r="R451" s="186">
        <v>0</v>
      </c>
    </row>
    <row r="452" spans="1:18" s="81" customFormat="1" x14ac:dyDescent="0.2">
      <c r="A452" s="81" t="s">
        <v>147</v>
      </c>
      <c r="B452" s="81" t="s">
        <v>493</v>
      </c>
      <c r="C452" s="81" t="str">
        <f t="shared" si="6"/>
        <v>08045</v>
      </c>
      <c r="D452" s="81" t="s">
        <v>503</v>
      </c>
      <c r="E452" s="81" t="s">
        <v>713</v>
      </c>
      <c r="F452" s="81">
        <v>114.5</v>
      </c>
      <c r="G452" s="81" t="s">
        <v>515</v>
      </c>
      <c r="H452" s="81" t="s">
        <v>714</v>
      </c>
      <c r="I452" s="81" t="s">
        <v>715</v>
      </c>
      <c r="J452" s="81" t="s">
        <v>716</v>
      </c>
      <c r="K452" s="81" t="s">
        <v>333</v>
      </c>
      <c r="L452" s="81">
        <v>-107.70836452777779</v>
      </c>
      <c r="M452" s="81">
        <v>39.491738527777777</v>
      </c>
      <c r="N452" s="190">
        <v>0</v>
      </c>
      <c r="O452" s="185">
        <v>0</v>
      </c>
      <c r="P452" s="185">
        <v>0</v>
      </c>
      <c r="Q452" s="185">
        <v>0</v>
      </c>
      <c r="R452" s="186">
        <v>1.1000000000000001</v>
      </c>
    </row>
    <row r="453" spans="1:18" s="81" customFormat="1" x14ac:dyDescent="0.2">
      <c r="A453" s="81" t="s">
        <v>147</v>
      </c>
      <c r="B453" s="81" t="s">
        <v>493</v>
      </c>
      <c r="C453" s="81" t="str">
        <f t="shared" si="6"/>
        <v>08045</v>
      </c>
      <c r="D453" s="81" t="s">
        <v>503</v>
      </c>
      <c r="E453" s="81" t="s">
        <v>713</v>
      </c>
      <c r="F453" s="81">
        <v>114.5</v>
      </c>
      <c r="G453" s="81" t="s">
        <v>515</v>
      </c>
      <c r="H453" s="81" t="s">
        <v>714</v>
      </c>
      <c r="I453" s="81" t="s">
        <v>715</v>
      </c>
      <c r="J453" s="81" t="s">
        <v>716</v>
      </c>
      <c r="K453" s="81" t="s">
        <v>333</v>
      </c>
      <c r="L453" s="81">
        <v>-107.70836452777779</v>
      </c>
      <c r="M453" s="81">
        <v>39.491738527777777</v>
      </c>
      <c r="N453" s="190">
        <v>0</v>
      </c>
      <c r="O453" s="185">
        <v>0</v>
      </c>
      <c r="P453" s="185">
        <v>0</v>
      </c>
      <c r="Q453" s="185">
        <v>3.4349999999999999E-2</v>
      </c>
      <c r="R453" s="186">
        <v>0</v>
      </c>
    </row>
    <row r="454" spans="1:18" s="81" customFormat="1" x14ac:dyDescent="0.2">
      <c r="A454" s="81" t="s">
        <v>147</v>
      </c>
      <c r="B454" s="81" t="s">
        <v>493</v>
      </c>
      <c r="C454" s="81" t="str">
        <f t="shared" si="6"/>
        <v>08045</v>
      </c>
      <c r="D454" s="81" t="s">
        <v>503</v>
      </c>
      <c r="E454" s="81" t="s">
        <v>713</v>
      </c>
      <c r="F454" s="81">
        <v>114.5</v>
      </c>
      <c r="G454" s="81" t="s">
        <v>515</v>
      </c>
      <c r="H454" s="81" t="s">
        <v>714</v>
      </c>
      <c r="I454" s="81" t="s">
        <v>715</v>
      </c>
      <c r="J454" s="81" t="s">
        <v>716</v>
      </c>
      <c r="K454" s="81" t="s">
        <v>333</v>
      </c>
      <c r="L454" s="81">
        <v>-107.70836452777779</v>
      </c>
      <c r="M454" s="81">
        <v>39.491738527777777</v>
      </c>
      <c r="N454" s="190">
        <v>0</v>
      </c>
      <c r="O454" s="185">
        <v>3.2</v>
      </c>
      <c r="P454" s="185">
        <v>0</v>
      </c>
      <c r="Q454" s="185">
        <v>0</v>
      </c>
      <c r="R454" s="186">
        <v>0</v>
      </c>
    </row>
    <row r="455" spans="1:18" s="81" customFormat="1" x14ac:dyDescent="0.2">
      <c r="A455" s="81" t="s">
        <v>147</v>
      </c>
      <c r="B455" s="81" t="s">
        <v>493</v>
      </c>
      <c r="C455" s="81" t="str">
        <f t="shared" ref="C455:C518" si="7">B455&amp;D455</f>
        <v>08045</v>
      </c>
      <c r="D455" s="81" t="s">
        <v>503</v>
      </c>
      <c r="E455" s="81" t="s">
        <v>713</v>
      </c>
      <c r="F455" s="81">
        <v>458</v>
      </c>
      <c r="G455" s="81" t="s">
        <v>515</v>
      </c>
      <c r="H455" s="81" t="s">
        <v>717</v>
      </c>
      <c r="I455" s="81" t="s">
        <v>715</v>
      </c>
      <c r="J455" s="81" t="s">
        <v>716</v>
      </c>
      <c r="K455" s="81" t="s">
        <v>333</v>
      </c>
      <c r="L455" s="81">
        <v>-107.70836452777779</v>
      </c>
      <c r="M455" s="81">
        <v>39.491738527777777</v>
      </c>
      <c r="N455" s="190">
        <v>0</v>
      </c>
      <c r="O455" s="185">
        <v>0</v>
      </c>
      <c r="P455" s="185">
        <v>97.3</v>
      </c>
      <c r="Q455" s="185">
        <v>0</v>
      </c>
      <c r="R455" s="186">
        <v>0</v>
      </c>
    </row>
    <row r="456" spans="1:18" s="81" customFormat="1" x14ac:dyDescent="0.2">
      <c r="A456" s="81" t="s">
        <v>147</v>
      </c>
      <c r="B456" s="81" t="s">
        <v>493</v>
      </c>
      <c r="C456" s="81" t="str">
        <f t="shared" si="7"/>
        <v>08045</v>
      </c>
      <c r="D456" s="81" t="s">
        <v>503</v>
      </c>
      <c r="E456" s="81" t="s">
        <v>713</v>
      </c>
      <c r="F456" s="81">
        <v>458</v>
      </c>
      <c r="G456" s="81" t="s">
        <v>515</v>
      </c>
      <c r="H456" s="81" t="s">
        <v>717</v>
      </c>
      <c r="I456" s="81" t="s">
        <v>715</v>
      </c>
      <c r="J456" s="81" t="s">
        <v>716</v>
      </c>
      <c r="K456" s="81" t="s">
        <v>333</v>
      </c>
      <c r="L456" s="81">
        <v>-107.70836452777779</v>
      </c>
      <c r="M456" s="81">
        <v>39.491738527777777</v>
      </c>
      <c r="N456" s="190">
        <v>97.3</v>
      </c>
      <c r="O456" s="185">
        <v>0</v>
      </c>
      <c r="P456" s="185">
        <v>0</v>
      </c>
      <c r="Q456" s="185">
        <v>0</v>
      </c>
      <c r="R456" s="186">
        <v>0</v>
      </c>
    </row>
    <row r="457" spans="1:18" s="81" customFormat="1" x14ac:dyDescent="0.2">
      <c r="A457" s="81" t="s">
        <v>147</v>
      </c>
      <c r="B457" s="81" t="s">
        <v>493</v>
      </c>
      <c r="C457" s="81" t="str">
        <f t="shared" si="7"/>
        <v>08045</v>
      </c>
      <c r="D457" s="81" t="s">
        <v>503</v>
      </c>
      <c r="E457" s="81" t="s">
        <v>713</v>
      </c>
      <c r="F457" s="81">
        <v>458</v>
      </c>
      <c r="G457" s="81" t="s">
        <v>515</v>
      </c>
      <c r="H457" s="81" t="s">
        <v>717</v>
      </c>
      <c r="I457" s="81" t="s">
        <v>715</v>
      </c>
      <c r="J457" s="81" t="s">
        <v>716</v>
      </c>
      <c r="K457" s="81" t="s">
        <v>333</v>
      </c>
      <c r="L457" s="81">
        <v>-107.70836452777779</v>
      </c>
      <c r="M457" s="81">
        <v>39.491738527777777</v>
      </c>
      <c r="N457" s="190">
        <v>0</v>
      </c>
      <c r="O457" s="185">
        <v>0</v>
      </c>
      <c r="P457" s="185">
        <v>0</v>
      </c>
      <c r="Q457" s="185">
        <v>0</v>
      </c>
      <c r="R457" s="186">
        <v>4.4400000000000004</v>
      </c>
    </row>
    <row r="458" spans="1:18" s="81" customFormat="1" x14ac:dyDescent="0.2">
      <c r="A458" s="81" t="s">
        <v>147</v>
      </c>
      <c r="B458" s="81" t="s">
        <v>493</v>
      </c>
      <c r="C458" s="81" t="str">
        <f t="shared" si="7"/>
        <v>08045</v>
      </c>
      <c r="D458" s="81" t="s">
        <v>503</v>
      </c>
      <c r="E458" s="81" t="s">
        <v>713</v>
      </c>
      <c r="F458" s="81">
        <v>458</v>
      </c>
      <c r="G458" s="81" t="s">
        <v>515</v>
      </c>
      <c r="H458" s="81" t="s">
        <v>717</v>
      </c>
      <c r="I458" s="81" t="s">
        <v>715</v>
      </c>
      <c r="J458" s="81" t="s">
        <v>716</v>
      </c>
      <c r="K458" s="81" t="s">
        <v>333</v>
      </c>
      <c r="L458" s="81">
        <v>-107.70836452777779</v>
      </c>
      <c r="M458" s="81">
        <v>39.491738527777777</v>
      </c>
      <c r="N458" s="190">
        <v>0</v>
      </c>
      <c r="O458" s="185">
        <v>0</v>
      </c>
      <c r="P458" s="185">
        <v>0</v>
      </c>
      <c r="Q458" s="185">
        <v>0.13739999999999999</v>
      </c>
      <c r="R458" s="186">
        <v>0</v>
      </c>
    </row>
    <row r="459" spans="1:18" s="81" customFormat="1" x14ac:dyDescent="0.2">
      <c r="A459" s="81" t="s">
        <v>147</v>
      </c>
      <c r="B459" s="81" t="s">
        <v>493</v>
      </c>
      <c r="C459" s="81" t="str">
        <f t="shared" si="7"/>
        <v>08045</v>
      </c>
      <c r="D459" s="81" t="s">
        <v>503</v>
      </c>
      <c r="E459" s="81" t="s">
        <v>713</v>
      </c>
      <c r="F459" s="81">
        <v>458</v>
      </c>
      <c r="G459" s="81" t="s">
        <v>515</v>
      </c>
      <c r="H459" s="81" t="s">
        <v>717</v>
      </c>
      <c r="I459" s="81" t="s">
        <v>715</v>
      </c>
      <c r="J459" s="81" t="s">
        <v>716</v>
      </c>
      <c r="K459" s="81" t="s">
        <v>333</v>
      </c>
      <c r="L459" s="81">
        <v>-107.70836452777779</v>
      </c>
      <c r="M459" s="81">
        <v>39.491738527777777</v>
      </c>
      <c r="N459" s="190">
        <v>0</v>
      </c>
      <c r="O459" s="185">
        <v>13</v>
      </c>
      <c r="P459" s="185">
        <v>0</v>
      </c>
      <c r="Q459" s="185">
        <v>0</v>
      </c>
      <c r="R459" s="186">
        <v>0</v>
      </c>
    </row>
    <row r="460" spans="1:18" s="81" customFormat="1" x14ac:dyDescent="0.2">
      <c r="A460" s="81" t="s">
        <v>147</v>
      </c>
      <c r="B460" s="81" t="s">
        <v>493</v>
      </c>
      <c r="C460" s="81" t="str">
        <f t="shared" si="7"/>
        <v>08045</v>
      </c>
      <c r="D460" s="81" t="s">
        <v>503</v>
      </c>
      <c r="E460" s="81" t="s">
        <v>713</v>
      </c>
      <c r="F460" s="81">
        <v>114.5</v>
      </c>
      <c r="G460" s="81" t="s">
        <v>515</v>
      </c>
      <c r="H460" s="81" t="s">
        <v>718</v>
      </c>
      <c r="I460" s="81" t="s">
        <v>715</v>
      </c>
      <c r="J460" s="81" t="s">
        <v>716</v>
      </c>
      <c r="K460" s="81" t="s">
        <v>333</v>
      </c>
      <c r="L460" s="81">
        <v>-107.70836452777779</v>
      </c>
      <c r="M460" s="81">
        <v>39.491738527777777</v>
      </c>
      <c r="N460" s="190">
        <v>0</v>
      </c>
      <c r="O460" s="185">
        <v>0</v>
      </c>
      <c r="P460" s="185">
        <v>16.2</v>
      </c>
      <c r="Q460" s="185">
        <v>0</v>
      </c>
      <c r="R460" s="186">
        <v>0</v>
      </c>
    </row>
    <row r="461" spans="1:18" s="81" customFormat="1" x14ac:dyDescent="0.2">
      <c r="A461" s="81" t="s">
        <v>147</v>
      </c>
      <c r="B461" s="81" t="s">
        <v>493</v>
      </c>
      <c r="C461" s="81" t="str">
        <f t="shared" si="7"/>
        <v>08045</v>
      </c>
      <c r="D461" s="81" t="s">
        <v>503</v>
      </c>
      <c r="E461" s="81" t="s">
        <v>713</v>
      </c>
      <c r="F461" s="81">
        <v>114.5</v>
      </c>
      <c r="G461" s="81" t="s">
        <v>515</v>
      </c>
      <c r="H461" s="81" t="s">
        <v>718</v>
      </c>
      <c r="I461" s="81" t="s">
        <v>715</v>
      </c>
      <c r="J461" s="81" t="s">
        <v>716</v>
      </c>
      <c r="K461" s="81" t="s">
        <v>333</v>
      </c>
      <c r="L461" s="81">
        <v>-107.70836452777779</v>
      </c>
      <c r="M461" s="81">
        <v>39.491738527777777</v>
      </c>
      <c r="N461" s="190">
        <v>12.2</v>
      </c>
      <c r="O461" s="185">
        <v>0</v>
      </c>
      <c r="P461" s="185">
        <v>0</v>
      </c>
      <c r="Q461" s="185">
        <v>0</v>
      </c>
      <c r="R461" s="186">
        <v>0</v>
      </c>
    </row>
    <row r="462" spans="1:18" s="81" customFormat="1" x14ac:dyDescent="0.2">
      <c r="A462" s="81" t="s">
        <v>147</v>
      </c>
      <c r="B462" s="81" t="s">
        <v>493</v>
      </c>
      <c r="C462" s="81" t="str">
        <f t="shared" si="7"/>
        <v>08045</v>
      </c>
      <c r="D462" s="81" t="s">
        <v>503</v>
      </c>
      <c r="E462" s="81" t="s">
        <v>713</v>
      </c>
      <c r="F462" s="81">
        <v>114.5</v>
      </c>
      <c r="G462" s="81" t="s">
        <v>515</v>
      </c>
      <c r="H462" s="81" t="s">
        <v>718</v>
      </c>
      <c r="I462" s="81" t="s">
        <v>715</v>
      </c>
      <c r="J462" s="81" t="s">
        <v>716</v>
      </c>
      <c r="K462" s="81" t="s">
        <v>333</v>
      </c>
      <c r="L462" s="81">
        <v>-107.70836452777779</v>
      </c>
      <c r="M462" s="81">
        <v>39.491738527777777</v>
      </c>
      <c r="N462" s="190">
        <v>0</v>
      </c>
      <c r="O462" s="185">
        <v>0</v>
      </c>
      <c r="P462" s="185">
        <v>0</v>
      </c>
      <c r="Q462" s="185">
        <v>0</v>
      </c>
      <c r="R462" s="186">
        <v>1.1100000000000001</v>
      </c>
    </row>
    <row r="463" spans="1:18" s="81" customFormat="1" x14ac:dyDescent="0.2">
      <c r="A463" s="81" t="s">
        <v>147</v>
      </c>
      <c r="B463" s="81" t="s">
        <v>493</v>
      </c>
      <c r="C463" s="81" t="str">
        <f t="shared" si="7"/>
        <v>08045</v>
      </c>
      <c r="D463" s="81" t="s">
        <v>503</v>
      </c>
      <c r="E463" s="81" t="s">
        <v>713</v>
      </c>
      <c r="F463" s="81">
        <v>114.5</v>
      </c>
      <c r="G463" s="81" t="s">
        <v>515</v>
      </c>
      <c r="H463" s="81" t="s">
        <v>718</v>
      </c>
      <c r="I463" s="81" t="s">
        <v>715</v>
      </c>
      <c r="J463" s="81" t="s">
        <v>716</v>
      </c>
      <c r="K463" s="81" t="s">
        <v>333</v>
      </c>
      <c r="L463" s="81">
        <v>-107.70836452777779</v>
      </c>
      <c r="M463" s="81">
        <v>39.491738527777777</v>
      </c>
      <c r="N463" s="190">
        <v>0</v>
      </c>
      <c r="O463" s="185">
        <v>0</v>
      </c>
      <c r="P463" s="185">
        <v>0</v>
      </c>
      <c r="Q463" s="185">
        <v>0.03</v>
      </c>
      <c r="R463" s="186">
        <v>0</v>
      </c>
    </row>
    <row r="464" spans="1:18" s="81" customFormat="1" x14ac:dyDescent="0.2">
      <c r="A464" s="81" t="s">
        <v>147</v>
      </c>
      <c r="B464" s="81" t="s">
        <v>493</v>
      </c>
      <c r="C464" s="81" t="str">
        <f t="shared" si="7"/>
        <v>08045</v>
      </c>
      <c r="D464" s="81" t="s">
        <v>503</v>
      </c>
      <c r="E464" s="81" t="s">
        <v>713</v>
      </c>
      <c r="F464" s="81">
        <v>114.5</v>
      </c>
      <c r="G464" s="81" t="s">
        <v>515</v>
      </c>
      <c r="H464" s="81" t="s">
        <v>718</v>
      </c>
      <c r="I464" s="81" t="s">
        <v>715</v>
      </c>
      <c r="J464" s="81" t="s">
        <v>716</v>
      </c>
      <c r="K464" s="81" t="s">
        <v>333</v>
      </c>
      <c r="L464" s="81">
        <v>-107.70836452777779</v>
      </c>
      <c r="M464" s="81">
        <v>39.491738527777777</v>
      </c>
      <c r="N464" s="190">
        <v>0</v>
      </c>
      <c r="O464" s="185">
        <v>3.2</v>
      </c>
      <c r="P464" s="185">
        <v>0</v>
      </c>
      <c r="Q464" s="185">
        <v>0</v>
      </c>
      <c r="R464" s="186">
        <v>0</v>
      </c>
    </row>
    <row r="465" spans="1:18" s="81" customFormat="1" x14ac:dyDescent="0.2">
      <c r="A465" s="81" t="s">
        <v>147</v>
      </c>
      <c r="B465" s="81" t="s">
        <v>493</v>
      </c>
      <c r="C465" s="81" t="str">
        <f t="shared" si="7"/>
        <v>08045</v>
      </c>
      <c r="D465" s="81" t="s">
        <v>503</v>
      </c>
      <c r="E465" s="81" t="s">
        <v>713</v>
      </c>
      <c r="F465" s="81">
        <v>114.5</v>
      </c>
      <c r="G465" s="81" t="s">
        <v>515</v>
      </c>
      <c r="H465" s="81" t="s">
        <v>719</v>
      </c>
      <c r="I465" s="81" t="s">
        <v>715</v>
      </c>
      <c r="J465" s="81" t="s">
        <v>716</v>
      </c>
      <c r="K465" s="81" t="s">
        <v>333</v>
      </c>
      <c r="L465" s="81">
        <v>-107.70836452777779</v>
      </c>
      <c r="M465" s="81">
        <v>39.491738527777777</v>
      </c>
      <c r="N465" s="190">
        <v>0</v>
      </c>
      <c r="O465" s="185">
        <v>0</v>
      </c>
      <c r="P465" s="185">
        <v>24.3</v>
      </c>
      <c r="Q465" s="185">
        <v>0</v>
      </c>
      <c r="R465" s="186">
        <v>0</v>
      </c>
    </row>
    <row r="466" spans="1:18" s="81" customFormat="1" x14ac:dyDescent="0.2">
      <c r="A466" s="81" t="s">
        <v>147</v>
      </c>
      <c r="B466" s="81" t="s">
        <v>493</v>
      </c>
      <c r="C466" s="81" t="str">
        <f t="shared" si="7"/>
        <v>08045</v>
      </c>
      <c r="D466" s="81" t="s">
        <v>503</v>
      </c>
      <c r="E466" s="81" t="s">
        <v>713</v>
      </c>
      <c r="F466" s="81">
        <v>114.5</v>
      </c>
      <c r="G466" s="81" t="s">
        <v>515</v>
      </c>
      <c r="H466" s="81" t="s">
        <v>719</v>
      </c>
      <c r="I466" s="81" t="s">
        <v>715</v>
      </c>
      <c r="J466" s="81" t="s">
        <v>716</v>
      </c>
      <c r="K466" s="81" t="s">
        <v>333</v>
      </c>
      <c r="L466" s="81">
        <v>-107.70836452777779</v>
      </c>
      <c r="M466" s="81">
        <v>39.491738527777777</v>
      </c>
      <c r="N466" s="190">
        <v>24.3</v>
      </c>
      <c r="O466" s="185">
        <v>0</v>
      </c>
      <c r="P466" s="185">
        <v>0</v>
      </c>
      <c r="Q466" s="185">
        <v>0</v>
      </c>
      <c r="R466" s="186">
        <v>0</v>
      </c>
    </row>
    <row r="467" spans="1:18" s="81" customFormat="1" x14ac:dyDescent="0.2">
      <c r="A467" s="81" t="s">
        <v>147</v>
      </c>
      <c r="B467" s="81" t="s">
        <v>493</v>
      </c>
      <c r="C467" s="81" t="str">
        <f t="shared" si="7"/>
        <v>08045</v>
      </c>
      <c r="D467" s="81" t="s">
        <v>503</v>
      </c>
      <c r="E467" s="81" t="s">
        <v>713</v>
      </c>
      <c r="F467" s="81">
        <v>114.5</v>
      </c>
      <c r="G467" s="81" t="s">
        <v>515</v>
      </c>
      <c r="H467" s="81" t="s">
        <v>719</v>
      </c>
      <c r="I467" s="81" t="s">
        <v>715</v>
      </c>
      <c r="J467" s="81" t="s">
        <v>716</v>
      </c>
      <c r="K467" s="81" t="s">
        <v>333</v>
      </c>
      <c r="L467" s="81">
        <v>-107.70836452777779</v>
      </c>
      <c r="M467" s="81">
        <v>39.491738527777777</v>
      </c>
      <c r="N467" s="190">
        <v>0</v>
      </c>
      <c r="O467" s="185">
        <v>0</v>
      </c>
      <c r="P467" s="185">
        <v>0</v>
      </c>
      <c r="Q467" s="185">
        <v>0</v>
      </c>
      <c r="R467" s="186">
        <v>1.1100000000000001</v>
      </c>
    </row>
    <row r="468" spans="1:18" s="81" customFormat="1" x14ac:dyDescent="0.2">
      <c r="A468" s="81" t="s">
        <v>147</v>
      </c>
      <c r="B468" s="81" t="s">
        <v>493</v>
      </c>
      <c r="C468" s="81" t="str">
        <f t="shared" si="7"/>
        <v>08045</v>
      </c>
      <c r="D468" s="81" t="s">
        <v>503</v>
      </c>
      <c r="E468" s="81" t="s">
        <v>713</v>
      </c>
      <c r="F468" s="81">
        <v>114.5</v>
      </c>
      <c r="G468" s="81" t="s">
        <v>515</v>
      </c>
      <c r="H468" s="81" t="s">
        <v>719</v>
      </c>
      <c r="I468" s="81" t="s">
        <v>715</v>
      </c>
      <c r="J468" s="81" t="s">
        <v>716</v>
      </c>
      <c r="K468" s="81" t="s">
        <v>333</v>
      </c>
      <c r="L468" s="81">
        <v>-107.70836452777779</v>
      </c>
      <c r="M468" s="81">
        <v>39.491738527777777</v>
      </c>
      <c r="N468" s="190">
        <v>0</v>
      </c>
      <c r="O468" s="185">
        <v>0</v>
      </c>
      <c r="P468" s="185">
        <v>0</v>
      </c>
      <c r="Q468" s="185">
        <v>3.4349999999999999E-2</v>
      </c>
      <c r="R468" s="186">
        <v>0</v>
      </c>
    </row>
    <row r="469" spans="1:18" s="81" customFormat="1" x14ac:dyDescent="0.2">
      <c r="A469" s="81" t="s">
        <v>147</v>
      </c>
      <c r="B469" s="81" t="s">
        <v>493</v>
      </c>
      <c r="C469" s="81" t="str">
        <f t="shared" si="7"/>
        <v>08045</v>
      </c>
      <c r="D469" s="81" t="s">
        <v>503</v>
      </c>
      <c r="E469" s="81" t="s">
        <v>713</v>
      </c>
      <c r="F469" s="81">
        <v>114.5</v>
      </c>
      <c r="G469" s="81" t="s">
        <v>515</v>
      </c>
      <c r="H469" s="81" t="s">
        <v>719</v>
      </c>
      <c r="I469" s="81" t="s">
        <v>715</v>
      </c>
      <c r="J469" s="81" t="s">
        <v>716</v>
      </c>
      <c r="K469" s="81" t="s">
        <v>333</v>
      </c>
      <c r="L469" s="81">
        <v>-107.70836452777779</v>
      </c>
      <c r="M469" s="81">
        <v>39.491738527777777</v>
      </c>
      <c r="N469" s="190">
        <v>0</v>
      </c>
      <c r="O469" s="185">
        <v>3.2</v>
      </c>
      <c r="P469" s="185">
        <v>0</v>
      </c>
      <c r="Q469" s="185">
        <v>0</v>
      </c>
      <c r="R469" s="186">
        <v>0</v>
      </c>
    </row>
    <row r="470" spans="1:18" s="81" customFormat="1" x14ac:dyDescent="0.2">
      <c r="A470" s="81" t="s">
        <v>147</v>
      </c>
      <c r="B470" s="81" t="s">
        <v>493</v>
      </c>
      <c r="C470" s="81" t="str">
        <f t="shared" si="7"/>
        <v>08045</v>
      </c>
      <c r="D470" s="81" t="s">
        <v>503</v>
      </c>
      <c r="E470" s="81" t="s">
        <v>713</v>
      </c>
      <c r="F470" s="81">
        <v>114.5</v>
      </c>
      <c r="G470" s="81" t="s">
        <v>515</v>
      </c>
      <c r="H470" s="81" t="s">
        <v>720</v>
      </c>
      <c r="I470" s="81" t="s">
        <v>715</v>
      </c>
      <c r="J470" s="81" t="s">
        <v>716</v>
      </c>
      <c r="K470" s="81" t="s">
        <v>333</v>
      </c>
      <c r="L470" s="81">
        <v>-107.70836452777779</v>
      </c>
      <c r="M470" s="81">
        <v>39.491738527777777</v>
      </c>
      <c r="N470" s="190">
        <v>0</v>
      </c>
      <c r="O470" s="185">
        <v>0</v>
      </c>
      <c r="P470" s="185">
        <v>24.3</v>
      </c>
      <c r="Q470" s="185">
        <v>0</v>
      </c>
      <c r="R470" s="186">
        <v>0</v>
      </c>
    </row>
    <row r="471" spans="1:18" s="81" customFormat="1" x14ac:dyDescent="0.2">
      <c r="A471" s="81" t="s">
        <v>147</v>
      </c>
      <c r="B471" s="81" t="s">
        <v>493</v>
      </c>
      <c r="C471" s="81" t="str">
        <f t="shared" si="7"/>
        <v>08045</v>
      </c>
      <c r="D471" s="81" t="s">
        <v>503</v>
      </c>
      <c r="E471" s="81" t="s">
        <v>713</v>
      </c>
      <c r="F471" s="81">
        <v>114.5</v>
      </c>
      <c r="G471" s="81" t="s">
        <v>515</v>
      </c>
      <c r="H471" s="81" t="s">
        <v>720</v>
      </c>
      <c r="I471" s="81" t="s">
        <v>715</v>
      </c>
      <c r="J471" s="81" t="s">
        <v>716</v>
      </c>
      <c r="K471" s="81" t="s">
        <v>333</v>
      </c>
      <c r="L471" s="81">
        <v>-107.70836452777779</v>
      </c>
      <c r="M471" s="81">
        <v>39.491738527777777</v>
      </c>
      <c r="N471" s="190">
        <v>24.3</v>
      </c>
      <c r="O471" s="185">
        <v>0</v>
      </c>
      <c r="P471" s="185">
        <v>0</v>
      </c>
      <c r="Q471" s="185">
        <v>0</v>
      </c>
      <c r="R471" s="186">
        <v>0</v>
      </c>
    </row>
    <row r="472" spans="1:18" s="81" customFormat="1" x14ac:dyDescent="0.2">
      <c r="A472" s="81" t="s">
        <v>147</v>
      </c>
      <c r="B472" s="81" t="s">
        <v>493</v>
      </c>
      <c r="C472" s="81" t="str">
        <f t="shared" si="7"/>
        <v>08045</v>
      </c>
      <c r="D472" s="81" t="s">
        <v>503</v>
      </c>
      <c r="E472" s="81" t="s">
        <v>713</v>
      </c>
      <c r="F472" s="81">
        <v>114.5</v>
      </c>
      <c r="G472" s="81" t="s">
        <v>515</v>
      </c>
      <c r="H472" s="81" t="s">
        <v>720</v>
      </c>
      <c r="I472" s="81" t="s">
        <v>715</v>
      </c>
      <c r="J472" s="81" t="s">
        <v>716</v>
      </c>
      <c r="K472" s="81" t="s">
        <v>333</v>
      </c>
      <c r="L472" s="81">
        <v>-107.70836452777779</v>
      </c>
      <c r="M472" s="81">
        <v>39.491738527777777</v>
      </c>
      <c r="N472" s="190">
        <v>0</v>
      </c>
      <c r="O472" s="185">
        <v>0</v>
      </c>
      <c r="P472" s="185">
        <v>0</v>
      </c>
      <c r="Q472" s="185">
        <v>0</v>
      </c>
      <c r="R472" s="186">
        <v>1.1100000000000001</v>
      </c>
    </row>
    <row r="473" spans="1:18" s="81" customFormat="1" x14ac:dyDescent="0.2">
      <c r="A473" s="81" t="s">
        <v>147</v>
      </c>
      <c r="B473" s="81" t="s">
        <v>493</v>
      </c>
      <c r="C473" s="81" t="str">
        <f t="shared" si="7"/>
        <v>08045</v>
      </c>
      <c r="D473" s="81" t="s">
        <v>503</v>
      </c>
      <c r="E473" s="81" t="s">
        <v>713</v>
      </c>
      <c r="F473" s="81">
        <v>114.5</v>
      </c>
      <c r="G473" s="81" t="s">
        <v>515</v>
      </c>
      <c r="H473" s="81" t="s">
        <v>720</v>
      </c>
      <c r="I473" s="81" t="s">
        <v>715</v>
      </c>
      <c r="J473" s="81" t="s">
        <v>716</v>
      </c>
      <c r="K473" s="81" t="s">
        <v>333</v>
      </c>
      <c r="L473" s="81">
        <v>-107.70836452777779</v>
      </c>
      <c r="M473" s="81">
        <v>39.491738527777777</v>
      </c>
      <c r="N473" s="190">
        <v>0</v>
      </c>
      <c r="O473" s="185">
        <v>0</v>
      </c>
      <c r="P473" s="185">
        <v>0</v>
      </c>
      <c r="Q473" s="185">
        <v>3.4349999999999999E-2</v>
      </c>
      <c r="R473" s="186">
        <v>0</v>
      </c>
    </row>
    <row r="474" spans="1:18" s="81" customFormat="1" x14ac:dyDescent="0.2">
      <c r="A474" s="81" t="s">
        <v>147</v>
      </c>
      <c r="B474" s="81" t="s">
        <v>493</v>
      </c>
      <c r="C474" s="81" t="str">
        <f t="shared" si="7"/>
        <v>08045</v>
      </c>
      <c r="D474" s="81" t="s">
        <v>503</v>
      </c>
      <c r="E474" s="81" t="s">
        <v>713</v>
      </c>
      <c r="F474" s="81">
        <v>114.5</v>
      </c>
      <c r="G474" s="81" t="s">
        <v>515</v>
      </c>
      <c r="H474" s="81" t="s">
        <v>720</v>
      </c>
      <c r="I474" s="81" t="s">
        <v>715</v>
      </c>
      <c r="J474" s="81" t="s">
        <v>716</v>
      </c>
      <c r="K474" s="81" t="s">
        <v>333</v>
      </c>
      <c r="L474" s="81">
        <v>-107.70836452777779</v>
      </c>
      <c r="M474" s="81">
        <v>39.491738527777777</v>
      </c>
      <c r="N474" s="190">
        <v>0</v>
      </c>
      <c r="O474" s="185">
        <v>3.2</v>
      </c>
      <c r="P474" s="185">
        <v>0</v>
      </c>
      <c r="Q474" s="185">
        <v>0</v>
      </c>
      <c r="R474" s="186">
        <v>0</v>
      </c>
    </row>
    <row r="475" spans="1:18" s="81" customFormat="1" x14ac:dyDescent="0.2">
      <c r="A475" s="81" t="s">
        <v>147</v>
      </c>
      <c r="B475" s="81" t="s">
        <v>493</v>
      </c>
      <c r="C475" s="81" t="str">
        <f t="shared" si="7"/>
        <v>08045</v>
      </c>
      <c r="D475" s="81" t="s">
        <v>503</v>
      </c>
      <c r="E475" s="81" t="s">
        <v>713</v>
      </c>
      <c r="F475" s="81">
        <v>114.5</v>
      </c>
      <c r="G475" s="81" t="s">
        <v>515</v>
      </c>
      <c r="H475" s="81" t="s">
        <v>718</v>
      </c>
      <c r="I475" s="81" t="s">
        <v>715</v>
      </c>
      <c r="J475" s="81" t="s">
        <v>716</v>
      </c>
      <c r="K475" s="81" t="s">
        <v>333</v>
      </c>
      <c r="L475" s="81">
        <v>-107.70836452777779</v>
      </c>
      <c r="M475" s="81">
        <v>39.491738527777777</v>
      </c>
      <c r="N475" s="190">
        <v>0</v>
      </c>
      <c r="O475" s="185">
        <v>0</v>
      </c>
      <c r="P475" s="185">
        <v>16.2</v>
      </c>
      <c r="Q475" s="185">
        <v>0</v>
      </c>
      <c r="R475" s="186">
        <v>0</v>
      </c>
    </row>
    <row r="476" spans="1:18" s="81" customFormat="1" x14ac:dyDescent="0.2">
      <c r="A476" s="81" t="s">
        <v>147</v>
      </c>
      <c r="B476" s="81" t="s">
        <v>493</v>
      </c>
      <c r="C476" s="81" t="str">
        <f t="shared" si="7"/>
        <v>08045</v>
      </c>
      <c r="D476" s="81" t="s">
        <v>503</v>
      </c>
      <c r="E476" s="81" t="s">
        <v>713</v>
      </c>
      <c r="F476" s="81">
        <v>114.5</v>
      </c>
      <c r="G476" s="81" t="s">
        <v>515</v>
      </c>
      <c r="H476" s="81" t="s">
        <v>718</v>
      </c>
      <c r="I476" s="81" t="s">
        <v>715</v>
      </c>
      <c r="J476" s="81" t="s">
        <v>716</v>
      </c>
      <c r="K476" s="81" t="s">
        <v>333</v>
      </c>
      <c r="L476" s="81">
        <v>-107.70836452777779</v>
      </c>
      <c r="M476" s="81">
        <v>39.491738527777777</v>
      </c>
      <c r="N476" s="190">
        <v>12.2</v>
      </c>
      <c r="O476" s="185">
        <v>0</v>
      </c>
      <c r="P476" s="185">
        <v>0</v>
      </c>
      <c r="Q476" s="185">
        <v>0</v>
      </c>
      <c r="R476" s="186">
        <v>0</v>
      </c>
    </row>
    <row r="477" spans="1:18" s="81" customFormat="1" x14ac:dyDescent="0.2">
      <c r="A477" s="81" t="s">
        <v>147</v>
      </c>
      <c r="B477" s="81" t="s">
        <v>493</v>
      </c>
      <c r="C477" s="81" t="str">
        <f t="shared" si="7"/>
        <v>08045</v>
      </c>
      <c r="D477" s="81" t="s">
        <v>503</v>
      </c>
      <c r="E477" s="81" t="s">
        <v>713</v>
      </c>
      <c r="F477" s="81">
        <v>114.5</v>
      </c>
      <c r="G477" s="81" t="s">
        <v>515</v>
      </c>
      <c r="H477" s="81" t="s">
        <v>718</v>
      </c>
      <c r="I477" s="81" t="s">
        <v>715</v>
      </c>
      <c r="J477" s="81" t="s">
        <v>716</v>
      </c>
      <c r="K477" s="81" t="s">
        <v>333</v>
      </c>
      <c r="L477" s="81">
        <v>-107.70836452777779</v>
      </c>
      <c r="M477" s="81">
        <v>39.491738527777777</v>
      </c>
      <c r="N477" s="190">
        <v>0</v>
      </c>
      <c r="O477" s="185">
        <v>0</v>
      </c>
      <c r="P477" s="185">
        <v>0</v>
      </c>
      <c r="Q477" s="185">
        <v>0</v>
      </c>
      <c r="R477" s="186">
        <v>1.1100000000000001</v>
      </c>
    </row>
    <row r="478" spans="1:18" s="81" customFormat="1" x14ac:dyDescent="0.2">
      <c r="A478" s="81" t="s">
        <v>147</v>
      </c>
      <c r="B478" s="81" t="s">
        <v>493</v>
      </c>
      <c r="C478" s="81" t="str">
        <f t="shared" si="7"/>
        <v>08045</v>
      </c>
      <c r="D478" s="81" t="s">
        <v>503</v>
      </c>
      <c r="E478" s="81" t="s">
        <v>713</v>
      </c>
      <c r="F478" s="81">
        <v>114.5</v>
      </c>
      <c r="G478" s="81" t="s">
        <v>515</v>
      </c>
      <c r="H478" s="81" t="s">
        <v>718</v>
      </c>
      <c r="I478" s="81" t="s">
        <v>715</v>
      </c>
      <c r="J478" s="81" t="s">
        <v>716</v>
      </c>
      <c r="K478" s="81" t="s">
        <v>333</v>
      </c>
      <c r="L478" s="81">
        <v>-107.70836452777779</v>
      </c>
      <c r="M478" s="81">
        <v>39.491738527777777</v>
      </c>
      <c r="N478" s="190">
        <v>0</v>
      </c>
      <c r="O478" s="185">
        <v>0</v>
      </c>
      <c r="P478" s="185">
        <v>0</v>
      </c>
      <c r="Q478" s="185">
        <v>0.03</v>
      </c>
      <c r="R478" s="186">
        <v>0</v>
      </c>
    </row>
    <row r="479" spans="1:18" s="81" customFormat="1" x14ac:dyDescent="0.2">
      <c r="A479" s="81" t="s">
        <v>147</v>
      </c>
      <c r="B479" s="81" t="s">
        <v>493</v>
      </c>
      <c r="C479" s="81" t="str">
        <f t="shared" si="7"/>
        <v>08045</v>
      </c>
      <c r="D479" s="81" t="s">
        <v>503</v>
      </c>
      <c r="E479" s="81" t="s">
        <v>713</v>
      </c>
      <c r="F479" s="81">
        <v>114.5</v>
      </c>
      <c r="G479" s="81" t="s">
        <v>515</v>
      </c>
      <c r="H479" s="81" t="s">
        <v>718</v>
      </c>
      <c r="I479" s="81" t="s">
        <v>715</v>
      </c>
      <c r="J479" s="81" t="s">
        <v>716</v>
      </c>
      <c r="K479" s="81" t="s">
        <v>333</v>
      </c>
      <c r="L479" s="81">
        <v>-107.70836452777779</v>
      </c>
      <c r="M479" s="81">
        <v>39.491738527777777</v>
      </c>
      <c r="N479" s="190">
        <v>0</v>
      </c>
      <c r="O479" s="185">
        <v>3.2</v>
      </c>
      <c r="P479" s="185">
        <v>0</v>
      </c>
      <c r="Q479" s="185">
        <v>0</v>
      </c>
      <c r="R479" s="186">
        <v>0</v>
      </c>
    </row>
    <row r="480" spans="1:18" s="81" customFormat="1" x14ac:dyDescent="0.2">
      <c r="A480" s="81" t="s">
        <v>147</v>
      </c>
      <c r="B480" s="81" t="s">
        <v>493</v>
      </c>
      <c r="C480" s="81" t="str">
        <f t="shared" si="7"/>
        <v>08045</v>
      </c>
      <c r="D480" s="81" t="s">
        <v>503</v>
      </c>
      <c r="E480" s="81" t="s">
        <v>713</v>
      </c>
      <c r="F480" s="81">
        <v>114.5</v>
      </c>
      <c r="G480" s="81" t="s">
        <v>515</v>
      </c>
      <c r="H480" s="81" t="s">
        <v>721</v>
      </c>
      <c r="I480" s="81" t="s">
        <v>715</v>
      </c>
      <c r="J480" s="81" t="s">
        <v>716</v>
      </c>
      <c r="K480" s="81" t="s">
        <v>333</v>
      </c>
      <c r="L480" s="81">
        <v>-107.70836452777779</v>
      </c>
      <c r="M480" s="81">
        <v>39.491738527777777</v>
      </c>
      <c r="N480" s="190">
        <v>0</v>
      </c>
      <c r="O480" s="185">
        <v>0</v>
      </c>
      <c r="P480" s="185">
        <v>16.2</v>
      </c>
      <c r="Q480" s="185">
        <v>0</v>
      </c>
      <c r="R480" s="186">
        <v>0</v>
      </c>
    </row>
    <row r="481" spans="1:18" s="81" customFormat="1" x14ac:dyDescent="0.2">
      <c r="A481" s="81" t="s">
        <v>147</v>
      </c>
      <c r="B481" s="81" t="s">
        <v>493</v>
      </c>
      <c r="C481" s="81" t="str">
        <f t="shared" si="7"/>
        <v>08045</v>
      </c>
      <c r="D481" s="81" t="s">
        <v>503</v>
      </c>
      <c r="E481" s="81" t="s">
        <v>713</v>
      </c>
      <c r="F481" s="81">
        <v>114.5</v>
      </c>
      <c r="G481" s="81" t="s">
        <v>515</v>
      </c>
      <c r="H481" s="81" t="s">
        <v>721</v>
      </c>
      <c r="I481" s="81" t="s">
        <v>715</v>
      </c>
      <c r="J481" s="81" t="s">
        <v>716</v>
      </c>
      <c r="K481" s="81" t="s">
        <v>333</v>
      </c>
      <c r="L481" s="81">
        <v>-107.70836452777779</v>
      </c>
      <c r="M481" s="81">
        <v>39.491738527777777</v>
      </c>
      <c r="N481" s="190">
        <v>12.2</v>
      </c>
      <c r="O481" s="185">
        <v>0</v>
      </c>
      <c r="P481" s="185">
        <v>0</v>
      </c>
      <c r="Q481" s="185">
        <v>0</v>
      </c>
      <c r="R481" s="186">
        <v>0</v>
      </c>
    </row>
    <row r="482" spans="1:18" s="81" customFormat="1" x14ac:dyDescent="0.2">
      <c r="A482" s="81" t="s">
        <v>147</v>
      </c>
      <c r="B482" s="81" t="s">
        <v>493</v>
      </c>
      <c r="C482" s="81" t="str">
        <f t="shared" si="7"/>
        <v>08045</v>
      </c>
      <c r="D482" s="81" t="s">
        <v>503</v>
      </c>
      <c r="E482" s="81" t="s">
        <v>713</v>
      </c>
      <c r="F482" s="81">
        <v>114.5</v>
      </c>
      <c r="G482" s="81" t="s">
        <v>515</v>
      </c>
      <c r="H482" s="81" t="s">
        <v>721</v>
      </c>
      <c r="I482" s="81" t="s">
        <v>715</v>
      </c>
      <c r="J482" s="81" t="s">
        <v>716</v>
      </c>
      <c r="K482" s="81" t="s">
        <v>333</v>
      </c>
      <c r="L482" s="81">
        <v>-107.70836452777779</v>
      </c>
      <c r="M482" s="81">
        <v>39.491738527777777</v>
      </c>
      <c r="N482" s="190">
        <v>0</v>
      </c>
      <c r="O482" s="185">
        <v>0</v>
      </c>
      <c r="P482" s="185">
        <v>0</v>
      </c>
      <c r="Q482" s="185">
        <v>0</v>
      </c>
      <c r="R482" s="186">
        <v>1.1000000000000001</v>
      </c>
    </row>
    <row r="483" spans="1:18" s="81" customFormat="1" x14ac:dyDescent="0.2">
      <c r="A483" s="81" t="s">
        <v>147</v>
      </c>
      <c r="B483" s="81" t="s">
        <v>493</v>
      </c>
      <c r="C483" s="81" t="str">
        <f t="shared" si="7"/>
        <v>08045</v>
      </c>
      <c r="D483" s="81" t="s">
        <v>503</v>
      </c>
      <c r="E483" s="81" t="s">
        <v>713</v>
      </c>
      <c r="F483" s="81">
        <v>114.5</v>
      </c>
      <c r="G483" s="81" t="s">
        <v>515</v>
      </c>
      <c r="H483" s="81" t="s">
        <v>721</v>
      </c>
      <c r="I483" s="81" t="s">
        <v>715</v>
      </c>
      <c r="J483" s="81" t="s">
        <v>716</v>
      </c>
      <c r="K483" s="81" t="s">
        <v>333</v>
      </c>
      <c r="L483" s="81">
        <v>-107.70836452777779</v>
      </c>
      <c r="M483" s="81">
        <v>39.491738527777777</v>
      </c>
      <c r="N483" s="190">
        <v>0</v>
      </c>
      <c r="O483" s="185">
        <v>0</v>
      </c>
      <c r="P483" s="185">
        <v>0</v>
      </c>
      <c r="Q483" s="185">
        <v>0.03</v>
      </c>
      <c r="R483" s="186">
        <v>0</v>
      </c>
    </row>
    <row r="484" spans="1:18" s="81" customFormat="1" x14ac:dyDescent="0.2">
      <c r="A484" s="81" t="s">
        <v>147</v>
      </c>
      <c r="B484" s="81" t="s">
        <v>493</v>
      </c>
      <c r="C484" s="81" t="str">
        <f t="shared" si="7"/>
        <v>08045</v>
      </c>
      <c r="D484" s="81" t="s">
        <v>503</v>
      </c>
      <c r="E484" s="81" t="s">
        <v>713</v>
      </c>
      <c r="F484" s="81">
        <v>114.5</v>
      </c>
      <c r="G484" s="81" t="s">
        <v>515</v>
      </c>
      <c r="H484" s="81" t="s">
        <v>721</v>
      </c>
      <c r="I484" s="81" t="s">
        <v>715</v>
      </c>
      <c r="J484" s="81" t="s">
        <v>716</v>
      </c>
      <c r="K484" s="81" t="s">
        <v>333</v>
      </c>
      <c r="L484" s="81">
        <v>-107.70836452777779</v>
      </c>
      <c r="M484" s="81">
        <v>39.491738527777777</v>
      </c>
      <c r="N484" s="190">
        <v>0</v>
      </c>
      <c r="O484" s="185">
        <v>3.2</v>
      </c>
      <c r="P484" s="185">
        <v>0</v>
      </c>
      <c r="Q484" s="185">
        <v>0</v>
      </c>
      <c r="R484" s="186">
        <v>0</v>
      </c>
    </row>
    <row r="485" spans="1:18" s="81" customFormat="1" x14ac:dyDescent="0.2">
      <c r="A485" s="81" t="s">
        <v>147</v>
      </c>
      <c r="B485" s="81" t="s">
        <v>493</v>
      </c>
      <c r="C485" s="81" t="str">
        <f t="shared" si="7"/>
        <v>08045</v>
      </c>
      <c r="D485" s="81" t="s">
        <v>503</v>
      </c>
      <c r="E485" s="81" t="s">
        <v>713</v>
      </c>
      <c r="F485" s="81">
        <v>114.5</v>
      </c>
      <c r="G485" s="81" t="s">
        <v>523</v>
      </c>
      <c r="H485" s="81" t="s">
        <v>722</v>
      </c>
      <c r="I485" s="81" t="s">
        <v>715</v>
      </c>
      <c r="J485" s="81" t="s">
        <v>251</v>
      </c>
      <c r="K485" s="81" t="s">
        <v>333</v>
      </c>
      <c r="L485" s="81">
        <v>-107.70836452777779</v>
      </c>
      <c r="M485" s="81">
        <v>39.491738527777777</v>
      </c>
      <c r="N485" s="190">
        <v>0</v>
      </c>
      <c r="O485" s="185">
        <v>0</v>
      </c>
      <c r="P485" s="185">
        <v>24.33</v>
      </c>
      <c r="Q485" s="185">
        <v>0</v>
      </c>
      <c r="R485" s="186">
        <v>0</v>
      </c>
    </row>
    <row r="486" spans="1:18" s="81" customFormat="1" x14ac:dyDescent="0.2">
      <c r="A486" s="81" t="s">
        <v>147</v>
      </c>
      <c r="B486" s="81" t="s">
        <v>493</v>
      </c>
      <c r="C486" s="81" t="str">
        <f t="shared" si="7"/>
        <v>08045</v>
      </c>
      <c r="D486" s="81" t="s">
        <v>503</v>
      </c>
      <c r="E486" s="81" t="s">
        <v>713</v>
      </c>
      <c r="F486" s="81">
        <v>114.5</v>
      </c>
      <c r="G486" s="81" t="s">
        <v>523</v>
      </c>
      <c r="H486" s="81" t="s">
        <v>722</v>
      </c>
      <c r="I486" s="81" t="s">
        <v>715</v>
      </c>
      <c r="J486" s="81" t="s">
        <v>251</v>
      </c>
      <c r="K486" s="81" t="s">
        <v>333</v>
      </c>
      <c r="L486" s="81">
        <v>-107.70836452777779</v>
      </c>
      <c r="M486" s="81">
        <v>39.491738527777777</v>
      </c>
      <c r="N486" s="190">
        <v>24.33</v>
      </c>
      <c r="O486" s="185">
        <v>0</v>
      </c>
      <c r="P486" s="185">
        <v>0</v>
      </c>
      <c r="Q486" s="185">
        <v>0</v>
      </c>
      <c r="R486" s="186">
        <v>0</v>
      </c>
    </row>
    <row r="487" spans="1:18" s="81" customFormat="1" x14ac:dyDescent="0.2">
      <c r="A487" s="81" t="s">
        <v>147</v>
      </c>
      <c r="B487" s="81" t="s">
        <v>493</v>
      </c>
      <c r="C487" s="81" t="str">
        <f t="shared" si="7"/>
        <v>08045</v>
      </c>
      <c r="D487" s="81" t="s">
        <v>503</v>
      </c>
      <c r="E487" s="81" t="s">
        <v>713</v>
      </c>
      <c r="F487" s="81">
        <v>114.5</v>
      </c>
      <c r="G487" s="81" t="s">
        <v>523</v>
      </c>
      <c r="H487" s="81" t="s">
        <v>722</v>
      </c>
      <c r="I487" s="81" t="s">
        <v>715</v>
      </c>
      <c r="J487" s="81" t="s">
        <v>251</v>
      </c>
      <c r="K487" s="81" t="s">
        <v>333</v>
      </c>
      <c r="L487" s="81">
        <v>-107.70836452777779</v>
      </c>
      <c r="M487" s="81">
        <v>39.491738527777777</v>
      </c>
      <c r="N487" s="190">
        <v>0</v>
      </c>
      <c r="O487" s="185">
        <v>0</v>
      </c>
      <c r="P487" s="185">
        <v>0</v>
      </c>
      <c r="Q487" s="185">
        <v>0</v>
      </c>
      <c r="R487" s="186">
        <v>1.1100000000000001</v>
      </c>
    </row>
    <row r="488" spans="1:18" s="81" customFormat="1" x14ac:dyDescent="0.2">
      <c r="A488" s="81" t="s">
        <v>147</v>
      </c>
      <c r="B488" s="81" t="s">
        <v>493</v>
      </c>
      <c r="C488" s="81" t="str">
        <f t="shared" si="7"/>
        <v>08045</v>
      </c>
      <c r="D488" s="81" t="s">
        <v>503</v>
      </c>
      <c r="E488" s="81" t="s">
        <v>713</v>
      </c>
      <c r="F488" s="81">
        <v>114.5</v>
      </c>
      <c r="G488" s="81" t="s">
        <v>523</v>
      </c>
      <c r="H488" s="81" t="s">
        <v>722</v>
      </c>
      <c r="I488" s="81" t="s">
        <v>715</v>
      </c>
      <c r="J488" s="81" t="s">
        <v>251</v>
      </c>
      <c r="K488" s="81" t="s">
        <v>333</v>
      </c>
      <c r="L488" s="81">
        <v>-107.70836452777779</v>
      </c>
      <c r="M488" s="81">
        <v>39.491738527777777</v>
      </c>
      <c r="N488" s="190">
        <v>0</v>
      </c>
      <c r="O488" s="185">
        <v>0</v>
      </c>
      <c r="P488" s="185">
        <v>0</v>
      </c>
      <c r="Q488" s="185">
        <v>0</v>
      </c>
      <c r="R488" s="186">
        <v>0</v>
      </c>
    </row>
    <row r="489" spans="1:18" s="81" customFormat="1" x14ac:dyDescent="0.2">
      <c r="A489" s="81" t="s">
        <v>147</v>
      </c>
      <c r="B489" s="81" t="s">
        <v>493</v>
      </c>
      <c r="C489" s="81" t="str">
        <f t="shared" si="7"/>
        <v>08045</v>
      </c>
      <c r="D489" s="81" t="s">
        <v>503</v>
      </c>
      <c r="E489" s="81" t="s">
        <v>713</v>
      </c>
      <c r="F489" s="81">
        <v>114.5</v>
      </c>
      <c r="G489" s="81" t="s">
        <v>523</v>
      </c>
      <c r="H489" s="81" t="s">
        <v>722</v>
      </c>
      <c r="I489" s="81" t="s">
        <v>715</v>
      </c>
      <c r="J489" s="81" t="s">
        <v>251</v>
      </c>
      <c r="K489" s="81" t="s">
        <v>333</v>
      </c>
      <c r="L489" s="81">
        <v>-107.70836452777779</v>
      </c>
      <c r="M489" s="81">
        <v>39.491738527777777</v>
      </c>
      <c r="N489" s="190">
        <v>0</v>
      </c>
      <c r="O489" s="185">
        <v>0</v>
      </c>
      <c r="P489" s="185">
        <v>0</v>
      </c>
      <c r="Q489" s="185">
        <v>0.3</v>
      </c>
      <c r="R489" s="186">
        <v>0</v>
      </c>
    </row>
    <row r="490" spans="1:18" s="81" customFormat="1" x14ac:dyDescent="0.2">
      <c r="A490" s="81" t="s">
        <v>147</v>
      </c>
      <c r="B490" s="81" t="s">
        <v>493</v>
      </c>
      <c r="C490" s="81" t="str">
        <f t="shared" si="7"/>
        <v>08045</v>
      </c>
      <c r="D490" s="81" t="s">
        <v>503</v>
      </c>
      <c r="E490" s="81" t="s">
        <v>713</v>
      </c>
      <c r="F490" s="81">
        <v>114.5</v>
      </c>
      <c r="G490" s="81" t="s">
        <v>523</v>
      </c>
      <c r="H490" s="81" t="s">
        <v>722</v>
      </c>
      <c r="I490" s="81" t="s">
        <v>715</v>
      </c>
      <c r="J490" s="81" t="s">
        <v>251</v>
      </c>
      <c r="K490" s="81" t="s">
        <v>333</v>
      </c>
      <c r="L490" s="81">
        <v>-107.70836452777779</v>
      </c>
      <c r="M490" s="81">
        <v>39.491738527777777</v>
      </c>
      <c r="N490" s="190">
        <v>0</v>
      </c>
      <c r="O490" s="185">
        <v>3.2</v>
      </c>
      <c r="P490" s="185">
        <v>0</v>
      </c>
      <c r="Q490" s="185">
        <v>0</v>
      </c>
      <c r="R490" s="186">
        <v>0</v>
      </c>
    </row>
    <row r="491" spans="1:18" s="81" customFormat="1" x14ac:dyDescent="0.2">
      <c r="A491" s="81" t="s">
        <v>147</v>
      </c>
      <c r="B491" s="81" t="s">
        <v>493</v>
      </c>
      <c r="C491" s="81" t="str">
        <f t="shared" si="7"/>
        <v>08045</v>
      </c>
      <c r="D491" s="81" t="s">
        <v>503</v>
      </c>
      <c r="E491" s="81" t="s">
        <v>713</v>
      </c>
      <c r="F491" s="81">
        <v>105.705</v>
      </c>
      <c r="G491" s="81" t="s">
        <v>523</v>
      </c>
      <c r="H491" s="81" t="s">
        <v>723</v>
      </c>
      <c r="I491" s="81" t="s">
        <v>715</v>
      </c>
      <c r="J491" s="81" t="s">
        <v>253</v>
      </c>
      <c r="K491" s="81" t="s">
        <v>384</v>
      </c>
      <c r="L491" s="81">
        <v>-107.70836452777779</v>
      </c>
      <c r="M491" s="81">
        <v>39.491738527777777</v>
      </c>
      <c r="N491" s="190">
        <v>0</v>
      </c>
      <c r="O491" s="185">
        <v>0</v>
      </c>
      <c r="P491" s="185">
        <v>9.84</v>
      </c>
      <c r="Q491" s="185">
        <v>0</v>
      </c>
      <c r="R491" s="186">
        <v>0</v>
      </c>
    </row>
    <row r="492" spans="1:18" s="81" customFormat="1" x14ac:dyDescent="0.2">
      <c r="A492" s="81" t="s">
        <v>147</v>
      </c>
      <c r="B492" s="81" t="s">
        <v>493</v>
      </c>
      <c r="C492" s="81" t="str">
        <f t="shared" si="7"/>
        <v>08045</v>
      </c>
      <c r="D492" s="81" t="s">
        <v>503</v>
      </c>
      <c r="E492" s="81" t="s">
        <v>713</v>
      </c>
      <c r="F492" s="81">
        <v>105.705</v>
      </c>
      <c r="G492" s="81" t="s">
        <v>523</v>
      </c>
      <c r="H492" s="81" t="s">
        <v>723</v>
      </c>
      <c r="I492" s="81" t="s">
        <v>715</v>
      </c>
      <c r="J492" s="81" t="s">
        <v>253</v>
      </c>
      <c r="K492" s="81" t="s">
        <v>384</v>
      </c>
      <c r="L492" s="81">
        <v>-107.70836452777779</v>
      </c>
      <c r="M492" s="81">
        <v>39.491738527777777</v>
      </c>
      <c r="N492" s="190">
        <v>4.93</v>
      </c>
      <c r="O492" s="185">
        <v>0</v>
      </c>
      <c r="P492" s="185">
        <v>0</v>
      </c>
      <c r="Q492" s="185">
        <v>0</v>
      </c>
      <c r="R492" s="186">
        <v>0</v>
      </c>
    </row>
    <row r="493" spans="1:18" s="81" customFormat="1" x14ac:dyDescent="0.2">
      <c r="A493" s="81" t="s">
        <v>147</v>
      </c>
      <c r="B493" s="81" t="s">
        <v>493</v>
      </c>
      <c r="C493" s="81" t="str">
        <f t="shared" si="7"/>
        <v>08045</v>
      </c>
      <c r="D493" s="81" t="s">
        <v>503</v>
      </c>
      <c r="E493" s="81" t="s">
        <v>713</v>
      </c>
      <c r="F493" s="81">
        <v>9125</v>
      </c>
      <c r="G493" s="81" t="s">
        <v>505</v>
      </c>
      <c r="H493" s="81" t="s">
        <v>724</v>
      </c>
      <c r="I493" s="81" t="s">
        <v>715</v>
      </c>
      <c r="J493" s="81" t="s">
        <v>10</v>
      </c>
      <c r="K493" s="81" t="s">
        <v>319</v>
      </c>
      <c r="L493" s="81">
        <v>-107.70836452777779</v>
      </c>
      <c r="M493" s="81">
        <v>39.491738527777777</v>
      </c>
      <c r="N493" s="190">
        <v>0</v>
      </c>
      <c r="O493" s="185">
        <v>9.5</v>
      </c>
      <c r="P493" s="185">
        <v>0</v>
      </c>
      <c r="Q493" s="185">
        <v>0</v>
      </c>
      <c r="R493" s="186">
        <v>0</v>
      </c>
    </row>
    <row r="494" spans="1:18" s="81" customFormat="1" x14ac:dyDescent="0.2">
      <c r="A494" s="81" t="s">
        <v>147</v>
      </c>
      <c r="B494" s="81" t="s">
        <v>493</v>
      </c>
      <c r="C494" s="81" t="str">
        <f t="shared" si="7"/>
        <v>08045</v>
      </c>
      <c r="D494" s="81" t="s">
        <v>503</v>
      </c>
      <c r="E494" s="81" t="s">
        <v>713</v>
      </c>
      <c r="F494" s="81">
        <v>9125</v>
      </c>
      <c r="G494" s="81" t="s">
        <v>505</v>
      </c>
      <c r="H494" s="81" t="s">
        <v>631</v>
      </c>
      <c r="I494" s="81" t="s">
        <v>715</v>
      </c>
      <c r="J494" s="81" t="s">
        <v>10</v>
      </c>
      <c r="K494" s="81" t="s">
        <v>319</v>
      </c>
      <c r="L494" s="81">
        <v>-107.70836452777779</v>
      </c>
      <c r="M494" s="81">
        <v>39.491738527777777</v>
      </c>
      <c r="N494" s="190">
        <v>0</v>
      </c>
      <c r="O494" s="185">
        <v>9.5</v>
      </c>
      <c r="P494" s="185">
        <v>0</v>
      </c>
      <c r="Q494" s="185">
        <v>0</v>
      </c>
      <c r="R494" s="186">
        <v>0</v>
      </c>
    </row>
    <row r="495" spans="1:18" s="81" customFormat="1" x14ac:dyDescent="0.2">
      <c r="A495" s="81" t="s">
        <v>147</v>
      </c>
      <c r="B495" s="81" t="s">
        <v>493</v>
      </c>
      <c r="C495" s="81" t="str">
        <f t="shared" si="7"/>
        <v>08045</v>
      </c>
      <c r="D495" s="81" t="s">
        <v>503</v>
      </c>
      <c r="E495" s="81" t="s">
        <v>713</v>
      </c>
      <c r="F495" s="81">
        <v>9125</v>
      </c>
      <c r="G495" s="81" t="s">
        <v>505</v>
      </c>
      <c r="H495" s="81" t="s">
        <v>725</v>
      </c>
      <c r="I495" s="81" t="s">
        <v>715</v>
      </c>
      <c r="J495" s="81" t="s">
        <v>10</v>
      </c>
      <c r="K495" s="81" t="s">
        <v>319</v>
      </c>
      <c r="L495" s="81">
        <v>-107.70836452777779</v>
      </c>
      <c r="M495" s="81">
        <v>39.491738527777777</v>
      </c>
      <c r="N495" s="190">
        <v>0</v>
      </c>
      <c r="O495" s="185">
        <v>9.5</v>
      </c>
      <c r="P495" s="185">
        <v>0</v>
      </c>
      <c r="Q495" s="185">
        <v>0</v>
      </c>
      <c r="R495" s="186">
        <v>0</v>
      </c>
    </row>
    <row r="496" spans="1:18" s="81" customFormat="1" x14ac:dyDescent="0.2">
      <c r="A496" s="81" t="s">
        <v>147</v>
      </c>
      <c r="B496" s="81" t="s">
        <v>493</v>
      </c>
      <c r="C496" s="81" t="str">
        <f t="shared" si="7"/>
        <v>08045</v>
      </c>
      <c r="D496" s="81" t="s">
        <v>503</v>
      </c>
      <c r="E496" s="81" t="s">
        <v>713</v>
      </c>
      <c r="F496" s="81">
        <v>9125</v>
      </c>
      <c r="G496" s="81" t="s">
        <v>505</v>
      </c>
      <c r="H496" s="81" t="s">
        <v>725</v>
      </c>
      <c r="I496" s="81" t="s">
        <v>715</v>
      </c>
      <c r="J496" s="81" t="s">
        <v>10</v>
      </c>
      <c r="K496" s="81" t="s">
        <v>319</v>
      </c>
      <c r="L496" s="81">
        <v>-107.70836452777779</v>
      </c>
      <c r="M496" s="81">
        <v>39.491738527777777</v>
      </c>
      <c r="N496" s="190">
        <v>0</v>
      </c>
      <c r="O496" s="185">
        <v>9.5</v>
      </c>
      <c r="P496" s="185">
        <v>0</v>
      </c>
      <c r="Q496" s="185">
        <v>0</v>
      </c>
      <c r="R496" s="186">
        <v>0</v>
      </c>
    </row>
    <row r="497" spans="1:18" s="81" customFormat="1" x14ac:dyDescent="0.2">
      <c r="A497" s="81" t="s">
        <v>147</v>
      </c>
      <c r="B497" s="81" t="s">
        <v>493</v>
      </c>
      <c r="C497" s="81" t="str">
        <f t="shared" si="7"/>
        <v>08045</v>
      </c>
      <c r="D497" s="81" t="s">
        <v>503</v>
      </c>
      <c r="E497" s="81" t="s">
        <v>713</v>
      </c>
      <c r="F497" s="81">
        <v>0</v>
      </c>
      <c r="G497" s="81" t="s">
        <v>676</v>
      </c>
      <c r="H497" s="81" t="s">
        <v>677</v>
      </c>
      <c r="I497" s="81" t="s">
        <v>715</v>
      </c>
      <c r="J497" s="81" t="s">
        <v>277</v>
      </c>
      <c r="K497" s="81" t="s">
        <v>350</v>
      </c>
      <c r="L497" s="81">
        <v>-107.70836452777779</v>
      </c>
      <c r="M497" s="81">
        <v>39.491738527777777</v>
      </c>
      <c r="N497" s="190">
        <v>0</v>
      </c>
      <c r="O497" s="185">
        <v>29.05</v>
      </c>
      <c r="P497" s="185">
        <v>0</v>
      </c>
      <c r="Q497" s="185">
        <v>0</v>
      </c>
      <c r="R497" s="186">
        <v>0</v>
      </c>
    </row>
    <row r="498" spans="1:18" s="81" customFormat="1" x14ac:dyDescent="0.2">
      <c r="A498" s="81" t="s">
        <v>147</v>
      </c>
      <c r="B498" s="81" t="s">
        <v>493</v>
      </c>
      <c r="C498" s="81" t="str">
        <f t="shared" si="7"/>
        <v>08045</v>
      </c>
      <c r="D498" s="81" t="s">
        <v>503</v>
      </c>
      <c r="E498" s="81" t="s">
        <v>713</v>
      </c>
      <c r="F498" s="81">
        <v>1039.5</v>
      </c>
      <c r="G498" s="81" t="s">
        <v>528</v>
      </c>
      <c r="H498" s="81" t="s">
        <v>531</v>
      </c>
      <c r="I498" s="81" t="s">
        <v>715</v>
      </c>
      <c r="J498" s="81" t="s">
        <v>14</v>
      </c>
      <c r="K498" s="81" t="s">
        <v>494</v>
      </c>
      <c r="L498" s="81">
        <v>-107.70836452777779</v>
      </c>
      <c r="M498" s="81">
        <v>39.491738527777777</v>
      </c>
      <c r="N498" s="190">
        <v>0</v>
      </c>
      <c r="O498" s="185">
        <v>91.331511969186735</v>
      </c>
      <c r="P498" s="185">
        <v>0</v>
      </c>
      <c r="Q498" s="185">
        <v>0</v>
      </c>
      <c r="R498" s="186">
        <v>0</v>
      </c>
    </row>
    <row r="499" spans="1:18" s="81" customFormat="1" x14ac:dyDescent="0.2">
      <c r="A499" s="81" t="s">
        <v>147</v>
      </c>
      <c r="B499" s="81" t="s">
        <v>493</v>
      </c>
      <c r="C499" s="81" t="str">
        <f t="shared" si="7"/>
        <v>08045</v>
      </c>
      <c r="D499" s="81" t="s">
        <v>503</v>
      </c>
      <c r="E499" s="81" t="s">
        <v>713</v>
      </c>
      <c r="F499" s="81">
        <v>54.75</v>
      </c>
      <c r="G499" s="81" t="s">
        <v>528</v>
      </c>
      <c r="H499" s="81" t="s">
        <v>726</v>
      </c>
      <c r="I499" s="81" t="s">
        <v>715</v>
      </c>
      <c r="J499" s="81" t="s">
        <v>14</v>
      </c>
      <c r="K499" s="81" t="s">
        <v>320</v>
      </c>
      <c r="L499" s="81">
        <v>-107.70836452777779</v>
      </c>
      <c r="M499" s="81">
        <v>39.491738527777777</v>
      </c>
      <c r="N499" s="190">
        <v>0</v>
      </c>
      <c r="O499" s="185">
        <v>2.86</v>
      </c>
      <c r="P499" s="185">
        <v>0</v>
      </c>
      <c r="Q499" s="185">
        <v>0</v>
      </c>
      <c r="R499" s="186">
        <v>0</v>
      </c>
    </row>
    <row r="500" spans="1:18" s="81" customFormat="1" x14ac:dyDescent="0.2">
      <c r="A500" s="81" t="s">
        <v>147</v>
      </c>
      <c r="B500" s="81" t="s">
        <v>493</v>
      </c>
      <c r="C500" s="81" t="str">
        <f t="shared" si="7"/>
        <v>08045</v>
      </c>
      <c r="D500" s="81" t="s">
        <v>503</v>
      </c>
      <c r="E500" s="81" t="s">
        <v>727</v>
      </c>
      <c r="F500" s="81">
        <v>232</v>
      </c>
      <c r="G500" s="81" t="s">
        <v>505</v>
      </c>
      <c r="H500" s="81" t="s">
        <v>728</v>
      </c>
      <c r="I500" s="81" t="s">
        <v>729</v>
      </c>
      <c r="J500" s="81" t="s">
        <v>4</v>
      </c>
      <c r="K500" s="81" t="s">
        <v>319</v>
      </c>
      <c r="L500" s="81">
        <v>-107.87206944444443</v>
      </c>
      <c r="M500" s="81">
        <v>39.505450000000003</v>
      </c>
      <c r="N500" s="190">
        <v>0</v>
      </c>
      <c r="O500" s="185">
        <v>1.9</v>
      </c>
      <c r="P500" s="185">
        <v>0</v>
      </c>
      <c r="Q500" s="185">
        <v>0</v>
      </c>
      <c r="R500" s="186">
        <v>0</v>
      </c>
    </row>
    <row r="501" spans="1:18" s="81" customFormat="1" x14ac:dyDescent="0.2">
      <c r="A501" s="81" t="s">
        <v>147</v>
      </c>
      <c r="B501" s="81" t="s">
        <v>493</v>
      </c>
      <c r="C501" s="81" t="str">
        <f t="shared" si="7"/>
        <v>08045</v>
      </c>
      <c r="D501" s="81" t="s">
        <v>503</v>
      </c>
      <c r="E501" s="81" t="s">
        <v>564</v>
      </c>
      <c r="F501" s="81">
        <v>426</v>
      </c>
      <c r="G501" s="81" t="s">
        <v>505</v>
      </c>
      <c r="H501" s="81" t="s">
        <v>730</v>
      </c>
      <c r="I501" s="81" t="s">
        <v>731</v>
      </c>
      <c r="J501" s="81" t="s">
        <v>4</v>
      </c>
      <c r="K501" s="81" t="s">
        <v>319</v>
      </c>
      <c r="L501" s="81">
        <v>-107.86898055555557</v>
      </c>
      <c r="M501" s="81">
        <v>39.494577777777778</v>
      </c>
      <c r="N501" s="190">
        <v>0</v>
      </c>
      <c r="O501" s="185">
        <v>3.49</v>
      </c>
      <c r="P501" s="185">
        <v>0</v>
      </c>
      <c r="Q501" s="185">
        <v>0</v>
      </c>
      <c r="R501" s="186">
        <v>0</v>
      </c>
    </row>
    <row r="502" spans="1:18" s="81" customFormat="1" x14ac:dyDescent="0.2">
      <c r="A502" s="81" t="s">
        <v>147</v>
      </c>
      <c r="B502" s="81" t="s">
        <v>493</v>
      </c>
      <c r="C502" s="81" t="str">
        <f t="shared" si="7"/>
        <v>08045</v>
      </c>
      <c r="D502" s="81" t="s">
        <v>503</v>
      </c>
      <c r="E502" s="81" t="s">
        <v>732</v>
      </c>
      <c r="F502" s="81">
        <v>314</v>
      </c>
      <c r="G502" s="81" t="s">
        <v>505</v>
      </c>
      <c r="H502" s="81" t="s">
        <v>733</v>
      </c>
      <c r="I502" s="81" t="s">
        <v>734</v>
      </c>
      <c r="J502" s="81" t="s">
        <v>4</v>
      </c>
      <c r="K502" s="81" t="s">
        <v>319</v>
      </c>
      <c r="L502" s="81">
        <v>-107.85376111111111</v>
      </c>
      <c r="M502" s="81">
        <v>39.478938888888891</v>
      </c>
      <c r="N502" s="190">
        <v>0</v>
      </c>
      <c r="O502" s="185">
        <v>2.57</v>
      </c>
      <c r="P502" s="185">
        <v>0</v>
      </c>
      <c r="Q502" s="185">
        <v>0</v>
      </c>
      <c r="R502" s="186">
        <v>0</v>
      </c>
    </row>
    <row r="503" spans="1:18" s="81" customFormat="1" x14ac:dyDescent="0.2">
      <c r="A503" s="81" t="s">
        <v>147</v>
      </c>
      <c r="B503" s="81" t="s">
        <v>493</v>
      </c>
      <c r="C503" s="81" t="str">
        <f t="shared" si="7"/>
        <v>08045</v>
      </c>
      <c r="D503" s="81" t="s">
        <v>503</v>
      </c>
      <c r="E503" s="81" t="s">
        <v>567</v>
      </c>
      <c r="F503" s="81">
        <v>43.435000000000002</v>
      </c>
      <c r="G503" s="81" t="s">
        <v>505</v>
      </c>
      <c r="H503" s="81" t="s">
        <v>735</v>
      </c>
      <c r="I503" s="81" t="s">
        <v>736</v>
      </c>
      <c r="J503" s="81" t="s">
        <v>4</v>
      </c>
      <c r="K503" s="81" t="s">
        <v>319</v>
      </c>
      <c r="L503" s="81">
        <v>-107.85331666666666</v>
      </c>
      <c r="M503" s="81">
        <v>39.487147222222227</v>
      </c>
      <c r="N503" s="190">
        <v>0</v>
      </c>
      <c r="O503" s="185">
        <v>2.0825</v>
      </c>
      <c r="P503" s="185">
        <v>0</v>
      </c>
      <c r="Q503" s="185">
        <v>0</v>
      </c>
      <c r="R503" s="186">
        <v>0</v>
      </c>
    </row>
    <row r="504" spans="1:18" s="81" customFormat="1" x14ac:dyDescent="0.2">
      <c r="A504" s="81" t="s">
        <v>147</v>
      </c>
      <c r="B504" s="81" t="s">
        <v>493</v>
      </c>
      <c r="C504" s="81" t="str">
        <f t="shared" si="7"/>
        <v>08045</v>
      </c>
      <c r="D504" s="81" t="s">
        <v>503</v>
      </c>
      <c r="E504" s="81" t="s">
        <v>737</v>
      </c>
      <c r="F504" s="81">
        <v>177</v>
      </c>
      <c r="G504" s="81" t="s">
        <v>505</v>
      </c>
      <c r="H504" s="81" t="s">
        <v>738</v>
      </c>
      <c r="I504" s="81" t="s">
        <v>739</v>
      </c>
      <c r="J504" s="81" t="s">
        <v>4</v>
      </c>
      <c r="K504" s="81" t="s">
        <v>319</v>
      </c>
      <c r="L504" s="81">
        <v>-107.8820111111111</v>
      </c>
      <c r="M504" s="81">
        <v>39.498516666666667</v>
      </c>
      <c r="N504" s="190">
        <v>0</v>
      </c>
      <c r="O504" s="185">
        <v>1.45</v>
      </c>
      <c r="P504" s="185">
        <v>0</v>
      </c>
      <c r="Q504" s="185">
        <v>0</v>
      </c>
      <c r="R504" s="186">
        <v>0</v>
      </c>
    </row>
    <row r="505" spans="1:18" s="81" customFormat="1" x14ac:dyDescent="0.2">
      <c r="A505" s="81" t="s">
        <v>147</v>
      </c>
      <c r="B505" s="81" t="s">
        <v>493</v>
      </c>
      <c r="C505" s="81" t="str">
        <f t="shared" si="7"/>
        <v>08045</v>
      </c>
      <c r="D505" s="81" t="s">
        <v>503</v>
      </c>
      <c r="E505" s="81" t="s">
        <v>569</v>
      </c>
      <c r="F505" s="81">
        <v>176</v>
      </c>
      <c r="G505" s="81" t="s">
        <v>505</v>
      </c>
      <c r="H505" s="81" t="s">
        <v>740</v>
      </c>
      <c r="I505" s="81" t="s">
        <v>741</v>
      </c>
      <c r="J505" s="81" t="s">
        <v>4</v>
      </c>
      <c r="K505" s="81" t="s">
        <v>319</v>
      </c>
      <c r="L505" s="81">
        <v>-107.88523888888889</v>
      </c>
      <c r="M505" s="81">
        <v>39.505041666666664</v>
      </c>
      <c r="N505" s="190">
        <v>0</v>
      </c>
      <c r="O505" s="185">
        <v>1.44</v>
      </c>
      <c r="P505" s="185">
        <v>0</v>
      </c>
      <c r="Q505" s="185">
        <v>0</v>
      </c>
      <c r="R505" s="186">
        <v>0</v>
      </c>
    </row>
    <row r="506" spans="1:18" s="81" customFormat="1" x14ac:dyDescent="0.2">
      <c r="A506" s="81" t="s">
        <v>147</v>
      </c>
      <c r="B506" s="81" t="s">
        <v>493</v>
      </c>
      <c r="C506" s="81" t="str">
        <f t="shared" si="7"/>
        <v>08045</v>
      </c>
      <c r="D506" s="81" t="s">
        <v>503</v>
      </c>
      <c r="E506" s="81" t="s">
        <v>574</v>
      </c>
      <c r="F506" s="81">
        <v>36.865000000000002</v>
      </c>
      <c r="G506" s="81" t="s">
        <v>505</v>
      </c>
      <c r="H506" s="81" t="s">
        <v>742</v>
      </c>
      <c r="I506" s="81" t="s">
        <v>743</v>
      </c>
      <c r="J506" s="81" t="s">
        <v>10</v>
      </c>
      <c r="K506" s="81" t="s">
        <v>319</v>
      </c>
      <c r="L506" s="81">
        <v>-107.88768888888889</v>
      </c>
      <c r="M506" s="81">
        <v>39.501322222222221</v>
      </c>
      <c r="N506" s="190">
        <v>0</v>
      </c>
      <c r="O506" s="185">
        <v>2.121</v>
      </c>
      <c r="P506" s="185">
        <v>0</v>
      </c>
      <c r="Q506" s="185">
        <v>0</v>
      </c>
      <c r="R506" s="186">
        <v>0</v>
      </c>
    </row>
    <row r="507" spans="1:18" s="81" customFormat="1" x14ac:dyDescent="0.2">
      <c r="A507" s="81" t="s">
        <v>147</v>
      </c>
      <c r="B507" s="81" t="s">
        <v>493</v>
      </c>
      <c r="C507" s="81" t="str">
        <f t="shared" si="7"/>
        <v>08045</v>
      </c>
      <c r="D507" s="81" t="s">
        <v>503</v>
      </c>
      <c r="E507" s="81" t="s">
        <v>577</v>
      </c>
      <c r="F507" s="81">
        <v>292</v>
      </c>
      <c r="G507" s="81" t="s">
        <v>515</v>
      </c>
      <c r="H507" s="81" t="s">
        <v>744</v>
      </c>
      <c r="I507" s="81" t="s">
        <v>745</v>
      </c>
      <c r="J507" s="81" t="s">
        <v>312</v>
      </c>
      <c r="K507" s="81" t="s">
        <v>319</v>
      </c>
      <c r="L507" s="81">
        <v>-107.9094388888889</v>
      </c>
      <c r="M507" s="81">
        <v>39.50909166666667</v>
      </c>
      <c r="N507" s="190">
        <v>0</v>
      </c>
      <c r="O507" s="185">
        <v>2.97</v>
      </c>
      <c r="P507" s="185">
        <v>0</v>
      </c>
      <c r="Q507" s="185">
        <v>0</v>
      </c>
      <c r="R507" s="186">
        <v>0</v>
      </c>
    </row>
    <row r="508" spans="1:18" s="81" customFormat="1" x14ac:dyDescent="0.2">
      <c r="A508" s="81" t="s">
        <v>147</v>
      </c>
      <c r="B508" s="81" t="s">
        <v>493</v>
      </c>
      <c r="C508" s="81" t="str">
        <f t="shared" si="7"/>
        <v>08045</v>
      </c>
      <c r="D508" s="81" t="s">
        <v>503</v>
      </c>
      <c r="E508" s="81" t="s">
        <v>746</v>
      </c>
      <c r="F508" s="81">
        <v>184</v>
      </c>
      <c r="G508" s="81" t="s">
        <v>515</v>
      </c>
      <c r="H508" s="81" t="s">
        <v>747</v>
      </c>
      <c r="I508" s="81" t="s">
        <v>748</v>
      </c>
      <c r="J508" s="81" t="s">
        <v>312</v>
      </c>
      <c r="K508" s="81" t="s">
        <v>319</v>
      </c>
      <c r="L508" s="81">
        <v>-107.90096666666668</v>
      </c>
      <c r="M508" s="81">
        <v>39.508505555555558</v>
      </c>
      <c r="N508" s="190">
        <v>0</v>
      </c>
      <c r="O508" s="185">
        <v>1.87</v>
      </c>
      <c r="P508" s="185">
        <v>0</v>
      </c>
      <c r="Q508" s="185">
        <v>0</v>
      </c>
      <c r="R508" s="186">
        <v>0</v>
      </c>
    </row>
    <row r="509" spans="1:18" s="81" customFormat="1" x14ac:dyDescent="0.2">
      <c r="A509" s="81" t="s">
        <v>147</v>
      </c>
      <c r="B509" s="81" t="s">
        <v>493</v>
      </c>
      <c r="C509" s="81" t="str">
        <f t="shared" si="7"/>
        <v>08045</v>
      </c>
      <c r="D509" s="81" t="s">
        <v>503</v>
      </c>
      <c r="E509" s="81" t="s">
        <v>749</v>
      </c>
      <c r="F509" s="81">
        <v>730</v>
      </c>
      <c r="G509" s="81" t="s">
        <v>505</v>
      </c>
      <c r="H509" s="81" t="s">
        <v>750</v>
      </c>
      <c r="I509" s="81" t="s">
        <v>751</v>
      </c>
      <c r="J509" s="81" t="s">
        <v>4</v>
      </c>
      <c r="K509" s="81" t="s">
        <v>319</v>
      </c>
      <c r="L509" s="81">
        <v>-107.91065277777778</v>
      </c>
      <c r="M509" s="81">
        <v>39.51403611111111</v>
      </c>
      <c r="N509" s="190">
        <v>0</v>
      </c>
      <c r="O509" s="185">
        <v>7.4</v>
      </c>
      <c r="P509" s="185">
        <v>0</v>
      </c>
      <c r="Q509" s="185">
        <v>0</v>
      </c>
      <c r="R509" s="186">
        <v>0</v>
      </c>
    </row>
    <row r="510" spans="1:18" s="81" customFormat="1" x14ac:dyDescent="0.2">
      <c r="A510" s="81" t="s">
        <v>147</v>
      </c>
      <c r="B510" s="81" t="s">
        <v>493</v>
      </c>
      <c r="C510" s="81" t="str">
        <f t="shared" si="7"/>
        <v>08045</v>
      </c>
      <c r="D510" s="81" t="s">
        <v>503</v>
      </c>
      <c r="E510" s="81" t="s">
        <v>752</v>
      </c>
      <c r="F510" s="81">
        <v>562</v>
      </c>
      <c r="G510" s="81" t="s">
        <v>515</v>
      </c>
      <c r="H510" s="81" t="s">
        <v>753</v>
      </c>
      <c r="I510" s="81" t="s">
        <v>754</v>
      </c>
      <c r="J510" s="81" t="s">
        <v>312</v>
      </c>
      <c r="K510" s="81" t="s">
        <v>319</v>
      </c>
      <c r="L510" s="81">
        <v>-107.91376111111111</v>
      </c>
      <c r="M510" s="81">
        <v>39.516672222222219</v>
      </c>
      <c r="N510" s="190">
        <v>0</v>
      </c>
      <c r="O510" s="185">
        <v>5.72</v>
      </c>
      <c r="P510" s="185">
        <v>0</v>
      </c>
      <c r="Q510" s="185">
        <v>0</v>
      </c>
      <c r="R510" s="186">
        <v>0</v>
      </c>
    </row>
    <row r="511" spans="1:18" s="81" customFormat="1" x14ac:dyDescent="0.2">
      <c r="A511" s="81" t="s">
        <v>147</v>
      </c>
      <c r="B511" s="81" t="s">
        <v>493</v>
      </c>
      <c r="C511" s="81" t="str">
        <f t="shared" si="7"/>
        <v>08045</v>
      </c>
      <c r="D511" s="81" t="s">
        <v>503</v>
      </c>
      <c r="E511" s="81" t="s">
        <v>755</v>
      </c>
      <c r="F511" s="81">
        <v>491</v>
      </c>
      <c r="G511" s="81" t="s">
        <v>515</v>
      </c>
      <c r="H511" s="81" t="s">
        <v>756</v>
      </c>
      <c r="I511" s="81" t="s">
        <v>757</v>
      </c>
      <c r="J511" s="81" t="s">
        <v>312</v>
      </c>
      <c r="K511" s="81" t="s">
        <v>319</v>
      </c>
      <c r="L511" s="81">
        <v>-107.900875</v>
      </c>
      <c r="M511" s="81">
        <v>39.512580555555559</v>
      </c>
      <c r="N511" s="190">
        <v>0</v>
      </c>
      <c r="O511" s="185">
        <v>5</v>
      </c>
      <c r="P511" s="185">
        <v>0</v>
      </c>
      <c r="Q511" s="185">
        <v>0</v>
      </c>
      <c r="R511" s="186">
        <v>0</v>
      </c>
    </row>
    <row r="512" spans="1:18" s="81" customFormat="1" x14ac:dyDescent="0.2">
      <c r="A512" s="81" t="s">
        <v>147</v>
      </c>
      <c r="B512" s="81" t="s">
        <v>493</v>
      </c>
      <c r="C512" s="81" t="str">
        <f t="shared" si="7"/>
        <v>08045</v>
      </c>
      <c r="D512" s="81" t="s">
        <v>503</v>
      </c>
      <c r="E512" s="81" t="s">
        <v>758</v>
      </c>
      <c r="F512" s="81">
        <v>71.900000000000006</v>
      </c>
      <c r="G512" s="81" t="s">
        <v>515</v>
      </c>
      <c r="H512" s="81" t="s">
        <v>759</v>
      </c>
      <c r="I512" s="81" t="s">
        <v>760</v>
      </c>
      <c r="J512" s="81" t="s">
        <v>221</v>
      </c>
      <c r="K512" s="81" t="s">
        <v>333</v>
      </c>
      <c r="L512" s="81">
        <v>-108.07479363888891</v>
      </c>
      <c r="M512" s="81">
        <v>39.468771055555557</v>
      </c>
      <c r="N512" s="190">
        <v>0</v>
      </c>
      <c r="O512" s="185">
        <v>0</v>
      </c>
      <c r="P512" s="185">
        <v>22.2</v>
      </c>
      <c r="Q512" s="185">
        <v>0</v>
      </c>
      <c r="R512" s="186">
        <v>0</v>
      </c>
    </row>
    <row r="513" spans="1:18" s="81" customFormat="1" x14ac:dyDescent="0.2">
      <c r="A513" s="81" t="s">
        <v>147</v>
      </c>
      <c r="B513" s="81" t="s">
        <v>493</v>
      </c>
      <c r="C513" s="81" t="str">
        <f t="shared" si="7"/>
        <v>08045</v>
      </c>
      <c r="D513" s="81" t="s">
        <v>503</v>
      </c>
      <c r="E513" s="81" t="s">
        <v>758</v>
      </c>
      <c r="F513" s="81">
        <v>71.900000000000006</v>
      </c>
      <c r="G513" s="81" t="s">
        <v>515</v>
      </c>
      <c r="H513" s="81" t="s">
        <v>759</v>
      </c>
      <c r="I513" s="81" t="s">
        <v>760</v>
      </c>
      <c r="J513" s="81" t="s">
        <v>221</v>
      </c>
      <c r="K513" s="81" t="s">
        <v>333</v>
      </c>
      <c r="L513" s="81">
        <v>-108.07479363888891</v>
      </c>
      <c r="M513" s="81">
        <v>39.468771055555557</v>
      </c>
      <c r="N513" s="190">
        <v>22.2</v>
      </c>
      <c r="O513" s="185">
        <v>0</v>
      </c>
      <c r="P513" s="185">
        <v>0</v>
      </c>
      <c r="Q513" s="185">
        <v>0</v>
      </c>
      <c r="R513" s="186">
        <v>0</v>
      </c>
    </row>
    <row r="514" spans="1:18" s="81" customFormat="1" x14ac:dyDescent="0.2">
      <c r="A514" s="81" t="s">
        <v>147</v>
      </c>
      <c r="B514" s="81" t="s">
        <v>493</v>
      </c>
      <c r="C514" s="81" t="str">
        <f t="shared" si="7"/>
        <v>08045</v>
      </c>
      <c r="D514" s="81" t="s">
        <v>503</v>
      </c>
      <c r="E514" s="81" t="s">
        <v>758</v>
      </c>
      <c r="F514" s="81">
        <v>71.900000000000006</v>
      </c>
      <c r="G514" s="81" t="s">
        <v>515</v>
      </c>
      <c r="H514" s="81" t="s">
        <v>759</v>
      </c>
      <c r="I514" s="81" t="s">
        <v>760</v>
      </c>
      <c r="J514" s="81" t="s">
        <v>221</v>
      </c>
      <c r="K514" s="81" t="s">
        <v>333</v>
      </c>
      <c r="L514" s="81">
        <v>-108.07479363888891</v>
      </c>
      <c r="M514" s="81">
        <v>39.468771055555557</v>
      </c>
      <c r="N514" s="190">
        <v>0</v>
      </c>
      <c r="O514" s="185">
        <v>0</v>
      </c>
      <c r="P514" s="185">
        <v>0</v>
      </c>
      <c r="Q514" s="185">
        <v>0</v>
      </c>
      <c r="R514" s="186">
        <v>0.35949999999999999</v>
      </c>
    </row>
    <row r="515" spans="1:18" s="81" customFormat="1" x14ac:dyDescent="0.2">
      <c r="A515" s="81" t="s">
        <v>147</v>
      </c>
      <c r="B515" s="81" t="s">
        <v>493</v>
      </c>
      <c r="C515" s="81" t="str">
        <f t="shared" si="7"/>
        <v>08045</v>
      </c>
      <c r="D515" s="81" t="s">
        <v>503</v>
      </c>
      <c r="E515" s="81" t="s">
        <v>758</v>
      </c>
      <c r="F515" s="81">
        <v>71.900000000000006</v>
      </c>
      <c r="G515" s="81" t="s">
        <v>515</v>
      </c>
      <c r="H515" s="81" t="s">
        <v>759</v>
      </c>
      <c r="I515" s="81" t="s">
        <v>760</v>
      </c>
      <c r="J515" s="81" t="s">
        <v>221</v>
      </c>
      <c r="K515" s="81" t="s">
        <v>333</v>
      </c>
      <c r="L515" s="81">
        <v>-108.07479363888891</v>
      </c>
      <c r="M515" s="81">
        <v>39.468771055555557</v>
      </c>
      <c r="N515" s="190">
        <v>0</v>
      </c>
      <c r="O515" s="185">
        <v>0</v>
      </c>
      <c r="P515" s="185">
        <v>0</v>
      </c>
      <c r="Q515" s="185">
        <v>0</v>
      </c>
      <c r="R515" s="186">
        <v>0</v>
      </c>
    </row>
    <row r="516" spans="1:18" s="81" customFormat="1" x14ac:dyDescent="0.2">
      <c r="A516" s="81" t="s">
        <v>147</v>
      </c>
      <c r="B516" s="81" t="s">
        <v>493</v>
      </c>
      <c r="C516" s="81" t="str">
        <f t="shared" si="7"/>
        <v>08045</v>
      </c>
      <c r="D516" s="81" t="s">
        <v>503</v>
      </c>
      <c r="E516" s="81" t="s">
        <v>758</v>
      </c>
      <c r="F516" s="81">
        <v>71.900000000000006</v>
      </c>
      <c r="G516" s="81" t="s">
        <v>515</v>
      </c>
      <c r="H516" s="81" t="s">
        <v>759</v>
      </c>
      <c r="I516" s="81" t="s">
        <v>760</v>
      </c>
      <c r="J516" s="81" t="s">
        <v>221</v>
      </c>
      <c r="K516" s="81" t="s">
        <v>333</v>
      </c>
      <c r="L516" s="81">
        <v>-108.07479363888891</v>
      </c>
      <c r="M516" s="81">
        <v>39.468771055555557</v>
      </c>
      <c r="N516" s="190">
        <v>0</v>
      </c>
      <c r="O516" s="185">
        <v>0</v>
      </c>
      <c r="P516" s="185">
        <v>0</v>
      </c>
      <c r="Q516" s="185">
        <v>2.1569999999999999E-2</v>
      </c>
      <c r="R516" s="186">
        <v>0</v>
      </c>
    </row>
    <row r="517" spans="1:18" s="81" customFormat="1" x14ac:dyDescent="0.2">
      <c r="A517" s="81" t="s">
        <v>147</v>
      </c>
      <c r="B517" s="81" t="s">
        <v>493</v>
      </c>
      <c r="C517" s="81" t="str">
        <f t="shared" si="7"/>
        <v>08045</v>
      </c>
      <c r="D517" s="81" t="s">
        <v>503</v>
      </c>
      <c r="E517" s="81" t="s">
        <v>758</v>
      </c>
      <c r="F517" s="81">
        <v>71.900000000000006</v>
      </c>
      <c r="G517" s="81" t="s">
        <v>515</v>
      </c>
      <c r="H517" s="81" t="s">
        <v>759</v>
      </c>
      <c r="I517" s="81" t="s">
        <v>760</v>
      </c>
      <c r="J517" s="81" t="s">
        <v>221</v>
      </c>
      <c r="K517" s="81" t="s">
        <v>333</v>
      </c>
      <c r="L517" s="81">
        <v>-108.07479363888891</v>
      </c>
      <c r="M517" s="81">
        <v>39.468771055555557</v>
      </c>
      <c r="N517" s="190">
        <v>0</v>
      </c>
      <c r="O517" s="185">
        <v>5.6</v>
      </c>
      <c r="P517" s="185">
        <v>0</v>
      </c>
      <c r="Q517" s="185">
        <v>0</v>
      </c>
      <c r="R517" s="186">
        <v>0</v>
      </c>
    </row>
    <row r="518" spans="1:18" s="81" customFormat="1" x14ac:dyDescent="0.2">
      <c r="A518" s="81" t="s">
        <v>147</v>
      </c>
      <c r="B518" s="81" t="s">
        <v>493</v>
      </c>
      <c r="C518" s="81" t="str">
        <f t="shared" si="7"/>
        <v>08045</v>
      </c>
      <c r="D518" s="81" t="s">
        <v>503</v>
      </c>
      <c r="E518" s="81" t="s">
        <v>758</v>
      </c>
      <c r="F518" s="81">
        <v>32.200000000000003</v>
      </c>
      <c r="G518" s="81" t="s">
        <v>515</v>
      </c>
      <c r="H518" s="81" t="s">
        <v>761</v>
      </c>
      <c r="I518" s="81" t="s">
        <v>760</v>
      </c>
      <c r="J518" s="81" t="s">
        <v>221</v>
      </c>
      <c r="K518" s="81" t="s">
        <v>333</v>
      </c>
      <c r="L518" s="81">
        <v>-108.07479363888891</v>
      </c>
      <c r="M518" s="81">
        <v>39.468771055555557</v>
      </c>
      <c r="N518" s="190">
        <v>0</v>
      </c>
      <c r="O518" s="185">
        <v>0</v>
      </c>
      <c r="P518" s="185">
        <v>10.4</v>
      </c>
      <c r="Q518" s="185">
        <v>0</v>
      </c>
      <c r="R518" s="186">
        <v>0</v>
      </c>
    </row>
    <row r="519" spans="1:18" s="81" customFormat="1" x14ac:dyDescent="0.2">
      <c r="A519" s="81" t="s">
        <v>147</v>
      </c>
      <c r="B519" s="81" t="s">
        <v>493</v>
      </c>
      <c r="C519" s="81" t="str">
        <f t="shared" ref="C519:C582" si="8">B519&amp;D519</f>
        <v>08045</v>
      </c>
      <c r="D519" s="81" t="s">
        <v>503</v>
      </c>
      <c r="E519" s="81" t="s">
        <v>758</v>
      </c>
      <c r="F519" s="81">
        <v>32.200000000000003</v>
      </c>
      <c r="G519" s="81" t="s">
        <v>515</v>
      </c>
      <c r="H519" s="81" t="s">
        <v>761</v>
      </c>
      <c r="I519" s="81" t="s">
        <v>760</v>
      </c>
      <c r="J519" s="81" t="s">
        <v>221</v>
      </c>
      <c r="K519" s="81" t="s">
        <v>333</v>
      </c>
      <c r="L519" s="81">
        <v>-108.07479363888891</v>
      </c>
      <c r="M519" s="81">
        <v>39.468771055555557</v>
      </c>
      <c r="N519" s="190">
        <v>10.4</v>
      </c>
      <c r="O519" s="185">
        <v>0</v>
      </c>
      <c r="P519" s="185">
        <v>0</v>
      </c>
      <c r="Q519" s="185">
        <v>0</v>
      </c>
      <c r="R519" s="186">
        <v>0</v>
      </c>
    </row>
    <row r="520" spans="1:18" s="81" customFormat="1" x14ac:dyDescent="0.2">
      <c r="A520" s="81" t="s">
        <v>147</v>
      </c>
      <c r="B520" s="81" t="s">
        <v>493</v>
      </c>
      <c r="C520" s="81" t="str">
        <f t="shared" si="8"/>
        <v>08045</v>
      </c>
      <c r="D520" s="81" t="s">
        <v>503</v>
      </c>
      <c r="E520" s="81" t="s">
        <v>758</v>
      </c>
      <c r="F520" s="81">
        <v>32.200000000000003</v>
      </c>
      <c r="G520" s="81" t="s">
        <v>515</v>
      </c>
      <c r="H520" s="81" t="s">
        <v>761</v>
      </c>
      <c r="I520" s="81" t="s">
        <v>760</v>
      </c>
      <c r="J520" s="81" t="s">
        <v>221</v>
      </c>
      <c r="K520" s="81" t="s">
        <v>333</v>
      </c>
      <c r="L520" s="81">
        <v>-108.07479363888891</v>
      </c>
      <c r="M520" s="81">
        <v>39.468771055555557</v>
      </c>
      <c r="N520" s="190">
        <v>0</v>
      </c>
      <c r="O520" s="185">
        <v>0</v>
      </c>
      <c r="P520" s="185">
        <v>0</v>
      </c>
      <c r="Q520" s="185">
        <v>0</v>
      </c>
      <c r="R520" s="186">
        <v>0.161</v>
      </c>
    </row>
    <row r="521" spans="1:18" s="81" customFormat="1" x14ac:dyDescent="0.2">
      <c r="A521" s="81" t="s">
        <v>147</v>
      </c>
      <c r="B521" s="81" t="s">
        <v>493</v>
      </c>
      <c r="C521" s="81" t="str">
        <f t="shared" si="8"/>
        <v>08045</v>
      </c>
      <c r="D521" s="81" t="s">
        <v>503</v>
      </c>
      <c r="E521" s="81" t="s">
        <v>758</v>
      </c>
      <c r="F521" s="81">
        <v>32.200000000000003</v>
      </c>
      <c r="G521" s="81" t="s">
        <v>515</v>
      </c>
      <c r="H521" s="81" t="s">
        <v>761</v>
      </c>
      <c r="I521" s="81" t="s">
        <v>760</v>
      </c>
      <c r="J521" s="81" t="s">
        <v>221</v>
      </c>
      <c r="K521" s="81" t="s">
        <v>333</v>
      </c>
      <c r="L521" s="81">
        <v>-108.07479363888891</v>
      </c>
      <c r="M521" s="81">
        <v>39.468771055555557</v>
      </c>
      <c r="N521" s="190">
        <v>0</v>
      </c>
      <c r="O521" s="185">
        <v>0</v>
      </c>
      <c r="P521" s="185">
        <v>0</v>
      </c>
      <c r="Q521" s="185">
        <v>0</v>
      </c>
      <c r="R521" s="186">
        <v>0</v>
      </c>
    </row>
    <row r="522" spans="1:18" s="81" customFormat="1" x14ac:dyDescent="0.2">
      <c r="A522" s="81" t="s">
        <v>147</v>
      </c>
      <c r="B522" s="81" t="s">
        <v>493</v>
      </c>
      <c r="C522" s="81" t="str">
        <f t="shared" si="8"/>
        <v>08045</v>
      </c>
      <c r="D522" s="81" t="s">
        <v>503</v>
      </c>
      <c r="E522" s="81" t="s">
        <v>758</v>
      </c>
      <c r="F522" s="81">
        <v>32.200000000000003</v>
      </c>
      <c r="G522" s="81" t="s">
        <v>515</v>
      </c>
      <c r="H522" s="81" t="s">
        <v>761</v>
      </c>
      <c r="I522" s="81" t="s">
        <v>760</v>
      </c>
      <c r="J522" s="81" t="s">
        <v>221</v>
      </c>
      <c r="K522" s="81" t="s">
        <v>333</v>
      </c>
      <c r="L522" s="81">
        <v>-108.07479363888891</v>
      </c>
      <c r="M522" s="81">
        <v>39.468771055555557</v>
      </c>
      <c r="N522" s="190">
        <v>0</v>
      </c>
      <c r="O522" s="185">
        <v>0</v>
      </c>
      <c r="P522" s="185">
        <v>0</v>
      </c>
      <c r="Q522" s="185">
        <v>9.6600000000000002E-3</v>
      </c>
      <c r="R522" s="186">
        <v>0</v>
      </c>
    </row>
    <row r="523" spans="1:18" s="81" customFormat="1" x14ac:dyDescent="0.2">
      <c r="A523" s="81" t="s">
        <v>147</v>
      </c>
      <c r="B523" s="81" t="s">
        <v>493</v>
      </c>
      <c r="C523" s="81" t="str">
        <f t="shared" si="8"/>
        <v>08045</v>
      </c>
      <c r="D523" s="81" t="s">
        <v>503</v>
      </c>
      <c r="E523" s="81" t="s">
        <v>758</v>
      </c>
      <c r="F523" s="81">
        <v>32.200000000000003</v>
      </c>
      <c r="G523" s="81" t="s">
        <v>515</v>
      </c>
      <c r="H523" s="81" t="s">
        <v>761</v>
      </c>
      <c r="I523" s="81" t="s">
        <v>760</v>
      </c>
      <c r="J523" s="81" t="s">
        <v>221</v>
      </c>
      <c r="K523" s="81" t="s">
        <v>333</v>
      </c>
      <c r="L523" s="81">
        <v>-108.07479363888891</v>
      </c>
      <c r="M523" s="81">
        <v>39.468771055555557</v>
      </c>
      <c r="N523" s="190">
        <v>0</v>
      </c>
      <c r="O523" s="185">
        <v>2.1</v>
      </c>
      <c r="P523" s="185">
        <v>0</v>
      </c>
      <c r="Q523" s="185">
        <v>0</v>
      </c>
      <c r="R523" s="186">
        <v>0</v>
      </c>
    </row>
    <row r="524" spans="1:18" s="81" customFormat="1" x14ac:dyDescent="0.2">
      <c r="A524" s="81" t="s">
        <v>147</v>
      </c>
      <c r="B524" s="81" t="s">
        <v>493</v>
      </c>
      <c r="C524" s="81" t="str">
        <f t="shared" si="8"/>
        <v>08045</v>
      </c>
      <c r="D524" s="81" t="s">
        <v>503</v>
      </c>
      <c r="E524" s="81" t="s">
        <v>758</v>
      </c>
      <c r="F524" s="81">
        <v>71.900000000000006</v>
      </c>
      <c r="G524" s="81" t="s">
        <v>515</v>
      </c>
      <c r="H524" s="81" t="s">
        <v>762</v>
      </c>
      <c r="I524" s="81" t="s">
        <v>760</v>
      </c>
      <c r="J524" s="81" t="s">
        <v>221</v>
      </c>
      <c r="K524" s="81" t="s">
        <v>333</v>
      </c>
      <c r="L524" s="81">
        <v>-108.07479363888891</v>
      </c>
      <c r="M524" s="81">
        <v>39.468771055555557</v>
      </c>
      <c r="N524" s="190">
        <v>0</v>
      </c>
      <c r="O524" s="185">
        <v>0</v>
      </c>
      <c r="P524" s="185">
        <v>22.2</v>
      </c>
      <c r="Q524" s="185">
        <v>0</v>
      </c>
      <c r="R524" s="186">
        <v>0</v>
      </c>
    </row>
    <row r="525" spans="1:18" s="81" customFormat="1" x14ac:dyDescent="0.2">
      <c r="A525" s="81" t="s">
        <v>147</v>
      </c>
      <c r="B525" s="81" t="s">
        <v>493</v>
      </c>
      <c r="C525" s="81" t="str">
        <f t="shared" si="8"/>
        <v>08045</v>
      </c>
      <c r="D525" s="81" t="s">
        <v>503</v>
      </c>
      <c r="E525" s="81" t="s">
        <v>758</v>
      </c>
      <c r="F525" s="81">
        <v>71.900000000000006</v>
      </c>
      <c r="G525" s="81" t="s">
        <v>515</v>
      </c>
      <c r="H525" s="81" t="s">
        <v>762</v>
      </c>
      <c r="I525" s="81" t="s">
        <v>760</v>
      </c>
      <c r="J525" s="81" t="s">
        <v>221</v>
      </c>
      <c r="K525" s="81" t="s">
        <v>333</v>
      </c>
      <c r="L525" s="81">
        <v>-108.07479363888891</v>
      </c>
      <c r="M525" s="81">
        <v>39.468771055555557</v>
      </c>
      <c r="N525" s="190">
        <v>22.2</v>
      </c>
      <c r="O525" s="185">
        <v>0</v>
      </c>
      <c r="P525" s="185">
        <v>0</v>
      </c>
      <c r="Q525" s="185">
        <v>0</v>
      </c>
      <c r="R525" s="186">
        <v>0</v>
      </c>
    </row>
    <row r="526" spans="1:18" s="81" customFormat="1" x14ac:dyDescent="0.2">
      <c r="A526" s="81" t="s">
        <v>147</v>
      </c>
      <c r="B526" s="81" t="s">
        <v>493</v>
      </c>
      <c r="C526" s="81" t="str">
        <f t="shared" si="8"/>
        <v>08045</v>
      </c>
      <c r="D526" s="81" t="s">
        <v>503</v>
      </c>
      <c r="E526" s="81" t="s">
        <v>758</v>
      </c>
      <c r="F526" s="81">
        <v>71.900000000000006</v>
      </c>
      <c r="G526" s="81" t="s">
        <v>515</v>
      </c>
      <c r="H526" s="81" t="s">
        <v>762</v>
      </c>
      <c r="I526" s="81" t="s">
        <v>760</v>
      </c>
      <c r="J526" s="81" t="s">
        <v>221</v>
      </c>
      <c r="K526" s="81" t="s">
        <v>333</v>
      </c>
      <c r="L526" s="81">
        <v>-108.07479363888891</v>
      </c>
      <c r="M526" s="81">
        <v>39.468771055555557</v>
      </c>
      <c r="N526" s="190">
        <v>0</v>
      </c>
      <c r="O526" s="185">
        <v>0</v>
      </c>
      <c r="P526" s="185">
        <v>0</v>
      </c>
      <c r="Q526" s="185">
        <v>0</v>
      </c>
      <c r="R526" s="186">
        <v>0.35949999999999999</v>
      </c>
    </row>
    <row r="527" spans="1:18" s="81" customFormat="1" x14ac:dyDescent="0.2">
      <c r="A527" s="81" t="s">
        <v>147</v>
      </c>
      <c r="B527" s="81" t="s">
        <v>493</v>
      </c>
      <c r="C527" s="81" t="str">
        <f t="shared" si="8"/>
        <v>08045</v>
      </c>
      <c r="D527" s="81" t="s">
        <v>503</v>
      </c>
      <c r="E527" s="81" t="s">
        <v>758</v>
      </c>
      <c r="F527" s="81">
        <v>71.900000000000006</v>
      </c>
      <c r="G527" s="81" t="s">
        <v>515</v>
      </c>
      <c r="H527" s="81" t="s">
        <v>762</v>
      </c>
      <c r="I527" s="81" t="s">
        <v>760</v>
      </c>
      <c r="J527" s="81" t="s">
        <v>221</v>
      </c>
      <c r="K527" s="81" t="s">
        <v>333</v>
      </c>
      <c r="L527" s="81">
        <v>-108.07479363888891</v>
      </c>
      <c r="M527" s="81">
        <v>39.468771055555557</v>
      </c>
      <c r="N527" s="190">
        <v>0</v>
      </c>
      <c r="O527" s="185">
        <v>0</v>
      </c>
      <c r="P527" s="185">
        <v>0</v>
      </c>
      <c r="Q527" s="185">
        <v>0</v>
      </c>
      <c r="R527" s="186">
        <v>0</v>
      </c>
    </row>
    <row r="528" spans="1:18" s="81" customFormat="1" x14ac:dyDescent="0.2">
      <c r="A528" s="81" t="s">
        <v>147</v>
      </c>
      <c r="B528" s="81" t="s">
        <v>493</v>
      </c>
      <c r="C528" s="81" t="str">
        <f t="shared" si="8"/>
        <v>08045</v>
      </c>
      <c r="D528" s="81" t="s">
        <v>503</v>
      </c>
      <c r="E528" s="81" t="s">
        <v>758</v>
      </c>
      <c r="F528" s="81">
        <v>71.900000000000006</v>
      </c>
      <c r="G528" s="81" t="s">
        <v>515</v>
      </c>
      <c r="H528" s="81" t="s">
        <v>762</v>
      </c>
      <c r="I528" s="81" t="s">
        <v>760</v>
      </c>
      <c r="J528" s="81" t="s">
        <v>221</v>
      </c>
      <c r="K528" s="81" t="s">
        <v>333</v>
      </c>
      <c r="L528" s="81">
        <v>-108.07479363888891</v>
      </c>
      <c r="M528" s="81">
        <v>39.468771055555557</v>
      </c>
      <c r="N528" s="190">
        <v>0</v>
      </c>
      <c r="O528" s="185">
        <v>0</v>
      </c>
      <c r="P528" s="185">
        <v>0</v>
      </c>
      <c r="Q528" s="185">
        <v>2.1569999999999999E-2</v>
      </c>
      <c r="R528" s="186">
        <v>0</v>
      </c>
    </row>
    <row r="529" spans="1:18" s="81" customFormat="1" x14ac:dyDescent="0.2">
      <c r="A529" s="81" t="s">
        <v>147</v>
      </c>
      <c r="B529" s="81" t="s">
        <v>493</v>
      </c>
      <c r="C529" s="81" t="str">
        <f t="shared" si="8"/>
        <v>08045</v>
      </c>
      <c r="D529" s="81" t="s">
        <v>503</v>
      </c>
      <c r="E529" s="81" t="s">
        <v>758</v>
      </c>
      <c r="F529" s="81">
        <v>71.900000000000006</v>
      </c>
      <c r="G529" s="81" t="s">
        <v>515</v>
      </c>
      <c r="H529" s="81" t="s">
        <v>762</v>
      </c>
      <c r="I529" s="81" t="s">
        <v>760</v>
      </c>
      <c r="J529" s="81" t="s">
        <v>221</v>
      </c>
      <c r="K529" s="81" t="s">
        <v>333</v>
      </c>
      <c r="L529" s="81">
        <v>-108.07479363888891</v>
      </c>
      <c r="M529" s="81">
        <v>39.468771055555557</v>
      </c>
      <c r="N529" s="190">
        <v>0</v>
      </c>
      <c r="O529" s="185">
        <v>5.6</v>
      </c>
      <c r="P529" s="185">
        <v>0</v>
      </c>
      <c r="Q529" s="185">
        <v>0</v>
      </c>
      <c r="R529" s="186">
        <v>0</v>
      </c>
    </row>
    <row r="530" spans="1:18" s="81" customFormat="1" x14ac:dyDescent="0.2">
      <c r="A530" s="81" t="s">
        <v>147</v>
      </c>
      <c r="B530" s="81" t="s">
        <v>493</v>
      </c>
      <c r="C530" s="81" t="str">
        <f t="shared" si="8"/>
        <v>08045</v>
      </c>
      <c r="D530" s="81" t="s">
        <v>503</v>
      </c>
      <c r="E530" s="81" t="s">
        <v>758</v>
      </c>
      <c r="F530" s="81">
        <v>61.59</v>
      </c>
      <c r="G530" s="81" t="s">
        <v>515</v>
      </c>
      <c r="H530" s="81" t="s">
        <v>763</v>
      </c>
      <c r="I530" s="81" t="s">
        <v>760</v>
      </c>
      <c r="J530" s="81" t="s">
        <v>231</v>
      </c>
      <c r="K530" s="81" t="s">
        <v>333</v>
      </c>
      <c r="L530" s="81">
        <v>-108.07479363888891</v>
      </c>
      <c r="M530" s="81">
        <v>39.468771055555557</v>
      </c>
      <c r="N530" s="190">
        <v>0</v>
      </c>
      <c r="O530" s="185">
        <v>0</v>
      </c>
      <c r="P530" s="185">
        <v>4.7</v>
      </c>
      <c r="Q530" s="185">
        <v>0</v>
      </c>
      <c r="R530" s="186">
        <v>0</v>
      </c>
    </row>
    <row r="531" spans="1:18" s="81" customFormat="1" x14ac:dyDescent="0.2">
      <c r="A531" s="81" t="s">
        <v>147</v>
      </c>
      <c r="B531" s="81" t="s">
        <v>493</v>
      </c>
      <c r="C531" s="81" t="str">
        <f t="shared" si="8"/>
        <v>08045</v>
      </c>
      <c r="D531" s="81" t="s">
        <v>503</v>
      </c>
      <c r="E531" s="81" t="s">
        <v>758</v>
      </c>
      <c r="F531" s="81">
        <v>61.59</v>
      </c>
      <c r="G531" s="81" t="s">
        <v>515</v>
      </c>
      <c r="H531" s="81" t="s">
        <v>763</v>
      </c>
      <c r="I531" s="81" t="s">
        <v>760</v>
      </c>
      <c r="J531" s="81" t="s">
        <v>231</v>
      </c>
      <c r="K531" s="81" t="s">
        <v>333</v>
      </c>
      <c r="L531" s="81">
        <v>-108.07479363888891</v>
      </c>
      <c r="M531" s="81">
        <v>39.468771055555557</v>
      </c>
      <c r="N531" s="190">
        <v>18.8</v>
      </c>
      <c r="O531" s="185">
        <v>0</v>
      </c>
      <c r="P531" s="185">
        <v>0</v>
      </c>
      <c r="Q531" s="185">
        <v>0</v>
      </c>
      <c r="R531" s="186">
        <v>0</v>
      </c>
    </row>
    <row r="532" spans="1:18" s="81" customFormat="1" x14ac:dyDescent="0.2">
      <c r="A532" s="81" t="s">
        <v>147</v>
      </c>
      <c r="B532" s="81" t="s">
        <v>493</v>
      </c>
      <c r="C532" s="81" t="str">
        <f t="shared" si="8"/>
        <v>08045</v>
      </c>
      <c r="D532" s="81" t="s">
        <v>503</v>
      </c>
      <c r="E532" s="81" t="s">
        <v>758</v>
      </c>
      <c r="F532" s="81">
        <v>61.59</v>
      </c>
      <c r="G532" s="81" t="s">
        <v>515</v>
      </c>
      <c r="H532" s="81" t="s">
        <v>763</v>
      </c>
      <c r="I532" s="81" t="s">
        <v>760</v>
      </c>
      <c r="J532" s="81" t="s">
        <v>231</v>
      </c>
      <c r="K532" s="81" t="s">
        <v>333</v>
      </c>
      <c r="L532" s="81">
        <v>-108.07479363888891</v>
      </c>
      <c r="M532" s="81">
        <v>39.468771055555557</v>
      </c>
      <c r="N532" s="190">
        <v>0</v>
      </c>
      <c r="O532" s="185">
        <v>0</v>
      </c>
      <c r="P532" s="185">
        <v>0</v>
      </c>
      <c r="Q532" s="185">
        <v>0</v>
      </c>
      <c r="R532" s="186">
        <v>0.30795</v>
      </c>
    </row>
    <row r="533" spans="1:18" s="81" customFormat="1" x14ac:dyDescent="0.2">
      <c r="A533" s="81" t="s">
        <v>147</v>
      </c>
      <c r="B533" s="81" t="s">
        <v>493</v>
      </c>
      <c r="C533" s="81" t="str">
        <f t="shared" si="8"/>
        <v>08045</v>
      </c>
      <c r="D533" s="81" t="s">
        <v>503</v>
      </c>
      <c r="E533" s="81" t="s">
        <v>758</v>
      </c>
      <c r="F533" s="81">
        <v>61.59</v>
      </c>
      <c r="G533" s="81" t="s">
        <v>515</v>
      </c>
      <c r="H533" s="81" t="s">
        <v>763</v>
      </c>
      <c r="I533" s="81" t="s">
        <v>760</v>
      </c>
      <c r="J533" s="81" t="s">
        <v>231</v>
      </c>
      <c r="K533" s="81" t="s">
        <v>333</v>
      </c>
      <c r="L533" s="81">
        <v>-108.07479363888891</v>
      </c>
      <c r="M533" s="81">
        <v>39.468771055555557</v>
      </c>
      <c r="N533" s="190">
        <v>0</v>
      </c>
      <c r="O533" s="185">
        <v>0</v>
      </c>
      <c r="P533" s="185">
        <v>0</v>
      </c>
      <c r="Q533" s="185">
        <v>0</v>
      </c>
      <c r="R533" s="186">
        <v>0</v>
      </c>
    </row>
    <row r="534" spans="1:18" s="81" customFormat="1" x14ac:dyDescent="0.2">
      <c r="A534" s="81" t="s">
        <v>147</v>
      </c>
      <c r="B534" s="81" t="s">
        <v>493</v>
      </c>
      <c r="C534" s="81" t="str">
        <f t="shared" si="8"/>
        <v>08045</v>
      </c>
      <c r="D534" s="81" t="s">
        <v>503</v>
      </c>
      <c r="E534" s="81" t="s">
        <v>758</v>
      </c>
      <c r="F534" s="81">
        <v>61.59</v>
      </c>
      <c r="G534" s="81" t="s">
        <v>515</v>
      </c>
      <c r="H534" s="81" t="s">
        <v>763</v>
      </c>
      <c r="I534" s="81" t="s">
        <v>760</v>
      </c>
      <c r="J534" s="81" t="s">
        <v>231</v>
      </c>
      <c r="K534" s="81" t="s">
        <v>333</v>
      </c>
      <c r="L534" s="81">
        <v>-108.07479363888891</v>
      </c>
      <c r="M534" s="81">
        <v>39.468771055555557</v>
      </c>
      <c r="N534" s="190">
        <v>0</v>
      </c>
      <c r="O534" s="185">
        <v>0</v>
      </c>
      <c r="P534" s="185">
        <v>0</v>
      </c>
      <c r="Q534" s="185">
        <v>1.8477E-2</v>
      </c>
      <c r="R534" s="186">
        <v>0</v>
      </c>
    </row>
    <row r="535" spans="1:18" s="81" customFormat="1" x14ac:dyDescent="0.2">
      <c r="A535" s="81" t="s">
        <v>147</v>
      </c>
      <c r="B535" s="81" t="s">
        <v>493</v>
      </c>
      <c r="C535" s="81" t="str">
        <f t="shared" si="8"/>
        <v>08045</v>
      </c>
      <c r="D535" s="81" t="s">
        <v>503</v>
      </c>
      <c r="E535" s="81" t="s">
        <v>758</v>
      </c>
      <c r="F535" s="81">
        <v>61.59</v>
      </c>
      <c r="G535" s="81" t="s">
        <v>515</v>
      </c>
      <c r="H535" s="81" t="s">
        <v>763</v>
      </c>
      <c r="I535" s="81" t="s">
        <v>760</v>
      </c>
      <c r="J535" s="81" t="s">
        <v>231</v>
      </c>
      <c r="K535" s="81" t="s">
        <v>333</v>
      </c>
      <c r="L535" s="81">
        <v>-108.07479363888891</v>
      </c>
      <c r="M535" s="81">
        <v>39.468771055555557</v>
      </c>
      <c r="N535" s="190">
        <v>0</v>
      </c>
      <c r="O535" s="185">
        <v>2.8</v>
      </c>
      <c r="P535" s="185">
        <v>0</v>
      </c>
      <c r="Q535" s="185">
        <v>0</v>
      </c>
      <c r="R535" s="186">
        <v>0</v>
      </c>
    </row>
    <row r="536" spans="1:18" s="81" customFormat="1" x14ac:dyDescent="0.2">
      <c r="A536" s="81" t="s">
        <v>147</v>
      </c>
      <c r="B536" s="81" t="s">
        <v>493</v>
      </c>
      <c r="C536" s="81" t="str">
        <f t="shared" si="8"/>
        <v>08045</v>
      </c>
      <c r="D536" s="81" t="s">
        <v>503</v>
      </c>
      <c r="E536" s="81" t="s">
        <v>758</v>
      </c>
      <c r="F536" s="81">
        <v>61.6</v>
      </c>
      <c r="G536" s="81" t="s">
        <v>515</v>
      </c>
      <c r="H536" s="81" t="s">
        <v>763</v>
      </c>
      <c r="I536" s="81" t="s">
        <v>760</v>
      </c>
      <c r="J536" s="81" t="s">
        <v>231</v>
      </c>
      <c r="K536" s="81" t="s">
        <v>333</v>
      </c>
      <c r="L536" s="81">
        <v>-108.07479363888891</v>
      </c>
      <c r="M536" s="81">
        <v>39.468771055555557</v>
      </c>
      <c r="N536" s="190">
        <v>0</v>
      </c>
      <c r="O536" s="185">
        <v>0</v>
      </c>
      <c r="P536" s="185">
        <v>4.7</v>
      </c>
      <c r="Q536" s="185">
        <v>0</v>
      </c>
      <c r="R536" s="186">
        <v>0</v>
      </c>
    </row>
    <row r="537" spans="1:18" s="81" customFormat="1" x14ac:dyDescent="0.2">
      <c r="A537" s="81" t="s">
        <v>147</v>
      </c>
      <c r="B537" s="81" t="s">
        <v>493</v>
      </c>
      <c r="C537" s="81" t="str">
        <f t="shared" si="8"/>
        <v>08045</v>
      </c>
      <c r="D537" s="81" t="s">
        <v>503</v>
      </c>
      <c r="E537" s="81" t="s">
        <v>758</v>
      </c>
      <c r="F537" s="81">
        <v>61.6</v>
      </c>
      <c r="G537" s="81" t="s">
        <v>515</v>
      </c>
      <c r="H537" s="81" t="s">
        <v>763</v>
      </c>
      <c r="I537" s="81" t="s">
        <v>760</v>
      </c>
      <c r="J537" s="81" t="s">
        <v>231</v>
      </c>
      <c r="K537" s="81" t="s">
        <v>333</v>
      </c>
      <c r="L537" s="81">
        <v>-108.07479363888891</v>
      </c>
      <c r="M537" s="81">
        <v>39.468771055555557</v>
      </c>
      <c r="N537" s="190">
        <v>18.8</v>
      </c>
      <c r="O537" s="185">
        <v>0</v>
      </c>
      <c r="P537" s="185">
        <v>0</v>
      </c>
      <c r="Q537" s="185">
        <v>0</v>
      </c>
      <c r="R537" s="186">
        <v>0</v>
      </c>
    </row>
    <row r="538" spans="1:18" s="81" customFormat="1" x14ac:dyDescent="0.2">
      <c r="A538" s="81" t="s">
        <v>147</v>
      </c>
      <c r="B538" s="81" t="s">
        <v>493</v>
      </c>
      <c r="C538" s="81" t="str">
        <f t="shared" si="8"/>
        <v>08045</v>
      </c>
      <c r="D538" s="81" t="s">
        <v>503</v>
      </c>
      <c r="E538" s="81" t="s">
        <v>758</v>
      </c>
      <c r="F538" s="81">
        <v>61.6</v>
      </c>
      <c r="G538" s="81" t="s">
        <v>515</v>
      </c>
      <c r="H538" s="81" t="s">
        <v>763</v>
      </c>
      <c r="I538" s="81" t="s">
        <v>760</v>
      </c>
      <c r="J538" s="81" t="s">
        <v>231</v>
      </c>
      <c r="K538" s="81" t="s">
        <v>333</v>
      </c>
      <c r="L538" s="81">
        <v>-108.07479363888891</v>
      </c>
      <c r="M538" s="81">
        <v>39.468771055555557</v>
      </c>
      <c r="N538" s="190">
        <v>0</v>
      </c>
      <c r="O538" s="185">
        <v>0</v>
      </c>
      <c r="P538" s="185">
        <v>0</v>
      </c>
      <c r="Q538" s="185">
        <v>0</v>
      </c>
      <c r="R538" s="186">
        <v>0.308</v>
      </c>
    </row>
    <row r="539" spans="1:18" s="81" customFormat="1" x14ac:dyDescent="0.2">
      <c r="A539" s="81" t="s">
        <v>147</v>
      </c>
      <c r="B539" s="81" t="s">
        <v>493</v>
      </c>
      <c r="C539" s="81" t="str">
        <f t="shared" si="8"/>
        <v>08045</v>
      </c>
      <c r="D539" s="81" t="s">
        <v>503</v>
      </c>
      <c r="E539" s="81" t="s">
        <v>758</v>
      </c>
      <c r="F539" s="81">
        <v>61.6</v>
      </c>
      <c r="G539" s="81" t="s">
        <v>515</v>
      </c>
      <c r="H539" s="81" t="s">
        <v>763</v>
      </c>
      <c r="I539" s="81" t="s">
        <v>760</v>
      </c>
      <c r="J539" s="81" t="s">
        <v>231</v>
      </c>
      <c r="K539" s="81" t="s">
        <v>333</v>
      </c>
      <c r="L539" s="81">
        <v>-108.07479363888891</v>
      </c>
      <c r="M539" s="81">
        <v>39.468771055555557</v>
      </c>
      <c r="N539" s="190">
        <v>0</v>
      </c>
      <c r="O539" s="185">
        <v>0</v>
      </c>
      <c r="P539" s="185">
        <v>0</v>
      </c>
      <c r="Q539" s="185">
        <v>0</v>
      </c>
      <c r="R539" s="186">
        <v>0</v>
      </c>
    </row>
    <row r="540" spans="1:18" s="81" customFormat="1" x14ac:dyDescent="0.2">
      <c r="A540" s="81" t="s">
        <v>147</v>
      </c>
      <c r="B540" s="81" t="s">
        <v>493</v>
      </c>
      <c r="C540" s="81" t="str">
        <f t="shared" si="8"/>
        <v>08045</v>
      </c>
      <c r="D540" s="81" t="s">
        <v>503</v>
      </c>
      <c r="E540" s="81" t="s">
        <v>758</v>
      </c>
      <c r="F540" s="81">
        <v>61.6</v>
      </c>
      <c r="G540" s="81" t="s">
        <v>515</v>
      </c>
      <c r="H540" s="81" t="s">
        <v>763</v>
      </c>
      <c r="I540" s="81" t="s">
        <v>760</v>
      </c>
      <c r="J540" s="81" t="s">
        <v>231</v>
      </c>
      <c r="K540" s="81" t="s">
        <v>333</v>
      </c>
      <c r="L540" s="81">
        <v>-108.07479363888891</v>
      </c>
      <c r="M540" s="81">
        <v>39.468771055555557</v>
      </c>
      <c r="N540" s="190">
        <v>0</v>
      </c>
      <c r="O540" s="185">
        <v>0</v>
      </c>
      <c r="P540" s="185">
        <v>0</v>
      </c>
      <c r="Q540" s="185">
        <v>1.848E-2</v>
      </c>
      <c r="R540" s="186">
        <v>0</v>
      </c>
    </row>
    <row r="541" spans="1:18" s="81" customFormat="1" x14ac:dyDescent="0.2">
      <c r="A541" s="81" t="s">
        <v>147</v>
      </c>
      <c r="B541" s="81" t="s">
        <v>493</v>
      </c>
      <c r="C541" s="81" t="str">
        <f t="shared" si="8"/>
        <v>08045</v>
      </c>
      <c r="D541" s="81" t="s">
        <v>503</v>
      </c>
      <c r="E541" s="81" t="s">
        <v>758</v>
      </c>
      <c r="F541" s="81">
        <v>61.6</v>
      </c>
      <c r="G541" s="81" t="s">
        <v>515</v>
      </c>
      <c r="H541" s="81" t="s">
        <v>763</v>
      </c>
      <c r="I541" s="81" t="s">
        <v>760</v>
      </c>
      <c r="J541" s="81" t="s">
        <v>231</v>
      </c>
      <c r="K541" s="81" t="s">
        <v>333</v>
      </c>
      <c r="L541" s="81">
        <v>-108.07479363888891</v>
      </c>
      <c r="M541" s="81">
        <v>39.468771055555557</v>
      </c>
      <c r="N541" s="190">
        <v>0</v>
      </c>
      <c r="O541" s="185">
        <v>2.8</v>
      </c>
      <c r="P541" s="185">
        <v>0</v>
      </c>
      <c r="Q541" s="185">
        <v>0</v>
      </c>
      <c r="R541" s="186">
        <v>0</v>
      </c>
    </row>
    <row r="542" spans="1:18" s="81" customFormat="1" x14ac:dyDescent="0.2">
      <c r="A542" s="81" t="s">
        <v>147</v>
      </c>
      <c r="B542" s="81" t="s">
        <v>493</v>
      </c>
      <c r="C542" s="81" t="str">
        <f t="shared" si="8"/>
        <v>08045</v>
      </c>
      <c r="D542" s="81" t="s">
        <v>503</v>
      </c>
      <c r="E542" s="81" t="s">
        <v>758</v>
      </c>
      <c r="F542" s="81">
        <v>0</v>
      </c>
      <c r="G542" s="81" t="s">
        <v>515</v>
      </c>
      <c r="H542" s="81" t="s">
        <v>764</v>
      </c>
      <c r="I542" s="81" t="s">
        <v>760</v>
      </c>
      <c r="J542" s="81" t="s">
        <v>102</v>
      </c>
      <c r="K542" s="81" t="s">
        <v>386</v>
      </c>
      <c r="L542" s="81">
        <v>-108.07479363888891</v>
      </c>
      <c r="M542" s="81">
        <v>39.468771055555557</v>
      </c>
      <c r="N542" s="190">
        <v>0</v>
      </c>
      <c r="O542" s="185">
        <v>0</v>
      </c>
      <c r="P542" s="185">
        <v>0.7</v>
      </c>
      <c r="Q542" s="185">
        <v>0</v>
      </c>
      <c r="R542" s="186">
        <v>0</v>
      </c>
    </row>
    <row r="543" spans="1:18" s="81" customFormat="1" x14ac:dyDescent="0.2">
      <c r="A543" s="81" t="s">
        <v>147</v>
      </c>
      <c r="B543" s="81" t="s">
        <v>493</v>
      </c>
      <c r="C543" s="81" t="str">
        <f t="shared" si="8"/>
        <v>08045</v>
      </c>
      <c r="D543" s="81" t="s">
        <v>503</v>
      </c>
      <c r="E543" s="81" t="s">
        <v>758</v>
      </c>
      <c r="F543" s="81">
        <v>0</v>
      </c>
      <c r="G543" s="81" t="s">
        <v>515</v>
      </c>
      <c r="H543" s="81" t="s">
        <v>764</v>
      </c>
      <c r="I543" s="81" t="s">
        <v>760</v>
      </c>
      <c r="J543" s="81" t="s">
        <v>102</v>
      </c>
      <c r="K543" s="81" t="s">
        <v>386</v>
      </c>
      <c r="L543" s="81">
        <v>-108.07479363888891</v>
      </c>
      <c r="M543" s="81">
        <v>39.468771055555557</v>
      </c>
      <c r="N543" s="190">
        <v>0.1</v>
      </c>
      <c r="O543" s="185">
        <v>0</v>
      </c>
      <c r="P543" s="185">
        <v>0</v>
      </c>
      <c r="Q543" s="185">
        <v>0</v>
      </c>
      <c r="R543" s="186">
        <v>0</v>
      </c>
    </row>
    <row r="544" spans="1:18" s="81" customFormat="1" x14ac:dyDescent="0.2">
      <c r="A544" s="81" t="s">
        <v>147</v>
      </c>
      <c r="B544" s="81" t="s">
        <v>493</v>
      </c>
      <c r="C544" s="81" t="str">
        <f t="shared" si="8"/>
        <v>08045</v>
      </c>
      <c r="D544" s="81" t="s">
        <v>503</v>
      </c>
      <c r="E544" s="81" t="s">
        <v>758</v>
      </c>
      <c r="F544" s="81">
        <v>0</v>
      </c>
      <c r="G544" s="81" t="s">
        <v>515</v>
      </c>
      <c r="H544" s="81" t="s">
        <v>764</v>
      </c>
      <c r="I544" s="81" t="s">
        <v>760</v>
      </c>
      <c r="J544" s="81" t="s">
        <v>102</v>
      </c>
      <c r="K544" s="81" t="s">
        <v>386</v>
      </c>
      <c r="L544" s="81">
        <v>-108.07479363888891</v>
      </c>
      <c r="M544" s="81">
        <v>39.468771055555557</v>
      </c>
      <c r="N544" s="190">
        <v>0</v>
      </c>
      <c r="O544" s="185">
        <v>0.2</v>
      </c>
      <c r="P544" s="185">
        <v>0</v>
      </c>
      <c r="Q544" s="185">
        <v>0</v>
      </c>
      <c r="R544" s="186">
        <v>0</v>
      </c>
    </row>
    <row r="545" spans="1:18" s="81" customFormat="1" x14ac:dyDescent="0.2">
      <c r="A545" s="81" t="s">
        <v>147</v>
      </c>
      <c r="B545" s="81" t="s">
        <v>493</v>
      </c>
      <c r="C545" s="81" t="str">
        <f t="shared" si="8"/>
        <v>08045</v>
      </c>
      <c r="D545" s="81" t="s">
        <v>503</v>
      </c>
      <c r="E545" s="81" t="s">
        <v>758</v>
      </c>
      <c r="F545" s="81">
        <v>146</v>
      </c>
      <c r="G545" s="81" t="s">
        <v>505</v>
      </c>
      <c r="H545" s="81" t="s">
        <v>765</v>
      </c>
      <c r="I545" s="81" t="s">
        <v>760</v>
      </c>
      <c r="J545" s="81" t="s">
        <v>312</v>
      </c>
      <c r="K545" s="81" t="s">
        <v>319</v>
      </c>
      <c r="L545" s="81">
        <v>-108.07479363888891</v>
      </c>
      <c r="M545" s="81">
        <v>39.468771055555557</v>
      </c>
      <c r="N545" s="190">
        <v>0</v>
      </c>
      <c r="O545" s="185">
        <v>7.7</v>
      </c>
      <c r="P545" s="185">
        <v>0</v>
      </c>
      <c r="Q545" s="185">
        <v>0</v>
      </c>
      <c r="R545" s="186">
        <v>0</v>
      </c>
    </row>
    <row r="546" spans="1:18" s="81" customFormat="1" x14ac:dyDescent="0.2">
      <c r="A546" s="81" t="s">
        <v>147</v>
      </c>
      <c r="B546" s="81" t="s">
        <v>493</v>
      </c>
      <c r="C546" s="81" t="str">
        <f t="shared" si="8"/>
        <v>08045</v>
      </c>
      <c r="D546" s="81" t="s">
        <v>503</v>
      </c>
      <c r="E546" s="81" t="s">
        <v>758</v>
      </c>
      <c r="F546" s="81">
        <v>169</v>
      </c>
      <c r="G546" s="81" t="s">
        <v>528</v>
      </c>
      <c r="H546" s="81" t="s">
        <v>766</v>
      </c>
      <c r="I546" s="81" t="s">
        <v>760</v>
      </c>
      <c r="J546" s="81" t="s">
        <v>14</v>
      </c>
      <c r="K546" s="81" t="s">
        <v>320</v>
      </c>
      <c r="L546" s="81">
        <v>-108.07479363888891</v>
      </c>
      <c r="M546" s="81">
        <v>39.468771055555557</v>
      </c>
      <c r="N546" s="190">
        <v>0</v>
      </c>
      <c r="O546" s="185">
        <v>13.5</v>
      </c>
      <c r="P546" s="185">
        <v>0</v>
      </c>
      <c r="Q546" s="185">
        <v>0</v>
      </c>
      <c r="R546" s="186">
        <v>0</v>
      </c>
    </row>
    <row r="547" spans="1:18" s="81" customFormat="1" x14ac:dyDescent="0.2">
      <c r="A547" s="81" t="s">
        <v>147</v>
      </c>
      <c r="B547" s="81" t="s">
        <v>493</v>
      </c>
      <c r="C547" s="81" t="str">
        <f t="shared" si="8"/>
        <v>08045</v>
      </c>
      <c r="D547" s="81" t="s">
        <v>503</v>
      </c>
      <c r="E547" s="81" t="s">
        <v>767</v>
      </c>
      <c r="F547" s="81">
        <v>78.400000000000006</v>
      </c>
      <c r="G547" s="81" t="s">
        <v>515</v>
      </c>
      <c r="H547" s="81" t="s">
        <v>768</v>
      </c>
      <c r="I547" s="81" t="s">
        <v>769</v>
      </c>
      <c r="J547" s="81" t="s">
        <v>227</v>
      </c>
      <c r="K547" s="81" t="s">
        <v>333</v>
      </c>
      <c r="L547" s="81">
        <v>-108.12533591666666</v>
      </c>
      <c r="M547" s="81">
        <v>39.488009416666671</v>
      </c>
      <c r="N547" s="190">
        <v>0</v>
      </c>
      <c r="O547" s="185">
        <v>0</v>
      </c>
      <c r="P547" s="185">
        <v>5.7</v>
      </c>
      <c r="Q547" s="185">
        <v>0</v>
      </c>
      <c r="R547" s="186">
        <v>0</v>
      </c>
    </row>
    <row r="548" spans="1:18" s="81" customFormat="1" x14ac:dyDescent="0.2">
      <c r="A548" s="81" t="s">
        <v>147</v>
      </c>
      <c r="B548" s="81" t="s">
        <v>493</v>
      </c>
      <c r="C548" s="81" t="str">
        <f t="shared" si="8"/>
        <v>08045</v>
      </c>
      <c r="D548" s="81" t="s">
        <v>503</v>
      </c>
      <c r="E548" s="81" t="s">
        <v>767</v>
      </c>
      <c r="F548" s="81">
        <v>78.400000000000006</v>
      </c>
      <c r="G548" s="81" t="s">
        <v>515</v>
      </c>
      <c r="H548" s="81" t="s">
        <v>768</v>
      </c>
      <c r="I548" s="81" t="s">
        <v>769</v>
      </c>
      <c r="J548" s="81" t="s">
        <v>227</v>
      </c>
      <c r="K548" s="81" t="s">
        <v>333</v>
      </c>
      <c r="L548" s="81">
        <v>-108.12533591666666</v>
      </c>
      <c r="M548" s="81">
        <v>39.488009416666671</v>
      </c>
      <c r="N548" s="190">
        <v>19.3</v>
      </c>
      <c r="O548" s="185">
        <v>0</v>
      </c>
      <c r="P548" s="185">
        <v>0</v>
      </c>
      <c r="Q548" s="185">
        <v>0</v>
      </c>
      <c r="R548" s="186">
        <v>0</v>
      </c>
    </row>
    <row r="549" spans="1:18" s="81" customFormat="1" x14ac:dyDescent="0.2">
      <c r="A549" s="81" t="s">
        <v>147</v>
      </c>
      <c r="B549" s="81" t="s">
        <v>493</v>
      </c>
      <c r="C549" s="81" t="str">
        <f t="shared" si="8"/>
        <v>08045</v>
      </c>
      <c r="D549" s="81" t="s">
        <v>503</v>
      </c>
      <c r="E549" s="81" t="s">
        <v>767</v>
      </c>
      <c r="F549" s="81">
        <v>78.400000000000006</v>
      </c>
      <c r="G549" s="81" t="s">
        <v>515</v>
      </c>
      <c r="H549" s="81" t="s">
        <v>768</v>
      </c>
      <c r="I549" s="81" t="s">
        <v>769</v>
      </c>
      <c r="J549" s="81" t="s">
        <v>227</v>
      </c>
      <c r="K549" s="81" t="s">
        <v>333</v>
      </c>
      <c r="L549" s="81">
        <v>-108.12533591666666</v>
      </c>
      <c r="M549" s="81">
        <v>39.488009416666671</v>
      </c>
      <c r="N549" s="190">
        <v>0</v>
      </c>
      <c r="O549" s="185">
        <v>0</v>
      </c>
      <c r="P549" s="185">
        <v>0</v>
      </c>
      <c r="Q549" s="185">
        <v>0</v>
      </c>
      <c r="R549" s="186">
        <v>0.39200000000000002</v>
      </c>
    </row>
    <row r="550" spans="1:18" s="81" customFormat="1" x14ac:dyDescent="0.2">
      <c r="A550" s="81" t="s">
        <v>147</v>
      </c>
      <c r="B550" s="81" t="s">
        <v>493</v>
      </c>
      <c r="C550" s="81" t="str">
        <f t="shared" si="8"/>
        <v>08045</v>
      </c>
      <c r="D550" s="81" t="s">
        <v>503</v>
      </c>
      <c r="E550" s="81" t="s">
        <v>767</v>
      </c>
      <c r="F550" s="81">
        <v>78.400000000000006</v>
      </c>
      <c r="G550" s="81" t="s">
        <v>515</v>
      </c>
      <c r="H550" s="81" t="s">
        <v>768</v>
      </c>
      <c r="I550" s="81" t="s">
        <v>769</v>
      </c>
      <c r="J550" s="81" t="s">
        <v>227</v>
      </c>
      <c r="K550" s="81" t="s">
        <v>333</v>
      </c>
      <c r="L550" s="81">
        <v>-108.12533591666666</v>
      </c>
      <c r="M550" s="81">
        <v>39.488009416666671</v>
      </c>
      <c r="N550" s="190">
        <v>0</v>
      </c>
      <c r="O550" s="185">
        <v>0</v>
      </c>
      <c r="P550" s="185">
        <v>0</v>
      </c>
      <c r="Q550" s="185">
        <v>0</v>
      </c>
      <c r="R550" s="186">
        <v>0</v>
      </c>
    </row>
    <row r="551" spans="1:18" s="81" customFormat="1" x14ac:dyDescent="0.2">
      <c r="A551" s="81" t="s">
        <v>147</v>
      </c>
      <c r="B551" s="81" t="s">
        <v>493</v>
      </c>
      <c r="C551" s="81" t="str">
        <f t="shared" si="8"/>
        <v>08045</v>
      </c>
      <c r="D551" s="81" t="s">
        <v>503</v>
      </c>
      <c r="E551" s="81" t="s">
        <v>767</v>
      </c>
      <c r="F551" s="81">
        <v>78.400000000000006</v>
      </c>
      <c r="G551" s="81" t="s">
        <v>515</v>
      </c>
      <c r="H551" s="81" t="s">
        <v>768</v>
      </c>
      <c r="I551" s="81" t="s">
        <v>769</v>
      </c>
      <c r="J551" s="81" t="s">
        <v>227</v>
      </c>
      <c r="K551" s="81" t="s">
        <v>333</v>
      </c>
      <c r="L551" s="81">
        <v>-108.12533591666666</v>
      </c>
      <c r="M551" s="81">
        <v>39.488009416666671</v>
      </c>
      <c r="N551" s="190">
        <v>0</v>
      </c>
      <c r="O551" s="185">
        <v>0</v>
      </c>
      <c r="P551" s="185">
        <v>0</v>
      </c>
      <c r="Q551" s="185">
        <v>2.3519999999999999E-2</v>
      </c>
      <c r="R551" s="186">
        <v>0</v>
      </c>
    </row>
    <row r="552" spans="1:18" s="81" customFormat="1" x14ac:dyDescent="0.2">
      <c r="A552" s="81" t="s">
        <v>147</v>
      </c>
      <c r="B552" s="81" t="s">
        <v>493</v>
      </c>
      <c r="C552" s="81" t="str">
        <f t="shared" si="8"/>
        <v>08045</v>
      </c>
      <c r="D552" s="81" t="s">
        <v>503</v>
      </c>
      <c r="E552" s="81" t="s">
        <v>767</v>
      </c>
      <c r="F552" s="81">
        <v>78.400000000000006</v>
      </c>
      <c r="G552" s="81" t="s">
        <v>515</v>
      </c>
      <c r="H552" s="81" t="s">
        <v>768</v>
      </c>
      <c r="I552" s="81" t="s">
        <v>769</v>
      </c>
      <c r="J552" s="81" t="s">
        <v>227</v>
      </c>
      <c r="K552" s="81" t="s">
        <v>333</v>
      </c>
      <c r="L552" s="81">
        <v>-108.12533591666666</v>
      </c>
      <c r="M552" s="81">
        <v>39.488009416666671</v>
      </c>
      <c r="N552" s="190">
        <v>0</v>
      </c>
      <c r="O552" s="185">
        <v>5.7</v>
      </c>
      <c r="P552" s="185">
        <v>0</v>
      </c>
      <c r="Q552" s="185">
        <v>0</v>
      </c>
      <c r="R552" s="186">
        <v>0</v>
      </c>
    </row>
    <row r="553" spans="1:18" s="81" customFormat="1" x14ac:dyDescent="0.2">
      <c r="A553" s="81" t="s">
        <v>147</v>
      </c>
      <c r="B553" s="81" t="s">
        <v>493</v>
      </c>
      <c r="C553" s="81" t="str">
        <f t="shared" si="8"/>
        <v>08045</v>
      </c>
      <c r="D553" s="81" t="s">
        <v>503</v>
      </c>
      <c r="E553" s="81" t="s">
        <v>767</v>
      </c>
      <c r="F553" s="81">
        <v>78.400000000000006</v>
      </c>
      <c r="G553" s="81" t="s">
        <v>515</v>
      </c>
      <c r="H553" s="81" t="s">
        <v>770</v>
      </c>
      <c r="I553" s="81" t="s">
        <v>769</v>
      </c>
      <c r="J553" s="81" t="s">
        <v>229</v>
      </c>
      <c r="K553" s="81" t="s">
        <v>333</v>
      </c>
      <c r="L553" s="81">
        <v>-108.12533591666666</v>
      </c>
      <c r="M553" s="81">
        <v>39.488009416666671</v>
      </c>
      <c r="N553" s="190">
        <v>0</v>
      </c>
      <c r="O553" s="185">
        <v>0</v>
      </c>
      <c r="P553" s="185">
        <v>5.7</v>
      </c>
      <c r="Q553" s="185">
        <v>0</v>
      </c>
      <c r="R553" s="186">
        <v>0</v>
      </c>
    </row>
    <row r="554" spans="1:18" s="81" customFormat="1" x14ac:dyDescent="0.2">
      <c r="A554" s="81" t="s">
        <v>147</v>
      </c>
      <c r="B554" s="81" t="s">
        <v>493</v>
      </c>
      <c r="C554" s="81" t="str">
        <f t="shared" si="8"/>
        <v>08045</v>
      </c>
      <c r="D554" s="81" t="s">
        <v>503</v>
      </c>
      <c r="E554" s="81" t="s">
        <v>767</v>
      </c>
      <c r="F554" s="81">
        <v>78.400000000000006</v>
      </c>
      <c r="G554" s="81" t="s">
        <v>515</v>
      </c>
      <c r="H554" s="81" t="s">
        <v>770</v>
      </c>
      <c r="I554" s="81" t="s">
        <v>769</v>
      </c>
      <c r="J554" s="81" t="s">
        <v>229</v>
      </c>
      <c r="K554" s="81" t="s">
        <v>333</v>
      </c>
      <c r="L554" s="81">
        <v>-108.12533591666666</v>
      </c>
      <c r="M554" s="81">
        <v>39.488009416666671</v>
      </c>
      <c r="N554" s="190">
        <v>19.3</v>
      </c>
      <c r="O554" s="185">
        <v>0</v>
      </c>
      <c r="P554" s="185">
        <v>0</v>
      </c>
      <c r="Q554" s="185">
        <v>0</v>
      </c>
      <c r="R554" s="186">
        <v>0</v>
      </c>
    </row>
    <row r="555" spans="1:18" s="81" customFormat="1" x14ac:dyDescent="0.2">
      <c r="A555" s="81" t="s">
        <v>147</v>
      </c>
      <c r="B555" s="81" t="s">
        <v>493</v>
      </c>
      <c r="C555" s="81" t="str">
        <f t="shared" si="8"/>
        <v>08045</v>
      </c>
      <c r="D555" s="81" t="s">
        <v>503</v>
      </c>
      <c r="E555" s="81" t="s">
        <v>767</v>
      </c>
      <c r="F555" s="81">
        <v>78.400000000000006</v>
      </c>
      <c r="G555" s="81" t="s">
        <v>515</v>
      </c>
      <c r="H555" s="81" t="s">
        <v>770</v>
      </c>
      <c r="I555" s="81" t="s">
        <v>769</v>
      </c>
      <c r="J555" s="81" t="s">
        <v>229</v>
      </c>
      <c r="K555" s="81" t="s">
        <v>333</v>
      </c>
      <c r="L555" s="81">
        <v>-108.12533591666666</v>
      </c>
      <c r="M555" s="81">
        <v>39.488009416666671</v>
      </c>
      <c r="N555" s="190">
        <v>0</v>
      </c>
      <c r="O555" s="185">
        <v>0</v>
      </c>
      <c r="P555" s="185">
        <v>0</v>
      </c>
      <c r="Q555" s="185">
        <v>0</v>
      </c>
      <c r="R555" s="186">
        <v>0.39200000000000002</v>
      </c>
    </row>
    <row r="556" spans="1:18" s="81" customFormat="1" x14ac:dyDescent="0.2">
      <c r="A556" s="81" t="s">
        <v>147</v>
      </c>
      <c r="B556" s="81" t="s">
        <v>493</v>
      </c>
      <c r="C556" s="81" t="str">
        <f t="shared" si="8"/>
        <v>08045</v>
      </c>
      <c r="D556" s="81" t="s">
        <v>503</v>
      </c>
      <c r="E556" s="81" t="s">
        <v>767</v>
      </c>
      <c r="F556" s="81">
        <v>78.400000000000006</v>
      </c>
      <c r="G556" s="81" t="s">
        <v>515</v>
      </c>
      <c r="H556" s="81" t="s">
        <v>770</v>
      </c>
      <c r="I556" s="81" t="s">
        <v>769</v>
      </c>
      <c r="J556" s="81" t="s">
        <v>229</v>
      </c>
      <c r="K556" s="81" t="s">
        <v>333</v>
      </c>
      <c r="L556" s="81">
        <v>-108.12533591666666</v>
      </c>
      <c r="M556" s="81">
        <v>39.488009416666671</v>
      </c>
      <c r="N556" s="190">
        <v>0</v>
      </c>
      <c r="O556" s="185">
        <v>0</v>
      </c>
      <c r="P556" s="185">
        <v>0</v>
      </c>
      <c r="Q556" s="185">
        <v>0</v>
      </c>
      <c r="R556" s="186">
        <v>0</v>
      </c>
    </row>
    <row r="557" spans="1:18" s="81" customFormat="1" x14ac:dyDescent="0.2">
      <c r="A557" s="81" t="s">
        <v>147</v>
      </c>
      <c r="B557" s="81" t="s">
        <v>493</v>
      </c>
      <c r="C557" s="81" t="str">
        <f t="shared" si="8"/>
        <v>08045</v>
      </c>
      <c r="D557" s="81" t="s">
        <v>503</v>
      </c>
      <c r="E557" s="81" t="s">
        <v>767</v>
      </c>
      <c r="F557" s="81">
        <v>78.400000000000006</v>
      </c>
      <c r="G557" s="81" t="s">
        <v>515</v>
      </c>
      <c r="H557" s="81" t="s">
        <v>770</v>
      </c>
      <c r="I557" s="81" t="s">
        <v>769</v>
      </c>
      <c r="J557" s="81" t="s">
        <v>229</v>
      </c>
      <c r="K557" s="81" t="s">
        <v>333</v>
      </c>
      <c r="L557" s="81">
        <v>-108.12533591666666</v>
      </c>
      <c r="M557" s="81">
        <v>39.488009416666671</v>
      </c>
      <c r="N557" s="190">
        <v>0</v>
      </c>
      <c r="O557" s="185">
        <v>0</v>
      </c>
      <c r="P557" s="185">
        <v>0</v>
      </c>
      <c r="Q557" s="185">
        <v>2.3519999999999999E-2</v>
      </c>
      <c r="R557" s="186">
        <v>0</v>
      </c>
    </row>
    <row r="558" spans="1:18" s="81" customFormat="1" x14ac:dyDescent="0.2">
      <c r="A558" s="81" t="s">
        <v>147</v>
      </c>
      <c r="B558" s="81" t="s">
        <v>493</v>
      </c>
      <c r="C558" s="81" t="str">
        <f t="shared" si="8"/>
        <v>08045</v>
      </c>
      <c r="D558" s="81" t="s">
        <v>503</v>
      </c>
      <c r="E558" s="81" t="s">
        <v>767</v>
      </c>
      <c r="F558" s="81">
        <v>78.400000000000006</v>
      </c>
      <c r="G558" s="81" t="s">
        <v>515</v>
      </c>
      <c r="H558" s="81" t="s">
        <v>770</v>
      </c>
      <c r="I558" s="81" t="s">
        <v>769</v>
      </c>
      <c r="J558" s="81" t="s">
        <v>229</v>
      </c>
      <c r="K558" s="81" t="s">
        <v>333</v>
      </c>
      <c r="L558" s="81">
        <v>-108.12533591666666</v>
      </c>
      <c r="M558" s="81">
        <v>39.488009416666671</v>
      </c>
      <c r="N558" s="190">
        <v>0</v>
      </c>
      <c r="O558" s="185">
        <v>5.7</v>
      </c>
      <c r="P558" s="185">
        <v>0</v>
      </c>
      <c r="Q558" s="185">
        <v>0</v>
      </c>
      <c r="R558" s="186">
        <v>0</v>
      </c>
    </row>
    <row r="559" spans="1:18" s="81" customFormat="1" x14ac:dyDescent="0.2">
      <c r="A559" s="81" t="s">
        <v>147</v>
      </c>
      <c r="B559" s="81" t="s">
        <v>493</v>
      </c>
      <c r="C559" s="81" t="str">
        <f t="shared" si="8"/>
        <v>08045</v>
      </c>
      <c r="D559" s="81" t="s">
        <v>503</v>
      </c>
      <c r="E559" s="81" t="s">
        <v>767</v>
      </c>
      <c r="F559" s="81">
        <v>78.400000000000006</v>
      </c>
      <c r="G559" s="81" t="s">
        <v>515</v>
      </c>
      <c r="H559" s="81" t="s">
        <v>771</v>
      </c>
      <c r="I559" s="81" t="s">
        <v>769</v>
      </c>
      <c r="J559" s="81" t="s">
        <v>229</v>
      </c>
      <c r="K559" s="81" t="s">
        <v>333</v>
      </c>
      <c r="L559" s="81">
        <v>-108.12533591666666</v>
      </c>
      <c r="M559" s="81">
        <v>39.488009416666671</v>
      </c>
      <c r="N559" s="190">
        <v>0</v>
      </c>
      <c r="O559" s="185">
        <v>0</v>
      </c>
      <c r="P559" s="185">
        <v>5.7</v>
      </c>
      <c r="Q559" s="185">
        <v>0</v>
      </c>
      <c r="R559" s="186">
        <v>0</v>
      </c>
    </row>
    <row r="560" spans="1:18" s="81" customFormat="1" x14ac:dyDescent="0.2">
      <c r="A560" s="81" t="s">
        <v>147</v>
      </c>
      <c r="B560" s="81" t="s">
        <v>493</v>
      </c>
      <c r="C560" s="81" t="str">
        <f t="shared" si="8"/>
        <v>08045</v>
      </c>
      <c r="D560" s="81" t="s">
        <v>503</v>
      </c>
      <c r="E560" s="81" t="s">
        <v>767</v>
      </c>
      <c r="F560" s="81">
        <v>78.400000000000006</v>
      </c>
      <c r="G560" s="81" t="s">
        <v>515</v>
      </c>
      <c r="H560" s="81" t="s">
        <v>771</v>
      </c>
      <c r="I560" s="81" t="s">
        <v>769</v>
      </c>
      <c r="J560" s="81" t="s">
        <v>229</v>
      </c>
      <c r="K560" s="81" t="s">
        <v>333</v>
      </c>
      <c r="L560" s="81">
        <v>-108.12533591666666</v>
      </c>
      <c r="M560" s="81">
        <v>39.488009416666671</v>
      </c>
      <c r="N560" s="190">
        <v>19.3</v>
      </c>
      <c r="O560" s="185">
        <v>0</v>
      </c>
      <c r="P560" s="185">
        <v>0</v>
      </c>
      <c r="Q560" s="185">
        <v>0</v>
      </c>
      <c r="R560" s="186">
        <v>0</v>
      </c>
    </row>
    <row r="561" spans="1:18" s="81" customFormat="1" x14ac:dyDescent="0.2">
      <c r="A561" s="81" t="s">
        <v>147</v>
      </c>
      <c r="B561" s="81" t="s">
        <v>493</v>
      </c>
      <c r="C561" s="81" t="str">
        <f t="shared" si="8"/>
        <v>08045</v>
      </c>
      <c r="D561" s="81" t="s">
        <v>503</v>
      </c>
      <c r="E561" s="81" t="s">
        <v>767</v>
      </c>
      <c r="F561" s="81">
        <v>78.400000000000006</v>
      </c>
      <c r="G561" s="81" t="s">
        <v>515</v>
      </c>
      <c r="H561" s="81" t="s">
        <v>771</v>
      </c>
      <c r="I561" s="81" t="s">
        <v>769</v>
      </c>
      <c r="J561" s="81" t="s">
        <v>229</v>
      </c>
      <c r="K561" s="81" t="s">
        <v>333</v>
      </c>
      <c r="L561" s="81">
        <v>-108.12533591666666</v>
      </c>
      <c r="M561" s="81">
        <v>39.488009416666671</v>
      </c>
      <c r="N561" s="190">
        <v>0</v>
      </c>
      <c r="O561" s="185">
        <v>0</v>
      </c>
      <c r="P561" s="185">
        <v>0</v>
      </c>
      <c r="Q561" s="185">
        <v>0</v>
      </c>
      <c r="R561" s="186">
        <v>0.39200000000000002</v>
      </c>
    </row>
    <row r="562" spans="1:18" s="81" customFormat="1" x14ac:dyDescent="0.2">
      <c r="A562" s="81" t="s">
        <v>147</v>
      </c>
      <c r="B562" s="81" t="s">
        <v>493</v>
      </c>
      <c r="C562" s="81" t="str">
        <f t="shared" si="8"/>
        <v>08045</v>
      </c>
      <c r="D562" s="81" t="s">
        <v>503</v>
      </c>
      <c r="E562" s="81" t="s">
        <v>767</v>
      </c>
      <c r="F562" s="81">
        <v>78.400000000000006</v>
      </c>
      <c r="G562" s="81" t="s">
        <v>515</v>
      </c>
      <c r="H562" s="81" t="s">
        <v>771</v>
      </c>
      <c r="I562" s="81" t="s">
        <v>769</v>
      </c>
      <c r="J562" s="81" t="s">
        <v>229</v>
      </c>
      <c r="K562" s="81" t="s">
        <v>333</v>
      </c>
      <c r="L562" s="81">
        <v>-108.12533591666666</v>
      </c>
      <c r="M562" s="81">
        <v>39.488009416666671</v>
      </c>
      <c r="N562" s="190">
        <v>0</v>
      </c>
      <c r="O562" s="185">
        <v>0</v>
      </c>
      <c r="P562" s="185">
        <v>0</v>
      </c>
      <c r="Q562" s="185">
        <v>0</v>
      </c>
      <c r="R562" s="186">
        <v>0</v>
      </c>
    </row>
    <row r="563" spans="1:18" s="81" customFormat="1" x14ac:dyDescent="0.2">
      <c r="A563" s="81" t="s">
        <v>147</v>
      </c>
      <c r="B563" s="81" t="s">
        <v>493</v>
      </c>
      <c r="C563" s="81" t="str">
        <f t="shared" si="8"/>
        <v>08045</v>
      </c>
      <c r="D563" s="81" t="s">
        <v>503</v>
      </c>
      <c r="E563" s="81" t="s">
        <v>767</v>
      </c>
      <c r="F563" s="81">
        <v>78.400000000000006</v>
      </c>
      <c r="G563" s="81" t="s">
        <v>515</v>
      </c>
      <c r="H563" s="81" t="s">
        <v>771</v>
      </c>
      <c r="I563" s="81" t="s">
        <v>769</v>
      </c>
      <c r="J563" s="81" t="s">
        <v>229</v>
      </c>
      <c r="K563" s="81" t="s">
        <v>333</v>
      </c>
      <c r="L563" s="81">
        <v>-108.12533591666666</v>
      </c>
      <c r="M563" s="81">
        <v>39.488009416666671</v>
      </c>
      <c r="N563" s="190">
        <v>0</v>
      </c>
      <c r="O563" s="185">
        <v>0</v>
      </c>
      <c r="P563" s="185">
        <v>0</v>
      </c>
      <c r="Q563" s="185">
        <v>2.3519999999999999E-2</v>
      </c>
      <c r="R563" s="186">
        <v>0</v>
      </c>
    </row>
    <row r="564" spans="1:18" s="81" customFormat="1" x14ac:dyDescent="0.2">
      <c r="A564" s="81" t="s">
        <v>147</v>
      </c>
      <c r="B564" s="81" t="s">
        <v>493</v>
      </c>
      <c r="C564" s="81" t="str">
        <f t="shared" si="8"/>
        <v>08045</v>
      </c>
      <c r="D564" s="81" t="s">
        <v>503</v>
      </c>
      <c r="E564" s="81" t="s">
        <v>767</v>
      </c>
      <c r="F564" s="81">
        <v>78.400000000000006</v>
      </c>
      <c r="G564" s="81" t="s">
        <v>515</v>
      </c>
      <c r="H564" s="81" t="s">
        <v>771</v>
      </c>
      <c r="I564" s="81" t="s">
        <v>769</v>
      </c>
      <c r="J564" s="81" t="s">
        <v>229</v>
      </c>
      <c r="K564" s="81" t="s">
        <v>333</v>
      </c>
      <c r="L564" s="81">
        <v>-108.12533591666666</v>
      </c>
      <c r="M564" s="81">
        <v>39.488009416666671</v>
      </c>
      <c r="N564" s="190">
        <v>0</v>
      </c>
      <c r="O564" s="185">
        <v>5.7</v>
      </c>
      <c r="P564" s="185">
        <v>0</v>
      </c>
      <c r="Q564" s="185">
        <v>0</v>
      </c>
      <c r="R564" s="186">
        <v>0</v>
      </c>
    </row>
    <row r="565" spans="1:18" s="81" customFormat="1" x14ac:dyDescent="0.2">
      <c r="A565" s="81" t="s">
        <v>147</v>
      </c>
      <c r="B565" s="81" t="s">
        <v>493</v>
      </c>
      <c r="C565" s="81" t="str">
        <f t="shared" si="8"/>
        <v>08045</v>
      </c>
      <c r="D565" s="81" t="s">
        <v>503</v>
      </c>
      <c r="E565" s="81" t="s">
        <v>767</v>
      </c>
      <c r="F565" s="81">
        <v>78.400000000000006</v>
      </c>
      <c r="G565" s="81" t="s">
        <v>515</v>
      </c>
      <c r="H565" s="81" t="s">
        <v>772</v>
      </c>
      <c r="I565" s="81" t="s">
        <v>769</v>
      </c>
      <c r="J565" s="81" t="s">
        <v>231</v>
      </c>
      <c r="K565" s="81" t="s">
        <v>333</v>
      </c>
      <c r="L565" s="81">
        <v>-108.12533591666666</v>
      </c>
      <c r="M565" s="81">
        <v>39.488009416666671</v>
      </c>
      <c r="N565" s="190">
        <v>0</v>
      </c>
      <c r="O565" s="185">
        <v>0</v>
      </c>
      <c r="P565" s="185">
        <v>5.7</v>
      </c>
      <c r="Q565" s="185">
        <v>0</v>
      </c>
      <c r="R565" s="186">
        <v>0</v>
      </c>
    </row>
    <row r="566" spans="1:18" s="81" customFormat="1" x14ac:dyDescent="0.2">
      <c r="A566" s="81" t="s">
        <v>147</v>
      </c>
      <c r="B566" s="81" t="s">
        <v>493</v>
      </c>
      <c r="C566" s="81" t="str">
        <f t="shared" si="8"/>
        <v>08045</v>
      </c>
      <c r="D566" s="81" t="s">
        <v>503</v>
      </c>
      <c r="E566" s="81" t="s">
        <v>767</v>
      </c>
      <c r="F566" s="81">
        <v>78.400000000000006</v>
      </c>
      <c r="G566" s="81" t="s">
        <v>515</v>
      </c>
      <c r="H566" s="81" t="s">
        <v>772</v>
      </c>
      <c r="I566" s="81" t="s">
        <v>769</v>
      </c>
      <c r="J566" s="81" t="s">
        <v>231</v>
      </c>
      <c r="K566" s="81" t="s">
        <v>333</v>
      </c>
      <c r="L566" s="81">
        <v>-108.12533591666666</v>
      </c>
      <c r="M566" s="81">
        <v>39.488009416666671</v>
      </c>
      <c r="N566" s="190">
        <v>19.3</v>
      </c>
      <c r="O566" s="185">
        <v>0</v>
      </c>
      <c r="P566" s="185">
        <v>0</v>
      </c>
      <c r="Q566" s="185">
        <v>0</v>
      </c>
      <c r="R566" s="186">
        <v>0</v>
      </c>
    </row>
    <row r="567" spans="1:18" s="81" customFormat="1" x14ac:dyDescent="0.2">
      <c r="A567" s="81" t="s">
        <v>147</v>
      </c>
      <c r="B567" s="81" t="s">
        <v>493</v>
      </c>
      <c r="C567" s="81" t="str">
        <f t="shared" si="8"/>
        <v>08045</v>
      </c>
      <c r="D567" s="81" t="s">
        <v>503</v>
      </c>
      <c r="E567" s="81" t="s">
        <v>767</v>
      </c>
      <c r="F567" s="81">
        <v>78.400000000000006</v>
      </c>
      <c r="G567" s="81" t="s">
        <v>515</v>
      </c>
      <c r="H567" s="81" t="s">
        <v>772</v>
      </c>
      <c r="I567" s="81" t="s">
        <v>769</v>
      </c>
      <c r="J567" s="81" t="s">
        <v>231</v>
      </c>
      <c r="K567" s="81" t="s">
        <v>333</v>
      </c>
      <c r="L567" s="81">
        <v>-108.12533591666666</v>
      </c>
      <c r="M567" s="81">
        <v>39.488009416666671</v>
      </c>
      <c r="N567" s="190">
        <v>0</v>
      </c>
      <c r="O567" s="185">
        <v>0</v>
      </c>
      <c r="P567" s="185">
        <v>0</v>
      </c>
      <c r="Q567" s="185">
        <v>0</v>
      </c>
      <c r="R567" s="186">
        <v>0.39200000000000002</v>
      </c>
    </row>
    <row r="568" spans="1:18" s="81" customFormat="1" x14ac:dyDescent="0.2">
      <c r="A568" s="81" t="s">
        <v>147</v>
      </c>
      <c r="B568" s="81" t="s">
        <v>493</v>
      </c>
      <c r="C568" s="81" t="str">
        <f t="shared" si="8"/>
        <v>08045</v>
      </c>
      <c r="D568" s="81" t="s">
        <v>503</v>
      </c>
      <c r="E568" s="81" t="s">
        <v>767</v>
      </c>
      <c r="F568" s="81">
        <v>78.400000000000006</v>
      </c>
      <c r="G568" s="81" t="s">
        <v>515</v>
      </c>
      <c r="H568" s="81" t="s">
        <v>772</v>
      </c>
      <c r="I568" s="81" t="s">
        <v>769</v>
      </c>
      <c r="J568" s="81" t="s">
        <v>231</v>
      </c>
      <c r="K568" s="81" t="s">
        <v>333</v>
      </c>
      <c r="L568" s="81">
        <v>-108.12533591666666</v>
      </c>
      <c r="M568" s="81">
        <v>39.488009416666671</v>
      </c>
      <c r="N568" s="190">
        <v>0</v>
      </c>
      <c r="O568" s="185">
        <v>0</v>
      </c>
      <c r="P568" s="185">
        <v>0</v>
      </c>
      <c r="Q568" s="185">
        <v>0</v>
      </c>
      <c r="R568" s="186">
        <v>0</v>
      </c>
    </row>
    <row r="569" spans="1:18" s="81" customFormat="1" x14ac:dyDescent="0.2">
      <c r="A569" s="81" t="s">
        <v>147</v>
      </c>
      <c r="B569" s="81" t="s">
        <v>493</v>
      </c>
      <c r="C569" s="81" t="str">
        <f t="shared" si="8"/>
        <v>08045</v>
      </c>
      <c r="D569" s="81" t="s">
        <v>503</v>
      </c>
      <c r="E569" s="81" t="s">
        <v>767</v>
      </c>
      <c r="F569" s="81">
        <v>78.400000000000006</v>
      </c>
      <c r="G569" s="81" t="s">
        <v>515</v>
      </c>
      <c r="H569" s="81" t="s">
        <v>772</v>
      </c>
      <c r="I569" s="81" t="s">
        <v>769</v>
      </c>
      <c r="J569" s="81" t="s">
        <v>231</v>
      </c>
      <c r="K569" s="81" t="s">
        <v>333</v>
      </c>
      <c r="L569" s="81">
        <v>-108.12533591666666</v>
      </c>
      <c r="M569" s="81">
        <v>39.488009416666671</v>
      </c>
      <c r="N569" s="190">
        <v>0</v>
      </c>
      <c r="O569" s="185">
        <v>0</v>
      </c>
      <c r="P569" s="185">
        <v>0</v>
      </c>
      <c r="Q569" s="185">
        <v>2.3519999999999999E-2</v>
      </c>
      <c r="R569" s="186">
        <v>0</v>
      </c>
    </row>
    <row r="570" spans="1:18" s="81" customFormat="1" x14ac:dyDescent="0.2">
      <c r="A570" s="81" t="s">
        <v>147</v>
      </c>
      <c r="B570" s="81" t="s">
        <v>493</v>
      </c>
      <c r="C570" s="81" t="str">
        <f t="shared" si="8"/>
        <v>08045</v>
      </c>
      <c r="D570" s="81" t="s">
        <v>503</v>
      </c>
      <c r="E570" s="81" t="s">
        <v>767</v>
      </c>
      <c r="F570" s="81">
        <v>78.400000000000006</v>
      </c>
      <c r="G570" s="81" t="s">
        <v>515</v>
      </c>
      <c r="H570" s="81" t="s">
        <v>772</v>
      </c>
      <c r="I570" s="81" t="s">
        <v>769</v>
      </c>
      <c r="J570" s="81" t="s">
        <v>231</v>
      </c>
      <c r="K570" s="81" t="s">
        <v>333</v>
      </c>
      <c r="L570" s="81">
        <v>-108.12533591666666</v>
      </c>
      <c r="M570" s="81">
        <v>39.488009416666671</v>
      </c>
      <c r="N570" s="190">
        <v>0</v>
      </c>
      <c r="O570" s="185">
        <v>5.7</v>
      </c>
      <c r="P570" s="185">
        <v>0</v>
      </c>
      <c r="Q570" s="185">
        <v>0</v>
      </c>
      <c r="R570" s="186">
        <v>0</v>
      </c>
    </row>
    <row r="571" spans="1:18" s="81" customFormat="1" x14ac:dyDescent="0.2">
      <c r="A571" s="81" t="s">
        <v>147</v>
      </c>
      <c r="B571" s="81" t="s">
        <v>493</v>
      </c>
      <c r="C571" s="81" t="str">
        <f t="shared" si="8"/>
        <v>08045</v>
      </c>
      <c r="D571" s="81" t="s">
        <v>503</v>
      </c>
      <c r="E571" s="81" t="s">
        <v>767</v>
      </c>
      <c r="F571" s="81">
        <v>78.400000000000006</v>
      </c>
      <c r="G571" s="81" t="s">
        <v>515</v>
      </c>
      <c r="H571" s="81" t="s">
        <v>773</v>
      </c>
      <c r="I571" s="81" t="s">
        <v>769</v>
      </c>
      <c r="J571" s="81" t="s">
        <v>231</v>
      </c>
      <c r="K571" s="81" t="s">
        <v>333</v>
      </c>
      <c r="L571" s="81">
        <v>-108.12533591666666</v>
      </c>
      <c r="M571" s="81">
        <v>39.488009416666671</v>
      </c>
      <c r="N571" s="190">
        <v>0</v>
      </c>
      <c r="O571" s="185">
        <v>0</v>
      </c>
      <c r="P571" s="185">
        <v>5.7000330000000003</v>
      </c>
      <c r="Q571" s="185">
        <v>0</v>
      </c>
      <c r="R571" s="186">
        <v>0</v>
      </c>
    </row>
    <row r="572" spans="1:18" s="81" customFormat="1" x14ac:dyDescent="0.2">
      <c r="A572" s="81" t="s">
        <v>147</v>
      </c>
      <c r="B572" s="81" t="s">
        <v>493</v>
      </c>
      <c r="C572" s="81" t="str">
        <f t="shared" si="8"/>
        <v>08045</v>
      </c>
      <c r="D572" s="81" t="s">
        <v>503</v>
      </c>
      <c r="E572" s="81" t="s">
        <v>767</v>
      </c>
      <c r="F572" s="81">
        <v>78.400000000000006</v>
      </c>
      <c r="G572" s="81" t="s">
        <v>515</v>
      </c>
      <c r="H572" s="81" t="s">
        <v>773</v>
      </c>
      <c r="I572" s="81" t="s">
        <v>769</v>
      </c>
      <c r="J572" s="81" t="s">
        <v>231</v>
      </c>
      <c r="K572" s="81" t="s">
        <v>333</v>
      </c>
      <c r="L572" s="81">
        <v>-108.12533591666666</v>
      </c>
      <c r="M572" s="81">
        <v>39.488009416666671</v>
      </c>
      <c r="N572" s="190">
        <v>19.300001999999999</v>
      </c>
      <c r="O572" s="185">
        <v>0</v>
      </c>
      <c r="P572" s="185">
        <v>0</v>
      </c>
      <c r="Q572" s="185">
        <v>0</v>
      </c>
      <c r="R572" s="186">
        <v>0</v>
      </c>
    </row>
    <row r="573" spans="1:18" s="81" customFormat="1" x14ac:dyDescent="0.2">
      <c r="A573" s="81" t="s">
        <v>147</v>
      </c>
      <c r="B573" s="81" t="s">
        <v>493</v>
      </c>
      <c r="C573" s="81" t="str">
        <f t="shared" si="8"/>
        <v>08045</v>
      </c>
      <c r="D573" s="81" t="s">
        <v>503</v>
      </c>
      <c r="E573" s="81" t="s">
        <v>767</v>
      </c>
      <c r="F573" s="81">
        <v>78.400000000000006</v>
      </c>
      <c r="G573" s="81" t="s">
        <v>515</v>
      </c>
      <c r="H573" s="81" t="s">
        <v>773</v>
      </c>
      <c r="I573" s="81" t="s">
        <v>769</v>
      </c>
      <c r="J573" s="81" t="s">
        <v>231</v>
      </c>
      <c r="K573" s="81" t="s">
        <v>333</v>
      </c>
      <c r="L573" s="81">
        <v>-108.12533591666666</v>
      </c>
      <c r="M573" s="81">
        <v>39.488009416666671</v>
      </c>
      <c r="N573" s="190">
        <v>0</v>
      </c>
      <c r="O573" s="185">
        <v>0</v>
      </c>
      <c r="P573" s="185">
        <v>0</v>
      </c>
      <c r="Q573" s="185">
        <v>0</v>
      </c>
      <c r="R573" s="186">
        <v>0.39200000000000002</v>
      </c>
    </row>
    <row r="574" spans="1:18" s="81" customFormat="1" x14ac:dyDescent="0.2">
      <c r="A574" s="81" t="s">
        <v>147</v>
      </c>
      <c r="B574" s="81" t="s">
        <v>493</v>
      </c>
      <c r="C574" s="81" t="str">
        <f t="shared" si="8"/>
        <v>08045</v>
      </c>
      <c r="D574" s="81" t="s">
        <v>503</v>
      </c>
      <c r="E574" s="81" t="s">
        <v>767</v>
      </c>
      <c r="F574" s="81">
        <v>78.400000000000006</v>
      </c>
      <c r="G574" s="81" t="s">
        <v>515</v>
      </c>
      <c r="H574" s="81" t="s">
        <v>773</v>
      </c>
      <c r="I574" s="81" t="s">
        <v>769</v>
      </c>
      <c r="J574" s="81" t="s">
        <v>231</v>
      </c>
      <c r="K574" s="81" t="s">
        <v>333</v>
      </c>
      <c r="L574" s="81">
        <v>-108.12533591666666</v>
      </c>
      <c r="M574" s="81">
        <v>39.488009416666671</v>
      </c>
      <c r="N574" s="190">
        <v>0</v>
      </c>
      <c r="O574" s="185">
        <v>0</v>
      </c>
      <c r="P574" s="185">
        <v>0</v>
      </c>
      <c r="Q574" s="185">
        <v>0</v>
      </c>
      <c r="R574" s="186">
        <v>0</v>
      </c>
    </row>
    <row r="575" spans="1:18" s="81" customFormat="1" x14ac:dyDescent="0.2">
      <c r="A575" s="81" t="s">
        <v>147</v>
      </c>
      <c r="B575" s="81" t="s">
        <v>493</v>
      </c>
      <c r="C575" s="81" t="str">
        <f t="shared" si="8"/>
        <v>08045</v>
      </c>
      <c r="D575" s="81" t="s">
        <v>503</v>
      </c>
      <c r="E575" s="81" t="s">
        <v>767</v>
      </c>
      <c r="F575" s="81">
        <v>78.400000000000006</v>
      </c>
      <c r="G575" s="81" t="s">
        <v>515</v>
      </c>
      <c r="H575" s="81" t="s">
        <v>773</v>
      </c>
      <c r="I575" s="81" t="s">
        <v>769</v>
      </c>
      <c r="J575" s="81" t="s">
        <v>231</v>
      </c>
      <c r="K575" s="81" t="s">
        <v>333</v>
      </c>
      <c r="L575" s="81">
        <v>-108.12533591666666</v>
      </c>
      <c r="M575" s="81">
        <v>39.488009416666671</v>
      </c>
      <c r="N575" s="190">
        <v>0</v>
      </c>
      <c r="O575" s="185">
        <v>0</v>
      </c>
      <c r="P575" s="185">
        <v>0</v>
      </c>
      <c r="Q575" s="185">
        <v>2.3519999999999999E-2</v>
      </c>
      <c r="R575" s="186">
        <v>0</v>
      </c>
    </row>
    <row r="576" spans="1:18" s="81" customFormat="1" x14ac:dyDescent="0.2">
      <c r="A576" s="81" t="s">
        <v>147</v>
      </c>
      <c r="B576" s="81" t="s">
        <v>493</v>
      </c>
      <c r="C576" s="81" t="str">
        <f t="shared" si="8"/>
        <v>08045</v>
      </c>
      <c r="D576" s="81" t="s">
        <v>503</v>
      </c>
      <c r="E576" s="81" t="s">
        <v>767</v>
      </c>
      <c r="F576" s="81">
        <v>78.400000000000006</v>
      </c>
      <c r="G576" s="81" t="s">
        <v>515</v>
      </c>
      <c r="H576" s="81" t="s">
        <v>773</v>
      </c>
      <c r="I576" s="81" t="s">
        <v>769</v>
      </c>
      <c r="J576" s="81" t="s">
        <v>231</v>
      </c>
      <c r="K576" s="81" t="s">
        <v>333</v>
      </c>
      <c r="L576" s="81">
        <v>-108.12533591666666</v>
      </c>
      <c r="M576" s="81">
        <v>39.488009416666671</v>
      </c>
      <c r="N576" s="190">
        <v>0</v>
      </c>
      <c r="O576" s="185">
        <v>5.7000330000000003</v>
      </c>
      <c r="P576" s="185">
        <v>0</v>
      </c>
      <c r="Q576" s="185">
        <v>0</v>
      </c>
      <c r="R576" s="186">
        <v>0</v>
      </c>
    </row>
    <row r="577" spans="1:18" s="81" customFormat="1" x14ac:dyDescent="0.2">
      <c r="A577" s="81" t="s">
        <v>147</v>
      </c>
      <c r="B577" s="81" t="s">
        <v>493</v>
      </c>
      <c r="C577" s="81" t="str">
        <f t="shared" si="8"/>
        <v>08045</v>
      </c>
      <c r="D577" s="81" t="s">
        <v>503</v>
      </c>
      <c r="E577" s="81" t="s">
        <v>767</v>
      </c>
      <c r="F577" s="81">
        <v>78.400000000000006</v>
      </c>
      <c r="G577" s="81" t="s">
        <v>515</v>
      </c>
      <c r="H577" s="81" t="s">
        <v>774</v>
      </c>
      <c r="I577" s="81" t="s">
        <v>769</v>
      </c>
      <c r="J577" s="81" t="s">
        <v>231</v>
      </c>
      <c r="K577" s="81" t="s">
        <v>333</v>
      </c>
      <c r="L577" s="81">
        <v>-108.12533591666666</v>
      </c>
      <c r="M577" s="81">
        <v>39.488009416666671</v>
      </c>
      <c r="N577" s="190">
        <v>0</v>
      </c>
      <c r="O577" s="185">
        <v>0</v>
      </c>
      <c r="P577" s="185">
        <v>5.7</v>
      </c>
      <c r="Q577" s="185">
        <v>0</v>
      </c>
      <c r="R577" s="186">
        <v>0</v>
      </c>
    </row>
    <row r="578" spans="1:18" s="81" customFormat="1" x14ac:dyDescent="0.2">
      <c r="A578" s="81" t="s">
        <v>147</v>
      </c>
      <c r="B578" s="81" t="s">
        <v>493</v>
      </c>
      <c r="C578" s="81" t="str">
        <f t="shared" si="8"/>
        <v>08045</v>
      </c>
      <c r="D578" s="81" t="s">
        <v>503</v>
      </c>
      <c r="E578" s="81" t="s">
        <v>767</v>
      </c>
      <c r="F578" s="81">
        <v>78.400000000000006</v>
      </c>
      <c r="G578" s="81" t="s">
        <v>515</v>
      </c>
      <c r="H578" s="81" t="s">
        <v>774</v>
      </c>
      <c r="I578" s="81" t="s">
        <v>769</v>
      </c>
      <c r="J578" s="81" t="s">
        <v>231</v>
      </c>
      <c r="K578" s="81" t="s">
        <v>333</v>
      </c>
      <c r="L578" s="81">
        <v>-108.12533591666666</v>
      </c>
      <c r="M578" s="81">
        <v>39.488009416666671</v>
      </c>
      <c r="N578" s="190">
        <v>19.3</v>
      </c>
      <c r="O578" s="185">
        <v>0</v>
      </c>
      <c r="P578" s="185">
        <v>0</v>
      </c>
      <c r="Q578" s="185">
        <v>0</v>
      </c>
      <c r="R578" s="186">
        <v>0</v>
      </c>
    </row>
    <row r="579" spans="1:18" s="81" customFormat="1" x14ac:dyDescent="0.2">
      <c r="A579" s="81" t="s">
        <v>147</v>
      </c>
      <c r="B579" s="81" t="s">
        <v>493</v>
      </c>
      <c r="C579" s="81" t="str">
        <f t="shared" si="8"/>
        <v>08045</v>
      </c>
      <c r="D579" s="81" t="s">
        <v>503</v>
      </c>
      <c r="E579" s="81" t="s">
        <v>767</v>
      </c>
      <c r="F579" s="81">
        <v>78.400000000000006</v>
      </c>
      <c r="G579" s="81" t="s">
        <v>515</v>
      </c>
      <c r="H579" s="81" t="s">
        <v>774</v>
      </c>
      <c r="I579" s="81" t="s">
        <v>769</v>
      </c>
      <c r="J579" s="81" t="s">
        <v>231</v>
      </c>
      <c r="K579" s="81" t="s">
        <v>333</v>
      </c>
      <c r="L579" s="81">
        <v>-108.12533591666666</v>
      </c>
      <c r="M579" s="81">
        <v>39.488009416666671</v>
      </c>
      <c r="N579" s="190">
        <v>0</v>
      </c>
      <c r="O579" s="185">
        <v>0</v>
      </c>
      <c r="P579" s="185">
        <v>0</v>
      </c>
      <c r="Q579" s="185">
        <v>0</v>
      </c>
      <c r="R579" s="186">
        <v>0.39200000000000002</v>
      </c>
    </row>
    <row r="580" spans="1:18" s="81" customFormat="1" x14ac:dyDescent="0.2">
      <c r="A580" s="81" t="s">
        <v>147</v>
      </c>
      <c r="B580" s="81" t="s">
        <v>493</v>
      </c>
      <c r="C580" s="81" t="str">
        <f t="shared" si="8"/>
        <v>08045</v>
      </c>
      <c r="D580" s="81" t="s">
        <v>503</v>
      </c>
      <c r="E580" s="81" t="s">
        <v>767</v>
      </c>
      <c r="F580" s="81">
        <v>78.400000000000006</v>
      </c>
      <c r="G580" s="81" t="s">
        <v>515</v>
      </c>
      <c r="H580" s="81" t="s">
        <v>774</v>
      </c>
      <c r="I580" s="81" t="s">
        <v>769</v>
      </c>
      <c r="J580" s="81" t="s">
        <v>231</v>
      </c>
      <c r="K580" s="81" t="s">
        <v>333</v>
      </c>
      <c r="L580" s="81">
        <v>-108.12533591666666</v>
      </c>
      <c r="M580" s="81">
        <v>39.488009416666671</v>
      </c>
      <c r="N580" s="190">
        <v>0</v>
      </c>
      <c r="O580" s="185">
        <v>0</v>
      </c>
      <c r="P580" s="185">
        <v>0</v>
      </c>
      <c r="Q580" s="185">
        <v>0</v>
      </c>
      <c r="R580" s="186">
        <v>0</v>
      </c>
    </row>
    <row r="581" spans="1:18" s="81" customFormat="1" x14ac:dyDescent="0.2">
      <c r="A581" s="81" t="s">
        <v>147</v>
      </c>
      <c r="B581" s="81" t="s">
        <v>493</v>
      </c>
      <c r="C581" s="81" t="str">
        <f t="shared" si="8"/>
        <v>08045</v>
      </c>
      <c r="D581" s="81" t="s">
        <v>503</v>
      </c>
      <c r="E581" s="81" t="s">
        <v>767</v>
      </c>
      <c r="F581" s="81">
        <v>78.400000000000006</v>
      </c>
      <c r="G581" s="81" t="s">
        <v>515</v>
      </c>
      <c r="H581" s="81" t="s">
        <v>774</v>
      </c>
      <c r="I581" s="81" t="s">
        <v>769</v>
      </c>
      <c r="J581" s="81" t="s">
        <v>231</v>
      </c>
      <c r="K581" s="81" t="s">
        <v>333</v>
      </c>
      <c r="L581" s="81">
        <v>-108.12533591666666</v>
      </c>
      <c r="M581" s="81">
        <v>39.488009416666671</v>
      </c>
      <c r="N581" s="190">
        <v>0</v>
      </c>
      <c r="O581" s="185">
        <v>0</v>
      </c>
      <c r="P581" s="185">
        <v>0</v>
      </c>
      <c r="Q581" s="185">
        <v>2.3519999999999999E-2</v>
      </c>
      <c r="R581" s="186">
        <v>0</v>
      </c>
    </row>
    <row r="582" spans="1:18" s="81" customFormat="1" x14ac:dyDescent="0.2">
      <c r="A582" s="81" t="s">
        <v>147</v>
      </c>
      <c r="B582" s="81" t="s">
        <v>493</v>
      </c>
      <c r="C582" s="81" t="str">
        <f t="shared" si="8"/>
        <v>08045</v>
      </c>
      <c r="D582" s="81" t="s">
        <v>503</v>
      </c>
      <c r="E582" s="81" t="s">
        <v>767</v>
      </c>
      <c r="F582" s="81">
        <v>78.400000000000006</v>
      </c>
      <c r="G582" s="81" t="s">
        <v>515</v>
      </c>
      <c r="H582" s="81" t="s">
        <v>774</v>
      </c>
      <c r="I582" s="81" t="s">
        <v>769</v>
      </c>
      <c r="J582" s="81" t="s">
        <v>231</v>
      </c>
      <c r="K582" s="81" t="s">
        <v>333</v>
      </c>
      <c r="L582" s="81">
        <v>-108.12533591666666</v>
      </c>
      <c r="M582" s="81">
        <v>39.488009416666671</v>
      </c>
      <c r="N582" s="190">
        <v>0</v>
      </c>
      <c r="O582" s="185">
        <v>5.7</v>
      </c>
      <c r="P582" s="185">
        <v>0</v>
      </c>
      <c r="Q582" s="185">
        <v>0</v>
      </c>
      <c r="R582" s="186">
        <v>0</v>
      </c>
    </row>
    <row r="583" spans="1:18" s="81" customFormat="1" x14ac:dyDescent="0.2">
      <c r="A583" s="81" t="s">
        <v>147</v>
      </c>
      <c r="B583" s="81" t="s">
        <v>493</v>
      </c>
      <c r="C583" s="81" t="str">
        <f t="shared" ref="C583:C646" si="9">B583&amp;D583</f>
        <v>08045</v>
      </c>
      <c r="D583" s="81" t="s">
        <v>503</v>
      </c>
      <c r="E583" s="81" t="s">
        <v>767</v>
      </c>
      <c r="F583" s="81">
        <v>1.62</v>
      </c>
      <c r="G583" s="81" t="s">
        <v>523</v>
      </c>
      <c r="H583" s="81" t="s">
        <v>775</v>
      </c>
      <c r="I583" s="81" t="s">
        <v>769</v>
      </c>
      <c r="J583" s="81" t="s">
        <v>2</v>
      </c>
      <c r="K583" s="81" t="s">
        <v>37</v>
      </c>
      <c r="L583" s="81">
        <v>-108.12533591666666</v>
      </c>
      <c r="M583" s="81">
        <v>39.488009416666671</v>
      </c>
      <c r="N583" s="190">
        <v>0</v>
      </c>
      <c r="O583" s="185">
        <v>2.6</v>
      </c>
      <c r="P583" s="185">
        <v>0</v>
      </c>
      <c r="Q583" s="185">
        <v>0</v>
      </c>
      <c r="R583" s="186">
        <v>0</v>
      </c>
    </row>
    <row r="584" spans="1:18" s="81" customFormat="1" x14ac:dyDescent="0.2">
      <c r="A584" s="81" t="s">
        <v>147</v>
      </c>
      <c r="B584" s="81" t="s">
        <v>493</v>
      </c>
      <c r="C584" s="81" t="str">
        <f t="shared" si="9"/>
        <v>08045</v>
      </c>
      <c r="D584" s="81" t="s">
        <v>503</v>
      </c>
      <c r="E584" s="81" t="s">
        <v>767</v>
      </c>
      <c r="F584" s="81">
        <v>1095</v>
      </c>
      <c r="G584" s="81" t="s">
        <v>505</v>
      </c>
      <c r="H584" s="81" t="s">
        <v>776</v>
      </c>
      <c r="I584" s="81" t="s">
        <v>769</v>
      </c>
      <c r="J584" s="81" t="s">
        <v>6</v>
      </c>
      <c r="K584" s="81" t="s">
        <v>319</v>
      </c>
      <c r="L584" s="81">
        <v>-108.12533591666666</v>
      </c>
      <c r="M584" s="81">
        <v>39.488009416666671</v>
      </c>
      <c r="N584" s="190">
        <v>0</v>
      </c>
      <c r="O584" s="185">
        <v>7.7</v>
      </c>
      <c r="P584" s="185">
        <v>0</v>
      </c>
      <c r="Q584" s="185">
        <v>0</v>
      </c>
      <c r="R584" s="186">
        <v>0</v>
      </c>
    </row>
    <row r="585" spans="1:18" s="81" customFormat="1" x14ac:dyDescent="0.2">
      <c r="A585" s="81" t="s">
        <v>147</v>
      </c>
      <c r="B585" s="81" t="s">
        <v>493</v>
      </c>
      <c r="C585" s="81" t="str">
        <f t="shared" si="9"/>
        <v>08045</v>
      </c>
      <c r="D585" s="81" t="s">
        <v>503</v>
      </c>
      <c r="E585" s="81" t="s">
        <v>767</v>
      </c>
      <c r="F585" s="81">
        <v>1164</v>
      </c>
      <c r="G585" s="81" t="s">
        <v>526</v>
      </c>
      <c r="H585" s="81" t="s">
        <v>602</v>
      </c>
      <c r="I585" s="81" t="s">
        <v>769</v>
      </c>
      <c r="J585" s="81" t="s">
        <v>277</v>
      </c>
      <c r="K585" s="81" t="s">
        <v>350</v>
      </c>
      <c r="L585" s="81">
        <v>-108.12533591666666</v>
      </c>
      <c r="M585" s="81">
        <v>39.488009416666671</v>
      </c>
      <c r="N585" s="190">
        <v>0</v>
      </c>
      <c r="O585" s="185">
        <v>4.6399999999999997</v>
      </c>
      <c r="P585" s="185">
        <v>0</v>
      </c>
      <c r="Q585" s="185">
        <v>0</v>
      </c>
      <c r="R585" s="186">
        <v>0</v>
      </c>
    </row>
    <row r="586" spans="1:18" s="81" customFormat="1" x14ac:dyDescent="0.2">
      <c r="A586" s="81" t="s">
        <v>147</v>
      </c>
      <c r="B586" s="81" t="s">
        <v>493</v>
      </c>
      <c r="C586" s="81" t="str">
        <f t="shared" si="9"/>
        <v>08045</v>
      </c>
      <c r="D586" s="81" t="s">
        <v>503</v>
      </c>
      <c r="E586" s="81" t="s">
        <v>767</v>
      </c>
      <c r="F586" s="81">
        <v>314.26499999999999</v>
      </c>
      <c r="G586" s="81" t="s">
        <v>668</v>
      </c>
      <c r="H586" s="81" t="s">
        <v>777</v>
      </c>
      <c r="I586" s="81" t="s">
        <v>769</v>
      </c>
      <c r="J586" s="81" t="s">
        <v>14</v>
      </c>
      <c r="K586" s="81" t="s">
        <v>494</v>
      </c>
      <c r="L586" s="81">
        <v>-108.12533591666666</v>
      </c>
      <c r="M586" s="81">
        <v>39.488009416666671</v>
      </c>
      <c r="N586" s="190">
        <v>0</v>
      </c>
      <c r="O586" s="185">
        <v>14.762115222032037</v>
      </c>
      <c r="P586" s="185">
        <v>0</v>
      </c>
      <c r="Q586" s="185">
        <v>0</v>
      </c>
      <c r="R586" s="186">
        <v>0</v>
      </c>
    </row>
    <row r="587" spans="1:18" s="81" customFormat="1" x14ac:dyDescent="0.2">
      <c r="A587" s="81" t="s">
        <v>147</v>
      </c>
      <c r="B587" s="81" t="s">
        <v>493</v>
      </c>
      <c r="C587" s="81" t="str">
        <f t="shared" si="9"/>
        <v>08045</v>
      </c>
      <c r="D587" s="81" t="s">
        <v>503</v>
      </c>
      <c r="E587" s="81" t="s">
        <v>778</v>
      </c>
      <c r="F587" s="81">
        <v>580</v>
      </c>
      <c r="G587" s="81" t="s">
        <v>515</v>
      </c>
      <c r="H587" s="81" t="s">
        <v>779</v>
      </c>
      <c r="I587" s="81" t="s">
        <v>702</v>
      </c>
      <c r="J587" s="81" t="s">
        <v>221</v>
      </c>
      <c r="K587" s="81" t="s">
        <v>333</v>
      </c>
      <c r="L587" s="81">
        <v>-107.87431000000001</v>
      </c>
      <c r="M587" s="81">
        <v>39.496189999999999</v>
      </c>
      <c r="N587" s="190">
        <v>0</v>
      </c>
      <c r="O587" s="185">
        <v>3.6</v>
      </c>
      <c r="P587" s="185">
        <v>0</v>
      </c>
      <c r="Q587" s="185">
        <v>0</v>
      </c>
      <c r="R587" s="186">
        <v>0</v>
      </c>
    </row>
    <row r="588" spans="1:18" s="81" customFormat="1" x14ac:dyDescent="0.2">
      <c r="A588" s="81" t="s">
        <v>147</v>
      </c>
      <c r="B588" s="81" t="s">
        <v>493</v>
      </c>
      <c r="C588" s="81" t="str">
        <f t="shared" si="9"/>
        <v>08045</v>
      </c>
      <c r="D588" s="81" t="s">
        <v>503</v>
      </c>
      <c r="E588" s="81" t="s">
        <v>778</v>
      </c>
      <c r="F588" s="81">
        <v>496</v>
      </c>
      <c r="G588" s="81" t="s">
        <v>505</v>
      </c>
      <c r="H588" s="81" t="s">
        <v>780</v>
      </c>
      <c r="I588" s="81" t="s">
        <v>702</v>
      </c>
      <c r="J588" s="81" t="s">
        <v>6</v>
      </c>
      <c r="K588" s="81" t="s">
        <v>319</v>
      </c>
      <c r="L588" s="81">
        <v>-107.87431000000001</v>
      </c>
      <c r="M588" s="81">
        <v>39.496189999999999</v>
      </c>
      <c r="N588" s="190">
        <v>0</v>
      </c>
      <c r="O588" s="185">
        <v>3.3611439999999999</v>
      </c>
      <c r="P588" s="185">
        <v>0</v>
      </c>
      <c r="Q588" s="185">
        <v>0</v>
      </c>
      <c r="R588" s="186">
        <v>0</v>
      </c>
    </row>
    <row r="589" spans="1:18" s="81" customFormat="1" x14ac:dyDescent="0.2">
      <c r="A589" s="81" t="s">
        <v>147</v>
      </c>
      <c r="B589" s="81" t="s">
        <v>493</v>
      </c>
      <c r="C589" s="81" t="str">
        <f t="shared" si="9"/>
        <v>08045</v>
      </c>
      <c r="D589" s="81" t="s">
        <v>503</v>
      </c>
      <c r="E589" s="81" t="s">
        <v>778</v>
      </c>
      <c r="F589" s="81">
        <v>170</v>
      </c>
      <c r="G589" s="81" t="s">
        <v>505</v>
      </c>
      <c r="H589" s="81" t="s">
        <v>781</v>
      </c>
      <c r="I589" s="81" t="s">
        <v>702</v>
      </c>
      <c r="J589" s="81" t="s">
        <v>6</v>
      </c>
      <c r="K589" s="81" t="s">
        <v>319</v>
      </c>
      <c r="L589" s="81">
        <v>-107.87431000000001</v>
      </c>
      <c r="M589" s="81">
        <v>39.496189999999999</v>
      </c>
      <c r="N589" s="190">
        <v>0</v>
      </c>
      <c r="O589" s="185">
        <v>1.6</v>
      </c>
      <c r="P589" s="185">
        <v>0</v>
      </c>
      <c r="Q589" s="185">
        <v>0</v>
      </c>
      <c r="R589" s="186">
        <v>0</v>
      </c>
    </row>
    <row r="590" spans="1:18" s="81" customFormat="1" x14ac:dyDescent="0.2">
      <c r="A590" s="81" t="s">
        <v>147</v>
      </c>
      <c r="B590" s="81" t="s">
        <v>493</v>
      </c>
      <c r="C590" s="81" t="str">
        <f t="shared" si="9"/>
        <v>08045</v>
      </c>
      <c r="D590" s="81" t="s">
        <v>503</v>
      </c>
      <c r="E590" s="81" t="s">
        <v>778</v>
      </c>
      <c r="F590" s="81">
        <v>496</v>
      </c>
      <c r="G590" s="81" t="s">
        <v>505</v>
      </c>
      <c r="H590" s="81" t="s">
        <v>782</v>
      </c>
      <c r="I590" s="81" t="s">
        <v>702</v>
      </c>
      <c r="J590" s="81" t="s">
        <v>6</v>
      </c>
      <c r="K590" s="81" t="s">
        <v>319</v>
      </c>
      <c r="L590" s="81">
        <v>-107.87431000000001</v>
      </c>
      <c r="M590" s="81">
        <v>39.496189999999999</v>
      </c>
      <c r="N590" s="190">
        <v>0</v>
      </c>
      <c r="O590" s="185">
        <v>3.5518559999999999</v>
      </c>
      <c r="P590" s="185">
        <v>0</v>
      </c>
      <c r="Q590" s="185">
        <v>0</v>
      </c>
      <c r="R590" s="186">
        <v>0</v>
      </c>
    </row>
    <row r="591" spans="1:18" s="81" customFormat="1" x14ac:dyDescent="0.2">
      <c r="A591" s="81" t="s">
        <v>147</v>
      </c>
      <c r="B591" s="81" t="s">
        <v>493</v>
      </c>
      <c r="C591" s="81" t="str">
        <f t="shared" si="9"/>
        <v>08045</v>
      </c>
      <c r="D591" s="81" t="s">
        <v>503</v>
      </c>
      <c r="E591" s="81" t="s">
        <v>778</v>
      </c>
      <c r="F591" s="81">
        <v>216</v>
      </c>
      <c r="G591" s="81" t="s">
        <v>505</v>
      </c>
      <c r="H591" s="81" t="s">
        <v>783</v>
      </c>
      <c r="I591" s="81" t="s">
        <v>702</v>
      </c>
      <c r="J591" s="81" t="s">
        <v>6</v>
      </c>
      <c r="K591" s="81" t="s">
        <v>319</v>
      </c>
      <c r="L591" s="81">
        <v>-107.87431000000001</v>
      </c>
      <c r="M591" s="81">
        <v>39.496189999999999</v>
      </c>
      <c r="N591" s="190">
        <v>0</v>
      </c>
      <c r="O591" s="185">
        <v>2.2999999999999998</v>
      </c>
      <c r="P591" s="185">
        <v>0</v>
      </c>
      <c r="Q591" s="185">
        <v>0</v>
      </c>
      <c r="R591" s="186">
        <v>0</v>
      </c>
    </row>
    <row r="592" spans="1:18" s="81" customFormat="1" x14ac:dyDescent="0.2">
      <c r="A592" s="81" t="s">
        <v>147</v>
      </c>
      <c r="B592" s="81" t="s">
        <v>493</v>
      </c>
      <c r="C592" s="81" t="str">
        <f t="shared" si="9"/>
        <v>08045</v>
      </c>
      <c r="D592" s="81" t="s">
        <v>503</v>
      </c>
      <c r="E592" s="81" t="s">
        <v>778</v>
      </c>
      <c r="F592" s="81">
        <v>319</v>
      </c>
      <c r="G592" s="81" t="s">
        <v>505</v>
      </c>
      <c r="H592" s="81" t="s">
        <v>784</v>
      </c>
      <c r="I592" s="81" t="s">
        <v>702</v>
      </c>
      <c r="J592" s="81" t="s">
        <v>6</v>
      </c>
      <c r="K592" s="81" t="s">
        <v>319</v>
      </c>
      <c r="L592" s="81">
        <v>-107.87431000000001</v>
      </c>
      <c r="M592" s="81">
        <v>39.496189999999999</v>
      </c>
      <c r="N592" s="190">
        <v>0</v>
      </c>
      <c r="O592" s="185">
        <v>2.6840660000000001</v>
      </c>
      <c r="P592" s="185">
        <v>0</v>
      </c>
      <c r="Q592" s="185">
        <v>0</v>
      </c>
      <c r="R592" s="186">
        <v>0</v>
      </c>
    </row>
    <row r="593" spans="1:18" s="81" customFormat="1" x14ac:dyDescent="0.2">
      <c r="A593" s="81" t="s">
        <v>147</v>
      </c>
      <c r="B593" s="81" t="s">
        <v>493</v>
      </c>
      <c r="C593" s="81" t="str">
        <f t="shared" si="9"/>
        <v>08045</v>
      </c>
      <c r="D593" s="81" t="s">
        <v>503</v>
      </c>
      <c r="E593" s="81" t="s">
        <v>778</v>
      </c>
      <c r="F593" s="81">
        <v>613</v>
      </c>
      <c r="G593" s="81" t="s">
        <v>505</v>
      </c>
      <c r="H593" s="81" t="s">
        <v>785</v>
      </c>
      <c r="I593" s="81" t="s">
        <v>702</v>
      </c>
      <c r="J593" s="81" t="s">
        <v>6</v>
      </c>
      <c r="K593" s="81" t="s">
        <v>319</v>
      </c>
      <c r="L593" s="81">
        <v>-107.87431000000001</v>
      </c>
      <c r="M593" s="81">
        <v>39.496189999999999</v>
      </c>
      <c r="N593" s="190">
        <v>0</v>
      </c>
      <c r="O593" s="185">
        <v>4.1760630000000001</v>
      </c>
      <c r="P593" s="185">
        <v>0</v>
      </c>
      <c r="Q593" s="185">
        <v>0</v>
      </c>
      <c r="R593" s="186">
        <v>0</v>
      </c>
    </row>
    <row r="594" spans="1:18" s="81" customFormat="1" x14ac:dyDescent="0.2">
      <c r="A594" s="81" t="s">
        <v>147</v>
      </c>
      <c r="B594" s="81" t="s">
        <v>493</v>
      </c>
      <c r="C594" s="81" t="str">
        <f t="shared" si="9"/>
        <v>08045</v>
      </c>
      <c r="D594" s="81" t="s">
        <v>503</v>
      </c>
      <c r="E594" s="81" t="s">
        <v>778</v>
      </c>
      <c r="F594" s="81">
        <v>489</v>
      </c>
      <c r="G594" s="81" t="s">
        <v>505</v>
      </c>
      <c r="H594" s="81" t="s">
        <v>786</v>
      </c>
      <c r="I594" s="81" t="s">
        <v>702</v>
      </c>
      <c r="J594" s="81" t="s">
        <v>6</v>
      </c>
      <c r="K594" s="81" t="s">
        <v>319</v>
      </c>
      <c r="L594" s="81">
        <v>-107.87431000000001</v>
      </c>
      <c r="M594" s="81">
        <v>39.496189999999999</v>
      </c>
      <c r="N594" s="190">
        <v>0</v>
      </c>
      <c r="O594" s="185">
        <v>3.292926</v>
      </c>
      <c r="P594" s="185">
        <v>0</v>
      </c>
      <c r="Q594" s="185">
        <v>0</v>
      </c>
      <c r="R594" s="186">
        <v>0</v>
      </c>
    </row>
    <row r="595" spans="1:18" s="81" customFormat="1" x14ac:dyDescent="0.2">
      <c r="A595" s="81" t="s">
        <v>147</v>
      </c>
      <c r="B595" s="81" t="s">
        <v>493</v>
      </c>
      <c r="C595" s="81" t="str">
        <f t="shared" si="9"/>
        <v>08045</v>
      </c>
      <c r="D595" s="81" t="s">
        <v>503</v>
      </c>
      <c r="E595" s="81" t="s">
        <v>778</v>
      </c>
      <c r="F595" s="81">
        <v>416</v>
      </c>
      <c r="G595" s="81" t="s">
        <v>505</v>
      </c>
      <c r="H595" s="81" t="s">
        <v>787</v>
      </c>
      <c r="I595" s="81" t="s">
        <v>702</v>
      </c>
      <c r="J595" s="81" t="s">
        <v>6</v>
      </c>
      <c r="K595" s="81" t="s">
        <v>319</v>
      </c>
      <c r="L595" s="81">
        <v>-107.87431000000001</v>
      </c>
      <c r="M595" s="81">
        <v>39.496189999999999</v>
      </c>
      <c r="N595" s="190">
        <v>0</v>
      </c>
      <c r="O595" s="185">
        <v>2.5</v>
      </c>
      <c r="P595" s="185">
        <v>0</v>
      </c>
      <c r="Q595" s="185">
        <v>0</v>
      </c>
      <c r="R595" s="186">
        <v>0</v>
      </c>
    </row>
    <row r="596" spans="1:18" s="81" customFormat="1" x14ac:dyDescent="0.2">
      <c r="A596" s="81" t="s">
        <v>147</v>
      </c>
      <c r="B596" s="81" t="s">
        <v>493</v>
      </c>
      <c r="C596" s="81" t="str">
        <f t="shared" si="9"/>
        <v>08045</v>
      </c>
      <c r="D596" s="81" t="s">
        <v>503</v>
      </c>
      <c r="E596" s="81" t="s">
        <v>778</v>
      </c>
      <c r="F596" s="81">
        <v>339</v>
      </c>
      <c r="G596" s="81" t="s">
        <v>505</v>
      </c>
      <c r="H596" s="81" t="s">
        <v>788</v>
      </c>
      <c r="I596" s="81" t="s">
        <v>702</v>
      </c>
      <c r="J596" s="81" t="s">
        <v>6</v>
      </c>
      <c r="K596" s="81" t="s">
        <v>319</v>
      </c>
      <c r="L596" s="81">
        <v>-107.87431000000001</v>
      </c>
      <c r="M596" s="81">
        <v>39.496189999999999</v>
      </c>
      <c r="N596" s="190">
        <v>0</v>
      </c>
      <c r="O596" s="185">
        <v>1.2</v>
      </c>
      <c r="P596" s="185">
        <v>0</v>
      </c>
      <c r="Q596" s="185">
        <v>0</v>
      </c>
      <c r="R596" s="186">
        <v>0</v>
      </c>
    </row>
    <row r="597" spans="1:18" s="81" customFormat="1" x14ac:dyDescent="0.2">
      <c r="A597" s="81" t="s">
        <v>147</v>
      </c>
      <c r="B597" s="81" t="s">
        <v>493</v>
      </c>
      <c r="C597" s="81" t="str">
        <f t="shared" si="9"/>
        <v>08045</v>
      </c>
      <c r="D597" s="81" t="s">
        <v>503</v>
      </c>
      <c r="E597" s="81" t="s">
        <v>789</v>
      </c>
      <c r="F597" s="81">
        <v>5.5</v>
      </c>
      <c r="G597" s="81" t="s">
        <v>515</v>
      </c>
      <c r="H597" s="81" t="s">
        <v>790</v>
      </c>
      <c r="I597" s="81" t="s">
        <v>791</v>
      </c>
      <c r="J597" s="81" t="s">
        <v>221</v>
      </c>
      <c r="K597" s="81" t="s">
        <v>333</v>
      </c>
      <c r="L597" s="81">
        <v>-107.86153991666666</v>
      </c>
      <c r="M597" s="81">
        <v>39.486082138888889</v>
      </c>
      <c r="N597" s="190">
        <v>0</v>
      </c>
      <c r="O597" s="185">
        <v>0</v>
      </c>
      <c r="P597" s="185">
        <v>10.6</v>
      </c>
      <c r="Q597" s="185">
        <v>0</v>
      </c>
      <c r="R597" s="186">
        <v>0</v>
      </c>
    </row>
    <row r="598" spans="1:18" s="81" customFormat="1" x14ac:dyDescent="0.2">
      <c r="A598" s="81" t="s">
        <v>147</v>
      </c>
      <c r="B598" s="81" t="s">
        <v>493</v>
      </c>
      <c r="C598" s="81" t="str">
        <f t="shared" si="9"/>
        <v>08045</v>
      </c>
      <c r="D598" s="81" t="s">
        <v>503</v>
      </c>
      <c r="E598" s="81" t="s">
        <v>789</v>
      </c>
      <c r="F598" s="81">
        <v>5.5</v>
      </c>
      <c r="G598" s="81" t="s">
        <v>515</v>
      </c>
      <c r="H598" s="81" t="s">
        <v>790</v>
      </c>
      <c r="I598" s="81" t="s">
        <v>791</v>
      </c>
      <c r="J598" s="81" t="s">
        <v>221</v>
      </c>
      <c r="K598" s="81" t="s">
        <v>333</v>
      </c>
      <c r="L598" s="81">
        <v>-107.86153991666666</v>
      </c>
      <c r="M598" s="81">
        <v>39.486082138888889</v>
      </c>
      <c r="N598" s="190">
        <v>8.4</v>
      </c>
      <c r="O598" s="185">
        <v>0</v>
      </c>
      <c r="P598" s="185">
        <v>0</v>
      </c>
      <c r="Q598" s="185">
        <v>0</v>
      </c>
      <c r="R598" s="186">
        <v>0</v>
      </c>
    </row>
    <row r="599" spans="1:18" s="81" customFormat="1" x14ac:dyDescent="0.2">
      <c r="A599" s="81" t="s">
        <v>147</v>
      </c>
      <c r="B599" s="81" t="s">
        <v>493</v>
      </c>
      <c r="C599" s="81" t="str">
        <f t="shared" si="9"/>
        <v>08045</v>
      </c>
      <c r="D599" s="81" t="s">
        <v>503</v>
      </c>
      <c r="E599" s="81" t="s">
        <v>789</v>
      </c>
      <c r="F599" s="81">
        <v>5.5</v>
      </c>
      <c r="G599" s="81" t="s">
        <v>515</v>
      </c>
      <c r="H599" s="81" t="s">
        <v>790</v>
      </c>
      <c r="I599" s="81" t="s">
        <v>791</v>
      </c>
      <c r="J599" s="81" t="s">
        <v>221</v>
      </c>
      <c r="K599" s="81" t="s">
        <v>333</v>
      </c>
      <c r="L599" s="81">
        <v>-107.86153991666666</v>
      </c>
      <c r="M599" s="81">
        <v>39.486082138888889</v>
      </c>
      <c r="N599" s="190">
        <v>0</v>
      </c>
      <c r="O599" s="185">
        <v>0</v>
      </c>
      <c r="P599" s="185">
        <v>0</v>
      </c>
      <c r="Q599" s="185">
        <v>0</v>
      </c>
      <c r="R599" s="186">
        <v>2.4500000000000001E-2</v>
      </c>
    </row>
    <row r="600" spans="1:18" s="81" customFormat="1" x14ac:dyDescent="0.2">
      <c r="A600" s="81" t="s">
        <v>147</v>
      </c>
      <c r="B600" s="81" t="s">
        <v>493</v>
      </c>
      <c r="C600" s="81" t="str">
        <f t="shared" si="9"/>
        <v>08045</v>
      </c>
      <c r="D600" s="81" t="s">
        <v>503</v>
      </c>
      <c r="E600" s="81" t="s">
        <v>789</v>
      </c>
      <c r="F600" s="81">
        <v>5.5</v>
      </c>
      <c r="G600" s="81" t="s">
        <v>515</v>
      </c>
      <c r="H600" s="81" t="s">
        <v>790</v>
      </c>
      <c r="I600" s="81" t="s">
        <v>791</v>
      </c>
      <c r="J600" s="81" t="s">
        <v>221</v>
      </c>
      <c r="K600" s="81" t="s">
        <v>333</v>
      </c>
      <c r="L600" s="81">
        <v>-107.86153991666666</v>
      </c>
      <c r="M600" s="81">
        <v>39.486082138888889</v>
      </c>
      <c r="N600" s="190">
        <v>0</v>
      </c>
      <c r="O600" s="185">
        <v>0</v>
      </c>
      <c r="P600" s="185">
        <v>0</v>
      </c>
      <c r="Q600" s="185">
        <v>0</v>
      </c>
      <c r="R600" s="186">
        <v>0</v>
      </c>
    </row>
    <row r="601" spans="1:18" s="81" customFormat="1" x14ac:dyDescent="0.2">
      <c r="A601" s="81" t="s">
        <v>147</v>
      </c>
      <c r="B601" s="81" t="s">
        <v>493</v>
      </c>
      <c r="C601" s="81" t="str">
        <f t="shared" si="9"/>
        <v>08045</v>
      </c>
      <c r="D601" s="81" t="s">
        <v>503</v>
      </c>
      <c r="E601" s="81" t="s">
        <v>789</v>
      </c>
      <c r="F601" s="81">
        <v>5.5</v>
      </c>
      <c r="G601" s="81" t="s">
        <v>515</v>
      </c>
      <c r="H601" s="81" t="s">
        <v>790</v>
      </c>
      <c r="I601" s="81" t="s">
        <v>791</v>
      </c>
      <c r="J601" s="81" t="s">
        <v>221</v>
      </c>
      <c r="K601" s="81" t="s">
        <v>333</v>
      </c>
      <c r="L601" s="81">
        <v>-107.86153991666666</v>
      </c>
      <c r="M601" s="81">
        <v>39.486082138888889</v>
      </c>
      <c r="N601" s="190">
        <v>0</v>
      </c>
      <c r="O601" s="185">
        <v>0</v>
      </c>
      <c r="P601" s="185">
        <v>0</v>
      </c>
      <c r="Q601" s="185">
        <v>1.5E-3</v>
      </c>
      <c r="R601" s="186">
        <v>0</v>
      </c>
    </row>
    <row r="602" spans="1:18" s="81" customFormat="1" x14ac:dyDescent="0.2">
      <c r="A602" s="81" t="s">
        <v>147</v>
      </c>
      <c r="B602" s="81" t="s">
        <v>493</v>
      </c>
      <c r="C602" s="81" t="str">
        <f t="shared" si="9"/>
        <v>08045</v>
      </c>
      <c r="D602" s="81" t="s">
        <v>503</v>
      </c>
      <c r="E602" s="81" t="s">
        <v>789</v>
      </c>
      <c r="F602" s="81">
        <v>5.5</v>
      </c>
      <c r="G602" s="81" t="s">
        <v>515</v>
      </c>
      <c r="H602" s="81" t="s">
        <v>790</v>
      </c>
      <c r="I602" s="81" t="s">
        <v>791</v>
      </c>
      <c r="J602" s="81" t="s">
        <v>221</v>
      </c>
      <c r="K602" s="81" t="s">
        <v>333</v>
      </c>
      <c r="L602" s="81">
        <v>-107.86153991666666</v>
      </c>
      <c r="M602" s="81">
        <v>39.486082138888889</v>
      </c>
      <c r="N602" s="190">
        <v>0</v>
      </c>
      <c r="O602" s="185">
        <v>7.3300000000000004E-2</v>
      </c>
      <c r="P602" s="185">
        <v>0</v>
      </c>
      <c r="Q602" s="185">
        <v>0</v>
      </c>
      <c r="R602" s="186">
        <v>0</v>
      </c>
    </row>
    <row r="603" spans="1:18" s="81" customFormat="1" x14ac:dyDescent="0.2">
      <c r="A603" s="81" t="s">
        <v>147</v>
      </c>
      <c r="B603" s="81" t="s">
        <v>493</v>
      </c>
      <c r="C603" s="81" t="str">
        <f t="shared" si="9"/>
        <v>08045</v>
      </c>
      <c r="D603" s="81" t="s">
        <v>503</v>
      </c>
      <c r="E603" s="81" t="s">
        <v>792</v>
      </c>
      <c r="F603" s="81">
        <v>220</v>
      </c>
      <c r="G603" s="81" t="s">
        <v>505</v>
      </c>
      <c r="H603" s="81" t="s">
        <v>793</v>
      </c>
      <c r="I603" s="81" t="s">
        <v>702</v>
      </c>
      <c r="J603" s="81" t="s">
        <v>4</v>
      </c>
      <c r="K603" s="81" t="s">
        <v>319</v>
      </c>
      <c r="L603" s="81">
        <v>-108.07479836111111</v>
      </c>
      <c r="M603" s="81">
        <v>39.466366944444445</v>
      </c>
      <c r="N603" s="190">
        <v>0</v>
      </c>
      <c r="O603" s="185">
        <v>1.89805</v>
      </c>
      <c r="P603" s="185">
        <v>0</v>
      </c>
      <c r="Q603" s="185">
        <v>0</v>
      </c>
      <c r="R603" s="186">
        <v>0</v>
      </c>
    </row>
    <row r="604" spans="1:18" s="81" customFormat="1" x14ac:dyDescent="0.2">
      <c r="A604" s="81" t="s">
        <v>147</v>
      </c>
      <c r="B604" s="81" t="s">
        <v>493</v>
      </c>
      <c r="C604" s="81" t="str">
        <f t="shared" si="9"/>
        <v>08045</v>
      </c>
      <c r="D604" s="81" t="s">
        <v>503</v>
      </c>
      <c r="E604" s="81" t="s">
        <v>794</v>
      </c>
      <c r="F604" s="81">
        <v>269</v>
      </c>
      <c r="G604" s="81" t="s">
        <v>505</v>
      </c>
      <c r="H604" s="81" t="s">
        <v>795</v>
      </c>
      <c r="I604" s="81" t="s">
        <v>702</v>
      </c>
      <c r="J604" s="81" t="s">
        <v>6</v>
      </c>
      <c r="K604" s="81" t="s">
        <v>319</v>
      </c>
      <c r="L604" s="81">
        <v>-108.07813188888889</v>
      </c>
      <c r="M604" s="81">
        <v>39.472755805555558</v>
      </c>
      <c r="N604" s="190">
        <v>0</v>
      </c>
      <c r="O604" s="185">
        <v>2.9838830000000001</v>
      </c>
      <c r="P604" s="185">
        <v>0</v>
      </c>
      <c r="Q604" s="185">
        <v>0</v>
      </c>
      <c r="R604" s="186">
        <v>0</v>
      </c>
    </row>
    <row r="605" spans="1:18" s="81" customFormat="1" x14ac:dyDescent="0.2">
      <c r="A605" s="81" t="s">
        <v>147</v>
      </c>
      <c r="B605" s="81" t="s">
        <v>493</v>
      </c>
      <c r="C605" s="81" t="str">
        <f t="shared" si="9"/>
        <v>08045</v>
      </c>
      <c r="D605" s="81" t="s">
        <v>503</v>
      </c>
      <c r="E605" s="81" t="s">
        <v>796</v>
      </c>
      <c r="F605" s="81">
        <v>249</v>
      </c>
      <c r="G605" s="81" t="s">
        <v>505</v>
      </c>
      <c r="H605" s="81" t="s">
        <v>797</v>
      </c>
      <c r="I605" s="81" t="s">
        <v>702</v>
      </c>
      <c r="J605" s="81" t="s">
        <v>4</v>
      </c>
      <c r="K605" s="81" t="s">
        <v>319</v>
      </c>
      <c r="L605" s="81">
        <v>-108.08487877777777</v>
      </c>
      <c r="M605" s="81">
        <v>39.464718777777783</v>
      </c>
      <c r="N605" s="190">
        <v>0</v>
      </c>
      <c r="O605" s="185">
        <v>2.5206270000000002</v>
      </c>
      <c r="P605" s="185">
        <v>0</v>
      </c>
      <c r="Q605" s="185">
        <v>0</v>
      </c>
      <c r="R605" s="186">
        <v>0</v>
      </c>
    </row>
    <row r="606" spans="1:18" s="81" customFormat="1" x14ac:dyDescent="0.2">
      <c r="A606" s="81" t="s">
        <v>147</v>
      </c>
      <c r="B606" s="81" t="s">
        <v>493</v>
      </c>
      <c r="C606" s="81" t="str">
        <f t="shared" si="9"/>
        <v>08045</v>
      </c>
      <c r="D606" s="81" t="s">
        <v>503</v>
      </c>
      <c r="E606" s="81" t="s">
        <v>798</v>
      </c>
      <c r="F606" s="81">
        <v>279</v>
      </c>
      <c r="G606" s="81" t="s">
        <v>505</v>
      </c>
      <c r="H606" s="81" t="s">
        <v>799</v>
      </c>
      <c r="I606" s="81" t="s">
        <v>702</v>
      </c>
      <c r="J606" s="81" t="s">
        <v>4</v>
      </c>
      <c r="K606" s="81" t="s">
        <v>319</v>
      </c>
      <c r="L606" s="81">
        <v>-108.09646605555555</v>
      </c>
      <c r="M606" s="81">
        <v>39.48108911111111</v>
      </c>
      <c r="N606" s="190">
        <v>0</v>
      </c>
      <c r="O606" s="185">
        <v>2.4044219999999998</v>
      </c>
      <c r="P606" s="185">
        <v>0</v>
      </c>
      <c r="Q606" s="185">
        <v>0</v>
      </c>
      <c r="R606" s="186">
        <v>0</v>
      </c>
    </row>
    <row r="607" spans="1:18" s="81" customFormat="1" x14ac:dyDescent="0.2">
      <c r="A607" s="81" t="s">
        <v>147</v>
      </c>
      <c r="B607" s="81" t="s">
        <v>493</v>
      </c>
      <c r="C607" s="81" t="str">
        <f t="shared" si="9"/>
        <v>08045</v>
      </c>
      <c r="D607" s="81" t="s">
        <v>503</v>
      </c>
      <c r="E607" s="81" t="s">
        <v>800</v>
      </c>
      <c r="F607" s="81">
        <v>210</v>
      </c>
      <c r="G607" s="81" t="s">
        <v>505</v>
      </c>
      <c r="H607" s="81" t="s">
        <v>801</v>
      </c>
      <c r="I607" s="81" t="s">
        <v>702</v>
      </c>
      <c r="J607" s="81" t="s">
        <v>4</v>
      </c>
      <c r="K607" s="81" t="s">
        <v>319</v>
      </c>
      <c r="L607" s="81">
        <v>-108.07896530555556</v>
      </c>
      <c r="M607" s="81">
        <v>39.480811333333335</v>
      </c>
      <c r="N607" s="190">
        <v>0</v>
      </c>
      <c r="O607" s="185">
        <v>2.31</v>
      </c>
      <c r="P607" s="185">
        <v>0</v>
      </c>
      <c r="Q607" s="185">
        <v>0</v>
      </c>
      <c r="R607" s="186">
        <v>0</v>
      </c>
    </row>
    <row r="608" spans="1:18" s="81" customFormat="1" x14ac:dyDescent="0.2">
      <c r="A608" s="81" t="s">
        <v>147</v>
      </c>
      <c r="B608" s="81" t="s">
        <v>493</v>
      </c>
      <c r="C608" s="81" t="str">
        <f t="shared" si="9"/>
        <v>08045</v>
      </c>
      <c r="D608" s="81" t="s">
        <v>503</v>
      </c>
      <c r="E608" s="81" t="s">
        <v>802</v>
      </c>
      <c r="F608" s="81">
        <v>52.56</v>
      </c>
      <c r="G608" s="81" t="s">
        <v>505</v>
      </c>
      <c r="H608" s="81" t="s">
        <v>803</v>
      </c>
      <c r="I608" s="81" t="s">
        <v>804</v>
      </c>
      <c r="J608" s="81" t="s">
        <v>10</v>
      </c>
      <c r="K608" s="81" t="s">
        <v>319</v>
      </c>
      <c r="L608" s="81">
        <v>-108.07896527777777</v>
      </c>
      <c r="M608" s="81">
        <v>39.477200250000003</v>
      </c>
      <c r="N608" s="190">
        <v>0</v>
      </c>
      <c r="O608" s="185">
        <v>2.016</v>
      </c>
      <c r="P608" s="185">
        <v>0</v>
      </c>
      <c r="Q608" s="185">
        <v>0</v>
      </c>
      <c r="R608" s="186">
        <v>0</v>
      </c>
    </row>
    <row r="609" spans="1:18" s="81" customFormat="1" x14ac:dyDescent="0.2">
      <c r="A609" s="81" t="s">
        <v>147</v>
      </c>
      <c r="B609" s="81" t="s">
        <v>493</v>
      </c>
      <c r="C609" s="81" t="str">
        <f t="shared" si="9"/>
        <v>08045</v>
      </c>
      <c r="D609" s="81" t="s">
        <v>503</v>
      </c>
      <c r="E609" s="81" t="s">
        <v>805</v>
      </c>
      <c r="F609" s="81">
        <v>328</v>
      </c>
      <c r="G609" s="81" t="s">
        <v>505</v>
      </c>
      <c r="H609" s="81" t="s">
        <v>806</v>
      </c>
      <c r="I609" s="81" t="s">
        <v>702</v>
      </c>
      <c r="J609" s="81" t="s">
        <v>4</v>
      </c>
      <c r="K609" s="81" t="s">
        <v>319</v>
      </c>
      <c r="L609" s="81">
        <v>-108.05035288888888</v>
      </c>
      <c r="M609" s="81">
        <v>39.469144722222225</v>
      </c>
      <c r="N609" s="190">
        <v>0</v>
      </c>
      <c r="O609" s="185">
        <v>4.0875360000000001</v>
      </c>
      <c r="P609" s="185">
        <v>0</v>
      </c>
      <c r="Q609" s="185">
        <v>0</v>
      </c>
      <c r="R609" s="186">
        <v>0</v>
      </c>
    </row>
    <row r="610" spans="1:18" s="81" customFormat="1" x14ac:dyDescent="0.2">
      <c r="A610" s="81" t="s">
        <v>147</v>
      </c>
      <c r="B610" s="81" t="s">
        <v>493</v>
      </c>
      <c r="C610" s="81" t="str">
        <f t="shared" si="9"/>
        <v>08045</v>
      </c>
      <c r="D610" s="81" t="s">
        <v>503</v>
      </c>
      <c r="E610" s="81" t="s">
        <v>807</v>
      </c>
      <c r="F610" s="81">
        <v>230</v>
      </c>
      <c r="G610" s="81" t="s">
        <v>505</v>
      </c>
      <c r="H610" s="81" t="s">
        <v>808</v>
      </c>
      <c r="I610" s="81" t="s">
        <v>702</v>
      </c>
      <c r="J610" s="81" t="s">
        <v>6</v>
      </c>
      <c r="K610" s="81" t="s">
        <v>319</v>
      </c>
      <c r="L610" s="81">
        <v>-108.07590955555555</v>
      </c>
      <c r="M610" s="81">
        <v>39.469700277777783</v>
      </c>
      <c r="N610" s="190">
        <v>0</v>
      </c>
      <c r="O610" s="185">
        <v>2.0966800000000001</v>
      </c>
      <c r="P610" s="185">
        <v>0</v>
      </c>
      <c r="Q610" s="185">
        <v>0</v>
      </c>
      <c r="R610" s="186">
        <v>0</v>
      </c>
    </row>
    <row r="611" spans="1:18" s="81" customFormat="1" x14ac:dyDescent="0.2">
      <c r="A611" s="81" t="s">
        <v>147</v>
      </c>
      <c r="B611" s="81" t="s">
        <v>493</v>
      </c>
      <c r="C611" s="81" t="str">
        <f t="shared" si="9"/>
        <v>08045</v>
      </c>
      <c r="D611" s="81" t="s">
        <v>503</v>
      </c>
      <c r="E611" s="81" t="s">
        <v>809</v>
      </c>
      <c r="F611" s="81">
        <v>456</v>
      </c>
      <c r="G611" s="81" t="s">
        <v>505</v>
      </c>
      <c r="H611" s="81" t="s">
        <v>810</v>
      </c>
      <c r="I611" s="81" t="s">
        <v>702</v>
      </c>
      <c r="J611" s="81" t="s">
        <v>4</v>
      </c>
      <c r="K611" s="81" t="s">
        <v>319</v>
      </c>
      <c r="L611" s="81">
        <v>-108.09861944444444</v>
      </c>
      <c r="M611" s="81">
        <v>39.468786583333333</v>
      </c>
      <c r="N611" s="190">
        <v>0</v>
      </c>
      <c r="O611" s="185">
        <v>3.9669720000000002</v>
      </c>
      <c r="P611" s="185">
        <v>0</v>
      </c>
      <c r="Q611" s="185">
        <v>0</v>
      </c>
      <c r="R611" s="186">
        <v>0</v>
      </c>
    </row>
    <row r="612" spans="1:18" s="81" customFormat="1" x14ac:dyDescent="0.2">
      <c r="A612" s="81" t="s">
        <v>147</v>
      </c>
      <c r="B612" s="81" t="s">
        <v>493</v>
      </c>
      <c r="C612" s="81" t="str">
        <f t="shared" si="9"/>
        <v>08045</v>
      </c>
      <c r="D612" s="81" t="s">
        <v>503</v>
      </c>
      <c r="E612" s="81" t="s">
        <v>811</v>
      </c>
      <c r="F612" s="81">
        <v>311</v>
      </c>
      <c r="G612" s="81" t="s">
        <v>505</v>
      </c>
      <c r="H612" s="81" t="s">
        <v>812</v>
      </c>
      <c r="I612" s="81" t="s">
        <v>702</v>
      </c>
      <c r="J612" s="81" t="s">
        <v>6</v>
      </c>
      <c r="K612" s="81" t="s">
        <v>319</v>
      </c>
      <c r="L612" s="81">
        <v>-108.07479836111111</v>
      </c>
      <c r="M612" s="81">
        <v>39.466366944444445</v>
      </c>
      <c r="N612" s="190">
        <v>0</v>
      </c>
      <c r="O612" s="185">
        <v>2.0449809999999999</v>
      </c>
      <c r="P612" s="185">
        <v>0</v>
      </c>
      <c r="Q612" s="185">
        <v>0</v>
      </c>
      <c r="R612" s="186">
        <v>0</v>
      </c>
    </row>
    <row r="613" spans="1:18" s="81" customFormat="1" x14ac:dyDescent="0.2">
      <c r="A613" s="81" t="s">
        <v>147</v>
      </c>
      <c r="B613" s="81" t="s">
        <v>493</v>
      </c>
      <c r="C613" s="81" t="str">
        <f t="shared" si="9"/>
        <v>08045</v>
      </c>
      <c r="D613" s="81" t="s">
        <v>503</v>
      </c>
      <c r="E613" s="81" t="s">
        <v>813</v>
      </c>
      <c r="F613" s="81">
        <v>379</v>
      </c>
      <c r="G613" s="81" t="s">
        <v>505</v>
      </c>
      <c r="H613" s="81" t="s">
        <v>814</v>
      </c>
      <c r="I613" s="81" t="s">
        <v>702</v>
      </c>
      <c r="J613" s="81" t="s">
        <v>6</v>
      </c>
      <c r="K613" s="81" t="s">
        <v>319</v>
      </c>
      <c r="L613" s="81">
        <v>-108.08285427777777</v>
      </c>
      <c r="M613" s="81">
        <v>39.469978055555558</v>
      </c>
      <c r="N613" s="190">
        <v>0</v>
      </c>
      <c r="O613" s="185">
        <v>4.0327500000000001</v>
      </c>
      <c r="P613" s="185">
        <v>0</v>
      </c>
      <c r="Q613" s="185">
        <v>0</v>
      </c>
      <c r="R613" s="186">
        <v>0</v>
      </c>
    </row>
    <row r="614" spans="1:18" s="81" customFormat="1" x14ac:dyDescent="0.2">
      <c r="A614" s="81" t="s">
        <v>147</v>
      </c>
      <c r="B614" s="81" t="s">
        <v>493</v>
      </c>
      <c r="C614" s="81" t="str">
        <f t="shared" si="9"/>
        <v>08045</v>
      </c>
      <c r="D614" s="81" t="s">
        <v>503</v>
      </c>
      <c r="E614" s="81" t="s">
        <v>607</v>
      </c>
      <c r="F614" s="81">
        <v>340</v>
      </c>
      <c r="G614" s="81" t="s">
        <v>505</v>
      </c>
      <c r="H614" s="81" t="s">
        <v>815</v>
      </c>
      <c r="I614" s="81" t="s">
        <v>702</v>
      </c>
      <c r="J614" s="81" t="s">
        <v>4</v>
      </c>
      <c r="K614" s="81" t="s">
        <v>319</v>
      </c>
      <c r="L614" s="81">
        <v>-108.1025773611111</v>
      </c>
      <c r="M614" s="81">
        <v>39.469422472222227</v>
      </c>
      <c r="N614" s="190">
        <v>0</v>
      </c>
      <c r="O614" s="185">
        <v>2.93777</v>
      </c>
      <c r="P614" s="185">
        <v>0</v>
      </c>
      <c r="Q614" s="185">
        <v>0</v>
      </c>
      <c r="R614" s="186">
        <v>0</v>
      </c>
    </row>
    <row r="615" spans="1:18" s="81" customFormat="1" x14ac:dyDescent="0.2">
      <c r="A615" s="81" t="s">
        <v>147</v>
      </c>
      <c r="B615" s="81" t="s">
        <v>493</v>
      </c>
      <c r="C615" s="81" t="str">
        <f t="shared" si="9"/>
        <v>08045</v>
      </c>
      <c r="D615" s="81" t="s">
        <v>503</v>
      </c>
      <c r="E615" s="81" t="s">
        <v>816</v>
      </c>
      <c r="F615" s="81">
        <v>390</v>
      </c>
      <c r="G615" s="81" t="s">
        <v>505</v>
      </c>
      <c r="H615" s="81" t="s">
        <v>817</v>
      </c>
      <c r="I615" s="81" t="s">
        <v>818</v>
      </c>
      <c r="J615" s="81" t="s">
        <v>4</v>
      </c>
      <c r="K615" s="81" t="s">
        <v>319</v>
      </c>
      <c r="L615" s="81">
        <v>-108.07059444444444</v>
      </c>
      <c r="M615" s="81">
        <v>39.465536111111113</v>
      </c>
      <c r="N615" s="190">
        <v>0</v>
      </c>
      <c r="O615" s="185">
        <v>3.4844550000000001</v>
      </c>
      <c r="P615" s="185">
        <v>0</v>
      </c>
      <c r="Q615" s="185">
        <v>0</v>
      </c>
      <c r="R615" s="186">
        <v>0</v>
      </c>
    </row>
    <row r="616" spans="1:18" s="81" customFormat="1" x14ac:dyDescent="0.2">
      <c r="A616" s="81" t="s">
        <v>147</v>
      </c>
      <c r="B616" s="81" t="s">
        <v>493</v>
      </c>
      <c r="C616" s="81" t="str">
        <f t="shared" si="9"/>
        <v>08045</v>
      </c>
      <c r="D616" s="81" t="s">
        <v>503</v>
      </c>
      <c r="E616" s="81" t="s">
        <v>819</v>
      </c>
      <c r="F616" s="81">
        <v>350</v>
      </c>
      <c r="G616" s="81" t="s">
        <v>505</v>
      </c>
      <c r="H616" s="81" t="s">
        <v>820</v>
      </c>
      <c r="I616" s="81" t="s">
        <v>702</v>
      </c>
      <c r="J616" s="81" t="s">
        <v>6</v>
      </c>
      <c r="K616" s="81" t="s">
        <v>319</v>
      </c>
      <c r="L616" s="81">
        <v>-108.10118844444443</v>
      </c>
      <c r="M616" s="81">
        <v>39.473866916666665</v>
      </c>
      <c r="N616" s="190">
        <v>0</v>
      </c>
      <c r="O616" s="185">
        <v>3.009125</v>
      </c>
      <c r="P616" s="185">
        <v>0</v>
      </c>
      <c r="Q616" s="185">
        <v>0</v>
      </c>
      <c r="R616" s="186">
        <v>0</v>
      </c>
    </row>
    <row r="617" spans="1:18" s="81" customFormat="1" x14ac:dyDescent="0.2">
      <c r="A617" s="81" t="s">
        <v>147</v>
      </c>
      <c r="B617" s="81" t="s">
        <v>493</v>
      </c>
      <c r="C617" s="81" t="str">
        <f t="shared" si="9"/>
        <v>08045</v>
      </c>
      <c r="D617" s="81" t="s">
        <v>503</v>
      </c>
      <c r="E617" s="81" t="s">
        <v>821</v>
      </c>
      <c r="F617" s="81">
        <v>319</v>
      </c>
      <c r="G617" s="81" t="s">
        <v>505</v>
      </c>
      <c r="H617" s="81" t="s">
        <v>822</v>
      </c>
      <c r="I617" s="81" t="s">
        <v>702</v>
      </c>
      <c r="J617" s="81" t="s">
        <v>6</v>
      </c>
      <c r="K617" s="81" t="s">
        <v>319</v>
      </c>
      <c r="L617" s="81">
        <v>-108.10341077777777</v>
      </c>
      <c r="M617" s="81">
        <v>39.478589111111113</v>
      </c>
      <c r="N617" s="190">
        <v>0</v>
      </c>
      <c r="O617" s="185">
        <v>3.0493209999999999</v>
      </c>
      <c r="P617" s="185">
        <v>0</v>
      </c>
      <c r="Q617" s="185">
        <v>0</v>
      </c>
      <c r="R617" s="186">
        <v>0</v>
      </c>
    </row>
    <row r="618" spans="1:18" s="81" customFormat="1" x14ac:dyDescent="0.2">
      <c r="A618" s="81" t="s">
        <v>147</v>
      </c>
      <c r="B618" s="81" t="s">
        <v>493</v>
      </c>
      <c r="C618" s="81" t="str">
        <f t="shared" si="9"/>
        <v>08045</v>
      </c>
      <c r="D618" s="81" t="s">
        <v>503</v>
      </c>
      <c r="E618" s="81" t="s">
        <v>823</v>
      </c>
      <c r="F618" s="81">
        <v>116</v>
      </c>
      <c r="G618" s="81" t="s">
        <v>505</v>
      </c>
      <c r="H618" s="81" t="s">
        <v>824</v>
      </c>
      <c r="I618" s="81" t="s">
        <v>825</v>
      </c>
      <c r="J618" s="81" t="s">
        <v>6</v>
      </c>
      <c r="K618" s="81" t="s">
        <v>319</v>
      </c>
      <c r="L618" s="81">
        <v>-108.12896744444444</v>
      </c>
      <c r="M618" s="81">
        <v>39.47914466666667</v>
      </c>
      <c r="N618" s="190">
        <v>0</v>
      </c>
      <c r="O618" s="185">
        <v>1.962256</v>
      </c>
      <c r="P618" s="185">
        <v>0</v>
      </c>
      <c r="Q618" s="185">
        <v>0</v>
      </c>
      <c r="R618" s="186">
        <v>0</v>
      </c>
    </row>
    <row r="619" spans="1:18" s="81" customFormat="1" x14ac:dyDescent="0.2">
      <c r="A619" s="81" t="s">
        <v>147</v>
      </c>
      <c r="B619" s="81" t="s">
        <v>493</v>
      </c>
      <c r="C619" s="81" t="str">
        <f t="shared" si="9"/>
        <v>08045</v>
      </c>
      <c r="D619" s="81" t="s">
        <v>503</v>
      </c>
      <c r="E619" s="81" t="s">
        <v>826</v>
      </c>
      <c r="F619" s="81">
        <v>302</v>
      </c>
      <c r="G619" s="81" t="s">
        <v>505</v>
      </c>
      <c r="H619" s="81" t="s">
        <v>827</v>
      </c>
      <c r="I619" s="81" t="s">
        <v>702</v>
      </c>
      <c r="J619" s="81" t="s">
        <v>6</v>
      </c>
      <c r="K619" s="81" t="s">
        <v>319</v>
      </c>
      <c r="L619" s="81">
        <v>-108.01729597222221</v>
      </c>
      <c r="M619" s="81">
        <v>39.481644694444448</v>
      </c>
      <c r="N619" s="190">
        <v>0</v>
      </c>
      <c r="O619" s="185">
        <v>3.4184890000000001</v>
      </c>
      <c r="P619" s="185">
        <v>0</v>
      </c>
      <c r="Q619" s="185">
        <v>0</v>
      </c>
      <c r="R619" s="186">
        <v>0</v>
      </c>
    </row>
    <row r="620" spans="1:18" s="81" customFormat="1" x14ac:dyDescent="0.2">
      <c r="A620" s="81" t="s">
        <v>147</v>
      </c>
      <c r="B620" s="81" t="s">
        <v>493</v>
      </c>
      <c r="C620" s="81" t="str">
        <f t="shared" si="9"/>
        <v>08045</v>
      </c>
      <c r="D620" s="81" t="s">
        <v>503</v>
      </c>
      <c r="E620" s="81" t="s">
        <v>828</v>
      </c>
      <c r="F620" s="81">
        <v>179</v>
      </c>
      <c r="G620" s="81" t="s">
        <v>505</v>
      </c>
      <c r="H620" s="81" t="s">
        <v>829</v>
      </c>
      <c r="I620" s="81" t="s">
        <v>702</v>
      </c>
      <c r="J620" s="81" t="s">
        <v>6</v>
      </c>
      <c r="K620" s="81" t="s">
        <v>319</v>
      </c>
      <c r="L620" s="81">
        <v>-108.01868488888888</v>
      </c>
      <c r="M620" s="81">
        <v>39.475811361111113</v>
      </c>
      <c r="N620" s="190">
        <v>0</v>
      </c>
      <c r="O620" s="185">
        <v>2.5511979999999999</v>
      </c>
      <c r="P620" s="185">
        <v>0</v>
      </c>
      <c r="Q620" s="185">
        <v>0</v>
      </c>
      <c r="R620" s="186">
        <v>0</v>
      </c>
    </row>
    <row r="621" spans="1:18" s="81" customFormat="1" x14ac:dyDescent="0.2">
      <c r="A621" s="81" t="s">
        <v>147</v>
      </c>
      <c r="B621" s="81" t="s">
        <v>493</v>
      </c>
      <c r="C621" s="81" t="str">
        <f t="shared" si="9"/>
        <v>08045</v>
      </c>
      <c r="D621" s="81" t="s">
        <v>503</v>
      </c>
      <c r="E621" s="81" t="s">
        <v>830</v>
      </c>
      <c r="F621" s="81">
        <v>134</v>
      </c>
      <c r="G621" s="81" t="s">
        <v>505</v>
      </c>
      <c r="H621" s="81" t="s">
        <v>831</v>
      </c>
      <c r="I621" s="81" t="s">
        <v>702</v>
      </c>
      <c r="J621" s="81" t="s">
        <v>4</v>
      </c>
      <c r="K621" s="81" t="s">
        <v>319</v>
      </c>
      <c r="L621" s="81">
        <v>-108.01507363888889</v>
      </c>
      <c r="M621" s="81">
        <v>39.477200250000003</v>
      </c>
      <c r="N621" s="190">
        <v>0</v>
      </c>
      <c r="O621" s="185">
        <v>1.326533</v>
      </c>
      <c r="P621" s="185">
        <v>0</v>
      </c>
      <c r="Q621" s="185">
        <v>0</v>
      </c>
      <c r="R621" s="186">
        <v>0</v>
      </c>
    </row>
    <row r="622" spans="1:18" s="81" customFormat="1" x14ac:dyDescent="0.2">
      <c r="A622" s="81" t="s">
        <v>147</v>
      </c>
      <c r="B622" s="81" t="s">
        <v>493</v>
      </c>
      <c r="C622" s="81" t="str">
        <f t="shared" si="9"/>
        <v>08045</v>
      </c>
      <c r="D622" s="81" t="s">
        <v>503</v>
      </c>
      <c r="E622" s="81" t="s">
        <v>832</v>
      </c>
      <c r="F622" s="81">
        <v>247</v>
      </c>
      <c r="G622" s="81" t="s">
        <v>505</v>
      </c>
      <c r="H622" s="81" t="s">
        <v>833</v>
      </c>
      <c r="I622" s="81" t="s">
        <v>702</v>
      </c>
      <c r="J622" s="81" t="s">
        <v>4</v>
      </c>
      <c r="K622" s="81" t="s">
        <v>319</v>
      </c>
      <c r="L622" s="81">
        <v>-108.02201838888888</v>
      </c>
      <c r="M622" s="81">
        <v>39.480255805555558</v>
      </c>
      <c r="N622" s="190">
        <v>0</v>
      </c>
      <c r="O622" s="185">
        <v>2.684396</v>
      </c>
      <c r="P622" s="185">
        <v>0</v>
      </c>
      <c r="Q622" s="185">
        <v>0</v>
      </c>
      <c r="R622" s="186">
        <v>0</v>
      </c>
    </row>
    <row r="623" spans="1:18" s="81" customFormat="1" x14ac:dyDescent="0.2">
      <c r="A623" s="81" t="s">
        <v>147</v>
      </c>
      <c r="B623" s="81" t="s">
        <v>493</v>
      </c>
      <c r="C623" s="81" t="str">
        <f t="shared" si="9"/>
        <v>08045</v>
      </c>
      <c r="D623" s="81" t="s">
        <v>503</v>
      </c>
      <c r="E623" s="81" t="s">
        <v>834</v>
      </c>
      <c r="F623" s="81">
        <v>67.525000000000006</v>
      </c>
      <c r="G623" s="81" t="s">
        <v>505</v>
      </c>
      <c r="H623" s="81" t="s">
        <v>835</v>
      </c>
      <c r="I623" s="81" t="s">
        <v>836</v>
      </c>
      <c r="J623" s="81" t="s">
        <v>10</v>
      </c>
      <c r="K623" s="81" t="s">
        <v>319</v>
      </c>
      <c r="L623" s="81">
        <v>-108.11210069444444</v>
      </c>
      <c r="M623" s="81">
        <v>39.567574111111114</v>
      </c>
      <c r="N623" s="190">
        <v>0</v>
      </c>
      <c r="O623" s="185">
        <v>1.85</v>
      </c>
      <c r="P623" s="185">
        <v>0</v>
      </c>
      <c r="Q623" s="185">
        <v>0</v>
      </c>
      <c r="R623" s="186">
        <v>0</v>
      </c>
    </row>
    <row r="624" spans="1:18" s="81" customFormat="1" x14ac:dyDescent="0.2">
      <c r="A624" s="81" t="s">
        <v>147</v>
      </c>
      <c r="B624" s="81" t="s">
        <v>493</v>
      </c>
      <c r="C624" s="81" t="str">
        <f t="shared" si="9"/>
        <v>08045</v>
      </c>
      <c r="D624" s="81" t="s">
        <v>503</v>
      </c>
      <c r="E624" s="81" t="s">
        <v>837</v>
      </c>
      <c r="F624" s="81">
        <v>276</v>
      </c>
      <c r="G624" s="81" t="s">
        <v>505</v>
      </c>
      <c r="H624" s="81" t="s">
        <v>838</v>
      </c>
      <c r="I624" s="81" t="s">
        <v>839</v>
      </c>
      <c r="J624" s="81" t="s">
        <v>4</v>
      </c>
      <c r="K624" s="81" t="s">
        <v>319</v>
      </c>
      <c r="L624" s="81">
        <v>-107.92652777777778</v>
      </c>
      <c r="M624" s="81">
        <v>39.569661111111117</v>
      </c>
      <c r="N624" s="190">
        <v>0</v>
      </c>
      <c r="O624" s="185">
        <v>2.8862700000000001</v>
      </c>
      <c r="P624" s="185">
        <v>0</v>
      </c>
      <c r="Q624" s="185">
        <v>0</v>
      </c>
      <c r="R624" s="186">
        <v>0</v>
      </c>
    </row>
    <row r="625" spans="1:18" s="81" customFormat="1" x14ac:dyDescent="0.2">
      <c r="A625" s="81" t="s">
        <v>147</v>
      </c>
      <c r="B625" s="81" t="s">
        <v>493</v>
      </c>
      <c r="C625" s="81" t="str">
        <f t="shared" si="9"/>
        <v>08045</v>
      </c>
      <c r="D625" s="81" t="s">
        <v>503</v>
      </c>
      <c r="E625" s="81" t="s">
        <v>840</v>
      </c>
      <c r="F625" s="81">
        <v>594</v>
      </c>
      <c r="G625" s="81" t="s">
        <v>505</v>
      </c>
      <c r="H625" s="81" t="s">
        <v>841</v>
      </c>
      <c r="I625" s="81" t="s">
        <v>842</v>
      </c>
      <c r="J625" s="81" t="s">
        <v>4</v>
      </c>
      <c r="K625" s="81" t="s">
        <v>319</v>
      </c>
      <c r="L625" s="81">
        <v>-107.91591111111111</v>
      </c>
      <c r="M625" s="81">
        <v>39.507961111111108</v>
      </c>
      <c r="N625" s="190">
        <v>0</v>
      </c>
      <c r="O625" s="185">
        <v>4.9610880000000002</v>
      </c>
      <c r="P625" s="185">
        <v>0</v>
      </c>
      <c r="Q625" s="185">
        <v>0</v>
      </c>
      <c r="R625" s="186">
        <v>0</v>
      </c>
    </row>
    <row r="626" spans="1:18" s="81" customFormat="1" x14ac:dyDescent="0.2">
      <c r="A626" s="81" t="s">
        <v>147</v>
      </c>
      <c r="B626" s="81" t="s">
        <v>493</v>
      </c>
      <c r="C626" s="81" t="str">
        <f t="shared" si="9"/>
        <v>08045</v>
      </c>
      <c r="D626" s="81" t="s">
        <v>503</v>
      </c>
      <c r="E626" s="81" t="s">
        <v>843</v>
      </c>
      <c r="F626" s="81">
        <v>708.1</v>
      </c>
      <c r="G626" s="81" t="s">
        <v>505</v>
      </c>
      <c r="H626" s="81" t="s">
        <v>545</v>
      </c>
      <c r="I626" s="81" t="s">
        <v>844</v>
      </c>
      <c r="J626" s="81" t="s">
        <v>6</v>
      </c>
      <c r="K626" s="81" t="s">
        <v>319</v>
      </c>
      <c r="L626" s="81">
        <v>-107.9193638888889</v>
      </c>
      <c r="M626" s="81">
        <v>39.510738888888888</v>
      </c>
      <c r="N626" s="190">
        <v>0</v>
      </c>
      <c r="O626" s="185">
        <v>6.7584600000000004</v>
      </c>
      <c r="P626" s="185">
        <v>0</v>
      </c>
      <c r="Q626" s="185">
        <v>0</v>
      </c>
      <c r="R626" s="186">
        <v>0</v>
      </c>
    </row>
    <row r="627" spans="1:18" s="81" customFormat="1" x14ac:dyDescent="0.2">
      <c r="A627" s="81" t="s">
        <v>147</v>
      </c>
      <c r="B627" s="81" t="s">
        <v>493</v>
      </c>
      <c r="C627" s="81" t="str">
        <f t="shared" si="9"/>
        <v>08045</v>
      </c>
      <c r="D627" s="81" t="s">
        <v>503</v>
      </c>
      <c r="E627" s="81" t="s">
        <v>845</v>
      </c>
      <c r="F627" s="81">
        <v>347</v>
      </c>
      <c r="G627" s="81" t="s">
        <v>505</v>
      </c>
      <c r="H627" s="81" t="s">
        <v>846</v>
      </c>
      <c r="I627" s="81" t="s">
        <v>847</v>
      </c>
      <c r="J627" s="81" t="s">
        <v>4</v>
      </c>
      <c r="K627" s="81" t="s">
        <v>319</v>
      </c>
      <c r="L627" s="81">
        <v>-107.90084722222223</v>
      </c>
      <c r="M627" s="81">
        <v>39.514616666666669</v>
      </c>
      <c r="N627" s="190">
        <v>0</v>
      </c>
      <c r="O627" s="185">
        <v>2.975352</v>
      </c>
      <c r="P627" s="185">
        <v>0</v>
      </c>
      <c r="Q627" s="185">
        <v>0</v>
      </c>
      <c r="R627" s="186">
        <v>0</v>
      </c>
    </row>
    <row r="628" spans="1:18" s="81" customFormat="1" x14ac:dyDescent="0.2">
      <c r="A628" s="81" t="s">
        <v>147</v>
      </c>
      <c r="B628" s="81" t="s">
        <v>493</v>
      </c>
      <c r="C628" s="81" t="str">
        <f t="shared" si="9"/>
        <v>08045</v>
      </c>
      <c r="D628" s="81" t="s">
        <v>503</v>
      </c>
      <c r="E628" s="81" t="s">
        <v>848</v>
      </c>
      <c r="F628" s="81">
        <v>496</v>
      </c>
      <c r="G628" s="81" t="s">
        <v>505</v>
      </c>
      <c r="H628" s="81" t="s">
        <v>849</v>
      </c>
      <c r="I628" s="81" t="s">
        <v>850</v>
      </c>
      <c r="J628" s="81" t="s">
        <v>4</v>
      </c>
      <c r="K628" s="81" t="s">
        <v>319</v>
      </c>
      <c r="L628" s="81">
        <v>-107.91271480555557</v>
      </c>
      <c r="M628" s="81">
        <v>39.516094138888889</v>
      </c>
      <c r="N628" s="190">
        <v>0</v>
      </c>
      <c r="O628" s="185">
        <v>5.9839919999999998</v>
      </c>
      <c r="P628" s="185">
        <v>0</v>
      </c>
      <c r="Q628" s="185">
        <v>0</v>
      </c>
      <c r="R628" s="186">
        <v>0</v>
      </c>
    </row>
    <row r="629" spans="1:18" s="81" customFormat="1" x14ac:dyDescent="0.2">
      <c r="A629" s="81" t="s">
        <v>147</v>
      </c>
      <c r="B629" s="81" t="s">
        <v>493</v>
      </c>
      <c r="C629" s="81" t="str">
        <f t="shared" si="9"/>
        <v>08045</v>
      </c>
      <c r="D629" s="81" t="s">
        <v>503</v>
      </c>
      <c r="E629" s="81" t="s">
        <v>851</v>
      </c>
      <c r="F629" s="81">
        <v>536</v>
      </c>
      <c r="G629" s="81" t="s">
        <v>505</v>
      </c>
      <c r="H629" s="81" t="s">
        <v>852</v>
      </c>
      <c r="I629" s="81" t="s">
        <v>853</v>
      </c>
      <c r="J629" s="81" t="s">
        <v>4</v>
      </c>
      <c r="K629" s="81" t="s">
        <v>319</v>
      </c>
      <c r="L629" s="81">
        <v>-107.92170277777778</v>
      </c>
      <c r="M629" s="81">
        <v>39.516002777777778</v>
      </c>
      <c r="N629" s="190">
        <v>0</v>
      </c>
      <c r="O629" s="185">
        <v>4.2547680000000003</v>
      </c>
      <c r="P629" s="185">
        <v>0</v>
      </c>
      <c r="Q629" s="185">
        <v>0</v>
      </c>
      <c r="R629" s="186">
        <v>0</v>
      </c>
    </row>
    <row r="630" spans="1:18" s="81" customFormat="1" x14ac:dyDescent="0.2">
      <c r="A630" s="81" t="s">
        <v>147</v>
      </c>
      <c r="B630" s="81" t="s">
        <v>493</v>
      </c>
      <c r="C630" s="81" t="str">
        <f t="shared" si="9"/>
        <v>08045</v>
      </c>
      <c r="D630" s="81" t="s">
        <v>503</v>
      </c>
      <c r="E630" s="81" t="s">
        <v>854</v>
      </c>
      <c r="F630" s="81">
        <v>452</v>
      </c>
      <c r="G630" s="81" t="s">
        <v>505</v>
      </c>
      <c r="H630" s="81" t="s">
        <v>855</v>
      </c>
      <c r="I630" s="81" t="s">
        <v>856</v>
      </c>
      <c r="J630" s="81" t="s">
        <v>4</v>
      </c>
      <c r="K630" s="81" t="s">
        <v>319</v>
      </c>
      <c r="L630" s="81">
        <v>-107.92156944444446</v>
      </c>
      <c r="M630" s="81">
        <v>39.512872222222221</v>
      </c>
      <c r="N630" s="190">
        <v>0</v>
      </c>
      <c r="O630" s="185">
        <v>4.4531039999999997</v>
      </c>
      <c r="P630" s="185">
        <v>0</v>
      </c>
      <c r="Q630" s="185">
        <v>0</v>
      </c>
      <c r="R630" s="186">
        <v>0</v>
      </c>
    </row>
    <row r="631" spans="1:18" s="81" customFormat="1" x14ac:dyDescent="0.2">
      <c r="A631" s="81" t="s">
        <v>147</v>
      </c>
      <c r="B631" s="81" t="s">
        <v>493</v>
      </c>
      <c r="C631" s="81" t="str">
        <f t="shared" si="9"/>
        <v>08045</v>
      </c>
      <c r="D631" s="81" t="s">
        <v>503</v>
      </c>
      <c r="E631" s="81" t="s">
        <v>857</v>
      </c>
      <c r="F631" s="81">
        <v>446</v>
      </c>
      <c r="G631" s="81" t="s">
        <v>505</v>
      </c>
      <c r="H631" s="81" t="s">
        <v>858</v>
      </c>
      <c r="I631" s="81" t="s">
        <v>859</v>
      </c>
      <c r="J631" s="81" t="s">
        <v>4</v>
      </c>
      <c r="K631" s="81" t="s">
        <v>319</v>
      </c>
      <c r="L631" s="81">
        <v>-107.90995833333335</v>
      </c>
      <c r="M631" s="81">
        <v>39.513300000000001</v>
      </c>
      <c r="N631" s="190">
        <v>0</v>
      </c>
      <c r="O631" s="185">
        <v>4.1020849999999998</v>
      </c>
      <c r="P631" s="185">
        <v>0</v>
      </c>
      <c r="Q631" s="185">
        <v>0</v>
      </c>
      <c r="R631" s="186">
        <v>0</v>
      </c>
    </row>
    <row r="632" spans="1:18" s="81" customFormat="1" x14ac:dyDescent="0.2">
      <c r="A632" s="81" t="s">
        <v>147</v>
      </c>
      <c r="B632" s="81" t="s">
        <v>493</v>
      </c>
      <c r="C632" s="81" t="str">
        <f t="shared" si="9"/>
        <v>08045</v>
      </c>
      <c r="D632" s="81" t="s">
        <v>503</v>
      </c>
      <c r="E632" s="81" t="s">
        <v>860</v>
      </c>
      <c r="F632" s="81">
        <v>334</v>
      </c>
      <c r="G632" s="81" t="s">
        <v>505</v>
      </c>
      <c r="H632" s="81" t="s">
        <v>861</v>
      </c>
      <c r="I632" s="81" t="s">
        <v>862</v>
      </c>
      <c r="J632" s="81" t="s">
        <v>4</v>
      </c>
      <c r="K632" s="81" t="s">
        <v>319</v>
      </c>
      <c r="L632" s="81">
        <v>-107.82705277777778</v>
      </c>
      <c r="M632" s="81">
        <v>39.450375000000001</v>
      </c>
      <c r="N632" s="190">
        <v>0</v>
      </c>
      <c r="O632" s="185">
        <v>3.7853889999999999</v>
      </c>
      <c r="P632" s="185">
        <v>0</v>
      </c>
      <c r="Q632" s="185">
        <v>0</v>
      </c>
      <c r="R632" s="186">
        <v>0</v>
      </c>
    </row>
    <row r="633" spans="1:18" s="81" customFormat="1" x14ac:dyDescent="0.2">
      <c r="A633" s="81" t="s">
        <v>147</v>
      </c>
      <c r="B633" s="81" t="s">
        <v>493</v>
      </c>
      <c r="C633" s="81" t="str">
        <f t="shared" si="9"/>
        <v>08045</v>
      </c>
      <c r="D633" s="81" t="s">
        <v>503</v>
      </c>
      <c r="E633" s="81" t="s">
        <v>863</v>
      </c>
      <c r="F633" s="81">
        <v>235</v>
      </c>
      <c r="G633" s="81" t="s">
        <v>505</v>
      </c>
      <c r="H633" s="81" t="s">
        <v>864</v>
      </c>
      <c r="I633" s="81" t="s">
        <v>865</v>
      </c>
      <c r="J633" s="81" t="s">
        <v>4</v>
      </c>
      <c r="K633" s="81" t="s">
        <v>319</v>
      </c>
      <c r="L633" s="81">
        <v>-107.82250277777777</v>
      </c>
      <c r="M633" s="81">
        <v>39.455397222222224</v>
      </c>
      <c r="N633" s="190">
        <v>0</v>
      </c>
      <c r="O633" s="185">
        <v>1.962955</v>
      </c>
      <c r="P633" s="185">
        <v>0</v>
      </c>
      <c r="Q633" s="185">
        <v>0</v>
      </c>
      <c r="R633" s="186">
        <v>0</v>
      </c>
    </row>
    <row r="634" spans="1:18" s="81" customFormat="1" x14ac:dyDescent="0.2">
      <c r="A634" s="81" t="s">
        <v>147</v>
      </c>
      <c r="B634" s="81" t="s">
        <v>493</v>
      </c>
      <c r="C634" s="81" t="str">
        <f t="shared" si="9"/>
        <v>08045</v>
      </c>
      <c r="D634" s="81" t="s">
        <v>503</v>
      </c>
      <c r="E634" s="81" t="s">
        <v>866</v>
      </c>
      <c r="F634" s="81">
        <v>32.01</v>
      </c>
      <c r="G634" s="81" t="s">
        <v>515</v>
      </c>
      <c r="H634" s="81" t="s">
        <v>719</v>
      </c>
      <c r="I634" s="81" t="s">
        <v>867</v>
      </c>
      <c r="J634" s="81" t="s">
        <v>221</v>
      </c>
      <c r="K634" s="81" t="s">
        <v>333</v>
      </c>
      <c r="L634" s="81">
        <v>-107.69727036111111</v>
      </c>
      <c r="M634" s="81">
        <v>39.466334750000001</v>
      </c>
      <c r="N634" s="190">
        <v>0</v>
      </c>
      <c r="O634" s="185">
        <v>0</v>
      </c>
      <c r="P634" s="185">
        <v>4.3649959999999997</v>
      </c>
      <c r="Q634" s="185">
        <v>0</v>
      </c>
      <c r="R634" s="186">
        <v>0</v>
      </c>
    </row>
    <row r="635" spans="1:18" s="81" customFormat="1" x14ac:dyDescent="0.2">
      <c r="A635" s="81" t="s">
        <v>147</v>
      </c>
      <c r="B635" s="81" t="s">
        <v>493</v>
      </c>
      <c r="C635" s="81" t="str">
        <f t="shared" si="9"/>
        <v>08045</v>
      </c>
      <c r="D635" s="81" t="s">
        <v>503</v>
      </c>
      <c r="E635" s="81" t="s">
        <v>866</v>
      </c>
      <c r="F635" s="81">
        <v>32.01</v>
      </c>
      <c r="G635" s="81" t="s">
        <v>515</v>
      </c>
      <c r="H635" s="81" t="s">
        <v>719</v>
      </c>
      <c r="I635" s="81" t="s">
        <v>867</v>
      </c>
      <c r="J635" s="81" t="s">
        <v>221</v>
      </c>
      <c r="K635" s="81" t="s">
        <v>333</v>
      </c>
      <c r="L635" s="81">
        <v>-107.69727036111111</v>
      </c>
      <c r="M635" s="81">
        <v>39.466334750000001</v>
      </c>
      <c r="N635" s="190">
        <v>9.6029999999999998</v>
      </c>
      <c r="O635" s="185">
        <v>0</v>
      </c>
      <c r="P635" s="185">
        <v>0</v>
      </c>
      <c r="Q635" s="185">
        <v>0</v>
      </c>
      <c r="R635" s="186">
        <v>0</v>
      </c>
    </row>
    <row r="636" spans="1:18" s="81" customFormat="1" x14ac:dyDescent="0.2">
      <c r="A636" s="81" t="s">
        <v>147</v>
      </c>
      <c r="B636" s="81" t="s">
        <v>493</v>
      </c>
      <c r="C636" s="81" t="str">
        <f t="shared" si="9"/>
        <v>08045</v>
      </c>
      <c r="D636" s="81" t="s">
        <v>503</v>
      </c>
      <c r="E636" s="81" t="s">
        <v>866</v>
      </c>
      <c r="F636" s="81">
        <v>32.01</v>
      </c>
      <c r="G636" s="81" t="s">
        <v>515</v>
      </c>
      <c r="H636" s="81" t="s">
        <v>719</v>
      </c>
      <c r="I636" s="81" t="s">
        <v>867</v>
      </c>
      <c r="J636" s="81" t="s">
        <v>221</v>
      </c>
      <c r="K636" s="81" t="s">
        <v>333</v>
      </c>
      <c r="L636" s="81">
        <v>-107.69727036111111</v>
      </c>
      <c r="M636" s="81">
        <v>39.466334750000001</v>
      </c>
      <c r="N636" s="190">
        <v>0</v>
      </c>
      <c r="O636" s="185">
        <v>0</v>
      </c>
      <c r="P636" s="185">
        <v>0</v>
      </c>
      <c r="Q636" s="185">
        <v>0</v>
      </c>
      <c r="R636" s="186">
        <v>0.16005</v>
      </c>
    </row>
    <row r="637" spans="1:18" s="81" customFormat="1" x14ac:dyDescent="0.2">
      <c r="A637" s="81" t="s">
        <v>147</v>
      </c>
      <c r="B637" s="81" t="s">
        <v>493</v>
      </c>
      <c r="C637" s="81" t="str">
        <f t="shared" si="9"/>
        <v>08045</v>
      </c>
      <c r="D637" s="81" t="s">
        <v>503</v>
      </c>
      <c r="E637" s="81" t="s">
        <v>866</v>
      </c>
      <c r="F637" s="81">
        <v>32.01</v>
      </c>
      <c r="G637" s="81" t="s">
        <v>515</v>
      </c>
      <c r="H637" s="81" t="s">
        <v>719</v>
      </c>
      <c r="I637" s="81" t="s">
        <v>867</v>
      </c>
      <c r="J637" s="81" t="s">
        <v>221</v>
      </c>
      <c r="K637" s="81" t="s">
        <v>333</v>
      </c>
      <c r="L637" s="81">
        <v>-107.69727036111111</v>
      </c>
      <c r="M637" s="81">
        <v>39.466334750000001</v>
      </c>
      <c r="N637" s="190">
        <v>0</v>
      </c>
      <c r="O637" s="185">
        <v>0</v>
      </c>
      <c r="P637" s="185">
        <v>0</v>
      </c>
      <c r="Q637" s="185">
        <v>0</v>
      </c>
      <c r="R637" s="186">
        <v>0</v>
      </c>
    </row>
    <row r="638" spans="1:18" s="81" customFormat="1" x14ac:dyDescent="0.2">
      <c r="A638" s="81" t="s">
        <v>147</v>
      </c>
      <c r="B638" s="81" t="s">
        <v>493</v>
      </c>
      <c r="C638" s="81" t="str">
        <f t="shared" si="9"/>
        <v>08045</v>
      </c>
      <c r="D638" s="81" t="s">
        <v>503</v>
      </c>
      <c r="E638" s="81" t="s">
        <v>866</v>
      </c>
      <c r="F638" s="81">
        <v>32.01</v>
      </c>
      <c r="G638" s="81" t="s">
        <v>515</v>
      </c>
      <c r="H638" s="81" t="s">
        <v>719</v>
      </c>
      <c r="I638" s="81" t="s">
        <v>867</v>
      </c>
      <c r="J638" s="81" t="s">
        <v>221</v>
      </c>
      <c r="K638" s="81" t="s">
        <v>333</v>
      </c>
      <c r="L638" s="81">
        <v>-107.69727036111111</v>
      </c>
      <c r="M638" s="81">
        <v>39.466334750000001</v>
      </c>
      <c r="N638" s="190">
        <v>0</v>
      </c>
      <c r="O638" s="185">
        <v>0</v>
      </c>
      <c r="P638" s="185">
        <v>0</v>
      </c>
      <c r="Q638" s="185">
        <v>9.6030000000000004E-3</v>
      </c>
      <c r="R638" s="186">
        <v>0</v>
      </c>
    </row>
    <row r="639" spans="1:18" s="81" customFormat="1" x14ac:dyDescent="0.2">
      <c r="A639" s="81" t="s">
        <v>147</v>
      </c>
      <c r="B639" s="81" t="s">
        <v>493</v>
      </c>
      <c r="C639" s="81" t="str">
        <f t="shared" si="9"/>
        <v>08045</v>
      </c>
      <c r="D639" s="81" t="s">
        <v>503</v>
      </c>
      <c r="E639" s="81" t="s">
        <v>866</v>
      </c>
      <c r="F639" s="81">
        <v>32.01</v>
      </c>
      <c r="G639" s="81" t="s">
        <v>515</v>
      </c>
      <c r="H639" s="81" t="s">
        <v>719</v>
      </c>
      <c r="I639" s="81" t="s">
        <v>867</v>
      </c>
      <c r="J639" s="81" t="s">
        <v>221</v>
      </c>
      <c r="K639" s="81" t="s">
        <v>333</v>
      </c>
      <c r="L639" s="81">
        <v>-107.69727036111111</v>
      </c>
      <c r="M639" s="81">
        <v>39.466334750000001</v>
      </c>
      <c r="N639" s="190">
        <v>0</v>
      </c>
      <c r="O639" s="185">
        <v>2.3280069999999999</v>
      </c>
      <c r="P639" s="185">
        <v>0</v>
      </c>
      <c r="Q639" s="185">
        <v>0</v>
      </c>
      <c r="R639" s="186">
        <v>0</v>
      </c>
    </row>
    <row r="640" spans="1:18" s="81" customFormat="1" x14ac:dyDescent="0.2">
      <c r="A640" s="81" t="s">
        <v>147</v>
      </c>
      <c r="B640" s="81" t="s">
        <v>493</v>
      </c>
      <c r="C640" s="81" t="str">
        <f t="shared" si="9"/>
        <v>08045</v>
      </c>
      <c r="D640" s="81" t="s">
        <v>503</v>
      </c>
      <c r="E640" s="81" t="s">
        <v>868</v>
      </c>
      <c r="F640" s="81">
        <v>0.40899999999999997</v>
      </c>
      <c r="G640" s="81" t="s">
        <v>505</v>
      </c>
      <c r="H640" s="81" t="s">
        <v>869</v>
      </c>
      <c r="I640" s="81" t="s">
        <v>870</v>
      </c>
      <c r="J640" s="81" t="s">
        <v>308</v>
      </c>
      <c r="K640" s="81" t="s">
        <v>389</v>
      </c>
      <c r="L640" s="81">
        <v>-108.07845277777777</v>
      </c>
      <c r="M640" s="81">
        <v>39.473827777777778</v>
      </c>
      <c r="N640" s="190">
        <v>0</v>
      </c>
      <c r="O640" s="185">
        <v>2.8</v>
      </c>
      <c r="P640" s="185">
        <v>0</v>
      </c>
      <c r="Q640" s="185">
        <v>0</v>
      </c>
      <c r="R640" s="186">
        <v>0</v>
      </c>
    </row>
    <row r="641" spans="1:18" s="81" customFormat="1" x14ac:dyDescent="0.2">
      <c r="A641" s="81" t="s">
        <v>147</v>
      </c>
      <c r="B641" s="81" t="s">
        <v>493</v>
      </c>
      <c r="C641" s="81" t="str">
        <f t="shared" si="9"/>
        <v>08045</v>
      </c>
      <c r="D641" s="81" t="s">
        <v>503</v>
      </c>
      <c r="E641" s="81" t="s">
        <v>871</v>
      </c>
      <c r="F641" s="81">
        <v>0.496</v>
      </c>
      <c r="G641" s="81" t="s">
        <v>505</v>
      </c>
      <c r="H641" s="81" t="s">
        <v>872</v>
      </c>
      <c r="I641" s="81" t="s">
        <v>873</v>
      </c>
      <c r="J641" s="81" t="s">
        <v>308</v>
      </c>
      <c r="K641" s="81" t="s">
        <v>389</v>
      </c>
      <c r="L641" s="81">
        <v>-108.07850833333333</v>
      </c>
      <c r="M641" s="81">
        <v>39.470969444444449</v>
      </c>
      <c r="N641" s="190">
        <v>0</v>
      </c>
      <c r="O641" s="185">
        <v>2.9</v>
      </c>
      <c r="P641" s="185">
        <v>0</v>
      </c>
      <c r="Q641" s="185">
        <v>0</v>
      </c>
      <c r="R641" s="186">
        <v>0</v>
      </c>
    </row>
    <row r="642" spans="1:18" s="81" customFormat="1" x14ac:dyDescent="0.2">
      <c r="A642" s="81" t="s">
        <v>147</v>
      </c>
      <c r="B642" s="81" t="s">
        <v>493</v>
      </c>
      <c r="C642" s="81" t="str">
        <f t="shared" si="9"/>
        <v>08045</v>
      </c>
      <c r="D642" s="81" t="s">
        <v>503</v>
      </c>
      <c r="E642" s="81" t="s">
        <v>874</v>
      </c>
      <c r="F642" s="81">
        <v>45.8</v>
      </c>
      <c r="G642" s="81" t="s">
        <v>505</v>
      </c>
      <c r="H642" s="81" t="s">
        <v>875</v>
      </c>
      <c r="I642" s="81" t="s">
        <v>876</v>
      </c>
      <c r="J642" s="81" t="s">
        <v>308</v>
      </c>
      <c r="K642" s="81" t="s">
        <v>389</v>
      </c>
      <c r="L642" s="81">
        <v>-108.07359166666666</v>
      </c>
      <c r="M642" s="81">
        <v>39.484055555555557</v>
      </c>
      <c r="N642" s="190">
        <v>0</v>
      </c>
      <c r="O642" s="185">
        <v>2.1</v>
      </c>
      <c r="P642" s="185">
        <v>0</v>
      </c>
      <c r="Q642" s="185">
        <v>0</v>
      </c>
      <c r="R642" s="186">
        <v>0</v>
      </c>
    </row>
    <row r="643" spans="1:18" s="81" customFormat="1" x14ac:dyDescent="0.2">
      <c r="A643" s="81" t="s">
        <v>147</v>
      </c>
      <c r="B643" s="81" t="s">
        <v>493</v>
      </c>
      <c r="C643" s="81" t="str">
        <f t="shared" si="9"/>
        <v>08045</v>
      </c>
      <c r="D643" s="81" t="s">
        <v>503</v>
      </c>
      <c r="E643" s="81" t="s">
        <v>877</v>
      </c>
      <c r="F643" s="81">
        <v>0.32800000000000001</v>
      </c>
      <c r="G643" s="81" t="s">
        <v>505</v>
      </c>
      <c r="H643" s="81" t="s">
        <v>878</v>
      </c>
      <c r="I643" s="81" t="s">
        <v>879</v>
      </c>
      <c r="J643" s="81" t="s">
        <v>308</v>
      </c>
      <c r="K643" s="81" t="s">
        <v>389</v>
      </c>
      <c r="L643" s="81">
        <v>-108.07380277777777</v>
      </c>
      <c r="M643" s="81">
        <v>39.480991666666668</v>
      </c>
      <c r="N643" s="190">
        <v>0</v>
      </c>
      <c r="O643" s="185">
        <v>2.7</v>
      </c>
      <c r="P643" s="185">
        <v>0</v>
      </c>
      <c r="Q643" s="185">
        <v>0</v>
      </c>
      <c r="R643" s="186">
        <v>0</v>
      </c>
    </row>
    <row r="644" spans="1:18" s="81" customFormat="1" x14ac:dyDescent="0.2">
      <c r="A644" s="81" t="s">
        <v>147</v>
      </c>
      <c r="B644" s="81" t="s">
        <v>493</v>
      </c>
      <c r="C644" s="81" t="str">
        <f t="shared" si="9"/>
        <v>08045</v>
      </c>
      <c r="D644" s="81" t="s">
        <v>503</v>
      </c>
      <c r="E644" s="81" t="s">
        <v>880</v>
      </c>
      <c r="F644" s="81">
        <v>0.73099999999999998</v>
      </c>
      <c r="G644" s="81" t="s">
        <v>505</v>
      </c>
      <c r="H644" s="81" t="s">
        <v>881</v>
      </c>
      <c r="I644" s="81" t="s">
        <v>882</v>
      </c>
      <c r="J644" s="81" t="s">
        <v>308</v>
      </c>
      <c r="K644" s="81" t="s">
        <v>389</v>
      </c>
      <c r="L644" s="81">
        <v>-108.07937777777778</v>
      </c>
      <c r="M644" s="81">
        <v>39.458338888888889</v>
      </c>
      <c r="N644" s="190">
        <v>0</v>
      </c>
      <c r="O644" s="185">
        <v>1.6</v>
      </c>
      <c r="P644" s="185">
        <v>0</v>
      </c>
      <c r="Q644" s="185">
        <v>0</v>
      </c>
      <c r="R644" s="186">
        <v>0</v>
      </c>
    </row>
    <row r="645" spans="1:18" s="81" customFormat="1" x14ac:dyDescent="0.2">
      <c r="A645" s="81" t="s">
        <v>147</v>
      </c>
      <c r="B645" s="81" t="s">
        <v>493</v>
      </c>
      <c r="C645" s="81" t="str">
        <f t="shared" si="9"/>
        <v>08045</v>
      </c>
      <c r="D645" s="81" t="s">
        <v>503</v>
      </c>
      <c r="E645" s="81" t="s">
        <v>883</v>
      </c>
      <c r="F645" s="81">
        <v>0.36499999999999999</v>
      </c>
      <c r="G645" s="81" t="s">
        <v>505</v>
      </c>
      <c r="H645" s="81" t="s">
        <v>884</v>
      </c>
      <c r="I645" s="81" t="s">
        <v>885</v>
      </c>
      <c r="J645" s="81" t="s">
        <v>308</v>
      </c>
      <c r="K645" s="81" t="s">
        <v>389</v>
      </c>
      <c r="L645" s="81">
        <v>-108.07899166666667</v>
      </c>
      <c r="M645" s="81">
        <v>39.467483333333334</v>
      </c>
      <c r="N645" s="190">
        <v>0</v>
      </c>
      <c r="O645" s="185">
        <v>1.8</v>
      </c>
      <c r="P645" s="185">
        <v>0</v>
      </c>
      <c r="Q645" s="185">
        <v>0</v>
      </c>
      <c r="R645" s="186">
        <v>0</v>
      </c>
    </row>
    <row r="646" spans="1:18" s="81" customFormat="1" x14ac:dyDescent="0.2">
      <c r="A646" s="81" t="s">
        <v>147</v>
      </c>
      <c r="B646" s="81" t="s">
        <v>493</v>
      </c>
      <c r="C646" s="81" t="str">
        <f t="shared" si="9"/>
        <v>08045</v>
      </c>
      <c r="D646" s="81" t="s">
        <v>503</v>
      </c>
      <c r="E646" s="81" t="s">
        <v>886</v>
      </c>
      <c r="F646" s="81">
        <v>0.35099999999999998</v>
      </c>
      <c r="G646" s="81" t="s">
        <v>505</v>
      </c>
      <c r="H646" s="81" t="s">
        <v>887</v>
      </c>
      <c r="I646" s="81" t="s">
        <v>888</v>
      </c>
      <c r="J646" s="81" t="s">
        <v>308</v>
      </c>
      <c r="K646" s="81" t="s">
        <v>389</v>
      </c>
      <c r="L646" s="81">
        <v>-108.08302499999999</v>
      </c>
      <c r="M646" s="81">
        <v>39.479258333333334</v>
      </c>
      <c r="N646" s="190">
        <v>0</v>
      </c>
      <c r="O646" s="185">
        <v>2.7</v>
      </c>
      <c r="P646" s="185">
        <v>0</v>
      </c>
      <c r="Q646" s="185">
        <v>0</v>
      </c>
      <c r="R646" s="186">
        <v>0</v>
      </c>
    </row>
    <row r="647" spans="1:18" s="81" customFormat="1" x14ac:dyDescent="0.2">
      <c r="A647" s="81" t="s">
        <v>147</v>
      </c>
      <c r="B647" s="81" t="s">
        <v>493</v>
      </c>
      <c r="C647" s="81" t="str">
        <f t="shared" ref="C647:C710" si="10">B647&amp;D647</f>
        <v>08045</v>
      </c>
      <c r="D647" s="81" t="s">
        <v>503</v>
      </c>
      <c r="E647" s="81" t="s">
        <v>889</v>
      </c>
      <c r="F647" s="81">
        <v>0.45100000000000001</v>
      </c>
      <c r="G647" s="81" t="s">
        <v>505</v>
      </c>
      <c r="H647" s="81" t="s">
        <v>890</v>
      </c>
      <c r="I647" s="81" t="s">
        <v>891</v>
      </c>
      <c r="J647" s="81" t="s">
        <v>308</v>
      </c>
      <c r="K647" s="81" t="s">
        <v>389</v>
      </c>
      <c r="L647" s="81">
        <v>-108.0765111111111</v>
      </c>
      <c r="M647" s="81">
        <v>39.466872222222221</v>
      </c>
      <c r="N647" s="190">
        <v>0</v>
      </c>
      <c r="O647" s="185">
        <v>0.22850000000000001</v>
      </c>
      <c r="P647" s="185">
        <v>0</v>
      </c>
      <c r="Q647" s="185">
        <v>0</v>
      </c>
      <c r="R647" s="186">
        <v>0</v>
      </c>
    </row>
    <row r="648" spans="1:18" s="81" customFormat="1" x14ac:dyDescent="0.2">
      <c r="A648" s="81" t="s">
        <v>147</v>
      </c>
      <c r="B648" s="81" t="s">
        <v>493</v>
      </c>
      <c r="C648" s="81" t="str">
        <f t="shared" si="10"/>
        <v>08045</v>
      </c>
      <c r="D648" s="81" t="s">
        <v>503</v>
      </c>
      <c r="E648" s="81" t="s">
        <v>892</v>
      </c>
      <c r="F648" s="81">
        <v>0.32700000000000001</v>
      </c>
      <c r="G648" s="81" t="s">
        <v>505</v>
      </c>
      <c r="H648" s="81" t="s">
        <v>893</v>
      </c>
      <c r="I648" s="81" t="s">
        <v>894</v>
      </c>
      <c r="J648" s="81" t="s">
        <v>308</v>
      </c>
      <c r="K648" s="81" t="s">
        <v>389</v>
      </c>
      <c r="L648" s="81">
        <v>-108.07667222222221</v>
      </c>
      <c r="M648" s="81">
        <v>39.461111111111116</v>
      </c>
      <c r="N648" s="190">
        <v>0</v>
      </c>
      <c r="O648" s="185">
        <v>2.7</v>
      </c>
      <c r="P648" s="185">
        <v>0</v>
      </c>
      <c r="Q648" s="185">
        <v>0</v>
      </c>
      <c r="R648" s="186">
        <v>0</v>
      </c>
    </row>
    <row r="649" spans="1:18" s="81" customFormat="1" x14ac:dyDescent="0.2">
      <c r="A649" s="81" t="s">
        <v>147</v>
      </c>
      <c r="B649" s="81" t="s">
        <v>493</v>
      </c>
      <c r="C649" s="81" t="str">
        <f t="shared" si="10"/>
        <v>08045</v>
      </c>
      <c r="D649" s="81" t="s">
        <v>503</v>
      </c>
      <c r="E649" s="81" t="s">
        <v>895</v>
      </c>
      <c r="F649" s="81">
        <v>0.26600000000000001</v>
      </c>
      <c r="G649" s="81" t="s">
        <v>505</v>
      </c>
      <c r="H649" s="81" t="s">
        <v>896</v>
      </c>
      <c r="I649" s="81" t="s">
        <v>897</v>
      </c>
      <c r="J649" s="81" t="s">
        <v>308</v>
      </c>
      <c r="K649" s="81" t="s">
        <v>389</v>
      </c>
      <c r="L649" s="81">
        <v>-108.07445833333333</v>
      </c>
      <c r="M649" s="81">
        <v>39.48478055555556</v>
      </c>
      <c r="N649" s="190">
        <v>0</v>
      </c>
      <c r="O649" s="185">
        <v>2.4</v>
      </c>
      <c r="P649" s="185">
        <v>0</v>
      </c>
      <c r="Q649" s="185">
        <v>0</v>
      </c>
      <c r="R649" s="186">
        <v>0</v>
      </c>
    </row>
    <row r="650" spans="1:18" s="81" customFormat="1" x14ac:dyDescent="0.2">
      <c r="A650" s="81" t="s">
        <v>147</v>
      </c>
      <c r="B650" s="81" t="s">
        <v>493</v>
      </c>
      <c r="C650" s="81" t="str">
        <f t="shared" si="10"/>
        <v>08045</v>
      </c>
      <c r="D650" s="81" t="s">
        <v>503</v>
      </c>
      <c r="E650" s="81" t="s">
        <v>898</v>
      </c>
      <c r="F650" s="81">
        <v>51.1</v>
      </c>
      <c r="G650" s="81" t="s">
        <v>505</v>
      </c>
      <c r="H650" s="81" t="s">
        <v>899</v>
      </c>
      <c r="I650" s="81" t="s">
        <v>900</v>
      </c>
      <c r="J650" s="81" t="s">
        <v>308</v>
      </c>
      <c r="K650" s="81" t="s">
        <v>389</v>
      </c>
      <c r="L650" s="81">
        <v>-108.07695833333332</v>
      </c>
      <c r="M650" s="81">
        <v>39.462250000000004</v>
      </c>
      <c r="N650" s="190">
        <v>0</v>
      </c>
      <c r="O650" s="185">
        <v>5.4</v>
      </c>
      <c r="P650" s="185">
        <v>0</v>
      </c>
      <c r="Q650" s="185">
        <v>0</v>
      </c>
      <c r="R650" s="186">
        <v>0</v>
      </c>
    </row>
    <row r="651" spans="1:18" s="81" customFormat="1" x14ac:dyDescent="0.2">
      <c r="A651" s="81" t="s">
        <v>147</v>
      </c>
      <c r="B651" s="81" t="s">
        <v>493</v>
      </c>
      <c r="C651" s="81" t="str">
        <f t="shared" si="10"/>
        <v>08045</v>
      </c>
      <c r="D651" s="81" t="s">
        <v>503</v>
      </c>
      <c r="E651" s="81" t="s">
        <v>901</v>
      </c>
      <c r="F651" s="81">
        <v>0.47499999999999998</v>
      </c>
      <c r="G651" s="81" t="s">
        <v>505</v>
      </c>
      <c r="H651" s="81" t="s">
        <v>902</v>
      </c>
      <c r="I651" s="81" t="s">
        <v>903</v>
      </c>
      <c r="J651" s="81" t="s">
        <v>308</v>
      </c>
      <c r="K651" s="81" t="s">
        <v>389</v>
      </c>
      <c r="L651" s="81">
        <v>-108.07596944444444</v>
      </c>
      <c r="M651" s="81">
        <v>39.472544444444445</v>
      </c>
      <c r="N651" s="190">
        <v>0</v>
      </c>
      <c r="O651" s="185">
        <v>2.9</v>
      </c>
      <c r="P651" s="185">
        <v>0</v>
      </c>
      <c r="Q651" s="185">
        <v>0</v>
      </c>
      <c r="R651" s="186">
        <v>0</v>
      </c>
    </row>
    <row r="652" spans="1:18" s="81" customFormat="1" x14ac:dyDescent="0.2">
      <c r="A652" s="81" t="s">
        <v>147</v>
      </c>
      <c r="B652" s="81" t="s">
        <v>493</v>
      </c>
      <c r="C652" s="81" t="str">
        <f t="shared" si="10"/>
        <v>08045</v>
      </c>
      <c r="D652" s="81" t="s">
        <v>503</v>
      </c>
      <c r="E652" s="81" t="s">
        <v>904</v>
      </c>
      <c r="F652" s="81">
        <v>0.23499999999999999</v>
      </c>
      <c r="G652" s="81" t="s">
        <v>505</v>
      </c>
      <c r="H652" s="81" t="s">
        <v>905</v>
      </c>
      <c r="I652" s="81" t="s">
        <v>906</v>
      </c>
      <c r="J652" s="81" t="s">
        <v>308</v>
      </c>
      <c r="K652" s="81" t="s">
        <v>389</v>
      </c>
      <c r="L652" s="81">
        <v>-108.08715833333335</v>
      </c>
      <c r="M652" s="81">
        <v>39.478300000000004</v>
      </c>
      <c r="N652" s="190">
        <v>0</v>
      </c>
      <c r="O652" s="185">
        <v>2.4</v>
      </c>
      <c r="P652" s="185">
        <v>0</v>
      </c>
      <c r="Q652" s="185">
        <v>0</v>
      </c>
      <c r="R652" s="186">
        <v>0</v>
      </c>
    </row>
    <row r="653" spans="1:18" s="81" customFormat="1" x14ac:dyDescent="0.2">
      <c r="A653" s="81" t="s">
        <v>147</v>
      </c>
      <c r="B653" s="81" t="s">
        <v>493</v>
      </c>
      <c r="C653" s="81" t="str">
        <f t="shared" si="10"/>
        <v>08045</v>
      </c>
      <c r="D653" s="81" t="s">
        <v>503</v>
      </c>
      <c r="E653" s="81" t="s">
        <v>907</v>
      </c>
      <c r="F653" s="81">
        <v>273</v>
      </c>
      <c r="G653" s="81" t="s">
        <v>505</v>
      </c>
      <c r="H653" s="81" t="s">
        <v>908</v>
      </c>
      <c r="I653" s="81" t="s">
        <v>909</v>
      </c>
      <c r="J653" s="81" t="s">
        <v>308</v>
      </c>
      <c r="K653" s="81" t="s">
        <v>389</v>
      </c>
      <c r="L653" s="81">
        <v>-108.09081666666667</v>
      </c>
      <c r="M653" s="81">
        <v>39.498644444444444</v>
      </c>
      <c r="N653" s="190">
        <v>0</v>
      </c>
      <c r="O653" s="185">
        <v>2.63</v>
      </c>
      <c r="P653" s="185">
        <v>0</v>
      </c>
      <c r="Q653" s="185">
        <v>0</v>
      </c>
      <c r="R653" s="186">
        <v>0</v>
      </c>
    </row>
    <row r="654" spans="1:18" s="81" customFormat="1" x14ac:dyDescent="0.2">
      <c r="A654" s="81" t="s">
        <v>147</v>
      </c>
      <c r="B654" s="81" t="s">
        <v>493</v>
      </c>
      <c r="C654" s="81" t="str">
        <f t="shared" si="10"/>
        <v>08045</v>
      </c>
      <c r="D654" s="81" t="s">
        <v>503</v>
      </c>
      <c r="E654" s="81" t="s">
        <v>910</v>
      </c>
      <c r="F654" s="81">
        <v>154</v>
      </c>
      <c r="G654" s="81" t="s">
        <v>505</v>
      </c>
      <c r="H654" s="81" t="s">
        <v>911</v>
      </c>
      <c r="I654" s="81" t="s">
        <v>912</v>
      </c>
      <c r="J654" s="81" t="s">
        <v>308</v>
      </c>
      <c r="K654" s="81" t="s">
        <v>389</v>
      </c>
      <c r="L654" s="81">
        <v>-108.09100833333333</v>
      </c>
      <c r="M654" s="81">
        <v>39.492216666666664</v>
      </c>
      <c r="N654" s="190">
        <v>0</v>
      </c>
      <c r="O654" s="185">
        <v>2.29</v>
      </c>
      <c r="P654" s="185">
        <v>0</v>
      </c>
      <c r="Q654" s="185">
        <v>0</v>
      </c>
      <c r="R654" s="186">
        <v>0</v>
      </c>
    </row>
    <row r="655" spans="1:18" s="81" customFormat="1" x14ac:dyDescent="0.2">
      <c r="A655" s="81" t="s">
        <v>147</v>
      </c>
      <c r="B655" s="81" t="s">
        <v>493</v>
      </c>
      <c r="C655" s="81" t="str">
        <f t="shared" si="10"/>
        <v>08045</v>
      </c>
      <c r="D655" s="81" t="s">
        <v>503</v>
      </c>
      <c r="E655" s="81" t="s">
        <v>913</v>
      </c>
      <c r="F655" s="81">
        <v>351</v>
      </c>
      <c r="G655" s="81" t="s">
        <v>505</v>
      </c>
      <c r="H655" s="81" t="s">
        <v>914</v>
      </c>
      <c r="I655" s="81" t="s">
        <v>915</v>
      </c>
      <c r="J655" s="81" t="s">
        <v>308</v>
      </c>
      <c r="K655" s="81" t="s">
        <v>389</v>
      </c>
      <c r="L655" s="81">
        <v>-108.09211388888889</v>
      </c>
      <c r="M655" s="81">
        <v>39.489861111111111</v>
      </c>
      <c r="N655" s="190">
        <v>0</v>
      </c>
      <c r="O655" s="185">
        <v>2.86</v>
      </c>
      <c r="P655" s="185">
        <v>0</v>
      </c>
      <c r="Q655" s="185">
        <v>0</v>
      </c>
      <c r="R655" s="186">
        <v>0</v>
      </c>
    </row>
    <row r="656" spans="1:18" s="81" customFormat="1" x14ac:dyDescent="0.2">
      <c r="A656" s="81" t="s">
        <v>147</v>
      </c>
      <c r="B656" s="81" t="s">
        <v>493</v>
      </c>
      <c r="C656" s="81" t="str">
        <f t="shared" si="10"/>
        <v>08045</v>
      </c>
      <c r="D656" s="81" t="s">
        <v>503</v>
      </c>
      <c r="E656" s="81" t="s">
        <v>916</v>
      </c>
      <c r="F656" s="81">
        <v>224</v>
      </c>
      <c r="G656" s="81" t="s">
        <v>505</v>
      </c>
      <c r="H656" s="81" t="s">
        <v>917</v>
      </c>
      <c r="I656" s="81" t="s">
        <v>918</v>
      </c>
      <c r="J656" s="81" t="s">
        <v>312</v>
      </c>
      <c r="K656" s="81" t="s">
        <v>319</v>
      </c>
      <c r="L656" s="81">
        <v>-108.09258222222222</v>
      </c>
      <c r="M656" s="81">
        <v>39.475575166666665</v>
      </c>
      <c r="N656" s="190">
        <v>0</v>
      </c>
      <c r="O656" s="185">
        <v>6.1000800000000002</v>
      </c>
      <c r="P656" s="185">
        <v>0</v>
      </c>
      <c r="Q656" s="185">
        <v>0</v>
      </c>
      <c r="R656" s="186">
        <v>0</v>
      </c>
    </row>
    <row r="657" spans="1:18" s="81" customFormat="1" x14ac:dyDescent="0.2">
      <c r="A657" s="81" t="s">
        <v>147</v>
      </c>
      <c r="B657" s="81" t="s">
        <v>493</v>
      </c>
      <c r="C657" s="81" t="str">
        <f t="shared" si="10"/>
        <v>08045</v>
      </c>
      <c r="D657" s="81" t="s">
        <v>503</v>
      </c>
      <c r="E657" s="81" t="s">
        <v>919</v>
      </c>
      <c r="F657" s="81">
        <v>525</v>
      </c>
      <c r="G657" s="81" t="s">
        <v>505</v>
      </c>
      <c r="H657" s="81" t="s">
        <v>920</v>
      </c>
      <c r="I657" s="81" t="s">
        <v>921</v>
      </c>
      <c r="J657" s="81" t="s">
        <v>308</v>
      </c>
      <c r="K657" s="81" t="s">
        <v>389</v>
      </c>
      <c r="L657" s="81">
        <v>-108.09235833333332</v>
      </c>
      <c r="M657" s="81">
        <v>39.479216666666666</v>
      </c>
      <c r="N657" s="190">
        <v>0</v>
      </c>
      <c r="O657" s="185">
        <v>3.37</v>
      </c>
      <c r="P657" s="185">
        <v>0</v>
      </c>
      <c r="Q657" s="185">
        <v>0</v>
      </c>
      <c r="R657" s="186">
        <v>0</v>
      </c>
    </row>
    <row r="658" spans="1:18" s="81" customFormat="1" x14ac:dyDescent="0.2">
      <c r="A658" s="81" t="s">
        <v>147</v>
      </c>
      <c r="B658" s="81" t="s">
        <v>493</v>
      </c>
      <c r="C658" s="81" t="str">
        <f t="shared" si="10"/>
        <v>08045</v>
      </c>
      <c r="D658" s="81" t="s">
        <v>503</v>
      </c>
      <c r="E658" s="81" t="s">
        <v>922</v>
      </c>
      <c r="F658" s="81">
        <v>170</v>
      </c>
      <c r="G658" s="81" t="s">
        <v>505</v>
      </c>
      <c r="H658" s="81" t="s">
        <v>923</v>
      </c>
      <c r="I658" s="81" t="s">
        <v>924</v>
      </c>
      <c r="J658" s="81" t="s">
        <v>308</v>
      </c>
      <c r="K658" s="81" t="s">
        <v>389</v>
      </c>
      <c r="L658" s="81">
        <v>-108.09106388888888</v>
      </c>
      <c r="M658" s="81">
        <v>39.495852777777777</v>
      </c>
      <c r="N658" s="190">
        <v>0</v>
      </c>
      <c r="O658" s="185">
        <v>2.34</v>
      </c>
      <c r="P658" s="185">
        <v>0</v>
      </c>
      <c r="Q658" s="185">
        <v>0</v>
      </c>
      <c r="R658" s="186">
        <v>0</v>
      </c>
    </row>
    <row r="659" spans="1:18" s="81" customFormat="1" x14ac:dyDescent="0.2">
      <c r="A659" s="81" t="s">
        <v>147</v>
      </c>
      <c r="B659" s="81" t="s">
        <v>493</v>
      </c>
      <c r="C659" s="81" t="str">
        <f t="shared" si="10"/>
        <v>08045</v>
      </c>
      <c r="D659" s="81" t="s">
        <v>503</v>
      </c>
      <c r="E659" s="81" t="s">
        <v>925</v>
      </c>
      <c r="F659" s="81">
        <v>219</v>
      </c>
      <c r="G659" s="81" t="s">
        <v>505</v>
      </c>
      <c r="H659" s="81" t="s">
        <v>926</v>
      </c>
      <c r="I659" s="81" t="s">
        <v>927</v>
      </c>
      <c r="J659" s="81" t="s">
        <v>308</v>
      </c>
      <c r="K659" s="81" t="s">
        <v>389</v>
      </c>
      <c r="L659" s="81">
        <v>-108.09139722222221</v>
      </c>
      <c r="M659" s="81">
        <v>39.492597222222223</v>
      </c>
      <c r="N659" s="190">
        <v>0</v>
      </c>
      <c r="O659" s="185">
        <v>2.48</v>
      </c>
      <c r="P659" s="185">
        <v>0</v>
      </c>
      <c r="Q659" s="185">
        <v>0</v>
      </c>
      <c r="R659" s="186">
        <v>0</v>
      </c>
    </row>
    <row r="660" spans="1:18" s="81" customFormat="1" x14ac:dyDescent="0.2">
      <c r="A660" s="81" t="s">
        <v>147</v>
      </c>
      <c r="B660" s="81" t="s">
        <v>493</v>
      </c>
      <c r="C660" s="81" t="str">
        <f t="shared" si="10"/>
        <v>08045</v>
      </c>
      <c r="D660" s="81" t="s">
        <v>503</v>
      </c>
      <c r="E660" s="81" t="s">
        <v>928</v>
      </c>
      <c r="F660" s="81">
        <v>171</v>
      </c>
      <c r="G660" s="81" t="s">
        <v>505</v>
      </c>
      <c r="H660" s="81" t="s">
        <v>929</v>
      </c>
      <c r="I660" s="81" t="s">
        <v>930</v>
      </c>
      <c r="J660" s="81" t="s">
        <v>308</v>
      </c>
      <c r="K660" s="81" t="s">
        <v>389</v>
      </c>
      <c r="L660" s="81">
        <v>-108.09329166666666</v>
      </c>
      <c r="M660" s="81">
        <v>39.487027777777776</v>
      </c>
      <c r="N660" s="190">
        <v>0</v>
      </c>
      <c r="O660" s="185">
        <v>2.9</v>
      </c>
      <c r="P660" s="185">
        <v>0</v>
      </c>
      <c r="Q660" s="185">
        <v>0</v>
      </c>
      <c r="R660" s="186">
        <v>0</v>
      </c>
    </row>
    <row r="661" spans="1:18" s="81" customFormat="1" x14ac:dyDescent="0.2">
      <c r="A661" s="81" t="s">
        <v>147</v>
      </c>
      <c r="B661" s="81" t="s">
        <v>493</v>
      </c>
      <c r="C661" s="81" t="str">
        <f t="shared" si="10"/>
        <v>08045</v>
      </c>
      <c r="D661" s="81" t="s">
        <v>503</v>
      </c>
      <c r="E661" s="81" t="s">
        <v>931</v>
      </c>
      <c r="F661" s="81">
        <v>293</v>
      </c>
      <c r="G661" s="81" t="s">
        <v>505</v>
      </c>
      <c r="H661" s="81" t="s">
        <v>932</v>
      </c>
      <c r="I661" s="81" t="s">
        <v>933</v>
      </c>
      <c r="J661" s="81" t="s">
        <v>308</v>
      </c>
      <c r="K661" s="81" t="s">
        <v>389</v>
      </c>
      <c r="L661" s="81">
        <v>-108.09325833333332</v>
      </c>
      <c r="M661" s="81">
        <v>39.480805555555555</v>
      </c>
      <c r="N661" s="190">
        <v>0</v>
      </c>
      <c r="O661" s="185">
        <v>1.4</v>
      </c>
      <c r="P661" s="185">
        <v>0</v>
      </c>
      <c r="Q661" s="185">
        <v>0</v>
      </c>
      <c r="R661" s="186">
        <v>0</v>
      </c>
    </row>
    <row r="662" spans="1:18" s="81" customFormat="1" x14ac:dyDescent="0.2">
      <c r="A662" s="81" t="s">
        <v>147</v>
      </c>
      <c r="B662" s="81" t="s">
        <v>493</v>
      </c>
      <c r="C662" s="81" t="str">
        <f t="shared" si="10"/>
        <v>08045</v>
      </c>
      <c r="D662" s="81" t="s">
        <v>503</v>
      </c>
      <c r="E662" s="81" t="s">
        <v>934</v>
      </c>
      <c r="F662" s="81">
        <v>309</v>
      </c>
      <c r="G662" s="81" t="s">
        <v>505</v>
      </c>
      <c r="H662" s="81" t="s">
        <v>935</v>
      </c>
      <c r="I662" s="81" t="s">
        <v>936</v>
      </c>
      <c r="J662" s="81" t="s">
        <v>308</v>
      </c>
      <c r="K662" s="81" t="s">
        <v>389</v>
      </c>
      <c r="L662" s="81">
        <v>-108.09167777777778</v>
      </c>
      <c r="M662" s="81">
        <v>39.48415277777778</v>
      </c>
      <c r="N662" s="190">
        <v>0</v>
      </c>
      <c r="O662" s="185">
        <v>2</v>
      </c>
      <c r="P662" s="185">
        <v>0</v>
      </c>
      <c r="Q662" s="185">
        <v>0</v>
      </c>
      <c r="R662" s="186">
        <v>0</v>
      </c>
    </row>
    <row r="663" spans="1:18" s="81" customFormat="1" x14ac:dyDescent="0.2">
      <c r="A663" s="81" t="s">
        <v>147</v>
      </c>
      <c r="B663" s="81" t="s">
        <v>493</v>
      </c>
      <c r="C663" s="81" t="str">
        <f t="shared" si="10"/>
        <v>08045</v>
      </c>
      <c r="D663" s="81" t="s">
        <v>503</v>
      </c>
      <c r="E663" s="81" t="s">
        <v>937</v>
      </c>
      <c r="F663" s="81">
        <v>0.53500000000000003</v>
      </c>
      <c r="G663" s="81" t="s">
        <v>505</v>
      </c>
      <c r="H663" s="81" t="s">
        <v>938</v>
      </c>
      <c r="I663" s="81" t="s">
        <v>939</v>
      </c>
      <c r="J663" s="81" t="s">
        <v>308</v>
      </c>
      <c r="K663" s="81" t="s">
        <v>389</v>
      </c>
      <c r="L663" s="81">
        <v>-108.09387777777778</v>
      </c>
      <c r="M663" s="81">
        <v>39.478325000000005</v>
      </c>
      <c r="N663" s="190">
        <v>0</v>
      </c>
      <c r="O663" s="185">
        <v>3</v>
      </c>
      <c r="P663" s="185">
        <v>0</v>
      </c>
      <c r="Q663" s="185">
        <v>0</v>
      </c>
      <c r="R663" s="186">
        <v>0</v>
      </c>
    </row>
    <row r="664" spans="1:18" s="81" customFormat="1" x14ac:dyDescent="0.2">
      <c r="A664" s="81" t="s">
        <v>147</v>
      </c>
      <c r="B664" s="81" t="s">
        <v>493</v>
      </c>
      <c r="C664" s="81" t="str">
        <f t="shared" si="10"/>
        <v>08045</v>
      </c>
      <c r="D664" s="81" t="s">
        <v>503</v>
      </c>
      <c r="E664" s="81" t="s">
        <v>940</v>
      </c>
      <c r="F664" s="81">
        <v>118</v>
      </c>
      <c r="G664" s="81" t="s">
        <v>505</v>
      </c>
      <c r="H664" s="81" t="s">
        <v>941</v>
      </c>
      <c r="I664" s="81" t="s">
        <v>942</v>
      </c>
      <c r="J664" s="81" t="s">
        <v>308</v>
      </c>
      <c r="K664" s="81" t="s">
        <v>389</v>
      </c>
      <c r="L664" s="81">
        <v>-108.09243611111111</v>
      </c>
      <c r="M664" s="81">
        <v>39.479191666666665</v>
      </c>
      <c r="N664" s="190">
        <v>0</v>
      </c>
      <c r="O664" s="185">
        <v>2.7</v>
      </c>
      <c r="P664" s="185">
        <v>0</v>
      </c>
      <c r="Q664" s="185">
        <v>0</v>
      </c>
      <c r="R664" s="186">
        <v>0</v>
      </c>
    </row>
    <row r="665" spans="1:18" s="81" customFormat="1" x14ac:dyDescent="0.2">
      <c r="A665" s="81" t="s">
        <v>147</v>
      </c>
      <c r="B665" s="81" t="s">
        <v>493</v>
      </c>
      <c r="C665" s="81" t="str">
        <f t="shared" si="10"/>
        <v>08045</v>
      </c>
      <c r="D665" s="81" t="s">
        <v>503</v>
      </c>
      <c r="E665" s="81" t="s">
        <v>943</v>
      </c>
      <c r="F665" s="81">
        <v>197</v>
      </c>
      <c r="G665" s="81" t="s">
        <v>505</v>
      </c>
      <c r="H665" s="81" t="s">
        <v>944</v>
      </c>
      <c r="I665" s="81" t="s">
        <v>945</v>
      </c>
      <c r="J665" s="81" t="s">
        <v>308</v>
      </c>
      <c r="K665" s="81" t="s">
        <v>389</v>
      </c>
      <c r="L665" s="81">
        <v>-108.093525</v>
      </c>
      <c r="M665" s="81">
        <v>39.478616666666667</v>
      </c>
      <c r="N665" s="190">
        <v>0</v>
      </c>
      <c r="O665" s="185">
        <v>3</v>
      </c>
      <c r="P665" s="185">
        <v>0</v>
      </c>
      <c r="Q665" s="185">
        <v>0</v>
      </c>
      <c r="R665" s="186">
        <v>0</v>
      </c>
    </row>
    <row r="666" spans="1:18" s="81" customFormat="1" x14ac:dyDescent="0.2">
      <c r="A666" s="81" t="s">
        <v>147</v>
      </c>
      <c r="B666" s="81" t="s">
        <v>493</v>
      </c>
      <c r="C666" s="81" t="str">
        <f t="shared" si="10"/>
        <v>08045</v>
      </c>
      <c r="D666" s="81" t="s">
        <v>503</v>
      </c>
      <c r="E666" s="81" t="s">
        <v>946</v>
      </c>
      <c r="F666" s="81">
        <v>67</v>
      </c>
      <c r="G666" s="81" t="s">
        <v>505</v>
      </c>
      <c r="H666" s="81" t="s">
        <v>947</v>
      </c>
      <c r="I666" s="81" t="s">
        <v>948</v>
      </c>
      <c r="J666" s="81" t="s">
        <v>308</v>
      </c>
      <c r="K666" s="81" t="s">
        <v>389</v>
      </c>
      <c r="L666" s="81">
        <v>-108.09389999999999</v>
      </c>
      <c r="M666" s="81">
        <v>39.485463888888887</v>
      </c>
      <c r="N666" s="190">
        <v>0</v>
      </c>
      <c r="O666" s="185">
        <v>2.2999999999999998</v>
      </c>
      <c r="P666" s="185">
        <v>0</v>
      </c>
      <c r="Q666" s="185">
        <v>0</v>
      </c>
      <c r="R666" s="186">
        <v>0</v>
      </c>
    </row>
    <row r="667" spans="1:18" s="81" customFormat="1" x14ac:dyDescent="0.2">
      <c r="A667" s="81" t="s">
        <v>147</v>
      </c>
      <c r="B667" s="81" t="s">
        <v>493</v>
      </c>
      <c r="C667" s="81" t="str">
        <f t="shared" si="10"/>
        <v>08045</v>
      </c>
      <c r="D667" s="81" t="s">
        <v>503</v>
      </c>
      <c r="E667" s="81" t="s">
        <v>623</v>
      </c>
      <c r="F667" s="81">
        <v>380</v>
      </c>
      <c r="G667" s="81" t="s">
        <v>505</v>
      </c>
      <c r="H667" s="81" t="s">
        <v>949</v>
      </c>
      <c r="I667" s="81" t="s">
        <v>950</v>
      </c>
      <c r="J667" s="81" t="s">
        <v>308</v>
      </c>
      <c r="K667" s="81" t="s">
        <v>389</v>
      </c>
      <c r="L667" s="81">
        <v>-108.09818333333332</v>
      </c>
      <c r="M667" s="81">
        <v>39.466197222222227</v>
      </c>
      <c r="N667" s="190">
        <v>0</v>
      </c>
      <c r="O667" s="185">
        <v>5.89</v>
      </c>
      <c r="P667" s="185">
        <v>0</v>
      </c>
      <c r="Q667" s="185">
        <v>0</v>
      </c>
      <c r="R667" s="186">
        <v>0</v>
      </c>
    </row>
    <row r="668" spans="1:18" s="81" customFormat="1" x14ac:dyDescent="0.2">
      <c r="A668" s="81" t="s">
        <v>147</v>
      </c>
      <c r="B668" s="81" t="s">
        <v>493</v>
      </c>
      <c r="C668" s="81" t="str">
        <f t="shared" si="10"/>
        <v>08045</v>
      </c>
      <c r="D668" s="81" t="s">
        <v>503</v>
      </c>
      <c r="E668" s="81" t="s">
        <v>951</v>
      </c>
      <c r="F668" s="81">
        <v>114</v>
      </c>
      <c r="G668" s="81" t="s">
        <v>505</v>
      </c>
      <c r="H668" s="81" t="s">
        <v>952</v>
      </c>
      <c r="I668" s="81" t="s">
        <v>953</v>
      </c>
      <c r="J668" s="81" t="s">
        <v>308</v>
      </c>
      <c r="K668" s="81" t="s">
        <v>389</v>
      </c>
      <c r="L668" s="81">
        <v>-108.07877499999999</v>
      </c>
      <c r="M668" s="81">
        <v>39.426158333333333</v>
      </c>
      <c r="N668" s="190">
        <v>0</v>
      </c>
      <c r="O668" s="185">
        <v>2.17</v>
      </c>
      <c r="P668" s="185">
        <v>0</v>
      </c>
      <c r="Q668" s="185">
        <v>0</v>
      </c>
      <c r="R668" s="186">
        <v>0</v>
      </c>
    </row>
    <row r="669" spans="1:18" s="81" customFormat="1" x14ac:dyDescent="0.2">
      <c r="A669" s="81" t="s">
        <v>147</v>
      </c>
      <c r="B669" s="81" t="s">
        <v>493</v>
      </c>
      <c r="C669" s="81" t="str">
        <f t="shared" si="10"/>
        <v>08045</v>
      </c>
      <c r="D669" s="81" t="s">
        <v>503</v>
      </c>
      <c r="E669" s="81" t="s">
        <v>954</v>
      </c>
      <c r="F669" s="81">
        <v>57.67</v>
      </c>
      <c r="G669" s="81" t="s">
        <v>505</v>
      </c>
      <c r="H669" s="81" t="s">
        <v>955</v>
      </c>
      <c r="I669" s="81" t="s">
        <v>956</v>
      </c>
      <c r="J669" s="81" t="s">
        <v>308</v>
      </c>
      <c r="K669" s="81" t="s">
        <v>389</v>
      </c>
      <c r="L669" s="81">
        <v>-108.07859166666667</v>
      </c>
      <c r="M669" s="81">
        <v>39.422527777777773</v>
      </c>
      <c r="N669" s="190">
        <v>0</v>
      </c>
      <c r="O669" s="185">
        <v>1.8433330000000001</v>
      </c>
      <c r="P669" s="185">
        <v>0</v>
      </c>
      <c r="Q669" s="185">
        <v>0</v>
      </c>
      <c r="R669" s="186">
        <v>0</v>
      </c>
    </row>
    <row r="670" spans="1:18" s="81" customFormat="1" x14ac:dyDescent="0.2">
      <c r="A670" s="81" t="s">
        <v>147</v>
      </c>
      <c r="B670" s="81" t="s">
        <v>493</v>
      </c>
      <c r="C670" s="81" t="str">
        <f t="shared" si="10"/>
        <v>08045</v>
      </c>
      <c r="D670" s="81" t="s">
        <v>503</v>
      </c>
      <c r="E670" s="81" t="s">
        <v>957</v>
      </c>
      <c r="F670" s="81">
        <v>40.15</v>
      </c>
      <c r="G670" s="81" t="s">
        <v>505</v>
      </c>
      <c r="H670" s="81" t="s">
        <v>958</v>
      </c>
      <c r="I670" s="81" t="s">
        <v>959</v>
      </c>
      <c r="J670" s="81" t="s">
        <v>4</v>
      </c>
      <c r="K670" s="81" t="s">
        <v>319</v>
      </c>
      <c r="L670" s="81">
        <v>-107.98800052777779</v>
      </c>
      <c r="M670" s="81">
        <v>39.440366722222215</v>
      </c>
      <c r="N670" s="190">
        <v>0</v>
      </c>
      <c r="O670" s="185">
        <v>1.6</v>
      </c>
      <c r="P670" s="185">
        <v>0</v>
      </c>
      <c r="Q670" s="185">
        <v>0</v>
      </c>
      <c r="R670" s="186">
        <v>0</v>
      </c>
    </row>
    <row r="671" spans="1:18" s="81" customFormat="1" x14ac:dyDescent="0.2">
      <c r="A671" s="81" t="s">
        <v>147</v>
      </c>
      <c r="B671" s="81" t="s">
        <v>493</v>
      </c>
      <c r="C671" s="81" t="str">
        <f t="shared" si="10"/>
        <v>08045</v>
      </c>
      <c r="D671" s="81" t="s">
        <v>503</v>
      </c>
      <c r="E671" s="81" t="s">
        <v>960</v>
      </c>
      <c r="F671" s="81">
        <v>62.05</v>
      </c>
      <c r="G671" s="81" t="s">
        <v>505</v>
      </c>
      <c r="H671" s="81" t="s">
        <v>961</v>
      </c>
      <c r="I671" s="81" t="s">
        <v>962</v>
      </c>
      <c r="J671" s="81" t="s">
        <v>4</v>
      </c>
      <c r="K671" s="81" t="s">
        <v>319</v>
      </c>
      <c r="L671" s="81">
        <v>-107.97647191666668</v>
      </c>
      <c r="M671" s="81">
        <v>39.442464277777773</v>
      </c>
      <c r="N671" s="190">
        <v>0</v>
      </c>
      <c r="O671" s="185">
        <v>1.8</v>
      </c>
      <c r="P671" s="185">
        <v>0</v>
      </c>
      <c r="Q671" s="185">
        <v>0</v>
      </c>
      <c r="R671" s="186">
        <v>0</v>
      </c>
    </row>
    <row r="672" spans="1:18" s="81" customFormat="1" x14ac:dyDescent="0.2">
      <c r="A672" s="81" t="s">
        <v>147</v>
      </c>
      <c r="B672" s="81" t="s">
        <v>493</v>
      </c>
      <c r="C672" s="81" t="str">
        <f t="shared" si="10"/>
        <v>08045</v>
      </c>
      <c r="D672" s="81" t="s">
        <v>503</v>
      </c>
      <c r="E672" s="81" t="s">
        <v>963</v>
      </c>
      <c r="F672" s="81">
        <v>24</v>
      </c>
      <c r="G672" s="81" t="s">
        <v>515</v>
      </c>
      <c r="H672" s="81" t="s">
        <v>964</v>
      </c>
      <c r="I672" s="81" t="s">
        <v>965</v>
      </c>
      <c r="J672" s="81" t="s">
        <v>221</v>
      </c>
      <c r="K672" s="81" t="s">
        <v>333</v>
      </c>
      <c r="L672" s="81">
        <v>-108.09657358333332</v>
      </c>
      <c r="M672" s="81">
        <v>39.465314194444446</v>
      </c>
      <c r="N672" s="190">
        <v>0</v>
      </c>
      <c r="O672" s="185">
        <v>0</v>
      </c>
      <c r="P672" s="185">
        <v>6.1</v>
      </c>
      <c r="Q672" s="185">
        <v>0</v>
      </c>
      <c r="R672" s="186">
        <v>0</v>
      </c>
    </row>
    <row r="673" spans="1:18" s="81" customFormat="1" x14ac:dyDescent="0.2">
      <c r="A673" s="81" t="s">
        <v>147</v>
      </c>
      <c r="B673" s="81" t="s">
        <v>493</v>
      </c>
      <c r="C673" s="81" t="str">
        <f t="shared" si="10"/>
        <v>08045</v>
      </c>
      <c r="D673" s="81" t="s">
        <v>503</v>
      </c>
      <c r="E673" s="81" t="s">
        <v>963</v>
      </c>
      <c r="F673" s="81">
        <v>24</v>
      </c>
      <c r="G673" s="81" t="s">
        <v>515</v>
      </c>
      <c r="H673" s="81" t="s">
        <v>964</v>
      </c>
      <c r="I673" s="81" t="s">
        <v>965</v>
      </c>
      <c r="J673" s="81" t="s">
        <v>221</v>
      </c>
      <c r="K673" s="81" t="s">
        <v>333</v>
      </c>
      <c r="L673" s="81">
        <v>-108.09657358333332</v>
      </c>
      <c r="M673" s="81">
        <v>39.465314194444446</v>
      </c>
      <c r="N673" s="190">
        <v>9</v>
      </c>
      <c r="O673" s="185">
        <v>0</v>
      </c>
      <c r="P673" s="185">
        <v>0</v>
      </c>
      <c r="Q673" s="185">
        <v>0</v>
      </c>
      <c r="R673" s="186">
        <v>0</v>
      </c>
    </row>
    <row r="674" spans="1:18" s="81" customFormat="1" x14ac:dyDescent="0.2">
      <c r="A674" s="81" t="s">
        <v>147</v>
      </c>
      <c r="B674" s="81" t="s">
        <v>493</v>
      </c>
      <c r="C674" s="81" t="str">
        <f t="shared" si="10"/>
        <v>08045</v>
      </c>
      <c r="D674" s="81" t="s">
        <v>503</v>
      </c>
      <c r="E674" s="81" t="s">
        <v>963</v>
      </c>
      <c r="F674" s="81">
        <v>24</v>
      </c>
      <c r="G674" s="81" t="s">
        <v>515</v>
      </c>
      <c r="H674" s="81" t="s">
        <v>964</v>
      </c>
      <c r="I674" s="81" t="s">
        <v>965</v>
      </c>
      <c r="J674" s="81" t="s">
        <v>221</v>
      </c>
      <c r="K674" s="81" t="s">
        <v>333</v>
      </c>
      <c r="L674" s="81">
        <v>-108.09657358333332</v>
      </c>
      <c r="M674" s="81">
        <v>39.465314194444446</v>
      </c>
      <c r="N674" s="190">
        <v>0</v>
      </c>
      <c r="O674" s="185">
        <v>0</v>
      </c>
      <c r="P674" s="185">
        <v>0</v>
      </c>
      <c r="Q674" s="185">
        <v>0</v>
      </c>
      <c r="R674" s="186">
        <v>0.12</v>
      </c>
    </row>
    <row r="675" spans="1:18" s="81" customFormat="1" x14ac:dyDescent="0.2">
      <c r="A675" s="81" t="s">
        <v>147</v>
      </c>
      <c r="B675" s="81" t="s">
        <v>493</v>
      </c>
      <c r="C675" s="81" t="str">
        <f t="shared" si="10"/>
        <v>08045</v>
      </c>
      <c r="D675" s="81" t="s">
        <v>503</v>
      </c>
      <c r="E675" s="81" t="s">
        <v>963</v>
      </c>
      <c r="F675" s="81">
        <v>24</v>
      </c>
      <c r="G675" s="81" t="s">
        <v>515</v>
      </c>
      <c r="H675" s="81" t="s">
        <v>964</v>
      </c>
      <c r="I675" s="81" t="s">
        <v>965</v>
      </c>
      <c r="J675" s="81" t="s">
        <v>221</v>
      </c>
      <c r="K675" s="81" t="s">
        <v>333</v>
      </c>
      <c r="L675" s="81">
        <v>-108.09657358333332</v>
      </c>
      <c r="M675" s="81">
        <v>39.465314194444446</v>
      </c>
      <c r="N675" s="190">
        <v>0</v>
      </c>
      <c r="O675" s="185">
        <v>0</v>
      </c>
      <c r="P675" s="185">
        <v>0</v>
      </c>
      <c r="Q675" s="185">
        <v>0</v>
      </c>
      <c r="R675" s="186">
        <v>0</v>
      </c>
    </row>
    <row r="676" spans="1:18" s="81" customFormat="1" x14ac:dyDescent="0.2">
      <c r="A676" s="81" t="s">
        <v>147</v>
      </c>
      <c r="B676" s="81" t="s">
        <v>493</v>
      </c>
      <c r="C676" s="81" t="str">
        <f t="shared" si="10"/>
        <v>08045</v>
      </c>
      <c r="D676" s="81" t="s">
        <v>503</v>
      </c>
      <c r="E676" s="81" t="s">
        <v>963</v>
      </c>
      <c r="F676" s="81">
        <v>24</v>
      </c>
      <c r="G676" s="81" t="s">
        <v>515</v>
      </c>
      <c r="H676" s="81" t="s">
        <v>964</v>
      </c>
      <c r="I676" s="81" t="s">
        <v>965</v>
      </c>
      <c r="J676" s="81" t="s">
        <v>221</v>
      </c>
      <c r="K676" s="81" t="s">
        <v>333</v>
      </c>
      <c r="L676" s="81">
        <v>-108.09657358333332</v>
      </c>
      <c r="M676" s="81">
        <v>39.465314194444446</v>
      </c>
      <c r="N676" s="190">
        <v>0</v>
      </c>
      <c r="O676" s="185">
        <v>0</v>
      </c>
      <c r="P676" s="185">
        <v>0</v>
      </c>
      <c r="Q676" s="185">
        <v>7.1999999999999998E-3</v>
      </c>
      <c r="R676" s="186">
        <v>0</v>
      </c>
    </row>
    <row r="677" spans="1:18" s="81" customFormat="1" x14ac:dyDescent="0.2">
      <c r="A677" s="81" t="s">
        <v>147</v>
      </c>
      <c r="B677" s="81" t="s">
        <v>493</v>
      </c>
      <c r="C677" s="81" t="str">
        <f t="shared" si="10"/>
        <v>08045</v>
      </c>
      <c r="D677" s="81" t="s">
        <v>503</v>
      </c>
      <c r="E677" s="81" t="s">
        <v>963</v>
      </c>
      <c r="F677" s="81">
        <v>24</v>
      </c>
      <c r="G677" s="81" t="s">
        <v>515</v>
      </c>
      <c r="H677" s="81" t="s">
        <v>964</v>
      </c>
      <c r="I677" s="81" t="s">
        <v>965</v>
      </c>
      <c r="J677" s="81" t="s">
        <v>221</v>
      </c>
      <c r="K677" s="81" t="s">
        <v>333</v>
      </c>
      <c r="L677" s="81">
        <v>-108.09657358333332</v>
      </c>
      <c r="M677" s="81">
        <v>39.465314194444446</v>
      </c>
      <c r="N677" s="190">
        <v>0</v>
      </c>
      <c r="O677" s="185">
        <v>2.6000040000000002</v>
      </c>
      <c r="P677" s="185">
        <v>0</v>
      </c>
      <c r="Q677" s="185">
        <v>0</v>
      </c>
      <c r="R677" s="186">
        <v>0</v>
      </c>
    </row>
    <row r="678" spans="1:18" s="81" customFormat="1" x14ac:dyDescent="0.2">
      <c r="A678" s="81" t="s">
        <v>147</v>
      </c>
      <c r="B678" s="81" t="s">
        <v>493</v>
      </c>
      <c r="C678" s="81" t="str">
        <f t="shared" si="10"/>
        <v>08045</v>
      </c>
      <c r="D678" s="81" t="s">
        <v>503</v>
      </c>
      <c r="E678" s="81" t="s">
        <v>966</v>
      </c>
      <c r="F678" s="81">
        <v>11.5</v>
      </c>
      <c r="G678" s="81" t="s">
        <v>515</v>
      </c>
      <c r="H678" s="81" t="s">
        <v>967</v>
      </c>
      <c r="I678" s="81" t="s">
        <v>968</v>
      </c>
      <c r="J678" s="81" t="s">
        <v>229</v>
      </c>
      <c r="K678" s="81" t="s">
        <v>333</v>
      </c>
      <c r="L678" s="81">
        <v>-108.29122402777779</v>
      </c>
      <c r="M678" s="81">
        <v>39.368820722222225</v>
      </c>
      <c r="N678" s="190">
        <v>0</v>
      </c>
      <c r="O678" s="185">
        <v>0</v>
      </c>
      <c r="P678" s="185">
        <v>23.10005</v>
      </c>
      <c r="Q678" s="185">
        <v>0</v>
      </c>
      <c r="R678" s="186">
        <v>0</v>
      </c>
    </row>
    <row r="679" spans="1:18" s="81" customFormat="1" x14ac:dyDescent="0.2">
      <c r="A679" s="81" t="s">
        <v>147</v>
      </c>
      <c r="B679" s="81" t="s">
        <v>493</v>
      </c>
      <c r="C679" s="81" t="str">
        <f t="shared" si="10"/>
        <v>08045</v>
      </c>
      <c r="D679" s="81" t="s">
        <v>503</v>
      </c>
      <c r="E679" s="81" t="s">
        <v>966</v>
      </c>
      <c r="F679" s="81">
        <v>11.5</v>
      </c>
      <c r="G679" s="81" t="s">
        <v>515</v>
      </c>
      <c r="H679" s="81" t="s">
        <v>967</v>
      </c>
      <c r="I679" s="81" t="s">
        <v>968</v>
      </c>
      <c r="J679" s="81" t="s">
        <v>229</v>
      </c>
      <c r="K679" s="81" t="s">
        <v>333</v>
      </c>
      <c r="L679" s="81">
        <v>-108.29122402777779</v>
      </c>
      <c r="M679" s="81">
        <v>39.368820722222225</v>
      </c>
      <c r="N679" s="190">
        <v>23.10005</v>
      </c>
      <c r="O679" s="185">
        <v>0</v>
      </c>
      <c r="P679" s="185">
        <v>0</v>
      </c>
      <c r="Q679" s="185">
        <v>0</v>
      </c>
      <c r="R679" s="186">
        <v>0</v>
      </c>
    </row>
    <row r="680" spans="1:18" s="81" customFormat="1" x14ac:dyDescent="0.2">
      <c r="A680" s="81" t="s">
        <v>147</v>
      </c>
      <c r="B680" s="81" t="s">
        <v>493</v>
      </c>
      <c r="C680" s="81" t="str">
        <f t="shared" si="10"/>
        <v>08045</v>
      </c>
      <c r="D680" s="81" t="s">
        <v>503</v>
      </c>
      <c r="E680" s="81" t="s">
        <v>966</v>
      </c>
      <c r="F680" s="81">
        <v>11.5</v>
      </c>
      <c r="G680" s="81" t="s">
        <v>515</v>
      </c>
      <c r="H680" s="81" t="s">
        <v>967</v>
      </c>
      <c r="I680" s="81" t="s">
        <v>968</v>
      </c>
      <c r="J680" s="81" t="s">
        <v>229</v>
      </c>
      <c r="K680" s="81" t="s">
        <v>333</v>
      </c>
      <c r="L680" s="81">
        <v>-108.29122402777779</v>
      </c>
      <c r="M680" s="81">
        <v>39.368820722222225</v>
      </c>
      <c r="N680" s="190">
        <v>0</v>
      </c>
      <c r="O680" s="185">
        <v>0</v>
      </c>
      <c r="P680" s="185">
        <v>0</v>
      </c>
      <c r="Q680" s="185">
        <v>0</v>
      </c>
      <c r="R680" s="186">
        <v>5.7500000000000002E-2</v>
      </c>
    </row>
    <row r="681" spans="1:18" s="81" customFormat="1" x14ac:dyDescent="0.2">
      <c r="A681" s="81" t="s">
        <v>147</v>
      </c>
      <c r="B681" s="81" t="s">
        <v>493</v>
      </c>
      <c r="C681" s="81" t="str">
        <f t="shared" si="10"/>
        <v>08045</v>
      </c>
      <c r="D681" s="81" t="s">
        <v>503</v>
      </c>
      <c r="E681" s="81" t="s">
        <v>966</v>
      </c>
      <c r="F681" s="81">
        <v>11.5</v>
      </c>
      <c r="G681" s="81" t="s">
        <v>515</v>
      </c>
      <c r="H681" s="81" t="s">
        <v>967</v>
      </c>
      <c r="I681" s="81" t="s">
        <v>968</v>
      </c>
      <c r="J681" s="81" t="s">
        <v>229</v>
      </c>
      <c r="K681" s="81" t="s">
        <v>333</v>
      </c>
      <c r="L681" s="81">
        <v>-108.29122402777779</v>
      </c>
      <c r="M681" s="81">
        <v>39.368820722222225</v>
      </c>
      <c r="N681" s="190">
        <v>0</v>
      </c>
      <c r="O681" s="185">
        <v>0</v>
      </c>
      <c r="P681" s="185">
        <v>0</v>
      </c>
      <c r="Q681" s="185">
        <v>0</v>
      </c>
      <c r="R681" s="186">
        <v>0</v>
      </c>
    </row>
    <row r="682" spans="1:18" s="81" customFormat="1" x14ac:dyDescent="0.2">
      <c r="A682" s="81" t="s">
        <v>147</v>
      </c>
      <c r="B682" s="81" t="s">
        <v>493</v>
      </c>
      <c r="C682" s="81" t="str">
        <f t="shared" si="10"/>
        <v>08045</v>
      </c>
      <c r="D682" s="81" t="s">
        <v>503</v>
      </c>
      <c r="E682" s="81" t="s">
        <v>966</v>
      </c>
      <c r="F682" s="81">
        <v>11.5</v>
      </c>
      <c r="G682" s="81" t="s">
        <v>515</v>
      </c>
      <c r="H682" s="81" t="s">
        <v>967</v>
      </c>
      <c r="I682" s="81" t="s">
        <v>968</v>
      </c>
      <c r="J682" s="81" t="s">
        <v>229</v>
      </c>
      <c r="K682" s="81" t="s">
        <v>333</v>
      </c>
      <c r="L682" s="81">
        <v>-108.29122402777779</v>
      </c>
      <c r="M682" s="81">
        <v>39.368820722222225</v>
      </c>
      <c r="N682" s="190">
        <v>0</v>
      </c>
      <c r="O682" s="185">
        <v>0</v>
      </c>
      <c r="P682" s="185">
        <v>0</v>
      </c>
      <c r="Q682" s="185">
        <v>3.4499999999999999E-3</v>
      </c>
      <c r="R682" s="186">
        <v>0</v>
      </c>
    </row>
    <row r="683" spans="1:18" s="81" customFormat="1" x14ac:dyDescent="0.2">
      <c r="A683" s="81" t="s">
        <v>147</v>
      </c>
      <c r="B683" s="81" t="s">
        <v>493</v>
      </c>
      <c r="C683" s="81" t="str">
        <f t="shared" si="10"/>
        <v>08045</v>
      </c>
      <c r="D683" s="81" t="s">
        <v>503</v>
      </c>
      <c r="E683" s="81" t="s">
        <v>966</v>
      </c>
      <c r="F683" s="81">
        <v>11.5</v>
      </c>
      <c r="G683" s="81" t="s">
        <v>515</v>
      </c>
      <c r="H683" s="81" t="s">
        <v>967</v>
      </c>
      <c r="I683" s="81" t="s">
        <v>968</v>
      </c>
      <c r="J683" s="81" t="s">
        <v>229</v>
      </c>
      <c r="K683" s="81" t="s">
        <v>333</v>
      </c>
      <c r="L683" s="81">
        <v>-108.29122402777779</v>
      </c>
      <c r="M683" s="81">
        <v>39.368820722222225</v>
      </c>
      <c r="N683" s="190">
        <v>0</v>
      </c>
      <c r="O683" s="185">
        <v>0.20000200000000001</v>
      </c>
      <c r="P683" s="185">
        <v>0</v>
      </c>
      <c r="Q683" s="185">
        <v>0</v>
      </c>
      <c r="R683" s="186">
        <v>0</v>
      </c>
    </row>
    <row r="684" spans="1:18" s="81" customFormat="1" x14ac:dyDescent="0.2">
      <c r="A684" s="81" t="s">
        <v>147</v>
      </c>
      <c r="B684" s="81" t="s">
        <v>493</v>
      </c>
      <c r="C684" s="81" t="str">
        <f t="shared" si="10"/>
        <v>08045</v>
      </c>
      <c r="D684" s="81" t="s">
        <v>503</v>
      </c>
      <c r="E684" s="81" t="s">
        <v>969</v>
      </c>
      <c r="F684" s="81">
        <v>17.178000000000001</v>
      </c>
      <c r="G684" s="81" t="s">
        <v>528</v>
      </c>
      <c r="H684" s="81" t="s">
        <v>531</v>
      </c>
      <c r="I684" s="81" t="s">
        <v>970</v>
      </c>
      <c r="J684" s="81" t="s">
        <v>14</v>
      </c>
      <c r="K684" s="81" t="s">
        <v>494</v>
      </c>
      <c r="L684" s="81">
        <v>-108.23960194444444</v>
      </c>
      <c r="M684" s="81">
        <v>39.503051666666664</v>
      </c>
      <c r="N684" s="190">
        <v>0</v>
      </c>
      <c r="O684" s="185">
        <v>1.118115958362208</v>
      </c>
      <c r="P684" s="185">
        <v>0</v>
      </c>
      <c r="Q684" s="185">
        <v>0</v>
      </c>
      <c r="R684" s="186">
        <v>0</v>
      </c>
    </row>
    <row r="685" spans="1:18" s="81" customFormat="1" x14ac:dyDescent="0.2">
      <c r="A685" s="81" t="s">
        <v>147</v>
      </c>
      <c r="B685" s="81" t="s">
        <v>493</v>
      </c>
      <c r="C685" s="81" t="str">
        <f t="shared" si="10"/>
        <v>08045</v>
      </c>
      <c r="D685" s="81" t="s">
        <v>503</v>
      </c>
      <c r="E685" s="81" t="s">
        <v>971</v>
      </c>
      <c r="F685" s="81">
        <v>15.7</v>
      </c>
      <c r="G685" s="81" t="s">
        <v>515</v>
      </c>
      <c r="H685" s="81" t="s">
        <v>972</v>
      </c>
      <c r="I685" s="81" t="s">
        <v>973</v>
      </c>
      <c r="J685" s="81" t="s">
        <v>231</v>
      </c>
      <c r="K685" s="81" t="s">
        <v>333</v>
      </c>
      <c r="L685" s="81">
        <v>-108.24820186111111</v>
      </c>
      <c r="M685" s="81">
        <v>39.489119500000001</v>
      </c>
      <c r="N685" s="190">
        <v>0</v>
      </c>
      <c r="O685" s="185">
        <v>0</v>
      </c>
      <c r="P685" s="185">
        <v>0.2</v>
      </c>
      <c r="Q685" s="185">
        <v>0</v>
      </c>
      <c r="R685" s="186">
        <v>0</v>
      </c>
    </row>
    <row r="686" spans="1:18" s="81" customFormat="1" x14ac:dyDescent="0.2">
      <c r="A686" s="81" t="s">
        <v>147</v>
      </c>
      <c r="B686" s="81" t="s">
        <v>493</v>
      </c>
      <c r="C686" s="81" t="str">
        <f t="shared" si="10"/>
        <v>08045</v>
      </c>
      <c r="D686" s="81" t="s">
        <v>503</v>
      </c>
      <c r="E686" s="81" t="s">
        <v>971</v>
      </c>
      <c r="F686" s="81">
        <v>15.7</v>
      </c>
      <c r="G686" s="81" t="s">
        <v>515</v>
      </c>
      <c r="H686" s="81" t="s">
        <v>972</v>
      </c>
      <c r="I686" s="81" t="s">
        <v>973</v>
      </c>
      <c r="J686" s="81" t="s">
        <v>231</v>
      </c>
      <c r="K686" s="81" t="s">
        <v>333</v>
      </c>
      <c r="L686" s="81">
        <v>-108.24820186111111</v>
      </c>
      <c r="M686" s="81">
        <v>39.489119500000001</v>
      </c>
      <c r="N686" s="190">
        <v>13</v>
      </c>
      <c r="O686" s="185">
        <v>0</v>
      </c>
      <c r="P686" s="185">
        <v>0</v>
      </c>
      <c r="Q686" s="185">
        <v>0</v>
      </c>
      <c r="R686" s="186">
        <v>0</v>
      </c>
    </row>
    <row r="687" spans="1:18" s="81" customFormat="1" x14ac:dyDescent="0.2">
      <c r="A687" s="81" t="s">
        <v>147</v>
      </c>
      <c r="B687" s="81" t="s">
        <v>493</v>
      </c>
      <c r="C687" s="81" t="str">
        <f t="shared" si="10"/>
        <v>08045</v>
      </c>
      <c r="D687" s="81" t="s">
        <v>503</v>
      </c>
      <c r="E687" s="81" t="s">
        <v>971</v>
      </c>
      <c r="F687" s="81">
        <v>15.7</v>
      </c>
      <c r="G687" s="81" t="s">
        <v>515</v>
      </c>
      <c r="H687" s="81" t="s">
        <v>972</v>
      </c>
      <c r="I687" s="81" t="s">
        <v>973</v>
      </c>
      <c r="J687" s="81" t="s">
        <v>231</v>
      </c>
      <c r="K687" s="81" t="s">
        <v>333</v>
      </c>
      <c r="L687" s="81">
        <v>-108.24820186111111</v>
      </c>
      <c r="M687" s="81">
        <v>39.489119500000001</v>
      </c>
      <c r="N687" s="190">
        <v>0</v>
      </c>
      <c r="O687" s="185">
        <v>0.9</v>
      </c>
      <c r="P687" s="185">
        <v>0</v>
      </c>
      <c r="Q687" s="185">
        <v>0</v>
      </c>
      <c r="R687" s="186">
        <v>0</v>
      </c>
    </row>
    <row r="688" spans="1:18" s="81" customFormat="1" x14ac:dyDescent="0.2">
      <c r="A688" s="81" t="s">
        <v>147</v>
      </c>
      <c r="B688" s="81" t="s">
        <v>493</v>
      </c>
      <c r="C688" s="81" t="str">
        <f t="shared" si="10"/>
        <v>08045</v>
      </c>
      <c r="D688" s="81" t="s">
        <v>503</v>
      </c>
      <c r="E688" s="81" t="s">
        <v>971</v>
      </c>
      <c r="F688" s="81">
        <v>1784.8320000000001</v>
      </c>
      <c r="G688" s="81" t="s">
        <v>668</v>
      </c>
      <c r="H688" s="81" t="s">
        <v>974</v>
      </c>
      <c r="I688" s="81" t="s">
        <v>973</v>
      </c>
      <c r="J688" s="81" t="s">
        <v>245</v>
      </c>
      <c r="K688" s="81" t="s">
        <v>381</v>
      </c>
      <c r="L688" s="81">
        <v>-108.24820186111111</v>
      </c>
      <c r="M688" s="81">
        <v>39.489119500000001</v>
      </c>
      <c r="N688" s="190">
        <v>0</v>
      </c>
      <c r="O688" s="185">
        <v>1.075807</v>
      </c>
      <c r="P688" s="185">
        <v>0</v>
      </c>
      <c r="Q688" s="185">
        <v>0</v>
      </c>
      <c r="R688" s="186">
        <v>0</v>
      </c>
    </row>
    <row r="689" spans="1:18" s="81" customFormat="1" x14ac:dyDescent="0.2">
      <c r="A689" s="81" t="s">
        <v>147</v>
      </c>
      <c r="B689" s="81" t="s">
        <v>493</v>
      </c>
      <c r="C689" s="81" t="str">
        <f t="shared" si="10"/>
        <v>08045</v>
      </c>
      <c r="D689" s="81" t="s">
        <v>503</v>
      </c>
      <c r="E689" s="81" t="s">
        <v>971</v>
      </c>
      <c r="F689" s="81">
        <v>444.27600000000001</v>
      </c>
      <c r="G689" s="81" t="s">
        <v>528</v>
      </c>
      <c r="H689" s="81" t="s">
        <v>975</v>
      </c>
      <c r="I689" s="81" t="s">
        <v>973</v>
      </c>
      <c r="J689" s="81" t="s">
        <v>14</v>
      </c>
      <c r="K689" s="81" t="s">
        <v>494</v>
      </c>
      <c r="L689" s="81">
        <v>-108.24820186111111</v>
      </c>
      <c r="M689" s="81">
        <v>39.489119500000001</v>
      </c>
      <c r="N689" s="190">
        <v>0</v>
      </c>
      <c r="O689" s="185">
        <v>6.2985024947336692</v>
      </c>
      <c r="P689" s="185">
        <v>0</v>
      </c>
      <c r="Q689" s="185">
        <v>0</v>
      </c>
      <c r="R689" s="186">
        <v>0</v>
      </c>
    </row>
    <row r="690" spans="1:18" s="81" customFormat="1" x14ac:dyDescent="0.2">
      <c r="A690" s="81" t="s">
        <v>147</v>
      </c>
      <c r="B690" s="81" t="s">
        <v>493</v>
      </c>
      <c r="C690" s="81" t="str">
        <f t="shared" si="10"/>
        <v>08045</v>
      </c>
      <c r="D690" s="81" t="s">
        <v>503</v>
      </c>
      <c r="E690" s="81" t="s">
        <v>976</v>
      </c>
      <c r="F690" s="81">
        <v>657.36500000000001</v>
      </c>
      <c r="G690" s="81" t="s">
        <v>618</v>
      </c>
      <c r="H690" s="81" t="s">
        <v>977</v>
      </c>
      <c r="I690" s="81" t="s">
        <v>978</v>
      </c>
      <c r="J690" s="81" t="s">
        <v>247</v>
      </c>
      <c r="K690" s="81" t="s">
        <v>382</v>
      </c>
      <c r="L690" s="81">
        <v>-108.01703888888889</v>
      </c>
      <c r="M690" s="81">
        <v>39.477811111111116</v>
      </c>
      <c r="N690" s="190">
        <v>0</v>
      </c>
      <c r="O690" s="185">
        <v>3.7500040000000001</v>
      </c>
      <c r="P690" s="185">
        <v>0</v>
      </c>
      <c r="Q690" s="185">
        <v>0</v>
      </c>
      <c r="R690" s="186">
        <v>0</v>
      </c>
    </row>
    <row r="691" spans="1:18" s="81" customFormat="1" x14ac:dyDescent="0.2">
      <c r="A691" s="81" t="s">
        <v>147</v>
      </c>
      <c r="B691" s="81" t="s">
        <v>493</v>
      </c>
      <c r="C691" s="81" t="str">
        <f t="shared" si="10"/>
        <v>08045</v>
      </c>
      <c r="D691" s="81" t="s">
        <v>503</v>
      </c>
      <c r="E691" s="81" t="s">
        <v>976</v>
      </c>
      <c r="F691" s="81">
        <v>46.72</v>
      </c>
      <c r="G691" s="81" t="s">
        <v>505</v>
      </c>
      <c r="H691" s="81" t="s">
        <v>884</v>
      </c>
      <c r="I691" s="81" t="s">
        <v>978</v>
      </c>
      <c r="J691" s="81" t="s">
        <v>4</v>
      </c>
      <c r="K691" s="81" t="s">
        <v>319</v>
      </c>
      <c r="L691" s="81">
        <v>-108.01703888888889</v>
      </c>
      <c r="M691" s="81">
        <v>39.477811111111116</v>
      </c>
      <c r="N691" s="190">
        <v>0</v>
      </c>
      <c r="O691" s="185">
        <v>1.9800009999999999</v>
      </c>
      <c r="P691" s="185">
        <v>0</v>
      </c>
      <c r="Q691" s="185">
        <v>0</v>
      </c>
      <c r="R691" s="186">
        <v>0</v>
      </c>
    </row>
    <row r="692" spans="1:18" s="81" customFormat="1" x14ac:dyDescent="0.2">
      <c r="A692" s="81" t="s">
        <v>147</v>
      </c>
      <c r="B692" s="81" t="s">
        <v>493</v>
      </c>
      <c r="C692" s="81" t="str">
        <f t="shared" si="10"/>
        <v>08045</v>
      </c>
      <c r="D692" s="81" t="s">
        <v>503</v>
      </c>
      <c r="E692" s="81" t="s">
        <v>976</v>
      </c>
      <c r="F692" s="81">
        <v>80.3</v>
      </c>
      <c r="G692" s="81" t="s">
        <v>505</v>
      </c>
      <c r="H692" s="81" t="s">
        <v>884</v>
      </c>
      <c r="I692" s="81" t="s">
        <v>978</v>
      </c>
      <c r="J692" s="81" t="s">
        <v>4</v>
      </c>
      <c r="K692" s="81" t="s">
        <v>319</v>
      </c>
      <c r="L692" s="81">
        <v>-108.01703888888889</v>
      </c>
      <c r="M692" s="81">
        <v>39.477811111111116</v>
      </c>
      <c r="N692" s="190">
        <v>0</v>
      </c>
      <c r="O692" s="185">
        <v>2.080003</v>
      </c>
      <c r="P692" s="185">
        <v>0</v>
      </c>
      <c r="Q692" s="185">
        <v>0</v>
      </c>
      <c r="R692" s="186">
        <v>0</v>
      </c>
    </row>
    <row r="693" spans="1:18" s="81" customFormat="1" x14ac:dyDescent="0.2">
      <c r="A693" s="81" t="s">
        <v>147</v>
      </c>
      <c r="B693" s="81" t="s">
        <v>493</v>
      </c>
      <c r="C693" s="81" t="str">
        <f t="shared" si="10"/>
        <v>08045</v>
      </c>
      <c r="D693" s="81" t="s">
        <v>503</v>
      </c>
      <c r="E693" s="81" t="s">
        <v>976</v>
      </c>
      <c r="F693" s="81">
        <v>94.17</v>
      </c>
      <c r="G693" s="81" t="s">
        <v>505</v>
      </c>
      <c r="H693" s="81" t="s">
        <v>884</v>
      </c>
      <c r="I693" s="81" t="s">
        <v>978</v>
      </c>
      <c r="J693" s="81" t="s">
        <v>4</v>
      </c>
      <c r="K693" s="81" t="s">
        <v>319</v>
      </c>
      <c r="L693" s="81">
        <v>-108.01703888888889</v>
      </c>
      <c r="M693" s="81">
        <v>39.477811111111116</v>
      </c>
      <c r="N693" s="190">
        <v>0</v>
      </c>
      <c r="O693" s="185">
        <v>2.1200019999999999</v>
      </c>
      <c r="P693" s="185">
        <v>0</v>
      </c>
      <c r="Q693" s="185">
        <v>0</v>
      </c>
      <c r="R693" s="186">
        <v>0</v>
      </c>
    </row>
    <row r="694" spans="1:18" s="81" customFormat="1" x14ac:dyDescent="0.2">
      <c r="A694" s="81" t="s">
        <v>147</v>
      </c>
      <c r="B694" s="81" t="s">
        <v>493</v>
      </c>
      <c r="C694" s="81" t="str">
        <f t="shared" si="10"/>
        <v>08045</v>
      </c>
      <c r="D694" s="81" t="s">
        <v>503</v>
      </c>
      <c r="E694" s="81" t="s">
        <v>976</v>
      </c>
      <c r="F694" s="81">
        <v>118.99</v>
      </c>
      <c r="G694" s="81" t="s">
        <v>505</v>
      </c>
      <c r="H694" s="81" t="s">
        <v>884</v>
      </c>
      <c r="I694" s="81" t="s">
        <v>978</v>
      </c>
      <c r="J694" s="81" t="s">
        <v>4</v>
      </c>
      <c r="K694" s="81" t="s">
        <v>319</v>
      </c>
      <c r="L694" s="81">
        <v>-108.01703888888889</v>
      </c>
      <c r="M694" s="81">
        <v>39.477811111111116</v>
      </c>
      <c r="N694" s="190">
        <v>0</v>
      </c>
      <c r="O694" s="185">
        <v>2.1900050000000002</v>
      </c>
      <c r="P694" s="185">
        <v>0</v>
      </c>
      <c r="Q694" s="185">
        <v>0</v>
      </c>
      <c r="R694" s="186">
        <v>0</v>
      </c>
    </row>
    <row r="695" spans="1:18" s="81" customFormat="1" x14ac:dyDescent="0.2">
      <c r="A695" s="81" t="s">
        <v>147</v>
      </c>
      <c r="B695" s="81" t="s">
        <v>493</v>
      </c>
      <c r="C695" s="81" t="str">
        <f t="shared" si="10"/>
        <v>08045</v>
      </c>
      <c r="D695" s="81" t="s">
        <v>503</v>
      </c>
      <c r="E695" s="81" t="s">
        <v>976</v>
      </c>
      <c r="F695" s="81">
        <v>133.59</v>
      </c>
      <c r="G695" s="81" t="s">
        <v>505</v>
      </c>
      <c r="H695" s="81" t="s">
        <v>884</v>
      </c>
      <c r="I695" s="81" t="s">
        <v>978</v>
      </c>
      <c r="J695" s="81" t="s">
        <v>4</v>
      </c>
      <c r="K695" s="81" t="s">
        <v>319</v>
      </c>
      <c r="L695" s="81">
        <v>-108.01703888888889</v>
      </c>
      <c r="M695" s="81">
        <v>39.477811111111116</v>
      </c>
      <c r="N695" s="190">
        <v>0</v>
      </c>
      <c r="O695" s="185">
        <v>2.3400289999999999</v>
      </c>
      <c r="P695" s="185">
        <v>0</v>
      </c>
      <c r="Q695" s="185">
        <v>0</v>
      </c>
      <c r="R695" s="186">
        <v>0</v>
      </c>
    </row>
    <row r="696" spans="1:18" s="81" customFormat="1" x14ac:dyDescent="0.2">
      <c r="A696" s="81" t="s">
        <v>147</v>
      </c>
      <c r="B696" s="81" t="s">
        <v>493</v>
      </c>
      <c r="C696" s="81" t="str">
        <f t="shared" si="10"/>
        <v>08045</v>
      </c>
      <c r="D696" s="81" t="s">
        <v>503</v>
      </c>
      <c r="E696" s="81" t="s">
        <v>976</v>
      </c>
      <c r="F696" s="81">
        <v>171.91499999999999</v>
      </c>
      <c r="G696" s="81" t="s">
        <v>505</v>
      </c>
      <c r="H696" s="81" t="s">
        <v>884</v>
      </c>
      <c r="I696" s="81" t="s">
        <v>978</v>
      </c>
      <c r="J696" s="81" t="s">
        <v>4</v>
      </c>
      <c r="K696" s="81" t="s">
        <v>319</v>
      </c>
      <c r="L696" s="81">
        <v>-108.01703888888889</v>
      </c>
      <c r="M696" s="81">
        <v>39.477811111111116</v>
      </c>
      <c r="N696" s="190">
        <v>0</v>
      </c>
      <c r="O696" s="185">
        <v>2.3400210000000001</v>
      </c>
      <c r="P696" s="185">
        <v>0</v>
      </c>
      <c r="Q696" s="185">
        <v>0</v>
      </c>
      <c r="R696" s="186">
        <v>0</v>
      </c>
    </row>
    <row r="697" spans="1:18" s="81" customFormat="1" x14ac:dyDescent="0.2">
      <c r="A697" s="81" t="s">
        <v>147</v>
      </c>
      <c r="B697" s="81" t="s">
        <v>493</v>
      </c>
      <c r="C697" s="81" t="str">
        <f t="shared" si="10"/>
        <v>08045</v>
      </c>
      <c r="D697" s="81" t="s">
        <v>503</v>
      </c>
      <c r="E697" s="81" t="s">
        <v>976</v>
      </c>
      <c r="F697" s="81">
        <v>181.77</v>
      </c>
      <c r="G697" s="81" t="s">
        <v>505</v>
      </c>
      <c r="H697" s="81" t="s">
        <v>884</v>
      </c>
      <c r="I697" s="81" t="s">
        <v>978</v>
      </c>
      <c r="J697" s="81" t="s">
        <v>4</v>
      </c>
      <c r="K697" s="81" t="s">
        <v>319</v>
      </c>
      <c r="L697" s="81">
        <v>-108.01703888888889</v>
      </c>
      <c r="M697" s="81">
        <v>39.477811111111116</v>
      </c>
      <c r="N697" s="190">
        <v>0</v>
      </c>
      <c r="O697" s="185">
        <v>2.3700079999999999</v>
      </c>
      <c r="P697" s="185">
        <v>0</v>
      </c>
      <c r="Q697" s="185">
        <v>0</v>
      </c>
      <c r="R697" s="186">
        <v>0</v>
      </c>
    </row>
    <row r="698" spans="1:18" s="81" customFormat="1" x14ac:dyDescent="0.2">
      <c r="A698" s="81" t="s">
        <v>147</v>
      </c>
      <c r="B698" s="81" t="s">
        <v>493</v>
      </c>
      <c r="C698" s="81" t="str">
        <f t="shared" si="10"/>
        <v>08045</v>
      </c>
      <c r="D698" s="81" t="s">
        <v>503</v>
      </c>
      <c r="E698" s="81" t="s">
        <v>976</v>
      </c>
      <c r="F698" s="81">
        <v>231.77500000000001</v>
      </c>
      <c r="G698" s="81" t="s">
        <v>505</v>
      </c>
      <c r="H698" s="81" t="s">
        <v>884</v>
      </c>
      <c r="I698" s="81" t="s">
        <v>978</v>
      </c>
      <c r="J698" s="81" t="s">
        <v>4</v>
      </c>
      <c r="K698" s="81" t="s">
        <v>319</v>
      </c>
      <c r="L698" s="81">
        <v>-108.01703888888889</v>
      </c>
      <c r="M698" s="81">
        <v>39.477811111111116</v>
      </c>
      <c r="N698" s="190">
        <v>0</v>
      </c>
      <c r="O698" s="185">
        <v>2.5200079999999998</v>
      </c>
      <c r="P698" s="185">
        <v>0</v>
      </c>
      <c r="Q698" s="185">
        <v>0</v>
      </c>
      <c r="R698" s="186">
        <v>0</v>
      </c>
    </row>
    <row r="699" spans="1:18" s="81" customFormat="1" x14ac:dyDescent="0.2">
      <c r="A699" s="81" t="s">
        <v>147</v>
      </c>
      <c r="B699" s="81" t="s">
        <v>493</v>
      </c>
      <c r="C699" s="81" t="str">
        <f t="shared" si="10"/>
        <v>08045</v>
      </c>
      <c r="D699" s="81" t="s">
        <v>503</v>
      </c>
      <c r="E699" s="81" t="s">
        <v>976</v>
      </c>
      <c r="F699" s="81">
        <v>288.35000000000002</v>
      </c>
      <c r="G699" s="81" t="s">
        <v>505</v>
      </c>
      <c r="H699" s="81" t="s">
        <v>884</v>
      </c>
      <c r="I699" s="81" t="s">
        <v>978</v>
      </c>
      <c r="J699" s="81" t="s">
        <v>4</v>
      </c>
      <c r="K699" s="81" t="s">
        <v>319</v>
      </c>
      <c r="L699" s="81">
        <v>-108.01703888888889</v>
      </c>
      <c r="M699" s="81">
        <v>39.477811111111116</v>
      </c>
      <c r="N699" s="190">
        <v>0</v>
      </c>
      <c r="O699" s="185">
        <v>2.6800109999999999</v>
      </c>
      <c r="P699" s="185">
        <v>0</v>
      </c>
      <c r="Q699" s="185">
        <v>0</v>
      </c>
      <c r="R699" s="186">
        <v>0</v>
      </c>
    </row>
    <row r="700" spans="1:18" s="81" customFormat="1" x14ac:dyDescent="0.2">
      <c r="A700" s="81" t="s">
        <v>147</v>
      </c>
      <c r="B700" s="81" t="s">
        <v>493</v>
      </c>
      <c r="C700" s="81" t="str">
        <f t="shared" si="10"/>
        <v>08045</v>
      </c>
      <c r="D700" s="81" t="s">
        <v>503</v>
      </c>
      <c r="E700" s="81" t="s">
        <v>976</v>
      </c>
      <c r="F700" s="81">
        <v>298.57</v>
      </c>
      <c r="G700" s="81" t="s">
        <v>505</v>
      </c>
      <c r="H700" s="81" t="s">
        <v>884</v>
      </c>
      <c r="I700" s="81" t="s">
        <v>978</v>
      </c>
      <c r="J700" s="81" t="s">
        <v>4</v>
      </c>
      <c r="K700" s="81" t="s">
        <v>319</v>
      </c>
      <c r="L700" s="81">
        <v>-108.01703888888889</v>
      </c>
      <c r="M700" s="81">
        <v>39.477811111111116</v>
      </c>
      <c r="N700" s="190">
        <v>0</v>
      </c>
      <c r="O700" s="185">
        <v>2.71</v>
      </c>
      <c r="P700" s="185">
        <v>0</v>
      </c>
      <c r="Q700" s="185">
        <v>0</v>
      </c>
      <c r="R700" s="186">
        <v>0</v>
      </c>
    </row>
    <row r="701" spans="1:18" s="81" customFormat="1" x14ac:dyDescent="0.2">
      <c r="A701" s="81" t="s">
        <v>147</v>
      </c>
      <c r="B701" s="81" t="s">
        <v>493</v>
      </c>
      <c r="C701" s="81" t="str">
        <f t="shared" si="10"/>
        <v>08045</v>
      </c>
      <c r="D701" s="81" t="s">
        <v>503</v>
      </c>
      <c r="E701" s="81" t="s">
        <v>976</v>
      </c>
      <c r="F701" s="81">
        <v>374.85500000000002</v>
      </c>
      <c r="G701" s="81" t="s">
        <v>505</v>
      </c>
      <c r="H701" s="81" t="s">
        <v>884</v>
      </c>
      <c r="I701" s="81" t="s">
        <v>978</v>
      </c>
      <c r="J701" s="81" t="s">
        <v>4</v>
      </c>
      <c r="K701" s="81" t="s">
        <v>319</v>
      </c>
      <c r="L701" s="81">
        <v>-108.01703888888889</v>
      </c>
      <c r="M701" s="81">
        <v>39.477811111111116</v>
      </c>
      <c r="N701" s="190">
        <v>0</v>
      </c>
      <c r="O701" s="185">
        <v>2.9300169999999999</v>
      </c>
      <c r="P701" s="185">
        <v>0</v>
      </c>
      <c r="Q701" s="185">
        <v>0</v>
      </c>
      <c r="R701" s="186">
        <v>0</v>
      </c>
    </row>
    <row r="702" spans="1:18" s="81" customFormat="1" x14ac:dyDescent="0.2">
      <c r="A702" s="81" t="s">
        <v>147</v>
      </c>
      <c r="B702" s="81" t="s">
        <v>493</v>
      </c>
      <c r="C702" s="81" t="str">
        <f t="shared" si="10"/>
        <v>08045</v>
      </c>
      <c r="D702" s="81" t="s">
        <v>503</v>
      </c>
      <c r="E702" s="81" t="s">
        <v>976</v>
      </c>
      <c r="F702" s="81">
        <v>421.19400000000002</v>
      </c>
      <c r="G702" s="81" t="s">
        <v>505</v>
      </c>
      <c r="H702" s="81" t="s">
        <v>884</v>
      </c>
      <c r="I702" s="81" t="s">
        <v>978</v>
      </c>
      <c r="J702" s="81" t="s">
        <v>4</v>
      </c>
      <c r="K702" s="81" t="s">
        <v>319</v>
      </c>
      <c r="L702" s="81">
        <v>-108.01703888888889</v>
      </c>
      <c r="M702" s="81">
        <v>39.477811111111116</v>
      </c>
      <c r="N702" s="190">
        <v>0</v>
      </c>
      <c r="O702" s="185">
        <v>2.0400109999999998</v>
      </c>
      <c r="P702" s="185">
        <v>0</v>
      </c>
      <c r="Q702" s="185">
        <v>0</v>
      </c>
      <c r="R702" s="186">
        <v>0</v>
      </c>
    </row>
    <row r="703" spans="1:18" s="81" customFormat="1" x14ac:dyDescent="0.2">
      <c r="A703" s="81" t="s">
        <v>147</v>
      </c>
      <c r="B703" s="81" t="s">
        <v>493</v>
      </c>
      <c r="C703" s="81" t="str">
        <f t="shared" si="10"/>
        <v>08045</v>
      </c>
      <c r="D703" s="81" t="s">
        <v>503</v>
      </c>
      <c r="E703" s="81" t="s">
        <v>976</v>
      </c>
      <c r="F703" s="81">
        <v>455.52</v>
      </c>
      <c r="G703" s="81" t="s">
        <v>505</v>
      </c>
      <c r="H703" s="81" t="s">
        <v>884</v>
      </c>
      <c r="I703" s="81" t="s">
        <v>978</v>
      </c>
      <c r="J703" s="81" t="s">
        <v>4</v>
      </c>
      <c r="K703" s="81" t="s">
        <v>319</v>
      </c>
      <c r="L703" s="81">
        <v>-108.01703888888889</v>
      </c>
      <c r="M703" s="81">
        <v>39.477811111111116</v>
      </c>
      <c r="N703" s="190">
        <v>0</v>
      </c>
      <c r="O703" s="185">
        <v>3.1600109999999999</v>
      </c>
      <c r="P703" s="185">
        <v>0</v>
      </c>
      <c r="Q703" s="185">
        <v>0</v>
      </c>
      <c r="R703" s="186">
        <v>0</v>
      </c>
    </row>
    <row r="704" spans="1:18" s="81" customFormat="1" x14ac:dyDescent="0.2">
      <c r="A704" s="81" t="s">
        <v>147</v>
      </c>
      <c r="B704" s="81" t="s">
        <v>493</v>
      </c>
      <c r="C704" s="81" t="str">
        <f t="shared" si="10"/>
        <v>08045</v>
      </c>
      <c r="D704" s="81" t="s">
        <v>503</v>
      </c>
      <c r="E704" s="81" t="s">
        <v>976</v>
      </c>
      <c r="F704" s="81">
        <v>462.82</v>
      </c>
      <c r="G704" s="81" t="s">
        <v>505</v>
      </c>
      <c r="H704" s="81" t="s">
        <v>884</v>
      </c>
      <c r="I704" s="81" t="s">
        <v>978</v>
      </c>
      <c r="J704" s="81" t="s">
        <v>4</v>
      </c>
      <c r="K704" s="81" t="s">
        <v>319</v>
      </c>
      <c r="L704" s="81">
        <v>-108.01703888888889</v>
      </c>
      <c r="M704" s="81">
        <v>39.477811111111116</v>
      </c>
      <c r="N704" s="190">
        <v>0</v>
      </c>
      <c r="O704" s="185">
        <v>3.19001</v>
      </c>
      <c r="P704" s="185">
        <v>0</v>
      </c>
      <c r="Q704" s="185">
        <v>0</v>
      </c>
      <c r="R704" s="186">
        <v>0</v>
      </c>
    </row>
    <row r="705" spans="1:18" s="81" customFormat="1" x14ac:dyDescent="0.2">
      <c r="A705" s="81" t="s">
        <v>147</v>
      </c>
      <c r="B705" s="81" t="s">
        <v>493</v>
      </c>
      <c r="C705" s="81" t="str">
        <f t="shared" si="10"/>
        <v>08045</v>
      </c>
      <c r="D705" s="81" t="s">
        <v>503</v>
      </c>
      <c r="E705" s="81" t="s">
        <v>976</v>
      </c>
      <c r="F705" s="81">
        <v>109.86499999999999</v>
      </c>
      <c r="G705" s="81" t="s">
        <v>505</v>
      </c>
      <c r="H705" s="81" t="s">
        <v>979</v>
      </c>
      <c r="I705" s="81" t="s">
        <v>978</v>
      </c>
      <c r="J705" s="81" t="s">
        <v>4</v>
      </c>
      <c r="K705" s="81" t="s">
        <v>319</v>
      </c>
      <c r="L705" s="81">
        <v>-108.01703888888889</v>
      </c>
      <c r="M705" s="81">
        <v>39.477811111111116</v>
      </c>
      <c r="N705" s="190">
        <v>0</v>
      </c>
      <c r="O705" s="185">
        <v>2.1600009999999998</v>
      </c>
      <c r="P705" s="185">
        <v>0</v>
      </c>
      <c r="Q705" s="185">
        <v>0</v>
      </c>
      <c r="R705" s="186">
        <v>0</v>
      </c>
    </row>
    <row r="706" spans="1:18" s="81" customFormat="1" x14ac:dyDescent="0.2">
      <c r="A706" s="81" t="s">
        <v>147</v>
      </c>
      <c r="B706" s="81" t="s">
        <v>493</v>
      </c>
      <c r="C706" s="81" t="str">
        <f t="shared" si="10"/>
        <v>08045</v>
      </c>
      <c r="D706" s="81" t="s">
        <v>503</v>
      </c>
      <c r="E706" s="81" t="s">
        <v>976</v>
      </c>
      <c r="F706" s="81">
        <v>201.48</v>
      </c>
      <c r="G706" s="81" t="s">
        <v>505</v>
      </c>
      <c r="H706" s="81" t="s">
        <v>884</v>
      </c>
      <c r="I706" s="81" t="s">
        <v>978</v>
      </c>
      <c r="J706" s="81" t="s">
        <v>4</v>
      </c>
      <c r="K706" s="81" t="s">
        <v>319</v>
      </c>
      <c r="L706" s="81">
        <v>-108.01703888888889</v>
      </c>
      <c r="M706" s="81">
        <v>39.477811111111116</v>
      </c>
      <c r="N706" s="190">
        <v>0</v>
      </c>
      <c r="O706" s="185">
        <v>2.4300099999999998</v>
      </c>
      <c r="P706" s="185">
        <v>0</v>
      </c>
      <c r="Q706" s="185">
        <v>0</v>
      </c>
      <c r="R706" s="186">
        <v>0</v>
      </c>
    </row>
    <row r="707" spans="1:18" s="81" customFormat="1" x14ac:dyDescent="0.2">
      <c r="A707" s="81" t="s">
        <v>147</v>
      </c>
      <c r="B707" s="81" t="s">
        <v>493</v>
      </c>
      <c r="C707" s="81" t="str">
        <f t="shared" si="10"/>
        <v>08045</v>
      </c>
      <c r="D707" s="81" t="s">
        <v>503</v>
      </c>
      <c r="E707" s="81" t="s">
        <v>976</v>
      </c>
      <c r="F707" s="81">
        <v>62.05</v>
      </c>
      <c r="G707" s="81" t="s">
        <v>505</v>
      </c>
      <c r="H707" s="81" t="s">
        <v>980</v>
      </c>
      <c r="I707" s="81" t="s">
        <v>978</v>
      </c>
      <c r="J707" s="81" t="s">
        <v>4</v>
      </c>
      <c r="K707" s="81" t="s">
        <v>319</v>
      </c>
      <c r="L707" s="81">
        <v>-108.01703888888889</v>
      </c>
      <c r="M707" s="81">
        <v>39.477811111111116</v>
      </c>
      <c r="N707" s="190">
        <v>0</v>
      </c>
      <c r="O707" s="185">
        <v>2.1</v>
      </c>
      <c r="P707" s="185">
        <v>0</v>
      </c>
      <c r="Q707" s="185">
        <v>0</v>
      </c>
      <c r="R707" s="186">
        <v>0</v>
      </c>
    </row>
    <row r="708" spans="1:18" s="81" customFormat="1" x14ac:dyDescent="0.2">
      <c r="A708" s="81" t="s">
        <v>147</v>
      </c>
      <c r="B708" s="81" t="s">
        <v>493</v>
      </c>
      <c r="C708" s="81" t="str">
        <f t="shared" si="10"/>
        <v>08045</v>
      </c>
      <c r="D708" s="81" t="s">
        <v>503</v>
      </c>
      <c r="E708" s="81" t="s">
        <v>976</v>
      </c>
      <c r="F708" s="81">
        <v>102.57</v>
      </c>
      <c r="G708" s="81" t="s">
        <v>505</v>
      </c>
      <c r="H708" s="81" t="s">
        <v>981</v>
      </c>
      <c r="I708" s="81" t="s">
        <v>978</v>
      </c>
      <c r="J708" s="81" t="s">
        <v>4</v>
      </c>
      <c r="K708" s="81" t="s">
        <v>319</v>
      </c>
      <c r="L708" s="81">
        <v>-108.01703888888889</v>
      </c>
      <c r="M708" s="81">
        <v>39.477811111111116</v>
      </c>
      <c r="N708" s="190">
        <v>0</v>
      </c>
      <c r="O708" s="185">
        <v>2.1001210000000001</v>
      </c>
      <c r="P708" s="185">
        <v>0</v>
      </c>
      <c r="Q708" s="185">
        <v>0</v>
      </c>
      <c r="R708" s="186">
        <v>0</v>
      </c>
    </row>
    <row r="709" spans="1:18" s="81" customFormat="1" x14ac:dyDescent="0.2">
      <c r="A709" s="81" t="s">
        <v>147</v>
      </c>
      <c r="B709" s="81" t="s">
        <v>493</v>
      </c>
      <c r="C709" s="81" t="str">
        <f t="shared" si="10"/>
        <v>08045</v>
      </c>
      <c r="D709" s="81" t="s">
        <v>503</v>
      </c>
      <c r="E709" s="81" t="s">
        <v>976</v>
      </c>
      <c r="F709" s="81">
        <v>135.41999999999999</v>
      </c>
      <c r="G709" s="81" t="s">
        <v>505</v>
      </c>
      <c r="H709" s="81" t="s">
        <v>981</v>
      </c>
      <c r="I709" s="81" t="s">
        <v>978</v>
      </c>
      <c r="J709" s="81" t="s">
        <v>4</v>
      </c>
      <c r="K709" s="81" t="s">
        <v>319</v>
      </c>
      <c r="L709" s="81">
        <v>-108.01703888888889</v>
      </c>
      <c r="M709" s="81">
        <v>39.477811111111116</v>
      </c>
      <c r="N709" s="190">
        <v>0</v>
      </c>
      <c r="O709" s="185">
        <v>2.2001010000000001</v>
      </c>
      <c r="P709" s="185">
        <v>0</v>
      </c>
      <c r="Q709" s="185">
        <v>0</v>
      </c>
      <c r="R709" s="186">
        <v>0</v>
      </c>
    </row>
    <row r="710" spans="1:18" s="81" customFormat="1" x14ac:dyDescent="0.2">
      <c r="A710" s="81" t="s">
        <v>147</v>
      </c>
      <c r="B710" s="81" t="s">
        <v>493</v>
      </c>
      <c r="C710" s="81" t="str">
        <f t="shared" si="10"/>
        <v>08045</v>
      </c>
      <c r="D710" s="81" t="s">
        <v>503</v>
      </c>
      <c r="E710" s="81" t="s">
        <v>976</v>
      </c>
      <c r="F710" s="81">
        <v>240.9</v>
      </c>
      <c r="G710" s="81" t="s">
        <v>505</v>
      </c>
      <c r="H710" s="81" t="s">
        <v>981</v>
      </c>
      <c r="I710" s="81" t="s">
        <v>978</v>
      </c>
      <c r="J710" s="81" t="s">
        <v>4</v>
      </c>
      <c r="K710" s="81" t="s">
        <v>319</v>
      </c>
      <c r="L710" s="81">
        <v>-108.01703888888889</v>
      </c>
      <c r="M710" s="81">
        <v>39.477811111111116</v>
      </c>
      <c r="N710" s="190">
        <v>0</v>
      </c>
      <c r="O710" s="185">
        <v>2.5000599999999999</v>
      </c>
      <c r="P710" s="185">
        <v>0</v>
      </c>
      <c r="Q710" s="185">
        <v>0</v>
      </c>
      <c r="R710" s="186">
        <v>0</v>
      </c>
    </row>
    <row r="711" spans="1:18" s="81" customFormat="1" x14ac:dyDescent="0.2">
      <c r="A711" s="81" t="s">
        <v>147</v>
      </c>
      <c r="B711" s="81" t="s">
        <v>493</v>
      </c>
      <c r="C711" s="81" t="str">
        <f t="shared" ref="C711:C774" si="11">B711&amp;D711</f>
        <v>08045</v>
      </c>
      <c r="D711" s="81" t="s">
        <v>503</v>
      </c>
      <c r="E711" s="81" t="s">
        <v>976</v>
      </c>
      <c r="F711" s="81">
        <v>342.37</v>
      </c>
      <c r="G711" s="81" t="s">
        <v>505</v>
      </c>
      <c r="H711" s="81" t="s">
        <v>981</v>
      </c>
      <c r="I711" s="81" t="s">
        <v>978</v>
      </c>
      <c r="J711" s="81" t="s">
        <v>4</v>
      </c>
      <c r="K711" s="81" t="s">
        <v>319</v>
      </c>
      <c r="L711" s="81">
        <v>-108.01703888888889</v>
      </c>
      <c r="M711" s="81">
        <v>39.477811111111116</v>
      </c>
      <c r="N711" s="190">
        <v>0</v>
      </c>
      <c r="O711" s="185">
        <v>2.8000729999999998</v>
      </c>
      <c r="P711" s="185">
        <v>0</v>
      </c>
      <c r="Q711" s="185">
        <v>0</v>
      </c>
      <c r="R711" s="186">
        <v>0</v>
      </c>
    </row>
    <row r="712" spans="1:18" s="81" customFormat="1" x14ac:dyDescent="0.2">
      <c r="A712" s="81" t="s">
        <v>147</v>
      </c>
      <c r="B712" s="81" t="s">
        <v>493</v>
      </c>
      <c r="C712" s="81" t="str">
        <f t="shared" si="11"/>
        <v>08045</v>
      </c>
      <c r="D712" s="81" t="s">
        <v>503</v>
      </c>
      <c r="E712" s="81" t="s">
        <v>976</v>
      </c>
      <c r="F712" s="81">
        <v>376.68</v>
      </c>
      <c r="G712" s="81" t="s">
        <v>505</v>
      </c>
      <c r="H712" s="81" t="s">
        <v>982</v>
      </c>
      <c r="I712" s="81" t="s">
        <v>978</v>
      </c>
      <c r="J712" s="81" t="s">
        <v>4</v>
      </c>
      <c r="K712" s="81" t="s">
        <v>319</v>
      </c>
      <c r="L712" s="81">
        <v>-108.01703888888889</v>
      </c>
      <c r="M712" s="81">
        <v>39.477811111111116</v>
      </c>
      <c r="N712" s="190">
        <v>0</v>
      </c>
      <c r="O712" s="185">
        <v>2.9000590000000002</v>
      </c>
      <c r="P712" s="185">
        <v>0</v>
      </c>
      <c r="Q712" s="185">
        <v>0</v>
      </c>
      <c r="R712" s="186">
        <v>0</v>
      </c>
    </row>
    <row r="713" spans="1:18" s="81" customFormat="1" x14ac:dyDescent="0.2">
      <c r="A713" s="81" t="s">
        <v>147</v>
      </c>
      <c r="B713" s="81" t="s">
        <v>493</v>
      </c>
      <c r="C713" s="81" t="str">
        <f t="shared" si="11"/>
        <v>08045</v>
      </c>
      <c r="D713" s="81" t="s">
        <v>503</v>
      </c>
      <c r="E713" s="81" t="s">
        <v>976</v>
      </c>
      <c r="F713" s="81">
        <v>135.41999999999999</v>
      </c>
      <c r="G713" s="81" t="s">
        <v>505</v>
      </c>
      <c r="H713" s="81" t="s">
        <v>982</v>
      </c>
      <c r="I713" s="81" t="s">
        <v>978</v>
      </c>
      <c r="J713" s="81" t="s">
        <v>4</v>
      </c>
      <c r="K713" s="81" t="s">
        <v>319</v>
      </c>
      <c r="L713" s="81">
        <v>-108.01703888888889</v>
      </c>
      <c r="M713" s="81">
        <v>39.477811111111116</v>
      </c>
      <c r="N713" s="190">
        <v>0</v>
      </c>
      <c r="O713" s="185">
        <v>3.9001640000000002</v>
      </c>
      <c r="P713" s="185">
        <v>0</v>
      </c>
      <c r="Q713" s="185">
        <v>0</v>
      </c>
      <c r="R713" s="186">
        <v>0</v>
      </c>
    </row>
    <row r="714" spans="1:18" s="81" customFormat="1" x14ac:dyDescent="0.2">
      <c r="A714" s="81" t="s">
        <v>147</v>
      </c>
      <c r="B714" s="81" t="s">
        <v>493</v>
      </c>
      <c r="C714" s="81" t="str">
        <f t="shared" si="11"/>
        <v>08045</v>
      </c>
      <c r="D714" s="81" t="s">
        <v>503</v>
      </c>
      <c r="E714" s="81" t="s">
        <v>976</v>
      </c>
      <c r="F714" s="81">
        <v>121.55</v>
      </c>
      <c r="G714" s="81" t="s">
        <v>505</v>
      </c>
      <c r="H714" s="81" t="s">
        <v>982</v>
      </c>
      <c r="I714" s="81" t="s">
        <v>978</v>
      </c>
      <c r="J714" s="81" t="s">
        <v>4</v>
      </c>
      <c r="K714" s="81" t="s">
        <v>319</v>
      </c>
      <c r="L714" s="81">
        <v>-108.01703888888889</v>
      </c>
      <c r="M714" s="81">
        <v>39.477811111111116</v>
      </c>
      <c r="N714" s="190">
        <v>0</v>
      </c>
      <c r="O714" s="185">
        <v>2.200116</v>
      </c>
      <c r="P714" s="185">
        <v>0</v>
      </c>
      <c r="Q714" s="185">
        <v>0</v>
      </c>
      <c r="R714" s="186">
        <v>0</v>
      </c>
    </row>
    <row r="715" spans="1:18" s="81" customFormat="1" x14ac:dyDescent="0.2">
      <c r="A715" s="81" t="s">
        <v>147</v>
      </c>
      <c r="B715" s="81" t="s">
        <v>493</v>
      </c>
      <c r="C715" s="81" t="str">
        <f t="shared" si="11"/>
        <v>08045</v>
      </c>
      <c r="D715" s="81" t="s">
        <v>503</v>
      </c>
      <c r="E715" s="81" t="s">
        <v>976</v>
      </c>
      <c r="F715" s="81">
        <v>266.08499999999998</v>
      </c>
      <c r="G715" s="81" t="s">
        <v>505</v>
      </c>
      <c r="H715" s="81" t="s">
        <v>977</v>
      </c>
      <c r="I715" s="81" t="s">
        <v>978</v>
      </c>
      <c r="J715" s="81" t="s">
        <v>4</v>
      </c>
      <c r="K715" s="81" t="s">
        <v>319</v>
      </c>
      <c r="L715" s="81">
        <v>-108.01703888888889</v>
      </c>
      <c r="M715" s="81">
        <v>39.477811111111116</v>
      </c>
      <c r="N715" s="190">
        <v>0</v>
      </c>
      <c r="O715" s="185">
        <v>2.6200060000000001</v>
      </c>
      <c r="P715" s="185">
        <v>0</v>
      </c>
      <c r="Q715" s="185">
        <v>0</v>
      </c>
      <c r="R715" s="186">
        <v>0</v>
      </c>
    </row>
    <row r="716" spans="1:18" s="81" customFormat="1" x14ac:dyDescent="0.2">
      <c r="A716" s="81" t="s">
        <v>147</v>
      </c>
      <c r="B716" s="81" t="s">
        <v>493</v>
      </c>
      <c r="C716" s="81" t="str">
        <f t="shared" si="11"/>
        <v>08045</v>
      </c>
      <c r="D716" s="81" t="s">
        <v>503</v>
      </c>
      <c r="E716" s="81" t="s">
        <v>976</v>
      </c>
      <c r="F716" s="81">
        <v>184.69</v>
      </c>
      <c r="G716" s="81" t="s">
        <v>505</v>
      </c>
      <c r="H716" s="81" t="s">
        <v>977</v>
      </c>
      <c r="I716" s="81" t="s">
        <v>978</v>
      </c>
      <c r="J716" s="81" t="s">
        <v>4</v>
      </c>
      <c r="K716" s="81" t="s">
        <v>319</v>
      </c>
      <c r="L716" s="81">
        <v>-108.01703888888889</v>
      </c>
      <c r="M716" s="81">
        <v>39.477811111111116</v>
      </c>
      <c r="N716" s="190">
        <v>0</v>
      </c>
      <c r="O716" s="185">
        <v>2.3800080000000001</v>
      </c>
      <c r="P716" s="185">
        <v>0</v>
      </c>
      <c r="Q716" s="185">
        <v>0</v>
      </c>
      <c r="R716" s="186">
        <v>0</v>
      </c>
    </row>
    <row r="717" spans="1:18" s="81" customFormat="1" x14ac:dyDescent="0.2">
      <c r="A717" s="81" t="s">
        <v>147</v>
      </c>
      <c r="B717" s="81" t="s">
        <v>493</v>
      </c>
      <c r="C717" s="81" t="str">
        <f t="shared" si="11"/>
        <v>08045</v>
      </c>
      <c r="D717" s="81" t="s">
        <v>503</v>
      </c>
      <c r="E717" s="81" t="s">
        <v>976</v>
      </c>
      <c r="F717" s="81">
        <v>173.74</v>
      </c>
      <c r="G717" s="81" t="s">
        <v>505</v>
      </c>
      <c r="H717" s="81" t="s">
        <v>977</v>
      </c>
      <c r="I717" s="81" t="s">
        <v>978</v>
      </c>
      <c r="J717" s="81" t="s">
        <v>4</v>
      </c>
      <c r="K717" s="81" t="s">
        <v>319</v>
      </c>
      <c r="L717" s="81">
        <v>-108.01703888888889</v>
      </c>
      <c r="M717" s="81">
        <v>39.477811111111116</v>
      </c>
      <c r="N717" s="190">
        <v>0</v>
      </c>
      <c r="O717" s="185">
        <v>2.3500070000000002</v>
      </c>
      <c r="P717" s="185">
        <v>0</v>
      </c>
      <c r="Q717" s="185">
        <v>0</v>
      </c>
      <c r="R717" s="186">
        <v>0</v>
      </c>
    </row>
    <row r="718" spans="1:18" s="81" customFormat="1" x14ac:dyDescent="0.2">
      <c r="A718" s="81" t="s">
        <v>147</v>
      </c>
      <c r="B718" s="81" t="s">
        <v>493</v>
      </c>
      <c r="C718" s="81" t="str">
        <f t="shared" si="11"/>
        <v>08045</v>
      </c>
      <c r="D718" s="81" t="s">
        <v>503</v>
      </c>
      <c r="E718" s="81" t="s">
        <v>976</v>
      </c>
      <c r="F718" s="81">
        <v>241.26499999999999</v>
      </c>
      <c r="G718" s="81" t="s">
        <v>505</v>
      </c>
      <c r="H718" s="81" t="s">
        <v>977</v>
      </c>
      <c r="I718" s="81" t="s">
        <v>978</v>
      </c>
      <c r="J718" s="81" t="s">
        <v>4</v>
      </c>
      <c r="K718" s="81" t="s">
        <v>319</v>
      </c>
      <c r="L718" s="81">
        <v>-108.01703888888889</v>
      </c>
      <c r="M718" s="81">
        <v>39.477811111111116</v>
      </c>
      <c r="N718" s="190">
        <v>0</v>
      </c>
      <c r="O718" s="185">
        <v>2.5400019999999999</v>
      </c>
      <c r="P718" s="185">
        <v>0</v>
      </c>
      <c r="Q718" s="185">
        <v>0</v>
      </c>
      <c r="R718" s="186">
        <v>0</v>
      </c>
    </row>
    <row r="719" spans="1:18" s="81" customFormat="1" x14ac:dyDescent="0.2">
      <c r="A719" s="81" t="s">
        <v>147</v>
      </c>
      <c r="B719" s="81" t="s">
        <v>493</v>
      </c>
      <c r="C719" s="81" t="str">
        <f t="shared" si="11"/>
        <v>08045</v>
      </c>
      <c r="D719" s="81" t="s">
        <v>503</v>
      </c>
      <c r="E719" s="81" t="s">
        <v>976</v>
      </c>
      <c r="F719" s="81">
        <v>403.69</v>
      </c>
      <c r="G719" s="81" t="s">
        <v>505</v>
      </c>
      <c r="H719" s="81" t="s">
        <v>977</v>
      </c>
      <c r="I719" s="81" t="s">
        <v>978</v>
      </c>
      <c r="J719" s="81" t="s">
        <v>4</v>
      </c>
      <c r="K719" s="81" t="s">
        <v>319</v>
      </c>
      <c r="L719" s="81">
        <v>-108.01703888888889</v>
      </c>
      <c r="M719" s="81">
        <v>39.477811111111116</v>
      </c>
      <c r="N719" s="190">
        <v>0</v>
      </c>
      <c r="O719" s="185">
        <v>3.0101140000000002</v>
      </c>
      <c r="P719" s="185">
        <v>0</v>
      </c>
      <c r="Q719" s="185">
        <v>0</v>
      </c>
      <c r="R719" s="186">
        <v>0</v>
      </c>
    </row>
    <row r="720" spans="1:18" s="81" customFormat="1" x14ac:dyDescent="0.2">
      <c r="A720" s="81" t="s">
        <v>147</v>
      </c>
      <c r="B720" s="81" t="s">
        <v>493</v>
      </c>
      <c r="C720" s="81" t="str">
        <f t="shared" si="11"/>
        <v>08045</v>
      </c>
      <c r="D720" s="81" t="s">
        <v>503</v>
      </c>
      <c r="E720" s="81" t="s">
        <v>976</v>
      </c>
      <c r="F720" s="81">
        <v>439.46</v>
      </c>
      <c r="G720" s="81" t="s">
        <v>505</v>
      </c>
      <c r="H720" s="81" t="s">
        <v>977</v>
      </c>
      <c r="I720" s="81" t="s">
        <v>978</v>
      </c>
      <c r="J720" s="81" t="s">
        <v>4</v>
      </c>
      <c r="K720" s="81" t="s">
        <v>319</v>
      </c>
      <c r="L720" s="81">
        <v>-108.01703888888889</v>
      </c>
      <c r="M720" s="81">
        <v>39.477811111111116</v>
      </c>
      <c r="N720" s="190">
        <v>0</v>
      </c>
      <c r="O720" s="185">
        <v>3.120012</v>
      </c>
      <c r="P720" s="185">
        <v>0</v>
      </c>
      <c r="Q720" s="185">
        <v>0</v>
      </c>
      <c r="R720" s="186">
        <v>0</v>
      </c>
    </row>
    <row r="721" spans="1:18" s="81" customFormat="1" x14ac:dyDescent="0.2">
      <c r="A721" s="81" t="s">
        <v>147</v>
      </c>
      <c r="B721" s="81" t="s">
        <v>493</v>
      </c>
      <c r="C721" s="81" t="str">
        <f t="shared" si="11"/>
        <v>08045</v>
      </c>
      <c r="D721" s="81" t="s">
        <v>503</v>
      </c>
      <c r="E721" s="81" t="s">
        <v>976</v>
      </c>
      <c r="F721" s="81">
        <v>154.39500000000001</v>
      </c>
      <c r="G721" s="81" t="s">
        <v>505</v>
      </c>
      <c r="H721" s="81" t="s">
        <v>983</v>
      </c>
      <c r="I721" s="81" t="s">
        <v>978</v>
      </c>
      <c r="J721" s="81" t="s">
        <v>4</v>
      </c>
      <c r="K721" s="81" t="s">
        <v>319</v>
      </c>
      <c r="L721" s="81">
        <v>-108.01703888888889</v>
      </c>
      <c r="M721" s="81">
        <v>39.477811111111116</v>
      </c>
      <c r="N721" s="190">
        <v>0</v>
      </c>
      <c r="O721" s="185">
        <v>1.53</v>
      </c>
      <c r="P721" s="185">
        <v>0</v>
      </c>
      <c r="Q721" s="185">
        <v>0</v>
      </c>
      <c r="R721" s="186">
        <v>0</v>
      </c>
    </row>
    <row r="722" spans="1:18" s="81" customFormat="1" x14ac:dyDescent="0.2">
      <c r="A722" s="81" t="s">
        <v>147</v>
      </c>
      <c r="B722" s="81" t="s">
        <v>493</v>
      </c>
      <c r="C722" s="81" t="str">
        <f t="shared" si="11"/>
        <v>08045</v>
      </c>
      <c r="D722" s="81" t="s">
        <v>503</v>
      </c>
      <c r="E722" s="81" t="s">
        <v>976</v>
      </c>
      <c r="F722" s="81">
        <v>135.41999999999999</v>
      </c>
      <c r="G722" s="81" t="s">
        <v>505</v>
      </c>
      <c r="H722" s="81" t="s">
        <v>977</v>
      </c>
      <c r="I722" s="81" t="s">
        <v>978</v>
      </c>
      <c r="J722" s="81" t="s">
        <v>4</v>
      </c>
      <c r="K722" s="81" t="s">
        <v>319</v>
      </c>
      <c r="L722" s="81">
        <v>-108.01703888888889</v>
      </c>
      <c r="M722" s="81">
        <v>39.477811111111116</v>
      </c>
      <c r="N722" s="190">
        <v>0</v>
      </c>
      <c r="O722" s="185">
        <v>2.2001010000000001</v>
      </c>
      <c r="P722" s="185">
        <v>0</v>
      </c>
      <c r="Q722" s="185">
        <v>0</v>
      </c>
      <c r="R722" s="186">
        <v>0</v>
      </c>
    </row>
    <row r="723" spans="1:18" s="81" customFormat="1" x14ac:dyDescent="0.2">
      <c r="A723" s="81" t="s">
        <v>147</v>
      </c>
      <c r="B723" s="81" t="s">
        <v>493</v>
      </c>
      <c r="C723" s="81" t="str">
        <f t="shared" si="11"/>
        <v>08045</v>
      </c>
      <c r="D723" s="81" t="s">
        <v>503</v>
      </c>
      <c r="E723" s="81" t="s">
        <v>976</v>
      </c>
      <c r="F723" s="81">
        <v>32.484999999999999</v>
      </c>
      <c r="G723" s="81" t="s">
        <v>505</v>
      </c>
      <c r="H723" s="81" t="s">
        <v>983</v>
      </c>
      <c r="I723" s="81" t="s">
        <v>978</v>
      </c>
      <c r="J723" s="81" t="s">
        <v>4</v>
      </c>
      <c r="K723" s="81" t="s">
        <v>319</v>
      </c>
      <c r="L723" s="81">
        <v>-108.01703888888889</v>
      </c>
      <c r="M723" s="81">
        <v>39.477811111111116</v>
      </c>
      <c r="N723" s="190">
        <v>0</v>
      </c>
      <c r="O723" s="185">
        <v>1.9400040000000001</v>
      </c>
      <c r="P723" s="185">
        <v>0</v>
      </c>
      <c r="Q723" s="185">
        <v>0</v>
      </c>
      <c r="R723" s="186">
        <v>0</v>
      </c>
    </row>
    <row r="724" spans="1:18" s="81" customFormat="1" x14ac:dyDescent="0.2">
      <c r="A724" s="81" t="s">
        <v>147</v>
      </c>
      <c r="B724" s="81" t="s">
        <v>493</v>
      </c>
      <c r="C724" s="81" t="str">
        <f t="shared" si="11"/>
        <v>08045</v>
      </c>
      <c r="D724" s="81" t="s">
        <v>503</v>
      </c>
      <c r="E724" s="81" t="s">
        <v>976</v>
      </c>
      <c r="F724" s="81">
        <v>54.75</v>
      </c>
      <c r="G724" s="81" t="s">
        <v>505</v>
      </c>
      <c r="H724" s="81" t="s">
        <v>983</v>
      </c>
      <c r="I724" s="81" t="s">
        <v>978</v>
      </c>
      <c r="J724" s="81" t="s">
        <v>4</v>
      </c>
      <c r="K724" s="81" t="s">
        <v>319</v>
      </c>
      <c r="L724" s="81">
        <v>-108.01703888888889</v>
      </c>
      <c r="M724" s="81">
        <v>39.477811111111116</v>
      </c>
      <c r="N724" s="190">
        <v>0</v>
      </c>
      <c r="O724" s="185">
        <v>1.340001</v>
      </c>
      <c r="P724" s="185">
        <v>0</v>
      </c>
      <c r="Q724" s="185">
        <v>0</v>
      </c>
      <c r="R724" s="186">
        <v>0</v>
      </c>
    </row>
    <row r="725" spans="1:18" s="81" customFormat="1" x14ac:dyDescent="0.2">
      <c r="A725" s="81" t="s">
        <v>147</v>
      </c>
      <c r="B725" s="81" t="s">
        <v>493</v>
      </c>
      <c r="C725" s="81" t="str">
        <f t="shared" si="11"/>
        <v>08045</v>
      </c>
      <c r="D725" s="81" t="s">
        <v>503</v>
      </c>
      <c r="E725" s="81" t="s">
        <v>976</v>
      </c>
      <c r="F725" s="81">
        <v>73.73</v>
      </c>
      <c r="G725" s="81" t="s">
        <v>505</v>
      </c>
      <c r="H725" s="81" t="s">
        <v>983</v>
      </c>
      <c r="I725" s="81" t="s">
        <v>978</v>
      </c>
      <c r="J725" s="81" t="s">
        <v>4</v>
      </c>
      <c r="K725" s="81" t="s">
        <v>319</v>
      </c>
      <c r="L725" s="81">
        <v>-108.01703888888889</v>
      </c>
      <c r="M725" s="81">
        <v>39.477811111111116</v>
      </c>
      <c r="N725" s="190">
        <v>0</v>
      </c>
      <c r="O725" s="185">
        <v>2.0600160000000001</v>
      </c>
      <c r="P725" s="185">
        <v>0</v>
      </c>
      <c r="Q725" s="185">
        <v>0</v>
      </c>
      <c r="R725" s="186">
        <v>0</v>
      </c>
    </row>
    <row r="726" spans="1:18" s="81" customFormat="1" x14ac:dyDescent="0.2">
      <c r="A726" s="81" t="s">
        <v>147</v>
      </c>
      <c r="B726" s="81" t="s">
        <v>493</v>
      </c>
      <c r="C726" s="81" t="str">
        <f t="shared" si="11"/>
        <v>08045</v>
      </c>
      <c r="D726" s="81" t="s">
        <v>503</v>
      </c>
      <c r="E726" s="81" t="s">
        <v>976</v>
      </c>
      <c r="F726" s="81">
        <v>127.75</v>
      </c>
      <c r="G726" s="81" t="s">
        <v>505</v>
      </c>
      <c r="H726" s="81" t="s">
        <v>983</v>
      </c>
      <c r="I726" s="81" t="s">
        <v>978</v>
      </c>
      <c r="J726" s="81" t="s">
        <v>4</v>
      </c>
      <c r="K726" s="81" t="s">
        <v>319</v>
      </c>
      <c r="L726" s="81">
        <v>-108.01703888888889</v>
      </c>
      <c r="M726" s="81">
        <v>39.477811111111116</v>
      </c>
      <c r="N726" s="190">
        <v>0</v>
      </c>
      <c r="O726" s="185">
        <v>2.2100110000000002</v>
      </c>
      <c r="P726" s="185">
        <v>0</v>
      </c>
      <c r="Q726" s="185">
        <v>0</v>
      </c>
      <c r="R726" s="186">
        <v>0</v>
      </c>
    </row>
    <row r="727" spans="1:18" s="81" customFormat="1" x14ac:dyDescent="0.2">
      <c r="A727" s="81" t="s">
        <v>147</v>
      </c>
      <c r="B727" s="81" t="s">
        <v>493</v>
      </c>
      <c r="C727" s="81" t="str">
        <f t="shared" si="11"/>
        <v>08045</v>
      </c>
      <c r="D727" s="81" t="s">
        <v>503</v>
      </c>
      <c r="E727" s="81" t="s">
        <v>976</v>
      </c>
      <c r="F727" s="81">
        <v>348.58</v>
      </c>
      <c r="G727" s="81" t="s">
        <v>505</v>
      </c>
      <c r="H727" s="81" t="s">
        <v>981</v>
      </c>
      <c r="I727" s="81" t="s">
        <v>978</v>
      </c>
      <c r="J727" s="81" t="s">
        <v>4</v>
      </c>
      <c r="K727" s="81" t="s">
        <v>319</v>
      </c>
      <c r="L727" s="81">
        <v>-108.01703888888889</v>
      </c>
      <c r="M727" s="81">
        <v>39.477811111111116</v>
      </c>
      <c r="N727" s="190">
        <v>0</v>
      </c>
      <c r="O727" s="185">
        <v>2.9000110000000001</v>
      </c>
      <c r="P727" s="185">
        <v>0</v>
      </c>
      <c r="Q727" s="185">
        <v>0</v>
      </c>
      <c r="R727" s="186">
        <v>0</v>
      </c>
    </row>
    <row r="728" spans="1:18" s="81" customFormat="1" x14ac:dyDescent="0.2">
      <c r="A728" s="81" t="s">
        <v>147</v>
      </c>
      <c r="B728" s="81" t="s">
        <v>493</v>
      </c>
      <c r="C728" s="81" t="str">
        <f t="shared" si="11"/>
        <v>08045</v>
      </c>
      <c r="D728" s="81" t="s">
        <v>503</v>
      </c>
      <c r="E728" s="81" t="s">
        <v>976</v>
      </c>
      <c r="F728" s="81">
        <v>253.68</v>
      </c>
      <c r="G728" s="81" t="s">
        <v>505</v>
      </c>
      <c r="H728" s="81" t="s">
        <v>977</v>
      </c>
      <c r="I728" s="81" t="s">
        <v>978</v>
      </c>
      <c r="J728" s="81" t="s">
        <v>4</v>
      </c>
      <c r="K728" s="81" t="s">
        <v>319</v>
      </c>
      <c r="L728" s="81">
        <v>-108.01703888888889</v>
      </c>
      <c r="M728" s="81">
        <v>39.477811111111116</v>
      </c>
      <c r="N728" s="190">
        <v>0</v>
      </c>
      <c r="O728" s="185">
        <v>2.6000930000000002</v>
      </c>
      <c r="P728" s="185">
        <v>0</v>
      </c>
      <c r="Q728" s="185">
        <v>0</v>
      </c>
      <c r="R728" s="186">
        <v>0</v>
      </c>
    </row>
    <row r="729" spans="1:18" s="81" customFormat="1" x14ac:dyDescent="0.2">
      <c r="A729" s="81" t="s">
        <v>147</v>
      </c>
      <c r="B729" s="81" t="s">
        <v>493</v>
      </c>
      <c r="C729" s="81" t="str">
        <f t="shared" si="11"/>
        <v>08045</v>
      </c>
      <c r="D729" s="81" t="s">
        <v>503</v>
      </c>
      <c r="E729" s="81" t="s">
        <v>976</v>
      </c>
      <c r="F729" s="81">
        <v>258.42</v>
      </c>
      <c r="G729" s="81" t="s">
        <v>505</v>
      </c>
      <c r="H729" s="81" t="s">
        <v>977</v>
      </c>
      <c r="I729" s="81" t="s">
        <v>978</v>
      </c>
      <c r="J729" s="81" t="s">
        <v>6</v>
      </c>
      <c r="K729" s="81" t="s">
        <v>319</v>
      </c>
      <c r="L729" s="81">
        <v>-108.01703888888889</v>
      </c>
      <c r="M729" s="81">
        <v>39.477811111111116</v>
      </c>
      <c r="N729" s="190">
        <v>0</v>
      </c>
      <c r="O729" s="185">
        <v>2.5900020000000001</v>
      </c>
      <c r="P729" s="185">
        <v>0</v>
      </c>
      <c r="Q729" s="185">
        <v>0</v>
      </c>
      <c r="R729" s="186">
        <v>0</v>
      </c>
    </row>
    <row r="730" spans="1:18" s="81" customFormat="1" x14ac:dyDescent="0.2">
      <c r="A730" s="81" t="s">
        <v>147</v>
      </c>
      <c r="B730" s="81" t="s">
        <v>493</v>
      </c>
      <c r="C730" s="81" t="str">
        <f t="shared" si="11"/>
        <v>08045</v>
      </c>
      <c r="D730" s="81" t="s">
        <v>503</v>
      </c>
      <c r="E730" s="81" t="s">
        <v>984</v>
      </c>
      <c r="F730" s="81">
        <v>75.599999999999994</v>
      </c>
      <c r="G730" s="81" t="s">
        <v>515</v>
      </c>
      <c r="H730" s="81" t="s">
        <v>985</v>
      </c>
      <c r="I730" s="81" t="s">
        <v>986</v>
      </c>
      <c r="J730" s="81" t="s">
        <v>221</v>
      </c>
      <c r="K730" s="81" t="s">
        <v>333</v>
      </c>
      <c r="L730" s="81">
        <v>-107.89424580555556</v>
      </c>
      <c r="M730" s="81">
        <v>39.507954777777776</v>
      </c>
      <c r="N730" s="190">
        <v>0</v>
      </c>
      <c r="O730" s="185">
        <v>0</v>
      </c>
      <c r="P730" s="185">
        <v>22.1</v>
      </c>
      <c r="Q730" s="185">
        <v>0</v>
      </c>
      <c r="R730" s="186">
        <v>0</v>
      </c>
    </row>
    <row r="731" spans="1:18" s="81" customFormat="1" x14ac:dyDescent="0.2">
      <c r="A731" s="81" t="s">
        <v>147</v>
      </c>
      <c r="B731" s="81" t="s">
        <v>493</v>
      </c>
      <c r="C731" s="81" t="str">
        <f t="shared" si="11"/>
        <v>08045</v>
      </c>
      <c r="D731" s="81" t="s">
        <v>503</v>
      </c>
      <c r="E731" s="81" t="s">
        <v>984</v>
      </c>
      <c r="F731" s="81">
        <v>75.599999999999994</v>
      </c>
      <c r="G731" s="81" t="s">
        <v>515</v>
      </c>
      <c r="H731" s="81" t="s">
        <v>985</v>
      </c>
      <c r="I731" s="81" t="s">
        <v>986</v>
      </c>
      <c r="J731" s="81" t="s">
        <v>221</v>
      </c>
      <c r="K731" s="81" t="s">
        <v>333</v>
      </c>
      <c r="L731" s="81">
        <v>-107.89424580555556</v>
      </c>
      <c r="M731" s="81">
        <v>39.507954777777776</v>
      </c>
      <c r="N731" s="190">
        <v>16.600000000000001</v>
      </c>
      <c r="O731" s="185">
        <v>0</v>
      </c>
      <c r="P731" s="185">
        <v>0</v>
      </c>
      <c r="Q731" s="185">
        <v>0</v>
      </c>
      <c r="R731" s="186">
        <v>0</v>
      </c>
    </row>
    <row r="732" spans="1:18" s="81" customFormat="1" x14ac:dyDescent="0.2">
      <c r="A732" s="81" t="s">
        <v>147</v>
      </c>
      <c r="B732" s="81" t="s">
        <v>493</v>
      </c>
      <c r="C732" s="81" t="str">
        <f t="shared" si="11"/>
        <v>08045</v>
      </c>
      <c r="D732" s="81" t="s">
        <v>503</v>
      </c>
      <c r="E732" s="81" t="s">
        <v>984</v>
      </c>
      <c r="F732" s="81">
        <v>75.599999999999994</v>
      </c>
      <c r="G732" s="81" t="s">
        <v>515</v>
      </c>
      <c r="H732" s="81" t="s">
        <v>985</v>
      </c>
      <c r="I732" s="81" t="s">
        <v>986</v>
      </c>
      <c r="J732" s="81" t="s">
        <v>221</v>
      </c>
      <c r="K732" s="81" t="s">
        <v>333</v>
      </c>
      <c r="L732" s="81">
        <v>-107.89424580555556</v>
      </c>
      <c r="M732" s="81">
        <v>39.507954777777776</v>
      </c>
      <c r="N732" s="190">
        <v>0</v>
      </c>
      <c r="O732" s="185">
        <v>0</v>
      </c>
      <c r="P732" s="185">
        <v>0</v>
      </c>
      <c r="Q732" s="185">
        <v>0</v>
      </c>
      <c r="R732" s="186">
        <v>0.378</v>
      </c>
    </row>
    <row r="733" spans="1:18" s="81" customFormat="1" x14ac:dyDescent="0.2">
      <c r="A733" s="81" t="s">
        <v>147</v>
      </c>
      <c r="B733" s="81" t="s">
        <v>493</v>
      </c>
      <c r="C733" s="81" t="str">
        <f t="shared" si="11"/>
        <v>08045</v>
      </c>
      <c r="D733" s="81" t="s">
        <v>503</v>
      </c>
      <c r="E733" s="81" t="s">
        <v>984</v>
      </c>
      <c r="F733" s="81">
        <v>75.599999999999994</v>
      </c>
      <c r="G733" s="81" t="s">
        <v>515</v>
      </c>
      <c r="H733" s="81" t="s">
        <v>985</v>
      </c>
      <c r="I733" s="81" t="s">
        <v>986</v>
      </c>
      <c r="J733" s="81" t="s">
        <v>221</v>
      </c>
      <c r="K733" s="81" t="s">
        <v>333</v>
      </c>
      <c r="L733" s="81">
        <v>-107.89424580555556</v>
      </c>
      <c r="M733" s="81">
        <v>39.507954777777776</v>
      </c>
      <c r="N733" s="190">
        <v>0</v>
      </c>
      <c r="O733" s="185">
        <v>0</v>
      </c>
      <c r="P733" s="185">
        <v>0</v>
      </c>
      <c r="Q733" s="185">
        <v>0</v>
      </c>
      <c r="R733" s="186">
        <v>0</v>
      </c>
    </row>
    <row r="734" spans="1:18" s="81" customFormat="1" x14ac:dyDescent="0.2">
      <c r="A734" s="81" t="s">
        <v>147</v>
      </c>
      <c r="B734" s="81" t="s">
        <v>493</v>
      </c>
      <c r="C734" s="81" t="str">
        <f t="shared" si="11"/>
        <v>08045</v>
      </c>
      <c r="D734" s="81" t="s">
        <v>503</v>
      </c>
      <c r="E734" s="81" t="s">
        <v>984</v>
      </c>
      <c r="F734" s="81">
        <v>75.599999999999994</v>
      </c>
      <c r="G734" s="81" t="s">
        <v>515</v>
      </c>
      <c r="H734" s="81" t="s">
        <v>985</v>
      </c>
      <c r="I734" s="81" t="s">
        <v>986</v>
      </c>
      <c r="J734" s="81" t="s">
        <v>221</v>
      </c>
      <c r="K734" s="81" t="s">
        <v>333</v>
      </c>
      <c r="L734" s="81">
        <v>-107.89424580555556</v>
      </c>
      <c r="M734" s="81">
        <v>39.507954777777776</v>
      </c>
      <c r="N734" s="190">
        <v>0</v>
      </c>
      <c r="O734" s="185">
        <v>0</v>
      </c>
      <c r="P734" s="185">
        <v>0</v>
      </c>
      <c r="Q734" s="185">
        <v>2.2679999999999999E-2</v>
      </c>
      <c r="R734" s="186">
        <v>0</v>
      </c>
    </row>
    <row r="735" spans="1:18" s="81" customFormat="1" x14ac:dyDescent="0.2">
      <c r="A735" s="81" t="s">
        <v>147</v>
      </c>
      <c r="B735" s="81" t="s">
        <v>493</v>
      </c>
      <c r="C735" s="81" t="str">
        <f t="shared" si="11"/>
        <v>08045</v>
      </c>
      <c r="D735" s="81" t="s">
        <v>503</v>
      </c>
      <c r="E735" s="81" t="s">
        <v>984</v>
      </c>
      <c r="F735" s="81">
        <v>75.599999999999994</v>
      </c>
      <c r="G735" s="81" t="s">
        <v>515</v>
      </c>
      <c r="H735" s="81" t="s">
        <v>985</v>
      </c>
      <c r="I735" s="81" t="s">
        <v>986</v>
      </c>
      <c r="J735" s="81" t="s">
        <v>221</v>
      </c>
      <c r="K735" s="81" t="s">
        <v>333</v>
      </c>
      <c r="L735" s="81">
        <v>-107.89424580555556</v>
      </c>
      <c r="M735" s="81">
        <v>39.507954777777776</v>
      </c>
      <c r="N735" s="190">
        <v>0</v>
      </c>
      <c r="O735" s="185">
        <v>11</v>
      </c>
      <c r="P735" s="185">
        <v>0</v>
      </c>
      <c r="Q735" s="185">
        <v>0</v>
      </c>
      <c r="R735" s="186">
        <v>0</v>
      </c>
    </row>
    <row r="736" spans="1:18" s="81" customFormat="1" x14ac:dyDescent="0.2">
      <c r="A736" s="81" t="s">
        <v>147</v>
      </c>
      <c r="B736" s="81" t="s">
        <v>493</v>
      </c>
      <c r="C736" s="81" t="str">
        <f t="shared" si="11"/>
        <v>08045</v>
      </c>
      <c r="D736" s="81" t="s">
        <v>503</v>
      </c>
      <c r="E736" s="81" t="s">
        <v>984</v>
      </c>
      <c r="F736" s="81">
        <v>80</v>
      </c>
      <c r="G736" s="81" t="s">
        <v>515</v>
      </c>
      <c r="H736" s="81" t="s">
        <v>987</v>
      </c>
      <c r="I736" s="81" t="s">
        <v>986</v>
      </c>
      <c r="J736" s="81" t="s">
        <v>221</v>
      </c>
      <c r="K736" s="81" t="s">
        <v>333</v>
      </c>
      <c r="L736" s="81">
        <v>-107.89424580555556</v>
      </c>
      <c r="M736" s="81">
        <v>39.507954777777776</v>
      </c>
      <c r="N736" s="190">
        <v>0</v>
      </c>
      <c r="O736" s="185">
        <v>0</v>
      </c>
      <c r="P736" s="185">
        <v>5.8</v>
      </c>
      <c r="Q736" s="185">
        <v>0</v>
      </c>
      <c r="R736" s="186">
        <v>0</v>
      </c>
    </row>
    <row r="737" spans="1:18" s="81" customFormat="1" x14ac:dyDescent="0.2">
      <c r="A737" s="81" t="s">
        <v>147</v>
      </c>
      <c r="B737" s="81" t="s">
        <v>493</v>
      </c>
      <c r="C737" s="81" t="str">
        <f t="shared" si="11"/>
        <v>08045</v>
      </c>
      <c r="D737" s="81" t="s">
        <v>503</v>
      </c>
      <c r="E737" s="81" t="s">
        <v>984</v>
      </c>
      <c r="F737" s="81">
        <v>80</v>
      </c>
      <c r="G737" s="81" t="s">
        <v>515</v>
      </c>
      <c r="H737" s="81" t="s">
        <v>987</v>
      </c>
      <c r="I737" s="81" t="s">
        <v>986</v>
      </c>
      <c r="J737" s="81" t="s">
        <v>221</v>
      </c>
      <c r="K737" s="81" t="s">
        <v>333</v>
      </c>
      <c r="L737" s="81">
        <v>-107.89424580555556</v>
      </c>
      <c r="M737" s="81">
        <v>39.507954777777776</v>
      </c>
      <c r="N737" s="190">
        <v>17.5</v>
      </c>
      <c r="O737" s="185">
        <v>0</v>
      </c>
      <c r="P737" s="185">
        <v>0</v>
      </c>
      <c r="Q737" s="185">
        <v>0</v>
      </c>
      <c r="R737" s="186">
        <v>0</v>
      </c>
    </row>
    <row r="738" spans="1:18" s="81" customFormat="1" x14ac:dyDescent="0.2">
      <c r="A738" s="81" t="s">
        <v>147</v>
      </c>
      <c r="B738" s="81" t="s">
        <v>493</v>
      </c>
      <c r="C738" s="81" t="str">
        <f t="shared" si="11"/>
        <v>08045</v>
      </c>
      <c r="D738" s="81" t="s">
        <v>503</v>
      </c>
      <c r="E738" s="81" t="s">
        <v>984</v>
      </c>
      <c r="F738" s="81">
        <v>80</v>
      </c>
      <c r="G738" s="81" t="s">
        <v>515</v>
      </c>
      <c r="H738" s="81" t="s">
        <v>987</v>
      </c>
      <c r="I738" s="81" t="s">
        <v>986</v>
      </c>
      <c r="J738" s="81" t="s">
        <v>221</v>
      </c>
      <c r="K738" s="81" t="s">
        <v>333</v>
      </c>
      <c r="L738" s="81">
        <v>-107.89424580555556</v>
      </c>
      <c r="M738" s="81">
        <v>39.507954777777776</v>
      </c>
      <c r="N738" s="190">
        <v>0</v>
      </c>
      <c r="O738" s="185">
        <v>0</v>
      </c>
      <c r="P738" s="185">
        <v>0</v>
      </c>
      <c r="Q738" s="185">
        <v>0</v>
      </c>
      <c r="R738" s="186">
        <v>0.4</v>
      </c>
    </row>
    <row r="739" spans="1:18" s="81" customFormat="1" x14ac:dyDescent="0.2">
      <c r="A739" s="81" t="s">
        <v>147</v>
      </c>
      <c r="B739" s="81" t="s">
        <v>493</v>
      </c>
      <c r="C739" s="81" t="str">
        <f t="shared" si="11"/>
        <v>08045</v>
      </c>
      <c r="D739" s="81" t="s">
        <v>503</v>
      </c>
      <c r="E739" s="81" t="s">
        <v>984</v>
      </c>
      <c r="F739" s="81">
        <v>80</v>
      </c>
      <c r="G739" s="81" t="s">
        <v>515</v>
      </c>
      <c r="H739" s="81" t="s">
        <v>987</v>
      </c>
      <c r="I739" s="81" t="s">
        <v>986</v>
      </c>
      <c r="J739" s="81" t="s">
        <v>221</v>
      </c>
      <c r="K739" s="81" t="s">
        <v>333</v>
      </c>
      <c r="L739" s="81">
        <v>-107.89424580555556</v>
      </c>
      <c r="M739" s="81">
        <v>39.507954777777776</v>
      </c>
      <c r="N739" s="190">
        <v>0</v>
      </c>
      <c r="O739" s="185">
        <v>0</v>
      </c>
      <c r="P739" s="185">
        <v>0</v>
      </c>
      <c r="Q739" s="185">
        <v>0</v>
      </c>
      <c r="R739" s="186">
        <v>0</v>
      </c>
    </row>
    <row r="740" spans="1:18" s="81" customFormat="1" x14ac:dyDescent="0.2">
      <c r="A740" s="81" t="s">
        <v>147</v>
      </c>
      <c r="B740" s="81" t="s">
        <v>493</v>
      </c>
      <c r="C740" s="81" t="str">
        <f t="shared" si="11"/>
        <v>08045</v>
      </c>
      <c r="D740" s="81" t="s">
        <v>503</v>
      </c>
      <c r="E740" s="81" t="s">
        <v>984</v>
      </c>
      <c r="F740" s="81">
        <v>80</v>
      </c>
      <c r="G740" s="81" t="s">
        <v>515</v>
      </c>
      <c r="H740" s="81" t="s">
        <v>987</v>
      </c>
      <c r="I740" s="81" t="s">
        <v>986</v>
      </c>
      <c r="J740" s="81" t="s">
        <v>221</v>
      </c>
      <c r="K740" s="81" t="s">
        <v>333</v>
      </c>
      <c r="L740" s="81">
        <v>-107.89424580555556</v>
      </c>
      <c r="M740" s="81">
        <v>39.507954777777776</v>
      </c>
      <c r="N740" s="190">
        <v>0</v>
      </c>
      <c r="O740" s="185">
        <v>0</v>
      </c>
      <c r="P740" s="185">
        <v>0</v>
      </c>
      <c r="Q740" s="185">
        <v>2.4E-2</v>
      </c>
      <c r="R740" s="186">
        <v>0</v>
      </c>
    </row>
    <row r="741" spans="1:18" s="81" customFormat="1" x14ac:dyDescent="0.2">
      <c r="A741" s="81" t="s">
        <v>147</v>
      </c>
      <c r="B741" s="81" t="s">
        <v>493</v>
      </c>
      <c r="C741" s="81" t="str">
        <f t="shared" si="11"/>
        <v>08045</v>
      </c>
      <c r="D741" s="81" t="s">
        <v>503</v>
      </c>
      <c r="E741" s="81" t="s">
        <v>984</v>
      </c>
      <c r="F741" s="81">
        <v>80</v>
      </c>
      <c r="G741" s="81" t="s">
        <v>515</v>
      </c>
      <c r="H741" s="81" t="s">
        <v>987</v>
      </c>
      <c r="I741" s="81" t="s">
        <v>986</v>
      </c>
      <c r="J741" s="81" t="s">
        <v>221</v>
      </c>
      <c r="K741" s="81" t="s">
        <v>333</v>
      </c>
      <c r="L741" s="81">
        <v>-107.89424580555556</v>
      </c>
      <c r="M741" s="81">
        <v>39.507954777777776</v>
      </c>
      <c r="N741" s="190">
        <v>0</v>
      </c>
      <c r="O741" s="185">
        <v>5.8</v>
      </c>
      <c r="P741" s="185">
        <v>0</v>
      </c>
      <c r="Q741" s="185">
        <v>0</v>
      </c>
      <c r="R741" s="186">
        <v>0</v>
      </c>
    </row>
    <row r="742" spans="1:18" s="81" customFormat="1" x14ac:dyDescent="0.2">
      <c r="A742" s="81" t="s">
        <v>147</v>
      </c>
      <c r="B742" s="81" t="s">
        <v>493</v>
      </c>
      <c r="C742" s="81" t="str">
        <f t="shared" si="11"/>
        <v>08045</v>
      </c>
      <c r="D742" s="81" t="s">
        <v>503</v>
      </c>
      <c r="E742" s="81" t="s">
        <v>984</v>
      </c>
      <c r="F742" s="81">
        <v>80</v>
      </c>
      <c r="G742" s="81" t="s">
        <v>515</v>
      </c>
      <c r="H742" s="81" t="s">
        <v>988</v>
      </c>
      <c r="I742" s="81" t="s">
        <v>986</v>
      </c>
      <c r="J742" s="81" t="s">
        <v>227</v>
      </c>
      <c r="K742" s="81" t="s">
        <v>333</v>
      </c>
      <c r="L742" s="81">
        <v>-107.89424580555556</v>
      </c>
      <c r="M742" s="81">
        <v>39.507954777777776</v>
      </c>
      <c r="N742" s="190">
        <v>0</v>
      </c>
      <c r="O742" s="185">
        <v>0</v>
      </c>
      <c r="P742" s="185">
        <v>5.8</v>
      </c>
      <c r="Q742" s="185">
        <v>0</v>
      </c>
      <c r="R742" s="186">
        <v>0</v>
      </c>
    </row>
    <row r="743" spans="1:18" s="81" customFormat="1" x14ac:dyDescent="0.2">
      <c r="A743" s="81" t="s">
        <v>147</v>
      </c>
      <c r="B743" s="81" t="s">
        <v>493</v>
      </c>
      <c r="C743" s="81" t="str">
        <f t="shared" si="11"/>
        <v>08045</v>
      </c>
      <c r="D743" s="81" t="s">
        <v>503</v>
      </c>
      <c r="E743" s="81" t="s">
        <v>984</v>
      </c>
      <c r="F743" s="81">
        <v>80</v>
      </c>
      <c r="G743" s="81" t="s">
        <v>515</v>
      </c>
      <c r="H743" s="81" t="s">
        <v>988</v>
      </c>
      <c r="I743" s="81" t="s">
        <v>986</v>
      </c>
      <c r="J743" s="81" t="s">
        <v>227</v>
      </c>
      <c r="K743" s="81" t="s">
        <v>333</v>
      </c>
      <c r="L743" s="81">
        <v>-107.89424580555556</v>
      </c>
      <c r="M743" s="81">
        <v>39.507954777777776</v>
      </c>
      <c r="N743" s="190">
        <v>17.5</v>
      </c>
      <c r="O743" s="185">
        <v>0</v>
      </c>
      <c r="P743" s="185">
        <v>0</v>
      </c>
      <c r="Q743" s="185">
        <v>0</v>
      </c>
      <c r="R743" s="186">
        <v>0</v>
      </c>
    </row>
    <row r="744" spans="1:18" s="81" customFormat="1" x14ac:dyDescent="0.2">
      <c r="A744" s="81" t="s">
        <v>147</v>
      </c>
      <c r="B744" s="81" t="s">
        <v>493</v>
      </c>
      <c r="C744" s="81" t="str">
        <f t="shared" si="11"/>
        <v>08045</v>
      </c>
      <c r="D744" s="81" t="s">
        <v>503</v>
      </c>
      <c r="E744" s="81" t="s">
        <v>984</v>
      </c>
      <c r="F744" s="81">
        <v>80</v>
      </c>
      <c r="G744" s="81" t="s">
        <v>515</v>
      </c>
      <c r="H744" s="81" t="s">
        <v>988</v>
      </c>
      <c r="I744" s="81" t="s">
        <v>986</v>
      </c>
      <c r="J744" s="81" t="s">
        <v>227</v>
      </c>
      <c r="K744" s="81" t="s">
        <v>333</v>
      </c>
      <c r="L744" s="81">
        <v>-107.89424580555556</v>
      </c>
      <c r="M744" s="81">
        <v>39.507954777777776</v>
      </c>
      <c r="N744" s="190">
        <v>0</v>
      </c>
      <c r="O744" s="185">
        <v>0</v>
      </c>
      <c r="P744" s="185">
        <v>0</v>
      </c>
      <c r="Q744" s="185">
        <v>0</v>
      </c>
      <c r="R744" s="186">
        <v>0.4</v>
      </c>
    </row>
    <row r="745" spans="1:18" s="81" customFormat="1" x14ac:dyDescent="0.2">
      <c r="A745" s="81" t="s">
        <v>147</v>
      </c>
      <c r="B745" s="81" t="s">
        <v>493</v>
      </c>
      <c r="C745" s="81" t="str">
        <f t="shared" si="11"/>
        <v>08045</v>
      </c>
      <c r="D745" s="81" t="s">
        <v>503</v>
      </c>
      <c r="E745" s="81" t="s">
        <v>984</v>
      </c>
      <c r="F745" s="81">
        <v>80</v>
      </c>
      <c r="G745" s="81" t="s">
        <v>515</v>
      </c>
      <c r="H745" s="81" t="s">
        <v>988</v>
      </c>
      <c r="I745" s="81" t="s">
        <v>986</v>
      </c>
      <c r="J745" s="81" t="s">
        <v>227</v>
      </c>
      <c r="K745" s="81" t="s">
        <v>333</v>
      </c>
      <c r="L745" s="81">
        <v>-107.89424580555556</v>
      </c>
      <c r="M745" s="81">
        <v>39.507954777777776</v>
      </c>
      <c r="N745" s="190">
        <v>0</v>
      </c>
      <c r="O745" s="185">
        <v>0</v>
      </c>
      <c r="P745" s="185">
        <v>0</v>
      </c>
      <c r="Q745" s="185">
        <v>0</v>
      </c>
      <c r="R745" s="186">
        <v>0</v>
      </c>
    </row>
    <row r="746" spans="1:18" s="81" customFormat="1" x14ac:dyDescent="0.2">
      <c r="A746" s="81" t="s">
        <v>147</v>
      </c>
      <c r="B746" s="81" t="s">
        <v>493</v>
      </c>
      <c r="C746" s="81" t="str">
        <f t="shared" si="11"/>
        <v>08045</v>
      </c>
      <c r="D746" s="81" t="s">
        <v>503</v>
      </c>
      <c r="E746" s="81" t="s">
        <v>984</v>
      </c>
      <c r="F746" s="81">
        <v>80</v>
      </c>
      <c r="G746" s="81" t="s">
        <v>515</v>
      </c>
      <c r="H746" s="81" t="s">
        <v>988</v>
      </c>
      <c r="I746" s="81" t="s">
        <v>986</v>
      </c>
      <c r="J746" s="81" t="s">
        <v>227</v>
      </c>
      <c r="K746" s="81" t="s">
        <v>333</v>
      </c>
      <c r="L746" s="81">
        <v>-107.89424580555556</v>
      </c>
      <c r="M746" s="81">
        <v>39.507954777777776</v>
      </c>
      <c r="N746" s="190">
        <v>0</v>
      </c>
      <c r="O746" s="185">
        <v>0</v>
      </c>
      <c r="P746" s="185">
        <v>0</v>
      </c>
      <c r="Q746" s="185">
        <v>2.4E-2</v>
      </c>
      <c r="R746" s="186">
        <v>0</v>
      </c>
    </row>
    <row r="747" spans="1:18" s="81" customFormat="1" x14ac:dyDescent="0.2">
      <c r="A747" s="81" t="s">
        <v>147</v>
      </c>
      <c r="B747" s="81" t="s">
        <v>493</v>
      </c>
      <c r="C747" s="81" t="str">
        <f t="shared" si="11"/>
        <v>08045</v>
      </c>
      <c r="D747" s="81" t="s">
        <v>503</v>
      </c>
      <c r="E747" s="81" t="s">
        <v>984</v>
      </c>
      <c r="F747" s="81">
        <v>80</v>
      </c>
      <c r="G747" s="81" t="s">
        <v>515</v>
      </c>
      <c r="H747" s="81" t="s">
        <v>988</v>
      </c>
      <c r="I747" s="81" t="s">
        <v>986</v>
      </c>
      <c r="J747" s="81" t="s">
        <v>227</v>
      </c>
      <c r="K747" s="81" t="s">
        <v>333</v>
      </c>
      <c r="L747" s="81">
        <v>-107.89424580555556</v>
      </c>
      <c r="M747" s="81">
        <v>39.507954777777776</v>
      </c>
      <c r="N747" s="190">
        <v>0</v>
      </c>
      <c r="O747" s="185">
        <v>5.8</v>
      </c>
      <c r="P747" s="185">
        <v>0</v>
      </c>
      <c r="Q747" s="185">
        <v>0</v>
      </c>
      <c r="R747" s="186">
        <v>0</v>
      </c>
    </row>
    <row r="748" spans="1:18" s="81" customFormat="1" x14ac:dyDescent="0.2">
      <c r="A748" s="81" t="s">
        <v>147</v>
      </c>
      <c r="B748" s="81" t="s">
        <v>493</v>
      </c>
      <c r="C748" s="81" t="str">
        <f t="shared" si="11"/>
        <v>08045</v>
      </c>
      <c r="D748" s="81" t="s">
        <v>503</v>
      </c>
      <c r="E748" s="81" t="s">
        <v>984</v>
      </c>
      <c r="F748" s="81">
        <v>80</v>
      </c>
      <c r="G748" s="81" t="s">
        <v>515</v>
      </c>
      <c r="H748" s="81" t="s">
        <v>989</v>
      </c>
      <c r="I748" s="81" t="s">
        <v>986</v>
      </c>
      <c r="J748" s="81" t="s">
        <v>231</v>
      </c>
      <c r="K748" s="81" t="s">
        <v>333</v>
      </c>
      <c r="L748" s="81">
        <v>-107.89424580555556</v>
      </c>
      <c r="M748" s="81">
        <v>39.507954777777776</v>
      </c>
      <c r="N748" s="190">
        <v>0</v>
      </c>
      <c r="O748" s="185">
        <v>0</v>
      </c>
      <c r="P748" s="185">
        <v>5.8</v>
      </c>
      <c r="Q748" s="185">
        <v>0</v>
      </c>
      <c r="R748" s="186">
        <v>0</v>
      </c>
    </row>
    <row r="749" spans="1:18" s="81" customFormat="1" x14ac:dyDescent="0.2">
      <c r="A749" s="81" t="s">
        <v>147</v>
      </c>
      <c r="B749" s="81" t="s">
        <v>493</v>
      </c>
      <c r="C749" s="81" t="str">
        <f t="shared" si="11"/>
        <v>08045</v>
      </c>
      <c r="D749" s="81" t="s">
        <v>503</v>
      </c>
      <c r="E749" s="81" t="s">
        <v>984</v>
      </c>
      <c r="F749" s="81">
        <v>80</v>
      </c>
      <c r="G749" s="81" t="s">
        <v>515</v>
      </c>
      <c r="H749" s="81" t="s">
        <v>989</v>
      </c>
      <c r="I749" s="81" t="s">
        <v>986</v>
      </c>
      <c r="J749" s="81" t="s">
        <v>231</v>
      </c>
      <c r="K749" s="81" t="s">
        <v>333</v>
      </c>
      <c r="L749" s="81">
        <v>-107.89424580555556</v>
      </c>
      <c r="M749" s="81">
        <v>39.507954777777776</v>
      </c>
      <c r="N749" s="190">
        <v>15.2</v>
      </c>
      <c r="O749" s="185">
        <v>0</v>
      </c>
      <c r="P749" s="185">
        <v>0</v>
      </c>
      <c r="Q749" s="185">
        <v>0</v>
      </c>
      <c r="R749" s="186">
        <v>0</v>
      </c>
    </row>
    <row r="750" spans="1:18" s="81" customFormat="1" x14ac:dyDescent="0.2">
      <c r="A750" s="81" t="s">
        <v>147</v>
      </c>
      <c r="B750" s="81" t="s">
        <v>493</v>
      </c>
      <c r="C750" s="81" t="str">
        <f t="shared" si="11"/>
        <v>08045</v>
      </c>
      <c r="D750" s="81" t="s">
        <v>503</v>
      </c>
      <c r="E750" s="81" t="s">
        <v>984</v>
      </c>
      <c r="F750" s="81">
        <v>80</v>
      </c>
      <c r="G750" s="81" t="s">
        <v>515</v>
      </c>
      <c r="H750" s="81" t="s">
        <v>989</v>
      </c>
      <c r="I750" s="81" t="s">
        <v>986</v>
      </c>
      <c r="J750" s="81" t="s">
        <v>231</v>
      </c>
      <c r="K750" s="81" t="s">
        <v>333</v>
      </c>
      <c r="L750" s="81">
        <v>-107.89424580555556</v>
      </c>
      <c r="M750" s="81">
        <v>39.507954777777776</v>
      </c>
      <c r="N750" s="190">
        <v>0</v>
      </c>
      <c r="O750" s="185">
        <v>0</v>
      </c>
      <c r="P750" s="185">
        <v>0</v>
      </c>
      <c r="Q750" s="185">
        <v>0</v>
      </c>
      <c r="R750" s="186">
        <v>0.4</v>
      </c>
    </row>
    <row r="751" spans="1:18" s="81" customFormat="1" x14ac:dyDescent="0.2">
      <c r="A751" s="81" t="s">
        <v>147</v>
      </c>
      <c r="B751" s="81" t="s">
        <v>493</v>
      </c>
      <c r="C751" s="81" t="str">
        <f t="shared" si="11"/>
        <v>08045</v>
      </c>
      <c r="D751" s="81" t="s">
        <v>503</v>
      </c>
      <c r="E751" s="81" t="s">
        <v>984</v>
      </c>
      <c r="F751" s="81">
        <v>80</v>
      </c>
      <c r="G751" s="81" t="s">
        <v>515</v>
      </c>
      <c r="H751" s="81" t="s">
        <v>989</v>
      </c>
      <c r="I751" s="81" t="s">
        <v>986</v>
      </c>
      <c r="J751" s="81" t="s">
        <v>231</v>
      </c>
      <c r="K751" s="81" t="s">
        <v>333</v>
      </c>
      <c r="L751" s="81">
        <v>-107.89424580555556</v>
      </c>
      <c r="M751" s="81">
        <v>39.507954777777776</v>
      </c>
      <c r="N751" s="190">
        <v>0</v>
      </c>
      <c r="O751" s="185">
        <v>0</v>
      </c>
      <c r="P751" s="185">
        <v>0</v>
      </c>
      <c r="Q751" s="185">
        <v>0</v>
      </c>
      <c r="R751" s="186">
        <v>0</v>
      </c>
    </row>
    <row r="752" spans="1:18" s="81" customFormat="1" x14ac:dyDescent="0.2">
      <c r="A752" s="81" t="s">
        <v>147</v>
      </c>
      <c r="B752" s="81" t="s">
        <v>493</v>
      </c>
      <c r="C752" s="81" t="str">
        <f t="shared" si="11"/>
        <v>08045</v>
      </c>
      <c r="D752" s="81" t="s">
        <v>503</v>
      </c>
      <c r="E752" s="81" t="s">
        <v>984</v>
      </c>
      <c r="F752" s="81">
        <v>80</v>
      </c>
      <c r="G752" s="81" t="s">
        <v>515</v>
      </c>
      <c r="H752" s="81" t="s">
        <v>989</v>
      </c>
      <c r="I752" s="81" t="s">
        <v>986</v>
      </c>
      <c r="J752" s="81" t="s">
        <v>231</v>
      </c>
      <c r="K752" s="81" t="s">
        <v>333</v>
      </c>
      <c r="L752" s="81">
        <v>-107.89424580555556</v>
      </c>
      <c r="M752" s="81">
        <v>39.507954777777776</v>
      </c>
      <c r="N752" s="190">
        <v>0</v>
      </c>
      <c r="O752" s="185">
        <v>0</v>
      </c>
      <c r="P752" s="185">
        <v>0</v>
      </c>
      <c r="Q752" s="185">
        <v>2.4E-2</v>
      </c>
      <c r="R752" s="186">
        <v>0</v>
      </c>
    </row>
    <row r="753" spans="1:18" s="81" customFormat="1" x14ac:dyDescent="0.2">
      <c r="A753" s="81" t="s">
        <v>147</v>
      </c>
      <c r="B753" s="81" t="s">
        <v>493</v>
      </c>
      <c r="C753" s="81" t="str">
        <f t="shared" si="11"/>
        <v>08045</v>
      </c>
      <c r="D753" s="81" t="s">
        <v>503</v>
      </c>
      <c r="E753" s="81" t="s">
        <v>984</v>
      </c>
      <c r="F753" s="81">
        <v>80</v>
      </c>
      <c r="G753" s="81" t="s">
        <v>515</v>
      </c>
      <c r="H753" s="81" t="s">
        <v>989</v>
      </c>
      <c r="I753" s="81" t="s">
        <v>986</v>
      </c>
      <c r="J753" s="81" t="s">
        <v>231</v>
      </c>
      <c r="K753" s="81" t="s">
        <v>333</v>
      </c>
      <c r="L753" s="81">
        <v>-107.89424580555556</v>
      </c>
      <c r="M753" s="81">
        <v>39.507954777777776</v>
      </c>
      <c r="N753" s="190">
        <v>0</v>
      </c>
      <c r="O753" s="185">
        <v>5.8</v>
      </c>
      <c r="P753" s="185">
        <v>0</v>
      </c>
      <c r="Q753" s="185">
        <v>0</v>
      </c>
      <c r="R753" s="186">
        <v>0</v>
      </c>
    </row>
    <row r="754" spans="1:18" s="81" customFormat="1" x14ac:dyDescent="0.2">
      <c r="A754" s="81" t="s">
        <v>147</v>
      </c>
      <c r="B754" s="81" t="s">
        <v>493</v>
      </c>
      <c r="C754" s="81" t="str">
        <f t="shared" si="11"/>
        <v>08045</v>
      </c>
      <c r="D754" s="81" t="s">
        <v>503</v>
      </c>
      <c r="E754" s="81" t="s">
        <v>984</v>
      </c>
      <c r="F754" s="81">
        <v>80</v>
      </c>
      <c r="G754" s="81" t="s">
        <v>515</v>
      </c>
      <c r="H754" s="81" t="s">
        <v>990</v>
      </c>
      <c r="I754" s="81" t="s">
        <v>986</v>
      </c>
      <c r="J754" s="81" t="s">
        <v>231</v>
      </c>
      <c r="K754" s="81" t="s">
        <v>333</v>
      </c>
      <c r="L754" s="81">
        <v>-107.89424580555556</v>
      </c>
      <c r="M754" s="81">
        <v>39.507954777777776</v>
      </c>
      <c r="N754" s="190">
        <v>0</v>
      </c>
      <c r="O754" s="185">
        <v>0</v>
      </c>
      <c r="P754" s="185">
        <v>5.8</v>
      </c>
      <c r="Q754" s="185">
        <v>0</v>
      </c>
      <c r="R754" s="186">
        <v>0</v>
      </c>
    </row>
    <row r="755" spans="1:18" s="81" customFormat="1" x14ac:dyDescent="0.2">
      <c r="A755" s="81" t="s">
        <v>147</v>
      </c>
      <c r="B755" s="81" t="s">
        <v>493</v>
      </c>
      <c r="C755" s="81" t="str">
        <f t="shared" si="11"/>
        <v>08045</v>
      </c>
      <c r="D755" s="81" t="s">
        <v>503</v>
      </c>
      <c r="E755" s="81" t="s">
        <v>984</v>
      </c>
      <c r="F755" s="81">
        <v>80</v>
      </c>
      <c r="G755" s="81" t="s">
        <v>515</v>
      </c>
      <c r="H755" s="81" t="s">
        <v>991</v>
      </c>
      <c r="I755" s="81" t="s">
        <v>986</v>
      </c>
      <c r="J755" s="81" t="s">
        <v>231</v>
      </c>
      <c r="K755" s="81" t="s">
        <v>333</v>
      </c>
      <c r="L755" s="81">
        <v>-107.89424580555556</v>
      </c>
      <c r="M755" s="81">
        <v>39.507954777777776</v>
      </c>
      <c r="N755" s="190">
        <v>0</v>
      </c>
      <c r="O755" s="185">
        <v>0</v>
      </c>
      <c r="P755" s="185">
        <v>5.8</v>
      </c>
      <c r="Q755" s="185">
        <v>0</v>
      </c>
      <c r="R755" s="186">
        <v>0</v>
      </c>
    </row>
    <row r="756" spans="1:18" s="81" customFormat="1" x14ac:dyDescent="0.2">
      <c r="A756" s="81" t="s">
        <v>147</v>
      </c>
      <c r="B756" s="81" t="s">
        <v>493</v>
      </c>
      <c r="C756" s="81" t="str">
        <f t="shared" si="11"/>
        <v>08045</v>
      </c>
      <c r="D756" s="81" t="s">
        <v>503</v>
      </c>
      <c r="E756" s="81" t="s">
        <v>984</v>
      </c>
      <c r="F756" s="81">
        <v>80</v>
      </c>
      <c r="G756" s="81" t="s">
        <v>515</v>
      </c>
      <c r="H756" s="81" t="s">
        <v>990</v>
      </c>
      <c r="I756" s="81" t="s">
        <v>986</v>
      </c>
      <c r="J756" s="81" t="s">
        <v>231</v>
      </c>
      <c r="K756" s="81" t="s">
        <v>333</v>
      </c>
      <c r="L756" s="81">
        <v>-107.89424580555556</v>
      </c>
      <c r="M756" s="81">
        <v>39.507954777777776</v>
      </c>
      <c r="N756" s="190">
        <v>15.2</v>
      </c>
      <c r="O756" s="185">
        <v>0</v>
      </c>
      <c r="P756" s="185">
        <v>0</v>
      </c>
      <c r="Q756" s="185">
        <v>0</v>
      </c>
      <c r="R756" s="186">
        <v>0</v>
      </c>
    </row>
    <row r="757" spans="1:18" s="81" customFormat="1" x14ac:dyDescent="0.2">
      <c r="A757" s="81" t="s">
        <v>147</v>
      </c>
      <c r="B757" s="81" t="s">
        <v>493</v>
      </c>
      <c r="C757" s="81" t="str">
        <f t="shared" si="11"/>
        <v>08045</v>
      </c>
      <c r="D757" s="81" t="s">
        <v>503</v>
      </c>
      <c r="E757" s="81" t="s">
        <v>984</v>
      </c>
      <c r="F757" s="81">
        <v>80</v>
      </c>
      <c r="G757" s="81" t="s">
        <v>515</v>
      </c>
      <c r="H757" s="81" t="s">
        <v>991</v>
      </c>
      <c r="I757" s="81" t="s">
        <v>986</v>
      </c>
      <c r="J757" s="81" t="s">
        <v>231</v>
      </c>
      <c r="K757" s="81" t="s">
        <v>333</v>
      </c>
      <c r="L757" s="81">
        <v>-107.89424580555556</v>
      </c>
      <c r="M757" s="81">
        <v>39.507954777777776</v>
      </c>
      <c r="N757" s="190">
        <v>15.2</v>
      </c>
      <c r="O757" s="185">
        <v>0</v>
      </c>
      <c r="P757" s="185">
        <v>0</v>
      </c>
      <c r="Q757" s="185">
        <v>0</v>
      </c>
      <c r="R757" s="186">
        <v>0</v>
      </c>
    </row>
    <row r="758" spans="1:18" s="81" customFormat="1" x14ac:dyDescent="0.2">
      <c r="A758" s="81" t="s">
        <v>147</v>
      </c>
      <c r="B758" s="81" t="s">
        <v>493</v>
      </c>
      <c r="C758" s="81" t="str">
        <f t="shared" si="11"/>
        <v>08045</v>
      </c>
      <c r="D758" s="81" t="s">
        <v>503</v>
      </c>
      <c r="E758" s="81" t="s">
        <v>984</v>
      </c>
      <c r="F758" s="81">
        <v>80</v>
      </c>
      <c r="G758" s="81" t="s">
        <v>515</v>
      </c>
      <c r="H758" s="81" t="s">
        <v>990</v>
      </c>
      <c r="I758" s="81" t="s">
        <v>986</v>
      </c>
      <c r="J758" s="81" t="s">
        <v>231</v>
      </c>
      <c r="K758" s="81" t="s">
        <v>333</v>
      </c>
      <c r="L758" s="81">
        <v>-107.89424580555556</v>
      </c>
      <c r="M758" s="81">
        <v>39.507954777777776</v>
      </c>
      <c r="N758" s="190">
        <v>0</v>
      </c>
      <c r="O758" s="185">
        <v>0</v>
      </c>
      <c r="P758" s="185">
        <v>0</v>
      </c>
      <c r="Q758" s="185">
        <v>0</v>
      </c>
      <c r="R758" s="186">
        <v>0.4</v>
      </c>
    </row>
    <row r="759" spans="1:18" s="81" customFormat="1" x14ac:dyDescent="0.2">
      <c r="A759" s="81" t="s">
        <v>147</v>
      </c>
      <c r="B759" s="81" t="s">
        <v>493</v>
      </c>
      <c r="C759" s="81" t="str">
        <f t="shared" si="11"/>
        <v>08045</v>
      </c>
      <c r="D759" s="81" t="s">
        <v>503</v>
      </c>
      <c r="E759" s="81" t="s">
        <v>984</v>
      </c>
      <c r="F759" s="81">
        <v>80</v>
      </c>
      <c r="G759" s="81" t="s">
        <v>515</v>
      </c>
      <c r="H759" s="81" t="s">
        <v>991</v>
      </c>
      <c r="I759" s="81" t="s">
        <v>986</v>
      </c>
      <c r="J759" s="81" t="s">
        <v>231</v>
      </c>
      <c r="K759" s="81" t="s">
        <v>333</v>
      </c>
      <c r="L759" s="81">
        <v>-107.89424580555556</v>
      </c>
      <c r="M759" s="81">
        <v>39.507954777777776</v>
      </c>
      <c r="N759" s="190">
        <v>0</v>
      </c>
      <c r="O759" s="185">
        <v>0</v>
      </c>
      <c r="P759" s="185">
        <v>0</v>
      </c>
      <c r="Q759" s="185">
        <v>0</v>
      </c>
      <c r="R759" s="186">
        <v>0.4</v>
      </c>
    </row>
    <row r="760" spans="1:18" s="81" customFormat="1" x14ac:dyDescent="0.2">
      <c r="A760" s="81" t="s">
        <v>147</v>
      </c>
      <c r="B760" s="81" t="s">
        <v>493</v>
      </c>
      <c r="C760" s="81" t="str">
        <f t="shared" si="11"/>
        <v>08045</v>
      </c>
      <c r="D760" s="81" t="s">
        <v>503</v>
      </c>
      <c r="E760" s="81" t="s">
        <v>984</v>
      </c>
      <c r="F760" s="81">
        <v>80</v>
      </c>
      <c r="G760" s="81" t="s">
        <v>515</v>
      </c>
      <c r="H760" s="81" t="s">
        <v>990</v>
      </c>
      <c r="I760" s="81" t="s">
        <v>986</v>
      </c>
      <c r="J760" s="81" t="s">
        <v>231</v>
      </c>
      <c r="K760" s="81" t="s">
        <v>333</v>
      </c>
      <c r="L760" s="81">
        <v>-107.89424580555556</v>
      </c>
      <c r="M760" s="81">
        <v>39.507954777777776</v>
      </c>
      <c r="N760" s="190">
        <v>0</v>
      </c>
      <c r="O760" s="185">
        <v>0</v>
      </c>
      <c r="P760" s="185">
        <v>0</v>
      </c>
      <c r="Q760" s="185">
        <v>0</v>
      </c>
      <c r="R760" s="186">
        <v>0</v>
      </c>
    </row>
    <row r="761" spans="1:18" s="81" customFormat="1" x14ac:dyDescent="0.2">
      <c r="A761" s="81" t="s">
        <v>147</v>
      </c>
      <c r="B761" s="81" t="s">
        <v>493</v>
      </c>
      <c r="C761" s="81" t="str">
        <f t="shared" si="11"/>
        <v>08045</v>
      </c>
      <c r="D761" s="81" t="s">
        <v>503</v>
      </c>
      <c r="E761" s="81" t="s">
        <v>984</v>
      </c>
      <c r="F761" s="81">
        <v>80</v>
      </c>
      <c r="G761" s="81" t="s">
        <v>515</v>
      </c>
      <c r="H761" s="81" t="s">
        <v>991</v>
      </c>
      <c r="I761" s="81" t="s">
        <v>986</v>
      </c>
      <c r="J761" s="81" t="s">
        <v>231</v>
      </c>
      <c r="K761" s="81" t="s">
        <v>333</v>
      </c>
      <c r="L761" s="81">
        <v>-107.89424580555556</v>
      </c>
      <c r="M761" s="81">
        <v>39.507954777777776</v>
      </c>
      <c r="N761" s="190">
        <v>0</v>
      </c>
      <c r="O761" s="185">
        <v>0</v>
      </c>
      <c r="P761" s="185">
        <v>0</v>
      </c>
      <c r="Q761" s="185">
        <v>0</v>
      </c>
      <c r="R761" s="186">
        <v>0</v>
      </c>
    </row>
    <row r="762" spans="1:18" s="81" customFormat="1" x14ac:dyDescent="0.2">
      <c r="A762" s="81" t="s">
        <v>147</v>
      </c>
      <c r="B762" s="81" t="s">
        <v>493</v>
      </c>
      <c r="C762" s="81" t="str">
        <f t="shared" si="11"/>
        <v>08045</v>
      </c>
      <c r="D762" s="81" t="s">
        <v>503</v>
      </c>
      <c r="E762" s="81" t="s">
        <v>984</v>
      </c>
      <c r="F762" s="81">
        <v>80</v>
      </c>
      <c r="G762" s="81" t="s">
        <v>515</v>
      </c>
      <c r="H762" s="81" t="s">
        <v>990</v>
      </c>
      <c r="I762" s="81" t="s">
        <v>986</v>
      </c>
      <c r="J762" s="81" t="s">
        <v>231</v>
      </c>
      <c r="K762" s="81" t="s">
        <v>333</v>
      </c>
      <c r="L762" s="81">
        <v>-107.89424580555556</v>
      </c>
      <c r="M762" s="81">
        <v>39.507954777777776</v>
      </c>
      <c r="N762" s="190">
        <v>0</v>
      </c>
      <c r="O762" s="185">
        <v>0</v>
      </c>
      <c r="P762" s="185">
        <v>0</v>
      </c>
      <c r="Q762" s="185">
        <v>2.4E-2</v>
      </c>
      <c r="R762" s="186">
        <v>0</v>
      </c>
    </row>
    <row r="763" spans="1:18" s="81" customFormat="1" x14ac:dyDescent="0.2">
      <c r="A763" s="81" t="s">
        <v>147</v>
      </c>
      <c r="B763" s="81" t="s">
        <v>493</v>
      </c>
      <c r="C763" s="81" t="str">
        <f t="shared" si="11"/>
        <v>08045</v>
      </c>
      <c r="D763" s="81" t="s">
        <v>503</v>
      </c>
      <c r="E763" s="81" t="s">
        <v>984</v>
      </c>
      <c r="F763" s="81">
        <v>80</v>
      </c>
      <c r="G763" s="81" t="s">
        <v>515</v>
      </c>
      <c r="H763" s="81" t="s">
        <v>991</v>
      </c>
      <c r="I763" s="81" t="s">
        <v>986</v>
      </c>
      <c r="J763" s="81" t="s">
        <v>231</v>
      </c>
      <c r="K763" s="81" t="s">
        <v>333</v>
      </c>
      <c r="L763" s="81">
        <v>-107.89424580555556</v>
      </c>
      <c r="M763" s="81">
        <v>39.507954777777776</v>
      </c>
      <c r="N763" s="190">
        <v>0</v>
      </c>
      <c r="O763" s="185">
        <v>0</v>
      </c>
      <c r="P763" s="185">
        <v>0</v>
      </c>
      <c r="Q763" s="185">
        <v>2.4E-2</v>
      </c>
      <c r="R763" s="186">
        <v>0</v>
      </c>
    </row>
    <row r="764" spans="1:18" s="81" customFormat="1" x14ac:dyDescent="0.2">
      <c r="A764" s="81" t="s">
        <v>147</v>
      </c>
      <c r="B764" s="81" t="s">
        <v>493</v>
      </c>
      <c r="C764" s="81" t="str">
        <f t="shared" si="11"/>
        <v>08045</v>
      </c>
      <c r="D764" s="81" t="s">
        <v>503</v>
      </c>
      <c r="E764" s="81" t="s">
        <v>984</v>
      </c>
      <c r="F764" s="81">
        <v>80</v>
      </c>
      <c r="G764" s="81" t="s">
        <v>515</v>
      </c>
      <c r="H764" s="81" t="s">
        <v>990</v>
      </c>
      <c r="I764" s="81" t="s">
        <v>986</v>
      </c>
      <c r="J764" s="81" t="s">
        <v>231</v>
      </c>
      <c r="K764" s="81" t="s">
        <v>333</v>
      </c>
      <c r="L764" s="81">
        <v>-107.89424580555556</v>
      </c>
      <c r="M764" s="81">
        <v>39.507954777777776</v>
      </c>
      <c r="N764" s="190">
        <v>0</v>
      </c>
      <c r="O764" s="185">
        <v>5.8</v>
      </c>
      <c r="P764" s="185">
        <v>0</v>
      </c>
      <c r="Q764" s="185">
        <v>0</v>
      </c>
      <c r="R764" s="186">
        <v>0</v>
      </c>
    </row>
    <row r="765" spans="1:18" s="81" customFormat="1" x14ac:dyDescent="0.2">
      <c r="A765" s="81" t="s">
        <v>147</v>
      </c>
      <c r="B765" s="81" t="s">
        <v>493</v>
      </c>
      <c r="C765" s="81" t="str">
        <f t="shared" si="11"/>
        <v>08045</v>
      </c>
      <c r="D765" s="81" t="s">
        <v>503</v>
      </c>
      <c r="E765" s="81" t="s">
        <v>984</v>
      </c>
      <c r="F765" s="81">
        <v>80</v>
      </c>
      <c r="G765" s="81" t="s">
        <v>515</v>
      </c>
      <c r="H765" s="81" t="s">
        <v>991</v>
      </c>
      <c r="I765" s="81" t="s">
        <v>986</v>
      </c>
      <c r="J765" s="81" t="s">
        <v>231</v>
      </c>
      <c r="K765" s="81" t="s">
        <v>333</v>
      </c>
      <c r="L765" s="81">
        <v>-107.89424580555556</v>
      </c>
      <c r="M765" s="81">
        <v>39.507954777777776</v>
      </c>
      <c r="N765" s="190">
        <v>0</v>
      </c>
      <c r="O765" s="185">
        <v>5.8</v>
      </c>
      <c r="P765" s="185">
        <v>0</v>
      </c>
      <c r="Q765" s="185">
        <v>0</v>
      </c>
      <c r="R765" s="186">
        <v>0</v>
      </c>
    </row>
    <row r="766" spans="1:18" s="81" customFormat="1" x14ac:dyDescent="0.2">
      <c r="A766" s="81" t="s">
        <v>147</v>
      </c>
      <c r="B766" s="81" t="s">
        <v>493</v>
      </c>
      <c r="C766" s="81" t="str">
        <f t="shared" si="11"/>
        <v>08045</v>
      </c>
      <c r="D766" s="81" t="s">
        <v>503</v>
      </c>
      <c r="E766" s="81" t="s">
        <v>984</v>
      </c>
      <c r="F766" s="81">
        <v>0</v>
      </c>
      <c r="G766" s="81" t="s">
        <v>523</v>
      </c>
      <c r="H766" s="81" t="s">
        <v>992</v>
      </c>
      <c r="I766" s="81" t="s">
        <v>986</v>
      </c>
      <c r="J766" s="81" t="s">
        <v>255</v>
      </c>
      <c r="K766" s="81" t="s">
        <v>350</v>
      </c>
      <c r="L766" s="81">
        <v>-107.89424580555556</v>
      </c>
      <c r="M766" s="81">
        <v>39.507954777777776</v>
      </c>
      <c r="N766" s="190">
        <v>0</v>
      </c>
      <c r="O766" s="185">
        <v>22.6</v>
      </c>
      <c r="P766" s="185">
        <v>0</v>
      </c>
      <c r="Q766" s="185">
        <v>0</v>
      </c>
      <c r="R766" s="186">
        <v>0</v>
      </c>
    </row>
    <row r="767" spans="1:18" s="81" customFormat="1" x14ac:dyDescent="0.2">
      <c r="A767" s="81" t="s">
        <v>147</v>
      </c>
      <c r="B767" s="81" t="s">
        <v>493</v>
      </c>
      <c r="C767" s="81" t="str">
        <f t="shared" si="11"/>
        <v>08045</v>
      </c>
      <c r="D767" s="81" t="s">
        <v>503</v>
      </c>
      <c r="E767" s="81" t="s">
        <v>984</v>
      </c>
      <c r="F767" s="81">
        <v>80</v>
      </c>
      <c r="G767" s="81" t="s">
        <v>526</v>
      </c>
      <c r="H767" s="81" t="s">
        <v>602</v>
      </c>
      <c r="I767" s="81" t="s">
        <v>986</v>
      </c>
      <c r="J767" s="81" t="s">
        <v>277</v>
      </c>
      <c r="K767" s="81" t="s">
        <v>350</v>
      </c>
      <c r="L767" s="81">
        <v>-107.89424580555556</v>
      </c>
      <c r="M767" s="81">
        <v>39.507954777777776</v>
      </c>
      <c r="N767" s="190">
        <v>0</v>
      </c>
      <c r="O767" s="185">
        <v>4.0999999999999996</v>
      </c>
      <c r="P767" s="185">
        <v>0</v>
      </c>
      <c r="Q767" s="185">
        <v>0</v>
      </c>
      <c r="R767" s="186">
        <v>0</v>
      </c>
    </row>
    <row r="768" spans="1:18" s="81" customFormat="1" x14ac:dyDescent="0.2">
      <c r="A768" s="81" t="s">
        <v>147</v>
      </c>
      <c r="B768" s="81" t="s">
        <v>493</v>
      </c>
      <c r="C768" s="81" t="str">
        <f t="shared" si="11"/>
        <v>08045</v>
      </c>
      <c r="D768" s="81" t="s">
        <v>503</v>
      </c>
      <c r="E768" s="81" t="s">
        <v>993</v>
      </c>
      <c r="F768" s="81">
        <v>68.900000000000006</v>
      </c>
      <c r="G768" s="81" t="s">
        <v>505</v>
      </c>
      <c r="H768" s="81" t="s">
        <v>994</v>
      </c>
      <c r="I768" s="81" t="s">
        <v>995</v>
      </c>
      <c r="J768" s="81" t="s">
        <v>10</v>
      </c>
      <c r="K768" s="81" t="s">
        <v>319</v>
      </c>
      <c r="L768" s="81">
        <v>-108.07041152777778</v>
      </c>
      <c r="M768" s="81">
        <v>39.431810444444444</v>
      </c>
      <c r="N768" s="190">
        <v>0</v>
      </c>
      <c r="O768" s="185">
        <v>3</v>
      </c>
      <c r="P768" s="185">
        <v>0</v>
      </c>
      <c r="Q768" s="185">
        <v>0</v>
      </c>
      <c r="R768" s="186">
        <v>0</v>
      </c>
    </row>
    <row r="769" spans="1:18" s="81" customFormat="1" x14ac:dyDescent="0.2">
      <c r="A769" s="81" t="s">
        <v>147</v>
      </c>
      <c r="B769" s="81" t="s">
        <v>493</v>
      </c>
      <c r="C769" s="81" t="str">
        <f t="shared" si="11"/>
        <v>08045</v>
      </c>
      <c r="D769" s="81" t="s">
        <v>503</v>
      </c>
      <c r="E769" s="81" t="s">
        <v>996</v>
      </c>
      <c r="F769" s="81">
        <v>78.400000000000006</v>
      </c>
      <c r="G769" s="81" t="s">
        <v>515</v>
      </c>
      <c r="H769" s="81" t="s">
        <v>997</v>
      </c>
      <c r="I769" s="81" t="s">
        <v>998</v>
      </c>
      <c r="J769" s="81" t="s">
        <v>231</v>
      </c>
      <c r="K769" s="81" t="s">
        <v>333</v>
      </c>
      <c r="L769" s="81">
        <v>-108.05148205555555</v>
      </c>
      <c r="M769" s="81">
        <v>39.466694333333336</v>
      </c>
      <c r="N769" s="190">
        <v>0</v>
      </c>
      <c r="O769" s="185">
        <v>0</v>
      </c>
      <c r="P769" s="185">
        <v>11.4</v>
      </c>
      <c r="Q769" s="185">
        <v>0</v>
      </c>
      <c r="R769" s="186">
        <v>0</v>
      </c>
    </row>
    <row r="770" spans="1:18" s="81" customFormat="1" x14ac:dyDescent="0.2">
      <c r="A770" s="81" t="s">
        <v>147</v>
      </c>
      <c r="B770" s="81" t="s">
        <v>493</v>
      </c>
      <c r="C770" s="81" t="str">
        <f t="shared" si="11"/>
        <v>08045</v>
      </c>
      <c r="D770" s="81" t="s">
        <v>503</v>
      </c>
      <c r="E770" s="81" t="s">
        <v>996</v>
      </c>
      <c r="F770" s="81">
        <v>78.400000000000006</v>
      </c>
      <c r="G770" s="81" t="s">
        <v>515</v>
      </c>
      <c r="H770" s="81" t="s">
        <v>997</v>
      </c>
      <c r="I770" s="81" t="s">
        <v>998</v>
      </c>
      <c r="J770" s="81" t="s">
        <v>231</v>
      </c>
      <c r="K770" s="81" t="s">
        <v>333</v>
      </c>
      <c r="L770" s="81">
        <v>-108.05148205555555</v>
      </c>
      <c r="M770" s="81">
        <v>39.466694333333336</v>
      </c>
      <c r="N770" s="190">
        <v>38.6</v>
      </c>
      <c r="O770" s="185">
        <v>0</v>
      </c>
      <c r="P770" s="185">
        <v>0</v>
      </c>
      <c r="Q770" s="185">
        <v>0</v>
      </c>
      <c r="R770" s="186">
        <v>0</v>
      </c>
    </row>
    <row r="771" spans="1:18" s="81" customFormat="1" x14ac:dyDescent="0.2">
      <c r="A771" s="81" t="s">
        <v>147</v>
      </c>
      <c r="B771" s="81" t="s">
        <v>493</v>
      </c>
      <c r="C771" s="81" t="str">
        <f t="shared" si="11"/>
        <v>08045</v>
      </c>
      <c r="D771" s="81" t="s">
        <v>503</v>
      </c>
      <c r="E771" s="81" t="s">
        <v>996</v>
      </c>
      <c r="F771" s="81">
        <v>78.400000000000006</v>
      </c>
      <c r="G771" s="81" t="s">
        <v>515</v>
      </c>
      <c r="H771" s="81" t="s">
        <v>997</v>
      </c>
      <c r="I771" s="81" t="s">
        <v>998</v>
      </c>
      <c r="J771" s="81" t="s">
        <v>231</v>
      </c>
      <c r="K771" s="81" t="s">
        <v>333</v>
      </c>
      <c r="L771" s="81">
        <v>-108.05148205555555</v>
      </c>
      <c r="M771" s="81">
        <v>39.466694333333336</v>
      </c>
      <c r="N771" s="190">
        <v>0</v>
      </c>
      <c r="O771" s="185">
        <v>0</v>
      </c>
      <c r="P771" s="185">
        <v>0</v>
      </c>
      <c r="Q771" s="185">
        <v>0</v>
      </c>
      <c r="R771" s="186">
        <v>0.78400000000000003</v>
      </c>
    </row>
    <row r="772" spans="1:18" s="81" customFormat="1" x14ac:dyDescent="0.2">
      <c r="A772" s="81" t="s">
        <v>147</v>
      </c>
      <c r="B772" s="81" t="s">
        <v>493</v>
      </c>
      <c r="C772" s="81" t="str">
        <f t="shared" si="11"/>
        <v>08045</v>
      </c>
      <c r="D772" s="81" t="s">
        <v>503</v>
      </c>
      <c r="E772" s="81" t="s">
        <v>996</v>
      </c>
      <c r="F772" s="81">
        <v>78.400000000000006</v>
      </c>
      <c r="G772" s="81" t="s">
        <v>515</v>
      </c>
      <c r="H772" s="81" t="s">
        <v>997</v>
      </c>
      <c r="I772" s="81" t="s">
        <v>998</v>
      </c>
      <c r="J772" s="81" t="s">
        <v>231</v>
      </c>
      <c r="K772" s="81" t="s">
        <v>333</v>
      </c>
      <c r="L772" s="81">
        <v>-108.05148205555555</v>
      </c>
      <c r="M772" s="81">
        <v>39.466694333333336</v>
      </c>
      <c r="N772" s="190">
        <v>0</v>
      </c>
      <c r="O772" s="185">
        <v>0</v>
      </c>
      <c r="P772" s="185">
        <v>0</v>
      </c>
      <c r="Q772" s="185">
        <v>0</v>
      </c>
      <c r="R772" s="186">
        <v>0</v>
      </c>
    </row>
    <row r="773" spans="1:18" s="81" customFormat="1" x14ac:dyDescent="0.2">
      <c r="A773" s="81" t="s">
        <v>147</v>
      </c>
      <c r="B773" s="81" t="s">
        <v>493</v>
      </c>
      <c r="C773" s="81" t="str">
        <f t="shared" si="11"/>
        <v>08045</v>
      </c>
      <c r="D773" s="81" t="s">
        <v>503</v>
      </c>
      <c r="E773" s="81" t="s">
        <v>996</v>
      </c>
      <c r="F773" s="81">
        <v>78.400000000000006</v>
      </c>
      <c r="G773" s="81" t="s">
        <v>515</v>
      </c>
      <c r="H773" s="81" t="s">
        <v>997</v>
      </c>
      <c r="I773" s="81" t="s">
        <v>998</v>
      </c>
      <c r="J773" s="81" t="s">
        <v>231</v>
      </c>
      <c r="K773" s="81" t="s">
        <v>333</v>
      </c>
      <c r="L773" s="81">
        <v>-108.05148205555555</v>
      </c>
      <c r="M773" s="81">
        <v>39.466694333333336</v>
      </c>
      <c r="N773" s="190">
        <v>0</v>
      </c>
      <c r="O773" s="185">
        <v>0</v>
      </c>
      <c r="P773" s="185">
        <v>0</v>
      </c>
      <c r="Q773" s="185">
        <v>4.7039999999999998E-2</v>
      </c>
      <c r="R773" s="186">
        <v>0</v>
      </c>
    </row>
    <row r="774" spans="1:18" s="81" customFormat="1" x14ac:dyDescent="0.2">
      <c r="A774" s="81" t="s">
        <v>147</v>
      </c>
      <c r="B774" s="81" t="s">
        <v>493</v>
      </c>
      <c r="C774" s="81" t="str">
        <f t="shared" si="11"/>
        <v>08045</v>
      </c>
      <c r="D774" s="81" t="s">
        <v>503</v>
      </c>
      <c r="E774" s="81" t="s">
        <v>996</v>
      </c>
      <c r="F774" s="81">
        <v>78.400000000000006</v>
      </c>
      <c r="G774" s="81" t="s">
        <v>515</v>
      </c>
      <c r="H774" s="81" t="s">
        <v>997</v>
      </c>
      <c r="I774" s="81" t="s">
        <v>998</v>
      </c>
      <c r="J774" s="81" t="s">
        <v>231</v>
      </c>
      <c r="K774" s="81" t="s">
        <v>333</v>
      </c>
      <c r="L774" s="81">
        <v>-108.05148205555555</v>
      </c>
      <c r="M774" s="81">
        <v>39.466694333333336</v>
      </c>
      <c r="N774" s="190">
        <v>0</v>
      </c>
      <c r="O774" s="185">
        <v>11.4</v>
      </c>
      <c r="P774" s="185">
        <v>0</v>
      </c>
      <c r="Q774" s="185">
        <v>0</v>
      </c>
      <c r="R774" s="186">
        <v>0</v>
      </c>
    </row>
    <row r="775" spans="1:18" s="81" customFormat="1" x14ac:dyDescent="0.2">
      <c r="A775" s="81" t="s">
        <v>147</v>
      </c>
      <c r="B775" s="81" t="s">
        <v>493</v>
      </c>
      <c r="C775" s="81" t="str">
        <f t="shared" ref="C775:C838" si="12">B775&amp;D775</f>
        <v>08045</v>
      </c>
      <c r="D775" s="81" t="s">
        <v>503</v>
      </c>
      <c r="E775" s="81" t="s">
        <v>996</v>
      </c>
      <c r="F775" s="81">
        <v>78.400000000000006</v>
      </c>
      <c r="G775" s="81" t="s">
        <v>515</v>
      </c>
      <c r="H775" s="81" t="s">
        <v>997</v>
      </c>
      <c r="I775" s="81" t="s">
        <v>998</v>
      </c>
      <c r="J775" s="81" t="s">
        <v>231</v>
      </c>
      <c r="K775" s="81" t="s">
        <v>333</v>
      </c>
      <c r="L775" s="81">
        <v>-108.05148205555555</v>
      </c>
      <c r="M775" s="81">
        <v>39.466694333333336</v>
      </c>
      <c r="N775" s="190">
        <v>0</v>
      </c>
      <c r="O775" s="185">
        <v>0</v>
      </c>
      <c r="P775" s="185">
        <v>5.7</v>
      </c>
      <c r="Q775" s="185">
        <v>0</v>
      </c>
      <c r="R775" s="186">
        <v>0</v>
      </c>
    </row>
    <row r="776" spans="1:18" s="81" customFormat="1" x14ac:dyDescent="0.2">
      <c r="A776" s="81" t="s">
        <v>147</v>
      </c>
      <c r="B776" s="81" t="s">
        <v>493</v>
      </c>
      <c r="C776" s="81" t="str">
        <f t="shared" si="12"/>
        <v>08045</v>
      </c>
      <c r="D776" s="81" t="s">
        <v>503</v>
      </c>
      <c r="E776" s="81" t="s">
        <v>996</v>
      </c>
      <c r="F776" s="81">
        <v>78.400000000000006</v>
      </c>
      <c r="G776" s="81" t="s">
        <v>515</v>
      </c>
      <c r="H776" s="81" t="s">
        <v>997</v>
      </c>
      <c r="I776" s="81" t="s">
        <v>998</v>
      </c>
      <c r="J776" s="81" t="s">
        <v>231</v>
      </c>
      <c r="K776" s="81" t="s">
        <v>333</v>
      </c>
      <c r="L776" s="81">
        <v>-108.05148205555555</v>
      </c>
      <c r="M776" s="81">
        <v>39.466694333333336</v>
      </c>
      <c r="N776" s="190">
        <v>19.3</v>
      </c>
      <c r="O776" s="185">
        <v>0</v>
      </c>
      <c r="P776" s="185">
        <v>0</v>
      </c>
      <c r="Q776" s="185">
        <v>0</v>
      </c>
      <c r="R776" s="186">
        <v>0</v>
      </c>
    </row>
    <row r="777" spans="1:18" s="81" customFormat="1" x14ac:dyDescent="0.2">
      <c r="A777" s="81" t="s">
        <v>147</v>
      </c>
      <c r="B777" s="81" t="s">
        <v>493</v>
      </c>
      <c r="C777" s="81" t="str">
        <f t="shared" si="12"/>
        <v>08045</v>
      </c>
      <c r="D777" s="81" t="s">
        <v>503</v>
      </c>
      <c r="E777" s="81" t="s">
        <v>996</v>
      </c>
      <c r="F777" s="81">
        <v>78.400000000000006</v>
      </c>
      <c r="G777" s="81" t="s">
        <v>515</v>
      </c>
      <c r="H777" s="81" t="s">
        <v>997</v>
      </c>
      <c r="I777" s="81" t="s">
        <v>998</v>
      </c>
      <c r="J777" s="81" t="s">
        <v>231</v>
      </c>
      <c r="K777" s="81" t="s">
        <v>333</v>
      </c>
      <c r="L777" s="81">
        <v>-108.05148205555555</v>
      </c>
      <c r="M777" s="81">
        <v>39.466694333333336</v>
      </c>
      <c r="N777" s="190">
        <v>0</v>
      </c>
      <c r="O777" s="185">
        <v>0</v>
      </c>
      <c r="P777" s="185">
        <v>0</v>
      </c>
      <c r="Q777" s="185">
        <v>0</v>
      </c>
      <c r="R777" s="186">
        <v>0.39200000000000002</v>
      </c>
    </row>
    <row r="778" spans="1:18" s="81" customFormat="1" x14ac:dyDescent="0.2">
      <c r="A778" s="81" t="s">
        <v>147</v>
      </c>
      <c r="B778" s="81" t="s">
        <v>493</v>
      </c>
      <c r="C778" s="81" t="str">
        <f t="shared" si="12"/>
        <v>08045</v>
      </c>
      <c r="D778" s="81" t="s">
        <v>503</v>
      </c>
      <c r="E778" s="81" t="s">
        <v>996</v>
      </c>
      <c r="F778" s="81">
        <v>78.400000000000006</v>
      </c>
      <c r="G778" s="81" t="s">
        <v>515</v>
      </c>
      <c r="H778" s="81" t="s">
        <v>997</v>
      </c>
      <c r="I778" s="81" t="s">
        <v>998</v>
      </c>
      <c r="J778" s="81" t="s">
        <v>231</v>
      </c>
      <c r="K778" s="81" t="s">
        <v>333</v>
      </c>
      <c r="L778" s="81">
        <v>-108.05148205555555</v>
      </c>
      <c r="M778" s="81">
        <v>39.466694333333336</v>
      </c>
      <c r="N778" s="190">
        <v>0</v>
      </c>
      <c r="O778" s="185">
        <v>0</v>
      </c>
      <c r="P778" s="185">
        <v>0</v>
      </c>
      <c r="Q778" s="185">
        <v>0</v>
      </c>
      <c r="R778" s="186">
        <v>0</v>
      </c>
    </row>
    <row r="779" spans="1:18" s="81" customFormat="1" x14ac:dyDescent="0.2">
      <c r="A779" s="81" t="s">
        <v>147</v>
      </c>
      <c r="B779" s="81" t="s">
        <v>493</v>
      </c>
      <c r="C779" s="81" t="str">
        <f t="shared" si="12"/>
        <v>08045</v>
      </c>
      <c r="D779" s="81" t="s">
        <v>503</v>
      </c>
      <c r="E779" s="81" t="s">
        <v>996</v>
      </c>
      <c r="F779" s="81">
        <v>78.400000000000006</v>
      </c>
      <c r="G779" s="81" t="s">
        <v>515</v>
      </c>
      <c r="H779" s="81" t="s">
        <v>997</v>
      </c>
      <c r="I779" s="81" t="s">
        <v>998</v>
      </c>
      <c r="J779" s="81" t="s">
        <v>231</v>
      </c>
      <c r="K779" s="81" t="s">
        <v>333</v>
      </c>
      <c r="L779" s="81">
        <v>-108.05148205555555</v>
      </c>
      <c r="M779" s="81">
        <v>39.466694333333336</v>
      </c>
      <c r="N779" s="190">
        <v>0</v>
      </c>
      <c r="O779" s="185">
        <v>0</v>
      </c>
      <c r="P779" s="185">
        <v>0</v>
      </c>
      <c r="Q779" s="185">
        <v>2.3519999999999999E-2</v>
      </c>
      <c r="R779" s="186">
        <v>0</v>
      </c>
    </row>
    <row r="780" spans="1:18" s="81" customFormat="1" x14ac:dyDescent="0.2">
      <c r="A780" s="81" t="s">
        <v>147</v>
      </c>
      <c r="B780" s="81" t="s">
        <v>493</v>
      </c>
      <c r="C780" s="81" t="str">
        <f t="shared" si="12"/>
        <v>08045</v>
      </c>
      <c r="D780" s="81" t="s">
        <v>503</v>
      </c>
      <c r="E780" s="81" t="s">
        <v>996</v>
      </c>
      <c r="F780" s="81">
        <v>78.400000000000006</v>
      </c>
      <c r="G780" s="81" t="s">
        <v>515</v>
      </c>
      <c r="H780" s="81" t="s">
        <v>997</v>
      </c>
      <c r="I780" s="81" t="s">
        <v>998</v>
      </c>
      <c r="J780" s="81" t="s">
        <v>231</v>
      </c>
      <c r="K780" s="81" t="s">
        <v>333</v>
      </c>
      <c r="L780" s="81">
        <v>-108.05148205555555</v>
      </c>
      <c r="M780" s="81">
        <v>39.466694333333336</v>
      </c>
      <c r="N780" s="190">
        <v>0</v>
      </c>
      <c r="O780" s="185">
        <v>5.7</v>
      </c>
      <c r="P780" s="185">
        <v>0</v>
      </c>
      <c r="Q780" s="185">
        <v>0</v>
      </c>
      <c r="R780" s="186">
        <v>0</v>
      </c>
    </row>
    <row r="781" spans="1:18" s="81" customFormat="1" x14ac:dyDescent="0.2">
      <c r="A781" s="81" t="s">
        <v>147</v>
      </c>
      <c r="B781" s="81" t="s">
        <v>493</v>
      </c>
      <c r="C781" s="81" t="str">
        <f t="shared" si="12"/>
        <v>08045</v>
      </c>
      <c r="D781" s="81" t="s">
        <v>503</v>
      </c>
      <c r="E781" s="81" t="s">
        <v>996</v>
      </c>
      <c r="F781" s="81">
        <v>78.400000000000006</v>
      </c>
      <c r="G781" s="81" t="s">
        <v>515</v>
      </c>
      <c r="H781" s="81" t="s">
        <v>997</v>
      </c>
      <c r="I781" s="81" t="s">
        <v>998</v>
      </c>
      <c r="J781" s="81" t="s">
        <v>231</v>
      </c>
      <c r="K781" s="81" t="s">
        <v>333</v>
      </c>
      <c r="L781" s="81">
        <v>-108.05148205555555</v>
      </c>
      <c r="M781" s="81">
        <v>39.466694333333336</v>
      </c>
      <c r="N781" s="190">
        <v>0</v>
      </c>
      <c r="O781" s="185">
        <v>0</v>
      </c>
      <c r="P781" s="185">
        <v>5.7</v>
      </c>
      <c r="Q781" s="185">
        <v>0</v>
      </c>
      <c r="R781" s="186">
        <v>0</v>
      </c>
    </row>
    <row r="782" spans="1:18" s="81" customFormat="1" x14ac:dyDescent="0.2">
      <c r="A782" s="81" t="s">
        <v>147</v>
      </c>
      <c r="B782" s="81" t="s">
        <v>493</v>
      </c>
      <c r="C782" s="81" t="str">
        <f t="shared" si="12"/>
        <v>08045</v>
      </c>
      <c r="D782" s="81" t="s">
        <v>503</v>
      </c>
      <c r="E782" s="81" t="s">
        <v>996</v>
      </c>
      <c r="F782" s="81">
        <v>78.400000000000006</v>
      </c>
      <c r="G782" s="81" t="s">
        <v>515</v>
      </c>
      <c r="H782" s="81" t="s">
        <v>997</v>
      </c>
      <c r="I782" s="81" t="s">
        <v>998</v>
      </c>
      <c r="J782" s="81" t="s">
        <v>231</v>
      </c>
      <c r="K782" s="81" t="s">
        <v>333</v>
      </c>
      <c r="L782" s="81">
        <v>-108.05148205555555</v>
      </c>
      <c r="M782" s="81">
        <v>39.466694333333336</v>
      </c>
      <c r="N782" s="190">
        <v>19.3</v>
      </c>
      <c r="O782" s="185">
        <v>0</v>
      </c>
      <c r="P782" s="185">
        <v>0</v>
      </c>
      <c r="Q782" s="185">
        <v>0</v>
      </c>
      <c r="R782" s="186">
        <v>0</v>
      </c>
    </row>
    <row r="783" spans="1:18" s="81" customFormat="1" x14ac:dyDescent="0.2">
      <c r="A783" s="81" t="s">
        <v>147</v>
      </c>
      <c r="B783" s="81" t="s">
        <v>493</v>
      </c>
      <c r="C783" s="81" t="str">
        <f t="shared" si="12"/>
        <v>08045</v>
      </c>
      <c r="D783" s="81" t="s">
        <v>503</v>
      </c>
      <c r="E783" s="81" t="s">
        <v>996</v>
      </c>
      <c r="F783" s="81">
        <v>78.400000000000006</v>
      </c>
      <c r="G783" s="81" t="s">
        <v>515</v>
      </c>
      <c r="H783" s="81" t="s">
        <v>997</v>
      </c>
      <c r="I783" s="81" t="s">
        <v>998</v>
      </c>
      <c r="J783" s="81" t="s">
        <v>231</v>
      </c>
      <c r="K783" s="81" t="s">
        <v>333</v>
      </c>
      <c r="L783" s="81">
        <v>-108.05148205555555</v>
      </c>
      <c r="M783" s="81">
        <v>39.466694333333336</v>
      </c>
      <c r="N783" s="190">
        <v>0</v>
      </c>
      <c r="O783" s="185">
        <v>0</v>
      </c>
      <c r="P783" s="185">
        <v>0</v>
      </c>
      <c r="Q783" s="185">
        <v>0</v>
      </c>
      <c r="R783" s="186">
        <v>0.39200000000000002</v>
      </c>
    </row>
    <row r="784" spans="1:18" s="81" customFormat="1" x14ac:dyDescent="0.2">
      <c r="A784" s="81" t="s">
        <v>147</v>
      </c>
      <c r="B784" s="81" t="s">
        <v>493</v>
      </c>
      <c r="C784" s="81" t="str">
        <f t="shared" si="12"/>
        <v>08045</v>
      </c>
      <c r="D784" s="81" t="s">
        <v>503</v>
      </c>
      <c r="E784" s="81" t="s">
        <v>996</v>
      </c>
      <c r="F784" s="81">
        <v>78.400000000000006</v>
      </c>
      <c r="G784" s="81" t="s">
        <v>515</v>
      </c>
      <c r="H784" s="81" t="s">
        <v>997</v>
      </c>
      <c r="I784" s="81" t="s">
        <v>998</v>
      </c>
      <c r="J784" s="81" t="s">
        <v>231</v>
      </c>
      <c r="K784" s="81" t="s">
        <v>333</v>
      </c>
      <c r="L784" s="81">
        <v>-108.05148205555555</v>
      </c>
      <c r="M784" s="81">
        <v>39.466694333333336</v>
      </c>
      <c r="N784" s="190">
        <v>0</v>
      </c>
      <c r="O784" s="185">
        <v>0</v>
      </c>
      <c r="P784" s="185">
        <v>0</v>
      </c>
      <c r="Q784" s="185">
        <v>0</v>
      </c>
      <c r="R784" s="186">
        <v>0</v>
      </c>
    </row>
    <row r="785" spans="1:18" s="81" customFormat="1" x14ac:dyDescent="0.2">
      <c r="A785" s="81" t="s">
        <v>147</v>
      </c>
      <c r="B785" s="81" t="s">
        <v>493</v>
      </c>
      <c r="C785" s="81" t="str">
        <f t="shared" si="12"/>
        <v>08045</v>
      </c>
      <c r="D785" s="81" t="s">
        <v>503</v>
      </c>
      <c r="E785" s="81" t="s">
        <v>996</v>
      </c>
      <c r="F785" s="81">
        <v>78.400000000000006</v>
      </c>
      <c r="G785" s="81" t="s">
        <v>515</v>
      </c>
      <c r="H785" s="81" t="s">
        <v>997</v>
      </c>
      <c r="I785" s="81" t="s">
        <v>998</v>
      </c>
      <c r="J785" s="81" t="s">
        <v>231</v>
      </c>
      <c r="K785" s="81" t="s">
        <v>333</v>
      </c>
      <c r="L785" s="81">
        <v>-108.05148205555555</v>
      </c>
      <c r="M785" s="81">
        <v>39.466694333333336</v>
      </c>
      <c r="N785" s="190">
        <v>0</v>
      </c>
      <c r="O785" s="185">
        <v>0</v>
      </c>
      <c r="P785" s="185">
        <v>0</v>
      </c>
      <c r="Q785" s="185">
        <v>2.3519999999999999E-2</v>
      </c>
      <c r="R785" s="186">
        <v>0</v>
      </c>
    </row>
    <row r="786" spans="1:18" s="81" customFormat="1" x14ac:dyDescent="0.2">
      <c r="A786" s="81" t="s">
        <v>147</v>
      </c>
      <c r="B786" s="81" t="s">
        <v>493</v>
      </c>
      <c r="C786" s="81" t="str">
        <f t="shared" si="12"/>
        <v>08045</v>
      </c>
      <c r="D786" s="81" t="s">
        <v>503</v>
      </c>
      <c r="E786" s="81" t="s">
        <v>996</v>
      </c>
      <c r="F786" s="81">
        <v>78.400000000000006</v>
      </c>
      <c r="G786" s="81" t="s">
        <v>515</v>
      </c>
      <c r="H786" s="81" t="s">
        <v>997</v>
      </c>
      <c r="I786" s="81" t="s">
        <v>998</v>
      </c>
      <c r="J786" s="81" t="s">
        <v>231</v>
      </c>
      <c r="K786" s="81" t="s">
        <v>333</v>
      </c>
      <c r="L786" s="81">
        <v>-108.05148205555555</v>
      </c>
      <c r="M786" s="81">
        <v>39.466694333333336</v>
      </c>
      <c r="N786" s="190">
        <v>0</v>
      </c>
      <c r="O786" s="185">
        <v>5.7</v>
      </c>
      <c r="P786" s="185">
        <v>0</v>
      </c>
      <c r="Q786" s="185">
        <v>0</v>
      </c>
      <c r="R786" s="186">
        <v>0</v>
      </c>
    </row>
    <row r="787" spans="1:18" s="81" customFormat="1" x14ac:dyDescent="0.2">
      <c r="A787" s="81" t="s">
        <v>147</v>
      </c>
      <c r="B787" s="81" t="s">
        <v>493</v>
      </c>
      <c r="C787" s="81" t="str">
        <f t="shared" si="12"/>
        <v>08045</v>
      </c>
      <c r="D787" s="81" t="s">
        <v>503</v>
      </c>
      <c r="E787" s="81" t="s">
        <v>996</v>
      </c>
      <c r="F787" s="81">
        <v>78.400000000000006</v>
      </c>
      <c r="G787" s="81" t="s">
        <v>515</v>
      </c>
      <c r="H787" s="81" t="s">
        <v>997</v>
      </c>
      <c r="I787" s="81" t="s">
        <v>998</v>
      </c>
      <c r="J787" s="81" t="s">
        <v>231</v>
      </c>
      <c r="K787" s="81" t="s">
        <v>333</v>
      </c>
      <c r="L787" s="81">
        <v>-108.05148205555555</v>
      </c>
      <c r="M787" s="81">
        <v>39.466694333333336</v>
      </c>
      <c r="N787" s="190">
        <v>0</v>
      </c>
      <c r="O787" s="185">
        <v>0</v>
      </c>
      <c r="P787" s="185">
        <v>5.7</v>
      </c>
      <c r="Q787" s="185">
        <v>0</v>
      </c>
      <c r="R787" s="186">
        <v>0</v>
      </c>
    </row>
    <row r="788" spans="1:18" s="81" customFormat="1" x14ac:dyDescent="0.2">
      <c r="A788" s="81" t="s">
        <v>147</v>
      </c>
      <c r="B788" s="81" t="s">
        <v>493</v>
      </c>
      <c r="C788" s="81" t="str">
        <f t="shared" si="12"/>
        <v>08045</v>
      </c>
      <c r="D788" s="81" t="s">
        <v>503</v>
      </c>
      <c r="E788" s="81" t="s">
        <v>996</v>
      </c>
      <c r="F788" s="81">
        <v>78.400000000000006</v>
      </c>
      <c r="G788" s="81" t="s">
        <v>515</v>
      </c>
      <c r="H788" s="81" t="s">
        <v>997</v>
      </c>
      <c r="I788" s="81" t="s">
        <v>998</v>
      </c>
      <c r="J788" s="81" t="s">
        <v>231</v>
      </c>
      <c r="K788" s="81" t="s">
        <v>333</v>
      </c>
      <c r="L788" s="81">
        <v>-108.05148205555555</v>
      </c>
      <c r="M788" s="81">
        <v>39.466694333333336</v>
      </c>
      <c r="N788" s="190">
        <v>19.3</v>
      </c>
      <c r="O788" s="185">
        <v>0</v>
      </c>
      <c r="P788" s="185">
        <v>0</v>
      </c>
      <c r="Q788" s="185">
        <v>0</v>
      </c>
      <c r="R788" s="186">
        <v>0</v>
      </c>
    </row>
    <row r="789" spans="1:18" s="81" customFormat="1" x14ac:dyDescent="0.2">
      <c r="A789" s="81" t="s">
        <v>147</v>
      </c>
      <c r="B789" s="81" t="s">
        <v>493</v>
      </c>
      <c r="C789" s="81" t="str">
        <f t="shared" si="12"/>
        <v>08045</v>
      </c>
      <c r="D789" s="81" t="s">
        <v>503</v>
      </c>
      <c r="E789" s="81" t="s">
        <v>996</v>
      </c>
      <c r="F789" s="81">
        <v>78.400000000000006</v>
      </c>
      <c r="G789" s="81" t="s">
        <v>515</v>
      </c>
      <c r="H789" s="81" t="s">
        <v>997</v>
      </c>
      <c r="I789" s="81" t="s">
        <v>998</v>
      </c>
      <c r="J789" s="81" t="s">
        <v>231</v>
      </c>
      <c r="K789" s="81" t="s">
        <v>333</v>
      </c>
      <c r="L789" s="81">
        <v>-108.05148205555555</v>
      </c>
      <c r="M789" s="81">
        <v>39.466694333333336</v>
      </c>
      <c r="N789" s="190">
        <v>0</v>
      </c>
      <c r="O789" s="185">
        <v>0</v>
      </c>
      <c r="P789" s="185">
        <v>0</v>
      </c>
      <c r="Q789" s="185">
        <v>0</v>
      </c>
      <c r="R789" s="186">
        <v>0.39200000000000002</v>
      </c>
    </row>
    <row r="790" spans="1:18" s="81" customFormat="1" x14ac:dyDescent="0.2">
      <c r="A790" s="81" t="s">
        <v>147</v>
      </c>
      <c r="B790" s="81" t="s">
        <v>493</v>
      </c>
      <c r="C790" s="81" t="str">
        <f t="shared" si="12"/>
        <v>08045</v>
      </c>
      <c r="D790" s="81" t="s">
        <v>503</v>
      </c>
      <c r="E790" s="81" t="s">
        <v>996</v>
      </c>
      <c r="F790" s="81">
        <v>78.400000000000006</v>
      </c>
      <c r="G790" s="81" t="s">
        <v>515</v>
      </c>
      <c r="H790" s="81" t="s">
        <v>997</v>
      </c>
      <c r="I790" s="81" t="s">
        <v>998</v>
      </c>
      <c r="J790" s="81" t="s">
        <v>231</v>
      </c>
      <c r="K790" s="81" t="s">
        <v>333</v>
      </c>
      <c r="L790" s="81">
        <v>-108.05148205555555</v>
      </c>
      <c r="M790" s="81">
        <v>39.466694333333336</v>
      </c>
      <c r="N790" s="190">
        <v>0</v>
      </c>
      <c r="O790" s="185">
        <v>0</v>
      </c>
      <c r="P790" s="185">
        <v>0</v>
      </c>
      <c r="Q790" s="185">
        <v>0</v>
      </c>
      <c r="R790" s="186">
        <v>0</v>
      </c>
    </row>
    <row r="791" spans="1:18" s="81" customFormat="1" x14ac:dyDescent="0.2">
      <c r="A791" s="81" t="s">
        <v>147</v>
      </c>
      <c r="B791" s="81" t="s">
        <v>493</v>
      </c>
      <c r="C791" s="81" t="str">
        <f t="shared" si="12"/>
        <v>08045</v>
      </c>
      <c r="D791" s="81" t="s">
        <v>503</v>
      </c>
      <c r="E791" s="81" t="s">
        <v>996</v>
      </c>
      <c r="F791" s="81">
        <v>78.400000000000006</v>
      </c>
      <c r="G791" s="81" t="s">
        <v>515</v>
      </c>
      <c r="H791" s="81" t="s">
        <v>997</v>
      </c>
      <c r="I791" s="81" t="s">
        <v>998</v>
      </c>
      <c r="J791" s="81" t="s">
        <v>231</v>
      </c>
      <c r="K791" s="81" t="s">
        <v>333</v>
      </c>
      <c r="L791" s="81">
        <v>-108.05148205555555</v>
      </c>
      <c r="M791" s="81">
        <v>39.466694333333336</v>
      </c>
      <c r="N791" s="190">
        <v>0</v>
      </c>
      <c r="O791" s="185">
        <v>0</v>
      </c>
      <c r="P791" s="185">
        <v>0</v>
      </c>
      <c r="Q791" s="185">
        <v>2.3519999999999999E-2</v>
      </c>
      <c r="R791" s="186">
        <v>0</v>
      </c>
    </row>
    <row r="792" spans="1:18" s="81" customFormat="1" x14ac:dyDescent="0.2">
      <c r="A792" s="81" t="s">
        <v>147</v>
      </c>
      <c r="B792" s="81" t="s">
        <v>493</v>
      </c>
      <c r="C792" s="81" t="str">
        <f t="shared" si="12"/>
        <v>08045</v>
      </c>
      <c r="D792" s="81" t="s">
        <v>503</v>
      </c>
      <c r="E792" s="81" t="s">
        <v>996</v>
      </c>
      <c r="F792" s="81">
        <v>78.400000000000006</v>
      </c>
      <c r="G792" s="81" t="s">
        <v>515</v>
      </c>
      <c r="H792" s="81" t="s">
        <v>997</v>
      </c>
      <c r="I792" s="81" t="s">
        <v>998</v>
      </c>
      <c r="J792" s="81" t="s">
        <v>231</v>
      </c>
      <c r="K792" s="81" t="s">
        <v>333</v>
      </c>
      <c r="L792" s="81">
        <v>-108.05148205555555</v>
      </c>
      <c r="M792" s="81">
        <v>39.466694333333336</v>
      </c>
      <c r="N792" s="190">
        <v>0</v>
      </c>
      <c r="O792" s="185">
        <v>5.7</v>
      </c>
      <c r="P792" s="185">
        <v>0</v>
      </c>
      <c r="Q792" s="185">
        <v>0</v>
      </c>
      <c r="R792" s="186">
        <v>0</v>
      </c>
    </row>
    <row r="793" spans="1:18" s="81" customFormat="1" x14ac:dyDescent="0.2">
      <c r="A793" s="81" t="s">
        <v>147</v>
      </c>
      <c r="B793" s="81" t="s">
        <v>493</v>
      </c>
      <c r="C793" s="81" t="str">
        <f t="shared" si="12"/>
        <v>08045</v>
      </c>
      <c r="D793" s="81" t="s">
        <v>503</v>
      </c>
      <c r="E793" s="81" t="s">
        <v>996</v>
      </c>
      <c r="F793" s="81">
        <v>78.400000000000006</v>
      </c>
      <c r="G793" s="81" t="s">
        <v>515</v>
      </c>
      <c r="H793" s="81" t="s">
        <v>997</v>
      </c>
      <c r="I793" s="81" t="s">
        <v>998</v>
      </c>
      <c r="J793" s="81" t="s">
        <v>231</v>
      </c>
      <c r="K793" s="81" t="s">
        <v>333</v>
      </c>
      <c r="L793" s="81">
        <v>-108.05148205555555</v>
      </c>
      <c r="M793" s="81">
        <v>39.466694333333336</v>
      </c>
      <c r="N793" s="190">
        <v>0</v>
      </c>
      <c r="O793" s="185">
        <v>0</v>
      </c>
      <c r="P793" s="185">
        <v>5.7</v>
      </c>
      <c r="Q793" s="185">
        <v>0</v>
      </c>
      <c r="R793" s="186">
        <v>0</v>
      </c>
    </row>
    <row r="794" spans="1:18" s="81" customFormat="1" x14ac:dyDescent="0.2">
      <c r="A794" s="81" t="s">
        <v>147</v>
      </c>
      <c r="B794" s="81" t="s">
        <v>493</v>
      </c>
      <c r="C794" s="81" t="str">
        <f t="shared" si="12"/>
        <v>08045</v>
      </c>
      <c r="D794" s="81" t="s">
        <v>503</v>
      </c>
      <c r="E794" s="81" t="s">
        <v>996</v>
      </c>
      <c r="F794" s="81">
        <v>78.400000000000006</v>
      </c>
      <c r="G794" s="81" t="s">
        <v>515</v>
      </c>
      <c r="H794" s="81" t="s">
        <v>997</v>
      </c>
      <c r="I794" s="81" t="s">
        <v>998</v>
      </c>
      <c r="J794" s="81" t="s">
        <v>231</v>
      </c>
      <c r="K794" s="81" t="s">
        <v>333</v>
      </c>
      <c r="L794" s="81">
        <v>-108.05148205555555</v>
      </c>
      <c r="M794" s="81">
        <v>39.466694333333336</v>
      </c>
      <c r="N794" s="190">
        <v>19.3</v>
      </c>
      <c r="O794" s="185">
        <v>0</v>
      </c>
      <c r="P794" s="185">
        <v>0</v>
      </c>
      <c r="Q794" s="185">
        <v>0</v>
      </c>
      <c r="R794" s="186">
        <v>0</v>
      </c>
    </row>
    <row r="795" spans="1:18" s="81" customFormat="1" x14ac:dyDescent="0.2">
      <c r="A795" s="81" t="s">
        <v>147</v>
      </c>
      <c r="B795" s="81" t="s">
        <v>493</v>
      </c>
      <c r="C795" s="81" t="str">
        <f t="shared" si="12"/>
        <v>08045</v>
      </c>
      <c r="D795" s="81" t="s">
        <v>503</v>
      </c>
      <c r="E795" s="81" t="s">
        <v>996</v>
      </c>
      <c r="F795" s="81">
        <v>78.400000000000006</v>
      </c>
      <c r="G795" s="81" t="s">
        <v>515</v>
      </c>
      <c r="H795" s="81" t="s">
        <v>997</v>
      </c>
      <c r="I795" s="81" t="s">
        <v>998</v>
      </c>
      <c r="J795" s="81" t="s">
        <v>231</v>
      </c>
      <c r="K795" s="81" t="s">
        <v>333</v>
      </c>
      <c r="L795" s="81">
        <v>-108.05148205555555</v>
      </c>
      <c r="M795" s="81">
        <v>39.466694333333336</v>
      </c>
      <c r="N795" s="190">
        <v>0</v>
      </c>
      <c r="O795" s="185">
        <v>0</v>
      </c>
      <c r="P795" s="185">
        <v>0</v>
      </c>
      <c r="Q795" s="185">
        <v>0</v>
      </c>
      <c r="R795" s="186">
        <v>0.39200000000000002</v>
      </c>
    </row>
    <row r="796" spans="1:18" s="81" customFormat="1" x14ac:dyDescent="0.2">
      <c r="A796" s="81" t="s">
        <v>147</v>
      </c>
      <c r="B796" s="81" t="s">
        <v>493</v>
      </c>
      <c r="C796" s="81" t="str">
        <f t="shared" si="12"/>
        <v>08045</v>
      </c>
      <c r="D796" s="81" t="s">
        <v>503</v>
      </c>
      <c r="E796" s="81" t="s">
        <v>996</v>
      </c>
      <c r="F796" s="81">
        <v>78.400000000000006</v>
      </c>
      <c r="G796" s="81" t="s">
        <v>515</v>
      </c>
      <c r="H796" s="81" t="s">
        <v>997</v>
      </c>
      <c r="I796" s="81" t="s">
        <v>998</v>
      </c>
      <c r="J796" s="81" t="s">
        <v>231</v>
      </c>
      <c r="K796" s="81" t="s">
        <v>333</v>
      </c>
      <c r="L796" s="81">
        <v>-108.05148205555555</v>
      </c>
      <c r="M796" s="81">
        <v>39.466694333333336</v>
      </c>
      <c r="N796" s="190">
        <v>0</v>
      </c>
      <c r="O796" s="185">
        <v>0</v>
      </c>
      <c r="P796" s="185">
        <v>0</v>
      </c>
      <c r="Q796" s="185">
        <v>0</v>
      </c>
      <c r="R796" s="186">
        <v>0</v>
      </c>
    </row>
    <row r="797" spans="1:18" s="81" customFormat="1" x14ac:dyDescent="0.2">
      <c r="A797" s="81" t="s">
        <v>147</v>
      </c>
      <c r="B797" s="81" t="s">
        <v>493</v>
      </c>
      <c r="C797" s="81" t="str">
        <f t="shared" si="12"/>
        <v>08045</v>
      </c>
      <c r="D797" s="81" t="s">
        <v>503</v>
      </c>
      <c r="E797" s="81" t="s">
        <v>996</v>
      </c>
      <c r="F797" s="81">
        <v>78.400000000000006</v>
      </c>
      <c r="G797" s="81" t="s">
        <v>515</v>
      </c>
      <c r="H797" s="81" t="s">
        <v>997</v>
      </c>
      <c r="I797" s="81" t="s">
        <v>998</v>
      </c>
      <c r="J797" s="81" t="s">
        <v>231</v>
      </c>
      <c r="K797" s="81" t="s">
        <v>333</v>
      </c>
      <c r="L797" s="81">
        <v>-108.05148205555555</v>
      </c>
      <c r="M797" s="81">
        <v>39.466694333333336</v>
      </c>
      <c r="N797" s="190">
        <v>0</v>
      </c>
      <c r="O797" s="185">
        <v>0</v>
      </c>
      <c r="P797" s="185">
        <v>0</v>
      </c>
      <c r="Q797" s="185">
        <v>2.3519999999999999E-2</v>
      </c>
      <c r="R797" s="186">
        <v>0</v>
      </c>
    </row>
    <row r="798" spans="1:18" s="81" customFormat="1" x14ac:dyDescent="0.2">
      <c r="A798" s="81" t="s">
        <v>147</v>
      </c>
      <c r="B798" s="81" t="s">
        <v>493</v>
      </c>
      <c r="C798" s="81" t="str">
        <f t="shared" si="12"/>
        <v>08045</v>
      </c>
      <c r="D798" s="81" t="s">
        <v>503</v>
      </c>
      <c r="E798" s="81" t="s">
        <v>996</v>
      </c>
      <c r="F798" s="81">
        <v>78.400000000000006</v>
      </c>
      <c r="G798" s="81" t="s">
        <v>515</v>
      </c>
      <c r="H798" s="81" t="s">
        <v>997</v>
      </c>
      <c r="I798" s="81" t="s">
        <v>998</v>
      </c>
      <c r="J798" s="81" t="s">
        <v>231</v>
      </c>
      <c r="K798" s="81" t="s">
        <v>333</v>
      </c>
      <c r="L798" s="81">
        <v>-108.05148205555555</v>
      </c>
      <c r="M798" s="81">
        <v>39.466694333333336</v>
      </c>
      <c r="N798" s="190">
        <v>0</v>
      </c>
      <c r="O798" s="185">
        <v>5.7</v>
      </c>
      <c r="P798" s="185">
        <v>0</v>
      </c>
      <c r="Q798" s="185">
        <v>0</v>
      </c>
      <c r="R798" s="186">
        <v>0</v>
      </c>
    </row>
    <row r="799" spans="1:18" s="81" customFormat="1" x14ac:dyDescent="0.2">
      <c r="A799" s="81" t="s">
        <v>147</v>
      </c>
      <c r="B799" s="81" t="s">
        <v>493</v>
      </c>
      <c r="C799" s="81" t="str">
        <f t="shared" si="12"/>
        <v>08045</v>
      </c>
      <c r="D799" s="81" t="s">
        <v>503</v>
      </c>
      <c r="E799" s="81" t="s">
        <v>996</v>
      </c>
      <c r="F799" s="81">
        <v>1095</v>
      </c>
      <c r="G799" s="81" t="s">
        <v>505</v>
      </c>
      <c r="H799" s="81" t="s">
        <v>999</v>
      </c>
      <c r="I799" s="81" t="s">
        <v>998</v>
      </c>
      <c r="J799" s="81" t="s">
        <v>6</v>
      </c>
      <c r="K799" s="81" t="s">
        <v>319</v>
      </c>
      <c r="L799" s="81">
        <v>-108.05148205555555</v>
      </c>
      <c r="M799" s="81">
        <v>39.466694333333336</v>
      </c>
      <c r="N799" s="190">
        <v>0</v>
      </c>
      <c r="O799" s="185">
        <v>9.25</v>
      </c>
      <c r="P799" s="185">
        <v>0</v>
      </c>
      <c r="Q799" s="185">
        <v>0</v>
      </c>
      <c r="R799" s="186">
        <v>0</v>
      </c>
    </row>
    <row r="800" spans="1:18" s="81" customFormat="1" x14ac:dyDescent="0.2">
      <c r="A800" s="81" t="s">
        <v>147</v>
      </c>
      <c r="B800" s="81" t="s">
        <v>493</v>
      </c>
      <c r="C800" s="81" t="str">
        <f t="shared" si="12"/>
        <v>08045</v>
      </c>
      <c r="D800" s="81" t="s">
        <v>503</v>
      </c>
      <c r="E800" s="81" t="s">
        <v>996</v>
      </c>
      <c r="F800" s="81">
        <v>1513</v>
      </c>
      <c r="G800" s="81" t="s">
        <v>526</v>
      </c>
      <c r="H800" s="81" t="s">
        <v>699</v>
      </c>
      <c r="I800" s="81" t="s">
        <v>998</v>
      </c>
      <c r="J800" s="81" t="s">
        <v>277</v>
      </c>
      <c r="K800" s="81" t="s">
        <v>350</v>
      </c>
      <c r="L800" s="81">
        <v>-108.05148205555555</v>
      </c>
      <c r="M800" s="81">
        <v>39.466694333333336</v>
      </c>
      <c r="N800" s="190">
        <v>0</v>
      </c>
      <c r="O800" s="185">
        <v>6.05</v>
      </c>
      <c r="P800" s="185">
        <v>0</v>
      </c>
      <c r="Q800" s="185">
        <v>0</v>
      </c>
      <c r="R800" s="186">
        <v>0</v>
      </c>
    </row>
    <row r="801" spans="1:18" s="81" customFormat="1" x14ac:dyDescent="0.2">
      <c r="A801" s="81" t="s">
        <v>147</v>
      </c>
      <c r="B801" s="81" t="s">
        <v>493</v>
      </c>
      <c r="C801" s="81" t="str">
        <f t="shared" si="12"/>
        <v>08045</v>
      </c>
      <c r="D801" s="81" t="s">
        <v>503</v>
      </c>
      <c r="E801" s="81" t="s">
        <v>996</v>
      </c>
      <c r="F801" s="81">
        <v>126</v>
      </c>
      <c r="G801" s="81" t="s">
        <v>528</v>
      </c>
      <c r="H801" s="81" t="s">
        <v>565</v>
      </c>
      <c r="I801" s="81" t="s">
        <v>998</v>
      </c>
      <c r="J801" s="81" t="s">
        <v>14</v>
      </c>
      <c r="K801" s="81" t="s">
        <v>494</v>
      </c>
      <c r="L801" s="81">
        <v>-108.05148205555555</v>
      </c>
      <c r="M801" s="81">
        <v>39.466694333333336</v>
      </c>
      <c r="N801" s="190">
        <v>0</v>
      </c>
      <c r="O801" s="185">
        <v>9.732061146376676</v>
      </c>
      <c r="P801" s="185">
        <v>0</v>
      </c>
      <c r="Q801" s="185">
        <v>0</v>
      </c>
      <c r="R801" s="186">
        <v>0</v>
      </c>
    </row>
    <row r="802" spans="1:18" s="81" customFormat="1" x14ac:dyDescent="0.2">
      <c r="A802" s="81" t="s">
        <v>147</v>
      </c>
      <c r="B802" s="81" t="s">
        <v>493</v>
      </c>
      <c r="C802" s="81" t="str">
        <f t="shared" si="12"/>
        <v>08045</v>
      </c>
      <c r="D802" s="81" t="s">
        <v>503</v>
      </c>
      <c r="E802" s="81" t="s">
        <v>1000</v>
      </c>
      <c r="F802" s="81">
        <v>0.9</v>
      </c>
      <c r="G802" s="81" t="s">
        <v>515</v>
      </c>
      <c r="H802" s="81" t="s">
        <v>1001</v>
      </c>
      <c r="I802" s="81" t="s">
        <v>1002</v>
      </c>
      <c r="J802" s="81" t="s">
        <v>221</v>
      </c>
      <c r="K802" s="81" t="s">
        <v>333</v>
      </c>
      <c r="L802" s="81">
        <v>-108.07713544444444</v>
      </c>
      <c r="M802" s="81">
        <v>39.469794694444445</v>
      </c>
      <c r="N802" s="190">
        <v>0</v>
      </c>
      <c r="O802" s="185">
        <v>0</v>
      </c>
      <c r="P802" s="185">
        <v>1.8</v>
      </c>
      <c r="Q802" s="185">
        <v>0</v>
      </c>
      <c r="R802" s="186">
        <v>0</v>
      </c>
    </row>
    <row r="803" spans="1:18" s="81" customFormat="1" x14ac:dyDescent="0.2">
      <c r="A803" s="81" t="s">
        <v>147</v>
      </c>
      <c r="B803" s="81" t="s">
        <v>493</v>
      </c>
      <c r="C803" s="81" t="str">
        <f t="shared" si="12"/>
        <v>08045</v>
      </c>
      <c r="D803" s="81" t="s">
        <v>503</v>
      </c>
      <c r="E803" s="81" t="s">
        <v>1000</v>
      </c>
      <c r="F803" s="81">
        <v>0.9</v>
      </c>
      <c r="G803" s="81" t="s">
        <v>515</v>
      </c>
      <c r="H803" s="81" t="s">
        <v>1001</v>
      </c>
      <c r="I803" s="81" t="s">
        <v>1002</v>
      </c>
      <c r="J803" s="81" t="s">
        <v>221</v>
      </c>
      <c r="K803" s="81" t="s">
        <v>333</v>
      </c>
      <c r="L803" s="81">
        <v>-108.07713544444444</v>
      </c>
      <c r="M803" s="81">
        <v>39.469794694444445</v>
      </c>
      <c r="N803" s="190">
        <v>1.8</v>
      </c>
      <c r="O803" s="185">
        <v>0</v>
      </c>
      <c r="P803" s="185">
        <v>0</v>
      </c>
      <c r="Q803" s="185">
        <v>0</v>
      </c>
      <c r="R803" s="186">
        <v>0</v>
      </c>
    </row>
    <row r="804" spans="1:18" s="81" customFormat="1" x14ac:dyDescent="0.2">
      <c r="A804" s="81" t="s">
        <v>147</v>
      </c>
      <c r="B804" s="81" t="s">
        <v>493</v>
      </c>
      <c r="C804" s="81" t="str">
        <f t="shared" si="12"/>
        <v>08045</v>
      </c>
      <c r="D804" s="81" t="s">
        <v>503</v>
      </c>
      <c r="E804" s="81" t="s">
        <v>1000</v>
      </c>
      <c r="F804" s="81">
        <v>0.9</v>
      </c>
      <c r="G804" s="81" t="s">
        <v>515</v>
      </c>
      <c r="H804" s="81" t="s">
        <v>1001</v>
      </c>
      <c r="I804" s="81" t="s">
        <v>1002</v>
      </c>
      <c r="J804" s="81" t="s">
        <v>221</v>
      </c>
      <c r="K804" s="81" t="s">
        <v>333</v>
      </c>
      <c r="L804" s="81">
        <v>-108.07713544444444</v>
      </c>
      <c r="M804" s="81">
        <v>39.469794694444445</v>
      </c>
      <c r="N804" s="190">
        <v>0</v>
      </c>
      <c r="O804" s="185">
        <v>0</v>
      </c>
      <c r="P804" s="185">
        <v>0</v>
      </c>
      <c r="Q804" s="185">
        <v>0</v>
      </c>
      <c r="R804" s="186">
        <v>4.4999999999999997E-3</v>
      </c>
    </row>
    <row r="805" spans="1:18" s="81" customFormat="1" x14ac:dyDescent="0.2">
      <c r="A805" s="81" t="s">
        <v>147</v>
      </c>
      <c r="B805" s="81" t="s">
        <v>493</v>
      </c>
      <c r="C805" s="81" t="str">
        <f t="shared" si="12"/>
        <v>08045</v>
      </c>
      <c r="D805" s="81" t="s">
        <v>503</v>
      </c>
      <c r="E805" s="81" t="s">
        <v>1000</v>
      </c>
      <c r="F805" s="81">
        <v>0.9</v>
      </c>
      <c r="G805" s="81" t="s">
        <v>515</v>
      </c>
      <c r="H805" s="81" t="s">
        <v>1001</v>
      </c>
      <c r="I805" s="81" t="s">
        <v>1002</v>
      </c>
      <c r="J805" s="81" t="s">
        <v>221</v>
      </c>
      <c r="K805" s="81" t="s">
        <v>333</v>
      </c>
      <c r="L805" s="81">
        <v>-108.07713544444444</v>
      </c>
      <c r="M805" s="81">
        <v>39.469794694444445</v>
      </c>
      <c r="N805" s="190">
        <v>0</v>
      </c>
      <c r="O805" s="185">
        <v>0</v>
      </c>
      <c r="P805" s="185">
        <v>0</v>
      </c>
      <c r="Q805" s="185">
        <v>0</v>
      </c>
      <c r="R805" s="186">
        <v>0</v>
      </c>
    </row>
    <row r="806" spans="1:18" s="81" customFormat="1" x14ac:dyDescent="0.2">
      <c r="A806" s="81" t="s">
        <v>147</v>
      </c>
      <c r="B806" s="81" t="s">
        <v>493</v>
      </c>
      <c r="C806" s="81" t="str">
        <f t="shared" si="12"/>
        <v>08045</v>
      </c>
      <c r="D806" s="81" t="s">
        <v>503</v>
      </c>
      <c r="E806" s="81" t="s">
        <v>1000</v>
      </c>
      <c r="F806" s="81">
        <v>0.9</v>
      </c>
      <c r="G806" s="81" t="s">
        <v>515</v>
      </c>
      <c r="H806" s="81" t="s">
        <v>1001</v>
      </c>
      <c r="I806" s="81" t="s">
        <v>1002</v>
      </c>
      <c r="J806" s="81" t="s">
        <v>221</v>
      </c>
      <c r="K806" s="81" t="s">
        <v>333</v>
      </c>
      <c r="L806" s="81">
        <v>-108.07713544444444</v>
      </c>
      <c r="M806" s="81">
        <v>39.469794694444445</v>
      </c>
      <c r="N806" s="190">
        <v>0</v>
      </c>
      <c r="O806" s="185">
        <v>0</v>
      </c>
      <c r="P806" s="185">
        <v>0</v>
      </c>
      <c r="Q806" s="185">
        <v>2.7E-4</v>
      </c>
      <c r="R806" s="186">
        <v>0</v>
      </c>
    </row>
    <row r="807" spans="1:18" s="81" customFormat="1" x14ac:dyDescent="0.2">
      <c r="A807" s="81" t="s">
        <v>147</v>
      </c>
      <c r="B807" s="81" t="s">
        <v>493</v>
      </c>
      <c r="C807" s="81" t="str">
        <f t="shared" si="12"/>
        <v>08045</v>
      </c>
      <c r="D807" s="81" t="s">
        <v>503</v>
      </c>
      <c r="E807" s="81" t="s">
        <v>1000</v>
      </c>
      <c r="F807" s="81">
        <v>0.9</v>
      </c>
      <c r="G807" s="81" t="s">
        <v>515</v>
      </c>
      <c r="H807" s="81" t="s">
        <v>1001</v>
      </c>
      <c r="I807" s="81" t="s">
        <v>1002</v>
      </c>
      <c r="J807" s="81" t="s">
        <v>221</v>
      </c>
      <c r="K807" s="81" t="s">
        <v>333</v>
      </c>
      <c r="L807" s="81">
        <v>-108.07713544444444</v>
      </c>
      <c r="M807" s="81">
        <v>39.469794694444445</v>
      </c>
      <c r="N807" s="190">
        <v>0</v>
      </c>
      <c r="O807" s="185">
        <v>0.1</v>
      </c>
      <c r="P807" s="185">
        <v>0</v>
      </c>
      <c r="Q807" s="185">
        <v>0</v>
      </c>
      <c r="R807" s="186">
        <v>0</v>
      </c>
    </row>
    <row r="808" spans="1:18" s="81" customFormat="1" x14ac:dyDescent="0.2">
      <c r="A808" s="81" t="s">
        <v>147</v>
      </c>
      <c r="B808" s="81" t="s">
        <v>493</v>
      </c>
      <c r="C808" s="81" t="str">
        <f t="shared" si="12"/>
        <v>08045</v>
      </c>
      <c r="D808" s="81" t="s">
        <v>503</v>
      </c>
      <c r="E808" s="81" t="s">
        <v>1000</v>
      </c>
      <c r="F808" s="81">
        <v>83.3</v>
      </c>
      <c r="G808" s="81" t="s">
        <v>515</v>
      </c>
      <c r="H808" s="81" t="s">
        <v>1003</v>
      </c>
      <c r="I808" s="81" t="s">
        <v>1002</v>
      </c>
      <c r="J808" s="81" t="s">
        <v>221</v>
      </c>
      <c r="K808" s="81" t="s">
        <v>333</v>
      </c>
      <c r="L808" s="81">
        <v>-108.07713544444444</v>
      </c>
      <c r="M808" s="81">
        <v>39.469794694444445</v>
      </c>
      <c r="N808" s="190">
        <v>0</v>
      </c>
      <c r="O808" s="185">
        <v>0</v>
      </c>
      <c r="P808" s="185">
        <v>5.52</v>
      </c>
      <c r="Q808" s="185">
        <v>0</v>
      </c>
      <c r="R808" s="186">
        <v>0</v>
      </c>
    </row>
    <row r="809" spans="1:18" s="81" customFormat="1" x14ac:dyDescent="0.2">
      <c r="A809" s="81" t="s">
        <v>147</v>
      </c>
      <c r="B809" s="81" t="s">
        <v>493</v>
      </c>
      <c r="C809" s="81" t="str">
        <f t="shared" si="12"/>
        <v>08045</v>
      </c>
      <c r="D809" s="81" t="s">
        <v>503</v>
      </c>
      <c r="E809" s="81" t="s">
        <v>1000</v>
      </c>
      <c r="F809" s="81">
        <v>83.3</v>
      </c>
      <c r="G809" s="81" t="s">
        <v>515</v>
      </c>
      <c r="H809" s="81" t="s">
        <v>1003</v>
      </c>
      <c r="I809" s="81" t="s">
        <v>1002</v>
      </c>
      <c r="J809" s="81" t="s">
        <v>221</v>
      </c>
      <c r="K809" s="81" t="s">
        <v>333</v>
      </c>
      <c r="L809" s="81">
        <v>-108.07713544444444</v>
      </c>
      <c r="M809" s="81">
        <v>39.469794694444445</v>
      </c>
      <c r="N809" s="190">
        <v>14.4</v>
      </c>
      <c r="O809" s="185">
        <v>0</v>
      </c>
      <c r="P809" s="185">
        <v>0</v>
      </c>
      <c r="Q809" s="185">
        <v>0</v>
      </c>
      <c r="R809" s="186">
        <v>0</v>
      </c>
    </row>
    <row r="810" spans="1:18" s="81" customFormat="1" x14ac:dyDescent="0.2">
      <c r="A810" s="81" t="s">
        <v>147</v>
      </c>
      <c r="B810" s="81" t="s">
        <v>493</v>
      </c>
      <c r="C810" s="81" t="str">
        <f t="shared" si="12"/>
        <v>08045</v>
      </c>
      <c r="D810" s="81" t="s">
        <v>503</v>
      </c>
      <c r="E810" s="81" t="s">
        <v>1000</v>
      </c>
      <c r="F810" s="81">
        <v>83.3</v>
      </c>
      <c r="G810" s="81" t="s">
        <v>515</v>
      </c>
      <c r="H810" s="81" t="s">
        <v>1003</v>
      </c>
      <c r="I810" s="81" t="s">
        <v>1002</v>
      </c>
      <c r="J810" s="81" t="s">
        <v>221</v>
      </c>
      <c r="K810" s="81" t="s">
        <v>333</v>
      </c>
      <c r="L810" s="81">
        <v>-108.07713544444444</v>
      </c>
      <c r="M810" s="81">
        <v>39.469794694444445</v>
      </c>
      <c r="N810" s="190">
        <v>0</v>
      </c>
      <c r="O810" s="185">
        <v>0</v>
      </c>
      <c r="P810" s="185">
        <v>0</v>
      </c>
      <c r="Q810" s="185">
        <v>0</v>
      </c>
      <c r="R810" s="186">
        <v>0.41649999999999998</v>
      </c>
    </row>
    <row r="811" spans="1:18" s="81" customFormat="1" x14ac:dyDescent="0.2">
      <c r="A811" s="81" t="s">
        <v>147</v>
      </c>
      <c r="B811" s="81" t="s">
        <v>493</v>
      </c>
      <c r="C811" s="81" t="str">
        <f t="shared" si="12"/>
        <v>08045</v>
      </c>
      <c r="D811" s="81" t="s">
        <v>503</v>
      </c>
      <c r="E811" s="81" t="s">
        <v>1000</v>
      </c>
      <c r="F811" s="81">
        <v>83.3</v>
      </c>
      <c r="G811" s="81" t="s">
        <v>515</v>
      </c>
      <c r="H811" s="81" t="s">
        <v>1003</v>
      </c>
      <c r="I811" s="81" t="s">
        <v>1002</v>
      </c>
      <c r="J811" s="81" t="s">
        <v>221</v>
      </c>
      <c r="K811" s="81" t="s">
        <v>333</v>
      </c>
      <c r="L811" s="81">
        <v>-108.07713544444444</v>
      </c>
      <c r="M811" s="81">
        <v>39.469794694444445</v>
      </c>
      <c r="N811" s="190">
        <v>0</v>
      </c>
      <c r="O811" s="185">
        <v>0</v>
      </c>
      <c r="P811" s="185">
        <v>0</v>
      </c>
      <c r="Q811" s="185">
        <v>0</v>
      </c>
      <c r="R811" s="186">
        <v>0</v>
      </c>
    </row>
    <row r="812" spans="1:18" s="81" customFormat="1" x14ac:dyDescent="0.2">
      <c r="A812" s="81" t="s">
        <v>147</v>
      </c>
      <c r="B812" s="81" t="s">
        <v>493</v>
      </c>
      <c r="C812" s="81" t="str">
        <f t="shared" si="12"/>
        <v>08045</v>
      </c>
      <c r="D812" s="81" t="s">
        <v>503</v>
      </c>
      <c r="E812" s="81" t="s">
        <v>1000</v>
      </c>
      <c r="F812" s="81">
        <v>83.3</v>
      </c>
      <c r="G812" s="81" t="s">
        <v>515</v>
      </c>
      <c r="H812" s="81" t="s">
        <v>1003</v>
      </c>
      <c r="I812" s="81" t="s">
        <v>1002</v>
      </c>
      <c r="J812" s="81" t="s">
        <v>221</v>
      </c>
      <c r="K812" s="81" t="s">
        <v>333</v>
      </c>
      <c r="L812" s="81">
        <v>-108.07713544444444</v>
      </c>
      <c r="M812" s="81">
        <v>39.469794694444445</v>
      </c>
      <c r="N812" s="190">
        <v>0</v>
      </c>
      <c r="O812" s="185">
        <v>0</v>
      </c>
      <c r="P812" s="185">
        <v>0</v>
      </c>
      <c r="Q812" s="185">
        <v>2.4989999999999998E-2</v>
      </c>
      <c r="R812" s="186">
        <v>0</v>
      </c>
    </row>
    <row r="813" spans="1:18" s="81" customFormat="1" x14ac:dyDescent="0.2">
      <c r="A813" s="81" t="s">
        <v>147</v>
      </c>
      <c r="B813" s="81" t="s">
        <v>493</v>
      </c>
      <c r="C813" s="81" t="str">
        <f t="shared" si="12"/>
        <v>08045</v>
      </c>
      <c r="D813" s="81" t="s">
        <v>503</v>
      </c>
      <c r="E813" s="81" t="s">
        <v>1000</v>
      </c>
      <c r="F813" s="81">
        <v>83.3</v>
      </c>
      <c r="G813" s="81" t="s">
        <v>515</v>
      </c>
      <c r="H813" s="81" t="s">
        <v>1003</v>
      </c>
      <c r="I813" s="81" t="s">
        <v>1002</v>
      </c>
      <c r="J813" s="81" t="s">
        <v>221</v>
      </c>
      <c r="K813" s="81" t="s">
        <v>333</v>
      </c>
      <c r="L813" s="81">
        <v>-108.07713544444444</v>
      </c>
      <c r="M813" s="81">
        <v>39.469794694444445</v>
      </c>
      <c r="N813" s="190">
        <v>0</v>
      </c>
      <c r="O813" s="185">
        <v>2.8</v>
      </c>
      <c r="P813" s="185">
        <v>0</v>
      </c>
      <c r="Q813" s="185">
        <v>0</v>
      </c>
      <c r="R813" s="186">
        <v>0</v>
      </c>
    </row>
    <row r="814" spans="1:18" s="81" customFormat="1" x14ac:dyDescent="0.2">
      <c r="A814" s="81" t="s">
        <v>147</v>
      </c>
      <c r="B814" s="81" t="s">
        <v>493</v>
      </c>
      <c r="C814" s="81" t="str">
        <f t="shared" si="12"/>
        <v>08045</v>
      </c>
      <c r="D814" s="81" t="s">
        <v>503</v>
      </c>
      <c r="E814" s="81" t="s">
        <v>1000</v>
      </c>
      <c r="F814" s="81">
        <v>43.3</v>
      </c>
      <c r="G814" s="81" t="s">
        <v>515</v>
      </c>
      <c r="H814" s="81" t="s">
        <v>1004</v>
      </c>
      <c r="I814" s="81" t="s">
        <v>1002</v>
      </c>
      <c r="J814" s="81" t="s">
        <v>221</v>
      </c>
      <c r="K814" s="81" t="s">
        <v>333</v>
      </c>
      <c r="L814" s="81">
        <v>-108.07713544444444</v>
      </c>
      <c r="M814" s="81">
        <v>39.469794694444445</v>
      </c>
      <c r="N814" s="190">
        <v>0</v>
      </c>
      <c r="O814" s="185">
        <v>0</v>
      </c>
      <c r="P814" s="185">
        <v>17.399999999999999</v>
      </c>
      <c r="Q814" s="185">
        <v>0</v>
      </c>
      <c r="R814" s="186">
        <v>0</v>
      </c>
    </row>
    <row r="815" spans="1:18" s="81" customFormat="1" x14ac:dyDescent="0.2">
      <c r="A815" s="81" t="s">
        <v>147</v>
      </c>
      <c r="B815" s="81" t="s">
        <v>493</v>
      </c>
      <c r="C815" s="81" t="str">
        <f t="shared" si="12"/>
        <v>08045</v>
      </c>
      <c r="D815" s="81" t="s">
        <v>503</v>
      </c>
      <c r="E815" s="81" t="s">
        <v>1000</v>
      </c>
      <c r="F815" s="81">
        <v>43.3</v>
      </c>
      <c r="G815" s="81" t="s">
        <v>515</v>
      </c>
      <c r="H815" s="81" t="s">
        <v>1004</v>
      </c>
      <c r="I815" s="81" t="s">
        <v>1002</v>
      </c>
      <c r="J815" s="81" t="s">
        <v>221</v>
      </c>
      <c r="K815" s="81" t="s">
        <v>333</v>
      </c>
      <c r="L815" s="81">
        <v>-108.07713544444444</v>
      </c>
      <c r="M815" s="81">
        <v>39.469794694444445</v>
      </c>
      <c r="N815" s="190">
        <v>11.6</v>
      </c>
      <c r="O815" s="185">
        <v>0</v>
      </c>
      <c r="P815" s="185">
        <v>0</v>
      </c>
      <c r="Q815" s="185">
        <v>0</v>
      </c>
      <c r="R815" s="186">
        <v>0</v>
      </c>
    </row>
    <row r="816" spans="1:18" s="81" customFormat="1" x14ac:dyDescent="0.2">
      <c r="A816" s="81" t="s">
        <v>147</v>
      </c>
      <c r="B816" s="81" t="s">
        <v>493</v>
      </c>
      <c r="C816" s="81" t="str">
        <f t="shared" si="12"/>
        <v>08045</v>
      </c>
      <c r="D816" s="81" t="s">
        <v>503</v>
      </c>
      <c r="E816" s="81" t="s">
        <v>1000</v>
      </c>
      <c r="F816" s="81">
        <v>43.3</v>
      </c>
      <c r="G816" s="81" t="s">
        <v>515</v>
      </c>
      <c r="H816" s="81" t="s">
        <v>1004</v>
      </c>
      <c r="I816" s="81" t="s">
        <v>1002</v>
      </c>
      <c r="J816" s="81" t="s">
        <v>221</v>
      </c>
      <c r="K816" s="81" t="s">
        <v>333</v>
      </c>
      <c r="L816" s="81">
        <v>-108.07713544444444</v>
      </c>
      <c r="M816" s="81">
        <v>39.469794694444445</v>
      </c>
      <c r="N816" s="190">
        <v>0</v>
      </c>
      <c r="O816" s="185">
        <v>0</v>
      </c>
      <c r="P816" s="185">
        <v>0</v>
      </c>
      <c r="Q816" s="185">
        <v>0</v>
      </c>
      <c r="R816" s="186">
        <v>0.87292800000000004</v>
      </c>
    </row>
    <row r="817" spans="1:18" s="81" customFormat="1" x14ac:dyDescent="0.2">
      <c r="A817" s="81" t="s">
        <v>147</v>
      </c>
      <c r="B817" s="81" t="s">
        <v>493</v>
      </c>
      <c r="C817" s="81" t="str">
        <f t="shared" si="12"/>
        <v>08045</v>
      </c>
      <c r="D817" s="81" t="s">
        <v>503</v>
      </c>
      <c r="E817" s="81" t="s">
        <v>1000</v>
      </c>
      <c r="F817" s="81">
        <v>43.3</v>
      </c>
      <c r="G817" s="81" t="s">
        <v>515</v>
      </c>
      <c r="H817" s="81" t="s">
        <v>1004</v>
      </c>
      <c r="I817" s="81" t="s">
        <v>1002</v>
      </c>
      <c r="J817" s="81" t="s">
        <v>221</v>
      </c>
      <c r="K817" s="81" t="s">
        <v>333</v>
      </c>
      <c r="L817" s="81">
        <v>-108.07713544444444</v>
      </c>
      <c r="M817" s="81">
        <v>39.469794694444445</v>
      </c>
      <c r="N817" s="190">
        <v>0</v>
      </c>
      <c r="O817" s="185">
        <v>0</v>
      </c>
      <c r="P817" s="185">
        <v>0</v>
      </c>
      <c r="Q817" s="185">
        <v>0</v>
      </c>
      <c r="R817" s="186">
        <v>0</v>
      </c>
    </row>
    <row r="818" spans="1:18" s="81" customFormat="1" x14ac:dyDescent="0.2">
      <c r="A818" s="81" t="s">
        <v>147</v>
      </c>
      <c r="B818" s="81" t="s">
        <v>493</v>
      </c>
      <c r="C818" s="81" t="str">
        <f t="shared" si="12"/>
        <v>08045</v>
      </c>
      <c r="D818" s="81" t="s">
        <v>503</v>
      </c>
      <c r="E818" s="81" t="s">
        <v>1000</v>
      </c>
      <c r="F818" s="81">
        <v>43.3</v>
      </c>
      <c r="G818" s="81" t="s">
        <v>515</v>
      </c>
      <c r="H818" s="81" t="s">
        <v>1004</v>
      </c>
      <c r="I818" s="81" t="s">
        <v>1002</v>
      </c>
      <c r="J818" s="81" t="s">
        <v>221</v>
      </c>
      <c r="K818" s="81" t="s">
        <v>333</v>
      </c>
      <c r="L818" s="81">
        <v>-108.07713544444444</v>
      </c>
      <c r="M818" s="81">
        <v>39.469794694444445</v>
      </c>
      <c r="N818" s="190">
        <v>0</v>
      </c>
      <c r="O818" s="185">
        <v>0</v>
      </c>
      <c r="P818" s="185">
        <v>0</v>
      </c>
      <c r="Q818" s="185">
        <v>1.3185000000000001E-2</v>
      </c>
      <c r="R818" s="186">
        <v>0</v>
      </c>
    </row>
    <row r="819" spans="1:18" s="81" customFormat="1" x14ac:dyDescent="0.2">
      <c r="A819" s="81" t="s">
        <v>147</v>
      </c>
      <c r="B819" s="81" t="s">
        <v>493</v>
      </c>
      <c r="C819" s="81" t="str">
        <f t="shared" si="12"/>
        <v>08045</v>
      </c>
      <c r="D819" s="81" t="s">
        <v>503</v>
      </c>
      <c r="E819" s="81" t="s">
        <v>1000</v>
      </c>
      <c r="F819" s="81">
        <v>43.3</v>
      </c>
      <c r="G819" s="81" t="s">
        <v>515</v>
      </c>
      <c r="H819" s="81" t="s">
        <v>1004</v>
      </c>
      <c r="I819" s="81" t="s">
        <v>1002</v>
      </c>
      <c r="J819" s="81" t="s">
        <v>221</v>
      </c>
      <c r="K819" s="81" t="s">
        <v>333</v>
      </c>
      <c r="L819" s="81">
        <v>-108.07713544444444</v>
      </c>
      <c r="M819" s="81">
        <v>39.469794694444445</v>
      </c>
      <c r="N819" s="190">
        <v>0</v>
      </c>
      <c r="O819" s="185">
        <v>3</v>
      </c>
      <c r="P819" s="185">
        <v>0</v>
      </c>
      <c r="Q819" s="185">
        <v>0</v>
      </c>
      <c r="R819" s="186">
        <v>0</v>
      </c>
    </row>
    <row r="820" spans="1:18" s="81" customFormat="1" x14ac:dyDescent="0.2">
      <c r="A820" s="81" t="s">
        <v>147</v>
      </c>
      <c r="B820" s="81" t="s">
        <v>493</v>
      </c>
      <c r="C820" s="81" t="str">
        <f t="shared" si="12"/>
        <v>08045</v>
      </c>
      <c r="D820" s="81" t="s">
        <v>503</v>
      </c>
      <c r="E820" s="81" t="s">
        <v>1000</v>
      </c>
      <c r="F820" s="81">
        <v>166.6</v>
      </c>
      <c r="G820" s="81" t="s">
        <v>515</v>
      </c>
      <c r="H820" s="81" t="s">
        <v>1005</v>
      </c>
      <c r="I820" s="81" t="s">
        <v>1002</v>
      </c>
      <c r="J820" s="81" t="s">
        <v>221</v>
      </c>
      <c r="K820" s="81" t="s">
        <v>333</v>
      </c>
      <c r="L820" s="81">
        <v>-108.07713544444444</v>
      </c>
      <c r="M820" s="81">
        <v>39.469794694444445</v>
      </c>
      <c r="N820" s="190">
        <v>0</v>
      </c>
      <c r="O820" s="185">
        <v>0</v>
      </c>
      <c r="P820" s="185">
        <v>11</v>
      </c>
      <c r="Q820" s="185">
        <v>0</v>
      </c>
      <c r="R820" s="186">
        <v>0</v>
      </c>
    </row>
    <row r="821" spans="1:18" s="81" customFormat="1" x14ac:dyDescent="0.2">
      <c r="A821" s="81" t="s">
        <v>147</v>
      </c>
      <c r="B821" s="81" t="s">
        <v>493</v>
      </c>
      <c r="C821" s="81" t="str">
        <f t="shared" si="12"/>
        <v>08045</v>
      </c>
      <c r="D821" s="81" t="s">
        <v>503</v>
      </c>
      <c r="E821" s="81" t="s">
        <v>1000</v>
      </c>
      <c r="F821" s="81">
        <v>166.6</v>
      </c>
      <c r="G821" s="81" t="s">
        <v>515</v>
      </c>
      <c r="H821" s="81" t="s">
        <v>1005</v>
      </c>
      <c r="I821" s="81" t="s">
        <v>1002</v>
      </c>
      <c r="J821" s="81" t="s">
        <v>221</v>
      </c>
      <c r="K821" s="81" t="s">
        <v>333</v>
      </c>
      <c r="L821" s="81">
        <v>-108.07713544444444</v>
      </c>
      <c r="M821" s="81">
        <v>39.469794694444445</v>
      </c>
      <c r="N821" s="190">
        <v>28.8</v>
      </c>
      <c r="O821" s="185">
        <v>0</v>
      </c>
      <c r="P821" s="185">
        <v>0</v>
      </c>
      <c r="Q821" s="185">
        <v>0</v>
      </c>
      <c r="R821" s="186">
        <v>0</v>
      </c>
    </row>
    <row r="822" spans="1:18" s="81" customFormat="1" x14ac:dyDescent="0.2">
      <c r="A822" s="81" t="s">
        <v>147</v>
      </c>
      <c r="B822" s="81" t="s">
        <v>493</v>
      </c>
      <c r="C822" s="81" t="str">
        <f t="shared" si="12"/>
        <v>08045</v>
      </c>
      <c r="D822" s="81" t="s">
        <v>503</v>
      </c>
      <c r="E822" s="81" t="s">
        <v>1000</v>
      </c>
      <c r="F822" s="81">
        <v>166.6</v>
      </c>
      <c r="G822" s="81" t="s">
        <v>515</v>
      </c>
      <c r="H822" s="81" t="s">
        <v>1005</v>
      </c>
      <c r="I822" s="81" t="s">
        <v>1002</v>
      </c>
      <c r="J822" s="81" t="s">
        <v>221</v>
      </c>
      <c r="K822" s="81" t="s">
        <v>333</v>
      </c>
      <c r="L822" s="81">
        <v>-108.07713544444444</v>
      </c>
      <c r="M822" s="81">
        <v>39.469794694444445</v>
      </c>
      <c r="N822" s="190">
        <v>0</v>
      </c>
      <c r="O822" s="185">
        <v>0</v>
      </c>
      <c r="P822" s="185">
        <v>0</v>
      </c>
      <c r="Q822" s="185">
        <v>0</v>
      </c>
      <c r="R822" s="186">
        <v>0.83299999999999996</v>
      </c>
    </row>
    <row r="823" spans="1:18" s="81" customFormat="1" x14ac:dyDescent="0.2">
      <c r="A823" s="81" t="s">
        <v>147</v>
      </c>
      <c r="B823" s="81" t="s">
        <v>493</v>
      </c>
      <c r="C823" s="81" t="str">
        <f t="shared" si="12"/>
        <v>08045</v>
      </c>
      <c r="D823" s="81" t="s">
        <v>503</v>
      </c>
      <c r="E823" s="81" t="s">
        <v>1000</v>
      </c>
      <c r="F823" s="81">
        <v>166.6</v>
      </c>
      <c r="G823" s="81" t="s">
        <v>515</v>
      </c>
      <c r="H823" s="81" t="s">
        <v>1005</v>
      </c>
      <c r="I823" s="81" t="s">
        <v>1002</v>
      </c>
      <c r="J823" s="81" t="s">
        <v>221</v>
      </c>
      <c r="K823" s="81" t="s">
        <v>333</v>
      </c>
      <c r="L823" s="81">
        <v>-108.07713544444444</v>
      </c>
      <c r="M823" s="81">
        <v>39.469794694444445</v>
      </c>
      <c r="N823" s="190">
        <v>0</v>
      </c>
      <c r="O823" s="185">
        <v>0</v>
      </c>
      <c r="P823" s="185">
        <v>0</v>
      </c>
      <c r="Q823" s="185">
        <v>0</v>
      </c>
      <c r="R823" s="186">
        <v>0</v>
      </c>
    </row>
    <row r="824" spans="1:18" s="81" customFormat="1" x14ac:dyDescent="0.2">
      <c r="A824" s="81" t="s">
        <v>147</v>
      </c>
      <c r="B824" s="81" t="s">
        <v>493</v>
      </c>
      <c r="C824" s="81" t="str">
        <f t="shared" si="12"/>
        <v>08045</v>
      </c>
      <c r="D824" s="81" t="s">
        <v>503</v>
      </c>
      <c r="E824" s="81" t="s">
        <v>1000</v>
      </c>
      <c r="F824" s="81">
        <v>166.6</v>
      </c>
      <c r="G824" s="81" t="s">
        <v>515</v>
      </c>
      <c r="H824" s="81" t="s">
        <v>1005</v>
      </c>
      <c r="I824" s="81" t="s">
        <v>1002</v>
      </c>
      <c r="J824" s="81" t="s">
        <v>221</v>
      </c>
      <c r="K824" s="81" t="s">
        <v>333</v>
      </c>
      <c r="L824" s="81">
        <v>-108.07713544444444</v>
      </c>
      <c r="M824" s="81">
        <v>39.469794694444445</v>
      </c>
      <c r="N824" s="190">
        <v>0</v>
      </c>
      <c r="O824" s="185">
        <v>0</v>
      </c>
      <c r="P824" s="185">
        <v>0</v>
      </c>
      <c r="Q824" s="185">
        <v>4.9979999999999997E-2</v>
      </c>
      <c r="R824" s="186">
        <v>0</v>
      </c>
    </row>
    <row r="825" spans="1:18" s="81" customFormat="1" x14ac:dyDescent="0.2">
      <c r="A825" s="81" t="s">
        <v>147</v>
      </c>
      <c r="B825" s="81" t="s">
        <v>493</v>
      </c>
      <c r="C825" s="81" t="str">
        <f t="shared" si="12"/>
        <v>08045</v>
      </c>
      <c r="D825" s="81" t="s">
        <v>503</v>
      </c>
      <c r="E825" s="81" t="s">
        <v>1000</v>
      </c>
      <c r="F825" s="81">
        <v>166.6</v>
      </c>
      <c r="G825" s="81" t="s">
        <v>515</v>
      </c>
      <c r="H825" s="81" t="s">
        <v>1005</v>
      </c>
      <c r="I825" s="81" t="s">
        <v>1002</v>
      </c>
      <c r="J825" s="81" t="s">
        <v>221</v>
      </c>
      <c r="K825" s="81" t="s">
        <v>333</v>
      </c>
      <c r="L825" s="81">
        <v>-108.07713544444444</v>
      </c>
      <c r="M825" s="81">
        <v>39.469794694444445</v>
      </c>
      <c r="N825" s="190">
        <v>0</v>
      </c>
      <c r="O825" s="185">
        <v>5.6</v>
      </c>
      <c r="P825" s="185">
        <v>0</v>
      </c>
      <c r="Q825" s="185">
        <v>0</v>
      </c>
      <c r="R825" s="186">
        <v>0</v>
      </c>
    </row>
    <row r="826" spans="1:18" s="81" customFormat="1" x14ac:dyDescent="0.2">
      <c r="A826" s="81" t="s">
        <v>147</v>
      </c>
      <c r="B826" s="81" t="s">
        <v>493</v>
      </c>
      <c r="C826" s="81" t="str">
        <f t="shared" si="12"/>
        <v>08045</v>
      </c>
      <c r="D826" s="81" t="s">
        <v>503</v>
      </c>
      <c r="E826" s="81" t="s">
        <v>1000</v>
      </c>
      <c r="F826" s="81">
        <v>31.2</v>
      </c>
      <c r="G826" s="81" t="s">
        <v>515</v>
      </c>
      <c r="H826" s="81" t="s">
        <v>1006</v>
      </c>
      <c r="I826" s="81" t="s">
        <v>1002</v>
      </c>
      <c r="J826" s="81" t="s">
        <v>221</v>
      </c>
      <c r="K826" s="81" t="s">
        <v>333</v>
      </c>
      <c r="L826" s="81">
        <v>-108.07713544444444</v>
      </c>
      <c r="M826" s="81">
        <v>39.469794694444445</v>
      </c>
      <c r="N826" s="190">
        <v>0</v>
      </c>
      <c r="O826" s="185">
        <v>0</v>
      </c>
      <c r="P826" s="185">
        <v>10</v>
      </c>
      <c r="Q826" s="185">
        <v>0</v>
      </c>
      <c r="R826" s="186">
        <v>0</v>
      </c>
    </row>
    <row r="827" spans="1:18" s="81" customFormat="1" x14ac:dyDescent="0.2">
      <c r="A827" s="81" t="s">
        <v>147</v>
      </c>
      <c r="B827" s="81" t="s">
        <v>493</v>
      </c>
      <c r="C827" s="81" t="str">
        <f t="shared" si="12"/>
        <v>08045</v>
      </c>
      <c r="D827" s="81" t="s">
        <v>503</v>
      </c>
      <c r="E827" s="81" t="s">
        <v>1000</v>
      </c>
      <c r="F827" s="81">
        <v>31.2</v>
      </c>
      <c r="G827" s="81" t="s">
        <v>515</v>
      </c>
      <c r="H827" s="81" t="s">
        <v>1006</v>
      </c>
      <c r="I827" s="81" t="s">
        <v>1002</v>
      </c>
      <c r="J827" s="81" t="s">
        <v>221</v>
      </c>
      <c r="K827" s="81" t="s">
        <v>333</v>
      </c>
      <c r="L827" s="81">
        <v>-108.07713544444444</v>
      </c>
      <c r="M827" s="81">
        <v>39.469794694444445</v>
      </c>
      <c r="N827" s="190">
        <v>10</v>
      </c>
      <c r="O827" s="185">
        <v>0</v>
      </c>
      <c r="P827" s="185">
        <v>0</v>
      </c>
      <c r="Q827" s="185">
        <v>0</v>
      </c>
      <c r="R827" s="186">
        <v>0</v>
      </c>
    </row>
    <row r="828" spans="1:18" s="81" customFormat="1" x14ac:dyDescent="0.2">
      <c r="A828" s="81" t="s">
        <v>147</v>
      </c>
      <c r="B828" s="81" t="s">
        <v>493</v>
      </c>
      <c r="C828" s="81" t="str">
        <f t="shared" si="12"/>
        <v>08045</v>
      </c>
      <c r="D828" s="81" t="s">
        <v>503</v>
      </c>
      <c r="E828" s="81" t="s">
        <v>1000</v>
      </c>
      <c r="F828" s="81">
        <v>31.2</v>
      </c>
      <c r="G828" s="81" t="s">
        <v>515</v>
      </c>
      <c r="H828" s="81" t="s">
        <v>1006</v>
      </c>
      <c r="I828" s="81" t="s">
        <v>1002</v>
      </c>
      <c r="J828" s="81" t="s">
        <v>221</v>
      </c>
      <c r="K828" s="81" t="s">
        <v>333</v>
      </c>
      <c r="L828" s="81">
        <v>-108.07713544444444</v>
      </c>
      <c r="M828" s="81">
        <v>39.469794694444445</v>
      </c>
      <c r="N828" s="190">
        <v>0</v>
      </c>
      <c r="O828" s="185">
        <v>0</v>
      </c>
      <c r="P828" s="185">
        <v>0</v>
      </c>
      <c r="Q828" s="185">
        <v>0</v>
      </c>
      <c r="R828" s="186">
        <v>0.156</v>
      </c>
    </row>
    <row r="829" spans="1:18" s="81" customFormat="1" x14ac:dyDescent="0.2">
      <c r="A829" s="81" t="s">
        <v>147</v>
      </c>
      <c r="B829" s="81" t="s">
        <v>493</v>
      </c>
      <c r="C829" s="81" t="str">
        <f t="shared" si="12"/>
        <v>08045</v>
      </c>
      <c r="D829" s="81" t="s">
        <v>503</v>
      </c>
      <c r="E829" s="81" t="s">
        <v>1000</v>
      </c>
      <c r="F829" s="81">
        <v>31.2</v>
      </c>
      <c r="G829" s="81" t="s">
        <v>515</v>
      </c>
      <c r="H829" s="81" t="s">
        <v>1006</v>
      </c>
      <c r="I829" s="81" t="s">
        <v>1002</v>
      </c>
      <c r="J829" s="81" t="s">
        <v>221</v>
      </c>
      <c r="K829" s="81" t="s">
        <v>333</v>
      </c>
      <c r="L829" s="81">
        <v>-108.07713544444444</v>
      </c>
      <c r="M829" s="81">
        <v>39.469794694444445</v>
      </c>
      <c r="N829" s="190">
        <v>0</v>
      </c>
      <c r="O829" s="185">
        <v>0</v>
      </c>
      <c r="P829" s="185">
        <v>0</v>
      </c>
      <c r="Q829" s="185">
        <v>0</v>
      </c>
      <c r="R829" s="186">
        <v>0</v>
      </c>
    </row>
    <row r="830" spans="1:18" s="81" customFormat="1" x14ac:dyDescent="0.2">
      <c r="A830" s="81" t="s">
        <v>147</v>
      </c>
      <c r="B830" s="81" t="s">
        <v>493</v>
      </c>
      <c r="C830" s="81" t="str">
        <f t="shared" si="12"/>
        <v>08045</v>
      </c>
      <c r="D830" s="81" t="s">
        <v>503</v>
      </c>
      <c r="E830" s="81" t="s">
        <v>1000</v>
      </c>
      <c r="F830" s="81">
        <v>31.2</v>
      </c>
      <c r="G830" s="81" t="s">
        <v>515</v>
      </c>
      <c r="H830" s="81" t="s">
        <v>1006</v>
      </c>
      <c r="I830" s="81" t="s">
        <v>1002</v>
      </c>
      <c r="J830" s="81" t="s">
        <v>221</v>
      </c>
      <c r="K830" s="81" t="s">
        <v>333</v>
      </c>
      <c r="L830" s="81">
        <v>-108.07713544444444</v>
      </c>
      <c r="M830" s="81">
        <v>39.469794694444445</v>
      </c>
      <c r="N830" s="190">
        <v>0</v>
      </c>
      <c r="O830" s="185">
        <v>0</v>
      </c>
      <c r="P830" s="185">
        <v>0</v>
      </c>
      <c r="Q830" s="185">
        <v>9.3600000000000003E-3</v>
      </c>
      <c r="R830" s="186">
        <v>0</v>
      </c>
    </row>
    <row r="831" spans="1:18" s="81" customFormat="1" x14ac:dyDescent="0.2">
      <c r="A831" s="81" t="s">
        <v>147</v>
      </c>
      <c r="B831" s="81" t="s">
        <v>493</v>
      </c>
      <c r="C831" s="81" t="str">
        <f t="shared" si="12"/>
        <v>08045</v>
      </c>
      <c r="D831" s="81" t="s">
        <v>503</v>
      </c>
      <c r="E831" s="81" t="s">
        <v>1000</v>
      </c>
      <c r="F831" s="81">
        <v>31.2</v>
      </c>
      <c r="G831" s="81" t="s">
        <v>515</v>
      </c>
      <c r="H831" s="81" t="s">
        <v>1006</v>
      </c>
      <c r="I831" s="81" t="s">
        <v>1002</v>
      </c>
      <c r="J831" s="81" t="s">
        <v>221</v>
      </c>
      <c r="K831" s="81" t="s">
        <v>333</v>
      </c>
      <c r="L831" s="81">
        <v>-108.07713544444444</v>
      </c>
      <c r="M831" s="81">
        <v>39.469794694444445</v>
      </c>
      <c r="N831" s="190">
        <v>0</v>
      </c>
      <c r="O831" s="185">
        <v>2.5</v>
      </c>
      <c r="P831" s="185">
        <v>0</v>
      </c>
      <c r="Q831" s="185">
        <v>0</v>
      </c>
      <c r="R831" s="186">
        <v>0</v>
      </c>
    </row>
    <row r="832" spans="1:18" s="81" customFormat="1" x14ac:dyDescent="0.2">
      <c r="A832" s="81" t="s">
        <v>147</v>
      </c>
      <c r="B832" s="81" t="s">
        <v>493</v>
      </c>
      <c r="C832" s="81" t="str">
        <f t="shared" si="12"/>
        <v>08045</v>
      </c>
      <c r="D832" s="81" t="s">
        <v>503</v>
      </c>
      <c r="E832" s="81" t="s">
        <v>1000</v>
      </c>
      <c r="F832" s="81">
        <v>2086</v>
      </c>
      <c r="G832" s="81" t="s">
        <v>1007</v>
      </c>
      <c r="H832" s="81" t="s">
        <v>602</v>
      </c>
      <c r="I832" s="81" t="s">
        <v>1002</v>
      </c>
      <c r="J832" s="81" t="s">
        <v>106</v>
      </c>
      <c r="K832" s="81" t="s">
        <v>388</v>
      </c>
      <c r="L832" s="81">
        <v>-108.07713544444444</v>
      </c>
      <c r="M832" s="81">
        <v>39.469794694444445</v>
      </c>
      <c r="N832" s="190">
        <v>0</v>
      </c>
      <c r="O832" s="185">
        <v>2.1</v>
      </c>
      <c r="P832" s="185">
        <v>0</v>
      </c>
      <c r="Q832" s="185">
        <v>0</v>
      </c>
      <c r="R832" s="186">
        <v>0</v>
      </c>
    </row>
    <row r="833" spans="1:18" s="81" customFormat="1" x14ac:dyDescent="0.2">
      <c r="A833" s="81" t="s">
        <v>147</v>
      </c>
      <c r="B833" s="81" t="s">
        <v>493</v>
      </c>
      <c r="C833" s="81" t="str">
        <f t="shared" si="12"/>
        <v>08045</v>
      </c>
      <c r="D833" s="81" t="s">
        <v>503</v>
      </c>
      <c r="E833" s="81" t="s">
        <v>1000</v>
      </c>
      <c r="F833" s="81">
        <v>14600</v>
      </c>
      <c r="G833" s="81" t="s">
        <v>515</v>
      </c>
      <c r="H833" s="81" t="s">
        <v>1008</v>
      </c>
      <c r="I833" s="81" t="s">
        <v>1002</v>
      </c>
      <c r="J833" s="81" t="s">
        <v>271</v>
      </c>
      <c r="K833" s="81" t="s">
        <v>322</v>
      </c>
      <c r="L833" s="81">
        <v>-108.07713544444444</v>
      </c>
      <c r="M833" s="81">
        <v>39.469794694444445</v>
      </c>
      <c r="N833" s="190">
        <v>0</v>
      </c>
      <c r="O833" s="185">
        <v>7.6</v>
      </c>
      <c r="P833" s="185">
        <v>0</v>
      </c>
      <c r="Q833" s="185">
        <v>0</v>
      </c>
      <c r="R833" s="186">
        <v>0</v>
      </c>
    </row>
    <row r="834" spans="1:18" s="81" customFormat="1" x14ac:dyDescent="0.2">
      <c r="A834" s="81" t="s">
        <v>147</v>
      </c>
      <c r="B834" s="81" t="s">
        <v>493</v>
      </c>
      <c r="C834" s="81" t="str">
        <f t="shared" si="12"/>
        <v>08045</v>
      </c>
      <c r="D834" s="81" t="s">
        <v>503</v>
      </c>
      <c r="E834" s="81" t="s">
        <v>1000</v>
      </c>
      <c r="F834" s="81">
        <v>3</v>
      </c>
      <c r="G834" s="81" t="s">
        <v>528</v>
      </c>
      <c r="H834" s="81" t="s">
        <v>1009</v>
      </c>
      <c r="I834" s="81" t="s">
        <v>1002</v>
      </c>
      <c r="J834" s="81" t="s">
        <v>14</v>
      </c>
      <c r="K834" s="81" t="s">
        <v>494</v>
      </c>
      <c r="L834" s="81">
        <v>-108.07713544444444</v>
      </c>
      <c r="M834" s="81">
        <v>39.469794694444445</v>
      </c>
      <c r="N834" s="190">
        <v>0</v>
      </c>
      <c r="O834" s="185">
        <v>3.7178660559191794</v>
      </c>
      <c r="P834" s="185">
        <v>0</v>
      </c>
      <c r="Q834" s="185">
        <v>0</v>
      </c>
      <c r="R834" s="186">
        <v>0</v>
      </c>
    </row>
    <row r="835" spans="1:18" s="81" customFormat="1" x14ac:dyDescent="0.2">
      <c r="A835" s="81" t="s">
        <v>147</v>
      </c>
      <c r="B835" s="81" t="s">
        <v>493</v>
      </c>
      <c r="C835" s="81" t="str">
        <f t="shared" si="12"/>
        <v>08045</v>
      </c>
      <c r="D835" s="81" t="s">
        <v>503</v>
      </c>
      <c r="E835" s="81" t="s">
        <v>1010</v>
      </c>
      <c r="F835" s="81">
        <v>18.899999999999999</v>
      </c>
      <c r="G835" s="81" t="s">
        <v>515</v>
      </c>
      <c r="H835" s="81" t="s">
        <v>1011</v>
      </c>
      <c r="I835" s="81" t="s">
        <v>1012</v>
      </c>
      <c r="J835" s="81" t="s">
        <v>227</v>
      </c>
      <c r="K835" s="81" t="s">
        <v>333</v>
      </c>
      <c r="L835" s="81">
        <v>-107.97973516666667</v>
      </c>
      <c r="M835" s="81">
        <v>39.483438527777778</v>
      </c>
      <c r="N835" s="190">
        <v>0</v>
      </c>
      <c r="O835" s="185">
        <v>0</v>
      </c>
      <c r="P835" s="185">
        <v>3.7</v>
      </c>
      <c r="Q835" s="185">
        <v>0</v>
      </c>
      <c r="R835" s="186">
        <v>0</v>
      </c>
    </row>
    <row r="836" spans="1:18" s="81" customFormat="1" x14ac:dyDescent="0.2">
      <c r="A836" s="81" t="s">
        <v>147</v>
      </c>
      <c r="B836" s="81" t="s">
        <v>493</v>
      </c>
      <c r="C836" s="81" t="str">
        <f t="shared" si="12"/>
        <v>08045</v>
      </c>
      <c r="D836" s="81" t="s">
        <v>503</v>
      </c>
      <c r="E836" s="81" t="s">
        <v>1010</v>
      </c>
      <c r="F836" s="81">
        <v>18.899999999999999</v>
      </c>
      <c r="G836" s="81" t="s">
        <v>515</v>
      </c>
      <c r="H836" s="81" t="s">
        <v>1011</v>
      </c>
      <c r="I836" s="81" t="s">
        <v>1012</v>
      </c>
      <c r="J836" s="81" t="s">
        <v>227</v>
      </c>
      <c r="K836" s="81" t="s">
        <v>333</v>
      </c>
      <c r="L836" s="81">
        <v>-107.97973516666667</v>
      </c>
      <c r="M836" s="81">
        <v>39.483438527777778</v>
      </c>
      <c r="N836" s="190">
        <v>33.1</v>
      </c>
      <c r="O836" s="185">
        <v>0</v>
      </c>
      <c r="P836" s="185">
        <v>0</v>
      </c>
      <c r="Q836" s="185">
        <v>0</v>
      </c>
      <c r="R836" s="186">
        <v>0</v>
      </c>
    </row>
    <row r="837" spans="1:18" s="81" customFormat="1" x14ac:dyDescent="0.2">
      <c r="A837" s="81" t="s">
        <v>147</v>
      </c>
      <c r="B837" s="81" t="s">
        <v>493</v>
      </c>
      <c r="C837" s="81" t="str">
        <f t="shared" si="12"/>
        <v>08045</v>
      </c>
      <c r="D837" s="81" t="s">
        <v>503</v>
      </c>
      <c r="E837" s="81" t="s">
        <v>1010</v>
      </c>
      <c r="F837" s="81">
        <v>18.899999999999999</v>
      </c>
      <c r="G837" s="81" t="s">
        <v>515</v>
      </c>
      <c r="H837" s="81" t="s">
        <v>1011</v>
      </c>
      <c r="I837" s="81" t="s">
        <v>1012</v>
      </c>
      <c r="J837" s="81" t="s">
        <v>227</v>
      </c>
      <c r="K837" s="81" t="s">
        <v>333</v>
      </c>
      <c r="L837" s="81">
        <v>-107.97973516666667</v>
      </c>
      <c r="M837" s="81">
        <v>39.483438527777778</v>
      </c>
      <c r="N837" s="190">
        <v>0</v>
      </c>
      <c r="O837" s="185">
        <v>0</v>
      </c>
      <c r="P837" s="185">
        <v>0</v>
      </c>
      <c r="Q837" s="185">
        <v>0</v>
      </c>
      <c r="R837" s="186">
        <v>9.4500000000000001E-2</v>
      </c>
    </row>
    <row r="838" spans="1:18" s="81" customFormat="1" x14ac:dyDescent="0.2">
      <c r="A838" s="81" t="s">
        <v>147</v>
      </c>
      <c r="B838" s="81" t="s">
        <v>493</v>
      </c>
      <c r="C838" s="81" t="str">
        <f t="shared" si="12"/>
        <v>08045</v>
      </c>
      <c r="D838" s="81" t="s">
        <v>503</v>
      </c>
      <c r="E838" s="81" t="s">
        <v>1010</v>
      </c>
      <c r="F838" s="81">
        <v>18.899999999999999</v>
      </c>
      <c r="G838" s="81" t="s">
        <v>515</v>
      </c>
      <c r="H838" s="81" t="s">
        <v>1011</v>
      </c>
      <c r="I838" s="81" t="s">
        <v>1012</v>
      </c>
      <c r="J838" s="81" t="s">
        <v>227</v>
      </c>
      <c r="K838" s="81" t="s">
        <v>333</v>
      </c>
      <c r="L838" s="81">
        <v>-107.97973516666667</v>
      </c>
      <c r="M838" s="81">
        <v>39.483438527777778</v>
      </c>
      <c r="N838" s="190">
        <v>0</v>
      </c>
      <c r="O838" s="185">
        <v>0</v>
      </c>
      <c r="P838" s="185">
        <v>0</v>
      </c>
      <c r="Q838" s="185">
        <v>0</v>
      </c>
      <c r="R838" s="186">
        <v>0</v>
      </c>
    </row>
    <row r="839" spans="1:18" s="81" customFormat="1" x14ac:dyDescent="0.2">
      <c r="A839" s="81" t="s">
        <v>147</v>
      </c>
      <c r="B839" s="81" t="s">
        <v>493</v>
      </c>
      <c r="C839" s="81" t="str">
        <f t="shared" ref="C839:C902" si="13">B839&amp;D839</f>
        <v>08045</v>
      </c>
      <c r="D839" s="81" t="s">
        <v>503</v>
      </c>
      <c r="E839" s="81" t="s">
        <v>1010</v>
      </c>
      <c r="F839" s="81">
        <v>18.899999999999999</v>
      </c>
      <c r="G839" s="81" t="s">
        <v>515</v>
      </c>
      <c r="H839" s="81" t="s">
        <v>1011</v>
      </c>
      <c r="I839" s="81" t="s">
        <v>1012</v>
      </c>
      <c r="J839" s="81" t="s">
        <v>227</v>
      </c>
      <c r="K839" s="81" t="s">
        <v>333</v>
      </c>
      <c r="L839" s="81">
        <v>-107.97973516666667</v>
      </c>
      <c r="M839" s="81">
        <v>39.483438527777778</v>
      </c>
      <c r="N839" s="190">
        <v>0</v>
      </c>
      <c r="O839" s="185">
        <v>0</v>
      </c>
      <c r="P839" s="185">
        <v>0</v>
      </c>
      <c r="Q839" s="185">
        <v>5.6699999999999997E-3</v>
      </c>
      <c r="R839" s="186">
        <v>0</v>
      </c>
    </row>
    <row r="840" spans="1:18" s="81" customFormat="1" x14ac:dyDescent="0.2">
      <c r="A840" s="81" t="s">
        <v>147</v>
      </c>
      <c r="B840" s="81" t="s">
        <v>493</v>
      </c>
      <c r="C840" s="81" t="str">
        <f t="shared" si="13"/>
        <v>08045</v>
      </c>
      <c r="D840" s="81" t="s">
        <v>503</v>
      </c>
      <c r="E840" s="81" t="s">
        <v>1010</v>
      </c>
      <c r="F840" s="81">
        <v>18.899999999999999</v>
      </c>
      <c r="G840" s="81" t="s">
        <v>515</v>
      </c>
      <c r="H840" s="81" t="s">
        <v>1011</v>
      </c>
      <c r="I840" s="81" t="s">
        <v>1012</v>
      </c>
      <c r="J840" s="81" t="s">
        <v>227</v>
      </c>
      <c r="K840" s="81" t="s">
        <v>333</v>
      </c>
      <c r="L840" s="81">
        <v>-107.97973516666667</v>
      </c>
      <c r="M840" s="81">
        <v>39.483438527777778</v>
      </c>
      <c r="N840" s="190">
        <v>0</v>
      </c>
      <c r="O840" s="185">
        <v>12.9</v>
      </c>
      <c r="P840" s="185">
        <v>0</v>
      </c>
      <c r="Q840" s="185">
        <v>0</v>
      </c>
      <c r="R840" s="186">
        <v>0</v>
      </c>
    </row>
    <row r="841" spans="1:18" s="81" customFormat="1" x14ac:dyDescent="0.2">
      <c r="A841" s="81" t="s">
        <v>147</v>
      </c>
      <c r="B841" s="81" t="s">
        <v>493</v>
      </c>
      <c r="C841" s="81" t="str">
        <f t="shared" si="13"/>
        <v>08045</v>
      </c>
      <c r="D841" s="81" t="s">
        <v>503</v>
      </c>
      <c r="E841" s="81" t="s">
        <v>1013</v>
      </c>
      <c r="F841" s="81">
        <v>75.599999999999994</v>
      </c>
      <c r="G841" s="81" t="s">
        <v>515</v>
      </c>
      <c r="H841" s="81" t="s">
        <v>1014</v>
      </c>
      <c r="I841" s="81" t="s">
        <v>1015</v>
      </c>
      <c r="J841" s="81" t="s">
        <v>231</v>
      </c>
      <c r="K841" s="81" t="s">
        <v>333</v>
      </c>
      <c r="L841" s="81">
        <v>-107.88636233333334</v>
      </c>
      <c r="M841" s="81">
        <v>39.508987805555556</v>
      </c>
      <c r="N841" s="190">
        <v>0</v>
      </c>
      <c r="O841" s="185">
        <v>0</v>
      </c>
      <c r="P841" s="185">
        <v>22.100148000000001</v>
      </c>
      <c r="Q841" s="185">
        <v>0</v>
      </c>
      <c r="R841" s="186">
        <v>0</v>
      </c>
    </row>
    <row r="842" spans="1:18" s="81" customFormat="1" x14ac:dyDescent="0.2">
      <c r="A842" s="81" t="s">
        <v>147</v>
      </c>
      <c r="B842" s="81" t="s">
        <v>493</v>
      </c>
      <c r="C842" s="81" t="str">
        <f t="shared" si="13"/>
        <v>08045</v>
      </c>
      <c r="D842" s="81" t="s">
        <v>503</v>
      </c>
      <c r="E842" s="81" t="s">
        <v>1013</v>
      </c>
      <c r="F842" s="81">
        <v>75.599999999999994</v>
      </c>
      <c r="G842" s="81" t="s">
        <v>515</v>
      </c>
      <c r="H842" s="81" t="s">
        <v>1014</v>
      </c>
      <c r="I842" s="81" t="s">
        <v>1015</v>
      </c>
      <c r="J842" s="81" t="s">
        <v>231</v>
      </c>
      <c r="K842" s="81" t="s">
        <v>333</v>
      </c>
      <c r="L842" s="81">
        <v>-107.88636233333334</v>
      </c>
      <c r="M842" s="81">
        <v>39.508987805555556</v>
      </c>
      <c r="N842" s="190">
        <v>22.100148000000001</v>
      </c>
      <c r="O842" s="185">
        <v>0</v>
      </c>
      <c r="P842" s="185">
        <v>0</v>
      </c>
      <c r="Q842" s="185">
        <v>0</v>
      </c>
      <c r="R842" s="186">
        <v>0</v>
      </c>
    </row>
    <row r="843" spans="1:18" s="81" customFormat="1" x14ac:dyDescent="0.2">
      <c r="A843" s="81" t="s">
        <v>147</v>
      </c>
      <c r="B843" s="81" t="s">
        <v>493</v>
      </c>
      <c r="C843" s="81" t="str">
        <f t="shared" si="13"/>
        <v>08045</v>
      </c>
      <c r="D843" s="81" t="s">
        <v>503</v>
      </c>
      <c r="E843" s="81" t="s">
        <v>1013</v>
      </c>
      <c r="F843" s="81">
        <v>75.599999999999994</v>
      </c>
      <c r="G843" s="81" t="s">
        <v>515</v>
      </c>
      <c r="H843" s="81" t="s">
        <v>1014</v>
      </c>
      <c r="I843" s="81" t="s">
        <v>1015</v>
      </c>
      <c r="J843" s="81" t="s">
        <v>231</v>
      </c>
      <c r="K843" s="81" t="s">
        <v>333</v>
      </c>
      <c r="L843" s="81">
        <v>-107.88636233333334</v>
      </c>
      <c r="M843" s="81">
        <v>39.508987805555556</v>
      </c>
      <c r="N843" s="190">
        <v>0</v>
      </c>
      <c r="O843" s="185">
        <v>11.000178</v>
      </c>
      <c r="P843" s="185">
        <v>0</v>
      </c>
      <c r="Q843" s="185">
        <v>0</v>
      </c>
      <c r="R843" s="186">
        <v>0</v>
      </c>
    </row>
    <row r="844" spans="1:18" s="81" customFormat="1" x14ac:dyDescent="0.2">
      <c r="A844" s="81" t="s">
        <v>147</v>
      </c>
      <c r="B844" s="81" t="s">
        <v>493</v>
      </c>
      <c r="C844" s="81" t="str">
        <f t="shared" si="13"/>
        <v>08045</v>
      </c>
      <c r="D844" s="81" t="s">
        <v>503</v>
      </c>
      <c r="E844" s="81" t="s">
        <v>1013</v>
      </c>
      <c r="F844" s="81">
        <v>31.5</v>
      </c>
      <c r="G844" s="81" t="s">
        <v>515</v>
      </c>
      <c r="H844" s="81" t="s">
        <v>1016</v>
      </c>
      <c r="I844" s="81" t="s">
        <v>1015</v>
      </c>
      <c r="J844" s="81" t="s">
        <v>231</v>
      </c>
      <c r="K844" s="81" t="s">
        <v>333</v>
      </c>
      <c r="L844" s="81">
        <v>-107.88636233333334</v>
      </c>
      <c r="M844" s="81">
        <v>39.508987805555556</v>
      </c>
      <c r="N844" s="190">
        <v>0</v>
      </c>
      <c r="O844" s="185">
        <v>0</v>
      </c>
      <c r="P844" s="185">
        <v>10.457984</v>
      </c>
      <c r="Q844" s="185">
        <v>0</v>
      </c>
      <c r="R844" s="186">
        <v>0</v>
      </c>
    </row>
    <row r="845" spans="1:18" s="81" customFormat="1" x14ac:dyDescent="0.2">
      <c r="A845" s="81" t="s">
        <v>147</v>
      </c>
      <c r="B845" s="81" t="s">
        <v>493</v>
      </c>
      <c r="C845" s="81" t="str">
        <f t="shared" si="13"/>
        <v>08045</v>
      </c>
      <c r="D845" s="81" t="s">
        <v>503</v>
      </c>
      <c r="E845" s="81" t="s">
        <v>1013</v>
      </c>
      <c r="F845" s="81">
        <v>31.5</v>
      </c>
      <c r="G845" s="81" t="s">
        <v>515</v>
      </c>
      <c r="H845" s="81" t="s">
        <v>1016</v>
      </c>
      <c r="I845" s="81" t="s">
        <v>1015</v>
      </c>
      <c r="J845" s="81" t="s">
        <v>231</v>
      </c>
      <c r="K845" s="81" t="s">
        <v>333</v>
      </c>
      <c r="L845" s="81">
        <v>-107.88636233333334</v>
      </c>
      <c r="M845" s="81">
        <v>39.508987805555556</v>
      </c>
      <c r="N845" s="190">
        <v>10.457984</v>
      </c>
      <c r="O845" s="185">
        <v>0</v>
      </c>
      <c r="P845" s="185">
        <v>0</v>
      </c>
      <c r="Q845" s="185">
        <v>0</v>
      </c>
      <c r="R845" s="186">
        <v>0</v>
      </c>
    </row>
    <row r="846" spans="1:18" s="81" customFormat="1" x14ac:dyDescent="0.2">
      <c r="A846" s="81" t="s">
        <v>147</v>
      </c>
      <c r="B846" s="81" t="s">
        <v>493</v>
      </c>
      <c r="C846" s="81" t="str">
        <f t="shared" si="13"/>
        <v>08045</v>
      </c>
      <c r="D846" s="81" t="s">
        <v>503</v>
      </c>
      <c r="E846" s="81" t="s">
        <v>1013</v>
      </c>
      <c r="F846" s="81">
        <v>31.5</v>
      </c>
      <c r="G846" s="81" t="s">
        <v>515</v>
      </c>
      <c r="H846" s="81" t="s">
        <v>1016</v>
      </c>
      <c r="I846" s="81" t="s">
        <v>1015</v>
      </c>
      <c r="J846" s="81" t="s">
        <v>231</v>
      </c>
      <c r="K846" s="81" t="s">
        <v>333</v>
      </c>
      <c r="L846" s="81">
        <v>-107.88636233333334</v>
      </c>
      <c r="M846" s="81">
        <v>39.508987805555556</v>
      </c>
      <c r="N846" s="190">
        <v>0</v>
      </c>
      <c r="O846" s="185">
        <v>2.100263</v>
      </c>
      <c r="P846" s="185">
        <v>0</v>
      </c>
      <c r="Q846" s="185">
        <v>0</v>
      </c>
      <c r="R846" s="186">
        <v>0</v>
      </c>
    </row>
    <row r="847" spans="1:18" s="81" customFormat="1" x14ac:dyDescent="0.2">
      <c r="A847" s="81" t="s">
        <v>147</v>
      </c>
      <c r="B847" s="81" t="s">
        <v>493</v>
      </c>
      <c r="C847" s="81" t="str">
        <f t="shared" si="13"/>
        <v>08045</v>
      </c>
      <c r="D847" s="81" t="s">
        <v>503</v>
      </c>
      <c r="E847" s="81" t="s">
        <v>1017</v>
      </c>
      <c r="F847" s="81">
        <v>75.48</v>
      </c>
      <c r="G847" s="81" t="s">
        <v>515</v>
      </c>
      <c r="H847" s="81" t="s">
        <v>1018</v>
      </c>
      <c r="I847" s="81" t="s">
        <v>1019</v>
      </c>
      <c r="J847" s="81" t="s">
        <v>221</v>
      </c>
      <c r="K847" s="81" t="s">
        <v>333</v>
      </c>
      <c r="L847" s="81">
        <v>-107.72370494444445</v>
      </c>
      <c r="M847" s="81">
        <v>39.489242861111109</v>
      </c>
      <c r="N847" s="190">
        <v>0</v>
      </c>
      <c r="O847" s="185">
        <v>0</v>
      </c>
      <c r="P847" s="185">
        <v>22.32</v>
      </c>
      <c r="Q847" s="185">
        <v>0</v>
      </c>
      <c r="R847" s="186">
        <v>0</v>
      </c>
    </row>
    <row r="848" spans="1:18" s="81" customFormat="1" x14ac:dyDescent="0.2">
      <c r="A848" s="81" t="s">
        <v>147</v>
      </c>
      <c r="B848" s="81" t="s">
        <v>493</v>
      </c>
      <c r="C848" s="81" t="str">
        <f t="shared" si="13"/>
        <v>08045</v>
      </c>
      <c r="D848" s="81" t="s">
        <v>503</v>
      </c>
      <c r="E848" s="81" t="s">
        <v>1017</v>
      </c>
      <c r="F848" s="81">
        <v>75.48</v>
      </c>
      <c r="G848" s="81" t="s">
        <v>515</v>
      </c>
      <c r="H848" s="81" t="s">
        <v>1018</v>
      </c>
      <c r="I848" s="81" t="s">
        <v>1019</v>
      </c>
      <c r="J848" s="81" t="s">
        <v>221</v>
      </c>
      <c r="K848" s="81" t="s">
        <v>333</v>
      </c>
      <c r="L848" s="81">
        <v>-107.72370494444445</v>
      </c>
      <c r="M848" s="81">
        <v>39.489242861111109</v>
      </c>
      <c r="N848" s="190">
        <v>10.42</v>
      </c>
      <c r="O848" s="185">
        <v>0</v>
      </c>
      <c r="P848" s="185">
        <v>0</v>
      </c>
      <c r="Q848" s="185">
        <v>0</v>
      </c>
      <c r="R848" s="186">
        <v>0</v>
      </c>
    </row>
    <row r="849" spans="1:18" s="81" customFormat="1" x14ac:dyDescent="0.2">
      <c r="A849" s="81" t="s">
        <v>147</v>
      </c>
      <c r="B849" s="81" t="s">
        <v>493</v>
      </c>
      <c r="C849" s="81" t="str">
        <f t="shared" si="13"/>
        <v>08045</v>
      </c>
      <c r="D849" s="81" t="s">
        <v>503</v>
      </c>
      <c r="E849" s="81" t="s">
        <v>1017</v>
      </c>
      <c r="F849" s="81">
        <v>75.48</v>
      </c>
      <c r="G849" s="81" t="s">
        <v>515</v>
      </c>
      <c r="H849" s="81" t="s">
        <v>1018</v>
      </c>
      <c r="I849" s="81" t="s">
        <v>1019</v>
      </c>
      <c r="J849" s="81" t="s">
        <v>221</v>
      </c>
      <c r="K849" s="81" t="s">
        <v>333</v>
      </c>
      <c r="L849" s="81">
        <v>-107.72370494444445</v>
      </c>
      <c r="M849" s="81">
        <v>39.489242861111109</v>
      </c>
      <c r="N849" s="190">
        <v>0</v>
      </c>
      <c r="O849" s="185">
        <v>0</v>
      </c>
      <c r="P849" s="185">
        <v>0</v>
      </c>
      <c r="Q849" s="185">
        <v>0</v>
      </c>
      <c r="R849" s="186">
        <v>0.37740000000000001</v>
      </c>
    </row>
    <row r="850" spans="1:18" s="81" customFormat="1" x14ac:dyDescent="0.2">
      <c r="A850" s="81" t="s">
        <v>147</v>
      </c>
      <c r="B850" s="81" t="s">
        <v>493</v>
      </c>
      <c r="C850" s="81" t="str">
        <f t="shared" si="13"/>
        <v>08045</v>
      </c>
      <c r="D850" s="81" t="s">
        <v>503</v>
      </c>
      <c r="E850" s="81" t="s">
        <v>1017</v>
      </c>
      <c r="F850" s="81">
        <v>75.48</v>
      </c>
      <c r="G850" s="81" t="s">
        <v>515</v>
      </c>
      <c r="H850" s="81" t="s">
        <v>1018</v>
      </c>
      <c r="I850" s="81" t="s">
        <v>1019</v>
      </c>
      <c r="J850" s="81" t="s">
        <v>221</v>
      </c>
      <c r="K850" s="81" t="s">
        <v>333</v>
      </c>
      <c r="L850" s="81">
        <v>-107.72370494444445</v>
      </c>
      <c r="M850" s="81">
        <v>39.489242861111109</v>
      </c>
      <c r="N850" s="190">
        <v>0</v>
      </c>
      <c r="O850" s="185">
        <v>0</v>
      </c>
      <c r="P850" s="185">
        <v>0</v>
      </c>
      <c r="Q850" s="185">
        <v>0</v>
      </c>
      <c r="R850" s="186">
        <v>0</v>
      </c>
    </row>
    <row r="851" spans="1:18" s="81" customFormat="1" x14ac:dyDescent="0.2">
      <c r="A851" s="81" t="s">
        <v>147</v>
      </c>
      <c r="B851" s="81" t="s">
        <v>493</v>
      </c>
      <c r="C851" s="81" t="str">
        <f t="shared" si="13"/>
        <v>08045</v>
      </c>
      <c r="D851" s="81" t="s">
        <v>503</v>
      </c>
      <c r="E851" s="81" t="s">
        <v>1017</v>
      </c>
      <c r="F851" s="81">
        <v>75.48</v>
      </c>
      <c r="G851" s="81" t="s">
        <v>515</v>
      </c>
      <c r="H851" s="81" t="s">
        <v>1018</v>
      </c>
      <c r="I851" s="81" t="s">
        <v>1019</v>
      </c>
      <c r="J851" s="81" t="s">
        <v>221</v>
      </c>
      <c r="K851" s="81" t="s">
        <v>333</v>
      </c>
      <c r="L851" s="81">
        <v>-107.72370494444445</v>
      </c>
      <c r="M851" s="81">
        <v>39.489242861111109</v>
      </c>
      <c r="N851" s="190">
        <v>0</v>
      </c>
      <c r="O851" s="185">
        <v>0</v>
      </c>
      <c r="P851" s="185">
        <v>0</v>
      </c>
      <c r="Q851" s="185">
        <v>2.2644000000000001E-2</v>
      </c>
      <c r="R851" s="186">
        <v>0</v>
      </c>
    </row>
    <row r="852" spans="1:18" s="81" customFormat="1" x14ac:dyDescent="0.2">
      <c r="A852" s="81" t="s">
        <v>147</v>
      </c>
      <c r="B852" s="81" t="s">
        <v>493</v>
      </c>
      <c r="C852" s="81" t="str">
        <f t="shared" si="13"/>
        <v>08045</v>
      </c>
      <c r="D852" s="81" t="s">
        <v>503</v>
      </c>
      <c r="E852" s="81" t="s">
        <v>1017</v>
      </c>
      <c r="F852" s="81">
        <v>75.48</v>
      </c>
      <c r="G852" s="81" t="s">
        <v>515</v>
      </c>
      <c r="H852" s="81" t="s">
        <v>1018</v>
      </c>
      <c r="I852" s="81" t="s">
        <v>1019</v>
      </c>
      <c r="J852" s="81" t="s">
        <v>221</v>
      </c>
      <c r="K852" s="81" t="s">
        <v>333</v>
      </c>
      <c r="L852" s="81">
        <v>-107.72370494444445</v>
      </c>
      <c r="M852" s="81">
        <v>39.489242861111109</v>
      </c>
      <c r="N852" s="190">
        <v>0</v>
      </c>
      <c r="O852" s="185">
        <v>14.88</v>
      </c>
      <c r="P852" s="185">
        <v>0</v>
      </c>
      <c r="Q852" s="185">
        <v>0</v>
      </c>
      <c r="R852" s="186">
        <v>0</v>
      </c>
    </row>
    <row r="853" spans="1:18" s="81" customFormat="1" x14ac:dyDescent="0.2">
      <c r="A853" s="81" t="s">
        <v>147</v>
      </c>
      <c r="B853" s="81" t="s">
        <v>493</v>
      </c>
      <c r="C853" s="81" t="str">
        <f t="shared" si="13"/>
        <v>08045</v>
      </c>
      <c r="D853" s="81" t="s">
        <v>503</v>
      </c>
      <c r="E853" s="81" t="s">
        <v>1017</v>
      </c>
      <c r="F853" s="81">
        <v>273.3</v>
      </c>
      <c r="G853" s="81" t="s">
        <v>515</v>
      </c>
      <c r="H853" s="81" t="s">
        <v>1020</v>
      </c>
      <c r="I853" s="81" t="s">
        <v>1019</v>
      </c>
      <c r="J853" s="81" t="s">
        <v>221</v>
      </c>
      <c r="K853" s="81" t="s">
        <v>333</v>
      </c>
      <c r="L853" s="81">
        <v>-107.72370494444445</v>
      </c>
      <c r="M853" s="81">
        <v>39.489242861111109</v>
      </c>
      <c r="N853" s="190">
        <v>0</v>
      </c>
      <c r="O853" s="185">
        <v>0</v>
      </c>
      <c r="P853" s="185">
        <v>7.42</v>
      </c>
      <c r="Q853" s="185">
        <v>0</v>
      </c>
      <c r="R853" s="186">
        <v>0</v>
      </c>
    </row>
    <row r="854" spans="1:18" s="81" customFormat="1" x14ac:dyDescent="0.2">
      <c r="A854" s="81" t="s">
        <v>147</v>
      </c>
      <c r="B854" s="81" t="s">
        <v>493</v>
      </c>
      <c r="C854" s="81" t="str">
        <f t="shared" si="13"/>
        <v>08045</v>
      </c>
      <c r="D854" s="81" t="s">
        <v>503</v>
      </c>
      <c r="E854" s="81" t="s">
        <v>1017</v>
      </c>
      <c r="F854" s="81">
        <v>273.3</v>
      </c>
      <c r="G854" s="81" t="s">
        <v>515</v>
      </c>
      <c r="H854" s="81" t="s">
        <v>1020</v>
      </c>
      <c r="I854" s="81" t="s">
        <v>1019</v>
      </c>
      <c r="J854" s="81" t="s">
        <v>221</v>
      </c>
      <c r="K854" s="81" t="s">
        <v>333</v>
      </c>
      <c r="L854" s="81">
        <v>-107.72370494444445</v>
      </c>
      <c r="M854" s="81">
        <v>39.489242861111109</v>
      </c>
      <c r="N854" s="190">
        <v>30.55</v>
      </c>
      <c r="O854" s="185">
        <v>0</v>
      </c>
      <c r="P854" s="185">
        <v>0</v>
      </c>
      <c r="Q854" s="185">
        <v>0</v>
      </c>
      <c r="R854" s="186">
        <v>0</v>
      </c>
    </row>
    <row r="855" spans="1:18" s="81" customFormat="1" x14ac:dyDescent="0.2">
      <c r="A855" s="81" t="s">
        <v>147</v>
      </c>
      <c r="B855" s="81" t="s">
        <v>493</v>
      </c>
      <c r="C855" s="81" t="str">
        <f t="shared" si="13"/>
        <v>08045</v>
      </c>
      <c r="D855" s="81" t="s">
        <v>503</v>
      </c>
      <c r="E855" s="81" t="s">
        <v>1017</v>
      </c>
      <c r="F855" s="81">
        <v>273.3</v>
      </c>
      <c r="G855" s="81" t="s">
        <v>515</v>
      </c>
      <c r="H855" s="81" t="s">
        <v>1020</v>
      </c>
      <c r="I855" s="81" t="s">
        <v>1019</v>
      </c>
      <c r="J855" s="81" t="s">
        <v>221</v>
      </c>
      <c r="K855" s="81" t="s">
        <v>333</v>
      </c>
      <c r="L855" s="81">
        <v>-107.72370494444445</v>
      </c>
      <c r="M855" s="81">
        <v>39.489242861111109</v>
      </c>
      <c r="N855" s="190">
        <v>0</v>
      </c>
      <c r="O855" s="185">
        <v>0</v>
      </c>
      <c r="P855" s="185">
        <v>0</v>
      </c>
      <c r="Q855" s="185">
        <v>0</v>
      </c>
      <c r="R855" s="186">
        <v>1.3665</v>
      </c>
    </row>
    <row r="856" spans="1:18" s="81" customFormat="1" x14ac:dyDescent="0.2">
      <c r="A856" s="81" t="s">
        <v>147</v>
      </c>
      <c r="B856" s="81" t="s">
        <v>493</v>
      </c>
      <c r="C856" s="81" t="str">
        <f t="shared" si="13"/>
        <v>08045</v>
      </c>
      <c r="D856" s="81" t="s">
        <v>503</v>
      </c>
      <c r="E856" s="81" t="s">
        <v>1017</v>
      </c>
      <c r="F856" s="81">
        <v>273.3</v>
      </c>
      <c r="G856" s="81" t="s">
        <v>515</v>
      </c>
      <c r="H856" s="81" t="s">
        <v>1020</v>
      </c>
      <c r="I856" s="81" t="s">
        <v>1019</v>
      </c>
      <c r="J856" s="81" t="s">
        <v>221</v>
      </c>
      <c r="K856" s="81" t="s">
        <v>333</v>
      </c>
      <c r="L856" s="81">
        <v>-107.72370494444445</v>
      </c>
      <c r="M856" s="81">
        <v>39.489242861111109</v>
      </c>
      <c r="N856" s="190">
        <v>0</v>
      </c>
      <c r="O856" s="185">
        <v>0</v>
      </c>
      <c r="P856" s="185">
        <v>0</v>
      </c>
      <c r="Q856" s="185">
        <v>0</v>
      </c>
      <c r="R856" s="186">
        <v>0</v>
      </c>
    </row>
    <row r="857" spans="1:18" s="81" customFormat="1" x14ac:dyDescent="0.2">
      <c r="A857" s="81" t="s">
        <v>147</v>
      </c>
      <c r="B857" s="81" t="s">
        <v>493</v>
      </c>
      <c r="C857" s="81" t="str">
        <f t="shared" si="13"/>
        <v>08045</v>
      </c>
      <c r="D857" s="81" t="s">
        <v>503</v>
      </c>
      <c r="E857" s="81" t="s">
        <v>1017</v>
      </c>
      <c r="F857" s="81">
        <v>273.3</v>
      </c>
      <c r="G857" s="81" t="s">
        <v>515</v>
      </c>
      <c r="H857" s="81" t="s">
        <v>1020</v>
      </c>
      <c r="I857" s="81" t="s">
        <v>1019</v>
      </c>
      <c r="J857" s="81" t="s">
        <v>221</v>
      </c>
      <c r="K857" s="81" t="s">
        <v>333</v>
      </c>
      <c r="L857" s="81">
        <v>-107.72370494444445</v>
      </c>
      <c r="M857" s="81">
        <v>39.489242861111109</v>
      </c>
      <c r="N857" s="190">
        <v>0</v>
      </c>
      <c r="O857" s="185">
        <v>0</v>
      </c>
      <c r="P857" s="185">
        <v>0</v>
      </c>
      <c r="Q857" s="185">
        <v>8.1989999999999993E-2</v>
      </c>
      <c r="R857" s="186">
        <v>0</v>
      </c>
    </row>
    <row r="858" spans="1:18" s="81" customFormat="1" x14ac:dyDescent="0.2">
      <c r="A858" s="81" t="s">
        <v>147</v>
      </c>
      <c r="B858" s="81" t="s">
        <v>493</v>
      </c>
      <c r="C858" s="81" t="str">
        <f t="shared" si="13"/>
        <v>08045</v>
      </c>
      <c r="D858" s="81" t="s">
        <v>503</v>
      </c>
      <c r="E858" s="81" t="s">
        <v>1017</v>
      </c>
      <c r="F858" s="81">
        <v>273.3</v>
      </c>
      <c r="G858" s="81" t="s">
        <v>515</v>
      </c>
      <c r="H858" s="81" t="s">
        <v>1020</v>
      </c>
      <c r="I858" s="81" t="s">
        <v>1019</v>
      </c>
      <c r="J858" s="81" t="s">
        <v>221</v>
      </c>
      <c r="K858" s="81" t="s">
        <v>333</v>
      </c>
      <c r="L858" s="81">
        <v>-107.72370494444445</v>
      </c>
      <c r="M858" s="81">
        <v>39.489242861111109</v>
      </c>
      <c r="N858" s="190">
        <v>0</v>
      </c>
      <c r="O858" s="185">
        <v>8.73</v>
      </c>
      <c r="P858" s="185">
        <v>0</v>
      </c>
      <c r="Q858" s="185">
        <v>0</v>
      </c>
      <c r="R858" s="186">
        <v>0</v>
      </c>
    </row>
    <row r="859" spans="1:18" s="81" customFormat="1" x14ac:dyDescent="0.2">
      <c r="A859" s="81" t="s">
        <v>147</v>
      </c>
      <c r="B859" s="81" t="s">
        <v>493</v>
      </c>
      <c r="C859" s="81" t="str">
        <f t="shared" si="13"/>
        <v>08045</v>
      </c>
      <c r="D859" s="81" t="s">
        <v>503</v>
      </c>
      <c r="E859" s="81" t="s">
        <v>1017</v>
      </c>
      <c r="F859" s="81">
        <v>273.3</v>
      </c>
      <c r="G859" s="81" t="s">
        <v>515</v>
      </c>
      <c r="H859" s="81" t="s">
        <v>1021</v>
      </c>
      <c r="I859" s="81" t="s">
        <v>1019</v>
      </c>
      <c r="J859" s="81" t="s">
        <v>221</v>
      </c>
      <c r="K859" s="81" t="s">
        <v>333</v>
      </c>
      <c r="L859" s="81">
        <v>-107.72370494444445</v>
      </c>
      <c r="M859" s="81">
        <v>39.489242861111109</v>
      </c>
      <c r="N859" s="190">
        <v>0</v>
      </c>
      <c r="O859" s="185">
        <v>0</v>
      </c>
      <c r="P859" s="185">
        <v>7.41</v>
      </c>
      <c r="Q859" s="185">
        <v>0</v>
      </c>
      <c r="R859" s="186">
        <v>0</v>
      </c>
    </row>
    <row r="860" spans="1:18" s="81" customFormat="1" x14ac:dyDescent="0.2">
      <c r="A860" s="81" t="s">
        <v>147</v>
      </c>
      <c r="B860" s="81" t="s">
        <v>493</v>
      </c>
      <c r="C860" s="81" t="str">
        <f t="shared" si="13"/>
        <v>08045</v>
      </c>
      <c r="D860" s="81" t="s">
        <v>503</v>
      </c>
      <c r="E860" s="81" t="s">
        <v>1017</v>
      </c>
      <c r="F860" s="81">
        <v>273.3</v>
      </c>
      <c r="G860" s="81" t="s">
        <v>515</v>
      </c>
      <c r="H860" s="81" t="s">
        <v>1021</v>
      </c>
      <c r="I860" s="81" t="s">
        <v>1019</v>
      </c>
      <c r="J860" s="81" t="s">
        <v>221</v>
      </c>
      <c r="K860" s="81" t="s">
        <v>333</v>
      </c>
      <c r="L860" s="81">
        <v>-107.72370494444445</v>
      </c>
      <c r="M860" s="81">
        <v>39.489242861111109</v>
      </c>
      <c r="N860" s="190">
        <v>30.53</v>
      </c>
      <c r="O860" s="185">
        <v>0</v>
      </c>
      <c r="P860" s="185">
        <v>0</v>
      </c>
      <c r="Q860" s="185">
        <v>0</v>
      </c>
      <c r="R860" s="186">
        <v>0</v>
      </c>
    </row>
    <row r="861" spans="1:18" s="81" customFormat="1" x14ac:dyDescent="0.2">
      <c r="A861" s="81" t="s">
        <v>147</v>
      </c>
      <c r="B861" s="81" t="s">
        <v>493</v>
      </c>
      <c r="C861" s="81" t="str">
        <f t="shared" si="13"/>
        <v>08045</v>
      </c>
      <c r="D861" s="81" t="s">
        <v>503</v>
      </c>
      <c r="E861" s="81" t="s">
        <v>1017</v>
      </c>
      <c r="F861" s="81">
        <v>273.3</v>
      </c>
      <c r="G861" s="81" t="s">
        <v>515</v>
      </c>
      <c r="H861" s="81" t="s">
        <v>1021</v>
      </c>
      <c r="I861" s="81" t="s">
        <v>1019</v>
      </c>
      <c r="J861" s="81" t="s">
        <v>221</v>
      </c>
      <c r="K861" s="81" t="s">
        <v>333</v>
      </c>
      <c r="L861" s="81">
        <v>-107.72370494444445</v>
      </c>
      <c r="M861" s="81">
        <v>39.489242861111109</v>
      </c>
      <c r="N861" s="190">
        <v>0</v>
      </c>
      <c r="O861" s="185">
        <v>0</v>
      </c>
      <c r="P861" s="185">
        <v>0</v>
      </c>
      <c r="Q861" s="185">
        <v>0</v>
      </c>
      <c r="R861" s="186">
        <v>1.3665</v>
      </c>
    </row>
    <row r="862" spans="1:18" s="81" customFormat="1" x14ac:dyDescent="0.2">
      <c r="A862" s="81" t="s">
        <v>147</v>
      </c>
      <c r="B862" s="81" t="s">
        <v>493</v>
      </c>
      <c r="C862" s="81" t="str">
        <f t="shared" si="13"/>
        <v>08045</v>
      </c>
      <c r="D862" s="81" t="s">
        <v>503</v>
      </c>
      <c r="E862" s="81" t="s">
        <v>1017</v>
      </c>
      <c r="F862" s="81">
        <v>273.3</v>
      </c>
      <c r="G862" s="81" t="s">
        <v>515</v>
      </c>
      <c r="H862" s="81" t="s">
        <v>1021</v>
      </c>
      <c r="I862" s="81" t="s">
        <v>1019</v>
      </c>
      <c r="J862" s="81" t="s">
        <v>221</v>
      </c>
      <c r="K862" s="81" t="s">
        <v>333</v>
      </c>
      <c r="L862" s="81">
        <v>-107.72370494444445</v>
      </c>
      <c r="M862" s="81">
        <v>39.489242861111109</v>
      </c>
      <c r="N862" s="190">
        <v>0</v>
      </c>
      <c r="O862" s="185">
        <v>0</v>
      </c>
      <c r="P862" s="185">
        <v>0</v>
      </c>
      <c r="Q862" s="185">
        <v>0</v>
      </c>
      <c r="R862" s="186">
        <v>0</v>
      </c>
    </row>
    <row r="863" spans="1:18" s="81" customFormat="1" x14ac:dyDescent="0.2">
      <c r="A863" s="81" t="s">
        <v>147</v>
      </c>
      <c r="B863" s="81" t="s">
        <v>493</v>
      </c>
      <c r="C863" s="81" t="str">
        <f t="shared" si="13"/>
        <v>08045</v>
      </c>
      <c r="D863" s="81" t="s">
        <v>503</v>
      </c>
      <c r="E863" s="81" t="s">
        <v>1017</v>
      </c>
      <c r="F863" s="81">
        <v>273.3</v>
      </c>
      <c r="G863" s="81" t="s">
        <v>515</v>
      </c>
      <c r="H863" s="81" t="s">
        <v>1021</v>
      </c>
      <c r="I863" s="81" t="s">
        <v>1019</v>
      </c>
      <c r="J863" s="81" t="s">
        <v>221</v>
      </c>
      <c r="K863" s="81" t="s">
        <v>333</v>
      </c>
      <c r="L863" s="81">
        <v>-107.72370494444445</v>
      </c>
      <c r="M863" s="81">
        <v>39.489242861111109</v>
      </c>
      <c r="N863" s="190">
        <v>0</v>
      </c>
      <c r="O863" s="185">
        <v>0</v>
      </c>
      <c r="P863" s="185">
        <v>0</v>
      </c>
      <c r="Q863" s="185">
        <v>8.1989999999999993E-2</v>
      </c>
      <c r="R863" s="186">
        <v>0</v>
      </c>
    </row>
    <row r="864" spans="1:18" s="81" customFormat="1" x14ac:dyDescent="0.2">
      <c r="A864" s="81" t="s">
        <v>147</v>
      </c>
      <c r="B864" s="81" t="s">
        <v>493</v>
      </c>
      <c r="C864" s="81" t="str">
        <f t="shared" si="13"/>
        <v>08045</v>
      </c>
      <c r="D864" s="81" t="s">
        <v>503</v>
      </c>
      <c r="E864" s="81" t="s">
        <v>1017</v>
      </c>
      <c r="F864" s="81">
        <v>273.3</v>
      </c>
      <c r="G864" s="81" t="s">
        <v>515</v>
      </c>
      <c r="H864" s="81" t="s">
        <v>1021</v>
      </c>
      <c r="I864" s="81" t="s">
        <v>1019</v>
      </c>
      <c r="J864" s="81" t="s">
        <v>221</v>
      </c>
      <c r="K864" s="81" t="s">
        <v>333</v>
      </c>
      <c r="L864" s="81">
        <v>-107.72370494444445</v>
      </c>
      <c r="M864" s="81">
        <v>39.489242861111109</v>
      </c>
      <c r="N864" s="190">
        <v>0</v>
      </c>
      <c r="O864" s="185">
        <v>8.7200000000000006</v>
      </c>
      <c r="P864" s="185">
        <v>0</v>
      </c>
      <c r="Q864" s="185">
        <v>0</v>
      </c>
      <c r="R864" s="186">
        <v>0</v>
      </c>
    </row>
    <row r="865" spans="1:18" s="81" customFormat="1" x14ac:dyDescent="0.2">
      <c r="A865" s="81" t="s">
        <v>147</v>
      </c>
      <c r="B865" s="81" t="s">
        <v>493</v>
      </c>
      <c r="C865" s="81" t="str">
        <f t="shared" si="13"/>
        <v>08045</v>
      </c>
      <c r="D865" s="81" t="s">
        <v>503</v>
      </c>
      <c r="E865" s="81" t="s">
        <v>1017</v>
      </c>
      <c r="F865" s="81">
        <v>188.5</v>
      </c>
      <c r="G865" s="81" t="s">
        <v>515</v>
      </c>
      <c r="H865" s="81" t="s">
        <v>1022</v>
      </c>
      <c r="I865" s="81" t="s">
        <v>1019</v>
      </c>
      <c r="J865" s="81" t="s">
        <v>221</v>
      </c>
      <c r="K865" s="81" t="s">
        <v>333</v>
      </c>
      <c r="L865" s="81">
        <v>-107.72370494444445</v>
      </c>
      <c r="M865" s="81">
        <v>39.489242861111109</v>
      </c>
      <c r="N865" s="190">
        <v>0</v>
      </c>
      <c r="O865" s="185">
        <v>0</v>
      </c>
      <c r="P865" s="185">
        <v>29.2</v>
      </c>
      <c r="Q865" s="185">
        <v>0</v>
      </c>
      <c r="R865" s="186">
        <v>0</v>
      </c>
    </row>
    <row r="866" spans="1:18" s="81" customFormat="1" x14ac:dyDescent="0.2">
      <c r="A866" s="81" t="s">
        <v>147</v>
      </c>
      <c r="B866" s="81" t="s">
        <v>493</v>
      </c>
      <c r="C866" s="81" t="str">
        <f t="shared" si="13"/>
        <v>08045</v>
      </c>
      <c r="D866" s="81" t="s">
        <v>503</v>
      </c>
      <c r="E866" s="81" t="s">
        <v>1017</v>
      </c>
      <c r="F866" s="81">
        <v>188.5</v>
      </c>
      <c r="G866" s="81" t="s">
        <v>515</v>
      </c>
      <c r="H866" s="81" t="s">
        <v>1022</v>
      </c>
      <c r="I866" s="81" t="s">
        <v>1019</v>
      </c>
      <c r="J866" s="81" t="s">
        <v>221</v>
      </c>
      <c r="K866" s="81" t="s">
        <v>333</v>
      </c>
      <c r="L866" s="81">
        <v>-107.72370494444445</v>
      </c>
      <c r="M866" s="81">
        <v>39.489242861111109</v>
      </c>
      <c r="N866" s="190">
        <v>20.48</v>
      </c>
      <c r="O866" s="185">
        <v>0</v>
      </c>
      <c r="P866" s="185">
        <v>0</v>
      </c>
      <c r="Q866" s="185">
        <v>0</v>
      </c>
      <c r="R866" s="186">
        <v>0</v>
      </c>
    </row>
    <row r="867" spans="1:18" s="81" customFormat="1" x14ac:dyDescent="0.2">
      <c r="A867" s="81" t="s">
        <v>147</v>
      </c>
      <c r="B867" s="81" t="s">
        <v>493</v>
      </c>
      <c r="C867" s="81" t="str">
        <f t="shared" si="13"/>
        <v>08045</v>
      </c>
      <c r="D867" s="81" t="s">
        <v>503</v>
      </c>
      <c r="E867" s="81" t="s">
        <v>1017</v>
      </c>
      <c r="F867" s="81">
        <v>188.5</v>
      </c>
      <c r="G867" s="81" t="s">
        <v>515</v>
      </c>
      <c r="H867" s="81" t="s">
        <v>1022</v>
      </c>
      <c r="I867" s="81" t="s">
        <v>1019</v>
      </c>
      <c r="J867" s="81" t="s">
        <v>221</v>
      </c>
      <c r="K867" s="81" t="s">
        <v>333</v>
      </c>
      <c r="L867" s="81">
        <v>-107.72370494444445</v>
      </c>
      <c r="M867" s="81">
        <v>39.489242861111109</v>
      </c>
      <c r="N867" s="190">
        <v>0</v>
      </c>
      <c r="O867" s="185">
        <v>0</v>
      </c>
      <c r="P867" s="185">
        <v>0</v>
      </c>
      <c r="Q867" s="185">
        <v>0</v>
      </c>
      <c r="R867" s="186">
        <v>0.9425</v>
      </c>
    </row>
    <row r="868" spans="1:18" s="81" customFormat="1" x14ac:dyDescent="0.2">
      <c r="A868" s="81" t="s">
        <v>147</v>
      </c>
      <c r="B868" s="81" t="s">
        <v>493</v>
      </c>
      <c r="C868" s="81" t="str">
        <f t="shared" si="13"/>
        <v>08045</v>
      </c>
      <c r="D868" s="81" t="s">
        <v>503</v>
      </c>
      <c r="E868" s="81" t="s">
        <v>1017</v>
      </c>
      <c r="F868" s="81">
        <v>188.5</v>
      </c>
      <c r="G868" s="81" t="s">
        <v>515</v>
      </c>
      <c r="H868" s="81" t="s">
        <v>1022</v>
      </c>
      <c r="I868" s="81" t="s">
        <v>1019</v>
      </c>
      <c r="J868" s="81" t="s">
        <v>221</v>
      </c>
      <c r="K868" s="81" t="s">
        <v>333</v>
      </c>
      <c r="L868" s="81">
        <v>-107.72370494444445</v>
      </c>
      <c r="M868" s="81">
        <v>39.489242861111109</v>
      </c>
      <c r="N868" s="190">
        <v>0</v>
      </c>
      <c r="O868" s="185">
        <v>0</v>
      </c>
      <c r="P868" s="185">
        <v>0</v>
      </c>
      <c r="Q868" s="185">
        <v>0</v>
      </c>
      <c r="R868" s="186">
        <v>0</v>
      </c>
    </row>
    <row r="869" spans="1:18" s="81" customFormat="1" x14ac:dyDescent="0.2">
      <c r="A869" s="81" t="s">
        <v>147</v>
      </c>
      <c r="B869" s="81" t="s">
        <v>493</v>
      </c>
      <c r="C869" s="81" t="str">
        <f t="shared" si="13"/>
        <v>08045</v>
      </c>
      <c r="D869" s="81" t="s">
        <v>503</v>
      </c>
      <c r="E869" s="81" t="s">
        <v>1017</v>
      </c>
      <c r="F869" s="81">
        <v>188.5</v>
      </c>
      <c r="G869" s="81" t="s">
        <v>515</v>
      </c>
      <c r="H869" s="81" t="s">
        <v>1022</v>
      </c>
      <c r="I869" s="81" t="s">
        <v>1019</v>
      </c>
      <c r="J869" s="81" t="s">
        <v>221</v>
      </c>
      <c r="K869" s="81" t="s">
        <v>333</v>
      </c>
      <c r="L869" s="81">
        <v>-107.72370494444445</v>
      </c>
      <c r="M869" s="81">
        <v>39.489242861111109</v>
      </c>
      <c r="N869" s="190">
        <v>0</v>
      </c>
      <c r="O869" s="185">
        <v>0</v>
      </c>
      <c r="P869" s="185">
        <v>0</v>
      </c>
      <c r="Q869" s="185">
        <v>5.6550000000000003E-2</v>
      </c>
      <c r="R869" s="186">
        <v>0</v>
      </c>
    </row>
    <row r="870" spans="1:18" s="81" customFormat="1" x14ac:dyDescent="0.2">
      <c r="A870" s="81" t="s">
        <v>147</v>
      </c>
      <c r="B870" s="81" t="s">
        <v>493</v>
      </c>
      <c r="C870" s="81" t="str">
        <f t="shared" si="13"/>
        <v>08045</v>
      </c>
      <c r="D870" s="81" t="s">
        <v>503</v>
      </c>
      <c r="E870" s="81" t="s">
        <v>1017</v>
      </c>
      <c r="F870" s="81">
        <v>188.5</v>
      </c>
      <c r="G870" s="81" t="s">
        <v>515</v>
      </c>
      <c r="H870" s="81" t="s">
        <v>1022</v>
      </c>
      <c r="I870" s="81" t="s">
        <v>1019</v>
      </c>
      <c r="J870" s="81" t="s">
        <v>221</v>
      </c>
      <c r="K870" s="81" t="s">
        <v>333</v>
      </c>
      <c r="L870" s="81">
        <v>-107.72370494444445</v>
      </c>
      <c r="M870" s="81">
        <v>39.489242861111109</v>
      </c>
      <c r="N870" s="190">
        <v>0</v>
      </c>
      <c r="O870" s="185">
        <v>25.14</v>
      </c>
      <c r="P870" s="185">
        <v>0</v>
      </c>
      <c r="Q870" s="185">
        <v>0</v>
      </c>
      <c r="R870" s="186">
        <v>0</v>
      </c>
    </row>
    <row r="871" spans="1:18" s="81" customFormat="1" x14ac:dyDescent="0.2">
      <c r="A871" s="81" t="s">
        <v>147</v>
      </c>
      <c r="B871" s="81" t="s">
        <v>493</v>
      </c>
      <c r="C871" s="81" t="str">
        <f t="shared" si="13"/>
        <v>08045</v>
      </c>
      <c r="D871" s="81" t="s">
        <v>503</v>
      </c>
      <c r="E871" s="81" t="s">
        <v>1017</v>
      </c>
      <c r="F871" s="81">
        <v>31390</v>
      </c>
      <c r="G871" s="81" t="s">
        <v>505</v>
      </c>
      <c r="H871" s="81" t="s">
        <v>725</v>
      </c>
      <c r="I871" s="81" t="s">
        <v>1019</v>
      </c>
      <c r="J871" s="81" t="s">
        <v>314</v>
      </c>
      <c r="K871" s="81" t="s">
        <v>319</v>
      </c>
      <c r="L871" s="81">
        <v>-107.72370494444445</v>
      </c>
      <c r="M871" s="81">
        <v>39.489242861111109</v>
      </c>
      <c r="N871" s="190">
        <v>0</v>
      </c>
      <c r="O871" s="185">
        <v>34.799999999999997</v>
      </c>
      <c r="P871" s="185">
        <v>0</v>
      </c>
      <c r="Q871" s="185">
        <v>0</v>
      </c>
      <c r="R871" s="186">
        <v>0</v>
      </c>
    </row>
    <row r="872" spans="1:18" s="81" customFormat="1" x14ac:dyDescent="0.2">
      <c r="A872" s="81" t="s">
        <v>147</v>
      </c>
      <c r="B872" s="81" t="s">
        <v>493</v>
      </c>
      <c r="C872" s="81" t="str">
        <f t="shared" si="13"/>
        <v>08045</v>
      </c>
      <c r="D872" s="81" t="s">
        <v>503</v>
      </c>
      <c r="E872" s="81" t="s">
        <v>1017</v>
      </c>
      <c r="F872" s="81">
        <v>623</v>
      </c>
      <c r="G872" s="81" t="s">
        <v>526</v>
      </c>
      <c r="H872" s="81" t="s">
        <v>573</v>
      </c>
      <c r="I872" s="81" t="s">
        <v>1019</v>
      </c>
      <c r="J872" s="81" t="s">
        <v>277</v>
      </c>
      <c r="K872" s="81" t="s">
        <v>350</v>
      </c>
      <c r="L872" s="81">
        <v>-107.72370494444445</v>
      </c>
      <c r="M872" s="81">
        <v>39.489242861111109</v>
      </c>
      <c r="N872" s="190">
        <v>0</v>
      </c>
      <c r="O872" s="185">
        <v>8.39</v>
      </c>
      <c r="P872" s="185">
        <v>0</v>
      </c>
      <c r="Q872" s="185">
        <v>0</v>
      </c>
      <c r="R872" s="186">
        <v>0</v>
      </c>
    </row>
    <row r="873" spans="1:18" s="81" customFormat="1" x14ac:dyDescent="0.2">
      <c r="A873" s="81" t="s">
        <v>147</v>
      </c>
      <c r="B873" s="81" t="s">
        <v>493</v>
      </c>
      <c r="C873" s="81" t="str">
        <f t="shared" si="13"/>
        <v>08045</v>
      </c>
      <c r="D873" s="81" t="s">
        <v>503</v>
      </c>
      <c r="E873" s="81" t="s">
        <v>1023</v>
      </c>
      <c r="F873" s="81">
        <v>46</v>
      </c>
      <c r="G873" s="81" t="s">
        <v>515</v>
      </c>
      <c r="H873" s="81" t="s">
        <v>1024</v>
      </c>
      <c r="I873" s="81" t="s">
        <v>1025</v>
      </c>
      <c r="J873" s="81" t="s">
        <v>221</v>
      </c>
      <c r="K873" s="81" t="s">
        <v>333</v>
      </c>
      <c r="L873" s="81">
        <v>-108.10957969444443</v>
      </c>
      <c r="M873" s="81">
        <v>39.487174916666667</v>
      </c>
      <c r="N873" s="190">
        <v>0</v>
      </c>
      <c r="O873" s="185">
        <v>0</v>
      </c>
      <c r="P873" s="185">
        <v>4.8</v>
      </c>
      <c r="Q873" s="185">
        <v>0</v>
      </c>
      <c r="R873" s="186">
        <v>0</v>
      </c>
    </row>
    <row r="874" spans="1:18" s="81" customFormat="1" x14ac:dyDescent="0.2">
      <c r="A874" s="81" t="s">
        <v>147</v>
      </c>
      <c r="B874" s="81" t="s">
        <v>493</v>
      </c>
      <c r="C874" s="81" t="str">
        <f t="shared" si="13"/>
        <v>08045</v>
      </c>
      <c r="D874" s="81" t="s">
        <v>503</v>
      </c>
      <c r="E874" s="81" t="s">
        <v>1023</v>
      </c>
      <c r="F874" s="81">
        <v>46</v>
      </c>
      <c r="G874" s="81" t="s">
        <v>515</v>
      </c>
      <c r="H874" s="81" t="s">
        <v>1024</v>
      </c>
      <c r="I874" s="81" t="s">
        <v>1025</v>
      </c>
      <c r="J874" s="81" t="s">
        <v>221</v>
      </c>
      <c r="K874" s="81" t="s">
        <v>333</v>
      </c>
      <c r="L874" s="81">
        <v>-108.10957969444443</v>
      </c>
      <c r="M874" s="81">
        <v>39.487174916666667</v>
      </c>
      <c r="N874" s="190">
        <v>10.1</v>
      </c>
      <c r="O874" s="185">
        <v>0</v>
      </c>
      <c r="P874" s="185">
        <v>0</v>
      </c>
      <c r="Q874" s="185">
        <v>0</v>
      </c>
      <c r="R874" s="186">
        <v>0</v>
      </c>
    </row>
    <row r="875" spans="1:18" s="81" customFormat="1" x14ac:dyDescent="0.2">
      <c r="A875" s="81" t="s">
        <v>147</v>
      </c>
      <c r="B875" s="81" t="s">
        <v>493</v>
      </c>
      <c r="C875" s="81" t="str">
        <f t="shared" si="13"/>
        <v>08045</v>
      </c>
      <c r="D875" s="81" t="s">
        <v>503</v>
      </c>
      <c r="E875" s="81" t="s">
        <v>1023</v>
      </c>
      <c r="F875" s="81">
        <v>46</v>
      </c>
      <c r="G875" s="81" t="s">
        <v>515</v>
      </c>
      <c r="H875" s="81" t="s">
        <v>1024</v>
      </c>
      <c r="I875" s="81" t="s">
        <v>1025</v>
      </c>
      <c r="J875" s="81" t="s">
        <v>221</v>
      </c>
      <c r="K875" s="81" t="s">
        <v>333</v>
      </c>
      <c r="L875" s="81">
        <v>-108.10957969444443</v>
      </c>
      <c r="M875" s="81">
        <v>39.487174916666667</v>
      </c>
      <c r="N875" s="190">
        <v>0</v>
      </c>
      <c r="O875" s="185">
        <v>0</v>
      </c>
      <c r="P875" s="185">
        <v>0</v>
      </c>
      <c r="Q875" s="185">
        <v>0</v>
      </c>
      <c r="R875" s="186">
        <v>0.23</v>
      </c>
    </row>
    <row r="876" spans="1:18" s="81" customFormat="1" x14ac:dyDescent="0.2">
      <c r="A876" s="81" t="s">
        <v>147</v>
      </c>
      <c r="B876" s="81" t="s">
        <v>493</v>
      </c>
      <c r="C876" s="81" t="str">
        <f t="shared" si="13"/>
        <v>08045</v>
      </c>
      <c r="D876" s="81" t="s">
        <v>503</v>
      </c>
      <c r="E876" s="81" t="s">
        <v>1023</v>
      </c>
      <c r="F876" s="81">
        <v>46</v>
      </c>
      <c r="G876" s="81" t="s">
        <v>515</v>
      </c>
      <c r="H876" s="81" t="s">
        <v>1024</v>
      </c>
      <c r="I876" s="81" t="s">
        <v>1025</v>
      </c>
      <c r="J876" s="81" t="s">
        <v>221</v>
      </c>
      <c r="K876" s="81" t="s">
        <v>333</v>
      </c>
      <c r="L876" s="81">
        <v>-108.10957969444443</v>
      </c>
      <c r="M876" s="81">
        <v>39.487174916666667</v>
      </c>
      <c r="N876" s="190">
        <v>0</v>
      </c>
      <c r="O876" s="185">
        <v>0</v>
      </c>
      <c r="P876" s="185">
        <v>0</v>
      </c>
      <c r="Q876" s="185">
        <v>0</v>
      </c>
      <c r="R876" s="186">
        <v>0</v>
      </c>
    </row>
    <row r="877" spans="1:18" s="81" customFormat="1" x14ac:dyDescent="0.2">
      <c r="A877" s="81" t="s">
        <v>147</v>
      </c>
      <c r="B877" s="81" t="s">
        <v>493</v>
      </c>
      <c r="C877" s="81" t="str">
        <f t="shared" si="13"/>
        <v>08045</v>
      </c>
      <c r="D877" s="81" t="s">
        <v>503</v>
      </c>
      <c r="E877" s="81" t="s">
        <v>1023</v>
      </c>
      <c r="F877" s="81">
        <v>46</v>
      </c>
      <c r="G877" s="81" t="s">
        <v>515</v>
      </c>
      <c r="H877" s="81" t="s">
        <v>1024</v>
      </c>
      <c r="I877" s="81" t="s">
        <v>1025</v>
      </c>
      <c r="J877" s="81" t="s">
        <v>221</v>
      </c>
      <c r="K877" s="81" t="s">
        <v>333</v>
      </c>
      <c r="L877" s="81">
        <v>-108.10957969444443</v>
      </c>
      <c r="M877" s="81">
        <v>39.487174916666667</v>
      </c>
      <c r="N877" s="190">
        <v>0</v>
      </c>
      <c r="O877" s="185">
        <v>0</v>
      </c>
      <c r="P877" s="185">
        <v>0</v>
      </c>
      <c r="Q877" s="185">
        <v>1.38E-2</v>
      </c>
      <c r="R877" s="186">
        <v>0</v>
      </c>
    </row>
    <row r="878" spans="1:18" s="81" customFormat="1" x14ac:dyDescent="0.2">
      <c r="A878" s="81" t="s">
        <v>147</v>
      </c>
      <c r="B878" s="81" t="s">
        <v>493</v>
      </c>
      <c r="C878" s="81" t="str">
        <f t="shared" si="13"/>
        <v>08045</v>
      </c>
      <c r="D878" s="81" t="s">
        <v>503</v>
      </c>
      <c r="E878" s="81" t="s">
        <v>1023</v>
      </c>
      <c r="F878" s="81">
        <v>46</v>
      </c>
      <c r="G878" s="81" t="s">
        <v>515</v>
      </c>
      <c r="H878" s="81" t="s">
        <v>1024</v>
      </c>
      <c r="I878" s="81" t="s">
        <v>1025</v>
      </c>
      <c r="J878" s="81" t="s">
        <v>221</v>
      </c>
      <c r="K878" s="81" t="s">
        <v>333</v>
      </c>
      <c r="L878" s="81">
        <v>-108.10957969444443</v>
      </c>
      <c r="M878" s="81">
        <v>39.487174916666667</v>
      </c>
      <c r="N878" s="190">
        <v>0</v>
      </c>
      <c r="O878" s="185">
        <v>8.4</v>
      </c>
      <c r="P878" s="185">
        <v>0</v>
      </c>
      <c r="Q878" s="185">
        <v>0</v>
      </c>
      <c r="R878" s="186">
        <v>0</v>
      </c>
    </row>
    <row r="879" spans="1:18" s="81" customFormat="1" x14ac:dyDescent="0.2">
      <c r="A879" s="81" t="s">
        <v>147</v>
      </c>
      <c r="B879" s="81" t="s">
        <v>493</v>
      </c>
      <c r="C879" s="81" t="str">
        <f t="shared" si="13"/>
        <v>08045</v>
      </c>
      <c r="D879" s="81" t="s">
        <v>503</v>
      </c>
      <c r="E879" s="81" t="s">
        <v>1023</v>
      </c>
      <c r="F879" s="81">
        <v>46</v>
      </c>
      <c r="G879" s="81" t="s">
        <v>515</v>
      </c>
      <c r="H879" s="81" t="s">
        <v>1026</v>
      </c>
      <c r="I879" s="81" t="s">
        <v>1025</v>
      </c>
      <c r="J879" s="81" t="s">
        <v>221</v>
      </c>
      <c r="K879" s="81" t="s">
        <v>333</v>
      </c>
      <c r="L879" s="81">
        <v>-108.10957969444443</v>
      </c>
      <c r="M879" s="81">
        <v>39.487174916666667</v>
      </c>
      <c r="N879" s="190">
        <v>0</v>
      </c>
      <c r="O879" s="185">
        <v>0</v>
      </c>
      <c r="P879" s="185">
        <v>4.8</v>
      </c>
      <c r="Q879" s="185">
        <v>0</v>
      </c>
      <c r="R879" s="186">
        <v>0</v>
      </c>
    </row>
    <row r="880" spans="1:18" s="81" customFormat="1" x14ac:dyDescent="0.2">
      <c r="A880" s="81" t="s">
        <v>147</v>
      </c>
      <c r="B880" s="81" t="s">
        <v>493</v>
      </c>
      <c r="C880" s="81" t="str">
        <f t="shared" si="13"/>
        <v>08045</v>
      </c>
      <c r="D880" s="81" t="s">
        <v>503</v>
      </c>
      <c r="E880" s="81" t="s">
        <v>1023</v>
      </c>
      <c r="F880" s="81">
        <v>46</v>
      </c>
      <c r="G880" s="81" t="s">
        <v>515</v>
      </c>
      <c r="H880" s="81" t="s">
        <v>1026</v>
      </c>
      <c r="I880" s="81" t="s">
        <v>1025</v>
      </c>
      <c r="J880" s="81" t="s">
        <v>221</v>
      </c>
      <c r="K880" s="81" t="s">
        <v>333</v>
      </c>
      <c r="L880" s="81">
        <v>-108.10957969444443</v>
      </c>
      <c r="M880" s="81">
        <v>39.487174916666667</v>
      </c>
      <c r="N880" s="190">
        <v>10.1</v>
      </c>
      <c r="O880" s="185">
        <v>0</v>
      </c>
      <c r="P880" s="185">
        <v>0</v>
      </c>
      <c r="Q880" s="185">
        <v>0</v>
      </c>
      <c r="R880" s="186">
        <v>0</v>
      </c>
    </row>
    <row r="881" spans="1:18" s="81" customFormat="1" x14ac:dyDescent="0.2">
      <c r="A881" s="81" t="s">
        <v>147</v>
      </c>
      <c r="B881" s="81" t="s">
        <v>493</v>
      </c>
      <c r="C881" s="81" t="str">
        <f t="shared" si="13"/>
        <v>08045</v>
      </c>
      <c r="D881" s="81" t="s">
        <v>503</v>
      </c>
      <c r="E881" s="81" t="s">
        <v>1023</v>
      </c>
      <c r="F881" s="81">
        <v>46</v>
      </c>
      <c r="G881" s="81" t="s">
        <v>515</v>
      </c>
      <c r="H881" s="81" t="s">
        <v>1026</v>
      </c>
      <c r="I881" s="81" t="s">
        <v>1025</v>
      </c>
      <c r="J881" s="81" t="s">
        <v>221</v>
      </c>
      <c r="K881" s="81" t="s">
        <v>333</v>
      </c>
      <c r="L881" s="81">
        <v>-108.10957969444443</v>
      </c>
      <c r="M881" s="81">
        <v>39.487174916666667</v>
      </c>
      <c r="N881" s="190">
        <v>0</v>
      </c>
      <c r="O881" s="185">
        <v>0</v>
      </c>
      <c r="P881" s="185">
        <v>0</v>
      </c>
      <c r="Q881" s="185">
        <v>0</v>
      </c>
      <c r="R881" s="186">
        <v>0.23</v>
      </c>
    </row>
    <row r="882" spans="1:18" s="81" customFormat="1" x14ac:dyDescent="0.2">
      <c r="A882" s="81" t="s">
        <v>147</v>
      </c>
      <c r="B882" s="81" t="s">
        <v>493</v>
      </c>
      <c r="C882" s="81" t="str">
        <f t="shared" si="13"/>
        <v>08045</v>
      </c>
      <c r="D882" s="81" t="s">
        <v>503</v>
      </c>
      <c r="E882" s="81" t="s">
        <v>1023</v>
      </c>
      <c r="F882" s="81">
        <v>46</v>
      </c>
      <c r="G882" s="81" t="s">
        <v>515</v>
      </c>
      <c r="H882" s="81" t="s">
        <v>1026</v>
      </c>
      <c r="I882" s="81" t="s">
        <v>1025</v>
      </c>
      <c r="J882" s="81" t="s">
        <v>221</v>
      </c>
      <c r="K882" s="81" t="s">
        <v>333</v>
      </c>
      <c r="L882" s="81">
        <v>-108.10957969444443</v>
      </c>
      <c r="M882" s="81">
        <v>39.487174916666667</v>
      </c>
      <c r="N882" s="190">
        <v>0</v>
      </c>
      <c r="O882" s="185">
        <v>0</v>
      </c>
      <c r="P882" s="185">
        <v>0</v>
      </c>
      <c r="Q882" s="185">
        <v>0</v>
      </c>
      <c r="R882" s="186">
        <v>0</v>
      </c>
    </row>
    <row r="883" spans="1:18" s="81" customFormat="1" x14ac:dyDescent="0.2">
      <c r="A883" s="81" t="s">
        <v>147</v>
      </c>
      <c r="B883" s="81" t="s">
        <v>493</v>
      </c>
      <c r="C883" s="81" t="str">
        <f t="shared" si="13"/>
        <v>08045</v>
      </c>
      <c r="D883" s="81" t="s">
        <v>503</v>
      </c>
      <c r="E883" s="81" t="s">
        <v>1023</v>
      </c>
      <c r="F883" s="81">
        <v>46</v>
      </c>
      <c r="G883" s="81" t="s">
        <v>515</v>
      </c>
      <c r="H883" s="81" t="s">
        <v>1026</v>
      </c>
      <c r="I883" s="81" t="s">
        <v>1025</v>
      </c>
      <c r="J883" s="81" t="s">
        <v>221</v>
      </c>
      <c r="K883" s="81" t="s">
        <v>333</v>
      </c>
      <c r="L883" s="81">
        <v>-108.10957969444443</v>
      </c>
      <c r="M883" s="81">
        <v>39.487174916666667</v>
      </c>
      <c r="N883" s="190">
        <v>0</v>
      </c>
      <c r="O883" s="185">
        <v>0</v>
      </c>
      <c r="P883" s="185">
        <v>0</v>
      </c>
      <c r="Q883" s="185">
        <v>1.38E-2</v>
      </c>
      <c r="R883" s="186">
        <v>0</v>
      </c>
    </row>
    <row r="884" spans="1:18" s="81" customFormat="1" x14ac:dyDescent="0.2">
      <c r="A884" s="81" t="s">
        <v>147</v>
      </c>
      <c r="B884" s="81" t="s">
        <v>493</v>
      </c>
      <c r="C884" s="81" t="str">
        <f t="shared" si="13"/>
        <v>08045</v>
      </c>
      <c r="D884" s="81" t="s">
        <v>503</v>
      </c>
      <c r="E884" s="81" t="s">
        <v>1023</v>
      </c>
      <c r="F884" s="81">
        <v>46</v>
      </c>
      <c r="G884" s="81" t="s">
        <v>515</v>
      </c>
      <c r="H884" s="81" t="s">
        <v>1026</v>
      </c>
      <c r="I884" s="81" t="s">
        <v>1025</v>
      </c>
      <c r="J884" s="81" t="s">
        <v>221</v>
      </c>
      <c r="K884" s="81" t="s">
        <v>333</v>
      </c>
      <c r="L884" s="81">
        <v>-108.10957969444443</v>
      </c>
      <c r="M884" s="81">
        <v>39.487174916666667</v>
      </c>
      <c r="N884" s="190">
        <v>0</v>
      </c>
      <c r="O884" s="185">
        <v>8.4</v>
      </c>
      <c r="P884" s="185">
        <v>0</v>
      </c>
      <c r="Q884" s="185">
        <v>0</v>
      </c>
      <c r="R884" s="186">
        <v>0</v>
      </c>
    </row>
    <row r="885" spans="1:18" s="81" customFormat="1" x14ac:dyDescent="0.2">
      <c r="A885" s="81" t="s">
        <v>147</v>
      </c>
      <c r="B885" s="81" t="s">
        <v>493</v>
      </c>
      <c r="C885" s="81" t="str">
        <f t="shared" si="13"/>
        <v>08045</v>
      </c>
      <c r="D885" s="81" t="s">
        <v>503</v>
      </c>
      <c r="E885" s="81" t="s">
        <v>1023</v>
      </c>
      <c r="F885" s="81">
        <v>46</v>
      </c>
      <c r="G885" s="81" t="s">
        <v>515</v>
      </c>
      <c r="H885" s="81" t="s">
        <v>1026</v>
      </c>
      <c r="I885" s="81" t="s">
        <v>1025</v>
      </c>
      <c r="J885" s="81" t="s">
        <v>221</v>
      </c>
      <c r="K885" s="81" t="s">
        <v>333</v>
      </c>
      <c r="L885" s="81">
        <v>-108.10957969444443</v>
      </c>
      <c r="M885" s="81">
        <v>39.487174916666667</v>
      </c>
      <c r="N885" s="190">
        <v>0</v>
      </c>
      <c r="O885" s="185">
        <v>0</v>
      </c>
      <c r="P885" s="185">
        <v>8.8000000000000007</v>
      </c>
      <c r="Q885" s="185">
        <v>0</v>
      </c>
      <c r="R885" s="186">
        <v>0</v>
      </c>
    </row>
    <row r="886" spans="1:18" s="81" customFormat="1" x14ac:dyDescent="0.2">
      <c r="A886" s="81" t="s">
        <v>147</v>
      </c>
      <c r="B886" s="81" t="s">
        <v>493</v>
      </c>
      <c r="C886" s="81" t="str">
        <f t="shared" si="13"/>
        <v>08045</v>
      </c>
      <c r="D886" s="81" t="s">
        <v>503</v>
      </c>
      <c r="E886" s="81" t="s">
        <v>1023</v>
      </c>
      <c r="F886" s="81">
        <v>46</v>
      </c>
      <c r="G886" s="81" t="s">
        <v>515</v>
      </c>
      <c r="H886" s="81" t="s">
        <v>1026</v>
      </c>
      <c r="I886" s="81" t="s">
        <v>1025</v>
      </c>
      <c r="J886" s="81" t="s">
        <v>221</v>
      </c>
      <c r="K886" s="81" t="s">
        <v>333</v>
      </c>
      <c r="L886" s="81">
        <v>-108.10957969444443</v>
      </c>
      <c r="M886" s="81">
        <v>39.487174916666667</v>
      </c>
      <c r="N886" s="190">
        <v>10.1</v>
      </c>
      <c r="O886" s="185">
        <v>0</v>
      </c>
      <c r="P886" s="185">
        <v>0</v>
      </c>
      <c r="Q886" s="185">
        <v>0</v>
      </c>
      <c r="R886" s="186">
        <v>0</v>
      </c>
    </row>
    <row r="887" spans="1:18" s="81" customFormat="1" x14ac:dyDescent="0.2">
      <c r="A887" s="81" t="s">
        <v>147</v>
      </c>
      <c r="B887" s="81" t="s">
        <v>493</v>
      </c>
      <c r="C887" s="81" t="str">
        <f t="shared" si="13"/>
        <v>08045</v>
      </c>
      <c r="D887" s="81" t="s">
        <v>503</v>
      </c>
      <c r="E887" s="81" t="s">
        <v>1023</v>
      </c>
      <c r="F887" s="81">
        <v>46</v>
      </c>
      <c r="G887" s="81" t="s">
        <v>515</v>
      </c>
      <c r="H887" s="81" t="s">
        <v>1026</v>
      </c>
      <c r="I887" s="81" t="s">
        <v>1025</v>
      </c>
      <c r="J887" s="81" t="s">
        <v>221</v>
      </c>
      <c r="K887" s="81" t="s">
        <v>333</v>
      </c>
      <c r="L887" s="81">
        <v>-108.10957969444443</v>
      </c>
      <c r="M887" s="81">
        <v>39.487174916666667</v>
      </c>
      <c r="N887" s="190">
        <v>0</v>
      </c>
      <c r="O887" s="185">
        <v>0</v>
      </c>
      <c r="P887" s="185">
        <v>0</v>
      </c>
      <c r="Q887" s="185">
        <v>0</v>
      </c>
      <c r="R887" s="186">
        <v>1.160005</v>
      </c>
    </row>
    <row r="888" spans="1:18" s="81" customFormat="1" x14ac:dyDescent="0.2">
      <c r="A888" s="81" t="s">
        <v>147</v>
      </c>
      <c r="B888" s="81" t="s">
        <v>493</v>
      </c>
      <c r="C888" s="81" t="str">
        <f t="shared" si="13"/>
        <v>08045</v>
      </c>
      <c r="D888" s="81" t="s">
        <v>503</v>
      </c>
      <c r="E888" s="81" t="s">
        <v>1023</v>
      </c>
      <c r="F888" s="81">
        <v>46</v>
      </c>
      <c r="G888" s="81" t="s">
        <v>515</v>
      </c>
      <c r="H888" s="81" t="s">
        <v>1026</v>
      </c>
      <c r="I888" s="81" t="s">
        <v>1025</v>
      </c>
      <c r="J888" s="81" t="s">
        <v>221</v>
      </c>
      <c r="K888" s="81" t="s">
        <v>333</v>
      </c>
      <c r="L888" s="81">
        <v>-108.10957969444443</v>
      </c>
      <c r="M888" s="81">
        <v>39.487174916666667</v>
      </c>
      <c r="N888" s="190">
        <v>0</v>
      </c>
      <c r="O888" s="185">
        <v>0</v>
      </c>
      <c r="P888" s="185">
        <v>0</v>
      </c>
      <c r="Q888" s="185">
        <v>0</v>
      </c>
      <c r="R888" s="186">
        <v>0</v>
      </c>
    </row>
    <row r="889" spans="1:18" s="81" customFormat="1" x14ac:dyDescent="0.2">
      <c r="A889" s="81" t="s">
        <v>147</v>
      </c>
      <c r="B889" s="81" t="s">
        <v>493</v>
      </c>
      <c r="C889" s="81" t="str">
        <f t="shared" si="13"/>
        <v>08045</v>
      </c>
      <c r="D889" s="81" t="s">
        <v>503</v>
      </c>
      <c r="E889" s="81" t="s">
        <v>1023</v>
      </c>
      <c r="F889" s="81">
        <v>46</v>
      </c>
      <c r="G889" s="81" t="s">
        <v>515</v>
      </c>
      <c r="H889" s="81" t="s">
        <v>1026</v>
      </c>
      <c r="I889" s="81" t="s">
        <v>1025</v>
      </c>
      <c r="J889" s="81" t="s">
        <v>221</v>
      </c>
      <c r="K889" s="81" t="s">
        <v>333</v>
      </c>
      <c r="L889" s="81">
        <v>-108.10957969444443</v>
      </c>
      <c r="M889" s="81">
        <v>39.487174916666667</v>
      </c>
      <c r="N889" s="190">
        <v>0</v>
      </c>
      <c r="O889" s="185">
        <v>0</v>
      </c>
      <c r="P889" s="185">
        <v>0</v>
      </c>
      <c r="Q889" s="185">
        <v>1.38E-2</v>
      </c>
      <c r="R889" s="186">
        <v>0</v>
      </c>
    </row>
    <row r="890" spans="1:18" s="81" customFormat="1" x14ac:dyDescent="0.2">
      <c r="A890" s="81" t="s">
        <v>147</v>
      </c>
      <c r="B890" s="81" t="s">
        <v>493</v>
      </c>
      <c r="C890" s="81" t="str">
        <f t="shared" si="13"/>
        <v>08045</v>
      </c>
      <c r="D890" s="81" t="s">
        <v>503</v>
      </c>
      <c r="E890" s="81" t="s">
        <v>1023</v>
      </c>
      <c r="F890" s="81">
        <v>46</v>
      </c>
      <c r="G890" s="81" t="s">
        <v>515</v>
      </c>
      <c r="H890" s="81" t="s">
        <v>1026</v>
      </c>
      <c r="I890" s="81" t="s">
        <v>1025</v>
      </c>
      <c r="J890" s="81" t="s">
        <v>221</v>
      </c>
      <c r="K890" s="81" t="s">
        <v>333</v>
      </c>
      <c r="L890" s="81">
        <v>-108.10957969444443</v>
      </c>
      <c r="M890" s="81">
        <v>39.487174916666667</v>
      </c>
      <c r="N890" s="190">
        <v>0</v>
      </c>
      <c r="O890" s="185">
        <v>8.4</v>
      </c>
      <c r="P890" s="185">
        <v>0</v>
      </c>
      <c r="Q890" s="185">
        <v>0</v>
      </c>
      <c r="R890" s="186">
        <v>0</v>
      </c>
    </row>
    <row r="891" spans="1:18" s="81" customFormat="1" x14ac:dyDescent="0.2">
      <c r="A891" s="81" t="s">
        <v>147</v>
      </c>
      <c r="B891" s="81" t="s">
        <v>493</v>
      </c>
      <c r="C891" s="81" t="str">
        <f t="shared" si="13"/>
        <v>08045</v>
      </c>
      <c r="D891" s="81" t="s">
        <v>503</v>
      </c>
      <c r="E891" s="81" t="s">
        <v>1023</v>
      </c>
      <c r="F891" s="81">
        <v>46</v>
      </c>
      <c r="G891" s="81" t="s">
        <v>515</v>
      </c>
      <c r="H891" s="81" t="s">
        <v>1027</v>
      </c>
      <c r="I891" s="81" t="s">
        <v>1025</v>
      </c>
      <c r="J891" s="81" t="s">
        <v>221</v>
      </c>
      <c r="K891" s="81" t="s">
        <v>333</v>
      </c>
      <c r="L891" s="81">
        <v>-108.10957969444443</v>
      </c>
      <c r="M891" s="81">
        <v>39.487174916666667</v>
      </c>
      <c r="N891" s="190">
        <v>0</v>
      </c>
      <c r="O891" s="185">
        <v>0</v>
      </c>
      <c r="P891" s="185">
        <v>8.8000000000000007</v>
      </c>
      <c r="Q891" s="185">
        <v>0</v>
      </c>
      <c r="R891" s="186">
        <v>0</v>
      </c>
    </row>
    <row r="892" spans="1:18" s="81" customFormat="1" x14ac:dyDescent="0.2">
      <c r="A892" s="81" t="s">
        <v>147</v>
      </c>
      <c r="B892" s="81" t="s">
        <v>493</v>
      </c>
      <c r="C892" s="81" t="str">
        <f t="shared" si="13"/>
        <v>08045</v>
      </c>
      <c r="D892" s="81" t="s">
        <v>503</v>
      </c>
      <c r="E892" s="81" t="s">
        <v>1023</v>
      </c>
      <c r="F892" s="81">
        <v>46</v>
      </c>
      <c r="G892" s="81" t="s">
        <v>515</v>
      </c>
      <c r="H892" s="81" t="s">
        <v>1024</v>
      </c>
      <c r="I892" s="81" t="s">
        <v>1025</v>
      </c>
      <c r="J892" s="81" t="s">
        <v>221</v>
      </c>
      <c r="K892" s="81" t="s">
        <v>333</v>
      </c>
      <c r="L892" s="81">
        <v>-108.10957969444443</v>
      </c>
      <c r="M892" s="81">
        <v>39.487174916666667</v>
      </c>
      <c r="N892" s="190">
        <v>0</v>
      </c>
      <c r="O892" s="185">
        <v>0</v>
      </c>
      <c r="P892" s="185">
        <v>8.8000000000000007</v>
      </c>
      <c r="Q892" s="185">
        <v>0</v>
      </c>
      <c r="R892" s="186">
        <v>0</v>
      </c>
    </row>
    <row r="893" spans="1:18" s="81" customFormat="1" x14ac:dyDescent="0.2">
      <c r="A893" s="81" t="s">
        <v>147</v>
      </c>
      <c r="B893" s="81" t="s">
        <v>493</v>
      </c>
      <c r="C893" s="81" t="str">
        <f t="shared" si="13"/>
        <v>08045</v>
      </c>
      <c r="D893" s="81" t="s">
        <v>503</v>
      </c>
      <c r="E893" s="81" t="s">
        <v>1023</v>
      </c>
      <c r="F893" s="81">
        <v>46</v>
      </c>
      <c r="G893" s="81" t="s">
        <v>515</v>
      </c>
      <c r="H893" s="81" t="s">
        <v>1027</v>
      </c>
      <c r="I893" s="81" t="s">
        <v>1025</v>
      </c>
      <c r="J893" s="81" t="s">
        <v>221</v>
      </c>
      <c r="K893" s="81" t="s">
        <v>333</v>
      </c>
      <c r="L893" s="81">
        <v>-108.10957969444443</v>
      </c>
      <c r="M893" s="81">
        <v>39.487174916666667</v>
      </c>
      <c r="N893" s="190">
        <v>10.1</v>
      </c>
      <c r="O893" s="185">
        <v>0</v>
      </c>
      <c r="P893" s="185">
        <v>0</v>
      </c>
      <c r="Q893" s="185">
        <v>0</v>
      </c>
      <c r="R893" s="186">
        <v>0</v>
      </c>
    </row>
    <row r="894" spans="1:18" s="81" customFormat="1" x14ac:dyDescent="0.2">
      <c r="A894" s="81" t="s">
        <v>147</v>
      </c>
      <c r="B894" s="81" t="s">
        <v>493</v>
      </c>
      <c r="C894" s="81" t="str">
        <f t="shared" si="13"/>
        <v>08045</v>
      </c>
      <c r="D894" s="81" t="s">
        <v>503</v>
      </c>
      <c r="E894" s="81" t="s">
        <v>1023</v>
      </c>
      <c r="F894" s="81">
        <v>46</v>
      </c>
      <c r="G894" s="81" t="s">
        <v>515</v>
      </c>
      <c r="H894" s="81" t="s">
        <v>1024</v>
      </c>
      <c r="I894" s="81" t="s">
        <v>1025</v>
      </c>
      <c r="J894" s="81" t="s">
        <v>221</v>
      </c>
      <c r="K894" s="81" t="s">
        <v>333</v>
      </c>
      <c r="L894" s="81">
        <v>-108.10957969444443</v>
      </c>
      <c r="M894" s="81">
        <v>39.487174916666667</v>
      </c>
      <c r="N894" s="190">
        <v>10.1</v>
      </c>
      <c r="O894" s="185">
        <v>0</v>
      </c>
      <c r="P894" s="185">
        <v>0</v>
      </c>
      <c r="Q894" s="185">
        <v>0</v>
      </c>
      <c r="R894" s="186">
        <v>0</v>
      </c>
    </row>
    <row r="895" spans="1:18" s="81" customFormat="1" x14ac:dyDescent="0.2">
      <c r="A895" s="81" t="s">
        <v>147</v>
      </c>
      <c r="B895" s="81" t="s">
        <v>493</v>
      </c>
      <c r="C895" s="81" t="str">
        <f t="shared" si="13"/>
        <v>08045</v>
      </c>
      <c r="D895" s="81" t="s">
        <v>503</v>
      </c>
      <c r="E895" s="81" t="s">
        <v>1023</v>
      </c>
      <c r="F895" s="81">
        <v>46</v>
      </c>
      <c r="G895" s="81" t="s">
        <v>515</v>
      </c>
      <c r="H895" s="81" t="s">
        <v>1027</v>
      </c>
      <c r="I895" s="81" t="s">
        <v>1025</v>
      </c>
      <c r="J895" s="81" t="s">
        <v>221</v>
      </c>
      <c r="K895" s="81" t="s">
        <v>333</v>
      </c>
      <c r="L895" s="81">
        <v>-108.10957969444443</v>
      </c>
      <c r="M895" s="81">
        <v>39.487174916666667</v>
      </c>
      <c r="N895" s="190">
        <v>0</v>
      </c>
      <c r="O895" s="185">
        <v>0</v>
      </c>
      <c r="P895" s="185">
        <v>0</v>
      </c>
      <c r="Q895" s="185">
        <v>0</v>
      </c>
      <c r="R895" s="186">
        <v>1.160005</v>
      </c>
    </row>
    <row r="896" spans="1:18" s="81" customFormat="1" x14ac:dyDescent="0.2">
      <c r="A896" s="81" t="s">
        <v>147</v>
      </c>
      <c r="B896" s="81" t="s">
        <v>493</v>
      </c>
      <c r="C896" s="81" t="str">
        <f t="shared" si="13"/>
        <v>08045</v>
      </c>
      <c r="D896" s="81" t="s">
        <v>503</v>
      </c>
      <c r="E896" s="81" t="s">
        <v>1023</v>
      </c>
      <c r="F896" s="81">
        <v>46</v>
      </c>
      <c r="G896" s="81" t="s">
        <v>515</v>
      </c>
      <c r="H896" s="81" t="s">
        <v>1024</v>
      </c>
      <c r="I896" s="81" t="s">
        <v>1025</v>
      </c>
      <c r="J896" s="81" t="s">
        <v>221</v>
      </c>
      <c r="K896" s="81" t="s">
        <v>333</v>
      </c>
      <c r="L896" s="81">
        <v>-108.10957969444443</v>
      </c>
      <c r="M896" s="81">
        <v>39.487174916666667</v>
      </c>
      <c r="N896" s="190">
        <v>0</v>
      </c>
      <c r="O896" s="185">
        <v>0</v>
      </c>
      <c r="P896" s="185">
        <v>0</v>
      </c>
      <c r="Q896" s="185">
        <v>0</v>
      </c>
      <c r="R896" s="186">
        <v>1.6000019999999999</v>
      </c>
    </row>
    <row r="897" spans="1:18" s="81" customFormat="1" x14ac:dyDescent="0.2">
      <c r="A897" s="81" t="s">
        <v>147</v>
      </c>
      <c r="B897" s="81" t="s">
        <v>493</v>
      </c>
      <c r="C897" s="81" t="str">
        <f t="shared" si="13"/>
        <v>08045</v>
      </c>
      <c r="D897" s="81" t="s">
        <v>503</v>
      </c>
      <c r="E897" s="81" t="s">
        <v>1023</v>
      </c>
      <c r="F897" s="81">
        <v>46</v>
      </c>
      <c r="G897" s="81" t="s">
        <v>515</v>
      </c>
      <c r="H897" s="81" t="s">
        <v>1027</v>
      </c>
      <c r="I897" s="81" t="s">
        <v>1025</v>
      </c>
      <c r="J897" s="81" t="s">
        <v>221</v>
      </c>
      <c r="K897" s="81" t="s">
        <v>333</v>
      </c>
      <c r="L897" s="81">
        <v>-108.10957969444443</v>
      </c>
      <c r="M897" s="81">
        <v>39.487174916666667</v>
      </c>
      <c r="N897" s="190">
        <v>0</v>
      </c>
      <c r="O897" s="185">
        <v>0</v>
      </c>
      <c r="P897" s="185">
        <v>0</v>
      </c>
      <c r="Q897" s="185">
        <v>0</v>
      </c>
      <c r="R897" s="186">
        <v>0</v>
      </c>
    </row>
    <row r="898" spans="1:18" s="81" customFormat="1" x14ac:dyDescent="0.2">
      <c r="A898" s="81" t="s">
        <v>147</v>
      </c>
      <c r="B898" s="81" t="s">
        <v>493</v>
      </c>
      <c r="C898" s="81" t="str">
        <f t="shared" si="13"/>
        <v>08045</v>
      </c>
      <c r="D898" s="81" t="s">
        <v>503</v>
      </c>
      <c r="E898" s="81" t="s">
        <v>1023</v>
      </c>
      <c r="F898" s="81">
        <v>46</v>
      </c>
      <c r="G898" s="81" t="s">
        <v>515</v>
      </c>
      <c r="H898" s="81" t="s">
        <v>1024</v>
      </c>
      <c r="I898" s="81" t="s">
        <v>1025</v>
      </c>
      <c r="J898" s="81" t="s">
        <v>221</v>
      </c>
      <c r="K898" s="81" t="s">
        <v>333</v>
      </c>
      <c r="L898" s="81">
        <v>-108.10957969444443</v>
      </c>
      <c r="M898" s="81">
        <v>39.487174916666667</v>
      </c>
      <c r="N898" s="190">
        <v>0</v>
      </c>
      <c r="O898" s="185">
        <v>0</v>
      </c>
      <c r="P898" s="185">
        <v>0</v>
      </c>
      <c r="Q898" s="185">
        <v>0</v>
      </c>
      <c r="R898" s="186">
        <v>0</v>
      </c>
    </row>
    <row r="899" spans="1:18" s="81" customFormat="1" x14ac:dyDescent="0.2">
      <c r="A899" s="81" t="s">
        <v>147</v>
      </c>
      <c r="B899" s="81" t="s">
        <v>493</v>
      </c>
      <c r="C899" s="81" t="str">
        <f t="shared" si="13"/>
        <v>08045</v>
      </c>
      <c r="D899" s="81" t="s">
        <v>503</v>
      </c>
      <c r="E899" s="81" t="s">
        <v>1023</v>
      </c>
      <c r="F899" s="81">
        <v>46</v>
      </c>
      <c r="G899" s="81" t="s">
        <v>515</v>
      </c>
      <c r="H899" s="81" t="s">
        <v>1027</v>
      </c>
      <c r="I899" s="81" t="s">
        <v>1025</v>
      </c>
      <c r="J899" s="81" t="s">
        <v>221</v>
      </c>
      <c r="K899" s="81" t="s">
        <v>333</v>
      </c>
      <c r="L899" s="81">
        <v>-108.10957969444443</v>
      </c>
      <c r="M899" s="81">
        <v>39.487174916666667</v>
      </c>
      <c r="N899" s="190">
        <v>0</v>
      </c>
      <c r="O899" s="185">
        <v>0</v>
      </c>
      <c r="P899" s="185">
        <v>0</v>
      </c>
      <c r="Q899" s="185">
        <v>1.38E-2</v>
      </c>
      <c r="R899" s="186">
        <v>0</v>
      </c>
    </row>
    <row r="900" spans="1:18" s="81" customFormat="1" x14ac:dyDescent="0.2">
      <c r="A900" s="81" t="s">
        <v>147</v>
      </c>
      <c r="B900" s="81" t="s">
        <v>493</v>
      </c>
      <c r="C900" s="81" t="str">
        <f t="shared" si="13"/>
        <v>08045</v>
      </c>
      <c r="D900" s="81" t="s">
        <v>503</v>
      </c>
      <c r="E900" s="81" t="s">
        <v>1023</v>
      </c>
      <c r="F900" s="81">
        <v>46</v>
      </c>
      <c r="G900" s="81" t="s">
        <v>515</v>
      </c>
      <c r="H900" s="81" t="s">
        <v>1024</v>
      </c>
      <c r="I900" s="81" t="s">
        <v>1025</v>
      </c>
      <c r="J900" s="81" t="s">
        <v>221</v>
      </c>
      <c r="K900" s="81" t="s">
        <v>333</v>
      </c>
      <c r="L900" s="81">
        <v>-108.10957969444443</v>
      </c>
      <c r="M900" s="81">
        <v>39.487174916666667</v>
      </c>
      <c r="N900" s="190">
        <v>0</v>
      </c>
      <c r="O900" s="185">
        <v>0</v>
      </c>
      <c r="P900" s="185">
        <v>0</v>
      </c>
      <c r="Q900" s="185">
        <v>1.38E-2</v>
      </c>
      <c r="R900" s="186">
        <v>0</v>
      </c>
    </row>
    <row r="901" spans="1:18" s="81" customFormat="1" x14ac:dyDescent="0.2">
      <c r="A901" s="81" t="s">
        <v>147</v>
      </c>
      <c r="B901" s="81" t="s">
        <v>493</v>
      </c>
      <c r="C901" s="81" t="str">
        <f t="shared" si="13"/>
        <v>08045</v>
      </c>
      <c r="D901" s="81" t="s">
        <v>503</v>
      </c>
      <c r="E901" s="81" t="s">
        <v>1023</v>
      </c>
      <c r="F901" s="81">
        <v>46</v>
      </c>
      <c r="G901" s="81" t="s">
        <v>515</v>
      </c>
      <c r="H901" s="81" t="s">
        <v>1027</v>
      </c>
      <c r="I901" s="81" t="s">
        <v>1025</v>
      </c>
      <c r="J901" s="81" t="s">
        <v>221</v>
      </c>
      <c r="K901" s="81" t="s">
        <v>333</v>
      </c>
      <c r="L901" s="81">
        <v>-108.10957969444443</v>
      </c>
      <c r="M901" s="81">
        <v>39.487174916666667</v>
      </c>
      <c r="N901" s="190">
        <v>0</v>
      </c>
      <c r="O901" s="185">
        <v>8.4</v>
      </c>
      <c r="P901" s="185">
        <v>0</v>
      </c>
      <c r="Q901" s="185">
        <v>0</v>
      </c>
      <c r="R901" s="186">
        <v>0</v>
      </c>
    </row>
    <row r="902" spans="1:18" s="81" customFormat="1" x14ac:dyDescent="0.2">
      <c r="A902" s="81" t="s">
        <v>147</v>
      </c>
      <c r="B902" s="81" t="s">
        <v>493</v>
      </c>
      <c r="C902" s="81" t="str">
        <f t="shared" si="13"/>
        <v>08045</v>
      </c>
      <c r="D902" s="81" t="s">
        <v>503</v>
      </c>
      <c r="E902" s="81" t="s">
        <v>1023</v>
      </c>
      <c r="F902" s="81">
        <v>46</v>
      </c>
      <c r="G902" s="81" t="s">
        <v>515</v>
      </c>
      <c r="H902" s="81" t="s">
        <v>1024</v>
      </c>
      <c r="I902" s="81" t="s">
        <v>1025</v>
      </c>
      <c r="J902" s="81" t="s">
        <v>221</v>
      </c>
      <c r="K902" s="81" t="s">
        <v>333</v>
      </c>
      <c r="L902" s="81">
        <v>-108.10957969444443</v>
      </c>
      <c r="M902" s="81">
        <v>39.487174916666667</v>
      </c>
      <c r="N902" s="190">
        <v>0</v>
      </c>
      <c r="O902" s="185">
        <v>8.4</v>
      </c>
      <c r="P902" s="185">
        <v>0</v>
      </c>
      <c r="Q902" s="185">
        <v>0</v>
      </c>
      <c r="R902" s="186">
        <v>0</v>
      </c>
    </row>
    <row r="903" spans="1:18" s="81" customFormat="1" x14ac:dyDescent="0.2">
      <c r="A903" s="81" t="s">
        <v>147</v>
      </c>
      <c r="B903" s="81" t="s">
        <v>493</v>
      </c>
      <c r="C903" s="81" t="str">
        <f t="shared" ref="C903:C966" si="14">B903&amp;D903</f>
        <v>08045</v>
      </c>
      <c r="D903" s="81" t="s">
        <v>503</v>
      </c>
      <c r="E903" s="81" t="s">
        <v>1023</v>
      </c>
      <c r="F903" s="81">
        <v>183</v>
      </c>
      <c r="G903" s="81" t="s">
        <v>515</v>
      </c>
      <c r="H903" s="81" t="s">
        <v>1028</v>
      </c>
      <c r="I903" s="81" t="s">
        <v>1025</v>
      </c>
      <c r="J903" s="81" t="s">
        <v>221</v>
      </c>
      <c r="K903" s="81" t="s">
        <v>333</v>
      </c>
      <c r="L903" s="81">
        <v>-108.10957969444443</v>
      </c>
      <c r="M903" s="81">
        <v>39.487174916666667</v>
      </c>
      <c r="N903" s="190">
        <v>0</v>
      </c>
      <c r="O903" s="185">
        <v>0</v>
      </c>
      <c r="P903" s="185">
        <v>5.4</v>
      </c>
      <c r="Q903" s="185">
        <v>0</v>
      </c>
      <c r="R903" s="186">
        <v>0</v>
      </c>
    </row>
    <row r="904" spans="1:18" s="81" customFormat="1" x14ac:dyDescent="0.2">
      <c r="A904" s="81" t="s">
        <v>147</v>
      </c>
      <c r="B904" s="81" t="s">
        <v>493</v>
      </c>
      <c r="C904" s="81" t="str">
        <f t="shared" si="14"/>
        <v>08045</v>
      </c>
      <c r="D904" s="81" t="s">
        <v>503</v>
      </c>
      <c r="E904" s="81" t="s">
        <v>1023</v>
      </c>
      <c r="F904" s="81">
        <v>183</v>
      </c>
      <c r="G904" s="81" t="s">
        <v>515</v>
      </c>
      <c r="H904" s="81" t="s">
        <v>1028</v>
      </c>
      <c r="I904" s="81" t="s">
        <v>1025</v>
      </c>
      <c r="J904" s="81" t="s">
        <v>221</v>
      </c>
      <c r="K904" s="81" t="s">
        <v>333</v>
      </c>
      <c r="L904" s="81">
        <v>-108.10957969444443</v>
      </c>
      <c r="M904" s="81">
        <v>39.487174916666667</v>
      </c>
      <c r="N904" s="190">
        <v>21.7</v>
      </c>
      <c r="O904" s="185">
        <v>0</v>
      </c>
      <c r="P904" s="185">
        <v>0</v>
      </c>
      <c r="Q904" s="185">
        <v>0</v>
      </c>
      <c r="R904" s="186">
        <v>0</v>
      </c>
    </row>
    <row r="905" spans="1:18" s="81" customFormat="1" x14ac:dyDescent="0.2">
      <c r="A905" s="81" t="s">
        <v>147</v>
      </c>
      <c r="B905" s="81" t="s">
        <v>493</v>
      </c>
      <c r="C905" s="81" t="str">
        <f t="shared" si="14"/>
        <v>08045</v>
      </c>
      <c r="D905" s="81" t="s">
        <v>503</v>
      </c>
      <c r="E905" s="81" t="s">
        <v>1023</v>
      </c>
      <c r="F905" s="81">
        <v>183</v>
      </c>
      <c r="G905" s="81" t="s">
        <v>515</v>
      </c>
      <c r="H905" s="81" t="s">
        <v>1028</v>
      </c>
      <c r="I905" s="81" t="s">
        <v>1025</v>
      </c>
      <c r="J905" s="81" t="s">
        <v>221</v>
      </c>
      <c r="K905" s="81" t="s">
        <v>333</v>
      </c>
      <c r="L905" s="81">
        <v>-108.10957969444443</v>
      </c>
      <c r="M905" s="81">
        <v>39.487174916666667</v>
      </c>
      <c r="N905" s="190">
        <v>0</v>
      </c>
      <c r="O905" s="185">
        <v>0</v>
      </c>
      <c r="P905" s="185">
        <v>0</v>
      </c>
      <c r="Q905" s="185">
        <v>0</v>
      </c>
      <c r="R905" s="186">
        <v>0.91500000000000004</v>
      </c>
    </row>
    <row r="906" spans="1:18" s="81" customFormat="1" x14ac:dyDescent="0.2">
      <c r="A906" s="81" t="s">
        <v>147</v>
      </c>
      <c r="B906" s="81" t="s">
        <v>493</v>
      </c>
      <c r="C906" s="81" t="str">
        <f t="shared" si="14"/>
        <v>08045</v>
      </c>
      <c r="D906" s="81" t="s">
        <v>503</v>
      </c>
      <c r="E906" s="81" t="s">
        <v>1023</v>
      </c>
      <c r="F906" s="81">
        <v>183</v>
      </c>
      <c r="G906" s="81" t="s">
        <v>515</v>
      </c>
      <c r="H906" s="81" t="s">
        <v>1028</v>
      </c>
      <c r="I906" s="81" t="s">
        <v>1025</v>
      </c>
      <c r="J906" s="81" t="s">
        <v>221</v>
      </c>
      <c r="K906" s="81" t="s">
        <v>333</v>
      </c>
      <c r="L906" s="81">
        <v>-108.10957969444443</v>
      </c>
      <c r="M906" s="81">
        <v>39.487174916666667</v>
      </c>
      <c r="N906" s="190">
        <v>0</v>
      </c>
      <c r="O906" s="185">
        <v>0</v>
      </c>
      <c r="P906" s="185">
        <v>0</v>
      </c>
      <c r="Q906" s="185">
        <v>0</v>
      </c>
      <c r="R906" s="186">
        <v>0</v>
      </c>
    </row>
    <row r="907" spans="1:18" s="81" customFormat="1" x14ac:dyDescent="0.2">
      <c r="A907" s="81" t="s">
        <v>147</v>
      </c>
      <c r="B907" s="81" t="s">
        <v>493</v>
      </c>
      <c r="C907" s="81" t="str">
        <f t="shared" si="14"/>
        <v>08045</v>
      </c>
      <c r="D907" s="81" t="s">
        <v>503</v>
      </c>
      <c r="E907" s="81" t="s">
        <v>1023</v>
      </c>
      <c r="F907" s="81">
        <v>183</v>
      </c>
      <c r="G907" s="81" t="s">
        <v>515</v>
      </c>
      <c r="H907" s="81" t="s">
        <v>1028</v>
      </c>
      <c r="I907" s="81" t="s">
        <v>1025</v>
      </c>
      <c r="J907" s="81" t="s">
        <v>221</v>
      </c>
      <c r="K907" s="81" t="s">
        <v>333</v>
      </c>
      <c r="L907" s="81">
        <v>-108.10957969444443</v>
      </c>
      <c r="M907" s="81">
        <v>39.487174916666667</v>
      </c>
      <c r="N907" s="190">
        <v>0</v>
      </c>
      <c r="O907" s="185">
        <v>0</v>
      </c>
      <c r="P907" s="185">
        <v>0</v>
      </c>
      <c r="Q907" s="185">
        <v>5.4899999999999997E-2</v>
      </c>
      <c r="R907" s="186">
        <v>0</v>
      </c>
    </row>
    <row r="908" spans="1:18" s="81" customFormat="1" x14ac:dyDescent="0.2">
      <c r="A908" s="81" t="s">
        <v>147</v>
      </c>
      <c r="B908" s="81" t="s">
        <v>493</v>
      </c>
      <c r="C908" s="81" t="str">
        <f t="shared" si="14"/>
        <v>08045</v>
      </c>
      <c r="D908" s="81" t="s">
        <v>503</v>
      </c>
      <c r="E908" s="81" t="s">
        <v>1023</v>
      </c>
      <c r="F908" s="81">
        <v>183</v>
      </c>
      <c r="G908" s="81" t="s">
        <v>515</v>
      </c>
      <c r="H908" s="81" t="s">
        <v>1028</v>
      </c>
      <c r="I908" s="81" t="s">
        <v>1025</v>
      </c>
      <c r="J908" s="81" t="s">
        <v>221</v>
      </c>
      <c r="K908" s="81" t="s">
        <v>333</v>
      </c>
      <c r="L908" s="81">
        <v>-108.10957969444443</v>
      </c>
      <c r="M908" s="81">
        <v>39.487174916666667</v>
      </c>
      <c r="N908" s="190">
        <v>0</v>
      </c>
      <c r="O908" s="185">
        <v>3</v>
      </c>
      <c r="P908" s="185">
        <v>0</v>
      </c>
      <c r="Q908" s="185">
        <v>0</v>
      </c>
      <c r="R908" s="186">
        <v>0</v>
      </c>
    </row>
    <row r="909" spans="1:18" s="81" customFormat="1" x14ac:dyDescent="0.2">
      <c r="A909" s="81" t="s">
        <v>147</v>
      </c>
      <c r="B909" s="81" t="s">
        <v>493</v>
      </c>
      <c r="C909" s="81" t="str">
        <f t="shared" si="14"/>
        <v>08045</v>
      </c>
      <c r="D909" s="81" t="s">
        <v>503</v>
      </c>
      <c r="E909" s="81" t="s">
        <v>1023</v>
      </c>
      <c r="F909" s="81">
        <v>77.2</v>
      </c>
      <c r="G909" s="81" t="s">
        <v>1029</v>
      </c>
      <c r="H909" s="81" t="s">
        <v>1030</v>
      </c>
      <c r="I909" s="81" t="s">
        <v>1025</v>
      </c>
      <c r="J909" s="81" t="s">
        <v>221</v>
      </c>
      <c r="K909" s="81" t="s">
        <v>333</v>
      </c>
      <c r="L909" s="81">
        <v>-108.10957969444443</v>
      </c>
      <c r="M909" s="81">
        <v>39.487174916666667</v>
      </c>
      <c r="N909" s="190">
        <v>0</v>
      </c>
      <c r="O909" s="185">
        <v>0</v>
      </c>
      <c r="P909" s="185">
        <v>1.5</v>
      </c>
      <c r="Q909" s="185">
        <v>0</v>
      </c>
      <c r="R909" s="186">
        <v>0</v>
      </c>
    </row>
    <row r="910" spans="1:18" s="81" customFormat="1" x14ac:dyDescent="0.2">
      <c r="A910" s="81" t="s">
        <v>147</v>
      </c>
      <c r="B910" s="81" t="s">
        <v>493</v>
      </c>
      <c r="C910" s="81" t="str">
        <f t="shared" si="14"/>
        <v>08045</v>
      </c>
      <c r="D910" s="81" t="s">
        <v>503</v>
      </c>
      <c r="E910" s="81" t="s">
        <v>1023</v>
      </c>
      <c r="F910" s="81">
        <v>77.2</v>
      </c>
      <c r="G910" s="81" t="s">
        <v>1029</v>
      </c>
      <c r="H910" s="81" t="s">
        <v>1030</v>
      </c>
      <c r="I910" s="81" t="s">
        <v>1025</v>
      </c>
      <c r="J910" s="81" t="s">
        <v>221</v>
      </c>
      <c r="K910" s="81" t="s">
        <v>333</v>
      </c>
      <c r="L910" s="81">
        <v>-108.10957969444443</v>
      </c>
      <c r="M910" s="81">
        <v>39.487174916666667</v>
      </c>
      <c r="N910" s="190">
        <v>16.600000000000001</v>
      </c>
      <c r="O910" s="185">
        <v>0</v>
      </c>
      <c r="P910" s="185">
        <v>0</v>
      </c>
      <c r="Q910" s="185">
        <v>0</v>
      </c>
      <c r="R910" s="186">
        <v>0</v>
      </c>
    </row>
    <row r="911" spans="1:18" s="81" customFormat="1" x14ac:dyDescent="0.2">
      <c r="A911" s="81" t="s">
        <v>147</v>
      </c>
      <c r="B911" s="81" t="s">
        <v>493</v>
      </c>
      <c r="C911" s="81" t="str">
        <f t="shared" si="14"/>
        <v>08045</v>
      </c>
      <c r="D911" s="81" t="s">
        <v>503</v>
      </c>
      <c r="E911" s="81" t="s">
        <v>1023</v>
      </c>
      <c r="F911" s="81">
        <v>77.2</v>
      </c>
      <c r="G911" s="81" t="s">
        <v>1029</v>
      </c>
      <c r="H911" s="81" t="s">
        <v>1030</v>
      </c>
      <c r="I911" s="81" t="s">
        <v>1025</v>
      </c>
      <c r="J911" s="81" t="s">
        <v>221</v>
      </c>
      <c r="K911" s="81" t="s">
        <v>333</v>
      </c>
      <c r="L911" s="81">
        <v>-108.10957969444443</v>
      </c>
      <c r="M911" s="81">
        <v>39.487174916666667</v>
      </c>
      <c r="N911" s="190">
        <v>0</v>
      </c>
      <c r="O911" s="185">
        <v>0</v>
      </c>
      <c r="P911" s="185">
        <v>0</v>
      </c>
      <c r="Q911" s="185">
        <v>0</v>
      </c>
      <c r="R911" s="186">
        <v>0.38600000000000001</v>
      </c>
    </row>
    <row r="912" spans="1:18" s="81" customFormat="1" x14ac:dyDescent="0.2">
      <c r="A912" s="81" t="s">
        <v>147</v>
      </c>
      <c r="B912" s="81" t="s">
        <v>493</v>
      </c>
      <c r="C912" s="81" t="str">
        <f t="shared" si="14"/>
        <v>08045</v>
      </c>
      <c r="D912" s="81" t="s">
        <v>503</v>
      </c>
      <c r="E912" s="81" t="s">
        <v>1023</v>
      </c>
      <c r="F912" s="81">
        <v>77.2</v>
      </c>
      <c r="G912" s="81" t="s">
        <v>1029</v>
      </c>
      <c r="H912" s="81" t="s">
        <v>1030</v>
      </c>
      <c r="I912" s="81" t="s">
        <v>1025</v>
      </c>
      <c r="J912" s="81" t="s">
        <v>221</v>
      </c>
      <c r="K912" s="81" t="s">
        <v>333</v>
      </c>
      <c r="L912" s="81">
        <v>-108.10957969444443</v>
      </c>
      <c r="M912" s="81">
        <v>39.487174916666667</v>
      </c>
      <c r="N912" s="190">
        <v>0</v>
      </c>
      <c r="O912" s="185">
        <v>0</v>
      </c>
      <c r="P912" s="185">
        <v>0</v>
      </c>
      <c r="Q912" s="185">
        <v>0</v>
      </c>
      <c r="R912" s="186">
        <v>0</v>
      </c>
    </row>
    <row r="913" spans="1:18" s="81" customFormat="1" x14ac:dyDescent="0.2">
      <c r="A913" s="81" t="s">
        <v>147</v>
      </c>
      <c r="B913" s="81" t="s">
        <v>493</v>
      </c>
      <c r="C913" s="81" t="str">
        <f t="shared" si="14"/>
        <v>08045</v>
      </c>
      <c r="D913" s="81" t="s">
        <v>503</v>
      </c>
      <c r="E913" s="81" t="s">
        <v>1023</v>
      </c>
      <c r="F913" s="81">
        <v>77.2</v>
      </c>
      <c r="G913" s="81" t="s">
        <v>1029</v>
      </c>
      <c r="H913" s="81" t="s">
        <v>1030</v>
      </c>
      <c r="I913" s="81" t="s">
        <v>1025</v>
      </c>
      <c r="J913" s="81" t="s">
        <v>221</v>
      </c>
      <c r="K913" s="81" t="s">
        <v>333</v>
      </c>
      <c r="L913" s="81">
        <v>-108.10957969444443</v>
      </c>
      <c r="M913" s="81">
        <v>39.487174916666667</v>
      </c>
      <c r="N913" s="190">
        <v>0</v>
      </c>
      <c r="O913" s="185">
        <v>0</v>
      </c>
      <c r="P913" s="185">
        <v>0</v>
      </c>
      <c r="Q913" s="185">
        <v>2.316E-2</v>
      </c>
      <c r="R913" s="186">
        <v>0</v>
      </c>
    </row>
    <row r="914" spans="1:18" s="81" customFormat="1" x14ac:dyDescent="0.2">
      <c r="A914" s="81" t="s">
        <v>147</v>
      </c>
      <c r="B914" s="81" t="s">
        <v>493</v>
      </c>
      <c r="C914" s="81" t="str">
        <f t="shared" si="14"/>
        <v>08045</v>
      </c>
      <c r="D914" s="81" t="s">
        <v>503</v>
      </c>
      <c r="E914" s="81" t="s">
        <v>1023</v>
      </c>
      <c r="F914" s="81">
        <v>77.2</v>
      </c>
      <c r="G914" s="81" t="s">
        <v>1029</v>
      </c>
      <c r="H914" s="81" t="s">
        <v>1030</v>
      </c>
      <c r="I914" s="81" t="s">
        <v>1025</v>
      </c>
      <c r="J914" s="81" t="s">
        <v>221</v>
      </c>
      <c r="K914" s="81" t="s">
        <v>333</v>
      </c>
      <c r="L914" s="81">
        <v>-108.10957969444443</v>
      </c>
      <c r="M914" s="81">
        <v>39.487174916666667</v>
      </c>
      <c r="N914" s="190">
        <v>0</v>
      </c>
      <c r="O914" s="185">
        <v>1.1000000000000001</v>
      </c>
      <c r="P914" s="185">
        <v>0</v>
      </c>
      <c r="Q914" s="185">
        <v>0</v>
      </c>
      <c r="R914" s="186">
        <v>0</v>
      </c>
    </row>
    <row r="915" spans="1:18" s="81" customFormat="1" x14ac:dyDescent="0.2">
      <c r="A915" s="81" t="s">
        <v>147</v>
      </c>
      <c r="B915" s="81" t="s">
        <v>493</v>
      </c>
      <c r="C915" s="81" t="str">
        <f t="shared" si="14"/>
        <v>08045</v>
      </c>
      <c r="D915" s="81" t="s">
        <v>503</v>
      </c>
      <c r="E915" s="81" t="s">
        <v>1023</v>
      </c>
      <c r="F915" s="81">
        <v>22.1</v>
      </c>
      <c r="G915" s="81" t="s">
        <v>515</v>
      </c>
      <c r="H915" s="81" t="s">
        <v>1031</v>
      </c>
      <c r="I915" s="81" t="s">
        <v>1025</v>
      </c>
      <c r="J915" s="81" t="s">
        <v>221</v>
      </c>
      <c r="K915" s="81" t="s">
        <v>333</v>
      </c>
      <c r="L915" s="81">
        <v>-108.10957969444443</v>
      </c>
      <c r="M915" s="81">
        <v>39.487174916666667</v>
      </c>
      <c r="N915" s="190">
        <v>0</v>
      </c>
      <c r="O915" s="185">
        <v>0</v>
      </c>
      <c r="P915" s="185">
        <v>17.7</v>
      </c>
      <c r="Q915" s="185">
        <v>0</v>
      </c>
      <c r="R915" s="186">
        <v>0</v>
      </c>
    </row>
    <row r="916" spans="1:18" s="81" customFormat="1" x14ac:dyDescent="0.2">
      <c r="A916" s="81" t="s">
        <v>147</v>
      </c>
      <c r="B916" s="81" t="s">
        <v>493</v>
      </c>
      <c r="C916" s="81" t="str">
        <f t="shared" si="14"/>
        <v>08045</v>
      </c>
      <c r="D916" s="81" t="s">
        <v>503</v>
      </c>
      <c r="E916" s="81" t="s">
        <v>1023</v>
      </c>
      <c r="F916" s="81">
        <v>22.1</v>
      </c>
      <c r="G916" s="81" t="s">
        <v>515</v>
      </c>
      <c r="H916" s="81" t="s">
        <v>1031</v>
      </c>
      <c r="I916" s="81" t="s">
        <v>1025</v>
      </c>
      <c r="J916" s="81" t="s">
        <v>221</v>
      </c>
      <c r="K916" s="81" t="s">
        <v>333</v>
      </c>
      <c r="L916" s="81">
        <v>-108.10957969444443</v>
      </c>
      <c r="M916" s="81">
        <v>39.487174916666667</v>
      </c>
      <c r="N916" s="190">
        <v>19.5</v>
      </c>
      <c r="O916" s="185">
        <v>0</v>
      </c>
      <c r="P916" s="185">
        <v>0</v>
      </c>
      <c r="Q916" s="185">
        <v>0</v>
      </c>
      <c r="R916" s="186">
        <v>0</v>
      </c>
    </row>
    <row r="917" spans="1:18" s="81" customFormat="1" x14ac:dyDescent="0.2">
      <c r="A917" s="81" t="s">
        <v>147</v>
      </c>
      <c r="B917" s="81" t="s">
        <v>493</v>
      </c>
      <c r="C917" s="81" t="str">
        <f t="shared" si="14"/>
        <v>08045</v>
      </c>
      <c r="D917" s="81" t="s">
        <v>503</v>
      </c>
      <c r="E917" s="81" t="s">
        <v>1023</v>
      </c>
      <c r="F917" s="81">
        <v>22.1</v>
      </c>
      <c r="G917" s="81" t="s">
        <v>515</v>
      </c>
      <c r="H917" s="81" t="s">
        <v>1031</v>
      </c>
      <c r="I917" s="81" t="s">
        <v>1025</v>
      </c>
      <c r="J917" s="81" t="s">
        <v>221</v>
      </c>
      <c r="K917" s="81" t="s">
        <v>333</v>
      </c>
      <c r="L917" s="81">
        <v>-108.10957969444443</v>
      </c>
      <c r="M917" s="81">
        <v>39.487174916666667</v>
      </c>
      <c r="N917" s="190">
        <v>0</v>
      </c>
      <c r="O917" s="185">
        <v>0</v>
      </c>
      <c r="P917" s="185">
        <v>0</v>
      </c>
      <c r="Q917" s="185">
        <v>0</v>
      </c>
      <c r="R917" s="186">
        <v>1.2305060000000001</v>
      </c>
    </row>
    <row r="918" spans="1:18" s="81" customFormat="1" x14ac:dyDescent="0.2">
      <c r="A918" s="81" t="s">
        <v>147</v>
      </c>
      <c r="B918" s="81" t="s">
        <v>493</v>
      </c>
      <c r="C918" s="81" t="str">
        <f t="shared" si="14"/>
        <v>08045</v>
      </c>
      <c r="D918" s="81" t="s">
        <v>503</v>
      </c>
      <c r="E918" s="81" t="s">
        <v>1023</v>
      </c>
      <c r="F918" s="81">
        <v>22.1</v>
      </c>
      <c r="G918" s="81" t="s">
        <v>515</v>
      </c>
      <c r="H918" s="81" t="s">
        <v>1031</v>
      </c>
      <c r="I918" s="81" t="s">
        <v>1025</v>
      </c>
      <c r="J918" s="81" t="s">
        <v>221</v>
      </c>
      <c r="K918" s="81" t="s">
        <v>333</v>
      </c>
      <c r="L918" s="81">
        <v>-108.10957969444443</v>
      </c>
      <c r="M918" s="81">
        <v>39.487174916666667</v>
      </c>
      <c r="N918" s="190">
        <v>0</v>
      </c>
      <c r="O918" s="185">
        <v>0</v>
      </c>
      <c r="P918" s="185">
        <v>0</v>
      </c>
      <c r="Q918" s="185">
        <v>0</v>
      </c>
      <c r="R918" s="186">
        <v>0</v>
      </c>
    </row>
    <row r="919" spans="1:18" s="81" customFormat="1" x14ac:dyDescent="0.2">
      <c r="A919" s="81" t="s">
        <v>147</v>
      </c>
      <c r="B919" s="81" t="s">
        <v>493</v>
      </c>
      <c r="C919" s="81" t="str">
        <f t="shared" si="14"/>
        <v>08045</v>
      </c>
      <c r="D919" s="81" t="s">
        <v>503</v>
      </c>
      <c r="E919" s="81" t="s">
        <v>1023</v>
      </c>
      <c r="F919" s="81">
        <v>22.1</v>
      </c>
      <c r="G919" s="81" t="s">
        <v>515</v>
      </c>
      <c r="H919" s="81" t="s">
        <v>1031</v>
      </c>
      <c r="I919" s="81" t="s">
        <v>1025</v>
      </c>
      <c r="J919" s="81" t="s">
        <v>221</v>
      </c>
      <c r="K919" s="81" t="s">
        <v>333</v>
      </c>
      <c r="L919" s="81">
        <v>-108.10957969444443</v>
      </c>
      <c r="M919" s="81">
        <v>39.487174916666667</v>
      </c>
      <c r="N919" s="190">
        <v>0</v>
      </c>
      <c r="O919" s="185">
        <v>0</v>
      </c>
      <c r="P919" s="185">
        <v>0</v>
      </c>
      <c r="Q919" s="185">
        <v>1.9889999999999998E-2</v>
      </c>
      <c r="R919" s="186">
        <v>0</v>
      </c>
    </row>
    <row r="920" spans="1:18" s="81" customFormat="1" x14ac:dyDescent="0.2">
      <c r="A920" s="81" t="s">
        <v>147</v>
      </c>
      <c r="B920" s="81" t="s">
        <v>493</v>
      </c>
      <c r="C920" s="81" t="str">
        <f t="shared" si="14"/>
        <v>08045</v>
      </c>
      <c r="D920" s="81" t="s">
        <v>503</v>
      </c>
      <c r="E920" s="81" t="s">
        <v>1023</v>
      </c>
      <c r="F920" s="81">
        <v>22.1</v>
      </c>
      <c r="G920" s="81" t="s">
        <v>515</v>
      </c>
      <c r="H920" s="81" t="s">
        <v>1031</v>
      </c>
      <c r="I920" s="81" t="s">
        <v>1025</v>
      </c>
      <c r="J920" s="81" t="s">
        <v>221</v>
      </c>
      <c r="K920" s="81" t="s">
        <v>333</v>
      </c>
      <c r="L920" s="81">
        <v>-108.10957969444443</v>
      </c>
      <c r="M920" s="81">
        <v>39.487174916666667</v>
      </c>
      <c r="N920" s="190">
        <v>0</v>
      </c>
      <c r="O920" s="185">
        <v>15.600024000000001</v>
      </c>
      <c r="P920" s="185">
        <v>0</v>
      </c>
      <c r="Q920" s="185">
        <v>0</v>
      </c>
      <c r="R920" s="186">
        <v>0</v>
      </c>
    </row>
    <row r="921" spans="1:18" s="81" customFormat="1" x14ac:dyDescent="0.2">
      <c r="A921" s="81" t="s">
        <v>147</v>
      </c>
      <c r="B921" s="81" t="s">
        <v>493</v>
      </c>
      <c r="C921" s="81" t="str">
        <f t="shared" si="14"/>
        <v>08045</v>
      </c>
      <c r="D921" s="81" t="s">
        <v>503</v>
      </c>
      <c r="E921" s="81" t="s">
        <v>1023</v>
      </c>
      <c r="F921" s="81">
        <v>77.2</v>
      </c>
      <c r="G921" s="81" t="s">
        <v>515</v>
      </c>
      <c r="H921" s="81" t="s">
        <v>1032</v>
      </c>
      <c r="I921" s="81" t="s">
        <v>1025</v>
      </c>
      <c r="J921" s="81" t="s">
        <v>229</v>
      </c>
      <c r="K921" s="81" t="s">
        <v>333</v>
      </c>
      <c r="L921" s="81">
        <v>-108.10957969444443</v>
      </c>
      <c r="M921" s="81">
        <v>39.487174916666667</v>
      </c>
      <c r="N921" s="190">
        <v>0</v>
      </c>
      <c r="O921" s="185">
        <v>0</v>
      </c>
      <c r="P921" s="185">
        <v>1.5</v>
      </c>
      <c r="Q921" s="185">
        <v>0</v>
      </c>
      <c r="R921" s="186">
        <v>0</v>
      </c>
    </row>
    <row r="922" spans="1:18" s="81" customFormat="1" x14ac:dyDescent="0.2">
      <c r="A922" s="81" t="s">
        <v>147</v>
      </c>
      <c r="B922" s="81" t="s">
        <v>493</v>
      </c>
      <c r="C922" s="81" t="str">
        <f t="shared" si="14"/>
        <v>08045</v>
      </c>
      <c r="D922" s="81" t="s">
        <v>503</v>
      </c>
      <c r="E922" s="81" t="s">
        <v>1023</v>
      </c>
      <c r="F922" s="81">
        <v>77.2</v>
      </c>
      <c r="G922" s="81" t="s">
        <v>515</v>
      </c>
      <c r="H922" s="81" t="s">
        <v>1032</v>
      </c>
      <c r="I922" s="81" t="s">
        <v>1025</v>
      </c>
      <c r="J922" s="81" t="s">
        <v>229</v>
      </c>
      <c r="K922" s="81" t="s">
        <v>333</v>
      </c>
      <c r="L922" s="81">
        <v>-108.10957969444443</v>
      </c>
      <c r="M922" s="81">
        <v>39.487174916666667</v>
      </c>
      <c r="N922" s="190">
        <v>16.600000000000001</v>
      </c>
      <c r="O922" s="185">
        <v>0</v>
      </c>
      <c r="P922" s="185">
        <v>0</v>
      </c>
      <c r="Q922" s="185">
        <v>0</v>
      </c>
      <c r="R922" s="186">
        <v>0</v>
      </c>
    </row>
    <row r="923" spans="1:18" s="81" customFormat="1" x14ac:dyDescent="0.2">
      <c r="A923" s="81" t="s">
        <v>147</v>
      </c>
      <c r="B923" s="81" t="s">
        <v>493</v>
      </c>
      <c r="C923" s="81" t="str">
        <f t="shared" si="14"/>
        <v>08045</v>
      </c>
      <c r="D923" s="81" t="s">
        <v>503</v>
      </c>
      <c r="E923" s="81" t="s">
        <v>1023</v>
      </c>
      <c r="F923" s="81">
        <v>77.2</v>
      </c>
      <c r="G923" s="81" t="s">
        <v>515</v>
      </c>
      <c r="H923" s="81" t="s">
        <v>1032</v>
      </c>
      <c r="I923" s="81" t="s">
        <v>1025</v>
      </c>
      <c r="J923" s="81" t="s">
        <v>229</v>
      </c>
      <c r="K923" s="81" t="s">
        <v>333</v>
      </c>
      <c r="L923" s="81">
        <v>-108.10957969444443</v>
      </c>
      <c r="M923" s="81">
        <v>39.487174916666667</v>
      </c>
      <c r="N923" s="190">
        <v>0</v>
      </c>
      <c r="O923" s="185">
        <v>0</v>
      </c>
      <c r="P923" s="185">
        <v>0</v>
      </c>
      <c r="Q923" s="185">
        <v>0</v>
      </c>
      <c r="R923" s="186">
        <v>0.38600000000000001</v>
      </c>
    </row>
    <row r="924" spans="1:18" s="81" customFormat="1" x14ac:dyDescent="0.2">
      <c r="A924" s="81" t="s">
        <v>147</v>
      </c>
      <c r="B924" s="81" t="s">
        <v>493</v>
      </c>
      <c r="C924" s="81" t="str">
        <f t="shared" si="14"/>
        <v>08045</v>
      </c>
      <c r="D924" s="81" t="s">
        <v>503</v>
      </c>
      <c r="E924" s="81" t="s">
        <v>1023</v>
      </c>
      <c r="F924" s="81">
        <v>77.2</v>
      </c>
      <c r="G924" s="81" t="s">
        <v>515</v>
      </c>
      <c r="H924" s="81" t="s">
        <v>1032</v>
      </c>
      <c r="I924" s="81" t="s">
        <v>1025</v>
      </c>
      <c r="J924" s="81" t="s">
        <v>229</v>
      </c>
      <c r="K924" s="81" t="s">
        <v>333</v>
      </c>
      <c r="L924" s="81">
        <v>-108.10957969444443</v>
      </c>
      <c r="M924" s="81">
        <v>39.487174916666667</v>
      </c>
      <c r="N924" s="190">
        <v>0</v>
      </c>
      <c r="O924" s="185">
        <v>0</v>
      </c>
      <c r="P924" s="185">
        <v>0</v>
      </c>
      <c r="Q924" s="185">
        <v>0</v>
      </c>
      <c r="R924" s="186">
        <v>0</v>
      </c>
    </row>
    <row r="925" spans="1:18" s="81" customFormat="1" x14ac:dyDescent="0.2">
      <c r="A925" s="81" t="s">
        <v>147</v>
      </c>
      <c r="B925" s="81" t="s">
        <v>493</v>
      </c>
      <c r="C925" s="81" t="str">
        <f t="shared" si="14"/>
        <v>08045</v>
      </c>
      <c r="D925" s="81" t="s">
        <v>503</v>
      </c>
      <c r="E925" s="81" t="s">
        <v>1023</v>
      </c>
      <c r="F925" s="81">
        <v>77.2</v>
      </c>
      <c r="G925" s="81" t="s">
        <v>515</v>
      </c>
      <c r="H925" s="81" t="s">
        <v>1032</v>
      </c>
      <c r="I925" s="81" t="s">
        <v>1025</v>
      </c>
      <c r="J925" s="81" t="s">
        <v>229</v>
      </c>
      <c r="K925" s="81" t="s">
        <v>333</v>
      </c>
      <c r="L925" s="81">
        <v>-108.10957969444443</v>
      </c>
      <c r="M925" s="81">
        <v>39.487174916666667</v>
      </c>
      <c r="N925" s="190">
        <v>0</v>
      </c>
      <c r="O925" s="185">
        <v>0</v>
      </c>
      <c r="P925" s="185">
        <v>0</v>
      </c>
      <c r="Q925" s="185">
        <v>2.316E-2</v>
      </c>
      <c r="R925" s="186">
        <v>0</v>
      </c>
    </row>
    <row r="926" spans="1:18" s="81" customFormat="1" x14ac:dyDescent="0.2">
      <c r="A926" s="81" t="s">
        <v>147</v>
      </c>
      <c r="B926" s="81" t="s">
        <v>493</v>
      </c>
      <c r="C926" s="81" t="str">
        <f t="shared" si="14"/>
        <v>08045</v>
      </c>
      <c r="D926" s="81" t="s">
        <v>503</v>
      </c>
      <c r="E926" s="81" t="s">
        <v>1023</v>
      </c>
      <c r="F926" s="81">
        <v>77.2</v>
      </c>
      <c r="G926" s="81" t="s">
        <v>515</v>
      </c>
      <c r="H926" s="81" t="s">
        <v>1032</v>
      </c>
      <c r="I926" s="81" t="s">
        <v>1025</v>
      </c>
      <c r="J926" s="81" t="s">
        <v>229</v>
      </c>
      <c r="K926" s="81" t="s">
        <v>333</v>
      </c>
      <c r="L926" s="81">
        <v>-108.10957969444443</v>
      </c>
      <c r="M926" s="81">
        <v>39.487174916666667</v>
      </c>
      <c r="N926" s="190">
        <v>0</v>
      </c>
      <c r="O926" s="185">
        <v>1.1000000000000001</v>
      </c>
      <c r="P926" s="185">
        <v>0</v>
      </c>
      <c r="Q926" s="185">
        <v>0</v>
      </c>
      <c r="R926" s="186">
        <v>0</v>
      </c>
    </row>
    <row r="927" spans="1:18" s="81" customFormat="1" x14ac:dyDescent="0.2">
      <c r="A927" s="81" t="s">
        <v>147</v>
      </c>
      <c r="B927" s="81" t="s">
        <v>493</v>
      </c>
      <c r="C927" s="81" t="str">
        <f t="shared" si="14"/>
        <v>08045</v>
      </c>
      <c r="D927" s="81" t="s">
        <v>503</v>
      </c>
      <c r="E927" s="81" t="s">
        <v>1023</v>
      </c>
      <c r="F927" s="81">
        <v>183</v>
      </c>
      <c r="G927" s="81" t="s">
        <v>515</v>
      </c>
      <c r="H927" s="81" t="s">
        <v>1033</v>
      </c>
      <c r="I927" s="81" t="s">
        <v>1025</v>
      </c>
      <c r="J927" s="81" t="s">
        <v>229</v>
      </c>
      <c r="K927" s="81" t="s">
        <v>333</v>
      </c>
      <c r="L927" s="81">
        <v>-108.10957969444443</v>
      </c>
      <c r="M927" s="81">
        <v>39.487174916666667</v>
      </c>
      <c r="N927" s="190">
        <v>0</v>
      </c>
      <c r="O927" s="185">
        <v>0</v>
      </c>
      <c r="P927" s="185">
        <v>5.4</v>
      </c>
      <c r="Q927" s="185">
        <v>0</v>
      </c>
      <c r="R927" s="186">
        <v>0</v>
      </c>
    </row>
    <row r="928" spans="1:18" s="81" customFormat="1" x14ac:dyDescent="0.2">
      <c r="A928" s="81" t="s">
        <v>147</v>
      </c>
      <c r="B928" s="81" t="s">
        <v>493</v>
      </c>
      <c r="C928" s="81" t="str">
        <f t="shared" si="14"/>
        <v>08045</v>
      </c>
      <c r="D928" s="81" t="s">
        <v>503</v>
      </c>
      <c r="E928" s="81" t="s">
        <v>1023</v>
      </c>
      <c r="F928" s="81">
        <v>183</v>
      </c>
      <c r="G928" s="81" t="s">
        <v>515</v>
      </c>
      <c r="H928" s="81" t="s">
        <v>1034</v>
      </c>
      <c r="I928" s="81" t="s">
        <v>1025</v>
      </c>
      <c r="J928" s="81" t="s">
        <v>229</v>
      </c>
      <c r="K928" s="81" t="s">
        <v>333</v>
      </c>
      <c r="L928" s="81">
        <v>-108.10957969444443</v>
      </c>
      <c r="M928" s="81">
        <v>39.487174916666667</v>
      </c>
      <c r="N928" s="190">
        <v>0</v>
      </c>
      <c r="O928" s="185">
        <v>0</v>
      </c>
      <c r="P928" s="185">
        <v>5.4</v>
      </c>
      <c r="Q928" s="185">
        <v>0</v>
      </c>
      <c r="R928" s="186">
        <v>0</v>
      </c>
    </row>
    <row r="929" spans="1:18" s="81" customFormat="1" x14ac:dyDescent="0.2">
      <c r="A929" s="81" t="s">
        <v>147</v>
      </c>
      <c r="B929" s="81" t="s">
        <v>493</v>
      </c>
      <c r="C929" s="81" t="str">
        <f t="shared" si="14"/>
        <v>08045</v>
      </c>
      <c r="D929" s="81" t="s">
        <v>503</v>
      </c>
      <c r="E929" s="81" t="s">
        <v>1023</v>
      </c>
      <c r="F929" s="81">
        <v>183</v>
      </c>
      <c r="G929" s="81" t="s">
        <v>515</v>
      </c>
      <c r="H929" s="81" t="s">
        <v>1033</v>
      </c>
      <c r="I929" s="81" t="s">
        <v>1025</v>
      </c>
      <c r="J929" s="81" t="s">
        <v>229</v>
      </c>
      <c r="K929" s="81" t="s">
        <v>333</v>
      </c>
      <c r="L929" s="81">
        <v>-108.10957969444443</v>
      </c>
      <c r="M929" s="81">
        <v>39.487174916666667</v>
      </c>
      <c r="N929" s="190">
        <v>21.7</v>
      </c>
      <c r="O929" s="185">
        <v>0</v>
      </c>
      <c r="P929" s="185">
        <v>0</v>
      </c>
      <c r="Q929" s="185">
        <v>0</v>
      </c>
      <c r="R929" s="186">
        <v>0</v>
      </c>
    </row>
    <row r="930" spans="1:18" s="81" customFormat="1" x14ac:dyDescent="0.2">
      <c r="A930" s="81" t="s">
        <v>147</v>
      </c>
      <c r="B930" s="81" t="s">
        <v>493</v>
      </c>
      <c r="C930" s="81" t="str">
        <f t="shared" si="14"/>
        <v>08045</v>
      </c>
      <c r="D930" s="81" t="s">
        <v>503</v>
      </c>
      <c r="E930" s="81" t="s">
        <v>1023</v>
      </c>
      <c r="F930" s="81">
        <v>183</v>
      </c>
      <c r="G930" s="81" t="s">
        <v>515</v>
      </c>
      <c r="H930" s="81" t="s">
        <v>1034</v>
      </c>
      <c r="I930" s="81" t="s">
        <v>1025</v>
      </c>
      <c r="J930" s="81" t="s">
        <v>229</v>
      </c>
      <c r="K930" s="81" t="s">
        <v>333</v>
      </c>
      <c r="L930" s="81">
        <v>-108.10957969444443</v>
      </c>
      <c r="M930" s="81">
        <v>39.487174916666667</v>
      </c>
      <c r="N930" s="190">
        <v>21.7</v>
      </c>
      <c r="O930" s="185">
        <v>0</v>
      </c>
      <c r="P930" s="185">
        <v>0</v>
      </c>
      <c r="Q930" s="185">
        <v>0</v>
      </c>
      <c r="R930" s="186">
        <v>0</v>
      </c>
    </row>
    <row r="931" spans="1:18" s="81" customFormat="1" x14ac:dyDescent="0.2">
      <c r="A931" s="81" t="s">
        <v>147</v>
      </c>
      <c r="B931" s="81" t="s">
        <v>493</v>
      </c>
      <c r="C931" s="81" t="str">
        <f t="shared" si="14"/>
        <v>08045</v>
      </c>
      <c r="D931" s="81" t="s">
        <v>503</v>
      </c>
      <c r="E931" s="81" t="s">
        <v>1023</v>
      </c>
      <c r="F931" s="81">
        <v>183</v>
      </c>
      <c r="G931" s="81" t="s">
        <v>515</v>
      </c>
      <c r="H931" s="81" t="s">
        <v>1033</v>
      </c>
      <c r="I931" s="81" t="s">
        <v>1025</v>
      </c>
      <c r="J931" s="81" t="s">
        <v>229</v>
      </c>
      <c r="K931" s="81" t="s">
        <v>333</v>
      </c>
      <c r="L931" s="81">
        <v>-108.10957969444443</v>
      </c>
      <c r="M931" s="81">
        <v>39.487174916666667</v>
      </c>
      <c r="N931" s="190">
        <v>0</v>
      </c>
      <c r="O931" s="185">
        <v>0</v>
      </c>
      <c r="P931" s="185">
        <v>0</v>
      </c>
      <c r="Q931" s="185">
        <v>0</v>
      </c>
      <c r="R931" s="186">
        <v>0.91500000000000004</v>
      </c>
    </row>
    <row r="932" spans="1:18" s="81" customFormat="1" x14ac:dyDescent="0.2">
      <c r="A932" s="81" t="s">
        <v>147</v>
      </c>
      <c r="B932" s="81" t="s">
        <v>493</v>
      </c>
      <c r="C932" s="81" t="str">
        <f t="shared" si="14"/>
        <v>08045</v>
      </c>
      <c r="D932" s="81" t="s">
        <v>503</v>
      </c>
      <c r="E932" s="81" t="s">
        <v>1023</v>
      </c>
      <c r="F932" s="81">
        <v>183</v>
      </c>
      <c r="G932" s="81" t="s">
        <v>515</v>
      </c>
      <c r="H932" s="81" t="s">
        <v>1034</v>
      </c>
      <c r="I932" s="81" t="s">
        <v>1025</v>
      </c>
      <c r="J932" s="81" t="s">
        <v>229</v>
      </c>
      <c r="K932" s="81" t="s">
        <v>333</v>
      </c>
      <c r="L932" s="81">
        <v>-108.10957969444443</v>
      </c>
      <c r="M932" s="81">
        <v>39.487174916666667</v>
      </c>
      <c r="N932" s="190">
        <v>0</v>
      </c>
      <c r="O932" s="185">
        <v>0</v>
      </c>
      <c r="P932" s="185">
        <v>0</v>
      </c>
      <c r="Q932" s="185">
        <v>0</v>
      </c>
      <c r="R932" s="186">
        <v>0.91500000000000004</v>
      </c>
    </row>
    <row r="933" spans="1:18" s="81" customFormat="1" x14ac:dyDescent="0.2">
      <c r="A933" s="81" t="s">
        <v>147</v>
      </c>
      <c r="B933" s="81" t="s">
        <v>493</v>
      </c>
      <c r="C933" s="81" t="str">
        <f t="shared" si="14"/>
        <v>08045</v>
      </c>
      <c r="D933" s="81" t="s">
        <v>503</v>
      </c>
      <c r="E933" s="81" t="s">
        <v>1023</v>
      </c>
      <c r="F933" s="81">
        <v>183</v>
      </c>
      <c r="G933" s="81" t="s">
        <v>515</v>
      </c>
      <c r="H933" s="81" t="s">
        <v>1033</v>
      </c>
      <c r="I933" s="81" t="s">
        <v>1025</v>
      </c>
      <c r="J933" s="81" t="s">
        <v>229</v>
      </c>
      <c r="K933" s="81" t="s">
        <v>333</v>
      </c>
      <c r="L933" s="81">
        <v>-108.10957969444443</v>
      </c>
      <c r="M933" s="81">
        <v>39.487174916666667</v>
      </c>
      <c r="N933" s="190">
        <v>0</v>
      </c>
      <c r="O933" s="185">
        <v>0</v>
      </c>
      <c r="P933" s="185">
        <v>0</v>
      </c>
      <c r="Q933" s="185">
        <v>0</v>
      </c>
      <c r="R933" s="186">
        <v>0</v>
      </c>
    </row>
    <row r="934" spans="1:18" s="81" customFormat="1" x14ac:dyDescent="0.2">
      <c r="A934" s="81" t="s">
        <v>147</v>
      </c>
      <c r="B934" s="81" t="s">
        <v>493</v>
      </c>
      <c r="C934" s="81" t="str">
        <f t="shared" si="14"/>
        <v>08045</v>
      </c>
      <c r="D934" s="81" t="s">
        <v>503</v>
      </c>
      <c r="E934" s="81" t="s">
        <v>1023</v>
      </c>
      <c r="F934" s="81">
        <v>183</v>
      </c>
      <c r="G934" s="81" t="s">
        <v>515</v>
      </c>
      <c r="H934" s="81" t="s">
        <v>1034</v>
      </c>
      <c r="I934" s="81" t="s">
        <v>1025</v>
      </c>
      <c r="J934" s="81" t="s">
        <v>229</v>
      </c>
      <c r="K934" s="81" t="s">
        <v>333</v>
      </c>
      <c r="L934" s="81">
        <v>-108.10957969444443</v>
      </c>
      <c r="M934" s="81">
        <v>39.487174916666667</v>
      </c>
      <c r="N934" s="190">
        <v>0</v>
      </c>
      <c r="O934" s="185">
        <v>0</v>
      </c>
      <c r="P934" s="185">
        <v>0</v>
      </c>
      <c r="Q934" s="185">
        <v>0</v>
      </c>
      <c r="R934" s="186">
        <v>0</v>
      </c>
    </row>
    <row r="935" spans="1:18" s="81" customFormat="1" x14ac:dyDescent="0.2">
      <c r="A935" s="81" t="s">
        <v>147</v>
      </c>
      <c r="B935" s="81" t="s">
        <v>493</v>
      </c>
      <c r="C935" s="81" t="str">
        <f t="shared" si="14"/>
        <v>08045</v>
      </c>
      <c r="D935" s="81" t="s">
        <v>503</v>
      </c>
      <c r="E935" s="81" t="s">
        <v>1023</v>
      </c>
      <c r="F935" s="81">
        <v>183</v>
      </c>
      <c r="G935" s="81" t="s">
        <v>515</v>
      </c>
      <c r="H935" s="81" t="s">
        <v>1033</v>
      </c>
      <c r="I935" s="81" t="s">
        <v>1025</v>
      </c>
      <c r="J935" s="81" t="s">
        <v>229</v>
      </c>
      <c r="K935" s="81" t="s">
        <v>333</v>
      </c>
      <c r="L935" s="81">
        <v>-108.10957969444443</v>
      </c>
      <c r="M935" s="81">
        <v>39.487174916666667</v>
      </c>
      <c r="N935" s="190">
        <v>0</v>
      </c>
      <c r="O935" s="185">
        <v>0</v>
      </c>
      <c r="P935" s="185">
        <v>0</v>
      </c>
      <c r="Q935" s="185">
        <v>5.4899999999999997E-2</v>
      </c>
      <c r="R935" s="186">
        <v>0</v>
      </c>
    </row>
    <row r="936" spans="1:18" s="81" customFormat="1" x14ac:dyDescent="0.2">
      <c r="A936" s="81" t="s">
        <v>147</v>
      </c>
      <c r="B936" s="81" t="s">
        <v>493</v>
      </c>
      <c r="C936" s="81" t="str">
        <f t="shared" si="14"/>
        <v>08045</v>
      </c>
      <c r="D936" s="81" t="s">
        <v>503</v>
      </c>
      <c r="E936" s="81" t="s">
        <v>1023</v>
      </c>
      <c r="F936" s="81">
        <v>183</v>
      </c>
      <c r="G936" s="81" t="s">
        <v>515</v>
      </c>
      <c r="H936" s="81" t="s">
        <v>1034</v>
      </c>
      <c r="I936" s="81" t="s">
        <v>1025</v>
      </c>
      <c r="J936" s="81" t="s">
        <v>229</v>
      </c>
      <c r="K936" s="81" t="s">
        <v>333</v>
      </c>
      <c r="L936" s="81">
        <v>-108.10957969444443</v>
      </c>
      <c r="M936" s="81">
        <v>39.487174916666667</v>
      </c>
      <c r="N936" s="190">
        <v>0</v>
      </c>
      <c r="O936" s="185">
        <v>0</v>
      </c>
      <c r="P936" s="185">
        <v>0</v>
      </c>
      <c r="Q936" s="185">
        <v>5.4899999999999997E-2</v>
      </c>
      <c r="R936" s="186">
        <v>0</v>
      </c>
    </row>
    <row r="937" spans="1:18" s="81" customFormat="1" x14ac:dyDescent="0.2">
      <c r="A937" s="81" t="s">
        <v>147</v>
      </c>
      <c r="B937" s="81" t="s">
        <v>493</v>
      </c>
      <c r="C937" s="81" t="str">
        <f t="shared" si="14"/>
        <v>08045</v>
      </c>
      <c r="D937" s="81" t="s">
        <v>503</v>
      </c>
      <c r="E937" s="81" t="s">
        <v>1023</v>
      </c>
      <c r="F937" s="81">
        <v>183</v>
      </c>
      <c r="G937" s="81" t="s">
        <v>515</v>
      </c>
      <c r="H937" s="81" t="s">
        <v>1033</v>
      </c>
      <c r="I937" s="81" t="s">
        <v>1025</v>
      </c>
      <c r="J937" s="81" t="s">
        <v>229</v>
      </c>
      <c r="K937" s="81" t="s">
        <v>333</v>
      </c>
      <c r="L937" s="81">
        <v>-108.10957969444443</v>
      </c>
      <c r="M937" s="81">
        <v>39.487174916666667</v>
      </c>
      <c r="N937" s="190">
        <v>0</v>
      </c>
      <c r="O937" s="185">
        <v>3</v>
      </c>
      <c r="P937" s="185">
        <v>0</v>
      </c>
      <c r="Q937" s="185">
        <v>0</v>
      </c>
      <c r="R937" s="186">
        <v>0</v>
      </c>
    </row>
    <row r="938" spans="1:18" s="81" customFormat="1" x14ac:dyDescent="0.2">
      <c r="A938" s="81" t="s">
        <v>147</v>
      </c>
      <c r="B938" s="81" t="s">
        <v>493</v>
      </c>
      <c r="C938" s="81" t="str">
        <f t="shared" si="14"/>
        <v>08045</v>
      </c>
      <c r="D938" s="81" t="s">
        <v>503</v>
      </c>
      <c r="E938" s="81" t="s">
        <v>1023</v>
      </c>
      <c r="F938" s="81">
        <v>183</v>
      </c>
      <c r="G938" s="81" t="s">
        <v>515</v>
      </c>
      <c r="H938" s="81" t="s">
        <v>1034</v>
      </c>
      <c r="I938" s="81" t="s">
        <v>1025</v>
      </c>
      <c r="J938" s="81" t="s">
        <v>229</v>
      </c>
      <c r="K938" s="81" t="s">
        <v>333</v>
      </c>
      <c r="L938" s="81">
        <v>-108.10957969444443</v>
      </c>
      <c r="M938" s="81">
        <v>39.487174916666667</v>
      </c>
      <c r="N938" s="190">
        <v>0</v>
      </c>
      <c r="O938" s="185">
        <v>3</v>
      </c>
      <c r="P938" s="185">
        <v>0</v>
      </c>
      <c r="Q938" s="185">
        <v>0</v>
      </c>
      <c r="R938" s="186">
        <v>0</v>
      </c>
    </row>
    <row r="939" spans="1:18" s="81" customFormat="1" x14ac:dyDescent="0.2">
      <c r="A939" s="81" t="s">
        <v>147</v>
      </c>
      <c r="B939" s="81" t="s">
        <v>493</v>
      </c>
      <c r="C939" s="81" t="str">
        <f t="shared" si="14"/>
        <v>08045</v>
      </c>
      <c r="D939" s="81" t="s">
        <v>503</v>
      </c>
      <c r="E939" s="81" t="s">
        <v>1023</v>
      </c>
      <c r="F939" s="81">
        <v>183</v>
      </c>
      <c r="G939" s="81" t="s">
        <v>515</v>
      </c>
      <c r="H939" s="81" t="s">
        <v>1035</v>
      </c>
      <c r="I939" s="81" t="s">
        <v>1025</v>
      </c>
      <c r="J939" s="81" t="s">
        <v>231</v>
      </c>
      <c r="K939" s="81" t="s">
        <v>333</v>
      </c>
      <c r="L939" s="81">
        <v>-108.10957969444443</v>
      </c>
      <c r="M939" s="81">
        <v>39.487174916666667</v>
      </c>
      <c r="N939" s="190">
        <v>0</v>
      </c>
      <c r="O939" s="185">
        <v>0</v>
      </c>
      <c r="P939" s="185">
        <v>5.4</v>
      </c>
      <c r="Q939" s="185">
        <v>0</v>
      </c>
      <c r="R939" s="186">
        <v>0</v>
      </c>
    </row>
    <row r="940" spans="1:18" s="81" customFormat="1" x14ac:dyDescent="0.2">
      <c r="A940" s="81" t="s">
        <v>147</v>
      </c>
      <c r="B940" s="81" t="s">
        <v>493</v>
      </c>
      <c r="C940" s="81" t="str">
        <f t="shared" si="14"/>
        <v>08045</v>
      </c>
      <c r="D940" s="81" t="s">
        <v>503</v>
      </c>
      <c r="E940" s="81" t="s">
        <v>1023</v>
      </c>
      <c r="F940" s="81">
        <v>183</v>
      </c>
      <c r="G940" s="81" t="s">
        <v>515</v>
      </c>
      <c r="H940" s="81" t="s">
        <v>1035</v>
      </c>
      <c r="I940" s="81" t="s">
        <v>1025</v>
      </c>
      <c r="J940" s="81" t="s">
        <v>231</v>
      </c>
      <c r="K940" s="81" t="s">
        <v>333</v>
      </c>
      <c r="L940" s="81">
        <v>-108.10957969444443</v>
      </c>
      <c r="M940" s="81">
        <v>39.487174916666667</v>
      </c>
      <c r="N940" s="190">
        <v>21.7</v>
      </c>
      <c r="O940" s="185">
        <v>0</v>
      </c>
      <c r="P940" s="185">
        <v>0</v>
      </c>
      <c r="Q940" s="185">
        <v>0</v>
      </c>
      <c r="R940" s="186">
        <v>0</v>
      </c>
    </row>
    <row r="941" spans="1:18" s="81" customFormat="1" x14ac:dyDescent="0.2">
      <c r="A941" s="81" t="s">
        <v>147</v>
      </c>
      <c r="B941" s="81" t="s">
        <v>493</v>
      </c>
      <c r="C941" s="81" t="str">
        <f t="shared" si="14"/>
        <v>08045</v>
      </c>
      <c r="D941" s="81" t="s">
        <v>503</v>
      </c>
      <c r="E941" s="81" t="s">
        <v>1023</v>
      </c>
      <c r="F941" s="81">
        <v>183</v>
      </c>
      <c r="G941" s="81" t="s">
        <v>515</v>
      </c>
      <c r="H941" s="81" t="s">
        <v>1035</v>
      </c>
      <c r="I941" s="81" t="s">
        <v>1025</v>
      </c>
      <c r="J941" s="81" t="s">
        <v>231</v>
      </c>
      <c r="K941" s="81" t="s">
        <v>333</v>
      </c>
      <c r="L941" s="81">
        <v>-108.10957969444443</v>
      </c>
      <c r="M941" s="81">
        <v>39.487174916666667</v>
      </c>
      <c r="N941" s="190">
        <v>0</v>
      </c>
      <c r="O941" s="185">
        <v>3</v>
      </c>
      <c r="P941" s="185">
        <v>0</v>
      </c>
      <c r="Q941" s="185">
        <v>0</v>
      </c>
      <c r="R941" s="186">
        <v>0</v>
      </c>
    </row>
    <row r="942" spans="1:18" s="81" customFormat="1" x14ac:dyDescent="0.2">
      <c r="A942" s="81" t="s">
        <v>147</v>
      </c>
      <c r="B942" s="81" t="s">
        <v>493</v>
      </c>
      <c r="C942" s="81" t="str">
        <f t="shared" si="14"/>
        <v>08045</v>
      </c>
      <c r="D942" s="81" t="s">
        <v>503</v>
      </c>
      <c r="E942" s="81" t="s">
        <v>1023</v>
      </c>
      <c r="F942" s="81">
        <v>183</v>
      </c>
      <c r="G942" s="81" t="s">
        <v>515</v>
      </c>
      <c r="H942" s="81" t="s">
        <v>1035</v>
      </c>
      <c r="I942" s="81" t="s">
        <v>1025</v>
      </c>
      <c r="J942" s="81" t="s">
        <v>231</v>
      </c>
      <c r="K942" s="81" t="s">
        <v>333</v>
      </c>
      <c r="L942" s="81">
        <v>-108.10957969444443</v>
      </c>
      <c r="M942" s="81">
        <v>39.487174916666667</v>
      </c>
      <c r="N942" s="190">
        <v>0</v>
      </c>
      <c r="O942" s="185">
        <v>0</v>
      </c>
      <c r="P942" s="185">
        <v>5.4</v>
      </c>
      <c r="Q942" s="185">
        <v>0</v>
      </c>
      <c r="R942" s="186">
        <v>0</v>
      </c>
    </row>
    <row r="943" spans="1:18" s="81" customFormat="1" x14ac:dyDescent="0.2">
      <c r="A943" s="81" t="s">
        <v>147</v>
      </c>
      <c r="B943" s="81" t="s">
        <v>493</v>
      </c>
      <c r="C943" s="81" t="str">
        <f t="shared" si="14"/>
        <v>08045</v>
      </c>
      <c r="D943" s="81" t="s">
        <v>503</v>
      </c>
      <c r="E943" s="81" t="s">
        <v>1023</v>
      </c>
      <c r="F943" s="81">
        <v>183</v>
      </c>
      <c r="G943" s="81" t="s">
        <v>515</v>
      </c>
      <c r="H943" s="81" t="s">
        <v>1035</v>
      </c>
      <c r="I943" s="81" t="s">
        <v>1025</v>
      </c>
      <c r="J943" s="81" t="s">
        <v>231</v>
      </c>
      <c r="K943" s="81" t="s">
        <v>333</v>
      </c>
      <c r="L943" s="81">
        <v>-108.10957969444443</v>
      </c>
      <c r="M943" s="81">
        <v>39.487174916666667</v>
      </c>
      <c r="N943" s="190">
        <v>21.7</v>
      </c>
      <c r="O943" s="185">
        <v>0</v>
      </c>
      <c r="P943" s="185">
        <v>0</v>
      </c>
      <c r="Q943" s="185">
        <v>0</v>
      </c>
      <c r="R943" s="186">
        <v>0</v>
      </c>
    </row>
    <row r="944" spans="1:18" s="81" customFormat="1" x14ac:dyDescent="0.2">
      <c r="A944" s="81" t="s">
        <v>147</v>
      </c>
      <c r="B944" s="81" t="s">
        <v>493</v>
      </c>
      <c r="C944" s="81" t="str">
        <f t="shared" si="14"/>
        <v>08045</v>
      </c>
      <c r="D944" s="81" t="s">
        <v>503</v>
      </c>
      <c r="E944" s="81" t="s">
        <v>1023</v>
      </c>
      <c r="F944" s="81">
        <v>183</v>
      </c>
      <c r="G944" s="81" t="s">
        <v>515</v>
      </c>
      <c r="H944" s="81" t="s">
        <v>1035</v>
      </c>
      <c r="I944" s="81" t="s">
        <v>1025</v>
      </c>
      <c r="J944" s="81" t="s">
        <v>231</v>
      </c>
      <c r="K944" s="81" t="s">
        <v>333</v>
      </c>
      <c r="L944" s="81">
        <v>-108.10957969444443</v>
      </c>
      <c r="M944" s="81">
        <v>39.487174916666667</v>
      </c>
      <c r="N944" s="190">
        <v>0</v>
      </c>
      <c r="O944" s="185">
        <v>3</v>
      </c>
      <c r="P944" s="185">
        <v>0</v>
      </c>
      <c r="Q944" s="185">
        <v>0</v>
      </c>
      <c r="R944" s="186">
        <v>0</v>
      </c>
    </row>
    <row r="945" spans="1:18" s="81" customFormat="1" x14ac:dyDescent="0.2">
      <c r="A945" s="81" t="s">
        <v>147</v>
      </c>
      <c r="B945" s="81" t="s">
        <v>493</v>
      </c>
      <c r="C945" s="81" t="str">
        <f t="shared" si="14"/>
        <v>08045</v>
      </c>
      <c r="D945" s="81" t="s">
        <v>503</v>
      </c>
      <c r="E945" s="81" t="s">
        <v>1023</v>
      </c>
      <c r="F945" s="81">
        <v>183</v>
      </c>
      <c r="G945" s="81" t="s">
        <v>515</v>
      </c>
      <c r="H945" s="81" t="s">
        <v>1035</v>
      </c>
      <c r="I945" s="81" t="s">
        <v>1025</v>
      </c>
      <c r="J945" s="81" t="s">
        <v>231</v>
      </c>
      <c r="K945" s="81" t="s">
        <v>333</v>
      </c>
      <c r="L945" s="81">
        <v>-108.10957969444443</v>
      </c>
      <c r="M945" s="81">
        <v>39.487174916666667</v>
      </c>
      <c r="N945" s="190">
        <v>0</v>
      </c>
      <c r="O945" s="185">
        <v>0</v>
      </c>
      <c r="P945" s="185">
        <v>5.4</v>
      </c>
      <c r="Q945" s="185">
        <v>0</v>
      </c>
      <c r="R945" s="186">
        <v>0</v>
      </c>
    </row>
    <row r="946" spans="1:18" s="81" customFormat="1" x14ac:dyDescent="0.2">
      <c r="A946" s="81" t="s">
        <v>147</v>
      </c>
      <c r="B946" s="81" t="s">
        <v>493</v>
      </c>
      <c r="C946" s="81" t="str">
        <f t="shared" si="14"/>
        <v>08045</v>
      </c>
      <c r="D946" s="81" t="s">
        <v>503</v>
      </c>
      <c r="E946" s="81" t="s">
        <v>1023</v>
      </c>
      <c r="F946" s="81">
        <v>183</v>
      </c>
      <c r="G946" s="81" t="s">
        <v>515</v>
      </c>
      <c r="H946" s="81" t="s">
        <v>1035</v>
      </c>
      <c r="I946" s="81" t="s">
        <v>1025</v>
      </c>
      <c r="J946" s="81" t="s">
        <v>231</v>
      </c>
      <c r="K946" s="81" t="s">
        <v>333</v>
      </c>
      <c r="L946" s="81">
        <v>-108.10957969444443</v>
      </c>
      <c r="M946" s="81">
        <v>39.487174916666667</v>
      </c>
      <c r="N946" s="190">
        <v>21.7</v>
      </c>
      <c r="O946" s="185">
        <v>0</v>
      </c>
      <c r="P946" s="185">
        <v>0</v>
      </c>
      <c r="Q946" s="185">
        <v>0</v>
      </c>
      <c r="R946" s="186">
        <v>0</v>
      </c>
    </row>
    <row r="947" spans="1:18" s="81" customFormat="1" x14ac:dyDescent="0.2">
      <c r="A947" s="81" t="s">
        <v>147</v>
      </c>
      <c r="B947" s="81" t="s">
        <v>493</v>
      </c>
      <c r="C947" s="81" t="str">
        <f t="shared" si="14"/>
        <v>08045</v>
      </c>
      <c r="D947" s="81" t="s">
        <v>503</v>
      </c>
      <c r="E947" s="81" t="s">
        <v>1023</v>
      </c>
      <c r="F947" s="81">
        <v>183</v>
      </c>
      <c r="G947" s="81" t="s">
        <v>515</v>
      </c>
      <c r="H947" s="81" t="s">
        <v>1035</v>
      </c>
      <c r="I947" s="81" t="s">
        <v>1025</v>
      </c>
      <c r="J947" s="81" t="s">
        <v>231</v>
      </c>
      <c r="K947" s="81" t="s">
        <v>333</v>
      </c>
      <c r="L947" s="81">
        <v>-108.10957969444443</v>
      </c>
      <c r="M947" s="81">
        <v>39.487174916666667</v>
      </c>
      <c r="N947" s="190">
        <v>0</v>
      </c>
      <c r="O947" s="185">
        <v>3</v>
      </c>
      <c r="P947" s="185">
        <v>0</v>
      </c>
      <c r="Q947" s="185">
        <v>0</v>
      </c>
      <c r="R947" s="186">
        <v>0</v>
      </c>
    </row>
    <row r="948" spans="1:18" s="81" customFormat="1" x14ac:dyDescent="0.2">
      <c r="A948" s="81" t="s">
        <v>147</v>
      </c>
      <c r="B948" s="81" t="s">
        <v>493</v>
      </c>
      <c r="C948" s="81" t="str">
        <f t="shared" si="14"/>
        <v>08045</v>
      </c>
      <c r="D948" s="81" t="s">
        <v>503</v>
      </c>
      <c r="E948" s="81" t="s">
        <v>1023</v>
      </c>
      <c r="F948" s="81">
        <v>183</v>
      </c>
      <c r="G948" s="81" t="s">
        <v>515</v>
      </c>
      <c r="H948" s="81" t="s">
        <v>1035</v>
      </c>
      <c r="I948" s="81" t="s">
        <v>1025</v>
      </c>
      <c r="J948" s="81" t="s">
        <v>231</v>
      </c>
      <c r="K948" s="81" t="s">
        <v>333</v>
      </c>
      <c r="L948" s="81">
        <v>-108.10957969444443</v>
      </c>
      <c r="M948" s="81">
        <v>39.487174916666667</v>
      </c>
      <c r="N948" s="190">
        <v>0</v>
      </c>
      <c r="O948" s="185">
        <v>0</v>
      </c>
      <c r="P948" s="185">
        <v>5.4</v>
      </c>
      <c r="Q948" s="185">
        <v>0</v>
      </c>
      <c r="R948" s="186">
        <v>0</v>
      </c>
    </row>
    <row r="949" spans="1:18" s="81" customFormat="1" x14ac:dyDescent="0.2">
      <c r="A949" s="81" t="s">
        <v>147</v>
      </c>
      <c r="B949" s="81" t="s">
        <v>493</v>
      </c>
      <c r="C949" s="81" t="str">
        <f t="shared" si="14"/>
        <v>08045</v>
      </c>
      <c r="D949" s="81" t="s">
        <v>503</v>
      </c>
      <c r="E949" s="81" t="s">
        <v>1023</v>
      </c>
      <c r="F949" s="81">
        <v>183</v>
      </c>
      <c r="G949" s="81" t="s">
        <v>515</v>
      </c>
      <c r="H949" s="81" t="s">
        <v>1035</v>
      </c>
      <c r="I949" s="81" t="s">
        <v>1025</v>
      </c>
      <c r="J949" s="81" t="s">
        <v>231</v>
      </c>
      <c r="K949" s="81" t="s">
        <v>333</v>
      </c>
      <c r="L949" s="81">
        <v>-108.10957969444443</v>
      </c>
      <c r="M949" s="81">
        <v>39.487174916666667</v>
      </c>
      <c r="N949" s="190">
        <v>21.7</v>
      </c>
      <c r="O949" s="185">
        <v>0</v>
      </c>
      <c r="P949" s="185">
        <v>0</v>
      </c>
      <c r="Q949" s="185">
        <v>0</v>
      </c>
      <c r="R949" s="186">
        <v>0</v>
      </c>
    </row>
    <row r="950" spans="1:18" s="81" customFormat="1" x14ac:dyDescent="0.2">
      <c r="A950" s="81" t="s">
        <v>147</v>
      </c>
      <c r="B950" s="81" t="s">
        <v>493</v>
      </c>
      <c r="C950" s="81" t="str">
        <f t="shared" si="14"/>
        <v>08045</v>
      </c>
      <c r="D950" s="81" t="s">
        <v>503</v>
      </c>
      <c r="E950" s="81" t="s">
        <v>1023</v>
      </c>
      <c r="F950" s="81">
        <v>183</v>
      </c>
      <c r="G950" s="81" t="s">
        <v>515</v>
      </c>
      <c r="H950" s="81" t="s">
        <v>1035</v>
      </c>
      <c r="I950" s="81" t="s">
        <v>1025</v>
      </c>
      <c r="J950" s="81" t="s">
        <v>231</v>
      </c>
      <c r="K950" s="81" t="s">
        <v>333</v>
      </c>
      <c r="L950" s="81">
        <v>-108.10957969444443</v>
      </c>
      <c r="M950" s="81">
        <v>39.487174916666667</v>
      </c>
      <c r="N950" s="190">
        <v>0</v>
      </c>
      <c r="O950" s="185">
        <v>3</v>
      </c>
      <c r="P950" s="185">
        <v>0</v>
      </c>
      <c r="Q950" s="185">
        <v>0</v>
      </c>
      <c r="R950" s="186">
        <v>0</v>
      </c>
    </row>
    <row r="951" spans="1:18" s="81" customFormat="1" x14ac:dyDescent="0.2">
      <c r="A951" s="81" t="s">
        <v>147</v>
      </c>
      <c r="B951" s="81" t="s">
        <v>493</v>
      </c>
      <c r="C951" s="81" t="str">
        <f t="shared" si="14"/>
        <v>08045</v>
      </c>
      <c r="D951" s="81" t="s">
        <v>503</v>
      </c>
      <c r="E951" s="81" t="s">
        <v>1023</v>
      </c>
      <c r="F951" s="81">
        <v>0</v>
      </c>
      <c r="G951" s="81" t="s">
        <v>668</v>
      </c>
      <c r="H951" s="81" t="s">
        <v>1036</v>
      </c>
      <c r="I951" s="81" t="s">
        <v>1025</v>
      </c>
      <c r="J951" s="81" t="s">
        <v>245</v>
      </c>
      <c r="K951" s="81" t="s">
        <v>381</v>
      </c>
      <c r="L951" s="81">
        <v>-108.10957969444443</v>
      </c>
      <c r="M951" s="81">
        <v>39.487174916666667</v>
      </c>
      <c r="N951" s="190">
        <v>0</v>
      </c>
      <c r="O951" s="185">
        <v>9.8000000000000007</v>
      </c>
      <c r="P951" s="185">
        <v>0</v>
      </c>
      <c r="Q951" s="185">
        <v>0</v>
      </c>
      <c r="R951" s="186">
        <v>0</v>
      </c>
    </row>
    <row r="952" spans="1:18" s="81" customFormat="1" x14ac:dyDescent="0.2">
      <c r="A952" s="81" t="s">
        <v>147</v>
      </c>
      <c r="B952" s="81" t="s">
        <v>493</v>
      </c>
      <c r="C952" s="81" t="str">
        <f t="shared" si="14"/>
        <v>08045</v>
      </c>
      <c r="D952" s="81" t="s">
        <v>503</v>
      </c>
      <c r="E952" s="81" t="s">
        <v>1023</v>
      </c>
      <c r="F952" s="81">
        <v>20.074999999999999</v>
      </c>
      <c r="G952" s="81" t="s">
        <v>618</v>
      </c>
      <c r="H952" s="81" t="s">
        <v>1037</v>
      </c>
      <c r="I952" s="81" t="s">
        <v>1025</v>
      </c>
      <c r="J952" s="81" t="s">
        <v>247</v>
      </c>
      <c r="K952" s="81" t="s">
        <v>382</v>
      </c>
      <c r="L952" s="81">
        <v>-108.10957969444443</v>
      </c>
      <c r="M952" s="81">
        <v>39.487174916666667</v>
      </c>
      <c r="N952" s="190">
        <v>0</v>
      </c>
      <c r="O952" s="185">
        <v>13.1</v>
      </c>
      <c r="P952" s="185">
        <v>0</v>
      </c>
      <c r="Q952" s="185">
        <v>0</v>
      </c>
      <c r="R952" s="186">
        <v>0</v>
      </c>
    </row>
    <row r="953" spans="1:18" s="81" customFormat="1" x14ac:dyDescent="0.2">
      <c r="A953" s="81" t="s">
        <v>147</v>
      </c>
      <c r="B953" s="81" t="s">
        <v>493</v>
      </c>
      <c r="C953" s="81" t="str">
        <f t="shared" si="14"/>
        <v>08045</v>
      </c>
      <c r="D953" s="81" t="s">
        <v>503</v>
      </c>
      <c r="E953" s="81" t="s">
        <v>1023</v>
      </c>
      <c r="F953" s="81">
        <v>0</v>
      </c>
      <c r="G953" s="81" t="s">
        <v>618</v>
      </c>
      <c r="H953" s="81" t="s">
        <v>1037</v>
      </c>
      <c r="I953" s="81" t="s">
        <v>1025</v>
      </c>
      <c r="J953" s="81" t="s">
        <v>247</v>
      </c>
      <c r="K953" s="81" t="s">
        <v>382</v>
      </c>
      <c r="L953" s="81">
        <v>-108.10957969444443</v>
      </c>
      <c r="M953" s="81">
        <v>39.487174916666667</v>
      </c>
      <c r="N953" s="190">
        <v>0</v>
      </c>
      <c r="O953" s="185">
        <v>14.7</v>
      </c>
      <c r="P953" s="185">
        <v>0</v>
      </c>
      <c r="Q953" s="185">
        <v>0</v>
      </c>
      <c r="R953" s="186">
        <v>0</v>
      </c>
    </row>
    <row r="954" spans="1:18" s="81" customFormat="1" x14ac:dyDescent="0.2">
      <c r="A954" s="81" t="s">
        <v>147</v>
      </c>
      <c r="B954" s="81" t="s">
        <v>493</v>
      </c>
      <c r="C954" s="81" t="str">
        <f t="shared" si="14"/>
        <v>08045</v>
      </c>
      <c r="D954" s="81" t="s">
        <v>503</v>
      </c>
      <c r="E954" s="81" t="s">
        <v>1023</v>
      </c>
      <c r="F954" s="81">
        <v>43783.8</v>
      </c>
      <c r="G954" s="81" t="s">
        <v>1038</v>
      </c>
      <c r="H954" s="81" t="s">
        <v>1039</v>
      </c>
      <c r="I954" s="81" t="s">
        <v>1025</v>
      </c>
      <c r="J954" s="81" t="s">
        <v>253</v>
      </c>
      <c r="K954" s="81" t="s">
        <v>384</v>
      </c>
      <c r="L954" s="81">
        <v>-108.10957969444443</v>
      </c>
      <c r="M954" s="81">
        <v>39.487174916666667</v>
      </c>
      <c r="N954" s="190">
        <v>0</v>
      </c>
      <c r="O954" s="185">
        <v>0</v>
      </c>
      <c r="P954" s="185">
        <v>8.1</v>
      </c>
      <c r="Q954" s="185">
        <v>0</v>
      </c>
      <c r="R954" s="186">
        <v>0</v>
      </c>
    </row>
    <row r="955" spans="1:18" s="81" customFormat="1" x14ac:dyDescent="0.2">
      <c r="A955" s="81" t="s">
        <v>147</v>
      </c>
      <c r="B955" s="81" t="s">
        <v>493</v>
      </c>
      <c r="C955" s="81" t="str">
        <f t="shared" si="14"/>
        <v>08045</v>
      </c>
      <c r="D955" s="81" t="s">
        <v>503</v>
      </c>
      <c r="E955" s="81" t="s">
        <v>1023</v>
      </c>
      <c r="F955" s="81">
        <v>43783.8</v>
      </c>
      <c r="G955" s="81" t="s">
        <v>1038</v>
      </c>
      <c r="H955" s="81" t="s">
        <v>1039</v>
      </c>
      <c r="I955" s="81" t="s">
        <v>1025</v>
      </c>
      <c r="J955" s="81" t="s">
        <v>253</v>
      </c>
      <c r="K955" s="81" t="s">
        <v>384</v>
      </c>
      <c r="L955" s="81">
        <v>-108.10957969444443</v>
      </c>
      <c r="M955" s="81">
        <v>39.487174916666667</v>
      </c>
      <c r="N955" s="190">
        <v>1.5</v>
      </c>
      <c r="O955" s="185">
        <v>0</v>
      </c>
      <c r="P955" s="185">
        <v>0</v>
      </c>
      <c r="Q955" s="185">
        <v>0</v>
      </c>
      <c r="R955" s="186">
        <v>0</v>
      </c>
    </row>
    <row r="956" spans="1:18" s="81" customFormat="1" x14ac:dyDescent="0.2">
      <c r="A956" s="81" t="s">
        <v>147</v>
      </c>
      <c r="B956" s="81" t="s">
        <v>493</v>
      </c>
      <c r="C956" s="81" t="str">
        <f t="shared" si="14"/>
        <v>08045</v>
      </c>
      <c r="D956" s="81" t="s">
        <v>503</v>
      </c>
      <c r="E956" s="81" t="s">
        <v>1023</v>
      </c>
      <c r="F956" s="81">
        <v>210.5</v>
      </c>
      <c r="G956" s="81" t="s">
        <v>515</v>
      </c>
      <c r="H956" s="81" t="s">
        <v>1040</v>
      </c>
      <c r="I956" s="81" t="s">
        <v>1025</v>
      </c>
      <c r="J956" s="81" t="s">
        <v>100</v>
      </c>
      <c r="K956" s="81" t="s">
        <v>385</v>
      </c>
      <c r="L956" s="81">
        <v>-108.10957969444443</v>
      </c>
      <c r="M956" s="81">
        <v>39.487174916666667</v>
      </c>
      <c r="N956" s="190">
        <v>0</v>
      </c>
      <c r="O956" s="185">
        <v>0</v>
      </c>
      <c r="P956" s="185">
        <v>8.5</v>
      </c>
      <c r="Q956" s="185">
        <v>0</v>
      </c>
      <c r="R956" s="186">
        <v>0</v>
      </c>
    </row>
    <row r="957" spans="1:18" s="81" customFormat="1" x14ac:dyDescent="0.2">
      <c r="A957" s="81" t="s">
        <v>147</v>
      </c>
      <c r="B957" s="81" t="s">
        <v>493</v>
      </c>
      <c r="C957" s="81" t="str">
        <f t="shared" si="14"/>
        <v>08045</v>
      </c>
      <c r="D957" s="81" t="s">
        <v>503</v>
      </c>
      <c r="E957" s="81" t="s">
        <v>1023</v>
      </c>
      <c r="F957" s="81">
        <v>210.5</v>
      </c>
      <c r="G957" s="81" t="s">
        <v>515</v>
      </c>
      <c r="H957" s="81" t="s">
        <v>1040</v>
      </c>
      <c r="I957" s="81" t="s">
        <v>1025</v>
      </c>
      <c r="J957" s="81" t="s">
        <v>100</v>
      </c>
      <c r="K957" s="81" t="s">
        <v>385</v>
      </c>
      <c r="L957" s="81">
        <v>-108.10957969444443</v>
      </c>
      <c r="M957" s="81">
        <v>39.487174916666667</v>
      </c>
      <c r="N957" s="190">
        <v>10.1</v>
      </c>
      <c r="O957" s="185">
        <v>0</v>
      </c>
      <c r="P957" s="185">
        <v>0</v>
      </c>
      <c r="Q957" s="185">
        <v>0</v>
      </c>
      <c r="R957" s="186">
        <v>0</v>
      </c>
    </row>
    <row r="958" spans="1:18" s="81" customFormat="1" x14ac:dyDescent="0.2">
      <c r="A958" s="81" t="s">
        <v>147</v>
      </c>
      <c r="B958" s="81" t="s">
        <v>493</v>
      </c>
      <c r="C958" s="81" t="str">
        <f t="shared" si="14"/>
        <v>08045</v>
      </c>
      <c r="D958" s="81" t="s">
        <v>503</v>
      </c>
      <c r="E958" s="81" t="s">
        <v>1023</v>
      </c>
      <c r="F958" s="81">
        <v>210.5</v>
      </c>
      <c r="G958" s="81" t="s">
        <v>515</v>
      </c>
      <c r="H958" s="81" t="s">
        <v>1040</v>
      </c>
      <c r="I958" s="81" t="s">
        <v>1025</v>
      </c>
      <c r="J958" s="81" t="s">
        <v>100</v>
      </c>
      <c r="K958" s="81" t="s">
        <v>385</v>
      </c>
      <c r="L958" s="81">
        <v>-108.10957969444443</v>
      </c>
      <c r="M958" s="81">
        <v>39.487174916666667</v>
      </c>
      <c r="N958" s="190">
        <v>0</v>
      </c>
      <c r="O958" s="185">
        <v>0.6</v>
      </c>
      <c r="P958" s="185">
        <v>0</v>
      </c>
      <c r="Q958" s="185">
        <v>0</v>
      </c>
      <c r="R958" s="186">
        <v>0</v>
      </c>
    </row>
    <row r="959" spans="1:18" s="81" customFormat="1" x14ac:dyDescent="0.2">
      <c r="A959" s="81" t="s">
        <v>147</v>
      </c>
      <c r="B959" s="81" t="s">
        <v>493</v>
      </c>
      <c r="C959" s="81" t="str">
        <f t="shared" si="14"/>
        <v>08045</v>
      </c>
      <c r="D959" s="81" t="s">
        <v>503</v>
      </c>
      <c r="E959" s="81" t="s">
        <v>1023</v>
      </c>
      <c r="F959" s="81">
        <v>227.4</v>
      </c>
      <c r="G959" s="81" t="s">
        <v>505</v>
      </c>
      <c r="H959" s="81" t="s">
        <v>1041</v>
      </c>
      <c r="I959" s="81" t="s">
        <v>1025</v>
      </c>
      <c r="J959" s="81" t="s">
        <v>100</v>
      </c>
      <c r="K959" s="81" t="s">
        <v>385</v>
      </c>
      <c r="L959" s="81">
        <v>-108.10957969444443</v>
      </c>
      <c r="M959" s="81">
        <v>39.487174916666667</v>
      </c>
      <c r="N959" s="190">
        <v>0</v>
      </c>
      <c r="O959" s="185">
        <v>0</v>
      </c>
      <c r="P959" s="185">
        <v>9.9</v>
      </c>
      <c r="Q959" s="185">
        <v>0</v>
      </c>
      <c r="R959" s="186">
        <v>0</v>
      </c>
    </row>
    <row r="960" spans="1:18" s="81" customFormat="1" x14ac:dyDescent="0.2">
      <c r="A960" s="81" t="s">
        <v>147</v>
      </c>
      <c r="B960" s="81" t="s">
        <v>493</v>
      </c>
      <c r="C960" s="81" t="str">
        <f t="shared" si="14"/>
        <v>08045</v>
      </c>
      <c r="D960" s="81" t="s">
        <v>503</v>
      </c>
      <c r="E960" s="81" t="s">
        <v>1023</v>
      </c>
      <c r="F960" s="81">
        <v>227.4</v>
      </c>
      <c r="G960" s="81" t="s">
        <v>505</v>
      </c>
      <c r="H960" s="81" t="s">
        <v>1041</v>
      </c>
      <c r="I960" s="81" t="s">
        <v>1025</v>
      </c>
      <c r="J960" s="81" t="s">
        <v>100</v>
      </c>
      <c r="K960" s="81" t="s">
        <v>385</v>
      </c>
      <c r="L960" s="81">
        <v>-108.10957969444443</v>
      </c>
      <c r="M960" s="81">
        <v>39.487174916666667</v>
      </c>
      <c r="N960" s="190">
        <v>11.8</v>
      </c>
      <c r="O960" s="185">
        <v>0</v>
      </c>
      <c r="P960" s="185">
        <v>0</v>
      </c>
      <c r="Q960" s="185">
        <v>0</v>
      </c>
      <c r="R960" s="186">
        <v>0</v>
      </c>
    </row>
    <row r="961" spans="1:18" s="81" customFormat="1" x14ac:dyDescent="0.2">
      <c r="A961" s="81" t="s">
        <v>147</v>
      </c>
      <c r="B961" s="81" t="s">
        <v>493</v>
      </c>
      <c r="C961" s="81" t="str">
        <f t="shared" si="14"/>
        <v>08045</v>
      </c>
      <c r="D961" s="81" t="s">
        <v>503</v>
      </c>
      <c r="E961" s="81" t="s">
        <v>1023</v>
      </c>
      <c r="F961" s="81">
        <v>2.1</v>
      </c>
      <c r="G961" s="81" t="s">
        <v>515</v>
      </c>
      <c r="H961" s="81" t="s">
        <v>1039</v>
      </c>
      <c r="I961" s="81" t="s">
        <v>1025</v>
      </c>
      <c r="J961" s="81" t="s">
        <v>102</v>
      </c>
      <c r="K961" s="81" t="s">
        <v>386</v>
      </c>
      <c r="L961" s="81">
        <v>-108.10957969444443</v>
      </c>
      <c r="M961" s="81">
        <v>39.487174916666667</v>
      </c>
      <c r="N961" s="190">
        <v>0</v>
      </c>
      <c r="O961" s="185">
        <v>0</v>
      </c>
      <c r="P961" s="185">
        <v>3.6</v>
      </c>
      <c r="Q961" s="185">
        <v>0</v>
      </c>
      <c r="R961" s="186">
        <v>0</v>
      </c>
    </row>
    <row r="962" spans="1:18" s="81" customFormat="1" x14ac:dyDescent="0.2">
      <c r="A962" s="81" t="s">
        <v>147</v>
      </c>
      <c r="B962" s="81" t="s">
        <v>493</v>
      </c>
      <c r="C962" s="81" t="str">
        <f t="shared" si="14"/>
        <v>08045</v>
      </c>
      <c r="D962" s="81" t="s">
        <v>503</v>
      </c>
      <c r="E962" s="81" t="s">
        <v>1023</v>
      </c>
      <c r="F962" s="81">
        <v>2.1</v>
      </c>
      <c r="G962" s="81" t="s">
        <v>515</v>
      </c>
      <c r="H962" s="81" t="s">
        <v>1039</v>
      </c>
      <c r="I962" s="81" t="s">
        <v>1025</v>
      </c>
      <c r="J962" s="81" t="s">
        <v>102</v>
      </c>
      <c r="K962" s="81" t="s">
        <v>386</v>
      </c>
      <c r="L962" s="81">
        <v>-108.10957969444443</v>
      </c>
      <c r="M962" s="81">
        <v>39.487174916666667</v>
      </c>
      <c r="N962" s="190">
        <v>0.7</v>
      </c>
      <c r="O962" s="185">
        <v>0</v>
      </c>
      <c r="P962" s="185">
        <v>0</v>
      </c>
      <c r="Q962" s="185">
        <v>0</v>
      </c>
      <c r="R962" s="186">
        <v>0</v>
      </c>
    </row>
    <row r="963" spans="1:18" s="81" customFormat="1" x14ac:dyDescent="0.2">
      <c r="A963" s="81" t="s">
        <v>147</v>
      </c>
      <c r="B963" s="81" t="s">
        <v>493</v>
      </c>
      <c r="C963" s="81" t="str">
        <f t="shared" si="14"/>
        <v>08045</v>
      </c>
      <c r="D963" s="81" t="s">
        <v>503</v>
      </c>
      <c r="E963" s="81" t="s">
        <v>1023</v>
      </c>
      <c r="F963" s="81">
        <v>2.1</v>
      </c>
      <c r="G963" s="81" t="s">
        <v>515</v>
      </c>
      <c r="H963" s="81" t="s">
        <v>1039</v>
      </c>
      <c r="I963" s="81" t="s">
        <v>1025</v>
      </c>
      <c r="J963" s="81" t="s">
        <v>102</v>
      </c>
      <c r="K963" s="81" t="s">
        <v>386</v>
      </c>
      <c r="L963" s="81">
        <v>-108.10957969444443</v>
      </c>
      <c r="M963" s="81">
        <v>39.487174916666667</v>
      </c>
      <c r="N963" s="190">
        <v>0</v>
      </c>
      <c r="O963" s="185">
        <v>1.5</v>
      </c>
      <c r="P963" s="185">
        <v>0</v>
      </c>
      <c r="Q963" s="185">
        <v>0</v>
      </c>
      <c r="R963" s="186">
        <v>0</v>
      </c>
    </row>
    <row r="964" spans="1:18" s="81" customFormat="1" x14ac:dyDescent="0.2">
      <c r="A964" s="81" t="s">
        <v>147</v>
      </c>
      <c r="B964" s="81" t="s">
        <v>493</v>
      </c>
      <c r="C964" s="81" t="str">
        <f t="shared" si="14"/>
        <v>08045</v>
      </c>
      <c r="D964" s="81" t="s">
        <v>503</v>
      </c>
      <c r="E964" s="81" t="s">
        <v>1023</v>
      </c>
      <c r="F964" s="81">
        <v>0</v>
      </c>
      <c r="G964" s="81" t="s">
        <v>515</v>
      </c>
      <c r="H964" s="81" t="s">
        <v>1039</v>
      </c>
      <c r="I964" s="81" t="s">
        <v>1025</v>
      </c>
      <c r="J964" s="81" t="s">
        <v>102</v>
      </c>
      <c r="K964" s="81" t="s">
        <v>386</v>
      </c>
      <c r="L964" s="81">
        <v>-108.10957969444443</v>
      </c>
      <c r="M964" s="81">
        <v>39.487174916666667</v>
      </c>
      <c r="N964" s="190">
        <v>0</v>
      </c>
      <c r="O964" s="185">
        <v>0</v>
      </c>
      <c r="P964" s="185">
        <v>8</v>
      </c>
      <c r="Q964" s="185">
        <v>0</v>
      </c>
      <c r="R964" s="186">
        <v>0</v>
      </c>
    </row>
    <row r="965" spans="1:18" s="81" customFormat="1" x14ac:dyDescent="0.2">
      <c r="A965" s="81" t="s">
        <v>147</v>
      </c>
      <c r="B965" s="81" t="s">
        <v>493</v>
      </c>
      <c r="C965" s="81" t="str">
        <f t="shared" si="14"/>
        <v>08045</v>
      </c>
      <c r="D965" s="81" t="s">
        <v>503</v>
      </c>
      <c r="E965" s="81" t="s">
        <v>1023</v>
      </c>
      <c r="F965" s="81">
        <v>0</v>
      </c>
      <c r="G965" s="81" t="s">
        <v>515</v>
      </c>
      <c r="H965" s="81" t="s">
        <v>1039</v>
      </c>
      <c r="I965" s="81" t="s">
        <v>1025</v>
      </c>
      <c r="J965" s="81" t="s">
        <v>102</v>
      </c>
      <c r="K965" s="81" t="s">
        <v>386</v>
      </c>
      <c r="L965" s="81">
        <v>-108.10957969444443</v>
      </c>
      <c r="M965" s="81">
        <v>39.487174916666667</v>
      </c>
      <c r="N965" s="190">
        <v>1.5</v>
      </c>
      <c r="O965" s="185">
        <v>0</v>
      </c>
      <c r="P965" s="185">
        <v>0</v>
      </c>
      <c r="Q965" s="185">
        <v>0</v>
      </c>
      <c r="R965" s="186">
        <v>0</v>
      </c>
    </row>
    <row r="966" spans="1:18" s="81" customFormat="1" x14ac:dyDescent="0.2">
      <c r="A966" s="81" t="s">
        <v>147</v>
      </c>
      <c r="B966" s="81" t="s">
        <v>493</v>
      </c>
      <c r="C966" s="81" t="str">
        <f t="shared" si="14"/>
        <v>08045</v>
      </c>
      <c r="D966" s="81" t="s">
        <v>503</v>
      </c>
      <c r="E966" s="81" t="s">
        <v>1023</v>
      </c>
      <c r="F966" s="81">
        <v>0</v>
      </c>
      <c r="G966" s="81" t="s">
        <v>515</v>
      </c>
      <c r="H966" s="81" t="s">
        <v>1039</v>
      </c>
      <c r="I966" s="81" t="s">
        <v>1025</v>
      </c>
      <c r="J966" s="81" t="s">
        <v>102</v>
      </c>
      <c r="K966" s="81" t="s">
        <v>386</v>
      </c>
      <c r="L966" s="81">
        <v>-108.10957969444443</v>
      </c>
      <c r="M966" s="81">
        <v>39.487174916666667</v>
      </c>
      <c r="N966" s="190">
        <v>0</v>
      </c>
      <c r="O966" s="185">
        <v>5.2</v>
      </c>
      <c r="P966" s="185">
        <v>0</v>
      </c>
      <c r="Q966" s="185">
        <v>0</v>
      </c>
      <c r="R966" s="186">
        <v>0</v>
      </c>
    </row>
    <row r="967" spans="1:18" s="81" customFormat="1" x14ac:dyDescent="0.2">
      <c r="A967" s="81" t="s">
        <v>147</v>
      </c>
      <c r="B967" s="81" t="s">
        <v>493</v>
      </c>
      <c r="C967" s="81" t="str">
        <f t="shared" ref="C967:C1030" si="15">B967&amp;D967</f>
        <v>08045</v>
      </c>
      <c r="D967" s="81" t="s">
        <v>503</v>
      </c>
      <c r="E967" s="81" t="s">
        <v>1023</v>
      </c>
      <c r="F967" s="81">
        <v>0</v>
      </c>
      <c r="G967" s="81" t="s">
        <v>505</v>
      </c>
      <c r="H967" s="81" t="s">
        <v>884</v>
      </c>
      <c r="I967" s="81" t="s">
        <v>1025</v>
      </c>
      <c r="J967" s="81" t="s">
        <v>4</v>
      </c>
      <c r="K967" s="81" t="s">
        <v>319</v>
      </c>
      <c r="L967" s="81">
        <v>-108.10957969444443</v>
      </c>
      <c r="M967" s="81">
        <v>39.487174916666667</v>
      </c>
      <c r="N967" s="190">
        <v>0</v>
      </c>
      <c r="O967" s="185">
        <v>0.7</v>
      </c>
      <c r="P967" s="185">
        <v>0</v>
      </c>
      <c r="Q967" s="185">
        <v>0</v>
      </c>
      <c r="R967" s="186">
        <v>0</v>
      </c>
    </row>
    <row r="968" spans="1:18" s="81" customFormat="1" x14ac:dyDescent="0.2">
      <c r="A968" s="81" t="s">
        <v>147</v>
      </c>
      <c r="B968" s="81" t="s">
        <v>493</v>
      </c>
      <c r="C968" s="81" t="str">
        <f t="shared" si="15"/>
        <v>08045</v>
      </c>
      <c r="D968" s="81" t="s">
        <v>503</v>
      </c>
      <c r="E968" s="81" t="s">
        <v>1023</v>
      </c>
      <c r="F968" s="81">
        <v>100</v>
      </c>
      <c r="G968" s="81" t="s">
        <v>505</v>
      </c>
      <c r="H968" s="81" t="s">
        <v>1042</v>
      </c>
      <c r="I968" s="81" t="s">
        <v>1025</v>
      </c>
      <c r="J968" s="81" t="s">
        <v>4</v>
      </c>
      <c r="K968" s="81" t="s">
        <v>319</v>
      </c>
      <c r="L968" s="81">
        <v>-108.10957969444443</v>
      </c>
      <c r="M968" s="81">
        <v>39.487174916666667</v>
      </c>
      <c r="N968" s="190">
        <v>0</v>
      </c>
      <c r="O968" s="185">
        <v>0</v>
      </c>
      <c r="P968" s="185">
        <v>1.1000000000000001</v>
      </c>
      <c r="Q968" s="185">
        <v>0</v>
      </c>
      <c r="R968" s="186">
        <v>0</v>
      </c>
    </row>
    <row r="969" spans="1:18" s="81" customFormat="1" x14ac:dyDescent="0.2">
      <c r="A969" s="81" t="s">
        <v>147</v>
      </c>
      <c r="B969" s="81" t="s">
        <v>493</v>
      </c>
      <c r="C969" s="81" t="str">
        <f t="shared" si="15"/>
        <v>08045</v>
      </c>
      <c r="D969" s="81" t="s">
        <v>503</v>
      </c>
      <c r="E969" s="81" t="s">
        <v>1023</v>
      </c>
      <c r="F969" s="81">
        <v>100</v>
      </c>
      <c r="G969" s="81" t="s">
        <v>505</v>
      </c>
      <c r="H969" s="81" t="s">
        <v>1042</v>
      </c>
      <c r="I969" s="81" t="s">
        <v>1025</v>
      </c>
      <c r="J969" s="81" t="s">
        <v>4</v>
      </c>
      <c r="K969" s="81" t="s">
        <v>319</v>
      </c>
      <c r="L969" s="81">
        <v>-108.10957969444443</v>
      </c>
      <c r="M969" s="81">
        <v>39.487174916666667</v>
      </c>
      <c r="N969" s="190">
        <v>0.2</v>
      </c>
      <c r="O969" s="185">
        <v>0</v>
      </c>
      <c r="P969" s="185">
        <v>0</v>
      </c>
      <c r="Q969" s="185">
        <v>0</v>
      </c>
      <c r="R969" s="186">
        <v>0</v>
      </c>
    </row>
    <row r="970" spans="1:18" s="81" customFormat="1" x14ac:dyDescent="0.2">
      <c r="A970" s="81" t="s">
        <v>147</v>
      </c>
      <c r="B970" s="81" t="s">
        <v>493</v>
      </c>
      <c r="C970" s="81" t="str">
        <f t="shared" si="15"/>
        <v>08045</v>
      </c>
      <c r="D970" s="81" t="s">
        <v>503</v>
      </c>
      <c r="E970" s="81" t="s">
        <v>1023</v>
      </c>
      <c r="F970" s="81">
        <v>100</v>
      </c>
      <c r="G970" s="81" t="s">
        <v>505</v>
      </c>
      <c r="H970" s="81" t="s">
        <v>1042</v>
      </c>
      <c r="I970" s="81" t="s">
        <v>1025</v>
      </c>
      <c r="J970" s="81" t="s">
        <v>4</v>
      </c>
      <c r="K970" s="81" t="s">
        <v>319</v>
      </c>
      <c r="L970" s="81">
        <v>-108.10957969444443</v>
      </c>
      <c r="M970" s="81">
        <v>39.487174916666667</v>
      </c>
      <c r="N970" s="190">
        <v>0</v>
      </c>
      <c r="O970" s="185">
        <v>0.7</v>
      </c>
      <c r="P970" s="185">
        <v>0</v>
      </c>
      <c r="Q970" s="185">
        <v>0</v>
      </c>
      <c r="R970" s="186">
        <v>0</v>
      </c>
    </row>
    <row r="971" spans="1:18" s="81" customFormat="1" x14ac:dyDescent="0.2">
      <c r="A971" s="81" t="s">
        <v>147</v>
      </c>
      <c r="B971" s="81" t="s">
        <v>493</v>
      </c>
      <c r="C971" s="81" t="str">
        <f t="shared" si="15"/>
        <v>08045</v>
      </c>
      <c r="D971" s="81" t="s">
        <v>503</v>
      </c>
      <c r="E971" s="81" t="s">
        <v>1023</v>
      </c>
      <c r="F971" s="81">
        <v>0</v>
      </c>
      <c r="G971" s="81" t="s">
        <v>676</v>
      </c>
      <c r="H971" s="81" t="s">
        <v>545</v>
      </c>
      <c r="I971" s="81" t="s">
        <v>1025</v>
      </c>
      <c r="J971" s="81" t="s">
        <v>4</v>
      </c>
      <c r="K971" s="81" t="s">
        <v>319</v>
      </c>
      <c r="L971" s="81">
        <v>-108.10957969444443</v>
      </c>
      <c r="M971" s="81">
        <v>39.487174916666667</v>
      </c>
      <c r="N971" s="190">
        <v>0</v>
      </c>
      <c r="O971" s="185">
        <v>4.9000000000000004</v>
      </c>
      <c r="P971" s="185">
        <v>0</v>
      </c>
      <c r="Q971" s="185">
        <v>0</v>
      </c>
      <c r="R971" s="186">
        <v>0</v>
      </c>
    </row>
    <row r="972" spans="1:18" s="81" customFormat="1" x14ac:dyDescent="0.2">
      <c r="A972" s="81" t="s">
        <v>147</v>
      </c>
      <c r="B972" s="81" t="s">
        <v>493</v>
      </c>
      <c r="C972" s="81" t="str">
        <f t="shared" si="15"/>
        <v>08045</v>
      </c>
      <c r="D972" s="81" t="s">
        <v>503</v>
      </c>
      <c r="E972" s="81" t="s">
        <v>1023</v>
      </c>
      <c r="F972" s="81">
        <v>109500</v>
      </c>
      <c r="G972" s="81" t="s">
        <v>505</v>
      </c>
      <c r="H972" s="81" t="s">
        <v>1043</v>
      </c>
      <c r="I972" s="81" t="s">
        <v>1025</v>
      </c>
      <c r="J972" s="81" t="s">
        <v>4</v>
      </c>
      <c r="K972" s="81" t="s">
        <v>319</v>
      </c>
      <c r="L972" s="81">
        <v>-108.10957969444443</v>
      </c>
      <c r="M972" s="81">
        <v>39.487174916666667</v>
      </c>
      <c r="N972" s="190">
        <v>0</v>
      </c>
      <c r="O972" s="185">
        <v>0.1</v>
      </c>
      <c r="P972" s="185">
        <v>0</v>
      </c>
      <c r="Q972" s="185">
        <v>0</v>
      </c>
      <c r="R972" s="186">
        <v>0</v>
      </c>
    </row>
    <row r="973" spans="1:18" s="81" customFormat="1" x14ac:dyDescent="0.2">
      <c r="A973" s="81" t="s">
        <v>147</v>
      </c>
      <c r="B973" s="81" t="s">
        <v>493</v>
      </c>
      <c r="C973" s="81" t="str">
        <f t="shared" si="15"/>
        <v>08045</v>
      </c>
      <c r="D973" s="81" t="s">
        <v>503</v>
      </c>
      <c r="E973" s="81" t="s">
        <v>1023</v>
      </c>
      <c r="F973" s="81">
        <v>109500</v>
      </c>
      <c r="G973" s="81" t="s">
        <v>505</v>
      </c>
      <c r="H973" s="81" t="s">
        <v>1044</v>
      </c>
      <c r="I973" s="81" t="s">
        <v>1025</v>
      </c>
      <c r="J973" s="81" t="s">
        <v>8</v>
      </c>
      <c r="K973" s="81" t="s">
        <v>319</v>
      </c>
      <c r="L973" s="81">
        <v>-108.10957969444443</v>
      </c>
      <c r="M973" s="81">
        <v>39.487174916666667</v>
      </c>
      <c r="N973" s="190">
        <v>0</v>
      </c>
      <c r="O973" s="185">
        <v>0.4</v>
      </c>
      <c r="P973" s="185">
        <v>0</v>
      </c>
      <c r="Q973" s="185">
        <v>0</v>
      </c>
      <c r="R973" s="186">
        <v>0</v>
      </c>
    </row>
    <row r="974" spans="1:18" s="81" customFormat="1" x14ac:dyDescent="0.2">
      <c r="A974" s="81" t="s">
        <v>147</v>
      </c>
      <c r="B974" s="81" t="s">
        <v>493</v>
      </c>
      <c r="C974" s="81" t="str">
        <f t="shared" si="15"/>
        <v>08045</v>
      </c>
      <c r="D974" s="81" t="s">
        <v>503</v>
      </c>
      <c r="E974" s="81" t="s">
        <v>1023</v>
      </c>
      <c r="F974" s="81">
        <v>109500</v>
      </c>
      <c r="G974" s="81" t="s">
        <v>505</v>
      </c>
      <c r="H974" s="81" t="s">
        <v>1045</v>
      </c>
      <c r="I974" s="81" t="s">
        <v>1025</v>
      </c>
      <c r="J974" s="81" t="s">
        <v>10</v>
      </c>
      <c r="K974" s="81" t="s">
        <v>319</v>
      </c>
      <c r="L974" s="81">
        <v>-108.10957969444443</v>
      </c>
      <c r="M974" s="81">
        <v>39.487174916666667</v>
      </c>
      <c r="N974" s="190">
        <v>0</v>
      </c>
      <c r="O974" s="185">
        <v>0.4</v>
      </c>
      <c r="P974" s="185">
        <v>0</v>
      </c>
      <c r="Q974" s="185">
        <v>0</v>
      </c>
      <c r="R974" s="186">
        <v>0</v>
      </c>
    </row>
    <row r="975" spans="1:18" s="81" customFormat="1" x14ac:dyDescent="0.2">
      <c r="A975" s="81" t="s">
        <v>147</v>
      </c>
      <c r="B975" s="81" t="s">
        <v>493</v>
      </c>
      <c r="C975" s="81" t="str">
        <f t="shared" si="15"/>
        <v>08045</v>
      </c>
      <c r="D975" s="81" t="s">
        <v>503</v>
      </c>
      <c r="E975" s="81" t="s">
        <v>1023</v>
      </c>
      <c r="F975" s="81">
        <v>54750</v>
      </c>
      <c r="G975" s="81" t="s">
        <v>505</v>
      </c>
      <c r="H975" s="81" t="s">
        <v>1046</v>
      </c>
      <c r="I975" s="81" t="s">
        <v>1025</v>
      </c>
      <c r="J975" s="81" t="s">
        <v>257</v>
      </c>
      <c r="K975" s="81" t="s">
        <v>38</v>
      </c>
      <c r="L975" s="81">
        <v>-108.10957969444443</v>
      </c>
      <c r="M975" s="81">
        <v>39.487174916666667</v>
      </c>
      <c r="N975" s="190">
        <v>0</v>
      </c>
      <c r="O975" s="185">
        <v>1.7</v>
      </c>
      <c r="P975" s="185">
        <v>0</v>
      </c>
      <c r="Q975" s="185">
        <v>0</v>
      </c>
      <c r="R975" s="186">
        <v>0</v>
      </c>
    </row>
    <row r="976" spans="1:18" s="81" customFormat="1" x14ac:dyDescent="0.2">
      <c r="A976" s="81" t="s">
        <v>147</v>
      </c>
      <c r="B976" s="81" t="s">
        <v>493</v>
      </c>
      <c r="C976" s="81" t="str">
        <f t="shared" si="15"/>
        <v>08045</v>
      </c>
      <c r="D976" s="81" t="s">
        <v>503</v>
      </c>
      <c r="E976" s="81" t="s">
        <v>1023</v>
      </c>
      <c r="F976" s="81">
        <v>54750</v>
      </c>
      <c r="G976" s="81" t="s">
        <v>505</v>
      </c>
      <c r="H976" s="81" t="s">
        <v>1047</v>
      </c>
      <c r="I976" s="81" t="s">
        <v>1025</v>
      </c>
      <c r="J976" s="81" t="s">
        <v>257</v>
      </c>
      <c r="K976" s="81" t="s">
        <v>38</v>
      </c>
      <c r="L976" s="81">
        <v>-108.10957969444443</v>
      </c>
      <c r="M976" s="81">
        <v>39.487174916666667</v>
      </c>
      <c r="N976" s="190">
        <v>0</v>
      </c>
      <c r="O976" s="185">
        <v>2.9399999999999999E-2</v>
      </c>
      <c r="P976" s="185">
        <v>0</v>
      </c>
      <c r="Q976" s="185">
        <v>0</v>
      </c>
      <c r="R976" s="186">
        <v>0</v>
      </c>
    </row>
    <row r="977" spans="1:18" s="81" customFormat="1" x14ac:dyDescent="0.2">
      <c r="A977" s="81" t="s">
        <v>147</v>
      </c>
      <c r="B977" s="81" t="s">
        <v>493</v>
      </c>
      <c r="C977" s="81" t="str">
        <f t="shared" si="15"/>
        <v>08045</v>
      </c>
      <c r="D977" s="81" t="s">
        <v>503</v>
      </c>
      <c r="E977" s="81" t="s">
        <v>1023</v>
      </c>
      <c r="F977" s="81">
        <v>4077</v>
      </c>
      <c r="G977" s="81" t="s">
        <v>1048</v>
      </c>
      <c r="H977" s="81" t="s">
        <v>527</v>
      </c>
      <c r="I977" s="81" t="s">
        <v>1025</v>
      </c>
      <c r="J977" s="81" t="s">
        <v>267</v>
      </c>
      <c r="K977" s="81" t="s">
        <v>318</v>
      </c>
      <c r="L977" s="81">
        <v>-108.10957969444443</v>
      </c>
      <c r="M977" s="81">
        <v>39.487174916666667</v>
      </c>
      <c r="N977" s="190">
        <v>0</v>
      </c>
      <c r="O977" s="185">
        <v>3</v>
      </c>
      <c r="P977" s="185">
        <v>0</v>
      </c>
      <c r="Q977" s="185">
        <v>0</v>
      </c>
      <c r="R977" s="186">
        <v>0</v>
      </c>
    </row>
    <row r="978" spans="1:18" s="81" customFormat="1" x14ac:dyDescent="0.2">
      <c r="A978" s="81" t="s">
        <v>147</v>
      </c>
      <c r="B978" s="81" t="s">
        <v>493</v>
      </c>
      <c r="C978" s="81" t="str">
        <f t="shared" si="15"/>
        <v>08045</v>
      </c>
      <c r="D978" s="81" t="s">
        <v>503</v>
      </c>
      <c r="E978" s="81" t="s">
        <v>1023</v>
      </c>
      <c r="F978" s="81">
        <v>505</v>
      </c>
      <c r="G978" s="81" t="s">
        <v>515</v>
      </c>
      <c r="H978" s="81" t="s">
        <v>1049</v>
      </c>
      <c r="I978" s="81" t="s">
        <v>1025</v>
      </c>
      <c r="J978" s="81" t="s">
        <v>269</v>
      </c>
      <c r="K978" s="81" t="s">
        <v>322</v>
      </c>
      <c r="L978" s="81">
        <v>-108.10957969444443</v>
      </c>
      <c r="M978" s="81">
        <v>39.487174916666667</v>
      </c>
      <c r="N978" s="190">
        <v>0</v>
      </c>
      <c r="O978" s="185">
        <v>0</v>
      </c>
      <c r="P978" s="185">
        <v>21.2</v>
      </c>
      <c r="Q978" s="185">
        <v>0</v>
      </c>
      <c r="R978" s="186">
        <v>0</v>
      </c>
    </row>
    <row r="979" spans="1:18" s="81" customFormat="1" x14ac:dyDescent="0.2">
      <c r="A979" s="81" t="s">
        <v>147</v>
      </c>
      <c r="B979" s="81" t="s">
        <v>493</v>
      </c>
      <c r="C979" s="81" t="str">
        <f t="shared" si="15"/>
        <v>08045</v>
      </c>
      <c r="D979" s="81" t="s">
        <v>503</v>
      </c>
      <c r="E979" s="81" t="s">
        <v>1023</v>
      </c>
      <c r="F979" s="81">
        <v>505</v>
      </c>
      <c r="G979" s="81" t="s">
        <v>515</v>
      </c>
      <c r="H979" s="81" t="s">
        <v>1049</v>
      </c>
      <c r="I979" s="81" t="s">
        <v>1025</v>
      </c>
      <c r="J979" s="81" t="s">
        <v>269</v>
      </c>
      <c r="K979" s="81" t="s">
        <v>322</v>
      </c>
      <c r="L979" s="81">
        <v>-108.10957969444443</v>
      </c>
      <c r="M979" s="81">
        <v>39.487174916666667</v>
      </c>
      <c r="N979" s="190">
        <v>25.3</v>
      </c>
      <c r="O979" s="185">
        <v>0</v>
      </c>
      <c r="P979" s="185">
        <v>0</v>
      </c>
      <c r="Q979" s="185">
        <v>0</v>
      </c>
      <c r="R979" s="186">
        <v>0</v>
      </c>
    </row>
    <row r="980" spans="1:18" s="81" customFormat="1" x14ac:dyDescent="0.2">
      <c r="A980" s="81" t="s">
        <v>147</v>
      </c>
      <c r="B980" s="81" t="s">
        <v>493</v>
      </c>
      <c r="C980" s="81" t="str">
        <f t="shared" si="15"/>
        <v>08045</v>
      </c>
      <c r="D980" s="81" t="s">
        <v>503</v>
      </c>
      <c r="E980" s="81" t="s">
        <v>1023</v>
      </c>
      <c r="F980" s="81">
        <v>505</v>
      </c>
      <c r="G980" s="81" t="s">
        <v>515</v>
      </c>
      <c r="H980" s="81" t="s">
        <v>1049</v>
      </c>
      <c r="I980" s="81" t="s">
        <v>1025</v>
      </c>
      <c r="J980" s="81" t="s">
        <v>269</v>
      </c>
      <c r="K980" s="81" t="s">
        <v>322</v>
      </c>
      <c r="L980" s="81">
        <v>-108.10957969444443</v>
      </c>
      <c r="M980" s="81">
        <v>39.487174916666667</v>
      </c>
      <c r="N980" s="190">
        <v>0</v>
      </c>
      <c r="O980" s="185">
        <v>1.4</v>
      </c>
      <c r="P980" s="185">
        <v>0</v>
      </c>
      <c r="Q980" s="185">
        <v>0</v>
      </c>
      <c r="R980" s="186">
        <v>0</v>
      </c>
    </row>
    <row r="981" spans="1:18" s="81" customFormat="1" x14ac:dyDescent="0.2">
      <c r="A981" s="81" t="s">
        <v>147</v>
      </c>
      <c r="B981" s="81" t="s">
        <v>493</v>
      </c>
      <c r="C981" s="81" t="str">
        <f t="shared" si="15"/>
        <v>08045</v>
      </c>
      <c r="D981" s="81" t="s">
        <v>503</v>
      </c>
      <c r="E981" s="81" t="s">
        <v>1023</v>
      </c>
      <c r="F981" s="81">
        <v>455</v>
      </c>
      <c r="G981" s="81" t="s">
        <v>515</v>
      </c>
      <c r="H981" s="81" t="s">
        <v>1049</v>
      </c>
      <c r="I981" s="81" t="s">
        <v>1025</v>
      </c>
      <c r="J981" s="81" t="s">
        <v>269</v>
      </c>
      <c r="K981" s="81" t="s">
        <v>322</v>
      </c>
      <c r="L981" s="81">
        <v>-108.10957969444443</v>
      </c>
      <c r="M981" s="81">
        <v>39.487174916666667</v>
      </c>
      <c r="N981" s="190">
        <v>0</v>
      </c>
      <c r="O981" s="185">
        <v>0</v>
      </c>
      <c r="P981" s="185">
        <v>19.100000000000001</v>
      </c>
      <c r="Q981" s="185">
        <v>0</v>
      </c>
      <c r="R981" s="186">
        <v>0</v>
      </c>
    </row>
    <row r="982" spans="1:18" s="81" customFormat="1" x14ac:dyDescent="0.2">
      <c r="A982" s="81" t="s">
        <v>147</v>
      </c>
      <c r="B982" s="81" t="s">
        <v>493</v>
      </c>
      <c r="C982" s="81" t="str">
        <f t="shared" si="15"/>
        <v>08045</v>
      </c>
      <c r="D982" s="81" t="s">
        <v>503</v>
      </c>
      <c r="E982" s="81" t="s">
        <v>1023</v>
      </c>
      <c r="F982" s="81">
        <v>455</v>
      </c>
      <c r="G982" s="81" t="s">
        <v>515</v>
      </c>
      <c r="H982" s="81" t="s">
        <v>1049</v>
      </c>
      <c r="I982" s="81" t="s">
        <v>1025</v>
      </c>
      <c r="J982" s="81" t="s">
        <v>269</v>
      </c>
      <c r="K982" s="81" t="s">
        <v>322</v>
      </c>
      <c r="L982" s="81">
        <v>-108.10957969444443</v>
      </c>
      <c r="M982" s="81">
        <v>39.487174916666667</v>
      </c>
      <c r="N982" s="190">
        <v>22.7</v>
      </c>
      <c r="O982" s="185">
        <v>0</v>
      </c>
      <c r="P982" s="185">
        <v>0</v>
      </c>
      <c r="Q982" s="185">
        <v>0</v>
      </c>
      <c r="R982" s="186">
        <v>0</v>
      </c>
    </row>
    <row r="983" spans="1:18" s="81" customFormat="1" x14ac:dyDescent="0.2">
      <c r="A983" s="81" t="s">
        <v>147</v>
      </c>
      <c r="B983" s="81" t="s">
        <v>493</v>
      </c>
      <c r="C983" s="81" t="str">
        <f t="shared" si="15"/>
        <v>08045</v>
      </c>
      <c r="D983" s="81" t="s">
        <v>503</v>
      </c>
      <c r="E983" s="81" t="s">
        <v>1023</v>
      </c>
      <c r="F983" s="81">
        <v>455</v>
      </c>
      <c r="G983" s="81" t="s">
        <v>515</v>
      </c>
      <c r="H983" s="81" t="s">
        <v>1049</v>
      </c>
      <c r="I983" s="81" t="s">
        <v>1025</v>
      </c>
      <c r="J983" s="81" t="s">
        <v>269</v>
      </c>
      <c r="K983" s="81" t="s">
        <v>322</v>
      </c>
      <c r="L983" s="81">
        <v>-108.10957969444443</v>
      </c>
      <c r="M983" s="81">
        <v>39.487174916666667</v>
      </c>
      <c r="N983" s="190">
        <v>0</v>
      </c>
      <c r="O983" s="185">
        <v>1.3</v>
      </c>
      <c r="P983" s="185">
        <v>0</v>
      </c>
      <c r="Q983" s="185">
        <v>0</v>
      </c>
      <c r="R983" s="186">
        <v>0</v>
      </c>
    </row>
    <row r="984" spans="1:18" s="81" customFormat="1" x14ac:dyDescent="0.2">
      <c r="A984" s="81" t="s">
        <v>147</v>
      </c>
      <c r="B984" s="81" t="s">
        <v>493</v>
      </c>
      <c r="C984" s="81" t="str">
        <f t="shared" si="15"/>
        <v>08045</v>
      </c>
      <c r="D984" s="81" t="s">
        <v>503</v>
      </c>
      <c r="E984" s="81" t="s">
        <v>1023</v>
      </c>
      <c r="F984" s="81">
        <v>455</v>
      </c>
      <c r="G984" s="81" t="s">
        <v>515</v>
      </c>
      <c r="H984" s="81" t="s">
        <v>1050</v>
      </c>
      <c r="I984" s="81" t="s">
        <v>1025</v>
      </c>
      <c r="J984" s="81" t="s">
        <v>269</v>
      </c>
      <c r="K984" s="81" t="s">
        <v>322</v>
      </c>
      <c r="L984" s="81">
        <v>-108.10957969444443</v>
      </c>
      <c r="M984" s="81">
        <v>39.487174916666667</v>
      </c>
      <c r="N984" s="190">
        <v>0</v>
      </c>
      <c r="O984" s="185">
        <v>0</v>
      </c>
      <c r="P984" s="185">
        <v>19.100000000000001</v>
      </c>
      <c r="Q984" s="185">
        <v>0</v>
      </c>
      <c r="R984" s="186">
        <v>0</v>
      </c>
    </row>
    <row r="985" spans="1:18" s="81" customFormat="1" x14ac:dyDescent="0.2">
      <c r="A985" s="81" t="s">
        <v>147</v>
      </c>
      <c r="B985" s="81" t="s">
        <v>493</v>
      </c>
      <c r="C985" s="81" t="str">
        <f t="shared" si="15"/>
        <v>08045</v>
      </c>
      <c r="D985" s="81" t="s">
        <v>503</v>
      </c>
      <c r="E985" s="81" t="s">
        <v>1023</v>
      </c>
      <c r="F985" s="81">
        <v>455</v>
      </c>
      <c r="G985" s="81" t="s">
        <v>515</v>
      </c>
      <c r="H985" s="81" t="s">
        <v>1050</v>
      </c>
      <c r="I985" s="81" t="s">
        <v>1025</v>
      </c>
      <c r="J985" s="81" t="s">
        <v>269</v>
      </c>
      <c r="K985" s="81" t="s">
        <v>322</v>
      </c>
      <c r="L985" s="81">
        <v>-108.10957969444443</v>
      </c>
      <c r="M985" s="81">
        <v>39.487174916666667</v>
      </c>
      <c r="N985" s="190">
        <v>22.7</v>
      </c>
      <c r="O985" s="185">
        <v>0</v>
      </c>
      <c r="P985" s="185">
        <v>0</v>
      </c>
      <c r="Q985" s="185">
        <v>0</v>
      </c>
      <c r="R985" s="186">
        <v>0</v>
      </c>
    </row>
    <row r="986" spans="1:18" s="81" customFormat="1" x14ac:dyDescent="0.2">
      <c r="A986" s="81" t="s">
        <v>147</v>
      </c>
      <c r="B986" s="81" t="s">
        <v>493</v>
      </c>
      <c r="C986" s="81" t="str">
        <f t="shared" si="15"/>
        <v>08045</v>
      </c>
      <c r="D986" s="81" t="s">
        <v>503</v>
      </c>
      <c r="E986" s="81" t="s">
        <v>1023</v>
      </c>
      <c r="F986" s="81">
        <v>455</v>
      </c>
      <c r="G986" s="81" t="s">
        <v>515</v>
      </c>
      <c r="H986" s="81" t="s">
        <v>1050</v>
      </c>
      <c r="I986" s="81" t="s">
        <v>1025</v>
      </c>
      <c r="J986" s="81" t="s">
        <v>269</v>
      </c>
      <c r="K986" s="81" t="s">
        <v>322</v>
      </c>
      <c r="L986" s="81">
        <v>-108.10957969444443</v>
      </c>
      <c r="M986" s="81">
        <v>39.487174916666667</v>
      </c>
      <c r="N986" s="190">
        <v>0</v>
      </c>
      <c r="O986" s="185">
        <v>1.3</v>
      </c>
      <c r="P986" s="185">
        <v>0</v>
      </c>
      <c r="Q986" s="185">
        <v>0</v>
      </c>
      <c r="R986" s="186">
        <v>0</v>
      </c>
    </row>
    <row r="987" spans="1:18" s="81" customFormat="1" x14ac:dyDescent="0.2">
      <c r="A987" s="81" t="s">
        <v>147</v>
      </c>
      <c r="B987" s="81" t="s">
        <v>493</v>
      </c>
      <c r="C987" s="81" t="str">
        <f t="shared" si="15"/>
        <v>08045</v>
      </c>
      <c r="D987" s="81" t="s">
        <v>503</v>
      </c>
      <c r="E987" s="81" t="s">
        <v>1023</v>
      </c>
      <c r="F987" s="81">
        <v>0</v>
      </c>
      <c r="G987" s="81" t="s">
        <v>526</v>
      </c>
      <c r="H987" s="81" t="s">
        <v>602</v>
      </c>
      <c r="I987" s="81" t="s">
        <v>1025</v>
      </c>
      <c r="J987" s="81" t="s">
        <v>277</v>
      </c>
      <c r="K987" s="81" t="s">
        <v>350</v>
      </c>
      <c r="L987" s="81">
        <v>-108.10957969444443</v>
      </c>
      <c r="M987" s="81">
        <v>39.487174916666667</v>
      </c>
      <c r="N987" s="190">
        <v>0</v>
      </c>
      <c r="O987" s="185">
        <v>4.7</v>
      </c>
      <c r="P987" s="185">
        <v>0</v>
      </c>
      <c r="Q987" s="185">
        <v>0</v>
      </c>
      <c r="R987" s="186">
        <v>0</v>
      </c>
    </row>
    <row r="988" spans="1:18" s="81" customFormat="1" x14ac:dyDescent="0.2">
      <c r="A988" s="81" t="s">
        <v>147</v>
      </c>
      <c r="B988" s="81" t="s">
        <v>493</v>
      </c>
      <c r="C988" s="81" t="str">
        <f t="shared" si="15"/>
        <v>08045</v>
      </c>
      <c r="D988" s="81" t="s">
        <v>503</v>
      </c>
      <c r="E988" s="81" t="s">
        <v>1023</v>
      </c>
      <c r="F988" s="81">
        <v>0</v>
      </c>
      <c r="G988" s="81" t="s">
        <v>1051</v>
      </c>
      <c r="H988" s="81" t="s">
        <v>699</v>
      </c>
      <c r="I988" s="81" t="s">
        <v>1025</v>
      </c>
      <c r="J988" s="81" t="s">
        <v>283</v>
      </c>
      <c r="K988" s="81" t="s">
        <v>350</v>
      </c>
      <c r="L988" s="81">
        <v>-108.10957969444443</v>
      </c>
      <c r="M988" s="81">
        <v>39.487174916666667</v>
      </c>
      <c r="N988" s="190">
        <v>0</v>
      </c>
      <c r="O988" s="185">
        <v>5.0999999999999996</v>
      </c>
      <c r="P988" s="185">
        <v>0</v>
      </c>
      <c r="Q988" s="185">
        <v>0</v>
      </c>
      <c r="R988" s="186">
        <v>0</v>
      </c>
    </row>
    <row r="989" spans="1:18" s="81" customFormat="1" x14ac:dyDescent="0.2">
      <c r="A989" s="81" t="s">
        <v>147</v>
      </c>
      <c r="B989" s="81" t="s">
        <v>493</v>
      </c>
      <c r="C989" s="81" t="str">
        <f t="shared" si="15"/>
        <v>08045</v>
      </c>
      <c r="D989" s="81" t="s">
        <v>503</v>
      </c>
      <c r="E989" s="81" t="s">
        <v>1052</v>
      </c>
      <c r="F989" s="81">
        <v>69.099999999999994</v>
      </c>
      <c r="G989" s="81" t="s">
        <v>515</v>
      </c>
      <c r="H989" s="81" t="s">
        <v>1053</v>
      </c>
      <c r="I989" s="81" t="s">
        <v>1054</v>
      </c>
      <c r="J989" s="81" t="s">
        <v>231</v>
      </c>
      <c r="K989" s="81" t="s">
        <v>333</v>
      </c>
      <c r="L989" s="81">
        <v>-108.5151055</v>
      </c>
      <c r="M989" s="81">
        <v>39.50594947222222</v>
      </c>
      <c r="N989" s="190">
        <v>0</v>
      </c>
      <c r="O989" s="185">
        <v>0</v>
      </c>
      <c r="P989" s="185">
        <v>19.399999999999999</v>
      </c>
      <c r="Q989" s="185">
        <v>0</v>
      </c>
      <c r="R989" s="186">
        <v>0</v>
      </c>
    </row>
    <row r="990" spans="1:18" s="81" customFormat="1" x14ac:dyDescent="0.2">
      <c r="A990" s="81" t="s">
        <v>147</v>
      </c>
      <c r="B990" s="81" t="s">
        <v>493</v>
      </c>
      <c r="C990" s="81" t="str">
        <f t="shared" si="15"/>
        <v>08045</v>
      </c>
      <c r="D990" s="81" t="s">
        <v>503</v>
      </c>
      <c r="E990" s="81" t="s">
        <v>1052</v>
      </c>
      <c r="F990" s="81">
        <v>69.099999999999994</v>
      </c>
      <c r="G990" s="81" t="s">
        <v>515</v>
      </c>
      <c r="H990" s="81" t="s">
        <v>1053</v>
      </c>
      <c r="I990" s="81" t="s">
        <v>1054</v>
      </c>
      <c r="J990" s="81" t="s">
        <v>231</v>
      </c>
      <c r="K990" s="81" t="s">
        <v>333</v>
      </c>
      <c r="L990" s="81">
        <v>-108.5151055</v>
      </c>
      <c r="M990" s="81">
        <v>39.50594947222222</v>
      </c>
      <c r="N990" s="190">
        <v>19.399999999999999</v>
      </c>
      <c r="O990" s="185">
        <v>0</v>
      </c>
      <c r="P990" s="185">
        <v>0</v>
      </c>
      <c r="Q990" s="185">
        <v>0</v>
      </c>
      <c r="R990" s="186">
        <v>0</v>
      </c>
    </row>
    <row r="991" spans="1:18" s="81" customFormat="1" x14ac:dyDescent="0.2">
      <c r="A991" s="81" t="s">
        <v>147</v>
      </c>
      <c r="B991" s="81" t="s">
        <v>493</v>
      </c>
      <c r="C991" s="81" t="str">
        <f t="shared" si="15"/>
        <v>08045</v>
      </c>
      <c r="D991" s="81" t="s">
        <v>503</v>
      </c>
      <c r="E991" s="81" t="s">
        <v>1052</v>
      </c>
      <c r="F991" s="81">
        <v>69.099999999999994</v>
      </c>
      <c r="G991" s="81" t="s">
        <v>515</v>
      </c>
      <c r="H991" s="81" t="s">
        <v>1053</v>
      </c>
      <c r="I991" s="81" t="s">
        <v>1054</v>
      </c>
      <c r="J991" s="81" t="s">
        <v>231</v>
      </c>
      <c r="K991" s="81" t="s">
        <v>333</v>
      </c>
      <c r="L991" s="81">
        <v>-108.5151055</v>
      </c>
      <c r="M991" s="81">
        <v>39.50594947222222</v>
      </c>
      <c r="N991" s="190">
        <v>0</v>
      </c>
      <c r="O991" s="185">
        <v>9.6999999999999993</v>
      </c>
      <c r="P991" s="185">
        <v>0</v>
      </c>
      <c r="Q991" s="185">
        <v>0</v>
      </c>
      <c r="R991" s="186">
        <v>0</v>
      </c>
    </row>
    <row r="992" spans="1:18" s="81" customFormat="1" x14ac:dyDescent="0.2">
      <c r="A992" s="81" t="s">
        <v>147</v>
      </c>
      <c r="B992" s="81" t="s">
        <v>493</v>
      </c>
      <c r="C992" s="81" t="str">
        <f t="shared" si="15"/>
        <v>08045</v>
      </c>
      <c r="D992" s="81" t="s">
        <v>503</v>
      </c>
      <c r="E992" s="81" t="s">
        <v>1052</v>
      </c>
      <c r="F992" s="81">
        <v>394.7</v>
      </c>
      <c r="G992" s="81" t="s">
        <v>505</v>
      </c>
      <c r="H992" s="81" t="s">
        <v>1055</v>
      </c>
      <c r="I992" s="81" t="s">
        <v>1054</v>
      </c>
      <c r="J992" s="81" t="s">
        <v>4</v>
      </c>
      <c r="K992" s="81" t="s">
        <v>319</v>
      </c>
      <c r="L992" s="81">
        <v>-108.5151055</v>
      </c>
      <c r="M992" s="81">
        <v>39.50594947222222</v>
      </c>
      <c r="N992" s="190">
        <v>0</v>
      </c>
      <c r="O992" s="185">
        <v>10.78</v>
      </c>
      <c r="P992" s="185">
        <v>0</v>
      </c>
      <c r="Q992" s="185">
        <v>0</v>
      </c>
      <c r="R992" s="186">
        <v>0</v>
      </c>
    </row>
    <row r="993" spans="1:18" s="81" customFormat="1" x14ac:dyDescent="0.2">
      <c r="A993" s="81" t="s">
        <v>147</v>
      </c>
      <c r="B993" s="81" t="s">
        <v>493</v>
      </c>
      <c r="C993" s="81" t="str">
        <f t="shared" si="15"/>
        <v>08045</v>
      </c>
      <c r="D993" s="81" t="s">
        <v>503</v>
      </c>
      <c r="E993" s="81" t="s">
        <v>1056</v>
      </c>
      <c r="F993" s="81">
        <v>129.01</v>
      </c>
      <c r="G993" s="81" t="s">
        <v>515</v>
      </c>
      <c r="H993" s="81" t="s">
        <v>1057</v>
      </c>
      <c r="I993" s="81" t="s">
        <v>1058</v>
      </c>
      <c r="J993" s="81" t="s">
        <v>221</v>
      </c>
      <c r="K993" s="81" t="s">
        <v>333</v>
      </c>
      <c r="L993" s="81">
        <v>-107.71586986111112</v>
      </c>
      <c r="M993" s="81">
        <v>39.468858611111116</v>
      </c>
      <c r="N993" s="190">
        <v>0</v>
      </c>
      <c r="O993" s="185">
        <v>0</v>
      </c>
      <c r="P993" s="185">
        <v>16.53</v>
      </c>
      <c r="Q993" s="185">
        <v>0</v>
      </c>
      <c r="R993" s="186">
        <v>0</v>
      </c>
    </row>
    <row r="994" spans="1:18" s="81" customFormat="1" x14ac:dyDescent="0.2">
      <c r="A994" s="81" t="s">
        <v>147</v>
      </c>
      <c r="B994" s="81" t="s">
        <v>493</v>
      </c>
      <c r="C994" s="81" t="str">
        <f t="shared" si="15"/>
        <v>08045</v>
      </c>
      <c r="D994" s="81" t="s">
        <v>503</v>
      </c>
      <c r="E994" s="81" t="s">
        <v>1056</v>
      </c>
      <c r="F994" s="81">
        <v>129.01</v>
      </c>
      <c r="G994" s="81" t="s">
        <v>515</v>
      </c>
      <c r="H994" s="81" t="s">
        <v>1057</v>
      </c>
      <c r="I994" s="81" t="s">
        <v>1058</v>
      </c>
      <c r="J994" s="81" t="s">
        <v>221</v>
      </c>
      <c r="K994" s="81" t="s">
        <v>333</v>
      </c>
      <c r="L994" s="81">
        <v>-107.71586986111112</v>
      </c>
      <c r="M994" s="81">
        <v>39.468858611111116</v>
      </c>
      <c r="N994" s="190">
        <v>18.059999999999999</v>
      </c>
      <c r="O994" s="185">
        <v>0</v>
      </c>
      <c r="P994" s="185">
        <v>0</v>
      </c>
      <c r="Q994" s="185">
        <v>0</v>
      </c>
      <c r="R994" s="186">
        <v>0</v>
      </c>
    </row>
    <row r="995" spans="1:18" s="81" customFormat="1" x14ac:dyDescent="0.2">
      <c r="A995" s="81" t="s">
        <v>147</v>
      </c>
      <c r="B995" s="81" t="s">
        <v>493</v>
      </c>
      <c r="C995" s="81" t="str">
        <f t="shared" si="15"/>
        <v>08045</v>
      </c>
      <c r="D995" s="81" t="s">
        <v>503</v>
      </c>
      <c r="E995" s="81" t="s">
        <v>1056</v>
      </c>
      <c r="F995" s="81">
        <v>129.01</v>
      </c>
      <c r="G995" s="81" t="s">
        <v>515</v>
      </c>
      <c r="H995" s="81" t="s">
        <v>1057</v>
      </c>
      <c r="I995" s="81" t="s">
        <v>1058</v>
      </c>
      <c r="J995" s="81" t="s">
        <v>221</v>
      </c>
      <c r="K995" s="81" t="s">
        <v>333</v>
      </c>
      <c r="L995" s="81">
        <v>-107.71586986111112</v>
      </c>
      <c r="M995" s="81">
        <v>39.468858611111116</v>
      </c>
      <c r="N995" s="190">
        <v>0</v>
      </c>
      <c r="O995" s="185">
        <v>0</v>
      </c>
      <c r="P995" s="185">
        <v>0</v>
      </c>
      <c r="Q995" s="185">
        <v>0</v>
      </c>
      <c r="R995" s="186">
        <v>0.64505000000000001</v>
      </c>
    </row>
    <row r="996" spans="1:18" s="81" customFormat="1" x14ac:dyDescent="0.2">
      <c r="A996" s="81" t="s">
        <v>147</v>
      </c>
      <c r="B996" s="81" t="s">
        <v>493</v>
      </c>
      <c r="C996" s="81" t="str">
        <f t="shared" si="15"/>
        <v>08045</v>
      </c>
      <c r="D996" s="81" t="s">
        <v>503</v>
      </c>
      <c r="E996" s="81" t="s">
        <v>1056</v>
      </c>
      <c r="F996" s="81">
        <v>129.01</v>
      </c>
      <c r="G996" s="81" t="s">
        <v>515</v>
      </c>
      <c r="H996" s="81" t="s">
        <v>1057</v>
      </c>
      <c r="I996" s="81" t="s">
        <v>1058</v>
      </c>
      <c r="J996" s="81" t="s">
        <v>221</v>
      </c>
      <c r="K996" s="81" t="s">
        <v>333</v>
      </c>
      <c r="L996" s="81">
        <v>-107.71586986111112</v>
      </c>
      <c r="M996" s="81">
        <v>39.468858611111116</v>
      </c>
      <c r="N996" s="190">
        <v>0</v>
      </c>
      <c r="O996" s="185">
        <v>0</v>
      </c>
      <c r="P996" s="185">
        <v>0</v>
      </c>
      <c r="Q996" s="185">
        <v>0</v>
      </c>
      <c r="R996" s="186">
        <v>0</v>
      </c>
    </row>
    <row r="997" spans="1:18" s="81" customFormat="1" x14ac:dyDescent="0.2">
      <c r="A997" s="81" t="s">
        <v>147</v>
      </c>
      <c r="B997" s="81" t="s">
        <v>493</v>
      </c>
      <c r="C997" s="81" t="str">
        <f t="shared" si="15"/>
        <v>08045</v>
      </c>
      <c r="D997" s="81" t="s">
        <v>503</v>
      </c>
      <c r="E997" s="81" t="s">
        <v>1056</v>
      </c>
      <c r="F997" s="81">
        <v>129.01</v>
      </c>
      <c r="G997" s="81" t="s">
        <v>515</v>
      </c>
      <c r="H997" s="81" t="s">
        <v>1057</v>
      </c>
      <c r="I997" s="81" t="s">
        <v>1058</v>
      </c>
      <c r="J997" s="81" t="s">
        <v>221</v>
      </c>
      <c r="K997" s="81" t="s">
        <v>333</v>
      </c>
      <c r="L997" s="81">
        <v>-107.71586986111112</v>
      </c>
      <c r="M997" s="81">
        <v>39.468858611111116</v>
      </c>
      <c r="N997" s="190">
        <v>0</v>
      </c>
      <c r="O997" s="185">
        <v>0</v>
      </c>
      <c r="P997" s="185">
        <v>0</v>
      </c>
      <c r="Q997" s="185">
        <v>3.8703000000000001E-2</v>
      </c>
      <c r="R997" s="186">
        <v>0</v>
      </c>
    </row>
    <row r="998" spans="1:18" s="81" customFormat="1" x14ac:dyDescent="0.2">
      <c r="A998" s="81" t="s">
        <v>147</v>
      </c>
      <c r="B998" s="81" t="s">
        <v>493</v>
      </c>
      <c r="C998" s="81" t="str">
        <f t="shared" si="15"/>
        <v>08045</v>
      </c>
      <c r="D998" s="81" t="s">
        <v>503</v>
      </c>
      <c r="E998" s="81" t="s">
        <v>1056</v>
      </c>
      <c r="F998" s="81">
        <v>129.01</v>
      </c>
      <c r="G998" s="81" t="s">
        <v>515</v>
      </c>
      <c r="H998" s="81" t="s">
        <v>1057</v>
      </c>
      <c r="I998" s="81" t="s">
        <v>1058</v>
      </c>
      <c r="J998" s="81" t="s">
        <v>221</v>
      </c>
      <c r="K998" s="81" t="s">
        <v>333</v>
      </c>
      <c r="L998" s="81">
        <v>-107.71586986111112</v>
      </c>
      <c r="M998" s="81">
        <v>39.468858611111116</v>
      </c>
      <c r="N998" s="190">
        <v>0</v>
      </c>
      <c r="O998" s="185">
        <v>18.82</v>
      </c>
      <c r="P998" s="185">
        <v>0</v>
      </c>
      <c r="Q998" s="185">
        <v>0</v>
      </c>
      <c r="R998" s="186">
        <v>0</v>
      </c>
    </row>
    <row r="999" spans="1:18" s="81" customFormat="1" x14ac:dyDescent="0.2">
      <c r="A999" s="81" t="s">
        <v>147</v>
      </c>
      <c r="B999" s="81" t="s">
        <v>493</v>
      </c>
      <c r="C999" s="81" t="str">
        <f t="shared" si="15"/>
        <v>08045</v>
      </c>
      <c r="D999" s="81" t="s">
        <v>503</v>
      </c>
      <c r="E999" s="81" t="s">
        <v>1056</v>
      </c>
      <c r="F999" s="81">
        <v>203.2</v>
      </c>
      <c r="G999" s="81" t="s">
        <v>515</v>
      </c>
      <c r="H999" s="81" t="s">
        <v>1059</v>
      </c>
      <c r="I999" s="81" t="s">
        <v>1058</v>
      </c>
      <c r="J999" s="81" t="s">
        <v>221</v>
      </c>
      <c r="K999" s="81" t="s">
        <v>333</v>
      </c>
      <c r="L999" s="81">
        <v>-107.71586986111112</v>
      </c>
      <c r="M999" s="81">
        <v>39.468858611111116</v>
      </c>
      <c r="N999" s="190">
        <v>0</v>
      </c>
      <c r="O999" s="185">
        <v>0</v>
      </c>
      <c r="P999" s="185">
        <v>21.999956000000001</v>
      </c>
      <c r="Q999" s="185">
        <v>0</v>
      </c>
      <c r="R999" s="186">
        <v>0</v>
      </c>
    </row>
    <row r="1000" spans="1:18" s="81" customFormat="1" x14ac:dyDescent="0.2">
      <c r="A1000" s="81" t="s">
        <v>147</v>
      </c>
      <c r="B1000" s="81" t="s">
        <v>493</v>
      </c>
      <c r="C1000" s="81" t="str">
        <f t="shared" si="15"/>
        <v>08045</v>
      </c>
      <c r="D1000" s="81" t="s">
        <v>503</v>
      </c>
      <c r="E1000" s="81" t="s">
        <v>1056</v>
      </c>
      <c r="F1000" s="81">
        <v>203.2</v>
      </c>
      <c r="G1000" s="81" t="s">
        <v>515</v>
      </c>
      <c r="H1000" s="81" t="s">
        <v>1059</v>
      </c>
      <c r="I1000" s="81" t="s">
        <v>1058</v>
      </c>
      <c r="J1000" s="81" t="s">
        <v>221</v>
      </c>
      <c r="K1000" s="81" t="s">
        <v>333</v>
      </c>
      <c r="L1000" s="81">
        <v>-107.71586986111112</v>
      </c>
      <c r="M1000" s="81">
        <v>39.468858611111116</v>
      </c>
      <c r="N1000" s="190">
        <v>23.7</v>
      </c>
      <c r="O1000" s="185">
        <v>0</v>
      </c>
      <c r="P1000" s="185">
        <v>0</v>
      </c>
      <c r="Q1000" s="185">
        <v>0</v>
      </c>
      <c r="R1000" s="186">
        <v>0</v>
      </c>
    </row>
    <row r="1001" spans="1:18" s="81" customFormat="1" x14ac:dyDescent="0.2">
      <c r="A1001" s="81" t="s">
        <v>147</v>
      </c>
      <c r="B1001" s="81" t="s">
        <v>493</v>
      </c>
      <c r="C1001" s="81" t="str">
        <f t="shared" si="15"/>
        <v>08045</v>
      </c>
      <c r="D1001" s="81" t="s">
        <v>503</v>
      </c>
      <c r="E1001" s="81" t="s">
        <v>1056</v>
      </c>
      <c r="F1001" s="81">
        <v>203.2</v>
      </c>
      <c r="G1001" s="81" t="s">
        <v>515</v>
      </c>
      <c r="H1001" s="81" t="s">
        <v>1059</v>
      </c>
      <c r="I1001" s="81" t="s">
        <v>1058</v>
      </c>
      <c r="J1001" s="81" t="s">
        <v>221</v>
      </c>
      <c r="K1001" s="81" t="s">
        <v>333</v>
      </c>
      <c r="L1001" s="81">
        <v>-107.71586986111112</v>
      </c>
      <c r="M1001" s="81">
        <v>39.468858611111116</v>
      </c>
      <c r="N1001" s="190">
        <v>0</v>
      </c>
      <c r="O1001" s="185">
        <v>0</v>
      </c>
      <c r="P1001" s="185">
        <v>0</v>
      </c>
      <c r="Q1001" s="185">
        <v>0</v>
      </c>
      <c r="R1001" s="186">
        <v>0.10566399999999999</v>
      </c>
    </row>
    <row r="1002" spans="1:18" s="81" customFormat="1" x14ac:dyDescent="0.2">
      <c r="A1002" s="81" t="s">
        <v>147</v>
      </c>
      <c r="B1002" s="81" t="s">
        <v>493</v>
      </c>
      <c r="C1002" s="81" t="str">
        <f t="shared" si="15"/>
        <v>08045</v>
      </c>
      <c r="D1002" s="81" t="s">
        <v>503</v>
      </c>
      <c r="E1002" s="81" t="s">
        <v>1056</v>
      </c>
      <c r="F1002" s="81">
        <v>203.2</v>
      </c>
      <c r="G1002" s="81" t="s">
        <v>515</v>
      </c>
      <c r="H1002" s="81" t="s">
        <v>1059</v>
      </c>
      <c r="I1002" s="81" t="s">
        <v>1058</v>
      </c>
      <c r="J1002" s="81" t="s">
        <v>221</v>
      </c>
      <c r="K1002" s="81" t="s">
        <v>333</v>
      </c>
      <c r="L1002" s="81">
        <v>-107.71586986111112</v>
      </c>
      <c r="M1002" s="81">
        <v>39.468858611111116</v>
      </c>
      <c r="N1002" s="190">
        <v>0</v>
      </c>
      <c r="O1002" s="185">
        <v>0</v>
      </c>
      <c r="P1002" s="185">
        <v>0</v>
      </c>
      <c r="Q1002" s="185">
        <v>0</v>
      </c>
      <c r="R1002" s="186">
        <v>0</v>
      </c>
    </row>
    <row r="1003" spans="1:18" s="81" customFormat="1" x14ac:dyDescent="0.2">
      <c r="A1003" s="81" t="s">
        <v>147</v>
      </c>
      <c r="B1003" s="81" t="s">
        <v>493</v>
      </c>
      <c r="C1003" s="81" t="str">
        <f t="shared" si="15"/>
        <v>08045</v>
      </c>
      <c r="D1003" s="81" t="s">
        <v>503</v>
      </c>
      <c r="E1003" s="81" t="s">
        <v>1056</v>
      </c>
      <c r="F1003" s="81">
        <v>203.2</v>
      </c>
      <c r="G1003" s="81" t="s">
        <v>515</v>
      </c>
      <c r="H1003" s="81" t="s">
        <v>1059</v>
      </c>
      <c r="I1003" s="81" t="s">
        <v>1058</v>
      </c>
      <c r="J1003" s="81" t="s">
        <v>221</v>
      </c>
      <c r="K1003" s="81" t="s">
        <v>333</v>
      </c>
      <c r="L1003" s="81">
        <v>-107.71586986111112</v>
      </c>
      <c r="M1003" s="81">
        <v>39.468858611111116</v>
      </c>
      <c r="N1003" s="190">
        <v>0</v>
      </c>
      <c r="O1003" s="185">
        <v>0</v>
      </c>
      <c r="P1003" s="185">
        <v>0</v>
      </c>
      <c r="Q1003" s="185">
        <v>7.0104E-2</v>
      </c>
      <c r="R1003" s="186">
        <v>0</v>
      </c>
    </row>
    <row r="1004" spans="1:18" s="81" customFormat="1" x14ac:dyDescent="0.2">
      <c r="A1004" s="81" t="s">
        <v>147</v>
      </c>
      <c r="B1004" s="81" t="s">
        <v>493</v>
      </c>
      <c r="C1004" s="81" t="str">
        <f t="shared" si="15"/>
        <v>08045</v>
      </c>
      <c r="D1004" s="81" t="s">
        <v>503</v>
      </c>
      <c r="E1004" s="81" t="s">
        <v>1056</v>
      </c>
      <c r="F1004" s="81">
        <v>203.2</v>
      </c>
      <c r="G1004" s="81" t="s">
        <v>515</v>
      </c>
      <c r="H1004" s="81" t="s">
        <v>1059</v>
      </c>
      <c r="I1004" s="81" t="s">
        <v>1058</v>
      </c>
      <c r="J1004" s="81" t="s">
        <v>221</v>
      </c>
      <c r="K1004" s="81" t="s">
        <v>333</v>
      </c>
      <c r="L1004" s="81">
        <v>-107.71586986111112</v>
      </c>
      <c r="M1004" s="81">
        <v>39.468858611111116</v>
      </c>
      <c r="N1004" s="190">
        <v>0</v>
      </c>
      <c r="O1004" s="185">
        <v>25.4</v>
      </c>
      <c r="P1004" s="185">
        <v>0</v>
      </c>
      <c r="Q1004" s="185">
        <v>0</v>
      </c>
      <c r="R1004" s="186">
        <v>0</v>
      </c>
    </row>
    <row r="1005" spans="1:18" s="81" customFormat="1" x14ac:dyDescent="0.2">
      <c r="A1005" s="81" t="s">
        <v>147</v>
      </c>
      <c r="B1005" s="81" t="s">
        <v>493</v>
      </c>
      <c r="C1005" s="81" t="str">
        <f t="shared" si="15"/>
        <v>08045</v>
      </c>
      <c r="D1005" s="81" t="s">
        <v>503</v>
      </c>
      <c r="E1005" s="81" t="s">
        <v>1056</v>
      </c>
      <c r="F1005" s="81">
        <v>203.2</v>
      </c>
      <c r="G1005" s="81" t="s">
        <v>515</v>
      </c>
      <c r="H1005" s="81" t="s">
        <v>1060</v>
      </c>
      <c r="I1005" s="81" t="s">
        <v>1058</v>
      </c>
      <c r="J1005" s="81" t="s">
        <v>221</v>
      </c>
      <c r="K1005" s="81" t="s">
        <v>333</v>
      </c>
      <c r="L1005" s="81">
        <v>-107.71586986111112</v>
      </c>
      <c r="M1005" s="81">
        <v>39.468858611111116</v>
      </c>
      <c r="N1005" s="190">
        <v>0</v>
      </c>
      <c r="O1005" s="185">
        <v>0</v>
      </c>
      <c r="P1005" s="185">
        <v>18.13</v>
      </c>
      <c r="Q1005" s="185">
        <v>0</v>
      </c>
      <c r="R1005" s="186">
        <v>0</v>
      </c>
    </row>
    <row r="1006" spans="1:18" s="81" customFormat="1" x14ac:dyDescent="0.2">
      <c r="A1006" s="81" t="s">
        <v>147</v>
      </c>
      <c r="B1006" s="81" t="s">
        <v>493</v>
      </c>
      <c r="C1006" s="81" t="str">
        <f t="shared" si="15"/>
        <v>08045</v>
      </c>
      <c r="D1006" s="81" t="s">
        <v>503</v>
      </c>
      <c r="E1006" s="81" t="s">
        <v>1056</v>
      </c>
      <c r="F1006" s="81">
        <v>203.2</v>
      </c>
      <c r="G1006" s="81" t="s">
        <v>515</v>
      </c>
      <c r="H1006" s="81" t="s">
        <v>1060</v>
      </c>
      <c r="I1006" s="81" t="s">
        <v>1058</v>
      </c>
      <c r="J1006" s="81" t="s">
        <v>221</v>
      </c>
      <c r="K1006" s="81" t="s">
        <v>333</v>
      </c>
      <c r="L1006" s="81">
        <v>-107.71586986111112</v>
      </c>
      <c r="M1006" s="81">
        <v>39.468858611111116</v>
      </c>
      <c r="N1006" s="190">
        <v>19.82</v>
      </c>
      <c r="O1006" s="185">
        <v>0</v>
      </c>
      <c r="P1006" s="185">
        <v>0</v>
      </c>
      <c r="Q1006" s="185">
        <v>0</v>
      </c>
      <c r="R1006" s="186">
        <v>0</v>
      </c>
    </row>
    <row r="1007" spans="1:18" s="81" customFormat="1" x14ac:dyDescent="0.2">
      <c r="A1007" s="81" t="s">
        <v>147</v>
      </c>
      <c r="B1007" s="81" t="s">
        <v>493</v>
      </c>
      <c r="C1007" s="81" t="str">
        <f t="shared" si="15"/>
        <v>08045</v>
      </c>
      <c r="D1007" s="81" t="s">
        <v>503</v>
      </c>
      <c r="E1007" s="81" t="s">
        <v>1056</v>
      </c>
      <c r="F1007" s="81">
        <v>203.2</v>
      </c>
      <c r="G1007" s="81" t="s">
        <v>515</v>
      </c>
      <c r="H1007" s="81" t="s">
        <v>1060</v>
      </c>
      <c r="I1007" s="81" t="s">
        <v>1058</v>
      </c>
      <c r="J1007" s="81" t="s">
        <v>221</v>
      </c>
      <c r="K1007" s="81" t="s">
        <v>333</v>
      </c>
      <c r="L1007" s="81">
        <v>-107.71586986111112</v>
      </c>
      <c r="M1007" s="81">
        <v>39.468858611111116</v>
      </c>
      <c r="N1007" s="190">
        <v>0</v>
      </c>
      <c r="O1007" s="185">
        <v>0</v>
      </c>
      <c r="P1007" s="185">
        <v>0</v>
      </c>
      <c r="Q1007" s="185">
        <v>0</v>
      </c>
      <c r="R1007" s="186">
        <v>0.10566399999999999</v>
      </c>
    </row>
    <row r="1008" spans="1:18" s="81" customFormat="1" x14ac:dyDescent="0.2">
      <c r="A1008" s="81" t="s">
        <v>147</v>
      </c>
      <c r="B1008" s="81" t="s">
        <v>493</v>
      </c>
      <c r="C1008" s="81" t="str">
        <f t="shared" si="15"/>
        <v>08045</v>
      </c>
      <c r="D1008" s="81" t="s">
        <v>503</v>
      </c>
      <c r="E1008" s="81" t="s">
        <v>1056</v>
      </c>
      <c r="F1008" s="81">
        <v>203.2</v>
      </c>
      <c r="G1008" s="81" t="s">
        <v>515</v>
      </c>
      <c r="H1008" s="81" t="s">
        <v>1060</v>
      </c>
      <c r="I1008" s="81" t="s">
        <v>1058</v>
      </c>
      <c r="J1008" s="81" t="s">
        <v>221</v>
      </c>
      <c r="K1008" s="81" t="s">
        <v>333</v>
      </c>
      <c r="L1008" s="81">
        <v>-107.71586986111112</v>
      </c>
      <c r="M1008" s="81">
        <v>39.468858611111116</v>
      </c>
      <c r="N1008" s="190">
        <v>0</v>
      </c>
      <c r="O1008" s="185">
        <v>0</v>
      </c>
      <c r="P1008" s="185">
        <v>0</v>
      </c>
      <c r="Q1008" s="185">
        <v>0</v>
      </c>
      <c r="R1008" s="186">
        <v>0</v>
      </c>
    </row>
    <row r="1009" spans="1:18" s="81" customFormat="1" x14ac:dyDescent="0.2">
      <c r="A1009" s="81" t="s">
        <v>147</v>
      </c>
      <c r="B1009" s="81" t="s">
        <v>493</v>
      </c>
      <c r="C1009" s="81" t="str">
        <f t="shared" si="15"/>
        <v>08045</v>
      </c>
      <c r="D1009" s="81" t="s">
        <v>503</v>
      </c>
      <c r="E1009" s="81" t="s">
        <v>1056</v>
      </c>
      <c r="F1009" s="81">
        <v>203.2</v>
      </c>
      <c r="G1009" s="81" t="s">
        <v>515</v>
      </c>
      <c r="H1009" s="81" t="s">
        <v>1060</v>
      </c>
      <c r="I1009" s="81" t="s">
        <v>1058</v>
      </c>
      <c r="J1009" s="81" t="s">
        <v>221</v>
      </c>
      <c r="K1009" s="81" t="s">
        <v>333</v>
      </c>
      <c r="L1009" s="81">
        <v>-107.71586986111112</v>
      </c>
      <c r="M1009" s="81">
        <v>39.468858611111116</v>
      </c>
      <c r="N1009" s="190">
        <v>0</v>
      </c>
      <c r="O1009" s="185">
        <v>0</v>
      </c>
      <c r="P1009" s="185">
        <v>0</v>
      </c>
      <c r="Q1009" s="185">
        <v>7.0104E-2</v>
      </c>
      <c r="R1009" s="186">
        <v>0</v>
      </c>
    </row>
    <row r="1010" spans="1:18" s="81" customFormat="1" x14ac:dyDescent="0.2">
      <c r="A1010" s="81" t="s">
        <v>147</v>
      </c>
      <c r="B1010" s="81" t="s">
        <v>493</v>
      </c>
      <c r="C1010" s="81" t="str">
        <f t="shared" si="15"/>
        <v>08045</v>
      </c>
      <c r="D1010" s="81" t="s">
        <v>503</v>
      </c>
      <c r="E1010" s="81" t="s">
        <v>1056</v>
      </c>
      <c r="F1010" s="81">
        <v>203.2</v>
      </c>
      <c r="G1010" s="81" t="s">
        <v>515</v>
      </c>
      <c r="H1010" s="81" t="s">
        <v>1060</v>
      </c>
      <c r="I1010" s="81" t="s">
        <v>1058</v>
      </c>
      <c r="J1010" s="81" t="s">
        <v>221</v>
      </c>
      <c r="K1010" s="81" t="s">
        <v>333</v>
      </c>
      <c r="L1010" s="81">
        <v>-107.71586986111112</v>
      </c>
      <c r="M1010" s="81">
        <v>39.468858611111116</v>
      </c>
      <c r="N1010" s="190">
        <v>0</v>
      </c>
      <c r="O1010" s="185">
        <v>20.67</v>
      </c>
      <c r="P1010" s="185">
        <v>0</v>
      </c>
      <c r="Q1010" s="185">
        <v>0</v>
      </c>
      <c r="R1010" s="186">
        <v>0</v>
      </c>
    </row>
    <row r="1011" spans="1:18" s="81" customFormat="1" x14ac:dyDescent="0.2">
      <c r="A1011" s="81" t="s">
        <v>147</v>
      </c>
      <c r="B1011" s="81" t="s">
        <v>493</v>
      </c>
      <c r="C1011" s="81" t="str">
        <f t="shared" si="15"/>
        <v>08045</v>
      </c>
      <c r="D1011" s="81" t="s">
        <v>503</v>
      </c>
      <c r="E1011" s="81" t="s">
        <v>1056</v>
      </c>
      <c r="F1011" s="81">
        <v>198.78</v>
      </c>
      <c r="G1011" s="81" t="s">
        <v>515</v>
      </c>
      <c r="H1011" s="81" t="s">
        <v>1061</v>
      </c>
      <c r="I1011" s="81" t="s">
        <v>1058</v>
      </c>
      <c r="J1011" s="81" t="s">
        <v>229</v>
      </c>
      <c r="K1011" s="81" t="s">
        <v>333</v>
      </c>
      <c r="L1011" s="81">
        <v>-107.71586986111112</v>
      </c>
      <c r="M1011" s="81">
        <v>39.468858611111116</v>
      </c>
      <c r="N1011" s="190">
        <v>0</v>
      </c>
      <c r="O1011" s="185">
        <v>0</v>
      </c>
      <c r="P1011" s="185">
        <v>22.1</v>
      </c>
      <c r="Q1011" s="185">
        <v>0</v>
      </c>
      <c r="R1011" s="186">
        <v>0</v>
      </c>
    </row>
    <row r="1012" spans="1:18" s="81" customFormat="1" x14ac:dyDescent="0.2">
      <c r="A1012" s="81" t="s">
        <v>147</v>
      </c>
      <c r="B1012" s="81" t="s">
        <v>493</v>
      </c>
      <c r="C1012" s="81" t="str">
        <f t="shared" si="15"/>
        <v>08045</v>
      </c>
      <c r="D1012" s="81" t="s">
        <v>503</v>
      </c>
      <c r="E1012" s="81" t="s">
        <v>1056</v>
      </c>
      <c r="F1012" s="81">
        <v>198.78</v>
      </c>
      <c r="G1012" s="81" t="s">
        <v>515</v>
      </c>
      <c r="H1012" s="81" t="s">
        <v>1061</v>
      </c>
      <c r="I1012" s="81" t="s">
        <v>1058</v>
      </c>
      <c r="J1012" s="81" t="s">
        <v>229</v>
      </c>
      <c r="K1012" s="81" t="s">
        <v>333</v>
      </c>
      <c r="L1012" s="81">
        <v>-107.71586986111112</v>
      </c>
      <c r="M1012" s="81">
        <v>39.468858611111116</v>
      </c>
      <c r="N1012" s="190">
        <v>21.2</v>
      </c>
      <c r="O1012" s="185">
        <v>0</v>
      </c>
      <c r="P1012" s="185">
        <v>0</v>
      </c>
      <c r="Q1012" s="185">
        <v>0</v>
      </c>
      <c r="R1012" s="186">
        <v>0</v>
      </c>
    </row>
    <row r="1013" spans="1:18" s="81" customFormat="1" x14ac:dyDescent="0.2">
      <c r="A1013" s="81" t="s">
        <v>147</v>
      </c>
      <c r="B1013" s="81" t="s">
        <v>493</v>
      </c>
      <c r="C1013" s="81" t="str">
        <f t="shared" si="15"/>
        <v>08045</v>
      </c>
      <c r="D1013" s="81" t="s">
        <v>503</v>
      </c>
      <c r="E1013" s="81" t="s">
        <v>1056</v>
      </c>
      <c r="F1013" s="81">
        <v>198.78</v>
      </c>
      <c r="G1013" s="81" t="s">
        <v>515</v>
      </c>
      <c r="H1013" s="81" t="s">
        <v>1061</v>
      </c>
      <c r="I1013" s="81" t="s">
        <v>1058</v>
      </c>
      <c r="J1013" s="81" t="s">
        <v>229</v>
      </c>
      <c r="K1013" s="81" t="s">
        <v>333</v>
      </c>
      <c r="L1013" s="81">
        <v>-107.71586986111112</v>
      </c>
      <c r="M1013" s="81">
        <v>39.468858611111116</v>
      </c>
      <c r="N1013" s="190">
        <v>0</v>
      </c>
      <c r="O1013" s="185">
        <v>0</v>
      </c>
      <c r="P1013" s="185">
        <v>0</v>
      </c>
      <c r="Q1013" s="185">
        <v>0</v>
      </c>
      <c r="R1013" s="186">
        <v>0.103366</v>
      </c>
    </row>
    <row r="1014" spans="1:18" s="81" customFormat="1" x14ac:dyDescent="0.2">
      <c r="A1014" s="81" t="s">
        <v>147</v>
      </c>
      <c r="B1014" s="81" t="s">
        <v>493</v>
      </c>
      <c r="C1014" s="81" t="str">
        <f t="shared" si="15"/>
        <v>08045</v>
      </c>
      <c r="D1014" s="81" t="s">
        <v>503</v>
      </c>
      <c r="E1014" s="81" t="s">
        <v>1056</v>
      </c>
      <c r="F1014" s="81">
        <v>198.78</v>
      </c>
      <c r="G1014" s="81" t="s">
        <v>515</v>
      </c>
      <c r="H1014" s="81" t="s">
        <v>1061</v>
      </c>
      <c r="I1014" s="81" t="s">
        <v>1058</v>
      </c>
      <c r="J1014" s="81" t="s">
        <v>229</v>
      </c>
      <c r="K1014" s="81" t="s">
        <v>333</v>
      </c>
      <c r="L1014" s="81">
        <v>-107.71586986111112</v>
      </c>
      <c r="M1014" s="81">
        <v>39.468858611111116</v>
      </c>
      <c r="N1014" s="190">
        <v>0</v>
      </c>
      <c r="O1014" s="185">
        <v>0</v>
      </c>
      <c r="P1014" s="185">
        <v>0</v>
      </c>
      <c r="Q1014" s="185">
        <v>0</v>
      </c>
      <c r="R1014" s="186">
        <v>0</v>
      </c>
    </row>
    <row r="1015" spans="1:18" s="81" customFormat="1" x14ac:dyDescent="0.2">
      <c r="A1015" s="81" t="s">
        <v>147</v>
      </c>
      <c r="B1015" s="81" t="s">
        <v>493</v>
      </c>
      <c r="C1015" s="81" t="str">
        <f t="shared" si="15"/>
        <v>08045</v>
      </c>
      <c r="D1015" s="81" t="s">
        <v>503</v>
      </c>
      <c r="E1015" s="81" t="s">
        <v>1056</v>
      </c>
      <c r="F1015" s="81">
        <v>198.78</v>
      </c>
      <c r="G1015" s="81" t="s">
        <v>515</v>
      </c>
      <c r="H1015" s="81" t="s">
        <v>1061</v>
      </c>
      <c r="I1015" s="81" t="s">
        <v>1058</v>
      </c>
      <c r="J1015" s="81" t="s">
        <v>229</v>
      </c>
      <c r="K1015" s="81" t="s">
        <v>333</v>
      </c>
      <c r="L1015" s="81">
        <v>-107.71586986111112</v>
      </c>
      <c r="M1015" s="81">
        <v>39.468858611111116</v>
      </c>
      <c r="N1015" s="190">
        <v>0</v>
      </c>
      <c r="O1015" s="185">
        <v>0</v>
      </c>
      <c r="P1015" s="185">
        <v>0</v>
      </c>
      <c r="Q1015" s="185">
        <v>7.0104E-2</v>
      </c>
      <c r="R1015" s="186">
        <v>0</v>
      </c>
    </row>
    <row r="1016" spans="1:18" s="81" customFormat="1" x14ac:dyDescent="0.2">
      <c r="A1016" s="81" t="s">
        <v>147</v>
      </c>
      <c r="B1016" s="81" t="s">
        <v>493</v>
      </c>
      <c r="C1016" s="81" t="str">
        <f t="shared" si="15"/>
        <v>08045</v>
      </c>
      <c r="D1016" s="81" t="s">
        <v>503</v>
      </c>
      <c r="E1016" s="81" t="s">
        <v>1056</v>
      </c>
      <c r="F1016" s="81">
        <v>198.78</v>
      </c>
      <c r="G1016" s="81" t="s">
        <v>515</v>
      </c>
      <c r="H1016" s="81" t="s">
        <v>1061</v>
      </c>
      <c r="I1016" s="81" t="s">
        <v>1058</v>
      </c>
      <c r="J1016" s="81" t="s">
        <v>229</v>
      </c>
      <c r="K1016" s="81" t="s">
        <v>333</v>
      </c>
      <c r="L1016" s="81">
        <v>-107.71586986111112</v>
      </c>
      <c r="M1016" s="81">
        <v>39.468858611111116</v>
      </c>
      <c r="N1016" s="190">
        <v>0</v>
      </c>
      <c r="O1016" s="185">
        <v>22.1</v>
      </c>
      <c r="P1016" s="185">
        <v>0</v>
      </c>
      <c r="Q1016" s="185">
        <v>0</v>
      </c>
      <c r="R1016" s="186">
        <v>0</v>
      </c>
    </row>
    <row r="1017" spans="1:18" s="81" customFormat="1" x14ac:dyDescent="0.2">
      <c r="A1017" s="81" t="s">
        <v>147</v>
      </c>
      <c r="B1017" s="81" t="s">
        <v>493</v>
      </c>
      <c r="C1017" s="81" t="str">
        <f t="shared" si="15"/>
        <v>08045</v>
      </c>
      <c r="D1017" s="81" t="s">
        <v>503</v>
      </c>
      <c r="E1017" s="81" t="s">
        <v>1056</v>
      </c>
      <c r="F1017" s="81">
        <v>2</v>
      </c>
      <c r="G1017" s="81" t="s">
        <v>668</v>
      </c>
      <c r="H1017" s="81" t="s">
        <v>1062</v>
      </c>
      <c r="I1017" s="81" t="s">
        <v>1058</v>
      </c>
      <c r="J1017" s="81" t="s">
        <v>245</v>
      </c>
      <c r="K1017" s="81" t="s">
        <v>381</v>
      </c>
      <c r="L1017" s="81">
        <v>-107.71586986111112</v>
      </c>
      <c r="M1017" s="81">
        <v>39.468858611111116</v>
      </c>
      <c r="N1017" s="190">
        <v>0</v>
      </c>
      <c r="O1017" s="185">
        <v>1.06</v>
      </c>
      <c r="P1017" s="185">
        <v>0</v>
      </c>
      <c r="Q1017" s="185">
        <v>0</v>
      </c>
      <c r="R1017" s="186">
        <v>0</v>
      </c>
    </row>
    <row r="1018" spans="1:18" s="81" customFormat="1" x14ac:dyDescent="0.2">
      <c r="A1018" s="81" t="s">
        <v>147</v>
      </c>
      <c r="B1018" s="81" t="s">
        <v>493</v>
      </c>
      <c r="C1018" s="81" t="str">
        <f t="shared" si="15"/>
        <v>08045</v>
      </c>
      <c r="D1018" s="81" t="s">
        <v>503</v>
      </c>
      <c r="E1018" s="81" t="s">
        <v>1056</v>
      </c>
      <c r="F1018" s="81">
        <v>36500</v>
      </c>
      <c r="G1018" s="81" t="s">
        <v>523</v>
      </c>
      <c r="H1018" s="81" t="s">
        <v>1063</v>
      </c>
      <c r="I1018" s="81" t="s">
        <v>1058</v>
      </c>
      <c r="J1018" s="81" t="s">
        <v>0</v>
      </c>
      <c r="K1018" s="81" t="s">
        <v>36</v>
      </c>
      <c r="L1018" s="81">
        <v>-107.71586986111112</v>
      </c>
      <c r="M1018" s="81">
        <v>39.468858611111116</v>
      </c>
      <c r="N1018" s="190">
        <v>0</v>
      </c>
      <c r="O1018" s="185">
        <v>0.06</v>
      </c>
      <c r="P1018" s="185">
        <v>0</v>
      </c>
      <c r="Q1018" s="185">
        <v>0</v>
      </c>
      <c r="R1018" s="186">
        <v>0</v>
      </c>
    </row>
    <row r="1019" spans="1:18" s="81" customFormat="1" x14ac:dyDescent="0.2">
      <c r="A1019" s="81" t="s">
        <v>147</v>
      </c>
      <c r="B1019" s="81" t="s">
        <v>493</v>
      </c>
      <c r="C1019" s="81" t="str">
        <f t="shared" si="15"/>
        <v>08045</v>
      </c>
      <c r="D1019" s="81" t="s">
        <v>503</v>
      </c>
      <c r="E1019" s="81" t="s">
        <v>1056</v>
      </c>
      <c r="F1019" s="81">
        <v>3600000</v>
      </c>
      <c r="G1019" s="81" t="s">
        <v>1064</v>
      </c>
      <c r="H1019" s="81" t="s">
        <v>1065</v>
      </c>
      <c r="I1019" s="81" t="s">
        <v>1058</v>
      </c>
      <c r="J1019" s="81" t="s">
        <v>275</v>
      </c>
      <c r="K1019" s="81" t="s">
        <v>321</v>
      </c>
      <c r="L1019" s="81">
        <v>-107.71586986111112</v>
      </c>
      <c r="M1019" s="81">
        <v>39.468858611111116</v>
      </c>
      <c r="N1019" s="190">
        <v>0</v>
      </c>
      <c r="O1019" s="185">
        <v>33.35</v>
      </c>
      <c r="P1019" s="185">
        <v>0</v>
      </c>
      <c r="Q1019" s="185">
        <v>0</v>
      </c>
      <c r="R1019" s="186">
        <v>0</v>
      </c>
    </row>
    <row r="1020" spans="1:18" s="81" customFormat="1" x14ac:dyDescent="0.2">
      <c r="A1020" s="81" t="s">
        <v>147</v>
      </c>
      <c r="B1020" s="81" t="s">
        <v>493</v>
      </c>
      <c r="C1020" s="81" t="str">
        <f t="shared" si="15"/>
        <v>08045</v>
      </c>
      <c r="D1020" s="81" t="s">
        <v>503</v>
      </c>
      <c r="E1020" s="81" t="s">
        <v>1056</v>
      </c>
      <c r="F1020" s="81">
        <v>2077</v>
      </c>
      <c r="G1020" s="81" t="s">
        <v>526</v>
      </c>
      <c r="H1020" s="81" t="s">
        <v>602</v>
      </c>
      <c r="I1020" s="81" t="s">
        <v>1058</v>
      </c>
      <c r="J1020" s="81" t="s">
        <v>277</v>
      </c>
      <c r="K1020" s="81" t="s">
        <v>350</v>
      </c>
      <c r="L1020" s="81">
        <v>-107.71586986111112</v>
      </c>
      <c r="M1020" s="81">
        <v>39.468858611111116</v>
      </c>
      <c r="N1020" s="190">
        <v>0</v>
      </c>
      <c r="O1020" s="185">
        <v>8.6999999999999993</v>
      </c>
      <c r="P1020" s="185">
        <v>0</v>
      </c>
      <c r="Q1020" s="185">
        <v>0</v>
      </c>
      <c r="R1020" s="186">
        <v>0</v>
      </c>
    </row>
    <row r="1021" spans="1:18" s="81" customFormat="1" x14ac:dyDescent="0.2">
      <c r="A1021" s="81" t="s">
        <v>147</v>
      </c>
      <c r="B1021" s="81" t="s">
        <v>493</v>
      </c>
      <c r="C1021" s="81" t="str">
        <f t="shared" si="15"/>
        <v>08045</v>
      </c>
      <c r="D1021" s="81" t="s">
        <v>503</v>
      </c>
      <c r="E1021" s="81" t="s">
        <v>1056</v>
      </c>
      <c r="F1021" s="81">
        <v>1226.4000000000001</v>
      </c>
      <c r="G1021" s="81" t="s">
        <v>528</v>
      </c>
      <c r="H1021" s="81" t="s">
        <v>531</v>
      </c>
      <c r="I1021" s="81" t="s">
        <v>1058</v>
      </c>
      <c r="J1021" s="81" t="s">
        <v>14</v>
      </c>
      <c r="K1021" s="81" t="s">
        <v>494</v>
      </c>
      <c r="L1021" s="81">
        <v>-107.71586986111112</v>
      </c>
      <c r="M1021" s="81">
        <v>39.468858611111116</v>
      </c>
      <c r="N1021" s="190">
        <v>0</v>
      </c>
      <c r="O1021" s="185">
        <v>2.1869800328936351</v>
      </c>
      <c r="P1021" s="185">
        <v>0</v>
      </c>
      <c r="Q1021" s="185">
        <v>0</v>
      </c>
      <c r="R1021" s="186">
        <v>0</v>
      </c>
    </row>
    <row r="1022" spans="1:18" s="81" customFormat="1" x14ac:dyDescent="0.2">
      <c r="A1022" s="81" t="s">
        <v>147</v>
      </c>
      <c r="B1022" s="81" t="s">
        <v>493</v>
      </c>
      <c r="C1022" s="81" t="str">
        <f t="shared" si="15"/>
        <v>08045</v>
      </c>
      <c r="D1022" s="81" t="s">
        <v>503</v>
      </c>
      <c r="E1022" s="81" t="s">
        <v>1056</v>
      </c>
      <c r="F1022" s="81">
        <v>1533</v>
      </c>
      <c r="G1022" s="81" t="s">
        <v>528</v>
      </c>
      <c r="H1022" s="81" t="s">
        <v>1066</v>
      </c>
      <c r="I1022" s="81" t="s">
        <v>1058</v>
      </c>
      <c r="J1022" s="81" t="s">
        <v>14</v>
      </c>
      <c r="K1022" s="81" t="s">
        <v>494</v>
      </c>
      <c r="L1022" s="81">
        <v>-107.71586986111112</v>
      </c>
      <c r="M1022" s="81">
        <v>39.468858611111116</v>
      </c>
      <c r="N1022" s="190">
        <v>0</v>
      </c>
      <c r="O1022" s="185">
        <v>60.634472476607826</v>
      </c>
      <c r="P1022" s="185">
        <v>0</v>
      </c>
      <c r="Q1022" s="185">
        <v>0</v>
      </c>
      <c r="R1022" s="186">
        <v>0</v>
      </c>
    </row>
    <row r="1023" spans="1:18" s="81" customFormat="1" x14ac:dyDescent="0.2">
      <c r="A1023" s="81" t="s">
        <v>147</v>
      </c>
      <c r="B1023" s="81" t="s">
        <v>493</v>
      </c>
      <c r="C1023" s="81" t="str">
        <f t="shared" si="15"/>
        <v>08045</v>
      </c>
      <c r="D1023" s="81" t="s">
        <v>503</v>
      </c>
      <c r="E1023" s="81" t="s">
        <v>1067</v>
      </c>
      <c r="F1023" s="81">
        <v>310</v>
      </c>
      <c r="G1023" s="81" t="s">
        <v>515</v>
      </c>
      <c r="H1023" s="81" t="s">
        <v>1068</v>
      </c>
      <c r="I1023" s="81" t="s">
        <v>1069</v>
      </c>
      <c r="J1023" s="81" t="s">
        <v>227</v>
      </c>
      <c r="K1023" s="81" t="s">
        <v>333</v>
      </c>
      <c r="L1023" s="81">
        <v>-107.75608430555556</v>
      </c>
      <c r="M1023" s="81">
        <v>39.465072527777778</v>
      </c>
      <c r="N1023" s="190">
        <v>0</v>
      </c>
      <c r="O1023" s="185">
        <v>0</v>
      </c>
      <c r="P1023" s="185">
        <v>43.71</v>
      </c>
      <c r="Q1023" s="185">
        <v>0</v>
      </c>
      <c r="R1023" s="186">
        <v>0</v>
      </c>
    </row>
    <row r="1024" spans="1:18" s="81" customFormat="1" x14ac:dyDescent="0.2">
      <c r="A1024" s="81" t="s">
        <v>147</v>
      </c>
      <c r="B1024" s="81" t="s">
        <v>493</v>
      </c>
      <c r="C1024" s="81" t="str">
        <f t="shared" si="15"/>
        <v>08045</v>
      </c>
      <c r="D1024" s="81" t="s">
        <v>503</v>
      </c>
      <c r="E1024" s="81" t="s">
        <v>1067</v>
      </c>
      <c r="F1024" s="81">
        <v>310</v>
      </c>
      <c r="G1024" s="81" t="s">
        <v>515</v>
      </c>
      <c r="H1024" s="81" t="s">
        <v>1068</v>
      </c>
      <c r="I1024" s="81" t="s">
        <v>1069</v>
      </c>
      <c r="J1024" s="81" t="s">
        <v>227</v>
      </c>
      <c r="K1024" s="81" t="s">
        <v>333</v>
      </c>
      <c r="L1024" s="81">
        <v>-107.75608430555556</v>
      </c>
      <c r="M1024" s="81">
        <v>39.465072527777778</v>
      </c>
      <c r="N1024" s="190">
        <v>30.6</v>
      </c>
      <c r="O1024" s="185">
        <v>0</v>
      </c>
      <c r="P1024" s="185">
        <v>0</v>
      </c>
      <c r="Q1024" s="185">
        <v>0</v>
      </c>
      <c r="R1024" s="186">
        <v>0</v>
      </c>
    </row>
    <row r="1025" spans="1:18" s="81" customFormat="1" x14ac:dyDescent="0.2">
      <c r="A1025" s="81" t="s">
        <v>147</v>
      </c>
      <c r="B1025" s="81" t="s">
        <v>493</v>
      </c>
      <c r="C1025" s="81" t="str">
        <f t="shared" si="15"/>
        <v>08045</v>
      </c>
      <c r="D1025" s="81" t="s">
        <v>503</v>
      </c>
      <c r="E1025" s="81" t="s">
        <v>1067</v>
      </c>
      <c r="F1025" s="81">
        <v>310</v>
      </c>
      <c r="G1025" s="81" t="s">
        <v>515</v>
      </c>
      <c r="H1025" s="81" t="s">
        <v>1068</v>
      </c>
      <c r="I1025" s="81" t="s">
        <v>1069</v>
      </c>
      <c r="J1025" s="81" t="s">
        <v>227</v>
      </c>
      <c r="K1025" s="81" t="s">
        <v>333</v>
      </c>
      <c r="L1025" s="81">
        <v>-107.75608430555556</v>
      </c>
      <c r="M1025" s="81">
        <v>39.465072527777778</v>
      </c>
      <c r="N1025" s="190">
        <v>0</v>
      </c>
      <c r="O1025" s="185">
        <v>0</v>
      </c>
      <c r="P1025" s="185">
        <v>0</v>
      </c>
      <c r="Q1025" s="185">
        <v>0</v>
      </c>
      <c r="R1025" s="186">
        <v>1.55</v>
      </c>
    </row>
    <row r="1026" spans="1:18" s="81" customFormat="1" x14ac:dyDescent="0.2">
      <c r="A1026" s="81" t="s">
        <v>147</v>
      </c>
      <c r="B1026" s="81" t="s">
        <v>493</v>
      </c>
      <c r="C1026" s="81" t="str">
        <f t="shared" si="15"/>
        <v>08045</v>
      </c>
      <c r="D1026" s="81" t="s">
        <v>503</v>
      </c>
      <c r="E1026" s="81" t="s">
        <v>1067</v>
      </c>
      <c r="F1026" s="81">
        <v>310</v>
      </c>
      <c r="G1026" s="81" t="s">
        <v>515</v>
      </c>
      <c r="H1026" s="81" t="s">
        <v>1068</v>
      </c>
      <c r="I1026" s="81" t="s">
        <v>1069</v>
      </c>
      <c r="J1026" s="81" t="s">
        <v>227</v>
      </c>
      <c r="K1026" s="81" t="s">
        <v>333</v>
      </c>
      <c r="L1026" s="81">
        <v>-107.75608430555556</v>
      </c>
      <c r="M1026" s="81">
        <v>39.465072527777778</v>
      </c>
      <c r="N1026" s="190">
        <v>0</v>
      </c>
      <c r="O1026" s="185">
        <v>0</v>
      </c>
      <c r="P1026" s="185">
        <v>0</v>
      </c>
      <c r="Q1026" s="185">
        <v>0</v>
      </c>
      <c r="R1026" s="186">
        <v>0</v>
      </c>
    </row>
    <row r="1027" spans="1:18" s="81" customFormat="1" x14ac:dyDescent="0.2">
      <c r="A1027" s="81" t="s">
        <v>147</v>
      </c>
      <c r="B1027" s="81" t="s">
        <v>493</v>
      </c>
      <c r="C1027" s="81" t="str">
        <f t="shared" si="15"/>
        <v>08045</v>
      </c>
      <c r="D1027" s="81" t="s">
        <v>503</v>
      </c>
      <c r="E1027" s="81" t="s">
        <v>1067</v>
      </c>
      <c r="F1027" s="81">
        <v>310</v>
      </c>
      <c r="G1027" s="81" t="s">
        <v>515</v>
      </c>
      <c r="H1027" s="81" t="s">
        <v>1068</v>
      </c>
      <c r="I1027" s="81" t="s">
        <v>1069</v>
      </c>
      <c r="J1027" s="81" t="s">
        <v>227</v>
      </c>
      <c r="K1027" s="81" t="s">
        <v>333</v>
      </c>
      <c r="L1027" s="81">
        <v>-107.75608430555556</v>
      </c>
      <c r="M1027" s="81">
        <v>39.465072527777778</v>
      </c>
      <c r="N1027" s="190">
        <v>0</v>
      </c>
      <c r="O1027" s="185">
        <v>0</v>
      </c>
      <c r="P1027" s="185">
        <v>0</v>
      </c>
      <c r="Q1027" s="185">
        <v>9.2999999999999999E-2</v>
      </c>
      <c r="R1027" s="186">
        <v>0</v>
      </c>
    </row>
    <row r="1028" spans="1:18" s="81" customFormat="1" x14ac:dyDescent="0.2">
      <c r="A1028" s="81" t="s">
        <v>147</v>
      </c>
      <c r="B1028" s="81" t="s">
        <v>493</v>
      </c>
      <c r="C1028" s="81" t="str">
        <f t="shared" si="15"/>
        <v>08045</v>
      </c>
      <c r="D1028" s="81" t="s">
        <v>503</v>
      </c>
      <c r="E1028" s="81" t="s">
        <v>1067</v>
      </c>
      <c r="F1028" s="81">
        <v>310</v>
      </c>
      <c r="G1028" s="81" t="s">
        <v>515</v>
      </c>
      <c r="H1028" s="81" t="s">
        <v>1068</v>
      </c>
      <c r="I1028" s="81" t="s">
        <v>1069</v>
      </c>
      <c r="J1028" s="81" t="s">
        <v>227</v>
      </c>
      <c r="K1028" s="81" t="s">
        <v>333</v>
      </c>
      <c r="L1028" s="81">
        <v>-107.75608430555556</v>
      </c>
      <c r="M1028" s="81">
        <v>39.465072527777778</v>
      </c>
      <c r="N1028" s="190">
        <v>0</v>
      </c>
      <c r="O1028" s="185">
        <v>34.97</v>
      </c>
      <c r="P1028" s="185">
        <v>0</v>
      </c>
      <c r="Q1028" s="185">
        <v>0</v>
      </c>
      <c r="R1028" s="186">
        <v>0</v>
      </c>
    </row>
    <row r="1029" spans="1:18" s="81" customFormat="1" x14ac:dyDescent="0.2">
      <c r="A1029" s="81" t="s">
        <v>147</v>
      </c>
      <c r="B1029" s="81" t="s">
        <v>493</v>
      </c>
      <c r="C1029" s="81" t="str">
        <f t="shared" si="15"/>
        <v>08045</v>
      </c>
      <c r="D1029" s="81" t="s">
        <v>503</v>
      </c>
      <c r="E1029" s="81" t="s">
        <v>1067</v>
      </c>
      <c r="F1029" s="81">
        <v>202.2</v>
      </c>
      <c r="G1029" s="81" t="s">
        <v>515</v>
      </c>
      <c r="H1029" s="81" t="s">
        <v>1070</v>
      </c>
      <c r="I1029" s="81" t="s">
        <v>1069</v>
      </c>
      <c r="J1029" s="81" t="s">
        <v>227</v>
      </c>
      <c r="K1029" s="81" t="s">
        <v>333</v>
      </c>
      <c r="L1029" s="81">
        <v>-107.75608430555556</v>
      </c>
      <c r="M1029" s="81">
        <v>39.465072527777778</v>
      </c>
      <c r="N1029" s="190">
        <v>0</v>
      </c>
      <c r="O1029" s="185">
        <v>0</v>
      </c>
      <c r="P1029" s="185">
        <v>41.470999999999997</v>
      </c>
      <c r="Q1029" s="185">
        <v>0</v>
      </c>
      <c r="R1029" s="186">
        <v>0</v>
      </c>
    </row>
    <row r="1030" spans="1:18" s="81" customFormat="1" x14ac:dyDescent="0.2">
      <c r="A1030" s="81" t="s">
        <v>147</v>
      </c>
      <c r="B1030" s="81" t="s">
        <v>493</v>
      </c>
      <c r="C1030" s="81" t="str">
        <f t="shared" si="15"/>
        <v>08045</v>
      </c>
      <c r="D1030" s="81" t="s">
        <v>503</v>
      </c>
      <c r="E1030" s="81" t="s">
        <v>1067</v>
      </c>
      <c r="F1030" s="81">
        <v>202.2</v>
      </c>
      <c r="G1030" s="81" t="s">
        <v>515</v>
      </c>
      <c r="H1030" s="81" t="s">
        <v>1070</v>
      </c>
      <c r="I1030" s="81" t="s">
        <v>1069</v>
      </c>
      <c r="J1030" s="81" t="s">
        <v>227</v>
      </c>
      <c r="K1030" s="81" t="s">
        <v>333</v>
      </c>
      <c r="L1030" s="81">
        <v>-107.75608430555556</v>
      </c>
      <c r="M1030" s="81">
        <v>39.465072527777778</v>
      </c>
      <c r="N1030" s="190">
        <v>29.03</v>
      </c>
      <c r="O1030" s="185">
        <v>0</v>
      </c>
      <c r="P1030" s="185">
        <v>0</v>
      </c>
      <c r="Q1030" s="185">
        <v>0</v>
      </c>
      <c r="R1030" s="186">
        <v>0</v>
      </c>
    </row>
    <row r="1031" spans="1:18" s="81" customFormat="1" x14ac:dyDescent="0.2">
      <c r="A1031" s="81" t="s">
        <v>147</v>
      </c>
      <c r="B1031" s="81" t="s">
        <v>493</v>
      </c>
      <c r="C1031" s="81" t="str">
        <f t="shared" ref="C1031:C1094" si="16">B1031&amp;D1031</f>
        <v>08045</v>
      </c>
      <c r="D1031" s="81" t="s">
        <v>503</v>
      </c>
      <c r="E1031" s="81" t="s">
        <v>1067</v>
      </c>
      <c r="F1031" s="81">
        <v>202.2</v>
      </c>
      <c r="G1031" s="81" t="s">
        <v>515</v>
      </c>
      <c r="H1031" s="81" t="s">
        <v>1070</v>
      </c>
      <c r="I1031" s="81" t="s">
        <v>1069</v>
      </c>
      <c r="J1031" s="81" t="s">
        <v>227</v>
      </c>
      <c r="K1031" s="81" t="s">
        <v>333</v>
      </c>
      <c r="L1031" s="81">
        <v>-107.75608430555556</v>
      </c>
      <c r="M1031" s="81">
        <v>39.465072527777778</v>
      </c>
      <c r="N1031" s="190">
        <v>0</v>
      </c>
      <c r="O1031" s="185">
        <v>0</v>
      </c>
      <c r="P1031" s="185">
        <v>0</v>
      </c>
      <c r="Q1031" s="185">
        <v>0</v>
      </c>
      <c r="R1031" s="186">
        <v>1.0109999999999999</v>
      </c>
    </row>
    <row r="1032" spans="1:18" s="81" customFormat="1" x14ac:dyDescent="0.2">
      <c r="A1032" s="81" t="s">
        <v>147</v>
      </c>
      <c r="B1032" s="81" t="s">
        <v>493</v>
      </c>
      <c r="C1032" s="81" t="str">
        <f t="shared" si="16"/>
        <v>08045</v>
      </c>
      <c r="D1032" s="81" t="s">
        <v>503</v>
      </c>
      <c r="E1032" s="81" t="s">
        <v>1067</v>
      </c>
      <c r="F1032" s="81">
        <v>202.2</v>
      </c>
      <c r="G1032" s="81" t="s">
        <v>515</v>
      </c>
      <c r="H1032" s="81" t="s">
        <v>1070</v>
      </c>
      <c r="I1032" s="81" t="s">
        <v>1069</v>
      </c>
      <c r="J1032" s="81" t="s">
        <v>227</v>
      </c>
      <c r="K1032" s="81" t="s">
        <v>333</v>
      </c>
      <c r="L1032" s="81">
        <v>-107.75608430555556</v>
      </c>
      <c r="M1032" s="81">
        <v>39.465072527777778</v>
      </c>
      <c r="N1032" s="190">
        <v>0</v>
      </c>
      <c r="O1032" s="185">
        <v>0</v>
      </c>
      <c r="P1032" s="185">
        <v>0</v>
      </c>
      <c r="Q1032" s="185">
        <v>0</v>
      </c>
      <c r="R1032" s="186">
        <v>0</v>
      </c>
    </row>
    <row r="1033" spans="1:18" s="81" customFormat="1" x14ac:dyDescent="0.2">
      <c r="A1033" s="81" t="s">
        <v>147</v>
      </c>
      <c r="B1033" s="81" t="s">
        <v>493</v>
      </c>
      <c r="C1033" s="81" t="str">
        <f t="shared" si="16"/>
        <v>08045</v>
      </c>
      <c r="D1033" s="81" t="s">
        <v>503</v>
      </c>
      <c r="E1033" s="81" t="s">
        <v>1067</v>
      </c>
      <c r="F1033" s="81">
        <v>202.2</v>
      </c>
      <c r="G1033" s="81" t="s">
        <v>515</v>
      </c>
      <c r="H1033" s="81" t="s">
        <v>1070</v>
      </c>
      <c r="I1033" s="81" t="s">
        <v>1069</v>
      </c>
      <c r="J1033" s="81" t="s">
        <v>227</v>
      </c>
      <c r="K1033" s="81" t="s">
        <v>333</v>
      </c>
      <c r="L1033" s="81">
        <v>-107.75608430555556</v>
      </c>
      <c r="M1033" s="81">
        <v>39.465072527777778</v>
      </c>
      <c r="N1033" s="190">
        <v>0</v>
      </c>
      <c r="O1033" s="185">
        <v>0</v>
      </c>
      <c r="P1033" s="185">
        <v>0</v>
      </c>
      <c r="Q1033" s="185">
        <v>6.0659999999999999E-2</v>
      </c>
      <c r="R1033" s="186">
        <v>0</v>
      </c>
    </row>
    <row r="1034" spans="1:18" s="81" customFormat="1" x14ac:dyDescent="0.2">
      <c r="A1034" s="81" t="s">
        <v>147</v>
      </c>
      <c r="B1034" s="81" t="s">
        <v>493</v>
      </c>
      <c r="C1034" s="81" t="str">
        <f t="shared" si="16"/>
        <v>08045</v>
      </c>
      <c r="D1034" s="81" t="s">
        <v>503</v>
      </c>
      <c r="E1034" s="81" t="s">
        <v>1067</v>
      </c>
      <c r="F1034" s="81">
        <v>202.2</v>
      </c>
      <c r="G1034" s="81" t="s">
        <v>515</v>
      </c>
      <c r="H1034" s="81" t="s">
        <v>1070</v>
      </c>
      <c r="I1034" s="81" t="s">
        <v>1069</v>
      </c>
      <c r="J1034" s="81" t="s">
        <v>227</v>
      </c>
      <c r="K1034" s="81" t="s">
        <v>333</v>
      </c>
      <c r="L1034" s="81">
        <v>-107.75608430555556</v>
      </c>
      <c r="M1034" s="81">
        <v>39.465072527777778</v>
      </c>
      <c r="N1034" s="190">
        <v>0</v>
      </c>
      <c r="O1034" s="185">
        <v>33.18</v>
      </c>
      <c r="P1034" s="185">
        <v>0</v>
      </c>
      <c r="Q1034" s="185">
        <v>0</v>
      </c>
      <c r="R1034" s="186">
        <v>0</v>
      </c>
    </row>
    <row r="1035" spans="1:18" s="81" customFormat="1" x14ac:dyDescent="0.2">
      <c r="A1035" s="81" t="s">
        <v>147</v>
      </c>
      <c r="B1035" s="81" t="s">
        <v>493</v>
      </c>
      <c r="C1035" s="81" t="str">
        <f t="shared" si="16"/>
        <v>08045</v>
      </c>
      <c r="D1035" s="81" t="s">
        <v>503</v>
      </c>
      <c r="E1035" s="81" t="s">
        <v>1067</v>
      </c>
      <c r="F1035" s="81">
        <v>55.58</v>
      </c>
      <c r="G1035" s="81" t="s">
        <v>515</v>
      </c>
      <c r="H1035" s="81" t="s">
        <v>1071</v>
      </c>
      <c r="I1035" s="81" t="s">
        <v>1069</v>
      </c>
      <c r="J1035" s="81" t="s">
        <v>229</v>
      </c>
      <c r="K1035" s="81" t="s">
        <v>333</v>
      </c>
      <c r="L1035" s="81">
        <v>-107.75608430555556</v>
      </c>
      <c r="M1035" s="81">
        <v>39.465072527777778</v>
      </c>
      <c r="N1035" s="190">
        <v>0</v>
      </c>
      <c r="O1035" s="185">
        <v>0</v>
      </c>
      <c r="P1035" s="185">
        <v>11.51</v>
      </c>
      <c r="Q1035" s="185">
        <v>0</v>
      </c>
      <c r="R1035" s="186">
        <v>0</v>
      </c>
    </row>
    <row r="1036" spans="1:18" s="81" customFormat="1" x14ac:dyDescent="0.2">
      <c r="A1036" s="81" t="s">
        <v>147</v>
      </c>
      <c r="B1036" s="81" t="s">
        <v>493</v>
      </c>
      <c r="C1036" s="81" t="str">
        <f t="shared" si="16"/>
        <v>08045</v>
      </c>
      <c r="D1036" s="81" t="s">
        <v>503</v>
      </c>
      <c r="E1036" s="81" t="s">
        <v>1067</v>
      </c>
      <c r="F1036" s="81">
        <v>55.58</v>
      </c>
      <c r="G1036" s="81" t="s">
        <v>515</v>
      </c>
      <c r="H1036" s="81" t="s">
        <v>1071</v>
      </c>
      <c r="I1036" s="81" t="s">
        <v>1069</v>
      </c>
      <c r="J1036" s="81" t="s">
        <v>229</v>
      </c>
      <c r="K1036" s="81" t="s">
        <v>333</v>
      </c>
      <c r="L1036" s="81">
        <v>-107.75608430555556</v>
      </c>
      <c r="M1036" s="81">
        <v>39.465072527777778</v>
      </c>
      <c r="N1036" s="190">
        <v>8.06</v>
      </c>
      <c r="O1036" s="185">
        <v>0</v>
      </c>
      <c r="P1036" s="185">
        <v>0</v>
      </c>
      <c r="Q1036" s="185">
        <v>0</v>
      </c>
      <c r="R1036" s="186">
        <v>0</v>
      </c>
    </row>
    <row r="1037" spans="1:18" s="81" customFormat="1" x14ac:dyDescent="0.2">
      <c r="A1037" s="81" t="s">
        <v>147</v>
      </c>
      <c r="B1037" s="81" t="s">
        <v>493</v>
      </c>
      <c r="C1037" s="81" t="str">
        <f t="shared" si="16"/>
        <v>08045</v>
      </c>
      <c r="D1037" s="81" t="s">
        <v>503</v>
      </c>
      <c r="E1037" s="81" t="s">
        <v>1067</v>
      </c>
      <c r="F1037" s="81">
        <v>55.58</v>
      </c>
      <c r="G1037" s="81" t="s">
        <v>515</v>
      </c>
      <c r="H1037" s="81" t="s">
        <v>1071</v>
      </c>
      <c r="I1037" s="81" t="s">
        <v>1069</v>
      </c>
      <c r="J1037" s="81" t="s">
        <v>229</v>
      </c>
      <c r="K1037" s="81" t="s">
        <v>333</v>
      </c>
      <c r="L1037" s="81">
        <v>-107.75608430555556</v>
      </c>
      <c r="M1037" s="81">
        <v>39.465072527777778</v>
      </c>
      <c r="N1037" s="190">
        <v>0</v>
      </c>
      <c r="O1037" s="185">
        <v>0</v>
      </c>
      <c r="P1037" s="185">
        <v>0</v>
      </c>
      <c r="Q1037" s="185">
        <v>0</v>
      </c>
      <c r="R1037" s="186">
        <v>0.27789999999999998</v>
      </c>
    </row>
    <row r="1038" spans="1:18" s="81" customFormat="1" x14ac:dyDescent="0.2">
      <c r="A1038" s="81" t="s">
        <v>147</v>
      </c>
      <c r="B1038" s="81" t="s">
        <v>493</v>
      </c>
      <c r="C1038" s="81" t="str">
        <f t="shared" si="16"/>
        <v>08045</v>
      </c>
      <c r="D1038" s="81" t="s">
        <v>503</v>
      </c>
      <c r="E1038" s="81" t="s">
        <v>1067</v>
      </c>
      <c r="F1038" s="81">
        <v>55.58</v>
      </c>
      <c r="G1038" s="81" t="s">
        <v>515</v>
      </c>
      <c r="H1038" s="81" t="s">
        <v>1071</v>
      </c>
      <c r="I1038" s="81" t="s">
        <v>1069</v>
      </c>
      <c r="J1038" s="81" t="s">
        <v>229</v>
      </c>
      <c r="K1038" s="81" t="s">
        <v>333</v>
      </c>
      <c r="L1038" s="81">
        <v>-107.75608430555556</v>
      </c>
      <c r="M1038" s="81">
        <v>39.465072527777778</v>
      </c>
      <c r="N1038" s="190">
        <v>0</v>
      </c>
      <c r="O1038" s="185">
        <v>0</v>
      </c>
      <c r="P1038" s="185">
        <v>0</v>
      </c>
      <c r="Q1038" s="185">
        <v>0</v>
      </c>
      <c r="R1038" s="186">
        <v>0</v>
      </c>
    </row>
    <row r="1039" spans="1:18" s="81" customFormat="1" x14ac:dyDescent="0.2">
      <c r="A1039" s="81" t="s">
        <v>147</v>
      </c>
      <c r="B1039" s="81" t="s">
        <v>493</v>
      </c>
      <c r="C1039" s="81" t="str">
        <f t="shared" si="16"/>
        <v>08045</v>
      </c>
      <c r="D1039" s="81" t="s">
        <v>503</v>
      </c>
      <c r="E1039" s="81" t="s">
        <v>1067</v>
      </c>
      <c r="F1039" s="81">
        <v>55.58</v>
      </c>
      <c r="G1039" s="81" t="s">
        <v>515</v>
      </c>
      <c r="H1039" s="81" t="s">
        <v>1071</v>
      </c>
      <c r="I1039" s="81" t="s">
        <v>1069</v>
      </c>
      <c r="J1039" s="81" t="s">
        <v>229</v>
      </c>
      <c r="K1039" s="81" t="s">
        <v>333</v>
      </c>
      <c r="L1039" s="81">
        <v>-107.75608430555556</v>
      </c>
      <c r="M1039" s="81">
        <v>39.465072527777778</v>
      </c>
      <c r="N1039" s="190">
        <v>0</v>
      </c>
      <c r="O1039" s="185">
        <v>0</v>
      </c>
      <c r="P1039" s="185">
        <v>0</v>
      </c>
      <c r="Q1039" s="185">
        <v>1.6674000000000001E-2</v>
      </c>
      <c r="R1039" s="186">
        <v>0</v>
      </c>
    </row>
    <row r="1040" spans="1:18" s="81" customFormat="1" x14ac:dyDescent="0.2">
      <c r="A1040" s="81" t="s">
        <v>147</v>
      </c>
      <c r="B1040" s="81" t="s">
        <v>493</v>
      </c>
      <c r="C1040" s="81" t="str">
        <f t="shared" si="16"/>
        <v>08045</v>
      </c>
      <c r="D1040" s="81" t="s">
        <v>503</v>
      </c>
      <c r="E1040" s="81" t="s">
        <v>1067</v>
      </c>
      <c r="F1040" s="81">
        <v>55.58</v>
      </c>
      <c r="G1040" s="81" t="s">
        <v>515</v>
      </c>
      <c r="H1040" s="81" t="s">
        <v>1071</v>
      </c>
      <c r="I1040" s="81" t="s">
        <v>1069</v>
      </c>
      <c r="J1040" s="81" t="s">
        <v>229</v>
      </c>
      <c r="K1040" s="81" t="s">
        <v>333</v>
      </c>
      <c r="L1040" s="81">
        <v>-107.75608430555556</v>
      </c>
      <c r="M1040" s="81">
        <v>39.465072527777778</v>
      </c>
      <c r="N1040" s="190">
        <v>0</v>
      </c>
      <c r="O1040" s="185">
        <v>9.2100000000000009</v>
      </c>
      <c r="P1040" s="185">
        <v>0</v>
      </c>
      <c r="Q1040" s="185">
        <v>0</v>
      </c>
      <c r="R1040" s="186">
        <v>0</v>
      </c>
    </row>
    <row r="1041" spans="1:18" s="81" customFormat="1" x14ac:dyDescent="0.2">
      <c r="A1041" s="81" t="s">
        <v>147</v>
      </c>
      <c r="B1041" s="81" t="s">
        <v>493</v>
      </c>
      <c r="C1041" s="81" t="str">
        <f t="shared" si="16"/>
        <v>08045</v>
      </c>
      <c r="D1041" s="81" t="s">
        <v>503</v>
      </c>
      <c r="E1041" s="81" t="s">
        <v>1067</v>
      </c>
      <c r="F1041" s="81">
        <v>273.3</v>
      </c>
      <c r="G1041" s="81" t="s">
        <v>515</v>
      </c>
      <c r="H1041" s="81" t="s">
        <v>1072</v>
      </c>
      <c r="I1041" s="81" t="s">
        <v>1069</v>
      </c>
      <c r="J1041" s="81" t="s">
        <v>231</v>
      </c>
      <c r="K1041" s="81" t="s">
        <v>333</v>
      </c>
      <c r="L1041" s="81">
        <v>-107.75608430555556</v>
      </c>
      <c r="M1041" s="81">
        <v>39.465072527777778</v>
      </c>
      <c r="N1041" s="190">
        <v>0</v>
      </c>
      <c r="O1041" s="185">
        <v>0</v>
      </c>
      <c r="P1041" s="185">
        <v>43.8</v>
      </c>
      <c r="Q1041" s="185">
        <v>0</v>
      </c>
      <c r="R1041" s="186">
        <v>0</v>
      </c>
    </row>
    <row r="1042" spans="1:18" s="81" customFormat="1" x14ac:dyDescent="0.2">
      <c r="A1042" s="81" t="s">
        <v>147</v>
      </c>
      <c r="B1042" s="81" t="s">
        <v>493</v>
      </c>
      <c r="C1042" s="81" t="str">
        <f t="shared" si="16"/>
        <v>08045</v>
      </c>
      <c r="D1042" s="81" t="s">
        <v>503</v>
      </c>
      <c r="E1042" s="81" t="s">
        <v>1067</v>
      </c>
      <c r="F1042" s="81">
        <v>273.3</v>
      </c>
      <c r="G1042" s="81" t="s">
        <v>515</v>
      </c>
      <c r="H1042" s="81" t="s">
        <v>1072</v>
      </c>
      <c r="I1042" s="81" t="s">
        <v>1069</v>
      </c>
      <c r="J1042" s="81" t="s">
        <v>231</v>
      </c>
      <c r="K1042" s="81" t="s">
        <v>333</v>
      </c>
      <c r="L1042" s="81">
        <v>-107.75608430555556</v>
      </c>
      <c r="M1042" s="81">
        <v>39.465072527777778</v>
      </c>
      <c r="N1042" s="190">
        <v>30.66</v>
      </c>
      <c r="O1042" s="185">
        <v>0</v>
      </c>
      <c r="P1042" s="185">
        <v>0</v>
      </c>
      <c r="Q1042" s="185">
        <v>0</v>
      </c>
      <c r="R1042" s="186">
        <v>0</v>
      </c>
    </row>
    <row r="1043" spans="1:18" s="81" customFormat="1" x14ac:dyDescent="0.2">
      <c r="A1043" s="81" t="s">
        <v>147</v>
      </c>
      <c r="B1043" s="81" t="s">
        <v>493</v>
      </c>
      <c r="C1043" s="81" t="str">
        <f t="shared" si="16"/>
        <v>08045</v>
      </c>
      <c r="D1043" s="81" t="s">
        <v>503</v>
      </c>
      <c r="E1043" s="81" t="s">
        <v>1067</v>
      </c>
      <c r="F1043" s="81">
        <v>273.3</v>
      </c>
      <c r="G1043" s="81" t="s">
        <v>515</v>
      </c>
      <c r="H1043" s="81" t="s">
        <v>1072</v>
      </c>
      <c r="I1043" s="81" t="s">
        <v>1069</v>
      </c>
      <c r="J1043" s="81" t="s">
        <v>231</v>
      </c>
      <c r="K1043" s="81" t="s">
        <v>333</v>
      </c>
      <c r="L1043" s="81">
        <v>-107.75608430555556</v>
      </c>
      <c r="M1043" s="81">
        <v>39.465072527777778</v>
      </c>
      <c r="N1043" s="190">
        <v>0</v>
      </c>
      <c r="O1043" s="185">
        <v>0</v>
      </c>
      <c r="P1043" s="185">
        <v>0</v>
      </c>
      <c r="Q1043" s="185">
        <v>0</v>
      </c>
      <c r="R1043" s="186">
        <v>1.3665</v>
      </c>
    </row>
    <row r="1044" spans="1:18" s="81" customFormat="1" x14ac:dyDescent="0.2">
      <c r="A1044" s="81" t="s">
        <v>147</v>
      </c>
      <c r="B1044" s="81" t="s">
        <v>493</v>
      </c>
      <c r="C1044" s="81" t="str">
        <f t="shared" si="16"/>
        <v>08045</v>
      </c>
      <c r="D1044" s="81" t="s">
        <v>503</v>
      </c>
      <c r="E1044" s="81" t="s">
        <v>1067</v>
      </c>
      <c r="F1044" s="81">
        <v>273.3</v>
      </c>
      <c r="G1044" s="81" t="s">
        <v>515</v>
      </c>
      <c r="H1044" s="81" t="s">
        <v>1072</v>
      </c>
      <c r="I1044" s="81" t="s">
        <v>1069</v>
      </c>
      <c r="J1044" s="81" t="s">
        <v>231</v>
      </c>
      <c r="K1044" s="81" t="s">
        <v>333</v>
      </c>
      <c r="L1044" s="81">
        <v>-107.75608430555556</v>
      </c>
      <c r="M1044" s="81">
        <v>39.465072527777778</v>
      </c>
      <c r="N1044" s="190">
        <v>0</v>
      </c>
      <c r="O1044" s="185">
        <v>0</v>
      </c>
      <c r="P1044" s="185">
        <v>0</v>
      </c>
      <c r="Q1044" s="185">
        <v>0</v>
      </c>
      <c r="R1044" s="186">
        <v>0</v>
      </c>
    </row>
    <row r="1045" spans="1:18" s="81" customFormat="1" x14ac:dyDescent="0.2">
      <c r="A1045" s="81" t="s">
        <v>147</v>
      </c>
      <c r="B1045" s="81" t="s">
        <v>493</v>
      </c>
      <c r="C1045" s="81" t="str">
        <f t="shared" si="16"/>
        <v>08045</v>
      </c>
      <c r="D1045" s="81" t="s">
        <v>503</v>
      </c>
      <c r="E1045" s="81" t="s">
        <v>1067</v>
      </c>
      <c r="F1045" s="81">
        <v>273.3</v>
      </c>
      <c r="G1045" s="81" t="s">
        <v>515</v>
      </c>
      <c r="H1045" s="81" t="s">
        <v>1072</v>
      </c>
      <c r="I1045" s="81" t="s">
        <v>1069</v>
      </c>
      <c r="J1045" s="81" t="s">
        <v>231</v>
      </c>
      <c r="K1045" s="81" t="s">
        <v>333</v>
      </c>
      <c r="L1045" s="81">
        <v>-107.75608430555556</v>
      </c>
      <c r="M1045" s="81">
        <v>39.465072527777778</v>
      </c>
      <c r="N1045" s="190">
        <v>0</v>
      </c>
      <c r="O1045" s="185">
        <v>0</v>
      </c>
      <c r="P1045" s="185">
        <v>0</v>
      </c>
      <c r="Q1045" s="185">
        <v>8.1989999999999993E-2</v>
      </c>
      <c r="R1045" s="186">
        <v>0</v>
      </c>
    </row>
    <row r="1046" spans="1:18" s="81" customFormat="1" x14ac:dyDescent="0.2">
      <c r="A1046" s="81" t="s">
        <v>147</v>
      </c>
      <c r="B1046" s="81" t="s">
        <v>493</v>
      </c>
      <c r="C1046" s="81" t="str">
        <f t="shared" si="16"/>
        <v>08045</v>
      </c>
      <c r="D1046" s="81" t="s">
        <v>503</v>
      </c>
      <c r="E1046" s="81" t="s">
        <v>1067</v>
      </c>
      <c r="F1046" s="81">
        <v>273.3</v>
      </c>
      <c r="G1046" s="81" t="s">
        <v>515</v>
      </c>
      <c r="H1046" s="81" t="s">
        <v>1072</v>
      </c>
      <c r="I1046" s="81" t="s">
        <v>1069</v>
      </c>
      <c r="J1046" s="81" t="s">
        <v>231</v>
      </c>
      <c r="K1046" s="81" t="s">
        <v>333</v>
      </c>
      <c r="L1046" s="81">
        <v>-107.75608430555556</v>
      </c>
      <c r="M1046" s="81">
        <v>39.465072527777778</v>
      </c>
      <c r="N1046" s="190">
        <v>0</v>
      </c>
      <c r="O1046" s="185">
        <v>35.04</v>
      </c>
      <c r="P1046" s="185">
        <v>0</v>
      </c>
      <c r="Q1046" s="185">
        <v>0</v>
      </c>
      <c r="R1046" s="186">
        <v>0</v>
      </c>
    </row>
    <row r="1047" spans="1:18" s="81" customFormat="1" x14ac:dyDescent="0.2">
      <c r="A1047" s="81" t="s">
        <v>147</v>
      </c>
      <c r="B1047" s="81" t="s">
        <v>493</v>
      </c>
      <c r="C1047" s="81" t="str">
        <f t="shared" si="16"/>
        <v>08045</v>
      </c>
      <c r="D1047" s="81" t="s">
        <v>503</v>
      </c>
      <c r="E1047" s="81" t="s">
        <v>1067</v>
      </c>
      <c r="F1047" s="81">
        <v>43800</v>
      </c>
      <c r="G1047" s="81" t="s">
        <v>505</v>
      </c>
      <c r="H1047" s="81" t="s">
        <v>545</v>
      </c>
      <c r="I1047" s="81" t="s">
        <v>1069</v>
      </c>
      <c r="J1047" s="81" t="s">
        <v>4</v>
      </c>
      <c r="K1047" s="81" t="s">
        <v>319</v>
      </c>
      <c r="L1047" s="81">
        <v>-107.75608430555556</v>
      </c>
      <c r="M1047" s="81">
        <v>39.465072527777778</v>
      </c>
      <c r="N1047" s="190">
        <v>0</v>
      </c>
      <c r="O1047" s="185">
        <v>2.1800000000000002</v>
      </c>
      <c r="P1047" s="185">
        <v>0</v>
      </c>
      <c r="Q1047" s="185">
        <v>0</v>
      </c>
      <c r="R1047" s="186">
        <v>0</v>
      </c>
    </row>
    <row r="1048" spans="1:18" s="81" customFormat="1" x14ac:dyDescent="0.2">
      <c r="A1048" s="81" t="s">
        <v>147</v>
      </c>
      <c r="B1048" s="81" t="s">
        <v>493</v>
      </c>
      <c r="C1048" s="81" t="str">
        <f t="shared" si="16"/>
        <v>08045</v>
      </c>
      <c r="D1048" s="81" t="s">
        <v>503</v>
      </c>
      <c r="E1048" s="81" t="s">
        <v>1067</v>
      </c>
      <c r="F1048" s="81">
        <v>0</v>
      </c>
      <c r="G1048" s="81" t="s">
        <v>526</v>
      </c>
      <c r="H1048" s="81" t="s">
        <v>602</v>
      </c>
      <c r="I1048" s="81" t="s">
        <v>1069</v>
      </c>
      <c r="J1048" s="81" t="s">
        <v>277</v>
      </c>
      <c r="K1048" s="81" t="s">
        <v>350</v>
      </c>
      <c r="L1048" s="81">
        <v>-107.75608430555556</v>
      </c>
      <c r="M1048" s="81">
        <v>39.465072527777778</v>
      </c>
      <c r="N1048" s="190">
        <v>0</v>
      </c>
      <c r="O1048" s="185">
        <v>5.32</v>
      </c>
      <c r="P1048" s="185">
        <v>0</v>
      </c>
      <c r="Q1048" s="185">
        <v>0</v>
      </c>
      <c r="R1048" s="186">
        <v>0</v>
      </c>
    </row>
    <row r="1049" spans="1:18" s="81" customFormat="1" x14ac:dyDescent="0.2">
      <c r="A1049" s="81" t="s">
        <v>147</v>
      </c>
      <c r="B1049" s="81" t="s">
        <v>493</v>
      </c>
      <c r="C1049" s="81" t="str">
        <f t="shared" si="16"/>
        <v>08045</v>
      </c>
      <c r="D1049" s="81" t="s">
        <v>503</v>
      </c>
      <c r="E1049" s="81" t="s">
        <v>1067</v>
      </c>
      <c r="F1049" s="81">
        <v>1533</v>
      </c>
      <c r="G1049" s="81" t="s">
        <v>528</v>
      </c>
      <c r="H1049" s="81" t="s">
        <v>1073</v>
      </c>
      <c r="I1049" s="81" t="s">
        <v>1069</v>
      </c>
      <c r="J1049" s="81" t="s">
        <v>14</v>
      </c>
      <c r="K1049" s="81" t="s">
        <v>494</v>
      </c>
      <c r="L1049" s="81">
        <v>-107.75608430555556</v>
      </c>
      <c r="M1049" s="81">
        <v>39.465072527777778</v>
      </c>
      <c r="N1049" s="190">
        <v>0</v>
      </c>
      <c r="O1049" s="185">
        <v>19.213576392734971</v>
      </c>
      <c r="P1049" s="185">
        <v>0</v>
      </c>
      <c r="Q1049" s="185">
        <v>0</v>
      </c>
      <c r="R1049" s="186">
        <v>0</v>
      </c>
    </row>
    <row r="1050" spans="1:18" s="81" customFormat="1" x14ac:dyDescent="0.2">
      <c r="A1050" s="81" t="s">
        <v>147</v>
      </c>
      <c r="B1050" s="81" t="s">
        <v>493</v>
      </c>
      <c r="C1050" s="81" t="str">
        <f t="shared" si="16"/>
        <v>08045</v>
      </c>
      <c r="D1050" s="81" t="s">
        <v>503</v>
      </c>
      <c r="E1050" s="81" t="s">
        <v>1074</v>
      </c>
      <c r="F1050" s="81">
        <v>240</v>
      </c>
      <c r="G1050" s="81" t="s">
        <v>515</v>
      </c>
      <c r="H1050" s="81" t="s">
        <v>1075</v>
      </c>
      <c r="I1050" s="81" t="s">
        <v>1076</v>
      </c>
      <c r="J1050" s="81" t="s">
        <v>221</v>
      </c>
      <c r="K1050" s="81" t="s">
        <v>333</v>
      </c>
      <c r="L1050" s="81">
        <v>-107.83303888888888</v>
      </c>
      <c r="M1050" s="81">
        <v>39.528565472222219</v>
      </c>
      <c r="N1050" s="190">
        <v>0</v>
      </c>
      <c r="O1050" s="185">
        <v>0</v>
      </c>
      <c r="P1050" s="185">
        <v>29.81</v>
      </c>
      <c r="Q1050" s="185">
        <v>0</v>
      </c>
      <c r="R1050" s="186">
        <v>0</v>
      </c>
    </row>
    <row r="1051" spans="1:18" s="81" customFormat="1" x14ac:dyDescent="0.2">
      <c r="A1051" s="81" t="s">
        <v>147</v>
      </c>
      <c r="B1051" s="81" t="s">
        <v>493</v>
      </c>
      <c r="C1051" s="81" t="str">
        <f t="shared" si="16"/>
        <v>08045</v>
      </c>
      <c r="D1051" s="81" t="s">
        <v>503</v>
      </c>
      <c r="E1051" s="81" t="s">
        <v>1074</v>
      </c>
      <c r="F1051" s="81">
        <v>240</v>
      </c>
      <c r="G1051" s="81" t="s">
        <v>515</v>
      </c>
      <c r="H1051" s="81" t="s">
        <v>1075</v>
      </c>
      <c r="I1051" s="81" t="s">
        <v>1076</v>
      </c>
      <c r="J1051" s="81" t="s">
        <v>221</v>
      </c>
      <c r="K1051" s="81" t="s">
        <v>333</v>
      </c>
      <c r="L1051" s="81">
        <v>-107.83303888888888</v>
      </c>
      <c r="M1051" s="81">
        <v>39.528565472222219</v>
      </c>
      <c r="N1051" s="190">
        <v>20.86</v>
      </c>
      <c r="O1051" s="185">
        <v>0</v>
      </c>
      <c r="P1051" s="185">
        <v>0</v>
      </c>
      <c r="Q1051" s="185">
        <v>0</v>
      </c>
      <c r="R1051" s="186">
        <v>0</v>
      </c>
    </row>
    <row r="1052" spans="1:18" s="81" customFormat="1" x14ac:dyDescent="0.2">
      <c r="A1052" s="81" t="s">
        <v>147</v>
      </c>
      <c r="B1052" s="81" t="s">
        <v>493</v>
      </c>
      <c r="C1052" s="81" t="str">
        <f t="shared" si="16"/>
        <v>08045</v>
      </c>
      <c r="D1052" s="81" t="s">
        <v>503</v>
      </c>
      <c r="E1052" s="81" t="s">
        <v>1074</v>
      </c>
      <c r="F1052" s="81">
        <v>240</v>
      </c>
      <c r="G1052" s="81" t="s">
        <v>515</v>
      </c>
      <c r="H1052" s="81" t="s">
        <v>1075</v>
      </c>
      <c r="I1052" s="81" t="s">
        <v>1076</v>
      </c>
      <c r="J1052" s="81" t="s">
        <v>221</v>
      </c>
      <c r="K1052" s="81" t="s">
        <v>333</v>
      </c>
      <c r="L1052" s="81">
        <v>-107.83303888888888</v>
      </c>
      <c r="M1052" s="81">
        <v>39.528565472222219</v>
      </c>
      <c r="N1052" s="190">
        <v>0</v>
      </c>
      <c r="O1052" s="185">
        <v>26.83</v>
      </c>
      <c r="P1052" s="185">
        <v>0</v>
      </c>
      <c r="Q1052" s="185">
        <v>0</v>
      </c>
      <c r="R1052" s="186">
        <v>0</v>
      </c>
    </row>
    <row r="1053" spans="1:18" s="81" customFormat="1" x14ac:dyDescent="0.2">
      <c r="A1053" s="81" t="s">
        <v>147</v>
      </c>
      <c r="B1053" s="81" t="s">
        <v>493</v>
      </c>
      <c r="C1053" s="81" t="str">
        <f t="shared" si="16"/>
        <v>08045</v>
      </c>
      <c r="D1053" s="81" t="s">
        <v>503</v>
      </c>
      <c r="E1053" s="81" t="s">
        <v>1074</v>
      </c>
      <c r="F1053" s="81">
        <v>132</v>
      </c>
      <c r="G1053" s="81" t="s">
        <v>515</v>
      </c>
      <c r="H1053" s="81" t="s">
        <v>1077</v>
      </c>
      <c r="I1053" s="81" t="s">
        <v>1076</v>
      </c>
      <c r="J1053" s="81" t="s">
        <v>221</v>
      </c>
      <c r="K1053" s="81" t="s">
        <v>333</v>
      </c>
      <c r="L1053" s="81">
        <v>-107.83303888888888</v>
      </c>
      <c r="M1053" s="81">
        <v>39.528565472222219</v>
      </c>
      <c r="N1053" s="190">
        <v>0</v>
      </c>
      <c r="O1053" s="185">
        <v>0</v>
      </c>
      <c r="P1053" s="185">
        <v>14.49</v>
      </c>
      <c r="Q1053" s="185">
        <v>0</v>
      </c>
      <c r="R1053" s="186">
        <v>0</v>
      </c>
    </row>
    <row r="1054" spans="1:18" s="81" customFormat="1" x14ac:dyDescent="0.2">
      <c r="A1054" s="81" t="s">
        <v>147</v>
      </c>
      <c r="B1054" s="81" t="s">
        <v>493</v>
      </c>
      <c r="C1054" s="81" t="str">
        <f t="shared" si="16"/>
        <v>08045</v>
      </c>
      <c r="D1054" s="81" t="s">
        <v>503</v>
      </c>
      <c r="E1054" s="81" t="s">
        <v>1074</v>
      </c>
      <c r="F1054" s="81">
        <v>132</v>
      </c>
      <c r="G1054" s="81" t="s">
        <v>515</v>
      </c>
      <c r="H1054" s="81" t="s">
        <v>1077</v>
      </c>
      <c r="I1054" s="81" t="s">
        <v>1076</v>
      </c>
      <c r="J1054" s="81" t="s">
        <v>221</v>
      </c>
      <c r="K1054" s="81" t="s">
        <v>333</v>
      </c>
      <c r="L1054" s="81">
        <v>-107.83303888888888</v>
      </c>
      <c r="M1054" s="81">
        <v>39.528565472222219</v>
      </c>
      <c r="N1054" s="190">
        <v>7.25</v>
      </c>
      <c r="O1054" s="185">
        <v>0</v>
      </c>
      <c r="P1054" s="185">
        <v>0</v>
      </c>
      <c r="Q1054" s="185">
        <v>0</v>
      </c>
      <c r="R1054" s="186">
        <v>0</v>
      </c>
    </row>
    <row r="1055" spans="1:18" s="81" customFormat="1" x14ac:dyDescent="0.2">
      <c r="A1055" s="81" t="s">
        <v>147</v>
      </c>
      <c r="B1055" s="81" t="s">
        <v>493</v>
      </c>
      <c r="C1055" s="81" t="str">
        <f t="shared" si="16"/>
        <v>08045</v>
      </c>
      <c r="D1055" s="81" t="s">
        <v>503</v>
      </c>
      <c r="E1055" s="81" t="s">
        <v>1074</v>
      </c>
      <c r="F1055" s="81">
        <v>132</v>
      </c>
      <c r="G1055" s="81" t="s">
        <v>515</v>
      </c>
      <c r="H1055" s="81" t="s">
        <v>1077</v>
      </c>
      <c r="I1055" s="81" t="s">
        <v>1076</v>
      </c>
      <c r="J1055" s="81" t="s">
        <v>221</v>
      </c>
      <c r="K1055" s="81" t="s">
        <v>333</v>
      </c>
      <c r="L1055" s="81">
        <v>-107.83303888888888</v>
      </c>
      <c r="M1055" s="81">
        <v>39.528565472222219</v>
      </c>
      <c r="N1055" s="190">
        <v>0</v>
      </c>
      <c r="O1055" s="185">
        <v>7.25</v>
      </c>
      <c r="P1055" s="185">
        <v>0</v>
      </c>
      <c r="Q1055" s="185">
        <v>0</v>
      </c>
      <c r="R1055" s="186">
        <v>0</v>
      </c>
    </row>
    <row r="1056" spans="1:18" s="81" customFormat="1" x14ac:dyDescent="0.2">
      <c r="A1056" s="81" t="s">
        <v>147</v>
      </c>
      <c r="B1056" s="81" t="s">
        <v>493</v>
      </c>
      <c r="C1056" s="81" t="str">
        <f t="shared" si="16"/>
        <v>08045</v>
      </c>
      <c r="D1056" s="81" t="s">
        <v>503</v>
      </c>
      <c r="E1056" s="81" t="s">
        <v>1074</v>
      </c>
      <c r="F1056" s="81">
        <v>132</v>
      </c>
      <c r="G1056" s="81" t="s">
        <v>515</v>
      </c>
      <c r="H1056" s="81" t="s">
        <v>1077</v>
      </c>
      <c r="I1056" s="81" t="s">
        <v>1076</v>
      </c>
      <c r="J1056" s="81" t="s">
        <v>231</v>
      </c>
      <c r="K1056" s="81" t="s">
        <v>333</v>
      </c>
      <c r="L1056" s="81">
        <v>-107.83303888888888</v>
      </c>
      <c r="M1056" s="81">
        <v>39.528565472222219</v>
      </c>
      <c r="N1056" s="190">
        <v>0</v>
      </c>
      <c r="O1056" s="185">
        <v>0</v>
      </c>
      <c r="P1056" s="185">
        <v>5.43</v>
      </c>
      <c r="Q1056" s="185">
        <v>0</v>
      </c>
      <c r="R1056" s="186">
        <v>0</v>
      </c>
    </row>
    <row r="1057" spans="1:18" s="81" customFormat="1" x14ac:dyDescent="0.2">
      <c r="A1057" s="81" t="s">
        <v>147</v>
      </c>
      <c r="B1057" s="81" t="s">
        <v>493</v>
      </c>
      <c r="C1057" s="81" t="str">
        <f t="shared" si="16"/>
        <v>08045</v>
      </c>
      <c r="D1057" s="81" t="s">
        <v>503</v>
      </c>
      <c r="E1057" s="81" t="s">
        <v>1074</v>
      </c>
      <c r="F1057" s="81">
        <v>132</v>
      </c>
      <c r="G1057" s="81" t="s">
        <v>515</v>
      </c>
      <c r="H1057" s="81" t="s">
        <v>1077</v>
      </c>
      <c r="I1057" s="81" t="s">
        <v>1076</v>
      </c>
      <c r="J1057" s="81" t="s">
        <v>231</v>
      </c>
      <c r="K1057" s="81" t="s">
        <v>333</v>
      </c>
      <c r="L1057" s="81">
        <v>-107.83303888888888</v>
      </c>
      <c r="M1057" s="81">
        <v>39.528565472222219</v>
      </c>
      <c r="N1057" s="190">
        <v>2.72</v>
      </c>
      <c r="O1057" s="185">
        <v>0</v>
      </c>
      <c r="P1057" s="185">
        <v>0</v>
      </c>
      <c r="Q1057" s="185">
        <v>0</v>
      </c>
      <c r="R1057" s="186">
        <v>0</v>
      </c>
    </row>
    <row r="1058" spans="1:18" s="81" customFormat="1" x14ac:dyDescent="0.2">
      <c r="A1058" s="81" t="s">
        <v>147</v>
      </c>
      <c r="B1058" s="81" t="s">
        <v>493</v>
      </c>
      <c r="C1058" s="81" t="str">
        <f t="shared" si="16"/>
        <v>08045</v>
      </c>
      <c r="D1058" s="81" t="s">
        <v>503</v>
      </c>
      <c r="E1058" s="81" t="s">
        <v>1074</v>
      </c>
      <c r="F1058" s="81">
        <v>132</v>
      </c>
      <c r="G1058" s="81" t="s">
        <v>515</v>
      </c>
      <c r="H1058" s="81" t="s">
        <v>1077</v>
      </c>
      <c r="I1058" s="81" t="s">
        <v>1076</v>
      </c>
      <c r="J1058" s="81" t="s">
        <v>231</v>
      </c>
      <c r="K1058" s="81" t="s">
        <v>333</v>
      </c>
      <c r="L1058" s="81">
        <v>-107.83303888888888</v>
      </c>
      <c r="M1058" s="81">
        <v>39.528565472222219</v>
      </c>
      <c r="N1058" s="190">
        <v>0</v>
      </c>
      <c r="O1058" s="185">
        <v>0</v>
      </c>
      <c r="P1058" s="185">
        <v>0</v>
      </c>
      <c r="Q1058" s="185">
        <v>0</v>
      </c>
      <c r="R1058" s="186">
        <v>0.66</v>
      </c>
    </row>
    <row r="1059" spans="1:18" s="81" customFormat="1" x14ac:dyDescent="0.2">
      <c r="A1059" s="81" t="s">
        <v>147</v>
      </c>
      <c r="B1059" s="81" t="s">
        <v>493</v>
      </c>
      <c r="C1059" s="81" t="str">
        <f t="shared" si="16"/>
        <v>08045</v>
      </c>
      <c r="D1059" s="81" t="s">
        <v>503</v>
      </c>
      <c r="E1059" s="81" t="s">
        <v>1074</v>
      </c>
      <c r="F1059" s="81">
        <v>132</v>
      </c>
      <c r="G1059" s="81" t="s">
        <v>515</v>
      </c>
      <c r="H1059" s="81" t="s">
        <v>1077</v>
      </c>
      <c r="I1059" s="81" t="s">
        <v>1076</v>
      </c>
      <c r="J1059" s="81" t="s">
        <v>231</v>
      </c>
      <c r="K1059" s="81" t="s">
        <v>333</v>
      </c>
      <c r="L1059" s="81">
        <v>-107.83303888888888</v>
      </c>
      <c r="M1059" s="81">
        <v>39.528565472222219</v>
      </c>
      <c r="N1059" s="190">
        <v>0</v>
      </c>
      <c r="O1059" s="185">
        <v>0</v>
      </c>
      <c r="P1059" s="185">
        <v>0</v>
      </c>
      <c r="Q1059" s="185">
        <v>0</v>
      </c>
      <c r="R1059" s="186">
        <v>0</v>
      </c>
    </row>
    <row r="1060" spans="1:18" s="81" customFormat="1" x14ac:dyDescent="0.2">
      <c r="A1060" s="81" t="s">
        <v>147</v>
      </c>
      <c r="B1060" s="81" t="s">
        <v>493</v>
      </c>
      <c r="C1060" s="81" t="str">
        <f t="shared" si="16"/>
        <v>08045</v>
      </c>
      <c r="D1060" s="81" t="s">
        <v>503</v>
      </c>
      <c r="E1060" s="81" t="s">
        <v>1074</v>
      </c>
      <c r="F1060" s="81">
        <v>132</v>
      </c>
      <c r="G1060" s="81" t="s">
        <v>515</v>
      </c>
      <c r="H1060" s="81" t="s">
        <v>1077</v>
      </c>
      <c r="I1060" s="81" t="s">
        <v>1076</v>
      </c>
      <c r="J1060" s="81" t="s">
        <v>231</v>
      </c>
      <c r="K1060" s="81" t="s">
        <v>333</v>
      </c>
      <c r="L1060" s="81">
        <v>-107.83303888888888</v>
      </c>
      <c r="M1060" s="81">
        <v>39.528565472222219</v>
      </c>
      <c r="N1060" s="190">
        <v>0</v>
      </c>
      <c r="O1060" s="185">
        <v>2.72</v>
      </c>
      <c r="P1060" s="185">
        <v>0</v>
      </c>
      <c r="Q1060" s="185">
        <v>0</v>
      </c>
      <c r="R1060" s="186">
        <v>0</v>
      </c>
    </row>
    <row r="1061" spans="1:18" s="81" customFormat="1" x14ac:dyDescent="0.2">
      <c r="A1061" s="81" t="s">
        <v>147</v>
      </c>
      <c r="B1061" s="81" t="s">
        <v>493</v>
      </c>
      <c r="C1061" s="81" t="str">
        <f t="shared" si="16"/>
        <v>08045</v>
      </c>
      <c r="D1061" s="81" t="s">
        <v>503</v>
      </c>
      <c r="E1061" s="81" t="s">
        <v>1074</v>
      </c>
      <c r="F1061" s="81">
        <v>132</v>
      </c>
      <c r="G1061" s="81" t="s">
        <v>515</v>
      </c>
      <c r="H1061" s="81" t="s">
        <v>1077</v>
      </c>
      <c r="I1061" s="81" t="s">
        <v>1076</v>
      </c>
      <c r="J1061" s="81" t="s">
        <v>231</v>
      </c>
      <c r="K1061" s="81" t="s">
        <v>333</v>
      </c>
      <c r="L1061" s="81">
        <v>-107.83303888888888</v>
      </c>
      <c r="M1061" s="81">
        <v>39.528565472222219</v>
      </c>
      <c r="N1061" s="190">
        <v>0</v>
      </c>
      <c r="O1061" s="185">
        <v>0</v>
      </c>
      <c r="P1061" s="185">
        <v>5.38</v>
      </c>
      <c r="Q1061" s="185">
        <v>0</v>
      </c>
      <c r="R1061" s="186">
        <v>0</v>
      </c>
    </row>
    <row r="1062" spans="1:18" s="81" customFormat="1" x14ac:dyDescent="0.2">
      <c r="A1062" s="81" t="s">
        <v>147</v>
      </c>
      <c r="B1062" s="81" t="s">
        <v>493</v>
      </c>
      <c r="C1062" s="81" t="str">
        <f t="shared" si="16"/>
        <v>08045</v>
      </c>
      <c r="D1062" s="81" t="s">
        <v>503</v>
      </c>
      <c r="E1062" s="81" t="s">
        <v>1074</v>
      </c>
      <c r="F1062" s="81">
        <v>132</v>
      </c>
      <c r="G1062" s="81" t="s">
        <v>515</v>
      </c>
      <c r="H1062" s="81" t="s">
        <v>1077</v>
      </c>
      <c r="I1062" s="81" t="s">
        <v>1076</v>
      </c>
      <c r="J1062" s="81" t="s">
        <v>231</v>
      </c>
      <c r="K1062" s="81" t="s">
        <v>333</v>
      </c>
      <c r="L1062" s="81">
        <v>-107.83303888888888</v>
      </c>
      <c r="M1062" s="81">
        <v>39.528565472222219</v>
      </c>
      <c r="N1062" s="190">
        <v>2.7</v>
      </c>
      <c r="O1062" s="185">
        <v>0</v>
      </c>
      <c r="P1062" s="185">
        <v>0</v>
      </c>
      <c r="Q1062" s="185">
        <v>0</v>
      </c>
      <c r="R1062" s="186">
        <v>0</v>
      </c>
    </row>
    <row r="1063" spans="1:18" s="81" customFormat="1" x14ac:dyDescent="0.2">
      <c r="A1063" s="81" t="s">
        <v>147</v>
      </c>
      <c r="B1063" s="81" t="s">
        <v>493</v>
      </c>
      <c r="C1063" s="81" t="str">
        <f t="shared" si="16"/>
        <v>08045</v>
      </c>
      <c r="D1063" s="81" t="s">
        <v>503</v>
      </c>
      <c r="E1063" s="81" t="s">
        <v>1074</v>
      </c>
      <c r="F1063" s="81">
        <v>132</v>
      </c>
      <c r="G1063" s="81" t="s">
        <v>515</v>
      </c>
      <c r="H1063" s="81" t="s">
        <v>1077</v>
      </c>
      <c r="I1063" s="81" t="s">
        <v>1076</v>
      </c>
      <c r="J1063" s="81" t="s">
        <v>231</v>
      </c>
      <c r="K1063" s="81" t="s">
        <v>333</v>
      </c>
      <c r="L1063" s="81">
        <v>-107.83303888888888</v>
      </c>
      <c r="M1063" s="81">
        <v>39.528565472222219</v>
      </c>
      <c r="N1063" s="190">
        <v>0</v>
      </c>
      <c r="O1063" s="185">
        <v>0</v>
      </c>
      <c r="P1063" s="185">
        <v>0</v>
      </c>
      <c r="Q1063" s="185">
        <v>0</v>
      </c>
      <c r="R1063" s="186">
        <v>0.66</v>
      </c>
    </row>
    <row r="1064" spans="1:18" s="81" customFormat="1" x14ac:dyDescent="0.2">
      <c r="A1064" s="81" t="s">
        <v>147</v>
      </c>
      <c r="B1064" s="81" t="s">
        <v>493</v>
      </c>
      <c r="C1064" s="81" t="str">
        <f t="shared" si="16"/>
        <v>08045</v>
      </c>
      <c r="D1064" s="81" t="s">
        <v>503</v>
      </c>
      <c r="E1064" s="81" t="s">
        <v>1074</v>
      </c>
      <c r="F1064" s="81">
        <v>132</v>
      </c>
      <c r="G1064" s="81" t="s">
        <v>515</v>
      </c>
      <c r="H1064" s="81" t="s">
        <v>1077</v>
      </c>
      <c r="I1064" s="81" t="s">
        <v>1076</v>
      </c>
      <c r="J1064" s="81" t="s">
        <v>231</v>
      </c>
      <c r="K1064" s="81" t="s">
        <v>333</v>
      </c>
      <c r="L1064" s="81">
        <v>-107.83303888888888</v>
      </c>
      <c r="M1064" s="81">
        <v>39.528565472222219</v>
      </c>
      <c r="N1064" s="190">
        <v>0</v>
      </c>
      <c r="O1064" s="185">
        <v>0</v>
      </c>
      <c r="P1064" s="185">
        <v>0</v>
      </c>
      <c r="Q1064" s="185">
        <v>0</v>
      </c>
      <c r="R1064" s="186">
        <v>0</v>
      </c>
    </row>
    <row r="1065" spans="1:18" s="81" customFormat="1" x14ac:dyDescent="0.2">
      <c r="A1065" s="81" t="s">
        <v>147</v>
      </c>
      <c r="B1065" s="81" t="s">
        <v>493</v>
      </c>
      <c r="C1065" s="81" t="str">
        <f t="shared" si="16"/>
        <v>08045</v>
      </c>
      <c r="D1065" s="81" t="s">
        <v>503</v>
      </c>
      <c r="E1065" s="81" t="s">
        <v>1074</v>
      </c>
      <c r="F1065" s="81">
        <v>132</v>
      </c>
      <c r="G1065" s="81" t="s">
        <v>515</v>
      </c>
      <c r="H1065" s="81" t="s">
        <v>1077</v>
      </c>
      <c r="I1065" s="81" t="s">
        <v>1076</v>
      </c>
      <c r="J1065" s="81" t="s">
        <v>231</v>
      </c>
      <c r="K1065" s="81" t="s">
        <v>333</v>
      </c>
      <c r="L1065" s="81">
        <v>-107.83303888888888</v>
      </c>
      <c r="M1065" s="81">
        <v>39.528565472222219</v>
      </c>
      <c r="N1065" s="190">
        <v>0</v>
      </c>
      <c r="O1065" s="185">
        <v>2.7</v>
      </c>
      <c r="P1065" s="185">
        <v>0</v>
      </c>
      <c r="Q1065" s="185">
        <v>0</v>
      </c>
      <c r="R1065" s="186">
        <v>0</v>
      </c>
    </row>
    <row r="1066" spans="1:18" s="81" customFormat="1" x14ac:dyDescent="0.2">
      <c r="A1066" s="81" t="s">
        <v>147</v>
      </c>
      <c r="B1066" s="81" t="s">
        <v>493</v>
      </c>
      <c r="C1066" s="81" t="str">
        <f t="shared" si="16"/>
        <v>08045</v>
      </c>
      <c r="D1066" s="81" t="s">
        <v>503</v>
      </c>
      <c r="E1066" s="81" t="s">
        <v>1074</v>
      </c>
      <c r="F1066" s="81">
        <v>115</v>
      </c>
      <c r="G1066" s="81" t="s">
        <v>515</v>
      </c>
      <c r="H1066" s="81" t="s">
        <v>1077</v>
      </c>
      <c r="I1066" s="81" t="s">
        <v>1076</v>
      </c>
      <c r="J1066" s="81" t="s">
        <v>231</v>
      </c>
      <c r="K1066" s="81" t="s">
        <v>333</v>
      </c>
      <c r="L1066" s="81">
        <v>-107.83303888888888</v>
      </c>
      <c r="M1066" s="81">
        <v>39.528565472222219</v>
      </c>
      <c r="N1066" s="190">
        <v>0</v>
      </c>
      <c r="O1066" s="185">
        <v>0</v>
      </c>
      <c r="P1066" s="185">
        <v>15.3</v>
      </c>
      <c r="Q1066" s="185">
        <v>0</v>
      </c>
      <c r="R1066" s="186">
        <v>0</v>
      </c>
    </row>
    <row r="1067" spans="1:18" s="81" customFormat="1" x14ac:dyDescent="0.2">
      <c r="A1067" s="81" t="s">
        <v>147</v>
      </c>
      <c r="B1067" s="81" t="s">
        <v>493</v>
      </c>
      <c r="C1067" s="81" t="str">
        <f t="shared" si="16"/>
        <v>08045</v>
      </c>
      <c r="D1067" s="81" t="s">
        <v>503</v>
      </c>
      <c r="E1067" s="81" t="s">
        <v>1074</v>
      </c>
      <c r="F1067" s="81">
        <v>115</v>
      </c>
      <c r="G1067" s="81" t="s">
        <v>515</v>
      </c>
      <c r="H1067" s="81" t="s">
        <v>1077</v>
      </c>
      <c r="I1067" s="81" t="s">
        <v>1076</v>
      </c>
      <c r="J1067" s="81" t="s">
        <v>231</v>
      </c>
      <c r="K1067" s="81" t="s">
        <v>333</v>
      </c>
      <c r="L1067" s="81">
        <v>-107.83303888888888</v>
      </c>
      <c r="M1067" s="81">
        <v>39.528565472222219</v>
      </c>
      <c r="N1067" s="190">
        <v>7.7</v>
      </c>
      <c r="O1067" s="185">
        <v>0</v>
      </c>
      <c r="P1067" s="185">
        <v>0</v>
      </c>
      <c r="Q1067" s="185">
        <v>0</v>
      </c>
      <c r="R1067" s="186">
        <v>0</v>
      </c>
    </row>
    <row r="1068" spans="1:18" s="81" customFormat="1" x14ac:dyDescent="0.2">
      <c r="A1068" s="81" t="s">
        <v>147</v>
      </c>
      <c r="B1068" s="81" t="s">
        <v>493</v>
      </c>
      <c r="C1068" s="81" t="str">
        <f t="shared" si="16"/>
        <v>08045</v>
      </c>
      <c r="D1068" s="81" t="s">
        <v>503</v>
      </c>
      <c r="E1068" s="81" t="s">
        <v>1074</v>
      </c>
      <c r="F1068" s="81">
        <v>115</v>
      </c>
      <c r="G1068" s="81" t="s">
        <v>515</v>
      </c>
      <c r="H1068" s="81" t="s">
        <v>1077</v>
      </c>
      <c r="I1068" s="81" t="s">
        <v>1076</v>
      </c>
      <c r="J1068" s="81" t="s">
        <v>231</v>
      </c>
      <c r="K1068" s="81" t="s">
        <v>333</v>
      </c>
      <c r="L1068" s="81">
        <v>-107.83303888888888</v>
      </c>
      <c r="M1068" s="81">
        <v>39.528565472222219</v>
      </c>
      <c r="N1068" s="190">
        <v>0</v>
      </c>
      <c r="O1068" s="185">
        <v>7.7</v>
      </c>
      <c r="P1068" s="185">
        <v>0</v>
      </c>
      <c r="Q1068" s="185">
        <v>0</v>
      </c>
      <c r="R1068" s="186">
        <v>0</v>
      </c>
    </row>
    <row r="1069" spans="1:18" s="81" customFormat="1" x14ac:dyDescent="0.2">
      <c r="A1069" s="81" t="s">
        <v>147</v>
      </c>
      <c r="B1069" s="81" t="s">
        <v>493</v>
      </c>
      <c r="C1069" s="81" t="str">
        <f t="shared" si="16"/>
        <v>08045</v>
      </c>
      <c r="D1069" s="81" t="s">
        <v>503</v>
      </c>
      <c r="E1069" s="81" t="s">
        <v>1074</v>
      </c>
      <c r="F1069" s="81">
        <v>54.75</v>
      </c>
      <c r="G1069" s="81" t="s">
        <v>528</v>
      </c>
      <c r="H1069" s="81" t="s">
        <v>1078</v>
      </c>
      <c r="I1069" s="81" t="s">
        <v>1076</v>
      </c>
      <c r="J1069" s="81" t="s">
        <v>245</v>
      </c>
      <c r="K1069" s="81" t="s">
        <v>381</v>
      </c>
      <c r="L1069" s="81">
        <v>-107.83303888888888</v>
      </c>
      <c r="M1069" s="81">
        <v>39.528565472222219</v>
      </c>
      <c r="N1069" s="190">
        <v>0</v>
      </c>
      <c r="O1069" s="185">
        <v>1.25</v>
      </c>
      <c r="P1069" s="185">
        <v>0</v>
      </c>
      <c r="Q1069" s="185">
        <v>0</v>
      </c>
      <c r="R1069" s="186">
        <v>0</v>
      </c>
    </row>
    <row r="1070" spans="1:18" s="81" customFormat="1" x14ac:dyDescent="0.2">
      <c r="A1070" s="81" t="s">
        <v>147</v>
      </c>
      <c r="B1070" s="81" t="s">
        <v>493</v>
      </c>
      <c r="C1070" s="81" t="str">
        <f t="shared" si="16"/>
        <v>08045</v>
      </c>
      <c r="D1070" s="81" t="s">
        <v>503</v>
      </c>
      <c r="E1070" s="81" t="s">
        <v>1074</v>
      </c>
      <c r="F1070" s="81">
        <v>52.22</v>
      </c>
      <c r="G1070" s="81" t="s">
        <v>515</v>
      </c>
      <c r="H1070" s="81" t="s">
        <v>1079</v>
      </c>
      <c r="I1070" s="81" t="s">
        <v>1076</v>
      </c>
      <c r="J1070" s="81" t="s">
        <v>102</v>
      </c>
      <c r="K1070" s="81" t="s">
        <v>386</v>
      </c>
      <c r="L1070" s="81">
        <v>-107.83303888888888</v>
      </c>
      <c r="M1070" s="81">
        <v>39.528565472222219</v>
      </c>
      <c r="N1070" s="190">
        <v>0</v>
      </c>
      <c r="O1070" s="185">
        <v>0</v>
      </c>
      <c r="P1070" s="185">
        <v>0.2</v>
      </c>
      <c r="Q1070" s="185">
        <v>0</v>
      </c>
      <c r="R1070" s="186">
        <v>0</v>
      </c>
    </row>
    <row r="1071" spans="1:18" s="81" customFormat="1" x14ac:dyDescent="0.2">
      <c r="A1071" s="81" t="s">
        <v>147</v>
      </c>
      <c r="B1071" s="81" t="s">
        <v>493</v>
      </c>
      <c r="C1071" s="81" t="str">
        <f t="shared" si="16"/>
        <v>08045</v>
      </c>
      <c r="D1071" s="81" t="s">
        <v>503</v>
      </c>
      <c r="E1071" s="81" t="s">
        <v>1074</v>
      </c>
      <c r="F1071" s="81">
        <v>52.22</v>
      </c>
      <c r="G1071" s="81" t="s">
        <v>515</v>
      </c>
      <c r="H1071" s="81" t="s">
        <v>1079</v>
      </c>
      <c r="I1071" s="81" t="s">
        <v>1076</v>
      </c>
      <c r="J1071" s="81" t="s">
        <v>102</v>
      </c>
      <c r="K1071" s="81" t="s">
        <v>386</v>
      </c>
      <c r="L1071" s="81">
        <v>-107.83303888888888</v>
      </c>
      <c r="M1071" s="81">
        <v>39.528565472222219</v>
      </c>
      <c r="N1071" s="190">
        <v>0.1</v>
      </c>
      <c r="O1071" s="185">
        <v>0</v>
      </c>
      <c r="P1071" s="185">
        <v>0</v>
      </c>
      <c r="Q1071" s="185">
        <v>0</v>
      </c>
      <c r="R1071" s="186">
        <v>0</v>
      </c>
    </row>
    <row r="1072" spans="1:18" s="81" customFormat="1" x14ac:dyDescent="0.2">
      <c r="A1072" s="81" t="s">
        <v>147</v>
      </c>
      <c r="B1072" s="81" t="s">
        <v>493</v>
      </c>
      <c r="C1072" s="81" t="str">
        <f t="shared" si="16"/>
        <v>08045</v>
      </c>
      <c r="D1072" s="81" t="s">
        <v>503</v>
      </c>
      <c r="E1072" s="81" t="s">
        <v>1074</v>
      </c>
      <c r="F1072" s="81">
        <v>52.22</v>
      </c>
      <c r="G1072" s="81" t="s">
        <v>515</v>
      </c>
      <c r="H1072" s="81" t="s">
        <v>1079</v>
      </c>
      <c r="I1072" s="81" t="s">
        <v>1076</v>
      </c>
      <c r="J1072" s="81" t="s">
        <v>102</v>
      </c>
      <c r="K1072" s="81" t="s">
        <v>386</v>
      </c>
      <c r="L1072" s="81">
        <v>-107.83303888888888</v>
      </c>
      <c r="M1072" s="81">
        <v>39.528565472222219</v>
      </c>
      <c r="N1072" s="190">
        <v>0</v>
      </c>
      <c r="O1072" s="185">
        <v>0</v>
      </c>
      <c r="P1072" s="185">
        <v>0</v>
      </c>
      <c r="Q1072" s="185">
        <v>0</v>
      </c>
      <c r="R1072" s="186">
        <v>9.6447000000000005E-2</v>
      </c>
    </row>
    <row r="1073" spans="1:18" s="81" customFormat="1" x14ac:dyDescent="0.2">
      <c r="A1073" s="81" t="s">
        <v>147</v>
      </c>
      <c r="B1073" s="81" t="s">
        <v>493</v>
      </c>
      <c r="C1073" s="81" t="str">
        <f t="shared" si="16"/>
        <v>08045</v>
      </c>
      <c r="D1073" s="81" t="s">
        <v>503</v>
      </c>
      <c r="E1073" s="81" t="s">
        <v>1074</v>
      </c>
      <c r="F1073" s="81">
        <v>52.22</v>
      </c>
      <c r="G1073" s="81" t="s">
        <v>515</v>
      </c>
      <c r="H1073" s="81" t="s">
        <v>1079</v>
      </c>
      <c r="I1073" s="81" t="s">
        <v>1076</v>
      </c>
      <c r="J1073" s="81" t="s">
        <v>102</v>
      </c>
      <c r="K1073" s="81" t="s">
        <v>386</v>
      </c>
      <c r="L1073" s="81">
        <v>-107.83303888888888</v>
      </c>
      <c r="M1073" s="81">
        <v>39.528565472222219</v>
      </c>
      <c r="N1073" s="190">
        <v>0</v>
      </c>
      <c r="O1073" s="185">
        <v>0</v>
      </c>
      <c r="P1073" s="185">
        <v>0</v>
      </c>
      <c r="Q1073" s="185">
        <v>1.9186000000000002E-2</v>
      </c>
      <c r="R1073" s="186">
        <v>0</v>
      </c>
    </row>
    <row r="1074" spans="1:18" s="81" customFormat="1" x14ac:dyDescent="0.2">
      <c r="A1074" s="81" t="s">
        <v>147</v>
      </c>
      <c r="B1074" s="81" t="s">
        <v>493</v>
      </c>
      <c r="C1074" s="81" t="str">
        <f t="shared" si="16"/>
        <v>08045</v>
      </c>
      <c r="D1074" s="81" t="s">
        <v>503</v>
      </c>
      <c r="E1074" s="81" t="s">
        <v>1074</v>
      </c>
      <c r="F1074" s="81">
        <v>52.22</v>
      </c>
      <c r="G1074" s="81" t="s">
        <v>515</v>
      </c>
      <c r="H1074" s="81" t="s">
        <v>1079</v>
      </c>
      <c r="I1074" s="81" t="s">
        <v>1076</v>
      </c>
      <c r="J1074" s="81" t="s">
        <v>102</v>
      </c>
      <c r="K1074" s="81" t="s">
        <v>386</v>
      </c>
      <c r="L1074" s="81">
        <v>-107.83303888888888</v>
      </c>
      <c r="M1074" s="81">
        <v>39.528565472222219</v>
      </c>
      <c r="N1074" s="190">
        <v>0</v>
      </c>
      <c r="O1074" s="185">
        <v>0.2</v>
      </c>
      <c r="P1074" s="185">
        <v>0</v>
      </c>
      <c r="Q1074" s="185">
        <v>0</v>
      </c>
      <c r="R1074" s="186">
        <v>0</v>
      </c>
    </row>
    <row r="1075" spans="1:18" s="81" customFormat="1" x14ac:dyDescent="0.2">
      <c r="A1075" s="81" t="s">
        <v>147</v>
      </c>
      <c r="B1075" s="81" t="s">
        <v>493</v>
      </c>
      <c r="C1075" s="81" t="str">
        <f t="shared" si="16"/>
        <v>08045</v>
      </c>
      <c r="D1075" s="81" t="s">
        <v>503</v>
      </c>
      <c r="E1075" s="81" t="s">
        <v>1074</v>
      </c>
      <c r="F1075" s="81">
        <v>55</v>
      </c>
      <c r="G1075" s="81" t="s">
        <v>515</v>
      </c>
      <c r="H1075" s="81" t="s">
        <v>1080</v>
      </c>
      <c r="I1075" s="81" t="s">
        <v>1076</v>
      </c>
      <c r="J1075" s="81" t="s">
        <v>269</v>
      </c>
      <c r="K1075" s="81" t="s">
        <v>322</v>
      </c>
      <c r="L1075" s="81">
        <v>-107.83303888888888</v>
      </c>
      <c r="M1075" s="81">
        <v>39.528565472222219</v>
      </c>
      <c r="N1075" s="190">
        <v>0</v>
      </c>
      <c r="O1075" s="185">
        <v>0</v>
      </c>
      <c r="P1075" s="185">
        <v>2.9999750000000001</v>
      </c>
      <c r="Q1075" s="185">
        <v>0</v>
      </c>
      <c r="R1075" s="186">
        <v>0</v>
      </c>
    </row>
    <row r="1076" spans="1:18" s="81" customFormat="1" x14ac:dyDescent="0.2">
      <c r="A1076" s="81" t="s">
        <v>147</v>
      </c>
      <c r="B1076" s="81" t="s">
        <v>493</v>
      </c>
      <c r="C1076" s="81" t="str">
        <f t="shared" si="16"/>
        <v>08045</v>
      </c>
      <c r="D1076" s="81" t="s">
        <v>503</v>
      </c>
      <c r="E1076" s="81" t="s">
        <v>1074</v>
      </c>
      <c r="F1076" s="81">
        <v>55</v>
      </c>
      <c r="G1076" s="81" t="s">
        <v>515</v>
      </c>
      <c r="H1076" s="81" t="s">
        <v>1080</v>
      </c>
      <c r="I1076" s="81" t="s">
        <v>1076</v>
      </c>
      <c r="J1076" s="81" t="s">
        <v>269</v>
      </c>
      <c r="K1076" s="81" t="s">
        <v>322</v>
      </c>
      <c r="L1076" s="81">
        <v>-107.83303888888888</v>
      </c>
      <c r="M1076" s="81">
        <v>39.528565472222219</v>
      </c>
      <c r="N1076" s="190">
        <v>2.9999750000000001</v>
      </c>
      <c r="O1076" s="185">
        <v>0</v>
      </c>
      <c r="P1076" s="185">
        <v>0</v>
      </c>
      <c r="Q1076" s="185">
        <v>0</v>
      </c>
      <c r="R1076" s="186">
        <v>0</v>
      </c>
    </row>
    <row r="1077" spans="1:18" s="81" customFormat="1" x14ac:dyDescent="0.2">
      <c r="A1077" s="81" t="s">
        <v>147</v>
      </c>
      <c r="B1077" s="81" t="s">
        <v>493</v>
      </c>
      <c r="C1077" s="81" t="str">
        <f t="shared" si="16"/>
        <v>08045</v>
      </c>
      <c r="D1077" s="81" t="s">
        <v>503</v>
      </c>
      <c r="E1077" s="81" t="s">
        <v>1074</v>
      </c>
      <c r="F1077" s="81">
        <v>55</v>
      </c>
      <c r="G1077" s="81" t="s">
        <v>515</v>
      </c>
      <c r="H1077" s="81" t="s">
        <v>1080</v>
      </c>
      <c r="I1077" s="81" t="s">
        <v>1076</v>
      </c>
      <c r="J1077" s="81" t="s">
        <v>269</v>
      </c>
      <c r="K1077" s="81" t="s">
        <v>322</v>
      </c>
      <c r="L1077" s="81">
        <v>-107.83303888888888</v>
      </c>
      <c r="M1077" s="81">
        <v>39.528565472222219</v>
      </c>
      <c r="N1077" s="190">
        <v>0</v>
      </c>
      <c r="O1077" s="185">
        <v>0</v>
      </c>
      <c r="P1077" s="185">
        <v>0</v>
      </c>
      <c r="Q1077" s="185">
        <v>0</v>
      </c>
      <c r="R1077" s="186">
        <v>0.20899999999999999</v>
      </c>
    </row>
    <row r="1078" spans="1:18" s="81" customFormat="1" x14ac:dyDescent="0.2">
      <c r="A1078" s="81" t="s">
        <v>147</v>
      </c>
      <c r="B1078" s="81" t="s">
        <v>493</v>
      </c>
      <c r="C1078" s="81" t="str">
        <f t="shared" si="16"/>
        <v>08045</v>
      </c>
      <c r="D1078" s="81" t="s">
        <v>503</v>
      </c>
      <c r="E1078" s="81" t="s">
        <v>1074</v>
      </c>
      <c r="F1078" s="81">
        <v>55</v>
      </c>
      <c r="G1078" s="81" t="s">
        <v>515</v>
      </c>
      <c r="H1078" s="81" t="s">
        <v>1080</v>
      </c>
      <c r="I1078" s="81" t="s">
        <v>1076</v>
      </c>
      <c r="J1078" s="81" t="s">
        <v>269</v>
      </c>
      <c r="K1078" s="81" t="s">
        <v>322</v>
      </c>
      <c r="L1078" s="81">
        <v>-107.83303888888888</v>
      </c>
      <c r="M1078" s="81">
        <v>39.528565472222219</v>
      </c>
      <c r="N1078" s="190">
        <v>0</v>
      </c>
      <c r="O1078" s="185">
        <v>0</v>
      </c>
      <c r="P1078" s="185">
        <v>0</v>
      </c>
      <c r="Q1078" s="185">
        <v>0</v>
      </c>
      <c r="R1078" s="186">
        <v>0</v>
      </c>
    </row>
    <row r="1079" spans="1:18" s="81" customFormat="1" x14ac:dyDescent="0.2">
      <c r="A1079" s="81" t="s">
        <v>147</v>
      </c>
      <c r="B1079" s="81" t="s">
        <v>493</v>
      </c>
      <c r="C1079" s="81" t="str">
        <f t="shared" si="16"/>
        <v>08045</v>
      </c>
      <c r="D1079" s="81" t="s">
        <v>503</v>
      </c>
      <c r="E1079" s="81" t="s">
        <v>1074</v>
      </c>
      <c r="F1079" s="81">
        <v>55</v>
      </c>
      <c r="G1079" s="81" t="s">
        <v>515</v>
      </c>
      <c r="H1079" s="81" t="s">
        <v>1080</v>
      </c>
      <c r="I1079" s="81" t="s">
        <v>1076</v>
      </c>
      <c r="J1079" s="81" t="s">
        <v>269</v>
      </c>
      <c r="K1079" s="81" t="s">
        <v>322</v>
      </c>
      <c r="L1079" s="81">
        <v>-107.83303888888888</v>
      </c>
      <c r="M1079" s="81">
        <v>39.528565472222219</v>
      </c>
      <c r="N1079" s="190">
        <v>0</v>
      </c>
      <c r="O1079" s="185">
        <v>0</v>
      </c>
      <c r="P1079" s="185">
        <v>0</v>
      </c>
      <c r="Q1079" s="185">
        <v>1.6500000000000001E-2</v>
      </c>
      <c r="R1079" s="186">
        <v>0</v>
      </c>
    </row>
    <row r="1080" spans="1:18" s="81" customFormat="1" x14ac:dyDescent="0.2">
      <c r="A1080" s="81" t="s">
        <v>147</v>
      </c>
      <c r="B1080" s="81" t="s">
        <v>493</v>
      </c>
      <c r="C1080" s="81" t="str">
        <f t="shared" si="16"/>
        <v>08045</v>
      </c>
      <c r="D1080" s="81" t="s">
        <v>503</v>
      </c>
      <c r="E1080" s="81" t="s">
        <v>1074</v>
      </c>
      <c r="F1080" s="81">
        <v>55</v>
      </c>
      <c r="G1080" s="81" t="s">
        <v>515</v>
      </c>
      <c r="H1080" s="81" t="s">
        <v>1080</v>
      </c>
      <c r="I1080" s="81" t="s">
        <v>1076</v>
      </c>
      <c r="J1080" s="81" t="s">
        <v>269</v>
      </c>
      <c r="K1080" s="81" t="s">
        <v>322</v>
      </c>
      <c r="L1080" s="81">
        <v>-107.83303888888888</v>
      </c>
      <c r="M1080" s="81">
        <v>39.528565472222219</v>
      </c>
      <c r="N1080" s="190">
        <v>0</v>
      </c>
      <c r="O1080" s="185">
        <v>0.49995000000000001</v>
      </c>
      <c r="P1080" s="185">
        <v>0</v>
      </c>
      <c r="Q1080" s="185">
        <v>0</v>
      </c>
      <c r="R1080" s="186">
        <v>0</v>
      </c>
    </row>
    <row r="1081" spans="1:18" s="81" customFormat="1" x14ac:dyDescent="0.2">
      <c r="A1081" s="81" t="s">
        <v>147</v>
      </c>
      <c r="B1081" s="81" t="s">
        <v>493</v>
      </c>
      <c r="C1081" s="81" t="str">
        <f t="shared" si="16"/>
        <v>08045</v>
      </c>
      <c r="D1081" s="81" t="s">
        <v>503</v>
      </c>
      <c r="E1081" s="81" t="s">
        <v>1074</v>
      </c>
      <c r="F1081" s="81">
        <v>1340</v>
      </c>
      <c r="G1081" s="81" t="s">
        <v>526</v>
      </c>
      <c r="H1081" s="81" t="s">
        <v>602</v>
      </c>
      <c r="I1081" s="81" t="s">
        <v>1076</v>
      </c>
      <c r="J1081" s="81" t="s">
        <v>277</v>
      </c>
      <c r="K1081" s="81" t="s">
        <v>350</v>
      </c>
      <c r="L1081" s="81">
        <v>-107.83303888888888</v>
      </c>
      <c r="M1081" s="81">
        <v>39.528565472222219</v>
      </c>
      <c r="N1081" s="190">
        <v>0</v>
      </c>
      <c r="O1081" s="185">
        <v>0.28999999999999998</v>
      </c>
      <c r="P1081" s="185">
        <v>0</v>
      </c>
      <c r="Q1081" s="185">
        <v>0</v>
      </c>
      <c r="R1081" s="186">
        <v>0</v>
      </c>
    </row>
    <row r="1082" spans="1:18" s="81" customFormat="1" x14ac:dyDescent="0.2">
      <c r="A1082" s="81" t="s">
        <v>147</v>
      </c>
      <c r="B1082" s="81" t="s">
        <v>493</v>
      </c>
      <c r="C1082" s="81" t="str">
        <f t="shared" si="16"/>
        <v>08045</v>
      </c>
      <c r="D1082" s="81" t="s">
        <v>503</v>
      </c>
      <c r="E1082" s="81" t="s">
        <v>1074</v>
      </c>
      <c r="F1082" s="81">
        <v>229.95</v>
      </c>
      <c r="G1082" s="81" t="s">
        <v>528</v>
      </c>
      <c r="H1082" s="81" t="s">
        <v>531</v>
      </c>
      <c r="I1082" s="81" t="s">
        <v>1076</v>
      </c>
      <c r="J1082" s="81" t="s">
        <v>14</v>
      </c>
      <c r="K1082" s="81" t="s">
        <v>494</v>
      </c>
      <c r="L1082" s="81">
        <v>-107.83303888888888</v>
      </c>
      <c r="M1082" s="81">
        <v>39.528565472222219</v>
      </c>
      <c r="N1082" s="190">
        <v>0</v>
      </c>
      <c r="O1082" s="185">
        <v>7.1896968581378253</v>
      </c>
      <c r="P1082" s="185">
        <v>0</v>
      </c>
      <c r="Q1082" s="185">
        <v>0</v>
      </c>
      <c r="R1082" s="186">
        <v>0</v>
      </c>
    </row>
    <row r="1083" spans="1:18" s="81" customFormat="1" x14ac:dyDescent="0.2">
      <c r="A1083" s="81" t="s">
        <v>147</v>
      </c>
      <c r="B1083" s="81" t="s">
        <v>493</v>
      </c>
      <c r="C1083" s="81" t="str">
        <f t="shared" si="16"/>
        <v>08045</v>
      </c>
      <c r="D1083" s="81" t="s">
        <v>503</v>
      </c>
      <c r="E1083" s="81" t="s">
        <v>1081</v>
      </c>
      <c r="F1083" s="81">
        <v>3650</v>
      </c>
      <c r="G1083" s="81" t="s">
        <v>505</v>
      </c>
      <c r="H1083" s="81" t="s">
        <v>977</v>
      </c>
      <c r="I1083" s="81" t="s">
        <v>986</v>
      </c>
      <c r="J1083" s="81" t="s">
        <v>4</v>
      </c>
      <c r="K1083" s="81" t="s">
        <v>319</v>
      </c>
      <c r="L1083" s="81">
        <v>-107.89000277777778</v>
      </c>
      <c r="M1083" s="81">
        <v>39.476266666666668</v>
      </c>
      <c r="N1083" s="190">
        <v>0</v>
      </c>
      <c r="O1083" s="185">
        <v>3.6</v>
      </c>
      <c r="P1083" s="185">
        <v>0</v>
      </c>
      <c r="Q1083" s="185">
        <v>0</v>
      </c>
      <c r="R1083" s="186">
        <v>0</v>
      </c>
    </row>
    <row r="1084" spans="1:18" s="81" customFormat="1" x14ac:dyDescent="0.2">
      <c r="A1084" s="81" t="s">
        <v>147</v>
      </c>
      <c r="B1084" s="81" t="s">
        <v>493</v>
      </c>
      <c r="C1084" s="81" t="str">
        <f t="shared" si="16"/>
        <v>08045</v>
      </c>
      <c r="D1084" s="81" t="s">
        <v>503</v>
      </c>
      <c r="E1084" s="81" t="s">
        <v>1082</v>
      </c>
      <c r="F1084" s="81">
        <v>549</v>
      </c>
      <c r="G1084" s="81" t="s">
        <v>505</v>
      </c>
      <c r="H1084" s="81" t="s">
        <v>977</v>
      </c>
      <c r="I1084" s="81" t="s">
        <v>986</v>
      </c>
      <c r="J1084" s="81" t="s">
        <v>4</v>
      </c>
      <c r="K1084" s="81" t="s">
        <v>319</v>
      </c>
      <c r="L1084" s="81">
        <v>-107.88548055555556</v>
      </c>
      <c r="M1084" s="81">
        <v>39.469461111111123</v>
      </c>
      <c r="N1084" s="190">
        <v>0</v>
      </c>
      <c r="O1084" s="185">
        <v>3.6</v>
      </c>
      <c r="P1084" s="185">
        <v>0</v>
      </c>
      <c r="Q1084" s="185">
        <v>0</v>
      </c>
      <c r="R1084" s="186">
        <v>0</v>
      </c>
    </row>
    <row r="1085" spans="1:18" s="81" customFormat="1" x14ac:dyDescent="0.2">
      <c r="A1085" s="81" t="s">
        <v>147</v>
      </c>
      <c r="B1085" s="81" t="s">
        <v>493</v>
      </c>
      <c r="C1085" s="81" t="str">
        <f t="shared" si="16"/>
        <v>08045</v>
      </c>
      <c r="D1085" s="81" t="s">
        <v>503</v>
      </c>
      <c r="E1085" s="81" t="s">
        <v>1083</v>
      </c>
      <c r="F1085" s="81">
        <v>549</v>
      </c>
      <c r="G1085" s="81" t="s">
        <v>505</v>
      </c>
      <c r="H1085" s="81" t="s">
        <v>981</v>
      </c>
      <c r="I1085" s="81" t="s">
        <v>986</v>
      </c>
      <c r="J1085" s="81" t="s">
        <v>4</v>
      </c>
      <c r="K1085" s="81" t="s">
        <v>319</v>
      </c>
      <c r="L1085" s="81">
        <v>-107.9144388888889</v>
      </c>
      <c r="M1085" s="81">
        <v>39.501597222222223</v>
      </c>
      <c r="N1085" s="190">
        <v>0</v>
      </c>
      <c r="O1085" s="185">
        <v>3.5999850000000002</v>
      </c>
      <c r="P1085" s="185">
        <v>0</v>
      </c>
      <c r="Q1085" s="185">
        <v>0</v>
      </c>
      <c r="R1085" s="186">
        <v>0</v>
      </c>
    </row>
    <row r="1086" spans="1:18" s="81" customFormat="1" x14ac:dyDescent="0.2">
      <c r="A1086" s="81" t="s">
        <v>147</v>
      </c>
      <c r="B1086" s="81" t="s">
        <v>493</v>
      </c>
      <c r="C1086" s="81" t="str">
        <f t="shared" si="16"/>
        <v>08045</v>
      </c>
      <c r="D1086" s="81" t="s">
        <v>503</v>
      </c>
      <c r="E1086" s="81" t="s">
        <v>1084</v>
      </c>
      <c r="F1086" s="81">
        <v>1408.9</v>
      </c>
      <c r="G1086" s="81" t="s">
        <v>505</v>
      </c>
      <c r="H1086" s="81" t="s">
        <v>977</v>
      </c>
      <c r="I1086" s="81" t="s">
        <v>1085</v>
      </c>
      <c r="J1086" s="81" t="s">
        <v>4</v>
      </c>
      <c r="K1086" s="81" t="s">
        <v>319</v>
      </c>
      <c r="L1086" s="81">
        <v>-107.88575277777778</v>
      </c>
      <c r="M1086" s="81">
        <v>39.487166666666667</v>
      </c>
      <c r="N1086" s="190">
        <v>0</v>
      </c>
      <c r="O1086" s="185">
        <v>6.700024</v>
      </c>
      <c r="P1086" s="185">
        <v>0</v>
      </c>
      <c r="Q1086" s="185">
        <v>0</v>
      </c>
      <c r="R1086" s="186">
        <v>0</v>
      </c>
    </row>
    <row r="1087" spans="1:18" s="81" customFormat="1" x14ac:dyDescent="0.2">
      <c r="A1087" s="81" t="s">
        <v>147</v>
      </c>
      <c r="B1087" s="81" t="s">
        <v>493</v>
      </c>
      <c r="C1087" s="81" t="str">
        <f t="shared" si="16"/>
        <v>08045</v>
      </c>
      <c r="D1087" s="81" t="s">
        <v>503</v>
      </c>
      <c r="E1087" s="81" t="s">
        <v>1086</v>
      </c>
      <c r="F1087" s="81">
        <v>178.85</v>
      </c>
      <c r="G1087" s="81" t="s">
        <v>505</v>
      </c>
      <c r="H1087" s="81" t="s">
        <v>979</v>
      </c>
      <c r="I1087" s="81" t="s">
        <v>1087</v>
      </c>
      <c r="J1087" s="81" t="s">
        <v>4</v>
      </c>
      <c r="K1087" s="81" t="s">
        <v>319</v>
      </c>
      <c r="L1087" s="81">
        <v>-107.89609722222224</v>
      </c>
      <c r="M1087" s="81">
        <v>39.51251388888889</v>
      </c>
      <c r="N1087" s="190">
        <v>0</v>
      </c>
      <c r="O1087" s="185">
        <v>2.2999999999999998</v>
      </c>
      <c r="P1087" s="185">
        <v>0</v>
      </c>
      <c r="Q1087" s="185">
        <v>0</v>
      </c>
      <c r="R1087" s="186">
        <v>0</v>
      </c>
    </row>
    <row r="1088" spans="1:18" s="81" customFormat="1" x14ac:dyDescent="0.2">
      <c r="A1088" s="81" t="s">
        <v>147</v>
      </c>
      <c r="B1088" s="81" t="s">
        <v>493</v>
      </c>
      <c r="C1088" s="81" t="str">
        <f t="shared" si="16"/>
        <v>08045</v>
      </c>
      <c r="D1088" s="81" t="s">
        <v>503</v>
      </c>
      <c r="E1088" s="81" t="s">
        <v>1088</v>
      </c>
      <c r="F1088" s="81">
        <v>547.5</v>
      </c>
      <c r="G1088" s="81" t="s">
        <v>505</v>
      </c>
      <c r="H1088" s="81" t="s">
        <v>981</v>
      </c>
      <c r="I1088" s="81" t="s">
        <v>1089</v>
      </c>
      <c r="J1088" s="81" t="s">
        <v>10</v>
      </c>
      <c r="K1088" s="81" t="s">
        <v>319</v>
      </c>
      <c r="L1088" s="81">
        <v>-108.05636944444444</v>
      </c>
      <c r="M1088" s="81">
        <v>39.461150000000004</v>
      </c>
      <c r="N1088" s="190">
        <v>0</v>
      </c>
      <c r="O1088" s="185">
        <v>3.3</v>
      </c>
      <c r="P1088" s="185">
        <v>0</v>
      </c>
      <c r="Q1088" s="185">
        <v>0</v>
      </c>
      <c r="R1088" s="186">
        <v>0</v>
      </c>
    </row>
    <row r="1089" spans="1:18" s="81" customFormat="1" x14ac:dyDescent="0.2">
      <c r="A1089" s="81" t="s">
        <v>147</v>
      </c>
      <c r="B1089" s="81" t="s">
        <v>493</v>
      </c>
      <c r="C1089" s="81" t="str">
        <f t="shared" si="16"/>
        <v>08045</v>
      </c>
      <c r="D1089" s="81" t="s">
        <v>503</v>
      </c>
      <c r="E1089" s="81" t="s">
        <v>1090</v>
      </c>
      <c r="F1089" s="81">
        <v>87.6</v>
      </c>
      <c r="G1089" s="81" t="s">
        <v>505</v>
      </c>
      <c r="H1089" s="81" t="s">
        <v>977</v>
      </c>
      <c r="I1089" s="81" t="s">
        <v>1091</v>
      </c>
      <c r="J1089" s="81" t="s">
        <v>4</v>
      </c>
      <c r="K1089" s="81" t="s">
        <v>319</v>
      </c>
      <c r="L1089" s="81">
        <v>-108.10628333333332</v>
      </c>
      <c r="M1089" s="81">
        <v>39.478591666666667</v>
      </c>
      <c r="N1089" s="190">
        <v>0</v>
      </c>
      <c r="O1089" s="185">
        <v>2.1</v>
      </c>
      <c r="P1089" s="185">
        <v>0</v>
      </c>
      <c r="Q1089" s="185">
        <v>0</v>
      </c>
      <c r="R1089" s="186">
        <v>0</v>
      </c>
    </row>
    <row r="1090" spans="1:18" s="81" customFormat="1" x14ac:dyDescent="0.2">
      <c r="A1090" s="81" t="s">
        <v>147</v>
      </c>
      <c r="B1090" s="81" t="s">
        <v>493</v>
      </c>
      <c r="C1090" s="81" t="str">
        <f t="shared" si="16"/>
        <v>08045</v>
      </c>
      <c r="D1090" s="81" t="s">
        <v>503</v>
      </c>
      <c r="E1090" s="81" t="s">
        <v>1092</v>
      </c>
      <c r="F1090" s="81">
        <v>51.1</v>
      </c>
      <c r="G1090" s="81" t="s">
        <v>505</v>
      </c>
      <c r="H1090" s="81" t="s">
        <v>982</v>
      </c>
      <c r="I1090" s="81" t="s">
        <v>1093</v>
      </c>
      <c r="J1090" s="81" t="s">
        <v>4</v>
      </c>
      <c r="K1090" s="81" t="s">
        <v>319</v>
      </c>
      <c r="L1090" s="81">
        <v>-108.07031944444444</v>
      </c>
      <c r="M1090" s="81">
        <v>39.464372222222224</v>
      </c>
      <c r="N1090" s="190">
        <v>0</v>
      </c>
      <c r="O1090" s="185">
        <v>2</v>
      </c>
      <c r="P1090" s="185">
        <v>0</v>
      </c>
      <c r="Q1090" s="185">
        <v>0</v>
      </c>
      <c r="R1090" s="186">
        <v>0</v>
      </c>
    </row>
    <row r="1091" spans="1:18" s="81" customFormat="1" x14ac:dyDescent="0.2">
      <c r="A1091" s="81" t="s">
        <v>147</v>
      </c>
      <c r="B1091" s="81" t="s">
        <v>493</v>
      </c>
      <c r="C1091" s="81" t="str">
        <f t="shared" si="16"/>
        <v>08045</v>
      </c>
      <c r="D1091" s="81" t="s">
        <v>503</v>
      </c>
      <c r="E1091" s="81" t="s">
        <v>1094</v>
      </c>
      <c r="F1091" s="81">
        <v>102.2</v>
      </c>
      <c r="G1091" s="81" t="s">
        <v>505</v>
      </c>
      <c r="H1091" s="81" t="s">
        <v>981</v>
      </c>
      <c r="I1091" s="81" t="s">
        <v>1095</v>
      </c>
      <c r="J1091" s="81" t="s">
        <v>4</v>
      </c>
      <c r="K1091" s="81" t="s">
        <v>319</v>
      </c>
      <c r="L1091" s="81">
        <v>-108.08459444444443</v>
      </c>
      <c r="M1091" s="81">
        <v>39.460588888888893</v>
      </c>
      <c r="N1091" s="190">
        <v>0</v>
      </c>
      <c r="O1091" s="185">
        <v>2.1</v>
      </c>
      <c r="P1091" s="185">
        <v>0</v>
      </c>
      <c r="Q1091" s="185">
        <v>0</v>
      </c>
      <c r="R1091" s="186">
        <v>0</v>
      </c>
    </row>
    <row r="1092" spans="1:18" s="81" customFormat="1" x14ac:dyDescent="0.2">
      <c r="A1092" s="81" t="s">
        <v>147</v>
      </c>
      <c r="B1092" s="81" t="s">
        <v>493</v>
      </c>
      <c r="C1092" s="81" t="str">
        <f t="shared" si="16"/>
        <v>08045</v>
      </c>
      <c r="D1092" s="81" t="s">
        <v>503</v>
      </c>
      <c r="E1092" s="81" t="s">
        <v>1096</v>
      </c>
      <c r="F1092" s="81">
        <v>149.65</v>
      </c>
      <c r="G1092" s="81" t="s">
        <v>505</v>
      </c>
      <c r="H1092" s="81" t="s">
        <v>884</v>
      </c>
      <c r="I1092" s="81" t="s">
        <v>1097</v>
      </c>
      <c r="J1092" s="81" t="s">
        <v>4</v>
      </c>
      <c r="K1092" s="81" t="s">
        <v>319</v>
      </c>
      <c r="L1092" s="81">
        <v>-108.09286388888889</v>
      </c>
      <c r="M1092" s="81">
        <v>39.467644444444446</v>
      </c>
      <c r="N1092" s="190">
        <v>0</v>
      </c>
      <c r="O1092" s="185">
        <v>2.2000000000000002</v>
      </c>
      <c r="P1092" s="185">
        <v>0</v>
      </c>
      <c r="Q1092" s="185">
        <v>0</v>
      </c>
      <c r="R1092" s="186">
        <v>0</v>
      </c>
    </row>
    <row r="1093" spans="1:18" s="81" customFormat="1" x14ac:dyDescent="0.2">
      <c r="A1093" s="81" t="s">
        <v>147</v>
      </c>
      <c r="B1093" s="81" t="s">
        <v>493</v>
      </c>
      <c r="C1093" s="81" t="str">
        <f t="shared" si="16"/>
        <v>08045</v>
      </c>
      <c r="D1093" s="81" t="s">
        <v>503</v>
      </c>
      <c r="E1093" s="81" t="s">
        <v>1098</v>
      </c>
      <c r="F1093" s="81">
        <v>65.7</v>
      </c>
      <c r="G1093" s="81" t="s">
        <v>505</v>
      </c>
      <c r="H1093" s="81" t="s">
        <v>982</v>
      </c>
      <c r="I1093" s="81" t="s">
        <v>1099</v>
      </c>
      <c r="J1093" s="81" t="s">
        <v>4</v>
      </c>
      <c r="K1093" s="81" t="s">
        <v>319</v>
      </c>
      <c r="L1093" s="81">
        <v>-107.81968333333333</v>
      </c>
      <c r="M1093" s="81">
        <v>39.467608333333338</v>
      </c>
      <c r="N1093" s="190">
        <v>0</v>
      </c>
      <c r="O1093" s="185">
        <v>2</v>
      </c>
      <c r="P1093" s="185">
        <v>0</v>
      </c>
      <c r="Q1093" s="185">
        <v>0</v>
      </c>
      <c r="R1093" s="186">
        <v>0</v>
      </c>
    </row>
    <row r="1094" spans="1:18" s="81" customFormat="1" x14ac:dyDescent="0.2">
      <c r="A1094" s="81" t="s">
        <v>147</v>
      </c>
      <c r="B1094" s="81" t="s">
        <v>493</v>
      </c>
      <c r="C1094" s="81" t="str">
        <f t="shared" si="16"/>
        <v>08045</v>
      </c>
      <c r="D1094" s="81" t="s">
        <v>503</v>
      </c>
      <c r="E1094" s="81" t="s">
        <v>1100</v>
      </c>
      <c r="F1094" s="81">
        <v>167.9</v>
      </c>
      <c r="G1094" s="81" t="s">
        <v>505</v>
      </c>
      <c r="H1094" s="81" t="s">
        <v>545</v>
      </c>
      <c r="I1094" s="81" t="s">
        <v>1101</v>
      </c>
      <c r="J1094" s="81" t="s">
        <v>4</v>
      </c>
      <c r="K1094" s="81" t="s">
        <v>319</v>
      </c>
      <c r="L1094" s="81">
        <v>-108.11216111111112</v>
      </c>
      <c r="M1094" s="81">
        <v>39.460366666666673</v>
      </c>
      <c r="N1094" s="190">
        <v>0</v>
      </c>
      <c r="O1094" s="185">
        <v>2.2999999999999998</v>
      </c>
      <c r="P1094" s="185">
        <v>0</v>
      </c>
      <c r="Q1094" s="185">
        <v>0</v>
      </c>
      <c r="R1094" s="186">
        <v>0</v>
      </c>
    </row>
    <row r="1095" spans="1:18" s="81" customFormat="1" x14ac:dyDescent="0.2">
      <c r="A1095" s="81" t="s">
        <v>147</v>
      </c>
      <c r="B1095" s="81" t="s">
        <v>493</v>
      </c>
      <c r="C1095" s="81" t="str">
        <f t="shared" ref="C1095:C1158" si="17">B1095&amp;D1095</f>
        <v>08045</v>
      </c>
      <c r="D1095" s="81" t="s">
        <v>503</v>
      </c>
      <c r="E1095" s="81" t="s">
        <v>1102</v>
      </c>
      <c r="F1095" s="81">
        <v>240.9</v>
      </c>
      <c r="G1095" s="81" t="s">
        <v>505</v>
      </c>
      <c r="H1095" s="81" t="s">
        <v>977</v>
      </c>
      <c r="I1095" s="81" t="s">
        <v>1103</v>
      </c>
      <c r="J1095" s="81" t="s">
        <v>4</v>
      </c>
      <c r="K1095" s="81" t="s">
        <v>319</v>
      </c>
      <c r="L1095" s="81">
        <v>-107.87178333333333</v>
      </c>
      <c r="M1095" s="81">
        <v>39.476377777777778</v>
      </c>
      <c r="N1095" s="190">
        <v>0</v>
      </c>
      <c r="O1095" s="185">
        <v>2.4</v>
      </c>
      <c r="P1095" s="185">
        <v>0</v>
      </c>
      <c r="Q1095" s="185">
        <v>0</v>
      </c>
      <c r="R1095" s="186">
        <v>0</v>
      </c>
    </row>
    <row r="1096" spans="1:18" s="81" customFormat="1" x14ac:dyDescent="0.2">
      <c r="A1096" s="81" t="s">
        <v>147</v>
      </c>
      <c r="B1096" s="81" t="s">
        <v>493</v>
      </c>
      <c r="C1096" s="81" t="str">
        <f t="shared" si="17"/>
        <v>08045</v>
      </c>
      <c r="D1096" s="81" t="s">
        <v>503</v>
      </c>
      <c r="E1096" s="81" t="s">
        <v>1104</v>
      </c>
      <c r="F1096" s="81">
        <v>80.3</v>
      </c>
      <c r="G1096" s="81" t="s">
        <v>505</v>
      </c>
      <c r="H1096" s="81" t="s">
        <v>884</v>
      </c>
      <c r="I1096" s="81" t="s">
        <v>1105</v>
      </c>
      <c r="J1096" s="81" t="s">
        <v>4</v>
      </c>
      <c r="K1096" s="81" t="s">
        <v>319</v>
      </c>
      <c r="L1096" s="81">
        <v>-108.0976888888889</v>
      </c>
      <c r="M1096" s="81">
        <v>39.456622222222222</v>
      </c>
      <c r="N1096" s="190">
        <v>0</v>
      </c>
      <c r="O1096" s="185">
        <v>2.1</v>
      </c>
      <c r="P1096" s="185">
        <v>0</v>
      </c>
      <c r="Q1096" s="185">
        <v>0</v>
      </c>
      <c r="R1096" s="186">
        <v>0</v>
      </c>
    </row>
    <row r="1097" spans="1:18" s="81" customFormat="1" x14ac:dyDescent="0.2">
      <c r="A1097" s="81" t="s">
        <v>147</v>
      </c>
      <c r="B1097" s="81" t="s">
        <v>493</v>
      </c>
      <c r="C1097" s="81" t="str">
        <f t="shared" si="17"/>
        <v>08045</v>
      </c>
      <c r="D1097" s="81" t="s">
        <v>503</v>
      </c>
      <c r="E1097" s="81" t="s">
        <v>1106</v>
      </c>
      <c r="F1097" s="81">
        <v>153.30000000000001</v>
      </c>
      <c r="G1097" s="81" t="s">
        <v>505</v>
      </c>
      <c r="H1097" s="81" t="s">
        <v>884</v>
      </c>
      <c r="I1097" s="81" t="s">
        <v>1107</v>
      </c>
      <c r="J1097" s="81" t="s">
        <v>4</v>
      </c>
      <c r="K1097" s="81" t="s">
        <v>319</v>
      </c>
      <c r="L1097" s="81">
        <v>-108.11588333333334</v>
      </c>
      <c r="M1097" s="81">
        <v>39.478419444444448</v>
      </c>
      <c r="N1097" s="190">
        <v>0</v>
      </c>
      <c r="O1097" s="185">
        <v>2.2000009999999999</v>
      </c>
      <c r="P1097" s="185">
        <v>0</v>
      </c>
      <c r="Q1097" s="185">
        <v>0</v>
      </c>
      <c r="R1097" s="186">
        <v>0</v>
      </c>
    </row>
    <row r="1098" spans="1:18" s="81" customFormat="1" x14ac:dyDescent="0.2">
      <c r="A1098" s="81" t="s">
        <v>147</v>
      </c>
      <c r="B1098" s="81" t="s">
        <v>493</v>
      </c>
      <c r="C1098" s="81" t="str">
        <f t="shared" si="17"/>
        <v>08045</v>
      </c>
      <c r="D1098" s="81" t="s">
        <v>503</v>
      </c>
      <c r="E1098" s="81" t="s">
        <v>1108</v>
      </c>
      <c r="F1098" s="81">
        <v>270.10000000000002</v>
      </c>
      <c r="G1098" s="81" t="s">
        <v>505</v>
      </c>
      <c r="H1098" s="81" t="s">
        <v>977</v>
      </c>
      <c r="I1098" s="81" t="s">
        <v>1109</v>
      </c>
      <c r="J1098" s="81" t="s">
        <v>4</v>
      </c>
      <c r="K1098" s="81" t="s">
        <v>319</v>
      </c>
      <c r="L1098" s="81">
        <v>-107.91949444444445</v>
      </c>
      <c r="M1098" s="81">
        <v>39.523186111111109</v>
      </c>
      <c r="N1098" s="190">
        <v>0</v>
      </c>
      <c r="O1098" s="185">
        <v>2.5</v>
      </c>
      <c r="P1098" s="185">
        <v>0</v>
      </c>
      <c r="Q1098" s="185">
        <v>0</v>
      </c>
      <c r="R1098" s="186">
        <v>0</v>
      </c>
    </row>
    <row r="1099" spans="1:18" s="81" customFormat="1" x14ac:dyDescent="0.2">
      <c r="A1099" s="81" t="s">
        <v>147</v>
      </c>
      <c r="B1099" s="81" t="s">
        <v>493</v>
      </c>
      <c r="C1099" s="81" t="str">
        <f t="shared" si="17"/>
        <v>08045</v>
      </c>
      <c r="D1099" s="81" t="s">
        <v>503</v>
      </c>
      <c r="E1099" s="81" t="s">
        <v>1110</v>
      </c>
      <c r="F1099" s="81">
        <v>80.3</v>
      </c>
      <c r="G1099" s="81" t="s">
        <v>505</v>
      </c>
      <c r="H1099" s="81" t="s">
        <v>977</v>
      </c>
      <c r="I1099" s="81" t="s">
        <v>1111</v>
      </c>
      <c r="J1099" s="81" t="s">
        <v>4</v>
      </c>
      <c r="K1099" s="81" t="s">
        <v>319</v>
      </c>
      <c r="L1099" s="81">
        <v>-108.02459722222223</v>
      </c>
      <c r="M1099" s="81">
        <v>39.48253888888889</v>
      </c>
      <c r="N1099" s="190">
        <v>0</v>
      </c>
      <c r="O1099" s="185">
        <v>2.1</v>
      </c>
      <c r="P1099" s="185">
        <v>0</v>
      </c>
      <c r="Q1099" s="185">
        <v>0</v>
      </c>
      <c r="R1099" s="186">
        <v>0</v>
      </c>
    </row>
    <row r="1100" spans="1:18" s="81" customFormat="1" x14ac:dyDescent="0.2">
      <c r="A1100" s="81" t="s">
        <v>147</v>
      </c>
      <c r="B1100" s="81" t="s">
        <v>493</v>
      </c>
      <c r="C1100" s="81" t="str">
        <f t="shared" si="17"/>
        <v>08045</v>
      </c>
      <c r="D1100" s="81" t="s">
        <v>503</v>
      </c>
      <c r="E1100" s="81" t="s">
        <v>1112</v>
      </c>
      <c r="F1100" s="81">
        <v>149.65</v>
      </c>
      <c r="G1100" s="81" t="s">
        <v>505</v>
      </c>
      <c r="H1100" s="81" t="s">
        <v>884</v>
      </c>
      <c r="I1100" s="81" t="s">
        <v>1113</v>
      </c>
      <c r="J1100" s="81" t="s">
        <v>4</v>
      </c>
      <c r="K1100" s="81" t="s">
        <v>319</v>
      </c>
      <c r="L1100" s="81">
        <v>-108.07537777777777</v>
      </c>
      <c r="M1100" s="81">
        <v>39.457455555555562</v>
      </c>
      <c r="N1100" s="190">
        <v>0</v>
      </c>
      <c r="O1100" s="185">
        <v>4.99</v>
      </c>
      <c r="P1100" s="185">
        <v>0</v>
      </c>
      <c r="Q1100" s="185">
        <v>0</v>
      </c>
      <c r="R1100" s="186">
        <v>0</v>
      </c>
    </row>
    <row r="1101" spans="1:18" s="81" customFormat="1" x14ac:dyDescent="0.2">
      <c r="A1101" s="81" t="s">
        <v>147</v>
      </c>
      <c r="B1101" s="81" t="s">
        <v>493</v>
      </c>
      <c r="C1101" s="81" t="str">
        <f t="shared" si="17"/>
        <v>08045</v>
      </c>
      <c r="D1101" s="81" t="s">
        <v>503</v>
      </c>
      <c r="E1101" s="81" t="s">
        <v>1114</v>
      </c>
      <c r="F1101" s="81">
        <v>124.1</v>
      </c>
      <c r="G1101" s="81" t="s">
        <v>505</v>
      </c>
      <c r="H1101" s="81" t="s">
        <v>979</v>
      </c>
      <c r="I1101" s="81" t="s">
        <v>1115</v>
      </c>
      <c r="J1101" s="81" t="s">
        <v>4</v>
      </c>
      <c r="K1101" s="81" t="s">
        <v>319</v>
      </c>
      <c r="L1101" s="81">
        <v>-108.07062499999999</v>
      </c>
      <c r="M1101" s="81">
        <v>39.438991666666666</v>
      </c>
      <c r="N1101" s="190">
        <v>0</v>
      </c>
      <c r="O1101" s="185">
        <v>2.1</v>
      </c>
      <c r="P1101" s="185">
        <v>0</v>
      </c>
      <c r="Q1101" s="185">
        <v>0</v>
      </c>
      <c r="R1101" s="186">
        <v>0</v>
      </c>
    </row>
    <row r="1102" spans="1:18" s="81" customFormat="1" x14ac:dyDescent="0.2">
      <c r="A1102" s="81" t="s">
        <v>147</v>
      </c>
      <c r="B1102" s="81" t="s">
        <v>493</v>
      </c>
      <c r="C1102" s="81" t="str">
        <f t="shared" si="17"/>
        <v>08045</v>
      </c>
      <c r="D1102" s="81" t="s">
        <v>503</v>
      </c>
      <c r="E1102" s="81" t="s">
        <v>1116</v>
      </c>
      <c r="F1102" s="81">
        <v>149.65</v>
      </c>
      <c r="G1102" s="81" t="s">
        <v>505</v>
      </c>
      <c r="H1102" s="81" t="s">
        <v>977</v>
      </c>
      <c r="I1102" s="81" t="s">
        <v>1117</v>
      </c>
      <c r="J1102" s="81" t="s">
        <v>4</v>
      </c>
      <c r="K1102" s="81" t="s">
        <v>319</v>
      </c>
      <c r="L1102" s="81">
        <v>-108.07544722222222</v>
      </c>
      <c r="M1102" s="81">
        <v>39.431908333333332</v>
      </c>
      <c r="N1102" s="190">
        <v>0</v>
      </c>
      <c r="O1102" s="185">
        <v>2.2000000000000002</v>
      </c>
      <c r="P1102" s="185">
        <v>0</v>
      </c>
      <c r="Q1102" s="185">
        <v>0</v>
      </c>
      <c r="R1102" s="186">
        <v>0</v>
      </c>
    </row>
    <row r="1103" spans="1:18" s="81" customFormat="1" x14ac:dyDescent="0.2">
      <c r="A1103" s="81" t="s">
        <v>147</v>
      </c>
      <c r="B1103" s="81" t="s">
        <v>493</v>
      </c>
      <c r="C1103" s="81" t="str">
        <f t="shared" si="17"/>
        <v>08045</v>
      </c>
      <c r="D1103" s="81" t="s">
        <v>503</v>
      </c>
      <c r="E1103" s="81" t="s">
        <v>1118</v>
      </c>
      <c r="F1103" s="81">
        <v>98.55</v>
      </c>
      <c r="G1103" s="81" t="s">
        <v>505</v>
      </c>
      <c r="H1103" s="81" t="s">
        <v>977</v>
      </c>
      <c r="I1103" s="81" t="s">
        <v>1119</v>
      </c>
      <c r="J1103" s="81" t="s">
        <v>4</v>
      </c>
      <c r="K1103" s="81" t="s">
        <v>319</v>
      </c>
      <c r="L1103" s="81">
        <v>-108.06030277777778</v>
      </c>
      <c r="M1103" s="81">
        <v>39.478016666666669</v>
      </c>
      <c r="N1103" s="190">
        <v>0</v>
      </c>
      <c r="O1103" s="185">
        <v>2.1</v>
      </c>
      <c r="P1103" s="185">
        <v>0</v>
      </c>
      <c r="Q1103" s="185">
        <v>0</v>
      </c>
      <c r="R1103" s="186">
        <v>0</v>
      </c>
    </row>
    <row r="1104" spans="1:18" s="81" customFormat="1" x14ac:dyDescent="0.2">
      <c r="A1104" s="81" t="s">
        <v>147</v>
      </c>
      <c r="B1104" s="81" t="s">
        <v>493</v>
      </c>
      <c r="C1104" s="81" t="str">
        <f t="shared" si="17"/>
        <v>08045</v>
      </c>
      <c r="D1104" s="81" t="s">
        <v>503</v>
      </c>
      <c r="E1104" s="81" t="s">
        <v>1120</v>
      </c>
      <c r="F1104" s="81">
        <v>142.35</v>
      </c>
      <c r="G1104" s="81" t="s">
        <v>505</v>
      </c>
      <c r="H1104" s="81" t="s">
        <v>1121</v>
      </c>
      <c r="I1104" s="81" t="s">
        <v>1122</v>
      </c>
      <c r="J1104" s="81" t="s">
        <v>4</v>
      </c>
      <c r="K1104" s="81" t="s">
        <v>319</v>
      </c>
      <c r="L1104" s="81">
        <v>-108.12578888888888</v>
      </c>
      <c r="M1104" s="81">
        <v>39.500497222222222</v>
      </c>
      <c r="N1104" s="190">
        <v>0</v>
      </c>
      <c r="O1104" s="185">
        <v>2.2000000000000002</v>
      </c>
      <c r="P1104" s="185">
        <v>0</v>
      </c>
      <c r="Q1104" s="185">
        <v>0</v>
      </c>
      <c r="R1104" s="186">
        <v>0</v>
      </c>
    </row>
    <row r="1105" spans="1:18" s="81" customFormat="1" x14ac:dyDescent="0.2">
      <c r="A1105" s="81" t="s">
        <v>147</v>
      </c>
      <c r="B1105" s="81" t="s">
        <v>493</v>
      </c>
      <c r="C1105" s="81" t="str">
        <f t="shared" si="17"/>
        <v>08045</v>
      </c>
      <c r="D1105" s="81" t="s">
        <v>503</v>
      </c>
      <c r="E1105" s="81" t="s">
        <v>1123</v>
      </c>
      <c r="F1105" s="81">
        <v>211.7</v>
      </c>
      <c r="G1105" s="81" t="s">
        <v>505</v>
      </c>
      <c r="H1105" s="81" t="s">
        <v>977</v>
      </c>
      <c r="I1105" s="81" t="s">
        <v>1124</v>
      </c>
      <c r="J1105" s="81" t="s">
        <v>4</v>
      </c>
      <c r="K1105" s="81" t="s">
        <v>319</v>
      </c>
      <c r="L1105" s="81">
        <v>-107.9195</v>
      </c>
      <c r="M1105" s="81">
        <v>39.523272222222218</v>
      </c>
      <c r="N1105" s="190">
        <v>0</v>
      </c>
      <c r="O1105" s="185">
        <v>2.4000010000000001</v>
      </c>
      <c r="P1105" s="185">
        <v>0</v>
      </c>
      <c r="Q1105" s="185">
        <v>0</v>
      </c>
      <c r="R1105" s="186">
        <v>0</v>
      </c>
    </row>
    <row r="1106" spans="1:18" s="81" customFormat="1" x14ac:dyDescent="0.2">
      <c r="A1106" s="81" t="s">
        <v>147</v>
      </c>
      <c r="B1106" s="81" t="s">
        <v>493</v>
      </c>
      <c r="C1106" s="81" t="str">
        <f t="shared" si="17"/>
        <v>08045</v>
      </c>
      <c r="D1106" s="81" t="s">
        <v>503</v>
      </c>
      <c r="E1106" s="81" t="s">
        <v>1125</v>
      </c>
      <c r="F1106" s="81">
        <v>76.650000000000006</v>
      </c>
      <c r="G1106" s="81" t="s">
        <v>505</v>
      </c>
      <c r="H1106" s="81" t="s">
        <v>977</v>
      </c>
      <c r="I1106" s="81" t="s">
        <v>1126</v>
      </c>
      <c r="J1106" s="81" t="s">
        <v>4</v>
      </c>
      <c r="K1106" s="81" t="s">
        <v>319</v>
      </c>
      <c r="L1106" s="81">
        <v>-108.08804722222222</v>
      </c>
      <c r="M1106" s="81">
        <v>39.496822222222221</v>
      </c>
      <c r="N1106" s="190">
        <v>0</v>
      </c>
      <c r="O1106" s="185">
        <v>2</v>
      </c>
      <c r="P1106" s="185">
        <v>0</v>
      </c>
      <c r="Q1106" s="185">
        <v>0</v>
      </c>
      <c r="R1106" s="186">
        <v>0</v>
      </c>
    </row>
    <row r="1107" spans="1:18" s="81" customFormat="1" x14ac:dyDescent="0.2">
      <c r="A1107" s="81" t="s">
        <v>147</v>
      </c>
      <c r="B1107" s="81" t="s">
        <v>493</v>
      </c>
      <c r="C1107" s="81" t="str">
        <f t="shared" si="17"/>
        <v>08045</v>
      </c>
      <c r="D1107" s="81" t="s">
        <v>503</v>
      </c>
      <c r="E1107" s="81" t="s">
        <v>1127</v>
      </c>
      <c r="F1107" s="81">
        <v>131.4</v>
      </c>
      <c r="G1107" s="81" t="s">
        <v>505</v>
      </c>
      <c r="H1107" s="81" t="s">
        <v>977</v>
      </c>
      <c r="I1107" s="81" t="s">
        <v>1128</v>
      </c>
      <c r="J1107" s="81" t="s">
        <v>4</v>
      </c>
      <c r="K1107" s="81" t="s">
        <v>319</v>
      </c>
      <c r="L1107" s="81">
        <v>-107.89940277777778</v>
      </c>
      <c r="M1107" s="81">
        <v>39.461852777777779</v>
      </c>
      <c r="N1107" s="190">
        <v>0</v>
      </c>
      <c r="O1107" s="185">
        <v>2.2000000000000002</v>
      </c>
      <c r="P1107" s="185">
        <v>0</v>
      </c>
      <c r="Q1107" s="185">
        <v>0</v>
      </c>
      <c r="R1107" s="186">
        <v>0</v>
      </c>
    </row>
    <row r="1108" spans="1:18" s="81" customFormat="1" x14ac:dyDescent="0.2">
      <c r="A1108" s="81" t="s">
        <v>147</v>
      </c>
      <c r="B1108" s="81" t="s">
        <v>493</v>
      </c>
      <c r="C1108" s="81" t="str">
        <f t="shared" si="17"/>
        <v>08045</v>
      </c>
      <c r="D1108" s="81" t="s">
        <v>503</v>
      </c>
      <c r="E1108" s="81" t="s">
        <v>1129</v>
      </c>
      <c r="F1108" s="81">
        <v>142.35</v>
      </c>
      <c r="G1108" s="81" t="s">
        <v>505</v>
      </c>
      <c r="H1108" s="81" t="s">
        <v>981</v>
      </c>
      <c r="I1108" s="81" t="s">
        <v>1130</v>
      </c>
      <c r="J1108" s="81" t="s">
        <v>4</v>
      </c>
      <c r="K1108" s="81" t="s">
        <v>319</v>
      </c>
      <c r="L1108" s="81">
        <v>-108.09747222222222</v>
      </c>
      <c r="M1108" s="81">
        <v>39.4893</v>
      </c>
      <c r="N1108" s="190">
        <v>0</v>
      </c>
      <c r="O1108" s="185">
        <v>2.2000000000000002</v>
      </c>
      <c r="P1108" s="185">
        <v>0</v>
      </c>
      <c r="Q1108" s="185">
        <v>0</v>
      </c>
      <c r="R1108" s="186">
        <v>0</v>
      </c>
    </row>
    <row r="1109" spans="1:18" s="81" customFormat="1" x14ac:dyDescent="0.2">
      <c r="A1109" s="81" t="s">
        <v>147</v>
      </c>
      <c r="B1109" s="81" t="s">
        <v>493</v>
      </c>
      <c r="C1109" s="81" t="str">
        <f t="shared" si="17"/>
        <v>08045</v>
      </c>
      <c r="D1109" s="81" t="s">
        <v>503</v>
      </c>
      <c r="E1109" s="81" t="s">
        <v>1131</v>
      </c>
      <c r="F1109" s="81">
        <v>167.9</v>
      </c>
      <c r="G1109" s="81" t="s">
        <v>505</v>
      </c>
      <c r="H1109" s="81" t="s">
        <v>977</v>
      </c>
      <c r="I1109" s="81" t="s">
        <v>1132</v>
      </c>
      <c r="J1109" s="81" t="s">
        <v>4</v>
      </c>
      <c r="K1109" s="81" t="s">
        <v>319</v>
      </c>
      <c r="L1109" s="81">
        <v>-107.92361944444445</v>
      </c>
      <c r="M1109" s="81">
        <v>39.512047222222222</v>
      </c>
      <c r="N1109" s="190">
        <v>0</v>
      </c>
      <c r="O1109" s="185">
        <v>2.2999999999999998</v>
      </c>
      <c r="P1109" s="185">
        <v>0</v>
      </c>
      <c r="Q1109" s="185">
        <v>0</v>
      </c>
      <c r="R1109" s="186">
        <v>0</v>
      </c>
    </row>
    <row r="1110" spans="1:18" s="81" customFormat="1" x14ac:dyDescent="0.2">
      <c r="A1110" s="81" t="s">
        <v>147</v>
      </c>
      <c r="B1110" s="81" t="s">
        <v>493</v>
      </c>
      <c r="C1110" s="81" t="str">
        <f t="shared" si="17"/>
        <v>08045</v>
      </c>
      <c r="D1110" s="81" t="s">
        <v>503</v>
      </c>
      <c r="E1110" s="81" t="s">
        <v>1133</v>
      </c>
      <c r="F1110" s="81">
        <v>87.6</v>
      </c>
      <c r="G1110" s="81" t="s">
        <v>505</v>
      </c>
      <c r="H1110" s="81" t="s">
        <v>981</v>
      </c>
      <c r="I1110" s="81" t="s">
        <v>1134</v>
      </c>
      <c r="J1110" s="81" t="s">
        <v>4</v>
      </c>
      <c r="K1110" s="81" t="s">
        <v>319</v>
      </c>
      <c r="L1110" s="81">
        <v>-108.08325555555555</v>
      </c>
      <c r="M1110" s="81">
        <v>39.474686111111112</v>
      </c>
      <c r="N1110" s="190">
        <v>0</v>
      </c>
      <c r="O1110" s="185">
        <v>2.1</v>
      </c>
      <c r="P1110" s="185">
        <v>0</v>
      </c>
      <c r="Q1110" s="185">
        <v>0</v>
      </c>
      <c r="R1110" s="186">
        <v>0</v>
      </c>
    </row>
    <row r="1111" spans="1:18" s="81" customFormat="1" x14ac:dyDescent="0.2">
      <c r="A1111" s="81" t="s">
        <v>147</v>
      </c>
      <c r="B1111" s="81" t="s">
        <v>493</v>
      </c>
      <c r="C1111" s="81" t="str">
        <f t="shared" si="17"/>
        <v>08045</v>
      </c>
      <c r="D1111" s="81" t="s">
        <v>503</v>
      </c>
      <c r="E1111" s="81" t="s">
        <v>1135</v>
      </c>
      <c r="F1111" s="81">
        <v>127.75</v>
      </c>
      <c r="G1111" s="81" t="s">
        <v>505</v>
      </c>
      <c r="H1111" s="81" t="s">
        <v>983</v>
      </c>
      <c r="I1111" s="81" t="s">
        <v>1136</v>
      </c>
      <c r="J1111" s="81" t="s">
        <v>4</v>
      </c>
      <c r="K1111" s="81" t="s">
        <v>319</v>
      </c>
      <c r="L1111" s="81">
        <v>-108.12558333333332</v>
      </c>
      <c r="M1111" s="81">
        <v>39.489247222222225</v>
      </c>
      <c r="N1111" s="190">
        <v>0</v>
      </c>
      <c r="O1111" s="185">
        <v>2.2000000000000002</v>
      </c>
      <c r="P1111" s="185">
        <v>0</v>
      </c>
      <c r="Q1111" s="185">
        <v>0</v>
      </c>
      <c r="R1111" s="186">
        <v>0</v>
      </c>
    </row>
    <row r="1112" spans="1:18" s="81" customFormat="1" x14ac:dyDescent="0.2">
      <c r="A1112" s="81" t="s">
        <v>147</v>
      </c>
      <c r="B1112" s="81" t="s">
        <v>493</v>
      </c>
      <c r="C1112" s="81" t="str">
        <f t="shared" si="17"/>
        <v>08045</v>
      </c>
      <c r="D1112" s="81" t="s">
        <v>503</v>
      </c>
      <c r="E1112" s="81" t="s">
        <v>1137</v>
      </c>
      <c r="F1112" s="81">
        <v>105.85</v>
      </c>
      <c r="G1112" s="81" t="s">
        <v>505</v>
      </c>
      <c r="H1112" s="81" t="s">
        <v>545</v>
      </c>
      <c r="I1112" s="81" t="s">
        <v>1138</v>
      </c>
      <c r="J1112" s="81" t="s">
        <v>4</v>
      </c>
      <c r="K1112" s="81" t="s">
        <v>319</v>
      </c>
      <c r="L1112" s="81">
        <v>-108.13047588888888</v>
      </c>
      <c r="M1112" s="81">
        <v>39.507890027777776</v>
      </c>
      <c r="N1112" s="190">
        <v>0</v>
      </c>
      <c r="O1112" s="185">
        <v>2.1</v>
      </c>
      <c r="P1112" s="185">
        <v>0</v>
      </c>
      <c r="Q1112" s="185">
        <v>0</v>
      </c>
      <c r="R1112" s="186">
        <v>0</v>
      </c>
    </row>
    <row r="1113" spans="1:18" s="81" customFormat="1" x14ac:dyDescent="0.2">
      <c r="A1113" s="81" t="s">
        <v>147</v>
      </c>
      <c r="B1113" s="81" t="s">
        <v>493</v>
      </c>
      <c r="C1113" s="81" t="str">
        <f t="shared" si="17"/>
        <v>08045</v>
      </c>
      <c r="D1113" s="81" t="s">
        <v>503</v>
      </c>
      <c r="E1113" s="81" t="s">
        <v>1139</v>
      </c>
      <c r="F1113" s="81">
        <v>142.35</v>
      </c>
      <c r="G1113" s="81" t="s">
        <v>505</v>
      </c>
      <c r="H1113" s="81" t="s">
        <v>977</v>
      </c>
      <c r="I1113" s="81" t="s">
        <v>1140</v>
      </c>
      <c r="J1113" s="81" t="s">
        <v>4</v>
      </c>
      <c r="K1113" s="81" t="s">
        <v>319</v>
      </c>
      <c r="L1113" s="81">
        <v>-108.09246388888889</v>
      </c>
      <c r="M1113" s="81">
        <v>39.474722222222226</v>
      </c>
      <c r="N1113" s="190">
        <v>0</v>
      </c>
      <c r="O1113" s="185">
        <v>2.2000000000000002</v>
      </c>
      <c r="P1113" s="185">
        <v>0</v>
      </c>
      <c r="Q1113" s="185">
        <v>0</v>
      </c>
      <c r="R1113" s="186">
        <v>0</v>
      </c>
    </row>
    <row r="1114" spans="1:18" s="81" customFormat="1" x14ac:dyDescent="0.2">
      <c r="A1114" s="81" t="s">
        <v>147</v>
      </c>
      <c r="B1114" s="81" t="s">
        <v>493</v>
      </c>
      <c r="C1114" s="81" t="str">
        <f t="shared" si="17"/>
        <v>08045</v>
      </c>
      <c r="D1114" s="81" t="s">
        <v>503</v>
      </c>
      <c r="E1114" s="81" t="s">
        <v>1141</v>
      </c>
      <c r="F1114" s="81">
        <v>113.15</v>
      </c>
      <c r="G1114" s="81" t="s">
        <v>505</v>
      </c>
      <c r="H1114" s="81" t="s">
        <v>977</v>
      </c>
      <c r="I1114" s="81" t="s">
        <v>1142</v>
      </c>
      <c r="J1114" s="81" t="s">
        <v>4</v>
      </c>
      <c r="K1114" s="81" t="s">
        <v>319</v>
      </c>
      <c r="L1114" s="81">
        <v>-108.09259722222222</v>
      </c>
      <c r="M1114" s="81">
        <v>39.478558333333332</v>
      </c>
      <c r="N1114" s="190">
        <v>0</v>
      </c>
      <c r="O1114" s="185">
        <v>2.1</v>
      </c>
      <c r="P1114" s="185">
        <v>0</v>
      </c>
      <c r="Q1114" s="185">
        <v>0</v>
      </c>
      <c r="R1114" s="186">
        <v>0</v>
      </c>
    </row>
    <row r="1115" spans="1:18" s="81" customFormat="1" x14ac:dyDescent="0.2">
      <c r="A1115" s="81" t="s">
        <v>147</v>
      </c>
      <c r="B1115" s="81" t="s">
        <v>493</v>
      </c>
      <c r="C1115" s="81" t="str">
        <f t="shared" si="17"/>
        <v>08045</v>
      </c>
      <c r="D1115" s="81" t="s">
        <v>503</v>
      </c>
      <c r="E1115" s="81" t="s">
        <v>1143</v>
      </c>
      <c r="F1115" s="81">
        <v>171.55</v>
      </c>
      <c r="G1115" s="81" t="s">
        <v>505</v>
      </c>
      <c r="H1115" s="81" t="s">
        <v>977</v>
      </c>
      <c r="I1115" s="81" t="s">
        <v>1144</v>
      </c>
      <c r="J1115" s="81" t="s">
        <v>4</v>
      </c>
      <c r="K1115" s="81" t="s">
        <v>319</v>
      </c>
      <c r="L1115" s="81">
        <v>-108.06939166666666</v>
      </c>
      <c r="M1115" s="81">
        <v>39.482008333333333</v>
      </c>
      <c r="N1115" s="190">
        <v>0</v>
      </c>
      <c r="O1115" s="185">
        <v>2.2000000000000002</v>
      </c>
      <c r="P1115" s="185">
        <v>0</v>
      </c>
      <c r="Q1115" s="185">
        <v>0</v>
      </c>
      <c r="R1115" s="186">
        <v>0</v>
      </c>
    </row>
    <row r="1116" spans="1:18" s="81" customFormat="1" x14ac:dyDescent="0.2">
      <c r="A1116" s="81" t="s">
        <v>147</v>
      </c>
      <c r="B1116" s="81" t="s">
        <v>493</v>
      </c>
      <c r="C1116" s="81" t="str">
        <f t="shared" si="17"/>
        <v>08045</v>
      </c>
      <c r="D1116" s="81" t="s">
        <v>503</v>
      </c>
      <c r="E1116" s="81" t="s">
        <v>1145</v>
      </c>
      <c r="F1116" s="81">
        <v>135.05000000000001</v>
      </c>
      <c r="G1116" s="81" t="s">
        <v>505</v>
      </c>
      <c r="H1116" s="81" t="s">
        <v>977</v>
      </c>
      <c r="I1116" s="81" t="s">
        <v>1146</v>
      </c>
      <c r="J1116" s="81" t="s">
        <v>4</v>
      </c>
      <c r="K1116" s="81" t="s">
        <v>319</v>
      </c>
      <c r="L1116" s="81">
        <v>-108.07541944444444</v>
      </c>
      <c r="M1116" s="81">
        <v>39.461033333333333</v>
      </c>
      <c r="N1116" s="190">
        <v>0</v>
      </c>
      <c r="O1116" s="185">
        <v>2.2999999999999998</v>
      </c>
      <c r="P1116" s="185">
        <v>0</v>
      </c>
      <c r="Q1116" s="185">
        <v>0</v>
      </c>
      <c r="R1116" s="186">
        <v>0</v>
      </c>
    </row>
    <row r="1117" spans="1:18" s="81" customFormat="1" x14ac:dyDescent="0.2">
      <c r="A1117" s="81" t="s">
        <v>147</v>
      </c>
      <c r="B1117" s="81" t="s">
        <v>493</v>
      </c>
      <c r="C1117" s="81" t="str">
        <f t="shared" si="17"/>
        <v>08045</v>
      </c>
      <c r="D1117" s="81" t="s">
        <v>503</v>
      </c>
      <c r="E1117" s="81" t="s">
        <v>1147</v>
      </c>
      <c r="F1117" s="81">
        <v>193.45</v>
      </c>
      <c r="G1117" s="81" t="s">
        <v>505</v>
      </c>
      <c r="H1117" s="81" t="s">
        <v>977</v>
      </c>
      <c r="I1117" s="81" t="s">
        <v>1148</v>
      </c>
      <c r="J1117" s="81" t="s">
        <v>4</v>
      </c>
      <c r="K1117" s="81" t="s">
        <v>319</v>
      </c>
      <c r="L1117" s="81">
        <v>-108.08778888888888</v>
      </c>
      <c r="M1117" s="81">
        <v>39.478455555555556</v>
      </c>
      <c r="N1117" s="190">
        <v>0</v>
      </c>
      <c r="O1117" s="185">
        <v>2.300001</v>
      </c>
      <c r="P1117" s="185">
        <v>0</v>
      </c>
      <c r="Q1117" s="185">
        <v>0</v>
      </c>
      <c r="R1117" s="186">
        <v>0</v>
      </c>
    </row>
    <row r="1118" spans="1:18" s="81" customFormat="1" x14ac:dyDescent="0.2">
      <c r="A1118" s="81" t="s">
        <v>147</v>
      </c>
      <c r="B1118" s="81" t="s">
        <v>493</v>
      </c>
      <c r="C1118" s="81" t="str">
        <f t="shared" si="17"/>
        <v>08045</v>
      </c>
      <c r="D1118" s="81" t="s">
        <v>503</v>
      </c>
      <c r="E1118" s="81" t="s">
        <v>1149</v>
      </c>
      <c r="F1118" s="81">
        <v>211.7</v>
      </c>
      <c r="G1118" s="81" t="s">
        <v>505</v>
      </c>
      <c r="H1118" s="81" t="s">
        <v>545</v>
      </c>
      <c r="I1118" s="81" t="s">
        <v>1150</v>
      </c>
      <c r="J1118" s="81" t="s">
        <v>4</v>
      </c>
      <c r="K1118" s="81" t="s">
        <v>319</v>
      </c>
      <c r="L1118" s="81">
        <v>-108.09252777777778</v>
      </c>
      <c r="M1118" s="81">
        <v>39.482050000000001</v>
      </c>
      <c r="N1118" s="190">
        <v>0</v>
      </c>
      <c r="O1118" s="185">
        <v>2.4000010000000001</v>
      </c>
      <c r="P1118" s="185">
        <v>0</v>
      </c>
      <c r="Q1118" s="185">
        <v>0</v>
      </c>
      <c r="R1118" s="186">
        <v>0</v>
      </c>
    </row>
    <row r="1119" spans="1:18" s="81" customFormat="1" x14ac:dyDescent="0.2">
      <c r="A1119" s="81" t="s">
        <v>147</v>
      </c>
      <c r="B1119" s="81" t="s">
        <v>493</v>
      </c>
      <c r="C1119" s="81" t="str">
        <f t="shared" si="17"/>
        <v>08045</v>
      </c>
      <c r="D1119" s="81" t="s">
        <v>503</v>
      </c>
      <c r="E1119" s="81" t="s">
        <v>1151</v>
      </c>
      <c r="F1119" s="81">
        <v>116.8</v>
      </c>
      <c r="G1119" s="81" t="s">
        <v>505</v>
      </c>
      <c r="H1119" s="81" t="s">
        <v>983</v>
      </c>
      <c r="I1119" s="81" t="s">
        <v>1152</v>
      </c>
      <c r="J1119" s="81" t="s">
        <v>4</v>
      </c>
      <c r="K1119" s="81" t="s">
        <v>319</v>
      </c>
      <c r="L1119" s="81">
        <v>-108.10659722222222</v>
      </c>
      <c r="M1119" s="81">
        <v>39.485625000000006</v>
      </c>
      <c r="N1119" s="190">
        <v>0</v>
      </c>
      <c r="O1119" s="185">
        <v>2.100006</v>
      </c>
      <c r="P1119" s="185">
        <v>0</v>
      </c>
      <c r="Q1119" s="185">
        <v>0</v>
      </c>
      <c r="R1119" s="186">
        <v>0</v>
      </c>
    </row>
    <row r="1120" spans="1:18" s="81" customFormat="1" x14ac:dyDescent="0.2">
      <c r="A1120" s="81" t="s">
        <v>147</v>
      </c>
      <c r="B1120" s="81" t="s">
        <v>493</v>
      </c>
      <c r="C1120" s="81" t="str">
        <f t="shared" si="17"/>
        <v>08045</v>
      </c>
      <c r="D1120" s="81" t="s">
        <v>503</v>
      </c>
      <c r="E1120" s="81" t="s">
        <v>1153</v>
      </c>
      <c r="F1120" s="81">
        <v>167.9</v>
      </c>
      <c r="G1120" s="81" t="s">
        <v>505</v>
      </c>
      <c r="H1120" s="81" t="s">
        <v>545</v>
      </c>
      <c r="I1120" s="81" t="s">
        <v>1154</v>
      </c>
      <c r="J1120" s="81" t="s">
        <v>4</v>
      </c>
      <c r="K1120" s="81" t="s">
        <v>319</v>
      </c>
      <c r="L1120" s="81">
        <v>-108.11630277777778</v>
      </c>
      <c r="M1120" s="81">
        <v>39.493088888888892</v>
      </c>
      <c r="N1120" s="190">
        <v>0</v>
      </c>
      <c r="O1120" s="185">
        <v>2.2999999999999998</v>
      </c>
      <c r="P1120" s="185">
        <v>0</v>
      </c>
      <c r="Q1120" s="185">
        <v>0</v>
      </c>
      <c r="R1120" s="186">
        <v>0</v>
      </c>
    </row>
    <row r="1121" spans="1:18" s="81" customFormat="1" x14ac:dyDescent="0.2">
      <c r="A1121" s="81" t="s">
        <v>147</v>
      </c>
      <c r="B1121" s="81" t="s">
        <v>493</v>
      </c>
      <c r="C1121" s="81" t="str">
        <f t="shared" si="17"/>
        <v>08045</v>
      </c>
      <c r="D1121" s="81" t="s">
        <v>503</v>
      </c>
      <c r="E1121" s="81" t="s">
        <v>1155</v>
      </c>
      <c r="F1121" s="81">
        <v>146</v>
      </c>
      <c r="G1121" s="81" t="s">
        <v>505</v>
      </c>
      <c r="H1121" s="81" t="s">
        <v>983</v>
      </c>
      <c r="I1121" s="81" t="s">
        <v>1156</v>
      </c>
      <c r="J1121" s="81" t="s">
        <v>4</v>
      </c>
      <c r="K1121" s="81" t="s">
        <v>319</v>
      </c>
      <c r="L1121" s="81">
        <v>-108.11602222222221</v>
      </c>
      <c r="M1121" s="81">
        <v>39.482008333333333</v>
      </c>
      <c r="N1121" s="190">
        <v>0</v>
      </c>
      <c r="O1121" s="185">
        <v>2.2000000000000002</v>
      </c>
      <c r="P1121" s="185">
        <v>0</v>
      </c>
      <c r="Q1121" s="185">
        <v>0</v>
      </c>
      <c r="R1121" s="186">
        <v>0</v>
      </c>
    </row>
    <row r="1122" spans="1:18" s="81" customFormat="1" x14ac:dyDescent="0.2">
      <c r="A1122" s="81" t="s">
        <v>147</v>
      </c>
      <c r="B1122" s="81" t="s">
        <v>493</v>
      </c>
      <c r="C1122" s="81" t="str">
        <f t="shared" si="17"/>
        <v>08045</v>
      </c>
      <c r="D1122" s="81" t="s">
        <v>503</v>
      </c>
      <c r="E1122" s="81" t="s">
        <v>1157</v>
      </c>
      <c r="F1122" s="81">
        <v>124.1</v>
      </c>
      <c r="G1122" s="81" t="s">
        <v>505</v>
      </c>
      <c r="H1122" s="81" t="s">
        <v>977</v>
      </c>
      <c r="I1122" s="81" t="s">
        <v>1158</v>
      </c>
      <c r="J1122" s="81" t="s">
        <v>4</v>
      </c>
      <c r="K1122" s="81" t="s">
        <v>319</v>
      </c>
      <c r="L1122" s="81">
        <v>-107.88168055555555</v>
      </c>
      <c r="M1122" s="81">
        <v>39.501586111111109</v>
      </c>
      <c r="N1122" s="190">
        <v>0</v>
      </c>
      <c r="O1122" s="185">
        <v>2.2000000000000002</v>
      </c>
      <c r="P1122" s="185">
        <v>0</v>
      </c>
      <c r="Q1122" s="185">
        <v>0</v>
      </c>
      <c r="R1122" s="186">
        <v>0</v>
      </c>
    </row>
    <row r="1123" spans="1:18" s="81" customFormat="1" x14ac:dyDescent="0.2">
      <c r="A1123" s="81" t="s">
        <v>147</v>
      </c>
      <c r="B1123" s="81" t="s">
        <v>493</v>
      </c>
      <c r="C1123" s="81" t="str">
        <f t="shared" si="17"/>
        <v>08045</v>
      </c>
      <c r="D1123" s="81" t="s">
        <v>503</v>
      </c>
      <c r="E1123" s="81" t="s">
        <v>1159</v>
      </c>
      <c r="F1123" s="81">
        <v>142.35499999999999</v>
      </c>
      <c r="G1123" s="81" t="s">
        <v>505</v>
      </c>
      <c r="H1123" s="81" t="s">
        <v>983</v>
      </c>
      <c r="I1123" s="81" t="s">
        <v>1160</v>
      </c>
      <c r="J1123" s="81" t="s">
        <v>4</v>
      </c>
      <c r="K1123" s="81" t="s">
        <v>319</v>
      </c>
      <c r="L1123" s="81">
        <v>-107.89138055555556</v>
      </c>
      <c r="M1123" s="81">
        <v>39.512472222222222</v>
      </c>
      <c r="N1123" s="190">
        <v>0</v>
      </c>
      <c r="O1123" s="185">
        <v>2.2000769999999998</v>
      </c>
      <c r="P1123" s="185">
        <v>0</v>
      </c>
      <c r="Q1123" s="185">
        <v>0</v>
      </c>
      <c r="R1123" s="186">
        <v>0</v>
      </c>
    </row>
    <row r="1124" spans="1:18" s="81" customFormat="1" x14ac:dyDescent="0.2">
      <c r="A1124" s="81" t="s">
        <v>147</v>
      </c>
      <c r="B1124" s="81" t="s">
        <v>493</v>
      </c>
      <c r="C1124" s="81" t="str">
        <f t="shared" si="17"/>
        <v>08045</v>
      </c>
      <c r="D1124" s="81" t="s">
        <v>503</v>
      </c>
      <c r="E1124" s="81" t="s">
        <v>1161</v>
      </c>
      <c r="F1124" s="81">
        <v>94.9</v>
      </c>
      <c r="G1124" s="81" t="s">
        <v>505</v>
      </c>
      <c r="H1124" s="81" t="s">
        <v>884</v>
      </c>
      <c r="I1124" s="81" t="s">
        <v>1162</v>
      </c>
      <c r="J1124" s="81" t="s">
        <v>4</v>
      </c>
      <c r="K1124" s="81" t="s">
        <v>319</v>
      </c>
      <c r="L1124" s="81">
        <v>-108.06067777777777</v>
      </c>
      <c r="M1124" s="81">
        <v>39.47119444444445</v>
      </c>
      <c r="N1124" s="190">
        <v>0</v>
      </c>
      <c r="O1124" s="185">
        <v>2.1</v>
      </c>
      <c r="P1124" s="185">
        <v>0</v>
      </c>
      <c r="Q1124" s="185">
        <v>0</v>
      </c>
      <c r="R1124" s="186">
        <v>0</v>
      </c>
    </row>
    <row r="1125" spans="1:18" s="81" customFormat="1" x14ac:dyDescent="0.2">
      <c r="A1125" s="81" t="s">
        <v>147</v>
      </c>
      <c r="B1125" s="81" t="s">
        <v>493</v>
      </c>
      <c r="C1125" s="81" t="str">
        <f t="shared" si="17"/>
        <v>08045</v>
      </c>
      <c r="D1125" s="81" t="s">
        <v>503</v>
      </c>
      <c r="E1125" s="81" t="s">
        <v>1163</v>
      </c>
      <c r="F1125" s="81">
        <v>171.55</v>
      </c>
      <c r="G1125" s="81" t="s">
        <v>505</v>
      </c>
      <c r="H1125" s="81" t="s">
        <v>979</v>
      </c>
      <c r="I1125" s="81" t="s">
        <v>1164</v>
      </c>
      <c r="J1125" s="81" t="s">
        <v>4</v>
      </c>
      <c r="K1125" s="81" t="s">
        <v>319</v>
      </c>
      <c r="L1125" s="81">
        <v>-107.88142499999999</v>
      </c>
      <c r="M1125" s="81">
        <v>39.494516666666669</v>
      </c>
      <c r="N1125" s="190">
        <v>0</v>
      </c>
      <c r="O1125" s="185">
        <v>2.2999999999999998</v>
      </c>
      <c r="P1125" s="185">
        <v>0</v>
      </c>
      <c r="Q1125" s="185">
        <v>0</v>
      </c>
      <c r="R1125" s="186">
        <v>0</v>
      </c>
    </row>
    <row r="1126" spans="1:18" s="81" customFormat="1" x14ac:dyDescent="0.2">
      <c r="A1126" s="81" t="s">
        <v>147</v>
      </c>
      <c r="B1126" s="81" t="s">
        <v>493</v>
      </c>
      <c r="C1126" s="81" t="str">
        <f t="shared" si="17"/>
        <v>08045</v>
      </c>
      <c r="D1126" s="81" t="s">
        <v>503</v>
      </c>
      <c r="E1126" s="81" t="s">
        <v>1165</v>
      </c>
      <c r="F1126" s="81">
        <v>105.85</v>
      </c>
      <c r="G1126" s="81" t="s">
        <v>505</v>
      </c>
      <c r="H1126" s="81" t="s">
        <v>884</v>
      </c>
      <c r="I1126" s="81" t="s">
        <v>1166</v>
      </c>
      <c r="J1126" s="81" t="s">
        <v>4</v>
      </c>
      <c r="K1126" s="81" t="s">
        <v>319</v>
      </c>
      <c r="L1126" s="81">
        <v>-108.07988611111111</v>
      </c>
      <c r="M1126" s="81">
        <v>39.460950000000004</v>
      </c>
      <c r="N1126" s="190">
        <v>0</v>
      </c>
      <c r="O1126" s="185">
        <v>2.1</v>
      </c>
      <c r="P1126" s="185">
        <v>0</v>
      </c>
      <c r="Q1126" s="185">
        <v>0</v>
      </c>
      <c r="R1126" s="186">
        <v>0</v>
      </c>
    </row>
    <row r="1127" spans="1:18" s="81" customFormat="1" x14ac:dyDescent="0.2">
      <c r="A1127" s="81" t="s">
        <v>147</v>
      </c>
      <c r="B1127" s="81" t="s">
        <v>493</v>
      </c>
      <c r="C1127" s="81" t="str">
        <f t="shared" si="17"/>
        <v>08045</v>
      </c>
      <c r="D1127" s="81" t="s">
        <v>503</v>
      </c>
      <c r="E1127" s="81" t="s">
        <v>1167</v>
      </c>
      <c r="F1127" s="81">
        <v>525.6</v>
      </c>
      <c r="G1127" s="81" t="s">
        <v>505</v>
      </c>
      <c r="H1127" s="81" t="s">
        <v>884</v>
      </c>
      <c r="I1127" s="81" t="s">
        <v>1168</v>
      </c>
      <c r="J1127" s="81" t="s">
        <v>4</v>
      </c>
      <c r="K1127" s="81" t="s">
        <v>319</v>
      </c>
      <c r="L1127" s="81">
        <v>-107.89479722222224</v>
      </c>
      <c r="M1127" s="81">
        <v>39.483436111111111</v>
      </c>
      <c r="N1127" s="190">
        <v>0</v>
      </c>
      <c r="O1127" s="185">
        <v>3.1000019999999999</v>
      </c>
      <c r="P1127" s="185">
        <v>0</v>
      </c>
      <c r="Q1127" s="185">
        <v>0</v>
      </c>
      <c r="R1127" s="186">
        <v>0</v>
      </c>
    </row>
    <row r="1128" spans="1:18" s="81" customFormat="1" x14ac:dyDescent="0.2">
      <c r="A1128" s="81" t="s">
        <v>147</v>
      </c>
      <c r="B1128" s="81" t="s">
        <v>493</v>
      </c>
      <c r="C1128" s="81" t="str">
        <f t="shared" si="17"/>
        <v>08045</v>
      </c>
      <c r="D1128" s="81" t="s">
        <v>503</v>
      </c>
      <c r="E1128" s="81" t="s">
        <v>1169</v>
      </c>
      <c r="F1128" s="81">
        <v>284.7</v>
      </c>
      <c r="G1128" s="81" t="s">
        <v>505</v>
      </c>
      <c r="H1128" s="81" t="s">
        <v>884</v>
      </c>
      <c r="I1128" s="81" t="s">
        <v>1170</v>
      </c>
      <c r="J1128" s="81" t="s">
        <v>4</v>
      </c>
      <c r="K1128" s="81" t="s">
        <v>319</v>
      </c>
      <c r="L1128" s="81">
        <v>-108.13045</v>
      </c>
      <c r="M1128" s="81">
        <v>39.496747222222226</v>
      </c>
      <c r="N1128" s="190">
        <v>0</v>
      </c>
      <c r="O1128" s="185">
        <v>2.5000010000000001</v>
      </c>
      <c r="P1128" s="185">
        <v>0</v>
      </c>
      <c r="Q1128" s="185">
        <v>0</v>
      </c>
      <c r="R1128" s="186">
        <v>0</v>
      </c>
    </row>
    <row r="1129" spans="1:18" s="81" customFormat="1" x14ac:dyDescent="0.2">
      <c r="A1129" s="81" t="s">
        <v>147</v>
      </c>
      <c r="B1129" s="81" t="s">
        <v>493</v>
      </c>
      <c r="C1129" s="81" t="str">
        <f t="shared" si="17"/>
        <v>08045</v>
      </c>
      <c r="D1129" s="81" t="s">
        <v>503</v>
      </c>
      <c r="E1129" s="81" t="s">
        <v>1171</v>
      </c>
      <c r="F1129" s="81">
        <v>178.85</v>
      </c>
      <c r="G1129" s="81" t="s">
        <v>505</v>
      </c>
      <c r="H1129" s="81" t="s">
        <v>977</v>
      </c>
      <c r="I1129" s="81" t="s">
        <v>1172</v>
      </c>
      <c r="J1129" s="81" t="s">
        <v>4</v>
      </c>
      <c r="K1129" s="81" t="s">
        <v>319</v>
      </c>
      <c r="L1129" s="81">
        <v>-107.89138611111112</v>
      </c>
      <c r="M1129" s="81">
        <v>39.51616388888889</v>
      </c>
      <c r="N1129" s="190">
        <v>0</v>
      </c>
      <c r="O1129" s="185">
        <v>2.2999999999999998</v>
      </c>
      <c r="P1129" s="185">
        <v>0</v>
      </c>
      <c r="Q1129" s="185">
        <v>0</v>
      </c>
      <c r="R1129" s="186">
        <v>0</v>
      </c>
    </row>
    <row r="1130" spans="1:18" s="81" customFormat="1" x14ac:dyDescent="0.2">
      <c r="A1130" s="81" t="s">
        <v>147</v>
      </c>
      <c r="B1130" s="81" t="s">
        <v>493</v>
      </c>
      <c r="C1130" s="81" t="str">
        <f t="shared" si="17"/>
        <v>08045</v>
      </c>
      <c r="D1130" s="81" t="s">
        <v>503</v>
      </c>
      <c r="E1130" s="81" t="s">
        <v>1173</v>
      </c>
      <c r="F1130" s="81">
        <v>383.25</v>
      </c>
      <c r="G1130" s="81" t="s">
        <v>505</v>
      </c>
      <c r="H1130" s="81" t="s">
        <v>982</v>
      </c>
      <c r="I1130" s="81" t="s">
        <v>1174</v>
      </c>
      <c r="J1130" s="81" t="s">
        <v>4</v>
      </c>
      <c r="K1130" s="81" t="s">
        <v>319</v>
      </c>
      <c r="L1130" s="81">
        <v>-107.86764722222222</v>
      </c>
      <c r="M1130" s="81">
        <v>39.501763888888888</v>
      </c>
      <c r="N1130" s="190">
        <v>0</v>
      </c>
      <c r="O1130" s="185">
        <v>2.8000020000000001</v>
      </c>
      <c r="P1130" s="185">
        <v>0</v>
      </c>
      <c r="Q1130" s="185">
        <v>0</v>
      </c>
      <c r="R1130" s="186">
        <v>0</v>
      </c>
    </row>
    <row r="1131" spans="1:18" s="81" customFormat="1" x14ac:dyDescent="0.2">
      <c r="A1131" s="81" t="s">
        <v>147</v>
      </c>
      <c r="B1131" s="81" t="s">
        <v>493</v>
      </c>
      <c r="C1131" s="81" t="str">
        <f t="shared" si="17"/>
        <v>08045</v>
      </c>
      <c r="D1131" s="81" t="s">
        <v>503</v>
      </c>
      <c r="E1131" s="81" t="s">
        <v>1175</v>
      </c>
      <c r="F1131" s="81">
        <v>248.2</v>
      </c>
      <c r="G1131" s="81" t="s">
        <v>505</v>
      </c>
      <c r="H1131" s="81" t="s">
        <v>884</v>
      </c>
      <c r="I1131" s="81" t="s">
        <v>1176</v>
      </c>
      <c r="J1131" s="81" t="s">
        <v>4</v>
      </c>
      <c r="K1131" s="81" t="s">
        <v>319</v>
      </c>
      <c r="L1131" s="81">
        <v>-108.09259999999999</v>
      </c>
      <c r="M1131" s="81">
        <v>39.485755555555556</v>
      </c>
      <c r="N1131" s="190">
        <v>0</v>
      </c>
      <c r="O1131" s="185">
        <v>2.4000010000000001</v>
      </c>
      <c r="P1131" s="185">
        <v>0</v>
      </c>
      <c r="Q1131" s="185">
        <v>0</v>
      </c>
      <c r="R1131" s="186">
        <v>0</v>
      </c>
    </row>
    <row r="1132" spans="1:18" s="81" customFormat="1" x14ac:dyDescent="0.2">
      <c r="A1132" s="81" t="s">
        <v>147</v>
      </c>
      <c r="B1132" s="81" t="s">
        <v>493</v>
      </c>
      <c r="C1132" s="81" t="str">
        <f t="shared" si="17"/>
        <v>08045</v>
      </c>
      <c r="D1132" s="81" t="s">
        <v>503</v>
      </c>
      <c r="E1132" s="81" t="s">
        <v>1177</v>
      </c>
      <c r="F1132" s="81">
        <v>240.9</v>
      </c>
      <c r="G1132" s="81" t="s">
        <v>505</v>
      </c>
      <c r="H1132" s="81" t="s">
        <v>983</v>
      </c>
      <c r="I1132" s="81" t="s">
        <v>1178</v>
      </c>
      <c r="J1132" s="81" t="s">
        <v>4</v>
      </c>
      <c r="K1132" s="81" t="s">
        <v>319</v>
      </c>
      <c r="L1132" s="81">
        <v>-107.9191388888889</v>
      </c>
      <c r="M1132" s="81">
        <v>39.519574999999996</v>
      </c>
      <c r="N1132" s="190">
        <v>0</v>
      </c>
      <c r="O1132" s="185">
        <v>2.4</v>
      </c>
      <c r="P1132" s="185">
        <v>0</v>
      </c>
      <c r="Q1132" s="185">
        <v>0</v>
      </c>
      <c r="R1132" s="186">
        <v>0</v>
      </c>
    </row>
    <row r="1133" spans="1:18" s="81" customFormat="1" x14ac:dyDescent="0.2">
      <c r="A1133" s="81" t="s">
        <v>147</v>
      </c>
      <c r="B1133" s="81" t="s">
        <v>493</v>
      </c>
      <c r="C1133" s="81" t="str">
        <f t="shared" si="17"/>
        <v>08045</v>
      </c>
      <c r="D1133" s="81" t="s">
        <v>503</v>
      </c>
      <c r="E1133" s="81" t="s">
        <v>1179</v>
      </c>
      <c r="F1133" s="81">
        <v>113.15</v>
      </c>
      <c r="G1133" s="81" t="s">
        <v>505</v>
      </c>
      <c r="H1133" s="81" t="s">
        <v>1180</v>
      </c>
      <c r="I1133" s="81" t="s">
        <v>1181</v>
      </c>
      <c r="J1133" s="81" t="s">
        <v>4</v>
      </c>
      <c r="K1133" s="81" t="s">
        <v>319</v>
      </c>
      <c r="L1133" s="81">
        <v>-108.06071388888888</v>
      </c>
      <c r="M1133" s="81">
        <v>39.47119444444445</v>
      </c>
      <c r="N1133" s="190">
        <v>0</v>
      </c>
      <c r="O1133" s="185">
        <v>2.1</v>
      </c>
      <c r="P1133" s="185">
        <v>0</v>
      </c>
      <c r="Q1133" s="185">
        <v>0</v>
      </c>
      <c r="R1133" s="186">
        <v>0</v>
      </c>
    </row>
    <row r="1134" spans="1:18" s="81" customFormat="1" x14ac:dyDescent="0.2">
      <c r="A1134" s="81" t="s">
        <v>147</v>
      </c>
      <c r="B1134" s="81" t="s">
        <v>493</v>
      </c>
      <c r="C1134" s="81" t="str">
        <f t="shared" si="17"/>
        <v>08045</v>
      </c>
      <c r="D1134" s="81" t="s">
        <v>503</v>
      </c>
      <c r="E1134" s="81" t="s">
        <v>1182</v>
      </c>
      <c r="F1134" s="81">
        <v>131.4</v>
      </c>
      <c r="G1134" s="81" t="s">
        <v>505</v>
      </c>
      <c r="H1134" s="81" t="s">
        <v>983</v>
      </c>
      <c r="I1134" s="81" t="s">
        <v>1183</v>
      </c>
      <c r="J1134" s="81" t="s">
        <v>4</v>
      </c>
      <c r="K1134" s="81" t="s">
        <v>319</v>
      </c>
      <c r="L1134" s="81">
        <v>-108.05614722222222</v>
      </c>
      <c r="M1134" s="81">
        <v>39.46821388888889</v>
      </c>
      <c r="N1134" s="190">
        <v>0</v>
      </c>
      <c r="O1134" s="185">
        <v>2.2000000000000002</v>
      </c>
      <c r="P1134" s="185">
        <v>0</v>
      </c>
      <c r="Q1134" s="185">
        <v>0</v>
      </c>
      <c r="R1134" s="186">
        <v>0</v>
      </c>
    </row>
    <row r="1135" spans="1:18" s="81" customFormat="1" x14ac:dyDescent="0.2">
      <c r="A1135" s="81" t="s">
        <v>147</v>
      </c>
      <c r="B1135" s="81" t="s">
        <v>493</v>
      </c>
      <c r="C1135" s="81" t="str">
        <f t="shared" si="17"/>
        <v>08045</v>
      </c>
      <c r="D1135" s="81" t="s">
        <v>503</v>
      </c>
      <c r="E1135" s="81" t="s">
        <v>1184</v>
      </c>
      <c r="F1135" s="81">
        <v>193.45</v>
      </c>
      <c r="G1135" s="81" t="s">
        <v>505</v>
      </c>
      <c r="H1135" s="81" t="s">
        <v>884</v>
      </c>
      <c r="I1135" s="81" t="s">
        <v>1185</v>
      </c>
      <c r="J1135" s="81" t="s">
        <v>4</v>
      </c>
      <c r="K1135" s="81" t="s">
        <v>319</v>
      </c>
      <c r="L1135" s="81">
        <v>-107.92372222222222</v>
      </c>
      <c r="M1135" s="81">
        <v>39.519436111111112</v>
      </c>
      <c r="N1135" s="190">
        <v>0</v>
      </c>
      <c r="O1135" s="185">
        <v>2.300001</v>
      </c>
      <c r="P1135" s="185">
        <v>0</v>
      </c>
      <c r="Q1135" s="185">
        <v>0</v>
      </c>
      <c r="R1135" s="186">
        <v>0</v>
      </c>
    </row>
    <row r="1136" spans="1:18" s="81" customFormat="1" x14ac:dyDescent="0.2">
      <c r="A1136" s="81" t="s">
        <v>147</v>
      </c>
      <c r="B1136" s="81" t="s">
        <v>493</v>
      </c>
      <c r="C1136" s="81" t="str">
        <f t="shared" si="17"/>
        <v>08045</v>
      </c>
      <c r="D1136" s="81" t="s">
        <v>503</v>
      </c>
      <c r="E1136" s="81" t="s">
        <v>1186</v>
      </c>
      <c r="F1136" s="81">
        <v>113.15</v>
      </c>
      <c r="G1136" s="81" t="s">
        <v>505</v>
      </c>
      <c r="H1136" s="81" t="s">
        <v>1121</v>
      </c>
      <c r="I1136" s="81" t="s">
        <v>1187</v>
      </c>
      <c r="J1136" s="81" t="s">
        <v>4</v>
      </c>
      <c r="K1136" s="81" t="s">
        <v>319</v>
      </c>
      <c r="L1136" s="81">
        <v>-108.05135277777778</v>
      </c>
      <c r="M1136" s="81">
        <v>39.468338888888894</v>
      </c>
      <c r="N1136" s="190">
        <v>0</v>
      </c>
      <c r="O1136" s="185">
        <v>2.1</v>
      </c>
      <c r="P1136" s="185">
        <v>0</v>
      </c>
      <c r="Q1136" s="185">
        <v>0</v>
      </c>
      <c r="R1136" s="186">
        <v>0</v>
      </c>
    </row>
    <row r="1137" spans="1:18" s="81" customFormat="1" x14ac:dyDescent="0.2">
      <c r="A1137" s="81" t="s">
        <v>147</v>
      </c>
      <c r="B1137" s="81" t="s">
        <v>493</v>
      </c>
      <c r="C1137" s="81" t="str">
        <f t="shared" si="17"/>
        <v>08045</v>
      </c>
      <c r="D1137" s="81" t="s">
        <v>503</v>
      </c>
      <c r="E1137" s="81" t="s">
        <v>1188</v>
      </c>
      <c r="F1137" s="81">
        <v>116.8</v>
      </c>
      <c r="G1137" s="81" t="s">
        <v>505</v>
      </c>
      <c r="H1137" s="81" t="s">
        <v>977</v>
      </c>
      <c r="I1137" s="81" t="s">
        <v>1189</v>
      </c>
      <c r="J1137" s="81" t="s">
        <v>4</v>
      </c>
      <c r="K1137" s="81" t="s">
        <v>319</v>
      </c>
      <c r="L1137" s="81">
        <v>-108.12076666666665</v>
      </c>
      <c r="M1137" s="81">
        <v>39.485658333333333</v>
      </c>
      <c r="N1137" s="190">
        <v>0</v>
      </c>
      <c r="O1137" s="185">
        <v>2.100006</v>
      </c>
      <c r="P1137" s="185">
        <v>0</v>
      </c>
      <c r="Q1137" s="185">
        <v>0</v>
      </c>
      <c r="R1137" s="186">
        <v>0</v>
      </c>
    </row>
    <row r="1138" spans="1:18" s="81" customFormat="1" x14ac:dyDescent="0.2">
      <c r="A1138" s="81" t="s">
        <v>147</v>
      </c>
      <c r="B1138" s="81" t="s">
        <v>493</v>
      </c>
      <c r="C1138" s="81" t="str">
        <f t="shared" si="17"/>
        <v>08045</v>
      </c>
      <c r="D1138" s="81" t="s">
        <v>503</v>
      </c>
      <c r="E1138" s="81" t="s">
        <v>1190</v>
      </c>
      <c r="F1138" s="81">
        <v>164.25</v>
      </c>
      <c r="G1138" s="81" t="s">
        <v>505</v>
      </c>
      <c r="H1138" s="81" t="s">
        <v>983</v>
      </c>
      <c r="I1138" s="81" t="s">
        <v>1191</v>
      </c>
      <c r="J1138" s="81" t="s">
        <v>4</v>
      </c>
      <c r="K1138" s="81" t="s">
        <v>319</v>
      </c>
      <c r="L1138" s="81">
        <v>-107.89955277777779</v>
      </c>
      <c r="M1138" s="81">
        <v>39.476244444444447</v>
      </c>
      <c r="N1138" s="190">
        <v>0</v>
      </c>
      <c r="O1138" s="185">
        <v>2.2000009999999999</v>
      </c>
      <c r="P1138" s="185">
        <v>0</v>
      </c>
      <c r="Q1138" s="185">
        <v>0</v>
      </c>
      <c r="R1138" s="186">
        <v>0</v>
      </c>
    </row>
    <row r="1139" spans="1:18" s="81" customFormat="1" x14ac:dyDescent="0.2">
      <c r="A1139" s="81" t="s">
        <v>147</v>
      </c>
      <c r="B1139" s="81" t="s">
        <v>493</v>
      </c>
      <c r="C1139" s="81" t="str">
        <f t="shared" si="17"/>
        <v>08045</v>
      </c>
      <c r="D1139" s="81" t="s">
        <v>503</v>
      </c>
      <c r="E1139" s="81" t="s">
        <v>1192</v>
      </c>
      <c r="F1139" s="81">
        <v>1040.25</v>
      </c>
      <c r="G1139" s="81" t="s">
        <v>505</v>
      </c>
      <c r="H1139" s="81" t="s">
        <v>977</v>
      </c>
      <c r="I1139" s="81" t="s">
        <v>1193</v>
      </c>
      <c r="J1139" s="81" t="s">
        <v>4</v>
      </c>
      <c r="K1139" s="81" t="s">
        <v>319</v>
      </c>
      <c r="L1139" s="81">
        <v>-107.92783333333334</v>
      </c>
      <c r="M1139" s="81">
        <v>39.519447222222219</v>
      </c>
      <c r="N1139" s="190">
        <v>0</v>
      </c>
      <c r="O1139" s="185">
        <v>4.9000000000000004</v>
      </c>
      <c r="P1139" s="185">
        <v>0</v>
      </c>
      <c r="Q1139" s="185">
        <v>0</v>
      </c>
      <c r="R1139" s="186">
        <v>0</v>
      </c>
    </row>
    <row r="1140" spans="1:18" s="81" customFormat="1" x14ac:dyDescent="0.2">
      <c r="A1140" s="81" t="s">
        <v>147</v>
      </c>
      <c r="B1140" s="81" t="s">
        <v>493</v>
      </c>
      <c r="C1140" s="81" t="str">
        <f t="shared" si="17"/>
        <v>08045</v>
      </c>
      <c r="D1140" s="81" t="s">
        <v>503</v>
      </c>
      <c r="E1140" s="81" t="s">
        <v>1194</v>
      </c>
      <c r="F1140" s="81">
        <v>302.95</v>
      </c>
      <c r="G1140" s="81" t="s">
        <v>505</v>
      </c>
      <c r="H1140" s="81" t="s">
        <v>884</v>
      </c>
      <c r="I1140" s="81" t="s">
        <v>1195</v>
      </c>
      <c r="J1140" s="81" t="s">
        <v>4</v>
      </c>
      <c r="K1140" s="81" t="s">
        <v>319</v>
      </c>
      <c r="L1140" s="81">
        <v>-107.99146111111111</v>
      </c>
      <c r="M1140" s="81">
        <v>39.479441666666666</v>
      </c>
      <c r="N1140" s="190">
        <v>0</v>
      </c>
      <c r="O1140" s="185">
        <v>2.6</v>
      </c>
      <c r="P1140" s="185">
        <v>0</v>
      </c>
      <c r="Q1140" s="185">
        <v>0</v>
      </c>
      <c r="R1140" s="186">
        <v>0</v>
      </c>
    </row>
    <row r="1141" spans="1:18" s="81" customFormat="1" x14ac:dyDescent="0.2">
      <c r="A1141" s="81" t="s">
        <v>147</v>
      </c>
      <c r="B1141" s="81" t="s">
        <v>493</v>
      </c>
      <c r="C1141" s="81" t="str">
        <f t="shared" si="17"/>
        <v>08045</v>
      </c>
      <c r="D1141" s="81" t="s">
        <v>503</v>
      </c>
      <c r="E1141" s="81" t="s">
        <v>1196</v>
      </c>
      <c r="F1141" s="81">
        <v>248.2</v>
      </c>
      <c r="G1141" s="81" t="s">
        <v>505</v>
      </c>
      <c r="H1141" s="81" t="s">
        <v>1197</v>
      </c>
      <c r="I1141" s="81" t="s">
        <v>1198</v>
      </c>
      <c r="J1141" s="81" t="s">
        <v>4</v>
      </c>
      <c r="K1141" s="81" t="s">
        <v>319</v>
      </c>
      <c r="L1141" s="81">
        <v>-108.05156666666666</v>
      </c>
      <c r="M1141" s="81">
        <v>39.464925000000001</v>
      </c>
      <c r="N1141" s="190">
        <v>0</v>
      </c>
      <c r="O1141" s="185">
        <v>2.4000010000000001</v>
      </c>
      <c r="P1141" s="185">
        <v>0</v>
      </c>
      <c r="Q1141" s="185">
        <v>0</v>
      </c>
      <c r="R1141" s="186">
        <v>0</v>
      </c>
    </row>
    <row r="1142" spans="1:18" s="81" customFormat="1" x14ac:dyDescent="0.2">
      <c r="A1142" s="81" t="s">
        <v>147</v>
      </c>
      <c r="B1142" s="81" t="s">
        <v>493</v>
      </c>
      <c r="C1142" s="81" t="str">
        <f t="shared" si="17"/>
        <v>08045</v>
      </c>
      <c r="D1142" s="81" t="s">
        <v>503</v>
      </c>
      <c r="E1142" s="81" t="s">
        <v>1199</v>
      </c>
      <c r="F1142" s="81">
        <v>149.65</v>
      </c>
      <c r="G1142" s="81" t="s">
        <v>505</v>
      </c>
      <c r="H1142" s="81" t="s">
        <v>1121</v>
      </c>
      <c r="I1142" s="81" t="s">
        <v>1200</v>
      </c>
      <c r="J1142" s="81" t="s">
        <v>4</v>
      </c>
      <c r="K1142" s="81" t="s">
        <v>319</v>
      </c>
      <c r="L1142" s="81">
        <v>-108.06518333333334</v>
      </c>
      <c r="M1142" s="81">
        <v>39.471161111111115</v>
      </c>
      <c r="N1142" s="190">
        <v>0</v>
      </c>
      <c r="O1142" s="185">
        <v>2.2000000000000002</v>
      </c>
      <c r="P1142" s="185">
        <v>0</v>
      </c>
      <c r="Q1142" s="185">
        <v>0</v>
      </c>
      <c r="R1142" s="186">
        <v>0</v>
      </c>
    </row>
    <row r="1143" spans="1:18" s="81" customFormat="1" x14ac:dyDescent="0.2">
      <c r="A1143" s="81" t="s">
        <v>147</v>
      </c>
      <c r="B1143" s="81" t="s">
        <v>493</v>
      </c>
      <c r="C1143" s="81" t="str">
        <f t="shared" si="17"/>
        <v>08045</v>
      </c>
      <c r="D1143" s="81" t="s">
        <v>503</v>
      </c>
      <c r="E1143" s="81" t="s">
        <v>1201</v>
      </c>
      <c r="F1143" s="81">
        <v>127.75</v>
      </c>
      <c r="G1143" s="81" t="s">
        <v>505</v>
      </c>
      <c r="H1143" s="81" t="s">
        <v>977</v>
      </c>
      <c r="I1143" s="81" t="s">
        <v>1202</v>
      </c>
      <c r="J1143" s="81" t="s">
        <v>4</v>
      </c>
      <c r="K1143" s="81" t="s">
        <v>319</v>
      </c>
      <c r="L1143" s="81">
        <v>-108.11633055555555</v>
      </c>
      <c r="M1143" s="81">
        <v>39.485663888888887</v>
      </c>
      <c r="N1143" s="190">
        <v>0</v>
      </c>
      <c r="O1143" s="185">
        <v>2.2000000000000002</v>
      </c>
      <c r="P1143" s="185">
        <v>0</v>
      </c>
      <c r="Q1143" s="185">
        <v>0</v>
      </c>
      <c r="R1143" s="186">
        <v>0</v>
      </c>
    </row>
    <row r="1144" spans="1:18" s="81" customFormat="1" x14ac:dyDescent="0.2">
      <c r="A1144" s="81" t="s">
        <v>147</v>
      </c>
      <c r="B1144" s="81" t="s">
        <v>493</v>
      </c>
      <c r="C1144" s="81" t="str">
        <f t="shared" si="17"/>
        <v>08045</v>
      </c>
      <c r="D1144" s="81" t="s">
        <v>503</v>
      </c>
      <c r="E1144" s="81" t="s">
        <v>1203</v>
      </c>
      <c r="F1144" s="81">
        <v>295.64999999999998</v>
      </c>
      <c r="G1144" s="81" t="s">
        <v>505</v>
      </c>
      <c r="H1144" s="81" t="s">
        <v>982</v>
      </c>
      <c r="I1144" s="81" t="s">
        <v>1204</v>
      </c>
      <c r="J1144" s="81" t="s">
        <v>4</v>
      </c>
      <c r="K1144" s="81" t="s">
        <v>319</v>
      </c>
      <c r="L1144" s="81">
        <v>-107.98695000000001</v>
      </c>
      <c r="M1144" s="81">
        <v>39.479386111111111</v>
      </c>
      <c r="N1144" s="190">
        <v>0</v>
      </c>
      <c r="O1144" s="185">
        <v>2.5</v>
      </c>
      <c r="P1144" s="185">
        <v>0</v>
      </c>
      <c r="Q1144" s="185">
        <v>0</v>
      </c>
      <c r="R1144" s="186">
        <v>0</v>
      </c>
    </row>
    <row r="1145" spans="1:18" s="81" customFormat="1" x14ac:dyDescent="0.2">
      <c r="A1145" s="81" t="s">
        <v>147</v>
      </c>
      <c r="B1145" s="81" t="s">
        <v>493</v>
      </c>
      <c r="C1145" s="81" t="str">
        <f t="shared" si="17"/>
        <v>08045</v>
      </c>
      <c r="D1145" s="81" t="s">
        <v>503</v>
      </c>
      <c r="E1145" s="81" t="s">
        <v>1205</v>
      </c>
      <c r="F1145" s="81">
        <v>160.6</v>
      </c>
      <c r="G1145" s="81" t="s">
        <v>505</v>
      </c>
      <c r="H1145" s="81" t="s">
        <v>545</v>
      </c>
      <c r="I1145" s="81" t="s">
        <v>1206</v>
      </c>
      <c r="J1145" s="81" t="s">
        <v>4</v>
      </c>
      <c r="K1145" s="81" t="s">
        <v>319</v>
      </c>
      <c r="L1145" s="81">
        <v>-108.06118611111111</v>
      </c>
      <c r="M1145" s="81">
        <v>39.464558333333336</v>
      </c>
      <c r="N1145" s="190">
        <v>0</v>
      </c>
      <c r="O1145" s="185">
        <v>2.2000000000000002</v>
      </c>
      <c r="P1145" s="185">
        <v>0</v>
      </c>
      <c r="Q1145" s="185">
        <v>0</v>
      </c>
      <c r="R1145" s="186">
        <v>0</v>
      </c>
    </row>
    <row r="1146" spans="1:18" s="81" customFormat="1" x14ac:dyDescent="0.2">
      <c r="A1146" s="81" t="s">
        <v>147</v>
      </c>
      <c r="B1146" s="81" t="s">
        <v>493</v>
      </c>
      <c r="C1146" s="81" t="str">
        <f t="shared" si="17"/>
        <v>08045</v>
      </c>
      <c r="D1146" s="81" t="s">
        <v>503</v>
      </c>
      <c r="E1146" s="81" t="s">
        <v>1207</v>
      </c>
      <c r="F1146" s="81">
        <v>131.4</v>
      </c>
      <c r="G1146" s="81" t="s">
        <v>505</v>
      </c>
      <c r="H1146" s="81" t="s">
        <v>977</v>
      </c>
      <c r="I1146" s="81" t="s">
        <v>1208</v>
      </c>
      <c r="J1146" s="81" t="s">
        <v>10</v>
      </c>
      <c r="K1146" s="81" t="s">
        <v>319</v>
      </c>
      <c r="L1146" s="81">
        <v>-107.89975555555556</v>
      </c>
      <c r="M1146" s="81">
        <v>39.490575</v>
      </c>
      <c r="N1146" s="190">
        <v>0</v>
      </c>
      <c r="O1146" s="185">
        <v>2.2000000000000002</v>
      </c>
      <c r="P1146" s="185">
        <v>0</v>
      </c>
      <c r="Q1146" s="185">
        <v>0</v>
      </c>
      <c r="R1146" s="186">
        <v>0</v>
      </c>
    </row>
    <row r="1147" spans="1:18" s="81" customFormat="1" x14ac:dyDescent="0.2">
      <c r="A1147" s="81" t="s">
        <v>147</v>
      </c>
      <c r="B1147" s="81" t="s">
        <v>493</v>
      </c>
      <c r="C1147" s="81" t="str">
        <f t="shared" si="17"/>
        <v>08045</v>
      </c>
      <c r="D1147" s="81" t="s">
        <v>503</v>
      </c>
      <c r="E1147" s="81" t="s">
        <v>1209</v>
      </c>
      <c r="F1147" s="81">
        <v>240.9</v>
      </c>
      <c r="G1147" s="81" t="s">
        <v>505</v>
      </c>
      <c r="H1147" s="81" t="s">
        <v>884</v>
      </c>
      <c r="I1147" s="81" t="s">
        <v>1210</v>
      </c>
      <c r="J1147" s="81" t="s">
        <v>4</v>
      </c>
      <c r="K1147" s="81" t="s">
        <v>319</v>
      </c>
      <c r="L1147" s="81">
        <v>-108.06972222222223</v>
      </c>
      <c r="M1147" s="81">
        <v>39.47119444444445</v>
      </c>
      <c r="N1147" s="190">
        <v>0</v>
      </c>
      <c r="O1147" s="185">
        <v>2.4</v>
      </c>
      <c r="P1147" s="185">
        <v>0</v>
      </c>
      <c r="Q1147" s="185">
        <v>0</v>
      </c>
      <c r="R1147" s="186">
        <v>0</v>
      </c>
    </row>
    <row r="1148" spans="1:18" s="81" customFormat="1" x14ac:dyDescent="0.2">
      <c r="A1148" s="81" t="s">
        <v>147</v>
      </c>
      <c r="B1148" s="81" t="s">
        <v>493</v>
      </c>
      <c r="C1148" s="81" t="str">
        <f t="shared" si="17"/>
        <v>08045</v>
      </c>
      <c r="D1148" s="81" t="s">
        <v>503</v>
      </c>
      <c r="E1148" s="81" t="s">
        <v>1211</v>
      </c>
      <c r="F1148" s="81">
        <v>850.45</v>
      </c>
      <c r="G1148" s="81" t="s">
        <v>505</v>
      </c>
      <c r="H1148" s="81" t="s">
        <v>977</v>
      </c>
      <c r="I1148" s="81" t="s">
        <v>1212</v>
      </c>
      <c r="J1148" s="81" t="s">
        <v>4</v>
      </c>
      <c r="K1148" s="81" t="s">
        <v>319</v>
      </c>
      <c r="L1148" s="81">
        <v>-107.91456944444445</v>
      </c>
      <c r="M1148" s="81">
        <v>39.505116666666666</v>
      </c>
      <c r="N1148" s="190">
        <v>0</v>
      </c>
      <c r="O1148" s="185">
        <v>4</v>
      </c>
      <c r="P1148" s="185">
        <v>0</v>
      </c>
      <c r="Q1148" s="185">
        <v>0</v>
      </c>
      <c r="R1148" s="186">
        <v>0</v>
      </c>
    </row>
    <row r="1149" spans="1:18" s="81" customFormat="1" x14ac:dyDescent="0.2">
      <c r="A1149" s="81" t="s">
        <v>147</v>
      </c>
      <c r="B1149" s="81" t="s">
        <v>493</v>
      </c>
      <c r="C1149" s="81" t="str">
        <f t="shared" si="17"/>
        <v>08045</v>
      </c>
      <c r="D1149" s="81" t="s">
        <v>503</v>
      </c>
      <c r="E1149" s="81" t="s">
        <v>1213</v>
      </c>
      <c r="F1149" s="81">
        <v>386.9</v>
      </c>
      <c r="G1149" s="81" t="s">
        <v>505</v>
      </c>
      <c r="H1149" s="81" t="s">
        <v>977</v>
      </c>
      <c r="I1149" s="81" t="s">
        <v>1214</v>
      </c>
      <c r="J1149" s="81" t="s">
        <v>4</v>
      </c>
      <c r="K1149" s="81" t="s">
        <v>319</v>
      </c>
      <c r="L1149" s="81">
        <v>-107.899725</v>
      </c>
      <c r="M1149" s="81">
        <v>39.49068888888889</v>
      </c>
      <c r="N1149" s="190">
        <v>0</v>
      </c>
      <c r="O1149" s="185">
        <v>2.800001</v>
      </c>
      <c r="P1149" s="185">
        <v>0</v>
      </c>
      <c r="Q1149" s="185">
        <v>0</v>
      </c>
      <c r="R1149" s="186">
        <v>0</v>
      </c>
    </row>
    <row r="1150" spans="1:18" s="81" customFormat="1" x14ac:dyDescent="0.2">
      <c r="A1150" s="81" t="s">
        <v>147</v>
      </c>
      <c r="B1150" s="81" t="s">
        <v>493</v>
      </c>
      <c r="C1150" s="81" t="str">
        <f t="shared" si="17"/>
        <v>08045</v>
      </c>
      <c r="D1150" s="81" t="s">
        <v>503</v>
      </c>
      <c r="E1150" s="81" t="s">
        <v>1215</v>
      </c>
      <c r="F1150" s="81">
        <v>398.85</v>
      </c>
      <c r="G1150" s="81" t="s">
        <v>505</v>
      </c>
      <c r="H1150" s="81" t="s">
        <v>977</v>
      </c>
      <c r="I1150" s="81" t="s">
        <v>1216</v>
      </c>
      <c r="J1150" s="81" t="s">
        <v>4</v>
      </c>
      <c r="K1150" s="81" t="s">
        <v>319</v>
      </c>
      <c r="L1150" s="81">
        <v>-107.91915555555556</v>
      </c>
      <c r="M1150" s="81">
        <v>39.50866388888889</v>
      </c>
      <c r="N1150" s="190">
        <v>0</v>
      </c>
      <c r="O1150" s="185">
        <v>2.8070379999999999</v>
      </c>
      <c r="P1150" s="185">
        <v>0</v>
      </c>
      <c r="Q1150" s="185">
        <v>0</v>
      </c>
      <c r="R1150" s="186">
        <v>0</v>
      </c>
    </row>
    <row r="1151" spans="1:18" s="81" customFormat="1" x14ac:dyDescent="0.2">
      <c r="A1151" s="81" t="s">
        <v>147</v>
      </c>
      <c r="B1151" s="81" t="s">
        <v>493</v>
      </c>
      <c r="C1151" s="81" t="str">
        <f t="shared" si="17"/>
        <v>08045</v>
      </c>
      <c r="D1151" s="81" t="s">
        <v>503</v>
      </c>
      <c r="E1151" s="81" t="s">
        <v>1217</v>
      </c>
      <c r="F1151" s="81">
        <v>98.552999999999997</v>
      </c>
      <c r="G1151" s="81" t="s">
        <v>505</v>
      </c>
      <c r="H1151" s="81" t="s">
        <v>1121</v>
      </c>
      <c r="I1151" s="81" t="s">
        <v>1218</v>
      </c>
      <c r="J1151" s="81" t="s">
        <v>4</v>
      </c>
      <c r="K1151" s="81" t="s">
        <v>319</v>
      </c>
      <c r="L1151" s="81">
        <v>-107.93178611111114</v>
      </c>
      <c r="M1151" s="81">
        <v>39.681780555555555</v>
      </c>
      <c r="N1151" s="190">
        <v>0</v>
      </c>
      <c r="O1151" s="185">
        <v>2.1000640000000002</v>
      </c>
      <c r="P1151" s="185">
        <v>0</v>
      </c>
      <c r="Q1151" s="185">
        <v>0</v>
      </c>
      <c r="R1151" s="186">
        <v>0</v>
      </c>
    </row>
    <row r="1152" spans="1:18" s="81" customFormat="1" x14ac:dyDescent="0.2">
      <c r="A1152" s="81" t="s">
        <v>147</v>
      </c>
      <c r="B1152" s="81" t="s">
        <v>493</v>
      </c>
      <c r="C1152" s="81" t="str">
        <f t="shared" si="17"/>
        <v>08045</v>
      </c>
      <c r="D1152" s="81" t="s">
        <v>503</v>
      </c>
      <c r="E1152" s="81" t="s">
        <v>1219</v>
      </c>
      <c r="F1152" s="81">
        <v>591.29999999999995</v>
      </c>
      <c r="G1152" s="81" t="s">
        <v>505</v>
      </c>
      <c r="H1152" s="81" t="s">
        <v>1121</v>
      </c>
      <c r="I1152" s="81" t="s">
        <v>1220</v>
      </c>
      <c r="J1152" s="81" t="s">
        <v>4</v>
      </c>
      <c r="K1152" s="81" t="s">
        <v>319</v>
      </c>
      <c r="L1152" s="81">
        <v>-108.06577222222222</v>
      </c>
      <c r="M1152" s="81">
        <v>39.457586111111112</v>
      </c>
      <c r="N1152" s="190">
        <v>0</v>
      </c>
      <c r="O1152" s="185">
        <v>3.2</v>
      </c>
      <c r="P1152" s="185">
        <v>0</v>
      </c>
      <c r="Q1152" s="185">
        <v>0</v>
      </c>
      <c r="R1152" s="186">
        <v>0</v>
      </c>
    </row>
    <row r="1153" spans="1:18" s="81" customFormat="1" x14ac:dyDescent="0.2">
      <c r="A1153" s="81" t="s">
        <v>147</v>
      </c>
      <c r="B1153" s="81" t="s">
        <v>493</v>
      </c>
      <c r="C1153" s="81" t="str">
        <f t="shared" si="17"/>
        <v>08045</v>
      </c>
      <c r="D1153" s="81" t="s">
        <v>503</v>
      </c>
      <c r="E1153" s="81" t="s">
        <v>1221</v>
      </c>
      <c r="F1153" s="81">
        <v>1022</v>
      </c>
      <c r="G1153" s="81" t="s">
        <v>505</v>
      </c>
      <c r="H1153" s="81" t="s">
        <v>1121</v>
      </c>
      <c r="I1153" s="81" t="s">
        <v>1222</v>
      </c>
      <c r="J1153" s="81" t="s">
        <v>4</v>
      </c>
      <c r="K1153" s="81" t="s">
        <v>319</v>
      </c>
      <c r="L1153" s="81">
        <v>-107.90992222222222</v>
      </c>
      <c r="M1153" s="81">
        <v>39.508838888888889</v>
      </c>
      <c r="N1153" s="190">
        <v>0</v>
      </c>
      <c r="O1153" s="185">
        <v>4.8</v>
      </c>
      <c r="P1153" s="185">
        <v>0</v>
      </c>
      <c r="Q1153" s="185">
        <v>0</v>
      </c>
      <c r="R1153" s="186">
        <v>0</v>
      </c>
    </row>
    <row r="1154" spans="1:18" s="81" customFormat="1" x14ac:dyDescent="0.2">
      <c r="A1154" s="81" t="s">
        <v>147</v>
      </c>
      <c r="B1154" s="81" t="s">
        <v>493</v>
      </c>
      <c r="C1154" s="81" t="str">
        <f t="shared" si="17"/>
        <v>08045</v>
      </c>
      <c r="D1154" s="81" t="s">
        <v>503</v>
      </c>
      <c r="E1154" s="81" t="s">
        <v>1223</v>
      </c>
      <c r="F1154" s="81">
        <v>591.29999999999995</v>
      </c>
      <c r="G1154" s="81" t="s">
        <v>505</v>
      </c>
      <c r="H1154" s="81" t="s">
        <v>1121</v>
      </c>
      <c r="I1154" s="81" t="s">
        <v>1224</v>
      </c>
      <c r="J1154" s="81" t="s">
        <v>4</v>
      </c>
      <c r="K1154" s="81" t="s">
        <v>319</v>
      </c>
      <c r="L1154" s="81">
        <v>-108.02032777777778</v>
      </c>
      <c r="M1154" s="81">
        <v>39.504305555555554</v>
      </c>
      <c r="N1154" s="190">
        <v>0</v>
      </c>
      <c r="O1154" s="185">
        <v>12.600002999999999</v>
      </c>
      <c r="P1154" s="185">
        <v>0</v>
      </c>
      <c r="Q1154" s="185">
        <v>0</v>
      </c>
      <c r="R1154" s="186">
        <v>0</v>
      </c>
    </row>
    <row r="1155" spans="1:18" s="81" customFormat="1" x14ac:dyDescent="0.2">
      <c r="A1155" s="81" t="s">
        <v>147</v>
      </c>
      <c r="B1155" s="81" t="s">
        <v>493</v>
      </c>
      <c r="C1155" s="81" t="str">
        <f t="shared" si="17"/>
        <v>08045</v>
      </c>
      <c r="D1155" s="81" t="s">
        <v>503</v>
      </c>
      <c r="E1155" s="81" t="s">
        <v>1225</v>
      </c>
      <c r="F1155" s="81">
        <v>233.6</v>
      </c>
      <c r="G1155" s="81" t="s">
        <v>505</v>
      </c>
      <c r="H1155" s="81" t="s">
        <v>977</v>
      </c>
      <c r="I1155" s="81" t="s">
        <v>1226</v>
      </c>
      <c r="J1155" s="81" t="s">
        <v>4</v>
      </c>
      <c r="K1155" s="81" t="s">
        <v>319</v>
      </c>
      <c r="L1155" s="81">
        <v>-107.89576944444445</v>
      </c>
      <c r="M1155" s="81">
        <v>39.501413888888891</v>
      </c>
      <c r="N1155" s="190">
        <v>0</v>
      </c>
      <c r="O1155" s="185">
        <v>2.4000010000000001</v>
      </c>
      <c r="P1155" s="185">
        <v>0</v>
      </c>
      <c r="Q1155" s="185">
        <v>0</v>
      </c>
      <c r="R1155" s="186">
        <v>0</v>
      </c>
    </row>
    <row r="1156" spans="1:18" s="81" customFormat="1" x14ac:dyDescent="0.2">
      <c r="A1156" s="81" t="s">
        <v>147</v>
      </c>
      <c r="B1156" s="81" t="s">
        <v>493</v>
      </c>
      <c r="C1156" s="81" t="str">
        <f t="shared" si="17"/>
        <v>08045</v>
      </c>
      <c r="D1156" s="81" t="s">
        <v>503</v>
      </c>
      <c r="E1156" s="81" t="s">
        <v>1227</v>
      </c>
      <c r="F1156" s="81">
        <v>284.7</v>
      </c>
      <c r="G1156" s="81" t="s">
        <v>505</v>
      </c>
      <c r="H1156" s="81" t="s">
        <v>884</v>
      </c>
      <c r="I1156" s="81" t="s">
        <v>1228</v>
      </c>
      <c r="J1156" s="81" t="s">
        <v>4</v>
      </c>
      <c r="K1156" s="81" t="s">
        <v>319</v>
      </c>
      <c r="L1156" s="81">
        <v>-108.00105000000001</v>
      </c>
      <c r="M1156" s="81">
        <v>39.482783333333337</v>
      </c>
      <c r="N1156" s="190">
        <v>0</v>
      </c>
      <c r="O1156" s="185">
        <v>2.5000010000000001</v>
      </c>
      <c r="P1156" s="185">
        <v>0</v>
      </c>
      <c r="Q1156" s="185">
        <v>0</v>
      </c>
      <c r="R1156" s="186">
        <v>0</v>
      </c>
    </row>
    <row r="1157" spans="1:18" s="81" customFormat="1" x14ac:dyDescent="0.2">
      <c r="A1157" s="81" t="s">
        <v>147</v>
      </c>
      <c r="B1157" s="81" t="s">
        <v>493</v>
      </c>
      <c r="C1157" s="81" t="str">
        <f t="shared" si="17"/>
        <v>08045</v>
      </c>
      <c r="D1157" s="81" t="s">
        <v>503</v>
      </c>
      <c r="E1157" s="81" t="s">
        <v>1229</v>
      </c>
      <c r="F1157" s="81">
        <v>485.45</v>
      </c>
      <c r="G1157" s="81" t="s">
        <v>505</v>
      </c>
      <c r="H1157" s="81" t="s">
        <v>884</v>
      </c>
      <c r="I1157" s="81" t="s">
        <v>1230</v>
      </c>
      <c r="J1157" s="81" t="s">
        <v>4</v>
      </c>
      <c r="K1157" s="81" t="s">
        <v>319</v>
      </c>
      <c r="L1157" s="81">
        <v>-107.92798611111112</v>
      </c>
      <c r="M1157" s="81">
        <v>39.523049999999998</v>
      </c>
      <c r="N1157" s="190">
        <v>0</v>
      </c>
      <c r="O1157" s="185">
        <v>3.0000010000000001</v>
      </c>
      <c r="P1157" s="185">
        <v>0</v>
      </c>
      <c r="Q1157" s="185">
        <v>0</v>
      </c>
      <c r="R1157" s="186">
        <v>0</v>
      </c>
    </row>
    <row r="1158" spans="1:18" s="81" customFormat="1" x14ac:dyDescent="0.2">
      <c r="A1158" s="81" t="s">
        <v>147</v>
      </c>
      <c r="B1158" s="81" t="s">
        <v>493</v>
      </c>
      <c r="C1158" s="81" t="str">
        <f t="shared" si="17"/>
        <v>08045</v>
      </c>
      <c r="D1158" s="81" t="s">
        <v>503</v>
      </c>
      <c r="E1158" s="81" t="s">
        <v>1231</v>
      </c>
      <c r="F1158" s="81">
        <v>219</v>
      </c>
      <c r="G1158" s="81" t="s">
        <v>505</v>
      </c>
      <c r="H1158" s="81" t="s">
        <v>884</v>
      </c>
      <c r="I1158" s="81" t="s">
        <v>1232</v>
      </c>
      <c r="J1158" s="81" t="s">
        <v>4</v>
      </c>
      <c r="K1158" s="81" t="s">
        <v>319</v>
      </c>
      <c r="L1158" s="81">
        <v>-108.12586111111111</v>
      </c>
      <c r="M1158" s="81">
        <v>39.489319444444448</v>
      </c>
      <c r="N1158" s="190">
        <v>0</v>
      </c>
      <c r="O1158" s="185">
        <v>2.4</v>
      </c>
      <c r="P1158" s="185">
        <v>0</v>
      </c>
      <c r="Q1158" s="185">
        <v>0</v>
      </c>
      <c r="R1158" s="186">
        <v>0</v>
      </c>
    </row>
    <row r="1159" spans="1:18" s="81" customFormat="1" x14ac:dyDescent="0.2">
      <c r="A1159" s="81" t="s">
        <v>147</v>
      </c>
      <c r="B1159" s="81" t="s">
        <v>493</v>
      </c>
      <c r="C1159" s="81" t="str">
        <f t="shared" ref="C1159:C1222" si="18">B1159&amp;D1159</f>
        <v>08045</v>
      </c>
      <c r="D1159" s="81" t="s">
        <v>503</v>
      </c>
      <c r="E1159" s="81" t="s">
        <v>1233</v>
      </c>
      <c r="F1159" s="81">
        <v>485.45</v>
      </c>
      <c r="G1159" s="81" t="s">
        <v>505</v>
      </c>
      <c r="H1159" s="81" t="s">
        <v>977</v>
      </c>
      <c r="I1159" s="81" t="s">
        <v>1234</v>
      </c>
      <c r="J1159" s="81" t="s">
        <v>4</v>
      </c>
      <c r="K1159" s="81" t="s">
        <v>319</v>
      </c>
      <c r="L1159" s="81">
        <v>-107.88573888888891</v>
      </c>
      <c r="M1159" s="81">
        <v>39.483408333333337</v>
      </c>
      <c r="N1159" s="190">
        <v>0</v>
      </c>
      <c r="O1159" s="185">
        <v>3.0000010000000001</v>
      </c>
      <c r="P1159" s="185">
        <v>0</v>
      </c>
      <c r="Q1159" s="185">
        <v>0</v>
      </c>
      <c r="R1159" s="186">
        <v>0</v>
      </c>
    </row>
    <row r="1160" spans="1:18" s="81" customFormat="1" x14ac:dyDescent="0.2">
      <c r="A1160" s="81" t="s">
        <v>147</v>
      </c>
      <c r="B1160" s="81" t="s">
        <v>493</v>
      </c>
      <c r="C1160" s="81" t="str">
        <f t="shared" si="18"/>
        <v>08045</v>
      </c>
      <c r="D1160" s="81" t="s">
        <v>503</v>
      </c>
      <c r="E1160" s="81" t="s">
        <v>1235</v>
      </c>
      <c r="F1160" s="81">
        <v>317.55</v>
      </c>
      <c r="G1160" s="81" t="s">
        <v>505</v>
      </c>
      <c r="H1160" s="81" t="s">
        <v>884</v>
      </c>
      <c r="I1160" s="81" t="s">
        <v>1236</v>
      </c>
      <c r="J1160" s="81" t="s">
        <v>4</v>
      </c>
      <c r="K1160" s="81" t="s">
        <v>319</v>
      </c>
      <c r="L1160" s="81">
        <v>-108.00104444444445</v>
      </c>
      <c r="M1160" s="81">
        <v>39.482644444444446</v>
      </c>
      <c r="N1160" s="190">
        <v>0</v>
      </c>
      <c r="O1160" s="185">
        <v>2.6000679999999998</v>
      </c>
      <c r="P1160" s="185">
        <v>0</v>
      </c>
      <c r="Q1160" s="185">
        <v>0</v>
      </c>
      <c r="R1160" s="186">
        <v>0</v>
      </c>
    </row>
    <row r="1161" spans="1:18" s="81" customFormat="1" x14ac:dyDescent="0.2">
      <c r="A1161" s="81" t="s">
        <v>147</v>
      </c>
      <c r="B1161" s="81" t="s">
        <v>493</v>
      </c>
      <c r="C1161" s="81" t="str">
        <f t="shared" si="18"/>
        <v>08045</v>
      </c>
      <c r="D1161" s="81" t="s">
        <v>503</v>
      </c>
      <c r="E1161" s="81" t="s">
        <v>1237</v>
      </c>
      <c r="F1161" s="81">
        <v>189.8</v>
      </c>
      <c r="G1161" s="81" t="s">
        <v>505</v>
      </c>
      <c r="H1161" s="81" t="s">
        <v>977</v>
      </c>
      <c r="I1161" s="81" t="s">
        <v>1238</v>
      </c>
      <c r="J1161" s="81" t="s">
        <v>4</v>
      </c>
      <c r="K1161" s="81" t="s">
        <v>319</v>
      </c>
      <c r="L1161" s="81">
        <v>-108.12529166666667</v>
      </c>
      <c r="M1161" s="81">
        <v>39.485747222222223</v>
      </c>
      <c r="N1161" s="190">
        <v>0</v>
      </c>
      <c r="O1161" s="185">
        <v>2.2999999999999998</v>
      </c>
      <c r="P1161" s="185">
        <v>0</v>
      </c>
      <c r="Q1161" s="185">
        <v>0</v>
      </c>
      <c r="R1161" s="186">
        <v>0</v>
      </c>
    </row>
    <row r="1162" spans="1:18" s="81" customFormat="1" x14ac:dyDescent="0.2">
      <c r="A1162" s="81" t="s">
        <v>147</v>
      </c>
      <c r="B1162" s="81" t="s">
        <v>493</v>
      </c>
      <c r="C1162" s="81" t="str">
        <f t="shared" si="18"/>
        <v>08045</v>
      </c>
      <c r="D1162" s="81" t="s">
        <v>503</v>
      </c>
      <c r="E1162" s="81" t="s">
        <v>1239</v>
      </c>
      <c r="F1162" s="81">
        <v>186.15</v>
      </c>
      <c r="G1162" s="81" t="s">
        <v>505</v>
      </c>
      <c r="H1162" s="81" t="s">
        <v>977</v>
      </c>
      <c r="I1162" s="81" t="s">
        <v>1240</v>
      </c>
      <c r="J1162" s="81" t="s">
        <v>4</v>
      </c>
      <c r="K1162" s="81" t="s">
        <v>319</v>
      </c>
      <c r="L1162" s="81">
        <v>-108.07082777777778</v>
      </c>
      <c r="M1162" s="81">
        <v>39.450230555555557</v>
      </c>
      <c r="N1162" s="190">
        <v>0</v>
      </c>
      <c r="O1162" s="185">
        <v>2.300001</v>
      </c>
      <c r="P1162" s="185">
        <v>0</v>
      </c>
      <c r="Q1162" s="185">
        <v>0</v>
      </c>
      <c r="R1162" s="186">
        <v>0</v>
      </c>
    </row>
    <row r="1163" spans="1:18" s="81" customFormat="1" x14ac:dyDescent="0.2">
      <c r="A1163" s="81" t="s">
        <v>147</v>
      </c>
      <c r="B1163" s="81" t="s">
        <v>493</v>
      </c>
      <c r="C1163" s="81" t="str">
        <f t="shared" si="18"/>
        <v>08045</v>
      </c>
      <c r="D1163" s="81" t="s">
        <v>503</v>
      </c>
      <c r="E1163" s="81" t="s">
        <v>1241</v>
      </c>
      <c r="F1163" s="81">
        <v>222.65</v>
      </c>
      <c r="G1163" s="81" t="s">
        <v>505</v>
      </c>
      <c r="H1163" s="81" t="s">
        <v>977</v>
      </c>
      <c r="I1163" s="81" t="s">
        <v>1242</v>
      </c>
      <c r="J1163" s="81" t="s">
        <v>4</v>
      </c>
      <c r="K1163" s="81" t="s">
        <v>319</v>
      </c>
      <c r="L1163" s="81">
        <v>-108.13046666666666</v>
      </c>
      <c r="M1163" s="81">
        <v>39.474644444444444</v>
      </c>
      <c r="N1163" s="190">
        <v>0</v>
      </c>
      <c r="O1163" s="185">
        <v>2.4</v>
      </c>
      <c r="P1163" s="185">
        <v>0</v>
      </c>
      <c r="Q1163" s="185">
        <v>0</v>
      </c>
      <c r="R1163" s="186">
        <v>0</v>
      </c>
    </row>
    <row r="1164" spans="1:18" s="81" customFormat="1" x14ac:dyDescent="0.2">
      <c r="A1164" s="81" t="s">
        <v>147</v>
      </c>
      <c r="B1164" s="81" t="s">
        <v>493</v>
      </c>
      <c r="C1164" s="81" t="str">
        <f t="shared" si="18"/>
        <v>08045</v>
      </c>
      <c r="D1164" s="81" t="s">
        <v>503</v>
      </c>
      <c r="E1164" s="81" t="s">
        <v>1243</v>
      </c>
      <c r="F1164" s="81">
        <v>229.684</v>
      </c>
      <c r="G1164" s="81" t="s">
        <v>505</v>
      </c>
      <c r="H1164" s="81" t="s">
        <v>977</v>
      </c>
      <c r="I1164" s="81" t="s">
        <v>1244</v>
      </c>
      <c r="J1164" s="81" t="s">
        <v>4</v>
      </c>
      <c r="K1164" s="81" t="s">
        <v>319</v>
      </c>
      <c r="L1164" s="81">
        <v>-108.12089166666667</v>
      </c>
      <c r="M1164" s="81">
        <v>39.493275000000004</v>
      </c>
      <c r="N1164" s="190">
        <v>0</v>
      </c>
      <c r="O1164" s="185">
        <v>2.3972229999999999</v>
      </c>
      <c r="P1164" s="185">
        <v>0</v>
      </c>
      <c r="Q1164" s="185">
        <v>0</v>
      </c>
      <c r="R1164" s="186">
        <v>0</v>
      </c>
    </row>
    <row r="1165" spans="1:18" s="81" customFormat="1" x14ac:dyDescent="0.2">
      <c r="A1165" s="81" t="s">
        <v>147</v>
      </c>
      <c r="B1165" s="81" t="s">
        <v>493</v>
      </c>
      <c r="C1165" s="81" t="str">
        <f t="shared" si="18"/>
        <v>08045</v>
      </c>
      <c r="D1165" s="81" t="s">
        <v>503</v>
      </c>
      <c r="E1165" s="81" t="s">
        <v>1245</v>
      </c>
      <c r="F1165" s="81">
        <v>164.25</v>
      </c>
      <c r="G1165" s="81" t="s">
        <v>505</v>
      </c>
      <c r="H1165" s="81" t="s">
        <v>983</v>
      </c>
      <c r="I1165" s="81" t="s">
        <v>1246</v>
      </c>
      <c r="J1165" s="81" t="s">
        <v>4</v>
      </c>
      <c r="K1165" s="81" t="s">
        <v>319</v>
      </c>
      <c r="L1165" s="81">
        <v>-108.07902222222222</v>
      </c>
      <c r="M1165" s="81">
        <v>39.467736111111115</v>
      </c>
      <c r="N1165" s="190">
        <v>0</v>
      </c>
      <c r="O1165" s="185">
        <v>2.2000009999999999</v>
      </c>
      <c r="P1165" s="185">
        <v>0</v>
      </c>
      <c r="Q1165" s="185">
        <v>0</v>
      </c>
      <c r="R1165" s="186">
        <v>0</v>
      </c>
    </row>
    <row r="1166" spans="1:18" s="81" customFormat="1" x14ac:dyDescent="0.2">
      <c r="A1166" s="81" t="s">
        <v>147</v>
      </c>
      <c r="B1166" s="81" t="s">
        <v>493</v>
      </c>
      <c r="C1166" s="81" t="str">
        <f t="shared" si="18"/>
        <v>08045</v>
      </c>
      <c r="D1166" s="81" t="s">
        <v>503</v>
      </c>
      <c r="E1166" s="81" t="s">
        <v>1247</v>
      </c>
      <c r="F1166" s="81">
        <v>142.35</v>
      </c>
      <c r="G1166" s="81" t="s">
        <v>505</v>
      </c>
      <c r="H1166" s="81" t="s">
        <v>884</v>
      </c>
      <c r="I1166" s="81" t="s">
        <v>1248</v>
      </c>
      <c r="J1166" s="81" t="s">
        <v>4</v>
      </c>
      <c r="K1166" s="81" t="s">
        <v>319</v>
      </c>
      <c r="L1166" s="81">
        <v>-108.12129999999999</v>
      </c>
      <c r="M1166" s="81">
        <v>39.496675000000003</v>
      </c>
      <c r="N1166" s="190">
        <v>0</v>
      </c>
      <c r="O1166" s="185">
        <v>2.2000000000000002</v>
      </c>
      <c r="P1166" s="185">
        <v>0</v>
      </c>
      <c r="Q1166" s="185">
        <v>0</v>
      </c>
      <c r="R1166" s="186">
        <v>0</v>
      </c>
    </row>
    <row r="1167" spans="1:18" s="81" customFormat="1" x14ac:dyDescent="0.2">
      <c r="A1167" s="81" t="s">
        <v>147</v>
      </c>
      <c r="B1167" s="81" t="s">
        <v>493</v>
      </c>
      <c r="C1167" s="81" t="str">
        <f t="shared" si="18"/>
        <v>08045</v>
      </c>
      <c r="D1167" s="81" t="s">
        <v>503</v>
      </c>
      <c r="E1167" s="81" t="s">
        <v>1249</v>
      </c>
      <c r="F1167" s="81">
        <v>394.2</v>
      </c>
      <c r="G1167" s="81" t="s">
        <v>505</v>
      </c>
      <c r="H1167" s="81" t="s">
        <v>545</v>
      </c>
      <c r="I1167" s="81" t="s">
        <v>1250</v>
      </c>
      <c r="J1167" s="81" t="s">
        <v>4</v>
      </c>
      <c r="K1167" s="81" t="s">
        <v>319</v>
      </c>
      <c r="L1167" s="81">
        <v>-108.1021611111111</v>
      </c>
      <c r="M1167" s="81">
        <v>39.485697222222221</v>
      </c>
      <c r="N1167" s="190">
        <v>0</v>
      </c>
      <c r="O1167" s="185">
        <v>2.800001</v>
      </c>
      <c r="P1167" s="185">
        <v>0</v>
      </c>
      <c r="Q1167" s="185">
        <v>0</v>
      </c>
      <c r="R1167" s="186">
        <v>0</v>
      </c>
    </row>
    <row r="1168" spans="1:18" s="81" customFormat="1" x14ac:dyDescent="0.2">
      <c r="A1168" s="81" t="s">
        <v>147</v>
      </c>
      <c r="B1168" s="81" t="s">
        <v>493</v>
      </c>
      <c r="C1168" s="81" t="str">
        <f t="shared" si="18"/>
        <v>08045</v>
      </c>
      <c r="D1168" s="81" t="s">
        <v>503</v>
      </c>
      <c r="E1168" s="81" t="s">
        <v>1251</v>
      </c>
      <c r="F1168" s="81">
        <v>489.1</v>
      </c>
      <c r="G1168" s="81" t="s">
        <v>505</v>
      </c>
      <c r="H1168" s="81" t="s">
        <v>545</v>
      </c>
      <c r="I1168" s="81" t="s">
        <v>1252</v>
      </c>
      <c r="J1168" s="81" t="s">
        <v>4</v>
      </c>
      <c r="K1168" s="81" t="s">
        <v>319</v>
      </c>
      <c r="L1168" s="81">
        <v>-108.02466944444444</v>
      </c>
      <c r="M1168" s="81">
        <v>39.478827777777781</v>
      </c>
      <c r="N1168" s="190">
        <v>0</v>
      </c>
      <c r="O1168" s="185">
        <v>3</v>
      </c>
      <c r="P1168" s="185">
        <v>0</v>
      </c>
      <c r="Q1168" s="185">
        <v>0</v>
      </c>
      <c r="R1168" s="186">
        <v>0</v>
      </c>
    </row>
    <row r="1169" spans="1:18" s="81" customFormat="1" x14ac:dyDescent="0.2">
      <c r="A1169" s="81" t="s">
        <v>147</v>
      </c>
      <c r="B1169" s="81" t="s">
        <v>493</v>
      </c>
      <c r="C1169" s="81" t="str">
        <f t="shared" si="18"/>
        <v>08045</v>
      </c>
      <c r="D1169" s="81" t="s">
        <v>503</v>
      </c>
      <c r="E1169" s="81" t="s">
        <v>1253</v>
      </c>
      <c r="F1169" s="81">
        <v>284.7</v>
      </c>
      <c r="G1169" s="81" t="s">
        <v>505</v>
      </c>
      <c r="H1169" s="81" t="s">
        <v>545</v>
      </c>
      <c r="I1169" s="81" t="s">
        <v>1254</v>
      </c>
      <c r="J1169" s="81" t="s">
        <v>4</v>
      </c>
      <c r="K1169" s="81" t="s">
        <v>319</v>
      </c>
      <c r="L1169" s="81">
        <v>-108.10144166666666</v>
      </c>
      <c r="M1169" s="81">
        <v>39.478502777777777</v>
      </c>
      <c r="N1169" s="190">
        <v>0</v>
      </c>
      <c r="O1169" s="185">
        <v>2.5000010000000001</v>
      </c>
      <c r="P1169" s="185">
        <v>0</v>
      </c>
      <c r="Q1169" s="185">
        <v>0</v>
      </c>
      <c r="R1169" s="186">
        <v>0</v>
      </c>
    </row>
    <row r="1170" spans="1:18" s="81" customFormat="1" x14ac:dyDescent="0.2">
      <c r="A1170" s="81" t="s">
        <v>147</v>
      </c>
      <c r="B1170" s="81" t="s">
        <v>493</v>
      </c>
      <c r="C1170" s="81" t="str">
        <f t="shared" si="18"/>
        <v>08045</v>
      </c>
      <c r="D1170" s="81" t="s">
        <v>503</v>
      </c>
      <c r="E1170" s="81" t="s">
        <v>1255</v>
      </c>
      <c r="F1170" s="81">
        <v>441.65</v>
      </c>
      <c r="G1170" s="81" t="s">
        <v>505</v>
      </c>
      <c r="H1170" s="81" t="s">
        <v>545</v>
      </c>
      <c r="I1170" s="81" t="s">
        <v>1256</v>
      </c>
      <c r="J1170" s="81" t="s">
        <v>4</v>
      </c>
      <c r="K1170" s="81" t="s">
        <v>319</v>
      </c>
      <c r="L1170" s="81">
        <v>-108.01030555555556</v>
      </c>
      <c r="M1170" s="81">
        <v>39.479022222222227</v>
      </c>
      <c r="N1170" s="190">
        <v>0</v>
      </c>
      <c r="O1170" s="185">
        <v>2.9</v>
      </c>
      <c r="P1170" s="185">
        <v>0</v>
      </c>
      <c r="Q1170" s="185">
        <v>0</v>
      </c>
      <c r="R1170" s="186">
        <v>0</v>
      </c>
    </row>
    <row r="1171" spans="1:18" s="81" customFormat="1" x14ac:dyDescent="0.2">
      <c r="A1171" s="81" t="s">
        <v>147</v>
      </c>
      <c r="B1171" s="81" t="s">
        <v>493</v>
      </c>
      <c r="C1171" s="81" t="str">
        <f t="shared" si="18"/>
        <v>08045</v>
      </c>
      <c r="D1171" s="81" t="s">
        <v>503</v>
      </c>
      <c r="E1171" s="81" t="s">
        <v>1257</v>
      </c>
      <c r="F1171" s="81">
        <v>799.35</v>
      </c>
      <c r="G1171" s="81" t="s">
        <v>505</v>
      </c>
      <c r="H1171" s="81" t="s">
        <v>545</v>
      </c>
      <c r="I1171" s="81" t="s">
        <v>1258</v>
      </c>
      <c r="J1171" s="81" t="s">
        <v>4</v>
      </c>
      <c r="K1171" s="81" t="s">
        <v>319</v>
      </c>
      <c r="L1171" s="81">
        <v>-108.06115555555556</v>
      </c>
      <c r="M1171" s="81">
        <v>39.457566666666672</v>
      </c>
      <c r="N1171" s="190">
        <v>0</v>
      </c>
      <c r="O1171" s="185">
        <v>3.8</v>
      </c>
      <c r="P1171" s="185">
        <v>0</v>
      </c>
      <c r="Q1171" s="185">
        <v>0</v>
      </c>
      <c r="R1171" s="186">
        <v>0</v>
      </c>
    </row>
    <row r="1172" spans="1:18" s="81" customFormat="1" x14ac:dyDescent="0.2">
      <c r="A1172" s="81" t="s">
        <v>147</v>
      </c>
      <c r="B1172" s="81" t="s">
        <v>493</v>
      </c>
      <c r="C1172" s="81" t="str">
        <f t="shared" si="18"/>
        <v>08045</v>
      </c>
      <c r="D1172" s="81" t="s">
        <v>503</v>
      </c>
      <c r="E1172" s="81" t="s">
        <v>1259</v>
      </c>
      <c r="F1172" s="81">
        <v>178.85</v>
      </c>
      <c r="G1172" s="81" t="s">
        <v>505</v>
      </c>
      <c r="H1172" s="81" t="s">
        <v>545</v>
      </c>
      <c r="I1172" s="81" t="s">
        <v>1260</v>
      </c>
      <c r="J1172" s="81" t="s">
        <v>4</v>
      </c>
      <c r="K1172" s="81" t="s">
        <v>319</v>
      </c>
      <c r="L1172" s="81">
        <v>-108.08791666666666</v>
      </c>
      <c r="M1172" s="81">
        <v>39.471036111111111</v>
      </c>
      <c r="N1172" s="190">
        <v>0</v>
      </c>
      <c r="O1172" s="185">
        <v>2.2999999999999998</v>
      </c>
      <c r="P1172" s="185">
        <v>0</v>
      </c>
      <c r="Q1172" s="185">
        <v>0</v>
      </c>
      <c r="R1172" s="186">
        <v>0</v>
      </c>
    </row>
    <row r="1173" spans="1:18" s="81" customFormat="1" x14ac:dyDescent="0.2">
      <c r="A1173" s="81" t="s">
        <v>147</v>
      </c>
      <c r="B1173" s="81" t="s">
        <v>493</v>
      </c>
      <c r="C1173" s="81" t="str">
        <f t="shared" si="18"/>
        <v>08045</v>
      </c>
      <c r="D1173" s="81" t="s">
        <v>503</v>
      </c>
      <c r="E1173" s="81" t="s">
        <v>1261</v>
      </c>
      <c r="F1173" s="81">
        <v>365</v>
      </c>
      <c r="G1173" s="81" t="s">
        <v>505</v>
      </c>
      <c r="H1173" s="81" t="s">
        <v>545</v>
      </c>
      <c r="I1173" s="81" t="s">
        <v>1262</v>
      </c>
      <c r="J1173" s="81" t="s">
        <v>4</v>
      </c>
      <c r="K1173" s="81" t="s">
        <v>319</v>
      </c>
      <c r="L1173" s="81">
        <v>-108.10649722222222</v>
      </c>
      <c r="M1173" s="81">
        <v>39.474741666666667</v>
      </c>
      <c r="N1173" s="190">
        <v>0</v>
      </c>
      <c r="O1173" s="185">
        <v>2.7</v>
      </c>
      <c r="P1173" s="185">
        <v>0</v>
      </c>
      <c r="Q1173" s="185">
        <v>0</v>
      </c>
      <c r="R1173" s="186">
        <v>0</v>
      </c>
    </row>
    <row r="1174" spans="1:18" s="81" customFormat="1" x14ac:dyDescent="0.2">
      <c r="A1174" s="81" t="s">
        <v>147</v>
      </c>
      <c r="B1174" s="81" t="s">
        <v>493</v>
      </c>
      <c r="C1174" s="81" t="str">
        <f t="shared" si="18"/>
        <v>08045</v>
      </c>
      <c r="D1174" s="81" t="s">
        <v>503</v>
      </c>
      <c r="E1174" s="81" t="s">
        <v>1263</v>
      </c>
      <c r="F1174" s="81">
        <v>795.7</v>
      </c>
      <c r="G1174" s="81" t="s">
        <v>505</v>
      </c>
      <c r="H1174" s="81" t="s">
        <v>545</v>
      </c>
      <c r="I1174" s="81" t="s">
        <v>1264</v>
      </c>
      <c r="J1174" s="81" t="s">
        <v>4</v>
      </c>
      <c r="K1174" s="81" t="s">
        <v>319</v>
      </c>
      <c r="L1174" s="81">
        <v>-108.05582777777778</v>
      </c>
      <c r="M1174" s="81">
        <v>39.481752777777778</v>
      </c>
      <c r="N1174" s="190">
        <v>0</v>
      </c>
      <c r="O1174" s="185">
        <v>3.8</v>
      </c>
      <c r="P1174" s="185">
        <v>0</v>
      </c>
      <c r="Q1174" s="185">
        <v>0</v>
      </c>
      <c r="R1174" s="186">
        <v>0</v>
      </c>
    </row>
    <row r="1175" spans="1:18" s="81" customFormat="1" x14ac:dyDescent="0.2">
      <c r="A1175" s="81" t="s">
        <v>147</v>
      </c>
      <c r="B1175" s="81" t="s">
        <v>493</v>
      </c>
      <c r="C1175" s="81" t="str">
        <f t="shared" si="18"/>
        <v>08045</v>
      </c>
      <c r="D1175" s="81" t="s">
        <v>503</v>
      </c>
      <c r="E1175" s="81" t="s">
        <v>1265</v>
      </c>
      <c r="F1175" s="81">
        <v>328.5</v>
      </c>
      <c r="G1175" s="81" t="s">
        <v>505</v>
      </c>
      <c r="H1175" s="81" t="s">
        <v>545</v>
      </c>
      <c r="I1175" s="81" t="s">
        <v>1266</v>
      </c>
      <c r="J1175" s="81" t="s">
        <v>4</v>
      </c>
      <c r="K1175" s="81" t="s">
        <v>319</v>
      </c>
      <c r="L1175" s="81">
        <v>-108.11115555555556</v>
      </c>
      <c r="M1175" s="81">
        <v>39.474813888888889</v>
      </c>
      <c r="N1175" s="190">
        <v>0</v>
      </c>
      <c r="O1175" s="185">
        <v>2.6</v>
      </c>
      <c r="P1175" s="185">
        <v>0</v>
      </c>
      <c r="Q1175" s="185">
        <v>0</v>
      </c>
      <c r="R1175" s="186">
        <v>0</v>
      </c>
    </row>
    <row r="1176" spans="1:18" s="81" customFormat="1" x14ac:dyDescent="0.2">
      <c r="A1176" s="81" t="s">
        <v>147</v>
      </c>
      <c r="B1176" s="81" t="s">
        <v>493</v>
      </c>
      <c r="C1176" s="81" t="str">
        <f t="shared" si="18"/>
        <v>08045</v>
      </c>
      <c r="D1176" s="81" t="s">
        <v>503</v>
      </c>
      <c r="E1176" s="81" t="s">
        <v>1267</v>
      </c>
      <c r="F1176" s="81">
        <v>1032.95</v>
      </c>
      <c r="G1176" s="81" t="s">
        <v>505</v>
      </c>
      <c r="H1176" s="81" t="s">
        <v>545</v>
      </c>
      <c r="I1176" s="81" t="s">
        <v>1268</v>
      </c>
      <c r="J1176" s="81" t="s">
        <v>4</v>
      </c>
      <c r="K1176" s="81" t="s">
        <v>319</v>
      </c>
      <c r="L1176" s="81">
        <v>-108.04261111111111</v>
      </c>
      <c r="M1176" s="81">
        <v>39.475619444444447</v>
      </c>
      <c r="N1176" s="190">
        <v>0</v>
      </c>
      <c r="O1176" s="185">
        <v>4.9000000000000004</v>
      </c>
      <c r="P1176" s="185">
        <v>0</v>
      </c>
      <c r="Q1176" s="185">
        <v>0</v>
      </c>
      <c r="R1176" s="186">
        <v>0</v>
      </c>
    </row>
    <row r="1177" spans="1:18" s="81" customFormat="1" x14ac:dyDescent="0.2">
      <c r="A1177" s="81" t="s">
        <v>147</v>
      </c>
      <c r="B1177" s="81" t="s">
        <v>493</v>
      </c>
      <c r="C1177" s="81" t="str">
        <f t="shared" si="18"/>
        <v>08045</v>
      </c>
      <c r="D1177" s="81" t="s">
        <v>503</v>
      </c>
      <c r="E1177" s="81" t="s">
        <v>1269</v>
      </c>
      <c r="F1177" s="81">
        <v>339.45</v>
      </c>
      <c r="G1177" s="81" t="s">
        <v>505</v>
      </c>
      <c r="H1177" s="81" t="s">
        <v>545</v>
      </c>
      <c r="I1177" s="81" t="s">
        <v>1270</v>
      </c>
      <c r="J1177" s="81" t="s">
        <v>4</v>
      </c>
      <c r="K1177" s="81" t="s">
        <v>319</v>
      </c>
      <c r="L1177" s="81">
        <v>-108.11119166666666</v>
      </c>
      <c r="M1177" s="81">
        <v>39.47483888888889</v>
      </c>
      <c r="N1177" s="190">
        <v>0</v>
      </c>
      <c r="O1177" s="185">
        <v>2.6</v>
      </c>
      <c r="P1177" s="185">
        <v>0</v>
      </c>
      <c r="Q1177" s="185">
        <v>0</v>
      </c>
      <c r="R1177" s="186">
        <v>0</v>
      </c>
    </row>
    <row r="1178" spans="1:18" s="81" customFormat="1" x14ac:dyDescent="0.2">
      <c r="A1178" s="81" t="s">
        <v>147</v>
      </c>
      <c r="B1178" s="81" t="s">
        <v>493</v>
      </c>
      <c r="C1178" s="81" t="str">
        <f t="shared" si="18"/>
        <v>08045</v>
      </c>
      <c r="D1178" s="81" t="s">
        <v>503</v>
      </c>
      <c r="E1178" s="81" t="s">
        <v>1271</v>
      </c>
      <c r="F1178" s="81">
        <v>146</v>
      </c>
      <c r="G1178" s="81" t="s">
        <v>505</v>
      </c>
      <c r="H1178" s="81" t="s">
        <v>545</v>
      </c>
      <c r="I1178" s="81" t="s">
        <v>1272</v>
      </c>
      <c r="J1178" s="81" t="s">
        <v>4</v>
      </c>
      <c r="K1178" s="81" t="s">
        <v>319</v>
      </c>
      <c r="L1178" s="81">
        <v>-108.13470358333333</v>
      </c>
      <c r="M1178" s="81">
        <v>39.499760527777781</v>
      </c>
      <c r="N1178" s="190">
        <v>0</v>
      </c>
      <c r="O1178" s="185">
        <v>2.2000000000000002</v>
      </c>
      <c r="P1178" s="185">
        <v>0</v>
      </c>
      <c r="Q1178" s="185">
        <v>0</v>
      </c>
      <c r="R1178" s="186">
        <v>0</v>
      </c>
    </row>
    <row r="1179" spans="1:18" s="81" customFormat="1" x14ac:dyDescent="0.2">
      <c r="A1179" s="81" t="s">
        <v>147</v>
      </c>
      <c r="B1179" s="81" t="s">
        <v>493</v>
      </c>
      <c r="C1179" s="81" t="str">
        <f t="shared" si="18"/>
        <v>08045</v>
      </c>
      <c r="D1179" s="81" t="s">
        <v>503</v>
      </c>
      <c r="E1179" s="81" t="s">
        <v>1273</v>
      </c>
      <c r="F1179" s="81">
        <v>116.8</v>
      </c>
      <c r="G1179" s="81" t="s">
        <v>505</v>
      </c>
      <c r="H1179" s="81" t="s">
        <v>545</v>
      </c>
      <c r="I1179" s="81" t="s">
        <v>1274</v>
      </c>
      <c r="J1179" s="81" t="s">
        <v>4</v>
      </c>
      <c r="K1179" s="81" t="s">
        <v>319</v>
      </c>
      <c r="L1179" s="81">
        <v>-108.10644444444445</v>
      </c>
      <c r="M1179" s="81">
        <v>39.478433333333335</v>
      </c>
      <c r="N1179" s="190">
        <v>0</v>
      </c>
      <c r="O1179" s="185">
        <v>2.2000000000000002</v>
      </c>
      <c r="P1179" s="185">
        <v>0</v>
      </c>
      <c r="Q1179" s="185">
        <v>0</v>
      </c>
      <c r="R1179" s="186">
        <v>0</v>
      </c>
    </row>
    <row r="1180" spans="1:18" s="81" customFormat="1" x14ac:dyDescent="0.2">
      <c r="A1180" s="81" t="s">
        <v>147</v>
      </c>
      <c r="B1180" s="81" t="s">
        <v>493</v>
      </c>
      <c r="C1180" s="81" t="str">
        <f t="shared" si="18"/>
        <v>08045</v>
      </c>
      <c r="D1180" s="81" t="s">
        <v>503</v>
      </c>
      <c r="E1180" s="81" t="s">
        <v>1275</v>
      </c>
      <c r="F1180" s="81">
        <v>226.3</v>
      </c>
      <c r="G1180" s="81" t="s">
        <v>505</v>
      </c>
      <c r="H1180" s="81" t="s">
        <v>982</v>
      </c>
      <c r="I1180" s="81" t="s">
        <v>1276</v>
      </c>
      <c r="J1180" s="81" t="s">
        <v>4</v>
      </c>
      <c r="K1180" s="81" t="s">
        <v>319</v>
      </c>
      <c r="L1180" s="81">
        <v>-108.13891158333334</v>
      </c>
      <c r="M1180" s="81">
        <v>39.498049666666667</v>
      </c>
      <c r="N1180" s="190">
        <v>0</v>
      </c>
      <c r="O1180" s="185">
        <v>2.4</v>
      </c>
      <c r="P1180" s="185">
        <v>0</v>
      </c>
      <c r="Q1180" s="185">
        <v>0</v>
      </c>
      <c r="R1180" s="186">
        <v>0</v>
      </c>
    </row>
    <row r="1181" spans="1:18" s="81" customFormat="1" x14ac:dyDescent="0.2">
      <c r="A1181" s="81" t="s">
        <v>147</v>
      </c>
      <c r="B1181" s="81" t="s">
        <v>493</v>
      </c>
      <c r="C1181" s="81" t="str">
        <f t="shared" si="18"/>
        <v>08045</v>
      </c>
      <c r="D1181" s="81" t="s">
        <v>503</v>
      </c>
      <c r="E1181" s="81" t="s">
        <v>1277</v>
      </c>
      <c r="F1181" s="81">
        <v>941.7</v>
      </c>
      <c r="G1181" s="81" t="s">
        <v>505</v>
      </c>
      <c r="H1181" s="81" t="s">
        <v>545</v>
      </c>
      <c r="I1181" s="81" t="s">
        <v>1278</v>
      </c>
      <c r="J1181" s="81" t="s">
        <v>4</v>
      </c>
      <c r="K1181" s="81" t="s">
        <v>319</v>
      </c>
      <c r="L1181" s="81">
        <v>-108.042575</v>
      </c>
      <c r="M1181" s="81">
        <v>39.475622222222221</v>
      </c>
      <c r="N1181" s="190">
        <v>0</v>
      </c>
      <c r="O1181" s="185">
        <v>4.5</v>
      </c>
      <c r="P1181" s="185">
        <v>0</v>
      </c>
      <c r="Q1181" s="185">
        <v>0</v>
      </c>
      <c r="R1181" s="186">
        <v>0</v>
      </c>
    </row>
    <row r="1182" spans="1:18" s="81" customFormat="1" x14ac:dyDescent="0.2">
      <c r="A1182" s="81" t="s">
        <v>147</v>
      </c>
      <c r="B1182" s="81" t="s">
        <v>493</v>
      </c>
      <c r="C1182" s="81" t="str">
        <f t="shared" si="18"/>
        <v>08045</v>
      </c>
      <c r="D1182" s="81" t="s">
        <v>503</v>
      </c>
      <c r="E1182" s="81" t="s">
        <v>1279</v>
      </c>
      <c r="F1182" s="81">
        <v>375.95</v>
      </c>
      <c r="G1182" s="81" t="s">
        <v>505</v>
      </c>
      <c r="H1182" s="81" t="s">
        <v>1280</v>
      </c>
      <c r="I1182" s="81" t="s">
        <v>1281</v>
      </c>
      <c r="J1182" s="81" t="s">
        <v>4</v>
      </c>
      <c r="K1182" s="81" t="s">
        <v>319</v>
      </c>
      <c r="L1182" s="81">
        <v>-108.11143333333332</v>
      </c>
      <c r="M1182" s="81">
        <v>39.47858055555556</v>
      </c>
      <c r="N1182" s="190">
        <v>0</v>
      </c>
      <c r="O1182" s="185">
        <v>2.7</v>
      </c>
      <c r="P1182" s="185">
        <v>0</v>
      </c>
      <c r="Q1182" s="185">
        <v>0</v>
      </c>
      <c r="R1182" s="186">
        <v>0</v>
      </c>
    </row>
    <row r="1183" spans="1:18" s="81" customFormat="1" x14ac:dyDescent="0.2">
      <c r="A1183" s="81" t="s">
        <v>147</v>
      </c>
      <c r="B1183" s="81" t="s">
        <v>493</v>
      </c>
      <c r="C1183" s="81" t="str">
        <f t="shared" si="18"/>
        <v>08045</v>
      </c>
      <c r="D1183" s="81" t="s">
        <v>503</v>
      </c>
      <c r="E1183" s="81" t="s">
        <v>1282</v>
      </c>
      <c r="F1183" s="81">
        <v>354.05</v>
      </c>
      <c r="G1183" s="81" t="s">
        <v>505</v>
      </c>
      <c r="H1183" s="81" t="s">
        <v>1283</v>
      </c>
      <c r="I1183" s="81" t="s">
        <v>1284</v>
      </c>
      <c r="J1183" s="81" t="s">
        <v>4</v>
      </c>
      <c r="K1183" s="81" t="s">
        <v>319</v>
      </c>
      <c r="L1183" s="81">
        <v>-108.120025</v>
      </c>
      <c r="M1183" s="81">
        <v>39.45675277777778</v>
      </c>
      <c r="N1183" s="190">
        <v>0</v>
      </c>
      <c r="O1183" s="185">
        <v>2.699999</v>
      </c>
      <c r="P1183" s="185">
        <v>0</v>
      </c>
      <c r="Q1183" s="185">
        <v>0</v>
      </c>
      <c r="R1183" s="186">
        <v>0</v>
      </c>
    </row>
    <row r="1184" spans="1:18" s="81" customFormat="1" x14ac:dyDescent="0.2">
      <c r="A1184" s="81" t="s">
        <v>147</v>
      </c>
      <c r="B1184" s="81" t="s">
        <v>493</v>
      </c>
      <c r="C1184" s="81" t="str">
        <f t="shared" si="18"/>
        <v>08045</v>
      </c>
      <c r="D1184" s="81" t="s">
        <v>503</v>
      </c>
      <c r="E1184" s="81" t="s">
        <v>1285</v>
      </c>
      <c r="F1184" s="81">
        <v>459.9</v>
      </c>
      <c r="G1184" s="81" t="s">
        <v>505</v>
      </c>
      <c r="H1184" s="81" t="s">
        <v>545</v>
      </c>
      <c r="I1184" s="81" t="s">
        <v>1286</v>
      </c>
      <c r="J1184" s="81" t="s">
        <v>4</v>
      </c>
      <c r="K1184" s="81" t="s">
        <v>319</v>
      </c>
      <c r="L1184" s="81">
        <v>-108.12499722222222</v>
      </c>
      <c r="M1184" s="81">
        <v>39.460511111111117</v>
      </c>
      <c r="N1184" s="190">
        <v>0</v>
      </c>
      <c r="O1184" s="185">
        <v>2.9000010000000001</v>
      </c>
      <c r="P1184" s="185">
        <v>0</v>
      </c>
      <c r="Q1184" s="185">
        <v>0</v>
      </c>
      <c r="R1184" s="186">
        <v>0</v>
      </c>
    </row>
    <row r="1185" spans="1:18" s="81" customFormat="1" x14ac:dyDescent="0.2">
      <c r="A1185" s="81" t="s">
        <v>147</v>
      </c>
      <c r="B1185" s="81" t="s">
        <v>493</v>
      </c>
      <c r="C1185" s="81" t="str">
        <f t="shared" si="18"/>
        <v>08045</v>
      </c>
      <c r="D1185" s="81" t="s">
        <v>503</v>
      </c>
      <c r="E1185" s="81" t="s">
        <v>1287</v>
      </c>
      <c r="F1185" s="81">
        <v>554.79999999999995</v>
      </c>
      <c r="G1185" s="81" t="s">
        <v>505</v>
      </c>
      <c r="H1185" s="81" t="s">
        <v>1288</v>
      </c>
      <c r="I1185" s="81" t="s">
        <v>1289</v>
      </c>
      <c r="J1185" s="81" t="s">
        <v>4</v>
      </c>
      <c r="K1185" s="81" t="s">
        <v>319</v>
      </c>
      <c r="L1185" s="81">
        <v>-108.11146666666667</v>
      </c>
      <c r="M1185" s="81">
        <v>39.478525000000005</v>
      </c>
      <c r="N1185" s="190">
        <v>0</v>
      </c>
      <c r="O1185" s="185">
        <v>3.1</v>
      </c>
      <c r="P1185" s="185">
        <v>0</v>
      </c>
      <c r="Q1185" s="185">
        <v>0</v>
      </c>
      <c r="R1185" s="186">
        <v>0</v>
      </c>
    </row>
    <row r="1186" spans="1:18" s="81" customFormat="1" x14ac:dyDescent="0.2">
      <c r="A1186" s="81" t="s">
        <v>147</v>
      </c>
      <c r="B1186" s="81" t="s">
        <v>493</v>
      </c>
      <c r="C1186" s="81" t="str">
        <f t="shared" si="18"/>
        <v>08045</v>
      </c>
      <c r="D1186" s="81" t="s">
        <v>503</v>
      </c>
      <c r="E1186" s="81" t="s">
        <v>626</v>
      </c>
      <c r="F1186" s="81">
        <v>394.2</v>
      </c>
      <c r="G1186" s="81" t="s">
        <v>505</v>
      </c>
      <c r="H1186" s="81" t="s">
        <v>545</v>
      </c>
      <c r="I1186" s="81" t="s">
        <v>1290</v>
      </c>
      <c r="J1186" s="81" t="s">
        <v>4</v>
      </c>
      <c r="K1186" s="81" t="s">
        <v>319</v>
      </c>
      <c r="L1186" s="81">
        <v>-108.11631666666668</v>
      </c>
      <c r="M1186" s="81">
        <v>39.467511111111122</v>
      </c>
      <c r="N1186" s="190">
        <v>0</v>
      </c>
      <c r="O1186" s="185">
        <v>2.800001</v>
      </c>
      <c r="P1186" s="185">
        <v>0</v>
      </c>
      <c r="Q1186" s="185">
        <v>0</v>
      </c>
      <c r="R1186" s="186">
        <v>0</v>
      </c>
    </row>
    <row r="1187" spans="1:18" s="81" customFormat="1" x14ac:dyDescent="0.2">
      <c r="A1187" s="81" t="s">
        <v>147</v>
      </c>
      <c r="B1187" s="81" t="s">
        <v>493</v>
      </c>
      <c r="C1187" s="81" t="str">
        <f t="shared" si="18"/>
        <v>08045</v>
      </c>
      <c r="D1187" s="81" t="s">
        <v>503</v>
      </c>
      <c r="E1187" s="81" t="s">
        <v>626</v>
      </c>
      <c r="F1187" s="81">
        <v>45.107999999999997</v>
      </c>
      <c r="G1187" s="81" t="s">
        <v>528</v>
      </c>
      <c r="H1187" s="81" t="s">
        <v>565</v>
      </c>
      <c r="I1187" s="81" t="s">
        <v>1290</v>
      </c>
      <c r="J1187" s="81" t="s">
        <v>14</v>
      </c>
      <c r="K1187" s="81" t="s">
        <v>494</v>
      </c>
      <c r="L1187" s="81">
        <v>-108.11631666666668</v>
      </c>
      <c r="M1187" s="81">
        <v>39.467511111111122</v>
      </c>
      <c r="N1187" s="190">
        <v>0</v>
      </c>
      <c r="O1187" s="185">
        <v>2.9360206941597053</v>
      </c>
      <c r="P1187" s="185">
        <v>0</v>
      </c>
      <c r="Q1187" s="185">
        <v>0</v>
      </c>
      <c r="R1187" s="186">
        <v>0</v>
      </c>
    </row>
    <row r="1188" spans="1:18" s="81" customFormat="1" x14ac:dyDescent="0.2">
      <c r="A1188" s="81" t="s">
        <v>147</v>
      </c>
      <c r="B1188" s="81" t="s">
        <v>493</v>
      </c>
      <c r="C1188" s="81" t="str">
        <f t="shared" si="18"/>
        <v>08045</v>
      </c>
      <c r="D1188" s="81" t="s">
        <v>503</v>
      </c>
      <c r="E1188" s="81" t="s">
        <v>1291</v>
      </c>
      <c r="F1188" s="81">
        <v>372.3</v>
      </c>
      <c r="G1188" s="81" t="s">
        <v>505</v>
      </c>
      <c r="H1188" s="81" t="s">
        <v>545</v>
      </c>
      <c r="I1188" s="81" t="s">
        <v>1292</v>
      </c>
      <c r="J1188" s="81" t="s">
        <v>4</v>
      </c>
      <c r="K1188" s="81" t="s">
        <v>319</v>
      </c>
      <c r="L1188" s="81">
        <v>-108.08302777777777</v>
      </c>
      <c r="M1188" s="81">
        <v>39.471125000000001</v>
      </c>
      <c r="N1188" s="190">
        <v>0</v>
      </c>
      <c r="O1188" s="185">
        <v>2.7</v>
      </c>
      <c r="P1188" s="185">
        <v>0</v>
      </c>
      <c r="Q1188" s="185">
        <v>0</v>
      </c>
      <c r="R1188" s="186">
        <v>0</v>
      </c>
    </row>
    <row r="1189" spans="1:18" s="81" customFormat="1" x14ac:dyDescent="0.2">
      <c r="A1189" s="81" t="s">
        <v>147</v>
      </c>
      <c r="B1189" s="81" t="s">
        <v>493</v>
      </c>
      <c r="C1189" s="81" t="str">
        <f t="shared" si="18"/>
        <v>08045</v>
      </c>
      <c r="D1189" s="81" t="s">
        <v>503</v>
      </c>
      <c r="E1189" s="81" t="s">
        <v>1293</v>
      </c>
      <c r="F1189" s="81">
        <v>328.5</v>
      </c>
      <c r="G1189" s="81" t="s">
        <v>505</v>
      </c>
      <c r="H1189" s="81" t="s">
        <v>545</v>
      </c>
      <c r="I1189" s="81" t="s">
        <v>1294</v>
      </c>
      <c r="J1189" s="81" t="s">
        <v>4</v>
      </c>
      <c r="K1189" s="81" t="s">
        <v>319</v>
      </c>
      <c r="L1189" s="81">
        <v>-108.13028013888889</v>
      </c>
      <c r="M1189" s="81">
        <v>39.51835613888889</v>
      </c>
      <c r="N1189" s="190">
        <v>0</v>
      </c>
      <c r="O1189" s="185">
        <v>2.6</v>
      </c>
      <c r="P1189" s="185">
        <v>0</v>
      </c>
      <c r="Q1189" s="185">
        <v>0</v>
      </c>
      <c r="R1189" s="186">
        <v>0</v>
      </c>
    </row>
    <row r="1190" spans="1:18" s="81" customFormat="1" x14ac:dyDescent="0.2">
      <c r="A1190" s="81" t="s">
        <v>147</v>
      </c>
      <c r="B1190" s="81" t="s">
        <v>493</v>
      </c>
      <c r="C1190" s="81" t="str">
        <f t="shared" si="18"/>
        <v>08045</v>
      </c>
      <c r="D1190" s="81" t="s">
        <v>503</v>
      </c>
      <c r="E1190" s="81" t="s">
        <v>1295</v>
      </c>
      <c r="F1190" s="81">
        <v>835.85</v>
      </c>
      <c r="G1190" s="81" t="s">
        <v>505</v>
      </c>
      <c r="H1190" s="81" t="s">
        <v>545</v>
      </c>
      <c r="I1190" s="81" t="s">
        <v>1296</v>
      </c>
      <c r="J1190" s="81" t="s">
        <v>4</v>
      </c>
      <c r="K1190" s="81" t="s">
        <v>319</v>
      </c>
      <c r="L1190" s="81">
        <v>-107.98219722222223</v>
      </c>
      <c r="M1190" s="81">
        <v>39.486441666666664</v>
      </c>
      <c r="N1190" s="190">
        <v>0</v>
      </c>
      <c r="O1190" s="185">
        <v>4</v>
      </c>
      <c r="P1190" s="185">
        <v>0</v>
      </c>
      <c r="Q1190" s="185">
        <v>0</v>
      </c>
      <c r="R1190" s="186">
        <v>0</v>
      </c>
    </row>
    <row r="1191" spans="1:18" s="81" customFormat="1" x14ac:dyDescent="0.2">
      <c r="A1191" s="81" t="s">
        <v>147</v>
      </c>
      <c r="B1191" s="81" t="s">
        <v>493</v>
      </c>
      <c r="C1191" s="81" t="str">
        <f t="shared" si="18"/>
        <v>08045</v>
      </c>
      <c r="D1191" s="81" t="s">
        <v>503</v>
      </c>
      <c r="E1191" s="81" t="s">
        <v>1297</v>
      </c>
      <c r="F1191" s="81">
        <v>87.6</v>
      </c>
      <c r="G1191" s="81" t="s">
        <v>505</v>
      </c>
      <c r="H1191" s="81" t="s">
        <v>545</v>
      </c>
      <c r="I1191" s="81" t="s">
        <v>1298</v>
      </c>
      <c r="J1191" s="81" t="s">
        <v>4</v>
      </c>
      <c r="K1191" s="81" t="s">
        <v>319</v>
      </c>
      <c r="L1191" s="81">
        <v>-108.07891111111111</v>
      </c>
      <c r="M1191" s="81">
        <v>39.467683333333333</v>
      </c>
      <c r="N1191" s="190">
        <v>0</v>
      </c>
      <c r="O1191" s="185">
        <v>2.1</v>
      </c>
      <c r="P1191" s="185">
        <v>0</v>
      </c>
      <c r="Q1191" s="185">
        <v>0</v>
      </c>
      <c r="R1191" s="186">
        <v>0</v>
      </c>
    </row>
    <row r="1192" spans="1:18" s="81" customFormat="1" x14ac:dyDescent="0.2">
      <c r="A1192" s="81" t="s">
        <v>147</v>
      </c>
      <c r="B1192" s="81" t="s">
        <v>493</v>
      </c>
      <c r="C1192" s="81" t="str">
        <f t="shared" si="18"/>
        <v>08045</v>
      </c>
      <c r="D1192" s="81" t="s">
        <v>503</v>
      </c>
      <c r="E1192" s="81" t="s">
        <v>1299</v>
      </c>
      <c r="F1192" s="81">
        <v>733.65</v>
      </c>
      <c r="G1192" s="81" t="s">
        <v>505</v>
      </c>
      <c r="H1192" s="81" t="s">
        <v>545</v>
      </c>
      <c r="I1192" s="81" t="s">
        <v>1300</v>
      </c>
      <c r="J1192" s="81" t="s">
        <v>4</v>
      </c>
      <c r="K1192" s="81" t="s">
        <v>319</v>
      </c>
      <c r="L1192" s="81">
        <v>-108.00111944444446</v>
      </c>
      <c r="M1192" s="81">
        <v>39.479344444444443</v>
      </c>
      <c r="N1192" s="190">
        <v>0</v>
      </c>
      <c r="O1192" s="185">
        <v>3.6</v>
      </c>
      <c r="P1192" s="185">
        <v>0</v>
      </c>
      <c r="Q1192" s="185">
        <v>0</v>
      </c>
      <c r="R1192" s="186">
        <v>0</v>
      </c>
    </row>
    <row r="1193" spans="1:18" s="81" customFormat="1" x14ac:dyDescent="0.2">
      <c r="A1193" s="81" t="s">
        <v>147</v>
      </c>
      <c r="B1193" s="81" t="s">
        <v>493</v>
      </c>
      <c r="C1193" s="81" t="str">
        <f t="shared" si="18"/>
        <v>08045</v>
      </c>
      <c r="D1193" s="81" t="s">
        <v>503</v>
      </c>
      <c r="E1193" s="81" t="s">
        <v>1301</v>
      </c>
      <c r="F1193" s="81">
        <v>565.75</v>
      </c>
      <c r="G1193" s="81" t="s">
        <v>505</v>
      </c>
      <c r="H1193" s="81" t="s">
        <v>545</v>
      </c>
      <c r="I1193" s="81" t="s">
        <v>1302</v>
      </c>
      <c r="J1193" s="81" t="s">
        <v>4</v>
      </c>
      <c r="K1193" s="81" t="s">
        <v>319</v>
      </c>
      <c r="L1193" s="81">
        <v>-108.07419444444444</v>
      </c>
      <c r="M1193" s="81">
        <v>39.47121666666667</v>
      </c>
      <c r="N1193" s="190">
        <v>0</v>
      </c>
      <c r="O1193" s="185">
        <v>3.2000009999999999</v>
      </c>
      <c r="P1193" s="185">
        <v>0</v>
      </c>
      <c r="Q1193" s="185">
        <v>0</v>
      </c>
      <c r="R1193" s="186">
        <v>0</v>
      </c>
    </row>
    <row r="1194" spans="1:18" s="81" customFormat="1" x14ac:dyDescent="0.2">
      <c r="A1194" s="81" t="s">
        <v>147</v>
      </c>
      <c r="B1194" s="81" t="s">
        <v>493</v>
      </c>
      <c r="C1194" s="81" t="str">
        <f t="shared" si="18"/>
        <v>08045</v>
      </c>
      <c r="D1194" s="81" t="s">
        <v>503</v>
      </c>
      <c r="E1194" s="81" t="s">
        <v>1303</v>
      </c>
      <c r="F1194" s="81">
        <v>868.7</v>
      </c>
      <c r="G1194" s="81" t="s">
        <v>505</v>
      </c>
      <c r="H1194" s="81" t="s">
        <v>1304</v>
      </c>
      <c r="I1194" s="81" t="s">
        <v>1305</v>
      </c>
      <c r="J1194" s="81" t="s">
        <v>4</v>
      </c>
      <c r="K1194" s="81" t="s">
        <v>319</v>
      </c>
      <c r="L1194" s="81">
        <v>-108.01047222222222</v>
      </c>
      <c r="M1194" s="81">
        <v>39.475241666666669</v>
      </c>
      <c r="N1194" s="190">
        <v>0</v>
      </c>
      <c r="O1194" s="185">
        <v>4.0999999999999996</v>
      </c>
      <c r="P1194" s="185">
        <v>0</v>
      </c>
      <c r="Q1194" s="185">
        <v>0</v>
      </c>
      <c r="R1194" s="186">
        <v>0</v>
      </c>
    </row>
    <row r="1195" spans="1:18" s="81" customFormat="1" x14ac:dyDescent="0.2">
      <c r="A1195" s="81" t="s">
        <v>147</v>
      </c>
      <c r="B1195" s="81" t="s">
        <v>493</v>
      </c>
      <c r="C1195" s="81" t="str">
        <f t="shared" si="18"/>
        <v>08045</v>
      </c>
      <c r="D1195" s="81" t="s">
        <v>503</v>
      </c>
      <c r="E1195" s="81" t="s">
        <v>1306</v>
      </c>
      <c r="F1195" s="81">
        <v>350.4</v>
      </c>
      <c r="G1195" s="81" t="s">
        <v>505</v>
      </c>
      <c r="H1195" s="81" t="s">
        <v>1307</v>
      </c>
      <c r="I1195" s="81" t="s">
        <v>1308</v>
      </c>
      <c r="J1195" s="81" t="s">
        <v>4</v>
      </c>
      <c r="K1195" s="81" t="s">
        <v>319</v>
      </c>
      <c r="L1195" s="81">
        <v>-107.89616111111111</v>
      </c>
      <c r="M1195" s="81">
        <v>39.519947222222221</v>
      </c>
      <c r="N1195" s="190">
        <v>0</v>
      </c>
      <c r="O1195" s="185">
        <v>2.701514</v>
      </c>
      <c r="P1195" s="185">
        <v>0</v>
      </c>
      <c r="Q1195" s="185">
        <v>0</v>
      </c>
      <c r="R1195" s="186">
        <v>0</v>
      </c>
    </row>
    <row r="1196" spans="1:18" s="81" customFormat="1" x14ac:dyDescent="0.2">
      <c r="A1196" s="81" t="s">
        <v>147</v>
      </c>
      <c r="B1196" s="81" t="s">
        <v>493</v>
      </c>
      <c r="C1196" s="81" t="str">
        <f t="shared" si="18"/>
        <v>08045</v>
      </c>
      <c r="D1196" s="81" t="s">
        <v>503</v>
      </c>
      <c r="E1196" s="81" t="s">
        <v>1309</v>
      </c>
      <c r="F1196" s="81">
        <v>992.8</v>
      </c>
      <c r="G1196" s="81" t="s">
        <v>505</v>
      </c>
      <c r="H1196" s="81" t="s">
        <v>1310</v>
      </c>
      <c r="I1196" s="81" t="s">
        <v>1311</v>
      </c>
      <c r="J1196" s="81" t="s">
        <v>4</v>
      </c>
      <c r="K1196" s="81" t="s">
        <v>319</v>
      </c>
      <c r="L1196" s="81">
        <v>-107.99194166666666</v>
      </c>
      <c r="M1196" s="81">
        <v>39.48641666666667</v>
      </c>
      <c r="N1196" s="190">
        <v>0</v>
      </c>
      <c r="O1196" s="185">
        <v>4.7</v>
      </c>
      <c r="P1196" s="185">
        <v>0</v>
      </c>
      <c r="Q1196" s="185">
        <v>0</v>
      </c>
      <c r="R1196" s="186">
        <v>0</v>
      </c>
    </row>
    <row r="1197" spans="1:18" s="81" customFormat="1" x14ac:dyDescent="0.2">
      <c r="A1197" s="81" t="s">
        <v>147</v>
      </c>
      <c r="B1197" s="81" t="s">
        <v>493</v>
      </c>
      <c r="C1197" s="81" t="str">
        <f t="shared" si="18"/>
        <v>08045</v>
      </c>
      <c r="D1197" s="81" t="s">
        <v>503</v>
      </c>
      <c r="E1197" s="81" t="s">
        <v>1312</v>
      </c>
      <c r="F1197" s="81">
        <v>438</v>
      </c>
      <c r="G1197" s="81" t="s">
        <v>1313</v>
      </c>
      <c r="H1197" s="81" t="s">
        <v>1314</v>
      </c>
      <c r="I1197" s="81" t="s">
        <v>1315</v>
      </c>
      <c r="J1197" s="81" t="s">
        <v>312</v>
      </c>
      <c r="K1197" s="81" t="s">
        <v>319</v>
      </c>
      <c r="L1197" s="81">
        <v>-108.13016080555555</v>
      </c>
      <c r="M1197" s="81">
        <v>39.528544916666668</v>
      </c>
      <c r="N1197" s="190">
        <v>0</v>
      </c>
      <c r="O1197" s="185">
        <v>2.9</v>
      </c>
      <c r="P1197" s="185">
        <v>0</v>
      </c>
      <c r="Q1197" s="185">
        <v>0</v>
      </c>
      <c r="R1197" s="186">
        <v>0</v>
      </c>
    </row>
    <row r="1198" spans="1:18" s="81" customFormat="1" x14ac:dyDescent="0.2">
      <c r="A1198" s="81" t="s">
        <v>147</v>
      </c>
      <c r="B1198" s="81" t="s">
        <v>493</v>
      </c>
      <c r="C1198" s="81" t="str">
        <f t="shared" si="18"/>
        <v>08045</v>
      </c>
      <c r="D1198" s="81" t="s">
        <v>503</v>
      </c>
      <c r="E1198" s="81" t="s">
        <v>1316</v>
      </c>
      <c r="F1198" s="81">
        <v>726.35</v>
      </c>
      <c r="G1198" s="81" t="s">
        <v>505</v>
      </c>
      <c r="H1198" s="81" t="s">
        <v>1317</v>
      </c>
      <c r="I1198" s="81" t="s">
        <v>1318</v>
      </c>
      <c r="J1198" s="81" t="s">
        <v>4</v>
      </c>
      <c r="K1198" s="81" t="s">
        <v>319</v>
      </c>
      <c r="L1198" s="81">
        <v>-107.98698055555556</v>
      </c>
      <c r="M1198" s="81">
        <v>39.482627777777779</v>
      </c>
      <c r="N1198" s="190">
        <v>0</v>
      </c>
      <c r="O1198" s="185">
        <v>3.5</v>
      </c>
      <c r="P1198" s="185">
        <v>0</v>
      </c>
      <c r="Q1198" s="185">
        <v>0</v>
      </c>
      <c r="R1198" s="186">
        <v>0</v>
      </c>
    </row>
    <row r="1199" spans="1:18" s="81" customFormat="1" x14ac:dyDescent="0.2">
      <c r="A1199" s="81" t="s">
        <v>147</v>
      </c>
      <c r="B1199" s="81" t="s">
        <v>493</v>
      </c>
      <c r="C1199" s="81" t="str">
        <f t="shared" si="18"/>
        <v>08045</v>
      </c>
      <c r="D1199" s="81" t="s">
        <v>503</v>
      </c>
      <c r="E1199" s="81" t="s">
        <v>1319</v>
      </c>
      <c r="F1199" s="81">
        <v>273.75</v>
      </c>
      <c r="G1199" s="81" t="s">
        <v>505</v>
      </c>
      <c r="H1199" s="81" t="s">
        <v>1320</v>
      </c>
      <c r="I1199" s="81" t="s">
        <v>1321</v>
      </c>
      <c r="J1199" s="81" t="s">
        <v>4</v>
      </c>
      <c r="K1199" s="81" t="s">
        <v>319</v>
      </c>
      <c r="L1199" s="81">
        <v>-107.88626666666667</v>
      </c>
      <c r="M1199" s="81">
        <v>39.501283333333333</v>
      </c>
      <c r="N1199" s="190">
        <v>0</v>
      </c>
      <c r="O1199" s="185">
        <v>2.5</v>
      </c>
      <c r="P1199" s="185">
        <v>0</v>
      </c>
      <c r="Q1199" s="185">
        <v>0</v>
      </c>
      <c r="R1199" s="186">
        <v>0</v>
      </c>
    </row>
    <row r="1200" spans="1:18" s="81" customFormat="1" x14ac:dyDescent="0.2">
      <c r="A1200" s="81" t="s">
        <v>147</v>
      </c>
      <c r="B1200" s="81" t="s">
        <v>493</v>
      </c>
      <c r="C1200" s="81" t="str">
        <f t="shared" si="18"/>
        <v>08045</v>
      </c>
      <c r="D1200" s="81" t="s">
        <v>503</v>
      </c>
      <c r="E1200" s="81" t="s">
        <v>1322</v>
      </c>
      <c r="F1200" s="81">
        <v>722.7</v>
      </c>
      <c r="G1200" s="81" t="s">
        <v>505</v>
      </c>
      <c r="H1200" s="81" t="s">
        <v>1323</v>
      </c>
      <c r="I1200" s="81" t="s">
        <v>1324</v>
      </c>
      <c r="J1200" s="81" t="s">
        <v>4</v>
      </c>
      <c r="K1200" s="81" t="s">
        <v>319</v>
      </c>
      <c r="L1200" s="81">
        <v>-107.88164722222221</v>
      </c>
      <c r="M1200" s="81">
        <v>39.505058333333331</v>
      </c>
      <c r="N1200" s="190">
        <v>0</v>
      </c>
      <c r="O1200" s="185">
        <v>3.5</v>
      </c>
      <c r="P1200" s="185">
        <v>0</v>
      </c>
      <c r="Q1200" s="185">
        <v>0</v>
      </c>
      <c r="R1200" s="186">
        <v>0</v>
      </c>
    </row>
    <row r="1201" spans="1:18" s="81" customFormat="1" x14ac:dyDescent="0.2">
      <c r="A1201" s="81" t="s">
        <v>147</v>
      </c>
      <c r="B1201" s="81" t="s">
        <v>493</v>
      </c>
      <c r="C1201" s="81" t="str">
        <f t="shared" si="18"/>
        <v>08045</v>
      </c>
      <c r="D1201" s="81" t="s">
        <v>503</v>
      </c>
      <c r="E1201" s="81" t="s">
        <v>1325</v>
      </c>
      <c r="F1201" s="81">
        <v>507.35</v>
      </c>
      <c r="G1201" s="81" t="s">
        <v>505</v>
      </c>
      <c r="H1201" s="81" t="s">
        <v>1326</v>
      </c>
      <c r="I1201" s="81" t="s">
        <v>1327</v>
      </c>
      <c r="J1201" s="81" t="s">
        <v>4</v>
      </c>
      <c r="K1201" s="81" t="s">
        <v>319</v>
      </c>
      <c r="L1201" s="81">
        <v>-108.12613888888889</v>
      </c>
      <c r="M1201" s="81">
        <v>39.507822222222224</v>
      </c>
      <c r="N1201" s="190">
        <v>0</v>
      </c>
      <c r="O1201" s="185">
        <v>3.0000010000000001</v>
      </c>
      <c r="P1201" s="185">
        <v>0</v>
      </c>
      <c r="Q1201" s="185">
        <v>0</v>
      </c>
      <c r="R1201" s="186">
        <v>0</v>
      </c>
    </row>
    <row r="1202" spans="1:18" s="81" customFormat="1" x14ac:dyDescent="0.2">
      <c r="A1202" s="81" t="s">
        <v>147</v>
      </c>
      <c r="B1202" s="81" t="s">
        <v>493</v>
      </c>
      <c r="C1202" s="81" t="str">
        <f t="shared" si="18"/>
        <v>08045</v>
      </c>
      <c r="D1202" s="81" t="s">
        <v>503</v>
      </c>
      <c r="E1202" s="81" t="s">
        <v>1328</v>
      </c>
      <c r="F1202" s="81">
        <v>762.85</v>
      </c>
      <c r="G1202" s="81" t="s">
        <v>505</v>
      </c>
      <c r="H1202" s="81" t="s">
        <v>1329</v>
      </c>
      <c r="I1202" s="81" t="s">
        <v>1330</v>
      </c>
      <c r="J1202" s="81" t="s">
        <v>4</v>
      </c>
      <c r="K1202" s="81" t="s">
        <v>319</v>
      </c>
      <c r="L1202" s="81">
        <v>-108.12141944444444</v>
      </c>
      <c r="M1202" s="81">
        <v>39.518055555555556</v>
      </c>
      <c r="N1202" s="190">
        <v>0</v>
      </c>
      <c r="O1202" s="185">
        <v>3.6</v>
      </c>
      <c r="P1202" s="185">
        <v>0</v>
      </c>
      <c r="Q1202" s="185">
        <v>0</v>
      </c>
      <c r="R1202" s="186">
        <v>0</v>
      </c>
    </row>
    <row r="1203" spans="1:18" s="81" customFormat="1" x14ac:dyDescent="0.2">
      <c r="A1203" s="81" t="s">
        <v>147</v>
      </c>
      <c r="B1203" s="81" t="s">
        <v>493</v>
      </c>
      <c r="C1203" s="81" t="str">
        <f t="shared" si="18"/>
        <v>08045</v>
      </c>
      <c r="D1203" s="81" t="s">
        <v>503</v>
      </c>
      <c r="E1203" s="81" t="s">
        <v>1331</v>
      </c>
      <c r="F1203" s="81">
        <v>905.2</v>
      </c>
      <c r="G1203" s="81" t="s">
        <v>505</v>
      </c>
      <c r="H1203" s="81" t="s">
        <v>1332</v>
      </c>
      <c r="I1203" s="81" t="s">
        <v>1333</v>
      </c>
      <c r="J1203" s="81" t="s">
        <v>4</v>
      </c>
      <c r="K1203" s="81" t="s">
        <v>319</v>
      </c>
      <c r="L1203" s="81">
        <v>-108.0654111111111</v>
      </c>
      <c r="M1203" s="81">
        <v>39.488261111111115</v>
      </c>
      <c r="N1203" s="190">
        <v>0</v>
      </c>
      <c r="O1203" s="185">
        <v>4.3</v>
      </c>
      <c r="P1203" s="185">
        <v>0</v>
      </c>
      <c r="Q1203" s="185">
        <v>0</v>
      </c>
      <c r="R1203" s="186">
        <v>0</v>
      </c>
    </row>
    <row r="1204" spans="1:18" s="81" customFormat="1" x14ac:dyDescent="0.2">
      <c r="A1204" s="81" t="s">
        <v>147</v>
      </c>
      <c r="B1204" s="81" t="s">
        <v>493</v>
      </c>
      <c r="C1204" s="81" t="str">
        <f t="shared" si="18"/>
        <v>08045</v>
      </c>
      <c r="D1204" s="81" t="s">
        <v>503</v>
      </c>
      <c r="E1204" s="81" t="s">
        <v>1334</v>
      </c>
      <c r="F1204" s="81">
        <v>540.20000000000005</v>
      </c>
      <c r="G1204" s="81" t="s">
        <v>505</v>
      </c>
      <c r="H1204" s="81" t="s">
        <v>1335</v>
      </c>
      <c r="I1204" s="81" t="s">
        <v>1336</v>
      </c>
      <c r="J1204" s="81" t="s">
        <v>4</v>
      </c>
      <c r="K1204" s="81" t="s">
        <v>319</v>
      </c>
      <c r="L1204" s="81">
        <v>-108.13970555555557</v>
      </c>
      <c r="M1204" s="81">
        <v>39.481974999999998</v>
      </c>
      <c r="N1204" s="190">
        <v>0</v>
      </c>
      <c r="O1204" s="185">
        <v>3.1</v>
      </c>
      <c r="P1204" s="185">
        <v>0</v>
      </c>
      <c r="Q1204" s="185">
        <v>0</v>
      </c>
      <c r="R1204" s="186">
        <v>0</v>
      </c>
    </row>
    <row r="1205" spans="1:18" s="81" customFormat="1" x14ac:dyDescent="0.2">
      <c r="A1205" s="81" t="s">
        <v>147</v>
      </c>
      <c r="B1205" s="81" t="s">
        <v>493</v>
      </c>
      <c r="C1205" s="81" t="str">
        <f t="shared" si="18"/>
        <v>08045</v>
      </c>
      <c r="D1205" s="81" t="s">
        <v>503</v>
      </c>
      <c r="E1205" s="81" t="s">
        <v>1337</v>
      </c>
      <c r="F1205" s="81">
        <v>164.25</v>
      </c>
      <c r="G1205" s="81" t="s">
        <v>505</v>
      </c>
      <c r="H1205" s="81" t="s">
        <v>1338</v>
      </c>
      <c r="I1205" s="81" t="s">
        <v>1339</v>
      </c>
      <c r="J1205" s="81" t="s">
        <v>4</v>
      </c>
      <c r="K1205" s="81" t="s">
        <v>319</v>
      </c>
      <c r="L1205" s="81">
        <v>-108.11566944444445</v>
      </c>
      <c r="M1205" s="81">
        <v>39.474916666666665</v>
      </c>
      <c r="N1205" s="190">
        <v>0</v>
      </c>
      <c r="O1205" s="185">
        <v>2.2000000000000002</v>
      </c>
      <c r="P1205" s="185">
        <v>0</v>
      </c>
      <c r="Q1205" s="185">
        <v>0</v>
      </c>
      <c r="R1205" s="186">
        <v>0</v>
      </c>
    </row>
    <row r="1206" spans="1:18" s="81" customFormat="1" x14ac:dyDescent="0.2">
      <c r="A1206" s="81" t="s">
        <v>147</v>
      </c>
      <c r="B1206" s="81" t="s">
        <v>493</v>
      </c>
      <c r="C1206" s="81" t="str">
        <f t="shared" si="18"/>
        <v>08045</v>
      </c>
      <c r="D1206" s="81" t="s">
        <v>503</v>
      </c>
      <c r="E1206" s="81" t="s">
        <v>1340</v>
      </c>
      <c r="F1206" s="81">
        <v>730</v>
      </c>
      <c r="G1206" s="81" t="s">
        <v>505</v>
      </c>
      <c r="H1206" s="81" t="s">
        <v>979</v>
      </c>
      <c r="I1206" s="81" t="s">
        <v>1341</v>
      </c>
      <c r="J1206" s="81" t="s">
        <v>10</v>
      </c>
      <c r="K1206" s="81" t="s">
        <v>319</v>
      </c>
      <c r="L1206" s="81">
        <v>-108.14995833333334</v>
      </c>
      <c r="M1206" s="81">
        <v>39.466030555555555</v>
      </c>
      <c r="N1206" s="190">
        <v>0</v>
      </c>
      <c r="O1206" s="185">
        <v>3.3</v>
      </c>
      <c r="P1206" s="185">
        <v>0</v>
      </c>
      <c r="Q1206" s="185">
        <v>0</v>
      </c>
      <c r="R1206" s="186">
        <v>0</v>
      </c>
    </row>
    <row r="1207" spans="1:18" s="81" customFormat="1" x14ac:dyDescent="0.2">
      <c r="A1207" s="81" t="s">
        <v>147</v>
      </c>
      <c r="B1207" s="81" t="s">
        <v>493</v>
      </c>
      <c r="C1207" s="81" t="str">
        <f t="shared" si="18"/>
        <v>08045</v>
      </c>
      <c r="D1207" s="81" t="s">
        <v>503</v>
      </c>
      <c r="E1207" s="81" t="s">
        <v>1342</v>
      </c>
      <c r="F1207" s="81">
        <v>32.045999999999999</v>
      </c>
      <c r="G1207" s="81" t="s">
        <v>528</v>
      </c>
      <c r="H1207" s="81" t="s">
        <v>1066</v>
      </c>
      <c r="I1207" s="81" t="s">
        <v>1343</v>
      </c>
      <c r="J1207" s="81" t="s">
        <v>14</v>
      </c>
      <c r="K1207" s="81" t="s">
        <v>494</v>
      </c>
      <c r="L1207" s="81">
        <v>-109.01627233333333</v>
      </c>
      <c r="M1207" s="81">
        <v>39.43896319444444</v>
      </c>
      <c r="N1207" s="190">
        <v>0</v>
      </c>
      <c r="O1207" s="185">
        <v>2.0858737589929293</v>
      </c>
      <c r="P1207" s="185">
        <v>0</v>
      </c>
      <c r="Q1207" s="185">
        <v>0</v>
      </c>
      <c r="R1207" s="186">
        <v>0</v>
      </c>
    </row>
    <row r="1208" spans="1:18" s="81" customFormat="1" x14ac:dyDescent="0.2">
      <c r="A1208" s="81" t="s">
        <v>147</v>
      </c>
      <c r="B1208" s="81" t="s">
        <v>493</v>
      </c>
      <c r="C1208" s="81" t="str">
        <f t="shared" si="18"/>
        <v>08045</v>
      </c>
      <c r="D1208" s="81" t="s">
        <v>503</v>
      </c>
      <c r="E1208" s="81" t="s">
        <v>1344</v>
      </c>
      <c r="F1208" s="81">
        <v>62.496000000000002</v>
      </c>
      <c r="G1208" s="81" t="s">
        <v>528</v>
      </c>
      <c r="H1208" s="81" t="s">
        <v>1345</v>
      </c>
      <c r="I1208" s="81" t="s">
        <v>1346</v>
      </c>
      <c r="J1208" s="81" t="s">
        <v>14</v>
      </c>
      <c r="K1208" s="81" t="s">
        <v>494</v>
      </c>
      <c r="L1208" s="81">
        <v>-107.84351111111111</v>
      </c>
      <c r="M1208" s="81">
        <v>39.469988888888892</v>
      </c>
      <c r="N1208" s="190">
        <v>0</v>
      </c>
      <c r="O1208" s="185">
        <v>4.0677828611821614</v>
      </c>
      <c r="P1208" s="185">
        <v>0</v>
      </c>
      <c r="Q1208" s="185">
        <v>0</v>
      </c>
      <c r="R1208" s="186">
        <v>0</v>
      </c>
    </row>
    <row r="1209" spans="1:18" s="81" customFormat="1" x14ac:dyDescent="0.2">
      <c r="A1209" s="81" t="s">
        <v>147</v>
      </c>
      <c r="B1209" s="81" t="s">
        <v>493</v>
      </c>
      <c r="C1209" s="81" t="str">
        <f t="shared" si="18"/>
        <v>08045</v>
      </c>
      <c r="D1209" s="81" t="s">
        <v>503</v>
      </c>
      <c r="E1209" s="81" t="s">
        <v>1347</v>
      </c>
      <c r="F1209" s="81">
        <v>240.9</v>
      </c>
      <c r="G1209" s="81" t="s">
        <v>505</v>
      </c>
      <c r="H1209" s="81" t="s">
        <v>884</v>
      </c>
      <c r="I1209" s="81" t="s">
        <v>1348</v>
      </c>
      <c r="J1209" s="81" t="s">
        <v>4</v>
      </c>
      <c r="K1209" s="81" t="s">
        <v>319</v>
      </c>
      <c r="L1209" s="81">
        <v>-108.07041111111111</v>
      </c>
      <c r="M1209" s="81">
        <v>39.464525000000002</v>
      </c>
      <c r="N1209" s="190">
        <v>0</v>
      </c>
      <c r="O1209" s="185">
        <v>2.4</v>
      </c>
      <c r="P1209" s="185">
        <v>0</v>
      </c>
      <c r="Q1209" s="185">
        <v>0</v>
      </c>
      <c r="R1209" s="186">
        <v>0</v>
      </c>
    </row>
    <row r="1210" spans="1:18" s="81" customFormat="1" x14ac:dyDescent="0.2">
      <c r="A1210" s="81" t="s">
        <v>147</v>
      </c>
      <c r="B1210" s="81" t="s">
        <v>493</v>
      </c>
      <c r="C1210" s="81" t="str">
        <f t="shared" si="18"/>
        <v>08045</v>
      </c>
      <c r="D1210" s="81" t="s">
        <v>503</v>
      </c>
      <c r="E1210" s="81" t="s">
        <v>1349</v>
      </c>
      <c r="F1210" s="81">
        <v>30.954000000000001</v>
      </c>
      <c r="G1210" s="81" t="s">
        <v>528</v>
      </c>
      <c r="H1210" s="81" t="s">
        <v>1350</v>
      </c>
      <c r="I1210" s="81" t="s">
        <v>1351</v>
      </c>
      <c r="J1210" s="81" t="s">
        <v>14</v>
      </c>
      <c r="K1210" s="81" t="s">
        <v>494</v>
      </c>
      <c r="L1210" s="81">
        <v>-107.707497</v>
      </c>
      <c r="M1210" s="81">
        <v>39.497309888888893</v>
      </c>
      <c r="N1210" s="190">
        <v>0</v>
      </c>
      <c r="O1210" s="185">
        <v>0</v>
      </c>
      <c r="P1210" s="185">
        <v>0</v>
      </c>
      <c r="Q1210" s="185">
        <v>0</v>
      </c>
      <c r="R1210" s="186">
        <v>0</v>
      </c>
    </row>
    <row r="1211" spans="1:18" s="81" customFormat="1" x14ac:dyDescent="0.2">
      <c r="A1211" s="81" t="s">
        <v>147</v>
      </c>
      <c r="B1211" s="81" t="s">
        <v>493</v>
      </c>
      <c r="C1211" s="81" t="str">
        <f t="shared" si="18"/>
        <v>08045</v>
      </c>
      <c r="D1211" s="81" t="s">
        <v>503</v>
      </c>
      <c r="E1211" s="81" t="s">
        <v>1349</v>
      </c>
      <c r="F1211" s="81">
        <v>101.682</v>
      </c>
      <c r="G1211" s="81" t="s">
        <v>528</v>
      </c>
      <c r="H1211" s="81" t="s">
        <v>1350</v>
      </c>
      <c r="I1211" s="81" t="s">
        <v>1351</v>
      </c>
      <c r="J1211" s="81" t="s">
        <v>14</v>
      </c>
      <c r="K1211" s="81" t="s">
        <v>494</v>
      </c>
      <c r="L1211" s="81">
        <v>-107.707497</v>
      </c>
      <c r="M1211" s="81">
        <v>39.497309888888893</v>
      </c>
      <c r="N1211" s="190">
        <v>0</v>
      </c>
      <c r="O1211" s="185">
        <v>0</v>
      </c>
      <c r="P1211" s="185">
        <v>0</v>
      </c>
      <c r="Q1211" s="185">
        <v>0</v>
      </c>
      <c r="R1211" s="186">
        <v>0</v>
      </c>
    </row>
    <row r="1212" spans="1:18" s="81" customFormat="1" x14ac:dyDescent="0.2">
      <c r="A1212" s="81" t="s">
        <v>147</v>
      </c>
      <c r="B1212" s="81" t="s">
        <v>493</v>
      </c>
      <c r="C1212" s="81" t="str">
        <f t="shared" si="18"/>
        <v>08045</v>
      </c>
      <c r="D1212" s="81" t="s">
        <v>503</v>
      </c>
      <c r="E1212" s="81" t="s">
        <v>1349</v>
      </c>
      <c r="F1212" s="81">
        <v>30.954000000000001</v>
      </c>
      <c r="G1212" s="81" t="s">
        <v>528</v>
      </c>
      <c r="H1212" s="81" t="s">
        <v>1350</v>
      </c>
      <c r="I1212" s="81" t="s">
        <v>1351</v>
      </c>
      <c r="J1212" s="81" t="s">
        <v>14</v>
      </c>
      <c r="K1212" s="81" t="s">
        <v>494</v>
      </c>
      <c r="L1212" s="81">
        <v>-107.707497</v>
      </c>
      <c r="M1212" s="81">
        <v>39.497309888888893</v>
      </c>
      <c r="N1212" s="190">
        <v>0</v>
      </c>
      <c r="O1212" s="185">
        <v>0</v>
      </c>
      <c r="P1212" s="185">
        <v>0</v>
      </c>
      <c r="Q1212" s="185">
        <v>0</v>
      </c>
      <c r="R1212" s="186">
        <v>0</v>
      </c>
    </row>
    <row r="1213" spans="1:18" s="81" customFormat="1" x14ac:dyDescent="0.2">
      <c r="A1213" s="81" t="s">
        <v>147</v>
      </c>
      <c r="B1213" s="81" t="s">
        <v>493</v>
      </c>
      <c r="C1213" s="81" t="str">
        <f t="shared" si="18"/>
        <v>08045</v>
      </c>
      <c r="D1213" s="81" t="s">
        <v>503</v>
      </c>
      <c r="E1213" s="81" t="s">
        <v>1349</v>
      </c>
      <c r="F1213" s="81">
        <v>101.682</v>
      </c>
      <c r="G1213" s="81" t="s">
        <v>528</v>
      </c>
      <c r="H1213" s="81" t="s">
        <v>1350</v>
      </c>
      <c r="I1213" s="81" t="s">
        <v>1351</v>
      </c>
      <c r="J1213" s="81" t="s">
        <v>14</v>
      </c>
      <c r="K1213" s="81" t="s">
        <v>494</v>
      </c>
      <c r="L1213" s="81">
        <v>-107.707497</v>
      </c>
      <c r="M1213" s="81">
        <v>39.497309888888893</v>
      </c>
      <c r="N1213" s="190">
        <v>0</v>
      </c>
      <c r="O1213" s="185">
        <v>0</v>
      </c>
      <c r="P1213" s="185">
        <v>0</v>
      </c>
      <c r="Q1213" s="185">
        <v>0</v>
      </c>
      <c r="R1213" s="186">
        <v>0</v>
      </c>
    </row>
    <row r="1214" spans="1:18" s="81" customFormat="1" x14ac:dyDescent="0.2">
      <c r="A1214" s="81" t="s">
        <v>147</v>
      </c>
      <c r="B1214" s="81" t="s">
        <v>493</v>
      </c>
      <c r="C1214" s="81" t="str">
        <f t="shared" si="18"/>
        <v>08045</v>
      </c>
      <c r="D1214" s="81" t="s">
        <v>503</v>
      </c>
      <c r="E1214" s="81" t="s">
        <v>1349</v>
      </c>
      <c r="F1214" s="81">
        <v>30.954000000000001</v>
      </c>
      <c r="G1214" s="81" t="s">
        <v>528</v>
      </c>
      <c r="H1214" s="81" t="s">
        <v>1350</v>
      </c>
      <c r="I1214" s="81" t="s">
        <v>1351</v>
      </c>
      <c r="J1214" s="81" t="s">
        <v>14</v>
      </c>
      <c r="K1214" s="81" t="s">
        <v>494</v>
      </c>
      <c r="L1214" s="81">
        <v>-107.707497</v>
      </c>
      <c r="M1214" s="81">
        <v>39.497309888888893</v>
      </c>
      <c r="N1214" s="190">
        <v>0</v>
      </c>
      <c r="O1214" s="185">
        <v>0.82327940706079517</v>
      </c>
      <c r="P1214" s="185">
        <v>0</v>
      </c>
      <c r="Q1214" s="185">
        <v>0</v>
      </c>
      <c r="R1214" s="186">
        <v>0</v>
      </c>
    </row>
    <row r="1215" spans="1:18" s="81" customFormat="1" x14ac:dyDescent="0.2">
      <c r="A1215" s="81" t="s">
        <v>147</v>
      </c>
      <c r="B1215" s="81" t="s">
        <v>493</v>
      </c>
      <c r="C1215" s="81" t="str">
        <f t="shared" si="18"/>
        <v>08045</v>
      </c>
      <c r="D1215" s="81" t="s">
        <v>503</v>
      </c>
      <c r="E1215" s="81" t="s">
        <v>1349</v>
      </c>
      <c r="F1215" s="81">
        <v>101.682</v>
      </c>
      <c r="G1215" s="81" t="s">
        <v>528</v>
      </c>
      <c r="H1215" s="81" t="s">
        <v>1350</v>
      </c>
      <c r="I1215" s="81" t="s">
        <v>1351</v>
      </c>
      <c r="J1215" s="81" t="s">
        <v>14</v>
      </c>
      <c r="K1215" s="81" t="s">
        <v>494</v>
      </c>
      <c r="L1215" s="81">
        <v>-107.707497</v>
      </c>
      <c r="M1215" s="81">
        <v>39.497309888888893</v>
      </c>
      <c r="N1215" s="190">
        <v>0</v>
      </c>
      <c r="O1215" s="185">
        <v>2.7044225841169403</v>
      </c>
      <c r="P1215" s="185">
        <v>0</v>
      </c>
      <c r="Q1215" s="185">
        <v>0</v>
      </c>
      <c r="R1215" s="186">
        <v>0</v>
      </c>
    </row>
    <row r="1216" spans="1:18" s="81" customFormat="1" x14ac:dyDescent="0.2">
      <c r="A1216" s="81" t="s">
        <v>147</v>
      </c>
      <c r="B1216" s="81" t="s">
        <v>493</v>
      </c>
      <c r="C1216" s="81" t="str">
        <f t="shared" si="18"/>
        <v>08045</v>
      </c>
      <c r="D1216" s="81" t="s">
        <v>503</v>
      </c>
      <c r="E1216" s="81" t="s">
        <v>1352</v>
      </c>
      <c r="F1216" s="81">
        <v>41.118000000000002</v>
      </c>
      <c r="G1216" s="81" t="s">
        <v>528</v>
      </c>
      <c r="H1216" s="81" t="s">
        <v>1345</v>
      </c>
      <c r="I1216" s="81" t="s">
        <v>1353</v>
      </c>
      <c r="J1216" s="81" t="s">
        <v>14</v>
      </c>
      <c r="K1216" s="81" t="s">
        <v>494</v>
      </c>
      <c r="L1216" s="81">
        <v>-107.75968325000001</v>
      </c>
      <c r="M1216" s="81">
        <v>39.504129944444443</v>
      </c>
      <c r="N1216" s="190">
        <v>0</v>
      </c>
      <c r="O1216" s="185">
        <v>2.6763168152535859</v>
      </c>
      <c r="P1216" s="185">
        <v>0</v>
      </c>
      <c r="Q1216" s="185">
        <v>0</v>
      </c>
      <c r="R1216" s="186">
        <v>0</v>
      </c>
    </row>
    <row r="1217" spans="1:18" s="81" customFormat="1" x14ac:dyDescent="0.2">
      <c r="A1217" s="81" t="s">
        <v>147</v>
      </c>
      <c r="B1217" s="81" t="s">
        <v>493</v>
      </c>
      <c r="C1217" s="81" t="str">
        <f t="shared" si="18"/>
        <v>08045</v>
      </c>
      <c r="D1217" s="81" t="s">
        <v>503</v>
      </c>
      <c r="E1217" s="81" t="s">
        <v>1354</v>
      </c>
      <c r="F1217" s="81">
        <v>42.966000000000001</v>
      </c>
      <c r="G1217" s="81" t="s">
        <v>528</v>
      </c>
      <c r="H1217" s="81" t="s">
        <v>1345</v>
      </c>
      <c r="I1217" s="81" t="s">
        <v>1355</v>
      </c>
      <c r="J1217" s="81" t="s">
        <v>14</v>
      </c>
      <c r="K1217" s="81" t="s">
        <v>494</v>
      </c>
      <c r="L1217" s="81">
        <v>-107.74524522222222</v>
      </c>
      <c r="M1217" s="81">
        <v>39.488402638888893</v>
      </c>
      <c r="N1217" s="190">
        <v>0</v>
      </c>
      <c r="O1217" s="185">
        <v>2.7966007170627361</v>
      </c>
      <c r="P1217" s="185">
        <v>0</v>
      </c>
      <c r="Q1217" s="185">
        <v>0</v>
      </c>
      <c r="R1217" s="186">
        <v>0</v>
      </c>
    </row>
    <row r="1218" spans="1:18" s="81" customFormat="1" x14ac:dyDescent="0.2">
      <c r="A1218" s="81" t="s">
        <v>147</v>
      </c>
      <c r="B1218" s="81" t="s">
        <v>493</v>
      </c>
      <c r="C1218" s="81" t="str">
        <f t="shared" si="18"/>
        <v>08045</v>
      </c>
      <c r="D1218" s="81" t="s">
        <v>503</v>
      </c>
      <c r="E1218" s="81" t="s">
        <v>1354</v>
      </c>
      <c r="F1218" s="81">
        <v>49.853999999999999</v>
      </c>
      <c r="G1218" s="81" t="s">
        <v>528</v>
      </c>
      <c r="H1218" s="81" t="s">
        <v>1356</v>
      </c>
      <c r="I1218" s="81" t="s">
        <v>1355</v>
      </c>
      <c r="J1218" s="81" t="s">
        <v>14</v>
      </c>
      <c r="K1218" s="81" t="s">
        <v>494</v>
      </c>
      <c r="L1218" s="81">
        <v>-107.74524522222222</v>
      </c>
      <c r="M1218" s="81">
        <v>39.488402638888893</v>
      </c>
      <c r="N1218" s="190">
        <v>0</v>
      </c>
      <c r="O1218" s="185">
        <v>1.1902146758516208</v>
      </c>
      <c r="P1218" s="185">
        <v>0</v>
      </c>
      <c r="Q1218" s="185">
        <v>0</v>
      </c>
      <c r="R1218" s="186">
        <v>0</v>
      </c>
    </row>
    <row r="1219" spans="1:18" s="81" customFormat="1" x14ac:dyDescent="0.2">
      <c r="A1219" s="81" t="s">
        <v>147</v>
      </c>
      <c r="B1219" s="81" t="s">
        <v>493</v>
      </c>
      <c r="C1219" s="81" t="str">
        <f t="shared" si="18"/>
        <v>08045</v>
      </c>
      <c r="D1219" s="81" t="s">
        <v>503</v>
      </c>
      <c r="E1219" s="81" t="s">
        <v>1357</v>
      </c>
      <c r="F1219" s="81">
        <v>81.731999999999999</v>
      </c>
      <c r="G1219" s="81" t="s">
        <v>528</v>
      </c>
      <c r="H1219" s="81" t="s">
        <v>1345</v>
      </c>
      <c r="I1219" s="81" t="s">
        <v>1358</v>
      </c>
      <c r="J1219" s="81" t="s">
        <v>14</v>
      </c>
      <c r="K1219" s="81" t="s">
        <v>494</v>
      </c>
      <c r="L1219" s="81">
        <v>-107.69845416666666</v>
      </c>
      <c r="M1219" s="81">
        <v>39.488306722222227</v>
      </c>
      <c r="N1219" s="190">
        <v>0</v>
      </c>
      <c r="O1219" s="185">
        <v>5.3198289300137676</v>
      </c>
      <c r="P1219" s="185">
        <v>0</v>
      </c>
      <c r="Q1219" s="185">
        <v>0</v>
      </c>
      <c r="R1219" s="186">
        <v>0</v>
      </c>
    </row>
    <row r="1220" spans="1:18" s="81" customFormat="1" x14ac:dyDescent="0.2">
      <c r="A1220" s="81" t="s">
        <v>147</v>
      </c>
      <c r="B1220" s="81" t="s">
        <v>493</v>
      </c>
      <c r="C1220" s="81" t="str">
        <f t="shared" si="18"/>
        <v>08045</v>
      </c>
      <c r="D1220" s="81" t="s">
        <v>503</v>
      </c>
      <c r="E1220" s="81" t="s">
        <v>1359</v>
      </c>
      <c r="F1220" s="81">
        <v>171.066</v>
      </c>
      <c r="G1220" s="81" t="s">
        <v>528</v>
      </c>
      <c r="H1220" s="81" t="s">
        <v>1360</v>
      </c>
      <c r="I1220" s="81" t="s">
        <v>1361</v>
      </c>
      <c r="J1220" s="81" t="s">
        <v>14</v>
      </c>
      <c r="K1220" s="81" t="s">
        <v>494</v>
      </c>
      <c r="L1220" s="81">
        <v>-107.66711827777779</v>
      </c>
      <c r="M1220" s="81">
        <v>39.490379638888889</v>
      </c>
      <c r="N1220" s="190">
        <v>0</v>
      </c>
      <c r="O1220" s="185">
        <v>0</v>
      </c>
      <c r="P1220" s="185">
        <v>0</v>
      </c>
      <c r="Q1220" s="185">
        <v>0</v>
      </c>
      <c r="R1220" s="186">
        <v>0</v>
      </c>
    </row>
    <row r="1221" spans="1:18" s="81" customFormat="1" x14ac:dyDescent="0.2">
      <c r="A1221" s="81" t="s">
        <v>147</v>
      </c>
      <c r="B1221" s="81" t="s">
        <v>493</v>
      </c>
      <c r="C1221" s="81" t="str">
        <f t="shared" si="18"/>
        <v>08045</v>
      </c>
      <c r="D1221" s="81" t="s">
        <v>503</v>
      </c>
      <c r="E1221" s="81" t="s">
        <v>1359</v>
      </c>
      <c r="F1221" s="81">
        <v>171.066</v>
      </c>
      <c r="G1221" s="81" t="s">
        <v>528</v>
      </c>
      <c r="H1221" s="81" t="s">
        <v>1360</v>
      </c>
      <c r="I1221" s="81" t="s">
        <v>1361</v>
      </c>
      <c r="J1221" s="81" t="s">
        <v>14</v>
      </c>
      <c r="K1221" s="81" t="s">
        <v>494</v>
      </c>
      <c r="L1221" s="81">
        <v>-107.66711827777779</v>
      </c>
      <c r="M1221" s="81">
        <v>39.490379638888889</v>
      </c>
      <c r="N1221" s="190">
        <v>0</v>
      </c>
      <c r="O1221" s="185">
        <v>0</v>
      </c>
      <c r="P1221" s="185">
        <v>0</v>
      </c>
      <c r="Q1221" s="185">
        <v>0</v>
      </c>
      <c r="R1221" s="186">
        <v>0</v>
      </c>
    </row>
    <row r="1222" spans="1:18" s="81" customFormat="1" x14ac:dyDescent="0.2">
      <c r="A1222" s="81" t="s">
        <v>147</v>
      </c>
      <c r="B1222" s="81" t="s">
        <v>493</v>
      </c>
      <c r="C1222" s="81" t="str">
        <f t="shared" si="18"/>
        <v>08045</v>
      </c>
      <c r="D1222" s="81" t="s">
        <v>503</v>
      </c>
      <c r="E1222" s="81" t="s">
        <v>1359</v>
      </c>
      <c r="F1222" s="81">
        <v>171.066</v>
      </c>
      <c r="G1222" s="81" t="s">
        <v>528</v>
      </c>
      <c r="H1222" s="81" t="s">
        <v>1360</v>
      </c>
      <c r="I1222" s="81" t="s">
        <v>1361</v>
      </c>
      <c r="J1222" s="81" t="s">
        <v>14</v>
      </c>
      <c r="K1222" s="81" t="s">
        <v>494</v>
      </c>
      <c r="L1222" s="81">
        <v>-107.66711827777779</v>
      </c>
      <c r="M1222" s="81">
        <v>39.490379638888889</v>
      </c>
      <c r="N1222" s="190">
        <v>0</v>
      </c>
      <c r="O1222" s="185">
        <v>4.5498195725354389</v>
      </c>
      <c r="P1222" s="185">
        <v>0</v>
      </c>
      <c r="Q1222" s="185">
        <v>0</v>
      </c>
      <c r="R1222" s="186">
        <v>0</v>
      </c>
    </row>
    <row r="1223" spans="1:18" s="81" customFormat="1" x14ac:dyDescent="0.2">
      <c r="A1223" s="81" t="s">
        <v>147</v>
      </c>
      <c r="B1223" s="81" t="s">
        <v>493</v>
      </c>
      <c r="C1223" s="81" t="str">
        <f t="shared" ref="C1223:C1286" si="19">B1223&amp;D1223</f>
        <v>08045</v>
      </c>
      <c r="D1223" s="81" t="s">
        <v>503</v>
      </c>
      <c r="E1223" s="81" t="s">
        <v>1362</v>
      </c>
      <c r="F1223" s="81">
        <v>50.148000000000003</v>
      </c>
      <c r="G1223" s="81" t="s">
        <v>528</v>
      </c>
      <c r="H1223" s="81" t="s">
        <v>1350</v>
      </c>
      <c r="I1223" s="81" t="s">
        <v>1363</v>
      </c>
      <c r="J1223" s="81" t="s">
        <v>14</v>
      </c>
      <c r="K1223" s="81" t="s">
        <v>494</v>
      </c>
      <c r="L1223" s="81">
        <v>-107.72116655555556</v>
      </c>
      <c r="M1223" s="81">
        <v>39.511419722222222</v>
      </c>
      <c r="N1223" s="190">
        <v>0</v>
      </c>
      <c r="O1223" s="185">
        <v>0</v>
      </c>
      <c r="P1223" s="185">
        <v>0</v>
      </c>
      <c r="Q1223" s="185">
        <v>0</v>
      </c>
      <c r="R1223" s="186">
        <v>0</v>
      </c>
    </row>
    <row r="1224" spans="1:18" s="81" customFormat="1" x14ac:dyDescent="0.2">
      <c r="A1224" s="81" t="s">
        <v>147</v>
      </c>
      <c r="B1224" s="81" t="s">
        <v>493</v>
      </c>
      <c r="C1224" s="81" t="str">
        <f t="shared" si="19"/>
        <v>08045</v>
      </c>
      <c r="D1224" s="81" t="s">
        <v>503</v>
      </c>
      <c r="E1224" s="81" t="s">
        <v>1362</v>
      </c>
      <c r="F1224" s="81">
        <v>50.148000000000003</v>
      </c>
      <c r="G1224" s="81" t="s">
        <v>528</v>
      </c>
      <c r="H1224" s="81" t="s">
        <v>1350</v>
      </c>
      <c r="I1224" s="81" t="s">
        <v>1363</v>
      </c>
      <c r="J1224" s="81" t="s">
        <v>14</v>
      </c>
      <c r="K1224" s="81" t="s">
        <v>494</v>
      </c>
      <c r="L1224" s="81">
        <v>-107.72116655555556</v>
      </c>
      <c r="M1224" s="81">
        <v>39.511419722222222</v>
      </c>
      <c r="N1224" s="190">
        <v>0</v>
      </c>
      <c r="O1224" s="185">
        <v>0</v>
      </c>
      <c r="P1224" s="185">
        <v>0</v>
      </c>
      <c r="Q1224" s="185">
        <v>0</v>
      </c>
      <c r="R1224" s="186">
        <v>0</v>
      </c>
    </row>
    <row r="1225" spans="1:18" s="81" customFormat="1" x14ac:dyDescent="0.2">
      <c r="A1225" s="81" t="s">
        <v>147</v>
      </c>
      <c r="B1225" s="81" t="s">
        <v>493</v>
      </c>
      <c r="C1225" s="81" t="str">
        <f t="shared" si="19"/>
        <v>08045</v>
      </c>
      <c r="D1225" s="81" t="s">
        <v>503</v>
      </c>
      <c r="E1225" s="81" t="s">
        <v>1362</v>
      </c>
      <c r="F1225" s="81">
        <v>50.148000000000003</v>
      </c>
      <c r="G1225" s="81" t="s">
        <v>528</v>
      </c>
      <c r="H1225" s="81" t="s">
        <v>1350</v>
      </c>
      <c r="I1225" s="81" t="s">
        <v>1363</v>
      </c>
      <c r="J1225" s="81" t="s">
        <v>14</v>
      </c>
      <c r="K1225" s="81" t="s">
        <v>494</v>
      </c>
      <c r="L1225" s="81">
        <v>-107.72116655555556</v>
      </c>
      <c r="M1225" s="81">
        <v>39.511419722222222</v>
      </c>
      <c r="N1225" s="190">
        <v>0</v>
      </c>
      <c r="O1225" s="185">
        <v>1.3337796635421835</v>
      </c>
      <c r="P1225" s="185">
        <v>0</v>
      </c>
      <c r="Q1225" s="185">
        <v>0</v>
      </c>
      <c r="R1225" s="186">
        <v>0</v>
      </c>
    </row>
    <row r="1226" spans="1:18" s="81" customFormat="1" x14ac:dyDescent="0.2">
      <c r="A1226" s="81" t="s">
        <v>147</v>
      </c>
      <c r="B1226" s="81" t="s">
        <v>493</v>
      </c>
      <c r="C1226" s="81" t="str">
        <f t="shared" si="19"/>
        <v>08045</v>
      </c>
      <c r="D1226" s="81" t="s">
        <v>503</v>
      </c>
      <c r="E1226" s="81" t="s">
        <v>1362</v>
      </c>
      <c r="F1226" s="81">
        <v>44.898000000000003</v>
      </c>
      <c r="G1226" s="81" t="s">
        <v>528</v>
      </c>
      <c r="H1226" s="81" t="s">
        <v>565</v>
      </c>
      <c r="I1226" s="81" t="s">
        <v>1363</v>
      </c>
      <c r="J1226" s="81" t="s">
        <v>14</v>
      </c>
      <c r="K1226" s="81" t="s">
        <v>494</v>
      </c>
      <c r="L1226" s="81">
        <v>-107.72116655555556</v>
      </c>
      <c r="M1226" s="81">
        <v>39.511419722222222</v>
      </c>
      <c r="N1226" s="190">
        <v>0</v>
      </c>
      <c r="O1226" s="185">
        <v>2.9223520689541198</v>
      </c>
      <c r="P1226" s="185">
        <v>0</v>
      </c>
      <c r="Q1226" s="185">
        <v>0</v>
      </c>
      <c r="R1226" s="186">
        <v>0</v>
      </c>
    </row>
    <row r="1227" spans="1:18" s="81" customFormat="1" x14ac:dyDescent="0.2">
      <c r="A1227" s="81" t="s">
        <v>147</v>
      </c>
      <c r="B1227" s="81" t="s">
        <v>493</v>
      </c>
      <c r="C1227" s="81" t="str">
        <f t="shared" si="19"/>
        <v>08045</v>
      </c>
      <c r="D1227" s="81" t="s">
        <v>503</v>
      </c>
      <c r="E1227" s="81" t="s">
        <v>1362</v>
      </c>
      <c r="F1227" s="81">
        <v>75.738</v>
      </c>
      <c r="G1227" s="81" t="s">
        <v>528</v>
      </c>
      <c r="H1227" s="81" t="s">
        <v>565</v>
      </c>
      <c r="I1227" s="81" t="s">
        <v>1363</v>
      </c>
      <c r="J1227" s="81" t="s">
        <v>14</v>
      </c>
      <c r="K1227" s="81" t="s">
        <v>494</v>
      </c>
      <c r="L1227" s="81">
        <v>-107.72116655555556</v>
      </c>
      <c r="M1227" s="81">
        <v>39.511419722222222</v>
      </c>
      <c r="N1227" s="190">
        <v>0</v>
      </c>
      <c r="O1227" s="185">
        <v>4.929687547750782</v>
      </c>
      <c r="P1227" s="185">
        <v>0</v>
      </c>
      <c r="Q1227" s="185">
        <v>0</v>
      </c>
      <c r="R1227" s="186">
        <v>0</v>
      </c>
    </row>
    <row r="1228" spans="1:18" s="81" customFormat="1" x14ac:dyDescent="0.2">
      <c r="A1228" s="81" t="s">
        <v>147</v>
      </c>
      <c r="B1228" s="81" t="s">
        <v>493</v>
      </c>
      <c r="C1228" s="81" t="str">
        <f t="shared" si="19"/>
        <v>08045</v>
      </c>
      <c r="D1228" s="81" t="s">
        <v>503</v>
      </c>
      <c r="E1228" s="81" t="s">
        <v>1362</v>
      </c>
      <c r="F1228" s="81">
        <v>79.337999999999994</v>
      </c>
      <c r="G1228" s="81" t="s">
        <v>528</v>
      </c>
      <c r="H1228" s="81" t="s">
        <v>565</v>
      </c>
      <c r="I1228" s="81" t="s">
        <v>1363</v>
      </c>
      <c r="J1228" s="81" t="s">
        <v>14</v>
      </c>
      <c r="K1228" s="81" t="s">
        <v>494</v>
      </c>
      <c r="L1228" s="81">
        <v>-107.72116655555556</v>
      </c>
      <c r="M1228" s="81">
        <v>39.511419722222222</v>
      </c>
      <c r="N1228" s="190">
        <v>0</v>
      </c>
      <c r="O1228" s="185">
        <v>5.1640066026700957</v>
      </c>
      <c r="P1228" s="185">
        <v>0</v>
      </c>
      <c r="Q1228" s="185">
        <v>0</v>
      </c>
      <c r="R1228" s="186">
        <v>0</v>
      </c>
    </row>
    <row r="1229" spans="1:18" s="81" customFormat="1" x14ac:dyDescent="0.2">
      <c r="A1229" s="81" t="s">
        <v>147</v>
      </c>
      <c r="B1229" s="81" t="s">
        <v>493</v>
      </c>
      <c r="C1229" s="81" t="str">
        <f t="shared" si="19"/>
        <v>08045</v>
      </c>
      <c r="D1229" s="81" t="s">
        <v>503</v>
      </c>
      <c r="E1229" s="81" t="s">
        <v>1362</v>
      </c>
      <c r="F1229" s="81">
        <v>3.4860000000000002</v>
      </c>
      <c r="G1229" s="81" t="s">
        <v>528</v>
      </c>
      <c r="H1229" s="81" t="s">
        <v>1364</v>
      </c>
      <c r="I1229" s="81" t="s">
        <v>1363</v>
      </c>
      <c r="J1229" s="81" t="s">
        <v>14</v>
      </c>
      <c r="K1229" s="81" t="s">
        <v>494</v>
      </c>
      <c r="L1229" s="81">
        <v>-107.72116655555556</v>
      </c>
      <c r="M1229" s="81">
        <v>39.511419722222222</v>
      </c>
      <c r="N1229" s="190">
        <v>0</v>
      </c>
      <c r="O1229" s="185">
        <v>9.2716676778895515E-2</v>
      </c>
      <c r="P1229" s="185">
        <v>0</v>
      </c>
      <c r="Q1229" s="185">
        <v>0</v>
      </c>
      <c r="R1229" s="186">
        <v>0</v>
      </c>
    </row>
    <row r="1230" spans="1:18" s="81" customFormat="1" x14ac:dyDescent="0.2">
      <c r="A1230" s="81" t="s">
        <v>147</v>
      </c>
      <c r="B1230" s="81" t="s">
        <v>493</v>
      </c>
      <c r="C1230" s="81" t="str">
        <f t="shared" si="19"/>
        <v>08045</v>
      </c>
      <c r="D1230" s="81" t="s">
        <v>503</v>
      </c>
      <c r="E1230" s="81" t="s">
        <v>1362</v>
      </c>
      <c r="F1230" s="81">
        <v>4.7460000000000004</v>
      </c>
      <c r="G1230" s="81" t="s">
        <v>528</v>
      </c>
      <c r="H1230" s="81" t="s">
        <v>1364</v>
      </c>
      <c r="I1230" s="81" t="s">
        <v>1363</v>
      </c>
      <c r="J1230" s="81" t="s">
        <v>14</v>
      </c>
      <c r="K1230" s="81" t="s">
        <v>494</v>
      </c>
      <c r="L1230" s="81">
        <v>-107.72116655555556</v>
      </c>
      <c r="M1230" s="81">
        <v>39.511419722222222</v>
      </c>
      <c r="N1230" s="190">
        <v>0</v>
      </c>
      <c r="O1230" s="185">
        <v>0.12622872862668907</v>
      </c>
      <c r="P1230" s="185">
        <v>0</v>
      </c>
      <c r="Q1230" s="185">
        <v>0</v>
      </c>
      <c r="R1230" s="186">
        <v>0</v>
      </c>
    </row>
    <row r="1231" spans="1:18" s="81" customFormat="1" x14ac:dyDescent="0.2">
      <c r="A1231" s="81" t="s">
        <v>147</v>
      </c>
      <c r="B1231" s="81" t="s">
        <v>493</v>
      </c>
      <c r="C1231" s="81" t="str">
        <f t="shared" si="19"/>
        <v>08045</v>
      </c>
      <c r="D1231" s="81" t="s">
        <v>503</v>
      </c>
      <c r="E1231" s="81" t="s">
        <v>1362</v>
      </c>
      <c r="F1231" s="81">
        <v>5.0529999999999999</v>
      </c>
      <c r="G1231" s="81" t="s">
        <v>528</v>
      </c>
      <c r="H1231" s="81" t="s">
        <v>1364</v>
      </c>
      <c r="I1231" s="81" t="s">
        <v>1363</v>
      </c>
      <c r="J1231" s="81" t="s">
        <v>14</v>
      </c>
      <c r="K1231" s="81" t="s">
        <v>494</v>
      </c>
      <c r="L1231" s="81">
        <v>-107.72116655555556</v>
      </c>
      <c r="M1231" s="81">
        <v>39.511419722222222</v>
      </c>
      <c r="N1231" s="190">
        <v>0</v>
      </c>
      <c r="O1231" s="185">
        <v>0.1343922644568116</v>
      </c>
      <c r="P1231" s="185">
        <v>0</v>
      </c>
      <c r="Q1231" s="185">
        <v>0</v>
      </c>
      <c r="R1231" s="186">
        <v>0</v>
      </c>
    </row>
    <row r="1232" spans="1:18" s="81" customFormat="1" x14ac:dyDescent="0.2">
      <c r="A1232" s="81" t="s">
        <v>147</v>
      </c>
      <c r="B1232" s="81" t="s">
        <v>493</v>
      </c>
      <c r="C1232" s="81" t="str">
        <f t="shared" si="19"/>
        <v>08045</v>
      </c>
      <c r="D1232" s="81" t="s">
        <v>503</v>
      </c>
      <c r="E1232" s="81" t="s">
        <v>1365</v>
      </c>
      <c r="F1232" s="81">
        <v>49.35</v>
      </c>
      <c r="G1232" s="81" t="s">
        <v>528</v>
      </c>
      <c r="H1232" s="81" t="s">
        <v>1345</v>
      </c>
      <c r="I1232" s="81" t="s">
        <v>1366</v>
      </c>
      <c r="J1232" s="81" t="s">
        <v>14</v>
      </c>
      <c r="K1232" s="81" t="s">
        <v>494</v>
      </c>
      <c r="L1232" s="81">
        <v>-107.72198630555556</v>
      </c>
      <c r="M1232" s="81">
        <v>39.488372166666664</v>
      </c>
      <c r="N1232" s="190">
        <v>0</v>
      </c>
      <c r="O1232" s="185">
        <v>3.2121269233125265</v>
      </c>
      <c r="P1232" s="185">
        <v>0</v>
      </c>
      <c r="Q1232" s="185">
        <v>0</v>
      </c>
      <c r="R1232" s="186">
        <v>0</v>
      </c>
    </row>
    <row r="1233" spans="1:18" s="81" customFormat="1" x14ac:dyDescent="0.2">
      <c r="A1233" s="81" t="s">
        <v>147</v>
      </c>
      <c r="B1233" s="81" t="s">
        <v>493</v>
      </c>
      <c r="C1233" s="81" t="str">
        <f t="shared" si="19"/>
        <v>08045</v>
      </c>
      <c r="D1233" s="81" t="s">
        <v>503</v>
      </c>
      <c r="E1233" s="81" t="s">
        <v>1367</v>
      </c>
      <c r="F1233" s="81">
        <v>41.706000000000003</v>
      </c>
      <c r="G1233" s="81" t="s">
        <v>528</v>
      </c>
      <c r="H1233" s="81" t="s">
        <v>1345</v>
      </c>
      <c r="I1233" s="81" t="s">
        <v>1368</v>
      </c>
      <c r="J1233" s="81" t="s">
        <v>14</v>
      </c>
      <c r="K1233" s="81" t="s">
        <v>494</v>
      </c>
      <c r="L1233" s="81">
        <v>-107.76296666666667</v>
      </c>
      <c r="M1233" s="81">
        <v>39.461822222222224</v>
      </c>
      <c r="N1233" s="190">
        <v>0</v>
      </c>
      <c r="O1233" s="185">
        <v>1.3586066709343484E-2</v>
      </c>
      <c r="P1233" s="185">
        <v>0</v>
      </c>
      <c r="Q1233" s="185">
        <v>0</v>
      </c>
      <c r="R1233" s="186">
        <v>0</v>
      </c>
    </row>
    <row r="1234" spans="1:18" s="81" customFormat="1" x14ac:dyDescent="0.2">
      <c r="A1234" s="81" t="s">
        <v>147</v>
      </c>
      <c r="B1234" s="81" t="s">
        <v>493</v>
      </c>
      <c r="C1234" s="81" t="str">
        <f t="shared" si="19"/>
        <v>08045</v>
      </c>
      <c r="D1234" s="81" t="s">
        <v>503</v>
      </c>
      <c r="E1234" s="81" t="s">
        <v>1367</v>
      </c>
      <c r="F1234" s="81">
        <v>134.274</v>
      </c>
      <c r="G1234" s="81" t="s">
        <v>528</v>
      </c>
      <c r="H1234" s="81" t="s">
        <v>1364</v>
      </c>
      <c r="I1234" s="81" t="s">
        <v>1368</v>
      </c>
      <c r="J1234" s="81" t="s">
        <v>14</v>
      </c>
      <c r="K1234" s="81" t="s">
        <v>494</v>
      </c>
      <c r="L1234" s="81">
        <v>-107.76296666666667</v>
      </c>
      <c r="M1234" s="81">
        <v>39.461822222222224</v>
      </c>
      <c r="N1234" s="190">
        <v>0</v>
      </c>
      <c r="O1234" s="185">
        <v>3.5712676585798673</v>
      </c>
      <c r="P1234" s="185">
        <v>0</v>
      </c>
      <c r="Q1234" s="185">
        <v>0</v>
      </c>
      <c r="R1234" s="186">
        <v>0</v>
      </c>
    </row>
    <row r="1235" spans="1:18" s="81" customFormat="1" x14ac:dyDescent="0.2">
      <c r="A1235" s="81" t="s">
        <v>147</v>
      </c>
      <c r="B1235" s="81" t="s">
        <v>493</v>
      </c>
      <c r="C1235" s="81" t="str">
        <f t="shared" si="19"/>
        <v>08045</v>
      </c>
      <c r="D1235" s="81" t="s">
        <v>503</v>
      </c>
      <c r="E1235" s="81" t="s">
        <v>1369</v>
      </c>
      <c r="F1235" s="81">
        <v>94.037999999999997</v>
      </c>
      <c r="G1235" s="81" t="s">
        <v>528</v>
      </c>
      <c r="H1235" s="81" t="s">
        <v>1345</v>
      </c>
      <c r="I1235" s="81" t="s">
        <v>1370</v>
      </c>
      <c r="J1235" s="81" t="s">
        <v>14</v>
      </c>
      <c r="K1235" s="81" t="s">
        <v>494</v>
      </c>
      <c r="L1235" s="81">
        <v>-107.70740658333334</v>
      </c>
      <c r="M1235" s="81">
        <v>39.489073444444443</v>
      </c>
      <c r="N1235" s="190">
        <v>0</v>
      </c>
      <c r="O1235" s="185">
        <v>6.1208103670610612</v>
      </c>
      <c r="P1235" s="185">
        <v>0</v>
      </c>
      <c r="Q1235" s="185">
        <v>0</v>
      </c>
      <c r="R1235" s="186">
        <v>0</v>
      </c>
    </row>
    <row r="1236" spans="1:18" s="81" customFormat="1" x14ac:dyDescent="0.2">
      <c r="A1236" s="81" t="s">
        <v>147</v>
      </c>
      <c r="B1236" s="81" t="s">
        <v>493</v>
      </c>
      <c r="C1236" s="81" t="str">
        <f t="shared" si="19"/>
        <v>08045</v>
      </c>
      <c r="D1236" s="81" t="s">
        <v>503</v>
      </c>
      <c r="E1236" s="81" t="s">
        <v>1371</v>
      </c>
      <c r="F1236" s="81">
        <v>34.734000000000002</v>
      </c>
      <c r="G1236" s="81" t="s">
        <v>528</v>
      </c>
      <c r="H1236" s="81" t="s">
        <v>1345</v>
      </c>
      <c r="I1236" s="81" t="s">
        <v>1372</v>
      </c>
      <c r="J1236" s="81" t="s">
        <v>14</v>
      </c>
      <c r="K1236" s="81" t="s">
        <v>494</v>
      </c>
      <c r="L1236" s="81">
        <v>-107.71770711111111</v>
      </c>
      <c r="M1236" s="81">
        <v>39.484570722222223</v>
      </c>
      <c r="N1236" s="190">
        <v>0</v>
      </c>
      <c r="O1236" s="185">
        <v>2.260790609003795</v>
      </c>
      <c r="P1236" s="185">
        <v>0</v>
      </c>
      <c r="Q1236" s="185">
        <v>0</v>
      </c>
      <c r="R1236" s="186">
        <v>0</v>
      </c>
    </row>
    <row r="1237" spans="1:18" s="81" customFormat="1" x14ac:dyDescent="0.2">
      <c r="A1237" s="81" t="s">
        <v>147</v>
      </c>
      <c r="B1237" s="81" t="s">
        <v>493</v>
      </c>
      <c r="C1237" s="81" t="str">
        <f t="shared" si="19"/>
        <v>08045</v>
      </c>
      <c r="D1237" s="81" t="s">
        <v>503</v>
      </c>
      <c r="E1237" s="81" t="s">
        <v>1373</v>
      </c>
      <c r="F1237" s="81">
        <v>106.092</v>
      </c>
      <c r="G1237" s="81" t="s">
        <v>528</v>
      </c>
      <c r="H1237" s="81" t="s">
        <v>1350</v>
      </c>
      <c r="I1237" s="81" t="s">
        <v>1374</v>
      </c>
      <c r="J1237" s="81" t="s">
        <v>14</v>
      </c>
      <c r="K1237" s="81" t="s">
        <v>494</v>
      </c>
      <c r="L1237" s="81">
        <v>-107.68757341666667</v>
      </c>
      <c r="M1237" s="81">
        <v>39.480624138888892</v>
      </c>
      <c r="N1237" s="190">
        <v>0</v>
      </c>
      <c r="O1237" s="185">
        <v>0</v>
      </c>
      <c r="P1237" s="185">
        <v>0</v>
      </c>
      <c r="Q1237" s="185">
        <v>0</v>
      </c>
      <c r="R1237" s="186">
        <v>0</v>
      </c>
    </row>
    <row r="1238" spans="1:18" s="81" customFormat="1" x14ac:dyDescent="0.2">
      <c r="A1238" s="81" t="s">
        <v>147</v>
      </c>
      <c r="B1238" s="81" t="s">
        <v>493</v>
      </c>
      <c r="C1238" s="81" t="str">
        <f t="shared" si="19"/>
        <v>08045</v>
      </c>
      <c r="D1238" s="81" t="s">
        <v>503</v>
      </c>
      <c r="E1238" s="81" t="s">
        <v>1373</v>
      </c>
      <c r="F1238" s="81">
        <v>106.092</v>
      </c>
      <c r="G1238" s="81" t="s">
        <v>528</v>
      </c>
      <c r="H1238" s="81" t="s">
        <v>1350</v>
      </c>
      <c r="I1238" s="81" t="s">
        <v>1374</v>
      </c>
      <c r="J1238" s="81" t="s">
        <v>14</v>
      </c>
      <c r="K1238" s="81" t="s">
        <v>494</v>
      </c>
      <c r="L1238" s="81">
        <v>-107.68757341666667</v>
      </c>
      <c r="M1238" s="81">
        <v>39.480624138888892</v>
      </c>
      <c r="N1238" s="190">
        <v>0</v>
      </c>
      <c r="O1238" s="185">
        <v>0</v>
      </c>
      <c r="P1238" s="185">
        <v>0</v>
      </c>
      <c r="Q1238" s="185">
        <v>0</v>
      </c>
      <c r="R1238" s="186">
        <v>0</v>
      </c>
    </row>
    <row r="1239" spans="1:18" s="81" customFormat="1" x14ac:dyDescent="0.2">
      <c r="A1239" s="81" t="s">
        <v>147</v>
      </c>
      <c r="B1239" s="81" t="s">
        <v>493</v>
      </c>
      <c r="C1239" s="81" t="str">
        <f t="shared" si="19"/>
        <v>08045</v>
      </c>
      <c r="D1239" s="81" t="s">
        <v>503</v>
      </c>
      <c r="E1239" s="81" t="s">
        <v>1373</v>
      </c>
      <c r="F1239" s="81">
        <v>106.092</v>
      </c>
      <c r="G1239" s="81" t="s">
        <v>528</v>
      </c>
      <c r="H1239" s="81" t="s">
        <v>1350</v>
      </c>
      <c r="I1239" s="81" t="s">
        <v>1374</v>
      </c>
      <c r="J1239" s="81" t="s">
        <v>14</v>
      </c>
      <c r="K1239" s="81" t="s">
        <v>494</v>
      </c>
      <c r="L1239" s="81">
        <v>-107.68757341666667</v>
      </c>
      <c r="M1239" s="81">
        <v>39.480624138888892</v>
      </c>
      <c r="N1239" s="190">
        <v>0</v>
      </c>
      <c r="O1239" s="185">
        <v>6.2493774557447956</v>
      </c>
      <c r="P1239" s="185">
        <v>0</v>
      </c>
      <c r="Q1239" s="185">
        <v>0</v>
      </c>
      <c r="R1239" s="186">
        <v>0</v>
      </c>
    </row>
    <row r="1240" spans="1:18" s="81" customFormat="1" x14ac:dyDescent="0.2">
      <c r="A1240" s="81" t="s">
        <v>147</v>
      </c>
      <c r="B1240" s="81" t="s">
        <v>493</v>
      </c>
      <c r="C1240" s="81" t="str">
        <f t="shared" si="19"/>
        <v>08045</v>
      </c>
      <c r="D1240" s="81" t="s">
        <v>503</v>
      </c>
      <c r="E1240" s="81" t="s">
        <v>1375</v>
      </c>
      <c r="F1240" s="81">
        <v>30.66</v>
      </c>
      <c r="G1240" s="81" t="s">
        <v>528</v>
      </c>
      <c r="H1240" s="81" t="s">
        <v>1376</v>
      </c>
      <c r="I1240" s="81" t="s">
        <v>1377</v>
      </c>
      <c r="J1240" s="81" t="s">
        <v>14</v>
      </c>
      <c r="K1240" s="81" t="s">
        <v>494</v>
      </c>
      <c r="L1240" s="81">
        <v>-107.68394463888889</v>
      </c>
      <c r="M1240" s="81">
        <v>39.458219861111111</v>
      </c>
      <c r="N1240" s="190">
        <v>0</v>
      </c>
      <c r="O1240" s="185">
        <v>1.9956591924010423</v>
      </c>
      <c r="P1240" s="185">
        <v>0</v>
      </c>
      <c r="Q1240" s="185">
        <v>0</v>
      </c>
      <c r="R1240" s="186">
        <v>0</v>
      </c>
    </row>
    <row r="1241" spans="1:18" s="81" customFormat="1" x14ac:dyDescent="0.2">
      <c r="A1241" s="81" t="s">
        <v>147</v>
      </c>
      <c r="B1241" s="81" t="s">
        <v>493</v>
      </c>
      <c r="C1241" s="81" t="str">
        <f t="shared" si="19"/>
        <v>08045</v>
      </c>
      <c r="D1241" s="81" t="s">
        <v>503</v>
      </c>
      <c r="E1241" s="81" t="s">
        <v>1378</v>
      </c>
      <c r="F1241" s="81">
        <v>33.683999999999997</v>
      </c>
      <c r="G1241" s="81" t="s">
        <v>528</v>
      </c>
      <c r="H1241" s="81" t="s">
        <v>565</v>
      </c>
      <c r="I1241" s="81" t="s">
        <v>1379</v>
      </c>
      <c r="J1241" s="81" t="s">
        <v>14</v>
      </c>
      <c r="K1241" s="81" t="s">
        <v>494</v>
      </c>
      <c r="L1241" s="81">
        <v>-107.691675</v>
      </c>
      <c r="M1241" s="81">
        <v>39.45842869444445</v>
      </c>
      <c r="N1241" s="190">
        <v>0</v>
      </c>
      <c r="O1241" s="185">
        <v>2.1924912225765274</v>
      </c>
      <c r="P1241" s="185">
        <v>0</v>
      </c>
      <c r="Q1241" s="185">
        <v>0</v>
      </c>
      <c r="R1241" s="186">
        <v>0</v>
      </c>
    </row>
    <row r="1242" spans="1:18" s="81" customFormat="1" x14ac:dyDescent="0.2">
      <c r="A1242" s="81" t="s">
        <v>147</v>
      </c>
      <c r="B1242" s="81" t="s">
        <v>493</v>
      </c>
      <c r="C1242" s="81" t="str">
        <f t="shared" si="19"/>
        <v>08045</v>
      </c>
      <c r="D1242" s="81" t="s">
        <v>503</v>
      </c>
      <c r="E1242" s="81" t="s">
        <v>1380</v>
      </c>
      <c r="F1242" s="81">
        <v>30.66</v>
      </c>
      <c r="G1242" s="81" t="s">
        <v>528</v>
      </c>
      <c r="H1242" s="81" t="s">
        <v>565</v>
      </c>
      <c r="I1242" s="81" t="s">
        <v>1381</v>
      </c>
      <c r="J1242" s="81" t="s">
        <v>14</v>
      </c>
      <c r="K1242" s="81" t="s">
        <v>494</v>
      </c>
      <c r="L1242" s="81">
        <v>-107.6818756388889</v>
      </c>
      <c r="M1242" s="81">
        <v>39.447615944444443</v>
      </c>
      <c r="N1242" s="190">
        <v>0</v>
      </c>
      <c r="O1242" s="185">
        <v>1.9956591924010423</v>
      </c>
      <c r="P1242" s="185">
        <v>0</v>
      </c>
      <c r="Q1242" s="185">
        <v>0</v>
      </c>
      <c r="R1242" s="186">
        <v>0</v>
      </c>
    </row>
    <row r="1243" spans="1:18" s="81" customFormat="1" x14ac:dyDescent="0.2">
      <c r="A1243" s="81" t="s">
        <v>147</v>
      </c>
      <c r="B1243" s="81" t="s">
        <v>493</v>
      </c>
      <c r="C1243" s="81" t="str">
        <f t="shared" si="19"/>
        <v>08045</v>
      </c>
      <c r="D1243" s="81" t="s">
        <v>503</v>
      </c>
      <c r="E1243" s="81" t="s">
        <v>1382</v>
      </c>
      <c r="F1243" s="81">
        <v>53.466000000000001</v>
      </c>
      <c r="G1243" s="81" t="s">
        <v>528</v>
      </c>
      <c r="H1243" s="81" t="s">
        <v>565</v>
      </c>
      <c r="I1243" s="81" t="s">
        <v>1383</v>
      </c>
      <c r="J1243" s="81" t="s">
        <v>14</v>
      </c>
      <c r="K1243" s="81" t="s">
        <v>494</v>
      </c>
      <c r="L1243" s="81">
        <v>-107.68298952777778</v>
      </c>
      <c r="M1243" s="81">
        <v>39.452237972222228</v>
      </c>
      <c r="N1243" s="190">
        <v>0</v>
      </c>
      <c r="O1243" s="185">
        <v>3.4801014139580415</v>
      </c>
      <c r="P1243" s="185">
        <v>0</v>
      </c>
      <c r="Q1243" s="185">
        <v>0</v>
      </c>
      <c r="R1243" s="186">
        <v>0</v>
      </c>
    </row>
    <row r="1244" spans="1:18" s="81" customFormat="1" x14ac:dyDescent="0.2">
      <c r="A1244" s="81" t="s">
        <v>147</v>
      </c>
      <c r="B1244" s="81" t="s">
        <v>493</v>
      </c>
      <c r="C1244" s="81" t="str">
        <f t="shared" si="19"/>
        <v>08045</v>
      </c>
      <c r="D1244" s="81" t="s">
        <v>503</v>
      </c>
      <c r="E1244" s="81" t="s">
        <v>1384</v>
      </c>
      <c r="F1244" s="81">
        <v>67.451999999999998</v>
      </c>
      <c r="G1244" s="81" t="s">
        <v>528</v>
      </c>
      <c r="H1244" s="81" t="s">
        <v>529</v>
      </c>
      <c r="I1244" s="81" t="s">
        <v>1385</v>
      </c>
      <c r="J1244" s="81" t="s">
        <v>14</v>
      </c>
      <c r="K1244" s="81" t="s">
        <v>494</v>
      </c>
      <c r="L1244" s="81">
        <v>-107.91525555555556</v>
      </c>
      <c r="M1244" s="81">
        <v>39.505427777777776</v>
      </c>
      <c r="N1244" s="190">
        <v>0</v>
      </c>
      <c r="O1244" s="185">
        <v>4.3904504419802963</v>
      </c>
      <c r="P1244" s="185">
        <v>0</v>
      </c>
      <c r="Q1244" s="185">
        <v>0</v>
      </c>
      <c r="R1244" s="186">
        <v>0</v>
      </c>
    </row>
    <row r="1245" spans="1:18" s="81" customFormat="1" x14ac:dyDescent="0.2">
      <c r="A1245" s="81" t="s">
        <v>147</v>
      </c>
      <c r="B1245" s="81" t="s">
        <v>493</v>
      </c>
      <c r="C1245" s="81" t="str">
        <f t="shared" si="19"/>
        <v>08045</v>
      </c>
      <c r="D1245" s="81" t="s">
        <v>503</v>
      </c>
      <c r="E1245" s="81" t="s">
        <v>1386</v>
      </c>
      <c r="F1245" s="81">
        <v>49.055999999999997</v>
      </c>
      <c r="G1245" s="81" t="s">
        <v>528</v>
      </c>
      <c r="H1245" s="81" t="s">
        <v>529</v>
      </c>
      <c r="I1245" s="81" t="s">
        <v>1387</v>
      </c>
      <c r="J1245" s="81" t="s">
        <v>14</v>
      </c>
      <c r="K1245" s="81" t="s">
        <v>494</v>
      </c>
      <c r="L1245" s="81">
        <v>-107.89981388888891</v>
      </c>
      <c r="M1245" s="81">
        <v>39.490158333333333</v>
      </c>
      <c r="N1245" s="190">
        <v>0</v>
      </c>
      <c r="O1245" s="185">
        <v>3.1930548171906694</v>
      </c>
      <c r="P1245" s="185">
        <v>0</v>
      </c>
      <c r="Q1245" s="185">
        <v>0</v>
      </c>
      <c r="R1245" s="186">
        <v>0</v>
      </c>
    </row>
    <row r="1246" spans="1:18" s="81" customFormat="1" x14ac:dyDescent="0.2">
      <c r="A1246" s="81" t="s">
        <v>147</v>
      </c>
      <c r="B1246" s="81" t="s">
        <v>493</v>
      </c>
      <c r="C1246" s="81" t="str">
        <f t="shared" si="19"/>
        <v>08045</v>
      </c>
      <c r="D1246" s="81" t="s">
        <v>503</v>
      </c>
      <c r="E1246" s="81" t="s">
        <v>1388</v>
      </c>
      <c r="F1246" s="81">
        <v>45.99</v>
      </c>
      <c r="G1246" s="81" t="s">
        <v>528</v>
      </c>
      <c r="H1246" s="81" t="s">
        <v>529</v>
      </c>
      <c r="I1246" s="81" t="s">
        <v>1389</v>
      </c>
      <c r="J1246" s="81" t="s">
        <v>14</v>
      </c>
      <c r="K1246" s="81" t="s">
        <v>494</v>
      </c>
      <c r="L1246" s="81">
        <v>-107.85108333333332</v>
      </c>
      <c r="M1246" s="81">
        <v>39.47699166666667</v>
      </c>
      <c r="N1246" s="190">
        <v>0</v>
      </c>
      <c r="O1246" s="185">
        <v>3.5322160546518799</v>
      </c>
      <c r="P1246" s="185">
        <v>0</v>
      </c>
      <c r="Q1246" s="185">
        <v>0</v>
      </c>
      <c r="R1246" s="186">
        <v>0</v>
      </c>
    </row>
    <row r="1247" spans="1:18" s="81" customFormat="1" x14ac:dyDescent="0.2">
      <c r="A1247" s="81" t="s">
        <v>147</v>
      </c>
      <c r="B1247" s="81" t="s">
        <v>493</v>
      </c>
      <c r="C1247" s="81" t="str">
        <f t="shared" si="19"/>
        <v>08045</v>
      </c>
      <c r="D1247" s="81" t="s">
        <v>503</v>
      </c>
      <c r="E1247" s="81" t="s">
        <v>1390</v>
      </c>
      <c r="F1247" s="81">
        <v>96.578999999999994</v>
      </c>
      <c r="G1247" s="81" t="s">
        <v>528</v>
      </c>
      <c r="H1247" s="81" t="s">
        <v>529</v>
      </c>
      <c r="I1247" s="81" t="s">
        <v>1391</v>
      </c>
      <c r="J1247" s="81" t="s">
        <v>14</v>
      </c>
      <c r="K1247" s="81" t="s">
        <v>494</v>
      </c>
      <c r="L1247" s="81">
        <v>-107.87195277777776</v>
      </c>
      <c r="M1247" s="81">
        <v>39.505499999999998</v>
      </c>
      <c r="N1247" s="190">
        <v>0</v>
      </c>
      <c r="O1247" s="185">
        <v>6.2863264834005337</v>
      </c>
      <c r="P1247" s="185">
        <v>0</v>
      </c>
      <c r="Q1247" s="185">
        <v>0</v>
      </c>
      <c r="R1247" s="186">
        <v>0</v>
      </c>
    </row>
    <row r="1248" spans="1:18" s="81" customFormat="1" x14ac:dyDescent="0.2">
      <c r="A1248" s="81" t="s">
        <v>147</v>
      </c>
      <c r="B1248" s="81" t="s">
        <v>493</v>
      </c>
      <c r="C1248" s="81" t="str">
        <f t="shared" si="19"/>
        <v>08045</v>
      </c>
      <c r="D1248" s="81" t="s">
        <v>503</v>
      </c>
      <c r="E1248" s="81" t="s">
        <v>1392</v>
      </c>
      <c r="F1248" s="81">
        <v>30.66</v>
      </c>
      <c r="G1248" s="81" t="s">
        <v>528</v>
      </c>
      <c r="H1248" s="81" t="s">
        <v>531</v>
      </c>
      <c r="I1248" s="81" t="s">
        <v>1393</v>
      </c>
      <c r="J1248" s="81" t="s">
        <v>14</v>
      </c>
      <c r="K1248" s="81" t="s">
        <v>494</v>
      </c>
      <c r="L1248" s="81">
        <v>-107.88998333333333</v>
      </c>
      <c r="M1248" s="81">
        <v>39.477069444444446</v>
      </c>
      <c r="N1248" s="190">
        <v>0</v>
      </c>
      <c r="O1248" s="185">
        <v>1.9956591924010423</v>
      </c>
      <c r="P1248" s="185">
        <v>0</v>
      </c>
      <c r="Q1248" s="185">
        <v>0</v>
      </c>
      <c r="R1248" s="186">
        <v>0</v>
      </c>
    </row>
    <row r="1249" spans="1:18" s="81" customFormat="1" x14ac:dyDescent="0.2">
      <c r="A1249" s="81" t="s">
        <v>147</v>
      </c>
      <c r="B1249" s="81" t="s">
        <v>493</v>
      </c>
      <c r="C1249" s="81" t="str">
        <f t="shared" si="19"/>
        <v>08045</v>
      </c>
      <c r="D1249" s="81" t="s">
        <v>503</v>
      </c>
      <c r="E1249" s="81" t="s">
        <v>1394</v>
      </c>
      <c r="F1249" s="81">
        <v>243.09</v>
      </c>
      <c r="G1249" s="81" t="s">
        <v>505</v>
      </c>
      <c r="H1249" s="81" t="s">
        <v>545</v>
      </c>
      <c r="I1249" s="81" t="s">
        <v>1395</v>
      </c>
      <c r="J1249" s="81" t="s">
        <v>4</v>
      </c>
      <c r="K1249" s="81" t="s">
        <v>319</v>
      </c>
      <c r="L1249" s="81">
        <v>-107.89401302777779</v>
      </c>
      <c r="M1249" s="81">
        <v>39.484970527777776</v>
      </c>
      <c r="N1249" s="190">
        <v>0</v>
      </c>
      <c r="O1249" s="185">
        <v>2.5500020000000001</v>
      </c>
      <c r="P1249" s="185">
        <v>0</v>
      </c>
      <c r="Q1249" s="185">
        <v>0</v>
      </c>
      <c r="R1249" s="186">
        <v>0</v>
      </c>
    </row>
    <row r="1250" spans="1:18" s="81" customFormat="1" x14ac:dyDescent="0.2">
      <c r="A1250" s="81" t="s">
        <v>147</v>
      </c>
      <c r="B1250" s="81" t="s">
        <v>493</v>
      </c>
      <c r="C1250" s="81" t="str">
        <f t="shared" si="19"/>
        <v>08045</v>
      </c>
      <c r="D1250" s="81" t="s">
        <v>503</v>
      </c>
      <c r="E1250" s="81" t="s">
        <v>1394</v>
      </c>
      <c r="F1250" s="81">
        <v>28.29</v>
      </c>
      <c r="G1250" s="81" t="s">
        <v>505</v>
      </c>
      <c r="H1250" s="81" t="s">
        <v>1396</v>
      </c>
      <c r="I1250" s="81" t="s">
        <v>1395</v>
      </c>
      <c r="J1250" s="81" t="s">
        <v>10</v>
      </c>
      <c r="K1250" s="81" t="s">
        <v>319</v>
      </c>
      <c r="L1250" s="81">
        <v>-107.89401302777779</v>
      </c>
      <c r="M1250" s="81">
        <v>39.484970527777776</v>
      </c>
      <c r="N1250" s="190">
        <v>0</v>
      </c>
      <c r="O1250" s="185">
        <v>2.5</v>
      </c>
      <c r="P1250" s="185">
        <v>0</v>
      </c>
      <c r="Q1250" s="185">
        <v>0</v>
      </c>
      <c r="R1250" s="186">
        <v>0</v>
      </c>
    </row>
    <row r="1251" spans="1:18" s="81" customFormat="1" x14ac:dyDescent="0.2">
      <c r="A1251" s="81" t="s">
        <v>147</v>
      </c>
      <c r="B1251" s="81" t="s">
        <v>493</v>
      </c>
      <c r="C1251" s="81" t="str">
        <f t="shared" si="19"/>
        <v>08045</v>
      </c>
      <c r="D1251" s="81" t="s">
        <v>503</v>
      </c>
      <c r="E1251" s="81" t="s">
        <v>1394</v>
      </c>
      <c r="F1251" s="81">
        <v>85.847999999999999</v>
      </c>
      <c r="G1251" s="81" t="s">
        <v>528</v>
      </c>
      <c r="H1251" s="81" t="s">
        <v>531</v>
      </c>
      <c r="I1251" s="81" t="s">
        <v>1395</v>
      </c>
      <c r="J1251" s="81" t="s">
        <v>14</v>
      </c>
      <c r="K1251" s="81" t="s">
        <v>494</v>
      </c>
      <c r="L1251" s="81">
        <v>-107.89401302777779</v>
      </c>
      <c r="M1251" s="81">
        <v>39.484970527777776</v>
      </c>
      <c r="N1251" s="190">
        <v>0</v>
      </c>
      <c r="O1251" s="185">
        <v>5.5878455200249153</v>
      </c>
      <c r="P1251" s="185">
        <v>0</v>
      </c>
      <c r="Q1251" s="185">
        <v>0</v>
      </c>
      <c r="R1251" s="186">
        <v>0</v>
      </c>
    </row>
    <row r="1252" spans="1:18" s="81" customFormat="1" x14ac:dyDescent="0.2">
      <c r="A1252" s="81" t="s">
        <v>147</v>
      </c>
      <c r="B1252" s="81" t="s">
        <v>493</v>
      </c>
      <c r="C1252" s="81" t="str">
        <f t="shared" si="19"/>
        <v>08045</v>
      </c>
      <c r="D1252" s="81" t="s">
        <v>503</v>
      </c>
      <c r="E1252" s="81" t="s">
        <v>1397</v>
      </c>
      <c r="F1252" s="81">
        <v>52.122</v>
      </c>
      <c r="G1252" s="81" t="s">
        <v>528</v>
      </c>
      <c r="H1252" s="81" t="s">
        <v>531</v>
      </c>
      <c r="I1252" s="81" t="s">
        <v>1398</v>
      </c>
      <c r="J1252" s="81" t="s">
        <v>14</v>
      </c>
      <c r="K1252" s="81" t="s">
        <v>494</v>
      </c>
      <c r="L1252" s="81">
        <v>-107.894075</v>
      </c>
      <c r="M1252" s="81">
        <v>39.484969444444445</v>
      </c>
      <c r="N1252" s="190">
        <v>0</v>
      </c>
      <c r="O1252" s="185">
        <v>3.3926205724072709</v>
      </c>
      <c r="P1252" s="185">
        <v>0</v>
      </c>
      <c r="Q1252" s="185">
        <v>0</v>
      </c>
      <c r="R1252" s="186">
        <v>0</v>
      </c>
    </row>
    <row r="1253" spans="1:18" s="81" customFormat="1" x14ac:dyDescent="0.2">
      <c r="A1253" s="81" t="s">
        <v>147</v>
      </c>
      <c r="B1253" s="81" t="s">
        <v>493</v>
      </c>
      <c r="C1253" s="81" t="str">
        <f t="shared" si="19"/>
        <v>08045</v>
      </c>
      <c r="D1253" s="81" t="s">
        <v>503</v>
      </c>
      <c r="E1253" s="81" t="s">
        <v>1399</v>
      </c>
      <c r="F1253" s="81">
        <v>79.715999999999994</v>
      </c>
      <c r="G1253" s="81" t="s">
        <v>528</v>
      </c>
      <c r="H1253" s="81" t="s">
        <v>529</v>
      </c>
      <c r="I1253" s="81" t="s">
        <v>1400</v>
      </c>
      <c r="J1253" s="81" t="s">
        <v>14</v>
      </c>
      <c r="K1253" s="81" t="s">
        <v>494</v>
      </c>
      <c r="L1253" s="81">
        <v>-107.904725</v>
      </c>
      <c r="M1253" s="81">
        <v>39.494627777777779</v>
      </c>
      <c r="N1253" s="190">
        <v>0</v>
      </c>
      <c r="O1253" s="185">
        <v>5.1887140095917115</v>
      </c>
      <c r="P1253" s="185">
        <v>0</v>
      </c>
      <c r="Q1253" s="185">
        <v>0</v>
      </c>
      <c r="R1253" s="186">
        <v>0</v>
      </c>
    </row>
    <row r="1254" spans="1:18" s="81" customFormat="1" x14ac:dyDescent="0.2">
      <c r="A1254" s="81" t="s">
        <v>147</v>
      </c>
      <c r="B1254" s="81" t="s">
        <v>493</v>
      </c>
      <c r="C1254" s="81" t="str">
        <f t="shared" si="19"/>
        <v>08045</v>
      </c>
      <c r="D1254" s="81" t="s">
        <v>503</v>
      </c>
      <c r="E1254" s="81" t="s">
        <v>1401</v>
      </c>
      <c r="F1254" s="81">
        <v>42.923999999999999</v>
      </c>
      <c r="G1254" s="81" t="s">
        <v>528</v>
      </c>
      <c r="H1254" s="81" t="s">
        <v>529</v>
      </c>
      <c r="I1254" s="81" t="s">
        <v>1402</v>
      </c>
      <c r="J1254" s="81" t="s">
        <v>14</v>
      </c>
      <c r="K1254" s="81" t="s">
        <v>494</v>
      </c>
      <c r="L1254" s="81">
        <v>-107.89243333333334</v>
      </c>
      <c r="M1254" s="81">
        <v>39.511638888888889</v>
      </c>
      <c r="N1254" s="190">
        <v>0</v>
      </c>
      <c r="O1254" s="185">
        <v>2.7939227600124577</v>
      </c>
      <c r="P1254" s="185">
        <v>0</v>
      </c>
      <c r="Q1254" s="185">
        <v>0</v>
      </c>
      <c r="R1254" s="186">
        <v>0</v>
      </c>
    </row>
    <row r="1255" spans="1:18" s="81" customFormat="1" x14ac:dyDescent="0.2">
      <c r="A1255" s="81" t="s">
        <v>147</v>
      </c>
      <c r="B1255" s="81" t="s">
        <v>493</v>
      </c>
      <c r="C1255" s="81" t="str">
        <f t="shared" si="19"/>
        <v>08045</v>
      </c>
      <c r="D1255" s="81" t="s">
        <v>503</v>
      </c>
      <c r="E1255" s="81" t="s">
        <v>1403</v>
      </c>
      <c r="F1255" s="81">
        <v>145.63499999999999</v>
      </c>
      <c r="G1255" s="81" t="s">
        <v>528</v>
      </c>
      <c r="H1255" s="81" t="s">
        <v>531</v>
      </c>
      <c r="I1255" s="81" t="s">
        <v>1404</v>
      </c>
      <c r="J1255" s="81" t="s">
        <v>14</v>
      </c>
      <c r="K1255" s="81" t="s">
        <v>494</v>
      </c>
      <c r="L1255" s="81">
        <v>-107.882075</v>
      </c>
      <c r="M1255" s="81">
        <v>39.504069444444447</v>
      </c>
      <c r="N1255" s="190">
        <v>0</v>
      </c>
      <c r="O1255" s="185">
        <v>9.4793813005912035</v>
      </c>
      <c r="P1255" s="185">
        <v>0</v>
      </c>
      <c r="Q1255" s="185">
        <v>0</v>
      </c>
      <c r="R1255" s="186">
        <v>0</v>
      </c>
    </row>
    <row r="1256" spans="1:18" s="81" customFormat="1" x14ac:dyDescent="0.2">
      <c r="A1256" s="81" t="s">
        <v>147</v>
      </c>
      <c r="B1256" s="81" t="s">
        <v>493</v>
      </c>
      <c r="C1256" s="81" t="str">
        <f t="shared" si="19"/>
        <v>08045</v>
      </c>
      <c r="D1256" s="81" t="s">
        <v>503</v>
      </c>
      <c r="E1256" s="81" t="s">
        <v>1405</v>
      </c>
      <c r="F1256" s="81">
        <v>101.178</v>
      </c>
      <c r="G1256" s="81" t="s">
        <v>528</v>
      </c>
      <c r="H1256" s="81" t="s">
        <v>529</v>
      </c>
      <c r="I1256" s="81" t="s">
        <v>1406</v>
      </c>
      <c r="J1256" s="81" t="s">
        <v>14</v>
      </c>
      <c r="K1256" s="81" t="s">
        <v>494</v>
      </c>
      <c r="L1256" s="81">
        <v>-107.90023333333333</v>
      </c>
      <c r="M1256" s="81">
        <v>39.475327777777778</v>
      </c>
      <c r="N1256" s="190">
        <v>0</v>
      </c>
      <c r="O1256" s="185">
        <v>6.5856753895979407</v>
      </c>
      <c r="P1256" s="185">
        <v>0</v>
      </c>
      <c r="Q1256" s="185">
        <v>0</v>
      </c>
      <c r="R1256" s="186">
        <v>0</v>
      </c>
    </row>
    <row r="1257" spans="1:18" s="81" customFormat="1" x14ac:dyDescent="0.2">
      <c r="A1257" s="81" t="s">
        <v>147</v>
      </c>
      <c r="B1257" s="81" t="s">
        <v>493</v>
      </c>
      <c r="C1257" s="81" t="str">
        <f t="shared" si="19"/>
        <v>08045</v>
      </c>
      <c r="D1257" s="81" t="s">
        <v>503</v>
      </c>
      <c r="E1257" s="81" t="s">
        <v>1407</v>
      </c>
      <c r="F1257" s="81">
        <v>49.055999999999997</v>
      </c>
      <c r="G1257" s="81" t="s">
        <v>528</v>
      </c>
      <c r="H1257" s="81" t="s">
        <v>529</v>
      </c>
      <c r="I1257" s="81" t="s">
        <v>1408</v>
      </c>
      <c r="J1257" s="81" t="s">
        <v>14</v>
      </c>
      <c r="K1257" s="81" t="s">
        <v>494</v>
      </c>
      <c r="L1257" s="81">
        <v>-107.89701388888889</v>
      </c>
      <c r="M1257" s="81">
        <v>39.49377777777778</v>
      </c>
      <c r="N1257" s="190">
        <v>0</v>
      </c>
      <c r="O1257" s="185">
        <v>3.1930548171906694</v>
      </c>
      <c r="P1257" s="185">
        <v>0</v>
      </c>
      <c r="Q1257" s="185">
        <v>0</v>
      </c>
      <c r="R1257" s="186">
        <v>0</v>
      </c>
    </row>
    <row r="1258" spans="1:18" s="81" customFormat="1" x14ac:dyDescent="0.2">
      <c r="A1258" s="81" t="s">
        <v>147</v>
      </c>
      <c r="B1258" s="81" t="s">
        <v>493</v>
      </c>
      <c r="C1258" s="81" t="str">
        <f t="shared" si="19"/>
        <v>08045</v>
      </c>
      <c r="D1258" s="81" t="s">
        <v>503</v>
      </c>
      <c r="E1258" s="81" t="s">
        <v>1409</v>
      </c>
      <c r="F1258" s="81">
        <v>41.061999999999998</v>
      </c>
      <c r="G1258" s="81" t="s">
        <v>505</v>
      </c>
      <c r="H1258" s="81" t="s">
        <v>1410</v>
      </c>
      <c r="I1258" s="81" t="s">
        <v>1411</v>
      </c>
      <c r="J1258" s="81" t="s">
        <v>10</v>
      </c>
      <c r="K1258" s="81" t="s">
        <v>319</v>
      </c>
      <c r="L1258" s="81">
        <v>-107.92046388888889</v>
      </c>
      <c r="M1258" s="81">
        <v>39.507788888888889</v>
      </c>
      <c r="N1258" s="190">
        <v>0</v>
      </c>
      <c r="O1258" s="185">
        <v>2.7</v>
      </c>
      <c r="P1258" s="185">
        <v>0</v>
      </c>
      <c r="Q1258" s="185">
        <v>0</v>
      </c>
      <c r="R1258" s="186">
        <v>0</v>
      </c>
    </row>
    <row r="1259" spans="1:18" s="81" customFormat="1" x14ac:dyDescent="0.2">
      <c r="A1259" s="81" t="s">
        <v>147</v>
      </c>
      <c r="B1259" s="81" t="s">
        <v>493</v>
      </c>
      <c r="C1259" s="81" t="str">
        <f t="shared" si="19"/>
        <v>08045</v>
      </c>
      <c r="D1259" s="81" t="s">
        <v>503</v>
      </c>
      <c r="E1259" s="81" t="s">
        <v>1409</v>
      </c>
      <c r="F1259" s="81">
        <v>58.253999999999998</v>
      </c>
      <c r="G1259" s="81" t="s">
        <v>528</v>
      </c>
      <c r="H1259" s="81" t="s">
        <v>529</v>
      </c>
      <c r="I1259" s="81" t="s">
        <v>1411</v>
      </c>
      <c r="J1259" s="81" t="s">
        <v>14</v>
      </c>
      <c r="K1259" s="81" t="s">
        <v>494</v>
      </c>
      <c r="L1259" s="81">
        <v>-107.92046388888889</v>
      </c>
      <c r="M1259" s="81">
        <v>39.507788888888889</v>
      </c>
      <c r="N1259" s="190">
        <v>0</v>
      </c>
      <c r="O1259" s="185">
        <v>3.7917526295854831</v>
      </c>
      <c r="P1259" s="185">
        <v>0</v>
      </c>
      <c r="Q1259" s="185">
        <v>0</v>
      </c>
      <c r="R1259" s="186">
        <v>0</v>
      </c>
    </row>
    <row r="1260" spans="1:18" s="81" customFormat="1" x14ac:dyDescent="0.2">
      <c r="A1260" s="81" t="s">
        <v>147</v>
      </c>
      <c r="B1260" s="81" t="s">
        <v>493</v>
      </c>
      <c r="C1260" s="81" t="str">
        <f t="shared" si="19"/>
        <v>08045</v>
      </c>
      <c r="D1260" s="81" t="s">
        <v>503</v>
      </c>
      <c r="E1260" s="81" t="s">
        <v>1412</v>
      </c>
      <c r="F1260" s="81">
        <v>112</v>
      </c>
      <c r="G1260" s="81" t="s">
        <v>505</v>
      </c>
      <c r="H1260" s="81" t="s">
        <v>1413</v>
      </c>
      <c r="I1260" s="81" t="s">
        <v>1414</v>
      </c>
      <c r="J1260" s="81" t="s">
        <v>10</v>
      </c>
      <c r="K1260" s="81" t="s">
        <v>319</v>
      </c>
      <c r="L1260" s="81">
        <v>-107.87786388888888</v>
      </c>
      <c r="M1260" s="81">
        <v>39.49892777777778</v>
      </c>
      <c r="N1260" s="190">
        <v>0</v>
      </c>
      <c r="O1260" s="185">
        <v>3.6</v>
      </c>
      <c r="P1260" s="185">
        <v>0</v>
      </c>
      <c r="Q1260" s="185">
        <v>0</v>
      </c>
      <c r="R1260" s="186">
        <v>0</v>
      </c>
    </row>
    <row r="1261" spans="1:18" s="81" customFormat="1" x14ac:dyDescent="0.2">
      <c r="A1261" s="81" t="s">
        <v>147</v>
      </c>
      <c r="B1261" s="81" t="s">
        <v>493</v>
      </c>
      <c r="C1261" s="81" t="str">
        <f t="shared" si="19"/>
        <v>08045</v>
      </c>
      <c r="D1261" s="81" t="s">
        <v>503</v>
      </c>
      <c r="E1261" s="81" t="s">
        <v>1412</v>
      </c>
      <c r="F1261" s="81">
        <v>84.293999999999997</v>
      </c>
      <c r="G1261" s="81" t="s">
        <v>528</v>
      </c>
      <c r="H1261" s="81" t="s">
        <v>1345</v>
      </c>
      <c r="I1261" s="81" t="s">
        <v>1414</v>
      </c>
      <c r="J1261" s="81" t="s">
        <v>14</v>
      </c>
      <c r="K1261" s="81" t="s">
        <v>494</v>
      </c>
      <c r="L1261" s="81">
        <v>-107.87786388888888</v>
      </c>
      <c r="M1261" s="81">
        <v>39.49892777777778</v>
      </c>
      <c r="N1261" s="190">
        <v>0</v>
      </c>
      <c r="O1261" s="185">
        <v>5.4865861575219075</v>
      </c>
      <c r="P1261" s="185">
        <v>0</v>
      </c>
      <c r="Q1261" s="185">
        <v>0</v>
      </c>
      <c r="R1261" s="186">
        <v>0</v>
      </c>
    </row>
    <row r="1262" spans="1:18" s="81" customFormat="1" x14ac:dyDescent="0.2">
      <c r="A1262" s="81" t="s">
        <v>147</v>
      </c>
      <c r="B1262" s="81" t="s">
        <v>493</v>
      </c>
      <c r="C1262" s="81" t="str">
        <f t="shared" si="19"/>
        <v>08045</v>
      </c>
      <c r="D1262" s="81" t="s">
        <v>503</v>
      </c>
      <c r="E1262" s="81" t="s">
        <v>1412</v>
      </c>
      <c r="F1262" s="81">
        <v>31.332000000000001</v>
      </c>
      <c r="G1262" s="81" t="s">
        <v>528</v>
      </c>
      <c r="H1262" s="81" t="s">
        <v>565</v>
      </c>
      <c r="I1262" s="81" t="s">
        <v>1414</v>
      </c>
      <c r="J1262" s="81" t="s">
        <v>14</v>
      </c>
      <c r="K1262" s="81" t="s">
        <v>494</v>
      </c>
      <c r="L1262" s="81">
        <v>-107.87786388888888</v>
      </c>
      <c r="M1262" s="81">
        <v>39.49892777777778</v>
      </c>
      <c r="N1262" s="190">
        <v>0</v>
      </c>
      <c r="O1262" s="185">
        <v>2.0393588806733147</v>
      </c>
      <c r="P1262" s="185">
        <v>0</v>
      </c>
      <c r="Q1262" s="185">
        <v>0</v>
      </c>
      <c r="R1262" s="186">
        <v>0</v>
      </c>
    </row>
    <row r="1263" spans="1:18" s="81" customFormat="1" x14ac:dyDescent="0.2">
      <c r="A1263" s="81" t="s">
        <v>147</v>
      </c>
      <c r="B1263" s="81" t="s">
        <v>493</v>
      </c>
      <c r="C1263" s="81" t="str">
        <f t="shared" si="19"/>
        <v>08045</v>
      </c>
      <c r="D1263" s="81" t="s">
        <v>503</v>
      </c>
      <c r="E1263" s="81" t="s">
        <v>1415</v>
      </c>
      <c r="F1263" s="81">
        <v>49.055999999999997</v>
      </c>
      <c r="G1263" s="81" t="s">
        <v>528</v>
      </c>
      <c r="H1263" s="81" t="s">
        <v>531</v>
      </c>
      <c r="I1263" s="81" t="s">
        <v>1416</v>
      </c>
      <c r="J1263" s="81" t="s">
        <v>14</v>
      </c>
      <c r="K1263" s="81" t="s">
        <v>494</v>
      </c>
      <c r="L1263" s="81">
        <v>-107.88266388888889</v>
      </c>
      <c r="M1263" s="81">
        <v>39.493569444444447</v>
      </c>
      <c r="N1263" s="190">
        <v>0</v>
      </c>
      <c r="O1263" s="185">
        <v>3.1930548171906694</v>
      </c>
      <c r="P1263" s="185">
        <v>0</v>
      </c>
      <c r="Q1263" s="185">
        <v>0</v>
      </c>
      <c r="R1263" s="186">
        <v>0</v>
      </c>
    </row>
    <row r="1264" spans="1:18" s="81" customFormat="1" x14ac:dyDescent="0.2">
      <c r="A1264" s="81" t="s">
        <v>147</v>
      </c>
      <c r="B1264" s="81" t="s">
        <v>493</v>
      </c>
      <c r="C1264" s="81" t="str">
        <f t="shared" si="19"/>
        <v>08045</v>
      </c>
      <c r="D1264" s="81" t="s">
        <v>503</v>
      </c>
      <c r="E1264" s="81" t="s">
        <v>1417</v>
      </c>
      <c r="F1264" s="81">
        <v>65.94</v>
      </c>
      <c r="G1264" s="81" t="s">
        <v>528</v>
      </c>
      <c r="H1264" s="81" t="s">
        <v>531</v>
      </c>
      <c r="I1264" s="81" t="s">
        <v>1418</v>
      </c>
      <c r="J1264" s="81" t="s">
        <v>14</v>
      </c>
      <c r="K1264" s="81" t="s">
        <v>494</v>
      </c>
      <c r="L1264" s="81">
        <v>-107.90946388888889</v>
      </c>
      <c r="M1264" s="81">
        <v>39.509108333333337</v>
      </c>
      <c r="N1264" s="190">
        <v>0</v>
      </c>
      <c r="O1264" s="185">
        <v>4.2920341535200501</v>
      </c>
      <c r="P1264" s="185">
        <v>0</v>
      </c>
      <c r="Q1264" s="185">
        <v>0</v>
      </c>
      <c r="R1264" s="186">
        <v>0</v>
      </c>
    </row>
    <row r="1265" spans="1:18" s="81" customFormat="1" x14ac:dyDescent="0.2">
      <c r="A1265" s="81" t="s">
        <v>147</v>
      </c>
      <c r="B1265" s="81" t="s">
        <v>493</v>
      </c>
      <c r="C1265" s="81" t="str">
        <f t="shared" si="19"/>
        <v>08045</v>
      </c>
      <c r="D1265" s="81" t="s">
        <v>503</v>
      </c>
      <c r="E1265" s="81" t="s">
        <v>1419</v>
      </c>
      <c r="F1265" s="81">
        <v>39.857999999999997</v>
      </c>
      <c r="G1265" s="81" t="s">
        <v>528</v>
      </c>
      <c r="H1265" s="81" t="s">
        <v>531</v>
      </c>
      <c r="I1265" s="81" t="s">
        <v>1420</v>
      </c>
      <c r="J1265" s="81" t="s">
        <v>14</v>
      </c>
      <c r="K1265" s="81" t="s">
        <v>494</v>
      </c>
      <c r="L1265" s="81">
        <v>-107.9009638888889</v>
      </c>
      <c r="M1265" s="81">
        <v>39.508558333333333</v>
      </c>
      <c r="N1265" s="190">
        <v>0</v>
      </c>
      <c r="O1265" s="185">
        <v>2.5943570047958557</v>
      </c>
      <c r="P1265" s="185">
        <v>0</v>
      </c>
      <c r="Q1265" s="185">
        <v>0</v>
      </c>
      <c r="R1265" s="186">
        <v>0</v>
      </c>
    </row>
    <row r="1266" spans="1:18" s="81" customFormat="1" x14ac:dyDescent="0.2">
      <c r="A1266" s="81" t="s">
        <v>147</v>
      </c>
      <c r="B1266" s="81" t="s">
        <v>493</v>
      </c>
      <c r="C1266" s="81" t="str">
        <f t="shared" si="19"/>
        <v>08045</v>
      </c>
      <c r="D1266" s="81" t="s">
        <v>503</v>
      </c>
      <c r="E1266" s="81" t="s">
        <v>1421</v>
      </c>
      <c r="F1266" s="81">
        <v>748.2</v>
      </c>
      <c r="G1266" s="81" t="s">
        <v>505</v>
      </c>
      <c r="H1266" s="81" t="s">
        <v>545</v>
      </c>
      <c r="I1266" s="81" t="s">
        <v>1422</v>
      </c>
      <c r="J1266" s="81" t="s">
        <v>312</v>
      </c>
      <c r="K1266" s="81" t="s">
        <v>319</v>
      </c>
      <c r="L1266" s="81">
        <v>-107.89122500000001</v>
      </c>
      <c r="M1266" s="81">
        <v>39.487949999999998</v>
      </c>
      <c r="N1266" s="190">
        <v>0</v>
      </c>
      <c r="O1266" s="185">
        <v>5.62</v>
      </c>
      <c r="P1266" s="185">
        <v>0</v>
      </c>
      <c r="Q1266" s="185">
        <v>0</v>
      </c>
      <c r="R1266" s="186">
        <v>0</v>
      </c>
    </row>
    <row r="1267" spans="1:18" s="81" customFormat="1" x14ac:dyDescent="0.2">
      <c r="A1267" s="81" t="s">
        <v>147</v>
      </c>
      <c r="B1267" s="81" t="s">
        <v>493</v>
      </c>
      <c r="C1267" s="81" t="str">
        <f t="shared" si="19"/>
        <v>08045</v>
      </c>
      <c r="D1267" s="81" t="s">
        <v>503</v>
      </c>
      <c r="E1267" s="81" t="s">
        <v>1421</v>
      </c>
      <c r="F1267" s="81">
        <v>127.75</v>
      </c>
      <c r="G1267" s="81" t="s">
        <v>505</v>
      </c>
      <c r="H1267" s="81" t="s">
        <v>1423</v>
      </c>
      <c r="I1267" s="81" t="s">
        <v>1422</v>
      </c>
      <c r="J1267" s="81" t="s">
        <v>10</v>
      </c>
      <c r="K1267" s="81" t="s">
        <v>319</v>
      </c>
      <c r="L1267" s="81">
        <v>-107.89122500000001</v>
      </c>
      <c r="M1267" s="81">
        <v>39.487949999999998</v>
      </c>
      <c r="N1267" s="190">
        <v>0</v>
      </c>
      <c r="O1267" s="185">
        <v>3.6</v>
      </c>
      <c r="P1267" s="185">
        <v>0</v>
      </c>
      <c r="Q1267" s="185">
        <v>0</v>
      </c>
      <c r="R1267" s="186">
        <v>0</v>
      </c>
    </row>
    <row r="1268" spans="1:18" s="81" customFormat="1" x14ac:dyDescent="0.2">
      <c r="A1268" s="81" t="s">
        <v>147</v>
      </c>
      <c r="B1268" s="81" t="s">
        <v>493</v>
      </c>
      <c r="C1268" s="81" t="str">
        <f t="shared" si="19"/>
        <v>08045</v>
      </c>
      <c r="D1268" s="81" t="s">
        <v>503</v>
      </c>
      <c r="E1268" s="81" t="s">
        <v>1421</v>
      </c>
      <c r="F1268" s="81">
        <v>64.385999999999996</v>
      </c>
      <c r="G1268" s="81" t="s">
        <v>528</v>
      </c>
      <c r="H1268" s="81" t="s">
        <v>529</v>
      </c>
      <c r="I1268" s="81" t="s">
        <v>1422</v>
      </c>
      <c r="J1268" s="81" t="s">
        <v>14</v>
      </c>
      <c r="K1268" s="81" t="s">
        <v>494</v>
      </c>
      <c r="L1268" s="81">
        <v>-107.89122500000001</v>
      </c>
      <c r="M1268" s="81">
        <v>39.487949999999998</v>
      </c>
      <c r="N1268" s="190">
        <v>0</v>
      </c>
      <c r="O1268" s="185">
        <v>4.190884140018686</v>
      </c>
      <c r="P1268" s="185">
        <v>0</v>
      </c>
      <c r="Q1268" s="185">
        <v>0</v>
      </c>
      <c r="R1268" s="186">
        <v>0</v>
      </c>
    </row>
    <row r="1269" spans="1:18" s="81" customFormat="1" x14ac:dyDescent="0.2">
      <c r="A1269" s="81" t="s">
        <v>147</v>
      </c>
      <c r="B1269" s="81" t="s">
        <v>493</v>
      </c>
      <c r="C1269" s="81" t="str">
        <f t="shared" si="19"/>
        <v>08045</v>
      </c>
      <c r="D1269" s="81" t="s">
        <v>503</v>
      </c>
      <c r="E1269" s="81" t="s">
        <v>1424</v>
      </c>
      <c r="F1269" s="81">
        <v>285.8</v>
      </c>
      <c r="G1269" s="81" t="s">
        <v>505</v>
      </c>
      <c r="H1269" s="81" t="s">
        <v>675</v>
      </c>
      <c r="I1269" s="81" t="s">
        <v>1425</v>
      </c>
      <c r="J1269" s="81" t="s">
        <v>312</v>
      </c>
      <c r="K1269" s="81" t="s">
        <v>319</v>
      </c>
      <c r="L1269" s="81">
        <v>-107.92554722222222</v>
      </c>
      <c r="M1269" s="81">
        <v>39.519969444444442</v>
      </c>
      <c r="N1269" s="190">
        <v>0</v>
      </c>
      <c r="O1269" s="185">
        <v>2.81</v>
      </c>
      <c r="P1269" s="185">
        <v>0</v>
      </c>
      <c r="Q1269" s="185">
        <v>0</v>
      </c>
      <c r="R1269" s="186">
        <v>0</v>
      </c>
    </row>
    <row r="1270" spans="1:18" s="81" customFormat="1" x14ac:dyDescent="0.2">
      <c r="A1270" s="81" t="s">
        <v>147</v>
      </c>
      <c r="B1270" s="81" t="s">
        <v>493</v>
      </c>
      <c r="C1270" s="81" t="str">
        <f t="shared" si="19"/>
        <v>08045</v>
      </c>
      <c r="D1270" s="81" t="s">
        <v>503</v>
      </c>
      <c r="E1270" s="81" t="s">
        <v>1424</v>
      </c>
      <c r="F1270" s="81">
        <v>159.43199999999999</v>
      </c>
      <c r="G1270" s="81" t="s">
        <v>528</v>
      </c>
      <c r="H1270" s="81" t="s">
        <v>531</v>
      </c>
      <c r="I1270" s="81" t="s">
        <v>1425</v>
      </c>
      <c r="J1270" s="81" t="s">
        <v>14</v>
      </c>
      <c r="K1270" s="81" t="s">
        <v>494</v>
      </c>
      <c r="L1270" s="81">
        <v>-107.92554722222222</v>
      </c>
      <c r="M1270" s="81">
        <v>39.519969444444442</v>
      </c>
      <c r="N1270" s="190">
        <v>0</v>
      </c>
      <c r="O1270" s="185">
        <v>10.377428019183423</v>
      </c>
      <c r="P1270" s="185">
        <v>0</v>
      </c>
      <c r="Q1270" s="185">
        <v>0</v>
      </c>
      <c r="R1270" s="186">
        <v>0</v>
      </c>
    </row>
    <row r="1271" spans="1:18" s="81" customFormat="1" x14ac:dyDescent="0.2">
      <c r="A1271" s="81" t="s">
        <v>147</v>
      </c>
      <c r="B1271" s="81" t="s">
        <v>493</v>
      </c>
      <c r="C1271" s="81" t="str">
        <f t="shared" si="19"/>
        <v>08045</v>
      </c>
      <c r="D1271" s="81" t="s">
        <v>503</v>
      </c>
      <c r="E1271" s="81" t="s">
        <v>1426</v>
      </c>
      <c r="F1271" s="81">
        <v>43.134</v>
      </c>
      <c r="G1271" s="81" t="s">
        <v>528</v>
      </c>
      <c r="H1271" s="81" t="s">
        <v>565</v>
      </c>
      <c r="I1271" s="81" t="s">
        <v>1427</v>
      </c>
      <c r="J1271" s="81" t="s">
        <v>14</v>
      </c>
      <c r="K1271" s="81" t="s">
        <v>494</v>
      </c>
      <c r="L1271" s="81">
        <v>-107.8993638888889</v>
      </c>
      <c r="M1271" s="81">
        <v>39.501719444444447</v>
      </c>
      <c r="N1271" s="190">
        <v>0</v>
      </c>
      <c r="O1271" s="185">
        <v>2.8075356172272041</v>
      </c>
      <c r="P1271" s="185">
        <v>0</v>
      </c>
      <c r="Q1271" s="185">
        <v>0</v>
      </c>
      <c r="R1271" s="186">
        <v>0</v>
      </c>
    </row>
    <row r="1272" spans="1:18" s="81" customFormat="1" x14ac:dyDescent="0.2">
      <c r="A1272" s="81" t="s">
        <v>147</v>
      </c>
      <c r="B1272" s="81" t="s">
        <v>493</v>
      </c>
      <c r="C1272" s="81" t="str">
        <f t="shared" si="19"/>
        <v>08045</v>
      </c>
      <c r="D1272" s="81" t="s">
        <v>503</v>
      </c>
      <c r="E1272" s="81" t="s">
        <v>1428</v>
      </c>
      <c r="F1272" s="81">
        <v>42.923999999999999</v>
      </c>
      <c r="G1272" s="81" t="s">
        <v>528</v>
      </c>
      <c r="H1272" s="81" t="s">
        <v>529</v>
      </c>
      <c r="I1272" s="81" t="s">
        <v>1429</v>
      </c>
      <c r="J1272" s="81" t="s">
        <v>14</v>
      </c>
      <c r="K1272" s="81" t="s">
        <v>494</v>
      </c>
      <c r="L1272" s="81">
        <v>-107.91055555555556</v>
      </c>
      <c r="M1272" s="81">
        <v>39.506</v>
      </c>
      <c r="N1272" s="190">
        <v>0</v>
      </c>
      <c r="O1272" s="185">
        <v>2.7939227600124577</v>
      </c>
      <c r="P1272" s="185">
        <v>0</v>
      </c>
      <c r="Q1272" s="185">
        <v>0</v>
      </c>
      <c r="R1272" s="186">
        <v>0</v>
      </c>
    </row>
    <row r="1273" spans="1:18" s="81" customFormat="1" x14ac:dyDescent="0.2">
      <c r="A1273" s="81" t="s">
        <v>147</v>
      </c>
      <c r="B1273" s="81" t="s">
        <v>493</v>
      </c>
      <c r="C1273" s="81" t="str">
        <f t="shared" si="19"/>
        <v>08045</v>
      </c>
      <c r="D1273" s="81" t="s">
        <v>503</v>
      </c>
      <c r="E1273" s="81" t="s">
        <v>1430</v>
      </c>
      <c r="F1273" s="81">
        <v>70.349999999999994</v>
      </c>
      <c r="G1273" s="81" t="s">
        <v>528</v>
      </c>
      <c r="H1273" s="81" t="s">
        <v>529</v>
      </c>
      <c r="I1273" s="81" t="s">
        <v>1431</v>
      </c>
      <c r="J1273" s="81" t="s">
        <v>14</v>
      </c>
      <c r="K1273" s="81" t="s">
        <v>494</v>
      </c>
      <c r="L1273" s="81">
        <v>-107.91792500000003</v>
      </c>
      <c r="M1273" s="81">
        <v>39.509919444444442</v>
      </c>
      <c r="N1273" s="190">
        <v>0</v>
      </c>
      <c r="O1273" s="185">
        <v>4.5790812970324302</v>
      </c>
      <c r="P1273" s="185">
        <v>0</v>
      </c>
      <c r="Q1273" s="185">
        <v>0</v>
      </c>
      <c r="R1273" s="186">
        <v>0</v>
      </c>
    </row>
    <row r="1274" spans="1:18" s="81" customFormat="1" x14ac:dyDescent="0.2">
      <c r="A1274" s="81" t="s">
        <v>147</v>
      </c>
      <c r="B1274" s="81" t="s">
        <v>493</v>
      </c>
      <c r="C1274" s="81" t="str">
        <f t="shared" si="19"/>
        <v>08045</v>
      </c>
      <c r="D1274" s="81" t="s">
        <v>503</v>
      </c>
      <c r="E1274" s="81" t="s">
        <v>1432</v>
      </c>
      <c r="F1274" s="81">
        <v>36.792000000000002</v>
      </c>
      <c r="G1274" s="81" t="s">
        <v>528</v>
      </c>
      <c r="H1274" s="81" t="s">
        <v>529</v>
      </c>
      <c r="I1274" s="81" t="s">
        <v>1433</v>
      </c>
      <c r="J1274" s="81" t="s">
        <v>14</v>
      </c>
      <c r="K1274" s="81" t="s">
        <v>494</v>
      </c>
      <c r="L1274" s="81">
        <v>-107.915525</v>
      </c>
      <c r="M1274" s="81">
        <v>39.502538888888886</v>
      </c>
      <c r="N1274" s="190">
        <v>0</v>
      </c>
      <c r="O1274" s="185">
        <v>2.3947912495792538</v>
      </c>
      <c r="P1274" s="185">
        <v>0</v>
      </c>
      <c r="Q1274" s="185">
        <v>0</v>
      </c>
      <c r="R1274" s="186">
        <v>0</v>
      </c>
    </row>
    <row r="1275" spans="1:18" s="81" customFormat="1" x14ac:dyDescent="0.2">
      <c r="A1275" s="81" t="s">
        <v>147</v>
      </c>
      <c r="B1275" s="81" t="s">
        <v>493</v>
      </c>
      <c r="C1275" s="81" t="str">
        <f t="shared" si="19"/>
        <v>08045</v>
      </c>
      <c r="D1275" s="81" t="s">
        <v>503</v>
      </c>
      <c r="E1275" s="81" t="s">
        <v>1434</v>
      </c>
      <c r="F1275" s="81">
        <v>32.192999999999998</v>
      </c>
      <c r="G1275" s="81" t="s">
        <v>528</v>
      </c>
      <c r="H1275" s="81" t="s">
        <v>531</v>
      </c>
      <c r="I1275" s="81" t="s">
        <v>1435</v>
      </c>
      <c r="J1275" s="81" t="s">
        <v>14</v>
      </c>
      <c r="K1275" s="81" t="s">
        <v>494</v>
      </c>
      <c r="L1275" s="81">
        <v>-107.89639444444447</v>
      </c>
      <c r="M1275" s="81">
        <v>39.507977777777775</v>
      </c>
      <c r="N1275" s="190">
        <v>0</v>
      </c>
      <c r="O1275" s="185">
        <v>2.0954423433818472</v>
      </c>
      <c r="P1275" s="185">
        <v>0</v>
      </c>
      <c r="Q1275" s="185">
        <v>0</v>
      </c>
      <c r="R1275" s="186">
        <v>0</v>
      </c>
    </row>
    <row r="1276" spans="1:18" s="81" customFormat="1" x14ac:dyDescent="0.2">
      <c r="A1276" s="81" t="s">
        <v>147</v>
      </c>
      <c r="B1276" s="81" t="s">
        <v>493</v>
      </c>
      <c r="C1276" s="81" t="str">
        <f t="shared" si="19"/>
        <v>08045</v>
      </c>
      <c r="D1276" s="81" t="s">
        <v>503</v>
      </c>
      <c r="E1276" s="81" t="s">
        <v>1436</v>
      </c>
      <c r="F1276" s="81">
        <v>38.325000000000003</v>
      </c>
      <c r="G1276" s="81" t="s">
        <v>528</v>
      </c>
      <c r="H1276" s="81" t="s">
        <v>529</v>
      </c>
      <c r="I1276" s="81" t="s">
        <v>1437</v>
      </c>
      <c r="J1276" s="81" t="s">
        <v>14</v>
      </c>
      <c r="K1276" s="81" t="s">
        <v>494</v>
      </c>
      <c r="L1276" s="81">
        <v>-107.88703333333333</v>
      </c>
      <c r="M1276" s="81">
        <v>39.497988888888891</v>
      </c>
      <c r="N1276" s="190">
        <v>0</v>
      </c>
      <c r="O1276" s="185">
        <v>2.494573853815051</v>
      </c>
      <c r="P1276" s="185">
        <v>0</v>
      </c>
      <c r="Q1276" s="185">
        <v>0</v>
      </c>
      <c r="R1276" s="186">
        <v>0</v>
      </c>
    </row>
    <row r="1277" spans="1:18" s="81" customFormat="1" x14ac:dyDescent="0.2">
      <c r="A1277" s="81" t="s">
        <v>147</v>
      </c>
      <c r="B1277" s="81" t="s">
        <v>493</v>
      </c>
      <c r="C1277" s="81" t="str">
        <f t="shared" si="19"/>
        <v>08045</v>
      </c>
      <c r="D1277" s="81" t="s">
        <v>503</v>
      </c>
      <c r="E1277" s="81" t="s">
        <v>1438</v>
      </c>
      <c r="F1277" s="81">
        <v>42.923999999999999</v>
      </c>
      <c r="G1277" s="81" t="s">
        <v>528</v>
      </c>
      <c r="H1277" s="81" t="s">
        <v>531</v>
      </c>
      <c r="I1277" s="81" t="s">
        <v>1439</v>
      </c>
      <c r="J1277" s="81" t="s">
        <v>14</v>
      </c>
      <c r="K1277" s="81" t="s">
        <v>494</v>
      </c>
      <c r="L1277" s="81">
        <v>-107.89999444444445</v>
      </c>
      <c r="M1277" s="81">
        <v>39.473108333333336</v>
      </c>
      <c r="N1277" s="190">
        <v>0</v>
      </c>
      <c r="O1277" s="185">
        <v>2.7939227600124577</v>
      </c>
      <c r="P1277" s="185">
        <v>0</v>
      </c>
      <c r="Q1277" s="185">
        <v>0</v>
      </c>
      <c r="R1277" s="186">
        <v>0</v>
      </c>
    </row>
    <row r="1278" spans="1:18" s="81" customFormat="1" x14ac:dyDescent="0.2">
      <c r="A1278" s="81" t="s">
        <v>147</v>
      </c>
      <c r="B1278" s="81" t="s">
        <v>493</v>
      </c>
      <c r="C1278" s="81" t="str">
        <f t="shared" si="19"/>
        <v>08045</v>
      </c>
      <c r="D1278" s="81" t="s">
        <v>503</v>
      </c>
      <c r="E1278" s="81" t="s">
        <v>1440</v>
      </c>
      <c r="F1278" s="81">
        <v>79.715999999999994</v>
      </c>
      <c r="G1278" s="81" t="s">
        <v>528</v>
      </c>
      <c r="H1278" s="81" t="s">
        <v>531</v>
      </c>
      <c r="I1278" s="81" t="s">
        <v>1441</v>
      </c>
      <c r="J1278" s="81" t="s">
        <v>14</v>
      </c>
      <c r="K1278" s="81" t="s">
        <v>494</v>
      </c>
      <c r="L1278" s="81">
        <v>-107.89777500000001</v>
      </c>
      <c r="M1278" s="81">
        <v>39.468669444444444</v>
      </c>
      <c r="N1278" s="190">
        <v>0</v>
      </c>
      <c r="O1278" s="185">
        <v>5.1887140095917115</v>
      </c>
      <c r="P1278" s="185">
        <v>0</v>
      </c>
      <c r="Q1278" s="185">
        <v>0</v>
      </c>
      <c r="R1278" s="186">
        <v>0</v>
      </c>
    </row>
    <row r="1279" spans="1:18" s="81" customFormat="1" x14ac:dyDescent="0.2">
      <c r="A1279" s="81" t="s">
        <v>147</v>
      </c>
      <c r="B1279" s="81" t="s">
        <v>493</v>
      </c>
      <c r="C1279" s="81" t="str">
        <f t="shared" si="19"/>
        <v>08045</v>
      </c>
      <c r="D1279" s="81" t="s">
        <v>503</v>
      </c>
      <c r="E1279" s="81" t="s">
        <v>1442</v>
      </c>
      <c r="F1279" s="81">
        <v>171.696</v>
      </c>
      <c r="G1279" s="81" t="s">
        <v>528</v>
      </c>
      <c r="H1279" s="81" t="s">
        <v>529</v>
      </c>
      <c r="I1279" s="81" t="s">
        <v>1443</v>
      </c>
      <c r="J1279" s="81" t="s">
        <v>14</v>
      </c>
      <c r="K1279" s="81" t="s">
        <v>494</v>
      </c>
      <c r="L1279" s="81">
        <v>-107.90210555555556</v>
      </c>
      <c r="M1279" s="81">
        <v>39.520958333333333</v>
      </c>
      <c r="N1279" s="190">
        <v>0</v>
      </c>
      <c r="O1279" s="185">
        <v>11.175691586794837</v>
      </c>
      <c r="P1279" s="185">
        <v>0</v>
      </c>
      <c r="Q1279" s="185">
        <v>0</v>
      </c>
      <c r="R1279" s="186">
        <v>0</v>
      </c>
    </row>
    <row r="1280" spans="1:18" s="81" customFormat="1" x14ac:dyDescent="0.2">
      <c r="A1280" s="81" t="s">
        <v>147</v>
      </c>
      <c r="B1280" s="81" t="s">
        <v>493</v>
      </c>
      <c r="C1280" s="81" t="str">
        <f t="shared" si="19"/>
        <v>08045</v>
      </c>
      <c r="D1280" s="81" t="s">
        <v>503</v>
      </c>
      <c r="E1280" s="81" t="s">
        <v>1444</v>
      </c>
      <c r="F1280" s="81">
        <v>171.696</v>
      </c>
      <c r="G1280" s="81" t="s">
        <v>528</v>
      </c>
      <c r="H1280" s="81" t="s">
        <v>529</v>
      </c>
      <c r="I1280" s="81" t="s">
        <v>1445</v>
      </c>
      <c r="J1280" s="81" t="s">
        <v>14</v>
      </c>
      <c r="K1280" s="81" t="s">
        <v>494</v>
      </c>
      <c r="L1280" s="81">
        <v>-107.930025</v>
      </c>
      <c r="M1280" s="81">
        <v>39.523777777777774</v>
      </c>
      <c r="N1280" s="190">
        <v>0</v>
      </c>
      <c r="O1280" s="185">
        <v>11.175691586794837</v>
      </c>
      <c r="P1280" s="185">
        <v>0</v>
      </c>
      <c r="Q1280" s="185">
        <v>0</v>
      </c>
      <c r="R1280" s="186">
        <v>0</v>
      </c>
    </row>
    <row r="1281" spans="1:18" s="81" customFormat="1" x14ac:dyDescent="0.2">
      <c r="A1281" s="81" t="s">
        <v>147</v>
      </c>
      <c r="B1281" s="81" t="s">
        <v>493</v>
      </c>
      <c r="C1281" s="81" t="str">
        <f t="shared" si="19"/>
        <v>08045</v>
      </c>
      <c r="D1281" s="81" t="s">
        <v>503</v>
      </c>
      <c r="E1281" s="81" t="s">
        <v>1446</v>
      </c>
      <c r="F1281" s="81">
        <v>103.69799999999999</v>
      </c>
      <c r="G1281" s="81" t="s">
        <v>528</v>
      </c>
      <c r="H1281" s="81" t="s">
        <v>565</v>
      </c>
      <c r="I1281" s="81" t="s">
        <v>1447</v>
      </c>
      <c r="J1281" s="81" t="s">
        <v>14</v>
      </c>
      <c r="K1281" s="81" t="s">
        <v>494</v>
      </c>
      <c r="L1281" s="81">
        <v>-107.922825</v>
      </c>
      <c r="M1281" s="81">
        <v>39.522988888888889</v>
      </c>
      <c r="N1281" s="190">
        <v>0</v>
      </c>
      <c r="O1281" s="185">
        <v>6.7495671265179817</v>
      </c>
      <c r="P1281" s="185">
        <v>0</v>
      </c>
      <c r="Q1281" s="185">
        <v>0</v>
      </c>
      <c r="R1281" s="186">
        <v>0</v>
      </c>
    </row>
    <row r="1282" spans="1:18" s="81" customFormat="1" x14ac:dyDescent="0.2">
      <c r="A1282" s="81" t="s">
        <v>147</v>
      </c>
      <c r="B1282" s="81" t="s">
        <v>493</v>
      </c>
      <c r="C1282" s="81" t="str">
        <f t="shared" si="19"/>
        <v>08045</v>
      </c>
      <c r="D1282" s="81" t="s">
        <v>503</v>
      </c>
      <c r="E1282" s="81" t="s">
        <v>1448</v>
      </c>
      <c r="F1282" s="81">
        <v>73.739999999999995</v>
      </c>
      <c r="G1282" s="81" t="s">
        <v>505</v>
      </c>
      <c r="H1282" s="81" t="s">
        <v>545</v>
      </c>
      <c r="I1282" s="81" t="s">
        <v>1449</v>
      </c>
      <c r="J1282" s="81" t="s">
        <v>10</v>
      </c>
      <c r="K1282" s="81" t="s">
        <v>319</v>
      </c>
      <c r="L1282" s="81">
        <v>-107.923975</v>
      </c>
      <c r="M1282" s="81">
        <v>39.51155</v>
      </c>
      <c r="N1282" s="190">
        <v>0</v>
      </c>
      <c r="O1282" s="185">
        <v>2.5</v>
      </c>
      <c r="P1282" s="185">
        <v>0</v>
      </c>
      <c r="Q1282" s="185">
        <v>0</v>
      </c>
      <c r="R1282" s="186">
        <v>0</v>
      </c>
    </row>
    <row r="1283" spans="1:18" s="81" customFormat="1" x14ac:dyDescent="0.2">
      <c r="A1283" s="81" t="s">
        <v>147</v>
      </c>
      <c r="B1283" s="81" t="s">
        <v>493</v>
      </c>
      <c r="C1283" s="81" t="str">
        <f t="shared" si="19"/>
        <v>08045</v>
      </c>
      <c r="D1283" s="81" t="s">
        <v>503</v>
      </c>
      <c r="E1283" s="81" t="s">
        <v>1448</v>
      </c>
      <c r="F1283" s="81">
        <v>44.457000000000001</v>
      </c>
      <c r="G1283" s="81" t="s">
        <v>528</v>
      </c>
      <c r="H1283" s="81" t="s">
        <v>531</v>
      </c>
      <c r="I1283" s="81" t="s">
        <v>1449</v>
      </c>
      <c r="J1283" s="81" t="s">
        <v>14</v>
      </c>
      <c r="K1283" s="81" t="s">
        <v>494</v>
      </c>
      <c r="L1283" s="81">
        <v>-107.923975</v>
      </c>
      <c r="M1283" s="81">
        <v>39.51155</v>
      </c>
      <c r="N1283" s="190">
        <v>0</v>
      </c>
      <c r="O1283" s="185">
        <v>2.8937059109932628</v>
      </c>
      <c r="P1283" s="185">
        <v>0</v>
      </c>
      <c r="Q1283" s="185">
        <v>0</v>
      </c>
      <c r="R1283" s="186">
        <v>0</v>
      </c>
    </row>
    <row r="1284" spans="1:18" s="81" customFormat="1" x14ac:dyDescent="0.2">
      <c r="A1284" s="81" t="s">
        <v>147</v>
      </c>
      <c r="B1284" s="81" t="s">
        <v>493</v>
      </c>
      <c r="C1284" s="81" t="str">
        <f t="shared" si="19"/>
        <v>08045</v>
      </c>
      <c r="D1284" s="81" t="s">
        <v>503</v>
      </c>
      <c r="E1284" s="81" t="s">
        <v>1450</v>
      </c>
      <c r="F1284" s="81">
        <v>76.733999999999995</v>
      </c>
      <c r="G1284" s="81" t="s">
        <v>528</v>
      </c>
      <c r="H1284" s="81" t="s">
        <v>531</v>
      </c>
      <c r="I1284" s="81" t="s">
        <v>1451</v>
      </c>
      <c r="J1284" s="81" t="s">
        <v>14</v>
      </c>
      <c r="K1284" s="81" t="s">
        <v>494</v>
      </c>
      <c r="L1284" s="81">
        <v>-107.917675</v>
      </c>
      <c r="M1284" s="81">
        <v>39.514738888888893</v>
      </c>
      <c r="N1284" s="190">
        <v>0</v>
      </c>
      <c r="O1284" s="185">
        <v>4.9946157044573436</v>
      </c>
      <c r="P1284" s="185">
        <v>0</v>
      </c>
      <c r="Q1284" s="185">
        <v>0</v>
      </c>
      <c r="R1284" s="186">
        <v>0</v>
      </c>
    </row>
    <row r="1285" spans="1:18" s="81" customFormat="1" x14ac:dyDescent="0.2">
      <c r="A1285" s="81" t="s">
        <v>147</v>
      </c>
      <c r="B1285" s="81" t="s">
        <v>493</v>
      </c>
      <c r="C1285" s="81" t="str">
        <f t="shared" si="19"/>
        <v>08045</v>
      </c>
      <c r="D1285" s="81" t="s">
        <v>503</v>
      </c>
      <c r="E1285" s="81" t="s">
        <v>1452</v>
      </c>
      <c r="F1285" s="81">
        <v>49.055999999999997</v>
      </c>
      <c r="G1285" s="81" t="s">
        <v>528</v>
      </c>
      <c r="H1285" s="81" t="s">
        <v>531</v>
      </c>
      <c r="I1285" s="81" t="s">
        <v>1453</v>
      </c>
      <c r="J1285" s="81" t="s">
        <v>14</v>
      </c>
      <c r="K1285" s="81" t="s">
        <v>494</v>
      </c>
      <c r="L1285" s="81">
        <v>-107.91388611111111</v>
      </c>
      <c r="M1285" s="81">
        <v>39.519219444444445</v>
      </c>
      <c r="N1285" s="190">
        <v>0</v>
      </c>
      <c r="O1285" s="185">
        <v>3.1930548171906694</v>
      </c>
      <c r="P1285" s="185">
        <v>0</v>
      </c>
      <c r="Q1285" s="185">
        <v>0</v>
      </c>
      <c r="R1285" s="186">
        <v>0</v>
      </c>
    </row>
    <row r="1286" spans="1:18" s="81" customFormat="1" x14ac:dyDescent="0.2">
      <c r="A1286" s="81" t="s">
        <v>147</v>
      </c>
      <c r="B1286" s="81" t="s">
        <v>493</v>
      </c>
      <c r="C1286" s="81" t="str">
        <f t="shared" si="19"/>
        <v>08045</v>
      </c>
      <c r="D1286" s="81" t="s">
        <v>503</v>
      </c>
      <c r="E1286" s="81" t="s">
        <v>1454</v>
      </c>
      <c r="F1286" s="81">
        <v>65.918999999999997</v>
      </c>
      <c r="G1286" s="81" t="s">
        <v>1313</v>
      </c>
      <c r="H1286" s="81" t="s">
        <v>565</v>
      </c>
      <c r="I1286" s="81" t="s">
        <v>1455</v>
      </c>
      <c r="J1286" s="81" t="s">
        <v>14</v>
      </c>
      <c r="K1286" s="81" t="s">
        <v>494</v>
      </c>
      <c r="L1286" s="81">
        <v>-107.91778611111111</v>
      </c>
      <c r="M1286" s="81">
        <v>39.518349999999998</v>
      </c>
      <c r="N1286" s="190">
        <v>0</v>
      </c>
      <c r="O1286" s="185">
        <v>4.2906672909994912</v>
      </c>
      <c r="P1286" s="185">
        <v>0</v>
      </c>
      <c r="Q1286" s="185">
        <v>0</v>
      </c>
      <c r="R1286" s="186">
        <v>0</v>
      </c>
    </row>
    <row r="1287" spans="1:18" s="81" customFormat="1" x14ac:dyDescent="0.2">
      <c r="A1287" s="81" t="s">
        <v>147</v>
      </c>
      <c r="B1287" s="81" t="s">
        <v>493</v>
      </c>
      <c r="C1287" s="81" t="str">
        <f t="shared" ref="C1287:C1350" si="20">B1287&amp;D1287</f>
        <v>08045</v>
      </c>
      <c r="D1287" s="81" t="s">
        <v>503</v>
      </c>
      <c r="E1287" s="81" t="s">
        <v>1456</v>
      </c>
      <c r="F1287" s="81">
        <v>35.259</v>
      </c>
      <c r="G1287" s="81" t="s">
        <v>528</v>
      </c>
      <c r="H1287" s="81" t="s">
        <v>565</v>
      </c>
      <c r="I1287" s="81" t="s">
        <v>1457</v>
      </c>
      <c r="J1287" s="81" t="s">
        <v>14</v>
      </c>
      <c r="K1287" s="81" t="s">
        <v>494</v>
      </c>
      <c r="L1287" s="81">
        <v>-107.89169444444445</v>
      </c>
      <c r="M1287" s="81">
        <v>39.514908333333331</v>
      </c>
      <c r="N1287" s="190">
        <v>0</v>
      </c>
      <c r="O1287" s="185">
        <v>2.2950080985984491</v>
      </c>
      <c r="P1287" s="185">
        <v>0</v>
      </c>
      <c r="Q1287" s="185">
        <v>0</v>
      </c>
      <c r="R1287" s="186">
        <v>0</v>
      </c>
    </row>
    <row r="1288" spans="1:18" s="81" customFormat="1" x14ac:dyDescent="0.2">
      <c r="A1288" s="81" t="s">
        <v>147</v>
      </c>
      <c r="B1288" s="81" t="s">
        <v>493</v>
      </c>
      <c r="C1288" s="81" t="str">
        <f t="shared" si="20"/>
        <v>08045</v>
      </c>
      <c r="D1288" s="81" t="s">
        <v>503</v>
      </c>
      <c r="E1288" s="81" t="s">
        <v>1458</v>
      </c>
      <c r="F1288" s="81">
        <v>75.117000000000004</v>
      </c>
      <c r="G1288" s="81" t="s">
        <v>528</v>
      </c>
      <c r="H1288" s="81" t="s">
        <v>565</v>
      </c>
      <c r="I1288" s="81" t="s">
        <v>1459</v>
      </c>
      <c r="J1288" s="81" t="s">
        <v>14</v>
      </c>
      <c r="K1288" s="81" t="s">
        <v>494</v>
      </c>
      <c r="L1288" s="81">
        <v>-107.92213611111112</v>
      </c>
      <c r="M1288" s="81">
        <v>39.520708333333332</v>
      </c>
      <c r="N1288" s="190">
        <v>0</v>
      </c>
      <c r="O1288" s="185">
        <v>4.8893651033943053</v>
      </c>
      <c r="P1288" s="185">
        <v>0</v>
      </c>
      <c r="Q1288" s="185">
        <v>0</v>
      </c>
      <c r="R1288" s="186">
        <v>0</v>
      </c>
    </row>
    <row r="1289" spans="1:18" s="81" customFormat="1" x14ac:dyDescent="0.2">
      <c r="A1289" s="81" t="s">
        <v>147</v>
      </c>
      <c r="B1289" s="81" t="s">
        <v>493</v>
      </c>
      <c r="C1289" s="81" t="str">
        <f t="shared" si="20"/>
        <v>08045</v>
      </c>
      <c r="D1289" s="81" t="s">
        <v>503</v>
      </c>
      <c r="E1289" s="81" t="s">
        <v>1460</v>
      </c>
      <c r="F1289" s="81">
        <v>82.781999999999996</v>
      </c>
      <c r="G1289" s="81" t="s">
        <v>528</v>
      </c>
      <c r="H1289" s="81" t="s">
        <v>565</v>
      </c>
      <c r="I1289" s="81" t="s">
        <v>1461</v>
      </c>
      <c r="J1289" s="81" t="s">
        <v>14</v>
      </c>
      <c r="K1289" s="81" t="s">
        <v>494</v>
      </c>
      <c r="L1289" s="81">
        <v>-107.88693333333335</v>
      </c>
      <c r="M1289" s="81">
        <v>39.510238888888885</v>
      </c>
      <c r="N1289" s="190">
        <v>0</v>
      </c>
      <c r="O1289" s="185">
        <v>5.3882797648083134</v>
      </c>
      <c r="P1289" s="185">
        <v>0</v>
      </c>
      <c r="Q1289" s="185">
        <v>0</v>
      </c>
      <c r="R1289" s="186">
        <v>0</v>
      </c>
    </row>
    <row r="1290" spans="1:18" s="81" customFormat="1" x14ac:dyDescent="0.2">
      <c r="A1290" s="81" t="s">
        <v>147</v>
      </c>
      <c r="B1290" s="81" t="s">
        <v>493</v>
      </c>
      <c r="C1290" s="81" t="str">
        <f t="shared" si="20"/>
        <v>08045</v>
      </c>
      <c r="D1290" s="81" t="s">
        <v>503</v>
      </c>
      <c r="E1290" s="81" t="s">
        <v>1462</v>
      </c>
      <c r="F1290" s="81">
        <v>150.23400000000001</v>
      </c>
      <c r="G1290" s="81" t="s">
        <v>528</v>
      </c>
      <c r="H1290" s="81" t="s">
        <v>565</v>
      </c>
      <c r="I1290" s="81" t="s">
        <v>1463</v>
      </c>
      <c r="J1290" s="81" t="s">
        <v>14</v>
      </c>
      <c r="K1290" s="81" t="s">
        <v>494</v>
      </c>
      <c r="L1290" s="81">
        <v>-107.88660277777778</v>
      </c>
      <c r="M1290" s="81">
        <v>39.513969444444442</v>
      </c>
      <c r="N1290" s="190">
        <v>0</v>
      </c>
      <c r="O1290" s="185">
        <v>9.7787302067886106</v>
      </c>
      <c r="P1290" s="185">
        <v>0</v>
      </c>
      <c r="Q1290" s="185">
        <v>0</v>
      </c>
      <c r="R1290" s="186">
        <v>0</v>
      </c>
    </row>
    <row r="1291" spans="1:18" s="81" customFormat="1" x14ac:dyDescent="0.2">
      <c r="A1291" s="81" t="s">
        <v>147</v>
      </c>
      <c r="B1291" s="81" t="s">
        <v>493</v>
      </c>
      <c r="C1291" s="81" t="str">
        <f t="shared" si="20"/>
        <v>08045</v>
      </c>
      <c r="D1291" s="81" t="s">
        <v>503</v>
      </c>
      <c r="E1291" s="81" t="s">
        <v>1464</v>
      </c>
      <c r="F1291" s="81">
        <v>121.91</v>
      </c>
      <c r="G1291" s="81" t="s">
        <v>505</v>
      </c>
      <c r="H1291" s="81" t="s">
        <v>1465</v>
      </c>
      <c r="I1291" s="81" t="s">
        <v>1466</v>
      </c>
      <c r="J1291" s="81" t="s">
        <v>10</v>
      </c>
      <c r="K1291" s="81" t="s">
        <v>319</v>
      </c>
      <c r="L1291" s="81">
        <v>-107.88009444444444</v>
      </c>
      <c r="M1291" s="81">
        <v>39.515188888888886</v>
      </c>
      <c r="N1291" s="190">
        <v>0</v>
      </c>
      <c r="O1291" s="185">
        <v>3.6</v>
      </c>
      <c r="P1291" s="185">
        <v>0</v>
      </c>
      <c r="Q1291" s="185">
        <v>0</v>
      </c>
      <c r="R1291" s="186">
        <v>0</v>
      </c>
    </row>
    <row r="1292" spans="1:18" s="81" customFormat="1" x14ac:dyDescent="0.2">
      <c r="A1292" s="81" t="s">
        <v>147</v>
      </c>
      <c r="B1292" s="81" t="s">
        <v>493</v>
      </c>
      <c r="C1292" s="81" t="str">
        <f t="shared" si="20"/>
        <v>08045</v>
      </c>
      <c r="D1292" s="81" t="s">
        <v>503</v>
      </c>
      <c r="E1292" s="81" t="s">
        <v>1464</v>
      </c>
      <c r="F1292" s="81">
        <v>272.87400000000002</v>
      </c>
      <c r="G1292" s="81" t="s">
        <v>528</v>
      </c>
      <c r="H1292" s="81" t="s">
        <v>1066</v>
      </c>
      <c r="I1292" s="81" t="s">
        <v>1466</v>
      </c>
      <c r="J1292" s="81" t="s">
        <v>14</v>
      </c>
      <c r="K1292" s="81" t="s">
        <v>494</v>
      </c>
      <c r="L1292" s="81">
        <v>-107.88009444444444</v>
      </c>
      <c r="M1292" s="81">
        <v>39.515188888888886</v>
      </c>
      <c r="N1292" s="190">
        <v>0</v>
      </c>
      <c r="O1292" s="185">
        <v>17.761366976392779</v>
      </c>
      <c r="P1292" s="185">
        <v>0</v>
      </c>
      <c r="Q1292" s="185">
        <v>0</v>
      </c>
      <c r="R1292" s="186">
        <v>0</v>
      </c>
    </row>
    <row r="1293" spans="1:18" s="81" customFormat="1" x14ac:dyDescent="0.2">
      <c r="A1293" s="81" t="s">
        <v>147</v>
      </c>
      <c r="B1293" s="81" t="s">
        <v>493</v>
      </c>
      <c r="C1293" s="81" t="str">
        <f t="shared" si="20"/>
        <v>08045</v>
      </c>
      <c r="D1293" s="81" t="s">
        <v>503</v>
      </c>
      <c r="E1293" s="81" t="s">
        <v>1467</v>
      </c>
      <c r="F1293" s="81">
        <v>171.696</v>
      </c>
      <c r="G1293" s="81" t="s">
        <v>528</v>
      </c>
      <c r="H1293" s="81" t="s">
        <v>1066</v>
      </c>
      <c r="I1293" s="81" t="s">
        <v>1468</v>
      </c>
      <c r="J1293" s="81" t="s">
        <v>14</v>
      </c>
      <c r="K1293" s="81" t="s">
        <v>494</v>
      </c>
      <c r="L1293" s="81">
        <v>-107.82398055555555</v>
      </c>
      <c r="M1293" s="81">
        <v>39.452719444444448</v>
      </c>
      <c r="N1293" s="190">
        <v>0</v>
      </c>
      <c r="O1293" s="185">
        <v>11.175691586794837</v>
      </c>
      <c r="P1293" s="185">
        <v>0</v>
      </c>
      <c r="Q1293" s="185">
        <v>0</v>
      </c>
      <c r="R1293" s="186">
        <v>0</v>
      </c>
    </row>
    <row r="1294" spans="1:18" s="81" customFormat="1" x14ac:dyDescent="0.2">
      <c r="A1294" s="81" t="s">
        <v>147</v>
      </c>
      <c r="B1294" s="81" t="s">
        <v>493</v>
      </c>
      <c r="C1294" s="81" t="str">
        <f t="shared" si="20"/>
        <v>08045</v>
      </c>
      <c r="D1294" s="81" t="s">
        <v>503</v>
      </c>
      <c r="E1294" s="81" t="s">
        <v>1469</v>
      </c>
      <c r="F1294" s="81">
        <v>134</v>
      </c>
      <c r="G1294" s="81" t="s">
        <v>505</v>
      </c>
      <c r="H1294" s="81" t="s">
        <v>545</v>
      </c>
      <c r="I1294" s="81" t="s">
        <v>1470</v>
      </c>
      <c r="J1294" s="81" t="s">
        <v>6</v>
      </c>
      <c r="K1294" s="81" t="s">
        <v>319</v>
      </c>
      <c r="L1294" s="81">
        <v>-108.06419166666666</v>
      </c>
      <c r="M1294" s="81">
        <v>39.489177777777783</v>
      </c>
      <c r="N1294" s="190">
        <v>0</v>
      </c>
      <c r="O1294" s="185">
        <v>1.4</v>
      </c>
      <c r="P1294" s="185">
        <v>0</v>
      </c>
      <c r="Q1294" s="185">
        <v>0</v>
      </c>
      <c r="R1294" s="186">
        <v>0</v>
      </c>
    </row>
    <row r="1295" spans="1:18" s="81" customFormat="1" x14ac:dyDescent="0.2">
      <c r="A1295" s="81" t="s">
        <v>147</v>
      </c>
      <c r="B1295" s="81" t="s">
        <v>493</v>
      </c>
      <c r="C1295" s="81" t="str">
        <f t="shared" si="20"/>
        <v>08045</v>
      </c>
      <c r="D1295" s="81" t="s">
        <v>503</v>
      </c>
      <c r="E1295" s="81" t="s">
        <v>1471</v>
      </c>
      <c r="F1295" s="81">
        <v>116.84399999999999</v>
      </c>
      <c r="G1295" s="81" t="s">
        <v>528</v>
      </c>
      <c r="H1295" s="81" t="s">
        <v>565</v>
      </c>
      <c r="I1295" s="81" t="s">
        <v>1472</v>
      </c>
      <c r="J1295" s="81" t="s">
        <v>14</v>
      </c>
      <c r="K1295" s="81" t="s">
        <v>494</v>
      </c>
      <c r="L1295" s="81">
        <v>-108.01490833333334</v>
      </c>
      <c r="M1295" s="81">
        <v>39.493216666666669</v>
      </c>
      <c r="N1295" s="190">
        <v>0</v>
      </c>
      <c r="O1295" s="185">
        <v>7.6052230643876158</v>
      </c>
      <c r="P1295" s="185">
        <v>0</v>
      </c>
      <c r="Q1295" s="185">
        <v>0</v>
      </c>
      <c r="R1295" s="186">
        <v>0</v>
      </c>
    </row>
    <row r="1296" spans="1:18" s="81" customFormat="1" x14ac:dyDescent="0.2">
      <c r="A1296" s="81" t="s">
        <v>147</v>
      </c>
      <c r="B1296" s="81" t="s">
        <v>493</v>
      </c>
      <c r="C1296" s="81" t="str">
        <f t="shared" si="20"/>
        <v>08045</v>
      </c>
      <c r="D1296" s="81" t="s">
        <v>503</v>
      </c>
      <c r="E1296" s="81" t="s">
        <v>1473</v>
      </c>
      <c r="F1296" s="81">
        <v>38.325000000000003</v>
      </c>
      <c r="G1296" s="81" t="s">
        <v>528</v>
      </c>
      <c r="H1296" s="81" t="s">
        <v>565</v>
      </c>
      <c r="I1296" s="81" t="s">
        <v>1474</v>
      </c>
      <c r="J1296" s="81" t="s">
        <v>14</v>
      </c>
      <c r="K1296" s="81" t="s">
        <v>494</v>
      </c>
      <c r="L1296" s="81">
        <v>-107.90014444444445</v>
      </c>
      <c r="M1296" s="81">
        <v>39.519888888888886</v>
      </c>
      <c r="N1296" s="190">
        <v>0</v>
      </c>
      <c r="O1296" s="185">
        <v>2.494573853815051</v>
      </c>
      <c r="P1296" s="185">
        <v>0</v>
      </c>
      <c r="Q1296" s="185">
        <v>0</v>
      </c>
      <c r="R1296" s="186">
        <v>0</v>
      </c>
    </row>
    <row r="1297" spans="1:18" s="81" customFormat="1" x14ac:dyDescent="0.2">
      <c r="A1297" s="81" t="s">
        <v>147</v>
      </c>
      <c r="B1297" s="81" t="s">
        <v>493</v>
      </c>
      <c r="C1297" s="81" t="str">
        <f t="shared" si="20"/>
        <v>08045</v>
      </c>
      <c r="D1297" s="81" t="s">
        <v>503</v>
      </c>
      <c r="E1297" s="81" t="s">
        <v>1475</v>
      </c>
      <c r="F1297" s="81">
        <v>53.655000000000001</v>
      </c>
      <c r="G1297" s="81" t="s">
        <v>528</v>
      </c>
      <c r="H1297" s="81" t="s">
        <v>565</v>
      </c>
      <c r="I1297" s="81" t="s">
        <v>1476</v>
      </c>
      <c r="J1297" s="81" t="s">
        <v>14</v>
      </c>
      <c r="K1297" s="81" t="s">
        <v>494</v>
      </c>
      <c r="L1297" s="81">
        <v>-107.96733611111111</v>
      </c>
      <c r="M1297" s="81">
        <v>39.490438888888889</v>
      </c>
      <c r="N1297" s="190">
        <v>0</v>
      </c>
      <c r="O1297" s="185">
        <v>3.4924037233880765</v>
      </c>
      <c r="P1297" s="185">
        <v>0</v>
      </c>
      <c r="Q1297" s="185">
        <v>0</v>
      </c>
      <c r="R1297" s="186">
        <v>0</v>
      </c>
    </row>
    <row r="1298" spans="1:18" s="81" customFormat="1" x14ac:dyDescent="0.2">
      <c r="A1298" s="81" t="s">
        <v>147</v>
      </c>
      <c r="B1298" s="81" t="s">
        <v>493</v>
      </c>
      <c r="C1298" s="81" t="str">
        <f t="shared" si="20"/>
        <v>08045</v>
      </c>
      <c r="D1298" s="81" t="s">
        <v>503</v>
      </c>
      <c r="E1298" s="81" t="s">
        <v>1477</v>
      </c>
      <c r="F1298" s="81">
        <v>68.984999999999999</v>
      </c>
      <c r="G1298" s="81" t="s">
        <v>528</v>
      </c>
      <c r="H1298" s="81" t="s">
        <v>565</v>
      </c>
      <c r="I1298" s="81" t="s">
        <v>1478</v>
      </c>
      <c r="J1298" s="81" t="s">
        <v>14</v>
      </c>
      <c r="K1298" s="81" t="s">
        <v>494</v>
      </c>
      <c r="L1298" s="81">
        <v>-108.00018888888889</v>
      </c>
      <c r="M1298" s="81">
        <v>39.491138888888891</v>
      </c>
      <c r="N1298" s="190">
        <v>0</v>
      </c>
      <c r="O1298" s="185">
        <v>4.4902330462160931</v>
      </c>
      <c r="P1298" s="185">
        <v>0</v>
      </c>
      <c r="Q1298" s="185">
        <v>0</v>
      </c>
      <c r="R1298" s="186">
        <v>0</v>
      </c>
    </row>
    <row r="1299" spans="1:18" s="81" customFormat="1" x14ac:dyDescent="0.2">
      <c r="A1299" s="81" t="s">
        <v>147</v>
      </c>
      <c r="B1299" s="81" t="s">
        <v>493</v>
      </c>
      <c r="C1299" s="81" t="str">
        <f t="shared" si="20"/>
        <v>08045</v>
      </c>
      <c r="D1299" s="81" t="s">
        <v>503</v>
      </c>
      <c r="E1299" s="81" t="s">
        <v>1479</v>
      </c>
      <c r="F1299" s="81">
        <v>32.192999999999998</v>
      </c>
      <c r="G1299" s="81" t="s">
        <v>528</v>
      </c>
      <c r="H1299" s="81" t="s">
        <v>565</v>
      </c>
      <c r="I1299" s="81" t="s">
        <v>1480</v>
      </c>
      <c r="J1299" s="81" t="s">
        <v>14</v>
      </c>
      <c r="K1299" s="81" t="s">
        <v>494</v>
      </c>
      <c r="L1299" s="81">
        <v>-107.99758888888888</v>
      </c>
      <c r="M1299" s="81">
        <v>39.479838888888892</v>
      </c>
      <c r="N1299" s="190">
        <v>0</v>
      </c>
      <c r="O1299" s="185">
        <v>2.0954423433818472</v>
      </c>
      <c r="P1299" s="185">
        <v>0</v>
      </c>
      <c r="Q1299" s="185">
        <v>0</v>
      </c>
      <c r="R1299" s="186">
        <v>0</v>
      </c>
    </row>
    <row r="1300" spans="1:18" s="81" customFormat="1" x14ac:dyDescent="0.2">
      <c r="A1300" s="81" t="s">
        <v>147</v>
      </c>
      <c r="B1300" s="81" t="s">
        <v>493</v>
      </c>
      <c r="C1300" s="81" t="str">
        <f t="shared" si="20"/>
        <v>08045</v>
      </c>
      <c r="D1300" s="81" t="s">
        <v>503</v>
      </c>
      <c r="E1300" s="81" t="s">
        <v>1481</v>
      </c>
      <c r="F1300" s="81">
        <v>2759.4</v>
      </c>
      <c r="G1300" s="81" t="s">
        <v>528</v>
      </c>
      <c r="H1300" s="81" t="s">
        <v>1482</v>
      </c>
      <c r="I1300" s="81" t="s">
        <v>1483</v>
      </c>
      <c r="J1300" s="81" t="s">
        <v>14</v>
      </c>
      <c r="K1300" s="81" t="s">
        <v>494</v>
      </c>
      <c r="L1300" s="81">
        <v>-108.11705524999999</v>
      </c>
      <c r="M1300" s="81">
        <v>39.687956694444438</v>
      </c>
      <c r="N1300" s="190">
        <v>0</v>
      </c>
      <c r="O1300" s="185">
        <v>6.3422420953915415</v>
      </c>
      <c r="P1300" s="185">
        <v>0</v>
      </c>
      <c r="Q1300" s="185">
        <v>0</v>
      </c>
      <c r="R1300" s="186">
        <v>0</v>
      </c>
    </row>
    <row r="1301" spans="1:18" s="81" customFormat="1" x14ac:dyDescent="0.2">
      <c r="A1301" s="81" t="s">
        <v>147</v>
      </c>
      <c r="B1301" s="81" t="s">
        <v>493</v>
      </c>
      <c r="C1301" s="81" t="str">
        <f t="shared" si="20"/>
        <v>08045</v>
      </c>
      <c r="D1301" s="81" t="s">
        <v>503</v>
      </c>
      <c r="E1301" s="81" t="s">
        <v>1484</v>
      </c>
      <c r="F1301" s="81">
        <v>1226.4000000000001</v>
      </c>
      <c r="G1301" s="81" t="s">
        <v>528</v>
      </c>
      <c r="H1301" s="81" t="s">
        <v>1485</v>
      </c>
      <c r="I1301" s="81" t="s">
        <v>1486</v>
      </c>
      <c r="J1301" s="81" t="s">
        <v>287</v>
      </c>
      <c r="K1301" s="81" t="s">
        <v>320</v>
      </c>
      <c r="L1301" s="81">
        <v>-107.91800277777779</v>
      </c>
      <c r="M1301" s="81">
        <v>39.509310055555552</v>
      </c>
      <c r="N1301" s="190">
        <v>0</v>
      </c>
      <c r="O1301" s="185">
        <v>2.9</v>
      </c>
      <c r="P1301" s="185">
        <v>0</v>
      </c>
      <c r="Q1301" s="185">
        <v>0</v>
      </c>
      <c r="R1301" s="186">
        <v>0</v>
      </c>
    </row>
    <row r="1302" spans="1:18" s="81" customFormat="1" x14ac:dyDescent="0.2">
      <c r="A1302" s="81" t="s">
        <v>147</v>
      </c>
      <c r="B1302" s="81" t="s">
        <v>493</v>
      </c>
      <c r="C1302" s="81" t="str">
        <f t="shared" si="20"/>
        <v>08045</v>
      </c>
      <c r="D1302" s="81" t="s">
        <v>503</v>
      </c>
      <c r="E1302" s="81" t="s">
        <v>1484</v>
      </c>
      <c r="F1302" s="81">
        <v>1226.4000000000001</v>
      </c>
      <c r="G1302" s="81" t="s">
        <v>528</v>
      </c>
      <c r="H1302" s="81" t="s">
        <v>1066</v>
      </c>
      <c r="I1302" s="81" t="s">
        <v>1486</v>
      </c>
      <c r="J1302" s="81" t="s">
        <v>14</v>
      </c>
      <c r="K1302" s="81" t="s">
        <v>494</v>
      </c>
      <c r="L1302" s="81">
        <v>-107.91800277777779</v>
      </c>
      <c r="M1302" s="81">
        <v>39.509310055555552</v>
      </c>
      <c r="N1302" s="190">
        <v>0</v>
      </c>
      <c r="O1302" s="185">
        <v>3.4444935518074753</v>
      </c>
      <c r="P1302" s="185">
        <v>0</v>
      </c>
      <c r="Q1302" s="185">
        <v>0</v>
      </c>
      <c r="R1302" s="186">
        <v>0</v>
      </c>
    </row>
    <row r="1303" spans="1:18" s="81" customFormat="1" x14ac:dyDescent="0.2">
      <c r="A1303" s="81" t="s">
        <v>147</v>
      </c>
      <c r="B1303" s="81" t="s">
        <v>493</v>
      </c>
      <c r="C1303" s="81" t="str">
        <f t="shared" si="20"/>
        <v>08045</v>
      </c>
      <c r="D1303" s="81" t="s">
        <v>503</v>
      </c>
      <c r="E1303" s="81" t="s">
        <v>1484</v>
      </c>
      <c r="F1303" s="81">
        <v>6132</v>
      </c>
      <c r="G1303" s="81" t="s">
        <v>528</v>
      </c>
      <c r="H1303" s="81" t="s">
        <v>1487</v>
      </c>
      <c r="I1303" s="81" t="s">
        <v>1486</v>
      </c>
      <c r="J1303" s="81" t="s">
        <v>18</v>
      </c>
      <c r="K1303" s="81" t="s">
        <v>320</v>
      </c>
      <c r="L1303" s="81">
        <v>-107.91800277777779</v>
      </c>
      <c r="M1303" s="81">
        <v>39.509310055555552</v>
      </c>
      <c r="N1303" s="190">
        <v>0</v>
      </c>
      <c r="O1303" s="185">
        <v>5.8</v>
      </c>
      <c r="P1303" s="185">
        <v>0</v>
      </c>
      <c r="Q1303" s="185">
        <v>0</v>
      </c>
      <c r="R1303" s="186">
        <v>0</v>
      </c>
    </row>
    <row r="1304" spans="1:18" s="81" customFormat="1" x14ac:dyDescent="0.2">
      <c r="A1304" s="81" t="s">
        <v>147</v>
      </c>
      <c r="B1304" s="81" t="s">
        <v>493</v>
      </c>
      <c r="C1304" s="81" t="str">
        <f t="shared" si="20"/>
        <v>08045</v>
      </c>
      <c r="D1304" s="81" t="s">
        <v>503</v>
      </c>
      <c r="E1304" s="81" t="s">
        <v>1488</v>
      </c>
      <c r="F1304" s="81">
        <v>105.84</v>
      </c>
      <c r="G1304" s="81" t="s">
        <v>528</v>
      </c>
      <c r="H1304" s="81" t="s">
        <v>565</v>
      </c>
      <c r="I1304" s="81" t="s">
        <v>1489</v>
      </c>
      <c r="J1304" s="81" t="s">
        <v>14</v>
      </c>
      <c r="K1304" s="81" t="s">
        <v>494</v>
      </c>
      <c r="L1304" s="81">
        <v>-107.67556383333334</v>
      </c>
      <c r="M1304" s="81">
        <v>39.484696416666665</v>
      </c>
      <c r="N1304" s="190">
        <v>0</v>
      </c>
      <c r="O1304" s="185">
        <v>0</v>
      </c>
      <c r="P1304" s="185">
        <v>0</v>
      </c>
      <c r="Q1304" s="185">
        <v>0</v>
      </c>
      <c r="R1304" s="186">
        <v>0</v>
      </c>
    </row>
    <row r="1305" spans="1:18" s="81" customFormat="1" x14ac:dyDescent="0.2">
      <c r="A1305" s="81" t="s">
        <v>147</v>
      </c>
      <c r="B1305" s="81" t="s">
        <v>493</v>
      </c>
      <c r="C1305" s="81" t="str">
        <f t="shared" si="20"/>
        <v>08045</v>
      </c>
      <c r="D1305" s="81" t="s">
        <v>503</v>
      </c>
      <c r="E1305" s="81" t="s">
        <v>1488</v>
      </c>
      <c r="F1305" s="81">
        <v>105.84</v>
      </c>
      <c r="G1305" s="81" t="s">
        <v>528</v>
      </c>
      <c r="H1305" s="81" t="s">
        <v>565</v>
      </c>
      <c r="I1305" s="81" t="s">
        <v>1489</v>
      </c>
      <c r="J1305" s="81" t="s">
        <v>14</v>
      </c>
      <c r="K1305" s="81" t="s">
        <v>494</v>
      </c>
      <c r="L1305" s="81">
        <v>-107.67556383333334</v>
      </c>
      <c r="M1305" s="81">
        <v>39.484696416666665</v>
      </c>
      <c r="N1305" s="190">
        <v>0</v>
      </c>
      <c r="O1305" s="185">
        <v>0</v>
      </c>
      <c r="P1305" s="185">
        <v>0</v>
      </c>
      <c r="Q1305" s="185">
        <v>0</v>
      </c>
      <c r="R1305" s="186">
        <v>0</v>
      </c>
    </row>
    <row r="1306" spans="1:18" s="81" customFormat="1" x14ac:dyDescent="0.2">
      <c r="A1306" s="81" t="s">
        <v>147</v>
      </c>
      <c r="B1306" s="81" t="s">
        <v>493</v>
      </c>
      <c r="C1306" s="81" t="str">
        <f t="shared" si="20"/>
        <v>08045</v>
      </c>
      <c r="D1306" s="81" t="s">
        <v>503</v>
      </c>
      <c r="E1306" s="81" t="s">
        <v>1488</v>
      </c>
      <c r="F1306" s="81">
        <v>105.84</v>
      </c>
      <c r="G1306" s="81" t="s">
        <v>528</v>
      </c>
      <c r="H1306" s="81" t="s">
        <v>565</v>
      </c>
      <c r="I1306" s="81" t="s">
        <v>1489</v>
      </c>
      <c r="J1306" s="81" t="s">
        <v>14</v>
      </c>
      <c r="K1306" s="81" t="s">
        <v>494</v>
      </c>
      <c r="L1306" s="81">
        <v>-107.67556383333334</v>
      </c>
      <c r="M1306" s="81">
        <v>39.484696416666665</v>
      </c>
      <c r="N1306" s="190">
        <v>0</v>
      </c>
      <c r="O1306" s="185">
        <v>6.8889871036149506</v>
      </c>
      <c r="P1306" s="185">
        <v>0</v>
      </c>
      <c r="Q1306" s="185">
        <v>0</v>
      </c>
      <c r="R1306" s="186">
        <v>0</v>
      </c>
    </row>
    <row r="1307" spans="1:18" s="81" customFormat="1" x14ac:dyDescent="0.2">
      <c r="A1307" s="81" t="s">
        <v>147</v>
      </c>
      <c r="B1307" s="81" t="s">
        <v>493</v>
      </c>
      <c r="C1307" s="81" t="str">
        <f t="shared" si="20"/>
        <v>08045</v>
      </c>
      <c r="D1307" s="81" t="s">
        <v>503</v>
      </c>
      <c r="E1307" s="81" t="s">
        <v>1490</v>
      </c>
      <c r="F1307" s="81">
        <v>53.655000000000001</v>
      </c>
      <c r="G1307" s="81" t="s">
        <v>528</v>
      </c>
      <c r="H1307" s="81" t="s">
        <v>565</v>
      </c>
      <c r="I1307" s="81" t="s">
        <v>1491</v>
      </c>
      <c r="J1307" s="81" t="s">
        <v>14</v>
      </c>
      <c r="K1307" s="81" t="s">
        <v>494</v>
      </c>
      <c r="L1307" s="81">
        <v>-107.88724444444445</v>
      </c>
      <c r="M1307" s="81">
        <v>39.485199999999999</v>
      </c>
      <c r="N1307" s="190">
        <v>0</v>
      </c>
      <c r="O1307" s="185">
        <v>3.4924037233880765</v>
      </c>
      <c r="P1307" s="185">
        <v>0</v>
      </c>
      <c r="Q1307" s="185">
        <v>0</v>
      </c>
      <c r="R1307" s="186">
        <v>0</v>
      </c>
    </row>
    <row r="1308" spans="1:18" s="81" customFormat="1" x14ac:dyDescent="0.2">
      <c r="A1308" s="81" t="s">
        <v>147</v>
      </c>
      <c r="B1308" s="81" t="s">
        <v>493</v>
      </c>
      <c r="C1308" s="81" t="str">
        <f t="shared" si="20"/>
        <v>08045</v>
      </c>
      <c r="D1308" s="81" t="s">
        <v>503</v>
      </c>
      <c r="E1308" s="81" t="s">
        <v>1492</v>
      </c>
      <c r="F1308" s="81">
        <v>36.75</v>
      </c>
      <c r="G1308" s="81" t="s">
        <v>528</v>
      </c>
      <c r="H1308" s="81" t="s">
        <v>1345</v>
      </c>
      <c r="I1308" s="81" t="s">
        <v>1493</v>
      </c>
      <c r="J1308" s="81" t="s">
        <v>14</v>
      </c>
      <c r="K1308" s="81" t="s">
        <v>494</v>
      </c>
      <c r="L1308" s="81">
        <v>-107.73247902777779</v>
      </c>
      <c r="M1308" s="81">
        <v>39.448593055555556</v>
      </c>
      <c r="N1308" s="190">
        <v>0</v>
      </c>
      <c r="O1308" s="185">
        <v>2.3920094109774133</v>
      </c>
      <c r="P1308" s="185">
        <v>0</v>
      </c>
      <c r="Q1308" s="185">
        <v>0</v>
      </c>
      <c r="R1308" s="186">
        <v>0</v>
      </c>
    </row>
    <row r="1309" spans="1:18" s="81" customFormat="1" x14ac:dyDescent="0.2">
      <c r="A1309" s="81" t="s">
        <v>147</v>
      </c>
      <c r="B1309" s="81" t="s">
        <v>493</v>
      </c>
      <c r="C1309" s="81" t="str">
        <f t="shared" si="20"/>
        <v>08045</v>
      </c>
      <c r="D1309" s="81" t="s">
        <v>503</v>
      </c>
      <c r="E1309" s="81" t="s">
        <v>1494</v>
      </c>
      <c r="F1309" s="81">
        <v>100.375</v>
      </c>
      <c r="G1309" s="81" t="s">
        <v>505</v>
      </c>
      <c r="H1309" s="81" t="s">
        <v>977</v>
      </c>
      <c r="I1309" s="81" t="s">
        <v>1495</v>
      </c>
      <c r="J1309" s="81" t="s">
        <v>6</v>
      </c>
      <c r="K1309" s="81" t="s">
        <v>319</v>
      </c>
      <c r="L1309" s="81">
        <v>-108.11996666666666</v>
      </c>
      <c r="M1309" s="81">
        <v>39.459788888888895</v>
      </c>
      <c r="N1309" s="190">
        <v>0</v>
      </c>
      <c r="O1309" s="185">
        <v>3.5</v>
      </c>
      <c r="P1309" s="185">
        <v>0</v>
      </c>
      <c r="Q1309" s="185">
        <v>0</v>
      </c>
      <c r="R1309" s="186">
        <v>0</v>
      </c>
    </row>
    <row r="1310" spans="1:18" s="81" customFormat="1" x14ac:dyDescent="0.2">
      <c r="A1310" s="81" t="s">
        <v>147</v>
      </c>
      <c r="B1310" s="81" t="s">
        <v>493</v>
      </c>
      <c r="C1310" s="81" t="str">
        <f t="shared" si="20"/>
        <v>08045</v>
      </c>
      <c r="D1310" s="81" t="s">
        <v>503</v>
      </c>
      <c r="E1310" s="81" t="s">
        <v>1496</v>
      </c>
      <c r="F1310" s="81">
        <v>14.5</v>
      </c>
      <c r="G1310" s="81" t="s">
        <v>515</v>
      </c>
      <c r="H1310" s="81" t="s">
        <v>1497</v>
      </c>
      <c r="I1310" s="81" t="s">
        <v>1498</v>
      </c>
      <c r="J1310" s="81" t="s">
        <v>223</v>
      </c>
      <c r="K1310" s="81" t="s">
        <v>333</v>
      </c>
      <c r="L1310" s="81">
        <v>-108.25157116666666</v>
      </c>
      <c r="M1310" s="81">
        <v>39.594081944444447</v>
      </c>
      <c r="N1310" s="190">
        <v>0</v>
      </c>
      <c r="O1310" s="185">
        <v>0</v>
      </c>
      <c r="P1310" s="185">
        <v>4.3</v>
      </c>
      <c r="Q1310" s="185">
        <v>0</v>
      </c>
      <c r="R1310" s="186">
        <v>0</v>
      </c>
    </row>
    <row r="1311" spans="1:18" s="81" customFormat="1" x14ac:dyDescent="0.2">
      <c r="A1311" s="81" t="s">
        <v>147</v>
      </c>
      <c r="B1311" s="81" t="s">
        <v>493</v>
      </c>
      <c r="C1311" s="81" t="str">
        <f t="shared" si="20"/>
        <v>08045</v>
      </c>
      <c r="D1311" s="81" t="s">
        <v>503</v>
      </c>
      <c r="E1311" s="81" t="s">
        <v>1496</v>
      </c>
      <c r="F1311" s="81">
        <v>14.5</v>
      </c>
      <c r="G1311" s="81" t="s">
        <v>515</v>
      </c>
      <c r="H1311" s="81" t="s">
        <v>1497</v>
      </c>
      <c r="I1311" s="81" t="s">
        <v>1498</v>
      </c>
      <c r="J1311" s="81" t="s">
        <v>223</v>
      </c>
      <c r="K1311" s="81" t="s">
        <v>333</v>
      </c>
      <c r="L1311" s="81">
        <v>-108.25157116666666</v>
      </c>
      <c r="M1311" s="81">
        <v>39.594081944444447</v>
      </c>
      <c r="N1311" s="190">
        <v>19.400058000000001</v>
      </c>
      <c r="O1311" s="185">
        <v>0</v>
      </c>
      <c r="P1311" s="185">
        <v>0</v>
      </c>
      <c r="Q1311" s="185">
        <v>0</v>
      </c>
      <c r="R1311" s="186">
        <v>0</v>
      </c>
    </row>
    <row r="1312" spans="1:18" s="81" customFormat="1" x14ac:dyDescent="0.2">
      <c r="A1312" s="81" t="s">
        <v>147</v>
      </c>
      <c r="B1312" s="81" t="s">
        <v>493</v>
      </c>
      <c r="C1312" s="81" t="str">
        <f t="shared" si="20"/>
        <v>08045</v>
      </c>
      <c r="D1312" s="81" t="s">
        <v>503</v>
      </c>
      <c r="E1312" s="81" t="s">
        <v>1496</v>
      </c>
      <c r="F1312" s="81">
        <v>14.5</v>
      </c>
      <c r="G1312" s="81" t="s">
        <v>515</v>
      </c>
      <c r="H1312" s="81" t="s">
        <v>1497</v>
      </c>
      <c r="I1312" s="81" t="s">
        <v>1498</v>
      </c>
      <c r="J1312" s="81" t="s">
        <v>223</v>
      </c>
      <c r="K1312" s="81" t="s">
        <v>333</v>
      </c>
      <c r="L1312" s="81">
        <v>-108.25157116666666</v>
      </c>
      <c r="M1312" s="81">
        <v>39.594081944444447</v>
      </c>
      <c r="N1312" s="190">
        <v>0</v>
      </c>
      <c r="O1312" s="185">
        <v>0</v>
      </c>
      <c r="P1312" s="185">
        <v>0</v>
      </c>
      <c r="Q1312" s="185">
        <v>0</v>
      </c>
      <c r="R1312" s="186">
        <v>7.2499999999999995E-2</v>
      </c>
    </row>
    <row r="1313" spans="1:18" s="81" customFormat="1" x14ac:dyDescent="0.2">
      <c r="A1313" s="81" t="s">
        <v>147</v>
      </c>
      <c r="B1313" s="81" t="s">
        <v>493</v>
      </c>
      <c r="C1313" s="81" t="str">
        <f t="shared" si="20"/>
        <v>08045</v>
      </c>
      <c r="D1313" s="81" t="s">
        <v>503</v>
      </c>
      <c r="E1313" s="81" t="s">
        <v>1496</v>
      </c>
      <c r="F1313" s="81">
        <v>14.5</v>
      </c>
      <c r="G1313" s="81" t="s">
        <v>515</v>
      </c>
      <c r="H1313" s="81" t="s">
        <v>1497</v>
      </c>
      <c r="I1313" s="81" t="s">
        <v>1498</v>
      </c>
      <c r="J1313" s="81" t="s">
        <v>223</v>
      </c>
      <c r="K1313" s="81" t="s">
        <v>333</v>
      </c>
      <c r="L1313" s="81">
        <v>-108.25157116666666</v>
      </c>
      <c r="M1313" s="81">
        <v>39.594081944444447</v>
      </c>
      <c r="N1313" s="190">
        <v>0</v>
      </c>
      <c r="O1313" s="185">
        <v>0</v>
      </c>
      <c r="P1313" s="185">
        <v>0</v>
      </c>
      <c r="Q1313" s="185">
        <v>0</v>
      </c>
      <c r="R1313" s="186">
        <v>0</v>
      </c>
    </row>
    <row r="1314" spans="1:18" s="81" customFormat="1" x14ac:dyDescent="0.2">
      <c r="A1314" s="81" t="s">
        <v>147</v>
      </c>
      <c r="B1314" s="81" t="s">
        <v>493</v>
      </c>
      <c r="C1314" s="81" t="str">
        <f t="shared" si="20"/>
        <v>08045</v>
      </c>
      <c r="D1314" s="81" t="s">
        <v>503</v>
      </c>
      <c r="E1314" s="81" t="s">
        <v>1496</v>
      </c>
      <c r="F1314" s="81">
        <v>14.5</v>
      </c>
      <c r="G1314" s="81" t="s">
        <v>515</v>
      </c>
      <c r="H1314" s="81" t="s">
        <v>1497</v>
      </c>
      <c r="I1314" s="81" t="s">
        <v>1498</v>
      </c>
      <c r="J1314" s="81" t="s">
        <v>223</v>
      </c>
      <c r="K1314" s="81" t="s">
        <v>333</v>
      </c>
      <c r="L1314" s="81">
        <v>-108.25157116666666</v>
      </c>
      <c r="M1314" s="81">
        <v>39.594081944444447</v>
      </c>
      <c r="N1314" s="190">
        <v>0</v>
      </c>
      <c r="O1314" s="185">
        <v>0</v>
      </c>
      <c r="P1314" s="185">
        <v>0</v>
      </c>
      <c r="Q1314" s="185">
        <v>4.3499999999999997E-3</v>
      </c>
      <c r="R1314" s="186">
        <v>0</v>
      </c>
    </row>
    <row r="1315" spans="1:18" s="81" customFormat="1" x14ac:dyDescent="0.2">
      <c r="A1315" s="81" t="s">
        <v>147</v>
      </c>
      <c r="B1315" s="81" t="s">
        <v>493</v>
      </c>
      <c r="C1315" s="81" t="str">
        <f t="shared" si="20"/>
        <v>08045</v>
      </c>
      <c r="D1315" s="81" t="s">
        <v>503</v>
      </c>
      <c r="E1315" s="81" t="s">
        <v>1496</v>
      </c>
      <c r="F1315" s="81">
        <v>14.5</v>
      </c>
      <c r="G1315" s="81" t="s">
        <v>515</v>
      </c>
      <c r="H1315" s="81" t="s">
        <v>1497</v>
      </c>
      <c r="I1315" s="81" t="s">
        <v>1498</v>
      </c>
      <c r="J1315" s="81" t="s">
        <v>223</v>
      </c>
      <c r="K1315" s="81" t="s">
        <v>333</v>
      </c>
      <c r="L1315" s="81">
        <v>-108.25157116666666</v>
      </c>
      <c r="M1315" s="81">
        <v>39.594081944444447</v>
      </c>
      <c r="N1315" s="190">
        <v>0</v>
      </c>
      <c r="O1315" s="185">
        <v>2.0000070000000001</v>
      </c>
      <c r="P1315" s="185">
        <v>0</v>
      </c>
      <c r="Q1315" s="185">
        <v>0</v>
      </c>
      <c r="R1315" s="186">
        <v>0</v>
      </c>
    </row>
    <row r="1316" spans="1:18" s="81" customFormat="1" x14ac:dyDescent="0.2">
      <c r="A1316" s="81" t="s">
        <v>147</v>
      </c>
      <c r="B1316" s="81" t="s">
        <v>493</v>
      </c>
      <c r="C1316" s="81" t="str">
        <f t="shared" si="20"/>
        <v>08045</v>
      </c>
      <c r="D1316" s="81" t="s">
        <v>503</v>
      </c>
      <c r="E1316" s="81" t="s">
        <v>1499</v>
      </c>
      <c r="F1316" s="81">
        <v>34.53</v>
      </c>
      <c r="G1316" s="81" t="s">
        <v>515</v>
      </c>
      <c r="H1316" s="81" t="s">
        <v>1500</v>
      </c>
      <c r="I1316" s="81" t="s">
        <v>1501</v>
      </c>
      <c r="J1316" s="81" t="s">
        <v>227</v>
      </c>
      <c r="K1316" s="81" t="s">
        <v>333</v>
      </c>
      <c r="L1316" s="81">
        <v>-108.13312636111111</v>
      </c>
      <c r="M1316" s="81">
        <v>39.535587138888886</v>
      </c>
      <c r="N1316" s="190">
        <v>0</v>
      </c>
      <c r="O1316" s="185">
        <v>0</v>
      </c>
      <c r="P1316" s="185">
        <v>5.68</v>
      </c>
      <c r="Q1316" s="185">
        <v>0</v>
      </c>
      <c r="R1316" s="186">
        <v>0</v>
      </c>
    </row>
    <row r="1317" spans="1:18" s="81" customFormat="1" x14ac:dyDescent="0.2">
      <c r="A1317" s="81" t="s">
        <v>147</v>
      </c>
      <c r="B1317" s="81" t="s">
        <v>493</v>
      </c>
      <c r="C1317" s="81" t="str">
        <f t="shared" si="20"/>
        <v>08045</v>
      </c>
      <c r="D1317" s="81" t="s">
        <v>503</v>
      </c>
      <c r="E1317" s="81" t="s">
        <v>1499</v>
      </c>
      <c r="F1317" s="81">
        <v>34.53</v>
      </c>
      <c r="G1317" s="81" t="s">
        <v>515</v>
      </c>
      <c r="H1317" s="81" t="s">
        <v>1500</v>
      </c>
      <c r="I1317" s="81" t="s">
        <v>1501</v>
      </c>
      <c r="J1317" s="81" t="s">
        <v>227</v>
      </c>
      <c r="K1317" s="81" t="s">
        <v>333</v>
      </c>
      <c r="L1317" s="81">
        <v>-108.13312636111111</v>
      </c>
      <c r="M1317" s="81">
        <v>39.535587138888886</v>
      </c>
      <c r="N1317" s="190">
        <v>9.4600000000000009</v>
      </c>
      <c r="O1317" s="185">
        <v>0</v>
      </c>
      <c r="P1317" s="185">
        <v>0</v>
      </c>
      <c r="Q1317" s="185">
        <v>0</v>
      </c>
      <c r="R1317" s="186">
        <v>0</v>
      </c>
    </row>
    <row r="1318" spans="1:18" s="81" customFormat="1" x14ac:dyDescent="0.2">
      <c r="A1318" s="81" t="s">
        <v>147</v>
      </c>
      <c r="B1318" s="81" t="s">
        <v>493</v>
      </c>
      <c r="C1318" s="81" t="str">
        <f t="shared" si="20"/>
        <v>08045</v>
      </c>
      <c r="D1318" s="81" t="s">
        <v>503</v>
      </c>
      <c r="E1318" s="81" t="s">
        <v>1499</v>
      </c>
      <c r="F1318" s="81">
        <v>34.53</v>
      </c>
      <c r="G1318" s="81" t="s">
        <v>515</v>
      </c>
      <c r="H1318" s="81" t="s">
        <v>1500</v>
      </c>
      <c r="I1318" s="81" t="s">
        <v>1501</v>
      </c>
      <c r="J1318" s="81" t="s">
        <v>227</v>
      </c>
      <c r="K1318" s="81" t="s">
        <v>333</v>
      </c>
      <c r="L1318" s="81">
        <v>-108.13312636111111</v>
      </c>
      <c r="M1318" s="81">
        <v>39.535587138888886</v>
      </c>
      <c r="N1318" s="190">
        <v>0</v>
      </c>
      <c r="O1318" s="185">
        <v>0</v>
      </c>
      <c r="P1318" s="185">
        <v>0</v>
      </c>
      <c r="Q1318" s="185">
        <v>0</v>
      </c>
      <c r="R1318" s="186">
        <v>0.17265</v>
      </c>
    </row>
    <row r="1319" spans="1:18" s="81" customFormat="1" x14ac:dyDescent="0.2">
      <c r="A1319" s="81" t="s">
        <v>147</v>
      </c>
      <c r="B1319" s="81" t="s">
        <v>493</v>
      </c>
      <c r="C1319" s="81" t="str">
        <f t="shared" si="20"/>
        <v>08045</v>
      </c>
      <c r="D1319" s="81" t="s">
        <v>503</v>
      </c>
      <c r="E1319" s="81" t="s">
        <v>1499</v>
      </c>
      <c r="F1319" s="81">
        <v>34.53</v>
      </c>
      <c r="G1319" s="81" t="s">
        <v>515</v>
      </c>
      <c r="H1319" s="81" t="s">
        <v>1500</v>
      </c>
      <c r="I1319" s="81" t="s">
        <v>1501</v>
      </c>
      <c r="J1319" s="81" t="s">
        <v>227</v>
      </c>
      <c r="K1319" s="81" t="s">
        <v>333</v>
      </c>
      <c r="L1319" s="81">
        <v>-108.13312636111111</v>
      </c>
      <c r="M1319" s="81">
        <v>39.535587138888886</v>
      </c>
      <c r="N1319" s="190">
        <v>0</v>
      </c>
      <c r="O1319" s="185">
        <v>0</v>
      </c>
      <c r="P1319" s="185">
        <v>0</v>
      </c>
      <c r="Q1319" s="185">
        <v>0</v>
      </c>
      <c r="R1319" s="186">
        <v>0</v>
      </c>
    </row>
    <row r="1320" spans="1:18" s="81" customFormat="1" x14ac:dyDescent="0.2">
      <c r="A1320" s="81" t="s">
        <v>147</v>
      </c>
      <c r="B1320" s="81" t="s">
        <v>493</v>
      </c>
      <c r="C1320" s="81" t="str">
        <f t="shared" si="20"/>
        <v>08045</v>
      </c>
      <c r="D1320" s="81" t="s">
        <v>503</v>
      </c>
      <c r="E1320" s="81" t="s">
        <v>1499</v>
      </c>
      <c r="F1320" s="81">
        <v>34.53</v>
      </c>
      <c r="G1320" s="81" t="s">
        <v>515</v>
      </c>
      <c r="H1320" s="81" t="s">
        <v>1500</v>
      </c>
      <c r="I1320" s="81" t="s">
        <v>1501</v>
      </c>
      <c r="J1320" s="81" t="s">
        <v>227</v>
      </c>
      <c r="K1320" s="81" t="s">
        <v>333</v>
      </c>
      <c r="L1320" s="81">
        <v>-108.13312636111111</v>
      </c>
      <c r="M1320" s="81">
        <v>39.535587138888886</v>
      </c>
      <c r="N1320" s="190">
        <v>0</v>
      </c>
      <c r="O1320" s="185">
        <v>0</v>
      </c>
      <c r="P1320" s="185">
        <v>0</v>
      </c>
      <c r="Q1320" s="185">
        <v>1.0359E-2</v>
      </c>
      <c r="R1320" s="186">
        <v>0</v>
      </c>
    </row>
    <row r="1321" spans="1:18" s="81" customFormat="1" x14ac:dyDescent="0.2">
      <c r="A1321" s="81" t="s">
        <v>147</v>
      </c>
      <c r="B1321" s="81" t="s">
        <v>493</v>
      </c>
      <c r="C1321" s="81" t="str">
        <f t="shared" si="20"/>
        <v>08045</v>
      </c>
      <c r="D1321" s="81" t="s">
        <v>503</v>
      </c>
      <c r="E1321" s="81" t="s">
        <v>1499</v>
      </c>
      <c r="F1321" s="81">
        <v>34.53</v>
      </c>
      <c r="G1321" s="81" t="s">
        <v>515</v>
      </c>
      <c r="H1321" s="81" t="s">
        <v>1500</v>
      </c>
      <c r="I1321" s="81" t="s">
        <v>1501</v>
      </c>
      <c r="J1321" s="81" t="s">
        <v>227</v>
      </c>
      <c r="K1321" s="81" t="s">
        <v>333</v>
      </c>
      <c r="L1321" s="81">
        <v>-108.13312636111111</v>
      </c>
      <c r="M1321" s="81">
        <v>39.535587138888886</v>
      </c>
      <c r="N1321" s="190">
        <v>0</v>
      </c>
      <c r="O1321" s="185">
        <v>5.68</v>
      </c>
      <c r="P1321" s="185">
        <v>0</v>
      </c>
      <c r="Q1321" s="185">
        <v>0</v>
      </c>
      <c r="R1321" s="186">
        <v>0</v>
      </c>
    </row>
    <row r="1322" spans="1:18" s="81" customFormat="1" x14ac:dyDescent="0.2">
      <c r="A1322" s="81" t="s">
        <v>147</v>
      </c>
      <c r="B1322" s="81" t="s">
        <v>493</v>
      </c>
      <c r="C1322" s="81" t="str">
        <f t="shared" si="20"/>
        <v>08045</v>
      </c>
      <c r="D1322" s="81" t="s">
        <v>503</v>
      </c>
      <c r="E1322" s="81" t="s">
        <v>1499</v>
      </c>
      <c r="F1322" s="81">
        <v>131.4</v>
      </c>
      <c r="G1322" s="81" t="s">
        <v>515</v>
      </c>
      <c r="H1322" s="81" t="s">
        <v>1502</v>
      </c>
      <c r="I1322" s="81" t="s">
        <v>1501</v>
      </c>
      <c r="J1322" s="81" t="s">
        <v>229</v>
      </c>
      <c r="K1322" s="81" t="s">
        <v>333</v>
      </c>
      <c r="L1322" s="81">
        <v>-108.13312636111111</v>
      </c>
      <c r="M1322" s="81">
        <v>39.535587138888886</v>
      </c>
      <c r="N1322" s="190">
        <v>0</v>
      </c>
      <c r="O1322" s="185">
        <v>0</v>
      </c>
      <c r="P1322" s="185">
        <v>16.3</v>
      </c>
      <c r="Q1322" s="185">
        <v>0</v>
      </c>
      <c r="R1322" s="186">
        <v>0</v>
      </c>
    </row>
    <row r="1323" spans="1:18" s="81" customFormat="1" x14ac:dyDescent="0.2">
      <c r="A1323" s="81" t="s">
        <v>147</v>
      </c>
      <c r="B1323" s="81" t="s">
        <v>493</v>
      </c>
      <c r="C1323" s="81" t="str">
        <f t="shared" si="20"/>
        <v>08045</v>
      </c>
      <c r="D1323" s="81" t="s">
        <v>503</v>
      </c>
      <c r="E1323" s="81" t="s">
        <v>1499</v>
      </c>
      <c r="F1323" s="81">
        <v>131.4</v>
      </c>
      <c r="G1323" s="81" t="s">
        <v>515</v>
      </c>
      <c r="H1323" s="81" t="s">
        <v>1502</v>
      </c>
      <c r="I1323" s="81" t="s">
        <v>1501</v>
      </c>
      <c r="J1323" s="81" t="s">
        <v>229</v>
      </c>
      <c r="K1323" s="81" t="s">
        <v>333</v>
      </c>
      <c r="L1323" s="81">
        <v>-108.13312636111111</v>
      </c>
      <c r="M1323" s="81">
        <v>39.535587138888886</v>
      </c>
      <c r="N1323" s="190">
        <v>8.1999999999999993</v>
      </c>
      <c r="O1323" s="185">
        <v>0</v>
      </c>
      <c r="P1323" s="185">
        <v>0</v>
      </c>
      <c r="Q1323" s="185">
        <v>0</v>
      </c>
      <c r="R1323" s="186">
        <v>0</v>
      </c>
    </row>
    <row r="1324" spans="1:18" s="81" customFormat="1" x14ac:dyDescent="0.2">
      <c r="A1324" s="81" t="s">
        <v>147</v>
      </c>
      <c r="B1324" s="81" t="s">
        <v>493</v>
      </c>
      <c r="C1324" s="81" t="str">
        <f t="shared" si="20"/>
        <v>08045</v>
      </c>
      <c r="D1324" s="81" t="s">
        <v>503</v>
      </c>
      <c r="E1324" s="81" t="s">
        <v>1499</v>
      </c>
      <c r="F1324" s="81">
        <v>131.4</v>
      </c>
      <c r="G1324" s="81" t="s">
        <v>515</v>
      </c>
      <c r="H1324" s="81" t="s">
        <v>1502</v>
      </c>
      <c r="I1324" s="81" t="s">
        <v>1501</v>
      </c>
      <c r="J1324" s="81" t="s">
        <v>229</v>
      </c>
      <c r="K1324" s="81" t="s">
        <v>333</v>
      </c>
      <c r="L1324" s="81">
        <v>-108.13312636111111</v>
      </c>
      <c r="M1324" s="81">
        <v>39.535587138888886</v>
      </c>
      <c r="N1324" s="190">
        <v>0</v>
      </c>
      <c r="O1324" s="185">
        <v>0</v>
      </c>
      <c r="P1324" s="185">
        <v>0</v>
      </c>
      <c r="Q1324" s="185">
        <v>0</v>
      </c>
      <c r="R1324" s="186">
        <v>0.65700000000000003</v>
      </c>
    </row>
    <row r="1325" spans="1:18" s="81" customFormat="1" x14ac:dyDescent="0.2">
      <c r="A1325" s="81" t="s">
        <v>147</v>
      </c>
      <c r="B1325" s="81" t="s">
        <v>493</v>
      </c>
      <c r="C1325" s="81" t="str">
        <f t="shared" si="20"/>
        <v>08045</v>
      </c>
      <c r="D1325" s="81" t="s">
        <v>503</v>
      </c>
      <c r="E1325" s="81" t="s">
        <v>1499</v>
      </c>
      <c r="F1325" s="81">
        <v>131.4</v>
      </c>
      <c r="G1325" s="81" t="s">
        <v>515</v>
      </c>
      <c r="H1325" s="81" t="s">
        <v>1502</v>
      </c>
      <c r="I1325" s="81" t="s">
        <v>1501</v>
      </c>
      <c r="J1325" s="81" t="s">
        <v>229</v>
      </c>
      <c r="K1325" s="81" t="s">
        <v>333</v>
      </c>
      <c r="L1325" s="81">
        <v>-108.13312636111111</v>
      </c>
      <c r="M1325" s="81">
        <v>39.535587138888886</v>
      </c>
      <c r="N1325" s="190">
        <v>0</v>
      </c>
      <c r="O1325" s="185">
        <v>0</v>
      </c>
      <c r="P1325" s="185">
        <v>0</v>
      </c>
      <c r="Q1325" s="185">
        <v>0</v>
      </c>
      <c r="R1325" s="186">
        <v>0</v>
      </c>
    </row>
    <row r="1326" spans="1:18" s="81" customFormat="1" x14ac:dyDescent="0.2">
      <c r="A1326" s="81" t="s">
        <v>147</v>
      </c>
      <c r="B1326" s="81" t="s">
        <v>493</v>
      </c>
      <c r="C1326" s="81" t="str">
        <f t="shared" si="20"/>
        <v>08045</v>
      </c>
      <c r="D1326" s="81" t="s">
        <v>503</v>
      </c>
      <c r="E1326" s="81" t="s">
        <v>1499</v>
      </c>
      <c r="F1326" s="81">
        <v>131.4</v>
      </c>
      <c r="G1326" s="81" t="s">
        <v>515</v>
      </c>
      <c r="H1326" s="81" t="s">
        <v>1502</v>
      </c>
      <c r="I1326" s="81" t="s">
        <v>1501</v>
      </c>
      <c r="J1326" s="81" t="s">
        <v>229</v>
      </c>
      <c r="K1326" s="81" t="s">
        <v>333</v>
      </c>
      <c r="L1326" s="81">
        <v>-108.13312636111111</v>
      </c>
      <c r="M1326" s="81">
        <v>39.535587138888886</v>
      </c>
      <c r="N1326" s="190">
        <v>0</v>
      </c>
      <c r="O1326" s="185">
        <v>0</v>
      </c>
      <c r="P1326" s="185">
        <v>0</v>
      </c>
      <c r="Q1326" s="185">
        <v>3.9419999999999997E-2</v>
      </c>
      <c r="R1326" s="186">
        <v>0</v>
      </c>
    </row>
    <row r="1327" spans="1:18" s="81" customFormat="1" x14ac:dyDescent="0.2">
      <c r="A1327" s="81" t="s">
        <v>147</v>
      </c>
      <c r="B1327" s="81" t="s">
        <v>493</v>
      </c>
      <c r="C1327" s="81" t="str">
        <f t="shared" si="20"/>
        <v>08045</v>
      </c>
      <c r="D1327" s="81" t="s">
        <v>503</v>
      </c>
      <c r="E1327" s="81" t="s">
        <v>1499</v>
      </c>
      <c r="F1327" s="81">
        <v>131.4</v>
      </c>
      <c r="G1327" s="81" t="s">
        <v>515</v>
      </c>
      <c r="H1327" s="81" t="s">
        <v>1502</v>
      </c>
      <c r="I1327" s="81" t="s">
        <v>1501</v>
      </c>
      <c r="J1327" s="81" t="s">
        <v>229</v>
      </c>
      <c r="K1327" s="81" t="s">
        <v>333</v>
      </c>
      <c r="L1327" s="81">
        <v>-108.13312636111111</v>
      </c>
      <c r="M1327" s="81">
        <v>39.535587138888886</v>
      </c>
      <c r="N1327" s="190">
        <v>0</v>
      </c>
      <c r="O1327" s="185">
        <v>4.4000000000000004</v>
      </c>
      <c r="P1327" s="185">
        <v>0</v>
      </c>
      <c r="Q1327" s="185">
        <v>0</v>
      </c>
      <c r="R1327" s="186">
        <v>0</v>
      </c>
    </row>
    <row r="1328" spans="1:18" s="81" customFormat="1" x14ac:dyDescent="0.2">
      <c r="A1328" s="81" t="s">
        <v>147</v>
      </c>
      <c r="B1328" s="81" t="s">
        <v>493</v>
      </c>
      <c r="C1328" s="81" t="str">
        <f t="shared" si="20"/>
        <v>08045</v>
      </c>
      <c r="D1328" s="81" t="s">
        <v>503</v>
      </c>
      <c r="E1328" s="81" t="s">
        <v>1499</v>
      </c>
      <c r="F1328" s="81">
        <v>131.4</v>
      </c>
      <c r="G1328" s="81" t="s">
        <v>515</v>
      </c>
      <c r="H1328" s="81" t="s">
        <v>1503</v>
      </c>
      <c r="I1328" s="81" t="s">
        <v>1501</v>
      </c>
      <c r="J1328" s="81" t="s">
        <v>229</v>
      </c>
      <c r="K1328" s="81" t="s">
        <v>333</v>
      </c>
      <c r="L1328" s="81">
        <v>-108.13312636111111</v>
      </c>
      <c r="M1328" s="81">
        <v>39.535587138888886</v>
      </c>
      <c r="N1328" s="190">
        <v>0</v>
      </c>
      <c r="O1328" s="185">
        <v>0</v>
      </c>
      <c r="P1328" s="185">
        <v>16.3</v>
      </c>
      <c r="Q1328" s="185">
        <v>0</v>
      </c>
      <c r="R1328" s="186">
        <v>0</v>
      </c>
    </row>
    <row r="1329" spans="1:18" s="81" customFormat="1" x14ac:dyDescent="0.2">
      <c r="A1329" s="81" t="s">
        <v>147</v>
      </c>
      <c r="B1329" s="81" t="s">
        <v>493</v>
      </c>
      <c r="C1329" s="81" t="str">
        <f t="shared" si="20"/>
        <v>08045</v>
      </c>
      <c r="D1329" s="81" t="s">
        <v>503</v>
      </c>
      <c r="E1329" s="81" t="s">
        <v>1499</v>
      </c>
      <c r="F1329" s="81">
        <v>131.4</v>
      </c>
      <c r="G1329" s="81" t="s">
        <v>515</v>
      </c>
      <c r="H1329" s="81" t="s">
        <v>1503</v>
      </c>
      <c r="I1329" s="81" t="s">
        <v>1501</v>
      </c>
      <c r="J1329" s="81" t="s">
        <v>229</v>
      </c>
      <c r="K1329" s="81" t="s">
        <v>333</v>
      </c>
      <c r="L1329" s="81">
        <v>-108.13312636111111</v>
      </c>
      <c r="M1329" s="81">
        <v>39.535587138888886</v>
      </c>
      <c r="N1329" s="190">
        <v>8.1999999999999993</v>
      </c>
      <c r="O1329" s="185">
        <v>0</v>
      </c>
      <c r="P1329" s="185">
        <v>0</v>
      </c>
      <c r="Q1329" s="185">
        <v>0</v>
      </c>
      <c r="R1329" s="186">
        <v>0</v>
      </c>
    </row>
    <row r="1330" spans="1:18" s="81" customFormat="1" x14ac:dyDescent="0.2">
      <c r="A1330" s="81" t="s">
        <v>147</v>
      </c>
      <c r="B1330" s="81" t="s">
        <v>493</v>
      </c>
      <c r="C1330" s="81" t="str">
        <f t="shared" si="20"/>
        <v>08045</v>
      </c>
      <c r="D1330" s="81" t="s">
        <v>503</v>
      </c>
      <c r="E1330" s="81" t="s">
        <v>1499</v>
      </c>
      <c r="F1330" s="81">
        <v>131.4</v>
      </c>
      <c r="G1330" s="81" t="s">
        <v>515</v>
      </c>
      <c r="H1330" s="81" t="s">
        <v>1503</v>
      </c>
      <c r="I1330" s="81" t="s">
        <v>1501</v>
      </c>
      <c r="J1330" s="81" t="s">
        <v>229</v>
      </c>
      <c r="K1330" s="81" t="s">
        <v>333</v>
      </c>
      <c r="L1330" s="81">
        <v>-108.13312636111111</v>
      </c>
      <c r="M1330" s="81">
        <v>39.535587138888886</v>
      </c>
      <c r="N1330" s="190">
        <v>0</v>
      </c>
      <c r="O1330" s="185">
        <v>0</v>
      </c>
      <c r="P1330" s="185">
        <v>0</v>
      </c>
      <c r="Q1330" s="185">
        <v>0</v>
      </c>
      <c r="R1330" s="186">
        <v>0.65700000000000003</v>
      </c>
    </row>
    <row r="1331" spans="1:18" s="81" customFormat="1" x14ac:dyDescent="0.2">
      <c r="A1331" s="81" t="s">
        <v>147</v>
      </c>
      <c r="B1331" s="81" t="s">
        <v>493</v>
      </c>
      <c r="C1331" s="81" t="str">
        <f t="shared" si="20"/>
        <v>08045</v>
      </c>
      <c r="D1331" s="81" t="s">
        <v>503</v>
      </c>
      <c r="E1331" s="81" t="s">
        <v>1499</v>
      </c>
      <c r="F1331" s="81">
        <v>131.4</v>
      </c>
      <c r="G1331" s="81" t="s">
        <v>515</v>
      </c>
      <c r="H1331" s="81" t="s">
        <v>1503</v>
      </c>
      <c r="I1331" s="81" t="s">
        <v>1501</v>
      </c>
      <c r="J1331" s="81" t="s">
        <v>229</v>
      </c>
      <c r="K1331" s="81" t="s">
        <v>333</v>
      </c>
      <c r="L1331" s="81">
        <v>-108.13312636111111</v>
      </c>
      <c r="M1331" s="81">
        <v>39.535587138888886</v>
      </c>
      <c r="N1331" s="190">
        <v>0</v>
      </c>
      <c r="O1331" s="185">
        <v>0</v>
      </c>
      <c r="P1331" s="185">
        <v>0</v>
      </c>
      <c r="Q1331" s="185">
        <v>0</v>
      </c>
      <c r="R1331" s="186">
        <v>0</v>
      </c>
    </row>
    <row r="1332" spans="1:18" s="81" customFormat="1" x14ac:dyDescent="0.2">
      <c r="A1332" s="81" t="s">
        <v>147</v>
      </c>
      <c r="B1332" s="81" t="s">
        <v>493</v>
      </c>
      <c r="C1332" s="81" t="str">
        <f t="shared" si="20"/>
        <v>08045</v>
      </c>
      <c r="D1332" s="81" t="s">
        <v>503</v>
      </c>
      <c r="E1332" s="81" t="s">
        <v>1499</v>
      </c>
      <c r="F1332" s="81">
        <v>131.4</v>
      </c>
      <c r="G1332" s="81" t="s">
        <v>515</v>
      </c>
      <c r="H1332" s="81" t="s">
        <v>1503</v>
      </c>
      <c r="I1332" s="81" t="s">
        <v>1501</v>
      </c>
      <c r="J1332" s="81" t="s">
        <v>229</v>
      </c>
      <c r="K1332" s="81" t="s">
        <v>333</v>
      </c>
      <c r="L1332" s="81">
        <v>-108.13312636111111</v>
      </c>
      <c r="M1332" s="81">
        <v>39.535587138888886</v>
      </c>
      <c r="N1332" s="190">
        <v>0</v>
      </c>
      <c r="O1332" s="185">
        <v>0</v>
      </c>
      <c r="P1332" s="185">
        <v>0</v>
      </c>
      <c r="Q1332" s="185">
        <v>3.9419999999999997E-2</v>
      </c>
      <c r="R1332" s="186">
        <v>0</v>
      </c>
    </row>
    <row r="1333" spans="1:18" s="81" customFormat="1" x14ac:dyDescent="0.2">
      <c r="A1333" s="81" t="s">
        <v>147</v>
      </c>
      <c r="B1333" s="81" t="s">
        <v>493</v>
      </c>
      <c r="C1333" s="81" t="str">
        <f t="shared" si="20"/>
        <v>08045</v>
      </c>
      <c r="D1333" s="81" t="s">
        <v>503</v>
      </c>
      <c r="E1333" s="81" t="s">
        <v>1499</v>
      </c>
      <c r="F1333" s="81">
        <v>131.4</v>
      </c>
      <c r="G1333" s="81" t="s">
        <v>515</v>
      </c>
      <c r="H1333" s="81" t="s">
        <v>1503</v>
      </c>
      <c r="I1333" s="81" t="s">
        <v>1501</v>
      </c>
      <c r="J1333" s="81" t="s">
        <v>229</v>
      </c>
      <c r="K1333" s="81" t="s">
        <v>333</v>
      </c>
      <c r="L1333" s="81">
        <v>-108.13312636111111</v>
      </c>
      <c r="M1333" s="81">
        <v>39.535587138888886</v>
      </c>
      <c r="N1333" s="190">
        <v>0</v>
      </c>
      <c r="O1333" s="185">
        <v>4.4000000000000004</v>
      </c>
      <c r="P1333" s="185">
        <v>0</v>
      </c>
      <c r="Q1333" s="185">
        <v>0</v>
      </c>
      <c r="R1333" s="186">
        <v>0</v>
      </c>
    </row>
    <row r="1334" spans="1:18" s="81" customFormat="1" x14ac:dyDescent="0.2">
      <c r="A1334" s="81" t="s">
        <v>147</v>
      </c>
      <c r="B1334" s="81" t="s">
        <v>493</v>
      </c>
      <c r="C1334" s="81" t="str">
        <f t="shared" si="20"/>
        <v>08045</v>
      </c>
      <c r="D1334" s="81" t="s">
        <v>503</v>
      </c>
      <c r="E1334" s="81" t="s">
        <v>1499</v>
      </c>
      <c r="F1334" s="81">
        <v>131.4</v>
      </c>
      <c r="G1334" s="81" t="s">
        <v>515</v>
      </c>
      <c r="H1334" s="81" t="s">
        <v>1502</v>
      </c>
      <c r="I1334" s="81" t="s">
        <v>1501</v>
      </c>
      <c r="J1334" s="81" t="s">
        <v>229</v>
      </c>
      <c r="K1334" s="81" t="s">
        <v>333</v>
      </c>
      <c r="L1334" s="81">
        <v>-108.13312636111111</v>
      </c>
      <c r="M1334" s="81">
        <v>39.535587138888886</v>
      </c>
      <c r="N1334" s="190">
        <v>0</v>
      </c>
      <c r="O1334" s="185">
        <v>0</v>
      </c>
      <c r="P1334" s="185">
        <v>16.3</v>
      </c>
      <c r="Q1334" s="185">
        <v>0</v>
      </c>
      <c r="R1334" s="186">
        <v>0</v>
      </c>
    </row>
    <row r="1335" spans="1:18" s="81" customFormat="1" x14ac:dyDescent="0.2">
      <c r="A1335" s="81" t="s">
        <v>147</v>
      </c>
      <c r="B1335" s="81" t="s">
        <v>493</v>
      </c>
      <c r="C1335" s="81" t="str">
        <f t="shared" si="20"/>
        <v>08045</v>
      </c>
      <c r="D1335" s="81" t="s">
        <v>503</v>
      </c>
      <c r="E1335" s="81" t="s">
        <v>1499</v>
      </c>
      <c r="F1335" s="81">
        <v>131.4</v>
      </c>
      <c r="G1335" s="81" t="s">
        <v>515</v>
      </c>
      <c r="H1335" s="81" t="s">
        <v>1502</v>
      </c>
      <c r="I1335" s="81" t="s">
        <v>1501</v>
      </c>
      <c r="J1335" s="81" t="s">
        <v>229</v>
      </c>
      <c r="K1335" s="81" t="s">
        <v>333</v>
      </c>
      <c r="L1335" s="81">
        <v>-108.13312636111111</v>
      </c>
      <c r="M1335" s="81">
        <v>39.535587138888886</v>
      </c>
      <c r="N1335" s="190">
        <v>8.1999999999999993</v>
      </c>
      <c r="O1335" s="185">
        <v>0</v>
      </c>
      <c r="P1335" s="185">
        <v>0</v>
      </c>
      <c r="Q1335" s="185">
        <v>0</v>
      </c>
      <c r="R1335" s="186">
        <v>0</v>
      </c>
    </row>
    <row r="1336" spans="1:18" s="81" customFormat="1" x14ac:dyDescent="0.2">
      <c r="A1336" s="81" t="s">
        <v>147</v>
      </c>
      <c r="B1336" s="81" t="s">
        <v>493</v>
      </c>
      <c r="C1336" s="81" t="str">
        <f t="shared" si="20"/>
        <v>08045</v>
      </c>
      <c r="D1336" s="81" t="s">
        <v>503</v>
      </c>
      <c r="E1336" s="81" t="s">
        <v>1499</v>
      </c>
      <c r="F1336" s="81">
        <v>131.4</v>
      </c>
      <c r="G1336" s="81" t="s">
        <v>515</v>
      </c>
      <c r="H1336" s="81" t="s">
        <v>1502</v>
      </c>
      <c r="I1336" s="81" t="s">
        <v>1501</v>
      </c>
      <c r="J1336" s="81" t="s">
        <v>229</v>
      </c>
      <c r="K1336" s="81" t="s">
        <v>333</v>
      </c>
      <c r="L1336" s="81">
        <v>-108.13312636111111</v>
      </c>
      <c r="M1336" s="81">
        <v>39.535587138888886</v>
      </c>
      <c r="N1336" s="190">
        <v>0</v>
      </c>
      <c r="O1336" s="185">
        <v>0</v>
      </c>
      <c r="P1336" s="185">
        <v>0</v>
      </c>
      <c r="Q1336" s="185">
        <v>0</v>
      </c>
      <c r="R1336" s="186">
        <v>0.65700000000000003</v>
      </c>
    </row>
    <row r="1337" spans="1:18" s="81" customFormat="1" x14ac:dyDescent="0.2">
      <c r="A1337" s="81" t="s">
        <v>147</v>
      </c>
      <c r="B1337" s="81" t="s">
        <v>493</v>
      </c>
      <c r="C1337" s="81" t="str">
        <f t="shared" si="20"/>
        <v>08045</v>
      </c>
      <c r="D1337" s="81" t="s">
        <v>503</v>
      </c>
      <c r="E1337" s="81" t="s">
        <v>1499</v>
      </c>
      <c r="F1337" s="81">
        <v>131.4</v>
      </c>
      <c r="G1337" s="81" t="s">
        <v>515</v>
      </c>
      <c r="H1337" s="81" t="s">
        <v>1502</v>
      </c>
      <c r="I1337" s="81" t="s">
        <v>1501</v>
      </c>
      <c r="J1337" s="81" t="s">
        <v>229</v>
      </c>
      <c r="K1337" s="81" t="s">
        <v>333</v>
      </c>
      <c r="L1337" s="81">
        <v>-108.13312636111111</v>
      </c>
      <c r="M1337" s="81">
        <v>39.535587138888886</v>
      </c>
      <c r="N1337" s="190">
        <v>0</v>
      </c>
      <c r="O1337" s="185">
        <v>0</v>
      </c>
      <c r="P1337" s="185">
        <v>0</v>
      </c>
      <c r="Q1337" s="185">
        <v>0</v>
      </c>
      <c r="R1337" s="186">
        <v>0</v>
      </c>
    </row>
    <row r="1338" spans="1:18" s="81" customFormat="1" x14ac:dyDescent="0.2">
      <c r="A1338" s="81" t="s">
        <v>147</v>
      </c>
      <c r="B1338" s="81" t="s">
        <v>493</v>
      </c>
      <c r="C1338" s="81" t="str">
        <f t="shared" si="20"/>
        <v>08045</v>
      </c>
      <c r="D1338" s="81" t="s">
        <v>503</v>
      </c>
      <c r="E1338" s="81" t="s">
        <v>1499</v>
      </c>
      <c r="F1338" s="81">
        <v>131.4</v>
      </c>
      <c r="G1338" s="81" t="s">
        <v>515</v>
      </c>
      <c r="H1338" s="81" t="s">
        <v>1502</v>
      </c>
      <c r="I1338" s="81" t="s">
        <v>1501</v>
      </c>
      <c r="J1338" s="81" t="s">
        <v>229</v>
      </c>
      <c r="K1338" s="81" t="s">
        <v>333</v>
      </c>
      <c r="L1338" s="81">
        <v>-108.13312636111111</v>
      </c>
      <c r="M1338" s="81">
        <v>39.535587138888886</v>
      </c>
      <c r="N1338" s="190">
        <v>0</v>
      </c>
      <c r="O1338" s="185">
        <v>0</v>
      </c>
      <c r="P1338" s="185">
        <v>0</v>
      </c>
      <c r="Q1338" s="185">
        <v>3.9419999999999997E-2</v>
      </c>
      <c r="R1338" s="186">
        <v>0</v>
      </c>
    </row>
    <row r="1339" spans="1:18" s="81" customFormat="1" x14ac:dyDescent="0.2">
      <c r="A1339" s="81" t="s">
        <v>147</v>
      </c>
      <c r="B1339" s="81" t="s">
        <v>493</v>
      </c>
      <c r="C1339" s="81" t="str">
        <f t="shared" si="20"/>
        <v>08045</v>
      </c>
      <c r="D1339" s="81" t="s">
        <v>503</v>
      </c>
      <c r="E1339" s="81" t="s">
        <v>1499</v>
      </c>
      <c r="F1339" s="81">
        <v>131.4</v>
      </c>
      <c r="G1339" s="81" t="s">
        <v>515</v>
      </c>
      <c r="H1339" s="81" t="s">
        <v>1502</v>
      </c>
      <c r="I1339" s="81" t="s">
        <v>1501</v>
      </c>
      <c r="J1339" s="81" t="s">
        <v>229</v>
      </c>
      <c r="K1339" s="81" t="s">
        <v>333</v>
      </c>
      <c r="L1339" s="81">
        <v>-108.13312636111111</v>
      </c>
      <c r="M1339" s="81">
        <v>39.535587138888886</v>
      </c>
      <c r="N1339" s="190">
        <v>0</v>
      </c>
      <c r="O1339" s="185">
        <v>4.4000000000000004</v>
      </c>
      <c r="P1339" s="185">
        <v>0</v>
      </c>
      <c r="Q1339" s="185">
        <v>0</v>
      </c>
      <c r="R1339" s="186">
        <v>0</v>
      </c>
    </row>
    <row r="1340" spans="1:18" s="81" customFormat="1" x14ac:dyDescent="0.2">
      <c r="A1340" s="81" t="s">
        <v>147</v>
      </c>
      <c r="B1340" s="81" t="s">
        <v>493</v>
      </c>
      <c r="C1340" s="81" t="str">
        <f t="shared" si="20"/>
        <v>08045</v>
      </c>
      <c r="D1340" s="81" t="s">
        <v>503</v>
      </c>
      <c r="E1340" s="81" t="s">
        <v>1499</v>
      </c>
      <c r="F1340" s="81">
        <v>0</v>
      </c>
      <c r="G1340" s="81" t="s">
        <v>1007</v>
      </c>
      <c r="H1340" s="81" t="s">
        <v>602</v>
      </c>
      <c r="I1340" s="81" t="s">
        <v>1501</v>
      </c>
      <c r="J1340" s="81" t="s">
        <v>106</v>
      </c>
      <c r="K1340" s="81" t="s">
        <v>388</v>
      </c>
      <c r="L1340" s="81">
        <v>-108.13312636111111</v>
      </c>
      <c r="M1340" s="81">
        <v>39.535587138888886</v>
      </c>
      <c r="N1340" s="190">
        <v>0</v>
      </c>
      <c r="O1340" s="185">
        <v>8.7899999999999991</v>
      </c>
      <c r="P1340" s="185">
        <v>0</v>
      </c>
      <c r="Q1340" s="185">
        <v>0</v>
      </c>
      <c r="R1340" s="186">
        <v>0</v>
      </c>
    </row>
    <row r="1341" spans="1:18" s="81" customFormat="1" x14ac:dyDescent="0.2">
      <c r="A1341" s="81" t="s">
        <v>147</v>
      </c>
      <c r="B1341" s="81" t="s">
        <v>493</v>
      </c>
      <c r="C1341" s="81" t="str">
        <f t="shared" si="20"/>
        <v>08045</v>
      </c>
      <c r="D1341" s="81" t="s">
        <v>503</v>
      </c>
      <c r="E1341" s="81" t="s">
        <v>1499</v>
      </c>
      <c r="F1341" s="81">
        <v>25550</v>
      </c>
      <c r="G1341" s="81" t="s">
        <v>505</v>
      </c>
      <c r="H1341" s="81" t="s">
        <v>1504</v>
      </c>
      <c r="I1341" s="81" t="s">
        <v>1501</v>
      </c>
      <c r="J1341" s="81" t="s">
        <v>4</v>
      </c>
      <c r="K1341" s="81" t="s">
        <v>319</v>
      </c>
      <c r="L1341" s="81">
        <v>-108.13312636111111</v>
      </c>
      <c r="M1341" s="81">
        <v>39.535587138888886</v>
      </c>
      <c r="N1341" s="190">
        <v>0</v>
      </c>
      <c r="O1341" s="185">
        <v>14.2</v>
      </c>
      <c r="P1341" s="185">
        <v>0</v>
      </c>
      <c r="Q1341" s="185">
        <v>0</v>
      </c>
      <c r="R1341" s="186">
        <v>0</v>
      </c>
    </row>
    <row r="1342" spans="1:18" s="81" customFormat="1" x14ac:dyDescent="0.2">
      <c r="A1342" s="81" t="s">
        <v>147</v>
      </c>
      <c r="B1342" s="81" t="s">
        <v>493</v>
      </c>
      <c r="C1342" s="81" t="str">
        <f t="shared" si="20"/>
        <v>08045</v>
      </c>
      <c r="D1342" s="81" t="s">
        <v>503</v>
      </c>
      <c r="E1342" s="81" t="s">
        <v>1499</v>
      </c>
      <c r="F1342" s="81">
        <v>766.5</v>
      </c>
      <c r="G1342" s="81" t="s">
        <v>528</v>
      </c>
      <c r="H1342" s="81" t="s">
        <v>1066</v>
      </c>
      <c r="I1342" s="81" t="s">
        <v>1501</v>
      </c>
      <c r="J1342" s="81" t="s">
        <v>14</v>
      </c>
      <c r="K1342" s="81" t="s">
        <v>494</v>
      </c>
      <c r="L1342" s="81">
        <v>-108.13312636111111</v>
      </c>
      <c r="M1342" s="81">
        <v>39.535587138888886</v>
      </c>
      <c r="N1342" s="190">
        <v>0</v>
      </c>
      <c r="O1342" s="185">
        <v>0</v>
      </c>
      <c r="P1342" s="185">
        <v>0</v>
      </c>
      <c r="Q1342" s="185">
        <v>0</v>
      </c>
      <c r="R1342" s="186">
        <v>0</v>
      </c>
    </row>
    <row r="1343" spans="1:18" s="81" customFormat="1" x14ac:dyDescent="0.2">
      <c r="A1343" s="81" t="s">
        <v>147</v>
      </c>
      <c r="B1343" s="81" t="s">
        <v>493</v>
      </c>
      <c r="C1343" s="81" t="str">
        <f t="shared" si="20"/>
        <v>08045</v>
      </c>
      <c r="D1343" s="81" t="s">
        <v>503</v>
      </c>
      <c r="E1343" s="81" t="s">
        <v>1499</v>
      </c>
      <c r="F1343" s="81">
        <v>766.5</v>
      </c>
      <c r="G1343" s="81" t="s">
        <v>528</v>
      </c>
      <c r="H1343" s="81" t="s">
        <v>1066</v>
      </c>
      <c r="I1343" s="81" t="s">
        <v>1501</v>
      </c>
      <c r="J1343" s="81" t="s">
        <v>14</v>
      </c>
      <c r="K1343" s="81" t="s">
        <v>494</v>
      </c>
      <c r="L1343" s="81">
        <v>-108.13312636111111</v>
      </c>
      <c r="M1343" s="81">
        <v>39.535587138888886</v>
      </c>
      <c r="N1343" s="190">
        <v>0</v>
      </c>
      <c r="O1343" s="185">
        <v>0</v>
      </c>
      <c r="P1343" s="185">
        <v>0</v>
      </c>
      <c r="Q1343" s="185">
        <v>0</v>
      </c>
      <c r="R1343" s="186">
        <v>0</v>
      </c>
    </row>
    <row r="1344" spans="1:18" s="81" customFormat="1" x14ac:dyDescent="0.2">
      <c r="A1344" s="81" t="s">
        <v>147</v>
      </c>
      <c r="B1344" s="81" t="s">
        <v>493</v>
      </c>
      <c r="C1344" s="81" t="str">
        <f t="shared" si="20"/>
        <v>08045</v>
      </c>
      <c r="D1344" s="81" t="s">
        <v>503</v>
      </c>
      <c r="E1344" s="81" t="s">
        <v>1499</v>
      </c>
      <c r="F1344" s="81">
        <v>766.5</v>
      </c>
      <c r="G1344" s="81" t="s">
        <v>528</v>
      </c>
      <c r="H1344" s="81" t="s">
        <v>1066</v>
      </c>
      <c r="I1344" s="81" t="s">
        <v>1501</v>
      </c>
      <c r="J1344" s="81" t="s">
        <v>14</v>
      </c>
      <c r="K1344" s="81" t="s">
        <v>494</v>
      </c>
      <c r="L1344" s="81">
        <v>-108.13312636111111</v>
      </c>
      <c r="M1344" s="81">
        <v>39.535587138888886</v>
      </c>
      <c r="N1344" s="190">
        <v>0</v>
      </c>
      <c r="O1344" s="185">
        <v>20.386904820303506</v>
      </c>
      <c r="P1344" s="185">
        <v>0</v>
      </c>
      <c r="Q1344" s="185">
        <v>0</v>
      </c>
      <c r="R1344" s="186">
        <v>0</v>
      </c>
    </row>
    <row r="1345" spans="1:18" s="81" customFormat="1" x14ac:dyDescent="0.2">
      <c r="A1345" s="81" t="s">
        <v>147</v>
      </c>
      <c r="B1345" s="81" t="s">
        <v>493</v>
      </c>
      <c r="C1345" s="81" t="str">
        <f t="shared" si="20"/>
        <v>08045</v>
      </c>
      <c r="D1345" s="81" t="s">
        <v>503</v>
      </c>
      <c r="E1345" s="81" t="s">
        <v>1505</v>
      </c>
      <c r="F1345" s="81">
        <v>75.054000000000002</v>
      </c>
      <c r="G1345" s="81" t="s">
        <v>528</v>
      </c>
      <c r="H1345" s="81" t="s">
        <v>1350</v>
      </c>
      <c r="I1345" s="81" t="s">
        <v>1506</v>
      </c>
      <c r="J1345" s="81" t="s">
        <v>14</v>
      </c>
      <c r="K1345" s="81" t="s">
        <v>494</v>
      </c>
      <c r="L1345" s="81">
        <v>-107.73862286111111</v>
      </c>
      <c r="M1345" s="81">
        <v>39.490770750000003</v>
      </c>
      <c r="N1345" s="190">
        <v>0</v>
      </c>
      <c r="O1345" s="185">
        <v>0</v>
      </c>
      <c r="P1345" s="185">
        <v>0</v>
      </c>
      <c r="Q1345" s="185">
        <v>0</v>
      </c>
      <c r="R1345" s="186">
        <v>0</v>
      </c>
    </row>
    <row r="1346" spans="1:18" s="81" customFormat="1" x14ac:dyDescent="0.2">
      <c r="A1346" s="81" t="s">
        <v>147</v>
      </c>
      <c r="B1346" s="81" t="s">
        <v>493</v>
      </c>
      <c r="C1346" s="81" t="str">
        <f t="shared" si="20"/>
        <v>08045</v>
      </c>
      <c r="D1346" s="81" t="s">
        <v>503</v>
      </c>
      <c r="E1346" s="81" t="s">
        <v>1505</v>
      </c>
      <c r="F1346" s="81">
        <v>75.054000000000002</v>
      </c>
      <c r="G1346" s="81" t="s">
        <v>528</v>
      </c>
      <c r="H1346" s="81" t="s">
        <v>1350</v>
      </c>
      <c r="I1346" s="81" t="s">
        <v>1506</v>
      </c>
      <c r="J1346" s="81" t="s">
        <v>14</v>
      </c>
      <c r="K1346" s="81" t="s">
        <v>494</v>
      </c>
      <c r="L1346" s="81">
        <v>-107.73862286111111</v>
      </c>
      <c r="M1346" s="81">
        <v>39.490770750000003</v>
      </c>
      <c r="N1346" s="190">
        <v>0</v>
      </c>
      <c r="O1346" s="185">
        <v>0</v>
      </c>
      <c r="P1346" s="185">
        <v>0</v>
      </c>
      <c r="Q1346" s="185">
        <v>0</v>
      </c>
      <c r="R1346" s="186">
        <v>0</v>
      </c>
    </row>
    <row r="1347" spans="1:18" s="81" customFormat="1" x14ac:dyDescent="0.2">
      <c r="A1347" s="81" t="s">
        <v>147</v>
      </c>
      <c r="B1347" s="81" t="s">
        <v>493</v>
      </c>
      <c r="C1347" s="81" t="str">
        <f t="shared" si="20"/>
        <v>08045</v>
      </c>
      <c r="D1347" s="81" t="s">
        <v>503</v>
      </c>
      <c r="E1347" s="81" t="s">
        <v>1505</v>
      </c>
      <c r="F1347" s="81">
        <v>75.054000000000002</v>
      </c>
      <c r="G1347" s="81" t="s">
        <v>528</v>
      </c>
      <c r="H1347" s="81" t="s">
        <v>1350</v>
      </c>
      <c r="I1347" s="81" t="s">
        <v>1506</v>
      </c>
      <c r="J1347" s="81" t="s">
        <v>14</v>
      </c>
      <c r="K1347" s="81" t="s">
        <v>494</v>
      </c>
      <c r="L1347" s="81">
        <v>-107.73862286111111</v>
      </c>
      <c r="M1347" s="81">
        <v>39.490770750000003</v>
      </c>
      <c r="N1347" s="190">
        <v>0</v>
      </c>
      <c r="O1347" s="185">
        <v>1.4971531504369671</v>
      </c>
      <c r="P1347" s="185">
        <v>0</v>
      </c>
      <c r="Q1347" s="185">
        <v>0</v>
      </c>
      <c r="R1347" s="186">
        <v>0</v>
      </c>
    </row>
    <row r="1348" spans="1:18" s="81" customFormat="1" x14ac:dyDescent="0.2">
      <c r="A1348" s="81" t="s">
        <v>147</v>
      </c>
      <c r="B1348" s="81" t="s">
        <v>493</v>
      </c>
      <c r="C1348" s="81" t="str">
        <f t="shared" si="20"/>
        <v>08045</v>
      </c>
      <c r="D1348" s="81" t="s">
        <v>503</v>
      </c>
      <c r="E1348" s="81" t="s">
        <v>1507</v>
      </c>
      <c r="F1348" s="81">
        <v>730</v>
      </c>
      <c r="G1348" s="81" t="s">
        <v>505</v>
      </c>
      <c r="H1348" s="81" t="s">
        <v>545</v>
      </c>
      <c r="I1348" s="81" t="s">
        <v>1508</v>
      </c>
      <c r="J1348" s="81" t="s">
        <v>10</v>
      </c>
      <c r="K1348" s="81" t="s">
        <v>319</v>
      </c>
      <c r="L1348" s="81">
        <v>-108.75878205555556</v>
      </c>
      <c r="M1348" s="81">
        <v>39.499891249999997</v>
      </c>
      <c r="N1348" s="190">
        <v>0</v>
      </c>
      <c r="O1348" s="185">
        <v>3.97</v>
      </c>
      <c r="P1348" s="185">
        <v>0</v>
      </c>
      <c r="Q1348" s="185">
        <v>0</v>
      </c>
      <c r="R1348" s="186">
        <v>0</v>
      </c>
    </row>
    <row r="1349" spans="1:18" s="81" customFormat="1" x14ac:dyDescent="0.2">
      <c r="A1349" s="81" t="s">
        <v>147</v>
      </c>
      <c r="B1349" s="81" t="s">
        <v>493</v>
      </c>
      <c r="C1349" s="81" t="str">
        <f t="shared" si="20"/>
        <v>08045</v>
      </c>
      <c r="D1349" s="81" t="s">
        <v>503</v>
      </c>
      <c r="E1349" s="81" t="s">
        <v>1507</v>
      </c>
      <c r="F1349" s="81">
        <v>1046</v>
      </c>
      <c r="G1349" s="81" t="s">
        <v>668</v>
      </c>
      <c r="H1349" s="81" t="s">
        <v>602</v>
      </c>
      <c r="I1349" s="81" t="s">
        <v>1508</v>
      </c>
      <c r="J1349" s="81" t="s">
        <v>277</v>
      </c>
      <c r="K1349" s="81" t="s">
        <v>350</v>
      </c>
      <c r="L1349" s="81">
        <v>-108.75878205555556</v>
      </c>
      <c r="M1349" s="81">
        <v>39.499891249999997</v>
      </c>
      <c r="N1349" s="190">
        <v>0</v>
      </c>
      <c r="O1349" s="185">
        <v>4.66</v>
      </c>
      <c r="P1349" s="185">
        <v>0</v>
      </c>
      <c r="Q1349" s="185">
        <v>0</v>
      </c>
      <c r="R1349" s="186">
        <v>0</v>
      </c>
    </row>
    <row r="1350" spans="1:18" s="81" customFormat="1" x14ac:dyDescent="0.2">
      <c r="A1350" s="81" t="s">
        <v>147</v>
      </c>
      <c r="B1350" s="81" t="s">
        <v>493</v>
      </c>
      <c r="C1350" s="81" t="str">
        <f t="shared" si="20"/>
        <v>08045</v>
      </c>
      <c r="D1350" s="81" t="s">
        <v>503</v>
      </c>
      <c r="E1350" s="81" t="s">
        <v>1509</v>
      </c>
      <c r="F1350" s="81">
        <v>34.103999999999999</v>
      </c>
      <c r="G1350" s="81" t="s">
        <v>528</v>
      </c>
      <c r="H1350" s="81" t="s">
        <v>1345</v>
      </c>
      <c r="I1350" s="81" t="s">
        <v>1510</v>
      </c>
      <c r="J1350" s="81" t="s">
        <v>14</v>
      </c>
      <c r="K1350" s="81" t="s">
        <v>494</v>
      </c>
      <c r="L1350" s="81">
        <v>-107.75336944444444</v>
      </c>
      <c r="M1350" s="81">
        <v>39.458358333333337</v>
      </c>
      <c r="N1350" s="190">
        <v>0</v>
      </c>
      <c r="O1350" s="185">
        <v>2.2197847333870393</v>
      </c>
      <c r="P1350" s="185">
        <v>0</v>
      </c>
      <c r="Q1350" s="185">
        <v>0</v>
      </c>
      <c r="R1350" s="186">
        <v>0</v>
      </c>
    </row>
    <row r="1351" spans="1:18" s="81" customFormat="1" x14ac:dyDescent="0.2">
      <c r="A1351" s="81" t="s">
        <v>147</v>
      </c>
      <c r="B1351" s="81" t="s">
        <v>493</v>
      </c>
      <c r="C1351" s="81" t="str">
        <f t="shared" ref="C1351:C1414" si="21">B1351&amp;D1351</f>
        <v>08045</v>
      </c>
      <c r="D1351" s="81" t="s">
        <v>503</v>
      </c>
      <c r="E1351" s="81" t="s">
        <v>1511</v>
      </c>
      <c r="F1351" s="81">
        <v>72.03</v>
      </c>
      <c r="G1351" s="81" t="s">
        <v>528</v>
      </c>
      <c r="H1351" s="81" t="s">
        <v>1345</v>
      </c>
      <c r="I1351" s="81" t="s">
        <v>1512</v>
      </c>
      <c r="J1351" s="81" t="s">
        <v>14</v>
      </c>
      <c r="K1351" s="81" t="s">
        <v>494</v>
      </c>
      <c r="L1351" s="81">
        <v>-107.73738172222222</v>
      </c>
      <c r="M1351" s="81">
        <v>39.506921777777777</v>
      </c>
      <c r="N1351" s="190">
        <v>0</v>
      </c>
      <c r="O1351" s="185">
        <v>2.1612759098220278</v>
      </c>
      <c r="P1351" s="185">
        <v>0</v>
      </c>
      <c r="Q1351" s="185">
        <v>0</v>
      </c>
      <c r="R1351" s="186">
        <v>0</v>
      </c>
    </row>
    <row r="1352" spans="1:18" s="81" customFormat="1" x14ac:dyDescent="0.2">
      <c r="A1352" s="81" t="s">
        <v>147</v>
      </c>
      <c r="B1352" s="81" t="s">
        <v>493</v>
      </c>
      <c r="C1352" s="81" t="str">
        <f t="shared" si="21"/>
        <v>08045</v>
      </c>
      <c r="D1352" s="81" t="s">
        <v>503</v>
      </c>
      <c r="E1352" s="81" t="s">
        <v>1513</v>
      </c>
      <c r="F1352" s="81">
        <v>178.857</v>
      </c>
      <c r="G1352" s="81" t="s">
        <v>528</v>
      </c>
      <c r="H1352" s="81" t="s">
        <v>1350</v>
      </c>
      <c r="I1352" s="81" t="s">
        <v>1514</v>
      </c>
      <c r="J1352" s="81" t="s">
        <v>14</v>
      </c>
      <c r="K1352" s="81" t="s">
        <v>494</v>
      </c>
      <c r="L1352" s="81">
        <v>-107.68978811111113</v>
      </c>
      <c r="M1352" s="81">
        <v>39.492697666666665</v>
      </c>
      <c r="N1352" s="190">
        <v>0</v>
      </c>
      <c r="O1352" s="185">
        <v>0</v>
      </c>
      <c r="P1352" s="185">
        <v>0</v>
      </c>
      <c r="Q1352" s="185">
        <v>0</v>
      </c>
      <c r="R1352" s="186">
        <v>0</v>
      </c>
    </row>
    <row r="1353" spans="1:18" s="81" customFormat="1" x14ac:dyDescent="0.2">
      <c r="A1353" s="81" t="s">
        <v>147</v>
      </c>
      <c r="B1353" s="81" t="s">
        <v>493</v>
      </c>
      <c r="C1353" s="81" t="str">
        <f t="shared" si="21"/>
        <v>08045</v>
      </c>
      <c r="D1353" s="81" t="s">
        <v>503</v>
      </c>
      <c r="E1353" s="81" t="s">
        <v>1513</v>
      </c>
      <c r="F1353" s="81">
        <v>251.66399999999999</v>
      </c>
      <c r="G1353" s="81" t="s">
        <v>528</v>
      </c>
      <c r="H1353" s="81" t="s">
        <v>1350</v>
      </c>
      <c r="I1353" s="81" t="s">
        <v>1514</v>
      </c>
      <c r="J1353" s="81" t="s">
        <v>14</v>
      </c>
      <c r="K1353" s="81" t="s">
        <v>494</v>
      </c>
      <c r="L1353" s="81">
        <v>-107.68978811111113</v>
      </c>
      <c r="M1353" s="81">
        <v>39.492697666666665</v>
      </c>
      <c r="N1353" s="190">
        <v>0</v>
      </c>
      <c r="O1353" s="185">
        <v>0</v>
      </c>
      <c r="P1353" s="185">
        <v>0</v>
      </c>
      <c r="Q1353" s="185">
        <v>0</v>
      </c>
      <c r="R1353" s="186">
        <v>0</v>
      </c>
    </row>
    <row r="1354" spans="1:18" s="81" customFormat="1" x14ac:dyDescent="0.2">
      <c r="A1354" s="81" t="s">
        <v>147</v>
      </c>
      <c r="B1354" s="81" t="s">
        <v>493</v>
      </c>
      <c r="C1354" s="81" t="str">
        <f t="shared" si="21"/>
        <v>08045</v>
      </c>
      <c r="D1354" s="81" t="s">
        <v>503</v>
      </c>
      <c r="E1354" s="81" t="s">
        <v>1513</v>
      </c>
      <c r="F1354" s="81">
        <v>178.857</v>
      </c>
      <c r="G1354" s="81" t="s">
        <v>528</v>
      </c>
      <c r="H1354" s="81" t="s">
        <v>1350</v>
      </c>
      <c r="I1354" s="81" t="s">
        <v>1514</v>
      </c>
      <c r="J1354" s="81" t="s">
        <v>14</v>
      </c>
      <c r="K1354" s="81" t="s">
        <v>494</v>
      </c>
      <c r="L1354" s="81">
        <v>-107.68978811111113</v>
      </c>
      <c r="M1354" s="81">
        <v>39.492697666666665</v>
      </c>
      <c r="N1354" s="190">
        <v>0</v>
      </c>
      <c r="O1354" s="185">
        <v>0</v>
      </c>
      <c r="P1354" s="185">
        <v>0</v>
      </c>
      <c r="Q1354" s="185">
        <v>0</v>
      </c>
      <c r="R1354" s="186">
        <v>0</v>
      </c>
    </row>
    <row r="1355" spans="1:18" s="81" customFormat="1" x14ac:dyDescent="0.2">
      <c r="A1355" s="81" t="s">
        <v>147</v>
      </c>
      <c r="B1355" s="81" t="s">
        <v>493</v>
      </c>
      <c r="C1355" s="81" t="str">
        <f t="shared" si="21"/>
        <v>08045</v>
      </c>
      <c r="D1355" s="81" t="s">
        <v>503</v>
      </c>
      <c r="E1355" s="81" t="s">
        <v>1513</v>
      </c>
      <c r="F1355" s="81">
        <v>251.66399999999999</v>
      </c>
      <c r="G1355" s="81" t="s">
        <v>528</v>
      </c>
      <c r="H1355" s="81" t="s">
        <v>1350</v>
      </c>
      <c r="I1355" s="81" t="s">
        <v>1514</v>
      </c>
      <c r="J1355" s="81" t="s">
        <v>14</v>
      </c>
      <c r="K1355" s="81" t="s">
        <v>494</v>
      </c>
      <c r="L1355" s="81">
        <v>-107.68978811111113</v>
      </c>
      <c r="M1355" s="81">
        <v>39.492697666666665</v>
      </c>
      <c r="N1355" s="190">
        <v>0</v>
      </c>
      <c r="O1355" s="185">
        <v>0</v>
      </c>
      <c r="P1355" s="185">
        <v>0</v>
      </c>
      <c r="Q1355" s="185">
        <v>0</v>
      </c>
      <c r="R1355" s="186">
        <v>0</v>
      </c>
    </row>
    <row r="1356" spans="1:18" s="81" customFormat="1" x14ac:dyDescent="0.2">
      <c r="A1356" s="81" t="s">
        <v>147</v>
      </c>
      <c r="B1356" s="81" t="s">
        <v>493</v>
      </c>
      <c r="C1356" s="81" t="str">
        <f t="shared" si="21"/>
        <v>08045</v>
      </c>
      <c r="D1356" s="81" t="s">
        <v>503</v>
      </c>
      <c r="E1356" s="81" t="s">
        <v>1513</v>
      </c>
      <c r="F1356" s="81">
        <v>178.857</v>
      </c>
      <c r="G1356" s="81" t="s">
        <v>528</v>
      </c>
      <c r="H1356" s="81" t="s">
        <v>1350</v>
      </c>
      <c r="I1356" s="81" t="s">
        <v>1514</v>
      </c>
      <c r="J1356" s="81" t="s">
        <v>14</v>
      </c>
      <c r="K1356" s="81" t="s">
        <v>494</v>
      </c>
      <c r="L1356" s="81">
        <v>-107.68978811111113</v>
      </c>
      <c r="M1356" s="81">
        <v>39.492697666666665</v>
      </c>
      <c r="N1356" s="190">
        <v>0</v>
      </c>
      <c r="O1356" s="185">
        <v>10.825551162823494</v>
      </c>
      <c r="P1356" s="185">
        <v>0</v>
      </c>
      <c r="Q1356" s="185">
        <v>0</v>
      </c>
      <c r="R1356" s="186">
        <v>0</v>
      </c>
    </row>
    <row r="1357" spans="1:18" s="81" customFormat="1" x14ac:dyDescent="0.2">
      <c r="A1357" s="81" t="s">
        <v>147</v>
      </c>
      <c r="B1357" s="81" t="s">
        <v>493</v>
      </c>
      <c r="C1357" s="81" t="str">
        <f t="shared" si="21"/>
        <v>08045</v>
      </c>
      <c r="D1357" s="81" t="s">
        <v>503</v>
      </c>
      <c r="E1357" s="81" t="s">
        <v>1513</v>
      </c>
      <c r="F1357" s="81">
        <v>251.66399999999999</v>
      </c>
      <c r="G1357" s="81" t="s">
        <v>528</v>
      </c>
      <c r="H1357" s="81" t="s">
        <v>1350</v>
      </c>
      <c r="I1357" s="81" t="s">
        <v>1514</v>
      </c>
      <c r="J1357" s="81" t="s">
        <v>14</v>
      </c>
      <c r="K1357" s="81" t="s">
        <v>494</v>
      </c>
      <c r="L1357" s="81">
        <v>-107.68978811111113</v>
      </c>
      <c r="M1357" s="81">
        <v>39.492697666666665</v>
      </c>
      <c r="N1357" s="190">
        <v>0</v>
      </c>
      <c r="O1357" s="185">
        <v>6.6934738223993007</v>
      </c>
      <c r="P1357" s="185">
        <v>0</v>
      </c>
      <c r="Q1357" s="185">
        <v>0</v>
      </c>
      <c r="R1357" s="186">
        <v>0</v>
      </c>
    </row>
    <row r="1358" spans="1:18" s="81" customFormat="1" x14ac:dyDescent="0.2">
      <c r="A1358" s="81" t="s">
        <v>147</v>
      </c>
      <c r="B1358" s="81" t="s">
        <v>493</v>
      </c>
      <c r="C1358" s="81" t="str">
        <f t="shared" si="21"/>
        <v>08045</v>
      </c>
      <c r="D1358" s="81" t="s">
        <v>503</v>
      </c>
      <c r="E1358" s="81" t="s">
        <v>1515</v>
      </c>
      <c r="F1358" s="81">
        <v>258.97199999999998</v>
      </c>
      <c r="G1358" s="81" t="s">
        <v>528</v>
      </c>
      <c r="H1358" s="81" t="s">
        <v>1350</v>
      </c>
      <c r="I1358" s="81" t="s">
        <v>1516</v>
      </c>
      <c r="J1358" s="81" t="s">
        <v>14</v>
      </c>
      <c r="K1358" s="81" t="s">
        <v>494</v>
      </c>
      <c r="L1358" s="81">
        <v>-107.64655944444445</v>
      </c>
      <c r="M1358" s="81">
        <v>39.468861527777783</v>
      </c>
      <c r="N1358" s="190">
        <v>0</v>
      </c>
      <c r="O1358" s="185">
        <v>0</v>
      </c>
      <c r="P1358" s="185">
        <v>0</v>
      </c>
      <c r="Q1358" s="185">
        <v>0</v>
      </c>
      <c r="R1358" s="186">
        <v>0</v>
      </c>
    </row>
    <row r="1359" spans="1:18" s="81" customFormat="1" x14ac:dyDescent="0.2">
      <c r="A1359" s="81" t="s">
        <v>147</v>
      </c>
      <c r="B1359" s="81" t="s">
        <v>493</v>
      </c>
      <c r="C1359" s="81" t="str">
        <f t="shared" si="21"/>
        <v>08045</v>
      </c>
      <c r="D1359" s="81" t="s">
        <v>503</v>
      </c>
      <c r="E1359" s="81" t="s">
        <v>1515</v>
      </c>
      <c r="F1359" s="81">
        <v>258.97199999999998</v>
      </c>
      <c r="G1359" s="81" t="s">
        <v>528</v>
      </c>
      <c r="H1359" s="81" t="s">
        <v>1350</v>
      </c>
      <c r="I1359" s="81" t="s">
        <v>1516</v>
      </c>
      <c r="J1359" s="81" t="s">
        <v>14</v>
      </c>
      <c r="K1359" s="81" t="s">
        <v>494</v>
      </c>
      <c r="L1359" s="81">
        <v>-107.64655944444445</v>
      </c>
      <c r="M1359" s="81">
        <v>39.468861527777783</v>
      </c>
      <c r="N1359" s="190">
        <v>0</v>
      </c>
      <c r="O1359" s="185">
        <v>0</v>
      </c>
      <c r="P1359" s="185">
        <v>0</v>
      </c>
      <c r="Q1359" s="185">
        <v>0</v>
      </c>
      <c r="R1359" s="186">
        <v>0</v>
      </c>
    </row>
    <row r="1360" spans="1:18" s="81" customFormat="1" x14ac:dyDescent="0.2">
      <c r="A1360" s="81" t="s">
        <v>147</v>
      </c>
      <c r="B1360" s="81" t="s">
        <v>493</v>
      </c>
      <c r="C1360" s="81" t="str">
        <f t="shared" si="21"/>
        <v>08045</v>
      </c>
      <c r="D1360" s="81" t="s">
        <v>503</v>
      </c>
      <c r="E1360" s="81" t="s">
        <v>1515</v>
      </c>
      <c r="F1360" s="81">
        <v>258.97199999999998</v>
      </c>
      <c r="G1360" s="81" t="s">
        <v>528</v>
      </c>
      <c r="H1360" s="81" t="s">
        <v>1350</v>
      </c>
      <c r="I1360" s="81" t="s">
        <v>1516</v>
      </c>
      <c r="J1360" s="81" t="s">
        <v>14</v>
      </c>
      <c r="K1360" s="81" t="s">
        <v>494</v>
      </c>
      <c r="L1360" s="81">
        <v>-107.64655944444445</v>
      </c>
      <c r="M1360" s="81">
        <v>39.468861527777783</v>
      </c>
      <c r="N1360" s="190">
        <v>0</v>
      </c>
      <c r="O1360" s="185">
        <v>6.8878437231165046</v>
      </c>
      <c r="P1360" s="185">
        <v>0</v>
      </c>
      <c r="Q1360" s="185">
        <v>0</v>
      </c>
      <c r="R1360" s="186">
        <v>0</v>
      </c>
    </row>
    <row r="1361" spans="1:18" s="81" customFormat="1" x14ac:dyDescent="0.2">
      <c r="A1361" s="81" t="s">
        <v>147</v>
      </c>
      <c r="B1361" s="81" t="s">
        <v>493</v>
      </c>
      <c r="C1361" s="81" t="str">
        <f t="shared" si="21"/>
        <v>08045</v>
      </c>
      <c r="D1361" s="81" t="s">
        <v>503</v>
      </c>
      <c r="E1361" s="81" t="s">
        <v>1517</v>
      </c>
      <c r="F1361" s="81">
        <v>49.35</v>
      </c>
      <c r="G1361" s="81" t="s">
        <v>528</v>
      </c>
      <c r="H1361" s="81" t="s">
        <v>1345</v>
      </c>
      <c r="I1361" s="81" t="s">
        <v>1518</v>
      </c>
      <c r="J1361" s="81" t="s">
        <v>14</v>
      </c>
      <c r="K1361" s="81" t="s">
        <v>494</v>
      </c>
      <c r="L1361" s="81">
        <v>-107.73123055555556</v>
      </c>
      <c r="M1361" s="81">
        <v>39.491991666666671</v>
      </c>
      <c r="N1361" s="190">
        <v>0</v>
      </c>
      <c r="O1361" s="185">
        <v>3.2121269233125265</v>
      </c>
      <c r="P1361" s="185">
        <v>0</v>
      </c>
      <c r="Q1361" s="185">
        <v>0</v>
      </c>
      <c r="R1361" s="186">
        <v>0</v>
      </c>
    </row>
    <row r="1362" spans="1:18" s="81" customFormat="1" x14ac:dyDescent="0.2">
      <c r="A1362" s="81" t="s">
        <v>147</v>
      </c>
      <c r="B1362" s="81" t="s">
        <v>493</v>
      </c>
      <c r="C1362" s="81" t="str">
        <f t="shared" si="21"/>
        <v>08045</v>
      </c>
      <c r="D1362" s="81" t="s">
        <v>503</v>
      </c>
      <c r="E1362" s="81" t="s">
        <v>1519</v>
      </c>
      <c r="F1362" s="81">
        <v>154.05600000000001</v>
      </c>
      <c r="G1362" s="81" t="s">
        <v>528</v>
      </c>
      <c r="H1362" s="81" t="s">
        <v>1350</v>
      </c>
      <c r="I1362" s="81" t="s">
        <v>1520</v>
      </c>
      <c r="J1362" s="81" t="s">
        <v>14</v>
      </c>
      <c r="K1362" s="81" t="s">
        <v>494</v>
      </c>
      <c r="L1362" s="81">
        <v>-107.72842555555556</v>
      </c>
      <c r="M1362" s="81">
        <v>39.499251333333333</v>
      </c>
      <c r="N1362" s="190">
        <v>0</v>
      </c>
      <c r="O1362" s="185">
        <v>0</v>
      </c>
      <c r="P1362" s="185">
        <v>0</v>
      </c>
      <c r="Q1362" s="185">
        <v>0</v>
      </c>
      <c r="R1362" s="186">
        <v>0</v>
      </c>
    </row>
    <row r="1363" spans="1:18" s="81" customFormat="1" x14ac:dyDescent="0.2">
      <c r="A1363" s="81" t="s">
        <v>147</v>
      </c>
      <c r="B1363" s="81" t="s">
        <v>493</v>
      </c>
      <c r="C1363" s="81" t="str">
        <f t="shared" si="21"/>
        <v>08045</v>
      </c>
      <c r="D1363" s="81" t="s">
        <v>503</v>
      </c>
      <c r="E1363" s="81" t="s">
        <v>1519</v>
      </c>
      <c r="F1363" s="81">
        <v>154.05600000000001</v>
      </c>
      <c r="G1363" s="81" t="s">
        <v>528</v>
      </c>
      <c r="H1363" s="81" t="s">
        <v>1350</v>
      </c>
      <c r="I1363" s="81" t="s">
        <v>1520</v>
      </c>
      <c r="J1363" s="81" t="s">
        <v>14</v>
      </c>
      <c r="K1363" s="81" t="s">
        <v>494</v>
      </c>
      <c r="L1363" s="81">
        <v>-107.72842555555556</v>
      </c>
      <c r="M1363" s="81">
        <v>39.499251333333333</v>
      </c>
      <c r="N1363" s="190">
        <v>0</v>
      </c>
      <c r="O1363" s="185">
        <v>0</v>
      </c>
      <c r="P1363" s="185">
        <v>0</v>
      </c>
      <c r="Q1363" s="185">
        <v>0</v>
      </c>
      <c r="R1363" s="186">
        <v>0</v>
      </c>
    </row>
    <row r="1364" spans="1:18" s="81" customFormat="1" x14ac:dyDescent="0.2">
      <c r="A1364" s="81" t="s">
        <v>147</v>
      </c>
      <c r="B1364" s="81" t="s">
        <v>493</v>
      </c>
      <c r="C1364" s="81" t="str">
        <f t="shared" si="21"/>
        <v>08045</v>
      </c>
      <c r="D1364" s="81" t="s">
        <v>503</v>
      </c>
      <c r="E1364" s="81" t="s">
        <v>1519</v>
      </c>
      <c r="F1364" s="81">
        <v>154.05600000000001</v>
      </c>
      <c r="G1364" s="81" t="s">
        <v>528</v>
      </c>
      <c r="H1364" s="81" t="s">
        <v>1350</v>
      </c>
      <c r="I1364" s="81" t="s">
        <v>1520</v>
      </c>
      <c r="J1364" s="81" t="s">
        <v>14</v>
      </c>
      <c r="K1364" s="81" t="s">
        <v>494</v>
      </c>
      <c r="L1364" s="81">
        <v>-107.72842555555556</v>
      </c>
      <c r="M1364" s="81">
        <v>39.499251333333333</v>
      </c>
      <c r="N1364" s="190">
        <v>0</v>
      </c>
      <c r="O1364" s="185">
        <v>4.0974068725902262</v>
      </c>
      <c r="P1364" s="185">
        <v>0</v>
      </c>
      <c r="Q1364" s="185">
        <v>0</v>
      </c>
      <c r="R1364" s="186">
        <v>0</v>
      </c>
    </row>
    <row r="1365" spans="1:18" s="81" customFormat="1" x14ac:dyDescent="0.2">
      <c r="A1365" s="81" t="s">
        <v>147</v>
      </c>
      <c r="B1365" s="81" t="s">
        <v>493</v>
      </c>
      <c r="C1365" s="81" t="str">
        <f t="shared" si="21"/>
        <v>08045</v>
      </c>
      <c r="D1365" s="81" t="s">
        <v>503</v>
      </c>
      <c r="E1365" s="81" t="s">
        <v>1521</v>
      </c>
      <c r="F1365" s="81">
        <v>41.874000000000002</v>
      </c>
      <c r="G1365" s="81" t="s">
        <v>528</v>
      </c>
      <c r="H1365" s="81" t="s">
        <v>1350</v>
      </c>
      <c r="I1365" s="81" t="s">
        <v>1522</v>
      </c>
      <c r="J1365" s="81" t="s">
        <v>14</v>
      </c>
      <c r="K1365" s="81" t="s">
        <v>494</v>
      </c>
      <c r="L1365" s="81">
        <v>-107.76581916666666</v>
      </c>
      <c r="M1365" s="81">
        <v>39.47892513888889</v>
      </c>
      <c r="N1365" s="190">
        <v>0</v>
      </c>
      <c r="O1365" s="185">
        <v>0</v>
      </c>
      <c r="P1365" s="185">
        <v>0</v>
      </c>
      <c r="Q1365" s="185">
        <v>0</v>
      </c>
      <c r="R1365" s="186">
        <v>0</v>
      </c>
    </row>
    <row r="1366" spans="1:18" s="81" customFormat="1" x14ac:dyDescent="0.2">
      <c r="A1366" s="81" t="s">
        <v>147</v>
      </c>
      <c r="B1366" s="81" t="s">
        <v>493</v>
      </c>
      <c r="C1366" s="81" t="str">
        <f t="shared" si="21"/>
        <v>08045</v>
      </c>
      <c r="D1366" s="81" t="s">
        <v>503</v>
      </c>
      <c r="E1366" s="81" t="s">
        <v>1521</v>
      </c>
      <c r="F1366" s="81">
        <v>41.874000000000002</v>
      </c>
      <c r="G1366" s="81" t="s">
        <v>528</v>
      </c>
      <c r="H1366" s="81" t="s">
        <v>1350</v>
      </c>
      <c r="I1366" s="81" t="s">
        <v>1522</v>
      </c>
      <c r="J1366" s="81" t="s">
        <v>14</v>
      </c>
      <c r="K1366" s="81" t="s">
        <v>494</v>
      </c>
      <c r="L1366" s="81">
        <v>-107.76581916666666</v>
      </c>
      <c r="M1366" s="81">
        <v>39.47892513888889</v>
      </c>
      <c r="N1366" s="190">
        <v>0</v>
      </c>
      <c r="O1366" s="185">
        <v>0</v>
      </c>
      <c r="P1366" s="185">
        <v>0</v>
      </c>
      <c r="Q1366" s="185">
        <v>0</v>
      </c>
      <c r="R1366" s="186">
        <v>0</v>
      </c>
    </row>
    <row r="1367" spans="1:18" s="81" customFormat="1" x14ac:dyDescent="0.2">
      <c r="A1367" s="81" t="s">
        <v>147</v>
      </c>
      <c r="B1367" s="81" t="s">
        <v>493</v>
      </c>
      <c r="C1367" s="81" t="str">
        <f t="shared" si="21"/>
        <v>08045</v>
      </c>
      <c r="D1367" s="81" t="s">
        <v>503</v>
      </c>
      <c r="E1367" s="81" t="s">
        <v>1521</v>
      </c>
      <c r="F1367" s="81">
        <v>41.874000000000002</v>
      </c>
      <c r="G1367" s="81" t="s">
        <v>528</v>
      </c>
      <c r="H1367" s="81" t="s">
        <v>1350</v>
      </c>
      <c r="I1367" s="81" t="s">
        <v>1522</v>
      </c>
      <c r="J1367" s="81" t="s">
        <v>14</v>
      </c>
      <c r="K1367" s="81" t="s">
        <v>494</v>
      </c>
      <c r="L1367" s="81">
        <v>-107.76581916666666</v>
      </c>
      <c r="M1367" s="81">
        <v>39.47892513888889</v>
      </c>
      <c r="N1367" s="190">
        <v>0</v>
      </c>
      <c r="O1367" s="185">
        <v>1.1137171897416727</v>
      </c>
      <c r="P1367" s="185">
        <v>0</v>
      </c>
      <c r="Q1367" s="185">
        <v>0</v>
      </c>
      <c r="R1367" s="186">
        <v>0</v>
      </c>
    </row>
    <row r="1368" spans="1:18" s="81" customFormat="1" x14ac:dyDescent="0.2">
      <c r="A1368" s="81" t="s">
        <v>147</v>
      </c>
      <c r="B1368" s="81" t="s">
        <v>493</v>
      </c>
      <c r="C1368" s="81" t="str">
        <f t="shared" si="21"/>
        <v>08045</v>
      </c>
      <c r="D1368" s="81" t="s">
        <v>503</v>
      </c>
      <c r="E1368" s="81" t="s">
        <v>1523</v>
      </c>
      <c r="F1368" s="81">
        <v>40.781999999999996</v>
      </c>
      <c r="G1368" s="81" t="s">
        <v>528</v>
      </c>
      <c r="H1368" s="81" t="s">
        <v>1350</v>
      </c>
      <c r="I1368" s="81" t="s">
        <v>1524</v>
      </c>
      <c r="J1368" s="81" t="s">
        <v>14</v>
      </c>
      <c r="K1368" s="81" t="s">
        <v>494</v>
      </c>
      <c r="L1368" s="81">
        <v>-107.76919897222223</v>
      </c>
      <c r="M1368" s="81">
        <v>39.469935333333332</v>
      </c>
      <c r="N1368" s="190">
        <v>0</v>
      </c>
      <c r="O1368" s="185">
        <v>0</v>
      </c>
      <c r="P1368" s="185">
        <v>0</v>
      </c>
      <c r="Q1368" s="185">
        <v>0</v>
      </c>
      <c r="R1368" s="186">
        <v>0</v>
      </c>
    </row>
    <row r="1369" spans="1:18" s="81" customFormat="1" x14ac:dyDescent="0.2">
      <c r="A1369" s="81" t="s">
        <v>147</v>
      </c>
      <c r="B1369" s="81" t="s">
        <v>493</v>
      </c>
      <c r="C1369" s="81" t="str">
        <f t="shared" si="21"/>
        <v>08045</v>
      </c>
      <c r="D1369" s="81" t="s">
        <v>503</v>
      </c>
      <c r="E1369" s="81" t="s">
        <v>1523</v>
      </c>
      <c r="F1369" s="81">
        <v>50.862000000000002</v>
      </c>
      <c r="G1369" s="81" t="s">
        <v>528</v>
      </c>
      <c r="H1369" s="81" t="s">
        <v>1350</v>
      </c>
      <c r="I1369" s="81" t="s">
        <v>1524</v>
      </c>
      <c r="J1369" s="81" t="s">
        <v>14</v>
      </c>
      <c r="K1369" s="81" t="s">
        <v>494</v>
      </c>
      <c r="L1369" s="81">
        <v>-107.76919897222223</v>
      </c>
      <c r="M1369" s="81">
        <v>39.469935333333332</v>
      </c>
      <c r="N1369" s="190">
        <v>0</v>
      </c>
      <c r="O1369" s="185">
        <v>0</v>
      </c>
      <c r="P1369" s="185">
        <v>0</v>
      </c>
      <c r="Q1369" s="185">
        <v>0</v>
      </c>
      <c r="R1369" s="186">
        <v>0</v>
      </c>
    </row>
    <row r="1370" spans="1:18" s="81" customFormat="1" x14ac:dyDescent="0.2">
      <c r="A1370" s="81" t="s">
        <v>147</v>
      </c>
      <c r="B1370" s="81" t="s">
        <v>493</v>
      </c>
      <c r="C1370" s="81" t="str">
        <f t="shared" si="21"/>
        <v>08045</v>
      </c>
      <c r="D1370" s="81" t="s">
        <v>503</v>
      </c>
      <c r="E1370" s="81" t="s">
        <v>1523</v>
      </c>
      <c r="F1370" s="81">
        <v>40.781999999999996</v>
      </c>
      <c r="G1370" s="81" t="s">
        <v>528</v>
      </c>
      <c r="H1370" s="81" t="s">
        <v>1350</v>
      </c>
      <c r="I1370" s="81" t="s">
        <v>1524</v>
      </c>
      <c r="J1370" s="81" t="s">
        <v>14</v>
      </c>
      <c r="K1370" s="81" t="s">
        <v>494</v>
      </c>
      <c r="L1370" s="81">
        <v>-107.76919897222223</v>
      </c>
      <c r="M1370" s="81">
        <v>39.469935333333332</v>
      </c>
      <c r="N1370" s="190">
        <v>0</v>
      </c>
      <c r="O1370" s="185">
        <v>0</v>
      </c>
      <c r="P1370" s="185">
        <v>0</v>
      </c>
      <c r="Q1370" s="185">
        <v>0</v>
      </c>
      <c r="R1370" s="186">
        <v>0</v>
      </c>
    </row>
    <row r="1371" spans="1:18" s="81" customFormat="1" x14ac:dyDescent="0.2">
      <c r="A1371" s="81" t="s">
        <v>147</v>
      </c>
      <c r="B1371" s="81" t="s">
        <v>493</v>
      </c>
      <c r="C1371" s="81" t="str">
        <f t="shared" si="21"/>
        <v>08045</v>
      </c>
      <c r="D1371" s="81" t="s">
        <v>503</v>
      </c>
      <c r="E1371" s="81" t="s">
        <v>1523</v>
      </c>
      <c r="F1371" s="81">
        <v>50.862000000000002</v>
      </c>
      <c r="G1371" s="81" t="s">
        <v>528</v>
      </c>
      <c r="H1371" s="81" t="s">
        <v>1350</v>
      </c>
      <c r="I1371" s="81" t="s">
        <v>1524</v>
      </c>
      <c r="J1371" s="81" t="s">
        <v>14</v>
      </c>
      <c r="K1371" s="81" t="s">
        <v>494</v>
      </c>
      <c r="L1371" s="81">
        <v>-107.76919897222223</v>
      </c>
      <c r="M1371" s="81">
        <v>39.469935333333332</v>
      </c>
      <c r="N1371" s="190">
        <v>0</v>
      </c>
      <c r="O1371" s="185">
        <v>0</v>
      </c>
      <c r="P1371" s="185">
        <v>0</v>
      </c>
      <c r="Q1371" s="185">
        <v>0</v>
      </c>
      <c r="R1371" s="186">
        <v>0</v>
      </c>
    </row>
    <row r="1372" spans="1:18" s="81" customFormat="1" x14ac:dyDescent="0.2">
      <c r="A1372" s="81" t="s">
        <v>147</v>
      </c>
      <c r="B1372" s="81" t="s">
        <v>493</v>
      </c>
      <c r="C1372" s="81" t="str">
        <f t="shared" si="21"/>
        <v>08045</v>
      </c>
      <c r="D1372" s="81" t="s">
        <v>503</v>
      </c>
      <c r="E1372" s="81" t="s">
        <v>1523</v>
      </c>
      <c r="F1372" s="81">
        <v>40.781999999999996</v>
      </c>
      <c r="G1372" s="81" t="s">
        <v>528</v>
      </c>
      <c r="H1372" s="81" t="s">
        <v>1350</v>
      </c>
      <c r="I1372" s="81" t="s">
        <v>1524</v>
      </c>
      <c r="J1372" s="81" t="s">
        <v>14</v>
      </c>
      <c r="K1372" s="81" t="s">
        <v>494</v>
      </c>
      <c r="L1372" s="81">
        <v>-107.76919897222223</v>
      </c>
      <c r="M1372" s="81">
        <v>39.469935333333332</v>
      </c>
      <c r="N1372" s="190">
        <v>0</v>
      </c>
      <c r="O1372" s="185">
        <v>0.41217589635996227</v>
      </c>
      <c r="P1372" s="185">
        <v>0</v>
      </c>
      <c r="Q1372" s="185">
        <v>0</v>
      </c>
      <c r="R1372" s="186">
        <v>0</v>
      </c>
    </row>
    <row r="1373" spans="1:18" s="81" customFormat="1" x14ac:dyDescent="0.2">
      <c r="A1373" s="81" t="s">
        <v>147</v>
      </c>
      <c r="B1373" s="81" t="s">
        <v>493</v>
      </c>
      <c r="C1373" s="81" t="str">
        <f t="shared" si="21"/>
        <v>08045</v>
      </c>
      <c r="D1373" s="81" t="s">
        <v>503</v>
      </c>
      <c r="E1373" s="81" t="s">
        <v>1523</v>
      </c>
      <c r="F1373" s="81">
        <v>50.862000000000002</v>
      </c>
      <c r="G1373" s="81" t="s">
        <v>528</v>
      </c>
      <c r="H1373" s="81" t="s">
        <v>1350</v>
      </c>
      <c r="I1373" s="81" t="s">
        <v>1524</v>
      </c>
      <c r="J1373" s="81" t="s">
        <v>14</v>
      </c>
      <c r="K1373" s="81" t="s">
        <v>494</v>
      </c>
      <c r="L1373" s="81">
        <v>-107.76919897222223</v>
      </c>
      <c r="M1373" s="81">
        <v>39.469935333333332</v>
      </c>
      <c r="N1373" s="190">
        <v>0</v>
      </c>
      <c r="O1373" s="185">
        <v>0.5140525339772547</v>
      </c>
      <c r="P1373" s="185">
        <v>0</v>
      </c>
      <c r="Q1373" s="185">
        <v>0</v>
      </c>
      <c r="R1373" s="186">
        <v>0</v>
      </c>
    </row>
    <row r="1374" spans="1:18" s="81" customFormat="1" x14ac:dyDescent="0.2">
      <c r="A1374" s="81" t="s">
        <v>147</v>
      </c>
      <c r="B1374" s="81" t="s">
        <v>493</v>
      </c>
      <c r="C1374" s="81" t="str">
        <f t="shared" si="21"/>
        <v>08045</v>
      </c>
      <c r="D1374" s="81" t="s">
        <v>503</v>
      </c>
      <c r="E1374" s="81" t="s">
        <v>1525</v>
      </c>
      <c r="F1374" s="81">
        <v>3650</v>
      </c>
      <c r="G1374" s="81" t="s">
        <v>505</v>
      </c>
      <c r="H1374" s="81" t="s">
        <v>1526</v>
      </c>
      <c r="I1374" s="81" t="s">
        <v>1527</v>
      </c>
      <c r="J1374" s="81" t="s">
        <v>10</v>
      </c>
      <c r="K1374" s="81" t="s">
        <v>319</v>
      </c>
      <c r="L1374" s="81">
        <v>-107.61541388888888</v>
      </c>
      <c r="M1374" s="81">
        <v>39.418124999999996</v>
      </c>
      <c r="N1374" s="190">
        <v>0</v>
      </c>
      <c r="O1374" s="185">
        <v>6.8254999999999999</v>
      </c>
      <c r="P1374" s="185">
        <v>0</v>
      </c>
      <c r="Q1374" s="185">
        <v>0</v>
      </c>
      <c r="R1374" s="186">
        <v>0</v>
      </c>
    </row>
    <row r="1375" spans="1:18" s="81" customFormat="1" x14ac:dyDescent="0.2">
      <c r="A1375" s="81" t="s">
        <v>147</v>
      </c>
      <c r="B1375" s="81" t="s">
        <v>493</v>
      </c>
      <c r="C1375" s="81" t="str">
        <f t="shared" si="21"/>
        <v>08045</v>
      </c>
      <c r="D1375" s="81" t="s">
        <v>503</v>
      </c>
      <c r="E1375" s="81" t="s">
        <v>1525</v>
      </c>
      <c r="F1375" s="81">
        <v>76.650000000000006</v>
      </c>
      <c r="G1375" s="81" t="s">
        <v>528</v>
      </c>
      <c r="H1375" s="81" t="s">
        <v>531</v>
      </c>
      <c r="I1375" s="81" t="s">
        <v>1527</v>
      </c>
      <c r="J1375" s="81" t="s">
        <v>14</v>
      </c>
      <c r="K1375" s="81" t="s">
        <v>494</v>
      </c>
      <c r="L1375" s="81">
        <v>-107.61541388888888</v>
      </c>
      <c r="M1375" s="81">
        <v>39.418124999999996</v>
      </c>
      <c r="N1375" s="190">
        <v>0</v>
      </c>
      <c r="O1375" s="185">
        <v>6.013885157114685</v>
      </c>
      <c r="P1375" s="185">
        <v>0</v>
      </c>
      <c r="Q1375" s="185">
        <v>0</v>
      </c>
      <c r="R1375" s="186">
        <v>0</v>
      </c>
    </row>
    <row r="1376" spans="1:18" s="81" customFormat="1" x14ac:dyDescent="0.2">
      <c r="A1376" s="81" t="s">
        <v>147</v>
      </c>
      <c r="B1376" s="81" t="s">
        <v>493</v>
      </c>
      <c r="C1376" s="81" t="str">
        <f t="shared" si="21"/>
        <v>08045</v>
      </c>
      <c r="D1376" s="81" t="s">
        <v>503</v>
      </c>
      <c r="E1376" s="81" t="s">
        <v>1528</v>
      </c>
      <c r="F1376" s="81">
        <v>90.132000000000005</v>
      </c>
      <c r="G1376" s="81" t="s">
        <v>528</v>
      </c>
      <c r="H1376" s="81" t="s">
        <v>1345</v>
      </c>
      <c r="I1376" s="81" t="s">
        <v>1529</v>
      </c>
      <c r="J1376" s="81" t="s">
        <v>14</v>
      </c>
      <c r="K1376" s="81" t="s">
        <v>494</v>
      </c>
      <c r="L1376" s="81">
        <v>-107.706525</v>
      </c>
      <c r="M1376" s="81">
        <v>39.481211111111115</v>
      </c>
      <c r="N1376" s="190">
        <v>0</v>
      </c>
      <c r="O1376" s="185">
        <v>5.8665739382371767</v>
      </c>
      <c r="P1376" s="185">
        <v>0</v>
      </c>
      <c r="Q1376" s="185">
        <v>0</v>
      </c>
      <c r="R1376" s="186">
        <v>0</v>
      </c>
    </row>
    <row r="1377" spans="1:18" s="81" customFormat="1" x14ac:dyDescent="0.2">
      <c r="A1377" s="81" t="s">
        <v>147</v>
      </c>
      <c r="B1377" s="81" t="s">
        <v>493</v>
      </c>
      <c r="C1377" s="81" t="str">
        <f t="shared" si="21"/>
        <v>08045</v>
      </c>
      <c r="D1377" s="81" t="s">
        <v>503</v>
      </c>
      <c r="E1377" s="81" t="s">
        <v>1530</v>
      </c>
      <c r="F1377" s="81">
        <v>63.84</v>
      </c>
      <c r="G1377" s="81" t="s">
        <v>528</v>
      </c>
      <c r="H1377" s="81" t="s">
        <v>565</v>
      </c>
      <c r="I1377" s="81" t="s">
        <v>1531</v>
      </c>
      <c r="J1377" s="81" t="s">
        <v>14</v>
      </c>
      <c r="K1377" s="81" t="s">
        <v>494</v>
      </c>
      <c r="L1377" s="81">
        <v>-107.77338888888889</v>
      </c>
      <c r="M1377" s="81">
        <v>39.477325</v>
      </c>
      <c r="N1377" s="190">
        <v>0</v>
      </c>
      <c r="O1377" s="185">
        <v>4.1552620624979069</v>
      </c>
      <c r="P1377" s="185">
        <v>0</v>
      </c>
      <c r="Q1377" s="185">
        <v>0</v>
      </c>
      <c r="R1377" s="186">
        <v>0</v>
      </c>
    </row>
    <row r="1378" spans="1:18" s="81" customFormat="1" x14ac:dyDescent="0.2">
      <c r="A1378" s="81" t="s">
        <v>147</v>
      </c>
      <c r="B1378" s="81" t="s">
        <v>493</v>
      </c>
      <c r="C1378" s="81" t="str">
        <f t="shared" si="21"/>
        <v>08045</v>
      </c>
      <c r="D1378" s="81" t="s">
        <v>503</v>
      </c>
      <c r="E1378" s="81" t="s">
        <v>1530</v>
      </c>
      <c r="F1378" s="81">
        <v>28.475999999999999</v>
      </c>
      <c r="G1378" s="81" t="s">
        <v>528</v>
      </c>
      <c r="H1378" s="81" t="s">
        <v>1364</v>
      </c>
      <c r="I1378" s="81" t="s">
        <v>1531</v>
      </c>
      <c r="J1378" s="81" t="s">
        <v>14</v>
      </c>
      <c r="K1378" s="81" t="s">
        <v>494</v>
      </c>
      <c r="L1378" s="81">
        <v>-107.77338888888889</v>
      </c>
      <c r="M1378" s="81">
        <v>39.477325</v>
      </c>
      <c r="N1378" s="190">
        <v>0</v>
      </c>
      <c r="O1378" s="185">
        <v>0.7573723717601345</v>
      </c>
      <c r="P1378" s="185">
        <v>0</v>
      </c>
      <c r="Q1378" s="185">
        <v>0</v>
      </c>
      <c r="R1378" s="186">
        <v>0</v>
      </c>
    </row>
    <row r="1379" spans="1:18" s="81" customFormat="1" x14ac:dyDescent="0.2">
      <c r="A1379" s="81" t="s">
        <v>147</v>
      </c>
      <c r="B1379" s="81" t="s">
        <v>493</v>
      </c>
      <c r="C1379" s="81" t="str">
        <f t="shared" si="21"/>
        <v>08045</v>
      </c>
      <c r="D1379" s="81" t="s">
        <v>503</v>
      </c>
      <c r="E1379" s="81" t="s">
        <v>1532</v>
      </c>
      <c r="F1379" s="81">
        <v>16.18</v>
      </c>
      <c r="G1379" s="81" t="s">
        <v>515</v>
      </c>
      <c r="H1379" s="81" t="s">
        <v>1533</v>
      </c>
      <c r="I1379" s="81" t="s">
        <v>1534</v>
      </c>
      <c r="J1379" s="81" t="s">
        <v>229</v>
      </c>
      <c r="K1379" s="81" t="s">
        <v>333</v>
      </c>
      <c r="L1379" s="81">
        <v>-108.97851944444444</v>
      </c>
      <c r="M1379" s="81">
        <v>39.394283333333334</v>
      </c>
      <c r="N1379" s="190">
        <v>0</v>
      </c>
      <c r="O1379" s="185">
        <v>0</v>
      </c>
      <c r="P1379" s="185">
        <v>4.4000000000000004</v>
      </c>
      <c r="Q1379" s="185">
        <v>0</v>
      </c>
      <c r="R1379" s="186">
        <v>0</v>
      </c>
    </row>
    <row r="1380" spans="1:18" s="81" customFormat="1" x14ac:dyDescent="0.2">
      <c r="A1380" s="81" t="s">
        <v>147</v>
      </c>
      <c r="B1380" s="81" t="s">
        <v>493</v>
      </c>
      <c r="C1380" s="81" t="str">
        <f t="shared" si="21"/>
        <v>08045</v>
      </c>
      <c r="D1380" s="81" t="s">
        <v>503</v>
      </c>
      <c r="E1380" s="81" t="s">
        <v>1532</v>
      </c>
      <c r="F1380" s="81">
        <v>16.18</v>
      </c>
      <c r="G1380" s="81" t="s">
        <v>515</v>
      </c>
      <c r="H1380" s="81" t="s">
        <v>1533</v>
      </c>
      <c r="I1380" s="81" t="s">
        <v>1534</v>
      </c>
      <c r="J1380" s="81" t="s">
        <v>229</v>
      </c>
      <c r="K1380" s="81" t="s">
        <v>333</v>
      </c>
      <c r="L1380" s="81">
        <v>-108.97851944444444</v>
      </c>
      <c r="M1380" s="81">
        <v>39.394283333333334</v>
      </c>
      <c r="N1380" s="190">
        <v>18.5</v>
      </c>
      <c r="O1380" s="185">
        <v>0</v>
      </c>
      <c r="P1380" s="185">
        <v>0</v>
      </c>
      <c r="Q1380" s="185">
        <v>0</v>
      </c>
      <c r="R1380" s="186">
        <v>0</v>
      </c>
    </row>
    <row r="1381" spans="1:18" s="81" customFormat="1" x14ac:dyDescent="0.2">
      <c r="A1381" s="81" t="s">
        <v>147</v>
      </c>
      <c r="B1381" s="81" t="s">
        <v>493</v>
      </c>
      <c r="C1381" s="81" t="str">
        <f t="shared" si="21"/>
        <v>08045</v>
      </c>
      <c r="D1381" s="81" t="s">
        <v>503</v>
      </c>
      <c r="E1381" s="81" t="s">
        <v>1532</v>
      </c>
      <c r="F1381" s="81">
        <v>16.18</v>
      </c>
      <c r="G1381" s="81" t="s">
        <v>515</v>
      </c>
      <c r="H1381" s="81" t="s">
        <v>1533</v>
      </c>
      <c r="I1381" s="81" t="s">
        <v>1534</v>
      </c>
      <c r="J1381" s="81" t="s">
        <v>229</v>
      </c>
      <c r="K1381" s="81" t="s">
        <v>333</v>
      </c>
      <c r="L1381" s="81">
        <v>-108.97851944444444</v>
      </c>
      <c r="M1381" s="81">
        <v>39.394283333333334</v>
      </c>
      <c r="N1381" s="190">
        <v>0</v>
      </c>
      <c r="O1381" s="185">
        <v>0</v>
      </c>
      <c r="P1381" s="185">
        <v>0</v>
      </c>
      <c r="Q1381" s="185">
        <v>0</v>
      </c>
      <c r="R1381" s="186">
        <v>8.09E-2</v>
      </c>
    </row>
    <row r="1382" spans="1:18" s="81" customFormat="1" x14ac:dyDescent="0.2">
      <c r="A1382" s="81" t="s">
        <v>147</v>
      </c>
      <c r="B1382" s="81" t="s">
        <v>493</v>
      </c>
      <c r="C1382" s="81" t="str">
        <f t="shared" si="21"/>
        <v>08045</v>
      </c>
      <c r="D1382" s="81" t="s">
        <v>503</v>
      </c>
      <c r="E1382" s="81" t="s">
        <v>1532</v>
      </c>
      <c r="F1382" s="81">
        <v>16.18</v>
      </c>
      <c r="G1382" s="81" t="s">
        <v>515</v>
      </c>
      <c r="H1382" s="81" t="s">
        <v>1533</v>
      </c>
      <c r="I1382" s="81" t="s">
        <v>1534</v>
      </c>
      <c r="J1382" s="81" t="s">
        <v>229</v>
      </c>
      <c r="K1382" s="81" t="s">
        <v>333</v>
      </c>
      <c r="L1382" s="81">
        <v>-108.97851944444444</v>
      </c>
      <c r="M1382" s="81">
        <v>39.394283333333334</v>
      </c>
      <c r="N1382" s="190">
        <v>0</v>
      </c>
      <c r="O1382" s="185">
        <v>0</v>
      </c>
      <c r="P1382" s="185">
        <v>0</v>
      </c>
      <c r="Q1382" s="185">
        <v>0</v>
      </c>
      <c r="R1382" s="186">
        <v>0</v>
      </c>
    </row>
    <row r="1383" spans="1:18" s="81" customFormat="1" x14ac:dyDescent="0.2">
      <c r="A1383" s="81" t="s">
        <v>147</v>
      </c>
      <c r="B1383" s="81" t="s">
        <v>493</v>
      </c>
      <c r="C1383" s="81" t="str">
        <f t="shared" si="21"/>
        <v>08045</v>
      </c>
      <c r="D1383" s="81" t="s">
        <v>503</v>
      </c>
      <c r="E1383" s="81" t="s">
        <v>1532</v>
      </c>
      <c r="F1383" s="81">
        <v>16.18</v>
      </c>
      <c r="G1383" s="81" t="s">
        <v>515</v>
      </c>
      <c r="H1383" s="81" t="s">
        <v>1533</v>
      </c>
      <c r="I1383" s="81" t="s">
        <v>1534</v>
      </c>
      <c r="J1383" s="81" t="s">
        <v>229</v>
      </c>
      <c r="K1383" s="81" t="s">
        <v>333</v>
      </c>
      <c r="L1383" s="81">
        <v>-108.97851944444444</v>
      </c>
      <c r="M1383" s="81">
        <v>39.394283333333334</v>
      </c>
      <c r="N1383" s="190">
        <v>0</v>
      </c>
      <c r="O1383" s="185">
        <v>0</v>
      </c>
      <c r="P1383" s="185">
        <v>0</v>
      </c>
      <c r="Q1383" s="185">
        <v>4.8539999999999998E-3</v>
      </c>
      <c r="R1383" s="186">
        <v>0</v>
      </c>
    </row>
    <row r="1384" spans="1:18" s="81" customFormat="1" x14ac:dyDescent="0.2">
      <c r="A1384" s="81" t="s">
        <v>147</v>
      </c>
      <c r="B1384" s="81" t="s">
        <v>493</v>
      </c>
      <c r="C1384" s="81" t="str">
        <f t="shared" si="21"/>
        <v>08045</v>
      </c>
      <c r="D1384" s="81" t="s">
        <v>503</v>
      </c>
      <c r="E1384" s="81" t="s">
        <v>1532</v>
      </c>
      <c r="F1384" s="81">
        <v>16.18</v>
      </c>
      <c r="G1384" s="81" t="s">
        <v>515</v>
      </c>
      <c r="H1384" s="81" t="s">
        <v>1533</v>
      </c>
      <c r="I1384" s="81" t="s">
        <v>1534</v>
      </c>
      <c r="J1384" s="81" t="s">
        <v>229</v>
      </c>
      <c r="K1384" s="81" t="s">
        <v>333</v>
      </c>
      <c r="L1384" s="81">
        <v>-108.97851944444444</v>
      </c>
      <c r="M1384" s="81">
        <v>39.394283333333334</v>
      </c>
      <c r="N1384" s="190">
        <v>0</v>
      </c>
      <c r="O1384" s="185">
        <v>2.9</v>
      </c>
      <c r="P1384" s="185">
        <v>0</v>
      </c>
      <c r="Q1384" s="185">
        <v>0</v>
      </c>
      <c r="R1384" s="186">
        <v>0</v>
      </c>
    </row>
    <row r="1385" spans="1:18" s="81" customFormat="1" x14ac:dyDescent="0.2">
      <c r="A1385" s="81" t="s">
        <v>147</v>
      </c>
      <c r="B1385" s="81" t="s">
        <v>493</v>
      </c>
      <c r="C1385" s="81" t="str">
        <f t="shared" si="21"/>
        <v>08045</v>
      </c>
      <c r="D1385" s="81" t="s">
        <v>503</v>
      </c>
      <c r="E1385" s="81" t="s">
        <v>1535</v>
      </c>
      <c r="F1385" s="81">
        <v>41.411999999999999</v>
      </c>
      <c r="G1385" s="81" t="s">
        <v>528</v>
      </c>
      <c r="H1385" s="81" t="s">
        <v>1350</v>
      </c>
      <c r="I1385" s="81" t="s">
        <v>1536</v>
      </c>
      <c r="J1385" s="81" t="s">
        <v>14</v>
      </c>
      <c r="K1385" s="81" t="s">
        <v>494</v>
      </c>
      <c r="L1385" s="81">
        <v>-107.78003847222222</v>
      </c>
      <c r="M1385" s="81">
        <v>39.471795611111112</v>
      </c>
      <c r="N1385" s="190">
        <v>0</v>
      </c>
      <c r="O1385" s="185">
        <v>0</v>
      </c>
      <c r="P1385" s="185">
        <v>0</v>
      </c>
      <c r="Q1385" s="185">
        <v>0</v>
      </c>
      <c r="R1385" s="186">
        <v>0</v>
      </c>
    </row>
    <row r="1386" spans="1:18" s="81" customFormat="1" x14ac:dyDescent="0.2">
      <c r="A1386" s="81" t="s">
        <v>147</v>
      </c>
      <c r="B1386" s="81" t="s">
        <v>493</v>
      </c>
      <c r="C1386" s="81" t="str">
        <f t="shared" si="21"/>
        <v>08045</v>
      </c>
      <c r="D1386" s="81" t="s">
        <v>503</v>
      </c>
      <c r="E1386" s="81" t="s">
        <v>1535</v>
      </c>
      <c r="F1386" s="81">
        <v>41.411999999999999</v>
      </c>
      <c r="G1386" s="81" t="s">
        <v>528</v>
      </c>
      <c r="H1386" s="81" t="s">
        <v>1350</v>
      </c>
      <c r="I1386" s="81" t="s">
        <v>1536</v>
      </c>
      <c r="J1386" s="81" t="s">
        <v>14</v>
      </c>
      <c r="K1386" s="81" t="s">
        <v>494</v>
      </c>
      <c r="L1386" s="81">
        <v>-107.78003847222222</v>
      </c>
      <c r="M1386" s="81">
        <v>39.471795611111112</v>
      </c>
      <c r="N1386" s="190">
        <v>0</v>
      </c>
      <c r="O1386" s="185">
        <v>0</v>
      </c>
      <c r="P1386" s="185">
        <v>0</v>
      </c>
      <c r="Q1386" s="185">
        <v>0</v>
      </c>
      <c r="R1386" s="186">
        <v>0</v>
      </c>
    </row>
    <row r="1387" spans="1:18" s="81" customFormat="1" x14ac:dyDescent="0.2">
      <c r="A1387" s="81" t="s">
        <v>147</v>
      </c>
      <c r="B1387" s="81" t="s">
        <v>493</v>
      </c>
      <c r="C1387" s="81" t="str">
        <f t="shared" si="21"/>
        <v>08045</v>
      </c>
      <c r="D1387" s="81" t="s">
        <v>503</v>
      </c>
      <c r="E1387" s="81" t="s">
        <v>1535</v>
      </c>
      <c r="F1387" s="81">
        <v>41.411999999999999</v>
      </c>
      <c r="G1387" s="81" t="s">
        <v>528</v>
      </c>
      <c r="H1387" s="81" t="s">
        <v>1350</v>
      </c>
      <c r="I1387" s="81" t="s">
        <v>1536</v>
      </c>
      <c r="J1387" s="81" t="s">
        <v>14</v>
      </c>
      <c r="K1387" s="81" t="s">
        <v>494</v>
      </c>
      <c r="L1387" s="81">
        <v>-107.78003847222222</v>
      </c>
      <c r="M1387" s="81">
        <v>39.471795611111112</v>
      </c>
      <c r="N1387" s="190">
        <v>0</v>
      </c>
      <c r="O1387" s="185">
        <v>1.1014294373974818</v>
      </c>
      <c r="P1387" s="185">
        <v>0</v>
      </c>
      <c r="Q1387" s="185">
        <v>0</v>
      </c>
      <c r="R1387" s="186">
        <v>0</v>
      </c>
    </row>
    <row r="1388" spans="1:18" s="81" customFormat="1" x14ac:dyDescent="0.2">
      <c r="A1388" s="81" t="s">
        <v>147</v>
      </c>
      <c r="B1388" s="81" t="s">
        <v>493</v>
      </c>
      <c r="C1388" s="81" t="str">
        <f t="shared" si="21"/>
        <v>08045</v>
      </c>
      <c r="D1388" s="81" t="s">
        <v>503</v>
      </c>
      <c r="E1388" s="81" t="s">
        <v>1537</v>
      </c>
      <c r="F1388" s="81">
        <v>158.84399999999999</v>
      </c>
      <c r="G1388" s="81" t="s">
        <v>528</v>
      </c>
      <c r="H1388" s="81" t="s">
        <v>1350</v>
      </c>
      <c r="I1388" s="81" t="s">
        <v>1538</v>
      </c>
      <c r="J1388" s="81" t="s">
        <v>14</v>
      </c>
      <c r="K1388" s="81" t="s">
        <v>494</v>
      </c>
      <c r="L1388" s="81">
        <v>-107.72280813888889</v>
      </c>
      <c r="M1388" s="81">
        <v>39.496754277777782</v>
      </c>
      <c r="N1388" s="190">
        <v>0</v>
      </c>
      <c r="O1388" s="185">
        <v>0</v>
      </c>
      <c r="P1388" s="185">
        <v>0</v>
      </c>
      <c r="Q1388" s="185">
        <v>0</v>
      </c>
      <c r="R1388" s="186">
        <v>0</v>
      </c>
    </row>
    <row r="1389" spans="1:18" s="81" customFormat="1" x14ac:dyDescent="0.2">
      <c r="A1389" s="81" t="s">
        <v>147</v>
      </c>
      <c r="B1389" s="81" t="s">
        <v>493</v>
      </c>
      <c r="C1389" s="81" t="str">
        <f t="shared" si="21"/>
        <v>08045</v>
      </c>
      <c r="D1389" s="81" t="s">
        <v>503</v>
      </c>
      <c r="E1389" s="81" t="s">
        <v>1537</v>
      </c>
      <c r="F1389" s="81">
        <v>158.84399999999999</v>
      </c>
      <c r="G1389" s="81" t="s">
        <v>528</v>
      </c>
      <c r="H1389" s="81" t="s">
        <v>1350</v>
      </c>
      <c r="I1389" s="81" t="s">
        <v>1538</v>
      </c>
      <c r="J1389" s="81" t="s">
        <v>14</v>
      </c>
      <c r="K1389" s="81" t="s">
        <v>494</v>
      </c>
      <c r="L1389" s="81">
        <v>-107.72280813888889</v>
      </c>
      <c r="M1389" s="81">
        <v>39.496754277777782</v>
      </c>
      <c r="N1389" s="190">
        <v>0</v>
      </c>
      <c r="O1389" s="185">
        <v>0</v>
      </c>
      <c r="P1389" s="185">
        <v>0</v>
      </c>
      <c r="Q1389" s="185">
        <v>0</v>
      </c>
      <c r="R1389" s="186">
        <v>0</v>
      </c>
    </row>
    <row r="1390" spans="1:18" s="81" customFormat="1" x14ac:dyDescent="0.2">
      <c r="A1390" s="81" t="s">
        <v>147</v>
      </c>
      <c r="B1390" s="81" t="s">
        <v>493</v>
      </c>
      <c r="C1390" s="81" t="str">
        <f t="shared" si="21"/>
        <v>08045</v>
      </c>
      <c r="D1390" s="81" t="s">
        <v>503</v>
      </c>
      <c r="E1390" s="81" t="s">
        <v>1537</v>
      </c>
      <c r="F1390" s="81">
        <v>158.84399999999999</v>
      </c>
      <c r="G1390" s="81" t="s">
        <v>528</v>
      </c>
      <c r="H1390" s="81" t="s">
        <v>1350</v>
      </c>
      <c r="I1390" s="81" t="s">
        <v>1538</v>
      </c>
      <c r="J1390" s="81" t="s">
        <v>14</v>
      </c>
      <c r="K1390" s="81" t="s">
        <v>494</v>
      </c>
      <c r="L1390" s="81">
        <v>-107.72280813888889</v>
      </c>
      <c r="M1390" s="81">
        <v>39.496754277777782</v>
      </c>
      <c r="N1390" s="190">
        <v>0</v>
      </c>
      <c r="O1390" s="185">
        <v>4.2247526696118411</v>
      </c>
      <c r="P1390" s="185">
        <v>0</v>
      </c>
      <c r="Q1390" s="185">
        <v>0</v>
      </c>
      <c r="R1390" s="186">
        <v>0</v>
      </c>
    </row>
    <row r="1391" spans="1:18" s="81" customFormat="1" x14ac:dyDescent="0.2">
      <c r="A1391" s="81" t="s">
        <v>147</v>
      </c>
      <c r="B1391" s="81" t="s">
        <v>493</v>
      </c>
      <c r="C1391" s="81" t="str">
        <f t="shared" si="21"/>
        <v>08045</v>
      </c>
      <c r="D1391" s="81" t="s">
        <v>503</v>
      </c>
      <c r="E1391" s="81" t="s">
        <v>1539</v>
      </c>
      <c r="F1391" s="81">
        <v>147</v>
      </c>
      <c r="G1391" s="81" t="s">
        <v>528</v>
      </c>
      <c r="H1391" s="81" t="s">
        <v>1350</v>
      </c>
      <c r="I1391" s="81" t="s">
        <v>1540</v>
      </c>
      <c r="J1391" s="81" t="s">
        <v>14</v>
      </c>
      <c r="K1391" s="81" t="s">
        <v>494</v>
      </c>
      <c r="L1391" s="81">
        <v>-107.65935005555556</v>
      </c>
      <c r="M1391" s="81">
        <v>39.482543777777778</v>
      </c>
      <c r="N1391" s="190">
        <v>0</v>
      </c>
      <c r="O1391" s="185">
        <v>0</v>
      </c>
      <c r="P1391" s="185">
        <v>0</v>
      </c>
      <c r="Q1391" s="185">
        <v>0</v>
      </c>
      <c r="R1391" s="186">
        <v>0</v>
      </c>
    </row>
    <row r="1392" spans="1:18" s="81" customFormat="1" x14ac:dyDescent="0.2">
      <c r="A1392" s="81" t="s">
        <v>147</v>
      </c>
      <c r="B1392" s="81" t="s">
        <v>493</v>
      </c>
      <c r="C1392" s="81" t="str">
        <f t="shared" si="21"/>
        <v>08045</v>
      </c>
      <c r="D1392" s="81" t="s">
        <v>503</v>
      </c>
      <c r="E1392" s="81" t="s">
        <v>1539</v>
      </c>
      <c r="F1392" s="81">
        <v>162.58199999999999</v>
      </c>
      <c r="G1392" s="81" t="s">
        <v>528</v>
      </c>
      <c r="H1392" s="81" t="s">
        <v>1350</v>
      </c>
      <c r="I1392" s="81" t="s">
        <v>1540</v>
      </c>
      <c r="J1392" s="81" t="s">
        <v>14</v>
      </c>
      <c r="K1392" s="81" t="s">
        <v>494</v>
      </c>
      <c r="L1392" s="81">
        <v>-107.65935005555556</v>
      </c>
      <c r="M1392" s="81">
        <v>39.482543777777778</v>
      </c>
      <c r="N1392" s="190">
        <v>0</v>
      </c>
      <c r="O1392" s="185">
        <v>0</v>
      </c>
      <c r="P1392" s="185">
        <v>0</v>
      </c>
      <c r="Q1392" s="185">
        <v>0</v>
      </c>
      <c r="R1392" s="186">
        <v>0</v>
      </c>
    </row>
    <row r="1393" spans="1:18" s="81" customFormat="1" x14ac:dyDescent="0.2">
      <c r="A1393" s="81" t="s">
        <v>147</v>
      </c>
      <c r="B1393" s="81" t="s">
        <v>493</v>
      </c>
      <c r="C1393" s="81" t="str">
        <f t="shared" si="21"/>
        <v>08045</v>
      </c>
      <c r="D1393" s="81" t="s">
        <v>503</v>
      </c>
      <c r="E1393" s="81" t="s">
        <v>1539</v>
      </c>
      <c r="F1393" s="81">
        <v>147</v>
      </c>
      <c r="G1393" s="81" t="s">
        <v>528</v>
      </c>
      <c r="H1393" s="81" t="s">
        <v>1350</v>
      </c>
      <c r="I1393" s="81" t="s">
        <v>1540</v>
      </c>
      <c r="J1393" s="81" t="s">
        <v>14</v>
      </c>
      <c r="K1393" s="81" t="s">
        <v>494</v>
      </c>
      <c r="L1393" s="81">
        <v>-107.65935005555556</v>
      </c>
      <c r="M1393" s="81">
        <v>39.482543777777778</v>
      </c>
      <c r="N1393" s="190">
        <v>0</v>
      </c>
      <c r="O1393" s="185">
        <v>0</v>
      </c>
      <c r="P1393" s="185">
        <v>0</v>
      </c>
      <c r="Q1393" s="185">
        <v>0</v>
      </c>
      <c r="R1393" s="186">
        <v>0</v>
      </c>
    </row>
    <row r="1394" spans="1:18" s="81" customFormat="1" x14ac:dyDescent="0.2">
      <c r="A1394" s="81" t="s">
        <v>147</v>
      </c>
      <c r="B1394" s="81" t="s">
        <v>493</v>
      </c>
      <c r="C1394" s="81" t="str">
        <f t="shared" si="21"/>
        <v>08045</v>
      </c>
      <c r="D1394" s="81" t="s">
        <v>503</v>
      </c>
      <c r="E1394" s="81" t="s">
        <v>1539</v>
      </c>
      <c r="F1394" s="81">
        <v>162.58199999999999</v>
      </c>
      <c r="G1394" s="81" t="s">
        <v>528</v>
      </c>
      <c r="H1394" s="81" t="s">
        <v>1350</v>
      </c>
      <c r="I1394" s="81" t="s">
        <v>1540</v>
      </c>
      <c r="J1394" s="81" t="s">
        <v>14</v>
      </c>
      <c r="K1394" s="81" t="s">
        <v>494</v>
      </c>
      <c r="L1394" s="81">
        <v>-107.65935005555556</v>
      </c>
      <c r="M1394" s="81">
        <v>39.482543777777778</v>
      </c>
      <c r="N1394" s="190">
        <v>0</v>
      </c>
      <c r="O1394" s="185">
        <v>0</v>
      </c>
      <c r="P1394" s="185">
        <v>0</v>
      </c>
      <c r="Q1394" s="185">
        <v>0</v>
      </c>
      <c r="R1394" s="186">
        <v>0</v>
      </c>
    </row>
    <row r="1395" spans="1:18" s="81" customFormat="1" x14ac:dyDescent="0.2">
      <c r="A1395" s="81" t="s">
        <v>147</v>
      </c>
      <c r="B1395" s="81" t="s">
        <v>493</v>
      </c>
      <c r="C1395" s="81" t="str">
        <f t="shared" si="21"/>
        <v>08045</v>
      </c>
      <c r="D1395" s="81" t="s">
        <v>503</v>
      </c>
      <c r="E1395" s="81" t="s">
        <v>1539</v>
      </c>
      <c r="F1395" s="81">
        <v>147</v>
      </c>
      <c r="G1395" s="81" t="s">
        <v>528</v>
      </c>
      <c r="H1395" s="81" t="s">
        <v>1350</v>
      </c>
      <c r="I1395" s="81" t="s">
        <v>1540</v>
      </c>
      <c r="J1395" s="81" t="s">
        <v>14</v>
      </c>
      <c r="K1395" s="81" t="s">
        <v>494</v>
      </c>
      <c r="L1395" s="81">
        <v>-107.65935005555556</v>
      </c>
      <c r="M1395" s="81">
        <v>39.482543777777778</v>
      </c>
      <c r="N1395" s="190">
        <v>0</v>
      </c>
      <c r="O1395" s="185">
        <v>3.9097393822425826</v>
      </c>
      <c r="P1395" s="185">
        <v>0</v>
      </c>
      <c r="Q1395" s="185">
        <v>0</v>
      </c>
      <c r="R1395" s="186">
        <v>0</v>
      </c>
    </row>
    <row r="1396" spans="1:18" s="81" customFormat="1" x14ac:dyDescent="0.2">
      <c r="A1396" s="81" t="s">
        <v>147</v>
      </c>
      <c r="B1396" s="81" t="s">
        <v>493</v>
      </c>
      <c r="C1396" s="81" t="str">
        <f t="shared" si="21"/>
        <v>08045</v>
      </c>
      <c r="D1396" s="81" t="s">
        <v>503</v>
      </c>
      <c r="E1396" s="81" t="s">
        <v>1539</v>
      </c>
      <c r="F1396" s="81">
        <v>162.58199999999999</v>
      </c>
      <c r="G1396" s="81" t="s">
        <v>528</v>
      </c>
      <c r="H1396" s="81" t="s">
        <v>1350</v>
      </c>
      <c r="I1396" s="81" t="s">
        <v>1540</v>
      </c>
      <c r="J1396" s="81" t="s">
        <v>14</v>
      </c>
      <c r="K1396" s="81" t="s">
        <v>494</v>
      </c>
      <c r="L1396" s="81">
        <v>-107.65935005555556</v>
      </c>
      <c r="M1396" s="81">
        <v>39.482543777777778</v>
      </c>
      <c r="N1396" s="190">
        <v>0</v>
      </c>
      <c r="O1396" s="185">
        <v>4.3241717567602951</v>
      </c>
      <c r="P1396" s="185">
        <v>0</v>
      </c>
      <c r="Q1396" s="185">
        <v>0</v>
      </c>
      <c r="R1396" s="186">
        <v>0</v>
      </c>
    </row>
    <row r="1397" spans="1:18" s="81" customFormat="1" x14ac:dyDescent="0.2">
      <c r="A1397" s="81" t="s">
        <v>147</v>
      </c>
      <c r="B1397" s="81" t="s">
        <v>493</v>
      </c>
      <c r="C1397" s="81" t="str">
        <f t="shared" si="21"/>
        <v>08045</v>
      </c>
      <c r="D1397" s="81" t="s">
        <v>503</v>
      </c>
      <c r="E1397" s="81" t="s">
        <v>1541</v>
      </c>
      <c r="F1397" s="81">
        <v>39.1</v>
      </c>
      <c r="G1397" s="81" t="s">
        <v>515</v>
      </c>
      <c r="H1397" s="81" t="s">
        <v>1542</v>
      </c>
      <c r="I1397" s="81" t="s">
        <v>1543</v>
      </c>
      <c r="J1397" s="81" t="s">
        <v>231</v>
      </c>
      <c r="K1397" s="81" t="s">
        <v>333</v>
      </c>
      <c r="L1397" s="81">
        <v>-107.67297658333334</v>
      </c>
      <c r="M1397" s="81">
        <v>39.470398833333334</v>
      </c>
      <c r="N1397" s="190">
        <v>0</v>
      </c>
      <c r="O1397" s="185">
        <v>0</v>
      </c>
      <c r="P1397" s="185">
        <v>18.644698000000002</v>
      </c>
      <c r="Q1397" s="185">
        <v>0</v>
      </c>
      <c r="R1397" s="186">
        <v>0</v>
      </c>
    </row>
    <row r="1398" spans="1:18" s="81" customFormat="1" x14ac:dyDescent="0.2">
      <c r="A1398" s="81" t="s">
        <v>147</v>
      </c>
      <c r="B1398" s="81" t="s">
        <v>493</v>
      </c>
      <c r="C1398" s="81" t="str">
        <f t="shared" si="21"/>
        <v>08045</v>
      </c>
      <c r="D1398" s="81" t="s">
        <v>503</v>
      </c>
      <c r="E1398" s="81" t="s">
        <v>1541</v>
      </c>
      <c r="F1398" s="81">
        <v>39.1</v>
      </c>
      <c r="G1398" s="81" t="s">
        <v>515</v>
      </c>
      <c r="H1398" s="81" t="s">
        <v>1542</v>
      </c>
      <c r="I1398" s="81" t="s">
        <v>1543</v>
      </c>
      <c r="J1398" s="81" t="s">
        <v>231</v>
      </c>
      <c r="K1398" s="81" t="s">
        <v>333</v>
      </c>
      <c r="L1398" s="81">
        <v>-107.67297658333334</v>
      </c>
      <c r="M1398" s="81">
        <v>39.470398833333334</v>
      </c>
      <c r="N1398" s="190">
        <v>9.3223389999999995</v>
      </c>
      <c r="O1398" s="185">
        <v>0</v>
      </c>
      <c r="P1398" s="185">
        <v>0</v>
      </c>
      <c r="Q1398" s="185">
        <v>0</v>
      </c>
      <c r="R1398" s="186">
        <v>0</v>
      </c>
    </row>
    <row r="1399" spans="1:18" s="81" customFormat="1" x14ac:dyDescent="0.2">
      <c r="A1399" s="81" t="s">
        <v>147</v>
      </c>
      <c r="B1399" s="81" t="s">
        <v>493</v>
      </c>
      <c r="C1399" s="81" t="str">
        <f t="shared" si="21"/>
        <v>08045</v>
      </c>
      <c r="D1399" s="81" t="s">
        <v>503</v>
      </c>
      <c r="E1399" s="81" t="s">
        <v>1541</v>
      </c>
      <c r="F1399" s="81">
        <v>39.1</v>
      </c>
      <c r="G1399" s="81" t="s">
        <v>515</v>
      </c>
      <c r="H1399" s="81" t="s">
        <v>1542</v>
      </c>
      <c r="I1399" s="81" t="s">
        <v>1543</v>
      </c>
      <c r="J1399" s="81" t="s">
        <v>231</v>
      </c>
      <c r="K1399" s="81" t="s">
        <v>333</v>
      </c>
      <c r="L1399" s="81">
        <v>-107.67297658333334</v>
      </c>
      <c r="M1399" s="81">
        <v>39.470398833333334</v>
      </c>
      <c r="N1399" s="190">
        <v>0</v>
      </c>
      <c r="O1399" s="185">
        <v>4.350422</v>
      </c>
      <c r="P1399" s="185">
        <v>0</v>
      </c>
      <c r="Q1399" s="185">
        <v>0</v>
      </c>
      <c r="R1399" s="186">
        <v>0</v>
      </c>
    </row>
    <row r="1400" spans="1:18" s="81" customFormat="1" x14ac:dyDescent="0.2">
      <c r="A1400" s="81" t="s">
        <v>147</v>
      </c>
      <c r="B1400" s="81" t="s">
        <v>493</v>
      </c>
      <c r="C1400" s="81" t="str">
        <f t="shared" si="21"/>
        <v>08045</v>
      </c>
      <c r="D1400" s="81" t="s">
        <v>503</v>
      </c>
      <c r="E1400" s="81" t="s">
        <v>1544</v>
      </c>
      <c r="F1400" s="81">
        <v>96.432000000000002</v>
      </c>
      <c r="G1400" s="81" t="s">
        <v>528</v>
      </c>
      <c r="H1400" s="81" t="s">
        <v>1350</v>
      </c>
      <c r="I1400" s="81" t="s">
        <v>1545</v>
      </c>
      <c r="J1400" s="81" t="s">
        <v>14</v>
      </c>
      <c r="K1400" s="81" t="s">
        <v>494</v>
      </c>
      <c r="L1400" s="81">
        <v>-107.66363725000001</v>
      </c>
      <c r="M1400" s="81">
        <v>39.469477888888889</v>
      </c>
      <c r="N1400" s="190">
        <v>0</v>
      </c>
      <c r="O1400" s="185">
        <v>0</v>
      </c>
      <c r="P1400" s="185">
        <v>0</v>
      </c>
      <c r="Q1400" s="185">
        <v>0</v>
      </c>
      <c r="R1400" s="186">
        <v>0</v>
      </c>
    </row>
    <row r="1401" spans="1:18" s="81" customFormat="1" x14ac:dyDescent="0.2">
      <c r="A1401" s="81" t="s">
        <v>147</v>
      </c>
      <c r="B1401" s="81" t="s">
        <v>493</v>
      </c>
      <c r="C1401" s="81" t="str">
        <f t="shared" si="21"/>
        <v>08045</v>
      </c>
      <c r="D1401" s="81" t="s">
        <v>503</v>
      </c>
      <c r="E1401" s="81" t="s">
        <v>1544</v>
      </c>
      <c r="F1401" s="81">
        <v>96.432000000000002</v>
      </c>
      <c r="G1401" s="81" t="s">
        <v>528</v>
      </c>
      <c r="H1401" s="81" t="s">
        <v>1350</v>
      </c>
      <c r="I1401" s="81" t="s">
        <v>1545</v>
      </c>
      <c r="J1401" s="81" t="s">
        <v>14</v>
      </c>
      <c r="K1401" s="81" t="s">
        <v>494</v>
      </c>
      <c r="L1401" s="81">
        <v>-107.66363725000001</v>
      </c>
      <c r="M1401" s="81">
        <v>39.469477888888889</v>
      </c>
      <c r="N1401" s="190">
        <v>0</v>
      </c>
      <c r="O1401" s="185">
        <v>0</v>
      </c>
      <c r="P1401" s="185">
        <v>0</v>
      </c>
      <c r="Q1401" s="185">
        <v>0</v>
      </c>
      <c r="R1401" s="186">
        <v>0</v>
      </c>
    </row>
    <row r="1402" spans="1:18" s="81" customFormat="1" x14ac:dyDescent="0.2">
      <c r="A1402" s="81" t="s">
        <v>147</v>
      </c>
      <c r="B1402" s="81" t="s">
        <v>493</v>
      </c>
      <c r="C1402" s="81" t="str">
        <f t="shared" si="21"/>
        <v>08045</v>
      </c>
      <c r="D1402" s="81" t="s">
        <v>503</v>
      </c>
      <c r="E1402" s="81" t="s">
        <v>1544</v>
      </c>
      <c r="F1402" s="81">
        <v>96.432000000000002</v>
      </c>
      <c r="G1402" s="81" t="s">
        <v>528</v>
      </c>
      <c r="H1402" s="81" t="s">
        <v>1350</v>
      </c>
      <c r="I1402" s="81" t="s">
        <v>1545</v>
      </c>
      <c r="J1402" s="81" t="s">
        <v>14</v>
      </c>
      <c r="K1402" s="81" t="s">
        <v>494</v>
      </c>
      <c r="L1402" s="81">
        <v>-107.66363725000001</v>
      </c>
      <c r="M1402" s="81">
        <v>39.469477888888889</v>
      </c>
      <c r="N1402" s="190">
        <v>0</v>
      </c>
      <c r="O1402" s="185">
        <v>2.5647890347511342</v>
      </c>
      <c r="P1402" s="185">
        <v>0</v>
      </c>
      <c r="Q1402" s="185">
        <v>0</v>
      </c>
      <c r="R1402" s="186">
        <v>0</v>
      </c>
    </row>
    <row r="1403" spans="1:18" s="81" customFormat="1" x14ac:dyDescent="0.2">
      <c r="A1403" s="81" t="s">
        <v>147</v>
      </c>
      <c r="B1403" s="81" t="s">
        <v>493</v>
      </c>
      <c r="C1403" s="81" t="str">
        <f t="shared" si="21"/>
        <v>08045</v>
      </c>
      <c r="D1403" s="81" t="s">
        <v>503</v>
      </c>
      <c r="E1403" s="81" t="s">
        <v>1546</v>
      </c>
      <c r="F1403" s="81">
        <v>78.400000000000006</v>
      </c>
      <c r="G1403" s="81" t="s">
        <v>515</v>
      </c>
      <c r="H1403" s="81" t="s">
        <v>1547</v>
      </c>
      <c r="I1403" s="81" t="s">
        <v>1548</v>
      </c>
      <c r="J1403" s="81" t="s">
        <v>229</v>
      </c>
      <c r="K1403" s="81" t="s">
        <v>333</v>
      </c>
      <c r="L1403" s="81">
        <v>-108.10209486111111</v>
      </c>
      <c r="M1403" s="81">
        <v>39.478116666666672</v>
      </c>
      <c r="N1403" s="190">
        <v>0</v>
      </c>
      <c r="O1403" s="185">
        <v>0</v>
      </c>
      <c r="P1403" s="185">
        <v>5.6750040000000004</v>
      </c>
      <c r="Q1403" s="185">
        <v>0</v>
      </c>
      <c r="R1403" s="186">
        <v>0</v>
      </c>
    </row>
    <row r="1404" spans="1:18" s="81" customFormat="1" x14ac:dyDescent="0.2">
      <c r="A1404" s="81" t="s">
        <v>147</v>
      </c>
      <c r="B1404" s="81" t="s">
        <v>493</v>
      </c>
      <c r="C1404" s="81" t="str">
        <f t="shared" si="21"/>
        <v>08045</v>
      </c>
      <c r="D1404" s="81" t="s">
        <v>503</v>
      </c>
      <c r="E1404" s="81" t="s">
        <v>1546</v>
      </c>
      <c r="F1404" s="81">
        <v>78.400000000000006</v>
      </c>
      <c r="G1404" s="81" t="s">
        <v>515</v>
      </c>
      <c r="H1404" s="81" t="s">
        <v>1547</v>
      </c>
      <c r="I1404" s="81" t="s">
        <v>1548</v>
      </c>
      <c r="J1404" s="81" t="s">
        <v>229</v>
      </c>
      <c r="K1404" s="81" t="s">
        <v>333</v>
      </c>
      <c r="L1404" s="81">
        <v>-108.10209486111111</v>
      </c>
      <c r="M1404" s="81">
        <v>39.478116666666672</v>
      </c>
      <c r="N1404" s="190">
        <v>19.300001999999999</v>
      </c>
      <c r="O1404" s="185">
        <v>0</v>
      </c>
      <c r="P1404" s="185">
        <v>0</v>
      </c>
      <c r="Q1404" s="185">
        <v>0</v>
      </c>
      <c r="R1404" s="186">
        <v>0</v>
      </c>
    </row>
    <row r="1405" spans="1:18" s="81" customFormat="1" x14ac:dyDescent="0.2">
      <c r="A1405" s="81" t="s">
        <v>147</v>
      </c>
      <c r="B1405" s="81" t="s">
        <v>493</v>
      </c>
      <c r="C1405" s="81" t="str">
        <f t="shared" si="21"/>
        <v>08045</v>
      </c>
      <c r="D1405" s="81" t="s">
        <v>503</v>
      </c>
      <c r="E1405" s="81" t="s">
        <v>1546</v>
      </c>
      <c r="F1405" s="81">
        <v>78.400000000000006</v>
      </c>
      <c r="G1405" s="81" t="s">
        <v>515</v>
      </c>
      <c r="H1405" s="81" t="s">
        <v>1547</v>
      </c>
      <c r="I1405" s="81" t="s">
        <v>1548</v>
      </c>
      <c r="J1405" s="81" t="s">
        <v>229</v>
      </c>
      <c r="K1405" s="81" t="s">
        <v>333</v>
      </c>
      <c r="L1405" s="81">
        <v>-108.10209486111111</v>
      </c>
      <c r="M1405" s="81">
        <v>39.478116666666672</v>
      </c>
      <c r="N1405" s="190">
        <v>0</v>
      </c>
      <c r="O1405" s="185">
        <v>0</v>
      </c>
      <c r="P1405" s="185">
        <v>0</v>
      </c>
      <c r="Q1405" s="185">
        <v>0</v>
      </c>
      <c r="R1405" s="186">
        <v>0.39200000000000002</v>
      </c>
    </row>
    <row r="1406" spans="1:18" s="81" customFormat="1" x14ac:dyDescent="0.2">
      <c r="A1406" s="81" t="s">
        <v>147</v>
      </c>
      <c r="B1406" s="81" t="s">
        <v>493</v>
      </c>
      <c r="C1406" s="81" t="str">
        <f t="shared" si="21"/>
        <v>08045</v>
      </c>
      <c r="D1406" s="81" t="s">
        <v>503</v>
      </c>
      <c r="E1406" s="81" t="s">
        <v>1546</v>
      </c>
      <c r="F1406" s="81">
        <v>78.400000000000006</v>
      </c>
      <c r="G1406" s="81" t="s">
        <v>515</v>
      </c>
      <c r="H1406" s="81" t="s">
        <v>1547</v>
      </c>
      <c r="I1406" s="81" t="s">
        <v>1548</v>
      </c>
      <c r="J1406" s="81" t="s">
        <v>229</v>
      </c>
      <c r="K1406" s="81" t="s">
        <v>333</v>
      </c>
      <c r="L1406" s="81">
        <v>-108.10209486111111</v>
      </c>
      <c r="M1406" s="81">
        <v>39.478116666666672</v>
      </c>
      <c r="N1406" s="190">
        <v>0</v>
      </c>
      <c r="O1406" s="185">
        <v>0</v>
      </c>
      <c r="P1406" s="185">
        <v>0</v>
      </c>
      <c r="Q1406" s="185">
        <v>0</v>
      </c>
      <c r="R1406" s="186">
        <v>0</v>
      </c>
    </row>
    <row r="1407" spans="1:18" s="81" customFormat="1" x14ac:dyDescent="0.2">
      <c r="A1407" s="81" t="s">
        <v>147</v>
      </c>
      <c r="B1407" s="81" t="s">
        <v>493</v>
      </c>
      <c r="C1407" s="81" t="str">
        <f t="shared" si="21"/>
        <v>08045</v>
      </c>
      <c r="D1407" s="81" t="s">
        <v>503</v>
      </c>
      <c r="E1407" s="81" t="s">
        <v>1546</v>
      </c>
      <c r="F1407" s="81">
        <v>78.400000000000006</v>
      </c>
      <c r="G1407" s="81" t="s">
        <v>515</v>
      </c>
      <c r="H1407" s="81" t="s">
        <v>1547</v>
      </c>
      <c r="I1407" s="81" t="s">
        <v>1548</v>
      </c>
      <c r="J1407" s="81" t="s">
        <v>229</v>
      </c>
      <c r="K1407" s="81" t="s">
        <v>333</v>
      </c>
      <c r="L1407" s="81">
        <v>-108.10209486111111</v>
      </c>
      <c r="M1407" s="81">
        <v>39.478116666666672</v>
      </c>
      <c r="N1407" s="190">
        <v>0</v>
      </c>
      <c r="O1407" s="185">
        <v>0</v>
      </c>
      <c r="P1407" s="185">
        <v>0</v>
      </c>
      <c r="Q1407" s="185">
        <v>2.3519999999999999E-2</v>
      </c>
      <c r="R1407" s="186">
        <v>0</v>
      </c>
    </row>
    <row r="1408" spans="1:18" s="81" customFormat="1" x14ac:dyDescent="0.2">
      <c r="A1408" s="81" t="s">
        <v>147</v>
      </c>
      <c r="B1408" s="81" t="s">
        <v>493</v>
      </c>
      <c r="C1408" s="81" t="str">
        <f t="shared" si="21"/>
        <v>08045</v>
      </c>
      <c r="D1408" s="81" t="s">
        <v>503</v>
      </c>
      <c r="E1408" s="81" t="s">
        <v>1546</v>
      </c>
      <c r="F1408" s="81">
        <v>78.400000000000006</v>
      </c>
      <c r="G1408" s="81" t="s">
        <v>515</v>
      </c>
      <c r="H1408" s="81" t="s">
        <v>1547</v>
      </c>
      <c r="I1408" s="81" t="s">
        <v>1548</v>
      </c>
      <c r="J1408" s="81" t="s">
        <v>229</v>
      </c>
      <c r="K1408" s="81" t="s">
        <v>333</v>
      </c>
      <c r="L1408" s="81">
        <v>-108.10209486111111</v>
      </c>
      <c r="M1408" s="81">
        <v>39.478116666666672</v>
      </c>
      <c r="N1408" s="190">
        <v>0</v>
      </c>
      <c r="O1408" s="185">
        <v>5.6499940000000004</v>
      </c>
      <c r="P1408" s="185">
        <v>0</v>
      </c>
      <c r="Q1408" s="185">
        <v>0</v>
      </c>
      <c r="R1408" s="186">
        <v>0</v>
      </c>
    </row>
    <row r="1409" spans="1:18" s="81" customFormat="1" x14ac:dyDescent="0.2">
      <c r="A1409" s="81" t="s">
        <v>147</v>
      </c>
      <c r="B1409" s="81" t="s">
        <v>493</v>
      </c>
      <c r="C1409" s="81" t="str">
        <f t="shared" si="21"/>
        <v>08045</v>
      </c>
      <c r="D1409" s="81" t="s">
        <v>503</v>
      </c>
      <c r="E1409" s="81" t="s">
        <v>1546</v>
      </c>
      <c r="F1409" s="81">
        <v>78.400000000000006</v>
      </c>
      <c r="G1409" s="81" t="s">
        <v>515</v>
      </c>
      <c r="H1409" s="81" t="s">
        <v>997</v>
      </c>
      <c r="I1409" s="81" t="s">
        <v>1548</v>
      </c>
      <c r="J1409" s="81" t="s">
        <v>231</v>
      </c>
      <c r="K1409" s="81" t="s">
        <v>333</v>
      </c>
      <c r="L1409" s="81">
        <v>-108.10209486111111</v>
      </c>
      <c r="M1409" s="81">
        <v>39.478116666666672</v>
      </c>
      <c r="N1409" s="190">
        <v>0</v>
      </c>
      <c r="O1409" s="185">
        <v>0</v>
      </c>
      <c r="P1409" s="185">
        <v>5.6750040000000004</v>
      </c>
      <c r="Q1409" s="185">
        <v>0</v>
      </c>
      <c r="R1409" s="186">
        <v>0</v>
      </c>
    </row>
    <row r="1410" spans="1:18" s="81" customFormat="1" x14ac:dyDescent="0.2">
      <c r="A1410" s="81" t="s">
        <v>147</v>
      </c>
      <c r="B1410" s="81" t="s">
        <v>493</v>
      </c>
      <c r="C1410" s="81" t="str">
        <f t="shared" si="21"/>
        <v>08045</v>
      </c>
      <c r="D1410" s="81" t="s">
        <v>503</v>
      </c>
      <c r="E1410" s="81" t="s">
        <v>1546</v>
      </c>
      <c r="F1410" s="81">
        <v>78.400000000000006</v>
      </c>
      <c r="G1410" s="81" t="s">
        <v>515</v>
      </c>
      <c r="H1410" s="81" t="s">
        <v>997</v>
      </c>
      <c r="I1410" s="81" t="s">
        <v>1548</v>
      </c>
      <c r="J1410" s="81" t="s">
        <v>231</v>
      </c>
      <c r="K1410" s="81" t="s">
        <v>333</v>
      </c>
      <c r="L1410" s="81">
        <v>-108.10209486111111</v>
      </c>
      <c r="M1410" s="81">
        <v>39.478116666666672</v>
      </c>
      <c r="N1410" s="190">
        <v>19.300001999999999</v>
      </c>
      <c r="O1410" s="185">
        <v>0</v>
      </c>
      <c r="P1410" s="185">
        <v>0</v>
      </c>
      <c r="Q1410" s="185">
        <v>0</v>
      </c>
      <c r="R1410" s="186">
        <v>0</v>
      </c>
    </row>
    <row r="1411" spans="1:18" s="81" customFormat="1" x14ac:dyDescent="0.2">
      <c r="A1411" s="81" t="s">
        <v>147</v>
      </c>
      <c r="B1411" s="81" t="s">
        <v>493</v>
      </c>
      <c r="C1411" s="81" t="str">
        <f t="shared" si="21"/>
        <v>08045</v>
      </c>
      <c r="D1411" s="81" t="s">
        <v>503</v>
      </c>
      <c r="E1411" s="81" t="s">
        <v>1546</v>
      </c>
      <c r="F1411" s="81">
        <v>78.400000000000006</v>
      </c>
      <c r="G1411" s="81" t="s">
        <v>515</v>
      </c>
      <c r="H1411" s="81" t="s">
        <v>997</v>
      </c>
      <c r="I1411" s="81" t="s">
        <v>1548</v>
      </c>
      <c r="J1411" s="81" t="s">
        <v>231</v>
      </c>
      <c r="K1411" s="81" t="s">
        <v>333</v>
      </c>
      <c r="L1411" s="81">
        <v>-108.10209486111111</v>
      </c>
      <c r="M1411" s="81">
        <v>39.478116666666672</v>
      </c>
      <c r="N1411" s="190">
        <v>0</v>
      </c>
      <c r="O1411" s="185">
        <v>0</v>
      </c>
      <c r="P1411" s="185">
        <v>0</v>
      </c>
      <c r="Q1411" s="185">
        <v>0</v>
      </c>
      <c r="R1411" s="186">
        <v>0.39200000000000002</v>
      </c>
    </row>
    <row r="1412" spans="1:18" s="81" customFormat="1" x14ac:dyDescent="0.2">
      <c r="A1412" s="81" t="s">
        <v>147</v>
      </c>
      <c r="B1412" s="81" t="s">
        <v>493</v>
      </c>
      <c r="C1412" s="81" t="str">
        <f t="shared" si="21"/>
        <v>08045</v>
      </c>
      <c r="D1412" s="81" t="s">
        <v>503</v>
      </c>
      <c r="E1412" s="81" t="s">
        <v>1546</v>
      </c>
      <c r="F1412" s="81">
        <v>78.400000000000006</v>
      </c>
      <c r="G1412" s="81" t="s">
        <v>515</v>
      </c>
      <c r="H1412" s="81" t="s">
        <v>997</v>
      </c>
      <c r="I1412" s="81" t="s">
        <v>1548</v>
      </c>
      <c r="J1412" s="81" t="s">
        <v>231</v>
      </c>
      <c r="K1412" s="81" t="s">
        <v>333</v>
      </c>
      <c r="L1412" s="81">
        <v>-108.10209486111111</v>
      </c>
      <c r="M1412" s="81">
        <v>39.478116666666672</v>
      </c>
      <c r="N1412" s="190">
        <v>0</v>
      </c>
      <c r="O1412" s="185">
        <v>0</v>
      </c>
      <c r="P1412" s="185">
        <v>0</v>
      </c>
      <c r="Q1412" s="185">
        <v>0</v>
      </c>
      <c r="R1412" s="186">
        <v>0</v>
      </c>
    </row>
    <row r="1413" spans="1:18" s="81" customFormat="1" x14ac:dyDescent="0.2">
      <c r="A1413" s="81" t="s">
        <v>147</v>
      </c>
      <c r="B1413" s="81" t="s">
        <v>493</v>
      </c>
      <c r="C1413" s="81" t="str">
        <f t="shared" si="21"/>
        <v>08045</v>
      </c>
      <c r="D1413" s="81" t="s">
        <v>503</v>
      </c>
      <c r="E1413" s="81" t="s">
        <v>1546</v>
      </c>
      <c r="F1413" s="81">
        <v>78.400000000000006</v>
      </c>
      <c r="G1413" s="81" t="s">
        <v>515</v>
      </c>
      <c r="H1413" s="81" t="s">
        <v>997</v>
      </c>
      <c r="I1413" s="81" t="s">
        <v>1548</v>
      </c>
      <c r="J1413" s="81" t="s">
        <v>231</v>
      </c>
      <c r="K1413" s="81" t="s">
        <v>333</v>
      </c>
      <c r="L1413" s="81">
        <v>-108.10209486111111</v>
      </c>
      <c r="M1413" s="81">
        <v>39.478116666666672</v>
      </c>
      <c r="N1413" s="190">
        <v>0</v>
      </c>
      <c r="O1413" s="185">
        <v>0</v>
      </c>
      <c r="P1413" s="185">
        <v>0</v>
      </c>
      <c r="Q1413" s="185">
        <v>2.3519999999999999E-2</v>
      </c>
      <c r="R1413" s="186">
        <v>0</v>
      </c>
    </row>
    <row r="1414" spans="1:18" s="81" customFormat="1" x14ac:dyDescent="0.2">
      <c r="A1414" s="81" t="s">
        <v>147</v>
      </c>
      <c r="B1414" s="81" t="s">
        <v>493</v>
      </c>
      <c r="C1414" s="81" t="str">
        <f t="shared" si="21"/>
        <v>08045</v>
      </c>
      <c r="D1414" s="81" t="s">
        <v>503</v>
      </c>
      <c r="E1414" s="81" t="s">
        <v>1546</v>
      </c>
      <c r="F1414" s="81">
        <v>78.400000000000006</v>
      </c>
      <c r="G1414" s="81" t="s">
        <v>515</v>
      </c>
      <c r="H1414" s="81" t="s">
        <v>997</v>
      </c>
      <c r="I1414" s="81" t="s">
        <v>1548</v>
      </c>
      <c r="J1414" s="81" t="s">
        <v>231</v>
      </c>
      <c r="K1414" s="81" t="s">
        <v>333</v>
      </c>
      <c r="L1414" s="81">
        <v>-108.10209486111111</v>
      </c>
      <c r="M1414" s="81">
        <v>39.478116666666672</v>
      </c>
      <c r="N1414" s="190">
        <v>0</v>
      </c>
      <c r="O1414" s="185">
        <v>5.6499940000000004</v>
      </c>
      <c r="P1414" s="185">
        <v>0</v>
      </c>
      <c r="Q1414" s="185">
        <v>0</v>
      </c>
      <c r="R1414" s="186">
        <v>0</v>
      </c>
    </row>
    <row r="1415" spans="1:18" s="81" customFormat="1" x14ac:dyDescent="0.2">
      <c r="A1415" s="81" t="s">
        <v>147</v>
      </c>
      <c r="B1415" s="81" t="s">
        <v>493</v>
      </c>
      <c r="C1415" s="81" t="str">
        <f t="shared" ref="C1415:C1478" si="22">B1415&amp;D1415</f>
        <v>08045</v>
      </c>
      <c r="D1415" s="81" t="s">
        <v>503</v>
      </c>
      <c r="E1415" s="81" t="s">
        <v>1546</v>
      </c>
      <c r="F1415" s="81">
        <v>78.400000000000006</v>
      </c>
      <c r="G1415" s="81" t="s">
        <v>515</v>
      </c>
      <c r="H1415" s="81" t="s">
        <v>997</v>
      </c>
      <c r="I1415" s="81" t="s">
        <v>1548</v>
      </c>
      <c r="J1415" s="81" t="s">
        <v>231</v>
      </c>
      <c r="K1415" s="81" t="s">
        <v>333</v>
      </c>
      <c r="L1415" s="81">
        <v>-108.10209486111111</v>
      </c>
      <c r="M1415" s="81">
        <v>39.478116666666672</v>
      </c>
      <c r="N1415" s="190">
        <v>0</v>
      </c>
      <c r="O1415" s="185">
        <v>0</v>
      </c>
      <c r="P1415" s="185">
        <v>5.6750040000000004</v>
      </c>
      <c r="Q1415" s="185">
        <v>0</v>
      </c>
      <c r="R1415" s="186">
        <v>0</v>
      </c>
    </row>
    <row r="1416" spans="1:18" s="81" customFormat="1" x14ac:dyDescent="0.2">
      <c r="A1416" s="81" t="s">
        <v>147</v>
      </c>
      <c r="B1416" s="81" t="s">
        <v>493</v>
      </c>
      <c r="C1416" s="81" t="str">
        <f t="shared" si="22"/>
        <v>08045</v>
      </c>
      <c r="D1416" s="81" t="s">
        <v>503</v>
      </c>
      <c r="E1416" s="81" t="s">
        <v>1546</v>
      </c>
      <c r="F1416" s="81">
        <v>78.400000000000006</v>
      </c>
      <c r="G1416" s="81" t="s">
        <v>515</v>
      </c>
      <c r="H1416" s="81" t="s">
        <v>997</v>
      </c>
      <c r="I1416" s="81" t="s">
        <v>1548</v>
      </c>
      <c r="J1416" s="81" t="s">
        <v>231</v>
      </c>
      <c r="K1416" s="81" t="s">
        <v>333</v>
      </c>
      <c r="L1416" s="81">
        <v>-108.10209486111111</v>
      </c>
      <c r="M1416" s="81">
        <v>39.478116666666672</v>
      </c>
      <c r="N1416" s="190">
        <v>19.300001999999999</v>
      </c>
      <c r="O1416" s="185">
        <v>0</v>
      </c>
      <c r="P1416" s="185">
        <v>0</v>
      </c>
      <c r="Q1416" s="185">
        <v>0</v>
      </c>
      <c r="R1416" s="186">
        <v>0</v>
      </c>
    </row>
    <row r="1417" spans="1:18" s="81" customFormat="1" x14ac:dyDescent="0.2">
      <c r="A1417" s="81" t="s">
        <v>147</v>
      </c>
      <c r="B1417" s="81" t="s">
        <v>493</v>
      </c>
      <c r="C1417" s="81" t="str">
        <f t="shared" si="22"/>
        <v>08045</v>
      </c>
      <c r="D1417" s="81" t="s">
        <v>503</v>
      </c>
      <c r="E1417" s="81" t="s">
        <v>1546</v>
      </c>
      <c r="F1417" s="81">
        <v>78.400000000000006</v>
      </c>
      <c r="G1417" s="81" t="s">
        <v>515</v>
      </c>
      <c r="H1417" s="81" t="s">
        <v>997</v>
      </c>
      <c r="I1417" s="81" t="s">
        <v>1548</v>
      </c>
      <c r="J1417" s="81" t="s">
        <v>231</v>
      </c>
      <c r="K1417" s="81" t="s">
        <v>333</v>
      </c>
      <c r="L1417" s="81">
        <v>-108.10209486111111</v>
      </c>
      <c r="M1417" s="81">
        <v>39.478116666666672</v>
      </c>
      <c r="N1417" s="190">
        <v>0</v>
      </c>
      <c r="O1417" s="185">
        <v>0</v>
      </c>
      <c r="P1417" s="185">
        <v>0</v>
      </c>
      <c r="Q1417" s="185">
        <v>0</v>
      </c>
      <c r="R1417" s="186">
        <v>0.39200000000000002</v>
      </c>
    </row>
    <row r="1418" spans="1:18" s="81" customFormat="1" x14ac:dyDescent="0.2">
      <c r="A1418" s="81" t="s">
        <v>147</v>
      </c>
      <c r="B1418" s="81" t="s">
        <v>493</v>
      </c>
      <c r="C1418" s="81" t="str">
        <f t="shared" si="22"/>
        <v>08045</v>
      </c>
      <c r="D1418" s="81" t="s">
        <v>503</v>
      </c>
      <c r="E1418" s="81" t="s">
        <v>1546</v>
      </c>
      <c r="F1418" s="81">
        <v>78.400000000000006</v>
      </c>
      <c r="G1418" s="81" t="s">
        <v>515</v>
      </c>
      <c r="H1418" s="81" t="s">
        <v>997</v>
      </c>
      <c r="I1418" s="81" t="s">
        <v>1548</v>
      </c>
      <c r="J1418" s="81" t="s">
        <v>231</v>
      </c>
      <c r="K1418" s="81" t="s">
        <v>333</v>
      </c>
      <c r="L1418" s="81">
        <v>-108.10209486111111</v>
      </c>
      <c r="M1418" s="81">
        <v>39.478116666666672</v>
      </c>
      <c r="N1418" s="190">
        <v>0</v>
      </c>
      <c r="O1418" s="185">
        <v>0</v>
      </c>
      <c r="P1418" s="185">
        <v>0</v>
      </c>
      <c r="Q1418" s="185">
        <v>0</v>
      </c>
      <c r="R1418" s="186">
        <v>0</v>
      </c>
    </row>
    <row r="1419" spans="1:18" s="81" customFormat="1" x14ac:dyDescent="0.2">
      <c r="A1419" s="81" t="s">
        <v>147</v>
      </c>
      <c r="B1419" s="81" t="s">
        <v>493</v>
      </c>
      <c r="C1419" s="81" t="str">
        <f t="shared" si="22"/>
        <v>08045</v>
      </c>
      <c r="D1419" s="81" t="s">
        <v>503</v>
      </c>
      <c r="E1419" s="81" t="s">
        <v>1546</v>
      </c>
      <c r="F1419" s="81">
        <v>78.400000000000006</v>
      </c>
      <c r="G1419" s="81" t="s">
        <v>515</v>
      </c>
      <c r="H1419" s="81" t="s">
        <v>997</v>
      </c>
      <c r="I1419" s="81" t="s">
        <v>1548</v>
      </c>
      <c r="J1419" s="81" t="s">
        <v>231</v>
      </c>
      <c r="K1419" s="81" t="s">
        <v>333</v>
      </c>
      <c r="L1419" s="81">
        <v>-108.10209486111111</v>
      </c>
      <c r="M1419" s="81">
        <v>39.478116666666672</v>
      </c>
      <c r="N1419" s="190">
        <v>0</v>
      </c>
      <c r="O1419" s="185">
        <v>0</v>
      </c>
      <c r="P1419" s="185">
        <v>0</v>
      </c>
      <c r="Q1419" s="185">
        <v>2.3519999999999999E-2</v>
      </c>
      <c r="R1419" s="186">
        <v>0</v>
      </c>
    </row>
    <row r="1420" spans="1:18" s="81" customFormat="1" x14ac:dyDescent="0.2">
      <c r="A1420" s="81" t="s">
        <v>147</v>
      </c>
      <c r="B1420" s="81" t="s">
        <v>493</v>
      </c>
      <c r="C1420" s="81" t="str">
        <f t="shared" si="22"/>
        <v>08045</v>
      </c>
      <c r="D1420" s="81" t="s">
        <v>503</v>
      </c>
      <c r="E1420" s="81" t="s">
        <v>1546</v>
      </c>
      <c r="F1420" s="81">
        <v>78.400000000000006</v>
      </c>
      <c r="G1420" s="81" t="s">
        <v>515</v>
      </c>
      <c r="H1420" s="81" t="s">
        <v>997</v>
      </c>
      <c r="I1420" s="81" t="s">
        <v>1548</v>
      </c>
      <c r="J1420" s="81" t="s">
        <v>231</v>
      </c>
      <c r="K1420" s="81" t="s">
        <v>333</v>
      </c>
      <c r="L1420" s="81">
        <v>-108.10209486111111</v>
      </c>
      <c r="M1420" s="81">
        <v>39.478116666666672</v>
      </c>
      <c r="N1420" s="190">
        <v>0</v>
      </c>
      <c r="O1420" s="185">
        <v>5.6499940000000004</v>
      </c>
      <c r="P1420" s="185">
        <v>0</v>
      </c>
      <c r="Q1420" s="185">
        <v>0</v>
      </c>
      <c r="R1420" s="186">
        <v>0</v>
      </c>
    </row>
    <row r="1421" spans="1:18" s="81" customFormat="1" x14ac:dyDescent="0.2">
      <c r="A1421" s="81" t="s">
        <v>147</v>
      </c>
      <c r="B1421" s="81" t="s">
        <v>493</v>
      </c>
      <c r="C1421" s="81" t="str">
        <f t="shared" si="22"/>
        <v>08045</v>
      </c>
      <c r="D1421" s="81" t="s">
        <v>503</v>
      </c>
      <c r="E1421" s="81" t="s">
        <v>1546</v>
      </c>
      <c r="F1421" s="81">
        <v>78.400000000000006</v>
      </c>
      <c r="G1421" s="81" t="s">
        <v>515</v>
      </c>
      <c r="H1421" s="81" t="s">
        <v>1547</v>
      </c>
      <c r="I1421" s="81" t="s">
        <v>1548</v>
      </c>
      <c r="J1421" s="81" t="s">
        <v>231</v>
      </c>
      <c r="K1421" s="81" t="s">
        <v>333</v>
      </c>
      <c r="L1421" s="81">
        <v>-108.10209486111111</v>
      </c>
      <c r="M1421" s="81">
        <v>39.478116666666672</v>
      </c>
      <c r="N1421" s="190">
        <v>0</v>
      </c>
      <c r="O1421" s="185">
        <v>0</v>
      </c>
      <c r="P1421" s="185">
        <v>5.6750040000000004</v>
      </c>
      <c r="Q1421" s="185">
        <v>0</v>
      </c>
      <c r="R1421" s="186">
        <v>0</v>
      </c>
    </row>
    <row r="1422" spans="1:18" s="81" customFormat="1" x14ac:dyDescent="0.2">
      <c r="A1422" s="81" t="s">
        <v>147</v>
      </c>
      <c r="B1422" s="81" t="s">
        <v>493</v>
      </c>
      <c r="C1422" s="81" t="str">
        <f t="shared" si="22"/>
        <v>08045</v>
      </c>
      <c r="D1422" s="81" t="s">
        <v>503</v>
      </c>
      <c r="E1422" s="81" t="s">
        <v>1546</v>
      </c>
      <c r="F1422" s="81">
        <v>78.400000000000006</v>
      </c>
      <c r="G1422" s="81" t="s">
        <v>515</v>
      </c>
      <c r="H1422" s="81" t="s">
        <v>1547</v>
      </c>
      <c r="I1422" s="81" t="s">
        <v>1548</v>
      </c>
      <c r="J1422" s="81" t="s">
        <v>231</v>
      </c>
      <c r="K1422" s="81" t="s">
        <v>333</v>
      </c>
      <c r="L1422" s="81">
        <v>-108.10209486111111</v>
      </c>
      <c r="M1422" s="81">
        <v>39.478116666666672</v>
      </c>
      <c r="N1422" s="190">
        <v>19.300001999999999</v>
      </c>
      <c r="O1422" s="185">
        <v>0</v>
      </c>
      <c r="P1422" s="185">
        <v>0</v>
      </c>
      <c r="Q1422" s="185">
        <v>0</v>
      </c>
      <c r="R1422" s="186">
        <v>0</v>
      </c>
    </row>
    <row r="1423" spans="1:18" s="81" customFormat="1" x14ac:dyDescent="0.2">
      <c r="A1423" s="81" t="s">
        <v>147</v>
      </c>
      <c r="B1423" s="81" t="s">
        <v>493</v>
      </c>
      <c r="C1423" s="81" t="str">
        <f t="shared" si="22"/>
        <v>08045</v>
      </c>
      <c r="D1423" s="81" t="s">
        <v>503</v>
      </c>
      <c r="E1423" s="81" t="s">
        <v>1546</v>
      </c>
      <c r="F1423" s="81">
        <v>78.400000000000006</v>
      </c>
      <c r="G1423" s="81" t="s">
        <v>515</v>
      </c>
      <c r="H1423" s="81" t="s">
        <v>1547</v>
      </c>
      <c r="I1423" s="81" t="s">
        <v>1548</v>
      </c>
      <c r="J1423" s="81" t="s">
        <v>231</v>
      </c>
      <c r="K1423" s="81" t="s">
        <v>333</v>
      </c>
      <c r="L1423" s="81">
        <v>-108.10209486111111</v>
      </c>
      <c r="M1423" s="81">
        <v>39.478116666666672</v>
      </c>
      <c r="N1423" s="190">
        <v>0</v>
      </c>
      <c r="O1423" s="185">
        <v>0</v>
      </c>
      <c r="P1423" s="185">
        <v>0</v>
      </c>
      <c r="Q1423" s="185">
        <v>0</v>
      </c>
      <c r="R1423" s="186">
        <v>0.39200000000000002</v>
      </c>
    </row>
    <row r="1424" spans="1:18" s="81" customFormat="1" x14ac:dyDescent="0.2">
      <c r="A1424" s="81" t="s">
        <v>147</v>
      </c>
      <c r="B1424" s="81" t="s">
        <v>493</v>
      </c>
      <c r="C1424" s="81" t="str">
        <f t="shared" si="22"/>
        <v>08045</v>
      </c>
      <c r="D1424" s="81" t="s">
        <v>503</v>
      </c>
      <c r="E1424" s="81" t="s">
        <v>1546</v>
      </c>
      <c r="F1424" s="81">
        <v>78.400000000000006</v>
      </c>
      <c r="G1424" s="81" t="s">
        <v>515</v>
      </c>
      <c r="H1424" s="81" t="s">
        <v>1547</v>
      </c>
      <c r="I1424" s="81" t="s">
        <v>1548</v>
      </c>
      <c r="J1424" s="81" t="s">
        <v>231</v>
      </c>
      <c r="K1424" s="81" t="s">
        <v>333</v>
      </c>
      <c r="L1424" s="81">
        <v>-108.10209486111111</v>
      </c>
      <c r="M1424" s="81">
        <v>39.478116666666672</v>
      </c>
      <c r="N1424" s="190">
        <v>0</v>
      </c>
      <c r="O1424" s="185">
        <v>0</v>
      </c>
      <c r="P1424" s="185">
        <v>0</v>
      </c>
      <c r="Q1424" s="185">
        <v>0</v>
      </c>
      <c r="R1424" s="186">
        <v>0</v>
      </c>
    </row>
    <row r="1425" spans="1:18" s="81" customFormat="1" x14ac:dyDescent="0.2">
      <c r="A1425" s="81" t="s">
        <v>147</v>
      </c>
      <c r="B1425" s="81" t="s">
        <v>493</v>
      </c>
      <c r="C1425" s="81" t="str">
        <f t="shared" si="22"/>
        <v>08045</v>
      </c>
      <c r="D1425" s="81" t="s">
        <v>503</v>
      </c>
      <c r="E1425" s="81" t="s">
        <v>1546</v>
      </c>
      <c r="F1425" s="81">
        <v>78.400000000000006</v>
      </c>
      <c r="G1425" s="81" t="s">
        <v>515</v>
      </c>
      <c r="H1425" s="81" t="s">
        <v>1547</v>
      </c>
      <c r="I1425" s="81" t="s">
        <v>1548</v>
      </c>
      <c r="J1425" s="81" t="s">
        <v>231</v>
      </c>
      <c r="K1425" s="81" t="s">
        <v>333</v>
      </c>
      <c r="L1425" s="81">
        <v>-108.10209486111111</v>
      </c>
      <c r="M1425" s="81">
        <v>39.478116666666672</v>
      </c>
      <c r="N1425" s="190">
        <v>0</v>
      </c>
      <c r="O1425" s="185">
        <v>0</v>
      </c>
      <c r="P1425" s="185">
        <v>0</v>
      </c>
      <c r="Q1425" s="185">
        <v>2.3519999999999999E-2</v>
      </c>
      <c r="R1425" s="186">
        <v>0</v>
      </c>
    </row>
    <row r="1426" spans="1:18" s="81" customFormat="1" x14ac:dyDescent="0.2">
      <c r="A1426" s="81" t="s">
        <v>147</v>
      </c>
      <c r="B1426" s="81" t="s">
        <v>493</v>
      </c>
      <c r="C1426" s="81" t="str">
        <f t="shared" si="22"/>
        <v>08045</v>
      </c>
      <c r="D1426" s="81" t="s">
        <v>503</v>
      </c>
      <c r="E1426" s="81" t="s">
        <v>1546</v>
      </c>
      <c r="F1426" s="81">
        <v>78.400000000000006</v>
      </c>
      <c r="G1426" s="81" t="s">
        <v>515</v>
      </c>
      <c r="H1426" s="81" t="s">
        <v>1547</v>
      </c>
      <c r="I1426" s="81" t="s">
        <v>1548</v>
      </c>
      <c r="J1426" s="81" t="s">
        <v>231</v>
      </c>
      <c r="K1426" s="81" t="s">
        <v>333</v>
      </c>
      <c r="L1426" s="81">
        <v>-108.10209486111111</v>
      </c>
      <c r="M1426" s="81">
        <v>39.478116666666672</v>
      </c>
      <c r="N1426" s="190">
        <v>0</v>
      </c>
      <c r="O1426" s="185">
        <v>5.6499940000000004</v>
      </c>
      <c r="P1426" s="185">
        <v>0</v>
      </c>
      <c r="Q1426" s="185">
        <v>0</v>
      </c>
      <c r="R1426" s="186">
        <v>0</v>
      </c>
    </row>
    <row r="1427" spans="1:18" s="81" customFormat="1" x14ac:dyDescent="0.2">
      <c r="A1427" s="81" t="s">
        <v>147</v>
      </c>
      <c r="B1427" s="81" t="s">
        <v>493</v>
      </c>
      <c r="C1427" s="81" t="str">
        <f t="shared" si="22"/>
        <v>08045</v>
      </c>
      <c r="D1427" s="81" t="s">
        <v>503</v>
      </c>
      <c r="E1427" s="81" t="s">
        <v>1546</v>
      </c>
      <c r="F1427" s="81">
        <v>78.400000000000006</v>
      </c>
      <c r="G1427" s="81" t="s">
        <v>515</v>
      </c>
      <c r="H1427" s="81" t="s">
        <v>997</v>
      </c>
      <c r="I1427" s="81" t="s">
        <v>1548</v>
      </c>
      <c r="J1427" s="81" t="s">
        <v>231</v>
      </c>
      <c r="K1427" s="81" t="s">
        <v>333</v>
      </c>
      <c r="L1427" s="81">
        <v>-108.10209486111111</v>
      </c>
      <c r="M1427" s="81">
        <v>39.478116666666672</v>
      </c>
      <c r="N1427" s="190">
        <v>0</v>
      </c>
      <c r="O1427" s="185">
        <v>0</v>
      </c>
      <c r="P1427" s="185">
        <v>5.6750040000000004</v>
      </c>
      <c r="Q1427" s="185">
        <v>0</v>
      </c>
      <c r="R1427" s="186">
        <v>0</v>
      </c>
    </row>
    <row r="1428" spans="1:18" s="81" customFormat="1" x14ac:dyDescent="0.2">
      <c r="A1428" s="81" t="s">
        <v>147</v>
      </c>
      <c r="B1428" s="81" t="s">
        <v>493</v>
      </c>
      <c r="C1428" s="81" t="str">
        <f t="shared" si="22"/>
        <v>08045</v>
      </c>
      <c r="D1428" s="81" t="s">
        <v>503</v>
      </c>
      <c r="E1428" s="81" t="s">
        <v>1546</v>
      </c>
      <c r="F1428" s="81">
        <v>78.400000000000006</v>
      </c>
      <c r="G1428" s="81" t="s">
        <v>515</v>
      </c>
      <c r="H1428" s="81" t="s">
        <v>997</v>
      </c>
      <c r="I1428" s="81" t="s">
        <v>1548</v>
      </c>
      <c r="J1428" s="81" t="s">
        <v>231</v>
      </c>
      <c r="K1428" s="81" t="s">
        <v>333</v>
      </c>
      <c r="L1428" s="81">
        <v>-108.10209486111111</v>
      </c>
      <c r="M1428" s="81">
        <v>39.478116666666672</v>
      </c>
      <c r="N1428" s="190">
        <v>19.300001999999999</v>
      </c>
      <c r="O1428" s="185">
        <v>0</v>
      </c>
      <c r="P1428" s="185">
        <v>0</v>
      </c>
      <c r="Q1428" s="185">
        <v>0</v>
      </c>
      <c r="R1428" s="186">
        <v>0</v>
      </c>
    </row>
    <row r="1429" spans="1:18" s="81" customFormat="1" x14ac:dyDescent="0.2">
      <c r="A1429" s="81" t="s">
        <v>147</v>
      </c>
      <c r="B1429" s="81" t="s">
        <v>493</v>
      </c>
      <c r="C1429" s="81" t="str">
        <f t="shared" si="22"/>
        <v>08045</v>
      </c>
      <c r="D1429" s="81" t="s">
        <v>503</v>
      </c>
      <c r="E1429" s="81" t="s">
        <v>1546</v>
      </c>
      <c r="F1429" s="81">
        <v>78.400000000000006</v>
      </c>
      <c r="G1429" s="81" t="s">
        <v>515</v>
      </c>
      <c r="H1429" s="81" t="s">
        <v>997</v>
      </c>
      <c r="I1429" s="81" t="s">
        <v>1548</v>
      </c>
      <c r="J1429" s="81" t="s">
        <v>231</v>
      </c>
      <c r="K1429" s="81" t="s">
        <v>333</v>
      </c>
      <c r="L1429" s="81">
        <v>-108.10209486111111</v>
      </c>
      <c r="M1429" s="81">
        <v>39.478116666666672</v>
      </c>
      <c r="N1429" s="190">
        <v>0</v>
      </c>
      <c r="O1429" s="185">
        <v>0</v>
      </c>
      <c r="P1429" s="185">
        <v>0</v>
      </c>
      <c r="Q1429" s="185">
        <v>0</v>
      </c>
      <c r="R1429" s="186">
        <v>0.39200000000000002</v>
      </c>
    </row>
    <row r="1430" spans="1:18" s="81" customFormat="1" x14ac:dyDescent="0.2">
      <c r="A1430" s="81" t="s">
        <v>147</v>
      </c>
      <c r="B1430" s="81" t="s">
        <v>493</v>
      </c>
      <c r="C1430" s="81" t="str">
        <f t="shared" si="22"/>
        <v>08045</v>
      </c>
      <c r="D1430" s="81" t="s">
        <v>503</v>
      </c>
      <c r="E1430" s="81" t="s">
        <v>1546</v>
      </c>
      <c r="F1430" s="81">
        <v>78.400000000000006</v>
      </c>
      <c r="G1430" s="81" t="s">
        <v>515</v>
      </c>
      <c r="H1430" s="81" t="s">
        <v>997</v>
      </c>
      <c r="I1430" s="81" t="s">
        <v>1548</v>
      </c>
      <c r="J1430" s="81" t="s">
        <v>231</v>
      </c>
      <c r="K1430" s="81" t="s">
        <v>333</v>
      </c>
      <c r="L1430" s="81">
        <v>-108.10209486111111</v>
      </c>
      <c r="M1430" s="81">
        <v>39.478116666666672</v>
      </c>
      <c r="N1430" s="190">
        <v>0</v>
      </c>
      <c r="O1430" s="185">
        <v>0</v>
      </c>
      <c r="P1430" s="185">
        <v>0</v>
      </c>
      <c r="Q1430" s="185">
        <v>0</v>
      </c>
      <c r="R1430" s="186">
        <v>0</v>
      </c>
    </row>
    <row r="1431" spans="1:18" s="81" customFormat="1" x14ac:dyDescent="0.2">
      <c r="A1431" s="81" t="s">
        <v>147</v>
      </c>
      <c r="B1431" s="81" t="s">
        <v>493</v>
      </c>
      <c r="C1431" s="81" t="str">
        <f t="shared" si="22"/>
        <v>08045</v>
      </c>
      <c r="D1431" s="81" t="s">
        <v>503</v>
      </c>
      <c r="E1431" s="81" t="s">
        <v>1546</v>
      </c>
      <c r="F1431" s="81">
        <v>78.400000000000006</v>
      </c>
      <c r="G1431" s="81" t="s">
        <v>515</v>
      </c>
      <c r="H1431" s="81" t="s">
        <v>997</v>
      </c>
      <c r="I1431" s="81" t="s">
        <v>1548</v>
      </c>
      <c r="J1431" s="81" t="s">
        <v>231</v>
      </c>
      <c r="K1431" s="81" t="s">
        <v>333</v>
      </c>
      <c r="L1431" s="81">
        <v>-108.10209486111111</v>
      </c>
      <c r="M1431" s="81">
        <v>39.478116666666672</v>
      </c>
      <c r="N1431" s="190">
        <v>0</v>
      </c>
      <c r="O1431" s="185">
        <v>0</v>
      </c>
      <c r="P1431" s="185">
        <v>0</v>
      </c>
      <c r="Q1431" s="185">
        <v>2.3519999999999999E-2</v>
      </c>
      <c r="R1431" s="186">
        <v>0</v>
      </c>
    </row>
    <row r="1432" spans="1:18" s="81" customFormat="1" x14ac:dyDescent="0.2">
      <c r="A1432" s="81" t="s">
        <v>147</v>
      </c>
      <c r="B1432" s="81" t="s">
        <v>493</v>
      </c>
      <c r="C1432" s="81" t="str">
        <f t="shared" si="22"/>
        <v>08045</v>
      </c>
      <c r="D1432" s="81" t="s">
        <v>503</v>
      </c>
      <c r="E1432" s="81" t="s">
        <v>1546</v>
      </c>
      <c r="F1432" s="81">
        <v>78.400000000000006</v>
      </c>
      <c r="G1432" s="81" t="s">
        <v>515</v>
      </c>
      <c r="H1432" s="81" t="s">
        <v>997</v>
      </c>
      <c r="I1432" s="81" t="s">
        <v>1548</v>
      </c>
      <c r="J1432" s="81" t="s">
        <v>231</v>
      </c>
      <c r="K1432" s="81" t="s">
        <v>333</v>
      </c>
      <c r="L1432" s="81">
        <v>-108.10209486111111</v>
      </c>
      <c r="M1432" s="81">
        <v>39.478116666666672</v>
      </c>
      <c r="N1432" s="190">
        <v>0</v>
      </c>
      <c r="O1432" s="185">
        <v>5.6499940000000004</v>
      </c>
      <c r="P1432" s="185">
        <v>0</v>
      </c>
      <c r="Q1432" s="185">
        <v>0</v>
      </c>
      <c r="R1432" s="186">
        <v>0</v>
      </c>
    </row>
    <row r="1433" spans="1:18" s="81" customFormat="1" x14ac:dyDescent="0.2">
      <c r="A1433" s="81" t="s">
        <v>147</v>
      </c>
      <c r="B1433" s="81" t="s">
        <v>493</v>
      </c>
      <c r="C1433" s="81" t="str">
        <f t="shared" si="22"/>
        <v>08045</v>
      </c>
      <c r="D1433" s="81" t="s">
        <v>503</v>
      </c>
      <c r="E1433" s="81" t="s">
        <v>1546</v>
      </c>
      <c r="F1433" s="81">
        <v>78.400000000000006</v>
      </c>
      <c r="G1433" s="81" t="s">
        <v>515</v>
      </c>
      <c r="H1433" s="81" t="s">
        <v>997</v>
      </c>
      <c r="I1433" s="81" t="s">
        <v>1548</v>
      </c>
      <c r="J1433" s="81" t="s">
        <v>231</v>
      </c>
      <c r="K1433" s="81" t="s">
        <v>333</v>
      </c>
      <c r="L1433" s="81">
        <v>-108.10209486111111</v>
      </c>
      <c r="M1433" s="81">
        <v>39.478116666666672</v>
      </c>
      <c r="N1433" s="190">
        <v>0</v>
      </c>
      <c r="O1433" s="185">
        <v>0</v>
      </c>
      <c r="P1433" s="185">
        <v>5.6750040000000004</v>
      </c>
      <c r="Q1433" s="185">
        <v>0</v>
      </c>
      <c r="R1433" s="186">
        <v>0</v>
      </c>
    </row>
    <row r="1434" spans="1:18" s="81" customFormat="1" x14ac:dyDescent="0.2">
      <c r="A1434" s="81" t="s">
        <v>147</v>
      </c>
      <c r="B1434" s="81" t="s">
        <v>493</v>
      </c>
      <c r="C1434" s="81" t="str">
        <f t="shared" si="22"/>
        <v>08045</v>
      </c>
      <c r="D1434" s="81" t="s">
        <v>503</v>
      </c>
      <c r="E1434" s="81" t="s">
        <v>1546</v>
      </c>
      <c r="F1434" s="81">
        <v>78.400000000000006</v>
      </c>
      <c r="G1434" s="81" t="s">
        <v>515</v>
      </c>
      <c r="H1434" s="81" t="s">
        <v>997</v>
      </c>
      <c r="I1434" s="81" t="s">
        <v>1548</v>
      </c>
      <c r="J1434" s="81" t="s">
        <v>231</v>
      </c>
      <c r="K1434" s="81" t="s">
        <v>333</v>
      </c>
      <c r="L1434" s="81">
        <v>-108.10209486111111</v>
      </c>
      <c r="M1434" s="81">
        <v>39.478116666666672</v>
      </c>
      <c r="N1434" s="190">
        <v>19.300001999999999</v>
      </c>
      <c r="O1434" s="185">
        <v>0</v>
      </c>
      <c r="P1434" s="185">
        <v>0</v>
      </c>
      <c r="Q1434" s="185">
        <v>0</v>
      </c>
      <c r="R1434" s="186">
        <v>0</v>
      </c>
    </row>
    <row r="1435" spans="1:18" s="81" customFormat="1" x14ac:dyDescent="0.2">
      <c r="A1435" s="81" t="s">
        <v>147</v>
      </c>
      <c r="B1435" s="81" t="s">
        <v>493</v>
      </c>
      <c r="C1435" s="81" t="str">
        <f t="shared" si="22"/>
        <v>08045</v>
      </c>
      <c r="D1435" s="81" t="s">
        <v>503</v>
      </c>
      <c r="E1435" s="81" t="s">
        <v>1546</v>
      </c>
      <c r="F1435" s="81">
        <v>78.400000000000006</v>
      </c>
      <c r="G1435" s="81" t="s">
        <v>515</v>
      </c>
      <c r="H1435" s="81" t="s">
        <v>997</v>
      </c>
      <c r="I1435" s="81" t="s">
        <v>1548</v>
      </c>
      <c r="J1435" s="81" t="s">
        <v>231</v>
      </c>
      <c r="K1435" s="81" t="s">
        <v>333</v>
      </c>
      <c r="L1435" s="81">
        <v>-108.10209486111111</v>
      </c>
      <c r="M1435" s="81">
        <v>39.478116666666672</v>
      </c>
      <c r="N1435" s="190">
        <v>0</v>
      </c>
      <c r="O1435" s="185">
        <v>0</v>
      </c>
      <c r="P1435" s="185">
        <v>0</v>
      </c>
      <c r="Q1435" s="185">
        <v>0</v>
      </c>
      <c r="R1435" s="186">
        <v>0.39200000000000002</v>
      </c>
    </row>
    <row r="1436" spans="1:18" s="81" customFormat="1" x14ac:dyDescent="0.2">
      <c r="A1436" s="81" t="s">
        <v>147</v>
      </c>
      <c r="B1436" s="81" t="s">
        <v>493</v>
      </c>
      <c r="C1436" s="81" t="str">
        <f t="shared" si="22"/>
        <v>08045</v>
      </c>
      <c r="D1436" s="81" t="s">
        <v>503</v>
      </c>
      <c r="E1436" s="81" t="s">
        <v>1546</v>
      </c>
      <c r="F1436" s="81">
        <v>78.400000000000006</v>
      </c>
      <c r="G1436" s="81" t="s">
        <v>515</v>
      </c>
      <c r="H1436" s="81" t="s">
        <v>997</v>
      </c>
      <c r="I1436" s="81" t="s">
        <v>1548</v>
      </c>
      <c r="J1436" s="81" t="s">
        <v>231</v>
      </c>
      <c r="K1436" s="81" t="s">
        <v>333</v>
      </c>
      <c r="L1436" s="81">
        <v>-108.10209486111111</v>
      </c>
      <c r="M1436" s="81">
        <v>39.478116666666672</v>
      </c>
      <c r="N1436" s="190">
        <v>0</v>
      </c>
      <c r="O1436" s="185">
        <v>0</v>
      </c>
      <c r="P1436" s="185">
        <v>0</v>
      </c>
      <c r="Q1436" s="185">
        <v>0</v>
      </c>
      <c r="R1436" s="186">
        <v>0</v>
      </c>
    </row>
    <row r="1437" spans="1:18" s="81" customFormat="1" x14ac:dyDescent="0.2">
      <c r="A1437" s="81" t="s">
        <v>147</v>
      </c>
      <c r="B1437" s="81" t="s">
        <v>493</v>
      </c>
      <c r="C1437" s="81" t="str">
        <f t="shared" si="22"/>
        <v>08045</v>
      </c>
      <c r="D1437" s="81" t="s">
        <v>503</v>
      </c>
      <c r="E1437" s="81" t="s">
        <v>1546</v>
      </c>
      <c r="F1437" s="81">
        <v>78.400000000000006</v>
      </c>
      <c r="G1437" s="81" t="s">
        <v>515</v>
      </c>
      <c r="H1437" s="81" t="s">
        <v>997</v>
      </c>
      <c r="I1437" s="81" t="s">
        <v>1548</v>
      </c>
      <c r="J1437" s="81" t="s">
        <v>231</v>
      </c>
      <c r="K1437" s="81" t="s">
        <v>333</v>
      </c>
      <c r="L1437" s="81">
        <v>-108.10209486111111</v>
      </c>
      <c r="M1437" s="81">
        <v>39.478116666666672</v>
      </c>
      <c r="N1437" s="190">
        <v>0</v>
      </c>
      <c r="O1437" s="185">
        <v>0</v>
      </c>
      <c r="P1437" s="185">
        <v>0</v>
      </c>
      <c r="Q1437" s="185">
        <v>2.3519999999999999E-2</v>
      </c>
      <c r="R1437" s="186">
        <v>0</v>
      </c>
    </row>
    <row r="1438" spans="1:18" s="81" customFormat="1" x14ac:dyDescent="0.2">
      <c r="A1438" s="81" t="s">
        <v>147</v>
      </c>
      <c r="B1438" s="81" t="s">
        <v>493</v>
      </c>
      <c r="C1438" s="81" t="str">
        <f t="shared" si="22"/>
        <v>08045</v>
      </c>
      <c r="D1438" s="81" t="s">
        <v>503</v>
      </c>
      <c r="E1438" s="81" t="s">
        <v>1546</v>
      </c>
      <c r="F1438" s="81">
        <v>78.400000000000006</v>
      </c>
      <c r="G1438" s="81" t="s">
        <v>515</v>
      </c>
      <c r="H1438" s="81" t="s">
        <v>997</v>
      </c>
      <c r="I1438" s="81" t="s">
        <v>1548</v>
      </c>
      <c r="J1438" s="81" t="s">
        <v>231</v>
      </c>
      <c r="K1438" s="81" t="s">
        <v>333</v>
      </c>
      <c r="L1438" s="81">
        <v>-108.10209486111111</v>
      </c>
      <c r="M1438" s="81">
        <v>39.478116666666672</v>
      </c>
      <c r="N1438" s="190">
        <v>0</v>
      </c>
      <c r="O1438" s="185">
        <v>5.6499940000000004</v>
      </c>
      <c r="P1438" s="185">
        <v>0</v>
      </c>
      <c r="Q1438" s="185">
        <v>0</v>
      </c>
      <c r="R1438" s="186">
        <v>0</v>
      </c>
    </row>
    <row r="1439" spans="1:18" s="81" customFormat="1" x14ac:dyDescent="0.2">
      <c r="A1439" s="81" t="s">
        <v>147</v>
      </c>
      <c r="B1439" s="81" t="s">
        <v>493</v>
      </c>
      <c r="C1439" s="81" t="str">
        <f t="shared" si="22"/>
        <v>08045</v>
      </c>
      <c r="D1439" s="81" t="s">
        <v>503</v>
      </c>
      <c r="E1439" s="81" t="s">
        <v>1546</v>
      </c>
      <c r="F1439" s="81">
        <v>1.62</v>
      </c>
      <c r="G1439" s="81" t="s">
        <v>505</v>
      </c>
      <c r="H1439" s="81" t="s">
        <v>1549</v>
      </c>
      <c r="I1439" s="81" t="s">
        <v>1548</v>
      </c>
      <c r="J1439" s="81" t="s">
        <v>6</v>
      </c>
      <c r="K1439" s="81" t="s">
        <v>319</v>
      </c>
      <c r="L1439" s="81">
        <v>-108.10209486111111</v>
      </c>
      <c r="M1439" s="81">
        <v>39.478116666666672</v>
      </c>
      <c r="N1439" s="190">
        <v>0</v>
      </c>
      <c r="O1439" s="185">
        <v>2.99</v>
      </c>
      <c r="P1439" s="185">
        <v>0</v>
      </c>
      <c r="Q1439" s="185">
        <v>0</v>
      </c>
      <c r="R1439" s="186">
        <v>0</v>
      </c>
    </row>
    <row r="1440" spans="1:18" s="81" customFormat="1" x14ac:dyDescent="0.2">
      <c r="A1440" s="81" t="s">
        <v>147</v>
      </c>
      <c r="B1440" s="81" t="s">
        <v>493</v>
      </c>
      <c r="C1440" s="81" t="str">
        <f t="shared" si="22"/>
        <v>08045</v>
      </c>
      <c r="D1440" s="81" t="s">
        <v>503</v>
      </c>
      <c r="E1440" s="81" t="s">
        <v>1546</v>
      </c>
      <c r="F1440" s="81">
        <v>0</v>
      </c>
      <c r="G1440" s="81" t="s">
        <v>505</v>
      </c>
      <c r="H1440" s="81" t="s">
        <v>602</v>
      </c>
      <c r="I1440" s="81" t="s">
        <v>1548</v>
      </c>
      <c r="J1440" s="81" t="s">
        <v>6</v>
      </c>
      <c r="K1440" s="81" t="s">
        <v>319</v>
      </c>
      <c r="L1440" s="81">
        <v>-108.10209486111111</v>
      </c>
      <c r="M1440" s="81">
        <v>39.478116666666672</v>
      </c>
      <c r="N1440" s="190">
        <v>0</v>
      </c>
      <c r="O1440" s="185">
        <v>4.9000000000000004</v>
      </c>
      <c r="P1440" s="185">
        <v>0</v>
      </c>
      <c r="Q1440" s="185">
        <v>0</v>
      </c>
      <c r="R1440" s="186">
        <v>0</v>
      </c>
    </row>
    <row r="1441" spans="1:18" s="81" customFormat="1" x14ac:dyDescent="0.2">
      <c r="A1441" s="81" t="s">
        <v>147</v>
      </c>
      <c r="B1441" s="81" t="s">
        <v>493</v>
      </c>
      <c r="C1441" s="81" t="str">
        <f t="shared" si="22"/>
        <v>08045</v>
      </c>
      <c r="D1441" s="81" t="s">
        <v>503</v>
      </c>
      <c r="E1441" s="81" t="s">
        <v>1546</v>
      </c>
      <c r="F1441" s="81">
        <v>1095</v>
      </c>
      <c r="G1441" s="81" t="s">
        <v>505</v>
      </c>
      <c r="H1441" s="81" t="s">
        <v>545</v>
      </c>
      <c r="I1441" s="81" t="s">
        <v>1548</v>
      </c>
      <c r="J1441" s="81" t="s">
        <v>6</v>
      </c>
      <c r="K1441" s="81" t="s">
        <v>319</v>
      </c>
      <c r="L1441" s="81">
        <v>-108.10209486111111</v>
      </c>
      <c r="M1441" s="81">
        <v>39.478116666666672</v>
      </c>
      <c r="N1441" s="190">
        <v>0</v>
      </c>
      <c r="O1441" s="185">
        <v>7.6</v>
      </c>
      <c r="P1441" s="185">
        <v>0</v>
      </c>
      <c r="Q1441" s="185">
        <v>0</v>
      </c>
      <c r="R1441" s="186">
        <v>0</v>
      </c>
    </row>
    <row r="1442" spans="1:18" s="81" customFormat="1" x14ac:dyDescent="0.2">
      <c r="A1442" s="81" t="s">
        <v>147</v>
      </c>
      <c r="B1442" s="81" t="s">
        <v>493</v>
      </c>
      <c r="C1442" s="81" t="str">
        <f t="shared" si="22"/>
        <v>08045</v>
      </c>
      <c r="D1442" s="81" t="s">
        <v>503</v>
      </c>
      <c r="E1442" s="81" t="s">
        <v>1546</v>
      </c>
      <c r="F1442" s="81">
        <v>306.60000000000002</v>
      </c>
      <c r="G1442" s="81" t="s">
        <v>528</v>
      </c>
      <c r="H1442" s="81" t="s">
        <v>529</v>
      </c>
      <c r="I1442" s="81" t="s">
        <v>1548</v>
      </c>
      <c r="J1442" s="81" t="s">
        <v>14</v>
      </c>
      <c r="K1442" s="81" t="s">
        <v>494</v>
      </c>
      <c r="L1442" s="81">
        <v>-108.10209486111111</v>
      </c>
      <c r="M1442" s="81">
        <v>39.478116666666672</v>
      </c>
      <c r="N1442" s="190">
        <v>0</v>
      </c>
      <c r="O1442" s="185">
        <v>11.317621670224561</v>
      </c>
      <c r="P1442" s="185">
        <v>0</v>
      </c>
      <c r="Q1442" s="185">
        <v>0</v>
      </c>
      <c r="R1442" s="186">
        <v>0</v>
      </c>
    </row>
    <row r="1443" spans="1:18" s="81" customFormat="1" x14ac:dyDescent="0.2">
      <c r="A1443" s="81" t="s">
        <v>147</v>
      </c>
      <c r="B1443" s="81" t="s">
        <v>493</v>
      </c>
      <c r="C1443" s="81" t="str">
        <f t="shared" si="22"/>
        <v>08045</v>
      </c>
      <c r="D1443" s="81" t="s">
        <v>503</v>
      </c>
      <c r="E1443" s="81" t="s">
        <v>1550</v>
      </c>
      <c r="F1443" s="81">
        <v>78.400000000000006</v>
      </c>
      <c r="G1443" s="81" t="s">
        <v>515</v>
      </c>
      <c r="H1443" s="81" t="s">
        <v>770</v>
      </c>
      <c r="I1443" s="81" t="s">
        <v>1551</v>
      </c>
      <c r="J1443" s="81" t="s">
        <v>227</v>
      </c>
      <c r="K1443" s="81" t="s">
        <v>333</v>
      </c>
      <c r="L1443" s="81">
        <v>-107.91976286111111</v>
      </c>
      <c r="M1443" s="81">
        <v>39.512459666666665</v>
      </c>
      <c r="N1443" s="190">
        <v>0</v>
      </c>
      <c r="O1443" s="185">
        <v>0</v>
      </c>
      <c r="P1443" s="185">
        <v>5.7</v>
      </c>
      <c r="Q1443" s="185">
        <v>0</v>
      </c>
      <c r="R1443" s="186">
        <v>0</v>
      </c>
    </row>
    <row r="1444" spans="1:18" s="81" customFormat="1" x14ac:dyDescent="0.2">
      <c r="A1444" s="81" t="s">
        <v>147</v>
      </c>
      <c r="B1444" s="81" t="s">
        <v>493</v>
      </c>
      <c r="C1444" s="81" t="str">
        <f t="shared" si="22"/>
        <v>08045</v>
      </c>
      <c r="D1444" s="81" t="s">
        <v>503</v>
      </c>
      <c r="E1444" s="81" t="s">
        <v>1550</v>
      </c>
      <c r="F1444" s="81">
        <v>78.400000000000006</v>
      </c>
      <c r="G1444" s="81" t="s">
        <v>515</v>
      </c>
      <c r="H1444" s="81" t="s">
        <v>770</v>
      </c>
      <c r="I1444" s="81" t="s">
        <v>1551</v>
      </c>
      <c r="J1444" s="81" t="s">
        <v>227</v>
      </c>
      <c r="K1444" s="81" t="s">
        <v>333</v>
      </c>
      <c r="L1444" s="81">
        <v>-107.91976286111111</v>
      </c>
      <c r="M1444" s="81">
        <v>39.512459666666665</v>
      </c>
      <c r="N1444" s="190">
        <v>19.3</v>
      </c>
      <c r="O1444" s="185">
        <v>0</v>
      </c>
      <c r="P1444" s="185">
        <v>0</v>
      </c>
      <c r="Q1444" s="185">
        <v>0</v>
      </c>
      <c r="R1444" s="186">
        <v>0</v>
      </c>
    </row>
    <row r="1445" spans="1:18" s="81" customFormat="1" x14ac:dyDescent="0.2">
      <c r="A1445" s="81" t="s">
        <v>147</v>
      </c>
      <c r="B1445" s="81" t="s">
        <v>493</v>
      </c>
      <c r="C1445" s="81" t="str">
        <f t="shared" si="22"/>
        <v>08045</v>
      </c>
      <c r="D1445" s="81" t="s">
        <v>503</v>
      </c>
      <c r="E1445" s="81" t="s">
        <v>1550</v>
      </c>
      <c r="F1445" s="81">
        <v>78.400000000000006</v>
      </c>
      <c r="G1445" s="81" t="s">
        <v>515</v>
      </c>
      <c r="H1445" s="81" t="s">
        <v>770</v>
      </c>
      <c r="I1445" s="81" t="s">
        <v>1551</v>
      </c>
      <c r="J1445" s="81" t="s">
        <v>227</v>
      </c>
      <c r="K1445" s="81" t="s">
        <v>333</v>
      </c>
      <c r="L1445" s="81">
        <v>-107.91976286111111</v>
      </c>
      <c r="M1445" s="81">
        <v>39.512459666666665</v>
      </c>
      <c r="N1445" s="190">
        <v>0</v>
      </c>
      <c r="O1445" s="185">
        <v>0</v>
      </c>
      <c r="P1445" s="185">
        <v>0</v>
      </c>
      <c r="Q1445" s="185">
        <v>0</v>
      </c>
      <c r="R1445" s="186">
        <v>0.39200000000000002</v>
      </c>
    </row>
    <row r="1446" spans="1:18" s="81" customFormat="1" x14ac:dyDescent="0.2">
      <c r="A1446" s="81" t="s">
        <v>147</v>
      </c>
      <c r="B1446" s="81" t="s">
        <v>493</v>
      </c>
      <c r="C1446" s="81" t="str">
        <f t="shared" si="22"/>
        <v>08045</v>
      </c>
      <c r="D1446" s="81" t="s">
        <v>503</v>
      </c>
      <c r="E1446" s="81" t="s">
        <v>1550</v>
      </c>
      <c r="F1446" s="81">
        <v>78.400000000000006</v>
      </c>
      <c r="G1446" s="81" t="s">
        <v>515</v>
      </c>
      <c r="H1446" s="81" t="s">
        <v>770</v>
      </c>
      <c r="I1446" s="81" t="s">
        <v>1551</v>
      </c>
      <c r="J1446" s="81" t="s">
        <v>227</v>
      </c>
      <c r="K1446" s="81" t="s">
        <v>333</v>
      </c>
      <c r="L1446" s="81">
        <v>-107.91976286111111</v>
      </c>
      <c r="M1446" s="81">
        <v>39.512459666666665</v>
      </c>
      <c r="N1446" s="190">
        <v>0</v>
      </c>
      <c r="O1446" s="185">
        <v>0</v>
      </c>
      <c r="P1446" s="185">
        <v>0</v>
      </c>
      <c r="Q1446" s="185">
        <v>0</v>
      </c>
      <c r="R1446" s="186">
        <v>0</v>
      </c>
    </row>
    <row r="1447" spans="1:18" s="81" customFormat="1" x14ac:dyDescent="0.2">
      <c r="A1447" s="81" t="s">
        <v>147</v>
      </c>
      <c r="B1447" s="81" t="s">
        <v>493</v>
      </c>
      <c r="C1447" s="81" t="str">
        <f t="shared" si="22"/>
        <v>08045</v>
      </c>
      <c r="D1447" s="81" t="s">
        <v>503</v>
      </c>
      <c r="E1447" s="81" t="s">
        <v>1550</v>
      </c>
      <c r="F1447" s="81">
        <v>78.400000000000006</v>
      </c>
      <c r="G1447" s="81" t="s">
        <v>515</v>
      </c>
      <c r="H1447" s="81" t="s">
        <v>770</v>
      </c>
      <c r="I1447" s="81" t="s">
        <v>1551</v>
      </c>
      <c r="J1447" s="81" t="s">
        <v>227</v>
      </c>
      <c r="K1447" s="81" t="s">
        <v>333</v>
      </c>
      <c r="L1447" s="81">
        <v>-107.91976286111111</v>
      </c>
      <c r="M1447" s="81">
        <v>39.512459666666665</v>
      </c>
      <c r="N1447" s="190">
        <v>0</v>
      </c>
      <c r="O1447" s="185">
        <v>0</v>
      </c>
      <c r="P1447" s="185">
        <v>0</v>
      </c>
      <c r="Q1447" s="185">
        <v>2.3519999999999999E-2</v>
      </c>
      <c r="R1447" s="186">
        <v>0</v>
      </c>
    </row>
    <row r="1448" spans="1:18" s="81" customFormat="1" x14ac:dyDescent="0.2">
      <c r="A1448" s="81" t="s">
        <v>147</v>
      </c>
      <c r="B1448" s="81" t="s">
        <v>493</v>
      </c>
      <c r="C1448" s="81" t="str">
        <f t="shared" si="22"/>
        <v>08045</v>
      </c>
      <c r="D1448" s="81" t="s">
        <v>503</v>
      </c>
      <c r="E1448" s="81" t="s">
        <v>1550</v>
      </c>
      <c r="F1448" s="81">
        <v>78.400000000000006</v>
      </c>
      <c r="G1448" s="81" t="s">
        <v>515</v>
      </c>
      <c r="H1448" s="81" t="s">
        <v>770</v>
      </c>
      <c r="I1448" s="81" t="s">
        <v>1551</v>
      </c>
      <c r="J1448" s="81" t="s">
        <v>227</v>
      </c>
      <c r="K1448" s="81" t="s">
        <v>333</v>
      </c>
      <c r="L1448" s="81">
        <v>-107.91976286111111</v>
      </c>
      <c r="M1448" s="81">
        <v>39.512459666666665</v>
      </c>
      <c r="N1448" s="190">
        <v>0</v>
      </c>
      <c r="O1448" s="185">
        <v>5.7</v>
      </c>
      <c r="P1448" s="185">
        <v>0</v>
      </c>
      <c r="Q1448" s="185">
        <v>0</v>
      </c>
      <c r="R1448" s="186">
        <v>0</v>
      </c>
    </row>
    <row r="1449" spans="1:18" s="81" customFormat="1" x14ac:dyDescent="0.2">
      <c r="A1449" s="81" t="s">
        <v>147</v>
      </c>
      <c r="B1449" s="81" t="s">
        <v>493</v>
      </c>
      <c r="C1449" s="81" t="str">
        <f t="shared" si="22"/>
        <v>08045</v>
      </c>
      <c r="D1449" s="81" t="s">
        <v>503</v>
      </c>
      <c r="E1449" s="81" t="s">
        <v>1550</v>
      </c>
      <c r="F1449" s="81">
        <v>80</v>
      </c>
      <c r="G1449" s="81" t="s">
        <v>515</v>
      </c>
      <c r="H1449" s="81" t="s">
        <v>518</v>
      </c>
      <c r="I1449" s="81" t="s">
        <v>1551</v>
      </c>
      <c r="J1449" s="81" t="s">
        <v>229</v>
      </c>
      <c r="K1449" s="81" t="s">
        <v>333</v>
      </c>
      <c r="L1449" s="81">
        <v>-107.91976286111111</v>
      </c>
      <c r="M1449" s="81">
        <v>39.512459666666665</v>
      </c>
      <c r="N1449" s="190">
        <v>0</v>
      </c>
      <c r="O1449" s="185">
        <v>0</v>
      </c>
      <c r="P1449" s="185">
        <v>5.8</v>
      </c>
      <c r="Q1449" s="185">
        <v>0</v>
      </c>
      <c r="R1449" s="186">
        <v>0</v>
      </c>
    </row>
    <row r="1450" spans="1:18" s="81" customFormat="1" x14ac:dyDescent="0.2">
      <c r="A1450" s="81" t="s">
        <v>147</v>
      </c>
      <c r="B1450" s="81" t="s">
        <v>493</v>
      </c>
      <c r="C1450" s="81" t="str">
        <f t="shared" si="22"/>
        <v>08045</v>
      </c>
      <c r="D1450" s="81" t="s">
        <v>503</v>
      </c>
      <c r="E1450" s="81" t="s">
        <v>1550</v>
      </c>
      <c r="F1450" s="81">
        <v>78.400000000000006</v>
      </c>
      <c r="G1450" s="81" t="s">
        <v>515</v>
      </c>
      <c r="H1450" s="81" t="s">
        <v>1552</v>
      </c>
      <c r="I1450" s="81" t="s">
        <v>1551</v>
      </c>
      <c r="J1450" s="81" t="s">
        <v>229</v>
      </c>
      <c r="K1450" s="81" t="s">
        <v>333</v>
      </c>
      <c r="L1450" s="81">
        <v>-107.91976286111111</v>
      </c>
      <c r="M1450" s="81">
        <v>39.512459666666665</v>
      </c>
      <c r="N1450" s="190">
        <v>0</v>
      </c>
      <c r="O1450" s="185">
        <v>0</v>
      </c>
      <c r="P1450" s="185">
        <v>5.7</v>
      </c>
      <c r="Q1450" s="185">
        <v>0</v>
      </c>
      <c r="R1450" s="186">
        <v>0</v>
      </c>
    </row>
    <row r="1451" spans="1:18" s="81" customFormat="1" x14ac:dyDescent="0.2">
      <c r="A1451" s="81" t="s">
        <v>147</v>
      </c>
      <c r="B1451" s="81" t="s">
        <v>493</v>
      </c>
      <c r="C1451" s="81" t="str">
        <f t="shared" si="22"/>
        <v>08045</v>
      </c>
      <c r="D1451" s="81" t="s">
        <v>503</v>
      </c>
      <c r="E1451" s="81" t="s">
        <v>1550</v>
      </c>
      <c r="F1451" s="81">
        <v>80</v>
      </c>
      <c r="G1451" s="81" t="s">
        <v>515</v>
      </c>
      <c r="H1451" s="81" t="s">
        <v>518</v>
      </c>
      <c r="I1451" s="81" t="s">
        <v>1551</v>
      </c>
      <c r="J1451" s="81" t="s">
        <v>229</v>
      </c>
      <c r="K1451" s="81" t="s">
        <v>333</v>
      </c>
      <c r="L1451" s="81">
        <v>-107.91976286111111</v>
      </c>
      <c r="M1451" s="81">
        <v>39.512459666666665</v>
      </c>
      <c r="N1451" s="190">
        <v>15.2</v>
      </c>
      <c r="O1451" s="185">
        <v>0</v>
      </c>
      <c r="P1451" s="185">
        <v>0</v>
      </c>
      <c r="Q1451" s="185">
        <v>0</v>
      </c>
      <c r="R1451" s="186">
        <v>0</v>
      </c>
    </row>
    <row r="1452" spans="1:18" s="81" customFormat="1" x14ac:dyDescent="0.2">
      <c r="A1452" s="81" t="s">
        <v>147</v>
      </c>
      <c r="B1452" s="81" t="s">
        <v>493</v>
      </c>
      <c r="C1452" s="81" t="str">
        <f t="shared" si="22"/>
        <v>08045</v>
      </c>
      <c r="D1452" s="81" t="s">
        <v>503</v>
      </c>
      <c r="E1452" s="81" t="s">
        <v>1550</v>
      </c>
      <c r="F1452" s="81">
        <v>78.400000000000006</v>
      </c>
      <c r="G1452" s="81" t="s">
        <v>515</v>
      </c>
      <c r="H1452" s="81" t="s">
        <v>1552</v>
      </c>
      <c r="I1452" s="81" t="s">
        <v>1551</v>
      </c>
      <c r="J1452" s="81" t="s">
        <v>229</v>
      </c>
      <c r="K1452" s="81" t="s">
        <v>333</v>
      </c>
      <c r="L1452" s="81">
        <v>-107.91976286111111</v>
      </c>
      <c r="M1452" s="81">
        <v>39.512459666666665</v>
      </c>
      <c r="N1452" s="190">
        <v>19.3</v>
      </c>
      <c r="O1452" s="185">
        <v>0</v>
      </c>
      <c r="P1452" s="185">
        <v>0</v>
      </c>
      <c r="Q1452" s="185">
        <v>0</v>
      </c>
      <c r="R1452" s="186">
        <v>0</v>
      </c>
    </row>
    <row r="1453" spans="1:18" s="81" customFormat="1" x14ac:dyDescent="0.2">
      <c r="A1453" s="81" t="s">
        <v>147</v>
      </c>
      <c r="B1453" s="81" t="s">
        <v>493</v>
      </c>
      <c r="C1453" s="81" t="str">
        <f t="shared" si="22"/>
        <v>08045</v>
      </c>
      <c r="D1453" s="81" t="s">
        <v>503</v>
      </c>
      <c r="E1453" s="81" t="s">
        <v>1550</v>
      </c>
      <c r="F1453" s="81">
        <v>80</v>
      </c>
      <c r="G1453" s="81" t="s">
        <v>515</v>
      </c>
      <c r="H1453" s="81" t="s">
        <v>518</v>
      </c>
      <c r="I1453" s="81" t="s">
        <v>1551</v>
      </c>
      <c r="J1453" s="81" t="s">
        <v>229</v>
      </c>
      <c r="K1453" s="81" t="s">
        <v>333</v>
      </c>
      <c r="L1453" s="81">
        <v>-107.91976286111111</v>
      </c>
      <c r="M1453" s="81">
        <v>39.512459666666665</v>
      </c>
      <c r="N1453" s="190">
        <v>0</v>
      </c>
      <c r="O1453" s="185">
        <v>0</v>
      </c>
      <c r="P1453" s="185">
        <v>0</v>
      </c>
      <c r="Q1453" s="185">
        <v>0</v>
      </c>
      <c r="R1453" s="186">
        <v>0.4</v>
      </c>
    </row>
    <row r="1454" spans="1:18" s="81" customFormat="1" x14ac:dyDescent="0.2">
      <c r="A1454" s="81" t="s">
        <v>147</v>
      </c>
      <c r="B1454" s="81" t="s">
        <v>493</v>
      </c>
      <c r="C1454" s="81" t="str">
        <f t="shared" si="22"/>
        <v>08045</v>
      </c>
      <c r="D1454" s="81" t="s">
        <v>503</v>
      </c>
      <c r="E1454" s="81" t="s">
        <v>1550</v>
      </c>
      <c r="F1454" s="81">
        <v>78.400000000000006</v>
      </c>
      <c r="G1454" s="81" t="s">
        <v>515</v>
      </c>
      <c r="H1454" s="81" t="s">
        <v>1552</v>
      </c>
      <c r="I1454" s="81" t="s">
        <v>1551</v>
      </c>
      <c r="J1454" s="81" t="s">
        <v>229</v>
      </c>
      <c r="K1454" s="81" t="s">
        <v>333</v>
      </c>
      <c r="L1454" s="81">
        <v>-107.91976286111111</v>
      </c>
      <c r="M1454" s="81">
        <v>39.512459666666665</v>
      </c>
      <c r="N1454" s="190">
        <v>0</v>
      </c>
      <c r="O1454" s="185">
        <v>0</v>
      </c>
      <c r="P1454" s="185">
        <v>0</v>
      </c>
      <c r="Q1454" s="185">
        <v>0</v>
      </c>
      <c r="R1454" s="186">
        <v>0.39200000000000002</v>
      </c>
    </row>
    <row r="1455" spans="1:18" s="81" customFormat="1" x14ac:dyDescent="0.2">
      <c r="A1455" s="81" t="s">
        <v>147</v>
      </c>
      <c r="B1455" s="81" t="s">
        <v>493</v>
      </c>
      <c r="C1455" s="81" t="str">
        <f t="shared" si="22"/>
        <v>08045</v>
      </c>
      <c r="D1455" s="81" t="s">
        <v>503</v>
      </c>
      <c r="E1455" s="81" t="s">
        <v>1550</v>
      </c>
      <c r="F1455" s="81">
        <v>80</v>
      </c>
      <c r="G1455" s="81" t="s">
        <v>515</v>
      </c>
      <c r="H1455" s="81" t="s">
        <v>518</v>
      </c>
      <c r="I1455" s="81" t="s">
        <v>1551</v>
      </c>
      <c r="J1455" s="81" t="s">
        <v>229</v>
      </c>
      <c r="K1455" s="81" t="s">
        <v>333</v>
      </c>
      <c r="L1455" s="81">
        <v>-107.91976286111111</v>
      </c>
      <c r="M1455" s="81">
        <v>39.512459666666665</v>
      </c>
      <c r="N1455" s="190">
        <v>0</v>
      </c>
      <c r="O1455" s="185">
        <v>0</v>
      </c>
      <c r="P1455" s="185">
        <v>0</v>
      </c>
      <c r="Q1455" s="185">
        <v>0</v>
      </c>
      <c r="R1455" s="186">
        <v>0</v>
      </c>
    </row>
    <row r="1456" spans="1:18" s="81" customFormat="1" x14ac:dyDescent="0.2">
      <c r="A1456" s="81" t="s">
        <v>147</v>
      </c>
      <c r="B1456" s="81" t="s">
        <v>493</v>
      </c>
      <c r="C1456" s="81" t="str">
        <f t="shared" si="22"/>
        <v>08045</v>
      </c>
      <c r="D1456" s="81" t="s">
        <v>503</v>
      </c>
      <c r="E1456" s="81" t="s">
        <v>1550</v>
      </c>
      <c r="F1456" s="81">
        <v>78.400000000000006</v>
      </c>
      <c r="G1456" s="81" t="s">
        <v>515</v>
      </c>
      <c r="H1456" s="81" t="s">
        <v>1552</v>
      </c>
      <c r="I1456" s="81" t="s">
        <v>1551</v>
      </c>
      <c r="J1456" s="81" t="s">
        <v>229</v>
      </c>
      <c r="K1456" s="81" t="s">
        <v>333</v>
      </c>
      <c r="L1456" s="81">
        <v>-107.91976286111111</v>
      </c>
      <c r="M1456" s="81">
        <v>39.512459666666665</v>
      </c>
      <c r="N1456" s="190">
        <v>0</v>
      </c>
      <c r="O1456" s="185">
        <v>0</v>
      </c>
      <c r="P1456" s="185">
        <v>0</v>
      </c>
      <c r="Q1456" s="185">
        <v>0</v>
      </c>
      <c r="R1456" s="186">
        <v>0</v>
      </c>
    </row>
    <row r="1457" spans="1:18" s="81" customFormat="1" x14ac:dyDescent="0.2">
      <c r="A1457" s="81" t="s">
        <v>147</v>
      </c>
      <c r="B1457" s="81" t="s">
        <v>493</v>
      </c>
      <c r="C1457" s="81" t="str">
        <f t="shared" si="22"/>
        <v>08045</v>
      </c>
      <c r="D1457" s="81" t="s">
        <v>503</v>
      </c>
      <c r="E1457" s="81" t="s">
        <v>1550</v>
      </c>
      <c r="F1457" s="81">
        <v>80</v>
      </c>
      <c r="G1457" s="81" t="s">
        <v>515</v>
      </c>
      <c r="H1457" s="81" t="s">
        <v>518</v>
      </c>
      <c r="I1457" s="81" t="s">
        <v>1551</v>
      </c>
      <c r="J1457" s="81" t="s">
        <v>229</v>
      </c>
      <c r="K1457" s="81" t="s">
        <v>333</v>
      </c>
      <c r="L1457" s="81">
        <v>-107.91976286111111</v>
      </c>
      <c r="M1457" s="81">
        <v>39.512459666666665</v>
      </c>
      <c r="N1457" s="190">
        <v>0</v>
      </c>
      <c r="O1457" s="185">
        <v>0</v>
      </c>
      <c r="P1457" s="185">
        <v>0</v>
      </c>
      <c r="Q1457" s="185">
        <v>2.4E-2</v>
      </c>
      <c r="R1457" s="186">
        <v>0</v>
      </c>
    </row>
    <row r="1458" spans="1:18" s="81" customFormat="1" x14ac:dyDescent="0.2">
      <c r="A1458" s="81" t="s">
        <v>147</v>
      </c>
      <c r="B1458" s="81" t="s">
        <v>493</v>
      </c>
      <c r="C1458" s="81" t="str">
        <f t="shared" si="22"/>
        <v>08045</v>
      </c>
      <c r="D1458" s="81" t="s">
        <v>503</v>
      </c>
      <c r="E1458" s="81" t="s">
        <v>1550</v>
      </c>
      <c r="F1458" s="81">
        <v>78.400000000000006</v>
      </c>
      <c r="G1458" s="81" t="s">
        <v>515</v>
      </c>
      <c r="H1458" s="81" t="s">
        <v>1552</v>
      </c>
      <c r="I1458" s="81" t="s">
        <v>1551</v>
      </c>
      <c r="J1458" s="81" t="s">
        <v>229</v>
      </c>
      <c r="K1458" s="81" t="s">
        <v>333</v>
      </c>
      <c r="L1458" s="81">
        <v>-107.91976286111111</v>
      </c>
      <c r="M1458" s="81">
        <v>39.512459666666665</v>
      </c>
      <c r="N1458" s="190">
        <v>0</v>
      </c>
      <c r="O1458" s="185">
        <v>0</v>
      </c>
      <c r="P1458" s="185">
        <v>0</v>
      </c>
      <c r="Q1458" s="185">
        <v>2.3519999999999999E-2</v>
      </c>
      <c r="R1458" s="186">
        <v>0</v>
      </c>
    </row>
    <row r="1459" spans="1:18" s="81" customFormat="1" x14ac:dyDescent="0.2">
      <c r="A1459" s="81" t="s">
        <v>147</v>
      </c>
      <c r="B1459" s="81" t="s">
        <v>493</v>
      </c>
      <c r="C1459" s="81" t="str">
        <f t="shared" si="22"/>
        <v>08045</v>
      </c>
      <c r="D1459" s="81" t="s">
        <v>503</v>
      </c>
      <c r="E1459" s="81" t="s">
        <v>1550</v>
      </c>
      <c r="F1459" s="81">
        <v>80</v>
      </c>
      <c r="G1459" s="81" t="s">
        <v>515</v>
      </c>
      <c r="H1459" s="81" t="s">
        <v>518</v>
      </c>
      <c r="I1459" s="81" t="s">
        <v>1551</v>
      </c>
      <c r="J1459" s="81" t="s">
        <v>229</v>
      </c>
      <c r="K1459" s="81" t="s">
        <v>333</v>
      </c>
      <c r="L1459" s="81">
        <v>-107.91976286111111</v>
      </c>
      <c r="M1459" s="81">
        <v>39.512459666666665</v>
      </c>
      <c r="N1459" s="190">
        <v>0</v>
      </c>
      <c r="O1459" s="185">
        <v>5.8</v>
      </c>
      <c r="P1459" s="185">
        <v>0</v>
      </c>
      <c r="Q1459" s="185">
        <v>0</v>
      </c>
      <c r="R1459" s="186">
        <v>0</v>
      </c>
    </row>
    <row r="1460" spans="1:18" s="81" customFormat="1" x14ac:dyDescent="0.2">
      <c r="A1460" s="81" t="s">
        <v>147</v>
      </c>
      <c r="B1460" s="81" t="s">
        <v>493</v>
      </c>
      <c r="C1460" s="81" t="str">
        <f t="shared" si="22"/>
        <v>08045</v>
      </c>
      <c r="D1460" s="81" t="s">
        <v>503</v>
      </c>
      <c r="E1460" s="81" t="s">
        <v>1550</v>
      </c>
      <c r="F1460" s="81">
        <v>78.400000000000006</v>
      </c>
      <c r="G1460" s="81" t="s">
        <v>515</v>
      </c>
      <c r="H1460" s="81" t="s">
        <v>1552</v>
      </c>
      <c r="I1460" s="81" t="s">
        <v>1551</v>
      </c>
      <c r="J1460" s="81" t="s">
        <v>229</v>
      </c>
      <c r="K1460" s="81" t="s">
        <v>333</v>
      </c>
      <c r="L1460" s="81">
        <v>-107.91976286111111</v>
      </c>
      <c r="M1460" s="81">
        <v>39.512459666666665</v>
      </c>
      <c r="N1460" s="190">
        <v>0</v>
      </c>
      <c r="O1460" s="185">
        <v>5.7</v>
      </c>
      <c r="P1460" s="185">
        <v>0</v>
      </c>
      <c r="Q1460" s="185">
        <v>0</v>
      </c>
      <c r="R1460" s="186">
        <v>0</v>
      </c>
    </row>
    <row r="1461" spans="1:18" s="81" customFormat="1" x14ac:dyDescent="0.2">
      <c r="A1461" s="81" t="s">
        <v>147</v>
      </c>
      <c r="B1461" s="81" t="s">
        <v>493</v>
      </c>
      <c r="C1461" s="81" t="str">
        <f t="shared" si="22"/>
        <v>08045</v>
      </c>
      <c r="D1461" s="81" t="s">
        <v>503</v>
      </c>
      <c r="E1461" s="81" t="s">
        <v>1550</v>
      </c>
      <c r="F1461" s="81">
        <v>78.400000000000006</v>
      </c>
      <c r="G1461" s="81" t="s">
        <v>515</v>
      </c>
      <c r="H1461" s="81" t="s">
        <v>1553</v>
      </c>
      <c r="I1461" s="81" t="s">
        <v>1551</v>
      </c>
      <c r="J1461" s="81" t="s">
        <v>231</v>
      </c>
      <c r="K1461" s="81" t="s">
        <v>333</v>
      </c>
      <c r="L1461" s="81">
        <v>-107.91976286111111</v>
      </c>
      <c r="M1461" s="81">
        <v>39.512459666666665</v>
      </c>
      <c r="N1461" s="190">
        <v>0</v>
      </c>
      <c r="O1461" s="185">
        <v>0</v>
      </c>
      <c r="P1461" s="185">
        <v>5.7</v>
      </c>
      <c r="Q1461" s="185">
        <v>0</v>
      </c>
      <c r="R1461" s="186">
        <v>0</v>
      </c>
    </row>
    <row r="1462" spans="1:18" s="81" customFormat="1" x14ac:dyDescent="0.2">
      <c r="A1462" s="81" t="s">
        <v>147</v>
      </c>
      <c r="B1462" s="81" t="s">
        <v>493</v>
      </c>
      <c r="C1462" s="81" t="str">
        <f t="shared" si="22"/>
        <v>08045</v>
      </c>
      <c r="D1462" s="81" t="s">
        <v>503</v>
      </c>
      <c r="E1462" s="81" t="s">
        <v>1550</v>
      </c>
      <c r="F1462" s="81">
        <v>78.400000000000006</v>
      </c>
      <c r="G1462" s="81" t="s">
        <v>515</v>
      </c>
      <c r="H1462" s="81" t="s">
        <v>1553</v>
      </c>
      <c r="I1462" s="81" t="s">
        <v>1551</v>
      </c>
      <c r="J1462" s="81" t="s">
        <v>231</v>
      </c>
      <c r="K1462" s="81" t="s">
        <v>333</v>
      </c>
      <c r="L1462" s="81">
        <v>-107.91976286111111</v>
      </c>
      <c r="M1462" s="81">
        <v>39.512459666666665</v>
      </c>
      <c r="N1462" s="190">
        <v>19.3</v>
      </c>
      <c r="O1462" s="185">
        <v>0</v>
      </c>
      <c r="P1462" s="185">
        <v>0</v>
      </c>
      <c r="Q1462" s="185">
        <v>0</v>
      </c>
      <c r="R1462" s="186">
        <v>0</v>
      </c>
    </row>
    <row r="1463" spans="1:18" s="81" customFormat="1" x14ac:dyDescent="0.2">
      <c r="A1463" s="81" t="s">
        <v>147</v>
      </c>
      <c r="B1463" s="81" t="s">
        <v>493</v>
      </c>
      <c r="C1463" s="81" t="str">
        <f t="shared" si="22"/>
        <v>08045</v>
      </c>
      <c r="D1463" s="81" t="s">
        <v>503</v>
      </c>
      <c r="E1463" s="81" t="s">
        <v>1550</v>
      </c>
      <c r="F1463" s="81">
        <v>78.400000000000006</v>
      </c>
      <c r="G1463" s="81" t="s">
        <v>515</v>
      </c>
      <c r="H1463" s="81" t="s">
        <v>1553</v>
      </c>
      <c r="I1463" s="81" t="s">
        <v>1551</v>
      </c>
      <c r="J1463" s="81" t="s">
        <v>231</v>
      </c>
      <c r="K1463" s="81" t="s">
        <v>333</v>
      </c>
      <c r="L1463" s="81">
        <v>-107.91976286111111</v>
      </c>
      <c r="M1463" s="81">
        <v>39.512459666666665</v>
      </c>
      <c r="N1463" s="190">
        <v>0</v>
      </c>
      <c r="O1463" s="185">
        <v>0</v>
      </c>
      <c r="P1463" s="185">
        <v>0</v>
      </c>
      <c r="Q1463" s="185">
        <v>0</v>
      </c>
      <c r="R1463" s="186">
        <v>0.39200000000000002</v>
      </c>
    </row>
    <row r="1464" spans="1:18" s="81" customFormat="1" x14ac:dyDescent="0.2">
      <c r="A1464" s="81" t="s">
        <v>147</v>
      </c>
      <c r="B1464" s="81" t="s">
        <v>493</v>
      </c>
      <c r="C1464" s="81" t="str">
        <f t="shared" si="22"/>
        <v>08045</v>
      </c>
      <c r="D1464" s="81" t="s">
        <v>503</v>
      </c>
      <c r="E1464" s="81" t="s">
        <v>1550</v>
      </c>
      <c r="F1464" s="81">
        <v>78.400000000000006</v>
      </c>
      <c r="G1464" s="81" t="s">
        <v>515</v>
      </c>
      <c r="H1464" s="81" t="s">
        <v>1553</v>
      </c>
      <c r="I1464" s="81" t="s">
        <v>1551</v>
      </c>
      <c r="J1464" s="81" t="s">
        <v>231</v>
      </c>
      <c r="K1464" s="81" t="s">
        <v>333</v>
      </c>
      <c r="L1464" s="81">
        <v>-107.91976286111111</v>
      </c>
      <c r="M1464" s="81">
        <v>39.512459666666665</v>
      </c>
      <c r="N1464" s="190">
        <v>0</v>
      </c>
      <c r="O1464" s="185">
        <v>0</v>
      </c>
      <c r="P1464" s="185">
        <v>0</v>
      </c>
      <c r="Q1464" s="185">
        <v>0</v>
      </c>
      <c r="R1464" s="186">
        <v>0</v>
      </c>
    </row>
    <row r="1465" spans="1:18" s="81" customFormat="1" x14ac:dyDescent="0.2">
      <c r="A1465" s="81" t="s">
        <v>147</v>
      </c>
      <c r="B1465" s="81" t="s">
        <v>493</v>
      </c>
      <c r="C1465" s="81" t="str">
        <f t="shared" si="22"/>
        <v>08045</v>
      </c>
      <c r="D1465" s="81" t="s">
        <v>503</v>
      </c>
      <c r="E1465" s="81" t="s">
        <v>1550</v>
      </c>
      <c r="F1465" s="81">
        <v>78.400000000000006</v>
      </c>
      <c r="G1465" s="81" t="s">
        <v>515</v>
      </c>
      <c r="H1465" s="81" t="s">
        <v>1553</v>
      </c>
      <c r="I1465" s="81" t="s">
        <v>1551</v>
      </c>
      <c r="J1465" s="81" t="s">
        <v>231</v>
      </c>
      <c r="K1465" s="81" t="s">
        <v>333</v>
      </c>
      <c r="L1465" s="81">
        <v>-107.91976286111111</v>
      </c>
      <c r="M1465" s="81">
        <v>39.512459666666665</v>
      </c>
      <c r="N1465" s="190">
        <v>0</v>
      </c>
      <c r="O1465" s="185">
        <v>5.7</v>
      </c>
      <c r="P1465" s="185">
        <v>0</v>
      </c>
      <c r="Q1465" s="185">
        <v>0</v>
      </c>
      <c r="R1465" s="186">
        <v>0</v>
      </c>
    </row>
    <row r="1466" spans="1:18" s="81" customFormat="1" x14ac:dyDescent="0.2">
      <c r="A1466" s="81" t="s">
        <v>147</v>
      </c>
      <c r="B1466" s="81" t="s">
        <v>493</v>
      </c>
      <c r="C1466" s="81" t="str">
        <f t="shared" si="22"/>
        <v>08045</v>
      </c>
      <c r="D1466" s="81" t="s">
        <v>503</v>
      </c>
      <c r="E1466" s="81" t="s">
        <v>1550</v>
      </c>
      <c r="F1466" s="81">
        <v>78.400000000000006</v>
      </c>
      <c r="G1466" s="81" t="s">
        <v>515</v>
      </c>
      <c r="H1466" s="81" t="s">
        <v>1554</v>
      </c>
      <c r="I1466" s="81" t="s">
        <v>1551</v>
      </c>
      <c r="J1466" s="81" t="s">
        <v>231</v>
      </c>
      <c r="K1466" s="81" t="s">
        <v>333</v>
      </c>
      <c r="L1466" s="81">
        <v>-107.91976286111111</v>
      </c>
      <c r="M1466" s="81">
        <v>39.512459666666665</v>
      </c>
      <c r="N1466" s="190">
        <v>0</v>
      </c>
      <c r="O1466" s="185">
        <v>0</v>
      </c>
      <c r="P1466" s="185">
        <v>5.7</v>
      </c>
      <c r="Q1466" s="185">
        <v>0</v>
      </c>
      <c r="R1466" s="186">
        <v>0</v>
      </c>
    </row>
    <row r="1467" spans="1:18" s="81" customFormat="1" x14ac:dyDescent="0.2">
      <c r="A1467" s="81" t="s">
        <v>147</v>
      </c>
      <c r="B1467" s="81" t="s">
        <v>493</v>
      </c>
      <c r="C1467" s="81" t="str">
        <f t="shared" si="22"/>
        <v>08045</v>
      </c>
      <c r="D1467" s="81" t="s">
        <v>503</v>
      </c>
      <c r="E1467" s="81" t="s">
        <v>1550</v>
      </c>
      <c r="F1467" s="81">
        <v>78.400000000000006</v>
      </c>
      <c r="G1467" s="81" t="s">
        <v>515</v>
      </c>
      <c r="H1467" s="81" t="s">
        <v>1554</v>
      </c>
      <c r="I1467" s="81" t="s">
        <v>1551</v>
      </c>
      <c r="J1467" s="81" t="s">
        <v>231</v>
      </c>
      <c r="K1467" s="81" t="s">
        <v>333</v>
      </c>
      <c r="L1467" s="81">
        <v>-107.91976286111111</v>
      </c>
      <c r="M1467" s="81">
        <v>39.512459666666665</v>
      </c>
      <c r="N1467" s="190">
        <v>19.300001999999999</v>
      </c>
      <c r="O1467" s="185">
        <v>0</v>
      </c>
      <c r="P1467" s="185">
        <v>0</v>
      </c>
      <c r="Q1467" s="185">
        <v>0</v>
      </c>
      <c r="R1467" s="186">
        <v>0</v>
      </c>
    </row>
    <row r="1468" spans="1:18" s="81" customFormat="1" x14ac:dyDescent="0.2">
      <c r="A1468" s="81" t="s">
        <v>147</v>
      </c>
      <c r="B1468" s="81" t="s">
        <v>493</v>
      </c>
      <c r="C1468" s="81" t="str">
        <f t="shared" si="22"/>
        <v>08045</v>
      </c>
      <c r="D1468" s="81" t="s">
        <v>503</v>
      </c>
      <c r="E1468" s="81" t="s">
        <v>1550</v>
      </c>
      <c r="F1468" s="81">
        <v>78.400000000000006</v>
      </c>
      <c r="G1468" s="81" t="s">
        <v>515</v>
      </c>
      <c r="H1468" s="81" t="s">
        <v>1554</v>
      </c>
      <c r="I1468" s="81" t="s">
        <v>1551</v>
      </c>
      <c r="J1468" s="81" t="s">
        <v>231</v>
      </c>
      <c r="K1468" s="81" t="s">
        <v>333</v>
      </c>
      <c r="L1468" s="81">
        <v>-107.91976286111111</v>
      </c>
      <c r="M1468" s="81">
        <v>39.512459666666665</v>
      </c>
      <c r="N1468" s="190">
        <v>0</v>
      </c>
      <c r="O1468" s="185">
        <v>0</v>
      </c>
      <c r="P1468" s="185">
        <v>0</v>
      </c>
      <c r="Q1468" s="185">
        <v>0</v>
      </c>
      <c r="R1468" s="186">
        <v>0.4</v>
      </c>
    </row>
    <row r="1469" spans="1:18" s="81" customFormat="1" x14ac:dyDescent="0.2">
      <c r="A1469" s="81" t="s">
        <v>147</v>
      </c>
      <c r="B1469" s="81" t="s">
        <v>493</v>
      </c>
      <c r="C1469" s="81" t="str">
        <f t="shared" si="22"/>
        <v>08045</v>
      </c>
      <c r="D1469" s="81" t="s">
        <v>503</v>
      </c>
      <c r="E1469" s="81" t="s">
        <v>1550</v>
      </c>
      <c r="F1469" s="81">
        <v>78.400000000000006</v>
      </c>
      <c r="G1469" s="81" t="s">
        <v>515</v>
      </c>
      <c r="H1469" s="81" t="s">
        <v>1554</v>
      </c>
      <c r="I1469" s="81" t="s">
        <v>1551</v>
      </c>
      <c r="J1469" s="81" t="s">
        <v>231</v>
      </c>
      <c r="K1469" s="81" t="s">
        <v>333</v>
      </c>
      <c r="L1469" s="81">
        <v>-107.91976286111111</v>
      </c>
      <c r="M1469" s="81">
        <v>39.512459666666665</v>
      </c>
      <c r="N1469" s="190">
        <v>0</v>
      </c>
      <c r="O1469" s="185">
        <v>0</v>
      </c>
      <c r="P1469" s="185">
        <v>0</v>
      </c>
      <c r="Q1469" s="185">
        <v>0</v>
      </c>
      <c r="R1469" s="186">
        <v>0</v>
      </c>
    </row>
    <row r="1470" spans="1:18" s="81" customFormat="1" x14ac:dyDescent="0.2">
      <c r="A1470" s="81" t="s">
        <v>147</v>
      </c>
      <c r="B1470" s="81" t="s">
        <v>493</v>
      </c>
      <c r="C1470" s="81" t="str">
        <f t="shared" si="22"/>
        <v>08045</v>
      </c>
      <c r="D1470" s="81" t="s">
        <v>503</v>
      </c>
      <c r="E1470" s="81" t="s">
        <v>1550</v>
      </c>
      <c r="F1470" s="81">
        <v>78.400000000000006</v>
      </c>
      <c r="G1470" s="81" t="s">
        <v>515</v>
      </c>
      <c r="H1470" s="81" t="s">
        <v>1554</v>
      </c>
      <c r="I1470" s="81" t="s">
        <v>1551</v>
      </c>
      <c r="J1470" s="81" t="s">
        <v>231</v>
      </c>
      <c r="K1470" s="81" t="s">
        <v>333</v>
      </c>
      <c r="L1470" s="81">
        <v>-107.91976286111111</v>
      </c>
      <c r="M1470" s="81">
        <v>39.512459666666665</v>
      </c>
      <c r="N1470" s="190">
        <v>0</v>
      </c>
      <c r="O1470" s="185">
        <v>0</v>
      </c>
      <c r="P1470" s="185">
        <v>0</v>
      </c>
      <c r="Q1470" s="185">
        <v>0.04</v>
      </c>
      <c r="R1470" s="186">
        <v>0</v>
      </c>
    </row>
    <row r="1471" spans="1:18" s="81" customFormat="1" x14ac:dyDescent="0.2">
      <c r="A1471" s="81" t="s">
        <v>147</v>
      </c>
      <c r="B1471" s="81" t="s">
        <v>493</v>
      </c>
      <c r="C1471" s="81" t="str">
        <f t="shared" si="22"/>
        <v>08045</v>
      </c>
      <c r="D1471" s="81" t="s">
        <v>503</v>
      </c>
      <c r="E1471" s="81" t="s">
        <v>1550</v>
      </c>
      <c r="F1471" s="81">
        <v>78.400000000000006</v>
      </c>
      <c r="G1471" s="81" t="s">
        <v>515</v>
      </c>
      <c r="H1471" s="81" t="s">
        <v>1554</v>
      </c>
      <c r="I1471" s="81" t="s">
        <v>1551</v>
      </c>
      <c r="J1471" s="81" t="s">
        <v>231</v>
      </c>
      <c r="K1471" s="81" t="s">
        <v>333</v>
      </c>
      <c r="L1471" s="81">
        <v>-107.91976286111111</v>
      </c>
      <c r="M1471" s="81">
        <v>39.512459666666665</v>
      </c>
      <c r="N1471" s="190">
        <v>0</v>
      </c>
      <c r="O1471" s="185">
        <v>5.7</v>
      </c>
      <c r="P1471" s="185">
        <v>0</v>
      </c>
      <c r="Q1471" s="185">
        <v>0</v>
      </c>
      <c r="R1471" s="186">
        <v>0</v>
      </c>
    </row>
    <row r="1472" spans="1:18" s="81" customFormat="1" x14ac:dyDescent="0.2">
      <c r="A1472" s="81" t="s">
        <v>147</v>
      </c>
      <c r="B1472" s="81" t="s">
        <v>493</v>
      </c>
      <c r="C1472" s="81" t="str">
        <f t="shared" si="22"/>
        <v>08045</v>
      </c>
      <c r="D1472" s="81" t="s">
        <v>503</v>
      </c>
      <c r="E1472" s="81" t="s">
        <v>1550</v>
      </c>
      <c r="F1472" s="81">
        <v>78.400000000000006</v>
      </c>
      <c r="G1472" s="81" t="s">
        <v>515</v>
      </c>
      <c r="H1472" s="81" t="s">
        <v>1555</v>
      </c>
      <c r="I1472" s="81" t="s">
        <v>1551</v>
      </c>
      <c r="J1472" s="81" t="s">
        <v>231</v>
      </c>
      <c r="K1472" s="81" t="s">
        <v>333</v>
      </c>
      <c r="L1472" s="81">
        <v>-107.91976286111111</v>
      </c>
      <c r="M1472" s="81">
        <v>39.512459666666665</v>
      </c>
      <c r="N1472" s="190">
        <v>0</v>
      </c>
      <c r="O1472" s="185">
        <v>0</v>
      </c>
      <c r="P1472" s="185">
        <v>5.7000010000000003</v>
      </c>
      <c r="Q1472" s="185">
        <v>0</v>
      </c>
      <c r="R1472" s="186">
        <v>0</v>
      </c>
    </row>
    <row r="1473" spans="1:18" s="81" customFormat="1" x14ac:dyDescent="0.2">
      <c r="A1473" s="81" t="s">
        <v>147</v>
      </c>
      <c r="B1473" s="81" t="s">
        <v>493</v>
      </c>
      <c r="C1473" s="81" t="str">
        <f t="shared" si="22"/>
        <v>08045</v>
      </c>
      <c r="D1473" s="81" t="s">
        <v>503</v>
      </c>
      <c r="E1473" s="81" t="s">
        <v>1550</v>
      </c>
      <c r="F1473" s="81">
        <v>78.400000000000006</v>
      </c>
      <c r="G1473" s="81" t="s">
        <v>515</v>
      </c>
      <c r="H1473" s="81" t="s">
        <v>1555</v>
      </c>
      <c r="I1473" s="81" t="s">
        <v>1551</v>
      </c>
      <c r="J1473" s="81" t="s">
        <v>231</v>
      </c>
      <c r="K1473" s="81" t="s">
        <v>333</v>
      </c>
      <c r="L1473" s="81">
        <v>-107.91976286111111</v>
      </c>
      <c r="M1473" s="81">
        <v>39.512459666666665</v>
      </c>
      <c r="N1473" s="190">
        <v>19.300001999999999</v>
      </c>
      <c r="O1473" s="185">
        <v>0</v>
      </c>
      <c r="P1473" s="185">
        <v>0</v>
      </c>
      <c r="Q1473" s="185">
        <v>0</v>
      </c>
      <c r="R1473" s="186">
        <v>0</v>
      </c>
    </row>
    <row r="1474" spans="1:18" s="81" customFormat="1" x14ac:dyDescent="0.2">
      <c r="A1474" s="81" t="s">
        <v>147</v>
      </c>
      <c r="B1474" s="81" t="s">
        <v>493</v>
      </c>
      <c r="C1474" s="81" t="str">
        <f t="shared" si="22"/>
        <v>08045</v>
      </c>
      <c r="D1474" s="81" t="s">
        <v>503</v>
      </c>
      <c r="E1474" s="81" t="s">
        <v>1550</v>
      </c>
      <c r="F1474" s="81">
        <v>78.400000000000006</v>
      </c>
      <c r="G1474" s="81" t="s">
        <v>515</v>
      </c>
      <c r="H1474" s="81" t="s">
        <v>1555</v>
      </c>
      <c r="I1474" s="81" t="s">
        <v>1551</v>
      </c>
      <c r="J1474" s="81" t="s">
        <v>231</v>
      </c>
      <c r="K1474" s="81" t="s">
        <v>333</v>
      </c>
      <c r="L1474" s="81">
        <v>-107.91976286111111</v>
      </c>
      <c r="M1474" s="81">
        <v>39.512459666666665</v>
      </c>
      <c r="N1474" s="190">
        <v>0</v>
      </c>
      <c r="O1474" s="185">
        <v>0</v>
      </c>
      <c r="P1474" s="185">
        <v>0</v>
      </c>
      <c r="Q1474" s="185">
        <v>0</v>
      </c>
      <c r="R1474" s="186">
        <v>0.4</v>
      </c>
    </row>
    <row r="1475" spans="1:18" s="81" customFormat="1" x14ac:dyDescent="0.2">
      <c r="A1475" s="81" t="s">
        <v>147</v>
      </c>
      <c r="B1475" s="81" t="s">
        <v>493</v>
      </c>
      <c r="C1475" s="81" t="str">
        <f t="shared" si="22"/>
        <v>08045</v>
      </c>
      <c r="D1475" s="81" t="s">
        <v>503</v>
      </c>
      <c r="E1475" s="81" t="s">
        <v>1550</v>
      </c>
      <c r="F1475" s="81">
        <v>78.400000000000006</v>
      </c>
      <c r="G1475" s="81" t="s">
        <v>515</v>
      </c>
      <c r="H1475" s="81" t="s">
        <v>1555</v>
      </c>
      <c r="I1475" s="81" t="s">
        <v>1551</v>
      </c>
      <c r="J1475" s="81" t="s">
        <v>231</v>
      </c>
      <c r="K1475" s="81" t="s">
        <v>333</v>
      </c>
      <c r="L1475" s="81">
        <v>-107.91976286111111</v>
      </c>
      <c r="M1475" s="81">
        <v>39.512459666666665</v>
      </c>
      <c r="N1475" s="190">
        <v>0</v>
      </c>
      <c r="O1475" s="185">
        <v>0</v>
      </c>
      <c r="P1475" s="185">
        <v>0</v>
      </c>
      <c r="Q1475" s="185">
        <v>0</v>
      </c>
      <c r="R1475" s="186">
        <v>0</v>
      </c>
    </row>
    <row r="1476" spans="1:18" s="81" customFormat="1" x14ac:dyDescent="0.2">
      <c r="A1476" s="81" t="s">
        <v>147</v>
      </c>
      <c r="B1476" s="81" t="s">
        <v>493</v>
      </c>
      <c r="C1476" s="81" t="str">
        <f t="shared" si="22"/>
        <v>08045</v>
      </c>
      <c r="D1476" s="81" t="s">
        <v>503</v>
      </c>
      <c r="E1476" s="81" t="s">
        <v>1550</v>
      </c>
      <c r="F1476" s="81">
        <v>78.400000000000006</v>
      </c>
      <c r="G1476" s="81" t="s">
        <v>515</v>
      </c>
      <c r="H1476" s="81" t="s">
        <v>1555</v>
      </c>
      <c r="I1476" s="81" t="s">
        <v>1551</v>
      </c>
      <c r="J1476" s="81" t="s">
        <v>231</v>
      </c>
      <c r="K1476" s="81" t="s">
        <v>333</v>
      </c>
      <c r="L1476" s="81">
        <v>-107.91976286111111</v>
      </c>
      <c r="M1476" s="81">
        <v>39.512459666666665</v>
      </c>
      <c r="N1476" s="190">
        <v>0</v>
      </c>
      <c r="O1476" s="185">
        <v>0</v>
      </c>
      <c r="P1476" s="185">
        <v>0</v>
      </c>
      <c r="Q1476" s="185">
        <v>3.9992E-2</v>
      </c>
      <c r="R1476" s="186">
        <v>0</v>
      </c>
    </row>
    <row r="1477" spans="1:18" s="81" customFormat="1" x14ac:dyDescent="0.2">
      <c r="A1477" s="81" t="s">
        <v>147</v>
      </c>
      <c r="B1477" s="81" t="s">
        <v>493</v>
      </c>
      <c r="C1477" s="81" t="str">
        <f t="shared" si="22"/>
        <v>08045</v>
      </c>
      <c r="D1477" s="81" t="s">
        <v>503</v>
      </c>
      <c r="E1477" s="81" t="s">
        <v>1550</v>
      </c>
      <c r="F1477" s="81">
        <v>78.400000000000006</v>
      </c>
      <c r="G1477" s="81" t="s">
        <v>515</v>
      </c>
      <c r="H1477" s="81" t="s">
        <v>1555</v>
      </c>
      <c r="I1477" s="81" t="s">
        <v>1551</v>
      </c>
      <c r="J1477" s="81" t="s">
        <v>231</v>
      </c>
      <c r="K1477" s="81" t="s">
        <v>333</v>
      </c>
      <c r="L1477" s="81">
        <v>-107.91976286111111</v>
      </c>
      <c r="M1477" s="81">
        <v>39.512459666666665</v>
      </c>
      <c r="N1477" s="190">
        <v>0</v>
      </c>
      <c r="O1477" s="185">
        <v>5.7</v>
      </c>
      <c r="P1477" s="185">
        <v>0</v>
      </c>
      <c r="Q1477" s="185">
        <v>0</v>
      </c>
      <c r="R1477" s="186">
        <v>0</v>
      </c>
    </row>
    <row r="1478" spans="1:18" s="81" customFormat="1" x14ac:dyDescent="0.2">
      <c r="A1478" s="81" t="s">
        <v>147</v>
      </c>
      <c r="B1478" s="81" t="s">
        <v>493</v>
      </c>
      <c r="C1478" s="81" t="str">
        <f t="shared" si="22"/>
        <v>08045</v>
      </c>
      <c r="D1478" s="81" t="s">
        <v>503</v>
      </c>
      <c r="E1478" s="81" t="s">
        <v>1550</v>
      </c>
      <c r="F1478" s="81">
        <v>78.400000000000006</v>
      </c>
      <c r="G1478" s="81" t="s">
        <v>515</v>
      </c>
      <c r="H1478" s="81" t="s">
        <v>1556</v>
      </c>
      <c r="I1478" s="81" t="s">
        <v>1551</v>
      </c>
      <c r="J1478" s="81" t="s">
        <v>231</v>
      </c>
      <c r="K1478" s="81" t="s">
        <v>333</v>
      </c>
      <c r="L1478" s="81">
        <v>-107.91976286111111</v>
      </c>
      <c r="M1478" s="81">
        <v>39.512459666666665</v>
      </c>
      <c r="N1478" s="190">
        <v>0</v>
      </c>
      <c r="O1478" s="185">
        <v>0</v>
      </c>
      <c r="P1478" s="185">
        <v>5.7</v>
      </c>
      <c r="Q1478" s="185">
        <v>0</v>
      </c>
      <c r="R1478" s="186">
        <v>0</v>
      </c>
    </row>
    <row r="1479" spans="1:18" s="81" customFormat="1" x14ac:dyDescent="0.2">
      <c r="A1479" s="81" t="s">
        <v>147</v>
      </c>
      <c r="B1479" s="81" t="s">
        <v>493</v>
      </c>
      <c r="C1479" s="81" t="str">
        <f t="shared" ref="C1479:C1542" si="23">B1479&amp;D1479</f>
        <v>08045</v>
      </c>
      <c r="D1479" s="81" t="s">
        <v>503</v>
      </c>
      <c r="E1479" s="81" t="s">
        <v>1550</v>
      </c>
      <c r="F1479" s="81">
        <v>78.400000000000006</v>
      </c>
      <c r="G1479" s="81" t="s">
        <v>515</v>
      </c>
      <c r="H1479" s="81" t="s">
        <v>1556</v>
      </c>
      <c r="I1479" s="81" t="s">
        <v>1551</v>
      </c>
      <c r="J1479" s="81" t="s">
        <v>231</v>
      </c>
      <c r="K1479" s="81" t="s">
        <v>333</v>
      </c>
      <c r="L1479" s="81">
        <v>-107.91976286111111</v>
      </c>
      <c r="M1479" s="81">
        <v>39.512459666666665</v>
      </c>
      <c r="N1479" s="190">
        <v>19.3</v>
      </c>
      <c r="O1479" s="185">
        <v>0</v>
      </c>
      <c r="P1479" s="185">
        <v>0</v>
      </c>
      <c r="Q1479" s="185">
        <v>0</v>
      </c>
      <c r="R1479" s="186">
        <v>0</v>
      </c>
    </row>
    <row r="1480" spans="1:18" s="81" customFormat="1" x14ac:dyDescent="0.2">
      <c r="A1480" s="81" t="s">
        <v>147</v>
      </c>
      <c r="B1480" s="81" t="s">
        <v>493</v>
      </c>
      <c r="C1480" s="81" t="str">
        <f t="shared" si="23"/>
        <v>08045</v>
      </c>
      <c r="D1480" s="81" t="s">
        <v>503</v>
      </c>
      <c r="E1480" s="81" t="s">
        <v>1550</v>
      </c>
      <c r="F1480" s="81">
        <v>78.400000000000006</v>
      </c>
      <c r="G1480" s="81" t="s">
        <v>515</v>
      </c>
      <c r="H1480" s="81" t="s">
        <v>1556</v>
      </c>
      <c r="I1480" s="81" t="s">
        <v>1551</v>
      </c>
      <c r="J1480" s="81" t="s">
        <v>231</v>
      </c>
      <c r="K1480" s="81" t="s">
        <v>333</v>
      </c>
      <c r="L1480" s="81">
        <v>-107.91976286111111</v>
      </c>
      <c r="M1480" s="81">
        <v>39.512459666666665</v>
      </c>
      <c r="N1480" s="190">
        <v>0</v>
      </c>
      <c r="O1480" s="185">
        <v>0</v>
      </c>
      <c r="P1480" s="185">
        <v>0</v>
      </c>
      <c r="Q1480" s="185">
        <v>0</v>
      </c>
      <c r="R1480" s="186">
        <v>0.39200000000000002</v>
      </c>
    </row>
    <row r="1481" spans="1:18" s="81" customFormat="1" x14ac:dyDescent="0.2">
      <c r="A1481" s="81" t="s">
        <v>147</v>
      </c>
      <c r="B1481" s="81" t="s">
        <v>493</v>
      </c>
      <c r="C1481" s="81" t="str">
        <f t="shared" si="23"/>
        <v>08045</v>
      </c>
      <c r="D1481" s="81" t="s">
        <v>503</v>
      </c>
      <c r="E1481" s="81" t="s">
        <v>1550</v>
      </c>
      <c r="F1481" s="81">
        <v>78.400000000000006</v>
      </c>
      <c r="G1481" s="81" t="s">
        <v>515</v>
      </c>
      <c r="H1481" s="81" t="s">
        <v>1556</v>
      </c>
      <c r="I1481" s="81" t="s">
        <v>1551</v>
      </c>
      <c r="J1481" s="81" t="s">
        <v>231</v>
      </c>
      <c r="K1481" s="81" t="s">
        <v>333</v>
      </c>
      <c r="L1481" s="81">
        <v>-107.91976286111111</v>
      </c>
      <c r="M1481" s="81">
        <v>39.512459666666665</v>
      </c>
      <c r="N1481" s="190">
        <v>0</v>
      </c>
      <c r="O1481" s="185">
        <v>0</v>
      </c>
      <c r="P1481" s="185">
        <v>0</v>
      </c>
      <c r="Q1481" s="185">
        <v>0</v>
      </c>
      <c r="R1481" s="186">
        <v>0</v>
      </c>
    </row>
    <row r="1482" spans="1:18" s="81" customFormat="1" x14ac:dyDescent="0.2">
      <c r="A1482" s="81" t="s">
        <v>147</v>
      </c>
      <c r="B1482" s="81" t="s">
        <v>493</v>
      </c>
      <c r="C1482" s="81" t="str">
        <f t="shared" si="23"/>
        <v>08045</v>
      </c>
      <c r="D1482" s="81" t="s">
        <v>503</v>
      </c>
      <c r="E1482" s="81" t="s">
        <v>1550</v>
      </c>
      <c r="F1482" s="81">
        <v>78.400000000000006</v>
      </c>
      <c r="G1482" s="81" t="s">
        <v>515</v>
      </c>
      <c r="H1482" s="81" t="s">
        <v>1556</v>
      </c>
      <c r="I1482" s="81" t="s">
        <v>1551</v>
      </c>
      <c r="J1482" s="81" t="s">
        <v>231</v>
      </c>
      <c r="K1482" s="81" t="s">
        <v>333</v>
      </c>
      <c r="L1482" s="81">
        <v>-107.91976286111111</v>
      </c>
      <c r="M1482" s="81">
        <v>39.512459666666665</v>
      </c>
      <c r="N1482" s="190">
        <v>0</v>
      </c>
      <c r="O1482" s="185">
        <v>0</v>
      </c>
      <c r="P1482" s="185">
        <v>0</v>
      </c>
      <c r="Q1482" s="185">
        <v>2.3519999999999999E-2</v>
      </c>
      <c r="R1482" s="186">
        <v>0</v>
      </c>
    </row>
    <row r="1483" spans="1:18" s="81" customFormat="1" x14ac:dyDescent="0.2">
      <c r="A1483" s="81" t="s">
        <v>147</v>
      </c>
      <c r="B1483" s="81" t="s">
        <v>493</v>
      </c>
      <c r="C1483" s="81" t="str">
        <f t="shared" si="23"/>
        <v>08045</v>
      </c>
      <c r="D1483" s="81" t="s">
        <v>503</v>
      </c>
      <c r="E1483" s="81" t="s">
        <v>1550</v>
      </c>
      <c r="F1483" s="81">
        <v>78.400000000000006</v>
      </c>
      <c r="G1483" s="81" t="s">
        <v>515</v>
      </c>
      <c r="H1483" s="81" t="s">
        <v>1556</v>
      </c>
      <c r="I1483" s="81" t="s">
        <v>1551</v>
      </c>
      <c r="J1483" s="81" t="s">
        <v>231</v>
      </c>
      <c r="K1483" s="81" t="s">
        <v>333</v>
      </c>
      <c r="L1483" s="81">
        <v>-107.91976286111111</v>
      </c>
      <c r="M1483" s="81">
        <v>39.512459666666665</v>
      </c>
      <c r="N1483" s="190">
        <v>0</v>
      </c>
      <c r="O1483" s="185">
        <v>5.7</v>
      </c>
      <c r="P1483" s="185">
        <v>0</v>
      </c>
      <c r="Q1483" s="185">
        <v>0</v>
      </c>
      <c r="R1483" s="186">
        <v>0</v>
      </c>
    </row>
    <row r="1484" spans="1:18" s="81" customFormat="1" x14ac:dyDescent="0.2">
      <c r="A1484" s="81" t="s">
        <v>147</v>
      </c>
      <c r="B1484" s="81" t="s">
        <v>493</v>
      </c>
      <c r="C1484" s="81" t="str">
        <f t="shared" si="23"/>
        <v>08045</v>
      </c>
      <c r="D1484" s="81" t="s">
        <v>503</v>
      </c>
      <c r="E1484" s="81" t="s">
        <v>1550</v>
      </c>
      <c r="F1484" s="81">
        <v>1.62</v>
      </c>
      <c r="G1484" s="81" t="s">
        <v>523</v>
      </c>
      <c r="H1484" s="81" t="s">
        <v>1557</v>
      </c>
      <c r="I1484" s="81" t="s">
        <v>1551</v>
      </c>
      <c r="J1484" s="81" t="s">
        <v>251</v>
      </c>
      <c r="K1484" s="81" t="s">
        <v>333</v>
      </c>
      <c r="L1484" s="81">
        <v>-107.91976286111111</v>
      </c>
      <c r="M1484" s="81">
        <v>39.512459666666665</v>
      </c>
      <c r="N1484" s="190">
        <v>0</v>
      </c>
      <c r="O1484" s="185">
        <v>5.0999999999999996</v>
      </c>
      <c r="P1484" s="185">
        <v>0</v>
      </c>
      <c r="Q1484" s="185">
        <v>0</v>
      </c>
      <c r="R1484" s="186">
        <v>0</v>
      </c>
    </row>
    <row r="1485" spans="1:18" s="81" customFormat="1" x14ac:dyDescent="0.2">
      <c r="A1485" s="81" t="s">
        <v>147</v>
      </c>
      <c r="B1485" s="81" t="s">
        <v>493</v>
      </c>
      <c r="C1485" s="81" t="str">
        <f t="shared" si="23"/>
        <v>08045</v>
      </c>
      <c r="D1485" s="81" t="s">
        <v>503</v>
      </c>
      <c r="E1485" s="81" t="s">
        <v>1550</v>
      </c>
      <c r="F1485" s="81">
        <v>1095</v>
      </c>
      <c r="G1485" s="81" t="s">
        <v>505</v>
      </c>
      <c r="H1485" s="81" t="s">
        <v>1558</v>
      </c>
      <c r="I1485" s="81" t="s">
        <v>1551</v>
      </c>
      <c r="J1485" s="81" t="s">
        <v>4</v>
      </c>
      <c r="K1485" s="81" t="s">
        <v>319</v>
      </c>
      <c r="L1485" s="81">
        <v>-107.91976286111111</v>
      </c>
      <c r="M1485" s="81">
        <v>39.512459666666665</v>
      </c>
      <c r="N1485" s="190">
        <v>0</v>
      </c>
      <c r="O1485" s="185">
        <v>8.1999999999999993</v>
      </c>
      <c r="P1485" s="185">
        <v>0</v>
      </c>
      <c r="Q1485" s="185">
        <v>0</v>
      </c>
      <c r="R1485" s="186">
        <v>0</v>
      </c>
    </row>
    <row r="1486" spans="1:18" s="81" customFormat="1" x14ac:dyDescent="0.2">
      <c r="A1486" s="81" t="s">
        <v>147</v>
      </c>
      <c r="B1486" s="81" t="s">
        <v>493</v>
      </c>
      <c r="C1486" s="81" t="str">
        <f t="shared" si="23"/>
        <v>08045</v>
      </c>
      <c r="D1486" s="81" t="s">
        <v>503</v>
      </c>
      <c r="E1486" s="81" t="s">
        <v>1550</v>
      </c>
      <c r="F1486" s="81">
        <v>0</v>
      </c>
      <c r="G1486" s="81" t="s">
        <v>526</v>
      </c>
      <c r="H1486" s="81" t="s">
        <v>699</v>
      </c>
      <c r="I1486" s="81" t="s">
        <v>1551</v>
      </c>
      <c r="J1486" s="81" t="s">
        <v>277</v>
      </c>
      <c r="K1486" s="81" t="s">
        <v>350</v>
      </c>
      <c r="L1486" s="81">
        <v>-107.91976286111111</v>
      </c>
      <c r="M1486" s="81">
        <v>39.512459666666665</v>
      </c>
      <c r="N1486" s="190">
        <v>0</v>
      </c>
      <c r="O1486" s="185">
        <v>6</v>
      </c>
      <c r="P1486" s="185">
        <v>0</v>
      </c>
      <c r="Q1486" s="185">
        <v>0</v>
      </c>
      <c r="R1486" s="186">
        <v>0</v>
      </c>
    </row>
    <row r="1487" spans="1:18" s="81" customFormat="1" x14ac:dyDescent="0.2">
      <c r="A1487" s="81" t="s">
        <v>147</v>
      </c>
      <c r="B1487" s="81" t="s">
        <v>493</v>
      </c>
      <c r="C1487" s="81" t="str">
        <f t="shared" si="23"/>
        <v>08045</v>
      </c>
      <c r="D1487" s="81" t="s">
        <v>503</v>
      </c>
      <c r="E1487" s="81" t="s">
        <v>1550</v>
      </c>
      <c r="F1487" s="81">
        <v>306.66000000000003</v>
      </c>
      <c r="G1487" s="81" t="s">
        <v>528</v>
      </c>
      <c r="H1487" s="81" t="s">
        <v>1066</v>
      </c>
      <c r="I1487" s="81" t="s">
        <v>1551</v>
      </c>
      <c r="J1487" s="81" t="s">
        <v>14</v>
      </c>
      <c r="K1487" s="81" t="s">
        <v>494</v>
      </c>
      <c r="L1487" s="81">
        <v>-107.91976286111111</v>
      </c>
      <c r="M1487" s="81">
        <v>39.512459666666665</v>
      </c>
      <c r="N1487" s="190">
        <v>0</v>
      </c>
      <c r="O1487" s="185">
        <v>6.7024103695587121</v>
      </c>
      <c r="P1487" s="185">
        <v>0</v>
      </c>
      <c r="Q1487" s="185">
        <v>0</v>
      </c>
      <c r="R1487" s="186">
        <v>0</v>
      </c>
    </row>
    <row r="1488" spans="1:18" s="81" customFormat="1" x14ac:dyDescent="0.2">
      <c r="A1488" s="81" t="s">
        <v>147</v>
      </c>
      <c r="B1488" s="81" t="s">
        <v>493</v>
      </c>
      <c r="C1488" s="81" t="str">
        <f t="shared" si="23"/>
        <v>08045</v>
      </c>
      <c r="D1488" s="81" t="s">
        <v>503</v>
      </c>
      <c r="E1488" s="81" t="s">
        <v>1559</v>
      </c>
      <c r="F1488" s="81">
        <v>75.599999999999994</v>
      </c>
      <c r="G1488" s="81" t="s">
        <v>515</v>
      </c>
      <c r="H1488" s="81" t="s">
        <v>768</v>
      </c>
      <c r="I1488" s="81" t="s">
        <v>1560</v>
      </c>
      <c r="J1488" s="81" t="s">
        <v>231</v>
      </c>
      <c r="K1488" s="81" t="s">
        <v>333</v>
      </c>
      <c r="L1488" s="81">
        <v>-107.99189997222223</v>
      </c>
      <c r="M1488" s="81">
        <v>39.4818</v>
      </c>
      <c r="N1488" s="190">
        <v>0</v>
      </c>
      <c r="O1488" s="185">
        <v>0</v>
      </c>
      <c r="P1488" s="185">
        <v>22.1</v>
      </c>
      <c r="Q1488" s="185">
        <v>0</v>
      </c>
      <c r="R1488" s="186">
        <v>0</v>
      </c>
    </row>
    <row r="1489" spans="1:18" s="81" customFormat="1" x14ac:dyDescent="0.2">
      <c r="A1489" s="81" t="s">
        <v>147</v>
      </c>
      <c r="B1489" s="81" t="s">
        <v>493</v>
      </c>
      <c r="C1489" s="81" t="str">
        <f t="shared" si="23"/>
        <v>08045</v>
      </c>
      <c r="D1489" s="81" t="s">
        <v>503</v>
      </c>
      <c r="E1489" s="81" t="s">
        <v>1559</v>
      </c>
      <c r="F1489" s="81">
        <v>75.599999999999994</v>
      </c>
      <c r="G1489" s="81" t="s">
        <v>515</v>
      </c>
      <c r="H1489" s="81" t="s">
        <v>768</v>
      </c>
      <c r="I1489" s="81" t="s">
        <v>1560</v>
      </c>
      <c r="J1489" s="81" t="s">
        <v>231</v>
      </c>
      <c r="K1489" s="81" t="s">
        <v>333</v>
      </c>
      <c r="L1489" s="81">
        <v>-107.99189997222223</v>
      </c>
      <c r="M1489" s="81">
        <v>39.4818</v>
      </c>
      <c r="N1489" s="190">
        <v>22.1</v>
      </c>
      <c r="O1489" s="185">
        <v>0</v>
      </c>
      <c r="P1489" s="185">
        <v>0</v>
      </c>
      <c r="Q1489" s="185">
        <v>0</v>
      </c>
      <c r="R1489" s="186">
        <v>0</v>
      </c>
    </row>
    <row r="1490" spans="1:18" s="81" customFormat="1" x14ac:dyDescent="0.2">
      <c r="A1490" s="81" t="s">
        <v>147</v>
      </c>
      <c r="B1490" s="81" t="s">
        <v>493</v>
      </c>
      <c r="C1490" s="81" t="str">
        <f t="shared" si="23"/>
        <v>08045</v>
      </c>
      <c r="D1490" s="81" t="s">
        <v>503</v>
      </c>
      <c r="E1490" s="81" t="s">
        <v>1559</v>
      </c>
      <c r="F1490" s="81">
        <v>75.599999999999994</v>
      </c>
      <c r="G1490" s="81" t="s">
        <v>515</v>
      </c>
      <c r="H1490" s="81" t="s">
        <v>768</v>
      </c>
      <c r="I1490" s="81" t="s">
        <v>1560</v>
      </c>
      <c r="J1490" s="81" t="s">
        <v>231</v>
      </c>
      <c r="K1490" s="81" t="s">
        <v>333</v>
      </c>
      <c r="L1490" s="81">
        <v>-107.99189997222223</v>
      </c>
      <c r="M1490" s="81">
        <v>39.4818</v>
      </c>
      <c r="N1490" s="190">
        <v>0</v>
      </c>
      <c r="O1490" s="185">
        <v>0</v>
      </c>
      <c r="P1490" s="185">
        <v>0</v>
      </c>
      <c r="Q1490" s="185">
        <v>0</v>
      </c>
      <c r="R1490" s="186">
        <v>0.378</v>
      </c>
    </row>
    <row r="1491" spans="1:18" s="81" customFormat="1" x14ac:dyDescent="0.2">
      <c r="A1491" s="81" t="s">
        <v>147</v>
      </c>
      <c r="B1491" s="81" t="s">
        <v>493</v>
      </c>
      <c r="C1491" s="81" t="str">
        <f t="shared" si="23"/>
        <v>08045</v>
      </c>
      <c r="D1491" s="81" t="s">
        <v>503</v>
      </c>
      <c r="E1491" s="81" t="s">
        <v>1559</v>
      </c>
      <c r="F1491" s="81">
        <v>75.599999999999994</v>
      </c>
      <c r="G1491" s="81" t="s">
        <v>515</v>
      </c>
      <c r="H1491" s="81" t="s">
        <v>768</v>
      </c>
      <c r="I1491" s="81" t="s">
        <v>1560</v>
      </c>
      <c r="J1491" s="81" t="s">
        <v>231</v>
      </c>
      <c r="K1491" s="81" t="s">
        <v>333</v>
      </c>
      <c r="L1491" s="81">
        <v>-107.99189997222223</v>
      </c>
      <c r="M1491" s="81">
        <v>39.4818</v>
      </c>
      <c r="N1491" s="190">
        <v>0</v>
      </c>
      <c r="O1491" s="185">
        <v>0</v>
      </c>
      <c r="P1491" s="185">
        <v>0</v>
      </c>
      <c r="Q1491" s="185">
        <v>0</v>
      </c>
      <c r="R1491" s="186">
        <v>0</v>
      </c>
    </row>
    <row r="1492" spans="1:18" s="81" customFormat="1" x14ac:dyDescent="0.2">
      <c r="A1492" s="81" t="s">
        <v>147</v>
      </c>
      <c r="B1492" s="81" t="s">
        <v>493</v>
      </c>
      <c r="C1492" s="81" t="str">
        <f t="shared" si="23"/>
        <v>08045</v>
      </c>
      <c r="D1492" s="81" t="s">
        <v>503</v>
      </c>
      <c r="E1492" s="81" t="s">
        <v>1559</v>
      </c>
      <c r="F1492" s="81">
        <v>75.599999999999994</v>
      </c>
      <c r="G1492" s="81" t="s">
        <v>515</v>
      </c>
      <c r="H1492" s="81" t="s">
        <v>768</v>
      </c>
      <c r="I1492" s="81" t="s">
        <v>1560</v>
      </c>
      <c r="J1492" s="81" t="s">
        <v>231</v>
      </c>
      <c r="K1492" s="81" t="s">
        <v>333</v>
      </c>
      <c r="L1492" s="81">
        <v>-107.99189997222223</v>
      </c>
      <c r="M1492" s="81">
        <v>39.4818</v>
      </c>
      <c r="N1492" s="190">
        <v>0</v>
      </c>
      <c r="O1492" s="185">
        <v>0</v>
      </c>
      <c r="P1492" s="185">
        <v>0</v>
      </c>
      <c r="Q1492" s="185">
        <v>2.2679999999999999E-2</v>
      </c>
      <c r="R1492" s="186">
        <v>0</v>
      </c>
    </row>
    <row r="1493" spans="1:18" s="81" customFormat="1" x14ac:dyDescent="0.2">
      <c r="A1493" s="81" t="s">
        <v>147</v>
      </c>
      <c r="B1493" s="81" t="s">
        <v>493</v>
      </c>
      <c r="C1493" s="81" t="str">
        <f t="shared" si="23"/>
        <v>08045</v>
      </c>
      <c r="D1493" s="81" t="s">
        <v>503</v>
      </c>
      <c r="E1493" s="81" t="s">
        <v>1559</v>
      </c>
      <c r="F1493" s="81">
        <v>75.599999999999994</v>
      </c>
      <c r="G1493" s="81" t="s">
        <v>515</v>
      </c>
      <c r="H1493" s="81" t="s">
        <v>768</v>
      </c>
      <c r="I1493" s="81" t="s">
        <v>1560</v>
      </c>
      <c r="J1493" s="81" t="s">
        <v>231</v>
      </c>
      <c r="K1493" s="81" t="s">
        <v>333</v>
      </c>
      <c r="L1493" s="81">
        <v>-107.99189997222223</v>
      </c>
      <c r="M1493" s="81">
        <v>39.4818</v>
      </c>
      <c r="N1493" s="190">
        <v>0</v>
      </c>
      <c r="O1493" s="185">
        <v>11</v>
      </c>
      <c r="P1493" s="185">
        <v>0</v>
      </c>
      <c r="Q1493" s="185">
        <v>0</v>
      </c>
      <c r="R1493" s="186">
        <v>0</v>
      </c>
    </row>
    <row r="1494" spans="1:18" s="81" customFormat="1" x14ac:dyDescent="0.2">
      <c r="A1494" s="81" t="s">
        <v>147</v>
      </c>
      <c r="B1494" s="81" t="s">
        <v>493</v>
      </c>
      <c r="C1494" s="81" t="str">
        <f t="shared" si="23"/>
        <v>08045</v>
      </c>
      <c r="D1494" s="81" t="s">
        <v>503</v>
      </c>
      <c r="E1494" s="81" t="s">
        <v>1559</v>
      </c>
      <c r="F1494" s="81">
        <v>75.599999999999994</v>
      </c>
      <c r="G1494" s="81" t="s">
        <v>515</v>
      </c>
      <c r="H1494" s="81" t="s">
        <v>1561</v>
      </c>
      <c r="I1494" s="81" t="s">
        <v>1560</v>
      </c>
      <c r="J1494" s="81" t="s">
        <v>231</v>
      </c>
      <c r="K1494" s="81" t="s">
        <v>333</v>
      </c>
      <c r="L1494" s="81">
        <v>-107.99189997222223</v>
      </c>
      <c r="M1494" s="81">
        <v>39.4818</v>
      </c>
      <c r="N1494" s="190">
        <v>0</v>
      </c>
      <c r="O1494" s="185">
        <v>0</v>
      </c>
      <c r="P1494" s="185">
        <v>22.1</v>
      </c>
      <c r="Q1494" s="185">
        <v>0</v>
      </c>
      <c r="R1494" s="186">
        <v>0</v>
      </c>
    </row>
    <row r="1495" spans="1:18" s="81" customFormat="1" x14ac:dyDescent="0.2">
      <c r="A1495" s="81" t="s">
        <v>147</v>
      </c>
      <c r="B1495" s="81" t="s">
        <v>493</v>
      </c>
      <c r="C1495" s="81" t="str">
        <f t="shared" si="23"/>
        <v>08045</v>
      </c>
      <c r="D1495" s="81" t="s">
        <v>503</v>
      </c>
      <c r="E1495" s="81" t="s">
        <v>1559</v>
      </c>
      <c r="F1495" s="81">
        <v>75.599999999999994</v>
      </c>
      <c r="G1495" s="81" t="s">
        <v>515</v>
      </c>
      <c r="H1495" s="81" t="s">
        <v>1561</v>
      </c>
      <c r="I1495" s="81" t="s">
        <v>1560</v>
      </c>
      <c r="J1495" s="81" t="s">
        <v>231</v>
      </c>
      <c r="K1495" s="81" t="s">
        <v>333</v>
      </c>
      <c r="L1495" s="81">
        <v>-107.99189997222223</v>
      </c>
      <c r="M1495" s="81">
        <v>39.4818</v>
      </c>
      <c r="N1495" s="190">
        <v>22.1</v>
      </c>
      <c r="O1495" s="185">
        <v>0</v>
      </c>
      <c r="P1495" s="185">
        <v>0</v>
      </c>
      <c r="Q1495" s="185">
        <v>0</v>
      </c>
      <c r="R1495" s="186">
        <v>0</v>
      </c>
    </row>
    <row r="1496" spans="1:18" s="81" customFormat="1" x14ac:dyDescent="0.2">
      <c r="A1496" s="81" t="s">
        <v>147</v>
      </c>
      <c r="B1496" s="81" t="s">
        <v>493</v>
      </c>
      <c r="C1496" s="81" t="str">
        <f t="shared" si="23"/>
        <v>08045</v>
      </c>
      <c r="D1496" s="81" t="s">
        <v>503</v>
      </c>
      <c r="E1496" s="81" t="s">
        <v>1559</v>
      </c>
      <c r="F1496" s="81">
        <v>75.599999999999994</v>
      </c>
      <c r="G1496" s="81" t="s">
        <v>515</v>
      </c>
      <c r="H1496" s="81" t="s">
        <v>1561</v>
      </c>
      <c r="I1496" s="81" t="s">
        <v>1560</v>
      </c>
      <c r="J1496" s="81" t="s">
        <v>231</v>
      </c>
      <c r="K1496" s="81" t="s">
        <v>333</v>
      </c>
      <c r="L1496" s="81">
        <v>-107.99189997222223</v>
      </c>
      <c r="M1496" s="81">
        <v>39.4818</v>
      </c>
      <c r="N1496" s="190">
        <v>0</v>
      </c>
      <c r="O1496" s="185">
        <v>0</v>
      </c>
      <c r="P1496" s="185">
        <v>0</v>
      </c>
      <c r="Q1496" s="185">
        <v>0</v>
      </c>
      <c r="R1496" s="186">
        <v>0.378</v>
      </c>
    </row>
    <row r="1497" spans="1:18" s="81" customFormat="1" x14ac:dyDescent="0.2">
      <c r="A1497" s="81" t="s">
        <v>147</v>
      </c>
      <c r="B1497" s="81" t="s">
        <v>493</v>
      </c>
      <c r="C1497" s="81" t="str">
        <f t="shared" si="23"/>
        <v>08045</v>
      </c>
      <c r="D1497" s="81" t="s">
        <v>503</v>
      </c>
      <c r="E1497" s="81" t="s">
        <v>1559</v>
      </c>
      <c r="F1497" s="81">
        <v>75.599999999999994</v>
      </c>
      <c r="G1497" s="81" t="s">
        <v>515</v>
      </c>
      <c r="H1497" s="81" t="s">
        <v>1561</v>
      </c>
      <c r="I1497" s="81" t="s">
        <v>1560</v>
      </c>
      <c r="J1497" s="81" t="s">
        <v>231</v>
      </c>
      <c r="K1497" s="81" t="s">
        <v>333</v>
      </c>
      <c r="L1497" s="81">
        <v>-107.99189997222223</v>
      </c>
      <c r="M1497" s="81">
        <v>39.4818</v>
      </c>
      <c r="N1497" s="190">
        <v>0</v>
      </c>
      <c r="O1497" s="185">
        <v>0</v>
      </c>
      <c r="P1497" s="185">
        <v>0</v>
      </c>
      <c r="Q1497" s="185">
        <v>0</v>
      </c>
      <c r="R1497" s="186">
        <v>0</v>
      </c>
    </row>
    <row r="1498" spans="1:18" s="81" customFormat="1" x14ac:dyDescent="0.2">
      <c r="A1498" s="81" t="s">
        <v>147</v>
      </c>
      <c r="B1498" s="81" t="s">
        <v>493</v>
      </c>
      <c r="C1498" s="81" t="str">
        <f t="shared" si="23"/>
        <v>08045</v>
      </c>
      <c r="D1498" s="81" t="s">
        <v>503</v>
      </c>
      <c r="E1498" s="81" t="s">
        <v>1559</v>
      </c>
      <c r="F1498" s="81">
        <v>75.599999999999994</v>
      </c>
      <c r="G1498" s="81" t="s">
        <v>515</v>
      </c>
      <c r="H1498" s="81" t="s">
        <v>1561</v>
      </c>
      <c r="I1498" s="81" t="s">
        <v>1560</v>
      </c>
      <c r="J1498" s="81" t="s">
        <v>231</v>
      </c>
      <c r="K1498" s="81" t="s">
        <v>333</v>
      </c>
      <c r="L1498" s="81">
        <v>-107.99189997222223</v>
      </c>
      <c r="M1498" s="81">
        <v>39.4818</v>
      </c>
      <c r="N1498" s="190">
        <v>0</v>
      </c>
      <c r="O1498" s="185">
        <v>0</v>
      </c>
      <c r="P1498" s="185">
        <v>0</v>
      </c>
      <c r="Q1498" s="185">
        <v>2.2679999999999999E-2</v>
      </c>
      <c r="R1498" s="186">
        <v>0</v>
      </c>
    </row>
    <row r="1499" spans="1:18" s="81" customFormat="1" x14ac:dyDescent="0.2">
      <c r="A1499" s="81" t="s">
        <v>147</v>
      </c>
      <c r="B1499" s="81" t="s">
        <v>493</v>
      </c>
      <c r="C1499" s="81" t="str">
        <f t="shared" si="23"/>
        <v>08045</v>
      </c>
      <c r="D1499" s="81" t="s">
        <v>503</v>
      </c>
      <c r="E1499" s="81" t="s">
        <v>1559</v>
      </c>
      <c r="F1499" s="81">
        <v>75.599999999999994</v>
      </c>
      <c r="G1499" s="81" t="s">
        <v>515</v>
      </c>
      <c r="H1499" s="81" t="s">
        <v>1561</v>
      </c>
      <c r="I1499" s="81" t="s">
        <v>1560</v>
      </c>
      <c r="J1499" s="81" t="s">
        <v>231</v>
      </c>
      <c r="K1499" s="81" t="s">
        <v>333</v>
      </c>
      <c r="L1499" s="81">
        <v>-107.99189997222223</v>
      </c>
      <c r="M1499" s="81">
        <v>39.4818</v>
      </c>
      <c r="N1499" s="190">
        <v>0</v>
      </c>
      <c r="O1499" s="185">
        <v>11</v>
      </c>
      <c r="P1499" s="185">
        <v>0</v>
      </c>
      <c r="Q1499" s="185">
        <v>0</v>
      </c>
      <c r="R1499" s="186">
        <v>0</v>
      </c>
    </row>
    <row r="1500" spans="1:18" s="81" customFormat="1" x14ac:dyDescent="0.2">
      <c r="A1500" s="81" t="s">
        <v>147</v>
      </c>
      <c r="B1500" s="81" t="s">
        <v>493</v>
      </c>
      <c r="C1500" s="81" t="str">
        <f t="shared" si="23"/>
        <v>08045</v>
      </c>
      <c r="D1500" s="81" t="s">
        <v>503</v>
      </c>
      <c r="E1500" s="81" t="s">
        <v>1559</v>
      </c>
      <c r="F1500" s="81">
        <v>75.599999999999994</v>
      </c>
      <c r="G1500" s="81" t="s">
        <v>515</v>
      </c>
      <c r="H1500" s="81" t="s">
        <v>1562</v>
      </c>
      <c r="I1500" s="81" t="s">
        <v>1560</v>
      </c>
      <c r="J1500" s="81" t="s">
        <v>231</v>
      </c>
      <c r="K1500" s="81" t="s">
        <v>333</v>
      </c>
      <c r="L1500" s="81">
        <v>-107.99189997222223</v>
      </c>
      <c r="M1500" s="81">
        <v>39.4818</v>
      </c>
      <c r="N1500" s="190">
        <v>0</v>
      </c>
      <c r="O1500" s="185">
        <v>0</v>
      </c>
      <c r="P1500" s="185">
        <v>22.1</v>
      </c>
      <c r="Q1500" s="185">
        <v>0</v>
      </c>
      <c r="R1500" s="186">
        <v>0</v>
      </c>
    </row>
    <row r="1501" spans="1:18" s="81" customFormat="1" x14ac:dyDescent="0.2">
      <c r="A1501" s="81" t="s">
        <v>147</v>
      </c>
      <c r="B1501" s="81" t="s">
        <v>493</v>
      </c>
      <c r="C1501" s="81" t="str">
        <f t="shared" si="23"/>
        <v>08045</v>
      </c>
      <c r="D1501" s="81" t="s">
        <v>503</v>
      </c>
      <c r="E1501" s="81" t="s">
        <v>1559</v>
      </c>
      <c r="F1501" s="81">
        <v>75.599999999999994</v>
      </c>
      <c r="G1501" s="81" t="s">
        <v>515</v>
      </c>
      <c r="H1501" s="81" t="s">
        <v>1563</v>
      </c>
      <c r="I1501" s="81" t="s">
        <v>1560</v>
      </c>
      <c r="J1501" s="81" t="s">
        <v>231</v>
      </c>
      <c r="K1501" s="81" t="s">
        <v>333</v>
      </c>
      <c r="L1501" s="81">
        <v>-107.99189997222223</v>
      </c>
      <c r="M1501" s="81">
        <v>39.4818</v>
      </c>
      <c r="N1501" s="190">
        <v>0</v>
      </c>
      <c r="O1501" s="185">
        <v>0</v>
      </c>
      <c r="P1501" s="185">
        <v>22.1</v>
      </c>
      <c r="Q1501" s="185">
        <v>0</v>
      </c>
      <c r="R1501" s="186">
        <v>0</v>
      </c>
    </row>
    <row r="1502" spans="1:18" s="81" customFormat="1" x14ac:dyDescent="0.2">
      <c r="A1502" s="81" t="s">
        <v>147</v>
      </c>
      <c r="B1502" s="81" t="s">
        <v>493</v>
      </c>
      <c r="C1502" s="81" t="str">
        <f t="shared" si="23"/>
        <v>08045</v>
      </c>
      <c r="D1502" s="81" t="s">
        <v>503</v>
      </c>
      <c r="E1502" s="81" t="s">
        <v>1559</v>
      </c>
      <c r="F1502" s="81">
        <v>75.599999999999994</v>
      </c>
      <c r="G1502" s="81" t="s">
        <v>515</v>
      </c>
      <c r="H1502" s="81" t="s">
        <v>1562</v>
      </c>
      <c r="I1502" s="81" t="s">
        <v>1560</v>
      </c>
      <c r="J1502" s="81" t="s">
        <v>231</v>
      </c>
      <c r="K1502" s="81" t="s">
        <v>333</v>
      </c>
      <c r="L1502" s="81">
        <v>-107.99189997222223</v>
      </c>
      <c r="M1502" s="81">
        <v>39.4818</v>
      </c>
      <c r="N1502" s="190">
        <v>22.1</v>
      </c>
      <c r="O1502" s="185">
        <v>0</v>
      </c>
      <c r="P1502" s="185">
        <v>0</v>
      </c>
      <c r="Q1502" s="185">
        <v>0</v>
      </c>
      <c r="R1502" s="186">
        <v>0</v>
      </c>
    </row>
    <row r="1503" spans="1:18" s="81" customFormat="1" x14ac:dyDescent="0.2">
      <c r="A1503" s="81" t="s">
        <v>147</v>
      </c>
      <c r="B1503" s="81" t="s">
        <v>493</v>
      </c>
      <c r="C1503" s="81" t="str">
        <f t="shared" si="23"/>
        <v>08045</v>
      </c>
      <c r="D1503" s="81" t="s">
        <v>503</v>
      </c>
      <c r="E1503" s="81" t="s">
        <v>1559</v>
      </c>
      <c r="F1503" s="81">
        <v>75.599999999999994</v>
      </c>
      <c r="G1503" s="81" t="s">
        <v>515</v>
      </c>
      <c r="H1503" s="81" t="s">
        <v>1563</v>
      </c>
      <c r="I1503" s="81" t="s">
        <v>1560</v>
      </c>
      <c r="J1503" s="81" t="s">
        <v>231</v>
      </c>
      <c r="K1503" s="81" t="s">
        <v>333</v>
      </c>
      <c r="L1503" s="81">
        <v>-107.99189997222223</v>
      </c>
      <c r="M1503" s="81">
        <v>39.4818</v>
      </c>
      <c r="N1503" s="190">
        <v>22.1</v>
      </c>
      <c r="O1503" s="185">
        <v>0</v>
      </c>
      <c r="P1503" s="185">
        <v>0</v>
      </c>
      <c r="Q1503" s="185">
        <v>0</v>
      </c>
      <c r="R1503" s="186">
        <v>0</v>
      </c>
    </row>
    <row r="1504" spans="1:18" s="81" customFormat="1" x14ac:dyDescent="0.2">
      <c r="A1504" s="81" t="s">
        <v>147</v>
      </c>
      <c r="B1504" s="81" t="s">
        <v>493</v>
      </c>
      <c r="C1504" s="81" t="str">
        <f t="shared" si="23"/>
        <v>08045</v>
      </c>
      <c r="D1504" s="81" t="s">
        <v>503</v>
      </c>
      <c r="E1504" s="81" t="s">
        <v>1559</v>
      </c>
      <c r="F1504" s="81">
        <v>75.599999999999994</v>
      </c>
      <c r="G1504" s="81" t="s">
        <v>515</v>
      </c>
      <c r="H1504" s="81" t="s">
        <v>1562</v>
      </c>
      <c r="I1504" s="81" t="s">
        <v>1560</v>
      </c>
      <c r="J1504" s="81" t="s">
        <v>231</v>
      </c>
      <c r="K1504" s="81" t="s">
        <v>333</v>
      </c>
      <c r="L1504" s="81">
        <v>-107.99189997222223</v>
      </c>
      <c r="M1504" s="81">
        <v>39.4818</v>
      </c>
      <c r="N1504" s="190">
        <v>0</v>
      </c>
      <c r="O1504" s="185">
        <v>0</v>
      </c>
      <c r="P1504" s="185">
        <v>0</v>
      </c>
      <c r="Q1504" s="185">
        <v>0</v>
      </c>
      <c r="R1504" s="186">
        <v>0.378</v>
      </c>
    </row>
    <row r="1505" spans="1:18" s="81" customFormat="1" x14ac:dyDescent="0.2">
      <c r="A1505" s="81" t="s">
        <v>147</v>
      </c>
      <c r="B1505" s="81" t="s">
        <v>493</v>
      </c>
      <c r="C1505" s="81" t="str">
        <f t="shared" si="23"/>
        <v>08045</v>
      </c>
      <c r="D1505" s="81" t="s">
        <v>503</v>
      </c>
      <c r="E1505" s="81" t="s">
        <v>1559</v>
      </c>
      <c r="F1505" s="81">
        <v>75.599999999999994</v>
      </c>
      <c r="G1505" s="81" t="s">
        <v>515</v>
      </c>
      <c r="H1505" s="81" t="s">
        <v>1563</v>
      </c>
      <c r="I1505" s="81" t="s">
        <v>1560</v>
      </c>
      <c r="J1505" s="81" t="s">
        <v>231</v>
      </c>
      <c r="K1505" s="81" t="s">
        <v>333</v>
      </c>
      <c r="L1505" s="81">
        <v>-107.99189997222223</v>
      </c>
      <c r="M1505" s="81">
        <v>39.4818</v>
      </c>
      <c r="N1505" s="190">
        <v>0</v>
      </c>
      <c r="O1505" s="185">
        <v>0</v>
      </c>
      <c r="P1505" s="185">
        <v>0</v>
      </c>
      <c r="Q1505" s="185">
        <v>0</v>
      </c>
      <c r="R1505" s="186">
        <v>0.378</v>
      </c>
    </row>
    <row r="1506" spans="1:18" s="81" customFormat="1" x14ac:dyDescent="0.2">
      <c r="A1506" s="81" t="s">
        <v>147</v>
      </c>
      <c r="B1506" s="81" t="s">
        <v>493</v>
      </c>
      <c r="C1506" s="81" t="str">
        <f t="shared" si="23"/>
        <v>08045</v>
      </c>
      <c r="D1506" s="81" t="s">
        <v>503</v>
      </c>
      <c r="E1506" s="81" t="s">
        <v>1559</v>
      </c>
      <c r="F1506" s="81">
        <v>75.599999999999994</v>
      </c>
      <c r="G1506" s="81" t="s">
        <v>515</v>
      </c>
      <c r="H1506" s="81" t="s">
        <v>1562</v>
      </c>
      <c r="I1506" s="81" t="s">
        <v>1560</v>
      </c>
      <c r="J1506" s="81" t="s">
        <v>231</v>
      </c>
      <c r="K1506" s="81" t="s">
        <v>333</v>
      </c>
      <c r="L1506" s="81">
        <v>-107.99189997222223</v>
      </c>
      <c r="M1506" s="81">
        <v>39.4818</v>
      </c>
      <c r="N1506" s="190">
        <v>0</v>
      </c>
      <c r="O1506" s="185">
        <v>0</v>
      </c>
      <c r="P1506" s="185">
        <v>0</v>
      </c>
      <c r="Q1506" s="185">
        <v>0</v>
      </c>
      <c r="R1506" s="186">
        <v>0</v>
      </c>
    </row>
    <row r="1507" spans="1:18" s="81" customFormat="1" x14ac:dyDescent="0.2">
      <c r="A1507" s="81" t="s">
        <v>147</v>
      </c>
      <c r="B1507" s="81" t="s">
        <v>493</v>
      </c>
      <c r="C1507" s="81" t="str">
        <f t="shared" si="23"/>
        <v>08045</v>
      </c>
      <c r="D1507" s="81" t="s">
        <v>503</v>
      </c>
      <c r="E1507" s="81" t="s">
        <v>1559</v>
      </c>
      <c r="F1507" s="81">
        <v>75.599999999999994</v>
      </c>
      <c r="G1507" s="81" t="s">
        <v>515</v>
      </c>
      <c r="H1507" s="81" t="s">
        <v>1563</v>
      </c>
      <c r="I1507" s="81" t="s">
        <v>1560</v>
      </c>
      <c r="J1507" s="81" t="s">
        <v>231</v>
      </c>
      <c r="K1507" s="81" t="s">
        <v>333</v>
      </c>
      <c r="L1507" s="81">
        <v>-107.99189997222223</v>
      </c>
      <c r="M1507" s="81">
        <v>39.4818</v>
      </c>
      <c r="N1507" s="190">
        <v>0</v>
      </c>
      <c r="O1507" s="185">
        <v>0</v>
      </c>
      <c r="P1507" s="185">
        <v>0</v>
      </c>
      <c r="Q1507" s="185">
        <v>0</v>
      </c>
      <c r="R1507" s="186">
        <v>0</v>
      </c>
    </row>
    <row r="1508" spans="1:18" s="81" customFormat="1" x14ac:dyDescent="0.2">
      <c r="A1508" s="81" t="s">
        <v>147</v>
      </c>
      <c r="B1508" s="81" t="s">
        <v>493</v>
      </c>
      <c r="C1508" s="81" t="str">
        <f t="shared" si="23"/>
        <v>08045</v>
      </c>
      <c r="D1508" s="81" t="s">
        <v>503</v>
      </c>
      <c r="E1508" s="81" t="s">
        <v>1559</v>
      </c>
      <c r="F1508" s="81">
        <v>75.599999999999994</v>
      </c>
      <c r="G1508" s="81" t="s">
        <v>515</v>
      </c>
      <c r="H1508" s="81" t="s">
        <v>1562</v>
      </c>
      <c r="I1508" s="81" t="s">
        <v>1560</v>
      </c>
      <c r="J1508" s="81" t="s">
        <v>231</v>
      </c>
      <c r="K1508" s="81" t="s">
        <v>333</v>
      </c>
      <c r="L1508" s="81">
        <v>-107.99189997222223</v>
      </c>
      <c r="M1508" s="81">
        <v>39.4818</v>
      </c>
      <c r="N1508" s="190">
        <v>0</v>
      </c>
      <c r="O1508" s="185">
        <v>0</v>
      </c>
      <c r="P1508" s="185">
        <v>0</v>
      </c>
      <c r="Q1508" s="185">
        <v>2.2679999999999999E-2</v>
      </c>
      <c r="R1508" s="186">
        <v>0</v>
      </c>
    </row>
    <row r="1509" spans="1:18" s="81" customFormat="1" x14ac:dyDescent="0.2">
      <c r="A1509" s="81" t="s">
        <v>147</v>
      </c>
      <c r="B1509" s="81" t="s">
        <v>493</v>
      </c>
      <c r="C1509" s="81" t="str">
        <f t="shared" si="23"/>
        <v>08045</v>
      </c>
      <c r="D1509" s="81" t="s">
        <v>503</v>
      </c>
      <c r="E1509" s="81" t="s">
        <v>1559</v>
      </c>
      <c r="F1509" s="81">
        <v>75.599999999999994</v>
      </c>
      <c r="G1509" s="81" t="s">
        <v>515</v>
      </c>
      <c r="H1509" s="81" t="s">
        <v>1563</v>
      </c>
      <c r="I1509" s="81" t="s">
        <v>1560</v>
      </c>
      <c r="J1509" s="81" t="s">
        <v>231</v>
      </c>
      <c r="K1509" s="81" t="s">
        <v>333</v>
      </c>
      <c r="L1509" s="81">
        <v>-107.99189997222223</v>
      </c>
      <c r="M1509" s="81">
        <v>39.4818</v>
      </c>
      <c r="N1509" s="190">
        <v>0</v>
      </c>
      <c r="O1509" s="185">
        <v>0</v>
      </c>
      <c r="P1509" s="185">
        <v>0</v>
      </c>
      <c r="Q1509" s="185">
        <v>2.2679999999999999E-2</v>
      </c>
      <c r="R1509" s="186">
        <v>0</v>
      </c>
    </row>
    <row r="1510" spans="1:18" s="81" customFormat="1" x14ac:dyDescent="0.2">
      <c r="A1510" s="81" t="s">
        <v>147</v>
      </c>
      <c r="B1510" s="81" t="s">
        <v>493</v>
      </c>
      <c r="C1510" s="81" t="str">
        <f t="shared" si="23"/>
        <v>08045</v>
      </c>
      <c r="D1510" s="81" t="s">
        <v>503</v>
      </c>
      <c r="E1510" s="81" t="s">
        <v>1559</v>
      </c>
      <c r="F1510" s="81">
        <v>75.599999999999994</v>
      </c>
      <c r="G1510" s="81" t="s">
        <v>515</v>
      </c>
      <c r="H1510" s="81" t="s">
        <v>1562</v>
      </c>
      <c r="I1510" s="81" t="s">
        <v>1560</v>
      </c>
      <c r="J1510" s="81" t="s">
        <v>231</v>
      </c>
      <c r="K1510" s="81" t="s">
        <v>333</v>
      </c>
      <c r="L1510" s="81">
        <v>-107.99189997222223</v>
      </c>
      <c r="M1510" s="81">
        <v>39.4818</v>
      </c>
      <c r="N1510" s="190">
        <v>0</v>
      </c>
      <c r="O1510" s="185">
        <v>11</v>
      </c>
      <c r="P1510" s="185">
        <v>0</v>
      </c>
      <c r="Q1510" s="185">
        <v>0</v>
      </c>
      <c r="R1510" s="186">
        <v>0</v>
      </c>
    </row>
    <row r="1511" spans="1:18" s="81" customFormat="1" x14ac:dyDescent="0.2">
      <c r="A1511" s="81" t="s">
        <v>147</v>
      </c>
      <c r="B1511" s="81" t="s">
        <v>493</v>
      </c>
      <c r="C1511" s="81" t="str">
        <f t="shared" si="23"/>
        <v>08045</v>
      </c>
      <c r="D1511" s="81" t="s">
        <v>503</v>
      </c>
      <c r="E1511" s="81" t="s">
        <v>1559</v>
      </c>
      <c r="F1511" s="81">
        <v>75.599999999999994</v>
      </c>
      <c r="G1511" s="81" t="s">
        <v>515</v>
      </c>
      <c r="H1511" s="81" t="s">
        <v>1563</v>
      </c>
      <c r="I1511" s="81" t="s">
        <v>1560</v>
      </c>
      <c r="J1511" s="81" t="s">
        <v>231</v>
      </c>
      <c r="K1511" s="81" t="s">
        <v>333</v>
      </c>
      <c r="L1511" s="81">
        <v>-107.99189997222223</v>
      </c>
      <c r="M1511" s="81">
        <v>39.4818</v>
      </c>
      <c r="N1511" s="190">
        <v>0</v>
      </c>
      <c r="O1511" s="185">
        <v>11</v>
      </c>
      <c r="P1511" s="185">
        <v>0</v>
      </c>
      <c r="Q1511" s="185">
        <v>0</v>
      </c>
      <c r="R1511" s="186">
        <v>0</v>
      </c>
    </row>
    <row r="1512" spans="1:18" s="81" customFormat="1" x14ac:dyDescent="0.2">
      <c r="A1512" s="81" t="s">
        <v>147</v>
      </c>
      <c r="B1512" s="81" t="s">
        <v>493</v>
      </c>
      <c r="C1512" s="81" t="str">
        <f t="shared" si="23"/>
        <v>08045</v>
      </c>
      <c r="D1512" s="81" t="s">
        <v>503</v>
      </c>
      <c r="E1512" s="81" t="s">
        <v>1559</v>
      </c>
      <c r="F1512" s="81">
        <v>75.599999999999994</v>
      </c>
      <c r="G1512" s="81" t="s">
        <v>515</v>
      </c>
      <c r="H1512" s="81" t="s">
        <v>1564</v>
      </c>
      <c r="I1512" s="81" t="s">
        <v>1560</v>
      </c>
      <c r="J1512" s="81" t="s">
        <v>231</v>
      </c>
      <c r="K1512" s="81" t="s">
        <v>333</v>
      </c>
      <c r="L1512" s="81">
        <v>-107.99189997222223</v>
      </c>
      <c r="M1512" s="81">
        <v>39.4818</v>
      </c>
      <c r="N1512" s="190">
        <v>0</v>
      </c>
      <c r="O1512" s="185">
        <v>0</v>
      </c>
      <c r="P1512" s="185">
        <v>22.1</v>
      </c>
      <c r="Q1512" s="185">
        <v>0</v>
      </c>
      <c r="R1512" s="186">
        <v>0</v>
      </c>
    </row>
    <row r="1513" spans="1:18" s="81" customFormat="1" x14ac:dyDescent="0.2">
      <c r="A1513" s="81" t="s">
        <v>147</v>
      </c>
      <c r="B1513" s="81" t="s">
        <v>493</v>
      </c>
      <c r="C1513" s="81" t="str">
        <f t="shared" si="23"/>
        <v>08045</v>
      </c>
      <c r="D1513" s="81" t="s">
        <v>503</v>
      </c>
      <c r="E1513" s="81" t="s">
        <v>1559</v>
      </c>
      <c r="F1513" s="81">
        <v>75.599999999999994</v>
      </c>
      <c r="G1513" s="81" t="s">
        <v>515</v>
      </c>
      <c r="H1513" s="81" t="s">
        <v>1564</v>
      </c>
      <c r="I1513" s="81" t="s">
        <v>1560</v>
      </c>
      <c r="J1513" s="81" t="s">
        <v>231</v>
      </c>
      <c r="K1513" s="81" t="s">
        <v>333</v>
      </c>
      <c r="L1513" s="81">
        <v>-107.99189997222223</v>
      </c>
      <c r="M1513" s="81">
        <v>39.4818</v>
      </c>
      <c r="N1513" s="190">
        <v>22.1</v>
      </c>
      <c r="O1513" s="185">
        <v>0</v>
      </c>
      <c r="P1513" s="185">
        <v>0</v>
      </c>
      <c r="Q1513" s="185">
        <v>0</v>
      </c>
      <c r="R1513" s="186">
        <v>0</v>
      </c>
    </row>
    <row r="1514" spans="1:18" s="81" customFormat="1" x14ac:dyDescent="0.2">
      <c r="A1514" s="81" t="s">
        <v>147</v>
      </c>
      <c r="B1514" s="81" t="s">
        <v>493</v>
      </c>
      <c r="C1514" s="81" t="str">
        <f t="shared" si="23"/>
        <v>08045</v>
      </c>
      <c r="D1514" s="81" t="s">
        <v>503</v>
      </c>
      <c r="E1514" s="81" t="s">
        <v>1559</v>
      </c>
      <c r="F1514" s="81">
        <v>75.599999999999994</v>
      </c>
      <c r="G1514" s="81" t="s">
        <v>515</v>
      </c>
      <c r="H1514" s="81" t="s">
        <v>1564</v>
      </c>
      <c r="I1514" s="81" t="s">
        <v>1560</v>
      </c>
      <c r="J1514" s="81" t="s">
        <v>231</v>
      </c>
      <c r="K1514" s="81" t="s">
        <v>333</v>
      </c>
      <c r="L1514" s="81">
        <v>-107.99189997222223</v>
      </c>
      <c r="M1514" s="81">
        <v>39.4818</v>
      </c>
      <c r="N1514" s="190">
        <v>0</v>
      </c>
      <c r="O1514" s="185">
        <v>0</v>
      </c>
      <c r="P1514" s="185">
        <v>0</v>
      </c>
      <c r="Q1514" s="185">
        <v>0</v>
      </c>
      <c r="R1514" s="186">
        <v>0.378</v>
      </c>
    </row>
    <row r="1515" spans="1:18" s="81" customFormat="1" x14ac:dyDescent="0.2">
      <c r="A1515" s="81" t="s">
        <v>147</v>
      </c>
      <c r="B1515" s="81" t="s">
        <v>493</v>
      </c>
      <c r="C1515" s="81" t="str">
        <f t="shared" si="23"/>
        <v>08045</v>
      </c>
      <c r="D1515" s="81" t="s">
        <v>503</v>
      </c>
      <c r="E1515" s="81" t="s">
        <v>1559</v>
      </c>
      <c r="F1515" s="81">
        <v>75.599999999999994</v>
      </c>
      <c r="G1515" s="81" t="s">
        <v>515</v>
      </c>
      <c r="H1515" s="81" t="s">
        <v>1564</v>
      </c>
      <c r="I1515" s="81" t="s">
        <v>1560</v>
      </c>
      <c r="J1515" s="81" t="s">
        <v>231</v>
      </c>
      <c r="K1515" s="81" t="s">
        <v>333</v>
      </c>
      <c r="L1515" s="81">
        <v>-107.99189997222223</v>
      </c>
      <c r="M1515" s="81">
        <v>39.4818</v>
      </c>
      <c r="N1515" s="190">
        <v>0</v>
      </c>
      <c r="O1515" s="185">
        <v>0</v>
      </c>
      <c r="P1515" s="185">
        <v>0</v>
      </c>
      <c r="Q1515" s="185">
        <v>0</v>
      </c>
      <c r="R1515" s="186">
        <v>0</v>
      </c>
    </row>
    <row r="1516" spans="1:18" s="81" customFormat="1" x14ac:dyDescent="0.2">
      <c r="A1516" s="81" t="s">
        <v>147</v>
      </c>
      <c r="B1516" s="81" t="s">
        <v>493</v>
      </c>
      <c r="C1516" s="81" t="str">
        <f t="shared" si="23"/>
        <v>08045</v>
      </c>
      <c r="D1516" s="81" t="s">
        <v>503</v>
      </c>
      <c r="E1516" s="81" t="s">
        <v>1559</v>
      </c>
      <c r="F1516" s="81">
        <v>75.599999999999994</v>
      </c>
      <c r="G1516" s="81" t="s">
        <v>515</v>
      </c>
      <c r="H1516" s="81" t="s">
        <v>1564</v>
      </c>
      <c r="I1516" s="81" t="s">
        <v>1560</v>
      </c>
      <c r="J1516" s="81" t="s">
        <v>231</v>
      </c>
      <c r="K1516" s="81" t="s">
        <v>333</v>
      </c>
      <c r="L1516" s="81">
        <v>-107.99189997222223</v>
      </c>
      <c r="M1516" s="81">
        <v>39.4818</v>
      </c>
      <c r="N1516" s="190">
        <v>0</v>
      </c>
      <c r="O1516" s="185">
        <v>0</v>
      </c>
      <c r="P1516" s="185">
        <v>0</v>
      </c>
      <c r="Q1516" s="185">
        <v>2.2679999999999999E-2</v>
      </c>
      <c r="R1516" s="186">
        <v>0</v>
      </c>
    </row>
    <row r="1517" spans="1:18" s="81" customFormat="1" x14ac:dyDescent="0.2">
      <c r="A1517" s="81" t="s">
        <v>147</v>
      </c>
      <c r="B1517" s="81" t="s">
        <v>493</v>
      </c>
      <c r="C1517" s="81" t="str">
        <f t="shared" si="23"/>
        <v>08045</v>
      </c>
      <c r="D1517" s="81" t="s">
        <v>503</v>
      </c>
      <c r="E1517" s="81" t="s">
        <v>1559</v>
      </c>
      <c r="F1517" s="81">
        <v>75.599999999999994</v>
      </c>
      <c r="G1517" s="81" t="s">
        <v>515</v>
      </c>
      <c r="H1517" s="81" t="s">
        <v>1564</v>
      </c>
      <c r="I1517" s="81" t="s">
        <v>1560</v>
      </c>
      <c r="J1517" s="81" t="s">
        <v>231</v>
      </c>
      <c r="K1517" s="81" t="s">
        <v>333</v>
      </c>
      <c r="L1517" s="81">
        <v>-107.99189997222223</v>
      </c>
      <c r="M1517" s="81">
        <v>39.4818</v>
      </c>
      <c r="N1517" s="190">
        <v>0</v>
      </c>
      <c r="O1517" s="185">
        <v>11</v>
      </c>
      <c r="P1517" s="185">
        <v>0</v>
      </c>
      <c r="Q1517" s="185">
        <v>0</v>
      </c>
      <c r="R1517" s="186">
        <v>0</v>
      </c>
    </row>
    <row r="1518" spans="1:18" s="81" customFormat="1" x14ac:dyDescent="0.2">
      <c r="A1518" s="81" t="s">
        <v>147</v>
      </c>
      <c r="B1518" s="81" t="s">
        <v>493</v>
      </c>
      <c r="C1518" s="81" t="str">
        <f t="shared" si="23"/>
        <v>08045</v>
      </c>
      <c r="D1518" s="81" t="s">
        <v>503</v>
      </c>
      <c r="E1518" s="81" t="s">
        <v>1559</v>
      </c>
      <c r="F1518" s="81">
        <v>75.599999999999994</v>
      </c>
      <c r="G1518" s="81" t="s">
        <v>515</v>
      </c>
      <c r="H1518" s="81" t="s">
        <v>1565</v>
      </c>
      <c r="I1518" s="81" t="s">
        <v>1560</v>
      </c>
      <c r="J1518" s="81" t="s">
        <v>231</v>
      </c>
      <c r="K1518" s="81" t="s">
        <v>333</v>
      </c>
      <c r="L1518" s="81">
        <v>-107.99189997222223</v>
      </c>
      <c r="M1518" s="81">
        <v>39.4818</v>
      </c>
      <c r="N1518" s="190">
        <v>0</v>
      </c>
      <c r="O1518" s="185">
        <v>0</v>
      </c>
      <c r="P1518" s="185">
        <v>22.1</v>
      </c>
      <c r="Q1518" s="185">
        <v>0</v>
      </c>
      <c r="R1518" s="186">
        <v>0</v>
      </c>
    </row>
    <row r="1519" spans="1:18" s="81" customFormat="1" x14ac:dyDescent="0.2">
      <c r="A1519" s="81" t="s">
        <v>147</v>
      </c>
      <c r="B1519" s="81" t="s">
        <v>493</v>
      </c>
      <c r="C1519" s="81" t="str">
        <f t="shared" si="23"/>
        <v>08045</v>
      </c>
      <c r="D1519" s="81" t="s">
        <v>503</v>
      </c>
      <c r="E1519" s="81" t="s">
        <v>1559</v>
      </c>
      <c r="F1519" s="81">
        <v>75.599999999999994</v>
      </c>
      <c r="G1519" s="81" t="s">
        <v>515</v>
      </c>
      <c r="H1519" s="81" t="s">
        <v>1565</v>
      </c>
      <c r="I1519" s="81" t="s">
        <v>1560</v>
      </c>
      <c r="J1519" s="81" t="s">
        <v>231</v>
      </c>
      <c r="K1519" s="81" t="s">
        <v>333</v>
      </c>
      <c r="L1519" s="81">
        <v>-107.99189997222223</v>
      </c>
      <c r="M1519" s="81">
        <v>39.4818</v>
      </c>
      <c r="N1519" s="190">
        <v>22.1</v>
      </c>
      <c r="O1519" s="185">
        <v>0</v>
      </c>
      <c r="P1519" s="185">
        <v>0</v>
      </c>
      <c r="Q1519" s="185">
        <v>0</v>
      </c>
      <c r="R1519" s="186">
        <v>0</v>
      </c>
    </row>
    <row r="1520" spans="1:18" s="81" customFormat="1" x14ac:dyDescent="0.2">
      <c r="A1520" s="81" t="s">
        <v>147</v>
      </c>
      <c r="B1520" s="81" t="s">
        <v>493</v>
      </c>
      <c r="C1520" s="81" t="str">
        <f t="shared" si="23"/>
        <v>08045</v>
      </c>
      <c r="D1520" s="81" t="s">
        <v>503</v>
      </c>
      <c r="E1520" s="81" t="s">
        <v>1559</v>
      </c>
      <c r="F1520" s="81">
        <v>75.599999999999994</v>
      </c>
      <c r="G1520" s="81" t="s">
        <v>515</v>
      </c>
      <c r="H1520" s="81" t="s">
        <v>1565</v>
      </c>
      <c r="I1520" s="81" t="s">
        <v>1560</v>
      </c>
      <c r="J1520" s="81" t="s">
        <v>231</v>
      </c>
      <c r="K1520" s="81" t="s">
        <v>333</v>
      </c>
      <c r="L1520" s="81">
        <v>-107.99189997222223</v>
      </c>
      <c r="M1520" s="81">
        <v>39.4818</v>
      </c>
      <c r="N1520" s="190">
        <v>0</v>
      </c>
      <c r="O1520" s="185">
        <v>0</v>
      </c>
      <c r="P1520" s="185">
        <v>0</v>
      </c>
      <c r="Q1520" s="185">
        <v>0</v>
      </c>
      <c r="R1520" s="186">
        <v>0.378</v>
      </c>
    </row>
    <row r="1521" spans="1:18" s="81" customFormat="1" x14ac:dyDescent="0.2">
      <c r="A1521" s="81" t="s">
        <v>147</v>
      </c>
      <c r="B1521" s="81" t="s">
        <v>493</v>
      </c>
      <c r="C1521" s="81" t="str">
        <f t="shared" si="23"/>
        <v>08045</v>
      </c>
      <c r="D1521" s="81" t="s">
        <v>503</v>
      </c>
      <c r="E1521" s="81" t="s">
        <v>1559</v>
      </c>
      <c r="F1521" s="81">
        <v>75.599999999999994</v>
      </c>
      <c r="G1521" s="81" t="s">
        <v>515</v>
      </c>
      <c r="H1521" s="81" t="s">
        <v>1565</v>
      </c>
      <c r="I1521" s="81" t="s">
        <v>1560</v>
      </c>
      <c r="J1521" s="81" t="s">
        <v>231</v>
      </c>
      <c r="K1521" s="81" t="s">
        <v>333</v>
      </c>
      <c r="L1521" s="81">
        <v>-107.99189997222223</v>
      </c>
      <c r="M1521" s="81">
        <v>39.4818</v>
      </c>
      <c r="N1521" s="190">
        <v>0</v>
      </c>
      <c r="O1521" s="185">
        <v>0</v>
      </c>
      <c r="P1521" s="185">
        <v>0</v>
      </c>
      <c r="Q1521" s="185">
        <v>0</v>
      </c>
      <c r="R1521" s="186">
        <v>0</v>
      </c>
    </row>
    <row r="1522" spans="1:18" s="81" customFormat="1" x14ac:dyDescent="0.2">
      <c r="A1522" s="81" t="s">
        <v>147</v>
      </c>
      <c r="B1522" s="81" t="s">
        <v>493</v>
      </c>
      <c r="C1522" s="81" t="str">
        <f t="shared" si="23"/>
        <v>08045</v>
      </c>
      <c r="D1522" s="81" t="s">
        <v>503</v>
      </c>
      <c r="E1522" s="81" t="s">
        <v>1559</v>
      </c>
      <c r="F1522" s="81">
        <v>75.599999999999994</v>
      </c>
      <c r="G1522" s="81" t="s">
        <v>515</v>
      </c>
      <c r="H1522" s="81" t="s">
        <v>1565</v>
      </c>
      <c r="I1522" s="81" t="s">
        <v>1560</v>
      </c>
      <c r="J1522" s="81" t="s">
        <v>231</v>
      </c>
      <c r="K1522" s="81" t="s">
        <v>333</v>
      </c>
      <c r="L1522" s="81">
        <v>-107.99189997222223</v>
      </c>
      <c r="M1522" s="81">
        <v>39.4818</v>
      </c>
      <c r="N1522" s="190">
        <v>0</v>
      </c>
      <c r="O1522" s="185">
        <v>0</v>
      </c>
      <c r="P1522" s="185">
        <v>0</v>
      </c>
      <c r="Q1522" s="185">
        <v>2.2679999999999999E-2</v>
      </c>
      <c r="R1522" s="186">
        <v>0</v>
      </c>
    </row>
    <row r="1523" spans="1:18" s="81" customFormat="1" x14ac:dyDescent="0.2">
      <c r="A1523" s="81" t="s">
        <v>147</v>
      </c>
      <c r="B1523" s="81" t="s">
        <v>493</v>
      </c>
      <c r="C1523" s="81" t="str">
        <f t="shared" si="23"/>
        <v>08045</v>
      </c>
      <c r="D1523" s="81" t="s">
        <v>503</v>
      </c>
      <c r="E1523" s="81" t="s">
        <v>1559</v>
      </c>
      <c r="F1523" s="81">
        <v>75.599999999999994</v>
      </c>
      <c r="G1523" s="81" t="s">
        <v>515</v>
      </c>
      <c r="H1523" s="81" t="s">
        <v>1565</v>
      </c>
      <c r="I1523" s="81" t="s">
        <v>1560</v>
      </c>
      <c r="J1523" s="81" t="s">
        <v>231</v>
      </c>
      <c r="K1523" s="81" t="s">
        <v>333</v>
      </c>
      <c r="L1523" s="81">
        <v>-107.99189997222223</v>
      </c>
      <c r="M1523" s="81">
        <v>39.4818</v>
      </c>
      <c r="N1523" s="190">
        <v>0</v>
      </c>
      <c r="O1523" s="185">
        <v>11</v>
      </c>
      <c r="P1523" s="185">
        <v>0</v>
      </c>
      <c r="Q1523" s="185">
        <v>0</v>
      </c>
      <c r="R1523" s="186">
        <v>0</v>
      </c>
    </row>
    <row r="1524" spans="1:18" s="81" customFormat="1" x14ac:dyDescent="0.2">
      <c r="A1524" s="81" t="s">
        <v>147</v>
      </c>
      <c r="B1524" s="81" t="s">
        <v>493</v>
      </c>
      <c r="C1524" s="81" t="str">
        <f t="shared" si="23"/>
        <v>08045</v>
      </c>
      <c r="D1524" s="81" t="s">
        <v>503</v>
      </c>
      <c r="E1524" s="81" t="s">
        <v>1559</v>
      </c>
      <c r="F1524" s="81">
        <v>0</v>
      </c>
      <c r="G1524" s="81" t="s">
        <v>526</v>
      </c>
      <c r="H1524" s="81" t="s">
        <v>690</v>
      </c>
      <c r="I1524" s="81" t="s">
        <v>1560</v>
      </c>
      <c r="J1524" s="81" t="s">
        <v>277</v>
      </c>
      <c r="K1524" s="81" t="s">
        <v>350</v>
      </c>
      <c r="L1524" s="81">
        <v>-107.99189997222223</v>
      </c>
      <c r="M1524" s="81">
        <v>39.4818</v>
      </c>
      <c r="N1524" s="190">
        <v>0</v>
      </c>
      <c r="O1524" s="185">
        <v>3.1</v>
      </c>
      <c r="P1524" s="185">
        <v>0</v>
      </c>
      <c r="Q1524" s="185">
        <v>0</v>
      </c>
      <c r="R1524" s="186">
        <v>0</v>
      </c>
    </row>
    <row r="1525" spans="1:18" s="81" customFormat="1" x14ac:dyDescent="0.2">
      <c r="A1525" s="81" t="s">
        <v>147</v>
      </c>
      <c r="B1525" s="81" t="s">
        <v>493</v>
      </c>
      <c r="C1525" s="81" t="str">
        <f t="shared" si="23"/>
        <v>08045</v>
      </c>
      <c r="D1525" s="81" t="s">
        <v>503</v>
      </c>
      <c r="E1525" s="81" t="s">
        <v>1559</v>
      </c>
      <c r="F1525" s="81">
        <v>306.60000000000002</v>
      </c>
      <c r="G1525" s="81" t="s">
        <v>528</v>
      </c>
      <c r="H1525" s="81" t="s">
        <v>531</v>
      </c>
      <c r="I1525" s="81" t="s">
        <v>1560</v>
      </c>
      <c r="J1525" s="81" t="s">
        <v>14</v>
      </c>
      <c r="K1525" s="81" t="s">
        <v>494</v>
      </c>
      <c r="L1525" s="81">
        <v>-107.99189997222223</v>
      </c>
      <c r="M1525" s="81">
        <v>39.4818</v>
      </c>
      <c r="N1525" s="190">
        <v>0</v>
      </c>
      <c r="O1525" s="185">
        <v>9.4586886422649723</v>
      </c>
      <c r="P1525" s="185">
        <v>0</v>
      </c>
      <c r="Q1525" s="185">
        <v>0</v>
      </c>
      <c r="R1525" s="186">
        <v>0</v>
      </c>
    </row>
    <row r="1526" spans="1:18" s="81" customFormat="1" x14ac:dyDescent="0.2">
      <c r="A1526" s="81" t="s">
        <v>147</v>
      </c>
      <c r="B1526" s="81" t="s">
        <v>493</v>
      </c>
      <c r="C1526" s="81" t="str">
        <f t="shared" si="23"/>
        <v>08045</v>
      </c>
      <c r="D1526" s="81" t="s">
        <v>503</v>
      </c>
      <c r="E1526" s="81" t="s">
        <v>1566</v>
      </c>
      <c r="F1526" s="81">
        <v>126.21</v>
      </c>
      <c r="G1526" s="81" t="s">
        <v>528</v>
      </c>
      <c r="H1526" s="81" t="s">
        <v>1345</v>
      </c>
      <c r="I1526" s="81" t="s">
        <v>1567</v>
      </c>
      <c r="J1526" s="81" t="s">
        <v>14</v>
      </c>
      <c r="K1526" s="81" t="s">
        <v>494</v>
      </c>
      <c r="L1526" s="81">
        <v>-107.78122777777777</v>
      </c>
      <c r="M1526" s="81">
        <v>39.454630555555561</v>
      </c>
      <c r="N1526" s="190">
        <v>0</v>
      </c>
      <c r="O1526" s="185">
        <v>3.6720351556048523</v>
      </c>
      <c r="P1526" s="185">
        <v>0</v>
      </c>
      <c r="Q1526" s="185">
        <v>0</v>
      </c>
      <c r="R1526" s="186">
        <v>0</v>
      </c>
    </row>
    <row r="1527" spans="1:18" s="81" customFormat="1" x14ac:dyDescent="0.2">
      <c r="A1527" s="81" t="s">
        <v>147</v>
      </c>
      <c r="B1527" s="81" t="s">
        <v>493</v>
      </c>
      <c r="C1527" s="81" t="str">
        <f t="shared" si="23"/>
        <v>08045</v>
      </c>
      <c r="D1527" s="81" t="s">
        <v>503</v>
      </c>
      <c r="E1527" s="81" t="s">
        <v>1568</v>
      </c>
      <c r="F1527" s="81">
        <v>28.9</v>
      </c>
      <c r="G1527" s="81" t="s">
        <v>515</v>
      </c>
      <c r="H1527" s="81" t="s">
        <v>1070</v>
      </c>
      <c r="I1527" s="81" t="s">
        <v>1569</v>
      </c>
      <c r="J1527" s="81" t="s">
        <v>231</v>
      </c>
      <c r="K1527" s="81" t="s">
        <v>333</v>
      </c>
      <c r="L1527" s="81">
        <v>-107.71821944444444</v>
      </c>
      <c r="M1527" s="81">
        <v>39.39875</v>
      </c>
      <c r="N1527" s="190">
        <v>0</v>
      </c>
      <c r="O1527" s="185">
        <v>0</v>
      </c>
      <c r="P1527" s="185">
        <v>7.0352569999999996</v>
      </c>
      <c r="Q1527" s="185">
        <v>0</v>
      </c>
      <c r="R1527" s="186">
        <v>0</v>
      </c>
    </row>
    <row r="1528" spans="1:18" s="81" customFormat="1" x14ac:dyDescent="0.2">
      <c r="A1528" s="81" t="s">
        <v>147</v>
      </c>
      <c r="B1528" s="81" t="s">
        <v>493</v>
      </c>
      <c r="C1528" s="81" t="str">
        <f t="shared" si="23"/>
        <v>08045</v>
      </c>
      <c r="D1528" s="81" t="s">
        <v>503</v>
      </c>
      <c r="E1528" s="81" t="s">
        <v>1568</v>
      </c>
      <c r="F1528" s="81">
        <v>28.9</v>
      </c>
      <c r="G1528" s="81" t="s">
        <v>515</v>
      </c>
      <c r="H1528" s="81" t="s">
        <v>1070</v>
      </c>
      <c r="I1528" s="81" t="s">
        <v>1569</v>
      </c>
      <c r="J1528" s="81" t="s">
        <v>231</v>
      </c>
      <c r="K1528" s="81" t="s">
        <v>333</v>
      </c>
      <c r="L1528" s="81">
        <v>-107.71821944444444</v>
      </c>
      <c r="M1528" s="81">
        <v>39.39875</v>
      </c>
      <c r="N1528" s="190">
        <v>4.0432550000000003</v>
      </c>
      <c r="O1528" s="185">
        <v>0</v>
      </c>
      <c r="P1528" s="185">
        <v>0</v>
      </c>
      <c r="Q1528" s="185">
        <v>0</v>
      </c>
      <c r="R1528" s="186">
        <v>0</v>
      </c>
    </row>
    <row r="1529" spans="1:18" s="81" customFormat="1" x14ac:dyDescent="0.2">
      <c r="A1529" s="81" t="s">
        <v>147</v>
      </c>
      <c r="B1529" s="81" t="s">
        <v>493</v>
      </c>
      <c r="C1529" s="81" t="str">
        <f t="shared" si="23"/>
        <v>08045</v>
      </c>
      <c r="D1529" s="81" t="s">
        <v>503</v>
      </c>
      <c r="E1529" s="81" t="s">
        <v>1568</v>
      </c>
      <c r="F1529" s="81">
        <v>28.9</v>
      </c>
      <c r="G1529" s="81" t="s">
        <v>515</v>
      </c>
      <c r="H1529" s="81" t="s">
        <v>1070</v>
      </c>
      <c r="I1529" s="81" t="s">
        <v>1569</v>
      </c>
      <c r="J1529" s="81" t="s">
        <v>231</v>
      </c>
      <c r="K1529" s="81" t="s">
        <v>333</v>
      </c>
      <c r="L1529" s="81">
        <v>-107.71821944444444</v>
      </c>
      <c r="M1529" s="81">
        <v>39.39875</v>
      </c>
      <c r="N1529" s="190">
        <v>0</v>
      </c>
      <c r="O1529" s="185">
        <v>1.310012</v>
      </c>
      <c r="P1529" s="185">
        <v>0</v>
      </c>
      <c r="Q1529" s="185">
        <v>0</v>
      </c>
      <c r="R1529" s="186">
        <v>0</v>
      </c>
    </row>
    <row r="1530" spans="1:18" s="81" customFormat="1" x14ac:dyDescent="0.2">
      <c r="A1530" s="81" t="s">
        <v>147</v>
      </c>
      <c r="B1530" s="81" t="s">
        <v>493</v>
      </c>
      <c r="C1530" s="81" t="str">
        <f t="shared" si="23"/>
        <v>08045</v>
      </c>
      <c r="D1530" s="81" t="s">
        <v>503</v>
      </c>
      <c r="E1530" s="81" t="s">
        <v>1568</v>
      </c>
      <c r="F1530" s="81">
        <v>28.9</v>
      </c>
      <c r="G1530" s="81" t="s">
        <v>515</v>
      </c>
      <c r="H1530" s="81" t="s">
        <v>1070</v>
      </c>
      <c r="I1530" s="81" t="s">
        <v>1569</v>
      </c>
      <c r="J1530" s="81" t="s">
        <v>231</v>
      </c>
      <c r="K1530" s="81" t="s">
        <v>333</v>
      </c>
      <c r="L1530" s="81">
        <v>-107.71821944444444</v>
      </c>
      <c r="M1530" s="81">
        <v>39.39875</v>
      </c>
      <c r="N1530" s="190">
        <v>0</v>
      </c>
      <c r="O1530" s="185">
        <v>0</v>
      </c>
      <c r="P1530" s="185">
        <v>7.0352569999999996</v>
      </c>
      <c r="Q1530" s="185">
        <v>0</v>
      </c>
      <c r="R1530" s="186">
        <v>0</v>
      </c>
    </row>
    <row r="1531" spans="1:18" s="81" customFormat="1" x14ac:dyDescent="0.2">
      <c r="A1531" s="81" t="s">
        <v>147</v>
      </c>
      <c r="B1531" s="81" t="s">
        <v>493</v>
      </c>
      <c r="C1531" s="81" t="str">
        <f t="shared" si="23"/>
        <v>08045</v>
      </c>
      <c r="D1531" s="81" t="s">
        <v>503</v>
      </c>
      <c r="E1531" s="81" t="s">
        <v>1568</v>
      </c>
      <c r="F1531" s="81">
        <v>28.9</v>
      </c>
      <c r="G1531" s="81" t="s">
        <v>515</v>
      </c>
      <c r="H1531" s="81" t="s">
        <v>1070</v>
      </c>
      <c r="I1531" s="81" t="s">
        <v>1569</v>
      </c>
      <c r="J1531" s="81" t="s">
        <v>231</v>
      </c>
      <c r="K1531" s="81" t="s">
        <v>333</v>
      </c>
      <c r="L1531" s="81">
        <v>-107.71821944444444</v>
      </c>
      <c r="M1531" s="81">
        <v>39.39875</v>
      </c>
      <c r="N1531" s="190">
        <v>4.0432550000000003</v>
      </c>
      <c r="O1531" s="185">
        <v>0</v>
      </c>
      <c r="P1531" s="185">
        <v>0</v>
      </c>
      <c r="Q1531" s="185">
        <v>0</v>
      </c>
      <c r="R1531" s="186">
        <v>0</v>
      </c>
    </row>
    <row r="1532" spans="1:18" s="81" customFormat="1" x14ac:dyDescent="0.2">
      <c r="A1532" s="81" t="s">
        <v>147</v>
      </c>
      <c r="B1532" s="81" t="s">
        <v>493</v>
      </c>
      <c r="C1532" s="81" t="str">
        <f t="shared" si="23"/>
        <v>08045</v>
      </c>
      <c r="D1532" s="81" t="s">
        <v>503</v>
      </c>
      <c r="E1532" s="81" t="s">
        <v>1568</v>
      </c>
      <c r="F1532" s="81">
        <v>28.9</v>
      </c>
      <c r="G1532" s="81" t="s">
        <v>515</v>
      </c>
      <c r="H1532" s="81" t="s">
        <v>1070</v>
      </c>
      <c r="I1532" s="81" t="s">
        <v>1569</v>
      </c>
      <c r="J1532" s="81" t="s">
        <v>231</v>
      </c>
      <c r="K1532" s="81" t="s">
        <v>333</v>
      </c>
      <c r="L1532" s="81">
        <v>-107.71821944444444</v>
      </c>
      <c r="M1532" s="81">
        <v>39.39875</v>
      </c>
      <c r="N1532" s="190">
        <v>0</v>
      </c>
      <c r="O1532" s="185">
        <v>1.310012</v>
      </c>
      <c r="P1532" s="185">
        <v>0</v>
      </c>
      <c r="Q1532" s="185">
        <v>0</v>
      </c>
      <c r="R1532" s="186">
        <v>0</v>
      </c>
    </row>
    <row r="1533" spans="1:18" s="81" customFormat="1" x14ac:dyDescent="0.2">
      <c r="A1533" s="81" t="s">
        <v>147</v>
      </c>
      <c r="B1533" s="81" t="s">
        <v>493</v>
      </c>
      <c r="C1533" s="81" t="str">
        <f t="shared" si="23"/>
        <v>08045</v>
      </c>
      <c r="D1533" s="81" t="s">
        <v>503</v>
      </c>
      <c r="E1533" s="81" t="s">
        <v>1568</v>
      </c>
      <c r="F1533" s="81">
        <v>34.524000000000001</v>
      </c>
      <c r="G1533" s="81" t="s">
        <v>528</v>
      </c>
      <c r="H1533" s="81" t="s">
        <v>1345</v>
      </c>
      <c r="I1533" s="81" t="s">
        <v>1569</v>
      </c>
      <c r="J1533" s="81" t="s">
        <v>14</v>
      </c>
      <c r="K1533" s="81" t="s">
        <v>494</v>
      </c>
      <c r="L1533" s="81">
        <v>-107.71821944444444</v>
      </c>
      <c r="M1533" s="81">
        <v>39.39875</v>
      </c>
      <c r="N1533" s="190">
        <v>0</v>
      </c>
      <c r="O1533" s="185">
        <v>2.2471219837982104</v>
      </c>
      <c r="P1533" s="185">
        <v>0</v>
      </c>
      <c r="Q1533" s="185">
        <v>0</v>
      </c>
      <c r="R1533" s="186">
        <v>0</v>
      </c>
    </row>
    <row r="1534" spans="1:18" s="81" customFormat="1" x14ac:dyDescent="0.2">
      <c r="A1534" s="81" t="s">
        <v>147</v>
      </c>
      <c r="B1534" s="81" t="s">
        <v>493</v>
      </c>
      <c r="C1534" s="81" t="str">
        <f t="shared" si="23"/>
        <v>08045</v>
      </c>
      <c r="D1534" s="81" t="s">
        <v>503</v>
      </c>
      <c r="E1534" s="81" t="s">
        <v>1570</v>
      </c>
      <c r="F1534" s="81">
        <v>40.866</v>
      </c>
      <c r="G1534" s="81" t="s">
        <v>528</v>
      </c>
      <c r="H1534" s="81" t="s">
        <v>1345</v>
      </c>
      <c r="I1534" s="81" t="s">
        <v>1571</v>
      </c>
      <c r="J1534" s="81" t="s">
        <v>14</v>
      </c>
      <c r="K1534" s="81" t="s">
        <v>494</v>
      </c>
      <c r="L1534" s="81">
        <v>-107.74055</v>
      </c>
      <c r="M1534" s="81">
        <v>39.48822777777778</v>
      </c>
      <c r="N1534" s="190">
        <v>0</v>
      </c>
      <c r="O1534" s="185">
        <v>2.6599144650068838</v>
      </c>
      <c r="P1534" s="185">
        <v>0</v>
      </c>
      <c r="Q1534" s="185">
        <v>0</v>
      </c>
      <c r="R1534" s="186">
        <v>0</v>
      </c>
    </row>
    <row r="1535" spans="1:18" s="81" customFormat="1" x14ac:dyDescent="0.2">
      <c r="A1535" s="81" t="s">
        <v>147</v>
      </c>
      <c r="B1535" s="81" t="s">
        <v>493</v>
      </c>
      <c r="C1535" s="81" t="str">
        <f t="shared" si="23"/>
        <v>08045</v>
      </c>
      <c r="D1535" s="81" t="s">
        <v>503</v>
      </c>
      <c r="E1535" s="81" t="s">
        <v>1572</v>
      </c>
      <c r="F1535" s="81">
        <v>73.415999999999997</v>
      </c>
      <c r="G1535" s="81" t="s">
        <v>528</v>
      </c>
      <c r="H1535" s="81" t="s">
        <v>1350</v>
      </c>
      <c r="I1535" s="81" t="s">
        <v>1573</v>
      </c>
      <c r="J1535" s="81" t="s">
        <v>14</v>
      </c>
      <c r="K1535" s="81" t="s">
        <v>494</v>
      </c>
      <c r="L1535" s="81">
        <v>-107.78391719444446</v>
      </c>
      <c r="M1535" s="81">
        <v>39.47476563888889</v>
      </c>
      <c r="N1535" s="190">
        <v>0</v>
      </c>
      <c r="O1535" s="185">
        <v>0</v>
      </c>
      <c r="P1535" s="185">
        <v>0</v>
      </c>
      <c r="Q1535" s="185">
        <v>0</v>
      </c>
      <c r="R1535" s="186">
        <v>0</v>
      </c>
    </row>
    <row r="1536" spans="1:18" s="81" customFormat="1" x14ac:dyDescent="0.2">
      <c r="A1536" s="81" t="s">
        <v>147</v>
      </c>
      <c r="B1536" s="81" t="s">
        <v>493</v>
      </c>
      <c r="C1536" s="81" t="str">
        <f t="shared" si="23"/>
        <v>08045</v>
      </c>
      <c r="D1536" s="81" t="s">
        <v>503</v>
      </c>
      <c r="E1536" s="81" t="s">
        <v>1572</v>
      </c>
      <c r="F1536" s="81">
        <v>73.415999999999997</v>
      </c>
      <c r="G1536" s="81" t="s">
        <v>528</v>
      </c>
      <c r="H1536" s="81" t="s">
        <v>1350</v>
      </c>
      <c r="I1536" s="81" t="s">
        <v>1573</v>
      </c>
      <c r="J1536" s="81" t="s">
        <v>14</v>
      </c>
      <c r="K1536" s="81" t="s">
        <v>494</v>
      </c>
      <c r="L1536" s="81">
        <v>-107.78391719444446</v>
      </c>
      <c r="M1536" s="81">
        <v>39.47476563888889</v>
      </c>
      <c r="N1536" s="190">
        <v>0</v>
      </c>
      <c r="O1536" s="185">
        <v>0</v>
      </c>
      <c r="P1536" s="185">
        <v>0</v>
      </c>
      <c r="Q1536" s="185">
        <v>0</v>
      </c>
      <c r="R1536" s="186">
        <v>0</v>
      </c>
    </row>
    <row r="1537" spans="1:18" s="81" customFormat="1" x14ac:dyDescent="0.2">
      <c r="A1537" s="81" t="s">
        <v>147</v>
      </c>
      <c r="B1537" s="81" t="s">
        <v>493</v>
      </c>
      <c r="C1537" s="81" t="str">
        <f t="shared" si="23"/>
        <v>08045</v>
      </c>
      <c r="D1537" s="81" t="s">
        <v>503</v>
      </c>
      <c r="E1537" s="81" t="s">
        <v>1572</v>
      </c>
      <c r="F1537" s="81">
        <v>73.415999999999997</v>
      </c>
      <c r="G1537" s="81" t="s">
        <v>528</v>
      </c>
      <c r="H1537" s="81" t="s">
        <v>1350</v>
      </c>
      <c r="I1537" s="81" t="s">
        <v>1573</v>
      </c>
      <c r="J1537" s="81" t="s">
        <v>14</v>
      </c>
      <c r="K1537" s="81" t="s">
        <v>494</v>
      </c>
      <c r="L1537" s="81">
        <v>-107.78391719444446</v>
      </c>
      <c r="M1537" s="81">
        <v>39.47476563888889</v>
      </c>
      <c r="N1537" s="190">
        <v>0</v>
      </c>
      <c r="O1537" s="185">
        <v>1.9526355543314382</v>
      </c>
      <c r="P1537" s="185">
        <v>0</v>
      </c>
      <c r="Q1537" s="185">
        <v>0</v>
      </c>
      <c r="R1537" s="186">
        <v>0</v>
      </c>
    </row>
    <row r="1538" spans="1:18" s="81" customFormat="1" x14ac:dyDescent="0.2">
      <c r="A1538" s="81" t="s">
        <v>147</v>
      </c>
      <c r="B1538" s="81" t="s">
        <v>493</v>
      </c>
      <c r="C1538" s="81" t="str">
        <f t="shared" si="23"/>
        <v>08045</v>
      </c>
      <c r="D1538" s="81" t="s">
        <v>503</v>
      </c>
      <c r="E1538" s="81" t="s">
        <v>1574</v>
      </c>
      <c r="F1538" s="81">
        <v>34.103999999999999</v>
      </c>
      <c r="G1538" s="81" t="s">
        <v>528</v>
      </c>
      <c r="H1538" s="81" t="s">
        <v>565</v>
      </c>
      <c r="I1538" s="81" t="s">
        <v>1575</v>
      </c>
      <c r="J1538" s="81" t="s">
        <v>14</v>
      </c>
      <c r="K1538" s="81" t="s">
        <v>494</v>
      </c>
      <c r="L1538" s="81">
        <v>-107.70424444444444</v>
      </c>
      <c r="M1538" s="81">
        <v>39.501352777777782</v>
      </c>
      <c r="N1538" s="190">
        <v>0</v>
      </c>
      <c r="O1538" s="185">
        <v>1.4825942234292038</v>
      </c>
      <c r="P1538" s="185">
        <v>0</v>
      </c>
      <c r="Q1538" s="185">
        <v>0</v>
      </c>
      <c r="R1538" s="186">
        <v>0</v>
      </c>
    </row>
    <row r="1539" spans="1:18" s="81" customFormat="1" x14ac:dyDescent="0.2">
      <c r="A1539" s="81" t="s">
        <v>147</v>
      </c>
      <c r="B1539" s="81" t="s">
        <v>493</v>
      </c>
      <c r="C1539" s="81" t="str">
        <f t="shared" si="23"/>
        <v>08045</v>
      </c>
      <c r="D1539" s="81" t="s">
        <v>503</v>
      </c>
      <c r="E1539" s="81" t="s">
        <v>1574</v>
      </c>
      <c r="F1539" s="81">
        <v>52.037999999999997</v>
      </c>
      <c r="G1539" s="81" t="s">
        <v>528</v>
      </c>
      <c r="H1539" s="81" t="s">
        <v>565</v>
      </c>
      <c r="I1539" s="81" t="s">
        <v>1575</v>
      </c>
      <c r="J1539" s="81" t="s">
        <v>14</v>
      </c>
      <c r="K1539" s="81" t="s">
        <v>494</v>
      </c>
      <c r="L1539" s="81">
        <v>-107.70424444444444</v>
      </c>
      <c r="M1539" s="81">
        <v>39.501352777777782</v>
      </c>
      <c r="N1539" s="190">
        <v>0</v>
      </c>
      <c r="O1539" s="185">
        <v>2.2622340158255052</v>
      </c>
      <c r="P1539" s="185">
        <v>0</v>
      </c>
      <c r="Q1539" s="185">
        <v>0</v>
      </c>
      <c r="R1539" s="186">
        <v>0</v>
      </c>
    </row>
    <row r="1540" spans="1:18" s="81" customFormat="1" x14ac:dyDescent="0.2">
      <c r="A1540" s="81" t="s">
        <v>147</v>
      </c>
      <c r="B1540" s="81" t="s">
        <v>493</v>
      </c>
      <c r="C1540" s="81" t="str">
        <f t="shared" si="23"/>
        <v>08045</v>
      </c>
      <c r="D1540" s="81" t="s">
        <v>503</v>
      </c>
      <c r="E1540" s="81" t="s">
        <v>1574</v>
      </c>
      <c r="F1540" s="81">
        <v>55.188000000000002</v>
      </c>
      <c r="G1540" s="81" t="s">
        <v>528</v>
      </c>
      <c r="H1540" s="81" t="s">
        <v>565</v>
      </c>
      <c r="I1540" s="81" t="s">
        <v>1575</v>
      </c>
      <c r="J1540" s="81" t="s">
        <v>14</v>
      </c>
      <c r="K1540" s="81" t="s">
        <v>494</v>
      </c>
      <c r="L1540" s="81">
        <v>-107.70424444444444</v>
      </c>
      <c r="M1540" s="81">
        <v>39.501352777777782</v>
      </c>
      <c r="N1540" s="190">
        <v>0</v>
      </c>
      <c r="O1540" s="185">
        <v>2.3991734108201648</v>
      </c>
      <c r="P1540" s="185">
        <v>0</v>
      </c>
      <c r="Q1540" s="185">
        <v>0</v>
      </c>
      <c r="R1540" s="186">
        <v>0</v>
      </c>
    </row>
    <row r="1541" spans="1:18" s="81" customFormat="1" x14ac:dyDescent="0.2">
      <c r="A1541" s="81" t="s">
        <v>147</v>
      </c>
      <c r="B1541" s="81" t="s">
        <v>493</v>
      </c>
      <c r="C1541" s="81" t="str">
        <f t="shared" si="23"/>
        <v>08045</v>
      </c>
      <c r="D1541" s="81" t="s">
        <v>503</v>
      </c>
      <c r="E1541" s="81" t="s">
        <v>1574</v>
      </c>
      <c r="F1541" s="81">
        <v>5.88</v>
      </c>
      <c r="G1541" s="81" t="s">
        <v>528</v>
      </c>
      <c r="H1541" s="81" t="s">
        <v>1364</v>
      </c>
      <c r="I1541" s="81" t="s">
        <v>1575</v>
      </c>
      <c r="J1541" s="81" t="s">
        <v>14</v>
      </c>
      <c r="K1541" s="81" t="s">
        <v>494</v>
      </c>
      <c r="L1541" s="81">
        <v>-107.70424444444444</v>
      </c>
      <c r="M1541" s="81">
        <v>39.501352777777782</v>
      </c>
      <c r="N1541" s="190">
        <v>0</v>
      </c>
      <c r="O1541" s="185">
        <v>0.10445036319920296</v>
      </c>
      <c r="P1541" s="185">
        <v>0</v>
      </c>
      <c r="Q1541" s="185">
        <v>0</v>
      </c>
      <c r="R1541" s="186">
        <v>0</v>
      </c>
    </row>
    <row r="1542" spans="1:18" s="81" customFormat="1" x14ac:dyDescent="0.2">
      <c r="A1542" s="81" t="s">
        <v>147</v>
      </c>
      <c r="B1542" s="81" t="s">
        <v>493</v>
      </c>
      <c r="C1542" s="81" t="str">
        <f t="shared" si="23"/>
        <v>08045</v>
      </c>
      <c r="D1542" s="81" t="s">
        <v>503</v>
      </c>
      <c r="E1542" s="81" t="s">
        <v>1574</v>
      </c>
      <c r="F1542" s="81">
        <v>7.8120000000000003</v>
      </c>
      <c r="G1542" s="81" t="s">
        <v>528</v>
      </c>
      <c r="H1542" s="81" t="s">
        <v>1364</v>
      </c>
      <c r="I1542" s="81" t="s">
        <v>1575</v>
      </c>
      <c r="J1542" s="81" t="s">
        <v>14</v>
      </c>
      <c r="K1542" s="81" t="s">
        <v>494</v>
      </c>
      <c r="L1542" s="81">
        <v>-107.70424444444444</v>
      </c>
      <c r="M1542" s="81">
        <v>39.501352777777782</v>
      </c>
      <c r="N1542" s="190">
        <v>0</v>
      </c>
      <c r="O1542" s="185">
        <v>0.13877117256492327</v>
      </c>
      <c r="P1542" s="185">
        <v>0</v>
      </c>
      <c r="Q1542" s="185">
        <v>0</v>
      </c>
      <c r="R1542" s="186">
        <v>0</v>
      </c>
    </row>
    <row r="1543" spans="1:18" s="81" customFormat="1" x14ac:dyDescent="0.2">
      <c r="A1543" s="81" t="s">
        <v>147</v>
      </c>
      <c r="B1543" s="81" t="s">
        <v>493</v>
      </c>
      <c r="C1543" s="81" t="str">
        <f t="shared" ref="C1543:C1606" si="24">B1543&amp;D1543</f>
        <v>08045</v>
      </c>
      <c r="D1543" s="81" t="s">
        <v>503</v>
      </c>
      <c r="E1543" s="81" t="s">
        <v>1574</v>
      </c>
      <c r="F1543" s="81">
        <v>9.1560000000000006</v>
      </c>
      <c r="G1543" s="81" t="s">
        <v>528</v>
      </c>
      <c r="H1543" s="81" t="s">
        <v>1364</v>
      </c>
      <c r="I1543" s="81" t="s">
        <v>1575</v>
      </c>
      <c r="J1543" s="81" t="s">
        <v>14</v>
      </c>
      <c r="K1543" s="81" t="s">
        <v>494</v>
      </c>
      <c r="L1543" s="81">
        <v>-107.70424444444444</v>
      </c>
      <c r="M1543" s="81">
        <v>39.501352777777782</v>
      </c>
      <c r="N1543" s="190">
        <v>0</v>
      </c>
      <c r="O1543" s="185">
        <v>0.16264962657487111</v>
      </c>
      <c r="P1543" s="185">
        <v>0</v>
      </c>
      <c r="Q1543" s="185">
        <v>0</v>
      </c>
      <c r="R1543" s="186">
        <v>0</v>
      </c>
    </row>
    <row r="1544" spans="1:18" s="81" customFormat="1" x14ac:dyDescent="0.2">
      <c r="A1544" s="81" t="s">
        <v>147</v>
      </c>
      <c r="B1544" s="81" t="s">
        <v>493</v>
      </c>
      <c r="C1544" s="81" t="str">
        <f t="shared" si="24"/>
        <v>08045</v>
      </c>
      <c r="D1544" s="81" t="s">
        <v>503</v>
      </c>
      <c r="E1544" s="81" t="s">
        <v>1576</v>
      </c>
      <c r="F1544" s="81">
        <v>113.86199999999999</v>
      </c>
      <c r="G1544" s="81" t="s">
        <v>528</v>
      </c>
      <c r="H1544" s="81" t="s">
        <v>1345</v>
      </c>
      <c r="I1544" s="81" t="s">
        <v>1577</v>
      </c>
      <c r="J1544" s="81" t="s">
        <v>14</v>
      </c>
      <c r="K1544" s="81" t="s">
        <v>494</v>
      </c>
      <c r="L1544" s="81">
        <v>-107.84730277777777</v>
      </c>
      <c r="M1544" s="81">
        <v>39.458611111111111</v>
      </c>
      <c r="N1544" s="190">
        <v>0</v>
      </c>
      <c r="O1544" s="185">
        <v>7.4111285864683056</v>
      </c>
      <c r="P1544" s="185">
        <v>0</v>
      </c>
      <c r="Q1544" s="185">
        <v>0</v>
      </c>
      <c r="R1544" s="186">
        <v>0</v>
      </c>
    </row>
    <row r="1545" spans="1:18" s="81" customFormat="1" x14ac:dyDescent="0.2">
      <c r="A1545" s="81" t="s">
        <v>147</v>
      </c>
      <c r="B1545" s="81" t="s">
        <v>493</v>
      </c>
      <c r="C1545" s="81" t="str">
        <f t="shared" si="24"/>
        <v>08045</v>
      </c>
      <c r="D1545" s="81" t="s">
        <v>503</v>
      </c>
      <c r="E1545" s="81" t="s">
        <v>1578</v>
      </c>
      <c r="F1545" s="81">
        <v>44.436</v>
      </c>
      <c r="G1545" s="81" t="s">
        <v>528</v>
      </c>
      <c r="H1545" s="81" t="s">
        <v>1350</v>
      </c>
      <c r="I1545" s="81" t="s">
        <v>1579</v>
      </c>
      <c r="J1545" s="81" t="s">
        <v>14</v>
      </c>
      <c r="K1545" s="81" t="s">
        <v>494</v>
      </c>
      <c r="L1545" s="81">
        <v>-107.68849863888889</v>
      </c>
      <c r="M1545" s="81">
        <v>39.486472583333331</v>
      </c>
      <c r="N1545" s="190">
        <v>0</v>
      </c>
      <c r="O1545" s="185">
        <v>0</v>
      </c>
      <c r="P1545" s="185">
        <v>0</v>
      </c>
      <c r="Q1545" s="185">
        <v>0</v>
      </c>
      <c r="R1545" s="186">
        <v>0</v>
      </c>
    </row>
    <row r="1546" spans="1:18" s="81" customFormat="1" x14ac:dyDescent="0.2">
      <c r="A1546" s="81" t="s">
        <v>147</v>
      </c>
      <c r="B1546" s="81" t="s">
        <v>493</v>
      </c>
      <c r="C1546" s="81" t="str">
        <f t="shared" si="24"/>
        <v>08045</v>
      </c>
      <c r="D1546" s="81" t="s">
        <v>503</v>
      </c>
      <c r="E1546" s="81" t="s">
        <v>1578</v>
      </c>
      <c r="F1546" s="81">
        <v>44.436</v>
      </c>
      <c r="G1546" s="81" t="s">
        <v>528</v>
      </c>
      <c r="H1546" s="81" t="s">
        <v>1350</v>
      </c>
      <c r="I1546" s="81" t="s">
        <v>1579</v>
      </c>
      <c r="J1546" s="81" t="s">
        <v>14</v>
      </c>
      <c r="K1546" s="81" t="s">
        <v>494</v>
      </c>
      <c r="L1546" s="81">
        <v>-107.68849863888889</v>
      </c>
      <c r="M1546" s="81">
        <v>39.486472583333331</v>
      </c>
      <c r="N1546" s="190">
        <v>0</v>
      </c>
      <c r="O1546" s="185">
        <v>0</v>
      </c>
      <c r="P1546" s="185">
        <v>0</v>
      </c>
      <c r="Q1546" s="185">
        <v>0</v>
      </c>
      <c r="R1546" s="186">
        <v>0</v>
      </c>
    </row>
    <row r="1547" spans="1:18" s="81" customFormat="1" x14ac:dyDescent="0.2">
      <c r="A1547" s="81" t="s">
        <v>147</v>
      </c>
      <c r="B1547" s="81" t="s">
        <v>493</v>
      </c>
      <c r="C1547" s="81" t="str">
        <f t="shared" si="24"/>
        <v>08045</v>
      </c>
      <c r="D1547" s="81" t="s">
        <v>503</v>
      </c>
      <c r="E1547" s="81" t="s">
        <v>1578</v>
      </c>
      <c r="F1547" s="81">
        <v>44.436</v>
      </c>
      <c r="G1547" s="81" t="s">
        <v>528</v>
      </c>
      <c r="H1547" s="81" t="s">
        <v>1350</v>
      </c>
      <c r="I1547" s="81" t="s">
        <v>1579</v>
      </c>
      <c r="J1547" s="81" t="s">
        <v>14</v>
      </c>
      <c r="K1547" s="81" t="s">
        <v>494</v>
      </c>
      <c r="L1547" s="81">
        <v>-107.68849863888889</v>
      </c>
      <c r="M1547" s="81">
        <v>39.486472583333331</v>
      </c>
      <c r="N1547" s="190">
        <v>0</v>
      </c>
      <c r="O1547" s="185">
        <v>2.6175143896191582</v>
      </c>
      <c r="P1547" s="185">
        <v>0</v>
      </c>
      <c r="Q1547" s="185">
        <v>0</v>
      </c>
      <c r="R1547" s="186">
        <v>0</v>
      </c>
    </row>
    <row r="1548" spans="1:18" s="81" customFormat="1" x14ac:dyDescent="0.2">
      <c r="A1548" s="81" t="s">
        <v>147</v>
      </c>
      <c r="B1548" s="81" t="s">
        <v>493</v>
      </c>
      <c r="C1548" s="81" t="str">
        <f t="shared" si="24"/>
        <v>08045</v>
      </c>
      <c r="D1548" s="81" t="s">
        <v>503</v>
      </c>
      <c r="E1548" s="81" t="s">
        <v>1580</v>
      </c>
      <c r="F1548" s="81">
        <v>61.11</v>
      </c>
      <c r="G1548" s="81" t="s">
        <v>528</v>
      </c>
      <c r="H1548" s="81" t="s">
        <v>1581</v>
      </c>
      <c r="I1548" s="81" t="s">
        <v>1582</v>
      </c>
      <c r="J1548" s="81" t="s">
        <v>14</v>
      </c>
      <c r="K1548" s="81" t="s">
        <v>494</v>
      </c>
      <c r="L1548" s="81">
        <v>-107.68807222222223</v>
      </c>
      <c r="M1548" s="81">
        <v>39.481361111111113</v>
      </c>
      <c r="N1548" s="190">
        <v>0</v>
      </c>
      <c r="O1548" s="185">
        <v>3.9775693880802905</v>
      </c>
      <c r="P1548" s="185">
        <v>0</v>
      </c>
      <c r="Q1548" s="185">
        <v>0</v>
      </c>
      <c r="R1548" s="186">
        <v>0</v>
      </c>
    </row>
    <row r="1549" spans="1:18" s="81" customFormat="1" x14ac:dyDescent="0.2">
      <c r="A1549" s="81" t="s">
        <v>147</v>
      </c>
      <c r="B1549" s="81" t="s">
        <v>493</v>
      </c>
      <c r="C1549" s="81" t="str">
        <f t="shared" si="24"/>
        <v>08045</v>
      </c>
      <c r="D1549" s="81" t="s">
        <v>503</v>
      </c>
      <c r="E1549" s="81" t="s">
        <v>1583</v>
      </c>
      <c r="F1549" s="81">
        <v>1830</v>
      </c>
      <c r="G1549" s="81" t="s">
        <v>505</v>
      </c>
      <c r="H1549" s="81" t="s">
        <v>1584</v>
      </c>
      <c r="I1549" s="81" t="s">
        <v>1585</v>
      </c>
      <c r="J1549" s="81" t="s">
        <v>6</v>
      </c>
      <c r="K1549" s="81" t="s">
        <v>319</v>
      </c>
      <c r="L1549" s="81">
        <v>-107.90536944444446</v>
      </c>
      <c r="M1549" s="81">
        <v>39.530463888888896</v>
      </c>
      <c r="N1549" s="190">
        <v>0</v>
      </c>
      <c r="O1549" s="185">
        <v>16.799999</v>
      </c>
      <c r="P1549" s="185">
        <v>0</v>
      </c>
      <c r="Q1549" s="185">
        <v>0</v>
      </c>
      <c r="R1549" s="186">
        <v>0</v>
      </c>
    </row>
    <row r="1550" spans="1:18" s="81" customFormat="1" x14ac:dyDescent="0.2">
      <c r="A1550" s="81" t="s">
        <v>147</v>
      </c>
      <c r="B1550" s="81" t="s">
        <v>493</v>
      </c>
      <c r="C1550" s="81" t="str">
        <f t="shared" si="24"/>
        <v>08045</v>
      </c>
      <c r="D1550" s="81" t="s">
        <v>503</v>
      </c>
      <c r="E1550" s="81" t="s">
        <v>1583</v>
      </c>
      <c r="F1550" s="81">
        <v>356.11799999999999</v>
      </c>
      <c r="G1550" s="81" t="s">
        <v>528</v>
      </c>
      <c r="H1550" s="81" t="s">
        <v>1364</v>
      </c>
      <c r="I1550" s="81" t="s">
        <v>1585</v>
      </c>
      <c r="J1550" s="81" t="s">
        <v>14</v>
      </c>
      <c r="K1550" s="81" t="s">
        <v>494</v>
      </c>
      <c r="L1550" s="81">
        <v>-107.90536944444446</v>
      </c>
      <c r="M1550" s="81">
        <v>39.530463888888896</v>
      </c>
      <c r="N1550" s="190">
        <v>0</v>
      </c>
      <c r="O1550" s="185">
        <v>9.4716229205813853</v>
      </c>
      <c r="P1550" s="185">
        <v>0</v>
      </c>
      <c r="Q1550" s="185">
        <v>0</v>
      </c>
      <c r="R1550" s="186">
        <v>0</v>
      </c>
    </row>
    <row r="1551" spans="1:18" s="81" customFormat="1" x14ac:dyDescent="0.2">
      <c r="A1551" s="81" t="s">
        <v>147</v>
      </c>
      <c r="B1551" s="81" t="s">
        <v>493</v>
      </c>
      <c r="C1551" s="81" t="str">
        <f t="shared" si="24"/>
        <v>08045</v>
      </c>
      <c r="D1551" s="81" t="s">
        <v>503</v>
      </c>
      <c r="E1551" s="81" t="s">
        <v>1586</v>
      </c>
      <c r="F1551" s="81">
        <v>154.77000000000001</v>
      </c>
      <c r="G1551" s="81" t="s">
        <v>528</v>
      </c>
      <c r="H1551" s="81" t="s">
        <v>565</v>
      </c>
      <c r="I1551" s="81" t="s">
        <v>1587</v>
      </c>
      <c r="J1551" s="81" t="s">
        <v>14</v>
      </c>
      <c r="K1551" s="81" t="s">
        <v>494</v>
      </c>
      <c r="L1551" s="81">
        <v>-107.90986666666667</v>
      </c>
      <c r="M1551" s="81">
        <v>39.523202777777776</v>
      </c>
      <c r="N1551" s="190">
        <v>0</v>
      </c>
      <c r="O1551" s="185">
        <v>10.073776776516308</v>
      </c>
      <c r="P1551" s="185">
        <v>0</v>
      </c>
      <c r="Q1551" s="185">
        <v>0</v>
      </c>
      <c r="R1551" s="186">
        <v>0</v>
      </c>
    </row>
    <row r="1552" spans="1:18" s="81" customFormat="1" x14ac:dyDescent="0.2">
      <c r="A1552" s="81" t="s">
        <v>147</v>
      </c>
      <c r="B1552" s="81" t="s">
        <v>493</v>
      </c>
      <c r="C1552" s="81" t="str">
        <f t="shared" si="24"/>
        <v>08045</v>
      </c>
      <c r="D1552" s="81" t="s">
        <v>503</v>
      </c>
      <c r="E1552" s="81" t="s">
        <v>1588</v>
      </c>
      <c r="F1552" s="81">
        <v>59.514000000000003</v>
      </c>
      <c r="G1552" s="81" t="s">
        <v>528</v>
      </c>
      <c r="H1552" s="81" t="s">
        <v>529</v>
      </c>
      <c r="I1552" s="81" t="s">
        <v>1589</v>
      </c>
      <c r="J1552" s="81" t="s">
        <v>14</v>
      </c>
      <c r="K1552" s="81" t="s">
        <v>494</v>
      </c>
      <c r="L1552" s="81">
        <v>-107.93275555555556</v>
      </c>
      <c r="M1552" s="81">
        <v>39.523002777777776</v>
      </c>
      <c r="N1552" s="190">
        <v>0</v>
      </c>
      <c r="O1552" s="185">
        <v>3.8737660210540188</v>
      </c>
      <c r="P1552" s="185">
        <v>0</v>
      </c>
      <c r="Q1552" s="185">
        <v>0</v>
      </c>
      <c r="R1552" s="186">
        <v>0</v>
      </c>
    </row>
    <row r="1553" spans="1:18" s="81" customFormat="1" x14ac:dyDescent="0.2">
      <c r="A1553" s="81" t="s">
        <v>147</v>
      </c>
      <c r="B1553" s="81" t="s">
        <v>493</v>
      </c>
      <c r="C1553" s="81" t="str">
        <f t="shared" si="24"/>
        <v>08045</v>
      </c>
      <c r="D1553" s="81" t="s">
        <v>503</v>
      </c>
      <c r="E1553" s="81" t="s">
        <v>1590</v>
      </c>
      <c r="F1553" s="81">
        <v>79.926000000000002</v>
      </c>
      <c r="G1553" s="81" t="s">
        <v>528</v>
      </c>
      <c r="H1553" s="81" t="s">
        <v>565</v>
      </c>
      <c r="I1553" s="81" t="s">
        <v>1591</v>
      </c>
      <c r="J1553" s="81" t="s">
        <v>14</v>
      </c>
      <c r="K1553" s="81" t="s">
        <v>494</v>
      </c>
      <c r="L1553" s="81">
        <v>-107.90517222222223</v>
      </c>
      <c r="M1553" s="81">
        <v>39.509033333333335</v>
      </c>
      <c r="N1553" s="190">
        <v>0</v>
      </c>
      <c r="O1553" s="185">
        <v>5.2023826347972975</v>
      </c>
      <c r="P1553" s="185">
        <v>0</v>
      </c>
      <c r="Q1553" s="185">
        <v>0</v>
      </c>
      <c r="R1553" s="186">
        <v>0</v>
      </c>
    </row>
    <row r="1554" spans="1:18" s="81" customFormat="1" x14ac:dyDescent="0.2">
      <c r="A1554" s="81" t="s">
        <v>147</v>
      </c>
      <c r="B1554" s="81" t="s">
        <v>493</v>
      </c>
      <c r="C1554" s="81" t="str">
        <f t="shared" si="24"/>
        <v>08045</v>
      </c>
      <c r="D1554" s="81" t="s">
        <v>503</v>
      </c>
      <c r="E1554" s="81" t="s">
        <v>1592</v>
      </c>
      <c r="F1554" s="81">
        <v>64.47</v>
      </c>
      <c r="G1554" s="81" t="s">
        <v>528</v>
      </c>
      <c r="H1554" s="81" t="s">
        <v>565</v>
      </c>
      <c r="I1554" s="81" t="s">
        <v>1593</v>
      </c>
      <c r="J1554" s="81" t="s">
        <v>14</v>
      </c>
      <c r="K1554" s="81" t="s">
        <v>494</v>
      </c>
      <c r="L1554" s="81">
        <v>-107.99134166666667</v>
      </c>
      <c r="M1554" s="81">
        <v>39.490069444444444</v>
      </c>
      <c r="N1554" s="190">
        <v>0</v>
      </c>
      <c r="O1554" s="185">
        <v>4.1963521368459284</v>
      </c>
      <c r="P1554" s="185">
        <v>0</v>
      </c>
      <c r="Q1554" s="185">
        <v>0</v>
      </c>
      <c r="R1554" s="186">
        <v>0</v>
      </c>
    </row>
    <row r="1555" spans="1:18" s="81" customFormat="1" x14ac:dyDescent="0.2">
      <c r="A1555" s="81" t="s">
        <v>147</v>
      </c>
      <c r="B1555" s="81" t="s">
        <v>493</v>
      </c>
      <c r="C1555" s="81" t="str">
        <f t="shared" si="24"/>
        <v>08045</v>
      </c>
      <c r="D1555" s="81" t="s">
        <v>503</v>
      </c>
      <c r="E1555" s="81" t="s">
        <v>1594</v>
      </c>
      <c r="F1555" s="81">
        <v>41.201999999999998</v>
      </c>
      <c r="G1555" s="81" t="s">
        <v>528</v>
      </c>
      <c r="H1555" s="81" t="s">
        <v>565</v>
      </c>
      <c r="I1555" s="81" t="s">
        <v>1595</v>
      </c>
      <c r="J1555" s="81" t="s">
        <v>14</v>
      </c>
      <c r="K1555" s="81" t="s">
        <v>494</v>
      </c>
      <c r="L1555" s="81">
        <v>-108.00554166666667</v>
      </c>
      <c r="M1555" s="81">
        <v>39.489941666666667</v>
      </c>
      <c r="N1555" s="190">
        <v>0</v>
      </c>
      <c r="O1555" s="185">
        <v>2.6817842653358199</v>
      </c>
      <c r="P1555" s="185">
        <v>0</v>
      </c>
      <c r="Q1555" s="185">
        <v>0</v>
      </c>
      <c r="R1555" s="186">
        <v>0</v>
      </c>
    </row>
    <row r="1556" spans="1:18" s="81" customFormat="1" x14ac:dyDescent="0.2">
      <c r="A1556" s="81" t="s">
        <v>147</v>
      </c>
      <c r="B1556" s="81" t="s">
        <v>493</v>
      </c>
      <c r="C1556" s="81" t="str">
        <f t="shared" si="24"/>
        <v>08045</v>
      </c>
      <c r="D1556" s="81" t="s">
        <v>503</v>
      </c>
      <c r="E1556" s="81" t="s">
        <v>1596</v>
      </c>
      <c r="F1556" s="81">
        <v>35.027999999999999</v>
      </c>
      <c r="G1556" s="81" t="s">
        <v>528</v>
      </c>
      <c r="H1556" s="81" t="s">
        <v>531</v>
      </c>
      <c r="I1556" s="81" t="s">
        <v>1597</v>
      </c>
      <c r="J1556" s="81" t="s">
        <v>14</v>
      </c>
      <c r="K1556" s="81" t="s">
        <v>494</v>
      </c>
      <c r="L1556" s="81">
        <v>-107.96811111111111</v>
      </c>
      <c r="M1556" s="81">
        <v>39.486616666666677</v>
      </c>
      <c r="N1556" s="190">
        <v>0</v>
      </c>
      <c r="O1556" s="185">
        <v>2.2799720641272971</v>
      </c>
      <c r="P1556" s="185">
        <v>0</v>
      </c>
      <c r="Q1556" s="185">
        <v>0</v>
      </c>
      <c r="R1556" s="186">
        <v>0</v>
      </c>
    </row>
    <row r="1557" spans="1:18" s="81" customFormat="1" x14ac:dyDescent="0.2">
      <c r="A1557" s="81" t="s">
        <v>147</v>
      </c>
      <c r="B1557" s="81" t="s">
        <v>493</v>
      </c>
      <c r="C1557" s="81" t="str">
        <f t="shared" si="24"/>
        <v>08045</v>
      </c>
      <c r="D1557" s="81" t="s">
        <v>503</v>
      </c>
      <c r="E1557" s="81" t="s">
        <v>1598</v>
      </c>
      <c r="F1557" s="81">
        <v>34.817999999999998</v>
      </c>
      <c r="G1557" s="81" t="s">
        <v>528</v>
      </c>
      <c r="H1557" s="81" t="s">
        <v>531</v>
      </c>
      <c r="I1557" s="81" t="s">
        <v>1599</v>
      </c>
      <c r="J1557" s="81" t="s">
        <v>14</v>
      </c>
      <c r="K1557" s="81" t="s">
        <v>494</v>
      </c>
      <c r="L1557" s="81">
        <v>-107.88582777777779</v>
      </c>
      <c r="M1557" s="81">
        <v>39.487133333333333</v>
      </c>
      <c r="N1557" s="190">
        <v>0</v>
      </c>
      <c r="O1557" s="185">
        <v>2.2663034389217116</v>
      </c>
      <c r="P1557" s="185">
        <v>0</v>
      </c>
      <c r="Q1557" s="185">
        <v>0</v>
      </c>
      <c r="R1557" s="186">
        <v>0</v>
      </c>
    </row>
    <row r="1558" spans="1:18" s="81" customFormat="1" x14ac:dyDescent="0.2">
      <c r="A1558" s="81" t="s">
        <v>147</v>
      </c>
      <c r="B1558" s="81" t="s">
        <v>493</v>
      </c>
      <c r="C1558" s="81" t="str">
        <f t="shared" si="24"/>
        <v>08045</v>
      </c>
      <c r="D1558" s="81" t="s">
        <v>503</v>
      </c>
      <c r="E1558" s="81" t="s">
        <v>1600</v>
      </c>
      <c r="F1558" s="81">
        <v>112.605</v>
      </c>
      <c r="G1558" s="81" t="s">
        <v>505</v>
      </c>
      <c r="H1558" s="81" t="s">
        <v>1601</v>
      </c>
      <c r="I1558" s="81" t="s">
        <v>1602</v>
      </c>
      <c r="J1558" s="81" t="s">
        <v>10</v>
      </c>
      <c r="K1558" s="81" t="s">
        <v>319</v>
      </c>
      <c r="L1558" s="81">
        <v>-108.01048333333334</v>
      </c>
      <c r="M1558" s="81">
        <v>39.512033333333335</v>
      </c>
      <c r="N1558" s="190">
        <v>0</v>
      </c>
      <c r="O1558" s="185">
        <v>3.6</v>
      </c>
      <c r="P1558" s="185">
        <v>0</v>
      </c>
      <c r="Q1558" s="185">
        <v>0</v>
      </c>
      <c r="R1558" s="186">
        <v>0</v>
      </c>
    </row>
    <row r="1559" spans="1:18" s="81" customFormat="1" x14ac:dyDescent="0.2">
      <c r="A1559" s="81" t="s">
        <v>147</v>
      </c>
      <c r="B1559" s="81" t="s">
        <v>493</v>
      </c>
      <c r="C1559" s="81" t="str">
        <f t="shared" si="24"/>
        <v>08045</v>
      </c>
      <c r="D1559" s="81" t="s">
        <v>503</v>
      </c>
      <c r="E1559" s="81" t="s">
        <v>1600</v>
      </c>
      <c r="F1559" s="81">
        <v>34.692</v>
      </c>
      <c r="G1559" s="81" t="s">
        <v>528</v>
      </c>
      <c r="H1559" s="81" t="s">
        <v>531</v>
      </c>
      <c r="I1559" s="81" t="s">
        <v>1602</v>
      </c>
      <c r="J1559" s="81" t="s">
        <v>14</v>
      </c>
      <c r="K1559" s="81" t="s">
        <v>494</v>
      </c>
      <c r="L1559" s="81">
        <v>-108.01048333333334</v>
      </c>
      <c r="M1559" s="81">
        <v>39.512033333333335</v>
      </c>
      <c r="N1559" s="190">
        <v>0</v>
      </c>
      <c r="O1559" s="185">
        <v>2.2581022637983605</v>
      </c>
      <c r="P1559" s="185">
        <v>0</v>
      </c>
      <c r="Q1559" s="185">
        <v>0</v>
      </c>
      <c r="R1559" s="186">
        <v>0</v>
      </c>
    </row>
    <row r="1560" spans="1:18" s="81" customFormat="1" x14ac:dyDescent="0.2">
      <c r="A1560" s="81" t="s">
        <v>147</v>
      </c>
      <c r="B1560" s="81" t="s">
        <v>493</v>
      </c>
      <c r="C1560" s="81" t="str">
        <f t="shared" si="24"/>
        <v>08045</v>
      </c>
      <c r="D1560" s="81" t="s">
        <v>503</v>
      </c>
      <c r="E1560" s="81" t="s">
        <v>1603</v>
      </c>
      <c r="F1560" s="81">
        <v>33.6</v>
      </c>
      <c r="G1560" s="81" t="s">
        <v>528</v>
      </c>
      <c r="H1560" s="81" t="s">
        <v>529</v>
      </c>
      <c r="I1560" s="81" t="s">
        <v>1604</v>
      </c>
      <c r="J1560" s="81" t="s">
        <v>14</v>
      </c>
      <c r="K1560" s="81" t="s">
        <v>494</v>
      </c>
      <c r="L1560" s="81">
        <v>-107.85365277777777</v>
      </c>
      <c r="M1560" s="81">
        <v>39.519794444444443</v>
      </c>
      <c r="N1560" s="190">
        <v>0</v>
      </c>
      <c r="O1560" s="185">
        <v>2.1870237724942929</v>
      </c>
      <c r="P1560" s="185">
        <v>0</v>
      </c>
      <c r="Q1560" s="185">
        <v>0</v>
      </c>
      <c r="R1560" s="186">
        <v>0</v>
      </c>
    </row>
    <row r="1561" spans="1:18" s="81" customFormat="1" x14ac:dyDescent="0.2">
      <c r="A1561" s="81" t="s">
        <v>147</v>
      </c>
      <c r="B1561" s="81" t="s">
        <v>493</v>
      </c>
      <c r="C1561" s="81" t="str">
        <f t="shared" si="24"/>
        <v>08045</v>
      </c>
      <c r="D1561" s="81" t="s">
        <v>503</v>
      </c>
      <c r="E1561" s="81" t="s">
        <v>1605</v>
      </c>
      <c r="F1561" s="81">
        <v>36.582000000000001</v>
      </c>
      <c r="G1561" s="81" t="s">
        <v>528</v>
      </c>
      <c r="H1561" s="81" t="s">
        <v>1345</v>
      </c>
      <c r="I1561" s="81" t="s">
        <v>1606</v>
      </c>
      <c r="J1561" s="81" t="s">
        <v>14</v>
      </c>
      <c r="K1561" s="81" t="s">
        <v>494</v>
      </c>
      <c r="L1561" s="81">
        <v>-107.97753611111111</v>
      </c>
      <c r="M1561" s="81">
        <v>39.479305555555555</v>
      </c>
      <c r="N1561" s="190">
        <v>0</v>
      </c>
      <c r="O1561" s="185">
        <v>2.3810745108129456</v>
      </c>
      <c r="P1561" s="185">
        <v>0</v>
      </c>
      <c r="Q1561" s="185">
        <v>0</v>
      </c>
      <c r="R1561" s="186">
        <v>0</v>
      </c>
    </row>
    <row r="1562" spans="1:18" s="81" customFormat="1" x14ac:dyDescent="0.2">
      <c r="A1562" s="81" t="s">
        <v>147</v>
      </c>
      <c r="B1562" s="81" t="s">
        <v>493</v>
      </c>
      <c r="C1562" s="81" t="str">
        <f t="shared" si="24"/>
        <v>08045</v>
      </c>
      <c r="D1562" s="81" t="s">
        <v>503</v>
      </c>
      <c r="E1562" s="81" t="s">
        <v>1607</v>
      </c>
      <c r="F1562" s="81">
        <v>30.995999999999999</v>
      </c>
      <c r="G1562" s="81" t="s">
        <v>528</v>
      </c>
      <c r="H1562" s="81" t="s">
        <v>531</v>
      </c>
      <c r="I1562" s="81" t="s">
        <v>1608</v>
      </c>
      <c r="J1562" s="81" t="s">
        <v>14</v>
      </c>
      <c r="K1562" s="81" t="s">
        <v>494</v>
      </c>
      <c r="L1562" s="81">
        <v>-107.98220277777779</v>
      </c>
      <c r="M1562" s="81">
        <v>39.486563888888888</v>
      </c>
      <c r="N1562" s="190">
        <v>0</v>
      </c>
      <c r="O1562" s="185">
        <v>2.017529539474987</v>
      </c>
      <c r="P1562" s="185">
        <v>0</v>
      </c>
      <c r="Q1562" s="185">
        <v>0</v>
      </c>
      <c r="R1562" s="186">
        <v>0</v>
      </c>
    </row>
    <row r="1563" spans="1:18" s="81" customFormat="1" x14ac:dyDescent="0.2">
      <c r="A1563" s="81" t="s">
        <v>147</v>
      </c>
      <c r="B1563" s="81" t="s">
        <v>493</v>
      </c>
      <c r="C1563" s="81" t="str">
        <f t="shared" si="24"/>
        <v>08045</v>
      </c>
      <c r="D1563" s="81" t="s">
        <v>503</v>
      </c>
      <c r="E1563" s="81" t="s">
        <v>1609</v>
      </c>
      <c r="F1563" s="81">
        <v>104.37</v>
      </c>
      <c r="G1563" s="81" t="s">
        <v>528</v>
      </c>
      <c r="H1563" s="81" t="s">
        <v>1610</v>
      </c>
      <c r="I1563" s="81" t="s">
        <v>1611</v>
      </c>
      <c r="J1563" s="81" t="s">
        <v>14</v>
      </c>
      <c r="K1563" s="81" t="s">
        <v>494</v>
      </c>
      <c r="L1563" s="81">
        <v>-107.92349166666668</v>
      </c>
      <c r="M1563" s="81">
        <v>39.50501666666667</v>
      </c>
      <c r="N1563" s="190">
        <v>0</v>
      </c>
      <c r="O1563" s="185">
        <v>6.7934428666829021</v>
      </c>
      <c r="P1563" s="185">
        <v>0</v>
      </c>
      <c r="Q1563" s="185">
        <v>0</v>
      </c>
      <c r="R1563" s="186">
        <v>0</v>
      </c>
    </row>
    <row r="1564" spans="1:18" s="81" customFormat="1" x14ac:dyDescent="0.2">
      <c r="A1564" s="81" t="s">
        <v>147</v>
      </c>
      <c r="B1564" s="81" t="s">
        <v>493</v>
      </c>
      <c r="C1564" s="81" t="str">
        <f t="shared" si="24"/>
        <v>08045</v>
      </c>
      <c r="D1564" s="81" t="s">
        <v>503</v>
      </c>
      <c r="E1564" s="81" t="s">
        <v>1612</v>
      </c>
      <c r="F1564" s="81">
        <v>545.30999999999995</v>
      </c>
      <c r="G1564" s="81" t="s">
        <v>505</v>
      </c>
      <c r="H1564" s="81" t="s">
        <v>1613</v>
      </c>
      <c r="I1564" s="81" t="s">
        <v>1614</v>
      </c>
      <c r="J1564" s="81" t="s">
        <v>312</v>
      </c>
      <c r="K1564" s="81" t="s">
        <v>319</v>
      </c>
      <c r="L1564" s="81">
        <v>-107.98218888888889</v>
      </c>
      <c r="M1564" s="81">
        <v>39.475925000000004</v>
      </c>
      <c r="N1564" s="190">
        <v>0</v>
      </c>
      <c r="O1564" s="185">
        <v>2.8012570000000001</v>
      </c>
      <c r="P1564" s="185">
        <v>0</v>
      </c>
      <c r="Q1564" s="185">
        <v>0</v>
      </c>
      <c r="R1564" s="186">
        <v>0</v>
      </c>
    </row>
    <row r="1565" spans="1:18" s="81" customFormat="1" x14ac:dyDescent="0.2">
      <c r="A1565" s="81" t="s">
        <v>147</v>
      </c>
      <c r="B1565" s="81" t="s">
        <v>493</v>
      </c>
      <c r="C1565" s="81" t="str">
        <f t="shared" si="24"/>
        <v>08045</v>
      </c>
      <c r="D1565" s="81" t="s">
        <v>503</v>
      </c>
      <c r="E1565" s="81" t="s">
        <v>1612</v>
      </c>
      <c r="F1565" s="81">
        <v>66.906000000000006</v>
      </c>
      <c r="G1565" s="81" t="s">
        <v>528</v>
      </c>
      <c r="H1565" s="81" t="s">
        <v>565</v>
      </c>
      <c r="I1565" s="81" t="s">
        <v>1614</v>
      </c>
      <c r="J1565" s="81" t="s">
        <v>14</v>
      </c>
      <c r="K1565" s="81" t="s">
        <v>494</v>
      </c>
      <c r="L1565" s="81">
        <v>-107.98218888888889</v>
      </c>
      <c r="M1565" s="81">
        <v>39.475925000000004</v>
      </c>
      <c r="N1565" s="190">
        <v>0</v>
      </c>
      <c r="O1565" s="185">
        <v>4.354823990499451</v>
      </c>
      <c r="P1565" s="185">
        <v>0</v>
      </c>
      <c r="Q1565" s="185">
        <v>0</v>
      </c>
      <c r="R1565" s="186">
        <v>0</v>
      </c>
    </row>
    <row r="1566" spans="1:18" s="81" customFormat="1" x14ac:dyDescent="0.2">
      <c r="A1566" s="81" t="s">
        <v>147</v>
      </c>
      <c r="B1566" s="81" t="s">
        <v>493</v>
      </c>
      <c r="C1566" s="81" t="str">
        <f t="shared" si="24"/>
        <v>08045</v>
      </c>
      <c r="D1566" s="81" t="s">
        <v>503</v>
      </c>
      <c r="E1566" s="81" t="s">
        <v>1615</v>
      </c>
      <c r="F1566" s="81">
        <v>343.46499999999997</v>
      </c>
      <c r="G1566" s="81" t="s">
        <v>505</v>
      </c>
      <c r="H1566" s="81" t="s">
        <v>1616</v>
      </c>
      <c r="I1566" s="81" t="s">
        <v>1617</v>
      </c>
      <c r="J1566" s="81" t="s">
        <v>312</v>
      </c>
      <c r="K1566" s="81" t="s">
        <v>319</v>
      </c>
      <c r="L1566" s="81">
        <v>-108.05559444444444</v>
      </c>
      <c r="M1566" s="81">
        <v>39.471672222222232</v>
      </c>
      <c r="N1566" s="190">
        <v>0</v>
      </c>
      <c r="O1566" s="185">
        <v>2.4624299999999999</v>
      </c>
      <c r="P1566" s="185">
        <v>0</v>
      </c>
      <c r="Q1566" s="185">
        <v>0</v>
      </c>
      <c r="R1566" s="186">
        <v>0</v>
      </c>
    </row>
    <row r="1567" spans="1:18" s="81" customFormat="1" x14ac:dyDescent="0.2">
      <c r="A1567" s="81" t="s">
        <v>147</v>
      </c>
      <c r="B1567" s="81" t="s">
        <v>493</v>
      </c>
      <c r="C1567" s="81" t="str">
        <f t="shared" si="24"/>
        <v>08045</v>
      </c>
      <c r="D1567" s="81" t="s">
        <v>503</v>
      </c>
      <c r="E1567" s="81" t="s">
        <v>1618</v>
      </c>
      <c r="F1567" s="81">
        <v>58.03</v>
      </c>
      <c r="G1567" s="81" t="s">
        <v>505</v>
      </c>
      <c r="H1567" s="81" t="s">
        <v>1619</v>
      </c>
      <c r="I1567" s="81" t="s">
        <v>1620</v>
      </c>
      <c r="J1567" s="81" t="s">
        <v>312</v>
      </c>
      <c r="K1567" s="81" t="s">
        <v>319</v>
      </c>
      <c r="L1567" s="81">
        <v>-107.96817222222222</v>
      </c>
      <c r="M1567" s="81">
        <v>39.493994444444446</v>
      </c>
      <c r="N1567" s="190">
        <v>0</v>
      </c>
      <c r="O1567" s="185">
        <v>2.5</v>
      </c>
      <c r="P1567" s="185">
        <v>0</v>
      </c>
      <c r="Q1567" s="185">
        <v>0</v>
      </c>
      <c r="R1567" s="186">
        <v>0</v>
      </c>
    </row>
    <row r="1568" spans="1:18" s="81" customFormat="1" x14ac:dyDescent="0.2">
      <c r="A1568" s="81" t="s">
        <v>147</v>
      </c>
      <c r="B1568" s="81" t="s">
        <v>493</v>
      </c>
      <c r="C1568" s="81" t="str">
        <f t="shared" si="24"/>
        <v>08045</v>
      </c>
      <c r="D1568" s="81" t="s">
        <v>503</v>
      </c>
      <c r="E1568" s="81" t="s">
        <v>1621</v>
      </c>
      <c r="F1568" s="81">
        <v>156.94999999999999</v>
      </c>
      <c r="G1568" s="81" t="s">
        <v>505</v>
      </c>
      <c r="H1568" s="81" t="s">
        <v>1622</v>
      </c>
      <c r="I1568" s="81" t="s">
        <v>1623</v>
      </c>
      <c r="J1568" s="81" t="s">
        <v>314</v>
      </c>
      <c r="K1568" s="81" t="s">
        <v>319</v>
      </c>
      <c r="L1568" s="81">
        <v>-107.87708888888889</v>
      </c>
      <c r="M1568" s="81">
        <v>39.51273888888889</v>
      </c>
      <c r="N1568" s="190">
        <v>0</v>
      </c>
      <c r="O1568" s="185">
        <v>2.2999999999999998</v>
      </c>
      <c r="P1568" s="185">
        <v>0</v>
      </c>
      <c r="Q1568" s="185">
        <v>0</v>
      </c>
      <c r="R1568" s="186">
        <v>0</v>
      </c>
    </row>
    <row r="1569" spans="1:18" s="81" customFormat="1" x14ac:dyDescent="0.2">
      <c r="A1569" s="81" t="s">
        <v>147</v>
      </c>
      <c r="B1569" s="81" t="s">
        <v>493</v>
      </c>
      <c r="C1569" s="81" t="str">
        <f t="shared" si="24"/>
        <v>08045</v>
      </c>
      <c r="D1569" s="81" t="s">
        <v>503</v>
      </c>
      <c r="E1569" s="81" t="s">
        <v>1621</v>
      </c>
      <c r="F1569" s="81">
        <v>179.886</v>
      </c>
      <c r="G1569" s="81" t="s">
        <v>528</v>
      </c>
      <c r="H1569" s="81" t="s">
        <v>1345</v>
      </c>
      <c r="I1569" s="81" t="s">
        <v>1623</v>
      </c>
      <c r="J1569" s="81" t="s">
        <v>14</v>
      </c>
      <c r="K1569" s="81" t="s">
        <v>494</v>
      </c>
      <c r="L1569" s="81">
        <v>-107.87708888888889</v>
      </c>
      <c r="M1569" s="81">
        <v>39.51273888888889</v>
      </c>
      <c r="N1569" s="190">
        <v>0</v>
      </c>
      <c r="O1569" s="185">
        <v>11.708544351104297</v>
      </c>
      <c r="P1569" s="185">
        <v>0</v>
      </c>
      <c r="Q1569" s="185">
        <v>0</v>
      </c>
      <c r="R1569" s="186">
        <v>0</v>
      </c>
    </row>
    <row r="1570" spans="1:18" s="81" customFormat="1" x14ac:dyDescent="0.2">
      <c r="A1570" s="81" t="s">
        <v>147</v>
      </c>
      <c r="B1570" s="81" t="s">
        <v>493</v>
      </c>
      <c r="C1570" s="81" t="str">
        <f t="shared" si="24"/>
        <v>08045</v>
      </c>
      <c r="D1570" s="81" t="s">
        <v>503</v>
      </c>
      <c r="E1570" s="81" t="s">
        <v>1621</v>
      </c>
      <c r="F1570" s="81">
        <v>54.642000000000003</v>
      </c>
      <c r="G1570" s="81" t="s">
        <v>528</v>
      </c>
      <c r="H1570" s="81" t="s">
        <v>565</v>
      </c>
      <c r="I1570" s="81" t="s">
        <v>1623</v>
      </c>
      <c r="J1570" s="81" t="s">
        <v>14</v>
      </c>
      <c r="K1570" s="81" t="s">
        <v>494</v>
      </c>
      <c r="L1570" s="81">
        <v>-107.87708888888889</v>
      </c>
      <c r="M1570" s="81">
        <v>39.51273888888889</v>
      </c>
      <c r="N1570" s="190">
        <v>0</v>
      </c>
      <c r="O1570" s="185">
        <v>3.556576278493274</v>
      </c>
      <c r="P1570" s="185">
        <v>0</v>
      </c>
      <c r="Q1570" s="185">
        <v>0</v>
      </c>
      <c r="R1570" s="186">
        <v>0</v>
      </c>
    </row>
    <row r="1571" spans="1:18" s="81" customFormat="1" x14ac:dyDescent="0.2">
      <c r="A1571" s="81" t="s">
        <v>147</v>
      </c>
      <c r="B1571" s="81" t="s">
        <v>493</v>
      </c>
      <c r="C1571" s="81" t="str">
        <f t="shared" si="24"/>
        <v>08045</v>
      </c>
      <c r="D1571" s="81" t="s">
        <v>503</v>
      </c>
      <c r="E1571" s="81" t="s">
        <v>1624</v>
      </c>
      <c r="F1571" s="81">
        <v>730</v>
      </c>
      <c r="G1571" s="81" t="s">
        <v>505</v>
      </c>
      <c r="H1571" s="81" t="s">
        <v>1625</v>
      </c>
      <c r="I1571" s="81" t="s">
        <v>1626</v>
      </c>
      <c r="J1571" s="81" t="s">
        <v>4</v>
      </c>
      <c r="K1571" s="81" t="s">
        <v>319</v>
      </c>
      <c r="L1571" s="81">
        <v>-107.90995833333335</v>
      </c>
      <c r="M1571" s="81">
        <v>39.505138888888887</v>
      </c>
      <c r="N1571" s="190">
        <v>0</v>
      </c>
      <c r="O1571" s="185">
        <v>2.2000000000000002</v>
      </c>
      <c r="P1571" s="185">
        <v>0</v>
      </c>
      <c r="Q1571" s="185">
        <v>0</v>
      </c>
      <c r="R1571" s="186">
        <v>0</v>
      </c>
    </row>
    <row r="1572" spans="1:18" s="81" customFormat="1" x14ac:dyDescent="0.2">
      <c r="A1572" s="81" t="s">
        <v>147</v>
      </c>
      <c r="B1572" s="81" t="s">
        <v>493</v>
      </c>
      <c r="C1572" s="81" t="str">
        <f t="shared" si="24"/>
        <v>08045</v>
      </c>
      <c r="D1572" s="81" t="s">
        <v>503</v>
      </c>
      <c r="E1572" s="81" t="s">
        <v>1627</v>
      </c>
      <c r="F1572" s="81">
        <v>730</v>
      </c>
      <c r="G1572" s="81" t="s">
        <v>505</v>
      </c>
      <c r="H1572" s="81" t="s">
        <v>1628</v>
      </c>
      <c r="I1572" s="81" t="s">
        <v>1629</v>
      </c>
      <c r="J1572" s="81" t="s">
        <v>10</v>
      </c>
      <c r="K1572" s="81" t="s">
        <v>319</v>
      </c>
      <c r="L1572" s="81">
        <v>-107.87665555555556</v>
      </c>
      <c r="M1572" s="81">
        <v>39.497975000000004</v>
      </c>
      <c r="N1572" s="190">
        <v>0</v>
      </c>
      <c r="O1572" s="185">
        <v>3.5</v>
      </c>
      <c r="P1572" s="185">
        <v>0</v>
      </c>
      <c r="Q1572" s="185">
        <v>0</v>
      </c>
      <c r="R1572" s="186">
        <v>0</v>
      </c>
    </row>
    <row r="1573" spans="1:18" s="81" customFormat="1" x14ac:dyDescent="0.2">
      <c r="A1573" s="81" t="s">
        <v>147</v>
      </c>
      <c r="B1573" s="81" t="s">
        <v>493</v>
      </c>
      <c r="C1573" s="81" t="str">
        <f t="shared" si="24"/>
        <v>08045</v>
      </c>
      <c r="D1573" s="81" t="s">
        <v>503</v>
      </c>
      <c r="E1573" s="81" t="s">
        <v>1630</v>
      </c>
      <c r="F1573" s="81">
        <v>108.77</v>
      </c>
      <c r="G1573" s="81" t="s">
        <v>505</v>
      </c>
      <c r="H1573" s="81" t="s">
        <v>1631</v>
      </c>
      <c r="I1573" s="81" t="s">
        <v>1632</v>
      </c>
      <c r="J1573" s="81" t="s">
        <v>4</v>
      </c>
      <c r="K1573" s="81" t="s">
        <v>319</v>
      </c>
      <c r="L1573" s="81">
        <v>-107.91904722222225</v>
      </c>
      <c r="M1573" s="81">
        <v>39.512347222222225</v>
      </c>
      <c r="N1573" s="190">
        <v>0</v>
      </c>
      <c r="O1573" s="185">
        <v>2.1999819999999999</v>
      </c>
      <c r="P1573" s="185">
        <v>0</v>
      </c>
      <c r="Q1573" s="185">
        <v>0</v>
      </c>
      <c r="R1573" s="186">
        <v>0</v>
      </c>
    </row>
    <row r="1574" spans="1:18" s="81" customFormat="1" x14ac:dyDescent="0.2">
      <c r="A1574" s="81" t="s">
        <v>147</v>
      </c>
      <c r="B1574" s="81" t="s">
        <v>493</v>
      </c>
      <c r="C1574" s="81" t="str">
        <f t="shared" si="24"/>
        <v>08045</v>
      </c>
      <c r="D1574" s="81" t="s">
        <v>503</v>
      </c>
      <c r="E1574" s="81" t="s">
        <v>1633</v>
      </c>
      <c r="F1574" s="81">
        <v>77.38</v>
      </c>
      <c r="G1574" s="81" t="s">
        <v>505</v>
      </c>
      <c r="H1574" s="81" t="s">
        <v>1634</v>
      </c>
      <c r="I1574" s="81" t="s">
        <v>1635</v>
      </c>
      <c r="J1574" s="81" t="s">
        <v>10</v>
      </c>
      <c r="K1574" s="81" t="s">
        <v>319</v>
      </c>
      <c r="L1574" s="81">
        <v>-107.83895555555556</v>
      </c>
      <c r="M1574" s="81">
        <v>39.494816666666665</v>
      </c>
      <c r="N1574" s="190">
        <v>0</v>
      </c>
      <c r="O1574" s="185">
        <v>2.12</v>
      </c>
      <c r="P1574" s="185">
        <v>0</v>
      </c>
      <c r="Q1574" s="185">
        <v>0</v>
      </c>
      <c r="R1574" s="186">
        <v>0</v>
      </c>
    </row>
    <row r="1575" spans="1:18" s="81" customFormat="1" x14ac:dyDescent="0.2">
      <c r="A1575" s="81" t="s">
        <v>147</v>
      </c>
      <c r="B1575" s="81" t="s">
        <v>493</v>
      </c>
      <c r="C1575" s="81" t="str">
        <f t="shared" si="24"/>
        <v>08045</v>
      </c>
      <c r="D1575" s="81" t="s">
        <v>503</v>
      </c>
      <c r="E1575" s="81" t="s">
        <v>1636</v>
      </c>
      <c r="F1575" s="81">
        <v>77.745000000000005</v>
      </c>
      <c r="G1575" s="81" t="s">
        <v>505</v>
      </c>
      <c r="H1575" s="81" t="s">
        <v>1628</v>
      </c>
      <c r="I1575" s="81" t="s">
        <v>1637</v>
      </c>
      <c r="J1575" s="81" t="s">
        <v>6</v>
      </c>
      <c r="K1575" s="81" t="s">
        <v>319</v>
      </c>
      <c r="L1575" s="81">
        <v>-108.12537777777777</v>
      </c>
      <c r="M1575" s="81">
        <v>39.478658333333335</v>
      </c>
      <c r="N1575" s="190">
        <v>0</v>
      </c>
      <c r="O1575" s="185">
        <v>2.0331830000000002</v>
      </c>
      <c r="P1575" s="185">
        <v>0</v>
      </c>
      <c r="Q1575" s="185">
        <v>0</v>
      </c>
      <c r="R1575" s="186">
        <v>0</v>
      </c>
    </row>
    <row r="1576" spans="1:18" s="81" customFormat="1" x14ac:dyDescent="0.2">
      <c r="A1576" s="81" t="s">
        <v>147</v>
      </c>
      <c r="B1576" s="81" t="s">
        <v>493</v>
      </c>
      <c r="C1576" s="81" t="str">
        <f t="shared" si="24"/>
        <v>08045</v>
      </c>
      <c r="D1576" s="81" t="s">
        <v>503</v>
      </c>
      <c r="E1576" s="81" t="s">
        <v>1638</v>
      </c>
      <c r="F1576" s="81">
        <v>70.81</v>
      </c>
      <c r="G1576" s="81" t="s">
        <v>505</v>
      </c>
      <c r="H1576" s="81" t="s">
        <v>1628</v>
      </c>
      <c r="I1576" s="81" t="s">
        <v>1639</v>
      </c>
      <c r="J1576" s="81" t="s">
        <v>10</v>
      </c>
      <c r="K1576" s="81" t="s">
        <v>319</v>
      </c>
      <c r="L1576" s="81">
        <v>-108.13489544444447</v>
      </c>
      <c r="M1576" s="81">
        <v>39.511220305555554</v>
      </c>
      <c r="N1576" s="190">
        <v>0</v>
      </c>
      <c r="O1576" s="185">
        <v>1.85182</v>
      </c>
      <c r="P1576" s="185">
        <v>0</v>
      </c>
      <c r="Q1576" s="185">
        <v>0</v>
      </c>
      <c r="R1576" s="186">
        <v>0</v>
      </c>
    </row>
    <row r="1577" spans="1:18" s="81" customFormat="1" x14ac:dyDescent="0.2">
      <c r="A1577" s="81" t="s">
        <v>147</v>
      </c>
      <c r="B1577" s="81" t="s">
        <v>493</v>
      </c>
      <c r="C1577" s="81" t="str">
        <f t="shared" si="24"/>
        <v>08045</v>
      </c>
      <c r="D1577" s="81" t="s">
        <v>503</v>
      </c>
      <c r="E1577" s="81" t="s">
        <v>1640</v>
      </c>
      <c r="F1577" s="81">
        <v>68.254999999999995</v>
      </c>
      <c r="G1577" s="81" t="s">
        <v>505</v>
      </c>
      <c r="H1577" s="81" t="s">
        <v>1628</v>
      </c>
      <c r="I1577" s="81" t="s">
        <v>1641</v>
      </c>
      <c r="J1577" s="81" t="s">
        <v>10</v>
      </c>
      <c r="K1577" s="81" t="s">
        <v>319</v>
      </c>
      <c r="L1577" s="81">
        <v>-108.02906666666667</v>
      </c>
      <c r="M1577" s="81">
        <v>39.47546944444445</v>
      </c>
      <c r="N1577" s="190">
        <v>0</v>
      </c>
      <c r="O1577" s="185">
        <v>3.5</v>
      </c>
      <c r="P1577" s="185">
        <v>0</v>
      </c>
      <c r="Q1577" s="185">
        <v>0</v>
      </c>
      <c r="R1577" s="186">
        <v>0</v>
      </c>
    </row>
    <row r="1578" spans="1:18" s="81" customFormat="1" x14ac:dyDescent="0.2">
      <c r="A1578" s="81" t="s">
        <v>147</v>
      </c>
      <c r="B1578" s="81" t="s">
        <v>493</v>
      </c>
      <c r="C1578" s="81" t="str">
        <f t="shared" si="24"/>
        <v>08045</v>
      </c>
      <c r="D1578" s="81" t="s">
        <v>503</v>
      </c>
      <c r="E1578" s="81" t="s">
        <v>1642</v>
      </c>
      <c r="F1578" s="81">
        <v>73</v>
      </c>
      <c r="G1578" s="81" t="s">
        <v>505</v>
      </c>
      <c r="H1578" s="81" t="s">
        <v>1643</v>
      </c>
      <c r="I1578" s="81" t="s">
        <v>1644</v>
      </c>
      <c r="J1578" s="81" t="s">
        <v>4</v>
      </c>
      <c r="K1578" s="81" t="s">
        <v>319</v>
      </c>
      <c r="L1578" s="81">
        <v>-108.1587143888889</v>
      </c>
      <c r="M1578" s="81">
        <v>39.494658083333334</v>
      </c>
      <c r="N1578" s="190">
        <v>0</v>
      </c>
      <c r="O1578" s="185">
        <v>2.1000019999999999</v>
      </c>
      <c r="P1578" s="185">
        <v>0</v>
      </c>
      <c r="Q1578" s="185">
        <v>0</v>
      </c>
      <c r="R1578" s="186">
        <v>0</v>
      </c>
    </row>
    <row r="1579" spans="1:18" s="81" customFormat="1" x14ac:dyDescent="0.2">
      <c r="A1579" s="81" t="s">
        <v>147</v>
      </c>
      <c r="B1579" s="81" t="s">
        <v>493</v>
      </c>
      <c r="C1579" s="81" t="str">
        <f t="shared" si="24"/>
        <v>08045</v>
      </c>
      <c r="D1579" s="81" t="s">
        <v>503</v>
      </c>
      <c r="E1579" s="81" t="s">
        <v>1645</v>
      </c>
      <c r="F1579" s="81">
        <v>58.4</v>
      </c>
      <c r="G1579" s="81" t="s">
        <v>505</v>
      </c>
      <c r="H1579" s="81" t="s">
        <v>1646</v>
      </c>
      <c r="I1579" s="81" t="s">
        <v>1647</v>
      </c>
      <c r="J1579" s="81" t="s">
        <v>6</v>
      </c>
      <c r="K1579" s="81" t="s">
        <v>319</v>
      </c>
      <c r="L1579" s="81">
        <v>-108.09174999999999</v>
      </c>
      <c r="M1579" s="81">
        <v>39.457063888888889</v>
      </c>
      <c r="N1579" s="190">
        <v>0</v>
      </c>
      <c r="O1579" s="185">
        <v>2.1</v>
      </c>
      <c r="P1579" s="185">
        <v>0</v>
      </c>
      <c r="Q1579" s="185">
        <v>0</v>
      </c>
      <c r="R1579" s="186">
        <v>0</v>
      </c>
    </row>
    <row r="1580" spans="1:18" s="81" customFormat="1" x14ac:dyDescent="0.2">
      <c r="A1580" s="81" t="s">
        <v>147</v>
      </c>
      <c r="B1580" s="81" t="s">
        <v>493</v>
      </c>
      <c r="C1580" s="81" t="str">
        <f t="shared" si="24"/>
        <v>08045</v>
      </c>
      <c r="D1580" s="81" t="s">
        <v>503</v>
      </c>
      <c r="E1580" s="81" t="s">
        <v>1648</v>
      </c>
      <c r="F1580" s="81">
        <v>730</v>
      </c>
      <c r="G1580" s="81" t="s">
        <v>505</v>
      </c>
      <c r="H1580" s="81" t="s">
        <v>1649</v>
      </c>
      <c r="I1580" s="81" t="s">
        <v>1650</v>
      </c>
      <c r="J1580" s="81" t="s">
        <v>10</v>
      </c>
      <c r="K1580" s="81" t="s">
        <v>319</v>
      </c>
      <c r="L1580" s="81">
        <v>-108.12102777777777</v>
      </c>
      <c r="M1580" s="81">
        <v>39.50427777777778</v>
      </c>
      <c r="N1580" s="190">
        <v>0</v>
      </c>
      <c r="O1580" s="185">
        <v>3.5</v>
      </c>
      <c r="P1580" s="185">
        <v>0</v>
      </c>
      <c r="Q1580" s="185">
        <v>0</v>
      </c>
      <c r="R1580" s="186">
        <v>0</v>
      </c>
    </row>
    <row r="1581" spans="1:18" s="81" customFormat="1" x14ac:dyDescent="0.2">
      <c r="A1581" s="81" t="s">
        <v>147</v>
      </c>
      <c r="B1581" s="81" t="s">
        <v>493</v>
      </c>
      <c r="C1581" s="81" t="str">
        <f t="shared" si="24"/>
        <v>08045</v>
      </c>
      <c r="D1581" s="81" t="s">
        <v>503</v>
      </c>
      <c r="E1581" s="81" t="s">
        <v>1651</v>
      </c>
      <c r="F1581" s="81">
        <v>43.8</v>
      </c>
      <c r="G1581" s="81" t="s">
        <v>505</v>
      </c>
      <c r="H1581" s="81" t="s">
        <v>1652</v>
      </c>
      <c r="I1581" s="81" t="s">
        <v>1653</v>
      </c>
      <c r="J1581" s="81" t="s">
        <v>6</v>
      </c>
      <c r="K1581" s="81" t="s">
        <v>319</v>
      </c>
      <c r="L1581" s="81">
        <v>-108.111425</v>
      </c>
      <c r="M1581" s="81">
        <v>39.489661111111111</v>
      </c>
      <c r="N1581" s="190">
        <v>0</v>
      </c>
      <c r="O1581" s="185">
        <v>2.1</v>
      </c>
      <c r="P1581" s="185">
        <v>0</v>
      </c>
      <c r="Q1581" s="185">
        <v>0</v>
      </c>
      <c r="R1581" s="186">
        <v>0</v>
      </c>
    </row>
    <row r="1582" spans="1:18" s="81" customFormat="1" x14ac:dyDescent="0.2">
      <c r="A1582" s="81" t="s">
        <v>147</v>
      </c>
      <c r="B1582" s="81" t="s">
        <v>493</v>
      </c>
      <c r="C1582" s="81" t="str">
        <f t="shared" si="24"/>
        <v>08045</v>
      </c>
      <c r="D1582" s="81" t="s">
        <v>503</v>
      </c>
      <c r="E1582" s="81" t="s">
        <v>1651</v>
      </c>
      <c r="F1582" s="81">
        <v>37.799999999999997</v>
      </c>
      <c r="G1582" s="81" t="s">
        <v>528</v>
      </c>
      <c r="H1582" s="81" t="s">
        <v>529</v>
      </c>
      <c r="I1582" s="81" t="s">
        <v>1653</v>
      </c>
      <c r="J1582" s="81" t="s">
        <v>14</v>
      </c>
      <c r="K1582" s="81" t="s">
        <v>494</v>
      </c>
      <c r="L1582" s="81">
        <v>-108.111425</v>
      </c>
      <c r="M1582" s="81">
        <v>39.489661111111111</v>
      </c>
      <c r="N1582" s="190">
        <v>0</v>
      </c>
      <c r="O1582" s="185">
        <v>2.4604017440560795</v>
      </c>
      <c r="P1582" s="185">
        <v>0</v>
      </c>
      <c r="Q1582" s="185">
        <v>0</v>
      </c>
      <c r="R1582" s="186">
        <v>0</v>
      </c>
    </row>
    <row r="1583" spans="1:18" s="81" customFormat="1" x14ac:dyDescent="0.2">
      <c r="A1583" s="81" t="s">
        <v>147</v>
      </c>
      <c r="B1583" s="81" t="s">
        <v>493</v>
      </c>
      <c r="C1583" s="81" t="str">
        <f t="shared" si="24"/>
        <v>08045</v>
      </c>
      <c r="D1583" s="81" t="s">
        <v>503</v>
      </c>
      <c r="E1583" s="81" t="s">
        <v>1654</v>
      </c>
      <c r="F1583" s="81">
        <v>390.91300000000001</v>
      </c>
      <c r="G1583" s="81" t="s">
        <v>505</v>
      </c>
      <c r="H1583" s="81" t="s">
        <v>1655</v>
      </c>
      <c r="I1583" s="81" t="s">
        <v>1656</v>
      </c>
      <c r="J1583" s="81" t="s">
        <v>6</v>
      </c>
      <c r="K1583" s="81" t="s">
        <v>319</v>
      </c>
      <c r="L1583" s="81">
        <v>-108.01020833333335</v>
      </c>
      <c r="M1583" s="81">
        <v>39.497199999999999</v>
      </c>
      <c r="N1583" s="190">
        <v>0</v>
      </c>
      <c r="O1583" s="185">
        <v>4.699986</v>
      </c>
      <c r="P1583" s="185">
        <v>0</v>
      </c>
      <c r="Q1583" s="185">
        <v>0</v>
      </c>
      <c r="R1583" s="186">
        <v>0</v>
      </c>
    </row>
    <row r="1584" spans="1:18" s="81" customFormat="1" x14ac:dyDescent="0.2">
      <c r="A1584" s="81" t="s">
        <v>147</v>
      </c>
      <c r="B1584" s="81" t="s">
        <v>493</v>
      </c>
      <c r="C1584" s="81" t="str">
        <f t="shared" si="24"/>
        <v>08045</v>
      </c>
      <c r="D1584" s="81" t="s">
        <v>503</v>
      </c>
      <c r="E1584" s="81" t="s">
        <v>1654</v>
      </c>
      <c r="F1584" s="81">
        <v>52.29</v>
      </c>
      <c r="G1584" s="81" t="s">
        <v>528</v>
      </c>
      <c r="H1584" s="81" t="s">
        <v>565</v>
      </c>
      <c r="I1584" s="81" t="s">
        <v>1656</v>
      </c>
      <c r="J1584" s="81" t="s">
        <v>14</v>
      </c>
      <c r="K1584" s="81" t="s">
        <v>494</v>
      </c>
      <c r="L1584" s="81">
        <v>-108.01020833333335</v>
      </c>
      <c r="M1584" s="81">
        <v>39.497199999999999</v>
      </c>
      <c r="N1584" s="190">
        <v>0</v>
      </c>
      <c r="O1584" s="185">
        <v>3.4034876761907196</v>
      </c>
      <c r="P1584" s="185">
        <v>0</v>
      </c>
      <c r="Q1584" s="185">
        <v>0</v>
      </c>
      <c r="R1584" s="186">
        <v>0</v>
      </c>
    </row>
    <row r="1585" spans="1:18" s="81" customFormat="1" x14ac:dyDescent="0.2">
      <c r="A1585" s="81" t="s">
        <v>147</v>
      </c>
      <c r="B1585" s="81" t="s">
        <v>493</v>
      </c>
      <c r="C1585" s="81" t="str">
        <f t="shared" si="24"/>
        <v>08045</v>
      </c>
      <c r="D1585" s="81" t="s">
        <v>503</v>
      </c>
      <c r="E1585" s="81" t="s">
        <v>1657</v>
      </c>
      <c r="F1585" s="81">
        <v>478.51499999999999</v>
      </c>
      <c r="G1585" s="81" t="s">
        <v>505</v>
      </c>
      <c r="H1585" s="81" t="s">
        <v>1658</v>
      </c>
      <c r="I1585" s="81" t="s">
        <v>1659</v>
      </c>
      <c r="J1585" s="81" t="s">
        <v>10</v>
      </c>
      <c r="K1585" s="81" t="s">
        <v>319</v>
      </c>
      <c r="L1585" s="81">
        <v>-108.00068888888889</v>
      </c>
      <c r="M1585" s="81">
        <v>39.486350000000002</v>
      </c>
      <c r="N1585" s="190">
        <v>0</v>
      </c>
      <c r="O1585" s="185">
        <v>2.5152909999999999</v>
      </c>
      <c r="P1585" s="185">
        <v>0</v>
      </c>
      <c r="Q1585" s="185">
        <v>0</v>
      </c>
      <c r="R1585" s="186">
        <v>0</v>
      </c>
    </row>
    <row r="1586" spans="1:18" s="81" customFormat="1" x14ac:dyDescent="0.2">
      <c r="A1586" s="81" t="s">
        <v>147</v>
      </c>
      <c r="B1586" s="81" t="s">
        <v>493</v>
      </c>
      <c r="C1586" s="81" t="str">
        <f t="shared" si="24"/>
        <v>08045</v>
      </c>
      <c r="D1586" s="81" t="s">
        <v>503</v>
      </c>
      <c r="E1586" s="81" t="s">
        <v>1660</v>
      </c>
      <c r="F1586" s="81">
        <v>405.15</v>
      </c>
      <c r="G1586" s="81" t="s">
        <v>505</v>
      </c>
      <c r="H1586" s="81" t="s">
        <v>1661</v>
      </c>
      <c r="I1586" s="81" t="s">
        <v>1662</v>
      </c>
      <c r="J1586" s="81" t="s">
        <v>10</v>
      </c>
      <c r="K1586" s="81" t="s">
        <v>319</v>
      </c>
      <c r="L1586" s="81">
        <v>-107.92352777777778</v>
      </c>
      <c r="M1586" s="81">
        <v>39.50501666666667</v>
      </c>
      <c r="N1586" s="190">
        <v>0</v>
      </c>
      <c r="O1586" s="185">
        <v>2.8</v>
      </c>
      <c r="P1586" s="185">
        <v>0</v>
      </c>
      <c r="Q1586" s="185">
        <v>0</v>
      </c>
      <c r="R1586" s="186">
        <v>0</v>
      </c>
    </row>
    <row r="1587" spans="1:18" s="81" customFormat="1" x14ac:dyDescent="0.2">
      <c r="A1587" s="81" t="s">
        <v>147</v>
      </c>
      <c r="B1587" s="81" t="s">
        <v>493</v>
      </c>
      <c r="C1587" s="81" t="str">
        <f t="shared" si="24"/>
        <v>08045</v>
      </c>
      <c r="D1587" s="81" t="s">
        <v>503</v>
      </c>
      <c r="E1587" s="81" t="s">
        <v>1663</v>
      </c>
      <c r="F1587" s="81">
        <v>370.47500000000002</v>
      </c>
      <c r="G1587" s="81" t="s">
        <v>505</v>
      </c>
      <c r="H1587" s="81" t="s">
        <v>1664</v>
      </c>
      <c r="I1587" s="81" t="s">
        <v>1665</v>
      </c>
      <c r="J1587" s="81" t="s">
        <v>6</v>
      </c>
      <c r="K1587" s="81" t="s">
        <v>319</v>
      </c>
      <c r="L1587" s="81">
        <v>-108.08754166666667</v>
      </c>
      <c r="M1587" s="81">
        <v>39.482383333333338</v>
      </c>
      <c r="N1587" s="190">
        <v>0</v>
      </c>
      <c r="O1587" s="185">
        <v>2.5595650000000001</v>
      </c>
      <c r="P1587" s="185">
        <v>0</v>
      </c>
      <c r="Q1587" s="185">
        <v>0</v>
      </c>
      <c r="R1587" s="186">
        <v>0</v>
      </c>
    </row>
    <row r="1588" spans="1:18" s="81" customFormat="1" x14ac:dyDescent="0.2">
      <c r="A1588" s="81" t="s">
        <v>147</v>
      </c>
      <c r="B1588" s="81" t="s">
        <v>493</v>
      </c>
      <c r="C1588" s="81" t="str">
        <f t="shared" si="24"/>
        <v>08045</v>
      </c>
      <c r="D1588" s="81" t="s">
        <v>503</v>
      </c>
      <c r="E1588" s="81" t="s">
        <v>1666</v>
      </c>
      <c r="F1588" s="81">
        <v>277.75</v>
      </c>
      <c r="G1588" s="81" t="s">
        <v>505</v>
      </c>
      <c r="H1588" s="81" t="s">
        <v>1661</v>
      </c>
      <c r="I1588" s="81" t="s">
        <v>1667</v>
      </c>
      <c r="J1588" s="81" t="s">
        <v>6</v>
      </c>
      <c r="K1588" s="81" t="s">
        <v>319</v>
      </c>
      <c r="L1588" s="81">
        <v>-107.99041944444444</v>
      </c>
      <c r="M1588" s="81">
        <v>39.406458333333333</v>
      </c>
      <c r="N1588" s="190">
        <v>0</v>
      </c>
      <c r="O1588" s="185">
        <v>2.5998510000000001</v>
      </c>
      <c r="P1588" s="185">
        <v>0</v>
      </c>
      <c r="Q1588" s="185">
        <v>0</v>
      </c>
      <c r="R1588" s="186">
        <v>0</v>
      </c>
    </row>
    <row r="1589" spans="1:18" s="81" customFormat="1" x14ac:dyDescent="0.2">
      <c r="A1589" s="81" t="s">
        <v>147</v>
      </c>
      <c r="B1589" s="81" t="s">
        <v>493</v>
      </c>
      <c r="C1589" s="81" t="str">
        <f t="shared" si="24"/>
        <v>08045</v>
      </c>
      <c r="D1589" s="81" t="s">
        <v>503</v>
      </c>
      <c r="E1589" s="81" t="s">
        <v>1666</v>
      </c>
      <c r="F1589" s="81">
        <v>36.456000000000003</v>
      </c>
      <c r="G1589" s="81" t="s">
        <v>528</v>
      </c>
      <c r="H1589" s="81" t="s">
        <v>1345</v>
      </c>
      <c r="I1589" s="81" t="s">
        <v>1667</v>
      </c>
      <c r="J1589" s="81" t="s">
        <v>14</v>
      </c>
      <c r="K1589" s="81" t="s">
        <v>494</v>
      </c>
      <c r="L1589" s="81">
        <v>-107.99041944444444</v>
      </c>
      <c r="M1589" s="81">
        <v>39.406458333333333</v>
      </c>
      <c r="N1589" s="190">
        <v>0</v>
      </c>
      <c r="O1589" s="185">
        <v>2.3728733356895941</v>
      </c>
      <c r="P1589" s="185">
        <v>0</v>
      </c>
      <c r="Q1589" s="185">
        <v>0</v>
      </c>
      <c r="R1589" s="186">
        <v>0</v>
      </c>
    </row>
    <row r="1590" spans="1:18" s="81" customFormat="1" x14ac:dyDescent="0.2">
      <c r="A1590" s="81" t="s">
        <v>147</v>
      </c>
      <c r="B1590" s="81" t="s">
        <v>493</v>
      </c>
      <c r="C1590" s="81" t="str">
        <f t="shared" si="24"/>
        <v>08045</v>
      </c>
      <c r="D1590" s="81" t="s">
        <v>503</v>
      </c>
      <c r="E1590" s="81" t="s">
        <v>1666</v>
      </c>
      <c r="F1590" s="81">
        <v>36.456000000000003</v>
      </c>
      <c r="G1590" s="81" t="s">
        <v>528</v>
      </c>
      <c r="H1590" s="81" t="s">
        <v>565</v>
      </c>
      <c r="I1590" s="81" t="s">
        <v>1667</v>
      </c>
      <c r="J1590" s="81" t="s">
        <v>14</v>
      </c>
      <c r="K1590" s="81" t="s">
        <v>494</v>
      </c>
      <c r="L1590" s="81">
        <v>-107.99041944444444</v>
      </c>
      <c r="M1590" s="81">
        <v>39.406458333333333</v>
      </c>
      <c r="N1590" s="190">
        <v>0</v>
      </c>
      <c r="O1590" s="185">
        <v>2.3728733356895941</v>
      </c>
      <c r="P1590" s="185">
        <v>0</v>
      </c>
      <c r="Q1590" s="185">
        <v>0</v>
      </c>
      <c r="R1590" s="186">
        <v>0</v>
      </c>
    </row>
    <row r="1591" spans="1:18" s="81" customFormat="1" x14ac:dyDescent="0.2">
      <c r="A1591" s="81" t="s">
        <v>147</v>
      </c>
      <c r="B1591" s="81" t="s">
        <v>493</v>
      </c>
      <c r="C1591" s="81" t="str">
        <f t="shared" si="24"/>
        <v>08045</v>
      </c>
      <c r="D1591" s="81" t="s">
        <v>503</v>
      </c>
      <c r="E1591" s="81" t="s">
        <v>1668</v>
      </c>
      <c r="F1591" s="81">
        <v>364.63499999999999</v>
      </c>
      <c r="G1591" s="81" t="s">
        <v>505</v>
      </c>
      <c r="H1591" s="81" t="s">
        <v>1669</v>
      </c>
      <c r="I1591" s="81" t="s">
        <v>1670</v>
      </c>
      <c r="J1591" s="81" t="s">
        <v>6</v>
      </c>
      <c r="K1591" s="81" t="s">
        <v>319</v>
      </c>
      <c r="L1591" s="81">
        <v>-107.98126944444446</v>
      </c>
      <c r="M1591" s="81">
        <v>39.402802777777779</v>
      </c>
      <c r="N1591" s="190">
        <v>0</v>
      </c>
      <c r="O1591" s="185">
        <v>2.8</v>
      </c>
      <c r="P1591" s="185">
        <v>0</v>
      </c>
      <c r="Q1591" s="185">
        <v>0</v>
      </c>
      <c r="R1591" s="186">
        <v>0</v>
      </c>
    </row>
    <row r="1592" spans="1:18" s="81" customFormat="1" x14ac:dyDescent="0.2">
      <c r="A1592" s="81" t="s">
        <v>147</v>
      </c>
      <c r="B1592" s="81" t="s">
        <v>493</v>
      </c>
      <c r="C1592" s="81" t="str">
        <f t="shared" si="24"/>
        <v>08045</v>
      </c>
      <c r="D1592" s="81" t="s">
        <v>503</v>
      </c>
      <c r="E1592" s="81" t="s">
        <v>1671</v>
      </c>
      <c r="F1592" s="81">
        <v>304.48500000000001</v>
      </c>
      <c r="G1592" s="81" t="s">
        <v>505</v>
      </c>
      <c r="H1592" s="81" t="s">
        <v>1672</v>
      </c>
      <c r="I1592" s="81" t="s">
        <v>1673</v>
      </c>
      <c r="J1592" s="81" t="s">
        <v>10</v>
      </c>
      <c r="K1592" s="81" t="s">
        <v>319</v>
      </c>
      <c r="L1592" s="81">
        <v>-108.00557777777779</v>
      </c>
      <c r="M1592" s="81">
        <v>39.489938888888886</v>
      </c>
      <c r="N1592" s="190">
        <v>0</v>
      </c>
      <c r="O1592" s="185">
        <v>2.312649</v>
      </c>
      <c r="P1592" s="185">
        <v>0</v>
      </c>
      <c r="Q1592" s="185">
        <v>0</v>
      </c>
      <c r="R1592" s="186">
        <v>0</v>
      </c>
    </row>
    <row r="1593" spans="1:18" s="81" customFormat="1" x14ac:dyDescent="0.2">
      <c r="A1593" s="81" t="s">
        <v>147</v>
      </c>
      <c r="B1593" s="81" t="s">
        <v>493</v>
      </c>
      <c r="C1593" s="81" t="str">
        <f t="shared" si="24"/>
        <v>08045</v>
      </c>
      <c r="D1593" s="81" t="s">
        <v>503</v>
      </c>
      <c r="E1593" s="81" t="s">
        <v>1671</v>
      </c>
      <c r="F1593" s="81">
        <v>36.75</v>
      </c>
      <c r="G1593" s="81" t="s">
        <v>528</v>
      </c>
      <c r="H1593" s="81" t="s">
        <v>529</v>
      </c>
      <c r="I1593" s="81" t="s">
        <v>1673</v>
      </c>
      <c r="J1593" s="81" t="s">
        <v>14</v>
      </c>
      <c r="K1593" s="81" t="s">
        <v>494</v>
      </c>
      <c r="L1593" s="81">
        <v>-108.00557777777779</v>
      </c>
      <c r="M1593" s="81">
        <v>39.489938888888886</v>
      </c>
      <c r="N1593" s="190">
        <v>0</v>
      </c>
      <c r="O1593" s="185">
        <v>2.3920575245381368</v>
      </c>
      <c r="P1593" s="185">
        <v>0</v>
      </c>
      <c r="Q1593" s="185">
        <v>0</v>
      </c>
      <c r="R1593" s="186">
        <v>0</v>
      </c>
    </row>
    <row r="1594" spans="1:18" s="81" customFormat="1" x14ac:dyDescent="0.2">
      <c r="A1594" s="81" t="s">
        <v>147</v>
      </c>
      <c r="B1594" s="81" t="s">
        <v>493</v>
      </c>
      <c r="C1594" s="81" t="str">
        <f t="shared" si="24"/>
        <v>08045</v>
      </c>
      <c r="D1594" s="81" t="s">
        <v>503</v>
      </c>
      <c r="E1594" s="81" t="s">
        <v>1674</v>
      </c>
      <c r="F1594" s="81">
        <v>140.88999999999999</v>
      </c>
      <c r="G1594" s="81" t="s">
        <v>505</v>
      </c>
      <c r="H1594" s="81" t="s">
        <v>1675</v>
      </c>
      <c r="I1594" s="81" t="s">
        <v>1676</v>
      </c>
      <c r="J1594" s="81" t="s">
        <v>10</v>
      </c>
      <c r="K1594" s="81" t="s">
        <v>319</v>
      </c>
      <c r="L1594" s="81">
        <v>-108.08768333333333</v>
      </c>
      <c r="M1594" s="81">
        <v>39.500580555555558</v>
      </c>
      <c r="N1594" s="190">
        <v>0</v>
      </c>
      <c r="O1594" s="185">
        <v>2.300001</v>
      </c>
      <c r="P1594" s="185">
        <v>0</v>
      </c>
      <c r="Q1594" s="185">
        <v>0</v>
      </c>
      <c r="R1594" s="186">
        <v>0</v>
      </c>
    </row>
    <row r="1595" spans="1:18" s="81" customFormat="1" x14ac:dyDescent="0.2">
      <c r="A1595" s="81" t="s">
        <v>147</v>
      </c>
      <c r="B1595" s="81" t="s">
        <v>493</v>
      </c>
      <c r="C1595" s="81" t="str">
        <f t="shared" si="24"/>
        <v>08045</v>
      </c>
      <c r="D1595" s="81" t="s">
        <v>503</v>
      </c>
      <c r="E1595" s="81" t="s">
        <v>1674</v>
      </c>
      <c r="F1595" s="81">
        <v>36.75</v>
      </c>
      <c r="G1595" s="81" t="s">
        <v>528</v>
      </c>
      <c r="H1595" s="81" t="s">
        <v>531</v>
      </c>
      <c r="I1595" s="81" t="s">
        <v>1676</v>
      </c>
      <c r="J1595" s="81" t="s">
        <v>14</v>
      </c>
      <c r="K1595" s="81" t="s">
        <v>494</v>
      </c>
      <c r="L1595" s="81">
        <v>-108.08768333333333</v>
      </c>
      <c r="M1595" s="81">
        <v>39.500580555555558</v>
      </c>
      <c r="N1595" s="190">
        <v>0</v>
      </c>
      <c r="O1595" s="185">
        <v>2.3920575245381368</v>
      </c>
      <c r="P1595" s="185">
        <v>0</v>
      </c>
      <c r="Q1595" s="185">
        <v>0</v>
      </c>
      <c r="R1595" s="186">
        <v>0</v>
      </c>
    </row>
    <row r="1596" spans="1:18" s="81" customFormat="1" x14ac:dyDescent="0.2">
      <c r="A1596" s="81" t="s">
        <v>147</v>
      </c>
      <c r="B1596" s="81" t="s">
        <v>493</v>
      </c>
      <c r="C1596" s="81" t="str">
        <f t="shared" si="24"/>
        <v>08045</v>
      </c>
      <c r="D1596" s="81" t="s">
        <v>503</v>
      </c>
      <c r="E1596" s="81" t="s">
        <v>1677</v>
      </c>
      <c r="F1596" s="81">
        <v>280.685</v>
      </c>
      <c r="G1596" s="81" t="s">
        <v>505</v>
      </c>
      <c r="H1596" s="81" t="s">
        <v>1678</v>
      </c>
      <c r="I1596" s="81" t="s">
        <v>1679</v>
      </c>
      <c r="J1596" s="81" t="s">
        <v>10</v>
      </c>
      <c r="K1596" s="81" t="s">
        <v>319</v>
      </c>
      <c r="L1596" s="81">
        <v>-108.03814722222222</v>
      </c>
      <c r="M1596" s="81">
        <v>39.475647222222221</v>
      </c>
      <c r="N1596" s="190">
        <v>0</v>
      </c>
      <c r="O1596" s="185">
        <v>2.5999850000000002</v>
      </c>
      <c r="P1596" s="185">
        <v>0</v>
      </c>
      <c r="Q1596" s="185">
        <v>0</v>
      </c>
      <c r="R1596" s="186">
        <v>0</v>
      </c>
    </row>
    <row r="1597" spans="1:18" s="81" customFormat="1" x14ac:dyDescent="0.2">
      <c r="A1597" s="81" t="s">
        <v>147</v>
      </c>
      <c r="B1597" s="81" t="s">
        <v>493</v>
      </c>
      <c r="C1597" s="81" t="str">
        <f t="shared" si="24"/>
        <v>08045</v>
      </c>
      <c r="D1597" s="81" t="s">
        <v>503</v>
      </c>
      <c r="E1597" s="81" t="s">
        <v>1680</v>
      </c>
      <c r="F1597" s="81">
        <v>267.18</v>
      </c>
      <c r="G1597" s="81" t="s">
        <v>505</v>
      </c>
      <c r="H1597" s="81" t="s">
        <v>1681</v>
      </c>
      <c r="I1597" s="81" t="s">
        <v>1682</v>
      </c>
      <c r="J1597" s="81" t="s">
        <v>10</v>
      </c>
      <c r="K1597" s="81" t="s">
        <v>319</v>
      </c>
      <c r="L1597" s="81">
        <v>-108.07060833333334</v>
      </c>
      <c r="M1597" s="81">
        <v>39.457575000000006</v>
      </c>
      <c r="N1597" s="190">
        <v>0</v>
      </c>
      <c r="O1597" s="185">
        <v>2.5</v>
      </c>
      <c r="P1597" s="185">
        <v>0</v>
      </c>
      <c r="Q1597" s="185">
        <v>0</v>
      </c>
      <c r="R1597" s="186">
        <v>0</v>
      </c>
    </row>
    <row r="1598" spans="1:18" s="81" customFormat="1" x14ac:dyDescent="0.2">
      <c r="A1598" s="81" t="s">
        <v>147</v>
      </c>
      <c r="B1598" s="81" t="s">
        <v>493</v>
      </c>
      <c r="C1598" s="81" t="str">
        <f t="shared" si="24"/>
        <v>08045</v>
      </c>
      <c r="D1598" s="81" t="s">
        <v>503</v>
      </c>
      <c r="E1598" s="81" t="s">
        <v>1683</v>
      </c>
      <c r="F1598" s="81">
        <v>257.69</v>
      </c>
      <c r="G1598" s="81" t="s">
        <v>505</v>
      </c>
      <c r="H1598" s="81" t="s">
        <v>1684</v>
      </c>
      <c r="I1598" s="81" t="s">
        <v>1685</v>
      </c>
      <c r="J1598" s="81" t="s">
        <v>10</v>
      </c>
      <c r="K1598" s="81" t="s">
        <v>319</v>
      </c>
      <c r="L1598" s="81">
        <v>-107.97665555555555</v>
      </c>
      <c r="M1598" s="81">
        <v>39.402722222222224</v>
      </c>
      <c r="N1598" s="190">
        <v>0</v>
      </c>
      <c r="O1598" s="185">
        <v>2.2115659999999999</v>
      </c>
      <c r="P1598" s="185">
        <v>0</v>
      </c>
      <c r="Q1598" s="185">
        <v>0</v>
      </c>
      <c r="R1598" s="186">
        <v>0</v>
      </c>
    </row>
    <row r="1599" spans="1:18" s="81" customFormat="1" x14ac:dyDescent="0.2">
      <c r="A1599" s="81" t="s">
        <v>147</v>
      </c>
      <c r="B1599" s="81" t="s">
        <v>493</v>
      </c>
      <c r="C1599" s="81" t="str">
        <f t="shared" si="24"/>
        <v>08045</v>
      </c>
      <c r="D1599" s="81" t="s">
        <v>503</v>
      </c>
      <c r="E1599" s="81" t="s">
        <v>1686</v>
      </c>
      <c r="F1599" s="81">
        <v>235.07499999999999</v>
      </c>
      <c r="G1599" s="81" t="s">
        <v>505</v>
      </c>
      <c r="H1599" s="81" t="s">
        <v>1687</v>
      </c>
      <c r="I1599" s="81" t="s">
        <v>1688</v>
      </c>
      <c r="J1599" s="81" t="s">
        <v>10</v>
      </c>
      <c r="K1599" s="81" t="s">
        <v>319</v>
      </c>
      <c r="L1599" s="81">
        <v>-107.97284722222223</v>
      </c>
      <c r="M1599" s="81">
        <v>39.490186111111115</v>
      </c>
      <c r="N1599" s="190">
        <v>0</v>
      </c>
      <c r="O1599" s="185">
        <v>2.2032989999999999</v>
      </c>
      <c r="P1599" s="185">
        <v>0</v>
      </c>
      <c r="Q1599" s="185">
        <v>0</v>
      </c>
      <c r="R1599" s="186">
        <v>0</v>
      </c>
    </row>
    <row r="1600" spans="1:18" s="81" customFormat="1" x14ac:dyDescent="0.2">
      <c r="A1600" s="81" t="s">
        <v>147</v>
      </c>
      <c r="B1600" s="81" t="s">
        <v>493</v>
      </c>
      <c r="C1600" s="81" t="str">
        <f t="shared" si="24"/>
        <v>08045</v>
      </c>
      <c r="D1600" s="81" t="s">
        <v>503</v>
      </c>
      <c r="E1600" s="81" t="s">
        <v>1686</v>
      </c>
      <c r="F1600" s="81">
        <v>31.206</v>
      </c>
      <c r="G1600" s="81" t="s">
        <v>528</v>
      </c>
      <c r="H1600" s="81" t="s">
        <v>529</v>
      </c>
      <c r="I1600" s="81" t="s">
        <v>1688</v>
      </c>
      <c r="J1600" s="81" t="s">
        <v>14</v>
      </c>
      <c r="K1600" s="81" t="s">
        <v>494</v>
      </c>
      <c r="L1600" s="81">
        <v>-107.97284722222223</v>
      </c>
      <c r="M1600" s="81">
        <v>39.490186111111115</v>
      </c>
      <c r="N1600" s="190">
        <v>0</v>
      </c>
      <c r="O1600" s="185">
        <v>2.0311981646805721</v>
      </c>
      <c r="P1600" s="185">
        <v>0</v>
      </c>
      <c r="Q1600" s="185">
        <v>0</v>
      </c>
      <c r="R1600" s="186">
        <v>0</v>
      </c>
    </row>
    <row r="1601" spans="1:18" s="81" customFormat="1" x14ac:dyDescent="0.2">
      <c r="A1601" s="81" t="s">
        <v>147</v>
      </c>
      <c r="B1601" s="81" t="s">
        <v>493</v>
      </c>
      <c r="C1601" s="81" t="str">
        <f t="shared" si="24"/>
        <v>08045</v>
      </c>
      <c r="D1601" s="81" t="s">
        <v>503</v>
      </c>
      <c r="E1601" s="81" t="s">
        <v>1689</v>
      </c>
      <c r="F1601" s="81">
        <v>162.41399999999999</v>
      </c>
      <c r="G1601" s="81" t="s">
        <v>528</v>
      </c>
      <c r="H1601" s="81" t="s">
        <v>1345</v>
      </c>
      <c r="I1601" s="81" t="s">
        <v>1690</v>
      </c>
      <c r="J1601" s="81" t="s">
        <v>14</v>
      </c>
      <c r="K1601" s="81" t="s">
        <v>494</v>
      </c>
      <c r="L1601" s="81">
        <v>-108.09239722222222</v>
      </c>
      <c r="M1601" s="81">
        <v>39.496963888888892</v>
      </c>
      <c r="N1601" s="190">
        <v>0</v>
      </c>
      <c r="O1601" s="185">
        <v>10.571314733999609</v>
      </c>
      <c r="P1601" s="185">
        <v>0</v>
      </c>
      <c r="Q1601" s="185">
        <v>0</v>
      </c>
      <c r="R1601" s="186">
        <v>0</v>
      </c>
    </row>
    <row r="1602" spans="1:18" s="81" customFormat="1" x14ac:dyDescent="0.2">
      <c r="A1602" s="81" t="s">
        <v>147</v>
      </c>
      <c r="B1602" s="81" t="s">
        <v>493</v>
      </c>
      <c r="C1602" s="81" t="str">
        <f t="shared" si="24"/>
        <v>08045</v>
      </c>
      <c r="D1602" s="81" t="s">
        <v>503</v>
      </c>
      <c r="E1602" s="81" t="s">
        <v>1691</v>
      </c>
      <c r="F1602" s="81">
        <v>204.4</v>
      </c>
      <c r="G1602" s="81" t="s">
        <v>505</v>
      </c>
      <c r="H1602" s="81" t="s">
        <v>1692</v>
      </c>
      <c r="I1602" s="81" t="s">
        <v>1693</v>
      </c>
      <c r="J1602" s="81" t="s">
        <v>4</v>
      </c>
      <c r="K1602" s="81" t="s">
        <v>319</v>
      </c>
      <c r="L1602" s="81">
        <v>-108.07353888888889</v>
      </c>
      <c r="M1602" s="81">
        <v>39.478411111111114</v>
      </c>
      <c r="N1602" s="190">
        <v>0</v>
      </c>
      <c r="O1602" s="185">
        <v>2.4000029999999999</v>
      </c>
      <c r="P1602" s="185">
        <v>0</v>
      </c>
      <c r="Q1602" s="185">
        <v>0</v>
      </c>
      <c r="R1602" s="186">
        <v>0</v>
      </c>
    </row>
    <row r="1603" spans="1:18" s="81" customFormat="1" x14ac:dyDescent="0.2">
      <c r="A1603" s="81" t="s">
        <v>147</v>
      </c>
      <c r="B1603" s="81" t="s">
        <v>493</v>
      </c>
      <c r="C1603" s="81" t="str">
        <f t="shared" si="24"/>
        <v>08045</v>
      </c>
      <c r="D1603" s="81" t="s">
        <v>503</v>
      </c>
      <c r="E1603" s="81" t="s">
        <v>1694</v>
      </c>
      <c r="F1603" s="81">
        <v>175.565</v>
      </c>
      <c r="G1603" s="81" t="s">
        <v>505</v>
      </c>
      <c r="H1603" s="81" t="s">
        <v>1695</v>
      </c>
      <c r="I1603" s="81" t="s">
        <v>1696</v>
      </c>
      <c r="J1603" s="81" t="s">
        <v>10</v>
      </c>
      <c r="K1603" s="81" t="s">
        <v>319</v>
      </c>
      <c r="L1603" s="81">
        <v>-107.92368333333336</v>
      </c>
      <c r="M1603" s="81">
        <v>39.51573611111111</v>
      </c>
      <c r="N1603" s="190">
        <v>0</v>
      </c>
      <c r="O1603" s="185">
        <v>2.1781130000000002</v>
      </c>
      <c r="P1603" s="185">
        <v>0</v>
      </c>
      <c r="Q1603" s="185">
        <v>0</v>
      </c>
      <c r="R1603" s="186">
        <v>0</v>
      </c>
    </row>
    <row r="1604" spans="1:18" s="81" customFormat="1" x14ac:dyDescent="0.2">
      <c r="A1604" s="81" t="s">
        <v>147</v>
      </c>
      <c r="B1604" s="81" t="s">
        <v>493</v>
      </c>
      <c r="C1604" s="81" t="str">
        <f t="shared" si="24"/>
        <v>08045</v>
      </c>
      <c r="D1604" s="81" t="s">
        <v>503</v>
      </c>
      <c r="E1604" s="81" t="s">
        <v>1697</v>
      </c>
      <c r="F1604" s="81">
        <v>162.06</v>
      </c>
      <c r="G1604" s="81" t="s">
        <v>505</v>
      </c>
      <c r="H1604" s="81" t="s">
        <v>1698</v>
      </c>
      <c r="I1604" s="81" t="s">
        <v>1699</v>
      </c>
      <c r="J1604" s="81" t="s">
        <v>4</v>
      </c>
      <c r="K1604" s="81" t="s">
        <v>319</v>
      </c>
      <c r="L1604" s="81">
        <v>-107.98221111111111</v>
      </c>
      <c r="M1604" s="81">
        <v>39.478986111111112</v>
      </c>
      <c r="N1604" s="190">
        <v>0</v>
      </c>
      <c r="O1604" s="185">
        <v>2.0492309999999998</v>
      </c>
      <c r="P1604" s="185">
        <v>0</v>
      </c>
      <c r="Q1604" s="185">
        <v>0</v>
      </c>
      <c r="R1604" s="186">
        <v>0</v>
      </c>
    </row>
    <row r="1605" spans="1:18" s="81" customFormat="1" x14ac:dyDescent="0.2">
      <c r="A1605" s="81" t="s">
        <v>147</v>
      </c>
      <c r="B1605" s="81" t="s">
        <v>493</v>
      </c>
      <c r="C1605" s="81" t="str">
        <f t="shared" si="24"/>
        <v>08045</v>
      </c>
      <c r="D1605" s="81" t="s">
        <v>503</v>
      </c>
      <c r="E1605" s="81" t="s">
        <v>1700</v>
      </c>
      <c r="F1605" s="81">
        <v>165.345</v>
      </c>
      <c r="G1605" s="81" t="s">
        <v>505</v>
      </c>
      <c r="H1605" s="81" t="s">
        <v>1701</v>
      </c>
      <c r="I1605" s="81" t="s">
        <v>1702</v>
      </c>
      <c r="J1605" s="81" t="s">
        <v>10</v>
      </c>
      <c r="K1605" s="81" t="s">
        <v>319</v>
      </c>
      <c r="L1605" s="81">
        <v>-107.98290833333336</v>
      </c>
      <c r="M1605" s="81">
        <v>39.504480555555553</v>
      </c>
      <c r="N1605" s="190">
        <v>0</v>
      </c>
      <c r="O1605" s="185">
        <v>2.1743999999999999</v>
      </c>
      <c r="P1605" s="185">
        <v>0</v>
      </c>
      <c r="Q1605" s="185">
        <v>0</v>
      </c>
      <c r="R1605" s="186">
        <v>0</v>
      </c>
    </row>
    <row r="1606" spans="1:18" s="81" customFormat="1" x14ac:dyDescent="0.2">
      <c r="A1606" s="81" t="s">
        <v>147</v>
      </c>
      <c r="B1606" s="81" t="s">
        <v>493</v>
      </c>
      <c r="C1606" s="81" t="str">
        <f t="shared" si="24"/>
        <v>08045</v>
      </c>
      <c r="D1606" s="81" t="s">
        <v>503</v>
      </c>
      <c r="E1606" s="81" t="s">
        <v>1703</v>
      </c>
      <c r="F1606" s="81">
        <v>140.88999999999999</v>
      </c>
      <c r="G1606" s="81" t="s">
        <v>505</v>
      </c>
      <c r="H1606" s="81" t="s">
        <v>1628</v>
      </c>
      <c r="I1606" s="81" t="s">
        <v>1704</v>
      </c>
      <c r="J1606" s="81" t="s">
        <v>10</v>
      </c>
      <c r="K1606" s="81" t="s">
        <v>319</v>
      </c>
      <c r="L1606" s="81">
        <v>-108.10169444444443</v>
      </c>
      <c r="M1606" s="81">
        <v>39.489425000000004</v>
      </c>
      <c r="N1606" s="190">
        <v>0</v>
      </c>
      <c r="O1606" s="185">
        <v>1.8528</v>
      </c>
      <c r="P1606" s="185">
        <v>0</v>
      </c>
      <c r="Q1606" s="185">
        <v>0</v>
      </c>
      <c r="R1606" s="186">
        <v>0</v>
      </c>
    </row>
    <row r="1607" spans="1:18" s="81" customFormat="1" x14ac:dyDescent="0.2">
      <c r="A1607" s="81" t="s">
        <v>147</v>
      </c>
      <c r="B1607" s="81" t="s">
        <v>493</v>
      </c>
      <c r="C1607" s="81" t="str">
        <f t="shared" ref="C1607:C1670" si="25">B1607&amp;D1607</f>
        <v>08045</v>
      </c>
      <c r="D1607" s="81" t="s">
        <v>503</v>
      </c>
      <c r="E1607" s="81" t="s">
        <v>1705</v>
      </c>
      <c r="F1607" s="81">
        <v>121.18</v>
      </c>
      <c r="G1607" s="81" t="s">
        <v>505</v>
      </c>
      <c r="H1607" s="81" t="s">
        <v>1706</v>
      </c>
      <c r="I1607" s="81" t="s">
        <v>1707</v>
      </c>
      <c r="J1607" s="81" t="s">
        <v>10</v>
      </c>
      <c r="K1607" s="81" t="s">
        <v>319</v>
      </c>
      <c r="L1607" s="81">
        <v>-108.0104</v>
      </c>
      <c r="M1607" s="81">
        <v>39.486386111111109</v>
      </c>
      <c r="N1607" s="190">
        <v>0</v>
      </c>
      <c r="O1607" s="185">
        <v>1.9579489999999999</v>
      </c>
      <c r="P1607" s="185">
        <v>0</v>
      </c>
      <c r="Q1607" s="185">
        <v>0</v>
      </c>
      <c r="R1607" s="186">
        <v>0</v>
      </c>
    </row>
    <row r="1608" spans="1:18" s="81" customFormat="1" x14ac:dyDescent="0.2">
      <c r="A1608" s="81" t="s">
        <v>147</v>
      </c>
      <c r="B1608" s="81" t="s">
        <v>493</v>
      </c>
      <c r="C1608" s="81" t="str">
        <f t="shared" si="25"/>
        <v>08045</v>
      </c>
      <c r="D1608" s="81" t="s">
        <v>503</v>
      </c>
      <c r="E1608" s="81" t="s">
        <v>1708</v>
      </c>
      <c r="F1608" s="81">
        <v>124.465</v>
      </c>
      <c r="G1608" s="81" t="s">
        <v>505</v>
      </c>
      <c r="H1608" s="81" t="s">
        <v>1709</v>
      </c>
      <c r="I1608" s="81" t="s">
        <v>1710</v>
      </c>
      <c r="J1608" s="81" t="s">
        <v>10</v>
      </c>
      <c r="K1608" s="81" t="s">
        <v>319</v>
      </c>
      <c r="L1608" s="81">
        <v>-107.94015</v>
      </c>
      <c r="M1608" s="81">
        <v>39.479358333333337</v>
      </c>
      <c r="N1608" s="190">
        <v>0</v>
      </c>
      <c r="O1608" s="185">
        <v>2.0639470000000002</v>
      </c>
      <c r="P1608" s="185">
        <v>0</v>
      </c>
      <c r="Q1608" s="185">
        <v>0</v>
      </c>
      <c r="R1608" s="186">
        <v>0</v>
      </c>
    </row>
    <row r="1609" spans="1:18" s="81" customFormat="1" x14ac:dyDescent="0.2">
      <c r="A1609" s="81" t="s">
        <v>147</v>
      </c>
      <c r="B1609" s="81" t="s">
        <v>493</v>
      </c>
      <c r="C1609" s="81" t="str">
        <f t="shared" si="25"/>
        <v>08045</v>
      </c>
      <c r="D1609" s="81" t="s">
        <v>503</v>
      </c>
      <c r="E1609" s="81" t="s">
        <v>1711</v>
      </c>
      <c r="F1609" s="81">
        <v>96.644999999999996</v>
      </c>
      <c r="G1609" s="81" t="s">
        <v>505</v>
      </c>
      <c r="H1609" s="81" t="s">
        <v>1712</v>
      </c>
      <c r="I1609" s="81" t="s">
        <v>1713</v>
      </c>
      <c r="J1609" s="81" t="s">
        <v>10</v>
      </c>
      <c r="K1609" s="81" t="s">
        <v>319</v>
      </c>
      <c r="L1609" s="81">
        <v>-107.91833611111112</v>
      </c>
      <c r="M1609" s="81">
        <v>39.486608333333336</v>
      </c>
      <c r="N1609" s="190">
        <v>0</v>
      </c>
      <c r="O1609" s="185">
        <v>1.7652049999999999</v>
      </c>
      <c r="P1609" s="185">
        <v>0</v>
      </c>
      <c r="Q1609" s="185">
        <v>0</v>
      </c>
      <c r="R1609" s="186">
        <v>0</v>
      </c>
    </row>
    <row r="1610" spans="1:18" s="81" customFormat="1" x14ac:dyDescent="0.2">
      <c r="A1610" s="81" t="s">
        <v>147</v>
      </c>
      <c r="B1610" s="81" t="s">
        <v>493</v>
      </c>
      <c r="C1610" s="81" t="str">
        <f t="shared" si="25"/>
        <v>08045</v>
      </c>
      <c r="D1610" s="81" t="s">
        <v>503</v>
      </c>
      <c r="E1610" s="81" t="s">
        <v>1714</v>
      </c>
      <c r="F1610" s="81">
        <v>97.454999999999998</v>
      </c>
      <c r="G1610" s="81" t="s">
        <v>505</v>
      </c>
      <c r="H1610" s="81" t="s">
        <v>1715</v>
      </c>
      <c r="I1610" s="81" t="s">
        <v>1716</v>
      </c>
      <c r="J1610" s="81" t="s">
        <v>6</v>
      </c>
      <c r="K1610" s="81" t="s">
        <v>319</v>
      </c>
      <c r="L1610" s="81">
        <v>-108.01980277777778</v>
      </c>
      <c r="M1610" s="81">
        <v>39.475480555555556</v>
      </c>
      <c r="N1610" s="190">
        <v>0</v>
      </c>
      <c r="O1610" s="185">
        <v>2.2000000000000002</v>
      </c>
      <c r="P1610" s="185">
        <v>0</v>
      </c>
      <c r="Q1610" s="185">
        <v>0</v>
      </c>
      <c r="R1610" s="186">
        <v>0</v>
      </c>
    </row>
    <row r="1611" spans="1:18" s="81" customFormat="1" x14ac:dyDescent="0.2">
      <c r="A1611" s="81" t="s">
        <v>147</v>
      </c>
      <c r="B1611" s="81" t="s">
        <v>493</v>
      </c>
      <c r="C1611" s="81" t="str">
        <f t="shared" si="25"/>
        <v>08045</v>
      </c>
      <c r="D1611" s="81" t="s">
        <v>503</v>
      </c>
      <c r="E1611" s="81" t="s">
        <v>1717</v>
      </c>
      <c r="F1611" s="81">
        <v>102.2</v>
      </c>
      <c r="G1611" s="81" t="s">
        <v>505</v>
      </c>
      <c r="H1611" s="81" t="s">
        <v>1718</v>
      </c>
      <c r="I1611" s="81" t="s">
        <v>986</v>
      </c>
      <c r="J1611" s="81" t="s">
        <v>4</v>
      </c>
      <c r="K1611" s="81" t="s">
        <v>319</v>
      </c>
      <c r="L1611" s="81">
        <v>-108.02906388888889</v>
      </c>
      <c r="M1611" s="81">
        <v>39.478816666666667</v>
      </c>
      <c r="N1611" s="190">
        <v>0</v>
      </c>
      <c r="O1611" s="185">
        <v>2.2000000000000002</v>
      </c>
      <c r="P1611" s="185">
        <v>0</v>
      </c>
      <c r="Q1611" s="185">
        <v>0</v>
      </c>
      <c r="R1611" s="186">
        <v>0</v>
      </c>
    </row>
    <row r="1612" spans="1:18" s="81" customFormat="1" x14ac:dyDescent="0.2">
      <c r="A1612" s="81" t="s">
        <v>147</v>
      </c>
      <c r="B1612" s="81" t="s">
        <v>493</v>
      </c>
      <c r="C1612" s="81" t="str">
        <f t="shared" si="25"/>
        <v>08045</v>
      </c>
      <c r="D1612" s="81" t="s">
        <v>503</v>
      </c>
      <c r="E1612" s="81" t="s">
        <v>1719</v>
      </c>
      <c r="F1612" s="81">
        <v>58.4</v>
      </c>
      <c r="G1612" s="81" t="s">
        <v>505</v>
      </c>
      <c r="H1612" s="81" t="s">
        <v>1720</v>
      </c>
      <c r="I1612" s="81" t="s">
        <v>1721</v>
      </c>
      <c r="J1612" s="81" t="s">
        <v>10</v>
      </c>
      <c r="K1612" s="81" t="s">
        <v>319</v>
      </c>
      <c r="L1612" s="81">
        <v>-107.89021388888889</v>
      </c>
      <c r="M1612" s="81">
        <v>39.479844444444446</v>
      </c>
      <c r="N1612" s="190">
        <v>0</v>
      </c>
      <c r="O1612" s="185">
        <v>2.1</v>
      </c>
      <c r="P1612" s="185">
        <v>0</v>
      </c>
      <c r="Q1612" s="185">
        <v>0</v>
      </c>
      <c r="R1612" s="186">
        <v>0</v>
      </c>
    </row>
    <row r="1613" spans="1:18" s="81" customFormat="1" x14ac:dyDescent="0.2">
      <c r="A1613" s="81" t="s">
        <v>147</v>
      </c>
      <c r="B1613" s="81" t="s">
        <v>493</v>
      </c>
      <c r="C1613" s="81" t="str">
        <f t="shared" si="25"/>
        <v>08045</v>
      </c>
      <c r="D1613" s="81" t="s">
        <v>503</v>
      </c>
      <c r="E1613" s="81" t="s">
        <v>1722</v>
      </c>
      <c r="F1613" s="81">
        <v>49.64</v>
      </c>
      <c r="G1613" s="81" t="s">
        <v>505</v>
      </c>
      <c r="H1613" s="81" t="s">
        <v>1723</v>
      </c>
      <c r="I1613" s="81" t="s">
        <v>1724</v>
      </c>
      <c r="J1613" s="81" t="s">
        <v>6</v>
      </c>
      <c r="K1613" s="81" t="s">
        <v>319</v>
      </c>
      <c r="L1613" s="81">
        <v>-108.18309502777778</v>
      </c>
      <c r="M1613" s="81">
        <v>39.466221527777783</v>
      </c>
      <c r="N1613" s="190">
        <v>0</v>
      </c>
      <c r="O1613" s="185">
        <v>2.04</v>
      </c>
      <c r="P1613" s="185">
        <v>0</v>
      </c>
      <c r="Q1613" s="185">
        <v>0</v>
      </c>
      <c r="R1613" s="186">
        <v>0</v>
      </c>
    </row>
    <row r="1614" spans="1:18" s="81" customFormat="1" x14ac:dyDescent="0.2">
      <c r="A1614" s="81" t="s">
        <v>147</v>
      </c>
      <c r="B1614" s="81" t="s">
        <v>493</v>
      </c>
      <c r="C1614" s="81" t="str">
        <f t="shared" si="25"/>
        <v>08045</v>
      </c>
      <c r="D1614" s="81" t="s">
        <v>503</v>
      </c>
      <c r="E1614" s="81" t="s">
        <v>1725</v>
      </c>
      <c r="F1614" s="81">
        <v>40.15</v>
      </c>
      <c r="G1614" s="81" t="s">
        <v>505</v>
      </c>
      <c r="H1614" s="81" t="s">
        <v>1628</v>
      </c>
      <c r="I1614" s="81" t="s">
        <v>1726</v>
      </c>
      <c r="J1614" s="81" t="s">
        <v>6</v>
      </c>
      <c r="K1614" s="81" t="s">
        <v>319</v>
      </c>
      <c r="L1614" s="81">
        <v>-107.89131111111112</v>
      </c>
      <c r="M1614" s="81">
        <v>39.516091666666668</v>
      </c>
      <c r="N1614" s="190">
        <v>0</v>
      </c>
      <c r="O1614" s="185">
        <v>2.1</v>
      </c>
      <c r="P1614" s="185">
        <v>0</v>
      </c>
      <c r="Q1614" s="185">
        <v>0</v>
      </c>
      <c r="R1614" s="186">
        <v>0</v>
      </c>
    </row>
    <row r="1615" spans="1:18" s="81" customFormat="1" x14ac:dyDescent="0.2">
      <c r="A1615" s="81" t="s">
        <v>147</v>
      </c>
      <c r="B1615" s="81" t="s">
        <v>493</v>
      </c>
      <c r="C1615" s="81" t="str">
        <f t="shared" si="25"/>
        <v>08045</v>
      </c>
      <c r="D1615" s="81" t="s">
        <v>503</v>
      </c>
      <c r="E1615" s="81" t="s">
        <v>1727</v>
      </c>
      <c r="F1615" s="81">
        <v>188.49600000000001</v>
      </c>
      <c r="G1615" s="81" t="s">
        <v>528</v>
      </c>
      <c r="H1615" s="81" t="s">
        <v>529</v>
      </c>
      <c r="I1615" s="81" t="s">
        <v>1728</v>
      </c>
      <c r="J1615" s="81" t="s">
        <v>14</v>
      </c>
      <c r="K1615" s="81" t="s">
        <v>494</v>
      </c>
      <c r="L1615" s="81">
        <v>-107.92780833333335</v>
      </c>
      <c r="M1615" s="81">
        <v>39.504994444444442</v>
      </c>
      <c r="N1615" s="190">
        <v>0</v>
      </c>
      <c r="O1615" s="185">
        <v>12.269203473041985</v>
      </c>
      <c r="P1615" s="185">
        <v>0</v>
      </c>
      <c r="Q1615" s="185">
        <v>0</v>
      </c>
      <c r="R1615" s="186">
        <v>0</v>
      </c>
    </row>
    <row r="1616" spans="1:18" s="81" customFormat="1" x14ac:dyDescent="0.2">
      <c r="A1616" s="81" t="s">
        <v>147</v>
      </c>
      <c r="B1616" s="81" t="s">
        <v>493</v>
      </c>
      <c r="C1616" s="81" t="str">
        <f t="shared" si="25"/>
        <v>08045</v>
      </c>
      <c r="D1616" s="81" t="s">
        <v>503</v>
      </c>
      <c r="E1616" s="81" t="s">
        <v>1729</v>
      </c>
      <c r="F1616" s="81">
        <v>2</v>
      </c>
      <c r="G1616" s="81" t="s">
        <v>515</v>
      </c>
      <c r="H1616" s="81" t="s">
        <v>1730</v>
      </c>
      <c r="I1616" s="81" t="s">
        <v>1731</v>
      </c>
      <c r="J1616" s="81" t="s">
        <v>221</v>
      </c>
      <c r="K1616" s="81" t="s">
        <v>333</v>
      </c>
      <c r="L1616" s="81">
        <v>-107.56065211111111</v>
      </c>
      <c r="M1616" s="81">
        <v>39.378519722222222</v>
      </c>
      <c r="N1616" s="190">
        <v>0</v>
      </c>
      <c r="O1616" s="185">
        <v>0</v>
      </c>
      <c r="P1616" s="185">
        <v>7.62</v>
      </c>
      <c r="Q1616" s="185">
        <v>0</v>
      </c>
      <c r="R1616" s="186">
        <v>0</v>
      </c>
    </row>
    <row r="1617" spans="1:18" s="81" customFormat="1" x14ac:dyDescent="0.2">
      <c r="A1617" s="81" t="s">
        <v>147</v>
      </c>
      <c r="B1617" s="81" t="s">
        <v>493</v>
      </c>
      <c r="C1617" s="81" t="str">
        <f t="shared" si="25"/>
        <v>08045</v>
      </c>
      <c r="D1617" s="81" t="s">
        <v>503</v>
      </c>
      <c r="E1617" s="81" t="s">
        <v>1729</v>
      </c>
      <c r="F1617" s="81">
        <v>2</v>
      </c>
      <c r="G1617" s="81" t="s">
        <v>515</v>
      </c>
      <c r="H1617" s="81" t="s">
        <v>1730</v>
      </c>
      <c r="I1617" s="81" t="s">
        <v>1731</v>
      </c>
      <c r="J1617" s="81" t="s">
        <v>221</v>
      </c>
      <c r="K1617" s="81" t="s">
        <v>333</v>
      </c>
      <c r="L1617" s="81">
        <v>-107.56065211111111</v>
      </c>
      <c r="M1617" s="81">
        <v>39.378519722222222</v>
      </c>
      <c r="N1617" s="190">
        <v>4.3</v>
      </c>
      <c r="O1617" s="185">
        <v>0</v>
      </c>
      <c r="P1617" s="185">
        <v>0</v>
      </c>
      <c r="Q1617" s="185">
        <v>0</v>
      </c>
      <c r="R1617" s="186">
        <v>0</v>
      </c>
    </row>
    <row r="1618" spans="1:18" s="81" customFormat="1" x14ac:dyDescent="0.2">
      <c r="A1618" s="81" t="s">
        <v>147</v>
      </c>
      <c r="B1618" s="81" t="s">
        <v>493</v>
      </c>
      <c r="C1618" s="81" t="str">
        <f t="shared" si="25"/>
        <v>08045</v>
      </c>
      <c r="D1618" s="81" t="s">
        <v>503</v>
      </c>
      <c r="E1618" s="81" t="s">
        <v>1729</v>
      </c>
      <c r="F1618" s="81">
        <v>2</v>
      </c>
      <c r="G1618" s="81" t="s">
        <v>515</v>
      </c>
      <c r="H1618" s="81" t="s">
        <v>1730</v>
      </c>
      <c r="I1618" s="81" t="s">
        <v>1731</v>
      </c>
      <c r="J1618" s="81" t="s">
        <v>221</v>
      </c>
      <c r="K1618" s="81" t="s">
        <v>333</v>
      </c>
      <c r="L1618" s="81">
        <v>-107.56065211111111</v>
      </c>
      <c r="M1618" s="81">
        <v>39.378519722222222</v>
      </c>
      <c r="N1618" s="190">
        <v>0</v>
      </c>
      <c r="O1618" s="185">
        <v>0</v>
      </c>
      <c r="P1618" s="185">
        <v>0</v>
      </c>
      <c r="Q1618" s="185">
        <v>0</v>
      </c>
      <c r="R1618" s="186">
        <v>0.01</v>
      </c>
    </row>
    <row r="1619" spans="1:18" s="81" customFormat="1" x14ac:dyDescent="0.2">
      <c r="A1619" s="81" t="s">
        <v>147</v>
      </c>
      <c r="B1619" s="81" t="s">
        <v>493</v>
      </c>
      <c r="C1619" s="81" t="str">
        <f t="shared" si="25"/>
        <v>08045</v>
      </c>
      <c r="D1619" s="81" t="s">
        <v>503</v>
      </c>
      <c r="E1619" s="81" t="s">
        <v>1729</v>
      </c>
      <c r="F1619" s="81">
        <v>2</v>
      </c>
      <c r="G1619" s="81" t="s">
        <v>515</v>
      </c>
      <c r="H1619" s="81" t="s">
        <v>1730</v>
      </c>
      <c r="I1619" s="81" t="s">
        <v>1731</v>
      </c>
      <c r="J1619" s="81" t="s">
        <v>221</v>
      </c>
      <c r="K1619" s="81" t="s">
        <v>333</v>
      </c>
      <c r="L1619" s="81">
        <v>-107.56065211111111</v>
      </c>
      <c r="M1619" s="81">
        <v>39.378519722222222</v>
      </c>
      <c r="N1619" s="190">
        <v>0</v>
      </c>
      <c r="O1619" s="185">
        <v>0</v>
      </c>
      <c r="P1619" s="185">
        <v>0</v>
      </c>
      <c r="Q1619" s="185">
        <v>0</v>
      </c>
      <c r="R1619" s="186">
        <v>0</v>
      </c>
    </row>
    <row r="1620" spans="1:18" s="81" customFormat="1" x14ac:dyDescent="0.2">
      <c r="A1620" s="81" t="s">
        <v>147</v>
      </c>
      <c r="B1620" s="81" t="s">
        <v>493</v>
      </c>
      <c r="C1620" s="81" t="str">
        <f t="shared" si="25"/>
        <v>08045</v>
      </c>
      <c r="D1620" s="81" t="s">
        <v>503</v>
      </c>
      <c r="E1620" s="81" t="s">
        <v>1729</v>
      </c>
      <c r="F1620" s="81">
        <v>2</v>
      </c>
      <c r="G1620" s="81" t="s">
        <v>515</v>
      </c>
      <c r="H1620" s="81" t="s">
        <v>1730</v>
      </c>
      <c r="I1620" s="81" t="s">
        <v>1731</v>
      </c>
      <c r="J1620" s="81" t="s">
        <v>221</v>
      </c>
      <c r="K1620" s="81" t="s">
        <v>333</v>
      </c>
      <c r="L1620" s="81">
        <v>-107.56065211111111</v>
      </c>
      <c r="M1620" s="81">
        <v>39.378519722222222</v>
      </c>
      <c r="N1620" s="190">
        <v>0</v>
      </c>
      <c r="O1620" s="185">
        <v>0</v>
      </c>
      <c r="P1620" s="185">
        <v>0</v>
      </c>
      <c r="Q1620" s="185">
        <v>5.9999999999999995E-4</v>
      </c>
      <c r="R1620" s="186">
        <v>0</v>
      </c>
    </row>
    <row r="1621" spans="1:18" s="81" customFormat="1" x14ac:dyDescent="0.2">
      <c r="A1621" s="81" t="s">
        <v>147</v>
      </c>
      <c r="B1621" s="81" t="s">
        <v>493</v>
      </c>
      <c r="C1621" s="81" t="str">
        <f t="shared" si="25"/>
        <v>08045</v>
      </c>
      <c r="D1621" s="81" t="s">
        <v>503</v>
      </c>
      <c r="E1621" s="81" t="s">
        <v>1729</v>
      </c>
      <c r="F1621" s="81">
        <v>2</v>
      </c>
      <c r="G1621" s="81" t="s">
        <v>515</v>
      </c>
      <c r="H1621" s="81" t="s">
        <v>1730</v>
      </c>
      <c r="I1621" s="81" t="s">
        <v>1731</v>
      </c>
      <c r="J1621" s="81" t="s">
        <v>221</v>
      </c>
      <c r="K1621" s="81" t="s">
        <v>333</v>
      </c>
      <c r="L1621" s="81">
        <v>-107.56065211111111</v>
      </c>
      <c r="M1621" s="81">
        <v>39.378519722222222</v>
      </c>
      <c r="N1621" s="190">
        <v>0</v>
      </c>
      <c r="O1621" s="185">
        <v>7.62</v>
      </c>
      <c r="P1621" s="185">
        <v>0</v>
      </c>
      <c r="Q1621" s="185">
        <v>0</v>
      </c>
      <c r="R1621" s="186">
        <v>0</v>
      </c>
    </row>
    <row r="1622" spans="1:18" s="81" customFormat="1" x14ac:dyDescent="0.2">
      <c r="A1622" s="81" t="s">
        <v>147</v>
      </c>
      <c r="B1622" s="81" t="s">
        <v>493</v>
      </c>
      <c r="C1622" s="81" t="str">
        <f t="shared" si="25"/>
        <v>08045</v>
      </c>
      <c r="D1622" s="81" t="s">
        <v>503</v>
      </c>
      <c r="E1622" s="81" t="s">
        <v>1732</v>
      </c>
      <c r="F1622" s="81">
        <v>88.7</v>
      </c>
      <c r="G1622" s="81" t="s">
        <v>515</v>
      </c>
      <c r="H1622" s="81" t="s">
        <v>1733</v>
      </c>
      <c r="I1622" s="81" t="s">
        <v>1734</v>
      </c>
      <c r="J1622" s="81" t="s">
        <v>221</v>
      </c>
      <c r="K1622" s="81" t="s">
        <v>333</v>
      </c>
      <c r="L1622" s="81">
        <v>-107.90787069444445</v>
      </c>
      <c r="M1622" s="81">
        <v>39.499317500000004</v>
      </c>
      <c r="N1622" s="190">
        <v>0</v>
      </c>
      <c r="O1622" s="185">
        <v>0</v>
      </c>
      <c r="P1622" s="185">
        <v>26.1</v>
      </c>
      <c r="Q1622" s="185">
        <v>0</v>
      </c>
      <c r="R1622" s="186">
        <v>0</v>
      </c>
    </row>
    <row r="1623" spans="1:18" s="81" customFormat="1" x14ac:dyDescent="0.2">
      <c r="A1623" s="81" t="s">
        <v>147</v>
      </c>
      <c r="B1623" s="81" t="s">
        <v>493</v>
      </c>
      <c r="C1623" s="81" t="str">
        <f t="shared" si="25"/>
        <v>08045</v>
      </c>
      <c r="D1623" s="81" t="s">
        <v>503</v>
      </c>
      <c r="E1623" s="81" t="s">
        <v>1732</v>
      </c>
      <c r="F1623" s="81">
        <v>88.7</v>
      </c>
      <c r="G1623" s="81" t="s">
        <v>515</v>
      </c>
      <c r="H1623" s="81" t="s">
        <v>1733</v>
      </c>
      <c r="I1623" s="81" t="s">
        <v>1734</v>
      </c>
      <c r="J1623" s="81" t="s">
        <v>221</v>
      </c>
      <c r="K1623" s="81" t="s">
        <v>333</v>
      </c>
      <c r="L1623" s="81">
        <v>-107.90787069444445</v>
      </c>
      <c r="M1623" s="81">
        <v>39.499317500000004</v>
      </c>
      <c r="N1623" s="190">
        <v>26.1</v>
      </c>
      <c r="O1623" s="185">
        <v>0</v>
      </c>
      <c r="P1623" s="185">
        <v>0</v>
      </c>
      <c r="Q1623" s="185">
        <v>0</v>
      </c>
      <c r="R1623" s="186">
        <v>0</v>
      </c>
    </row>
    <row r="1624" spans="1:18" s="81" customFormat="1" x14ac:dyDescent="0.2">
      <c r="A1624" s="81" t="s">
        <v>147</v>
      </c>
      <c r="B1624" s="81" t="s">
        <v>493</v>
      </c>
      <c r="C1624" s="81" t="str">
        <f t="shared" si="25"/>
        <v>08045</v>
      </c>
      <c r="D1624" s="81" t="s">
        <v>503</v>
      </c>
      <c r="E1624" s="81" t="s">
        <v>1732</v>
      </c>
      <c r="F1624" s="81">
        <v>88.7</v>
      </c>
      <c r="G1624" s="81" t="s">
        <v>515</v>
      </c>
      <c r="H1624" s="81" t="s">
        <v>1733</v>
      </c>
      <c r="I1624" s="81" t="s">
        <v>1734</v>
      </c>
      <c r="J1624" s="81" t="s">
        <v>221</v>
      </c>
      <c r="K1624" s="81" t="s">
        <v>333</v>
      </c>
      <c r="L1624" s="81">
        <v>-107.90787069444445</v>
      </c>
      <c r="M1624" s="81">
        <v>39.499317500000004</v>
      </c>
      <c r="N1624" s="190">
        <v>0</v>
      </c>
      <c r="O1624" s="185">
        <v>0</v>
      </c>
      <c r="P1624" s="185">
        <v>0</v>
      </c>
      <c r="Q1624" s="185">
        <v>0</v>
      </c>
      <c r="R1624" s="186">
        <v>0.44350000000000001</v>
      </c>
    </row>
    <row r="1625" spans="1:18" s="81" customFormat="1" x14ac:dyDescent="0.2">
      <c r="A1625" s="81" t="s">
        <v>147</v>
      </c>
      <c r="B1625" s="81" t="s">
        <v>493</v>
      </c>
      <c r="C1625" s="81" t="str">
        <f t="shared" si="25"/>
        <v>08045</v>
      </c>
      <c r="D1625" s="81" t="s">
        <v>503</v>
      </c>
      <c r="E1625" s="81" t="s">
        <v>1732</v>
      </c>
      <c r="F1625" s="81">
        <v>88.7</v>
      </c>
      <c r="G1625" s="81" t="s">
        <v>515</v>
      </c>
      <c r="H1625" s="81" t="s">
        <v>1733</v>
      </c>
      <c r="I1625" s="81" t="s">
        <v>1734</v>
      </c>
      <c r="J1625" s="81" t="s">
        <v>221</v>
      </c>
      <c r="K1625" s="81" t="s">
        <v>333</v>
      </c>
      <c r="L1625" s="81">
        <v>-107.90787069444445</v>
      </c>
      <c r="M1625" s="81">
        <v>39.499317500000004</v>
      </c>
      <c r="N1625" s="190">
        <v>0</v>
      </c>
      <c r="O1625" s="185">
        <v>0</v>
      </c>
      <c r="P1625" s="185">
        <v>0</v>
      </c>
      <c r="Q1625" s="185">
        <v>0</v>
      </c>
      <c r="R1625" s="186">
        <v>0</v>
      </c>
    </row>
    <row r="1626" spans="1:18" s="81" customFormat="1" x14ac:dyDescent="0.2">
      <c r="A1626" s="81" t="s">
        <v>147</v>
      </c>
      <c r="B1626" s="81" t="s">
        <v>493</v>
      </c>
      <c r="C1626" s="81" t="str">
        <f t="shared" si="25"/>
        <v>08045</v>
      </c>
      <c r="D1626" s="81" t="s">
        <v>503</v>
      </c>
      <c r="E1626" s="81" t="s">
        <v>1732</v>
      </c>
      <c r="F1626" s="81">
        <v>88.7</v>
      </c>
      <c r="G1626" s="81" t="s">
        <v>515</v>
      </c>
      <c r="H1626" s="81" t="s">
        <v>1733</v>
      </c>
      <c r="I1626" s="81" t="s">
        <v>1734</v>
      </c>
      <c r="J1626" s="81" t="s">
        <v>221</v>
      </c>
      <c r="K1626" s="81" t="s">
        <v>333</v>
      </c>
      <c r="L1626" s="81">
        <v>-107.90787069444445</v>
      </c>
      <c r="M1626" s="81">
        <v>39.499317500000004</v>
      </c>
      <c r="N1626" s="190">
        <v>0</v>
      </c>
      <c r="O1626" s="185">
        <v>0</v>
      </c>
      <c r="P1626" s="185">
        <v>0</v>
      </c>
      <c r="Q1626" s="185">
        <v>2.6610000000000002E-2</v>
      </c>
      <c r="R1626" s="186">
        <v>0</v>
      </c>
    </row>
    <row r="1627" spans="1:18" s="81" customFormat="1" x14ac:dyDescent="0.2">
      <c r="A1627" s="81" t="s">
        <v>147</v>
      </c>
      <c r="B1627" s="81" t="s">
        <v>493</v>
      </c>
      <c r="C1627" s="81" t="str">
        <f t="shared" si="25"/>
        <v>08045</v>
      </c>
      <c r="D1627" s="81" t="s">
        <v>503</v>
      </c>
      <c r="E1627" s="81" t="s">
        <v>1732</v>
      </c>
      <c r="F1627" s="81">
        <v>88.7</v>
      </c>
      <c r="G1627" s="81" t="s">
        <v>515</v>
      </c>
      <c r="H1627" s="81" t="s">
        <v>1733</v>
      </c>
      <c r="I1627" s="81" t="s">
        <v>1734</v>
      </c>
      <c r="J1627" s="81" t="s">
        <v>221</v>
      </c>
      <c r="K1627" s="81" t="s">
        <v>333</v>
      </c>
      <c r="L1627" s="81">
        <v>-107.90787069444445</v>
      </c>
      <c r="M1627" s="81">
        <v>39.499317500000004</v>
      </c>
      <c r="N1627" s="190">
        <v>0</v>
      </c>
      <c r="O1627" s="185">
        <v>24.8</v>
      </c>
      <c r="P1627" s="185">
        <v>0</v>
      </c>
      <c r="Q1627" s="185">
        <v>0</v>
      </c>
      <c r="R1627" s="186">
        <v>0</v>
      </c>
    </row>
    <row r="1628" spans="1:18" s="81" customFormat="1" x14ac:dyDescent="0.2">
      <c r="A1628" s="81" t="s">
        <v>147</v>
      </c>
      <c r="B1628" s="81" t="s">
        <v>493</v>
      </c>
      <c r="C1628" s="81" t="str">
        <f t="shared" si="25"/>
        <v>08045</v>
      </c>
      <c r="D1628" s="81" t="s">
        <v>503</v>
      </c>
      <c r="E1628" s="81" t="s">
        <v>1732</v>
      </c>
      <c r="F1628" s="81">
        <v>10.46</v>
      </c>
      <c r="G1628" s="81" t="s">
        <v>515</v>
      </c>
      <c r="H1628" s="81" t="s">
        <v>1735</v>
      </c>
      <c r="I1628" s="81" t="s">
        <v>1734</v>
      </c>
      <c r="J1628" s="81" t="s">
        <v>227</v>
      </c>
      <c r="K1628" s="81" t="s">
        <v>333</v>
      </c>
      <c r="L1628" s="81">
        <v>-107.90787069444445</v>
      </c>
      <c r="M1628" s="81">
        <v>39.499317500000004</v>
      </c>
      <c r="N1628" s="190">
        <v>0</v>
      </c>
      <c r="O1628" s="185">
        <v>0</v>
      </c>
      <c r="P1628" s="185">
        <v>2.4</v>
      </c>
      <c r="Q1628" s="185">
        <v>0</v>
      </c>
      <c r="R1628" s="186">
        <v>0</v>
      </c>
    </row>
    <row r="1629" spans="1:18" s="81" customFormat="1" x14ac:dyDescent="0.2">
      <c r="A1629" s="81" t="s">
        <v>147</v>
      </c>
      <c r="B1629" s="81" t="s">
        <v>493</v>
      </c>
      <c r="C1629" s="81" t="str">
        <f t="shared" si="25"/>
        <v>08045</v>
      </c>
      <c r="D1629" s="81" t="s">
        <v>503</v>
      </c>
      <c r="E1629" s="81" t="s">
        <v>1732</v>
      </c>
      <c r="F1629" s="81">
        <v>10.46</v>
      </c>
      <c r="G1629" s="81" t="s">
        <v>515</v>
      </c>
      <c r="H1629" s="81" t="s">
        <v>1735</v>
      </c>
      <c r="I1629" s="81" t="s">
        <v>1734</v>
      </c>
      <c r="J1629" s="81" t="s">
        <v>227</v>
      </c>
      <c r="K1629" s="81" t="s">
        <v>333</v>
      </c>
      <c r="L1629" s="81">
        <v>-107.90787069444445</v>
      </c>
      <c r="M1629" s="81">
        <v>39.499317500000004</v>
      </c>
      <c r="N1629" s="190">
        <v>6.3</v>
      </c>
      <c r="O1629" s="185">
        <v>0</v>
      </c>
      <c r="P1629" s="185">
        <v>0</v>
      </c>
      <c r="Q1629" s="185">
        <v>0</v>
      </c>
      <c r="R1629" s="186">
        <v>0</v>
      </c>
    </row>
    <row r="1630" spans="1:18" s="81" customFormat="1" x14ac:dyDescent="0.2">
      <c r="A1630" s="81" t="s">
        <v>147</v>
      </c>
      <c r="B1630" s="81" t="s">
        <v>493</v>
      </c>
      <c r="C1630" s="81" t="str">
        <f t="shared" si="25"/>
        <v>08045</v>
      </c>
      <c r="D1630" s="81" t="s">
        <v>503</v>
      </c>
      <c r="E1630" s="81" t="s">
        <v>1732</v>
      </c>
      <c r="F1630" s="81">
        <v>10.46</v>
      </c>
      <c r="G1630" s="81" t="s">
        <v>515</v>
      </c>
      <c r="H1630" s="81" t="s">
        <v>1735</v>
      </c>
      <c r="I1630" s="81" t="s">
        <v>1734</v>
      </c>
      <c r="J1630" s="81" t="s">
        <v>227</v>
      </c>
      <c r="K1630" s="81" t="s">
        <v>333</v>
      </c>
      <c r="L1630" s="81">
        <v>-107.90787069444445</v>
      </c>
      <c r="M1630" s="81">
        <v>39.499317500000004</v>
      </c>
      <c r="N1630" s="190">
        <v>0</v>
      </c>
      <c r="O1630" s="185">
        <v>0</v>
      </c>
      <c r="P1630" s="185">
        <v>0</v>
      </c>
      <c r="Q1630" s="185">
        <v>0</v>
      </c>
      <c r="R1630" s="186">
        <v>5.2299999999999999E-2</v>
      </c>
    </row>
    <row r="1631" spans="1:18" s="81" customFormat="1" x14ac:dyDescent="0.2">
      <c r="A1631" s="81" t="s">
        <v>147</v>
      </c>
      <c r="B1631" s="81" t="s">
        <v>493</v>
      </c>
      <c r="C1631" s="81" t="str">
        <f t="shared" si="25"/>
        <v>08045</v>
      </c>
      <c r="D1631" s="81" t="s">
        <v>503</v>
      </c>
      <c r="E1631" s="81" t="s">
        <v>1732</v>
      </c>
      <c r="F1631" s="81">
        <v>10.46</v>
      </c>
      <c r="G1631" s="81" t="s">
        <v>515</v>
      </c>
      <c r="H1631" s="81" t="s">
        <v>1735</v>
      </c>
      <c r="I1631" s="81" t="s">
        <v>1734</v>
      </c>
      <c r="J1631" s="81" t="s">
        <v>227</v>
      </c>
      <c r="K1631" s="81" t="s">
        <v>333</v>
      </c>
      <c r="L1631" s="81">
        <v>-107.90787069444445</v>
      </c>
      <c r="M1631" s="81">
        <v>39.499317500000004</v>
      </c>
      <c r="N1631" s="190">
        <v>0</v>
      </c>
      <c r="O1631" s="185">
        <v>0</v>
      </c>
      <c r="P1631" s="185">
        <v>0</v>
      </c>
      <c r="Q1631" s="185">
        <v>0</v>
      </c>
      <c r="R1631" s="186">
        <v>0</v>
      </c>
    </row>
    <row r="1632" spans="1:18" s="81" customFormat="1" x14ac:dyDescent="0.2">
      <c r="A1632" s="81" t="s">
        <v>147</v>
      </c>
      <c r="B1632" s="81" t="s">
        <v>493</v>
      </c>
      <c r="C1632" s="81" t="str">
        <f t="shared" si="25"/>
        <v>08045</v>
      </c>
      <c r="D1632" s="81" t="s">
        <v>503</v>
      </c>
      <c r="E1632" s="81" t="s">
        <v>1732</v>
      </c>
      <c r="F1632" s="81">
        <v>10.46</v>
      </c>
      <c r="G1632" s="81" t="s">
        <v>515</v>
      </c>
      <c r="H1632" s="81" t="s">
        <v>1735</v>
      </c>
      <c r="I1632" s="81" t="s">
        <v>1734</v>
      </c>
      <c r="J1632" s="81" t="s">
        <v>227</v>
      </c>
      <c r="K1632" s="81" t="s">
        <v>333</v>
      </c>
      <c r="L1632" s="81">
        <v>-107.90787069444445</v>
      </c>
      <c r="M1632" s="81">
        <v>39.499317500000004</v>
      </c>
      <c r="N1632" s="190">
        <v>0</v>
      </c>
      <c r="O1632" s="185">
        <v>0</v>
      </c>
      <c r="P1632" s="185">
        <v>0</v>
      </c>
      <c r="Q1632" s="185">
        <v>3.1380000000000002E-3</v>
      </c>
      <c r="R1632" s="186">
        <v>0</v>
      </c>
    </row>
    <row r="1633" spans="1:18" s="81" customFormat="1" x14ac:dyDescent="0.2">
      <c r="A1633" s="81" t="s">
        <v>147</v>
      </c>
      <c r="B1633" s="81" t="s">
        <v>493</v>
      </c>
      <c r="C1633" s="81" t="str">
        <f t="shared" si="25"/>
        <v>08045</v>
      </c>
      <c r="D1633" s="81" t="s">
        <v>503</v>
      </c>
      <c r="E1633" s="81" t="s">
        <v>1732</v>
      </c>
      <c r="F1633" s="81">
        <v>10.46</v>
      </c>
      <c r="G1633" s="81" t="s">
        <v>515</v>
      </c>
      <c r="H1633" s="81" t="s">
        <v>1735</v>
      </c>
      <c r="I1633" s="81" t="s">
        <v>1734</v>
      </c>
      <c r="J1633" s="81" t="s">
        <v>227</v>
      </c>
      <c r="K1633" s="81" t="s">
        <v>333</v>
      </c>
      <c r="L1633" s="81">
        <v>-107.90787069444445</v>
      </c>
      <c r="M1633" s="81">
        <v>39.499317500000004</v>
      </c>
      <c r="N1633" s="190">
        <v>0</v>
      </c>
      <c r="O1633" s="185">
        <v>1.4</v>
      </c>
      <c r="P1633" s="185">
        <v>0</v>
      </c>
      <c r="Q1633" s="185">
        <v>0</v>
      </c>
      <c r="R1633" s="186">
        <v>0</v>
      </c>
    </row>
    <row r="1634" spans="1:18" s="81" customFormat="1" x14ac:dyDescent="0.2">
      <c r="A1634" s="81" t="s">
        <v>147</v>
      </c>
      <c r="B1634" s="81" t="s">
        <v>493</v>
      </c>
      <c r="C1634" s="81" t="str">
        <f t="shared" si="25"/>
        <v>08045</v>
      </c>
      <c r="D1634" s="81" t="s">
        <v>503</v>
      </c>
      <c r="E1634" s="81" t="s">
        <v>1732</v>
      </c>
      <c r="F1634" s="81">
        <v>78.400000000000006</v>
      </c>
      <c r="G1634" s="81" t="s">
        <v>515</v>
      </c>
      <c r="H1634" s="81" t="s">
        <v>1736</v>
      </c>
      <c r="I1634" s="81" t="s">
        <v>1734</v>
      </c>
      <c r="J1634" s="81" t="s">
        <v>227</v>
      </c>
      <c r="K1634" s="81" t="s">
        <v>333</v>
      </c>
      <c r="L1634" s="81">
        <v>-107.90787069444445</v>
      </c>
      <c r="M1634" s="81">
        <v>39.499317500000004</v>
      </c>
      <c r="N1634" s="190">
        <v>0</v>
      </c>
      <c r="O1634" s="185">
        <v>0</v>
      </c>
      <c r="P1634" s="185">
        <v>6.5</v>
      </c>
      <c r="Q1634" s="185">
        <v>0</v>
      </c>
      <c r="R1634" s="186">
        <v>0</v>
      </c>
    </row>
    <row r="1635" spans="1:18" s="81" customFormat="1" x14ac:dyDescent="0.2">
      <c r="A1635" s="81" t="s">
        <v>147</v>
      </c>
      <c r="B1635" s="81" t="s">
        <v>493</v>
      </c>
      <c r="C1635" s="81" t="str">
        <f t="shared" si="25"/>
        <v>08045</v>
      </c>
      <c r="D1635" s="81" t="s">
        <v>503</v>
      </c>
      <c r="E1635" s="81" t="s">
        <v>1732</v>
      </c>
      <c r="F1635" s="81">
        <v>78.400000000000006</v>
      </c>
      <c r="G1635" s="81" t="s">
        <v>515</v>
      </c>
      <c r="H1635" s="81" t="s">
        <v>1736</v>
      </c>
      <c r="I1635" s="81" t="s">
        <v>1734</v>
      </c>
      <c r="J1635" s="81" t="s">
        <v>227</v>
      </c>
      <c r="K1635" s="81" t="s">
        <v>333</v>
      </c>
      <c r="L1635" s="81">
        <v>-107.90787069444445</v>
      </c>
      <c r="M1635" s="81">
        <v>39.499317500000004</v>
      </c>
      <c r="N1635" s="190">
        <v>22</v>
      </c>
      <c r="O1635" s="185">
        <v>0</v>
      </c>
      <c r="P1635" s="185">
        <v>0</v>
      </c>
      <c r="Q1635" s="185">
        <v>0</v>
      </c>
      <c r="R1635" s="186">
        <v>0</v>
      </c>
    </row>
    <row r="1636" spans="1:18" s="81" customFormat="1" x14ac:dyDescent="0.2">
      <c r="A1636" s="81" t="s">
        <v>147</v>
      </c>
      <c r="B1636" s="81" t="s">
        <v>493</v>
      </c>
      <c r="C1636" s="81" t="str">
        <f t="shared" si="25"/>
        <v>08045</v>
      </c>
      <c r="D1636" s="81" t="s">
        <v>503</v>
      </c>
      <c r="E1636" s="81" t="s">
        <v>1732</v>
      </c>
      <c r="F1636" s="81">
        <v>78.400000000000006</v>
      </c>
      <c r="G1636" s="81" t="s">
        <v>515</v>
      </c>
      <c r="H1636" s="81" t="s">
        <v>1736</v>
      </c>
      <c r="I1636" s="81" t="s">
        <v>1734</v>
      </c>
      <c r="J1636" s="81" t="s">
        <v>227</v>
      </c>
      <c r="K1636" s="81" t="s">
        <v>333</v>
      </c>
      <c r="L1636" s="81">
        <v>-107.90787069444445</v>
      </c>
      <c r="M1636" s="81">
        <v>39.499317500000004</v>
      </c>
      <c r="N1636" s="190">
        <v>0</v>
      </c>
      <c r="O1636" s="185">
        <v>0</v>
      </c>
      <c r="P1636" s="185">
        <v>0</v>
      </c>
      <c r="Q1636" s="185">
        <v>0</v>
      </c>
      <c r="R1636" s="186">
        <v>0.39200000000000002</v>
      </c>
    </row>
    <row r="1637" spans="1:18" s="81" customFormat="1" x14ac:dyDescent="0.2">
      <c r="A1637" s="81" t="s">
        <v>147</v>
      </c>
      <c r="B1637" s="81" t="s">
        <v>493</v>
      </c>
      <c r="C1637" s="81" t="str">
        <f t="shared" si="25"/>
        <v>08045</v>
      </c>
      <c r="D1637" s="81" t="s">
        <v>503</v>
      </c>
      <c r="E1637" s="81" t="s">
        <v>1732</v>
      </c>
      <c r="F1637" s="81">
        <v>78.400000000000006</v>
      </c>
      <c r="G1637" s="81" t="s">
        <v>515</v>
      </c>
      <c r="H1637" s="81" t="s">
        <v>1736</v>
      </c>
      <c r="I1637" s="81" t="s">
        <v>1734</v>
      </c>
      <c r="J1637" s="81" t="s">
        <v>227</v>
      </c>
      <c r="K1637" s="81" t="s">
        <v>333</v>
      </c>
      <c r="L1637" s="81">
        <v>-107.90787069444445</v>
      </c>
      <c r="M1637" s="81">
        <v>39.499317500000004</v>
      </c>
      <c r="N1637" s="190">
        <v>0</v>
      </c>
      <c r="O1637" s="185">
        <v>0</v>
      </c>
      <c r="P1637" s="185">
        <v>0</v>
      </c>
      <c r="Q1637" s="185">
        <v>0</v>
      </c>
      <c r="R1637" s="186">
        <v>0</v>
      </c>
    </row>
    <row r="1638" spans="1:18" s="81" customFormat="1" x14ac:dyDescent="0.2">
      <c r="A1638" s="81" t="s">
        <v>147</v>
      </c>
      <c r="B1638" s="81" t="s">
        <v>493</v>
      </c>
      <c r="C1638" s="81" t="str">
        <f t="shared" si="25"/>
        <v>08045</v>
      </c>
      <c r="D1638" s="81" t="s">
        <v>503</v>
      </c>
      <c r="E1638" s="81" t="s">
        <v>1732</v>
      </c>
      <c r="F1638" s="81">
        <v>78.400000000000006</v>
      </c>
      <c r="G1638" s="81" t="s">
        <v>515</v>
      </c>
      <c r="H1638" s="81" t="s">
        <v>1736</v>
      </c>
      <c r="I1638" s="81" t="s">
        <v>1734</v>
      </c>
      <c r="J1638" s="81" t="s">
        <v>227</v>
      </c>
      <c r="K1638" s="81" t="s">
        <v>333</v>
      </c>
      <c r="L1638" s="81">
        <v>-107.90787069444445</v>
      </c>
      <c r="M1638" s="81">
        <v>39.499317500000004</v>
      </c>
      <c r="N1638" s="190">
        <v>0</v>
      </c>
      <c r="O1638" s="185">
        <v>0</v>
      </c>
      <c r="P1638" s="185">
        <v>0</v>
      </c>
      <c r="Q1638" s="185">
        <v>2.3519999999999999E-2</v>
      </c>
      <c r="R1638" s="186">
        <v>0</v>
      </c>
    </row>
    <row r="1639" spans="1:18" s="81" customFormat="1" x14ac:dyDescent="0.2">
      <c r="A1639" s="81" t="s">
        <v>147</v>
      </c>
      <c r="B1639" s="81" t="s">
        <v>493</v>
      </c>
      <c r="C1639" s="81" t="str">
        <f t="shared" si="25"/>
        <v>08045</v>
      </c>
      <c r="D1639" s="81" t="s">
        <v>503</v>
      </c>
      <c r="E1639" s="81" t="s">
        <v>1732</v>
      </c>
      <c r="F1639" s="81">
        <v>78.400000000000006</v>
      </c>
      <c r="G1639" s="81" t="s">
        <v>515</v>
      </c>
      <c r="H1639" s="81" t="s">
        <v>1736</v>
      </c>
      <c r="I1639" s="81" t="s">
        <v>1734</v>
      </c>
      <c r="J1639" s="81" t="s">
        <v>227</v>
      </c>
      <c r="K1639" s="81" t="s">
        <v>333</v>
      </c>
      <c r="L1639" s="81">
        <v>-107.90787069444445</v>
      </c>
      <c r="M1639" s="81">
        <v>39.499317500000004</v>
      </c>
      <c r="N1639" s="190">
        <v>0</v>
      </c>
      <c r="O1639" s="185">
        <v>6.5</v>
      </c>
      <c r="P1639" s="185">
        <v>0</v>
      </c>
      <c r="Q1639" s="185">
        <v>0</v>
      </c>
      <c r="R1639" s="186">
        <v>0</v>
      </c>
    </row>
    <row r="1640" spans="1:18" s="81" customFormat="1" x14ac:dyDescent="0.2">
      <c r="A1640" s="81" t="s">
        <v>147</v>
      </c>
      <c r="B1640" s="81" t="s">
        <v>493</v>
      </c>
      <c r="C1640" s="81" t="str">
        <f t="shared" si="25"/>
        <v>08045</v>
      </c>
      <c r="D1640" s="81" t="s">
        <v>503</v>
      </c>
      <c r="E1640" s="81" t="s">
        <v>1732</v>
      </c>
      <c r="F1640" s="81">
        <v>78.400000000000006</v>
      </c>
      <c r="G1640" s="81" t="s">
        <v>515</v>
      </c>
      <c r="H1640" s="81" t="s">
        <v>1737</v>
      </c>
      <c r="I1640" s="81" t="s">
        <v>1734</v>
      </c>
      <c r="J1640" s="81" t="s">
        <v>227</v>
      </c>
      <c r="K1640" s="81" t="s">
        <v>333</v>
      </c>
      <c r="L1640" s="81">
        <v>-107.90787069444445</v>
      </c>
      <c r="M1640" s="81">
        <v>39.499317500000004</v>
      </c>
      <c r="N1640" s="190">
        <v>0</v>
      </c>
      <c r="O1640" s="185">
        <v>0</v>
      </c>
      <c r="P1640" s="185">
        <v>6.5</v>
      </c>
      <c r="Q1640" s="185">
        <v>0</v>
      </c>
      <c r="R1640" s="186">
        <v>0</v>
      </c>
    </row>
    <row r="1641" spans="1:18" s="81" customFormat="1" x14ac:dyDescent="0.2">
      <c r="A1641" s="81" t="s">
        <v>147</v>
      </c>
      <c r="B1641" s="81" t="s">
        <v>493</v>
      </c>
      <c r="C1641" s="81" t="str">
        <f t="shared" si="25"/>
        <v>08045</v>
      </c>
      <c r="D1641" s="81" t="s">
        <v>503</v>
      </c>
      <c r="E1641" s="81" t="s">
        <v>1732</v>
      </c>
      <c r="F1641" s="81">
        <v>78.400000000000006</v>
      </c>
      <c r="G1641" s="81" t="s">
        <v>515</v>
      </c>
      <c r="H1641" s="81" t="s">
        <v>1737</v>
      </c>
      <c r="I1641" s="81" t="s">
        <v>1734</v>
      </c>
      <c r="J1641" s="81" t="s">
        <v>227</v>
      </c>
      <c r="K1641" s="81" t="s">
        <v>333</v>
      </c>
      <c r="L1641" s="81">
        <v>-107.90787069444445</v>
      </c>
      <c r="M1641" s="81">
        <v>39.499317500000004</v>
      </c>
      <c r="N1641" s="190">
        <v>22</v>
      </c>
      <c r="O1641" s="185">
        <v>0</v>
      </c>
      <c r="P1641" s="185">
        <v>0</v>
      </c>
      <c r="Q1641" s="185">
        <v>0</v>
      </c>
      <c r="R1641" s="186">
        <v>0</v>
      </c>
    </row>
    <row r="1642" spans="1:18" s="81" customFormat="1" x14ac:dyDescent="0.2">
      <c r="A1642" s="81" t="s">
        <v>147</v>
      </c>
      <c r="B1642" s="81" t="s">
        <v>493</v>
      </c>
      <c r="C1642" s="81" t="str">
        <f t="shared" si="25"/>
        <v>08045</v>
      </c>
      <c r="D1642" s="81" t="s">
        <v>503</v>
      </c>
      <c r="E1642" s="81" t="s">
        <v>1732</v>
      </c>
      <c r="F1642" s="81">
        <v>78.400000000000006</v>
      </c>
      <c r="G1642" s="81" t="s">
        <v>515</v>
      </c>
      <c r="H1642" s="81" t="s">
        <v>1737</v>
      </c>
      <c r="I1642" s="81" t="s">
        <v>1734</v>
      </c>
      <c r="J1642" s="81" t="s">
        <v>227</v>
      </c>
      <c r="K1642" s="81" t="s">
        <v>333</v>
      </c>
      <c r="L1642" s="81">
        <v>-107.90787069444445</v>
      </c>
      <c r="M1642" s="81">
        <v>39.499317500000004</v>
      </c>
      <c r="N1642" s="190">
        <v>0</v>
      </c>
      <c r="O1642" s="185">
        <v>0</v>
      </c>
      <c r="P1642" s="185">
        <v>0</v>
      </c>
      <c r="Q1642" s="185">
        <v>0</v>
      </c>
      <c r="R1642" s="186">
        <v>0.39200000000000002</v>
      </c>
    </row>
    <row r="1643" spans="1:18" s="81" customFormat="1" x14ac:dyDescent="0.2">
      <c r="A1643" s="81" t="s">
        <v>147</v>
      </c>
      <c r="B1643" s="81" t="s">
        <v>493</v>
      </c>
      <c r="C1643" s="81" t="str">
        <f t="shared" si="25"/>
        <v>08045</v>
      </c>
      <c r="D1643" s="81" t="s">
        <v>503</v>
      </c>
      <c r="E1643" s="81" t="s">
        <v>1732</v>
      </c>
      <c r="F1643" s="81">
        <v>78.400000000000006</v>
      </c>
      <c r="G1643" s="81" t="s">
        <v>515</v>
      </c>
      <c r="H1643" s="81" t="s">
        <v>1737</v>
      </c>
      <c r="I1643" s="81" t="s">
        <v>1734</v>
      </c>
      <c r="J1643" s="81" t="s">
        <v>227</v>
      </c>
      <c r="K1643" s="81" t="s">
        <v>333</v>
      </c>
      <c r="L1643" s="81">
        <v>-107.90787069444445</v>
      </c>
      <c r="M1643" s="81">
        <v>39.499317500000004</v>
      </c>
      <c r="N1643" s="190">
        <v>0</v>
      </c>
      <c r="O1643" s="185">
        <v>0</v>
      </c>
      <c r="P1643" s="185">
        <v>0</v>
      </c>
      <c r="Q1643" s="185">
        <v>0</v>
      </c>
      <c r="R1643" s="186">
        <v>0</v>
      </c>
    </row>
    <row r="1644" spans="1:18" s="81" customFormat="1" x14ac:dyDescent="0.2">
      <c r="A1644" s="81" t="s">
        <v>147</v>
      </c>
      <c r="B1644" s="81" t="s">
        <v>493</v>
      </c>
      <c r="C1644" s="81" t="str">
        <f t="shared" si="25"/>
        <v>08045</v>
      </c>
      <c r="D1644" s="81" t="s">
        <v>503</v>
      </c>
      <c r="E1644" s="81" t="s">
        <v>1732</v>
      </c>
      <c r="F1644" s="81">
        <v>78.400000000000006</v>
      </c>
      <c r="G1644" s="81" t="s">
        <v>515</v>
      </c>
      <c r="H1644" s="81" t="s">
        <v>1737</v>
      </c>
      <c r="I1644" s="81" t="s">
        <v>1734</v>
      </c>
      <c r="J1644" s="81" t="s">
        <v>227</v>
      </c>
      <c r="K1644" s="81" t="s">
        <v>333</v>
      </c>
      <c r="L1644" s="81">
        <v>-107.90787069444445</v>
      </c>
      <c r="M1644" s="81">
        <v>39.499317500000004</v>
      </c>
      <c r="N1644" s="190">
        <v>0</v>
      </c>
      <c r="O1644" s="185">
        <v>0</v>
      </c>
      <c r="P1644" s="185">
        <v>0</v>
      </c>
      <c r="Q1644" s="185">
        <v>2.3519999999999999E-2</v>
      </c>
      <c r="R1644" s="186">
        <v>0</v>
      </c>
    </row>
    <row r="1645" spans="1:18" s="81" customFormat="1" x14ac:dyDescent="0.2">
      <c r="A1645" s="81" t="s">
        <v>147</v>
      </c>
      <c r="B1645" s="81" t="s">
        <v>493</v>
      </c>
      <c r="C1645" s="81" t="str">
        <f t="shared" si="25"/>
        <v>08045</v>
      </c>
      <c r="D1645" s="81" t="s">
        <v>503</v>
      </c>
      <c r="E1645" s="81" t="s">
        <v>1732</v>
      </c>
      <c r="F1645" s="81">
        <v>78.400000000000006</v>
      </c>
      <c r="G1645" s="81" t="s">
        <v>515</v>
      </c>
      <c r="H1645" s="81" t="s">
        <v>1737</v>
      </c>
      <c r="I1645" s="81" t="s">
        <v>1734</v>
      </c>
      <c r="J1645" s="81" t="s">
        <v>227</v>
      </c>
      <c r="K1645" s="81" t="s">
        <v>333</v>
      </c>
      <c r="L1645" s="81">
        <v>-107.90787069444445</v>
      </c>
      <c r="M1645" s="81">
        <v>39.499317500000004</v>
      </c>
      <c r="N1645" s="190">
        <v>0</v>
      </c>
      <c r="O1645" s="185">
        <v>6.5</v>
      </c>
      <c r="P1645" s="185">
        <v>0</v>
      </c>
      <c r="Q1645" s="185">
        <v>0</v>
      </c>
      <c r="R1645" s="186">
        <v>0</v>
      </c>
    </row>
    <row r="1646" spans="1:18" s="81" customFormat="1" x14ac:dyDescent="0.2">
      <c r="A1646" s="81" t="s">
        <v>147</v>
      </c>
      <c r="B1646" s="81" t="s">
        <v>493</v>
      </c>
      <c r="C1646" s="81" t="str">
        <f t="shared" si="25"/>
        <v>08045</v>
      </c>
      <c r="D1646" s="81" t="s">
        <v>503</v>
      </c>
      <c r="E1646" s="81" t="s">
        <v>1732</v>
      </c>
      <c r="F1646" s="81">
        <v>78.400000000000006</v>
      </c>
      <c r="G1646" s="81" t="s">
        <v>515</v>
      </c>
      <c r="H1646" s="81" t="s">
        <v>1738</v>
      </c>
      <c r="I1646" s="81" t="s">
        <v>1734</v>
      </c>
      <c r="J1646" s="81" t="s">
        <v>227</v>
      </c>
      <c r="K1646" s="81" t="s">
        <v>333</v>
      </c>
      <c r="L1646" s="81">
        <v>-107.90787069444445</v>
      </c>
      <c r="M1646" s="81">
        <v>39.499317500000004</v>
      </c>
      <c r="N1646" s="190">
        <v>0</v>
      </c>
      <c r="O1646" s="185">
        <v>0</v>
      </c>
      <c r="P1646" s="185">
        <v>6.5</v>
      </c>
      <c r="Q1646" s="185">
        <v>0</v>
      </c>
      <c r="R1646" s="186">
        <v>0</v>
      </c>
    </row>
    <row r="1647" spans="1:18" s="81" customFormat="1" x14ac:dyDescent="0.2">
      <c r="A1647" s="81" t="s">
        <v>147</v>
      </c>
      <c r="B1647" s="81" t="s">
        <v>493</v>
      </c>
      <c r="C1647" s="81" t="str">
        <f t="shared" si="25"/>
        <v>08045</v>
      </c>
      <c r="D1647" s="81" t="s">
        <v>503</v>
      </c>
      <c r="E1647" s="81" t="s">
        <v>1732</v>
      </c>
      <c r="F1647" s="81">
        <v>78.400000000000006</v>
      </c>
      <c r="G1647" s="81" t="s">
        <v>515</v>
      </c>
      <c r="H1647" s="81" t="s">
        <v>1738</v>
      </c>
      <c r="I1647" s="81" t="s">
        <v>1734</v>
      </c>
      <c r="J1647" s="81" t="s">
        <v>227</v>
      </c>
      <c r="K1647" s="81" t="s">
        <v>333</v>
      </c>
      <c r="L1647" s="81">
        <v>-107.90787069444445</v>
      </c>
      <c r="M1647" s="81">
        <v>39.499317500000004</v>
      </c>
      <c r="N1647" s="190">
        <v>22</v>
      </c>
      <c r="O1647" s="185">
        <v>0</v>
      </c>
      <c r="P1647" s="185">
        <v>0</v>
      </c>
      <c r="Q1647" s="185">
        <v>0</v>
      </c>
      <c r="R1647" s="186">
        <v>0</v>
      </c>
    </row>
    <row r="1648" spans="1:18" s="81" customFormat="1" x14ac:dyDescent="0.2">
      <c r="A1648" s="81" t="s">
        <v>147</v>
      </c>
      <c r="B1648" s="81" t="s">
        <v>493</v>
      </c>
      <c r="C1648" s="81" t="str">
        <f t="shared" si="25"/>
        <v>08045</v>
      </c>
      <c r="D1648" s="81" t="s">
        <v>503</v>
      </c>
      <c r="E1648" s="81" t="s">
        <v>1732</v>
      </c>
      <c r="F1648" s="81">
        <v>78.400000000000006</v>
      </c>
      <c r="G1648" s="81" t="s">
        <v>515</v>
      </c>
      <c r="H1648" s="81" t="s">
        <v>1738</v>
      </c>
      <c r="I1648" s="81" t="s">
        <v>1734</v>
      </c>
      <c r="J1648" s="81" t="s">
        <v>227</v>
      </c>
      <c r="K1648" s="81" t="s">
        <v>333</v>
      </c>
      <c r="L1648" s="81">
        <v>-107.90787069444445</v>
      </c>
      <c r="M1648" s="81">
        <v>39.499317500000004</v>
      </c>
      <c r="N1648" s="190">
        <v>0</v>
      </c>
      <c r="O1648" s="185">
        <v>0</v>
      </c>
      <c r="P1648" s="185">
        <v>0</v>
      </c>
      <c r="Q1648" s="185">
        <v>0</v>
      </c>
      <c r="R1648" s="186">
        <v>0.39200000000000002</v>
      </c>
    </row>
    <row r="1649" spans="1:18" s="81" customFormat="1" x14ac:dyDescent="0.2">
      <c r="A1649" s="81" t="s">
        <v>147</v>
      </c>
      <c r="B1649" s="81" t="s">
        <v>493</v>
      </c>
      <c r="C1649" s="81" t="str">
        <f t="shared" si="25"/>
        <v>08045</v>
      </c>
      <c r="D1649" s="81" t="s">
        <v>503</v>
      </c>
      <c r="E1649" s="81" t="s">
        <v>1732</v>
      </c>
      <c r="F1649" s="81">
        <v>78.400000000000006</v>
      </c>
      <c r="G1649" s="81" t="s">
        <v>515</v>
      </c>
      <c r="H1649" s="81" t="s">
        <v>1738</v>
      </c>
      <c r="I1649" s="81" t="s">
        <v>1734</v>
      </c>
      <c r="J1649" s="81" t="s">
        <v>227</v>
      </c>
      <c r="K1649" s="81" t="s">
        <v>333</v>
      </c>
      <c r="L1649" s="81">
        <v>-107.90787069444445</v>
      </c>
      <c r="M1649" s="81">
        <v>39.499317500000004</v>
      </c>
      <c r="N1649" s="190">
        <v>0</v>
      </c>
      <c r="O1649" s="185">
        <v>0</v>
      </c>
      <c r="P1649" s="185">
        <v>0</v>
      </c>
      <c r="Q1649" s="185">
        <v>0</v>
      </c>
      <c r="R1649" s="186">
        <v>0</v>
      </c>
    </row>
    <row r="1650" spans="1:18" s="81" customFormat="1" x14ac:dyDescent="0.2">
      <c r="A1650" s="81" t="s">
        <v>147</v>
      </c>
      <c r="B1650" s="81" t="s">
        <v>493</v>
      </c>
      <c r="C1650" s="81" t="str">
        <f t="shared" si="25"/>
        <v>08045</v>
      </c>
      <c r="D1650" s="81" t="s">
        <v>503</v>
      </c>
      <c r="E1650" s="81" t="s">
        <v>1732</v>
      </c>
      <c r="F1650" s="81">
        <v>78.400000000000006</v>
      </c>
      <c r="G1650" s="81" t="s">
        <v>515</v>
      </c>
      <c r="H1650" s="81" t="s">
        <v>1738</v>
      </c>
      <c r="I1650" s="81" t="s">
        <v>1734</v>
      </c>
      <c r="J1650" s="81" t="s">
        <v>227</v>
      </c>
      <c r="K1650" s="81" t="s">
        <v>333</v>
      </c>
      <c r="L1650" s="81">
        <v>-107.90787069444445</v>
      </c>
      <c r="M1650" s="81">
        <v>39.499317500000004</v>
      </c>
      <c r="N1650" s="190">
        <v>0</v>
      </c>
      <c r="O1650" s="185">
        <v>0</v>
      </c>
      <c r="P1650" s="185">
        <v>0</v>
      </c>
      <c r="Q1650" s="185">
        <v>2.3519999999999999E-2</v>
      </c>
      <c r="R1650" s="186">
        <v>0</v>
      </c>
    </row>
    <row r="1651" spans="1:18" s="81" customFormat="1" x14ac:dyDescent="0.2">
      <c r="A1651" s="81" t="s">
        <v>147</v>
      </c>
      <c r="B1651" s="81" t="s">
        <v>493</v>
      </c>
      <c r="C1651" s="81" t="str">
        <f t="shared" si="25"/>
        <v>08045</v>
      </c>
      <c r="D1651" s="81" t="s">
        <v>503</v>
      </c>
      <c r="E1651" s="81" t="s">
        <v>1732</v>
      </c>
      <c r="F1651" s="81">
        <v>78.400000000000006</v>
      </c>
      <c r="G1651" s="81" t="s">
        <v>515</v>
      </c>
      <c r="H1651" s="81" t="s">
        <v>1738</v>
      </c>
      <c r="I1651" s="81" t="s">
        <v>1734</v>
      </c>
      <c r="J1651" s="81" t="s">
        <v>227</v>
      </c>
      <c r="K1651" s="81" t="s">
        <v>333</v>
      </c>
      <c r="L1651" s="81">
        <v>-107.90787069444445</v>
      </c>
      <c r="M1651" s="81">
        <v>39.499317500000004</v>
      </c>
      <c r="N1651" s="190">
        <v>0</v>
      </c>
      <c r="O1651" s="185">
        <v>6.5</v>
      </c>
      <c r="P1651" s="185">
        <v>0</v>
      </c>
      <c r="Q1651" s="185">
        <v>0</v>
      </c>
      <c r="R1651" s="186">
        <v>0</v>
      </c>
    </row>
    <row r="1652" spans="1:18" s="81" customFormat="1" x14ac:dyDescent="0.2">
      <c r="A1652" s="81" t="s">
        <v>147</v>
      </c>
      <c r="B1652" s="81" t="s">
        <v>493</v>
      </c>
      <c r="C1652" s="81" t="str">
        <f t="shared" si="25"/>
        <v>08045</v>
      </c>
      <c r="D1652" s="81" t="s">
        <v>503</v>
      </c>
      <c r="E1652" s="81" t="s">
        <v>1732</v>
      </c>
      <c r="F1652" s="81">
        <v>78.400000000000006</v>
      </c>
      <c r="G1652" s="81" t="s">
        <v>515</v>
      </c>
      <c r="H1652" s="81" t="s">
        <v>1739</v>
      </c>
      <c r="I1652" s="81" t="s">
        <v>1734</v>
      </c>
      <c r="J1652" s="81" t="s">
        <v>227</v>
      </c>
      <c r="K1652" s="81" t="s">
        <v>333</v>
      </c>
      <c r="L1652" s="81">
        <v>-107.90787069444445</v>
      </c>
      <c r="M1652" s="81">
        <v>39.499317500000004</v>
      </c>
      <c r="N1652" s="190">
        <v>0</v>
      </c>
      <c r="O1652" s="185">
        <v>0</v>
      </c>
      <c r="P1652" s="185">
        <v>6.5</v>
      </c>
      <c r="Q1652" s="185">
        <v>0</v>
      </c>
      <c r="R1652" s="186">
        <v>0</v>
      </c>
    </row>
    <row r="1653" spans="1:18" s="81" customFormat="1" x14ac:dyDescent="0.2">
      <c r="A1653" s="81" t="s">
        <v>147</v>
      </c>
      <c r="B1653" s="81" t="s">
        <v>493</v>
      </c>
      <c r="C1653" s="81" t="str">
        <f t="shared" si="25"/>
        <v>08045</v>
      </c>
      <c r="D1653" s="81" t="s">
        <v>503</v>
      </c>
      <c r="E1653" s="81" t="s">
        <v>1732</v>
      </c>
      <c r="F1653" s="81">
        <v>78.400000000000006</v>
      </c>
      <c r="G1653" s="81" t="s">
        <v>515</v>
      </c>
      <c r="H1653" s="81" t="s">
        <v>1739</v>
      </c>
      <c r="I1653" s="81" t="s">
        <v>1734</v>
      </c>
      <c r="J1653" s="81" t="s">
        <v>227</v>
      </c>
      <c r="K1653" s="81" t="s">
        <v>333</v>
      </c>
      <c r="L1653" s="81">
        <v>-107.90787069444445</v>
      </c>
      <c r="M1653" s="81">
        <v>39.499317500000004</v>
      </c>
      <c r="N1653" s="190">
        <v>22</v>
      </c>
      <c r="O1653" s="185">
        <v>0</v>
      </c>
      <c r="P1653" s="185">
        <v>0</v>
      </c>
      <c r="Q1653" s="185">
        <v>0</v>
      </c>
      <c r="R1653" s="186">
        <v>0</v>
      </c>
    </row>
    <row r="1654" spans="1:18" s="81" customFormat="1" x14ac:dyDescent="0.2">
      <c r="A1654" s="81" t="s">
        <v>147</v>
      </c>
      <c r="B1654" s="81" t="s">
        <v>493</v>
      </c>
      <c r="C1654" s="81" t="str">
        <f t="shared" si="25"/>
        <v>08045</v>
      </c>
      <c r="D1654" s="81" t="s">
        <v>503</v>
      </c>
      <c r="E1654" s="81" t="s">
        <v>1732</v>
      </c>
      <c r="F1654" s="81">
        <v>78.400000000000006</v>
      </c>
      <c r="G1654" s="81" t="s">
        <v>515</v>
      </c>
      <c r="H1654" s="81" t="s">
        <v>1739</v>
      </c>
      <c r="I1654" s="81" t="s">
        <v>1734</v>
      </c>
      <c r="J1654" s="81" t="s">
        <v>227</v>
      </c>
      <c r="K1654" s="81" t="s">
        <v>333</v>
      </c>
      <c r="L1654" s="81">
        <v>-107.90787069444445</v>
      </c>
      <c r="M1654" s="81">
        <v>39.499317500000004</v>
      </c>
      <c r="N1654" s="190">
        <v>0</v>
      </c>
      <c r="O1654" s="185">
        <v>0</v>
      </c>
      <c r="P1654" s="185">
        <v>0</v>
      </c>
      <c r="Q1654" s="185">
        <v>0</v>
      </c>
      <c r="R1654" s="186">
        <v>0.39200000000000002</v>
      </c>
    </row>
    <row r="1655" spans="1:18" s="81" customFormat="1" x14ac:dyDescent="0.2">
      <c r="A1655" s="81" t="s">
        <v>147</v>
      </c>
      <c r="B1655" s="81" t="s">
        <v>493</v>
      </c>
      <c r="C1655" s="81" t="str">
        <f t="shared" si="25"/>
        <v>08045</v>
      </c>
      <c r="D1655" s="81" t="s">
        <v>503</v>
      </c>
      <c r="E1655" s="81" t="s">
        <v>1732</v>
      </c>
      <c r="F1655" s="81">
        <v>78.400000000000006</v>
      </c>
      <c r="G1655" s="81" t="s">
        <v>515</v>
      </c>
      <c r="H1655" s="81" t="s">
        <v>1739</v>
      </c>
      <c r="I1655" s="81" t="s">
        <v>1734</v>
      </c>
      <c r="J1655" s="81" t="s">
        <v>227</v>
      </c>
      <c r="K1655" s="81" t="s">
        <v>333</v>
      </c>
      <c r="L1655" s="81">
        <v>-107.90787069444445</v>
      </c>
      <c r="M1655" s="81">
        <v>39.499317500000004</v>
      </c>
      <c r="N1655" s="190">
        <v>0</v>
      </c>
      <c r="O1655" s="185">
        <v>0</v>
      </c>
      <c r="P1655" s="185">
        <v>0</v>
      </c>
      <c r="Q1655" s="185">
        <v>0</v>
      </c>
      <c r="R1655" s="186">
        <v>0</v>
      </c>
    </row>
    <row r="1656" spans="1:18" s="81" customFormat="1" x14ac:dyDescent="0.2">
      <c r="A1656" s="81" t="s">
        <v>147</v>
      </c>
      <c r="B1656" s="81" t="s">
        <v>493</v>
      </c>
      <c r="C1656" s="81" t="str">
        <f t="shared" si="25"/>
        <v>08045</v>
      </c>
      <c r="D1656" s="81" t="s">
        <v>503</v>
      </c>
      <c r="E1656" s="81" t="s">
        <v>1732</v>
      </c>
      <c r="F1656" s="81">
        <v>78.400000000000006</v>
      </c>
      <c r="G1656" s="81" t="s">
        <v>515</v>
      </c>
      <c r="H1656" s="81" t="s">
        <v>1739</v>
      </c>
      <c r="I1656" s="81" t="s">
        <v>1734</v>
      </c>
      <c r="J1656" s="81" t="s">
        <v>227</v>
      </c>
      <c r="K1656" s="81" t="s">
        <v>333</v>
      </c>
      <c r="L1656" s="81">
        <v>-107.90787069444445</v>
      </c>
      <c r="M1656" s="81">
        <v>39.499317500000004</v>
      </c>
      <c r="N1656" s="190">
        <v>0</v>
      </c>
      <c r="O1656" s="185">
        <v>0</v>
      </c>
      <c r="P1656" s="185">
        <v>0</v>
      </c>
      <c r="Q1656" s="185">
        <v>2.3519999999999999E-2</v>
      </c>
      <c r="R1656" s="186">
        <v>0</v>
      </c>
    </row>
    <row r="1657" spans="1:18" s="81" customFormat="1" x14ac:dyDescent="0.2">
      <c r="A1657" s="81" t="s">
        <v>147</v>
      </c>
      <c r="B1657" s="81" t="s">
        <v>493</v>
      </c>
      <c r="C1657" s="81" t="str">
        <f t="shared" si="25"/>
        <v>08045</v>
      </c>
      <c r="D1657" s="81" t="s">
        <v>503</v>
      </c>
      <c r="E1657" s="81" t="s">
        <v>1732</v>
      </c>
      <c r="F1657" s="81">
        <v>78.400000000000006</v>
      </c>
      <c r="G1657" s="81" t="s">
        <v>515</v>
      </c>
      <c r="H1657" s="81" t="s">
        <v>1739</v>
      </c>
      <c r="I1657" s="81" t="s">
        <v>1734</v>
      </c>
      <c r="J1657" s="81" t="s">
        <v>227</v>
      </c>
      <c r="K1657" s="81" t="s">
        <v>333</v>
      </c>
      <c r="L1657" s="81">
        <v>-107.90787069444445</v>
      </c>
      <c r="M1657" s="81">
        <v>39.499317500000004</v>
      </c>
      <c r="N1657" s="190">
        <v>0</v>
      </c>
      <c r="O1657" s="185">
        <v>6.5</v>
      </c>
      <c r="P1657" s="185">
        <v>0</v>
      </c>
      <c r="Q1657" s="185">
        <v>0</v>
      </c>
      <c r="R1657" s="186">
        <v>0</v>
      </c>
    </row>
    <row r="1658" spans="1:18" s="81" customFormat="1" x14ac:dyDescent="0.2">
      <c r="A1658" s="81" t="s">
        <v>147</v>
      </c>
      <c r="B1658" s="81" t="s">
        <v>493</v>
      </c>
      <c r="C1658" s="81" t="str">
        <f t="shared" si="25"/>
        <v>08045</v>
      </c>
      <c r="D1658" s="81" t="s">
        <v>503</v>
      </c>
      <c r="E1658" s="81" t="s">
        <v>1732</v>
      </c>
      <c r="F1658" s="81">
        <v>78.400000000000006</v>
      </c>
      <c r="G1658" s="81" t="s">
        <v>515</v>
      </c>
      <c r="H1658" s="81" t="s">
        <v>1740</v>
      </c>
      <c r="I1658" s="81" t="s">
        <v>1734</v>
      </c>
      <c r="J1658" s="81" t="s">
        <v>227</v>
      </c>
      <c r="K1658" s="81" t="s">
        <v>333</v>
      </c>
      <c r="L1658" s="81">
        <v>-107.90787069444445</v>
      </c>
      <c r="M1658" s="81">
        <v>39.499317500000004</v>
      </c>
      <c r="N1658" s="190">
        <v>0</v>
      </c>
      <c r="O1658" s="185">
        <v>0</v>
      </c>
      <c r="P1658" s="185">
        <v>6.5</v>
      </c>
      <c r="Q1658" s="185">
        <v>0</v>
      </c>
      <c r="R1658" s="186">
        <v>0</v>
      </c>
    </row>
    <row r="1659" spans="1:18" s="81" customFormat="1" x14ac:dyDescent="0.2">
      <c r="A1659" s="81" t="s">
        <v>147</v>
      </c>
      <c r="B1659" s="81" t="s">
        <v>493</v>
      </c>
      <c r="C1659" s="81" t="str">
        <f t="shared" si="25"/>
        <v>08045</v>
      </c>
      <c r="D1659" s="81" t="s">
        <v>503</v>
      </c>
      <c r="E1659" s="81" t="s">
        <v>1732</v>
      </c>
      <c r="F1659" s="81">
        <v>78.400000000000006</v>
      </c>
      <c r="G1659" s="81" t="s">
        <v>515</v>
      </c>
      <c r="H1659" s="81" t="s">
        <v>1740</v>
      </c>
      <c r="I1659" s="81" t="s">
        <v>1734</v>
      </c>
      <c r="J1659" s="81" t="s">
        <v>227</v>
      </c>
      <c r="K1659" s="81" t="s">
        <v>333</v>
      </c>
      <c r="L1659" s="81">
        <v>-107.90787069444445</v>
      </c>
      <c r="M1659" s="81">
        <v>39.499317500000004</v>
      </c>
      <c r="N1659" s="190">
        <v>22</v>
      </c>
      <c r="O1659" s="185">
        <v>0</v>
      </c>
      <c r="P1659" s="185">
        <v>0</v>
      </c>
      <c r="Q1659" s="185">
        <v>0</v>
      </c>
      <c r="R1659" s="186">
        <v>0</v>
      </c>
    </row>
    <row r="1660" spans="1:18" s="81" customFormat="1" x14ac:dyDescent="0.2">
      <c r="A1660" s="81" t="s">
        <v>147</v>
      </c>
      <c r="B1660" s="81" t="s">
        <v>493</v>
      </c>
      <c r="C1660" s="81" t="str">
        <f t="shared" si="25"/>
        <v>08045</v>
      </c>
      <c r="D1660" s="81" t="s">
        <v>503</v>
      </c>
      <c r="E1660" s="81" t="s">
        <v>1732</v>
      </c>
      <c r="F1660" s="81">
        <v>78.400000000000006</v>
      </c>
      <c r="G1660" s="81" t="s">
        <v>515</v>
      </c>
      <c r="H1660" s="81" t="s">
        <v>1740</v>
      </c>
      <c r="I1660" s="81" t="s">
        <v>1734</v>
      </c>
      <c r="J1660" s="81" t="s">
        <v>227</v>
      </c>
      <c r="K1660" s="81" t="s">
        <v>333</v>
      </c>
      <c r="L1660" s="81">
        <v>-107.90787069444445</v>
      </c>
      <c r="M1660" s="81">
        <v>39.499317500000004</v>
      </c>
      <c r="N1660" s="190">
        <v>0</v>
      </c>
      <c r="O1660" s="185">
        <v>0</v>
      </c>
      <c r="P1660" s="185">
        <v>0</v>
      </c>
      <c r="Q1660" s="185">
        <v>0</v>
      </c>
      <c r="R1660" s="186">
        <v>0.39200000000000002</v>
      </c>
    </row>
    <row r="1661" spans="1:18" s="81" customFormat="1" x14ac:dyDescent="0.2">
      <c r="A1661" s="81" t="s">
        <v>147</v>
      </c>
      <c r="B1661" s="81" t="s">
        <v>493</v>
      </c>
      <c r="C1661" s="81" t="str">
        <f t="shared" si="25"/>
        <v>08045</v>
      </c>
      <c r="D1661" s="81" t="s">
        <v>503</v>
      </c>
      <c r="E1661" s="81" t="s">
        <v>1732</v>
      </c>
      <c r="F1661" s="81">
        <v>78.400000000000006</v>
      </c>
      <c r="G1661" s="81" t="s">
        <v>515</v>
      </c>
      <c r="H1661" s="81" t="s">
        <v>1740</v>
      </c>
      <c r="I1661" s="81" t="s">
        <v>1734</v>
      </c>
      <c r="J1661" s="81" t="s">
        <v>227</v>
      </c>
      <c r="K1661" s="81" t="s">
        <v>333</v>
      </c>
      <c r="L1661" s="81">
        <v>-107.90787069444445</v>
      </c>
      <c r="M1661" s="81">
        <v>39.499317500000004</v>
      </c>
      <c r="N1661" s="190">
        <v>0</v>
      </c>
      <c r="O1661" s="185">
        <v>0</v>
      </c>
      <c r="P1661" s="185">
        <v>0</v>
      </c>
      <c r="Q1661" s="185">
        <v>0</v>
      </c>
      <c r="R1661" s="186">
        <v>0</v>
      </c>
    </row>
    <row r="1662" spans="1:18" s="81" customFormat="1" x14ac:dyDescent="0.2">
      <c r="A1662" s="81" t="s">
        <v>147</v>
      </c>
      <c r="B1662" s="81" t="s">
        <v>493</v>
      </c>
      <c r="C1662" s="81" t="str">
        <f t="shared" si="25"/>
        <v>08045</v>
      </c>
      <c r="D1662" s="81" t="s">
        <v>503</v>
      </c>
      <c r="E1662" s="81" t="s">
        <v>1732</v>
      </c>
      <c r="F1662" s="81">
        <v>78.400000000000006</v>
      </c>
      <c r="G1662" s="81" t="s">
        <v>515</v>
      </c>
      <c r="H1662" s="81" t="s">
        <v>1740</v>
      </c>
      <c r="I1662" s="81" t="s">
        <v>1734</v>
      </c>
      <c r="J1662" s="81" t="s">
        <v>227</v>
      </c>
      <c r="K1662" s="81" t="s">
        <v>333</v>
      </c>
      <c r="L1662" s="81">
        <v>-107.90787069444445</v>
      </c>
      <c r="M1662" s="81">
        <v>39.499317500000004</v>
      </c>
      <c r="N1662" s="190">
        <v>0</v>
      </c>
      <c r="O1662" s="185">
        <v>0</v>
      </c>
      <c r="P1662" s="185">
        <v>0</v>
      </c>
      <c r="Q1662" s="185">
        <v>2.3519999999999999E-2</v>
      </c>
      <c r="R1662" s="186">
        <v>0</v>
      </c>
    </row>
    <row r="1663" spans="1:18" s="81" customFormat="1" x14ac:dyDescent="0.2">
      <c r="A1663" s="81" t="s">
        <v>147</v>
      </c>
      <c r="B1663" s="81" t="s">
        <v>493</v>
      </c>
      <c r="C1663" s="81" t="str">
        <f t="shared" si="25"/>
        <v>08045</v>
      </c>
      <c r="D1663" s="81" t="s">
        <v>503</v>
      </c>
      <c r="E1663" s="81" t="s">
        <v>1732</v>
      </c>
      <c r="F1663" s="81">
        <v>78.400000000000006</v>
      </c>
      <c r="G1663" s="81" t="s">
        <v>515</v>
      </c>
      <c r="H1663" s="81" t="s">
        <v>1740</v>
      </c>
      <c r="I1663" s="81" t="s">
        <v>1734</v>
      </c>
      <c r="J1663" s="81" t="s">
        <v>227</v>
      </c>
      <c r="K1663" s="81" t="s">
        <v>333</v>
      </c>
      <c r="L1663" s="81">
        <v>-107.90787069444445</v>
      </c>
      <c r="M1663" s="81">
        <v>39.499317500000004</v>
      </c>
      <c r="N1663" s="190">
        <v>0</v>
      </c>
      <c r="O1663" s="185">
        <v>6.5</v>
      </c>
      <c r="P1663" s="185">
        <v>0</v>
      </c>
      <c r="Q1663" s="185">
        <v>0</v>
      </c>
      <c r="R1663" s="186">
        <v>0</v>
      </c>
    </row>
    <row r="1664" spans="1:18" s="81" customFormat="1" x14ac:dyDescent="0.2">
      <c r="A1664" s="81" t="s">
        <v>147</v>
      </c>
      <c r="B1664" s="81" t="s">
        <v>493</v>
      </c>
      <c r="C1664" s="81" t="str">
        <f t="shared" si="25"/>
        <v>08045</v>
      </c>
      <c r="D1664" s="81" t="s">
        <v>503</v>
      </c>
      <c r="E1664" s="81" t="s">
        <v>1732</v>
      </c>
      <c r="F1664" s="81">
        <v>1.62</v>
      </c>
      <c r="G1664" s="81" t="s">
        <v>523</v>
      </c>
      <c r="H1664" s="81" t="s">
        <v>1741</v>
      </c>
      <c r="I1664" s="81" t="s">
        <v>1734</v>
      </c>
      <c r="J1664" s="81" t="s">
        <v>2</v>
      </c>
      <c r="K1664" s="81" t="s">
        <v>37</v>
      </c>
      <c r="L1664" s="81">
        <v>-107.90787069444445</v>
      </c>
      <c r="M1664" s="81">
        <v>39.499317500000004</v>
      </c>
      <c r="N1664" s="190">
        <v>0</v>
      </c>
      <c r="O1664" s="185">
        <v>3</v>
      </c>
      <c r="P1664" s="185">
        <v>0</v>
      </c>
      <c r="Q1664" s="185">
        <v>0</v>
      </c>
      <c r="R1664" s="186">
        <v>0</v>
      </c>
    </row>
    <row r="1665" spans="1:18" s="81" customFormat="1" x14ac:dyDescent="0.2">
      <c r="A1665" s="81" t="s">
        <v>147</v>
      </c>
      <c r="B1665" s="81" t="s">
        <v>493</v>
      </c>
      <c r="C1665" s="81" t="str">
        <f t="shared" si="25"/>
        <v>08045</v>
      </c>
      <c r="D1665" s="81" t="s">
        <v>503</v>
      </c>
      <c r="E1665" s="81" t="s">
        <v>1732</v>
      </c>
      <c r="F1665" s="81">
        <v>2107</v>
      </c>
      <c r="G1665" s="81" t="s">
        <v>526</v>
      </c>
      <c r="H1665" s="81" t="s">
        <v>602</v>
      </c>
      <c r="I1665" s="81" t="s">
        <v>1734</v>
      </c>
      <c r="J1665" s="81" t="s">
        <v>277</v>
      </c>
      <c r="K1665" s="81" t="s">
        <v>350</v>
      </c>
      <c r="L1665" s="81">
        <v>-107.90787069444445</v>
      </c>
      <c r="M1665" s="81">
        <v>39.499317500000004</v>
      </c>
      <c r="N1665" s="190">
        <v>0</v>
      </c>
      <c r="O1665" s="185">
        <v>6</v>
      </c>
      <c r="P1665" s="185">
        <v>0</v>
      </c>
      <c r="Q1665" s="185">
        <v>0</v>
      </c>
      <c r="R1665" s="186">
        <v>0</v>
      </c>
    </row>
    <row r="1666" spans="1:18" s="81" customFormat="1" x14ac:dyDescent="0.2">
      <c r="A1666" s="81" t="s">
        <v>147</v>
      </c>
      <c r="B1666" s="81" t="s">
        <v>493</v>
      </c>
      <c r="C1666" s="81" t="str">
        <f t="shared" si="25"/>
        <v>08045</v>
      </c>
      <c r="D1666" s="81" t="s">
        <v>503</v>
      </c>
      <c r="E1666" s="81" t="s">
        <v>1732</v>
      </c>
      <c r="F1666" s="81">
        <v>84</v>
      </c>
      <c r="G1666" s="81" t="s">
        <v>528</v>
      </c>
      <c r="H1666" s="81" t="s">
        <v>531</v>
      </c>
      <c r="I1666" s="81" t="s">
        <v>1734</v>
      </c>
      <c r="J1666" s="81" t="s">
        <v>14</v>
      </c>
      <c r="K1666" s="81" t="s">
        <v>494</v>
      </c>
      <c r="L1666" s="81">
        <v>-107.90787069444445</v>
      </c>
      <c r="M1666" s="81">
        <v>39.499317500000004</v>
      </c>
      <c r="N1666" s="190">
        <v>0</v>
      </c>
      <c r="O1666" s="185">
        <v>1.6949095254925672</v>
      </c>
      <c r="P1666" s="185">
        <v>0</v>
      </c>
      <c r="Q1666" s="185">
        <v>0</v>
      </c>
      <c r="R1666" s="186">
        <v>0</v>
      </c>
    </row>
    <row r="1667" spans="1:18" s="81" customFormat="1" x14ac:dyDescent="0.2">
      <c r="A1667" s="81" t="s">
        <v>147</v>
      </c>
      <c r="B1667" s="81" t="s">
        <v>493</v>
      </c>
      <c r="C1667" s="81" t="str">
        <f t="shared" si="25"/>
        <v>08045</v>
      </c>
      <c r="D1667" s="81" t="s">
        <v>503</v>
      </c>
      <c r="E1667" s="81" t="s">
        <v>1732</v>
      </c>
      <c r="F1667" s="81">
        <v>168.63</v>
      </c>
      <c r="G1667" s="81" t="s">
        <v>528</v>
      </c>
      <c r="H1667" s="81" t="s">
        <v>529</v>
      </c>
      <c r="I1667" s="81" t="s">
        <v>1734</v>
      </c>
      <c r="J1667" s="81" t="s">
        <v>14</v>
      </c>
      <c r="K1667" s="81" t="s">
        <v>494</v>
      </c>
      <c r="L1667" s="81">
        <v>-107.90787069444445</v>
      </c>
      <c r="M1667" s="81">
        <v>39.499317500000004</v>
      </c>
      <c r="N1667" s="190">
        <v>0</v>
      </c>
      <c r="O1667" s="185">
        <v>9.6773866455543356</v>
      </c>
      <c r="P1667" s="185">
        <v>0</v>
      </c>
      <c r="Q1667" s="185">
        <v>0</v>
      </c>
      <c r="R1667" s="186">
        <v>0</v>
      </c>
    </row>
    <row r="1668" spans="1:18" s="81" customFormat="1" x14ac:dyDescent="0.2">
      <c r="A1668" s="81" t="s">
        <v>147</v>
      </c>
      <c r="B1668" s="81" t="s">
        <v>493</v>
      </c>
      <c r="C1668" s="81" t="str">
        <f t="shared" si="25"/>
        <v>08045</v>
      </c>
      <c r="D1668" s="81" t="s">
        <v>503</v>
      </c>
      <c r="E1668" s="81" t="s">
        <v>1742</v>
      </c>
      <c r="F1668" s="81">
        <v>39.143999999999998</v>
      </c>
      <c r="G1668" s="81" t="s">
        <v>528</v>
      </c>
      <c r="H1668" s="81" t="s">
        <v>1364</v>
      </c>
      <c r="I1668" s="81" t="s">
        <v>1743</v>
      </c>
      <c r="J1668" s="81" t="s">
        <v>14</v>
      </c>
      <c r="K1668" s="81" t="s">
        <v>494</v>
      </c>
      <c r="L1668" s="81">
        <v>-107.75921111111111</v>
      </c>
      <c r="M1668" s="81">
        <v>39.481022222222222</v>
      </c>
      <c r="N1668" s="190">
        <v>0</v>
      </c>
      <c r="O1668" s="185">
        <v>1.0411077440714533</v>
      </c>
      <c r="P1668" s="185">
        <v>0</v>
      </c>
      <c r="Q1668" s="185">
        <v>0</v>
      </c>
      <c r="R1668" s="186">
        <v>0</v>
      </c>
    </row>
    <row r="1669" spans="1:18" s="81" customFormat="1" x14ac:dyDescent="0.2">
      <c r="A1669" s="81" t="s">
        <v>147</v>
      </c>
      <c r="B1669" s="81" t="s">
        <v>493</v>
      </c>
      <c r="C1669" s="81" t="str">
        <f t="shared" si="25"/>
        <v>08045</v>
      </c>
      <c r="D1669" s="81" t="s">
        <v>503</v>
      </c>
      <c r="E1669" s="81" t="s">
        <v>1744</v>
      </c>
      <c r="F1669" s="81">
        <v>36.078000000000003</v>
      </c>
      <c r="G1669" s="81" t="s">
        <v>528</v>
      </c>
      <c r="H1669" s="81" t="s">
        <v>1345</v>
      </c>
      <c r="I1669" s="81" t="s">
        <v>1745</v>
      </c>
      <c r="J1669" s="81" t="s">
        <v>14</v>
      </c>
      <c r="K1669" s="81" t="s">
        <v>494</v>
      </c>
      <c r="L1669" s="81">
        <v>-107.61290277777778</v>
      </c>
      <c r="M1669" s="81">
        <v>39.470719444444448</v>
      </c>
      <c r="N1669" s="190">
        <v>0</v>
      </c>
      <c r="O1669" s="185">
        <v>2.3482698103195405</v>
      </c>
      <c r="P1669" s="185">
        <v>0</v>
      </c>
      <c r="Q1669" s="185">
        <v>0</v>
      </c>
      <c r="R1669" s="186">
        <v>0</v>
      </c>
    </row>
    <row r="1670" spans="1:18" s="81" customFormat="1" x14ac:dyDescent="0.2">
      <c r="A1670" s="81" t="s">
        <v>147</v>
      </c>
      <c r="B1670" s="81" t="s">
        <v>493</v>
      </c>
      <c r="C1670" s="81" t="str">
        <f t="shared" si="25"/>
        <v>08045</v>
      </c>
      <c r="D1670" s="81" t="s">
        <v>503</v>
      </c>
      <c r="E1670" s="81" t="s">
        <v>1746</v>
      </c>
      <c r="F1670" s="81">
        <v>0</v>
      </c>
      <c r="G1670" s="81" t="s">
        <v>1747</v>
      </c>
      <c r="H1670" s="81" t="s">
        <v>602</v>
      </c>
      <c r="I1670" s="81" t="s">
        <v>1748</v>
      </c>
      <c r="J1670" s="81" t="s">
        <v>241</v>
      </c>
      <c r="K1670" s="81" t="s">
        <v>379</v>
      </c>
      <c r="L1670" s="81">
        <v>-108.10670208333333</v>
      </c>
      <c r="M1670" s="81">
        <v>39.58101113888889</v>
      </c>
      <c r="N1670" s="190">
        <v>0</v>
      </c>
      <c r="O1670" s="185">
        <v>2.8</v>
      </c>
      <c r="P1670" s="185">
        <v>0</v>
      </c>
      <c r="Q1670" s="185">
        <v>0</v>
      </c>
      <c r="R1670" s="186">
        <v>0</v>
      </c>
    </row>
    <row r="1671" spans="1:18" s="81" customFormat="1" x14ac:dyDescent="0.2">
      <c r="A1671" s="81" t="s">
        <v>147</v>
      </c>
      <c r="B1671" s="81" t="s">
        <v>493</v>
      </c>
      <c r="C1671" s="81" t="str">
        <f t="shared" ref="C1671:C1734" si="26">B1671&amp;D1671</f>
        <v>08045</v>
      </c>
      <c r="D1671" s="81" t="s">
        <v>503</v>
      </c>
      <c r="E1671" s="81" t="s">
        <v>1746</v>
      </c>
      <c r="F1671" s="81">
        <v>7300</v>
      </c>
      <c r="G1671" s="81" t="s">
        <v>505</v>
      </c>
      <c r="H1671" s="81" t="s">
        <v>1749</v>
      </c>
      <c r="I1671" s="81" t="s">
        <v>1748</v>
      </c>
      <c r="J1671" s="81" t="s">
        <v>312</v>
      </c>
      <c r="K1671" s="81" t="s">
        <v>319</v>
      </c>
      <c r="L1671" s="81">
        <v>-108.10670208333333</v>
      </c>
      <c r="M1671" s="81">
        <v>39.58101113888889</v>
      </c>
      <c r="N1671" s="190">
        <v>0</v>
      </c>
      <c r="O1671" s="185">
        <v>3.4009999999999998</v>
      </c>
      <c r="P1671" s="185">
        <v>0</v>
      </c>
      <c r="Q1671" s="185">
        <v>0</v>
      </c>
      <c r="R1671" s="186">
        <v>0</v>
      </c>
    </row>
    <row r="1672" spans="1:18" s="81" customFormat="1" x14ac:dyDescent="0.2">
      <c r="A1672" s="81" t="s">
        <v>147</v>
      </c>
      <c r="B1672" s="81" t="s">
        <v>493</v>
      </c>
      <c r="C1672" s="81" t="str">
        <f t="shared" si="26"/>
        <v>08045</v>
      </c>
      <c r="D1672" s="81" t="s">
        <v>503</v>
      </c>
      <c r="E1672" s="81" t="s">
        <v>1746</v>
      </c>
      <c r="F1672" s="81">
        <v>36500</v>
      </c>
      <c r="G1672" s="81" t="s">
        <v>505</v>
      </c>
      <c r="H1672" s="81" t="s">
        <v>1750</v>
      </c>
      <c r="I1672" s="81" t="s">
        <v>1748</v>
      </c>
      <c r="J1672" s="81" t="s">
        <v>312</v>
      </c>
      <c r="K1672" s="81" t="s">
        <v>319</v>
      </c>
      <c r="L1672" s="81">
        <v>-108.10670208333333</v>
      </c>
      <c r="M1672" s="81">
        <v>39.58101113888889</v>
      </c>
      <c r="N1672" s="190">
        <v>0</v>
      </c>
      <c r="O1672" s="185">
        <v>20.414400000000001</v>
      </c>
      <c r="P1672" s="185">
        <v>0</v>
      </c>
      <c r="Q1672" s="185">
        <v>0</v>
      </c>
      <c r="R1672" s="186">
        <v>0</v>
      </c>
    </row>
    <row r="1673" spans="1:18" s="81" customFormat="1" x14ac:dyDescent="0.2">
      <c r="A1673" s="81" t="s">
        <v>147</v>
      </c>
      <c r="B1673" s="81" t="s">
        <v>493</v>
      </c>
      <c r="C1673" s="81" t="str">
        <f t="shared" si="26"/>
        <v>08045</v>
      </c>
      <c r="D1673" s="81" t="s">
        <v>503</v>
      </c>
      <c r="E1673" s="81" t="s">
        <v>1746</v>
      </c>
      <c r="F1673" s="81">
        <v>613.20000000000005</v>
      </c>
      <c r="G1673" s="81" t="s">
        <v>528</v>
      </c>
      <c r="H1673" s="81" t="s">
        <v>1751</v>
      </c>
      <c r="I1673" s="81" t="s">
        <v>1748</v>
      </c>
      <c r="J1673" s="81" t="s">
        <v>14</v>
      </c>
      <c r="K1673" s="81" t="s">
        <v>494</v>
      </c>
      <c r="L1673" s="81">
        <v>-108.10670208333333</v>
      </c>
      <c r="M1673" s="81">
        <v>39.58101113888889</v>
      </c>
      <c r="N1673" s="190">
        <v>0</v>
      </c>
      <c r="O1673" s="185">
        <v>0</v>
      </c>
      <c r="P1673" s="185">
        <v>0</v>
      </c>
      <c r="Q1673" s="185">
        <v>0</v>
      </c>
      <c r="R1673" s="186">
        <v>0</v>
      </c>
    </row>
    <row r="1674" spans="1:18" s="81" customFormat="1" x14ac:dyDescent="0.2">
      <c r="A1674" s="81" t="s">
        <v>147</v>
      </c>
      <c r="B1674" s="81" t="s">
        <v>493</v>
      </c>
      <c r="C1674" s="81" t="str">
        <f t="shared" si="26"/>
        <v>08045</v>
      </c>
      <c r="D1674" s="81" t="s">
        <v>503</v>
      </c>
      <c r="E1674" s="81" t="s">
        <v>1746</v>
      </c>
      <c r="F1674" s="81">
        <v>613.20000000000005</v>
      </c>
      <c r="G1674" s="81" t="s">
        <v>528</v>
      </c>
      <c r="H1674" s="81" t="s">
        <v>1751</v>
      </c>
      <c r="I1674" s="81" t="s">
        <v>1748</v>
      </c>
      <c r="J1674" s="81" t="s">
        <v>14</v>
      </c>
      <c r="K1674" s="81" t="s">
        <v>494</v>
      </c>
      <c r="L1674" s="81">
        <v>-108.10670208333333</v>
      </c>
      <c r="M1674" s="81">
        <v>39.58101113888889</v>
      </c>
      <c r="N1674" s="190">
        <v>0</v>
      </c>
      <c r="O1674" s="185">
        <v>0</v>
      </c>
      <c r="P1674" s="185">
        <v>0</v>
      </c>
      <c r="Q1674" s="185">
        <v>0</v>
      </c>
      <c r="R1674" s="186">
        <v>0</v>
      </c>
    </row>
    <row r="1675" spans="1:18" s="81" customFormat="1" x14ac:dyDescent="0.2">
      <c r="A1675" s="81" t="s">
        <v>147</v>
      </c>
      <c r="B1675" s="81" t="s">
        <v>493</v>
      </c>
      <c r="C1675" s="81" t="str">
        <f t="shared" si="26"/>
        <v>08045</v>
      </c>
      <c r="D1675" s="81" t="s">
        <v>503</v>
      </c>
      <c r="E1675" s="81" t="s">
        <v>1752</v>
      </c>
      <c r="F1675" s="81">
        <v>107.1</v>
      </c>
      <c r="G1675" s="81" t="s">
        <v>528</v>
      </c>
      <c r="H1675" s="81" t="s">
        <v>1350</v>
      </c>
      <c r="I1675" s="81" t="s">
        <v>1753</v>
      </c>
      <c r="J1675" s="81" t="s">
        <v>14</v>
      </c>
      <c r="K1675" s="81" t="s">
        <v>494</v>
      </c>
      <c r="L1675" s="81">
        <v>-107.77047219444444</v>
      </c>
      <c r="M1675" s="81">
        <v>39.501733305555554</v>
      </c>
      <c r="N1675" s="190">
        <v>0</v>
      </c>
      <c r="O1675" s="185">
        <v>0</v>
      </c>
      <c r="P1675" s="185">
        <v>0</v>
      </c>
      <c r="Q1675" s="185">
        <v>0</v>
      </c>
      <c r="R1675" s="186">
        <v>0</v>
      </c>
    </row>
    <row r="1676" spans="1:18" s="81" customFormat="1" x14ac:dyDescent="0.2">
      <c r="A1676" s="81" t="s">
        <v>147</v>
      </c>
      <c r="B1676" s="81" t="s">
        <v>493</v>
      </c>
      <c r="C1676" s="81" t="str">
        <f t="shared" si="26"/>
        <v>08045</v>
      </c>
      <c r="D1676" s="81" t="s">
        <v>503</v>
      </c>
      <c r="E1676" s="81" t="s">
        <v>1752</v>
      </c>
      <c r="F1676" s="81">
        <v>107.1</v>
      </c>
      <c r="G1676" s="81" t="s">
        <v>528</v>
      </c>
      <c r="H1676" s="81" t="s">
        <v>1350</v>
      </c>
      <c r="I1676" s="81" t="s">
        <v>1753</v>
      </c>
      <c r="J1676" s="81" t="s">
        <v>14</v>
      </c>
      <c r="K1676" s="81" t="s">
        <v>494</v>
      </c>
      <c r="L1676" s="81">
        <v>-107.77047219444444</v>
      </c>
      <c r="M1676" s="81">
        <v>39.501733305555554</v>
      </c>
      <c r="N1676" s="190">
        <v>0</v>
      </c>
      <c r="O1676" s="185">
        <v>0</v>
      </c>
      <c r="P1676" s="185">
        <v>0</v>
      </c>
      <c r="Q1676" s="185">
        <v>0</v>
      </c>
      <c r="R1676" s="186">
        <v>0</v>
      </c>
    </row>
    <row r="1677" spans="1:18" s="81" customFormat="1" x14ac:dyDescent="0.2">
      <c r="A1677" s="81" t="s">
        <v>147</v>
      </c>
      <c r="B1677" s="81" t="s">
        <v>493</v>
      </c>
      <c r="C1677" s="81" t="str">
        <f t="shared" si="26"/>
        <v>08045</v>
      </c>
      <c r="D1677" s="81" t="s">
        <v>503</v>
      </c>
      <c r="E1677" s="81" t="s">
        <v>1752</v>
      </c>
      <c r="F1677" s="81">
        <v>107.1</v>
      </c>
      <c r="G1677" s="81" t="s">
        <v>528</v>
      </c>
      <c r="H1677" s="81" t="s">
        <v>1350</v>
      </c>
      <c r="I1677" s="81" t="s">
        <v>1753</v>
      </c>
      <c r="J1677" s="81" t="s">
        <v>14</v>
      </c>
      <c r="K1677" s="81" t="s">
        <v>494</v>
      </c>
      <c r="L1677" s="81">
        <v>-107.77047219444444</v>
      </c>
      <c r="M1677" s="81">
        <v>39.501733305555554</v>
      </c>
      <c r="N1677" s="190">
        <v>0</v>
      </c>
      <c r="O1677" s="185">
        <v>1.4249324445681822E-2</v>
      </c>
      <c r="P1677" s="185">
        <v>0</v>
      </c>
      <c r="Q1677" s="185">
        <v>0</v>
      </c>
      <c r="R1677" s="186">
        <v>0</v>
      </c>
    </row>
    <row r="1678" spans="1:18" s="81" customFormat="1" x14ac:dyDescent="0.2">
      <c r="A1678" s="81" t="s">
        <v>147</v>
      </c>
      <c r="B1678" s="81" t="s">
        <v>493</v>
      </c>
      <c r="C1678" s="81" t="str">
        <f t="shared" si="26"/>
        <v>08045</v>
      </c>
      <c r="D1678" s="81" t="s">
        <v>503</v>
      </c>
      <c r="E1678" s="81" t="s">
        <v>1754</v>
      </c>
      <c r="F1678" s="81">
        <v>82.992000000000004</v>
      </c>
      <c r="G1678" s="81" t="s">
        <v>528</v>
      </c>
      <c r="H1678" s="81" t="s">
        <v>529</v>
      </c>
      <c r="I1678" s="81" t="s">
        <v>1755</v>
      </c>
      <c r="J1678" s="81" t="s">
        <v>14</v>
      </c>
      <c r="K1678" s="81" t="s">
        <v>494</v>
      </c>
      <c r="L1678" s="81">
        <v>-107.58503333333333</v>
      </c>
      <c r="M1678" s="81">
        <v>39.507808333333337</v>
      </c>
      <c r="N1678" s="190">
        <v>0</v>
      </c>
      <c r="O1678" s="185">
        <v>5.4019489367589069</v>
      </c>
      <c r="P1678" s="185">
        <v>0</v>
      </c>
      <c r="Q1678" s="185">
        <v>0</v>
      </c>
      <c r="R1678" s="186">
        <v>0</v>
      </c>
    </row>
    <row r="1679" spans="1:18" s="81" customFormat="1" x14ac:dyDescent="0.2">
      <c r="A1679" s="81" t="s">
        <v>147</v>
      </c>
      <c r="B1679" s="81" t="s">
        <v>493</v>
      </c>
      <c r="C1679" s="81" t="str">
        <f t="shared" si="26"/>
        <v>08045</v>
      </c>
      <c r="D1679" s="81" t="s">
        <v>503</v>
      </c>
      <c r="E1679" s="81" t="s">
        <v>1756</v>
      </c>
      <c r="F1679" s="81">
        <v>32.76</v>
      </c>
      <c r="G1679" s="81" t="s">
        <v>528</v>
      </c>
      <c r="H1679" s="81" t="s">
        <v>529</v>
      </c>
      <c r="I1679" s="81" t="s">
        <v>1757</v>
      </c>
      <c r="J1679" s="81" t="s">
        <v>14</v>
      </c>
      <c r="K1679" s="81" t="s">
        <v>494</v>
      </c>
      <c r="L1679" s="81">
        <v>-107.59938055555556</v>
      </c>
      <c r="M1679" s="81">
        <v>39.501180555555557</v>
      </c>
      <c r="N1679" s="190">
        <v>0</v>
      </c>
      <c r="O1679" s="185">
        <v>2.1323481781819358</v>
      </c>
      <c r="P1679" s="185">
        <v>0</v>
      </c>
      <c r="Q1679" s="185">
        <v>0</v>
      </c>
      <c r="R1679" s="186">
        <v>0</v>
      </c>
    </row>
    <row r="1680" spans="1:18" s="81" customFormat="1" x14ac:dyDescent="0.2">
      <c r="A1680" s="81" t="s">
        <v>147</v>
      </c>
      <c r="B1680" s="81" t="s">
        <v>493</v>
      </c>
      <c r="C1680" s="81" t="str">
        <f t="shared" si="26"/>
        <v>08045</v>
      </c>
      <c r="D1680" s="81" t="s">
        <v>503</v>
      </c>
      <c r="E1680" s="81" t="s">
        <v>1758</v>
      </c>
      <c r="F1680" s="81">
        <v>1032.1079999999999</v>
      </c>
      <c r="G1680" s="81" t="s">
        <v>528</v>
      </c>
      <c r="H1680" s="81" t="s">
        <v>1364</v>
      </c>
      <c r="I1680" s="81" t="s">
        <v>1759</v>
      </c>
      <c r="J1680" s="81" t="s">
        <v>14</v>
      </c>
      <c r="K1680" s="81" t="s">
        <v>494</v>
      </c>
      <c r="L1680" s="81">
        <v>-107.59812777777778</v>
      </c>
      <c r="M1680" s="81">
        <v>39.485755555555556</v>
      </c>
      <c r="N1680" s="190">
        <v>0</v>
      </c>
      <c r="O1680" s="185">
        <v>61.662175399940153</v>
      </c>
      <c r="P1680" s="185">
        <v>0</v>
      </c>
      <c r="Q1680" s="185">
        <v>0</v>
      </c>
      <c r="R1680" s="186">
        <v>0</v>
      </c>
    </row>
    <row r="1681" spans="1:18" s="81" customFormat="1" x14ac:dyDescent="0.2">
      <c r="A1681" s="81" t="s">
        <v>147</v>
      </c>
      <c r="B1681" s="81" t="s">
        <v>493</v>
      </c>
      <c r="C1681" s="81" t="str">
        <f t="shared" si="26"/>
        <v>08045</v>
      </c>
      <c r="D1681" s="81" t="s">
        <v>503</v>
      </c>
      <c r="E1681" s="81" t="s">
        <v>1760</v>
      </c>
      <c r="F1681" s="81">
        <v>115.962</v>
      </c>
      <c r="G1681" s="81" t="s">
        <v>528</v>
      </c>
      <c r="H1681" s="81" t="s">
        <v>565</v>
      </c>
      <c r="I1681" s="81" t="s">
        <v>1761</v>
      </c>
      <c r="J1681" s="81" t="s">
        <v>14</v>
      </c>
      <c r="K1681" s="81" t="s">
        <v>494</v>
      </c>
      <c r="L1681" s="81">
        <v>-107.56592222222221</v>
      </c>
      <c r="M1681" s="81">
        <v>39.493236111111109</v>
      </c>
      <c r="N1681" s="190">
        <v>0</v>
      </c>
      <c r="O1681" s="185">
        <v>7.5478148385241575</v>
      </c>
      <c r="P1681" s="185">
        <v>0</v>
      </c>
      <c r="Q1681" s="185">
        <v>0</v>
      </c>
      <c r="R1681" s="186">
        <v>0</v>
      </c>
    </row>
    <row r="1682" spans="1:18" s="81" customFormat="1" x14ac:dyDescent="0.2">
      <c r="A1682" s="81" t="s">
        <v>147</v>
      </c>
      <c r="B1682" s="81" t="s">
        <v>493</v>
      </c>
      <c r="C1682" s="81" t="str">
        <f t="shared" si="26"/>
        <v>08045</v>
      </c>
      <c r="D1682" s="81" t="s">
        <v>503</v>
      </c>
      <c r="E1682" s="81" t="s">
        <v>1762</v>
      </c>
      <c r="F1682" s="81">
        <v>34.061999999999998</v>
      </c>
      <c r="G1682" s="81" t="s">
        <v>528</v>
      </c>
      <c r="H1682" s="81" t="s">
        <v>565</v>
      </c>
      <c r="I1682" s="81" t="s">
        <v>1763</v>
      </c>
      <c r="J1682" s="81" t="s">
        <v>14</v>
      </c>
      <c r="K1682" s="81" t="s">
        <v>494</v>
      </c>
      <c r="L1682" s="81">
        <v>-107.59986388888889</v>
      </c>
      <c r="M1682" s="81">
        <v>39.507433333333331</v>
      </c>
      <c r="N1682" s="190">
        <v>0</v>
      </c>
      <c r="O1682" s="185">
        <v>2.2170510083459223</v>
      </c>
      <c r="P1682" s="185">
        <v>0</v>
      </c>
      <c r="Q1682" s="185">
        <v>0</v>
      </c>
      <c r="R1682" s="186">
        <v>0</v>
      </c>
    </row>
    <row r="1683" spans="1:18" s="81" customFormat="1" x14ac:dyDescent="0.2">
      <c r="A1683" s="81" t="s">
        <v>147</v>
      </c>
      <c r="B1683" s="81" t="s">
        <v>493</v>
      </c>
      <c r="C1683" s="81" t="str">
        <f t="shared" si="26"/>
        <v>08045</v>
      </c>
      <c r="D1683" s="81" t="s">
        <v>503</v>
      </c>
      <c r="E1683" s="81" t="s">
        <v>1764</v>
      </c>
      <c r="F1683" s="81">
        <v>53.466000000000001</v>
      </c>
      <c r="G1683" s="81" t="s">
        <v>528</v>
      </c>
      <c r="H1683" s="81" t="s">
        <v>565</v>
      </c>
      <c r="I1683" s="81" t="s">
        <v>1765</v>
      </c>
      <c r="J1683" s="81" t="s">
        <v>14</v>
      </c>
      <c r="K1683" s="81" t="s">
        <v>494</v>
      </c>
      <c r="L1683" s="81">
        <v>-107.66960833333334</v>
      </c>
      <c r="M1683" s="81">
        <v>39.49583611111111</v>
      </c>
      <c r="N1683" s="190">
        <v>0</v>
      </c>
      <c r="O1683" s="185">
        <v>3.480031977341997</v>
      </c>
      <c r="P1683" s="185">
        <v>0</v>
      </c>
      <c r="Q1683" s="185">
        <v>0</v>
      </c>
      <c r="R1683" s="186">
        <v>0</v>
      </c>
    </row>
    <row r="1684" spans="1:18" s="81" customFormat="1" x14ac:dyDescent="0.2">
      <c r="A1684" s="81" t="s">
        <v>147</v>
      </c>
      <c r="B1684" s="81" t="s">
        <v>493</v>
      </c>
      <c r="C1684" s="81" t="str">
        <f t="shared" si="26"/>
        <v>08045</v>
      </c>
      <c r="D1684" s="81" t="s">
        <v>503</v>
      </c>
      <c r="E1684" s="81" t="s">
        <v>1766</v>
      </c>
      <c r="F1684" s="81">
        <v>35.573999999999998</v>
      </c>
      <c r="G1684" s="81" t="s">
        <v>528</v>
      </c>
      <c r="H1684" s="81" t="s">
        <v>565</v>
      </c>
      <c r="I1684" s="81" t="s">
        <v>1767</v>
      </c>
      <c r="J1684" s="81" t="s">
        <v>14</v>
      </c>
      <c r="K1684" s="81" t="s">
        <v>494</v>
      </c>
      <c r="L1684" s="81">
        <v>-107.66966388888889</v>
      </c>
      <c r="M1684" s="81">
        <v>39.49218888888889</v>
      </c>
      <c r="N1684" s="190">
        <v>0</v>
      </c>
      <c r="O1684" s="185">
        <v>2.3154651098261363</v>
      </c>
      <c r="P1684" s="185">
        <v>0</v>
      </c>
      <c r="Q1684" s="185">
        <v>0</v>
      </c>
      <c r="R1684" s="186">
        <v>0</v>
      </c>
    </row>
    <row r="1685" spans="1:18" s="81" customFormat="1" x14ac:dyDescent="0.2">
      <c r="A1685" s="81" t="s">
        <v>147</v>
      </c>
      <c r="B1685" s="81" t="s">
        <v>493</v>
      </c>
      <c r="C1685" s="81" t="str">
        <f t="shared" si="26"/>
        <v>08045</v>
      </c>
      <c r="D1685" s="81" t="s">
        <v>503</v>
      </c>
      <c r="E1685" s="81" t="s">
        <v>1768</v>
      </c>
      <c r="F1685" s="81">
        <v>66.233999999999995</v>
      </c>
      <c r="G1685" s="81" t="s">
        <v>528</v>
      </c>
      <c r="H1685" s="81" t="s">
        <v>529</v>
      </c>
      <c r="I1685" s="81" t="s">
        <v>1769</v>
      </c>
      <c r="J1685" s="81" t="s">
        <v>14</v>
      </c>
      <c r="K1685" s="81" t="s">
        <v>494</v>
      </c>
      <c r="L1685" s="81">
        <v>-107.64561388888889</v>
      </c>
      <c r="M1685" s="81">
        <v>39.47401111111111</v>
      </c>
      <c r="N1685" s="190">
        <v>0</v>
      </c>
      <c r="O1685" s="185">
        <v>4.3111707755528776</v>
      </c>
      <c r="P1685" s="185">
        <v>0</v>
      </c>
      <c r="Q1685" s="185">
        <v>0</v>
      </c>
      <c r="R1685" s="186">
        <v>0</v>
      </c>
    </row>
    <row r="1686" spans="1:18" s="81" customFormat="1" x14ac:dyDescent="0.2">
      <c r="A1686" s="81" t="s">
        <v>147</v>
      </c>
      <c r="B1686" s="81" t="s">
        <v>493</v>
      </c>
      <c r="C1686" s="81" t="str">
        <f t="shared" si="26"/>
        <v>08045</v>
      </c>
      <c r="D1686" s="81" t="s">
        <v>503</v>
      </c>
      <c r="E1686" s="81" t="s">
        <v>1770</v>
      </c>
      <c r="F1686" s="81">
        <v>423.90600000000001</v>
      </c>
      <c r="G1686" s="81" t="s">
        <v>528</v>
      </c>
      <c r="H1686" s="81" t="s">
        <v>1364</v>
      </c>
      <c r="I1686" s="81" t="s">
        <v>1771</v>
      </c>
      <c r="J1686" s="81" t="s">
        <v>14</v>
      </c>
      <c r="K1686" s="81" t="s">
        <v>494</v>
      </c>
      <c r="L1686" s="81">
        <v>-107.63889733333335</v>
      </c>
      <c r="M1686" s="81">
        <v>39.474265611111115</v>
      </c>
      <c r="N1686" s="190">
        <v>0</v>
      </c>
      <c r="O1686" s="185">
        <v>0</v>
      </c>
      <c r="P1686" s="185">
        <v>0</v>
      </c>
      <c r="Q1686" s="185">
        <v>0</v>
      </c>
      <c r="R1686" s="186">
        <v>0</v>
      </c>
    </row>
    <row r="1687" spans="1:18" s="81" customFormat="1" x14ac:dyDescent="0.2">
      <c r="A1687" s="81" t="s">
        <v>147</v>
      </c>
      <c r="B1687" s="81" t="s">
        <v>493</v>
      </c>
      <c r="C1687" s="81" t="str">
        <f t="shared" si="26"/>
        <v>08045</v>
      </c>
      <c r="D1687" s="81" t="s">
        <v>503</v>
      </c>
      <c r="E1687" s="81" t="s">
        <v>1770</v>
      </c>
      <c r="F1687" s="81">
        <v>423.90600000000001</v>
      </c>
      <c r="G1687" s="81" t="s">
        <v>528</v>
      </c>
      <c r="H1687" s="81" t="s">
        <v>1364</v>
      </c>
      <c r="I1687" s="81" t="s">
        <v>1771</v>
      </c>
      <c r="J1687" s="81" t="s">
        <v>14</v>
      </c>
      <c r="K1687" s="81" t="s">
        <v>494</v>
      </c>
      <c r="L1687" s="81">
        <v>-107.63889733333335</v>
      </c>
      <c r="M1687" s="81">
        <v>39.474265611111115</v>
      </c>
      <c r="N1687" s="190">
        <v>0</v>
      </c>
      <c r="O1687" s="185">
        <v>0</v>
      </c>
      <c r="P1687" s="185">
        <v>0</v>
      </c>
      <c r="Q1687" s="185">
        <v>0</v>
      </c>
      <c r="R1687" s="186">
        <v>0</v>
      </c>
    </row>
    <row r="1688" spans="1:18" s="81" customFormat="1" x14ac:dyDescent="0.2">
      <c r="A1688" s="81" t="s">
        <v>147</v>
      </c>
      <c r="B1688" s="81" t="s">
        <v>493</v>
      </c>
      <c r="C1688" s="81" t="str">
        <f t="shared" si="26"/>
        <v>08045</v>
      </c>
      <c r="D1688" s="81" t="s">
        <v>503</v>
      </c>
      <c r="E1688" s="81" t="s">
        <v>1770</v>
      </c>
      <c r="F1688" s="81">
        <v>423.90600000000001</v>
      </c>
      <c r="G1688" s="81" t="s">
        <v>528</v>
      </c>
      <c r="H1688" s="81" t="s">
        <v>1364</v>
      </c>
      <c r="I1688" s="81" t="s">
        <v>1771</v>
      </c>
      <c r="J1688" s="81" t="s">
        <v>14</v>
      </c>
      <c r="K1688" s="81" t="s">
        <v>494</v>
      </c>
      <c r="L1688" s="81">
        <v>-107.63889733333335</v>
      </c>
      <c r="M1688" s="81">
        <v>39.474265611111115</v>
      </c>
      <c r="N1688" s="190">
        <v>0</v>
      </c>
      <c r="O1688" s="185">
        <v>11.274571309992679</v>
      </c>
      <c r="P1688" s="185">
        <v>0</v>
      </c>
      <c r="Q1688" s="185">
        <v>0</v>
      </c>
      <c r="R1688" s="186">
        <v>0</v>
      </c>
    </row>
    <row r="1689" spans="1:18" s="81" customFormat="1" x14ac:dyDescent="0.2">
      <c r="A1689" s="81" t="s">
        <v>147</v>
      </c>
      <c r="B1689" s="81" t="s">
        <v>493</v>
      </c>
      <c r="C1689" s="81" t="str">
        <f t="shared" si="26"/>
        <v>08045</v>
      </c>
      <c r="D1689" s="81" t="s">
        <v>503</v>
      </c>
      <c r="E1689" s="81" t="s">
        <v>1772</v>
      </c>
      <c r="F1689" s="81">
        <v>230.62200000000001</v>
      </c>
      <c r="G1689" s="81" t="s">
        <v>528</v>
      </c>
      <c r="H1689" s="81" t="s">
        <v>1364</v>
      </c>
      <c r="I1689" s="81" t="s">
        <v>1773</v>
      </c>
      <c r="J1689" s="81" t="s">
        <v>14</v>
      </c>
      <c r="K1689" s="81" t="s">
        <v>494</v>
      </c>
      <c r="L1689" s="81">
        <v>-107.67869166666667</v>
      </c>
      <c r="M1689" s="81">
        <v>39.477805555555555</v>
      </c>
      <c r="N1689" s="190">
        <v>0</v>
      </c>
      <c r="O1689" s="185">
        <v>6.1338225565411468</v>
      </c>
      <c r="P1689" s="185">
        <v>0</v>
      </c>
      <c r="Q1689" s="185">
        <v>0</v>
      </c>
      <c r="R1689" s="186">
        <v>0</v>
      </c>
    </row>
    <row r="1690" spans="1:18" s="81" customFormat="1" x14ac:dyDescent="0.2">
      <c r="A1690" s="81" t="s">
        <v>147</v>
      </c>
      <c r="B1690" s="81" t="s">
        <v>493</v>
      </c>
      <c r="C1690" s="81" t="str">
        <f t="shared" si="26"/>
        <v>08045</v>
      </c>
      <c r="D1690" s="81" t="s">
        <v>503</v>
      </c>
      <c r="E1690" s="81" t="s">
        <v>1774</v>
      </c>
      <c r="F1690" s="81">
        <v>621.05399999999997</v>
      </c>
      <c r="G1690" s="81" t="s">
        <v>528</v>
      </c>
      <c r="H1690" s="81" t="s">
        <v>1073</v>
      </c>
      <c r="I1690" s="81" t="s">
        <v>1775</v>
      </c>
      <c r="J1690" s="81" t="s">
        <v>14</v>
      </c>
      <c r="K1690" s="81" t="s">
        <v>494</v>
      </c>
      <c r="L1690" s="81">
        <v>-107.68359444444445</v>
      </c>
      <c r="M1690" s="81">
        <v>39.492222222222225</v>
      </c>
      <c r="N1690" s="190">
        <v>0</v>
      </c>
      <c r="O1690" s="185">
        <v>16.518421008022344</v>
      </c>
      <c r="P1690" s="185">
        <v>0</v>
      </c>
      <c r="Q1690" s="185">
        <v>0</v>
      </c>
      <c r="R1690" s="186">
        <v>0</v>
      </c>
    </row>
    <row r="1691" spans="1:18" s="81" customFormat="1" x14ac:dyDescent="0.2">
      <c r="A1691" s="81" t="s">
        <v>147</v>
      </c>
      <c r="B1691" s="81" t="s">
        <v>493</v>
      </c>
      <c r="C1691" s="81" t="str">
        <f t="shared" si="26"/>
        <v>08045</v>
      </c>
      <c r="D1691" s="81" t="s">
        <v>503</v>
      </c>
      <c r="E1691" s="81" t="s">
        <v>1776</v>
      </c>
      <c r="F1691" s="81">
        <v>134.316</v>
      </c>
      <c r="G1691" s="81" t="s">
        <v>528</v>
      </c>
      <c r="H1691" s="81" t="s">
        <v>1360</v>
      </c>
      <c r="I1691" s="81" t="s">
        <v>1777</v>
      </c>
      <c r="J1691" s="81" t="s">
        <v>14</v>
      </c>
      <c r="K1691" s="81" t="s">
        <v>494</v>
      </c>
      <c r="L1691" s="81">
        <v>-107.67547627777778</v>
      </c>
      <c r="M1691" s="81">
        <v>39.49557186111111</v>
      </c>
      <c r="N1691" s="190">
        <v>0</v>
      </c>
      <c r="O1691" s="185">
        <v>0</v>
      </c>
      <c r="P1691" s="185">
        <v>0</v>
      </c>
      <c r="Q1691" s="185">
        <v>0</v>
      </c>
      <c r="R1691" s="186">
        <v>0</v>
      </c>
    </row>
    <row r="1692" spans="1:18" s="81" customFormat="1" x14ac:dyDescent="0.2">
      <c r="A1692" s="81" t="s">
        <v>147</v>
      </c>
      <c r="B1692" s="81" t="s">
        <v>493</v>
      </c>
      <c r="C1692" s="81" t="str">
        <f t="shared" si="26"/>
        <v>08045</v>
      </c>
      <c r="D1692" s="81" t="s">
        <v>503</v>
      </c>
      <c r="E1692" s="81" t="s">
        <v>1776</v>
      </c>
      <c r="F1692" s="81">
        <v>134.316</v>
      </c>
      <c r="G1692" s="81" t="s">
        <v>528</v>
      </c>
      <c r="H1692" s="81" t="s">
        <v>1360</v>
      </c>
      <c r="I1692" s="81" t="s">
        <v>1777</v>
      </c>
      <c r="J1692" s="81" t="s">
        <v>14</v>
      </c>
      <c r="K1692" s="81" t="s">
        <v>494</v>
      </c>
      <c r="L1692" s="81">
        <v>-107.67547627777778</v>
      </c>
      <c r="M1692" s="81">
        <v>39.49557186111111</v>
      </c>
      <c r="N1692" s="190">
        <v>0</v>
      </c>
      <c r="O1692" s="185">
        <v>0</v>
      </c>
      <c r="P1692" s="185">
        <v>0</v>
      </c>
      <c r="Q1692" s="185">
        <v>0</v>
      </c>
      <c r="R1692" s="186">
        <v>0</v>
      </c>
    </row>
    <row r="1693" spans="1:18" s="81" customFormat="1" x14ac:dyDescent="0.2">
      <c r="A1693" s="81" t="s">
        <v>147</v>
      </c>
      <c r="B1693" s="81" t="s">
        <v>493</v>
      </c>
      <c r="C1693" s="81" t="str">
        <f t="shared" si="26"/>
        <v>08045</v>
      </c>
      <c r="D1693" s="81" t="s">
        <v>503</v>
      </c>
      <c r="E1693" s="81" t="s">
        <v>1776</v>
      </c>
      <c r="F1693" s="81">
        <v>134.316</v>
      </c>
      <c r="G1693" s="81" t="s">
        <v>528</v>
      </c>
      <c r="H1693" s="81" t="s">
        <v>1360</v>
      </c>
      <c r="I1693" s="81" t="s">
        <v>1777</v>
      </c>
      <c r="J1693" s="81" t="s">
        <v>14</v>
      </c>
      <c r="K1693" s="81" t="s">
        <v>494</v>
      </c>
      <c r="L1693" s="81">
        <v>-107.67547627777778</v>
      </c>
      <c r="M1693" s="81">
        <v>39.49557186111111</v>
      </c>
      <c r="N1693" s="190">
        <v>0</v>
      </c>
      <c r="O1693" s="185">
        <v>3.5723847269747937</v>
      </c>
      <c r="P1693" s="185">
        <v>0</v>
      </c>
      <c r="Q1693" s="185">
        <v>0</v>
      </c>
      <c r="R1693" s="186">
        <v>0</v>
      </c>
    </row>
    <row r="1694" spans="1:18" s="81" customFormat="1" x14ac:dyDescent="0.2">
      <c r="A1694" s="81" t="s">
        <v>147</v>
      </c>
      <c r="B1694" s="81" t="s">
        <v>493</v>
      </c>
      <c r="C1694" s="81" t="str">
        <f t="shared" si="26"/>
        <v>08045</v>
      </c>
      <c r="D1694" s="81" t="s">
        <v>503</v>
      </c>
      <c r="E1694" s="81" t="s">
        <v>1778</v>
      </c>
      <c r="F1694" s="81">
        <v>5</v>
      </c>
      <c r="G1694" s="81" t="s">
        <v>515</v>
      </c>
      <c r="H1694" s="81" t="s">
        <v>1779</v>
      </c>
      <c r="I1694" s="81" t="s">
        <v>1780</v>
      </c>
      <c r="J1694" s="81" t="s">
        <v>229</v>
      </c>
      <c r="K1694" s="81" t="s">
        <v>333</v>
      </c>
      <c r="L1694" s="81">
        <v>-108.41999925</v>
      </c>
      <c r="M1694" s="81">
        <v>39.50868911111111</v>
      </c>
      <c r="N1694" s="190">
        <v>0</v>
      </c>
      <c r="O1694" s="185">
        <v>0</v>
      </c>
      <c r="P1694" s="185">
        <v>3</v>
      </c>
      <c r="Q1694" s="185">
        <v>0</v>
      </c>
      <c r="R1694" s="186">
        <v>0</v>
      </c>
    </row>
    <row r="1695" spans="1:18" s="81" customFormat="1" x14ac:dyDescent="0.2">
      <c r="A1695" s="81" t="s">
        <v>147</v>
      </c>
      <c r="B1695" s="81" t="s">
        <v>493</v>
      </c>
      <c r="C1695" s="81" t="str">
        <f t="shared" si="26"/>
        <v>08045</v>
      </c>
      <c r="D1695" s="81" t="s">
        <v>503</v>
      </c>
      <c r="E1695" s="81" t="s">
        <v>1778</v>
      </c>
      <c r="F1695" s="81">
        <v>5</v>
      </c>
      <c r="G1695" s="81" t="s">
        <v>515</v>
      </c>
      <c r="H1695" s="81" t="s">
        <v>1779</v>
      </c>
      <c r="I1695" s="81" t="s">
        <v>1780</v>
      </c>
      <c r="J1695" s="81" t="s">
        <v>229</v>
      </c>
      <c r="K1695" s="81" t="s">
        <v>333</v>
      </c>
      <c r="L1695" s="81">
        <v>-108.41999925</v>
      </c>
      <c r="M1695" s="81">
        <v>39.50868911111111</v>
      </c>
      <c r="N1695" s="190">
        <v>3</v>
      </c>
      <c r="O1695" s="185">
        <v>0</v>
      </c>
      <c r="P1695" s="185">
        <v>0</v>
      </c>
      <c r="Q1695" s="185">
        <v>0</v>
      </c>
      <c r="R1695" s="186">
        <v>0</v>
      </c>
    </row>
    <row r="1696" spans="1:18" s="81" customFormat="1" x14ac:dyDescent="0.2">
      <c r="A1696" s="81" t="s">
        <v>147</v>
      </c>
      <c r="B1696" s="81" t="s">
        <v>493</v>
      </c>
      <c r="C1696" s="81" t="str">
        <f t="shared" si="26"/>
        <v>08045</v>
      </c>
      <c r="D1696" s="81" t="s">
        <v>503</v>
      </c>
      <c r="E1696" s="81" t="s">
        <v>1778</v>
      </c>
      <c r="F1696" s="81">
        <v>5</v>
      </c>
      <c r="G1696" s="81" t="s">
        <v>515</v>
      </c>
      <c r="H1696" s="81" t="s">
        <v>1779</v>
      </c>
      <c r="I1696" s="81" t="s">
        <v>1780</v>
      </c>
      <c r="J1696" s="81" t="s">
        <v>229</v>
      </c>
      <c r="K1696" s="81" t="s">
        <v>333</v>
      </c>
      <c r="L1696" s="81">
        <v>-108.41999925</v>
      </c>
      <c r="M1696" s="81">
        <v>39.50868911111111</v>
      </c>
      <c r="N1696" s="190">
        <v>0</v>
      </c>
      <c r="O1696" s="185">
        <v>0</v>
      </c>
      <c r="P1696" s="185">
        <v>0</v>
      </c>
      <c r="Q1696" s="185">
        <v>0</v>
      </c>
      <c r="R1696" s="186">
        <v>2.5000000000000001E-2</v>
      </c>
    </row>
    <row r="1697" spans="1:18" s="81" customFormat="1" x14ac:dyDescent="0.2">
      <c r="A1697" s="81" t="s">
        <v>147</v>
      </c>
      <c r="B1697" s="81" t="s">
        <v>493</v>
      </c>
      <c r="C1697" s="81" t="str">
        <f t="shared" si="26"/>
        <v>08045</v>
      </c>
      <c r="D1697" s="81" t="s">
        <v>503</v>
      </c>
      <c r="E1697" s="81" t="s">
        <v>1778</v>
      </c>
      <c r="F1697" s="81">
        <v>5</v>
      </c>
      <c r="G1697" s="81" t="s">
        <v>515</v>
      </c>
      <c r="H1697" s="81" t="s">
        <v>1779</v>
      </c>
      <c r="I1697" s="81" t="s">
        <v>1780</v>
      </c>
      <c r="J1697" s="81" t="s">
        <v>229</v>
      </c>
      <c r="K1697" s="81" t="s">
        <v>333</v>
      </c>
      <c r="L1697" s="81">
        <v>-108.41999925</v>
      </c>
      <c r="M1697" s="81">
        <v>39.50868911111111</v>
      </c>
      <c r="N1697" s="190">
        <v>0</v>
      </c>
      <c r="O1697" s="185">
        <v>0</v>
      </c>
      <c r="P1697" s="185">
        <v>0</v>
      </c>
      <c r="Q1697" s="185">
        <v>0</v>
      </c>
      <c r="R1697" s="186">
        <v>0</v>
      </c>
    </row>
    <row r="1698" spans="1:18" s="81" customFormat="1" x14ac:dyDescent="0.2">
      <c r="A1698" s="81" t="s">
        <v>147</v>
      </c>
      <c r="B1698" s="81" t="s">
        <v>493</v>
      </c>
      <c r="C1698" s="81" t="str">
        <f t="shared" si="26"/>
        <v>08045</v>
      </c>
      <c r="D1698" s="81" t="s">
        <v>503</v>
      </c>
      <c r="E1698" s="81" t="s">
        <v>1778</v>
      </c>
      <c r="F1698" s="81">
        <v>5</v>
      </c>
      <c r="G1698" s="81" t="s">
        <v>515</v>
      </c>
      <c r="H1698" s="81" t="s">
        <v>1779</v>
      </c>
      <c r="I1698" s="81" t="s">
        <v>1780</v>
      </c>
      <c r="J1698" s="81" t="s">
        <v>229</v>
      </c>
      <c r="K1698" s="81" t="s">
        <v>333</v>
      </c>
      <c r="L1698" s="81">
        <v>-108.41999925</v>
      </c>
      <c r="M1698" s="81">
        <v>39.50868911111111</v>
      </c>
      <c r="N1698" s="190">
        <v>0</v>
      </c>
      <c r="O1698" s="185">
        <v>0</v>
      </c>
      <c r="P1698" s="185">
        <v>0</v>
      </c>
      <c r="Q1698" s="185">
        <v>1.5E-3</v>
      </c>
      <c r="R1698" s="186">
        <v>0</v>
      </c>
    </row>
    <row r="1699" spans="1:18" s="81" customFormat="1" x14ac:dyDescent="0.2">
      <c r="A1699" s="81" t="s">
        <v>147</v>
      </c>
      <c r="B1699" s="81" t="s">
        <v>493</v>
      </c>
      <c r="C1699" s="81" t="str">
        <f t="shared" si="26"/>
        <v>08045</v>
      </c>
      <c r="D1699" s="81" t="s">
        <v>503</v>
      </c>
      <c r="E1699" s="81" t="s">
        <v>1778</v>
      </c>
      <c r="F1699" s="81">
        <v>5</v>
      </c>
      <c r="G1699" s="81" t="s">
        <v>515</v>
      </c>
      <c r="H1699" s="81" t="s">
        <v>1779</v>
      </c>
      <c r="I1699" s="81" t="s">
        <v>1780</v>
      </c>
      <c r="J1699" s="81" t="s">
        <v>229</v>
      </c>
      <c r="K1699" s="81" t="s">
        <v>333</v>
      </c>
      <c r="L1699" s="81">
        <v>-108.41999925</v>
      </c>
      <c r="M1699" s="81">
        <v>39.50868911111111</v>
      </c>
      <c r="N1699" s="190">
        <v>0</v>
      </c>
      <c r="O1699" s="185">
        <v>1</v>
      </c>
      <c r="P1699" s="185">
        <v>0</v>
      </c>
      <c r="Q1699" s="185">
        <v>0</v>
      </c>
      <c r="R1699" s="186">
        <v>0</v>
      </c>
    </row>
    <row r="1700" spans="1:18" s="81" customFormat="1" x14ac:dyDescent="0.2">
      <c r="A1700" s="81" t="s">
        <v>147</v>
      </c>
      <c r="B1700" s="81" t="s">
        <v>493</v>
      </c>
      <c r="C1700" s="81" t="str">
        <f t="shared" si="26"/>
        <v>08045</v>
      </c>
      <c r="D1700" s="81" t="s">
        <v>503</v>
      </c>
      <c r="E1700" s="81" t="s">
        <v>1781</v>
      </c>
      <c r="F1700" s="81">
        <v>33.81</v>
      </c>
      <c r="G1700" s="81" t="s">
        <v>528</v>
      </c>
      <c r="H1700" s="81" t="s">
        <v>529</v>
      </c>
      <c r="I1700" s="81" t="s">
        <v>1782</v>
      </c>
      <c r="J1700" s="81" t="s">
        <v>14</v>
      </c>
      <c r="K1700" s="81" t="s">
        <v>494</v>
      </c>
      <c r="L1700" s="81">
        <v>-108.14338561111111</v>
      </c>
      <c r="M1700" s="81">
        <v>39.539355388888886</v>
      </c>
      <c r="N1700" s="190">
        <v>0</v>
      </c>
      <c r="O1700" s="185">
        <v>2.2006929444448864</v>
      </c>
      <c r="P1700" s="185">
        <v>0</v>
      </c>
      <c r="Q1700" s="185">
        <v>0</v>
      </c>
      <c r="R1700" s="186">
        <v>0</v>
      </c>
    </row>
    <row r="1701" spans="1:18" s="81" customFormat="1" x14ac:dyDescent="0.2">
      <c r="A1701" s="81" t="s">
        <v>147</v>
      </c>
      <c r="B1701" s="81" t="s">
        <v>493</v>
      </c>
      <c r="C1701" s="81" t="str">
        <f t="shared" si="26"/>
        <v>08045</v>
      </c>
      <c r="D1701" s="81" t="s">
        <v>503</v>
      </c>
      <c r="E1701" s="81" t="s">
        <v>1783</v>
      </c>
      <c r="F1701" s="81">
        <v>68.165999999999997</v>
      </c>
      <c r="G1701" s="81" t="s">
        <v>528</v>
      </c>
      <c r="H1701" s="81" t="s">
        <v>1784</v>
      </c>
      <c r="I1701" s="81" t="s">
        <v>1785</v>
      </c>
      <c r="J1701" s="81" t="s">
        <v>14</v>
      </c>
      <c r="K1701" s="81" t="s">
        <v>494</v>
      </c>
      <c r="L1701" s="81">
        <v>-108.1017111111111</v>
      </c>
      <c r="M1701" s="81">
        <v>39.485816666666665</v>
      </c>
      <c r="N1701" s="190">
        <v>0</v>
      </c>
      <c r="O1701" s="185">
        <v>4.436924314424294</v>
      </c>
      <c r="P1701" s="185">
        <v>0</v>
      </c>
      <c r="Q1701" s="185">
        <v>0</v>
      </c>
      <c r="R1701" s="186">
        <v>0</v>
      </c>
    </row>
    <row r="1702" spans="1:18" s="81" customFormat="1" x14ac:dyDescent="0.2">
      <c r="A1702" s="81" t="s">
        <v>147</v>
      </c>
      <c r="B1702" s="81" t="s">
        <v>493</v>
      </c>
      <c r="C1702" s="81" t="str">
        <f t="shared" si="26"/>
        <v>08045</v>
      </c>
      <c r="D1702" s="81" t="s">
        <v>503</v>
      </c>
      <c r="E1702" s="81" t="s">
        <v>1786</v>
      </c>
      <c r="F1702" s="81">
        <v>171.91499999999999</v>
      </c>
      <c r="G1702" s="81" t="s">
        <v>505</v>
      </c>
      <c r="H1702" s="81" t="s">
        <v>1787</v>
      </c>
      <c r="I1702" s="81" t="s">
        <v>1788</v>
      </c>
      <c r="J1702" s="81" t="s">
        <v>10</v>
      </c>
      <c r="K1702" s="81" t="s">
        <v>319</v>
      </c>
      <c r="L1702" s="81">
        <v>-107.99161111111111</v>
      </c>
      <c r="M1702" s="81">
        <v>39.482938888888889</v>
      </c>
      <c r="N1702" s="190">
        <v>0</v>
      </c>
      <c r="O1702" s="185">
        <v>2.7</v>
      </c>
      <c r="P1702" s="185">
        <v>0</v>
      </c>
      <c r="Q1702" s="185">
        <v>0</v>
      </c>
      <c r="R1702" s="186">
        <v>0</v>
      </c>
    </row>
    <row r="1703" spans="1:18" s="81" customFormat="1" x14ac:dyDescent="0.2">
      <c r="A1703" s="81" t="s">
        <v>147</v>
      </c>
      <c r="B1703" s="81" t="s">
        <v>493</v>
      </c>
      <c r="C1703" s="81" t="str">
        <f t="shared" si="26"/>
        <v>08045</v>
      </c>
      <c r="D1703" s="81" t="s">
        <v>503</v>
      </c>
      <c r="E1703" s="81" t="s">
        <v>1786</v>
      </c>
      <c r="F1703" s="81">
        <v>61.698</v>
      </c>
      <c r="G1703" s="81" t="s">
        <v>528</v>
      </c>
      <c r="H1703" s="81" t="s">
        <v>529</v>
      </c>
      <c r="I1703" s="81" t="s">
        <v>1788</v>
      </c>
      <c r="J1703" s="81" t="s">
        <v>14</v>
      </c>
      <c r="K1703" s="81" t="s">
        <v>494</v>
      </c>
      <c r="L1703" s="81">
        <v>-107.99161111111111</v>
      </c>
      <c r="M1703" s="81">
        <v>39.482938888888889</v>
      </c>
      <c r="N1703" s="190">
        <v>0</v>
      </c>
      <c r="O1703" s="185">
        <v>4.0159224569171466</v>
      </c>
      <c r="P1703" s="185">
        <v>0</v>
      </c>
      <c r="Q1703" s="185">
        <v>0</v>
      </c>
      <c r="R1703" s="186">
        <v>0</v>
      </c>
    </row>
    <row r="1704" spans="1:18" s="81" customFormat="1" x14ac:dyDescent="0.2">
      <c r="A1704" s="81" t="s">
        <v>147</v>
      </c>
      <c r="B1704" s="81" t="s">
        <v>493</v>
      </c>
      <c r="C1704" s="81" t="str">
        <f t="shared" si="26"/>
        <v>08045</v>
      </c>
      <c r="D1704" s="81" t="s">
        <v>503</v>
      </c>
      <c r="E1704" s="81" t="s">
        <v>1789</v>
      </c>
      <c r="F1704" s="81">
        <v>43.764000000000003</v>
      </c>
      <c r="G1704" s="81" t="s">
        <v>528</v>
      </c>
      <c r="H1704" s="81" t="s">
        <v>529</v>
      </c>
      <c r="I1704" s="81" t="s">
        <v>1790</v>
      </c>
      <c r="J1704" s="81" t="s">
        <v>14</v>
      </c>
      <c r="K1704" s="81" t="s">
        <v>494</v>
      </c>
      <c r="L1704" s="81">
        <v>-107.89504166666667</v>
      </c>
      <c r="M1704" s="81">
        <v>39.461750000000009</v>
      </c>
      <c r="N1704" s="190">
        <v>0</v>
      </c>
      <c r="O1704" s="185">
        <v>2.8485983543248152</v>
      </c>
      <c r="P1704" s="185">
        <v>0</v>
      </c>
      <c r="Q1704" s="185">
        <v>0</v>
      </c>
      <c r="R1704" s="186">
        <v>0</v>
      </c>
    </row>
    <row r="1705" spans="1:18" s="81" customFormat="1" x14ac:dyDescent="0.2">
      <c r="A1705" s="81" t="s">
        <v>147</v>
      </c>
      <c r="B1705" s="81" t="s">
        <v>493</v>
      </c>
      <c r="C1705" s="81" t="str">
        <f t="shared" si="26"/>
        <v>08045</v>
      </c>
      <c r="D1705" s="81" t="s">
        <v>503</v>
      </c>
      <c r="E1705" s="81" t="s">
        <v>1791</v>
      </c>
      <c r="F1705" s="81">
        <v>35.874000000000002</v>
      </c>
      <c r="G1705" s="81" t="s">
        <v>528</v>
      </c>
      <c r="H1705" s="81" t="s">
        <v>529</v>
      </c>
      <c r="I1705" s="81" t="s">
        <v>1792</v>
      </c>
      <c r="J1705" s="81" t="s">
        <v>14</v>
      </c>
      <c r="K1705" s="81" t="s">
        <v>494</v>
      </c>
      <c r="L1705" s="81">
        <v>-108.04275555555556</v>
      </c>
      <c r="M1705" s="81">
        <v>39.486036111111112</v>
      </c>
      <c r="N1705" s="190">
        <v>0</v>
      </c>
      <c r="O1705" s="185">
        <v>2.3350385811205343</v>
      </c>
      <c r="P1705" s="185">
        <v>0</v>
      </c>
      <c r="Q1705" s="185">
        <v>0</v>
      </c>
      <c r="R1705" s="186">
        <v>0</v>
      </c>
    </row>
    <row r="1706" spans="1:18" s="81" customFormat="1" x14ac:dyDescent="0.2">
      <c r="A1706" s="81" t="s">
        <v>147</v>
      </c>
      <c r="B1706" s="81" t="s">
        <v>493</v>
      </c>
      <c r="C1706" s="81" t="str">
        <f t="shared" si="26"/>
        <v>08045</v>
      </c>
      <c r="D1706" s="81" t="s">
        <v>503</v>
      </c>
      <c r="E1706" s="81" t="s">
        <v>1793</v>
      </c>
      <c r="F1706" s="81">
        <v>33.222000000000001</v>
      </c>
      <c r="G1706" s="81" t="s">
        <v>528</v>
      </c>
      <c r="H1706" s="81" t="s">
        <v>529</v>
      </c>
      <c r="I1706" s="81" t="s">
        <v>1794</v>
      </c>
      <c r="J1706" s="81" t="s">
        <v>14</v>
      </c>
      <c r="K1706" s="81" t="s">
        <v>494</v>
      </c>
      <c r="L1706" s="81">
        <v>-108.09234444444444</v>
      </c>
      <c r="M1706" s="81">
        <v>39.478777777777786</v>
      </c>
      <c r="N1706" s="190">
        <v>0</v>
      </c>
      <c r="O1706" s="185">
        <v>2.1624197003792314</v>
      </c>
      <c r="P1706" s="185">
        <v>0</v>
      </c>
      <c r="Q1706" s="185">
        <v>0</v>
      </c>
      <c r="R1706" s="186">
        <v>0</v>
      </c>
    </row>
    <row r="1707" spans="1:18" s="81" customFormat="1" x14ac:dyDescent="0.2">
      <c r="A1707" s="81" t="s">
        <v>147</v>
      </c>
      <c r="B1707" s="81" t="s">
        <v>493</v>
      </c>
      <c r="C1707" s="81" t="str">
        <f t="shared" si="26"/>
        <v>08045</v>
      </c>
      <c r="D1707" s="81" t="s">
        <v>503</v>
      </c>
      <c r="E1707" s="81" t="s">
        <v>1795</v>
      </c>
      <c r="F1707" s="81">
        <v>49.601999999999997</v>
      </c>
      <c r="G1707" s="81" t="s">
        <v>528</v>
      </c>
      <c r="H1707" s="81" t="s">
        <v>1345</v>
      </c>
      <c r="I1707" s="81" t="s">
        <v>1796</v>
      </c>
      <c r="J1707" s="81" t="s">
        <v>14</v>
      </c>
      <c r="K1707" s="81" t="s">
        <v>494</v>
      </c>
      <c r="L1707" s="81">
        <v>-108.11979166666666</v>
      </c>
      <c r="M1707" s="81">
        <v>39.457116666666671</v>
      </c>
      <c r="N1707" s="190">
        <v>0</v>
      </c>
      <c r="O1707" s="185">
        <v>3.228529273559229</v>
      </c>
      <c r="P1707" s="185">
        <v>0</v>
      </c>
      <c r="Q1707" s="185">
        <v>0</v>
      </c>
      <c r="R1707" s="186">
        <v>0</v>
      </c>
    </row>
    <row r="1708" spans="1:18" s="81" customFormat="1" x14ac:dyDescent="0.2">
      <c r="A1708" s="81" t="s">
        <v>147</v>
      </c>
      <c r="B1708" s="81" t="s">
        <v>493</v>
      </c>
      <c r="C1708" s="81" t="str">
        <f t="shared" si="26"/>
        <v>08045</v>
      </c>
      <c r="D1708" s="81" t="s">
        <v>503</v>
      </c>
      <c r="E1708" s="81" t="s">
        <v>1795</v>
      </c>
      <c r="F1708" s="81">
        <v>39.353999999999999</v>
      </c>
      <c r="G1708" s="81" t="s">
        <v>528</v>
      </c>
      <c r="H1708" s="81" t="s">
        <v>565</v>
      </c>
      <c r="I1708" s="81" t="s">
        <v>1796</v>
      </c>
      <c r="J1708" s="81" t="s">
        <v>14</v>
      </c>
      <c r="K1708" s="81" t="s">
        <v>494</v>
      </c>
      <c r="L1708" s="81">
        <v>-108.11979166666666</v>
      </c>
      <c r="M1708" s="81">
        <v>39.457116666666671</v>
      </c>
      <c r="N1708" s="190">
        <v>0</v>
      </c>
      <c r="O1708" s="185">
        <v>2.5615003635266698</v>
      </c>
      <c r="P1708" s="185">
        <v>0</v>
      </c>
      <c r="Q1708" s="185">
        <v>0</v>
      </c>
      <c r="R1708" s="186">
        <v>0</v>
      </c>
    </row>
    <row r="1709" spans="1:18" s="81" customFormat="1" x14ac:dyDescent="0.2">
      <c r="A1709" s="81" t="s">
        <v>147</v>
      </c>
      <c r="B1709" s="81" t="s">
        <v>493</v>
      </c>
      <c r="C1709" s="81" t="str">
        <f t="shared" si="26"/>
        <v>08045</v>
      </c>
      <c r="D1709" s="81" t="s">
        <v>503</v>
      </c>
      <c r="E1709" s="81" t="s">
        <v>1797</v>
      </c>
      <c r="F1709" s="81">
        <v>112.602</v>
      </c>
      <c r="G1709" s="81" t="s">
        <v>528</v>
      </c>
      <c r="H1709" s="81" t="s">
        <v>565</v>
      </c>
      <c r="I1709" s="81" t="s">
        <v>1798</v>
      </c>
      <c r="J1709" s="81" t="s">
        <v>14</v>
      </c>
      <c r="K1709" s="81" t="s">
        <v>494</v>
      </c>
      <c r="L1709" s="81">
        <v>-108.23698608333333</v>
      </c>
      <c r="M1709" s="81">
        <v>39.528974222222224</v>
      </c>
      <c r="N1709" s="190">
        <v>0</v>
      </c>
      <c r="O1709" s="185">
        <v>7.3291168352347942</v>
      </c>
      <c r="P1709" s="185">
        <v>0</v>
      </c>
      <c r="Q1709" s="185">
        <v>0</v>
      </c>
      <c r="R1709" s="186">
        <v>0</v>
      </c>
    </row>
    <row r="1710" spans="1:18" s="81" customFormat="1" x14ac:dyDescent="0.2">
      <c r="A1710" s="81" t="s">
        <v>147</v>
      </c>
      <c r="B1710" s="81" t="s">
        <v>493</v>
      </c>
      <c r="C1710" s="81" t="str">
        <f t="shared" si="26"/>
        <v>08045</v>
      </c>
      <c r="D1710" s="81" t="s">
        <v>503</v>
      </c>
      <c r="E1710" s="81" t="s">
        <v>1799</v>
      </c>
      <c r="F1710" s="81">
        <v>32.003999999999998</v>
      </c>
      <c r="G1710" s="81" t="s">
        <v>528</v>
      </c>
      <c r="H1710" s="81" t="s">
        <v>565</v>
      </c>
      <c r="I1710" s="81" t="s">
        <v>1800</v>
      </c>
      <c r="J1710" s="81" t="s">
        <v>14</v>
      </c>
      <c r="K1710" s="81" t="s">
        <v>494</v>
      </c>
      <c r="L1710" s="81">
        <v>-108.23297844444444</v>
      </c>
      <c r="M1710" s="81">
        <v>39.531591444444452</v>
      </c>
      <c r="N1710" s="190">
        <v>0</v>
      </c>
      <c r="O1710" s="185">
        <v>2.0830984813311875</v>
      </c>
      <c r="P1710" s="185">
        <v>0</v>
      </c>
      <c r="Q1710" s="185">
        <v>0</v>
      </c>
      <c r="R1710" s="186">
        <v>0</v>
      </c>
    </row>
    <row r="1711" spans="1:18" s="81" customFormat="1" x14ac:dyDescent="0.2">
      <c r="A1711" s="81" t="s">
        <v>147</v>
      </c>
      <c r="B1711" s="81" t="s">
        <v>493</v>
      </c>
      <c r="C1711" s="81" t="str">
        <f t="shared" si="26"/>
        <v>08045</v>
      </c>
      <c r="D1711" s="81" t="s">
        <v>503</v>
      </c>
      <c r="E1711" s="81" t="s">
        <v>1801</v>
      </c>
      <c r="F1711" s="81">
        <v>48.594000000000001</v>
      </c>
      <c r="G1711" s="81" t="s">
        <v>528</v>
      </c>
      <c r="H1711" s="81" t="s">
        <v>1364</v>
      </c>
      <c r="I1711" s="81" t="s">
        <v>1802</v>
      </c>
      <c r="J1711" s="81" t="s">
        <v>14</v>
      </c>
      <c r="K1711" s="81" t="s">
        <v>494</v>
      </c>
      <c r="L1711" s="81">
        <v>-107.78181111111111</v>
      </c>
      <c r="M1711" s="81">
        <v>39.465383333333335</v>
      </c>
      <c r="N1711" s="190">
        <v>0</v>
      </c>
      <c r="O1711" s="185">
        <v>1.2924481329299051</v>
      </c>
      <c r="P1711" s="185">
        <v>0</v>
      </c>
      <c r="Q1711" s="185">
        <v>0</v>
      </c>
      <c r="R1711" s="186">
        <v>0</v>
      </c>
    </row>
    <row r="1712" spans="1:18" s="81" customFormat="1" x14ac:dyDescent="0.2">
      <c r="A1712" s="81" t="s">
        <v>147</v>
      </c>
      <c r="B1712" s="81" t="s">
        <v>493</v>
      </c>
      <c r="C1712" s="81" t="str">
        <f t="shared" si="26"/>
        <v>08045</v>
      </c>
      <c r="D1712" s="81" t="s">
        <v>503</v>
      </c>
      <c r="E1712" s="81" t="s">
        <v>1803</v>
      </c>
      <c r="F1712" s="81">
        <v>239.232</v>
      </c>
      <c r="G1712" s="81" t="s">
        <v>528</v>
      </c>
      <c r="H1712" s="81" t="s">
        <v>1364</v>
      </c>
      <c r="I1712" s="81" t="s">
        <v>1804</v>
      </c>
      <c r="J1712" s="81" t="s">
        <v>14</v>
      </c>
      <c r="K1712" s="81" t="s">
        <v>494</v>
      </c>
      <c r="L1712" s="81">
        <v>-107.66006111111112</v>
      </c>
      <c r="M1712" s="81">
        <v>39.47806388888889</v>
      </c>
      <c r="N1712" s="190">
        <v>0</v>
      </c>
      <c r="O1712" s="185">
        <v>6.3628215775010704</v>
      </c>
      <c r="P1712" s="185">
        <v>0</v>
      </c>
      <c r="Q1712" s="185">
        <v>0</v>
      </c>
      <c r="R1712" s="186">
        <v>0</v>
      </c>
    </row>
    <row r="1713" spans="1:18" s="81" customFormat="1" x14ac:dyDescent="0.2">
      <c r="A1713" s="81" t="s">
        <v>147</v>
      </c>
      <c r="B1713" s="81" t="s">
        <v>493</v>
      </c>
      <c r="C1713" s="81" t="str">
        <f t="shared" si="26"/>
        <v>08045</v>
      </c>
      <c r="D1713" s="81" t="s">
        <v>503</v>
      </c>
      <c r="E1713" s="81" t="s">
        <v>1805</v>
      </c>
      <c r="F1713" s="81">
        <v>32.508000000000003</v>
      </c>
      <c r="G1713" s="81" t="s">
        <v>528</v>
      </c>
      <c r="H1713" s="81" t="s">
        <v>1350</v>
      </c>
      <c r="I1713" s="81" t="s">
        <v>1806</v>
      </c>
      <c r="J1713" s="81" t="s">
        <v>14</v>
      </c>
      <c r="K1713" s="81" t="s">
        <v>494</v>
      </c>
      <c r="L1713" s="81">
        <v>-107.69452858333334</v>
      </c>
      <c r="M1713" s="81">
        <v>39.497509916666665</v>
      </c>
      <c r="N1713" s="190">
        <v>0</v>
      </c>
      <c r="O1713" s="185">
        <v>0</v>
      </c>
      <c r="P1713" s="185">
        <v>0</v>
      </c>
      <c r="Q1713" s="185">
        <v>0</v>
      </c>
      <c r="R1713" s="186">
        <v>0</v>
      </c>
    </row>
    <row r="1714" spans="1:18" s="81" customFormat="1" x14ac:dyDescent="0.2">
      <c r="A1714" s="81" t="s">
        <v>147</v>
      </c>
      <c r="B1714" s="81" t="s">
        <v>493</v>
      </c>
      <c r="C1714" s="81" t="str">
        <f t="shared" si="26"/>
        <v>08045</v>
      </c>
      <c r="D1714" s="81" t="s">
        <v>503</v>
      </c>
      <c r="E1714" s="81" t="s">
        <v>1805</v>
      </c>
      <c r="F1714" s="81">
        <v>39.9</v>
      </c>
      <c r="G1714" s="81" t="s">
        <v>528</v>
      </c>
      <c r="H1714" s="81" t="s">
        <v>1350</v>
      </c>
      <c r="I1714" s="81" t="s">
        <v>1806</v>
      </c>
      <c r="J1714" s="81" t="s">
        <v>14</v>
      </c>
      <c r="K1714" s="81" t="s">
        <v>494</v>
      </c>
      <c r="L1714" s="81">
        <v>-107.69452858333334</v>
      </c>
      <c r="M1714" s="81">
        <v>39.497509916666665</v>
      </c>
      <c r="N1714" s="190">
        <v>0</v>
      </c>
      <c r="O1714" s="185">
        <v>0</v>
      </c>
      <c r="P1714" s="185">
        <v>0</v>
      </c>
      <c r="Q1714" s="185">
        <v>0</v>
      </c>
      <c r="R1714" s="186">
        <v>0</v>
      </c>
    </row>
    <row r="1715" spans="1:18" s="81" customFormat="1" x14ac:dyDescent="0.2">
      <c r="A1715" s="81" t="s">
        <v>147</v>
      </c>
      <c r="B1715" s="81" t="s">
        <v>493</v>
      </c>
      <c r="C1715" s="81" t="str">
        <f t="shared" si="26"/>
        <v>08045</v>
      </c>
      <c r="D1715" s="81" t="s">
        <v>503</v>
      </c>
      <c r="E1715" s="81" t="s">
        <v>1805</v>
      </c>
      <c r="F1715" s="81">
        <v>47.334000000000003</v>
      </c>
      <c r="G1715" s="81" t="s">
        <v>528</v>
      </c>
      <c r="H1715" s="81" t="s">
        <v>1350</v>
      </c>
      <c r="I1715" s="81" t="s">
        <v>1806</v>
      </c>
      <c r="J1715" s="81" t="s">
        <v>14</v>
      </c>
      <c r="K1715" s="81" t="s">
        <v>494</v>
      </c>
      <c r="L1715" s="81">
        <v>-107.69452858333334</v>
      </c>
      <c r="M1715" s="81">
        <v>39.497509916666665</v>
      </c>
      <c r="N1715" s="190">
        <v>0</v>
      </c>
      <c r="O1715" s="185">
        <v>0</v>
      </c>
      <c r="P1715" s="185">
        <v>0</v>
      </c>
      <c r="Q1715" s="185">
        <v>0</v>
      </c>
      <c r="R1715" s="186">
        <v>0</v>
      </c>
    </row>
    <row r="1716" spans="1:18" s="81" customFormat="1" x14ac:dyDescent="0.2">
      <c r="A1716" s="81" t="s">
        <v>147</v>
      </c>
      <c r="B1716" s="81" t="s">
        <v>493</v>
      </c>
      <c r="C1716" s="81" t="str">
        <f t="shared" si="26"/>
        <v>08045</v>
      </c>
      <c r="D1716" s="81" t="s">
        <v>503</v>
      </c>
      <c r="E1716" s="81" t="s">
        <v>1805</v>
      </c>
      <c r="F1716" s="81">
        <v>53.55</v>
      </c>
      <c r="G1716" s="81" t="s">
        <v>528</v>
      </c>
      <c r="H1716" s="81" t="s">
        <v>1350</v>
      </c>
      <c r="I1716" s="81" t="s">
        <v>1806</v>
      </c>
      <c r="J1716" s="81" t="s">
        <v>14</v>
      </c>
      <c r="K1716" s="81" t="s">
        <v>494</v>
      </c>
      <c r="L1716" s="81">
        <v>-107.69452858333334</v>
      </c>
      <c r="M1716" s="81">
        <v>39.497509916666665</v>
      </c>
      <c r="N1716" s="190">
        <v>0</v>
      </c>
      <c r="O1716" s="185">
        <v>0</v>
      </c>
      <c r="P1716" s="185">
        <v>0</v>
      </c>
      <c r="Q1716" s="185">
        <v>0</v>
      </c>
      <c r="R1716" s="186">
        <v>0</v>
      </c>
    </row>
    <row r="1717" spans="1:18" s="81" customFormat="1" x14ac:dyDescent="0.2">
      <c r="A1717" s="81" t="s">
        <v>147</v>
      </c>
      <c r="B1717" s="81" t="s">
        <v>493</v>
      </c>
      <c r="C1717" s="81" t="str">
        <f t="shared" si="26"/>
        <v>08045</v>
      </c>
      <c r="D1717" s="81" t="s">
        <v>503</v>
      </c>
      <c r="E1717" s="81" t="s">
        <v>1805</v>
      </c>
      <c r="F1717" s="81">
        <v>90.677999999999997</v>
      </c>
      <c r="G1717" s="81" t="s">
        <v>528</v>
      </c>
      <c r="H1717" s="81" t="s">
        <v>1350</v>
      </c>
      <c r="I1717" s="81" t="s">
        <v>1806</v>
      </c>
      <c r="J1717" s="81" t="s">
        <v>14</v>
      </c>
      <c r="K1717" s="81" t="s">
        <v>494</v>
      </c>
      <c r="L1717" s="81">
        <v>-107.69452858333334</v>
      </c>
      <c r="M1717" s="81">
        <v>39.497509916666665</v>
      </c>
      <c r="N1717" s="190">
        <v>0</v>
      </c>
      <c r="O1717" s="185">
        <v>0</v>
      </c>
      <c r="P1717" s="185">
        <v>0</v>
      </c>
      <c r="Q1717" s="185">
        <v>0</v>
      </c>
      <c r="R1717" s="186">
        <v>0</v>
      </c>
    </row>
    <row r="1718" spans="1:18" s="81" customFormat="1" x14ac:dyDescent="0.2">
      <c r="A1718" s="81" t="s">
        <v>147</v>
      </c>
      <c r="B1718" s="81" t="s">
        <v>493</v>
      </c>
      <c r="C1718" s="81" t="str">
        <f t="shared" si="26"/>
        <v>08045</v>
      </c>
      <c r="D1718" s="81" t="s">
        <v>503</v>
      </c>
      <c r="E1718" s="81" t="s">
        <v>1805</v>
      </c>
      <c r="F1718" s="81">
        <v>32.508000000000003</v>
      </c>
      <c r="G1718" s="81" t="s">
        <v>528</v>
      </c>
      <c r="H1718" s="81" t="s">
        <v>1350</v>
      </c>
      <c r="I1718" s="81" t="s">
        <v>1806</v>
      </c>
      <c r="J1718" s="81" t="s">
        <v>14</v>
      </c>
      <c r="K1718" s="81" t="s">
        <v>494</v>
      </c>
      <c r="L1718" s="81">
        <v>-107.69452858333334</v>
      </c>
      <c r="M1718" s="81">
        <v>39.497509916666665</v>
      </c>
      <c r="N1718" s="190">
        <v>0</v>
      </c>
      <c r="O1718" s="185">
        <v>0</v>
      </c>
      <c r="P1718" s="185">
        <v>0</v>
      </c>
      <c r="Q1718" s="185">
        <v>0</v>
      </c>
      <c r="R1718" s="186">
        <v>0</v>
      </c>
    </row>
    <row r="1719" spans="1:18" s="81" customFormat="1" x14ac:dyDescent="0.2">
      <c r="A1719" s="81" t="s">
        <v>147</v>
      </c>
      <c r="B1719" s="81" t="s">
        <v>493</v>
      </c>
      <c r="C1719" s="81" t="str">
        <f t="shared" si="26"/>
        <v>08045</v>
      </c>
      <c r="D1719" s="81" t="s">
        <v>503</v>
      </c>
      <c r="E1719" s="81" t="s">
        <v>1805</v>
      </c>
      <c r="F1719" s="81">
        <v>39.9</v>
      </c>
      <c r="G1719" s="81" t="s">
        <v>528</v>
      </c>
      <c r="H1719" s="81" t="s">
        <v>1350</v>
      </c>
      <c r="I1719" s="81" t="s">
        <v>1806</v>
      </c>
      <c r="J1719" s="81" t="s">
        <v>14</v>
      </c>
      <c r="K1719" s="81" t="s">
        <v>494</v>
      </c>
      <c r="L1719" s="81">
        <v>-107.69452858333334</v>
      </c>
      <c r="M1719" s="81">
        <v>39.497509916666665</v>
      </c>
      <c r="N1719" s="190">
        <v>0</v>
      </c>
      <c r="O1719" s="185">
        <v>0</v>
      </c>
      <c r="P1719" s="185">
        <v>0</v>
      </c>
      <c r="Q1719" s="185">
        <v>0</v>
      </c>
      <c r="R1719" s="186">
        <v>0</v>
      </c>
    </row>
    <row r="1720" spans="1:18" s="81" customFormat="1" x14ac:dyDescent="0.2">
      <c r="A1720" s="81" t="s">
        <v>147</v>
      </c>
      <c r="B1720" s="81" t="s">
        <v>493</v>
      </c>
      <c r="C1720" s="81" t="str">
        <f t="shared" si="26"/>
        <v>08045</v>
      </c>
      <c r="D1720" s="81" t="s">
        <v>503</v>
      </c>
      <c r="E1720" s="81" t="s">
        <v>1805</v>
      </c>
      <c r="F1720" s="81">
        <v>47.334000000000003</v>
      </c>
      <c r="G1720" s="81" t="s">
        <v>528</v>
      </c>
      <c r="H1720" s="81" t="s">
        <v>1350</v>
      </c>
      <c r="I1720" s="81" t="s">
        <v>1806</v>
      </c>
      <c r="J1720" s="81" t="s">
        <v>14</v>
      </c>
      <c r="K1720" s="81" t="s">
        <v>494</v>
      </c>
      <c r="L1720" s="81">
        <v>-107.69452858333334</v>
      </c>
      <c r="M1720" s="81">
        <v>39.497509916666665</v>
      </c>
      <c r="N1720" s="190">
        <v>0</v>
      </c>
      <c r="O1720" s="185">
        <v>0</v>
      </c>
      <c r="P1720" s="185">
        <v>0</v>
      </c>
      <c r="Q1720" s="185">
        <v>0</v>
      </c>
      <c r="R1720" s="186">
        <v>0</v>
      </c>
    </row>
    <row r="1721" spans="1:18" s="81" customFormat="1" x14ac:dyDescent="0.2">
      <c r="A1721" s="81" t="s">
        <v>147</v>
      </c>
      <c r="B1721" s="81" t="s">
        <v>493</v>
      </c>
      <c r="C1721" s="81" t="str">
        <f t="shared" si="26"/>
        <v>08045</v>
      </c>
      <c r="D1721" s="81" t="s">
        <v>503</v>
      </c>
      <c r="E1721" s="81" t="s">
        <v>1805</v>
      </c>
      <c r="F1721" s="81">
        <v>53.55</v>
      </c>
      <c r="G1721" s="81" t="s">
        <v>528</v>
      </c>
      <c r="H1721" s="81" t="s">
        <v>1350</v>
      </c>
      <c r="I1721" s="81" t="s">
        <v>1806</v>
      </c>
      <c r="J1721" s="81" t="s">
        <v>14</v>
      </c>
      <c r="K1721" s="81" t="s">
        <v>494</v>
      </c>
      <c r="L1721" s="81">
        <v>-107.69452858333334</v>
      </c>
      <c r="M1721" s="81">
        <v>39.497509916666665</v>
      </c>
      <c r="N1721" s="190">
        <v>0</v>
      </c>
      <c r="O1721" s="185">
        <v>0</v>
      </c>
      <c r="P1721" s="185">
        <v>0</v>
      </c>
      <c r="Q1721" s="185">
        <v>0</v>
      </c>
      <c r="R1721" s="186">
        <v>0</v>
      </c>
    </row>
    <row r="1722" spans="1:18" s="81" customFormat="1" x14ac:dyDescent="0.2">
      <c r="A1722" s="81" t="s">
        <v>147</v>
      </c>
      <c r="B1722" s="81" t="s">
        <v>493</v>
      </c>
      <c r="C1722" s="81" t="str">
        <f t="shared" si="26"/>
        <v>08045</v>
      </c>
      <c r="D1722" s="81" t="s">
        <v>503</v>
      </c>
      <c r="E1722" s="81" t="s">
        <v>1805</v>
      </c>
      <c r="F1722" s="81">
        <v>90.677999999999997</v>
      </c>
      <c r="G1722" s="81" t="s">
        <v>528</v>
      </c>
      <c r="H1722" s="81" t="s">
        <v>1350</v>
      </c>
      <c r="I1722" s="81" t="s">
        <v>1806</v>
      </c>
      <c r="J1722" s="81" t="s">
        <v>14</v>
      </c>
      <c r="K1722" s="81" t="s">
        <v>494</v>
      </c>
      <c r="L1722" s="81">
        <v>-107.69452858333334</v>
      </c>
      <c r="M1722" s="81">
        <v>39.497509916666665</v>
      </c>
      <c r="N1722" s="190">
        <v>0</v>
      </c>
      <c r="O1722" s="185">
        <v>0</v>
      </c>
      <c r="P1722" s="185">
        <v>0</v>
      </c>
      <c r="Q1722" s="185">
        <v>0</v>
      </c>
      <c r="R1722" s="186">
        <v>0</v>
      </c>
    </row>
    <row r="1723" spans="1:18" s="81" customFormat="1" x14ac:dyDescent="0.2">
      <c r="A1723" s="81" t="s">
        <v>147</v>
      </c>
      <c r="B1723" s="81" t="s">
        <v>493</v>
      </c>
      <c r="C1723" s="81" t="str">
        <f t="shared" si="26"/>
        <v>08045</v>
      </c>
      <c r="D1723" s="81" t="s">
        <v>503</v>
      </c>
      <c r="E1723" s="81" t="s">
        <v>1805</v>
      </c>
      <c r="F1723" s="81">
        <v>32.508000000000003</v>
      </c>
      <c r="G1723" s="81" t="s">
        <v>528</v>
      </c>
      <c r="H1723" s="81" t="s">
        <v>1350</v>
      </c>
      <c r="I1723" s="81" t="s">
        <v>1806</v>
      </c>
      <c r="J1723" s="81" t="s">
        <v>14</v>
      </c>
      <c r="K1723" s="81" t="s">
        <v>494</v>
      </c>
      <c r="L1723" s="81">
        <v>-107.69452858333334</v>
      </c>
      <c r="M1723" s="81">
        <v>39.497509916666665</v>
      </c>
      <c r="N1723" s="190">
        <v>0</v>
      </c>
      <c r="O1723" s="185">
        <v>0.86461093767307395</v>
      </c>
      <c r="P1723" s="185">
        <v>0</v>
      </c>
      <c r="Q1723" s="185">
        <v>0</v>
      </c>
      <c r="R1723" s="186">
        <v>0</v>
      </c>
    </row>
    <row r="1724" spans="1:18" s="81" customFormat="1" x14ac:dyDescent="0.2">
      <c r="A1724" s="81" t="s">
        <v>147</v>
      </c>
      <c r="B1724" s="81" t="s">
        <v>493</v>
      </c>
      <c r="C1724" s="81" t="str">
        <f t="shared" si="26"/>
        <v>08045</v>
      </c>
      <c r="D1724" s="81" t="s">
        <v>503</v>
      </c>
      <c r="E1724" s="81" t="s">
        <v>1805</v>
      </c>
      <c r="F1724" s="81">
        <v>39.9</v>
      </c>
      <c r="G1724" s="81" t="s">
        <v>528</v>
      </c>
      <c r="H1724" s="81" t="s">
        <v>1350</v>
      </c>
      <c r="I1724" s="81" t="s">
        <v>1806</v>
      </c>
      <c r="J1724" s="81" t="s">
        <v>14</v>
      </c>
      <c r="K1724" s="81" t="s">
        <v>494</v>
      </c>
      <c r="L1724" s="81">
        <v>-107.69452858333334</v>
      </c>
      <c r="M1724" s="81">
        <v>39.497509916666665</v>
      </c>
      <c r="N1724" s="190">
        <v>0</v>
      </c>
      <c r="O1724" s="185">
        <v>1.0612149751801294</v>
      </c>
      <c r="P1724" s="185">
        <v>0</v>
      </c>
      <c r="Q1724" s="185">
        <v>0</v>
      </c>
      <c r="R1724" s="186">
        <v>0</v>
      </c>
    </row>
    <row r="1725" spans="1:18" s="81" customFormat="1" x14ac:dyDescent="0.2">
      <c r="A1725" s="81" t="s">
        <v>147</v>
      </c>
      <c r="B1725" s="81" t="s">
        <v>493</v>
      </c>
      <c r="C1725" s="81" t="str">
        <f t="shared" si="26"/>
        <v>08045</v>
      </c>
      <c r="D1725" s="81" t="s">
        <v>503</v>
      </c>
      <c r="E1725" s="81" t="s">
        <v>1805</v>
      </c>
      <c r="F1725" s="81">
        <v>47.334000000000003</v>
      </c>
      <c r="G1725" s="81" t="s">
        <v>528</v>
      </c>
      <c r="H1725" s="81" t="s">
        <v>1350</v>
      </c>
      <c r="I1725" s="81" t="s">
        <v>1806</v>
      </c>
      <c r="J1725" s="81" t="s">
        <v>14</v>
      </c>
      <c r="K1725" s="81" t="s">
        <v>494</v>
      </c>
      <c r="L1725" s="81">
        <v>-107.69452858333334</v>
      </c>
      <c r="M1725" s="81">
        <v>39.497509916666665</v>
      </c>
      <c r="N1725" s="190">
        <v>0</v>
      </c>
      <c r="O1725" s="185">
        <v>1.2589360810821115</v>
      </c>
      <c r="P1725" s="185">
        <v>0</v>
      </c>
      <c r="Q1725" s="185">
        <v>0</v>
      </c>
      <c r="R1725" s="186">
        <v>0</v>
      </c>
    </row>
    <row r="1726" spans="1:18" s="81" customFormat="1" x14ac:dyDescent="0.2">
      <c r="A1726" s="81" t="s">
        <v>147</v>
      </c>
      <c r="B1726" s="81" t="s">
        <v>493</v>
      </c>
      <c r="C1726" s="81" t="str">
        <f t="shared" si="26"/>
        <v>08045</v>
      </c>
      <c r="D1726" s="81" t="s">
        <v>503</v>
      </c>
      <c r="E1726" s="81" t="s">
        <v>1805</v>
      </c>
      <c r="F1726" s="81">
        <v>53.55</v>
      </c>
      <c r="G1726" s="81" t="s">
        <v>528</v>
      </c>
      <c r="H1726" s="81" t="s">
        <v>1350</v>
      </c>
      <c r="I1726" s="81" t="s">
        <v>1806</v>
      </c>
      <c r="J1726" s="81" t="s">
        <v>14</v>
      </c>
      <c r="K1726" s="81" t="s">
        <v>494</v>
      </c>
      <c r="L1726" s="81">
        <v>-107.69452858333334</v>
      </c>
      <c r="M1726" s="81">
        <v>39.497509916666665</v>
      </c>
      <c r="N1726" s="190">
        <v>0</v>
      </c>
      <c r="O1726" s="185">
        <v>1.4242622035312262</v>
      </c>
      <c r="P1726" s="185">
        <v>0</v>
      </c>
      <c r="Q1726" s="185">
        <v>0</v>
      </c>
      <c r="R1726" s="186">
        <v>0</v>
      </c>
    </row>
    <row r="1727" spans="1:18" s="81" customFormat="1" x14ac:dyDescent="0.2">
      <c r="A1727" s="81" t="s">
        <v>147</v>
      </c>
      <c r="B1727" s="81" t="s">
        <v>493</v>
      </c>
      <c r="C1727" s="81" t="str">
        <f t="shared" si="26"/>
        <v>08045</v>
      </c>
      <c r="D1727" s="81" t="s">
        <v>503</v>
      </c>
      <c r="E1727" s="81" t="s">
        <v>1805</v>
      </c>
      <c r="F1727" s="81">
        <v>90.677999999999997</v>
      </c>
      <c r="G1727" s="81" t="s">
        <v>528</v>
      </c>
      <c r="H1727" s="81" t="s">
        <v>1350</v>
      </c>
      <c r="I1727" s="81" t="s">
        <v>1806</v>
      </c>
      <c r="J1727" s="81" t="s">
        <v>14</v>
      </c>
      <c r="K1727" s="81" t="s">
        <v>494</v>
      </c>
      <c r="L1727" s="81">
        <v>-107.69452858333334</v>
      </c>
      <c r="M1727" s="81">
        <v>39.497509916666665</v>
      </c>
      <c r="N1727" s="190">
        <v>0</v>
      </c>
      <c r="O1727" s="185">
        <v>2.4117506646462097</v>
      </c>
      <c r="P1727" s="185">
        <v>0</v>
      </c>
      <c r="Q1727" s="185">
        <v>0</v>
      </c>
      <c r="R1727" s="186">
        <v>0</v>
      </c>
    </row>
    <row r="1728" spans="1:18" s="81" customFormat="1" x14ac:dyDescent="0.2">
      <c r="A1728" s="81" t="s">
        <v>147</v>
      </c>
      <c r="B1728" s="81" t="s">
        <v>493</v>
      </c>
      <c r="C1728" s="81" t="str">
        <f t="shared" si="26"/>
        <v>08045</v>
      </c>
      <c r="D1728" s="81" t="s">
        <v>503</v>
      </c>
      <c r="E1728" s="81" t="s">
        <v>1807</v>
      </c>
      <c r="F1728" s="81">
        <v>144.35400000000001</v>
      </c>
      <c r="G1728" s="81" t="s">
        <v>528</v>
      </c>
      <c r="H1728" s="81" t="s">
        <v>1345</v>
      </c>
      <c r="I1728" s="81" t="s">
        <v>1808</v>
      </c>
      <c r="J1728" s="81" t="s">
        <v>14</v>
      </c>
      <c r="K1728" s="81" t="s">
        <v>494</v>
      </c>
      <c r="L1728" s="81">
        <v>-107.78236666666666</v>
      </c>
      <c r="M1728" s="81">
        <v>39.472594444444447</v>
      </c>
      <c r="N1728" s="190">
        <v>0</v>
      </c>
      <c r="O1728" s="185">
        <v>9.3958129663192782</v>
      </c>
      <c r="P1728" s="185">
        <v>0</v>
      </c>
      <c r="Q1728" s="185">
        <v>0</v>
      </c>
      <c r="R1728" s="186">
        <v>0</v>
      </c>
    </row>
    <row r="1729" spans="1:18" s="81" customFormat="1" x14ac:dyDescent="0.2">
      <c r="A1729" s="81" t="s">
        <v>147</v>
      </c>
      <c r="B1729" s="81" t="s">
        <v>493</v>
      </c>
      <c r="C1729" s="81" t="str">
        <f t="shared" si="26"/>
        <v>08045</v>
      </c>
      <c r="D1729" s="81" t="s">
        <v>503</v>
      </c>
      <c r="E1729" s="81" t="s">
        <v>1807</v>
      </c>
      <c r="F1729" s="81">
        <v>198.66</v>
      </c>
      <c r="G1729" s="81" t="s">
        <v>528</v>
      </c>
      <c r="H1729" s="81" t="s">
        <v>1364</v>
      </c>
      <c r="I1729" s="81" t="s">
        <v>1808</v>
      </c>
      <c r="J1729" s="81" t="s">
        <v>14</v>
      </c>
      <c r="K1729" s="81" t="s">
        <v>494</v>
      </c>
      <c r="L1729" s="81">
        <v>-107.78236666666666</v>
      </c>
      <c r="M1729" s="81">
        <v>39.472594444444447</v>
      </c>
      <c r="N1729" s="190">
        <v>0</v>
      </c>
      <c r="O1729" s="185">
        <v>5.2837335080021184</v>
      </c>
      <c r="P1729" s="185">
        <v>0</v>
      </c>
      <c r="Q1729" s="185">
        <v>0</v>
      </c>
      <c r="R1729" s="186">
        <v>0</v>
      </c>
    </row>
    <row r="1730" spans="1:18" s="81" customFormat="1" x14ac:dyDescent="0.2">
      <c r="A1730" s="81" t="s">
        <v>147</v>
      </c>
      <c r="B1730" s="81" t="s">
        <v>493</v>
      </c>
      <c r="C1730" s="81" t="str">
        <f t="shared" si="26"/>
        <v>08045</v>
      </c>
      <c r="D1730" s="81" t="s">
        <v>503</v>
      </c>
      <c r="E1730" s="81" t="s">
        <v>1809</v>
      </c>
      <c r="F1730" s="81">
        <v>107.01600000000001</v>
      </c>
      <c r="G1730" s="81" t="s">
        <v>528</v>
      </c>
      <c r="H1730" s="81" t="s">
        <v>1350</v>
      </c>
      <c r="I1730" s="81" t="s">
        <v>1810</v>
      </c>
      <c r="J1730" s="81" t="s">
        <v>14</v>
      </c>
      <c r="K1730" s="81" t="s">
        <v>494</v>
      </c>
      <c r="L1730" s="81">
        <v>-107.66444366666667</v>
      </c>
      <c r="M1730" s="81">
        <v>39.479019805555559</v>
      </c>
      <c r="N1730" s="190">
        <v>0</v>
      </c>
      <c r="O1730" s="185">
        <v>0</v>
      </c>
      <c r="P1730" s="185">
        <v>0</v>
      </c>
      <c r="Q1730" s="185">
        <v>0</v>
      </c>
      <c r="R1730" s="186">
        <v>0</v>
      </c>
    </row>
    <row r="1731" spans="1:18" s="81" customFormat="1" x14ac:dyDescent="0.2">
      <c r="A1731" s="81" t="s">
        <v>147</v>
      </c>
      <c r="B1731" s="81" t="s">
        <v>493</v>
      </c>
      <c r="C1731" s="81" t="str">
        <f t="shared" si="26"/>
        <v>08045</v>
      </c>
      <c r="D1731" s="81" t="s">
        <v>503</v>
      </c>
      <c r="E1731" s="81" t="s">
        <v>1809</v>
      </c>
      <c r="F1731" s="81">
        <v>107.01600000000001</v>
      </c>
      <c r="G1731" s="81" t="s">
        <v>528</v>
      </c>
      <c r="H1731" s="81" t="s">
        <v>1350</v>
      </c>
      <c r="I1731" s="81" t="s">
        <v>1810</v>
      </c>
      <c r="J1731" s="81" t="s">
        <v>14</v>
      </c>
      <c r="K1731" s="81" t="s">
        <v>494</v>
      </c>
      <c r="L1731" s="81">
        <v>-107.66444366666667</v>
      </c>
      <c r="M1731" s="81">
        <v>39.479019805555559</v>
      </c>
      <c r="N1731" s="190">
        <v>0</v>
      </c>
      <c r="O1731" s="185">
        <v>0</v>
      </c>
      <c r="P1731" s="185">
        <v>0</v>
      </c>
      <c r="Q1731" s="185">
        <v>0</v>
      </c>
      <c r="R1731" s="186">
        <v>0</v>
      </c>
    </row>
    <row r="1732" spans="1:18" s="81" customFormat="1" x14ac:dyDescent="0.2">
      <c r="A1732" s="81" t="s">
        <v>147</v>
      </c>
      <c r="B1732" s="81" t="s">
        <v>493</v>
      </c>
      <c r="C1732" s="81" t="str">
        <f t="shared" si="26"/>
        <v>08045</v>
      </c>
      <c r="D1732" s="81" t="s">
        <v>503</v>
      </c>
      <c r="E1732" s="81" t="s">
        <v>1809</v>
      </c>
      <c r="F1732" s="81">
        <v>107.01600000000001</v>
      </c>
      <c r="G1732" s="81" t="s">
        <v>528</v>
      </c>
      <c r="H1732" s="81" t="s">
        <v>1350</v>
      </c>
      <c r="I1732" s="81" t="s">
        <v>1810</v>
      </c>
      <c r="J1732" s="81" t="s">
        <v>14</v>
      </c>
      <c r="K1732" s="81" t="s">
        <v>494</v>
      </c>
      <c r="L1732" s="81">
        <v>-107.66444366666667</v>
      </c>
      <c r="M1732" s="81">
        <v>39.479019805555559</v>
      </c>
      <c r="N1732" s="190">
        <v>0</v>
      </c>
      <c r="O1732" s="185">
        <v>0.15142085506907044</v>
      </c>
      <c r="P1732" s="185">
        <v>0</v>
      </c>
      <c r="Q1732" s="185">
        <v>0</v>
      </c>
      <c r="R1732" s="186">
        <v>0</v>
      </c>
    </row>
    <row r="1733" spans="1:18" s="81" customFormat="1" x14ac:dyDescent="0.2">
      <c r="A1733" s="81" t="s">
        <v>147</v>
      </c>
      <c r="B1733" s="81" t="s">
        <v>493</v>
      </c>
      <c r="C1733" s="81" t="str">
        <f t="shared" si="26"/>
        <v>08045</v>
      </c>
      <c r="D1733" s="81" t="s">
        <v>503</v>
      </c>
      <c r="E1733" s="81" t="s">
        <v>1811</v>
      </c>
      <c r="F1733" s="81">
        <v>151.19999999999999</v>
      </c>
      <c r="G1733" s="81" t="s">
        <v>515</v>
      </c>
      <c r="H1733" s="81" t="s">
        <v>1812</v>
      </c>
      <c r="I1733" s="81" t="s">
        <v>1813</v>
      </c>
      <c r="J1733" s="81" t="s">
        <v>221</v>
      </c>
      <c r="K1733" s="81" t="s">
        <v>333</v>
      </c>
      <c r="L1733" s="81">
        <v>-108.24880594444444</v>
      </c>
      <c r="M1733" s="81">
        <v>39.48372341666667</v>
      </c>
      <c r="N1733" s="190">
        <v>0</v>
      </c>
      <c r="O1733" s="185">
        <v>0</v>
      </c>
      <c r="P1733" s="185">
        <v>2.2000000000000002</v>
      </c>
      <c r="Q1733" s="185">
        <v>0</v>
      </c>
      <c r="R1733" s="186">
        <v>0</v>
      </c>
    </row>
    <row r="1734" spans="1:18" s="81" customFormat="1" x14ac:dyDescent="0.2">
      <c r="A1734" s="81" t="s">
        <v>147</v>
      </c>
      <c r="B1734" s="81" t="s">
        <v>493</v>
      </c>
      <c r="C1734" s="81" t="str">
        <f t="shared" si="26"/>
        <v>08045</v>
      </c>
      <c r="D1734" s="81" t="s">
        <v>503</v>
      </c>
      <c r="E1734" s="81" t="s">
        <v>1811</v>
      </c>
      <c r="F1734" s="81">
        <v>151.19999999999999</v>
      </c>
      <c r="G1734" s="81" t="s">
        <v>515</v>
      </c>
      <c r="H1734" s="81" t="s">
        <v>1812</v>
      </c>
      <c r="I1734" s="81" t="s">
        <v>1813</v>
      </c>
      <c r="J1734" s="81" t="s">
        <v>221</v>
      </c>
      <c r="K1734" s="81" t="s">
        <v>333</v>
      </c>
      <c r="L1734" s="81">
        <v>-108.24880594444444</v>
      </c>
      <c r="M1734" s="81">
        <v>39.48372341666667</v>
      </c>
      <c r="N1734" s="190">
        <v>58.2</v>
      </c>
      <c r="O1734" s="185">
        <v>0</v>
      </c>
      <c r="P1734" s="185">
        <v>0</v>
      </c>
      <c r="Q1734" s="185">
        <v>0</v>
      </c>
      <c r="R1734" s="186">
        <v>0</v>
      </c>
    </row>
    <row r="1735" spans="1:18" s="81" customFormat="1" x14ac:dyDescent="0.2">
      <c r="A1735" s="81" t="s">
        <v>147</v>
      </c>
      <c r="B1735" s="81" t="s">
        <v>493</v>
      </c>
      <c r="C1735" s="81" t="str">
        <f t="shared" ref="C1735:C1798" si="27">B1735&amp;D1735</f>
        <v>08045</v>
      </c>
      <c r="D1735" s="81" t="s">
        <v>503</v>
      </c>
      <c r="E1735" s="81" t="s">
        <v>1811</v>
      </c>
      <c r="F1735" s="81">
        <v>151.19999999999999</v>
      </c>
      <c r="G1735" s="81" t="s">
        <v>515</v>
      </c>
      <c r="H1735" s="81" t="s">
        <v>1812</v>
      </c>
      <c r="I1735" s="81" t="s">
        <v>1813</v>
      </c>
      <c r="J1735" s="81" t="s">
        <v>221</v>
      </c>
      <c r="K1735" s="81" t="s">
        <v>333</v>
      </c>
      <c r="L1735" s="81">
        <v>-108.24880594444444</v>
      </c>
      <c r="M1735" s="81">
        <v>39.48372341666667</v>
      </c>
      <c r="N1735" s="190">
        <v>0</v>
      </c>
      <c r="O1735" s="185">
        <v>0</v>
      </c>
      <c r="P1735" s="185">
        <v>0</v>
      </c>
      <c r="Q1735" s="185">
        <v>0</v>
      </c>
      <c r="R1735" s="186">
        <v>0.74</v>
      </c>
    </row>
    <row r="1736" spans="1:18" s="81" customFormat="1" x14ac:dyDescent="0.2">
      <c r="A1736" s="81" t="s">
        <v>147</v>
      </c>
      <c r="B1736" s="81" t="s">
        <v>493</v>
      </c>
      <c r="C1736" s="81" t="str">
        <f t="shared" si="27"/>
        <v>08045</v>
      </c>
      <c r="D1736" s="81" t="s">
        <v>503</v>
      </c>
      <c r="E1736" s="81" t="s">
        <v>1811</v>
      </c>
      <c r="F1736" s="81">
        <v>151.19999999999999</v>
      </c>
      <c r="G1736" s="81" t="s">
        <v>515</v>
      </c>
      <c r="H1736" s="81" t="s">
        <v>1812</v>
      </c>
      <c r="I1736" s="81" t="s">
        <v>1813</v>
      </c>
      <c r="J1736" s="81" t="s">
        <v>221</v>
      </c>
      <c r="K1736" s="81" t="s">
        <v>333</v>
      </c>
      <c r="L1736" s="81">
        <v>-108.24880594444444</v>
      </c>
      <c r="M1736" s="81">
        <v>39.48372341666667</v>
      </c>
      <c r="N1736" s="190">
        <v>0</v>
      </c>
      <c r="O1736" s="185">
        <v>0</v>
      </c>
      <c r="P1736" s="185">
        <v>0</v>
      </c>
      <c r="Q1736" s="185">
        <v>0</v>
      </c>
      <c r="R1736" s="186">
        <v>0</v>
      </c>
    </row>
    <row r="1737" spans="1:18" s="81" customFormat="1" x14ac:dyDescent="0.2">
      <c r="A1737" s="81" t="s">
        <v>147</v>
      </c>
      <c r="B1737" s="81" t="s">
        <v>493</v>
      </c>
      <c r="C1737" s="81" t="str">
        <f t="shared" si="27"/>
        <v>08045</v>
      </c>
      <c r="D1737" s="81" t="s">
        <v>503</v>
      </c>
      <c r="E1737" s="81" t="s">
        <v>1811</v>
      </c>
      <c r="F1737" s="81">
        <v>151.19999999999999</v>
      </c>
      <c r="G1737" s="81" t="s">
        <v>515</v>
      </c>
      <c r="H1737" s="81" t="s">
        <v>1812</v>
      </c>
      <c r="I1737" s="81" t="s">
        <v>1813</v>
      </c>
      <c r="J1737" s="81" t="s">
        <v>221</v>
      </c>
      <c r="K1737" s="81" t="s">
        <v>333</v>
      </c>
      <c r="L1737" s="81">
        <v>-108.24880594444444</v>
      </c>
      <c r="M1737" s="81">
        <v>39.48372341666667</v>
      </c>
      <c r="N1737" s="190">
        <v>0</v>
      </c>
      <c r="O1737" s="185">
        <v>0</v>
      </c>
      <c r="P1737" s="185">
        <v>0</v>
      </c>
      <c r="Q1737" s="185">
        <v>1.08</v>
      </c>
      <c r="R1737" s="186">
        <v>0</v>
      </c>
    </row>
    <row r="1738" spans="1:18" s="81" customFormat="1" x14ac:dyDescent="0.2">
      <c r="A1738" s="81" t="s">
        <v>147</v>
      </c>
      <c r="B1738" s="81" t="s">
        <v>493</v>
      </c>
      <c r="C1738" s="81" t="str">
        <f t="shared" si="27"/>
        <v>08045</v>
      </c>
      <c r="D1738" s="81" t="s">
        <v>503</v>
      </c>
      <c r="E1738" s="81" t="s">
        <v>1811</v>
      </c>
      <c r="F1738" s="81">
        <v>151.19999999999999</v>
      </c>
      <c r="G1738" s="81" t="s">
        <v>515</v>
      </c>
      <c r="H1738" s="81" t="s">
        <v>1812</v>
      </c>
      <c r="I1738" s="81" t="s">
        <v>1813</v>
      </c>
      <c r="J1738" s="81" t="s">
        <v>221</v>
      </c>
      <c r="K1738" s="81" t="s">
        <v>333</v>
      </c>
      <c r="L1738" s="81">
        <v>-108.24880594444444</v>
      </c>
      <c r="M1738" s="81">
        <v>39.48372341666667</v>
      </c>
      <c r="N1738" s="190">
        <v>0</v>
      </c>
      <c r="O1738" s="185">
        <v>4.3</v>
      </c>
      <c r="P1738" s="185">
        <v>0</v>
      </c>
      <c r="Q1738" s="185">
        <v>0</v>
      </c>
      <c r="R1738" s="186">
        <v>0</v>
      </c>
    </row>
    <row r="1739" spans="1:18" s="81" customFormat="1" x14ac:dyDescent="0.2">
      <c r="A1739" s="81" t="s">
        <v>147</v>
      </c>
      <c r="B1739" s="81" t="s">
        <v>493</v>
      </c>
      <c r="C1739" s="81" t="str">
        <f t="shared" si="27"/>
        <v>08045</v>
      </c>
      <c r="D1739" s="81" t="s">
        <v>503</v>
      </c>
      <c r="E1739" s="81" t="s">
        <v>1811</v>
      </c>
      <c r="F1739" s="81">
        <v>84.8</v>
      </c>
      <c r="G1739" s="81" t="s">
        <v>515</v>
      </c>
      <c r="H1739" s="81" t="s">
        <v>1814</v>
      </c>
      <c r="I1739" s="81" t="s">
        <v>1813</v>
      </c>
      <c r="J1739" s="81" t="s">
        <v>229</v>
      </c>
      <c r="K1739" s="81" t="s">
        <v>333</v>
      </c>
      <c r="L1739" s="81">
        <v>-108.24880594444444</v>
      </c>
      <c r="M1739" s="81">
        <v>39.48372341666667</v>
      </c>
      <c r="N1739" s="190">
        <v>0</v>
      </c>
      <c r="O1739" s="185">
        <v>0</v>
      </c>
      <c r="P1739" s="185">
        <v>1.48</v>
      </c>
      <c r="Q1739" s="185">
        <v>0</v>
      </c>
      <c r="R1739" s="186">
        <v>0</v>
      </c>
    </row>
    <row r="1740" spans="1:18" s="81" customFormat="1" x14ac:dyDescent="0.2">
      <c r="A1740" s="81" t="s">
        <v>147</v>
      </c>
      <c r="B1740" s="81" t="s">
        <v>493</v>
      </c>
      <c r="C1740" s="81" t="str">
        <f t="shared" si="27"/>
        <v>08045</v>
      </c>
      <c r="D1740" s="81" t="s">
        <v>503</v>
      </c>
      <c r="E1740" s="81" t="s">
        <v>1811</v>
      </c>
      <c r="F1740" s="81">
        <v>84.8</v>
      </c>
      <c r="G1740" s="81" t="s">
        <v>515</v>
      </c>
      <c r="H1740" s="81" t="s">
        <v>1814</v>
      </c>
      <c r="I1740" s="81" t="s">
        <v>1813</v>
      </c>
      <c r="J1740" s="81" t="s">
        <v>229</v>
      </c>
      <c r="K1740" s="81" t="s">
        <v>333</v>
      </c>
      <c r="L1740" s="81">
        <v>-108.24880594444444</v>
      </c>
      <c r="M1740" s="81">
        <v>39.48372341666667</v>
      </c>
      <c r="N1740" s="190">
        <v>14.81</v>
      </c>
      <c r="O1740" s="185">
        <v>0</v>
      </c>
      <c r="P1740" s="185">
        <v>0</v>
      </c>
      <c r="Q1740" s="185">
        <v>0</v>
      </c>
      <c r="R1740" s="186">
        <v>0</v>
      </c>
    </row>
    <row r="1741" spans="1:18" s="81" customFormat="1" x14ac:dyDescent="0.2">
      <c r="A1741" s="81" t="s">
        <v>147</v>
      </c>
      <c r="B1741" s="81" t="s">
        <v>493</v>
      </c>
      <c r="C1741" s="81" t="str">
        <f t="shared" si="27"/>
        <v>08045</v>
      </c>
      <c r="D1741" s="81" t="s">
        <v>503</v>
      </c>
      <c r="E1741" s="81" t="s">
        <v>1811</v>
      </c>
      <c r="F1741" s="81">
        <v>84.8</v>
      </c>
      <c r="G1741" s="81" t="s">
        <v>515</v>
      </c>
      <c r="H1741" s="81" t="s">
        <v>1814</v>
      </c>
      <c r="I1741" s="81" t="s">
        <v>1813</v>
      </c>
      <c r="J1741" s="81" t="s">
        <v>229</v>
      </c>
      <c r="K1741" s="81" t="s">
        <v>333</v>
      </c>
      <c r="L1741" s="81">
        <v>-108.24880594444444</v>
      </c>
      <c r="M1741" s="81">
        <v>39.48372341666667</v>
      </c>
      <c r="N1741" s="190">
        <v>0</v>
      </c>
      <c r="O1741" s="185">
        <v>0</v>
      </c>
      <c r="P1741" s="185">
        <v>0</v>
      </c>
      <c r="Q1741" s="185">
        <v>2.5440000000000001E-2</v>
      </c>
      <c r="R1741" s="186">
        <v>0</v>
      </c>
    </row>
    <row r="1742" spans="1:18" s="81" customFormat="1" x14ac:dyDescent="0.2">
      <c r="A1742" s="81" t="s">
        <v>147</v>
      </c>
      <c r="B1742" s="81" t="s">
        <v>493</v>
      </c>
      <c r="C1742" s="81" t="str">
        <f t="shared" si="27"/>
        <v>08045</v>
      </c>
      <c r="D1742" s="81" t="s">
        <v>503</v>
      </c>
      <c r="E1742" s="81" t="s">
        <v>1811</v>
      </c>
      <c r="F1742" s="81">
        <v>84.8</v>
      </c>
      <c r="G1742" s="81" t="s">
        <v>515</v>
      </c>
      <c r="H1742" s="81" t="s">
        <v>1814</v>
      </c>
      <c r="I1742" s="81" t="s">
        <v>1813</v>
      </c>
      <c r="J1742" s="81" t="s">
        <v>229</v>
      </c>
      <c r="K1742" s="81" t="s">
        <v>333</v>
      </c>
      <c r="L1742" s="81">
        <v>-108.24880594444444</v>
      </c>
      <c r="M1742" s="81">
        <v>39.48372341666667</v>
      </c>
      <c r="N1742" s="190">
        <v>0</v>
      </c>
      <c r="O1742" s="185">
        <v>0.79</v>
      </c>
      <c r="P1742" s="185">
        <v>0</v>
      </c>
      <c r="Q1742" s="185">
        <v>0</v>
      </c>
      <c r="R1742" s="186">
        <v>0</v>
      </c>
    </row>
    <row r="1743" spans="1:18" s="81" customFormat="1" x14ac:dyDescent="0.2">
      <c r="A1743" s="81" t="s">
        <v>147</v>
      </c>
      <c r="B1743" s="81" t="s">
        <v>493</v>
      </c>
      <c r="C1743" s="81" t="str">
        <f t="shared" si="27"/>
        <v>08045</v>
      </c>
      <c r="D1743" s="81" t="s">
        <v>503</v>
      </c>
      <c r="E1743" s="81" t="s">
        <v>1811</v>
      </c>
      <c r="F1743" s="81">
        <v>84.8</v>
      </c>
      <c r="G1743" s="81" t="s">
        <v>515</v>
      </c>
      <c r="H1743" s="81" t="s">
        <v>1815</v>
      </c>
      <c r="I1743" s="81" t="s">
        <v>1813</v>
      </c>
      <c r="J1743" s="81" t="s">
        <v>229</v>
      </c>
      <c r="K1743" s="81" t="s">
        <v>333</v>
      </c>
      <c r="L1743" s="81">
        <v>-108.24880594444444</v>
      </c>
      <c r="M1743" s="81">
        <v>39.48372341666667</v>
      </c>
      <c r="N1743" s="190">
        <v>0</v>
      </c>
      <c r="O1743" s="185">
        <v>0</v>
      </c>
      <c r="P1743" s="185">
        <v>1.56</v>
      </c>
      <c r="Q1743" s="185">
        <v>0</v>
      </c>
      <c r="R1743" s="186">
        <v>0</v>
      </c>
    </row>
    <row r="1744" spans="1:18" s="81" customFormat="1" x14ac:dyDescent="0.2">
      <c r="A1744" s="81" t="s">
        <v>147</v>
      </c>
      <c r="B1744" s="81" t="s">
        <v>493</v>
      </c>
      <c r="C1744" s="81" t="str">
        <f t="shared" si="27"/>
        <v>08045</v>
      </c>
      <c r="D1744" s="81" t="s">
        <v>503</v>
      </c>
      <c r="E1744" s="81" t="s">
        <v>1811</v>
      </c>
      <c r="F1744" s="81">
        <v>84.8</v>
      </c>
      <c r="G1744" s="81" t="s">
        <v>515</v>
      </c>
      <c r="H1744" s="81" t="s">
        <v>1815</v>
      </c>
      <c r="I1744" s="81" t="s">
        <v>1813</v>
      </c>
      <c r="J1744" s="81" t="s">
        <v>229</v>
      </c>
      <c r="K1744" s="81" t="s">
        <v>333</v>
      </c>
      <c r="L1744" s="81">
        <v>-108.24880594444444</v>
      </c>
      <c r="M1744" s="81">
        <v>39.48372341666667</v>
      </c>
      <c r="N1744" s="190">
        <v>15.58</v>
      </c>
      <c r="O1744" s="185">
        <v>0</v>
      </c>
      <c r="P1744" s="185">
        <v>0</v>
      </c>
      <c r="Q1744" s="185">
        <v>0</v>
      </c>
      <c r="R1744" s="186">
        <v>0</v>
      </c>
    </row>
    <row r="1745" spans="1:18" s="81" customFormat="1" x14ac:dyDescent="0.2">
      <c r="A1745" s="81" t="s">
        <v>147</v>
      </c>
      <c r="B1745" s="81" t="s">
        <v>493</v>
      </c>
      <c r="C1745" s="81" t="str">
        <f t="shared" si="27"/>
        <v>08045</v>
      </c>
      <c r="D1745" s="81" t="s">
        <v>503</v>
      </c>
      <c r="E1745" s="81" t="s">
        <v>1811</v>
      </c>
      <c r="F1745" s="81">
        <v>84.8</v>
      </c>
      <c r="G1745" s="81" t="s">
        <v>515</v>
      </c>
      <c r="H1745" s="81" t="s">
        <v>1815</v>
      </c>
      <c r="I1745" s="81" t="s">
        <v>1813</v>
      </c>
      <c r="J1745" s="81" t="s">
        <v>229</v>
      </c>
      <c r="K1745" s="81" t="s">
        <v>333</v>
      </c>
      <c r="L1745" s="81">
        <v>-108.24880594444444</v>
      </c>
      <c r="M1745" s="81">
        <v>39.48372341666667</v>
      </c>
      <c r="N1745" s="190">
        <v>0</v>
      </c>
      <c r="O1745" s="185">
        <v>0.83</v>
      </c>
      <c r="P1745" s="185">
        <v>0</v>
      </c>
      <c r="Q1745" s="185">
        <v>0</v>
      </c>
      <c r="R1745" s="186">
        <v>0</v>
      </c>
    </row>
    <row r="1746" spans="1:18" s="81" customFormat="1" x14ac:dyDescent="0.2">
      <c r="A1746" s="81" t="s">
        <v>147</v>
      </c>
      <c r="B1746" s="81" t="s">
        <v>493</v>
      </c>
      <c r="C1746" s="81" t="str">
        <f t="shared" si="27"/>
        <v>08045</v>
      </c>
      <c r="D1746" s="81" t="s">
        <v>503</v>
      </c>
      <c r="E1746" s="81" t="s">
        <v>1811</v>
      </c>
      <c r="F1746" s="81">
        <v>84.8</v>
      </c>
      <c r="G1746" s="81" t="s">
        <v>515</v>
      </c>
      <c r="H1746" s="81" t="s">
        <v>1816</v>
      </c>
      <c r="I1746" s="81" t="s">
        <v>1813</v>
      </c>
      <c r="J1746" s="81" t="s">
        <v>229</v>
      </c>
      <c r="K1746" s="81" t="s">
        <v>333</v>
      </c>
      <c r="L1746" s="81">
        <v>-108.24880594444444</v>
      </c>
      <c r="M1746" s="81">
        <v>39.48372341666667</v>
      </c>
      <c r="N1746" s="190">
        <v>0</v>
      </c>
      <c r="O1746" s="185">
        <v>0</v>
      </c>
      <c r="P1746" s="185">
        <v>1.62</v>
      </c>
      <c r="Q1746" s="185">
        <v>0</v>
      </c>
      <c r="R1746" s="186">
        <v>0</v>
      </c>
    </row>
    <row r="1747" spans="1:18" s="81" customFormat="1" x14ac:dyDescent="0.2">
      <c r="A1747" s="81" t="s">
        <v>147</v>
      </c>
      <c r="B1747" s="81" t="s">
        <v>493</v>
      </c>
      <c r="C1747" s="81" t="str">
        <f t="shared" si="27"/>
        <v>08045</v>
      </c>
      <c r="D1747" s="81" t="s">
        <v>503</v>
      </c>
      <c r="E1747" s="81" t="s">
        <v>1811</v>
      </c>
      <c r="F1747" s="81">
        <v>84.8</v>
      </c>
      <c r="G1747" s="81" t="s">
        <v>515</v>
      </c>
      <c r="H1747" s="81" t="s">
        <v>1816</v>
      </c>
      <c r="I1747" s="81" t="s">
        <v>1813</v>
      </c>
      <c r="J1747" s="81" t="s">
        <v>229</v>
      </c>
      <c r="K1747" s="81" t="s">
        <v>333</v>
      </c>
      <c r="L1747" s="81">
        <v>-108.24880594444444</v>
      </c>
      <c r="M1747" s="81">
        <v>39.48372341666667</v>
      </c>
      <c r="N1747" s="190">
        <v>16.239999999999998</v>
      </c>
      <c r="O1747" s="185">
        <v>0</v>
      </c>
      <c r="P1747" s="185">
        <v>0</v>
      </c>
      <c r="Q1747" s="185">
        <v>0</v>
      </c>
      <c r="R1747" s="186">
        <v>0</v>
      </c>
    </row>
    <row r="1748" spans="1:18" s="81" customFormat="1" x14ac:dyDescent="0.2">
      <c r="A1748" s="81" t="s">
        <v>147</v>
      </c>
      <c r="B1748" s="81" t="s">
        <v>493</v>
      </c>
      <c r="C1748" s="81" t="str">
        <f t="shared" si="27"/>
        <v>08045</v>
      </c>
      <c r="D1748" s="81" t="s">
        <v>503</v>
      </c>
      <c r="E1748" s="81" t="s">
        <v>1811</v>
      </c>
      <c r="F1748" s="81">
        <v>84.8</v>
      </c>
      <c r="G1748" s="81" t="s">
        <v>515</v>
      </c>
      <c r="H1748" s="81" t="s">
        <v>1816</v>
      </c>
      <c r="I1748" s="81" t="s">
        <v>1813</v>
      </c>
      <c r="J1748" s="81" t="s">
        <v>229</v>
      </c>
      <c r="K1748" s="81" t="s">
        <v>333</v>
      </c>
      <c r="L1748" s="81">
        <v>-108.24880594444444</v>
      </c>
      <c r="M1748" s="81">
        <v>39.48372341666667</v>
      </c>
      <c r="N1748" s="190">
        <v>0</v>
      </c>
      <c r="O1748" s="185">
        <v>0.87</v>
      </c>
      <c r="P1748" s="185">
        <v>0</v>
      </c>
      <c r="Q1748" s="185">
        <v>0</v>
      </c>
      <c r="R1748" s="186">
        <v>0</v>
      </c>
    </row>
    <row r="1749" spans="1:18" s="81" customFormat="1" x14ac:dyDescent="0.2">
      <c r="A1749" s="81" t="s">
        <v>147</v>
      </c>
      <c r="B1749" s="81" t="s">
        <v>493</v>
      </c>
      <c r="C1749" s="81" t="str">
        <f t="shared" si="27"/>
        <v>08045</v>
      </c>
      <c r="D1749" s="81" t="s">
        <v>503</v>
      </c>
      <c r="E1749" s="81" t="s">
        <v>1811</v>
      </c>
      <c r="F1749" s="81">
        <v>84.8</v>
      </c>
      <c r="G1749" s="81" t="s">
        <v>515</v>
      </c>
      <c r="H1749" s="81" t="s">
        <v>1817</v>
      </c>
      <c r="I1749" s="81" t="s">
        <v>1813</v>
      </c>
      <c r="J1749" s="81" t="s">
        <v>229</v>
      </c>
      <c r="K1749" s="81" t="s">
        <v>333</v>
      </c>
      <c r="L1749" s="81">
        <v>-108.24880594444444</v>
      </c>
      <c r="M1749" s="81">
        <v>39.48372341666667</v>
      </c>
      <c r="N1749" s="190">
        <v>0</v>
      </c>
      <c r="O1749" s="185">
        <v>0</v>
      </c>
      <c r="P1749" s="185">
        <v>1.67</v>
      </c>
      <c r="Q1749" s="185">
        <v>0</v>
      </c>
      <c r="R1749" s="186">
        <v>0</v>
      </c>
    </row>
    <row r="1750" spans="1:18" s="81" customFormat="1" x14ac:dyDescent="0.2">
      <c r="A1750" s="81" t="s">
        <v>147</v>
      </c>
      <c r="B1750" s="81" t="s">
        <v>493</v>
      </c>
      <c r="C1750" s="81" t="str">
        <f t="shared" si="27"/>
        <v>08045</v>
      </c>
      <c r="D1750" s="81" t="s">
        <v>503</v>
      </c>
      <c r="E1750" s="81" t="s">
        <v>1811</v>
      </c>
      <c r="F1750" s="81">
        <v>84.8</v>
      </c>
      <c r="G1750" s="81" t="s">
        <v>515</v>
      </c>
      <c r="H1750" s="81" t="s">
        <v>1817</v>
      </c>
      <c r="I1750" s="81" t="s">
        <v>1813</v>
      </c>
      <c r="J1750" s="81" t="s">
        <v>229</v>
      </c>
      <c r="K1750" s="81" t="s">
        <v>333</v>
      </c>
      <c r="L1750" s="81">
        <v>-108.24880594444444</v>
      </c>
      <c r="M1750" s="81">
        <v>39.48372341666667</v>
      </c>
      <c r="N1750" s="190">
        <v>16.73</v>
      </c>
      <c r="O1750" s="185">
        <v>0</v>
      </c>
      <c r="P1750" s="185">
        <v>0</v>
      </c>
      <c r="Q1750" s="185">
        <v>0</v>
      </c>
      <c r="R1750" s="186">
        <v>0</v>
      </c>
    </row>
    <row r="1751" spans="1:18" s="81" customFormat="1" x14ac:dyDescent="0.2">
      <c r="A1751" s="81" t="s">
        <v>147</v>
      </c>
      <c r="B1751" s="81" t="s">
        <v>493</v>
      </c>
      <c r="C1751" s="81" t="str">
        <f t="shared" si="27"/>
        <v>08045</v>
      </c>
      <c r="D1751" s="81" t="s">
        <v>503</v>
      </c>
      <c r="E1751" s="81" t="s">
        <v>1811</v>
      </c>
      <c r="F1751" s="81">
        <v>84.8</v>
      </c>
      <c r="G1751" s="81" t="s">
        <v>515</v>
      </c>
      <c r="H1751" s="81" t="s">
        <v>1817</v>
      </c>
      <c r="I1751" s="81" t="s">
        <v>1813</v>
      </c>
      <c r="J1751" s="81" t="s">
        <v>229</v>
      </c>
      <c r="K1751" s="81" t="s">
        <v>333</v>
      </c>
      <c r="L1751" s="81">
        <v>-108.24880594444444</v>
      </c>
      <c r="M1751" s="81">
        <v>39.48372341666667</v>
      </c>
      <c r="N1751" s="190">
        <v>0</v>
      </c>
      <c r="O1751" s="185">
        <v>0.89</v>
      </c>
      <c r="P1751" s="185">
        <v>0</v>
      </c>
      <c r="Q1751" s="185">
        <v>0</v>
      </c>
      <c r="R1751" s="186">
        <v>0</v>
      </c>
    </row>
    <row r="1752" spans="1:18" s="81" customFormat="1" x14ac:dyDescent="0.2">
      <c r="A1752" s="81" t="s">
        <v>147</v>
      </c>
      <c r="B1752" s="81" t="s">
        <v>493</v>
      </c>
      <c r="C1752" s="81" t="str">
        <f t="shared" si="27"/>
        <v>08045</v>
      </c>
      <c r="D1752" s="81" t="s">
        <v>503</v>
      </c>
      <c r="E1752" s="81" t="s">
        <v>1811</v>
      </c>
      <c r="F1752" s="81">
        <v>184.8</v>
      </c>
      <c r="G1752" s="81" t="s">
        <v>523</v>
      </c>
      <c r="H1752" s="81" t="s">
        <v>1818</v>
      </c>
      <c r="I1752" s="81" t="s">
        <v>1813</v>
      </c>
      <c r="J1752" s="81" t="s">
        <v>251</v>
      </c>
      <c r="K1752" s="81" t="s">
        <v>333</v>
      </c>
      <c r="L1752" s="81">
        <v>-108.24880594444444</v>
      </c>
      <c r="M1752" s="81">
        <v>39.48372341666667</v>
      </c>
      <c r="N1752" s="190">
        <v>0</v>
      </c>
      <c r="O1752" s="185">
        <v>0</v>
      </c>
      <c r="P1752" s="185">
        <v>3.4</v>
      </c>
      <c r="Q1752" s="185">
        <v>0</v>
      </c>
      <c r="R1752" s="186">
        <v>0</v>
      </c>
    </row>
    <row r="1753" spans="1:18" s="81" customFormat="1" x14ac:dyDescent="0.2">
      <c r="A1753" s="81" t="s">
        <v>147</v>
      </c>
      <c r="B1753" s="81" t="s">
        <v>493</v>
      </c>
      <c r="C1753" s="81" t="str">
        <f t="shared" si="27"/>
        <v>08045</v>
      </c>
      <c r="D1753" s="81" t="s">
        <v>503</v>
      </c>
      <c r="E1753" s="81" t="s">
        <v>1811</v>
      </c>
      <c r="F1753" s="81">
        <v>184.8</v>
      </c>
      <c r="G1753" s="81" t="s">
        <v>523</v>
      </c>
      <c r="H1753" s="81" t="s">
        <v>1818</v>
      </c>
      <c r="I1753" s="81" t="s">
        <v>1813</v>
      </c>
      <c r="J1753" s="81" t="s">
        <v>251</v>
      </c>
      <c r="K1753" s="81" t="s">
        <v>333</v>
      </c>
      <c r="L1753" s="81">
        <v>-108.24880594444444</v>
      </c>
      <c r="M1753" s="81">
        <v>39.48372341666667</v>
      </c>
      <c r="N1753" s="190">
        <v>38.799999999999997</v>
      </c>
      <c r="O1753" s="185">
        <v>0</v>
      </c>
      <c r="P1753" s="185">
        <v>0</v>
      </c>
      <c r="Q1753" s="185">
        <v>0</v>
      </c>
      <c r="R1753" s="186">
        <v>0</v>
      </c>
    </row>
    <row r="1754" spans="1:18" s="81" customFormat="1" x14ac:dyDescent="0.2">
      <c r="A1754" s="81" t="s">
        <v>147</v>
      </c>
      <c r="B1754" s="81" t="s">
        <v>493</v>
      </c>
      <c r="C1754" s="81" t="str">
        <f t="shared" si="27"/>
        <v>08045</v>
      </c>
      <c r="D1754" s="81" t="s">
        <v>503</v>
      </c>
      <c r="E1754" s="81" t="s">
        <v>1811</v>
      </c>
      <c r="F1754" s="81">
        <v>184.8</v>
      </c>
      <c r="G1754" s="81" t="s">
        <v>523</v>
      </c>
      <c r="H1754" s="81" t="s">
        <v>1818</v>
      </c>
      <c r="I1754" s="81" t="s">
        <v>1813</v>
      </c>
      <c r="J1754" s="81" t="s">
        <v>251</v>
      </c>
      <c r="K1754" s="81" t="s">
        <v>333</v>
      </c>
      <c r="L1754" s="81">
        <v>-108.24880594444444</v>
      </c>
      <c r="M1754" s="81">
        <v>39.48372341666667</v>
      </c>
      <c r="N1754" s="190">
        <v>0</v>
      </c>
      <c r="O1754" s="185">
        <v>0</v>
      </c>
      <c r="P1754" s="185">
        <v>0</v>
      </c>
      <c r="Q1754" s="185">
        <v>0</v>
      </c>
      <c r="R1754" s="186">
        <v>0.82</v>
      </c>
    </row>
    <row r="1755" spans="1:18" s="81" customFormat="1" x14ac:dyDescent="0.2">
      <c r="A1755" s="81" t="s">
        <v>147</v>
      </c>
      <c r="B1755" s="81" t="s">
        <v>493</v>
      </c>
      <c r="C1755" s="81" t="str">
        <f t="shared" si="27"/>
        <v>08045</v>
      </c>
      <c r="D1755" s="81" t="s">
        <v>503</v>
      </c>
      <c r="E1755" s="81" t="s">
        <v>1811</v>
      </c>
      <c r="F1755" s="81">
        <v>184.8</v>
      </c>
      <c r="G1755" s="81" t="s">
        <v>523</v>
      </c>
      <c r="H1755" s="81" t="s">
        <v>1818</v>
      </c>
      <c r="I1755" s="81" t="s">
        <v>1813</v>
      </c>
      <c r="J1755" s="81" t="s">
        <v>251</v>
      </c>
      <c r="K1755" s="81" t="s">
        <v>333</v>
      </c>
      <c r="L1755" s="81">
        <v>-108.24880594444444</v>
      </c>
      <c r="M1755" s="81">
        <v>39.48372341666667</v>
      </c>
      <c r="N1755" s="190">
        <v>0</v>
      </c>
      <c r="O1755" s="185">
        <v>0</v>
      </c>
      <c r="P1755" s="185">
        <v>0</v>
      </c>
      <c r="Q1755" s="185">
        <v>0</v>
      </c>
      <c r="R1755" s="186">
        <v>0</v>
      </c>
    </row>
    <row r="1756" spans="1:18" s="81" customFormat="1" x14ac:dyDescent="0.2">
      <c r="A1756" s="81" t="s">
        <v>147</v>
      </c>
      <c r="B1756" s="81" t="s">
        <v>493</v>
      </c>
      <c r="C1756" s="81" t="str">
        <f t="shared" si="27"/>
        <v>08045</v>
      </c>
      <c r="D1756" s="81" t="s">
        <v>503</v>
      </c>
      <c r="E1756" s="81" t="s">
        <v>1811</v>
      </c>
      <c r="F1756" s="81">
        <v>184.8</v>
      </c>
      <c r="G1756" s="81" t="s">
        <v>523</v>
      </c>
      <c r="H1756" s="81" t="s">
        <v>1818</v>
      </c>
      <c r="I1756" s="81" t="s">
        <v>1813</v>
      </c>
      <c r="J1756" s="81" t="s">
        <v>251</v>
      </c>
      <c r="K1756" s="81" t="s">
        <v>333</v>
      </c>
      <c r="L1756" s="81">
        <v>-108.24880594444444</v>
      </c>
      <c r="M1756" s="81">
        <v>39.48372341666667</v>
      </c>
      <c r="N1756" s="190">
        <v>0</v>
      </c>
      <c r="O1756" s="185">
        <v>0</v>
      </c>
      <c r="P1756" s="185">
        <v>0</v>
      </c>
      <c r="Q1756" s="185">
        <v>1.3</v>
      </c>
      <c r="R1756" s="186">
        <v>0</v>
      </c>
    </row>
    <row r="1757" spans="1:18" s="81" customFormat="1" x14ac:dyDescent="0.2">
      <c r="A1757" s="81" t="s">
        <v>147</v>
      </c>
      <c r="B1757" s="81" t="s">
        <v>493</v>
      </c>
      <c r="C1757" s="81" t="str">
        <f t="shared" si="27"/>
        <v>08045</v>
      </c>
      <c r="D1757" s="81" t="s">
        <v>503</v>
      </c>
      <c r="E1757" s="81" t="s">
        <v>1811</v>
      </c>
      <c r="F1757" s="81">
        <v>184.8</v>
      </c>
      <c r="G1757" s="81" t="s">
        <v>523</v>
      </c>
      <c r="H1757" s="81" t="s">
        <v>1818</v>
      </c>
      <c r="I1757" s="81" t="s">
        <v>1813</v>
      </c>
      <c r="J1757" s="81" t="s">
        <v>251</v>
      </c>
      <c r="K1757" s="81" t="s">
        <v>333</v>
      </c>
      <c r="L1757" s="81">
        <v>-108.24880594444444</v>
      </c>
      <c r="M1757" s="81">
        <v>39.48372341666667</v>
      </c>
      <c r="N1757" s="190">
        <v>0</v>
      </c>
      <c r="O1757" s="185">
        <v>4.53</v>
      </c>
      <c r="P1757" s="185">
        <v>0</v>
      </c>
      <c r="Q1757" s="185">
        <v>0</v>
      </c>
      <c r="R1757" s="186">
        <v>0</v>
      </c>
    </row>
    <row r="1758" spans="1:18" s="81" customFormat="1" x14ac:dyDescent="0.2">
      <c r="A1758" s="81" t="s">
        <v>147</v>
      </c>
      <c r="B1758" s="81" t="s">
        <v>493</v>
      </c>
      <c r="C1758" s="81" t="str">
        <f t="shared" si="27"/>
        <v>08045</v>
      </c>
      <c r="D1758" s="81" t="s">
        <v>503</v>
      </c>
      <c r="E1758" s="81" t="s">
        <v>1811</v>
      </c>
      <c r="F1758" s="81">
        <v>897</v>
      </c>
      <c r="G1758" s="81" t="s">
        <v>523</v>
      </c>
      <c r="H1758" s="81" t="s">
        <v>1818</v>
      </c>
      <c r="I1758" s="81" t="s">
        <v>1813</v>
      </c>
      <c r="J1758" s="81" t="s">
        <v>251</v>
      </c>
      <c r="K1758" s="81" t="s">
        <v>333</v>
      </c>
      <c r="L1758" s="81">
        <v>-108.24880594444444</v>
      </c>
      <c r="M1758" s="81">
        <v>39.48372341666667</v>
      </c>
      <c r="N1758" s="190">
        <v>0</v>
      </c>
      <c r="O1758" s="185">
        <v>0</v>
      </c>
      <c r="P1758" s="185">
        <v>25</v>
      </c>
      <c r="Q1758" s="185">
        <v>0</v>
      </c>
      <c r="R1758" s="186">
        <v>0</v>
      </c>
    </row>
    <row r="1759" spans="1:18" s="81" customFormat="1" x14ac:dyDescent="0.2">
      <c r="A1759" s="81" t="s">
        <v>147</v>
      </c>
      <c r="B1759" s="81" t="s">
        <v>493</v>
      </c>
      <c r="C1759" s="81" t="str">
        <f t="shared" si="27"/>
        <v>08045</v>
      </c>
      <c r="D1759" s="81" t="s">
        <v>503</v>
      </c>
      <c r="E1759" s="81" t="s">
        <v>1811</v>
      </c>
      <c r="F1759" s="81">
        <v>897</v>
      </c>
      <c r="G1759" s="81" t="s">
        <v>523</v>
      </c>
      <c r="H1759" s="81" t="s">
        <v>1818</v>
      </c>
      <c r="I1759" s="81" t="s">
        <v>1813</v>
      </c>
      <c r="J1759" s="81" t="s">
        <v>251</v>
      </c>
      <c r="K1759" s="81" t="s">
        <v>333</v>
      </c>
      <c r="L1759" s="81">
        <v>-108.24880594444444</v>
      </c>
      <c r="M1759" s="81">
        <v>39.48372341666667</v>
      </c>
      <c r="N1759" s="190">
        <v>99</v>
      </c>
      <c r="O1759" s="185">
        <v>0</v>
      </c>
      <c r="P1759" s="185">
        <v>0</v>
      </c>
      <c r="Q1759" s="185">
        <v>0</v>
      </c>
      <c r="R1759" s="186">
        <v>0</v>
      </c>
    </row>
    <row r="1760" spans="1:18" s="81" customFormat="1" x14ac:dyDescent="0.2">
      <c r="A1760" s="81" t="s">
        <v>147</v>
      </c>
      <c r="B1760" s="81" t="s">
        <v>493</v>
      </c>
      <c r="C1760" s="81" t="str">
        <f t="shared" si="27"/>
        <v>08045</v>
      </c>
      <c r="D1760" s="81" t="s">
        <v>503</v>
      </c>
      <c r="E1760" s="81" t="s">
        <v>1811</v>
      </c>
      <c r="F1760" s="81">
        <v>897</v>
      </c>
      <c r="G1760" s="81" t="s">
        <v>523</v>
      </c>
      <c r="H1760" s="81" t="s">
        <v>1818</v>
      </c>
      <c r="I1760" s="81" t="s">
        <v>1813</v>
      </c>
      <c r="J1760" s="81" t="s">
        <v>251</v>
      </c>
      <c r="K1760" s="81" t="s">
        <v>333</v>
      </c>
      <c r="L1760" s="81">
        <v>-108.24880594444444</v>
      </c>
      <c r="M1760" s="81">
        <v>39.48372341666667</v>
      </c>
      <c r="N1760" s="190">
        <v>0</v>
      </c>
      <c r="O1760" s="185">
        <v>0</v>
      </c>
      <c r="P1760" s="185">
        <v>0</v>
      </c>
      <c r="Q1760" s="185">
        <v>0</v>
      </c>
      <c r="R1760" s="186">
        <v>4.04</v>
      </c>
    </row>
    <row r="1761" spans="1:18" s="81" customFormat="1" x14ac:dyDescent="0.2">
      <c r="A1761" s="81" t="s">
        <v>147</v>
      </c>
      <c r="B1761" s="81" t="s">
        <v>493</v>
      </c>
      <c r="C1761" s="81" t="str">
        <f t="shared" si="27"/>
        <v>08045</v>
      </c>
      <c r="D1761" s="81" t="s">
        <v>503</v>
      </c>
      <c r="E1761" s="81" t="s">
        <v>1811</v>
      </c>
      <c r="F1761" s="81">
        <v>897</v>
      </c>
      <c r="G1761" s="81" t="s">
        <v>523</v>
      </c>
      <c r="H1761" s="81" t="s">
        <v>1818</v>
      </c>
      <c r="I1761" s="81" t="s">
        <v>1813</v>
      </c>
      <c r="J1761" s="81" t="s">
        <v>251</v>
      </c>
      <c r="K1761" s="81" t="s">
        <v>333</v>
      </c>
      <c r="L1761" s="81">
        <v>-108.24880594444444</v>
      </c>
      <c r="M1761" s="81">
        <v>39.48372341666667</v>
      </c>
      <c r="N1761" s="190">
        <v>0</v>
      </c>
      <c r="O1761" s="185">
        <v>0</v>
      </c>
      <c r="P1761" s="185">
        <v>0</v>
      </c>
      <c r="Q1761" s="185">
        <v>0</v>
      </c>
      <c r="R1761" s="186">
        <v>0</v>
      </c>
    </row>
    <row r="1762" spans="1:18" s="81" customFormat="1" x14ac:dyDescent="0.2">
      <c r="A1762" s="81" t="s">
        <v>147</v>
      </c>
      <c r="B1762" s="81" t="s">
        <v>493</v>
      </c>
      <c r="C1762" s="81" t="str">
        <f t="shared" si="27"/>
        <v>08045</v>
      </c>
      <c r="D1762" s="81" t="s">
        <v>503</v>
      </c>
      <c r="E1762" s="81" t="s">
        <v>1811</v>
      </c>
      <c r="F1762" s="81">
        <v>897</v>
      </c>
      <c r="G1762" s="81" t="s">
        <v>523</v>
      </c>
      <c r="H1762" s="81" t="s">
        <v>1818</v>
      </c>
      <c r="I1762" s="81" t="s">
        <v>1813</v>
      </c>
      <c r="J1762" s="81" t="s">
        <v>251</v>
      </c>
      <c r="K1762" s="81" t="s">
        <v>333</v>
      </c>
      <c r="L1762" s="81">
        <v>-108.24880594444444</v>
      </c>
      <c r="M1762" s="81">
        <v>39.48372341666667</v>
      </c>
      <c r="N1762" s="190">
        <v>0</v>
      </c>
      <c r="O1762" s="185">
        <v>0</v>
      </c>
      <c r="P1762" s="185">
        <v>0</v>
      </c>
      <c r="Q1762" s="185">
        <v>6</v>
      </c>
      <c r="R1762" s="186">
        <v>0</v>
      </c>
    </row>
    <row r="1763" spans="1:18" s="81" customFormat="1" x14ac:dyDescent="0.2">
      <c r="A1763" s="81" t="s">
        <v>147</v>
      </c>
      <c r="B1763" s="81" t="s">
        <v>493</v>
      </c>
      <c r="C1763" s="81" t="str">
        <f t="shared" si="27"/>
        <v>08045</v>
      </c>
      <c r="D1763" s="81" t="s">
        <v>503</v>
      </c>
      <c r="E1763" s="81" t="s">
        <v>1811</v>
      </c>
      <c r="F1763" s="81">
        <v>897</v>
      </c>
      <c r="G1763" s="81" t="s">
        <v>523</v>
      </c>
      <c r="H1763" s="81" t="s">
        <v>1818</v>
      </c>
      <c r="I1763" s="81" t="s">
        <v>1813</v>
      </c>
      <c r="J1763" s="81" t="s">
        <v>251</v>
      </c>
      <c r="K1763" s="81" t="s">
        <v>333</v>
      </c>
      <c r="L1763" s="81">
        <v>-108.24880594444444</v>
      </c>
      <c r="M1763" s="81">
        <v>39.48372341666667</v>
      </c>
      <c r="N1763" s="190">
        <v>0</v>
      </c>
      <c r="O1763" s="185">
        <v>55.4</v>
      </c>
      <c r="P1763" s="185">
        <v>0</v>
      </c>
      <c r="Q1763" s="185">
        <v>0</v>
      </c>
      <c r="R1763" s="186">
        <v>0</v>
      </c>
    </row>
    <row r="1764" spans="1:18" s="81" customFormat="1" x14ac:dyDescent="0.2">
      <c r="A1764" s="81" t="s">
        <v>147</v>
      </c>
      <c r="B1764" s="81" t="s">
        <v>493</v>
      </c>
      <c r="C1764" s="81" t="str">
        <f t="shared" si="27"/>
        <v>08045</v>
      </c>
      <c r="D1764" s="81" t="s">
        <v>503</v>
      </c>
      <c r="E1764" s="81" t="s">
        <v>1811</v>
      </c>
      <c r="F1764" s="81">
        <v>8.6</v>
      </c>
      <c r="G1764" s="81" t="s">
        <v>523</v>
      </c>
      <c r="H1764" s="81" t="s">
        <v>1819</v>
      </c>
      <c r="I1764" s="81" t="s">
        <v>1813</v>
      </c>
      <c r="J1764" s="81" t="s">
        <v>253</v>
      </c>
      <c r="K1764" s="81" t="s">
        <v>384</v>
      </c>
      <c r="L1764" s="81">
        <v>-108.24880594444444</v>
      </c>
      <c r="M1764" s="81">
        <v>39.48372341666667</v>
      </c>
      <c r="N1764" s="190">
        <v>0</v>
      </c>
      <c r="O1764" s="185">
        <v>0</v>
      </c>
      <c r="P1764" s="185">
        <v>2.0699999999999998</v>
      </c>
      <c r="Q1764" s="185">
        <v>0</v>
      </c>
      <c r="R1764" s="186">
        <v>0</v>
      </c>
    </row>
    <row r="1765" spans="1:18" s="81" customFormat="1" x14ac:dyDescent="0.2">
      <c r="A1765" s="81" t="s">
        <v>147</v>
      </c>
      <c r="B1765" s="81" t="s">
        <v>493</v>
      </c>
      <c r="C1765" s="81" t="str">
        <f t="shared" si="27"/>
        <v>08045</v>
      </c>
      <c r="D1765" s="81" t="s">
        <v>503</v>
      </c>
      <c r="E1765" s="81" t="s">
        <v>1811</v>
      </c>
      <c r="F1765" s="81">
        <v>8.6</v>
      </c>
      <c r="G1765" s="81" t="s">
        <v>523</v>
      </c>
      <c r="H1765" s="81" t="s">
        <v>1819</v>
      </c>
      <c r="I1765" s="81" t="s">
        <v>1813</v>
      </c>
      <c r="J1765" s="81" t="s">
        <v>253</v>
      </c>
      <c r="K1765" s="81" t="s">
        <v>384</v>
      </c>
      <c r="L1765" s="81">
        <v>-108.24880594444444</v>
      </c>
      <c r="M1765" s="81">
        <v>39.48372341666667</v>
      </c>
      <c r="N1765" s="190">
        <v>0.4</v>
      </c>
      <c r="O1765" s="185">
        <v>0</v>
      </c>
      <c r="P1765" s="185">
        <v>0</v>
      </c>
      <c r="Q1765" s="185">
        <v>0</v>
      </c>
      <c r="R1765" s="186">
        <v>0</v>
      </c>
    </row>
    <row r="1766" spans="1:18" s="81" customFormat="1" x14ac:dyDescent="0.2">
      <c r="A1766" s="81" t="s">
        <v>147</v>
      </c>
      <c r="B1766" s="81" t="s">
        <v>493</v>
      </c>
      <c r="C1766" s="81" t="str">
        <f t="shared" si="27"/>
        <v>08045</v>
      </c>
      <c r="D1766" s="81" t="s">
        <v>503</v>
      </c>
      <c r="E1766" s="81" t="s">
        <v>1811</v>
      </c>
      <c r="F1766" s="81">
        <v>8.6</v>
      </c>
      <c r="G1766" s="81" t="s">
        <v>523</v>
      </c>
      <c r="H1766" s="81" t="s">
        <v>1819</v>
      </c>
      <c r="I1766" s="81" t="s">
        <v>1813</v>
      </c>
      <c r="J1766" s="81" t="s">
        <v>253</v>
      </c>
      <c r="K1766" s="81" t="s">
        <v>384</v>
      </c>
      <c r="L1766" s="81">
        <v>-108.24880594444444</v>
      </c>
      <c r="M1766" s="81">
        <v>39.48372341666667</v>
      </c>
      <c r="N1766" s="190">
        <v>0</v>
      </c>
      <c r="O1766" s="185">
        <v>0</v>
      </c>
      <c r="P1766" s="185">
        <v>0</v>
      </c>
      <c r="Q1766" s="185">
        <v>0</v>
      </c>
      <c r="R1766" s="186">
        <v>0.11</v>
      </c>
    </row>
    <row r="1767" spans="1:18" s="81" customFormat="1" x14ac:dyDescent="0.2">
      <c r="A1767" s="81" t="s">
        <v>147</v>
      </c>
      <c r="B1767" s="81" t="s">
        <v>493</v>
      </c>
      <c r="C1767" s="81" t="str">
        <f t="shared" si="27"/>
        <v>08045</v>
      </c>
      <c r="D1767" s="81" t="s">
        <v>503</v>
      </c>
      <c r="E1767" s="81" t="s">
        <v>1811</v>
      </c>
      <c r="F1767" s="81">
        <v>8.6</v>
      </c>
      <c r="G1767" s="81" t="s">
        <v>523</v>
      </c>
      <c r="H1767" s="81" t="s">
        <v>1819</v>
      </c>
      <c r="I1767" s="81" t="s">
        <v>1813</v>
      </c>
      <c r="J1767" s="81" t="s">
        <v>253</v>
      </c>
      <c r="K1767" s="81" t="s">
        <v>384</v>
      </c>
      <c r="L1767" s="81">
        <v>-108.24880594444444</v>
      </c>
      <c r="M1767" s="81">
        <v>39.48372341666667</v>
      </c>
      <c r="N1767" s="190">
        <v>0</v>
      </c>
      <c r="O1767" s="185">
        <v>0</v>
      </c>
      <c r="P1767" s="185">
        <v>0</v>
      </c>
      <c r="Q1767" s="185">
        <v>0</v>
      </c>
      <c r="R1767" s="186">
        <v>0</v>
      </c>
    </row>
    <row r="1768" spans="1:18" s="81" customFormat="1" x14ac:dyDescent="0.2">
      <c r="A1768" s="81" t="s">
        <v>147</v>
      </c>
      <c r="B1768" s="81" t="s">
        <v>493</v>
      </c>
      <c r="C1768" s="81" t="str">
        <f t="shared" si="27"/>
        <v>08045</v>
      </c>
      <c r="D1768" s="81" t="s">
        <v>503</v>
      </c>
      <c r="E1768" s="81" t="s">
        <v>1811</v>
      </c>
      <c r="F1768" s="81">
        <v>8.6</v>
      </c>
      <c r="G1768" s="81" t="s">
        <v>523</v>
      </c>
      <c r="H1768" s="81" t="s">
        <v>1819</v>
      </c>
      <c r="I1768" s="81" t="s">
        <v>1813</v>
      </c>
      <c r="J1768" s="81" t="s">
        <v>253</v>
      </c>
      <c r="K1768" s="81" t="s">
        <v>384</v>
      </c>
      <c r="L1768" s="81">
        <v>-108.24880594444444</v>
      </c>
      <c r="M1768" s="81">
        <v>39.48372341666667</v>
      </c>
      <c r="N1768" s="190">
        <v>0</v>
      </c>
      <c r="O1768" s="185">
        <v>0</v>
      </c>
      <c r="P1768" s="185">
        <v>0</v>
      </c>
      <c r="Q1768" s="185">
        <v>0.02</v>
      </c>
      <c r="R1768" s="186">
        <v>0</v>
      </c>
    </row>
    <row r="1769" spans="1:18" s="81" customFormat="1" x14ac:dyDescent="0.2">
      <c r="A1769" s="81" t="s">
        <v>147</v>
      </c>
      <c r="B1769" s="81" t="s">
        <v>493</v>
      </c>
      <c r="C1769" s="81" t="str">
        <f t="shared" si="27"/>
        <v>08045</v>
      </c>
      <c r="D1769" s="81" t="s">
        <v>503</v>
      </c>
      <c r="E1769" s="81" t="s">
        <v>1811</v>
      </c>
      <c r="F1769" s="81">
        <v>8.6</v>
      </c>
      <c r="G1769" s="81" t="s">
        <v>523</v>
      </c>
      <c r="H1769" s="81" t="s">
        <v>1819</v>
      </c>
      <c r="I1769" s="81" t="s">
        <v>1813</v>
      </c>
      <c r="J1769" s="81" t="s">
        <v>253</v>
      </c>
      <c r="K1769" s="81" t="s">
        <v>384</v>
      </c>
      <c r="L1769" s="81">
        <v>-108.24880594444444</v>
      </c>
      <c r="M1769" s="81">
        <v>39.48372341666667</v>
      </c>
      <c r="N1769" s="190">
        <v>0</v>
      </c>
      <c r="O1769" s="185">
        <v>0.78</v>
      </c>
      <c r="P1769" s="185">
        <v>0</v>
      </c>
      <c r="Q1769" s="185">
        <v>0</v>
      </c>
      <c r="R1769" s="186">
        <v>0</v>
      </c>
    </row>
    <row r="1770" spans="1:18" s="81" customFormat="1" x14ac:dyDescent="0.2">
      <c r="A1770" s="81" t="s">
        <v>147</v>
      </c>
      <c r="B1770" s="81" t="s">
        <v>493</v>
      </c>
      <c r="C1770" s="81" t="str">
        <f t="shared" si="27"/>
        <v>08045</v>
      </c>
      <c r="D1770" s="81" t="s">
        <v>503</v>
      </c>
      <c r="E1770" s="81" t="s">
        <v>1811</v>
      </c>
      <c r="F1770" s="81">
        <v>0</v>
      </c>
      <c r="G1770" s="81" t="s">
        <v>676</v>
      </c>
      <c r="H1770" s="81" t="s">
        <v>602</v>
      </c>
      <c r="I1770" s="81" t="s">
        <v>1813</v>
      </c>
      <c r="J1770" s="81" t="s">
        <v>106</v>
      </c>
      <c r="K1770" s="81" t="s">
        <v>388</v>
      </c>
      <c r="L1770" s="81">
        <v>-108.24880594444444</v>
      </c>
      <c r="M1770" s="81">
        <v>39.48372341666667</v>
      </c>
      <c r="N1770" s="190">
        <v>0</v>
      </c>
      <c r="O1770" s="185">
        <v>27.3</v>
      </c>
      <c r="P1770" s="185">
        <v>0</v>
      </c>
      <c r="Q1770" s="185">
        <v>0</v>
      </c>
      <c r="R1770" s="186">
        <v>0</v>
      </c>
    </row>
    <row r="1771" spans="1:18" s="81" customFormat="1" x14ac:dyDescent="0.2">
      <c r="A1771" s="81" t="s">
        <v>147</v>
      </c>
      <c r="B1771" s="81" t="s">
        <v>493</v>
      </c>
      <c r="C1771" s="81" t="str">
        <f t="shared" si="27"/>
        <v>08045</v>
      </c>
      <c r="D1771" s="81" t="s">
        <v>503</v>
      </c>
      <c r="E1771" s="81" t="s">
        <v>1811</v>
      </c>
      <c r="F1771" s="81">
        <v>253.9</v>
      </c>
      <c r="G1771" s="81" t="s">
        <v>505</v>
      </c>
      <c r="H1771" s="81" t="s">
        <v>1820</v>
      </c>
      <c r="I1771" s="81" t="s">
        <v>1813</v>
      </c>
      <c r="J1771" s="81" t="s">
        <v>10</v>
      </c>
      <c r="K1771" s="81" t="s">
        <v>319</v>
      </c>
      <c r="L1771" s="81">
        <v>-108.24880594444444</v>
      </c>
      <c r="M1771" s="81">
        <v>39.48372341666667</v>
      </c>
      <c r="N1771" s="190">
        <v>0</v>
      </c>
      <c r="O1771" s="185">
        <v>0</v>
      </c>
      <c r="P1771" s="185">
        <v>10.7</v>
      </c>
      <c r="Q1771" s="185">
        <v>0</v>
      </c>
      <c r="R1771" s="186">
        <v>0</v>
      </c>
    </row>
    <row r="1772" spans="1:18" s="81" customFormat="1" x14ac:dyDescent="0.2">
      <c r="A1772" s="81" t="s">
        <v>147</v>
      </c>
      <c r="B1772" s="81" t="s">
        <v>493</v>
      </c>
      <c r="C1772" s="81" t="str">
        <f t="shared" si="27"/>
        <v>08045</v>
      </c>
      <c r="D1772" s="81" t="s">
        <v>503</v>
      </c>
      <c r="E1772" s="81" t="s">
        <v>1811</v>
      </c>
      <c r="F1772" s="81">
        <v>253.9</v>
      </c>
      <c r="G1772" s="81" t="s">
        <v>505</v>
      </c>
      <c r="H1772" s="81" t="s">
        <v>1820</v>
      </c>
      <c r="I1772" s="81" t="s">
        <v>1813</v>
      </c>
      <c r="J1772" s="81" t="s">
        <v>10</v>
      </c>
      <c r="K1772" s="81" t="s">
        <v>319</v>
      </c>
      <c r="L1772" s="81">
        <v>-108.24880594444444</v>
      </c>
      <c r="M1772" s="81">
        <v>39.48372341666667</v>
      </c>
      <c r="N1772" s="190">
        <v>12.7</v>
      </c>
      <c r="O1772" s="185">
        <v>0</v>
      </c>
      <c r="P1772" s="185">
        <v>0</v>
      </c>
      <c r="Q1772" s="185">
        <v>0</v>
      </c>
      <c r="R1772" s="186">
        <v>0</v>
      </c>
    </row>
    <row r="1773" spans="1:18" s="81" customFormat="1" x14ac:dyDescent="0.2">
      <c r="A1773" s="81" t="s">
        <v>147</v>
      </c>
      <c r="B1773" s="81" t="s">
        <v>493</v>
      </c>
      <c r="C1773" s="81" t="str">
        <f t="shared" si="27"/>
        <v>08045</v>
      </c>
      <c r="D1773" s="81" t="s">
        <v>503</v>
      </c>
      <c r="E1773" s="81" t="s">
        <v>1811</v>
      </c>
      <c r="F1773" s="81">
        <v>253.9</v>
      </c>
      <c r="G1773" s="81" t="s">
        <v>505</v>
      </c>
      <c r="H1773" s="81" t="s">
        <v>1820</v>
      </c>
      <c r="I1773" s="81" t="s">
        <v>1813</v>
      </c>
      <c r="J1773" s="81" t="s">
        <v>10</v>
      </c>
      <c r="K1773" s="81" t="s">
        <v>319</v>
      </c>
      <c r="L1773" s="81">
        <v>-108.24880594444444</v>
      </c>
      <c r="M1773" s="81">
        <v>39.48372341666667</v>
      </c>
      <c r="N1773" s="190">
        <v>0</v>
      </c>
      <c r="O1773" s="185">
        <v>0</v>
      </c>
      <c r="P1773" s="185">
        <v>0</v>
      </c>
      <c r="Q1773" s="185">
        <v>0</v>
      </c>
      <c r="R1773" s="186">
        <v>0.96</v>
      </c>
    </row>
    <row r="1774" spans="1:18" s="81" customFormat="1" x14ac:dyDescent="0.2">
      <c r="A1774" s="81" t="s">
        <v>147</v>
      </c>
      <c r="B1774" s="81" t="s">
        <v>493</v>
      </c>
      <c r="C1774" s="81" t="str">
        <f t="shared" si="27"/>
        <v>08045</v>
      </c>
      <c r="D1774" s="81" t="s">
        <v>503</v>
      </c>
      <c r="E1774" s="81" t="s">
        <v>1811</v>
      </c>
      <c r="F1774" s="81">
        <v>253.9</v>
      </c>
      <c r="G1774" s="81" t="s">
        <v>505</v>
      </c>
      <c r="H1774" s="81" t="s">
        <v>1820</v>
      </c>
      <c r="I1774" s="81" t="s">
        <v>1813</v>
      </c>
      <c r="J1774" s="81" t="s">
        <v>10</v>
      </c>
      <c r="K1774" s="81" t="s">
        <v>319</v>
      </c>
      <c r="L1774" s="81">
        <v>-108.24880594444444</v>
      </c>
      <c r="M1774" s="81">
        <v>39.48372341666667</v>
      </c>
      <c r="N1774" s="190">
        <v>0</v>
      </c>
      <c r="O1774" s="185">
        <v>0</v>
      </c>
      <c r="P1774" s="185">
        <v>0</v>
      </c>
      <c r="Q1774" s="185">
        <v>1.8</v>
      </c>
      <c r="R1774" s="186">
        <v>0</v>
      </c>
    </row>
    <row r="1775" spans="1:18" s="81" customFormat="1" x14ac:dyDescent="0.2">
      <c r="A1775" s="81" t="s">
        <v>147</v>
      </c>
      <c r="B1775" s="81" t="s">
        <v>493</v>
      </c>
      <c r="C1775" s="81" t="str">
        <f t="shared" si="27"/>
        <v>08045</v>
      </c>
      <c r="D1775" s="81" t="s">
        <v>503</v>
      </c>
      <c r="E1775" s="81" t="s">
        <v>1811</v>
      </c>
      <c r="F1775" s="81">
        <v>253.9</v>
      </c>
      <c r="G1775" s="81" t="s">
        <v>505</v>
      </c>
      <c r="H1775" s="81" t="s">
        <v>1820</v>
      </c>
      <c r="I1775" s="81" t="s">
        <v>1813</v>
      </c>
      <c r="J1775" s="81" t="s">
        <v>10</v>
      </c>
      <c r="K1775" s="81" t="s">
        <v>319</v>
      </c>
      <c r="L1775" s="81">
        <v>-108.24880594444444</v>
      </c>
      <c r="M1775" s="81">
        <v>39.48372341666667</v>
      </c>
      <c r="N1775" s="190">
        <v>0</v>
      </c>
      <c r="O1775" s="185">
        <v>0.7</v>
      </c>
      <c r="P1775" s="185">
        <v>0</v>
      </c>
      <c r="Q1775" s="185">
        <v>0</v>
      </c>
      <c r="R1775" s="186">
        <v>0</v>
      </c>
    </row>
    <row r="1776" spans="1:18" s="81" customFormat="1" x14ac:dyDescent="0.2">
      <c r="A1776" s="81" t="s">
        <v>147</v>
      </c>
      <c r="B1776" s="81" t="s">
        <v>493</v>
      </c>
      <c r="C1776" s="81" t="str">
        <f t="shared" si="27"/>
        <v>08045</v>
      </c>
      <c r="D1776" s="81" t="s">
        <v>503</v>
      </c>
      <c r="E1776" s="81" t="s">
        <v>1811</v>
      </c>
      <c r="F1776" s="81">
        <v>14600</v>
      </c>
      <c r="G1776" s="81" t="s">
        <v>505</v>
      </c>
      <c r="H1776" s="81" t="s">
        <v>1821</v>
      </c>
      <c r="I1776" s="81" t="s">
        <v>1813</v>
      </c>
      <c r="J1776" s="81" t="s">
        <v>10</v>
      </c>
      <c r="K1776" s="81" t="s">
        <v>319</v>
      </c>
      <c r="L1776" s="81">
        <v>-108.24880594444444</v>
      </c>
      <c r="M1776" s="81">
        <v>39.48372341666667</v>
      </c>
      <c r="N1776" s="190">
        <v>0</v>
      </c>
      <c r="O1776" s="185">
        <v>0</v>
      </c>
      <c r="P1776" s="185">
        <v>4.9000000000000004</v>
      </c>
      <c r="Q1776" s="185">
        <v>0</v>
      </c>
      <c r="R1776" s="186">
        <v>0</v>
      </c>
    </row>
    <row r="1777" spans="1:18" s="81" customFormat="1" x14ac:dyDescent="0.2">
      <c r="A1777" s="81" t="s">
        <v>147</v>
      </c>
      <c r="B1777" s="81" t="s">
        <v>493</v>
      </c>
      <c r="C1777" s="81" t="str">
        <f t="shared" si="27"/>
        <v>08045</v>
      </c>
      <c r="D1777" s="81" t="s">
        <v>503</v>
      </c>
      <c r="E1777" s="81" t="s">
        <v>1811</v>
      </c>
      <c r="F1777" s="81">
        <v>14600</v>
      </c>
      <c r="G1777" s="81" t="s">
        <v>505</v>
      </c>
      <c r="H1777" s="81" t="s">
        <v>1821</v>
      </c>
      <c r="I1777" s="81" t="s">
        <v>1813</v>
      </c>
      <c r="J1777" s="81" t="s">
        <v>10</v>
      </c>
      <c r="K1777" s="81" t="s">
        <v>319</v>
      </c>
      <c r="L1777" s="81">
        <v>-108.24880594444444</v>
      </c>
      <c r="M1777" s="81">
        <v>39.48372341666667</v>
      </c>
      <c r="N1777" s="190">
        <v>0.9</v>
      </c>
      <c r="O1777" s="185">
        <v>0</v>
      </c>
      <c r="P1777" s="185">
        <v>0</v>
      </c>
      <c r="Q1777" s="185">
        <v>0</v>
      </c>
      <c r="R1777" s="186">
        <v>0</v>
      </c>
    </row>
    <row r="1778" spans="1:18" s="81" customFormat="1" x14ac:dyDescent="0.2">
      <c r="A1778" s="81" t="s">
        <v>147</v>
      </c>
      <c r="B1778" s="81" t="s">
        <v>493</v>
      </c>
      <c r="C1778" s="81" t="str">
        <f t="shared" si="27"/>
        <v>08045</v>
      </c>
      <c r="D1778" s="81" t="s">
        <v>503</v>
      </c>
      <c r="E1778" s="81" t="s">
        <v>1811</v>
      </c>
      <c r="F1778" s="81">
        <v>14600</v>
      </c>
      <c r="G1778" s="81" t="s">
        <v>505</v>
      </c>
      <c r="H1778" s="81" t="s">
        <v>1821</v>
      </c>
      <c r="I1778" s="81" t="s">
        <v>1813</v>
      </c>
      <c r="J1778" s="81" t="s">
        <v>10</v>
      </c>
      <c r="K1778" s="81" t="s">
        <v>319</v>
      </c>
      <c r="L1778" s="81">
        <v>-108.24880594444444</v>
      </c>
      <c r="M1778" s="81">
        <v>39.48372341666667</v>
      </c>
      <c r="N1778" s="190">
        <v>0</v>
      </c>
      <c r="O1778" s="185">
        <v>12.8</v>
      </c>
      <c r="P1778" s="185">
        <v>0</v>
      </c>
      <c r="Q1778" s="185">
        <v>0</v>
      </c>
      <c r="R1778" s="186">
        <v>0</v>
      </c>
    </row>
    <row r="1779" spans="1:18" s="81" customFormat="1" x14ac:dyDescent="0.2">
      <c r="A1779" s="81" t="s">
        <v>147</v>
      </c>
      <c r="B1779" s="81" t="s">
        <v>493</v>
      </c>
      <c r="C1779" s="81" t="str">
        <f t="shared" si="27"/>
        <v>08045</v>
      </c>
      <c r="D1779" s="81" t="s">
        <v>503</v>
      </c>
      <c r="E1779" s="81" t="s">
        <v>1811</v>
      </c>
      <c r="F1779" s="81">
        <v>21900</v>
      </c>
      <c r="G1779" s="81" t="s">
        <v>505</v>
      </c>
      <c r="H1779" s="81" t="s">
        <v>724</v>
      </c>
      <c r="I1779" s="81" t="s">
        <v>1813</v>
      </c>
      <c r="J1779" s="81" t="s">
        <v>10</v>
      </c>
      <c r="K1779" s="81" t="s">
        <v>319</v>
      </c>
      <c r="L1779" s="81">
        <v>-108.24880594444444</v>
      </c>
      <c r="M1779" s="81">
        <v>39.48372341666667</v>
      </c>
      <c r="N1779" s="190">
        <v>0</v>
      </c>
      <c r="O1779" s="185">
        <v>0</v>
      </c>
      <c r="P1779" s="185">
        <v>4.9000000000000004</v>
      </c>
      <c r="Q1779" s="185">
        <v>0</v>
      </c>
      <c r="R1779" s="186">
        <v>0</v>
      </c>
    </row>
    <row r="1780" spans="1:18" s="81" customFormat="1" x14ac:dyDescent="0.2">
      <c r="A1780" s="81" t="s">
        <v>147</v>
      </c>
      <c r="B1780" s="81" t="s">
        <v>493</v>
      </c>
      <c r="C1780" s="81" t="str">
        <f t="shared" si="27"/>
        <v>08045</v>
      </c>
      <c r="D1780" s="81" t="s">
        <v>503</v>
      </c>
      <c r="E1780" s="81" t="s">
        <v>1811</v>
      </c>
      <c r="F1780" s="81">
        <v>21900</v>
      </c>
      <c r="G1780" s="81" t="s">
        <v>505</v>
      </c>
      <c r="H1780" s="81" t="s">
        <v>724</v>
      </c>
      <c r="I1780" s="81" t="s">
        <v>1813</v>
      </c>
      <c r="J1780" s="81" t="s">
        <v>10</v>
      </c>
      <c r="K1780" s="81" t="s">
        <v>319</v>
      </c>
      <c r="L1780" s="81">
        <v>-108.24880594444444</v>
      </c>
      <c r="M1780" s="81">
        <v>39.48372341666667</v>
      </c>
      <c r="N1780" s="190">
        <v>0.9</v>
      </c>
      <c r="O1780" s="185">
        <v>0</v>
      </c>
      <c r="P1780" s="185">
        <v>0</v>
      </c>
      <c r="Q1780" s="185">
        <v>0</v>
      </c>
      <c r="R1780" s="186">
        <v>0</v>
      </c>
    </row>
    <row r="1781" spans="1:18" s="81" customFormat="1" x14ac:dyDescent="0.2">
      <c r="A1781" s="81" t="s">
        <v>147</v>
      </c>
      <c r="B1781" s="81" t="s">
        <v>493</v>
      </c>
      <c r="C1781" s="81" t="str">
        <f t="shared" si="27"/>
        <v>08045</v>
      </c>
      <c r="D1781" s="81" t="s">
        <v>503</v>
      </c>
      <c r="E1781" s="81" t="s">
        <v>1811</v>
      </c>
      <c r="F1781" s="81">
        <v>21900</v>
      </c>
      <c r="G1781" s="81" t="s">
        <v>505</v>
      </c>
      <c r="H1781" s="81" t="s">
        <v>724</v>
      </c>
      <c r="I1781" s="81" t="s">
        <v>1813</v>
      </c>
      <c r="J1781" s="81" t="s">
        <v>10</v>
      </c>
      <c r="K1781" s="81" t="s">
        <v>319</v>
      </c>
      <c r="L1781" s="81">
        <v>-108.24880594444444</v>
      </c>
      <c r="M1781" s="81">
        <v>39.48372341666667</v>
      </c>
      <c r="N1781" s="190">
        <v>0</v>
      </c>
      <c r="O1781" s="185">
        <v>18.2</v>
      </c>
      <c r="P1781" s="185">
        <v>0</v>
      </c>
      <c r="Q1781" s="185">
        <v>0</v>
      </c>
      <c r="R1781" s="186">
        <v>0</v>
      </c>
    </row>
    <row r="1782" spans="1:18" s="81" customFormat="1" x14ac:dyDescent="0.2">
      <c r="A1782" s="81" t="s">
        <v>147</v>
      </c>
      <c r="B1782" s="81" t="s">
        <v>493</v>
      </c>
      <c r="C1782" s="81" t="str">
        <f t="shared" si="27"/>
        <v>08045</v>
      </c>
      <c r="D1782" s="81" t="s">
        <v>503</v>
      </c>
      <c r="E1782" s="81" t="s">
        <v>1811</v>
      </c>
      <c r="F1782" s="81">
        <v>244.1</v>
      </c>
      <c r="G1782" s="81" t="s">
        <v>515</v>
      </c>
      <c r="H1782" s="81" t="s">
        <v>1822</v>
      </c>
      <c r="I1782" s="81" t="s">
        <v>1813</v>
      </c>
      <c r="J1782" s="81" t="s">
        <v>269</v>
      </c>
      <c r="K1782" s="81" t="s">
        <v>322</v>
      </c>
      <c r="L1782" s="81">
        <v>-108.24880594444444</v>
      </c>
      <c r="M1782" s="81">
        <v>39.48372341666667</v>
      </c>
      <c r="N1782" s="190">
        <v>0</v>
      </c>
      <c r="O1782" s="185">
        <v>0</v>
      </c>
      <c r="P1782" s="185">
        <v>6.55</v>
      </c>
      <c r="Q1782" s="185">
        <v>0</v>
      </c>
      <c r="R1782" s="186">
        <v>0</v>
      </c>
    </row>
    <row r="1783" spans="1:18" s="81" customFormat="1" x14ac:dyDescent="0.2">
      <c r="A1783" s="81" t="s">
        <v>147</v>
      </c>
      <c r="B1783" s="81" t="s">
        <v>493</v>
      </c>
      <c r="C1783" s="81" t="str">
        <f t="shared" si="27"/>
        <v>08045</v>
      </c>
      <c r="D1783" s="81" t="s">
        <v>503</v>
      </c>
      <c r="E1783" s="81" t="s">
        <v>1811</v>
      </c>
      <c r="F1783" s="81">
        <v>244.1</v>
      </c>
      <c r="G1783" s="81" t="s">
        <v>515</v>
      </c>
      <c r="H1783" s="81" t="s">
        <v>1822</v>
      </c>
      <c r="I1783" s="81" t="s">
        <v>1813</v>
      </c>
      <c r="J1783" s="81" t="s">
        <v>269</v>
      </c>
      <c r="K1783" s="81" t="s">
        <v>322</v>
      </c>
      <c r="L1783" s="81">
        <v>-108.24880594444444</v>
      </c>
      <c r="M1783" s="81">
        <v>39.48372341666667</v>
      </c>
      <c r="N1783" s="190">
        <v>3.9</v>
      </c>
      <c r="O1783" s="185">
        <v>0</v>
      </c>
      <c r="P1783" s="185">
        <v>0</v>
      </c>
      <c r="Q1783" s="185">
        <v>0</v>
      </c>
      <c r="R1783" s="186">
        <v>0</v>
      </c>
    </row>
    <row r="1784" spans="1:18" s="81" customFormat="1" x14ac:dyDescent="0.2">
      <c r="A1784" s="81" t="s">
        <v>147</v>
      </c>
      <c r="B1784" s="81" t="s">
        <v>493</v>
      </c>
      <c r="C1784" s="81" t="str">
        <f t="shared" si="27"/>
        <v>08045</v>
      </c>
      <c r="D1784" s="81" t="s">
        <v>503</v>
      </c>
      <c r="E1784" s="81" t="s">
        <v>1811</v>
      </c>
      <c r="F1784" s="81">
        <v>244.1</v>
      </c>
      <c r="G1784" s="81" t="s">
        <v>515</v>
      </c>
      <c r="H1784" s="81" t="s">
        <v>1822</v>
      </c>
      <c r="I1784" s="81" t="s">
        <v>1813</v>
      </c>
      <c r="J1784" s="81" t="s">
        <v>269</v>
      </c>
      <c r="K1784" s="81" t="s">
        <v>322</v>
      </c>
      <c r="L1784" s="81">
        <v>-108.24880594444444</v>
      </c>
      <c r="M1784" s="81">
        <v>39.48372341666667</v>
      </c>
      <c r="N1784" s="190">
        <v>0</v>
      </c>
      <c r="O1784" s="185">
        <v>0.43</v>
      </c>
      <c r="P1784" s="185">
        <v>0</v>
      </c>
      <c r="Q1784" s="185">
        <v>0</v>
      </c>
      <c r="R1784" s="186">
        <v>0</v>
      </c>
    </row>
    <row r="1785" spans="1:18" s="81" customFormat="1" x14ac:dyDescent="0.2">
      <c r="A1785" s="81" t="s">
        <v>147</v>
      </c>
      <c r="B1785" s="81" t="s">
        <v>493</v>
      </c>
      <c r="C1785" s="81" t="str">
        <f t="shared" si="27"/>
        <v>08045</v>
      </c>
      <c r="D1785" s="81" t="s">
        <v>503</v>
      </c>
      <c r="E1785" s="81" t="s">
        <v>1811</v>
      </c>
      <c r="F1785" s="81">
        <v>306.60000000000002</v>
      </c>
      <c r="G1785" s="81" t="s">
        <v>528</v>
      </c>
      <c r="H1785" s="81" t="s">
        <v>529</v>
      </c>
      <c r="I1785" s="81" t="s">
        <v>1813</v>
      </c>
      <c r="J1785" s="81" t="s">
        <v>14</v>
      </c>
      <c r="K1785" s="81" t="s">
        <v>494</v>
      </c>
      <c r="L1785" s="81">
        <v>-108.24880594444444</v>
      </c>
      <c r="M1785" s="81">
        <v>39.48372341666667</v>
      </c>
      <c r="N1785" s="190">
        <v>0</v>
      </c>
      <c r="O1785" s="185">
        <v>15.035487726143741</v>
      </c>
      <c r="P1785" s="185">
        <v>0</v>
      </c>
      <c r="Q1785" s="185">
        <v>0</v>
      </c>
      <c r="R1785" s="186">
        <v>0</v>
      </c>
    </row>
    <row r="1786" spans="1:18" s="81" customFormat="1" x14ac:dyDescent="0.2">
      <c r="A1786" s="81" t="s">
        <v>147</v>
      </c>
      <c r="B1786" s="81" t="s">
        <v>493</v>
      </c>
      <c r="C1786" s="81" t="str">
        <f t="shared" si="27"/>
        <v>08045</v>
      </c>
      <c r="D1786" s="81" t="s">
        <v>503</v>
      </c>
      <c r="E1786" s="81" t="s">
        <v>1823</v>
      </c>
      <c r="F1786" s="81">
        <v>77.5</v>
      </c>
      <c r="G1786" s="81" t="s">
        <v>515</v>
      </c>
      <c r="H1786" s="81" t="s">
        <v>997</v>
      </c>
      <c r="I1786" s="81" t="s">
        <v>1824</v>
      </c>
      <c r="J1786" s="81" t="s">
        <v>229</v>
      </c>
      <c r="K1786" s="81" t="s">
        <v>333</v>
      </c>
      <c r="L1786" s="81">
        <v>-108.08683061111113</v>
      </c>
      <c r="M1786" s="81">
        <v>39.468450833333335</v>
      </c>
      <c r="N1786" s="190">
        <v>0</v>
      </c>
      <c r="O1786" s="185">
        <v>0</v>
      </c>
      <c r="P1786" s="185">
        <v>5.7</v>
      </c>
      <c r="Q1786" s="185">
        <v>0</v>
      </c>
      <c r="R1786" s="186">
        <v>0</v>
      </c>
    </row>
    <row r="1787" spans="1:18" s="81" customFormat="1" x14ac:dyDescent="0.2">
      <c r="A1787" s="81" t="s">
        <v>147</v>
      </c>
      <c r="B1787" s="81" t="s">
        <v>493</v>
      </c>
      <c r="C1787" s="81" t="str">
        <f t="shared" si="27"/>
        <v>08045</v>
      </c>
      <c r="D1787" s="81" t="s">
        <v>503</v>
      </c>
      <c r="E1787" s="81" t="s">
        <v>1823</v>
      </c>
      <c r="F1787" s="81">
        <v>77.5</v>
      </c>
      <c r="G1787" s="81" t="s">
        <v>515</v>
      </c>
      <c r="H1787" s="81" t="s">
        <v>997</v>
      </c>
      <c r="I1787" s="81" t="s">
        <v>1824</v>
      </c>
      <c r="J1787" s="81" t="s">
        <v>229</v>
      </c>
      <c r="K1787" s="81" t="s">
        <v>333</v>
      </c>
      <c r="L1787" s="81">
        <v>-108.08683061111113</v>
      </c>
      <c r="M1787" s="81">
        <v>39.468450833333335</v>
      </c>
      <c r="N1787" s="190">
        <v>17</v>
      </c>
      <c r="O1787" s="185">
        <v>0</v>
      </c>
      <c r="P1787" s="185">
        <v>0</v>
      </c>
      <c r="Q1787" s="185">
        <v>0</v>
      </c>
      <c r="R1787" s="186">
        <v>0</v>
      </c>
    </row>
    <row r="1788" spans="1:18" s="81" customFormat="1" x14ac:dyDescent="0.2">
      <c r="A1788" s="81" t="s">
        <v>147</v>
      </c>
      <c r="B1788" s="81" t="s">
        <v>493</v>
      </c>
      <c r="C1788" s="81" t="str">
        <f t="shared" si="27"/>
        <v>08045</v>
      </c>
      <c r="D1788" s="81" t="s">
        <v>503</v>
      </c>
      <c r="E1788" s="81" t="s">
        <v>1823</v>
      </c>
      <c r="F1788" s="81">
        <v>77.5</v>
      </c>
      <c r="G1788" s="81" t="s">
        <v>515</v>
      </c>
      <c r="H1788" s="81" t="s">
        <v>997</v>
      </c>
      <c r="I1788" s="81" t="s">
        <v>1824</v>
      </c>
      <c r="J1788" s="81" t="s">
        <v>229</v>
      </c>
      <c r="K1788" s="81" t="s">
        <v>333</v>
      </c>
      <c r="L1788" s="81">
        <v>-108.08683061111113</v>
      </c>
      <c r="M1788" s="81">
        <v>39.468450833333335</v>
      </c>
      <c r="N1788" s="190">
        <v>0</v>
      </c>
      <c r="O1788" s="185">
        <v>0</v>
      </c>
      <c r="P1788" s="185">
        <v>0</v>
      </c>
      <c r="Q1788" s="185">
        <v>0</v>
      </c>
      <c r="R1788" s="186">
        <v>0.38750000000000001</v>
      </c>
    </row>
    <row r="1789" spans="1:18" s="81" customFormat="1" x14ac:dyDescent="0.2">
      <c r="A1789" s="81" t="s">
        <v>147</v>
      </c>
      <c r="B1789" s="81" t="s">
        <v>493</v>
      </c>
      <c r="C1789" s="81" t="str">
        <f t="shared" si="27"/>
        <v>08045</v>
      </c>
      <c r="D1789" s="81" t="s">
        <v>503</v>
      </c>
      <c r="E1789" s="81" t="s">
        <v>1823</v>
      </c>
      <c r="F1789" s="81">
        <v>77.5</v>
      </c>
      <c r="G1789" s="81" t="s">
        <v>515</v>
      </c>
      <c r="H1789" s="81" t="s">
        <v>997</v>
      </c>
      <c r="I1789" s="81" t="s">
        <v>1824</v>
      </c>
      <c r="J1789" s="81" t="s">
        <v>229</v>
      </c>
      <c r="K1789" s="81" t="s">
        <v>333</v>
      </c>
      <c r="L1789" s="81">
        <v>-108.08683061111113</v>
      </c>
      <c r="M1789" s="81">
        <v>39.468450833333335</v>
      </c>
      <c r="N1789" s="190">
        <v>0</v>
      </c>
      <c r="O1789" s="185">
        <v>0</v>
      </c>
      <c r="P1789" s="185">
        <v>0</v>
      </c>
      <c r="Q1789" s="185">
        <v>0</v>
      </c>
      <c r="R1789" s="186">
        <v>0</v>
      </c>
    </row>
    <row r="1790" spans="1:18" s="81" customFormat="1" x14ac:dyDescent="0.2">
      <c r="A1790" s="81" t="s">
        <v>147</v>
      </c>
      <c r="B1790" s="81" t="s">
        <v>493</v>
      </c>
      <c r="C1790" s="81" t="str">
        <f t="shared" si="27"/>
        <v>08045</v>
      </c>
      <c r="D1790" s="81" t="s">
        <v>503</v>
      </c>
      <c r="E1790" s="81" t="s">
        <v>1823</v>
      </c>
      <c r="F1790" s="81">
        <v>77.5</v>
      </c>
      <c r="G1790" s="81" t="s">
        <v>515</v>
      </c>
      <c r="H1790" s="81" t="s">
        <v>997</v>
      </c>
      <c r="I1790" s="81" t="s">
        <v>1824</v>
      </c>
      <c r="J1790" s="81" t="s">
        <v>229</v>
      </c>
      <c r="K1790" s="81" t="s">
        <v>333</v>
      </c>
      <c r="L1790" s="81">
        <v>-108.08683061111113</v>
      </c>
      <c r="M1790" s="81">
        <v>39.468450833333335</v>
      </c>
      <c r="N1790" s="190">
        <v>0</v>
      </c>
      <c r="O1790" s="185">
        <v>0</v>
      </c>
      <c r="P1790" s="185">
        <v>0</v>
      </c>
      <c r="Q1790" s="185">
        <v>2.325E-2</v>
      </c>
      <c r="R1790" s="186">
        <v>0</v>
      </c>
    </row>
    <row r="1791" spans="1:18" s="81" customFormat="1" x14ac:dyDescent="0.2">
      <c r="A1791" s="81" t="s">
        <v>147</v>
      </c>
      <c r="B1791" s="81" t="s">
        <v>493</v>
      </c>
      <c r="C1791" s="81" t="str">
        <f t="shared" si="27"/>
        <v>08045</v>
      </c>
      <c r="D1791" s="81" t="s">
        <v>503</v>
      </c>
      <c r="E1791" s="81" t="s">
        <v>1823</v>
      </c>
      <c r="F1791" s="81">
        <v>77.5</v>
      </c>
      <c r="G1791" s="81" t="s">
        <v>515</v>
      </c>
      <c r="H1791" s="81" t="s">
        <v>997</v>
      </c>
      <c r="I1791" s="81" t="s">
        <v>1824</v>
      </c>
      <c r="J1791" s="81" t="s">
        <v>229</v>
      </c>
      <c r="K1791" s="81" t="s">
        <v>333</v>
      </c>
      <c r="L1791" s="81">
        <v>-108.08683061111113</v>
      </c>
      <c r="M1791" s="81">
        <v>39.468450833333335</v>
      </c>
      <c r="N1791" s="190">
        <v>0</v>
      </c>
      <c r="O1791" s="185">
        <v>5.8</v>
      </c>
      <c r="P1791" s="185">
        <v>0</v>
      </c>
      <c r="Q1791" s="185">
        <v>0</v>
      </c>
      <c r="R1791" s="186">
        <v>0</v>
      </c>
    </row>
    <row r="1792" spans="1:18" s="81" customFormat="1" x14ac:dyDescent="0.2">
      <c r="A1792" s="81" t="s">
        <v>147</v>
      </c>
      <c r="B1792" s="81" t="s">
        <v>493</v>
      </c>
      <c r="C1792" s="81" t="str">
        <f t="shared" si="27"/>
        <v>08045</v>
      </c>
      <c r="D1792" s="81" t="s">
        <v>503</v>
      </c>
      <c r="E1792" s="81" t="s">
        <v>1823</v>
      </c>
      <c r="F1792" s="81">
        <v>77.5</v>
      </c>
      <c r="G1792" s="81" t="s">
        <v>515</v>
      </c>
      <c r="H1792" s="81" t="s">
        <v>997</v>
      </c>
      <c r="I1792" s="81" t="s">
        <v>1824</v>
      </c>
      <c r="J1792" s="81" t="s">
        <v>229</v>
      </c>
      <c r="K1792" s="81" t="s">
        <v>333</v>
      </c>
      <c r="L1792" s="81">
        <v>-108.08683061111113</v>
      </c>
      <c r="M1792" s="81">
        <v>39.468450833333335</v>
      </c>
      <c r="N1792" s="190">
        <v>0</v>
      </c>
      <c r="O1792" s="185">
        <v>0</v>
      </c>
      <c r="P1792" s="185">
        <v>5.7</v>
      </c>
      <c r="Q1792" s="185">
        <v>0</v>
      </c>
      <c r="R1792" s="186">
        <v>0</v>
      </c>
    </row>
    <row r="1793" spans="1:18" s="81" customFormat="1" x14ac:dyDescent="0.2">
      <c r="A1793" s="81" t="s">
        <v>147</v>
      </c>
      <c r="B1793" s="81" t="s">
        <v>493</v>
      </c>
      <c r="C1793" s="81" t="str">
        <f t="shared" si="27"/>
        <v>08045</v>
      </c>
      <c r="D1793" s="81" t="s">
        <v>503</v>
      </c>
      <c r="E1793" s="81" t="s">
        <v>1823</v>
      </c>
      <c r="F1793" s="81">
        <v>77.5</v>
      </c>
      <c r="G1793" s="81" t="s">
        <v>515</v>
      </c>
      <c r="H1793" s="81" t="s">
        <v>997</v>
      </c>
      <c r="I1793" s="81" t="s">
        <v>1824</v>
      </c>
      <c r="J1793" s="81" t="s">
        <v>229</v>
      </c>
      <c r="K1793" s="81" t="s">
        <v>333</v>
      </c>
      <c r="L1793" s="81">
        <v>-108.08683061111113</v>
      </c>
      <c r="M1793" s="81">
        <v>39.468450833333335</v>
      </c>
      <c r="N1793" s="190">
        <v>17</v>
      </c>
      <c r="O1793" s="185">
        <v>0</v>
      </c>
      <c r="P1793" s="185">
        <v>0</v>
      </c>
      <c r="Q1793" s="185">
        <v>0</v>
      </c>
      <c r="R1793" s="186">
        <v>0</v>
      </c>
    </row>
    <row r="1794" spans="1:18" s="81" customFormat="1" x14ac:dyDescent="0.2">
      <c r="A1794" s="81" t="s">
        <v>147</v>
      </c>
      <c r="B1794" s="81" t="s">
        <v>493</v>
      </c>
      <c r="C1794" s="81" t="str">
        <f t="shared" si="27"/>
        <v>08045</v>
      </c>
      <c r="D1794" s="81" t="s">
        <v>503</v>
      </c>
      <c r="E1794" s="81" t="s">
        <v>1823</v>
      </c>
      <c r="F1794" s="81">
        <v>77.5</v>
      </c>
      <c r="G1794" s="81" t="s">
        <v>515</v>
      </c>
      <c r="H1794" s="81" t="s">
        <v>997</v>
      </c>
      <c r="I1794" s="81" t="s">
        <v>1824</v>
      </c>
      <c r="J1794" s="81" t="s">
        <v>229</v>
      </c>
      <c r="K1794" s="81" t="s">
        <v>333</v>
      </c>
      <c r="L1794" s="81">
        <v>-108.08683061111113</v>
      </c>
      <c r="M1794" s="81">
        <v>39.468450833333335</v>
      </c>
      <c r="N1794" s="190">
        <v>0</v>
      </c>
      <c r="O1794" s="185">
        <v>0</v>
      </c>
      <c r="P1794" s="185">
        <v>0</v>
      </c>
      <c r="Q1794" s="185">
        <v>0</v>
      </c>
      <c r="R1794" s="186">
        <v>0.38750000000000001</v>
      </c>
    </row>
    <row r="1795" spans="1:18" s="81" customFormat="1" x14ac:dyDescent="0.2">
      <c r="A1795" s="81" t="s">
        <v>147</v>
      </c>
      <c r="B1795" s="81" t="s">
        <v>493</v>
      </c>
      <c r="C1795" s="81" t="str">
        <f t="shared" si="27"/>
        <v>08045</v>
      </c>
      <c r="D1795" s="81" t="s">
        <v>503</v>
      </c>
      <c r="E1795" s="81" t="s">
        <v>1823</v>
      </c>
      <c r="F1795" s="81">
        <v>77.5</v>
      </c>
      <c r="G1795" s="81" t="s">
        <v>515</v>
      </c>
      <c r="H1795" s="81" t="s">
        <v>997</v>
      </c>
      <c r="I1795" s="81" t="s">
        <v>1824</v>
      </c>
      <c r="J1795" s="81" t="s">
        <v>229</v>
      </c>
      <c r="K1795" s="81" t="s">
        <v>333</v>
      </c>
      <c r="L1795" s="81">
        <v>-108.08683061111113</v>
      </c>
      <c r="M1795" s="81">
        <v>39.468450833333335</v>
      </c>
      <c r="N1795" s="190">
        <v>0</v>
      </c>
      <c r="O1795" s="185">
        <v>0</v>
      </c>
      <c r="P1795" s="185">
        <v>0</v>
      </c>
      <c r="Q1795" s="185">
        <v>0</v>
      </c>
      <c r="R1795" s="186">
        <v>0</v>
      </c>
    </row>
    <row r="1796" spans="1:18" s="81" customFormat="1" x14ac:dyDescent="0.2">
      <c r="A1796" s="81" t="s">
        <v>147</v>
      </c>
      <c r="B1796" s="81" t="s">
        <v>493</v>
      </c>
      <c r="C1796" s="81" t="str">
        <f t="shared" si="27"/>
        <v>08045</v>
      </c>
      <c r="D1796" s="81" t="s">
        <v>503</v>
      </c>
      <c r="E1796" s="81" t="s">
        <v>1823</v>
      </c>
      <c r="F1796" s="81">
        <v>77.5</v>
      </c>
      <c r="G1796" s="81" t="s">
        <v>515</v>
      </c>
      <c r="H1796" s="81" t="s">
        <v>997</v>
      </c>
      <c r="I1796" s="81" t="s">
        <v>1824</v>
      </c>
      <c r="J1796" s="81" t="s">
        <v>229</v>
      </c>
      <c r="K1796" s="81" t="s">
        <v>333</v>
      </c>
      <c r="L1796" s="81">
        <v>-108.08683061111113</v>
      </c>
      <c r="M1796" s="81">
        <v>39.468450833333335</v>
      </c>
      <c r="N1796" s="190">
        <v>0</v>
      </c>
      <c r="O1796" s="185">
        <v>0</v>
      </c>
      <c r="P1796" s="185">
        <v>0</v>
      </c>
      <c r="Q1796" s="185">
        <v>2.325E-2</v>
      </c>
      <c r="R1796" s="186">
        <v>0</v>
      </c>
    </row>
    <row r="1797" spans="1:18" s="81" customFormat="1" x14ac:dyDescent="0.2">
      <c r="A1797" s="81" t="s">
        <v>147</v>
      </c>
      <c r="B1797" s="81" t="s">
        <v>493</v>
      </c>
      <c r="C1797" s="81" t="str">
        <f t="shared" si="27"/>
        <v>08045</v>
      </c>
      <c r="D1797" s="81" t="s">
        <v>503</v>
      </c>
      <c r="E1797" s="81" t="s">
        <v>1823</v>
      </c>
      <c r="F1797" s="81">
        <v>77.5</v>
      </c>
      <c r="G1797" s="81" t="s">
        <v>515</v>
      </c>
      <c r="H1797" s="81" t="s">
        <v>997</v>
      </c>
      <c r="I1797" s="81" t="s">
        <v>1824</v>
      </c>
      <c r="J1797" s="81" t="s">
        <v>229</v>
      </c>
      <c r="K1797" s="81" t="s">
        <v>333</v>
      </c>
      <c r="L1797" s="81">
        <v>-108.08683061111113</v>
      </c>
      <c r="M1797" s="81">
        <v>39.468450833333335</v>
      </c>
      <c r="N1797" s="190">
        <v>0</v>
      </c>
      <c r="O1797" s="185">
        <v>5.7</v>
      </c>
      <c r="P1797" s="185">
        <v>0</v>
      </c>
      <c r="Q1797" s="185">
        <v>0</v>
      </c>
      <c r="R1797" s="186">
        <v>0</v>
      </c>
    </row>
    <row r="1798" spans="1:18" s="81" customFormat="1" x14ac:dyDescent="0.2">
      <c r="A1798" s="81" t="s">
        <v>147</v>
      </c>
      <c r="B1798" s="81" t="s">
        <v>493</v>
      </c>
      <c r="C1798" s="81" t="str">
        <f t="shared" si="27"/>
        <v>08045</v>
      </c>
      <c r="D1798" s="81" t="s">
        <v>503</v>
      </c>
      <c r="E1798" s="81" t="s">
        <v>1823</v>
      </c>
      <c r="F1798" s="81">
        <v>77.5</v>
      </c>
      <c r="G1798" s="81" t="s">
        <v>515</v>
      </c>
      <c r="H1798" s="81" t="s">
        <v>997</v>
      </c>
      <c r="I1798" s="81" t="s">
        <v>1824</v>
      </c>
      <c r="J1798" s="81" t="s">
        <v>229</v>
      </c>
      <c r="K1798" s="81" t="s">
        <v>333</v>
      </c>
      <c r="L1798" s="81">
        <v>-108.08683061111113</v>
      </c>
      <c r="M1798" s="81">
        <v>39.468450833333335</v>
      </c>
      <c r="N1798" s="190">
        <v>0</v>
      </c>
      <c r="O1798" s="185">
        <v>0</v>
      </c>
      <c r="P1798" s="185">
        <v>5.7</v>
      </c>
      <c r="Q1798" s="185">
        <v>0</v>
      </c>
      <c r="R1798" s="186">
        <v>0</v>
      </c>
    </row>
    <row r="1799" spans="1:18" s="81" customFormat="1" x14ac:dyDescent="0.2">
      <c r="A1799" s="81" t="s">
        <v>147</v>
      </c>
      <c r="B1799" s="81" t="s">
        <v>493</v>
      </c>
      <c r="C1799" s="81" t="str">
        <f t="shared" ref="C1799:C1862" si="28">B1799&amp;D1799</f>
        <v>08045</v>
      </c>
      <c r="D1799" s="81" t="s">
        <v>503</v>
      </c>
      <c r="E1799" s="81" t="s">
        <v>1823</v>
      </c>
      <c r="F1799" s="81">
        <v>77.5</v>
      </c>
      <c r="G1799" s="81" t="s">
        <v>515</v>
      </c>
      <c r="H1799" s="81" t="s">
        <v>997</v>
      </c>
      <c r="I1799" s="81" t="s">
        <v>1824</v>
      </c>
      <c r="J1799" s="81" t="s">
        <v>229</v>
      </c>
      <c r="K1799" s="81" t="s">
        <v>333</v>
      </c>
      <c r="L1799" s="81">
        <v>-108.08683061111113</v>
      </c>
      <c r="M1799" s="81">
        <v>39.468450833333335</v>
      </c>
      <c r="N1799" s="190">
        <v>17</v>
      </c>
      <c r="O1799" s="185">
        <v>0</v>
      </c>
      <c r="P1799" s="185">
        <v>0</v>
      </c>
      <c r="Q1799" s="185">
        <v>0</v>
      </c>
      <c r="R1799" s="186">
        <v>0</v>
      </c>
    </row>
    <row r="1800" spans="1:18" s="81" customFormat="1" x14ac:dyDescent="0.2">
      <c r="A1800" s="81" t="s">
        <v>147</v>
      </c>
      <c r="B1800" s="81" t="s">
        <v>493</v>
      </c>
      <c r="C1800" s="81" t="str">
        <f t="shared" si="28"/>
        <v>08045</v>
      </c>
      <c r="D1800" s="81" t="s">
        <v>503</v>
      </c>
      <c r="E1800" s="81" t="s">
        <v>1823</v>
      </c>
      <c r="F1800" s="81">
        <v>77.5</v>
      </c>
      <c r="G1800" s="81" t="s">
        <v>515</v>
      </c>
      <c r="H1800" s="81" t="s">
        <v>997</v>
      </c>
      <c r="I1800" s="81" t="s">
        <v>1824</v>
      </c>
      <c r="J1800" s="81" t="s">
        <v>229</v>
      </c>
      <c r="K1800" s="81" t="s">
        <v>333</v>
      </c>
      <c r="L1800" s="81">
        <v>-108.08683061111113</v>
      </c>
      <c r="M1800" s="81">
        <v>39.468450833333335</v>
      </c>
      <c r="N1800" s="190">
        <v>0</v>
      </c>
      <c r="O1800" s="185">
        <v>0</v>
      </c>
      <c r="P1800" s="185">
        <v>0</v>
      </c>
      <c r="Q1800" s="185">
        <v>0</v>
      </c>
      <c r="R1800" s="186">
        <v>0.38750000000000001</v>
      </c>
    </row>
    <row r="1801" spans="1:18" s="81" customFormat="1" x14ac:dyDescent="0.2">
      <c r="A1801" s="81" t="s">
        <v>147</v>
      </c>
      <c r="B1801" s="81" t="s">
        <v>493</v>
      </c>
      <c r="C1801" s="81" t="str">
        <f t="shared" si="28"/>
        <v>08045</v>
      </c>
      <c r="D1801" s="81" t="s">
        <v>503</v>
      </c>
      <c r="E1801" s="81" t="s">
        <v>1823</v>
      </c>
      <c r="F1801" s="81">
        <v>77.5</v>
      </c>
      <c r="G1801" s="81" t="s">
        <v>515</v>
      </c>
      <c r="H1801" s="81" t="s">
        <v>997</v>
      </c>
      <c r="I1801" s="81" t="s">
        <v>1824</v>
      </c>
      <c r="J1801" s="81" t="s">
        <v>229</v>
      </c>
      <c r="K1801" s="81" t="s">
        <v>333</v>
      </c>
      <c r="L1801" s="81">
        <v>-108.08683061111113</v>
      </c>
      <c r="M1801" s="81">
        <v>39.468450833333335</v>
      </c>
      <c r="N1801" s="190">
        <v>0</v>
      </c>
      <c r="O1801" s="185">
        <v>0</v>
      </c>
      <c r="P1801" s="185">
        <v>0</v>
      </c>
      <c r="Q1801" s="185">
        <v>0</v>
      </c>
      <c r="R1801" s="186">
        <v>0</v>
      </c>
    </row>
    <row r="1802" spans="1:18" s="81" customFormat="1" x14ac:dyDescent="0.2">
      <c r="A1802" s="81" t="s">
        <v>147</v>
      </c>
      <c r="B1802" s="81" t="s">
        <v>493</v>
      </c>
      <c r="C1802" s="81" t="str">
        <f t="shared" si="28"/>
        <v>08045</v>
      </c>
      <c r="D1802" s="81" t="s">
        <v>503</v>
      </c>
      <c r="E1802" s="81" t="s">
        <v>1823</v>
      </c>
      <c r="F1802" s="81">
        <v>77.5</v>
      </c>
      <c r="G1802" s="81" t="s">
        <v>515</v>
      </c>
      <c r="H1802" s="81" t="s">
        <v>997</v>
      </c>
      <c r="I1802" s="81" t="s">
        <v>1824</v>
      </c>
      <c r="J1802" s="81" t="s">
        <v>229</v>
      </c>
      <c r="K1802" s="81" t="s">
        <v>333</v>
      </c>
      <c r="L1802" s="81">
        <v>-108.08683061111113</v>
      </c>
      <c r="M1802" s="81">
        <v>39.468450833333335</v>
      </c>
      <c r="N1802" s="190">
        <v>0</v>
      </c>
      <c r="O1802" s="185">
        <v>0</v>
      </c>
      <c r="P1802" s="185">
        <v>0</v>
      </c>
      <c r="Q1802" s="185">
        <v>2.325E-2</v>
      </c>
      <c r="R1802" s="186">
        <v>0</v>
      </c>
    </row>
    <row r="1803" spans="1:18" s="81" customFormat="1" x14ac:dyDescent="0.2">
      <c r="A1803" s="81" t="s">
        <v>147</v>
      </c>
      <c r="B1803" s="81" t="s">
        <v>493</v>
      </c>
      <c r="C1803" s="81" t="str">
        <f t="shared" si="28"/>
        <v>08045</v>
      </c>
      <c r="D1803" s="81" t="s">
        <v>503</v>
      </c>
      <c r="E1803" s="81" t="s">
        <v>1823</v>
      </c>
      <c r="F1803" s="81">
        <v>77.5</v>
      </c>
      <c r="G1803" s="81" t="s">
        <v>515</v>
      </c>
      <c r="H1803" s="81" t="s">
        <v>997</v>
      </c>
      <c r="I1803" s="81" t="s">
        <v>1824</v>
      </c>
      <c r="J1803" s="81" t="s">
        <v>229</v>
      </c>
      <c r="K1803" s="81" t="s">
        <v>333</v>
      </c>
      <c r="L1803" s="81">
        <v>-108.08683061111113</v>
      </c>
      <c r="M1803" s="81">
        <v>39.468450833333335</v>
      </c>
      <c r="N1803" s="190">
        <v>0</v>
      </c>
      <c r="O1803" s="185">
        <v>5.7</v>
      </c>
      <c r="P1803" s="185">
        <v>0</v>
      </c>
      <c r="Q1803" s="185">
        <v>0</v>
      </c>
      <c r="R1803" s="186">
        <v>0</v>
      </c>
    </row>
    <row r="1804" spans="1:18" s="81" customFormat="1" x14ac:dyDescent="0.2">
      <c r="A1804" s="81" t="s">
        <v>147</v>
      </c>
      <c r="B1804" s="81" t="s">
        <v>493</v>
      </c>
      <c r="C1804" s="81" t="str">
        <f t="shared" si="28"/>
        <v>08045</v>
      </c>
      <c r="D1804" s="81" t="s">
        <v>503</v>
      </c>
      <c r="E1804" s="81" t="s">
        <v>1823</v>
      </c>
      <c r="F1804" s="81">
        <v>77.5</v>
      </c>
      <c r="G1804" s="81" t="s">
        <v>515</v>
      </c>
      <c r="H1804" s="81" t="s">
        <v>997</v>
      </c>
      <c r="I1804" s="81" t="s">
        <v>1824</v>
      </c>
      <c r="J1804" s="81" t="s">
        <v>229</v>
      </c>
      <c r="K1804" s="81" t="s">
        <v>333</v>
      </c>
      <c r="L1804" s="81">
        <v>-108.08683061111113</v>
      </c>
      <c r="M1804" s="81">
        <v>39.468450833333335</v>
      </c>
      <c r="N1804" s="190">
        <v>0</v>
      </c>
      <c r="O1804" s="185">
        <v>0</v>
      </c>
      <c r="P1804" s="185">
        <v>5.7</v>
      </c>
      <c r="Q1804" s="185">
        <v>0</v>
      </c>
      <c r="R1804" s="186">
        <v>0</v>
      </c>
    </row>
    <row r="1805" spans="1:18" s="81" customFormat="1" x14ac:dyDescent="0.2">
      <c r="A1805" s="81" t="s">
        <v>147</v>
      </c>
      <c r="B1805" s="81" t="s">
        <v>493</v>
      </c>
      <c r="C1805" s="81" t="str">
        <f t="shared" si="28"/>
        <v>08045</v>
      </c>
      <c r="D1805" s="81" t="s">
        <v>503</v>
      </c>
      <c r="E1805" s="81" t="s">
        <v>1823</v>
      </c>
      <c r="F1805" s="81">
        <v>77.5</v>
      </c>
      <c r="G1805" s="81" t="s">
        <v>515</v>
      </c>
      <c r="H1805" s="81" t="s">
        <v>997</v>
      </c>
      <c r="I1805" s="81" t="s">
        <v>1824</v>
      </c>
      <c r="J1805" s="81" t="s">
        <v>229</v>
      </c>
      <c r="K1805" s="81" t="s">
        <v>333</v>
      </c>
      <c r="L1805" s="81">
        <v>-108.08683061111113</v>
      </c>
      <c r="M1805" s="81">
        <v>39.468450833333335</v>
      </c>
      <c r="N1805" s="190">
        <v>17</v>
      </c>
      <c r="O1805" s="185">
        <v>0</v>
      </c>
      <c r="P1805" s="185">
        <v>0</v>
      </c>
      <c r="Q1805" s="185">
        <v>0</v>
      </c>
      <c r="R1805" s="186">
        <v>0</v>
      </c>
    </row>
    <row r="1806" spans="1:18" s="81" customFormat="1" x14ac:dyDescent="0.2">
      <c r="A1806" s="81" t="s">
        <v>147</v>
      </c>
      <c r="B1806" s="81" t="s">
        <v>493</v>
      </c>
      <c r="C1806" s="81" t="str">
        <f t="shared" si="28"/>
        <v>08045</v>
      </c>
      <c r="D1806" s="81" t="s">
        <v>503</v>
      </c>
      <c r="E1806" s="81" t="s">
        <v>1823</v>
      </c>
      <c r="F1806" s="81">
        <v>77.5</v>
      </c>
      <c r="G1806" s="81" t="s">
        <v>515</v>
      </c>
      <c r="H1806" s="81" t="s">
        <v>997</v>
      </c>
      <c r="I1806" s="81" t="s">
        <v>1824</v>
      </c>
      <c r="J1806" s="81" t="s">
        <v>229</v>
      </c>
      <c r="K1806" s="81" t="s">
        <v>333</v>
      </c>
      <c r="L1806" s="81">
        <v>-108.08683061111113</v>
      </c>
      <c r="M1806" s="81">
        <v>39.468450833333335</v>
      </c>
      <c r="N1806" s="190">
        <v>0</v>
      </c>
      <c r="O1806" s="185">
        <v>0</v>
      </c>
      <c r="P1806" s="185">
        <v>0</v>
      </c>
      <c r="Q1806" s="185">
        <v>0</v>
      </c>
      <c r="R1806" s="186">
        <v>0.38750000000000001</v>
      </c>
    </row>
    <row r="1807" spans="1:18" s="81" customFormat="1" x14ac:dyDescent="0.2">
      <c r="A1807" s="81" t="s">
        <v>147</v>
      </c>
      <c r="B1807" s="81" t="s">
        <v>493</v>
      </c>
      <c r="C1807" s="81" t="str">
        <f t="shared" si="28"/>
        <v>08045</v>
      </c>
      <c r="D1807" s="81" t="s">
        <v>503</v>
      </c>
      <c r="E1807" s="81" t="s">
        <v>1823</v>
      </c>
      <c r="F1807" s="81">
        <v>77.5</v>
      </c>
      <c r="G1807" s="81" t="s">
        <v>515</v>
      </c>
      <c r="H1807" s="81" t="s">
        <v>997</v>
      </c>
      <c r="I1807" s="81" t="s">
        <v>1824</v>
      </c>
      <c r="J1807" s="81" t="s">
        <v>229</v>
      </c>
      <c r="K1807" s="81" t="s">
        <v>333</v>
      </c>
      <c r="L1807" s="81">
        <v>-108.08683061111113</v>
      </c>
      <c r="M1807" s="81">
        <v>39.468450833333335</v>
      </c>
      <c r="N1807" s="190">
        <v>0</v>
      </c>
      <c r="O1807" s="185">
        <v>0</v>
      </c>
      <c r="P1807" s="185">
        <v>0</v>
      </c>
      <c r="Q1807" s="185">
        <v>0</v>
      </c>
      <c r="R1807" s="186">
        <v>0</v>
      </c>
    </row>
    <row r="1808" spans="1:18" s="81" customFormat="1" x14ac:dyDescent="0.2">
      <c r="A1808" s="81" t="s">
        <v>147</v>
      </c>
      <c r="B1808" s="81" t="s">
        <v>493</v>
      </c>
      <c r="C1808" s="81" t="str">
        <f t="shared" si="28"/>
        <v>08045</v>
      </c>
      <c r="D1808" s="81" t="s">
        <v>503</v>
      </c>
      <c r="E1808" s="81" t="s">
        <v>1823</v>
      </c>
      <c r="F1808" s="81">
        <v>77.5</v>
      </c>
      <c r="G1808" s="81" t="s">
        <v>515</v>
      </c>
      <c r="H1808" s="81" t="s">
        <v>997</v>
      </c>
      <c r="I1808" s="81" t="s">
        <v>1824</v>
      </c>
      <c r="J1808" s="81" t="s">
        <v>229</v>
      </c>
      <c r="K1808" s="81" t="s">
        <v>333</v>
      </c>
      <c r="L1808" s="81">
        <v>-108.08683061111113</v>
      </c>
      <c r="M1808" s="81">
        <v>39.468450833333335</v>
      </c>
      <c r="N1808" s="190">
        <v>0</v>
      </c>
      <c r="O1808" s="185">
        <v>0</v>
      </c>
      <c r="P1808" s="185">
        <v>0</v>
      </c>
      <c r="Q1808" s="185">
        <v>2.325E-2</v>
      </c>
      <c r="R1808" s="186">
        <v>0</v>
      </c>
    </row>
    <row r="1809" spans="1:18" s="81" customFormat="1" x14ac:dyDescent="0.2">
      <c r="A1809" s="81" t="s">
        <v>147</v>
      </c>
      <c r="B1809" s="81" t="s">
        <v>493</v>
      </c>
      <c r="C1809" s="81" t="str">
        <f t="shared" si="28"/>
        <v>08045</v>
      </c>
      <c r="D1809" s="81" t="s">
        <v>503</v>
      </c>
      <c r="E1809" s="81" t="s">
        <v>1823</v>
      </c>
      <c r="F1809" s="81">
        <v>77.5</v>
      </c>
      <c r="G1809" s="81" t="s">
        <v>515</v>
      </c>
      <c r="H1809" s="81" t="s">
        <v>997</v>
      </c>
      <c r="I1809" s="81" t="s">
        <v>1824</v>
      </c>
      <c r="J1809" s="81" t="s">
        <v>229</v>
      </c>
      <c r="K1809" s="81" t="s">
        <v>333</v>
      </c>
      <c r="L1809" s="81">
        <v>-108.08683061111113</v>
      </c>
      <c r="M1809" s="81">
        <v>39.468450833333335</v>
      </c>
      <c r="N1809" s="190">
        <v>0</v>
      </c>
      <c r="O1809" s="185">
        <v>5.7</v>
      </c>
      <c r="P1809" s="185">
        <v>0</v>
      </c>
      <c r="Q1809" s="185">
        <v>0</v>
      </c>
      <c r="R1809" s="186">
        <v>0</v>
      </c>
    </row>
    <row r="1810" spans="1:18" s="81" customFormat="1" x14ac:dyDescent="0.2">
      <c r="A1810" s="81" t="s">
        <v>147</v>
      </c>
      <c r="B1810" s="81" t="s">
        <v>493</v>
      </c>
      <c r="C1810" s="81" t="str">
        <f t="shared" si="28"/>
        <v>08045</v>
      </c>
      <c r="D1810" s="81" t="s">
        <v>503</v>
      </c>
      <c r="E1810" s="81" t="s">
        <v>1823</v>
      </c>
      <c r="F1810" s="81">
        <v>80</v>
      </c>
      <c r="G1810" s="81" t="s">
        <v>515</v>
      </c>
      <c r="H1810" s="81" t="s">
        <v>1825</v>
      </c>
      <c r="I1810" s="81" t="s">
        <v>1824</v>
      </c>
      <c r="J1810" s="81" t="s">
        <v>229</v>
      </c>
      <c r="K1810" s="81" t="s">
        <v>333</v>
      </c>
      <c r="L1810" s="81">
        <v>-108.08683061111113</v>
      </c>
      <c r="M1810" s="81">
        <v>39.468450833333335</v>
      </c>
      <c r="N1810" s="190">
        <v>0</v>
      </c>
      <c r="O1810" s="185">
        <v>0</v>
      </c>
      <c r="P1810" s="185">
        <v>5.7</v>
      </c>
      <c r="Q1810" s="185">
        <v>0</v>
      </c>
      <c r="R1810" s="186">
        <v>0</v>
      </c>
    </row>
    <row r="1811" spans="1:18" s="81" customFormat="1" x14ac:dyDescent="0.2">
      <c r="A1811" s="81" t="s">
        <v>147</v>
      </c>
      <c r="B1811" s="81" t="s">
        <v>493</v>
      </c>
      <c r="C1811" s="81" t="str">
        <f t="shared" si="28"/>
        <v>08045</v>
      </c>
      <c r="D1811" s="81" t="s">
        <v>503</v>
      </c>
      <c r="E1811" s="81" t="s">
        <v>1823</v>
      </c>
      <c r="F1811" s="81">
        <v>80</v>
      </c>
      <c r="G1811" s="81" t="s">
        <v>515</v>
      </c>
      <c r="H1811" s="81" t="s">
        <v>1825</v>
      </c>
      <c r="I1811" s="81" t="s">
        <v>1824</v>
      </c>
      <c r="J1811" s="81" t="s">
        <v>229</v>
      </c>
      <c r="K1811" s="81" t="s">
        <v>333</v>
      </c>
      <c r="L1811" s="81">
        <v>-108.08683061111113</v>
      </c>
      <c r="M1811" s="81">
        <v>39.468450833333335</v>
      </c>
      <c r="N1811" s="190">
        <v>17</v>
      </c>
      <c r="O1811" s="185">
        <v>0</v>
      </c>
      <c r="P1811" s="185">
        <v>0</v>
      </c>
      <c r="Q1811" s="185">
        <v>0</v>
      </c>
      <c r="R1811" s="186">
        <v>0</v>
      </c>
    </row>
    <row r="1812" spans="1:18" s="81" customFormat="1" x14ac:dyDescent="0.2">
      <c r="A1812" s="81" t="s">
        <v>147</v>
      </c>
      <c r="B1812" s="81" t="s">
        <v>493</v>
      </c>
      <c r="C1812" s="81" t="str">
        <f t="shared" si="28"/>
        <v>08045</v>
      </c>
      <c r="D1812" s="81" t="s">
        <v>503</v>
      </c>
      <c r="E1812" s="81" t="s">
        <v>1823</v>
      </c>
      <c r="F1812" s="81">
        <v>80</v>
      </c>
      <c r="G1812" s="81" t="s">
        <v>515</v>
      </c>
      <c r="H1812" s="81" t="s">
        <v>1825</v>
      </c>
      <c r="I1812" s="81" t="s">
        <v>1824</v>
      </c>
      <c r="J1812" s="81" t="s">
        <v>229</v>
      </c>
      <c r="K1812" s="81" t="s">
        <v>333</v>
      </c>
      <c r="L1812" s="81">
        <v>-108.08683061111113</v>
      </c>
      <c r="M1812" s="81">
        <v>39.468450833333335</v>
      </c>
      <c r="N1812" s="190">
        <v>0</v>
      </c>
      <c r="O1812" s="185">
        <v>0</v>
      </c>
      <c r="P1812" s="185">
        <v>0</v>
      </c>
      <c r="Q1812" s="185">
        <v>0</v>
      </c>
      <c r="R1812" s="186">
        <v>0.4</v>
      </c>
    </row>
    <row r="1813" spans="1:18" s="81" customFormat="1" x14ac:dyDescent="0.2">
      <c r="A1813" s="81" t="s">
        <v>147</v>
      </c>
      <c r="B1813" s="81" t="s">
        <v>493</v>
      </c>
      <c r="C1813" s="81" t="str">
        <f t="shared" si="28"/>
        <v>08045</v>
      </c>
      <c r="D1813" s="81" t="s">
        <v>503</v>
      </c>
      <c r="E1813" s="81" t="s">
        <v>1823</v>
      </c>
      <c r="F1813" s="81">
        <v>80</v>
      </c>
      <c r="G1813" s="81" t="s">
        <v>515</v>
      </c>
      <c r="H1813" s="81" t="s">
        <v>1825</v>
      </c>
      <c r="I1813" s="81" t="s">
        <v>1824</v>
      </c>
      <c r="J1813" s="81" t="s">
        <v>229</v>
      </c>
      <c r="K1813" s="81" t="s">
        <v>333</v>
      </c>
      <c r="L1813" s="81">
        <v>-108.08683061111113</v>
      </c>
      <c r="M1813" s="81">
        <v>39.468450833333335</v>
      </c>
      <c r="N1813" s="190">
        <v>0</v>
      </c>
      <c r="O1813" s="185">
        <v>0</v>
      </c>
      <c r="P1813" s="185">
        <v>0</v>
      </c>
      <c r="Q1813" s="185">
        <v>0</v>
      </c>
      <c r="R1813" s="186">
        <v>0</v>
      </c>
    </row>
    <row r="1814" spans="1:18" s="81" customFormat="1" x14ac:dyDescent="0.2">
      <c r="A1814" s="81" t="s">
        <v>147</v>
      </c>
      <c r="B1814" s="81" t="s">
        <v>493</v>
      </c>
      <c r="C1814" s="81" t="str">
        <f t="shared" si="28"/>
        <v>08045</v>
      </c>
      <c r="D1814" s="81" t="s">
        <v>503</v>
      </c>
      <c r="E1814" s="81" t="s">
        <v>1823</v>
      </c>
      <c r="F1814" s="81">
        <v>80</v>
      </c>
      <c r="G1814" s="81" t="s">
        <v>515</v>
      </c>
      <c r="H1814" s="81" t="s">
        <v>1825</v>
      </c>
      <c r="I1814" s="81" t="s">
        <v>1824</v>
      </c>
      <c r="J1814" s="81" t="s">
        <v>229</v>
      </c>
      <c r="K1814" s="81" t="s">
        <v>333</v>
      </c>
      <c r="L1814" s="81">
        <v>-108.08683061111113</v>
      </c>
      <c r="M1814" s="81">
        <v>39.468450833333335</v>
      </c>
      <c r="N1814" s="190">
        <v>0</v>
      </c>
      <c r="O1814" s="185">
        <v>0</v>
      </c>
      <c r="P1814" s="185">
        <v>0</v>
      </c>
      <c r="Q1814" s="185">
        <v>2.4E-2</v>
      </c>
      <c r="R1814" s="186">
        <v>0</v>
      </c>
    </row>
    <row r="1815" spans="1:18" s="81" customFormat="1" x14ac:dyDescent="0.2">
      <c r="A1815" s="81" t="s">
        <v>147</v>
      </c>
      <c r="B1815" s="81" t="s">
        <v>493</v>
      </c>
      <c r="C1815" s="81" t="str">
        <f t="shared" si="28"/>
        <v>08045</v>
      </c>
      <c r="D1815" s="81" t="s">
        <v>503</v>
      </c>
      <c r="E1815" s="81" t="s">
        <v>1823</v>
      </c>
      <c r="F1815" s="81">
        <v>80</v>
      </c>
      <c r="G1815" s="81" t="s">
        <v>515</v>
      </c>
      <c r="H1815" s="81" t="s">
        <v>1825</v>
      </c>
      <c r="I1815" s="81" t="s">
        <v>1824</v>
      </c>
      <c r="J1815" s="81" t="s">
        <v>229</v>
      </c>
      <c r="K1815" s="81" t="s">
        <v>333</v>
      </c>
      <c r="L1815" s="81">
        <v>-108.08683061111113</v>
      </c>
      <c r="M1815" s="81">
        <v>39.468450833333335</v>
      </c>
      <c r="N1815" s="190">
        <v>0</v>
      </c>
      <c r="O1815" s="185">
        <v>5.7</v>
      </c>
      <c r="P1815" s="185">
        <v>0</v>
      </c>
      <c r="Q1815" s="185">
        <v>0</v>
      </c>
      <c r="R1815" s="186">
        <v>0</v>
      </c>
    </row>
    <row r="1816" spans="1:18" s="81" customFormat="1" x14ac:dyDescent="0.2">
      <c r="A1816" s="81" t="s">
        <v>147</v>
      </c>
      <c r="B1816" s="81" t="s">
        <v>493</v>
      </c>
      <c r="C1816" s="81" t="str">
        <f t="shared" si="28"/>
        <v>08045</v>
      </c>
      <c r="D1816" s="81" t="s">
        <v>503</v>
      </c>
      <c r="E1816" s="81" t="s">
        <v>1823</v>
      </c>
      <c r="F1816" s="81">
        <v>80</v>
      </c>
      <c r="G1816" s="81" t="s">
        <v>515</v>
      </c>
      <c r="H1816" s="81" t="s">
        <v>1826</v>
      </c>
      <c r="I1816" s="81" t="s">
        <v>1824</v>
      </c>
      <c r="J1816" s="81" t="s">
        <v>229</v>
      </c>
      <c r="K1816" s="81" t="s">
        <v>333</v>
      </c>
      <c r="L1816" s="81">
        <v>-108.08683061111113</v>
      </c>
      <c r="M1816" s="81">
        <v>39.468450833333335</v>
      </c>
      <c r="N1816" s="190">
        <v>0</v>
      </c>
      <c r="O1816" s="185">
        <v>0</v>
      </c>
      <c r="P1816" s="185">
        <v>5.7</v>
      </c>
      <c r="Q1816" s="185">
        <v>0</v>
      </c>
      <c r="R1816" s="186">
        <v>0</v>
      </c>
    </row>
    <row r="1817" spans="1:18" s="81" customFormat="1" x14ac:dyDescent="0.2">
      <c r="A1817" s="81" t="s">
        <v>147</v>
      </c>
      <c r="B1817" s="81" t="s">
        <v>493</v>
      </c>
      <c r="C1817" s="81" t="str">
        <f t="shared" si="28"/>
        <v>08045</v>
      </c>
      <c r="D1817" s="81" t="s">
        <v>503</v>
      </c>
      <c r="E1817" s="81" t="s">
        <v>1823</v>
      </c>
      <c r="F1817" s="81">
        <v>80</v>
      </c>
      <c r="G1817" s="81" t="s">
        <v>515</v>
      </c>
      <c r="H1817" s="81" t="s">
        <v>1826</v>
      </c>
      <c r="I1817" s="81" t="s">
        <v>1824</v>
      </c>
      <c r="J1817" s="81" t="s">
        <v>229</v>
      </c>
      <c r="K1817" s="81" t="s">
        <v>333</v>
      </c>
      <c r="L1817" s="81">
        <v>-108.08683061111113</v>
      </c>
      <c r="M1817" s="81">
        <v>39.468450833333335</v>
      </c>
      <c r="N1817" s="190">
        <v>17</v>
      </c>
      <c r="O1817" s="185">
        <v>0</v>
      </c>
      <c r="P1817" s="185">
        <v>0</v>
      </c>
      <c r="Q1817" s="185">
        <v>0</v>
      </c>
      <c r="R1817" s="186">
        <v>0</v>
      </c>
    </row>
    <row r="1818" spans="1:18" s="81" customFormat="1" x14ac:dyDescent="0.2">
      <c r="A1818" s="81" t="s">
        <v>147</v>
      </c>
      <c r="B1818" s="81" t="s">
        <v>493</v>
      </c>
      <c r="C1818" s="81" t="str">
        <f t="shared" si="28"/>
        <v>08045</v>
      </c>
      <c r="D1818" s="81" t="s">
        <v>503</v>
      </c>
      <c r="E1818" s="81" t="s">
        <v>1823</v>
      </c>
      <c r="F1818" s="81">
        <v>80</v>
      </c>
      <c r="G1818" s="81" t="s">
        <v>515</v>
      </c>
      <c r="H1818" s="81" t="s">
        <v>1826</v>
      </c>
      <c r="I1818" s="81" t="s">
        <v>1824</v>
      </c>
      <c r="J1818" s="81" t="s">
        <v>229</v>
      </c>
      <c r="K1818" s="81" t="s">
        <v>333</v>
      </c>
      <c r="L1818" s="81">
        <v>-108.08683061111113</v>
      </c>
      <c r="M1818" s="81">
        <v>39.468450833333335</v>
      </c>
      <c r="N1818" s="190">
        <v>0</v>
      </c>
      <c r="O1818" s="185">
        <v>0</v>
      </c>
      <c r="P1818" s="185">
        <v>0</v>
      </c>
      <c r="Q1818" s="185">
        <v>0</v>
      </c>
      <c r="R1818" s="186">
        <v>0.4</v>
      </c>
    </row>
    <row r="1819" spans="1:18" s="81" customFormat="1" x14ac:dyDescent="0.2">
      <c r="A1819" s="81" t="s">
        <v>147</v>
      </c>
      <c r="B1819" s="81" t="s">
        <v>493</v>
      </c>
      <c r="C1819" s="81" t="str">
        <f t="shared" si="28"/>
        <v>08045</v>
      </c>
      <c r="D1819" s="81" t="s">
        <v>503</v>
      </c>
      <c r="E1819" s="81" t="s">
        <v>1823</v>
      </c>
      <c r="F1819" s="81">
        <v>80</v>
      </c>
      <c r="G1819" s="81" t="s">
        <v>515</v>
      </c>
      <c r="H1819" s="81" t="s">
        <v>1826</v>
      </c>
      <c r="I1819" s="81" t="s">
        <v>1824</v>
      </c>
      <c r="J1819" s="81" t="s">
        <v>229</v>
      </c>
      <c r="K1819" s="81" t="s">
        <v>333</v>
      </c>
      <c r="L1819" s="81">
        <v>-108.08683061111113</v>
      </c>
      <c r="M1819" s="81">
        <v>39.468450833333335</v>
      </c>
      <c r="N1819" s="190">
        <v>0</v>
      </c>
      <c r="O1819" s="185">
        <v>0</v>
      </c>
      <c r="P1819" s="185">
        <v>0</v>
      </c>
      <c r="Q1819" s="185">
        <v>0</v>
      </c>
      <c r="R1819" s="186">
        <v>0</v>
      </c>
    </row>
    <row r="1820" spans="1:18" s="81" customFormat="1" x14ac:dyDescent="0.2">
      <c r="A1820" s="81" t="s">
        <v>147</v>
      </c>
      <c r="B1820" s="81" t="s">
        <v>493</v>
      </c>
      <c r="C1820" s="81" t="str">
        <f t="shared" si="28"/>
        <v>08045</v>
      </c>
      <c r="D1820" s="81" t="s">
        <v>503</v>
      </c>
      <c r="E1820" s="81" t="s">
        <v>1823</v>
      </c>
      <c r="F1820" s="81">
        <v>80</v>
      </c>
      <c r="G1820" s="81" t="s">
        <v>515</v>
      </c>
      <c r="H1820" s="81" t="s">
        <v>1826</v>
      </c>
      <c r="I1820" s="81" t="s">
        <v>1824</v>
      </c>
      <c r="J1820" s="81" t="s">
        <v>229</v>
      </c>
      <c r="K1820" s="81" t="s">
        <v>333</v>
      </c>
      <c r="L1820" s="81">
        <v>-108.08683061111113</v>
      </c>
      <c r="M1820" s="81">
        <v>39.468450833333335</v>
      </c>
      <c r="N1820" s="190">
        <v>0</v>
      </c>
      <c r="O1820" s="185">
        <v>0</v>
      </c>
      <c r="P1820" s="185">
        <v>0</v>
      </c>
      <c r="Q1820" s="185">
        <v>2.4E-2</v>
      </c>
      <c r="R1820" s="186">
        <v>0</v>
      </c>
    </row>
    <row r="1821" spans="1:18" s="81" customFormat="1" x14ac:dyDescent="0.2">
      <c r="A1821" s="81" t="s">
        <v>147</v>
      </c>
      <c r="B1821" s="81" t="s">
        <v>493</v>
      </c>
      <c r="C1821" s="81" t="str">
        <f t="shared" si="28"/>
        <v>08045</v>
      </c>
      <c r="D1821" s="81" t="s">
        <v>503</v>
      </c>
      <c r="E1821" s="81" t="s">
        <v>1823</v>
      </c>
      <c r="F1821" s="81">
        <v>80</v>
      </c>
      <c r="G1821" s="81" t="s">
        <v>515</v>
      </c>
      <c r="H1821" s="81" t="s">
        <v>1826</v>
      </c>
      <c r="I1821" s="81" t="s">
        <v>1824</v>
      </c>
      <c r="J1821" s="81" t="s">
        <v>229</v>
      </c>
      <c r="K1821" s="81" t="s">
        <v>333</v>
      </c>
      <c r="L1821" s="81">
        <v>-108.08683061111113</v>
      </c>
      <c r="M1821" s="81">
        <v>39.468450833333335</v>
      </c>
      <c r="N1821" s="190">
        <v>0</v>
      </c>
      <c r="O1821" s="185">
        <v>5.7</v>
      </c>
      <c r="P1821" s="185">
        <v>0</v>
      </c>
      <c r="Q1821" s="185">
        <v>0</v>
      </c>
      <c r="R1821" s="186">
        <v>0</v>
      </c>
    </row>
    <row r="1822" spans="1:18" s="81" customFormat="1" x14ac:dyDescent="0.2">
      <c r="A1822" s="81" t="s">
        <v>147</v>
      </c>
      <c r="B1822" s="81" t="s">
        <v>493</v>
      </c>
      <c r="C1822" s="81" t="str">
        <f t="shared" si="28"/>
        <v>08045</v>
      </c>
      <c r="D1822" s="81" t="s">
        <v>503</v>
      </c>
      <c r="E1822" s="81" t="s">
        <v>1823</v>
      </c>
      <c r="F1822" s="81">
        <v>0</v>
      </c>
      <c r="G1822" s="81" t="s">
        <v>523</v>
      </c>
      <c r="H1822" s="81" t="s">
        <v>1827</v>
      </c>
      <c r="I1822" s="81" t="s">
        <v>1824</v>
      </c>
      <c r="J1822" s="81" t="s">
        <v>255</v>
      </c>
      <c r="K1822" s="81" t="s">
        <v>350</v>
      </c>
      <c r="L1822" s="81">
        <v>-108.08683061111113</v>
      </c>
      <c r="M1822" s="81">
        <v>39.468450833333335</v>
      </c>
      <c r="N1822" s="190">
        <v>0</v>
      </c>
      <c r="O1822" s="185">
        <v>3.2</v>
      </c>
      <c r="P1822" s="185">
        <v>0</v>
      </c>
      <c r="Q1822" s="185">
        <v>0</v>
      </c>
      <c r="R1822" s="186">
        <v>0</v>
      </c>
    </row>
    <row r="1823" spans="1:18" s="81" customFormat="1" x14ac:dyDescent="0.2">
      <c r="A1823" s="81" t="s">
        <v>147</v>
      </c>
      <c r="B1823" s="81" t="s">
        <v>493</v>
      </c>
      <c r="C1823" s="81" t="str">
        <f t="shared" si="28"/>
        <v>08045</v>
      </c>
      <c r="D1823" s="81" t="s">
        <v>503</v>
      </c>
      <c r="E1823" s="81" t="s">
        <v>1823</v>
      </c>
      <c r="F1823" s="81">
        <v>492</v>
      </c>
      <c r="G1823" s="81" t="s">
        <v>505</v>
      </c>
      <c r="H1823" s="81" t="s">
        <v>1828</v>
      </c>
      <c r="I1823" s="81" t="s">
        <v>1824</v>
      </c>
      <c r="J1823" s="81" t="s">
        <v>10</v>
      </c>
      <c r="K1823" s="81" t="s">
        <v>319</v>
      </c>
      <c r="L1823" s="81">
        <v>-108.08683061111113</v>
      </c>
      <c r="M1823" s="81">
        <v>39.468450833333335</v>
      </c>
      <c r="N1823" s="190">
        <v>0</v>
      </c>
      <c r="O1823" s="185">
        <v>6.2</v>
      </c>
      <c r="P1823" s="185">
        <v>0</v>
      </c>
      <c r="Q1823" s="185">
        <v>0</v>
      </c>
      <c r="R1823" s="186">
        <v>0</v>
      </c>
    </row>
    <row r="1824" spans="1:18" s="81" customFormat="1" x14ac:dyDescent="0.2">
      <c r="A1824" s="81" t="s">
        <v>147</v>
      </c>
      <c r="B1824" s="81" t="s">
        <v>493</v>
      </c>
      <c r="C1824" s="81" t="str">
        <f t="shared" si="28"/>
        <v>08045</v>
      </c>
      <c r="D1824" s="81" t="s">
        <v>503</v>
      </c>
      <c r="E1824" s="81" t="s">
        <v>1829</v>
      </c>
      <c r="F1824" s="81">
        <v>77.5</v>
      </c>
      <c r="G1824" s="81" t="s">
        <v>515</v>
      </c>
      <c r="H1824" s="81" t="s">
        <v>1830</v>
      </c>
      <c r="I1824" s="81" t="s">
        <v>1831</v>
      </c>
      <c r="J1824" s="81" t="s">
        <v>231</v>
      </c>
      <c r="K1824" s="81" t="s">
        <v>333</v>
      </c>
      <c r="L1824" s="81">
        <v>-107.88992213888889</v>
      </c>
      <c r="M1824" s="81">
        <v>39.51880636111111</v>
      </c>
      <c r="N1824" s="190">
        <v>0</v>
      </c>
      <c r="O1824" s="185">
        <v>0</v>
      </c>
      <c r="P1824" s="185">
        <v>5.7</v>
      </c>
      <c r="Q1824" s="185">
        <v>0</v>
      </c>
      <c r="R1824" s="186">
        <v>0</v>
      </c>
    </row>
    <row r="1825" spans="1:18" s="81" customFormat="1" x14ac:dyDescent="0.2">
      <c r="A1825" s="81" t="s">
        <v>147</v>
      </c>
      <c r="B1825" s="81" t="s">
        <v>493</v>
      </c>
      <c r="C1825" s="81" t="str">
        <f t="shared" si="28"/>
        <v>08045</v>
      </c>
      <c r="D1825" s="81" t="s">
        <v>503</v>
      </c>
      <c r="E1825" s="81" t="s">
        <v>1829</v>
      </c>
      <c r="F1825" s="81">
        <v>77.5</v>
      </c>
      <c r="G1825" s="81" t="s">
        <v>515</v>
      </c>
      <c r="H1825" s="81" t="s">
        <v>1830</v>
      </c>
      <c r="I1825" s="81" t="s">
        <v>1831</v>
      </c>
      <c r="J1825" s="81" t="s">
        <v>231</v>
      </c>
      <c r="K1825" s="81" t="s">
        <v>333</v>
      </c>
      <c r="L1825" s="81">
        <v>-107.88992213888889</v>
      </c>
      <c r="M1825" s="81">
        <v>39.51880636111111</v>
      </c>
      <c r="N1825" s="190">
        <v>17</v>
      </c>
      <c r="O1825" s="185">
        <v>0</v>
      </c>
      <c r="P1825" s="185">
        <v>0</v>
      </c>
      <c r="Q1825" s="185">
        <v>0</v>
      </c>
      <c r="R1825" s="186">
        <v>0</v>
      </c>
    </row>
    <row r="1826" spans="1:18" s="81" customFormat="1" x14ac:dyDescent="0.2">
      <c r="A1826" s="81" t="s">
        <v>147</v>
      </c>
      <c r="B1826" s="81" t="s">
        <v>493</v>
      </c>
      <c r="C1826" s="81" t="str">
        <f t="shared" si="28"/>
        <v>08045</v>
      </c>
      <c r="D1826" s="81" t="s">
        <v>503</v>
      </c>
      <c r="E1826" s="81" t="s">
        <v>1829</v>
      </c>
      <c r="F1826" s="81">
        <v>77.5</v>
      </c>
      <c r="G1826" s="81" t="s">
        <v>515</v>
      </c>
      <c r="H1826" s="81" t="s">
        <v>1830</v>
      </c>
      <c r="I1826" s="81" t="s">
        <v>1831</v>
      </c>
      <c r="J1826" s="81" t="s">
        <v>231</v>
      </c>
      <c r="K1826" s="81" t="s">
        <v>333</v>
      </c>
      <c r="L1826" s="81">
        <v>-107.88992213888889</v>
      </c>
      <c r="M1826" s="81">
        <v>39.51880636111111</v>
      </c>
      <c r="N1826" s="190">
        <v>0</v>
      </c>
      <c r="O1826" s="185">
        <v>0</v>
      </c>
      <c r="P1826" s="185">
        <v>0</v>
      </c>
      <c r="Q1826" s="185">
        <v>0</v>
      </c>
      <c r="R1826" s="186">
        <v>0.38750000000000001</v>
      </c>
    </row>
    <row r="1827" spans="1:18" s="81" customFormat="1" x14ac:dyDescent="0.2">
      <c r="A1827" s="81" t="s">
        <v>147</v>
      </c>
      <c r="B1827" s="81" t="s">
        <v>493</v>
      </c>
      <c r="C1827" s="81" t="str">
        <f t="shared" si="28"/>
        <v>08045</v>
      </c>
      <c r="D1827" s="81" t="s">
        <v>503</v>
      </c>
      <c r="E1827" s="81" t="s">
        <v>1829</v>
      </c>
      <c r="F1827" s="81">
        <v>77.5</v>
      </c>
      <c r="G1827" s="81" t="s">
        <v>515</v>
      </c>
      <c r="H1827" s="81" t="s">
        <v>1830</v>
      </c>
      <c r="I1827" s="81" t="s">
        <v>1831</v>
      </c>
      <c r="J1827" s="81" t="s">
        <v>231</v>
      </c>
      <c r="K1827" s="81" t="s">
        <v>333</v>
      </c>
      <c r="L1827" s="81">
        <v>-107.88992213888889</v>
      </c>
      <c r="M1827" s="81">
        <v>39.51880636111111</v>
      </c>
      <c r="N1827" s="190">
        <v>0</v>
      </c>
      <c r="O1827" s="185">
        <v>0</v>
      </c>
      <c r="P1827" s="185">
        <v>0</v>
      </c>
      <c r="Q1827" s="185">
        <v>0</v>
      </c>
      <c r="R1827" s="186">
        <v>0</v>
      </c>
    </row>
    <row r="1828" spans="1:18" s="81" customFormat="1" x14ac:dyDescent="0.2">
      <c r="A1828" s="81" t="s">
        <v>147</v>
      </c>
      <c r="B1828" s="81" t="s">
        <v>493</v>
      </c>
      <c r="C1828" s="81" t="str">
        <f t="shared" si="28"/>
        <v>08045</v>
      </c>
      <c r="D1828" s="81" t="s">
        <v>503</v>
      </c>
      <c r="E1828" s="81" t="s">
        <v>1829</v>
      </c>
      <c r="F1828" s="81">
        <v>77.5</v>
      </c>
      <c r="G1828" s="81" t="s">
        <v>515</v>
      </c>
      <c r="H1828" s="81" t="s">
        <v>1830</v>
      </c>
      <c r="I1828" s="81" t="s">
        <v>1831</v>
      </c>
      <c r="J1828" s="81" t="s">
        <v>231</v>
      </c>
      <c r="K1828" s="81" t="s">
        <v>333</v>
      </c>
      <c r="L1828" s="81">
        <v>-107.88992213888889</v>
      </c>
      <c r="M1828" s="81">
        <v>39.51880636111111</v>
      </c>
      <c r="N1828" s="190">
        <v>0</v>
      </c>
      <c r="O1828" s="185">
        <v>5.7</v>
      </c>
      <c r="P1828" s="185">
        <v>0</v>
      </c>
      <c r="Q1828" s="185">
        <v>0</v>
      </c>
      <c r="R1828" s="186">
        <v>0</v>
      </c>
    </row>
    <row r="1829" spans="1:18" s="81" customFormat="1" x14ac:dyDescent="0.2">
      <c r="A1829" s="81" t="s">
        <v>147</v>
      </c>
      <c r="B1829" s="81" t="s">
        <v>493</v>
      </c>
      <c r="C1829" s="81" t="str">
        <f t="shared" si="28"/>
        <v>08045</v>
      </c>
      <c r="D1829" s="81" t="s">
        <v>503</v>
      </c>
      <c r="E1829" s="81" t="s">
        <v>1829</v>
      </c>
      <c r="F1829" s="81">
        <v>77.5</v>
      </c>
      <c r="G1829" s="81" t="s">
        <v>515</v>
      </c>
      <c r="H1829" s="81" t="s">
        <v>1832</v>
      </c>
      <c r="I1829" s="81" t="s">
        <v>1831</v>
      </c>
      <c r="J1829" s="81" t="s">
        <v>231</v>
      </c>
      <c r="K1829" s="81" t="s">
        <v>333</v>
      </c>
      <c r="L1829" s="81">
        <v>-107.88992213888889</v>
      </c>
      <c r="M1829" s="81">
        <v>39.51880636111111</v>
      </c>
      <c r="N1829" s="190">
        <v>0</v>
      </c>
      <c r="O1829" s="185">
        <v>0</v>
      </c>
      <c r="P1829" s="185">
        <v>5.7</v>
      </c>
      <c r="Q1829" s="185">
        <v>0</v>
      </c>
      <c r="R1829" s="186">
        <v>0</v>
      </c>
    </row>
    <row r="1830" spans="1:18" s="81" customFormat="1" x14ac:dyDescent="0.2">
      <c r="A1830" s="81" t="s">
        <v>147</v>
      </c>
      <c r="B1830" s="81" t="s">
        <v>493</v>
      </c>
      <c r="C1830" s="81" t="str">
        <f t="shared" si="28"/>
        <v>08045</v>
      </c>
      <c r="D1830" s="81" t="s">
        <v>503</v>
      </c>
      <c r="E1830" s="81" t="s">
        <v>1829</v>
      </c>
      <c r="F1830" s="81">
        <v>77.5</v>
      </c>
      <c r="G1830" s="81" t="s">
        <v>515</v>
      </c>
      <c r="H1830" s="81" t="s">
        <v>1832</v>
      </c>
      <c r="I1830" s="81" t="s">
        <v>1831</v>
      </c>
      <c r="J1830" s="81" t="s">
        <v>231</v>
      </c>
      <c r="K1830" s="81" t="s">
        <v>333</v>
      </c>
      <c r="L1830" s="81">
        <v>-107.88992213888889</v>
      </c>
      <c r="M1830" s="81">
        <v>39.51880636111111</v>
      </c>
      <c r="N1830" s="190">
        <v>17</v>
      </c>
      <c r="O1830" s="185">
        <v>0</v>
      </c>
      <c r="P1830" s="185">
        <v>0</v>
      </c>
      <c r="Q1830" s="185">
        <v>0</v>
      </c>
      <c r="R1830" s="186">
        <v>0</v>
      </c>
    </row>
    <row r="1831" spans="1:18" s="81" customFormat="1" x14ac:dyDescent="0.2">
      <c r="A1831" s="81" t="s">
        <v>147</v>
      </c>
      <c r="B1831" s="81" t="s">
        <v>493</v>
      </c>
      <c r="C1831" s="81" t="str">
        <f t="shared" si="28"/>
        <v>08045</v>
      </c>
      <c r="D1831" s="81" t="s">
        <v>503</v>
      </c>
      <c r="E1831" s="81" t="s">
        <v>1829</v>
      </c>
      <c r="F1831" s="81">
        <v>77.5</v>
      </c>
      <c r="G1831" s="81" t="s">
        <v>515</v>
      </c>
      <c r="H1831" s="81" t="s">
        <v>1832</v>
      </c>
      <c r="I1831" s="81" t="s">
        <v>1831</v>
      </c>
      <c r="J1831" s="81" t="s">
        <v>231</v>
      </c>
      <c r="K1831" s="81" t="s">
        <v>333</v>
      </c>
      <c r="L1831" s="81">
        <v>-107.88992213888889</v>
      </c>
      <c r="M1831" s="81">
        <v>39.51880636111111</v>
      </c>
      <c r="N1831" s="190">
        <v>0</v>
      </c>
      <c r="O1831" s="185">
        <v>0</v>
      </c>
      <c r="P1831" s="185">
        <v>0</v>
      </c>
      <c r="Q1831" s="185">
        <v>2.325E-2</v>
      </c>
      <c r="R1831" s="186">
        <v>0</v>
      </c>
    </row>
    <row r="1832" spans="1:18" s="81" customFormat="1" x14ac:dyDescent="0.2">
      <c r="A1832" s="81" t="s">
        <v>147</v>
      </c>
      <c r="B1832" s="81" t="s">
        <v>493</v>
      </c>
      <c r="C1832" s="81" t="str">
        <f t="shared" si="28"/>
        <v>08045</v>
      </c>
      <c r="D1832" s="81" t="s">
        <v>503</v>
      </c>
      <c r="E1832" s="81" t="s">
        <v>1829</v>
      </c>
      <c r="F1832" s="81">
        <v>77.5</v>
      </c>
      <c r="G1832" s="81" t="s">
        <v>515</v>
      </c>
      <c r="H1832" s="81" t="s">
        <v>1832</v>
      </c>
      <c r="I1832" s="81" t="s">
        <v>1831</v>
      </c>
      <c r="J1832" s="81" t="s">
        <v>231</v>
      </c>
      <c r="K1832" s="81" t="s">
        <v>333</v>
      </c>
      <c r="L1832" s="81">
        <v>-107.88992213888889</v>
      </c>
      <c r="M1832" s="81">
        <v>39.51880636111111</v>
      </c>
      <c r="N1832" s="190">
        <v>0</v>
      </c>
      <c r="O1832" s="185">
        <v>5.7</v>
      </c>
      <c r="P1832" s="185">
        <v>0</v>
      </c>
      <c r="Q1832" s="185">
        <v>0</v>
      </c>
      <c r="R1832" s="186">
        <v>0</v>
      </c>
    </row>
    <row r="1833" spans="1:18" s="81" customFormat="1" x14ac:dyDescent="0.2">
      <c r="A1833" s="81" t="s">
        <v>147</v>
      </c>
      <c r="B1833" s="81" t="s">
        <v>493</v>
      </c>
      <c r="C1833" s="81" t="str">
        <f t="shared" si="28"/>
        <v>08045</v>
      </c>
      <c r="D1833" s="81" t="s">
        <v>503</v>
      </c>
      <c r="E1833" s="81" t="s">
        <v>1829</v>
      </c>
      <c r="F1833" s="81">
        <v>77.5</v>
      </c>
      <c r="G1833" s="81" t="s">
        <v>515</v>
      </c>
      <c r="H1833" s="81" t="s">
        <v>1833</v>
      </c>
      <c r="I1833" s="81" t="s">
        <v>1831</v>
      </c>
      <c r="J1833" s="81" t="s">
        <v>231</v>
      </c>
      <c r="K1833" s="81" t="s">
        <v>333</v>
      </c>
      <c r="L1833" s="81">
        <v>-107.88992213888889</v>
      </c>
      <c r="M1833" s="81">
        <v>39.51880636111111</v>
      </c>
      <c r="N1833" s="190">
        <v>0</v>
      </c>
      <c r="O1833" s="185">
        <v>0</v>
      </c>
      <c r="P1833" s="185">
        <v>5.7</v>
      </c>
      <c r="Q1833" s="185">
        <v>0</v>
      </c>
      <c r="R1833" s="186">
        <v>0</v>
      </c>
    </row>
    <row r="1834" spans="1:18" s="81" customFormat="1" x14ac:dyDescent="0.2">
      <c r="A1834" s="81" t="s">
        <v>147</v>
      </c>
      <c r="B1834" s="81" t="s">
        <v>493</v>
      </c>
      <c r="C1834" s="81" t="str">
        <f t="shared" si="28"/>
        <v>08045</v>
      </c>
      <c r="D1834" s="81" t="s">
        <v>503</v>
      </c>
      <c r="E1834" s="81" t="s">
        <v>1829</v>
      </c>
      <c r="F1834" s="81">
        <v>77.5</v>
      </c>
      <c r="G1834" s="81" t="s">
        <v>515</v>
      </c>
      <c r="H1834" s="81" t="s">
        <v>1833</v>
      </c>
      <c r="I1834" s="81" t="s">
        <v>1831</v>
      </c>
      <c r="J1834" s="81" t="s">
        <v>231</v>
      </c>
      <c r="K1834" s="81" t="s">
        <v>333</v>
      </c>
      <c r="L1834" s="81">
        <v>-107.88992213888889</v>
      </c>
      <c r="M1834" s="81">
        <v>39.51880636111111</v>
      </c>
      <c r="N1834" s="190">
        <v>17</v>
      </c>
      <c r="O1834" s="185">
        <v>0</v>
      </c>
      <c r="P1834" s="185">
        <v>0</v>
      </c>
      <c r="Q1834" s="185">
        <v>0</v>
      </c>
      <c r="R1834" s="186">
        <v>0</v>
      </c>
    </row>
    <row r="1835" spans="1:18" s="81" customFormat="1" x14ac:dyDescent="0.2">
      <c r="A1835" s="81" t="s">
        <v>147</v>
      </c>
      <c r="B1835" s="81" t="s">
        <v>493</v>
      </c>
      <c r="C1835" s="81" t="str">
        <f t="shared" si="28"/>
        <v>08045</v>
      </c>
      <c r="D1835" s="81" t="s">
        <v>503</v>
      </c>
      <c r="E1835" s="81" t="s">
        <v>1829</v>
      </c>
      <c r="F1835" s="81">
        <v>77.5</v>
      </c>
      <c r="G1835" s="81" t="s">
        <v>515</v>
      </c>
      <c r="H1835" s="81" t="s">
        <v>1833</v>
      </c>
      <c r="I1835" s="81" t="s">
        <v>1831</v>
      </c>
      <c r="J1835" s="81" t="s">
        <v>231</v>
      </c>
      <c r="K1835" s="81" t="s">
        <v>333</v>
      </c>
      <c r="L1835" s="81">
        <v>-107.88992213888889</v>
      </c>
      <c r="M1835" s="81">
        <v>39.51880636111111</v>
      </c>
      <c r="N1835" s="190">
        <v>0</v>
      </c>
      <c r="O1835" s="185">
        <v>0</v>
      </c>
      <c r="P1835" s="185">
        <v>0</v>
      </c>
      <c r="Q1835" s="185">
        <v>0</v>
      </c>
      <c r="R1835" s="186">
        <v>0.38750000000000001</v>
      </c>
    </row>
    <row r="1836" spans="1:18" s="81" customFormat="1" x14ac:dyDescent="0.2">
      <c r="A1836" s="81" t="s">
        <v>147</v>
      </c>
      <c r="B1836" s="81" t="s">
        <v>493</v>
      </c>
      <c r="C1836" s="81" t="str">
        <f t="shared" si="28"/>
        <v>08045</v>
      </c>
      <c r="D1836" s="81" t="s">
        <v>503</v>
      </c>
      <c r="E1836" s="81" t="s">
        <v>1829</v>
      </c>
      <c r="F1836" s="81">
        <v>77.5</v>
      </c>
      <c r="G1836" s="81" t="s">
        <v>515</v>
      </c>
      <c r="H1836" s="81" t="s">
        <v>1833</v>
      </c>
      <c r="I1836" s="81" t="s">
        <v>1831</v>
      </c>
      <c r="J1836" s="81" t="s">
        <v>231</v>
      </c>
      <c r="K1836" s="81" t="s">
        <v>333</v>
      </c>
      <c r="L1836" s="81">
        <v>-107.88992213888889</v>
      </c>
      <c r="M1836" s="81">
        <v>39.51880636111111</v>
      </c>
      <c r="N1836" s="190">
        <v>0</v>
      </c>
      <c r="O1836" s="185">
        <v>0</v>
      </c>
      <c r="P1836" s="185">
        <v>0</v>
      </c>
      <c r="Q1836" s="185">
        <v>0</v>
      </c>
      <c r="R1836" s="186">
        <v>0</v>
      </c>
    </row>
    <row r="1837" spans="1:18" s="81" customFormat="1" x14ac:dyDescent="0.2">
      <c r="A1837" s="81" t="s">
        <v>147</v>
      </c>
      <c r="B1837" s="81" t="s">
        <v>493</v>
      </c>
      <c r="C1837" s="81" t="str">
        <f t="shared" si="28"/>
        <v>08045</v>
      </c>
      <c r="D1837" s="81" t="s">
        <v>503</v>
      </c>
      <c r="E1837" s="81" t="s">
        <v>1829</v>
      </c>
      <c r="F1837" s="81">
        <v>77.5</v>
      </c>
      <c r="G1837" s="81" t="s">
        <v>515</v>
      </c>
      <c r="H1837" s="81" t="s">
        <v>1833</v>
      </c>
      <c r="I1837" s="81" t="s">
        <v>1831</v>
      </c>
      <c r="J1837" s="81" t="s">
        <v>231</v>
      </c>
      <c r="K1837" s="81" t="s">
        <v>333</v>
      </c>
      <c r="L1837" s="81">
        <v>-107.88992213888889</v>
      </c>
      <c r="M1837" s="81">
        <v>39.51880636111111</v>
      </c>
      <c r="N1837" s="190">
        <v>0</v>
      </c>
      <c r="O1837" s="185">
        <v>0</v>
      </c>
      <c r="P1837" s="185">
        <v>0</v>
      </c>
      <c r="Q1837" s="185">
        <v>2.325E-2</v>
      </c>
      <c r="R1837" s="186">
        <v>0</v>
      </c>
    </row>
    <row r="1838" spans="1:18" s="81" customFormat="1" x14ac:dyDescent="0.2">
      <c r="A1838" s="81" t="s">
        <v>147</v>
      </c>
      <c r="B1838" s="81" t="s">
        <v>493</v>
      </c>
      <c r="C1838" s="81" t="str">
        <f t="shared" si="28"/>
        <v>08045</v>
      </c>
      <c r="D1838" s="81" t="s">
        <v>503</v>
      </c>
      <c r="E1838" s="81" t="s">
        <v>1829</v>
      </c>
      <c r="F1838" s="81">
        <v>77.5</v>
      </c>
      <c r="G1838" s="81" t="s">
        <v>515</v>
      </c>
      <c r="H1838" s="81" t="s">
        <v>1833</v>
      </c>
      <c r="I1838" s="81" t="s">
        <v>1831</v>
      </c>
      <c r="J1838" s="81" t="s">
        <v>231</v>
      </c>
      <c r="K1838" s="81" t="s">
        <v>333</v>
      </c>
      <c r="L1838" s="81">
        <v>-107.88992213888889</v>
      </c>
      <c r="M1838" s="81">
        <v>39.51880636111111</v>
      </c>
      <c r="N1838" s="190">
        <v>0</v>
      </c>
      <c r="O1838" s="185">
        <v>5.7</v>
      </c>
      <c r="P1838" s="185">
        <v>0</v>
      </c>
      <c r="Q1838" s="185">
        <v>0</v>
      </c>
      <c r="R1838" s="186">
        <v>0</v>
      </c>
    </row>
    <row r="1839" spans="1:18" s="81" customFormat="1" x14ac:dyDescent="0.2">
      <c r="A1839" s="81" t="s">
        <v>147</v>
      </c>
      <c r="B1839" s="81" t="s">
        <v>493</v>
      </c>
      <c r="C1839" s="81" t="str">
        <f t="shared" si="28"/>
        <v>08045</v>
      </c>
      <c r="D1839" s="81" t="s">
        <v>503</v>
      </c>
      <c r="E1839" s="81" t="s">
        <v>1829</v>
      </c>
      <c r="F1839" s="81">
        <v>77.5</v>
      </c>
      <c r="G1839" s="81" t="s">
        <v>515</v>
      </c>
      <c r="H1839" s="81" t="s">
        <v>1834</v>
      </c>
      <c r="I1839" s="81" t="s">
        <v>1831</v>
      </c>
      <c r="J1839" s="81" t="s">
        <v>231</v>
      </c>
      <c r="K1839" s="81" t="s">
        <v>333</v>
      </c>
      <c r="L1839" s="81">
        <v>-107.88992213888889</v>
      </c>
      <c r="M1839" s="81">
        <v>39.51880636111111</v>
      </c>
      <c r="N1839" s="190">
        <v>0</v>
      </c>
      <c r="O1839" s="185">
        <v>0</v>
      </c>
      <c r="P1839" s="185">
        <v>5.7</v>
      </c>
      <c r="Q1839" s="185">
        <v>0</v>
      </c>
      <c r="R1839" s="186">
        <v>0</v>
      </c>
    </row>
    <row r="1840" spans="1:18" s="81" customFormat="1" x14ac:dyDescent="0.2">
      <c r="A1840" s="81" t="s">
        <v>147</v>
      </c>
      <c r="B1840" s="81" t="s">
        <v>493</v>
      </c>
      <c r="C1840" s="81" t="str">
        <f t="shared" si="28"/>
        <v>08045</v>
      </c>
      <c r="D1840" s="81" t="s">
        <v>503</v>
      </c>
      <c r="E1840" s="81" t="s">
        <v>1829</v>
      </c>
      <c r="F1840" s="81">
        <v>77.5</v>
      </c>
      <c r="G1840" s="81" t="s">
        <v>515</v>
      </c>
      <c r="H1840" s="81" t="s">
        <v>1834</v>
      </c>
      <c r="I1840" s="81" t="s">
        <v>1831</v>
      </c>
      <c r="J1840" s="81" t="s">
        <v>231</v>
      </c>
      <c r="K1840" s="81" t="s">
        <v>333</v>
      </c>
      <c r="L1840" s="81">
        <v>-107.88992213888889</v>
      </c>
      <c r="M1840" s="81">
        <v>39.51880636111111</v>
      </c>
      <c r="N1840" s="190">
        <v>17</v>
      </c>
      <c r="O1840" s="185">
        <v>0</v>
      </c>
      <c r="P1840" s="185">
        <v>0</v>
      </c>
      <c r="Q1840" s="185">
        <v>0</v>
      </c>
      <c r="R1840" s="186">
        <v>0</v>
      </c>
    </row>
    <row r="1841" spans="1:18" s="81" customFormat="1" x14ac:dyDescent="0.2">
      <c r="A1841" s="81" t="s">
        <v>147</v>
      </c>
      <c r="B1841" s="81" t="s">
        <v>493</v>
      </c>
      <c r="C1841" s="81" t="str">
        <f t="shared" si="28"/>
        <v>08045</v>
      </c>
      <c r="D1841" s="81" t="s">
        <v>503</v>
      </c>
      <c r="E1841" s="81" t="s">
        <v>1829</v>
      </c>
      <c r="F1841" s="81">
        <v>77.5</v>
      </c>
      <c r="G1841" s="81" t="s">
        <v>515</v>
      </c>
      <c r="H1841" s="81" t="s">
        <v>1834</v>
      </c>
      <c r="I1841" s="81" t="s">
        <v>1831</v>
      </c>
      <c r="J1841" s="81" t="s">
        <v>231</v>
      </c>
      <c r="K1841" s="81" t="s">
        <v>333</v>
      </c>
      <c r="L1841" s="81">
        <v>-107.88992213888889</v>
      </c>
      <c r="M1841" s="81">
        <v>39.51880636111111</v>
      </c>
      <c r="N1841" s="190">
        <v>0</v>
      </c>
      <c r="O1841" s="185">
        <v>0</v>
      </c>
      <c r="P1841" s="185">
        <v>0</v>
      </c>
      <c r="Q1841" s="185">
        <v>0</v>
      </c>
      <c r="R1841" s="186">
        <v>0.38750000000000001</v>
      </c>
    </row>
    <row r="1842" spans="1:18" s="81" customFormat="1" x14ac:dyDescent="0.2">
      <c r="A1842" s="81" t="s">
        <v>147</v>
      </c>
      <c r="B1842" s="81" t="s">
        <v>493</v>
      </c>
      <c r="C1842" s="81" t="str">
        <f t="shared" si="28"/>
        <v>08045</v>
      </c>
      <c r="D1842" s="81" t="s">
        <v>503</v>
      </c>
      <c r="E1842" s="81" t="s">
        <v>1829</v>
      </c>
      <c r="F1842" s="81">
        <v>77.5</v>
      </c>
      <c r="G1842" s="81" t="s">
        <v>515</v>
      </c>
      <c r="H1842" s="81" t="s">
        <v>1834</v>
      </c>
      <c r="I1842" s="81" t="s">
        <v>1831</v>
      </c>
      <c r="J1842" s="81" t="s">
        <v>231</v>
      </c>
      <c r="K1842" s="81" t="s">
        <v>333</v>
      </c>
      <c r="L1842" s="81">
        <v>-107.88992213888889</v>
      </c>
      <c r="M1842" s="81">
        <v>39.51880636111111</v>
      </c>
      <c r="N1842" s="190">
        <v>0</v>
      </c>
      <c r="O1842" s="185">
        <v>0</v>
      </c>
      <c r="P1842" s="185">
        <v>0</v>
      </c>
      <c r="Q1842" s="185">
        <v>0</v>
      </c>
      <c r="R1842" s="186">
        <v>0</v>
      </c>
    </row>
    <row r="1843" spans="1:18" s="81" customFormat="1" x14ac:dyDescent="0.2">
      <c r="A1843" s="81" t="s">
        <v>147</v>
      </c>
      <c r="B1843" s="81" t="s">
        <v>493</v>
      </c>
      <c r="C1843" s="81" t="str">
        <f t="shared" si="28"/>
        <v>08045</v>
      </c>
      <c r="D1843" s="81" t="s">
        <v>503</v>
      </c>
      <c r="E1843" s="81" t="s">
        <v>1829</v>
      </c>
      <c r="F1843" s="81">
        <v>77.5</v>
      </c>
      <c r="G1843" s="81" t="s">
        <v>515</v>
      </c>
      <c r="H1843" s="81" t="s">
        <v>1834</v>
      </c>
      <c r="I1843" s="81" t="s">
        <v>1831</v>
      </c>
      <c r="J1843" s="81" t="s">
        <v>231</v>
      </c>
      <c r="K1843" s="81" t="s">
        <v>333</v>
      </c>
      <c r="L1843" s="81">
        <v>-107.88992213888889</v>
      </c>
      <c r="M1843" s="81">
        <v>39.51880636111111</v>
      </c>
      <c r="N1843" s="190">
        <v>0</v>
      </c>
      <c r="O1843" s="185">
        <v>0</v>
      </c>
      <c r="P1843" s="185">
        <v>0</v>
      </c>
      <c r="Q1843" s="185">
        <v>2.325E-2</v>
      </c>
      <c r="R1843" s="186">
        <v>0</v>
      </c>
    </row>
    <row r="1844" spans="1:18" s="81" customFormat="1" x14ac:dyDescent="0.2">
      <c r="A1844" s="81" t="s">
        <v>147</v>
      </c>
      <c r="B1844" s="81" t="s">
        <v>493</v>
      </c>
      <c r="C1844" s="81" t="str">
        <f t="shared" si="28"/>
        <v>08045</v>
      </c>
      <c r="D1844" s="81" t="s">
        <v>503</v>
      </c>
      <c r="E1844" s="81" t="s">
        <v>1829</v>
      </c>
      <c r="F1844" s="81">
        <v>77.5</v>
      </c>
      <c r="G1844" s="81" t="s">
        <v>515</v>
      </c>
      <c r="H1844" s="81" t="s">
        <v>1834</v>
      </c>
      <c r="I1844" s="81" t="s">
        <v>1831</v>
      </c>
      <c r="J1844" s="81" t="s">
        <v>231</v>
      </c>
      <c r="K1844" s="81" t="s">
        <v>333</v>
      </c>
      <c r="L1844" s="81">
        <v>-107.88992213888889</v>
      </c>
      <c r="M1844" s="81">
        <v>39.51880636111111</v>
      </c>
      <c r="N1844" s="190">
        <v>0</v>
      </c>
      <c r="O1844" s="185">
        <v>5.7</v>
      </c>
      <c r="P1844" s="185">
        <v>0</v>
      </c>
      <c r="Q1844" s="185">
        <v>0</v>
      </c>
      <c r="R1844" s="186">
        <v>0</v>
      </c>
    </row>
    <row r="1845" spans="1:18" s="81" customFormat="1" x14ac:dyDescent="0.2">
      <c r="A1845" s="81" t="s">
        <v>147</v>
      </c>
      <c r="B1845" s="81" t="s">
        <v>493</v>
      </c>
      <c r="C1845" s="81" t="str">
        <f t="shared" si="28"/>
        <v>08045</v>
      </c>
      <c r="D1845" s="81" t="s">
        <v>503</v>
      </c>
      <c r="E1845" s="81" t="s">
        <v>1829</v>
      </c>
      <c r="F1845" s="81">
        <v>492</v>
      </c>
      <c r="G1845" s="81" t="s">
        <v>505</v>
      </c>
      <c r="H1845" s="81" t="s">
        <v>1835</v>
      </c>
      <c r="I1845" s="81" t="s">
        <v>1831</v>
      </c>
      <c r="J1845" s="81" t="s">
        <v>10</v>
      </c>
      <c r="K1845" s="81" t="s">
        <v>319</v>
      </c>
      <c r="L1845" s="81">
        <v>-107.88992213888889</v>
      </c>
      <c r="M1845" s="81">
        <v>39.51880636111111</v>
      </c>
      <c r="N1845" s="190">
        <v>0</v>
      </c>
      <c r="O1845" s="185">
        <v>6.2</v>
      </c>
      <c r="P1845" s="185">
        <v>0</v>
      </c>
      <c r="Q1845" s="185">
        <v>0</v>
      </c>
      <c r="R1845" s="186">
        <v>0</v>
      </c>
    </row>
    <row r="1846" spans="1:18" s="81" customFormat="1" x14ac:dyDescent="0.2">
      <c r="A1846" s="81" t="s">
        <v>147</v>
      </c>
      <c r="B1846" s="81" t="s">
        <v>493</v>
      </c>
      <c r="C1846" s="81" t="str">
        <f t="shared" si="28"/>
        <v>08045</v>
      </c>
      <c r="D1846" s="81" t="s">
        <v>503</v>
      </c>
      <c r="E1846" s="81" t="s">
        <v>1836</v>
      </c>
      <c r="F1846" s="81">
        <v>77.5</v>
      </c>
      <c r="G1846" s="81" t="s">
        <v>515</v>
      </c>
      <c r="H1846" s="81" t="s">
        <v>1837</v>
      </c>
      <c r="I1846" s="81" t="s">
        <v>1838</v>
      </c>
      <c r="J1846" s="81" t="s">
        <v>231</v>
      </c>
      <c r="K1846" s="81" t="s">
        <v>333</v>
      </c>
      <c r="L1846" s="81">
        <v>-108.13198841666666</v>
      </c>
      <c r="M1846" s="81">
        <v>39.504177138888892</v>
      </c>
      <c r="N1846" s="190">
        <v>0</v>
      </c>
      <c r="O1846" s="185">
        <v>0</v>
      </c>
      <c r="P1846" s="185">
        <v>5.7</v>
      </c>
      <c r="Q1846" s="185">
        <v>0</v>
      </c>
      <c r="R1846" s="186">
        <v>0</v>
      </c>
    </row>
    <row r="1847" spans="1:18" s="81" customFormat="1" x14ac:dyDescent="0.2">
      <c r="A1847" s="81" t="s">
        <v>147</v>
      </c>
      <c r="B1847" s="81" t="s">
        <v>493</v>
      </c>
      <c r="C1847" s="81" t="str">
        <f t="shared" si="28"/>
        <v>08045</v>
      </c>
      <c r="D1847" s="81" t="s">
        <v>503</v>
      </c>
      <c r="E1847" s="81" t="s">
        <v>1836</v>
      </c>
      <c r="F1847" s="81">
        <v>77.5</v>
      </c>
      <c r="G1847" s="81" t="s">
        <v>515</v>
      </c>
      <c r="H1847" s="81" t="s">
        <v>1837</v>
      </c>
      <c r="I1847" s="81" t="s">
        <v>1838</v>
      </c>
      <c r="J1847" s="81" t="s">
        <v>231</v>
      </c>
      <c r="K1847" s="81" t="s">
        <v>333</v>
      </c>
      <c r="L1847" s="81">
        <v>-108.13198841666666</v>
      </c>
      <c r="M1847" s="81">
        <v>39.504177138888892</v>
      </c>
      <c r="N1847" s="190">
        <v>17</v>
      </c>
      <c r="O1847" s="185">
        <v>0</v>
      </c>
      <c r="P1847" s="185">
        <v>0</v>
      </c>
      <c r="Q1847" s="185">
        <v>0</v>
      </c>
      <c r="R1847" s="186">
        <v>0</v>
      </c>
    </row>
    <row r="1848" spans="1:18" s="81" customFormat="1" x14ac:dyDescent="0.2">
      <c r="A1848" s="81" t="s">
        <v>147</v>
      </c>
      <c r="B1848" s="81" t="s">
        <v>493</v>
      </c>
      <c r="C1848" s="81" t="str">
        <f t="shared" si="28"/>
        <v>08045</v>
      </c>
      <c r="D1848" s="81" t="s">
        <v>503</v>
      </c>
      <c r="E1848" s="81" t="s">
        <v>1836</v>
      </c>
      <c r="F1848" s="81">
        <v>77.5</v>
      </c>
      <c r="G1848" s="81" t="s">
        <v>515</v>
      </c>
      <c r="H1848" s="81" t="s">
        <v>1837</v>
      </c>
      <c r="I1848" s="81" t="s">
        <v>1838</v>
      </c>
      <c r="J1848" s="81" t="s">
        <v>231</v>
      </c>
      <c r="K1848" s="81" t="s">
        <v>333</v>
      </c>
      <c r="L1848" s="81">
        <v>-108.13198841666666</v>
      </c>
      <c r="M1848" s="81">
        <v>39.504177138888892</v>
      </c>
      <c r="N1848" s="190">
        <v>0</v>
      </c>
      <c r="O1848" s="185">
        <v>0</v>
      </c>
      <c r="P1848" s="185">
        <v>0</v>
      </c>
      <c r="Q1848" s="185">
        <v>0</v>
      </c>
      <c r="R1848" s="186">
        <v>0.38750000000000001</v>
      </c>
    </row>
    <row r="1849" spans="1:18" s="81" customFormat="1" x14ac:dyDescent="0.2">
      <c r="A1849" s="81" t="s">
        <v>147</v>
      </c>
      <c r="B1849" s="81" t="s">
        <v>493</v>
      </c>
      <c r="C1849" s="81" t="str">
        <f t="shared" si="28"/>
        <v>08045</v>
      </c>
      <c r="D1849" s="81" t="s">
        <v>503</v>
      </c>
      <c r="E1849" s="81" t="s">
        <v>1836</v>
      </c>
      <c r="F1849" s="81">
        <v>77.5</v>
      </c>
      <c r="G1849" s="81" t="s">
        <v>515</v>
      </c>
      <c r="H1849" s="81" t="s">
        <v>1837</v>
      </c>
      <c r="I1849" s="81" t="s">
        <v>1838</v>
      </c>
      <c r="J1849" s="81" t="s">
        <v>231</v>
      </c>
      <c r="K1849" s="81" t="s">
        <v>333</v>
      </c>
      <c r="L1849" s="81">
        <v>-108.13198841666666</v>
      </c>
      <c r="M1849" s="81">
        <v>39.504177138888892</v>
      </c>
      <c r="N1849" s="190">
        <v>0</v>
      </c>
      <c r="O1849" s="185">
        <v>0</v>
      </c>
      <c r="P1849" s="185">
        <v>0</v>
      </c>
      <c r="Q1849" s="185">
        <v>0</v>
      </c>
      <c r="R1849" s="186">
        <v>0</v>
      </c>
    </row>
    <row r="1850" spans="1:18" s="81" customFormat="1" x14ac:dyDescent="0.2">
      <c r="A1850" s="81" t="s">
        <v>147</v>
      </c>
      <c r="B1850" s="81" t="s">
        <v>493</v>
      </c>
      <c r="C1850" s="81" t="str">
        <f t="shared" si="28"/>
        <v>08045</v>
      </c>
      <c r="D1850" s="81" t="s">
        <v>503</v>
      </c>
      <c r="E1850" s="81" t="s">
        <v>1836</v>
      </c>
      <c r="F1850" s="81">
        <v>77.5</v>
      </c>
      <c r="G1850" s="81" t="s">
        <v>515</v>
      </c>
      <c r="H1850" s="81" t="s">
        <v>1837</v>
      </c>
      <c r="I1850" s="81" t="s">
        <v>1838</v>
      </c>
      <c r="J1850" s="81" t="s">
        <v>231</v>
      </c>
      <c r="K1850" s="81" t="s">
        <v>333</v>
      </c>
      <c r="L1850" s="81">
        <v>-108.13198841666666</v>
      </c>
      <c r="M1850" s="81">
        <v>39.504177138888892</v>
      </c>
      <c r="N1850" s="190">
        <v>0</v>
      </c>
      <c r="O1850" s="185">
        <v>0</v>
      </c>
      <c r="P1850" s="185">
        <v>0</v>
      </c>
      <c r="Q1850" s="185">
        <v>2.325E-2</v>
      </c>
      <c r="R1850" s="186">
        <v>0</v>
      </c>
    </row>
    <row r="1851" spans="1:18" s="81" customFormat="1" x14ac:dyDescent="0.2">
      <c r="A1851" s="81" t="s">
        <v>147</v>
      </c>
      <c r="B1851" s="81" t="s">
        <v>493</v>
      </c>
      <c r="C1851" s="81" t="str">
        <f t="shared" si="28"/>
        <v>08045</v>
      </c>
      <c r="D1851" s="81" t="s">
        <v>503</v>
      </c>
      <c r="E1851" s="81" t="s">
        <v>1836</v>
      </c>
      <c r="F1851" s="81">
        <v>77.5</v>
      </c>
      <c r="G1851" s="81" t="s">
        <v>515</v>
      </c>
      <c r="H1851" s="81" t="s">
        <v>1837</v>
      </c>
      <c r="I1851" s="81" t="s">
        <v>1838</v>
      </c>
      <c r="J1851" s="81" t="s">
        <v>231</v>
      </c>
      <c r="K1851" s="81" t="s">
        <v>333</v>
      </c>
      <c r="L1851" s="81">
        <v>-108.13198841666666</v>
      </c>
      <c r="M1851" s="81">
        <v>39.504177138888892</v>
      </c>
      <c r="N1851" s="190">
        <v>0</v>
      </c>
      <c r="O1851" s="185">
        <v>5.7</v>
      </c>
      <c r="P1851" s="185">
        <v>0</v>
      </c>
      <c r="Q1851" s="185">
        <v>0</v>
      </c>
      <c r="R1851" s="186">
        <v>0</v>
      </c>
    </row>
    <row r="1852" spans="1:18" s="81" customFormat="1" x14ac:dyDescent="0.2">
      <c r="A1852" s="81" t="s">
        <v>147</v>
      </c>
      <c r="B1852" s="81" t="s">
        <v>493</v>
      </c>
      <c r="C1852" s="81" t="str">
        <f t="shared" si="28"/>
        <v>08045</v>
      </c>
      <c r="D1852" s="81" t="s">
        <v>503</v>
      </c>
      <c r="E1852" s="81" t="s">
        <v>1836</v>
      </c>
      <c r="F1852" s="81">
        <v>77.5</v>
      </c>
      <c r="G1852" s="81" t="s">
        <v>515</v>
      </c>
      <c r="H1852" s="81" t="s">
        <v>1839</v>
      </c>
      <c r="I1852" s="81" t="s">
        <v>1838</v>
      </c>
      <c r="J1852" s="81" t="s">
        <v>231</v>
      </c>
      <c r="K1852" s="81" t="s">
        <v>333</v>
      </c>
      <c r="L1852" s="81">
        <v>-108.13198841666666</v>
      </c>
      <c r="M1852" s="81">
        <v>39.504177138888892</v>
      </c>
      <c r="N1852" s="190">
        <v>0</v>
      </c>
      <c r="O1852" s="185">
        <v>0</v>
      </c>
      <c r="P1852" s="185">
        <v>5.7</v>
      </c>
      <c r="Q1852" s="185">
        <v>0</v>
      </c>
      <c r="R1852" s="186">
        <v>0</v>
      </c>
    </row>
    <row r="1853" spans="1:18" s="81" customFormat="1" x14ac:dyDescent="0.2">
      <c r="A1853" s="81" t="s">
        <v>147</v>
      </c>
      <c r="B1853" s="81" t="s">
        <v>493</v>
      </c>
      <c r="C1853" s="81" t="str">
        <f t="shared" si="28"/>
        <v>08045</v>
      </c>
      <c r="D1853" s="81" t="s">
        <v>503</v>
      </c>
      <c r="E1853" s="81" t="s">
        <v>1836</v>
      </c>
      <c r="F1853" s="81">
        <v>77.5</v>
      </c>
      <c r="G1853" s="81" t="s">
        <v>515</v>
      </c>
      <c r="H1853" s="81" t="s">
        <v>1839</v>
      </c>
      <c r="I1853" s="81" t="s">
        <v>1838</v>
      </c>
      <c r="J1853" s="81" t="s">
        <v>231</v>
      </c>
      <c r="K1853" s="81" t="s">
        <v>333</v>
      </c>
      <c r="L1853" s="81">
        <v>-108.13198841666666</v>
      </c>
      <c r="M1853" s="81">
        <v>39.504177138888892</v>
      </c>
      <c r="N1853" s="190">
        <v>17</v>
      </c>
      <c r="O1853" s="185">
        <v>0</v>
      </c>
      <c r="P1853" s="185">
        <v>0</v>
      </c>
      <c r="Q1853" s="185">
        <v>0</v>
      </c>
      <c r="R1853" s="186">
        <v>0</v>
      </c>
    </row>
    <row r="1854" spans="1:18" s="81" customFormat="1" x14ac:dyDescent="0.2">
      <c r="A1854" s="81" t="s">
        <v>147</v>
      </c>
      <c r="B1854" s="81" t="s">
        <v>493</v>
      </c>
      <c r="C1854" s="81" t="str">
        <f t="shared" si="28"/>
        <v>08045</v>
      </c>
      <c r="D1854" s="81" t="s">
        <v>503</v>
      </c>
      <c r="E1854" s="81" t="s">
        <v>1836</v>
      </c>
      <c r="F1854" s="81">
        <v>77.5</v>
      </c>
      <c r="G1854" s="81" t="s">
        <v>515</v>
      </c>
      <c r="H1854" s="81" t="s">
        <v>1839</v>
      </c>
      <c r="I1854" s="81" t="s">
        <v>1838</v>
      </c>
      <c r="J1854" s="81" t="s">
        <v>231</v>
      </c>
      <c r="K1854" s="81" t="s">
        <v>333</v>
      </c>
      <c r="L1854" s="81">
        <v>-108.13198841666666</v>
      </c>
      <c r="M1854" s="81">
        <v>39.504177138888892</v>
      </c>
      <c r="N1854" s="190">
        <v>0</v>
      </c>
      <c r="O1854" s="185">
        <v>0</v>
      </c>
      <c r="P1854" s="185">
        <v>0</v>
      </c>
      <c r="Q1854" s="185">
        <v>0</v>
      </c>
      <c r="R1854" s="186">
        <v>0.38750000000000001</v>
      </c>
    </row>
    <row r="1855" spans="1:18" s="81" customFormat="1" x14ac:dyDescent="0.2">
      <c r="A1855" s="81" t="s">
        <v>147</v>
      </c>
      <c r="B1855" s="81" t="s">
        <v>493</v>
      </c>
      <c r="C1855" s="81" t="str">
        <f t="shared" si="28"/>
        <v>08045</v>
      </c>
      <c r="D1855" s="81" t="s">
        <v>503</v>
      </c>
      <c r="E1855" s="81" t="s">
        <v>1836</v>
      </c>
      <c r="F1855" s="81">
        <v>77.5</v>
      </c>
      <c r="G1855" s="81" t="s">
        <v>515</v>
      </c>
      <c r="H1855" s="81" t="s">
        <v>1839</v>
      </c>
      <c r="I1855" s="81" t="s">
        <v>1838</v>
      </c>
      <c r="J1855" s="81" t="s">
        <v>231</v>
      </c>
      <c r="K1855" s="81" t="s">
        <v>333</v>
      </c>
      <c r="L1855" s="81">
        <v>-108.13198841666666</v>
      </c>
      <c r="M1855" s="81">
        <v>39.504177138888892</v>
      </c>
      <c r="N1855" s="190">
        <v>0</v>
      </c>
      <c r="O1855" s="185">
        <v>0</v>
      </c>
      <c r="P1855" s="185">
        <v>0</v>
      </c>
      <c r="Q1855" s="185">
        <v>0</v>
      </c>
      <c r="R1855" s="186">
        <v>0</v>
      </c>
    </row>
    <row r="1856" spans="1:18" s="81" customFormat="1" x14ac:dyDescent="0.2">
      <c r="A1856" s="81" t="s">
        <v>147</v>
      </c>
      <c r="B1856" s="81" t="s">
        <v>493</v>
      </c>
      <c r="C1856" s="81" t="str">
        <f t="shared" si="28"/>
        <v>08045</v>
      </c>
      <c r="D1856" s="81" t="s">
        <v>503</v>
      </c>
      <c r="E1856" s="81" t="s">
        <v>1836</v>
      </c>
      <c r="F1856" s="81">
        <v>77.5</v>
      </c>
      <c r="G1856" s="81" t="s">
        <v>515</v>
      </c>
      <c r="H1856" s="81" t="s">
        <v>1839</v>
      </c>
      <c r="I1856" s="81" t="s">
        <v>1838</v>
      </c>
      <c r="J1856" s="81" t="s">
        <v>231</v>
      </c>
      <c r="K1856" s="81" t="s">
        <v>333</v>
      </c>
      <c r="L1856" s="81">
        <v>-108.13198841666666</v>
      </c>
      <c r="M1856" s="81">
        <v>39.504177138888892</v>
      </c>
      <c r="N1856" s="190">
        <v>0</v>
      </c>
      <c r="O1856" s="185">
        <v>0</v>
      </c>
      <c r="P1856" s="185">
        <v>0</v>
      </c>
      <c r="Q1856" s="185">
        <v>2.325E-2</v>
      </c>
      <c r="R1856" s="186">
        <v>0</v>
      </c>
    </row>
    <row r="1857" spans="1:18" s="81" customFormat="1" x14ac:dyDescent="0.2">
      <c r="A1857" s="81" t="s">
        <v>147</v>
      </c>
      <c r="B1857" s="81" t="s">
        <v>493</v>
      </c>
      <c r="C1857" s="81" t="str">
        <f t="shared" si="28"/>
        <v>08045</v>
      </c>
      <c r="D1857" s="81" t="s">
        <v>503</v>
      </c>
      <c r="E1857" s="81" t="s">
        <v>1836</v>
      </c>
      <c r="F1857" s="81">
        <v>77.5</v>
      </c>
      <c r="G1857" s="81" t="s">
        <v>515</v>
      </c>
      <c r="H1857" s="81" t="s">
        <v>1839</v>
      </c>
      <c r="I1857" s="81" t="s">
        <v>1838</v>
      </c>
      <c r="J1857" s="81" t="s">
        <v>231</v>
      </c>
      <c r="K1857" s="81" t="s">
        <v>333</v>
      </c>
      <c r="L1857" s="81">
        <v>-108.13198841666666</v>
      </c>
      <c r="M1857" s="81">
        <v>39.504177138888892</v>
      </c>
      <c r="N1857" s="190">
        <v>0</v>
      </c>
      <c r="O1857" s="185">
        <v>5.7</v>
      </c>
      <c r="P1857" s="185">
        <v>0</v>
      </c>
      <c r="Q1857" s="185">
        <v>0</v>
      </c>
      <c r="R1857" s="186">
        <v>0</v>
      </c>
    </row>
    <row r="1858" spans="1:18" s="81" customFormat="1" x14ac:dyDescent="0.2">
      <c r="A1858" s="81" t="s">
        <v>147</v>
      </c>
      <c r="B1858" s="81" t="s">
        <v>493</v>
      </c>
      <c r="C1858" s="81" t="str">
        <f t="shared" si="28"/>
        <v>08045</v>
      </c>
      <c r="D1858" s="81" t="s">
        <v>503</v>
      </c>
      <c r="E1858" s="81" t="s">
        <v>1836</v>
      </c>
      <c r="F1858" s="81">
        <v>77.5</v>
      </c>
      <c r="G1858" s="81" t="s">
        <v>515</v>
      </c>
      <c r="H1858" s="81" t="s">
        <v>1840</v>
      </c>
      <c r="I1858" s="81" t="s">
        <v>1838</v>
      </c>
      <c r="J1858" s="81" t="s">
        <v>231</v>
      </c>
      <c r="K1858" s="81" t="s">
        <v>333</v>
      </c>
      <c r="L1858" s="81">
        <v>-108.13198841666666</v>
      </c>
      <c r="M1858" s="81">
        <v>39.504177138888892</v>
      </c>
      <c r="N1858" s="190">
        <v>0</v>
      </c>
      <c r="O1858" s="185">
        <v>0</v>
      </c>
      <c r="P1858" s="185">
        <v>5.7</v>
      </c>
      <c r="Q1858" s="185">
        <v>0</v>
      </c>
      <c r="R1858" s="186">
        <v>0</v>
      </c>
    </row>
    <row r="1859" spans="1:18" s="81" customFormat="1" x14ac:dyDescent="0.2">
      <c r="A1859" s="81" t="s">
        <v>147</v>
      </c>
      <c r="B1859" s="81" t="s">
        <v>493</v>
      </c>
      <c r="C1859" s="81" t="str">
        <f t="shared" si="28"/>
        <v>08045</v>
      </c>
      <c r="D1859" s="81" t="s">
        <v>503</v>
      </c>
      <c r="E1859" s="81" t="s">
        <v>1836</v>
      </c>
      <c r="F1859" s="81">
        <v>77.5</v>
      </c>
      <c r="G1859" s="81" t="s">
        <v>515</v>
      </c>
      <c r="H1859" s="81" t="s">
        <v>1840</v>
      </c>
      <c r="I1859" s="81" t="s">
        <v>1838</v>
      </c>
      <c r="J1859" s="81" t="s">
        <v>231</v>
      </c>
      <c r="K1859" s="81" t="s">
        <v>333</v>
      </c>
      <c r="L1859" s="81">
        <v>-108.13198841666666</v>
      </c>
      <c r="M1859" s="81">
        <v>39.504177138888892</v>
      </c>
      <c r="N1859" s="190">
        <v>17</v>
      </c>
      <c r="O1859" s="185">
        <v>0</v>
      </c>
      <c r="P1859" s="185">
        <v>0</v>
      </c>
      <c r="Q1859" s="185">
        <v>0</v>
      </c>
      <c r="R1859" s="186">
        <v>0</v>
      </c>
    </row>
    <row r="1860" spans="1:18" s="81" customFormat="1" x14ac:dyDescent="0.2">
      <c r="A1860" s="81" t="s">
        <v>147</v>
      </c>
      <c r="B1860" s="81" t="s">
        <v>493</v>
      </c>
      <c r="C1860" s="81" t="str">
        <f t="shared" si="28"/>
        <v>08045</v>
      </c>
      <c r="D1860" s="81" t="s">
        <v>503</v>
      </c>
      <c r="E1860" s="81" t="s">
        <v>1836</v>
      </c>
      <c r="F1860" s="81">
        <v>77.5</v>
      </c>
      <c r="G1860" s="81" t="s">
        <v>515</v>
      </c>
      <c r="H1860" s="81" t="s">
        <v>1840</v>
      </c>
      <c r="I1860" s="81" t="s">
        <v>1838</v>
      </c>
      <c r="J1860" s="81" t="s">
        <v>231</v>
      </c>
      <c r="K1860" s="81" t="s">
        <v>333</v>
      </c>
      <c r="L1860" s="81">
        <v>-108.13198841666666</v>
      </c>
      <c r="M1860" s="81">
        <v>39.504177138888892</v>
      </c>
      <c r="N1860" s="190">
        <v>0</v>
      </c>
      <c r="O1860" s="185">
        <v>0</v>
      </c>
      <c r="P1860" s="185">
        <v>0</v>
      </c>
      <c r="Q1860" s="185">
        <v>0</v>
      </c>
      <c r="R1860" s="186">
        <v>0.38750000000000001</v>
      </c>
    </row>
    <row r="1861" spans="1:18" s="81" customFormat="1" x14ac:dyDescent="0.2">
      <c r="A1861" s="81" t="s">
        <v>147</v>
      </c>
      <c r="B1861" s="81" t="s">
        <v>493</v>
      </c>
      <c r="C1861" s="81" t="str">
        <f t="shared" si="28"/>
        <v>08045</v>
      </c>
      <c r="D1861" s="81" t="s">
        <v>503</v>
      </c>
      <c r="E1861" s="81" t="s">
        <v>1836</v>
      </c>
      <c r="F1861" s="81">
        <v>77.5</v>
      </c>
      <c r="G1861" s="81" t="s">
        <v>515</v>
      </c>
      <c r="H1861" s="81" t="s">
        <v>1840</v>
      </c>
      <c r="I1861" s="81" t="s">
        <v>1838</v>
      </c>
      <c r="J1861" s="81" t="s">
        <v>231</v>
      </c>
      <c r="K1861" s="81" t="s">
        <v>333</v>
      </c>
      <c r="L1861" s="81">
        <v>-108.13198841666666</v>
      </c>
      <c r="M1861" s="81">
        <v>39.504177138888892</v>
      </c>
      <c r="N1861" s="190">
        <v>0</v>
      </c>
      <c r="O1861" s="185">
        <v>0</v>
      </c>
      <c r="P1861" s="185">
        <v>0</v>
      </c>
      <c r="Q1861" s="185">
        <v>0</v>
      </c>
      <c r="R1861" s="186">
        <v>0</v>
      </c>
    </row>
    <row r="1862" spans="1:18" s="81" customFormat="1" x14ac:dyDescent="0.2">
      <c r="A1862" s="81" t="s">
        <v>147</v>
      </c>
      <c r="B1862" s="81" t="s">
        <v>493</v>
      </c>
      <c r="C1862" s="81" t="str">
        <f t="shared" si="28"/>
        <v>08045</v>
      </c>
      <c r="D1862" s="81" t="s">
        <v>503</v>
      </c>
      <c r="E1862" s="81" t="s">
        <v>1836</v>
      </c>
      <c r="F1862" s="81">
        <v>77.5</v>
      </c>
      <c r="G1862" s="81" t="s">
        <v>515</v>
      </c>
      <c r="H1862" s="81" t="s">
        <v>1840</v>
      </c>
      <c r="I1862" s="81" t="s">
        <v>1838</v>
      </c>
      <c r="J1862" s="81" t="s">
        <v>231</v>
      </c>
      <c r="K1862" s="81" t="s">
        <v>333</v>
      </c>
      <c r="L1862" s="81">
        <v>-108.13198841666666</v>
      </c>
      <c r="M1862" s="81">
        <v>39.504177138888892</v>
      </c>
      <c r="N1862" s="190">
        <v>0</v>
      </c>
      <c r="O1862" s="185">
        <v>0</v>
      </c>
      <c r="P1862" s="185">
        <v>0</v>
      </c>
      <c r="Q1862" s="185">
        <v>2.325E-2</v>
      </c>
      <c r="R1862" s="186">
        <v>0</v>
      </c>
    </row>
    <row r="1863" spans="1:18" s="81" customFormat="1" x14ac:dyDescent="0.2">
      <c r="A1863" s="81" t="s">
        <v>147</v>
      </c>
      <c r="B1863" s="81" t="s">
        <v>493</v>
      </c>
      <c r="C1863" s="81" t="str">
        <f t="shared" ref="C1863:C1926" si="29">B1863&amp;D1863</f>
        <v>08045</v>
      </c>
      <c r="D1863" s="81" t="s">
        <v>503</v>
      </c>
      <c r="E1863" s="81" t="s">
        <v>1836</v>
      </c>
      <c r="F1863" s="81">
        <v>77.5</v>
      </c>
      <c r="G1863" s="81" t="s">
        <v>515</v>
      </c>
      <c r="H1863" s="81" t="s">
        <v>1840</v>
      </c>
      <c r="I1863" s="81" t="s">
        <v>1838</v>
      </c>
      <c r="J1863" s="81" t="s">
        <v>231</v>
      </c>
      <c r="K1863" s="81" t="s">
        <v>333</v>
      </c>
      <c r="L1863" s="81">
        <v>-108.13198841666666</v>
      </c>
      <c r="M1863" s="81">
        <v>39.504177138888892</v>
      </c>
      <c r="N1863" s="190">
        <v>0</v>
      </c>
      <c r="O1863" s="185">
        <v>5.7</v>
      </c>
      <c r="P1863" s="185">
        <v>0</v>
      </c>
      <c r="Q1863" s="185">
        <v>0</v>
      </c>
      <c r="R1863" s="186">
        <v>0</v>
      </c>
    </row>
    <row r="1864" spans="1:18" s="81" customFormat="1" x14ac:dyDescent="0.2">
      <c r="A1864" s="81" t="s">
        <v>147</v>
      </c>
      <c r="B1864" s="81" t="s">
        <v>493</v>
      </c>
      <c r="C1864" s="81" t="str">
        <f t="shared" si="29"/>
        <v>08045</v>
      </c>
      <c r="D1864" s="81" t="s">
        <v>503</v>
      </c>
      <c r="E1864" s="81" t="s">
        <v>1836</v>
      </c>
      <c r="F1864" s="81">
        <v>77.5</v>
      </c>
      <c r="G1864" s="81" t="s">
        <v>515</v>
      </c>
      <c r="H1864" s="81" t="s">
        <v>1841</v>
      </c>
      <c r="I1864" s="81" t="s">
        <v>1838</v>
      </c>
      <c r="J1864" s="81" t="s">
        <v>231</v>
      </c>
      <c r="K1864" s="81" t="s">
        <v>333</v>
      </c>
      <c r="L1864" s="81">
        <v>-108.13198841666666</v>
      </c>
      <c r="M1864" s="81">
        <v>39.504177138888892</v>
      </c>
      <c r="N1864" s="190">
        <v>0</v>
      </c>
      <c r="O1864" s="185">
        <v>0</v>
      </c>
      <c r="P1864" s="185">
        <v>5.7</v>
      </c>
      <c r="Q1864" s="185">
        <v>0</v>
      </c>
      <c r="R1864" s="186">
        <v>0</v>
      </c>
    </row>
    <row r="1865" spans="1:18" s="81" customFormat="1" x14ac:dyDescent="0.2">
      <c r="A1865" s="81" t="s">
        <v>147</v>
      </c>
      <c r="B1865" s="81" t="s">
        <v>493</v>
      </c>
      <c r="C1865" s="81" t="str">
        <f t="shared" si="29"/>
        <v>08045</v>
      </c>
      <c r="D1865" s="81" t="s">
        <v>503</v>
      </c>
      <c r="E1865" s="81" t="s">
        <v>1836</v>
      </c>
      <c r="F1865" s="81">
        <v>77.5</v>
      </c>
      <c r="G1865" s="81" t="s">
        <v>515</v>
      </c>
      <c r="H1865" s="81" t="s">
        <v>1841</v>
      </c>
      <c r="I1865" s="81" t="s">
        <v>1838</v>
      </c>
      <c r="J1865" s="81" t="s">
        <v>231</v>
      </c>
      <c r="K1865" s="81" t="s">
        <v>333</v>
      </c>
      <c r="L1865" s="81">
        <v>-108.13198841666666</v>
      </c>
      <c r="M1865" s="81">
        <v>39.504177138888892</v>
      </c>
      <c r="N1865" s="190">
        <v>17</v>
      </c>
      <c r="O1865" s="185">
        <v>0</v>
      </c>
      <c r="P1865" s="185">
        <v>0</v>
      </c>
      <c r="Q1865" s="185">
        <v>0</v>
      </c>
      <c r="R1865" s="186">
        <v>0</v>
      </c>
    </row>
    <row r="1866" spans="1:18" s="81" customFormat="1" x14ac:dyDescent="0.2">
      <c r="A1866" s="81" t="s">
        <v>147</v>
      </c>
      <c r="B1866" s="81" t="s">
        <v>493</v>
      </c>
      <c r="C1866" s="81" t="str">
        <f t="shared" si="29"/>
        <v>08045</v>
      </c>
      <c r="D1866" s="81" t="s">
        <v>503</v>
      </c>
      <c r="E1866" s="81" t="s">
        <v>1836</v>
      </c>
      <c r="F1866" s="81">
        <v>77.5</v>
      </c>
      <c r="G1866" s="81" t="s">
        <v>515</v>
      </c>
      <c r="H1866" s="81" t="s">
        <v>1841</v>
      </c>
      <c r="I1866" s="81" t="s">
        <v>1838</v>
      </c>
      <c r="J1866" s="81" t="s">
        <v>231</v>
      </c>
      <c r="K1866" s="81" t="s">
        <v>333</v>
      </c>
      <c r="L1866" s="81">
        <v>-108.13198841666666</v>
      </c>
      <c r="M1866" s="81">
        <v>39.504177138888892</v>
      </c>
      <c r="N1866" s="190">
        <v>0</v>
      </c>
      <c r="O1866" s="185">
        <v>0</v>
      </c>
      <c r="P1866" s="185">
        <v>0</v>
      </c>
      <c r="Q1866" s="185">
        <v>0</v>
      </c>
      <c r="R1866" s="186">
        <v>0.38750000000000001</v>
      </c>
    </row>
    <row r="1867" spans="1:18" s="81" customFormat="1" x14ac:dyDescent="0.2">
      <c r="A1867" s="81" t="s">
        <v>147</v>
      </c>
      <c r="B1867" s="81" t="s">
        <v>493</v>
      </c>
      <c r="C1867" s="81" t="str">
        <f t="shared" si="29"/>
        <v>08045</v>
      </c>
      <c r="D1867" s="81" t="s">
        <v>503</v>
      </c>
      <c r="E1867" s="81" t="s">
        <v>1836</v>
      </c>
      <c r="F1867" s="81">
        <v>77.5</v>
      </c>
      <c r="G1867" s="81" t="s">
        <v>515</v>
      </c>
      <c r="H1867" s="81" t="s">
        <v>1841</v>
      </c>
      <c r="I1867" s="81" t="s">
        <v>1838</v>
      </c>
      <c r="J1867" s="81" t="s">
        <v>231</v>
      </c>
      <c r="K1867" s="81" t="s">
        <v>333</v>
      </c>
      <c r="L1867" s="81">
        <v>-108.13198841666666</v>
      </c>
      <c r="M1867" s="81">
        <v>39.504177138888892</v>
      </c>
      <c r="N1867" s="190">
        <v>0</v>
      </c>
      <c r="O1867" s="185">
        <v>0</v>
      </c>
      <c r="P1867" s="185">
        <v>0</v>
      </c>
      <c r="Q1867" s="185">
        <v>0</v>
      </c>
      <c r="R1867" s="186">
        <v>0</v>
      </c>
    </row>
    <row r="1868" spans="1:18" s="81" customFormat="1" x14ac:dyDescent="0.2">
      <c r="A1868" s="81" t="s">
        <v>147</v>
      </c>
      <c r="B1868" s="81" t="s">
        <v>493</v>
      </c>
      <c r="C1868" s="81" t="str">
        <f t="shared" si="29"/>
        <v>08045</v>
      </c>
      <c r="D1868" s="81" t="s">
        <v>503</v>
      </c>
      <c r="E1868" s="81" t="s">
        <v>1836</v>
      </c>
      <c r="F1868" s="81">
        <v>77.5</v>
      </c>
      <c r="G1868" s="81" t="s">
        <v>515</v>
      </c>
      <c r="H1868" s="81" t="s">
        <v>1841</v>
      </c>
      <c r="I1868" s="81" t="s">
        <v>1838</v>
      </c>
      <c r="J1868" s="81" t="s">
        <v>231</v>
      </c>
      <c r="K1868" s="81" t="s">
        <v>333</v>
      </c>
      <c r="L1868" s="81">
        <v>-108.13198841666666</v>
      </c>
      <c r="M1868" s="81">
        <v>39.504177138888892</v>
      </c>
      <c r="N1868" s="190">
        <v>0</v>
      </c>
      <c r="O1868" s="185">
        <v>0</v>
      </c>
      <c r="P1868" s="185">
        <v>0</v>
      </c>
      <c r="Q1868" s="185">
        <v>2.325E-2</v>
      </c>
      <c r="R1868" s="186">
        <v>0</v>
      </c>
    </row>
    <row r="1869" spans="1:18" s="81" customFormat="1" x14ac:dyDescent="0.2">
      <c r="A1869" s="81" t="s">
        <v>147</v>
      </c>
      <c r="B1869" s="81" t="s">
        <v>493</v>
      </c>
      <c r="C1869" s="81" t="str">
        <f t="shared" si="29"/>
        <v>08045</v>
      </c>
      <c r="D1869" s="81" t="s">
        <v>503</v>
      </c>
      <c r="E1869" s="81" t="s">
        <v>1836</v>
      </c>
      <c r="F1869" s="81">
        <v>77.5</v>
      </c>
      <c r="G1869" s="81" t="s">
        <v>515</v>
      </c>
      <c r="H1869" s="81" t="s">
        <v>1841</v>
      </c>
      <c r="I1869" s="81" t="s">
        <v>1838</v>
      </c>
      <c r="J1869" s="81" t="s">
        <v>231</v>
      </c>
      <c r="K1869" s="81" t="s">
        <v>333</v>
      </c>
      <c r="L1869" s="81">
        <v>-108.13198841666666</v>
      </c>
      <c r="M1869" s="81">
        <v>39.504177138888892</v>
      </c>
      <c r="N1869" s="190">
        <v>0</v>
      </c>
      <c r="O1869" s="185">
        <v>5.7</v>
      </c>
      <c r="P1869" s="185">
        <v>0</v>
      </c>
      <c r="Q1869" s="185">
        <v>0</v>
      </c>
      <c r="R1869" s="186">
        <v>0</v>
      </c>
    </row>
    <row r="1870" spans="1:18" s="81" customFormat="1" x14ac:dyDescent="0.2">
      <c r="A1870" s="81" t="s">
        <v>147</v>
      </c>
      <c r="B1870" s="81" t="s">
        <v>493</v>
      </c>
      <c r="C1870" s="81" t="str">
        <f t="shared" si="29"/>
        <v>08045</v>
      </c>
      <c r="D1870" s="81" t="s">
        <v>503</v>
      </c>
      <c r="E1870" s="81" t="s">
        <v>1836</v>
      </c>
      <c r="F1870" s="81">
        <v>492.8</v>
      </c>
      <c r="G1870" s="81" t="s">
        <v>505</v>
      </c>
      <c r="H1870" s="81" t="s">
        <v>545</v>
      </c>
      <c r="I1870" s="81" t="s">
        <v>1838</v>
      </c>
      <c r="J1870" s="81" t="s">
        <v>10</v>
      </c>
      <c r="K1870" s="81" t="s">
        <v>319</v>
      </c>
      <c r="L1870" s="81">
        <v>-108.13198841666666</v>
      </c>
      <c r="M1870" s="81">
        <v>39.504177138888892</v>
      </c>
      <c r="N1870" s="190">
        <v>0</v>
      </c>
      <c r="O1870" s="185">
        <v>18.3</v>
      </c>
      <c r="P1870" s="185">
        <v>0</v>
      </c>
      <c r="Q1870" s="185">
        <v>0</v>
      </c>
      <c r="R1870" s="186">
        <v>0</v>
      </c>
    </row>
    <row r="1871" spans="1:18" s="81" customFormat="1" x14ac:dyDescent="0.2">
      <c r="A1871" s="81" t="s">
        <v>147</v>
      </c>
      <c r="B1871" s="81" t="s">
        <v>493</v>
      </c>
      <c r="C1871" s="81" t="str">
        <f t="shared" si="29"/>
        <v>08045</v>
      </c>
      <c r="D1871" s="81" t="s">
        <v>503</v>
      </c>
      <c r="E1871" s="81" t="s">
        <v>1836</v>
      </c>
      <c r="F1871" s="81">
        <v>222</v>
      </c>
      <c r="G1871" s="81" t="s">
        <v>526</v>
      </c>
      <c r="H1871" s="81" t="s">
        <v>1842</v>
      </c>
      <c r="I1871" s="81" t="s">
        <v>1838</v>
      </c>
      <c r="J1871" s="81" t="s">
        <v>277</v>
      </c>
      <c r="K1871" s="81" t="s">
        <v>350</v>
      </c>
      <c r="L1871" s="81">
        <v>-108.13198841666666</v>
      </c>
      <c r="M1871" s="81">
        <v>39.504177138888892</v>
      </c>
      <c r="N1871" s="190">
        <v>0</v>
      </c>
      <c r="O1871" s="185">
        <v>2.5</v>
      </c>
      <c r="P1871" s="185">
        <v>0</v>
      </c>
      <c r="Q1871" s="185">
        <v>0</v>
      </c>
      <c r="R1871" s="186">
        <v>0</v>
      </c>
    </row>
    <row r="1872" spans="1:18" s="81" customFormat="1" x14ac:dyDescent="0.2">
      <c r="A1872" s="81" t="s">
        <v>147</v>
      </c>
      <c r="B1872" s="81" t="s">
        <v>493</v>
      </c>
      <c r="C1872" s="81" t="str">
        <f t="shared" si="29"/>
        <v>08045</v>
      </c>
      <c r="D1872" s="81" t="s">
        <v>503</v>
      </c>
      <c r="E1872" s="81" t="s">
        <v>1843</v>
      </c>
      <c r="F1872" s="81">
        <v>50.4</v>
      </c>
      <c r="G1872" s="81" t="s">
        <v>528</v>
      </c>
      <c r="H1872" s="81" t="s">
        <v>565</v>
      </c>
      <c r="I1872" s="81" t="s">
        <v>1844</v>
      </c>
      <c r="J1872" s="81" t="s">
        <v>14</v>
      </c>
      <c r="K1872" s="81" t="s">
        <v>494</v>
      </c>
      <c r="L1872" s="81">
        <v>-107.75734955555555</v>
      </c>
      <c r="M1872" s="81">
        <v>39.507615833333332</v>
      </c>
      <c r="N1872" s="190">
        <v>0</v>
      </c>
      <c r="O1872" s="185">
        <v>3.2804700493404528</v>
      </c>
      <c r="P1872" s="185">
        <v>0</v>
      </c>
      <c r="Q1872" s="185">
        <v>0</v>
      </c>
      <c r="R1872" s="186">
        <v>0</v>
      </c>
    </row>
    <row r="1873" spans="1:18" s="81" customFormat="1" x14ac:dyDescent="0.2">
      <c r="A1873" s="81" t="s">
        <v>147</v>
      </c>
      <c r="B1873" s="81" t="s">
        <v>493</v>
      </c>
      <c r="C1873" s="81" t="str">
        <f t="shared" si="29"/>
        <v>08045</v>
      </c>
      <c r="D1873" s="81" t="s">
        <v>503</v>
      </c>
      <c r="E1873" s="81" t="s">
        <v>1843</v>
      </c>
      <c r="F1873" s="81">
        <v>9.8699999999999992</v>
      </c>
      <c r="G1873" s="81" t="s">
        <v>528</v>
      </c>
      <c r="H1873" s="81" t="s">
        <v>1364</v>
      </c>
      <c r="I1873" s="81" t="s">
        <v>1844</v>
      </c>
      <c r="J1873" s="81" t="s">
        <v>14</v>
      </c>
      <c r="K1873" s="81" t="s">
        <v>494</v>
      </c>
      <c r="L1873" s="81">
        <v>-107.75734955555555</v>
      </c>
      <c r="M1873" s="81">
        <v>39.507615833333332</v>
      </c>
      <c r="N1873" s="190">
        <v>0</v>
      </c>
      <c r="O1873" s="185">
        <v>0</v>
      </c>
      <c r="P1873" s="185">
        <v>0</v>
      </c>
      <c r="Q1873" s="185">
        <v>0</v>
      </c>
      <c r="R1873" s="186">
        <v>0</v>
      </c>
    </row>
    <row r="1874" spans="1:18" s="81" customFormat="1" x14ac:dyDescent="0.2">
      <c r="A1874" s="81" t="s">
        <v>147</v>
      </c>
      <c r="B1874" s="81" t="s">
        <v>493</v>
      </c>
      <c r="C1874" s="81" t="str">
        <f t="shared" si="29"/>
        <v>08045</v>
      </c>
      <c r="D1874" s="81" t="s">
        <v>503</v>
      </c>
      <c r="E1874" s="81" t="s">
        <v>1843</v>
      </c>
      <c r="F1874" s="81">
        <v>9.8699999999999992</v>
      </c>
      <c r="G1874" s="81" t="s">
        <v>528</v>
      </c>
      <c r="H1874" s="81" t="s">
        <v>1364</v>
      </c>
      <c r="I1874" s="81" t="s">
        <v>1844</v>
      </c>
      <c r="J1874" s="81" t="s">
        <v>14</v>
      </c>
      <c r="K1874" s="81" t="s">
        <v>494</v>
      </c>
      <c r="L1874" s="81">
        <v>-107.75734955555555</v>
      </c>
      <c r="M1874" s="81">
        <v>39.507615833333332</v>
      </c>
      <c r="N1874" s="190">
        <v>0</v>
      </c>
      <c r="O1874" s="185">
        <v>0</v>
      </c>
      <c r="P1874" s="185">
        <v>0</v>
      </c>
      <c r="Q1874" s="185">
        <v>0</v>
      </c>
      <c r="R1874" s="186">
        <v>0</v>
      </c>
    </row>
    <row r="1875" spans="1:18" s="81" customFormat="1" x14ac:dyDescent="0.2">
      <c r="A1875" s="81" t="s">
        <v>147</v>
      </c>
      <c r="B1875" s="81" t="s">
        <v>493</v>
      </c>
      <c r="C1875" s="81" t="str">
        <f t="shared" si="29"/>
        <v>08045</v>
      </c>
      <c r="D1875" s="81" t="s">
        <v>503</v>
      </c>
      <c r="E1875" s="81" t="s">
        <v>1843</v>
      </c>
      <c r="F1875" s="81">
        <v>9.8699999999999992</v>
      </c>
      <c r="G1875" s="81" t="s">
        <v>528</v>
      </c>
      <c r="H1875" s="81" t="s">
        <v>1364</v>
      </c>
      <c r="I1875" s="81" t="s">
        <v>1844</v>
      </c>
      <c r="J1875" s="81" t="s">
        <v>14</v>
      </c>
      <c r="K1875" s="81" t="s">
        <v>494</v>
      </c>
      <c r="L1875" s="81">
        <v>-107.75734955555555</v>
      </c>
      <c r="M1875" s="81">
        <v>39.507615833333332</v>
      </c>
      <c r="N1875" s="190">
        <v>0</v>
      </c>
      <c r="O1875" s="185">
        <v>0.26251107280771618</v>
      </c>
      <c r="P1875" s="185">
        <v>0</v>
      </c>
      <c r="Q1875" s="185">
        <v>0</v>
      </c>
      <c r="R1875" s="186">
        <v>0</v>
      </c>
    </row>
    <row r="1876" spans="1:18" s="81" customFormat="1" x14ac:dyDescent="0.2">
      <c r="A1876" s="81" t="s">
        <v>147</v>
      </c>
      <c r="B1876" s="81" t="s">
        <v>493</v>
      </c>
      <c r="C1876" s="81" t="str">
        <f t="shared" si="29"/>
        <v>08045</v>
      </c>
      <c r="D1876" s="81" t="s">
        <v>503</v>
      </c>
      <c r="E1876" s="81" t="s">
        <v>1845</v>
      </c>
      <c r="F1876" s="81">
        <v>30.954000000000001</v>
      </c>
      <c r="G1876" s="81" t="s">
        <v>528</v>
      </c>
      <c r="H1876" s="81" t="s">
        <v>1345</v>
      </c>
      <c r="I1876" s="81" t="s">
        <v>1846</v>
      </c>
      <c r="J1876" s="81" t="s">
        <v>14</v>
      </c>
      <c r="K1876" s="81" t="s">
        <v>494</v>
      </c>
      <c r="L1876" s="81">
        <v>-107.76760555555555</v>
      </c>
      <c r="M1876" s="81">
        <v>39.443644444444438</v>
      </c>
      <c r="N1876" s="190">
        <v>0</v>
      </c>
      <c r="O1876" s="185">
        <v>2.0147553553032616</v>
      </c>
      <c r="P1876" s="185">
        <v>0</v>
      </c>
      <c r="Q1876" s="185">
        <v>0</v>
      </c>
      <c r="R1876" s="186">
        <v>0</v>
      </c>
    </row>
    <row r="1877" spans="1:18" s="81" customFormat="1" x14ac:dyDescent="0.2">
      <c r="A1877" s="81" t="s">
        <v>147</v>
      </c>
      <c r="B1877" s="81" t="s">
        <v>493</v>
      </c>
      <c r="C1877" s="81" t="str">
        <f t="shared" si="29"/>
        <v>08045</v>
      </c>
      <c r="D1877" s="81" t="s">
        <v>503</v>
      </c>
      <c r="E1877" s="81" t="s">
        <v>1845</v>
      </c>
      <c r="F1877" s="81">
        <v>37.212000000000003</v>
      </c>
      <c r="G1877" s="81" t="s">
        <v>528</v>
      </c>
      <c r="H1877" s="81" t="s">
        <v>1345</v>
      </c>
      <c r="I1877" s="81" t="s">
        <v>1846</v>
      </c>
      <c r="J1877" s="81" t="s">
        <v>14</v>
      </c>
      <c r="K1877" s="81" t="s">
        <v>494</v>
      </c>
      <c r="L1877" s="81">
        <v>-107.76760555555555</v>
      </c>
      <c r="M1877" s="81">
        <v>39.443644444444438</v>
      </c>
      <c r="N1877" s="190">
        <v>0</v>
      </c>
      <c r="O1877" s="185">
        <v>2.4220803864297005</v>
      </c>
      <c r="P1877" s="185">
        <v>0</v>
      </c>
      <c r="Q1877" s="185">
        <v>0</v>
      </c>
      <c r="R1877" s="186">
        <v>0</v>
      </c>
    </row>
    <row r="1878" spans="1:18" s="81" customFormat="1" x14ac:dyDescent="0.2">
      <c r="A1878" s="81" t="s">
        <v>147</v>
      </c>
      <c r="B1878" s="81" t="s">
        <v>493</v>
      </c>
      <c r="C1878" s="81" t="str">
        <f t="shared" si="29"/>
        <v>08045</v>
      </c>
      <c r="D1878" s="81" t="s">
        <v>503</v>
      </c>
      <c r="E1878" s="81" t="s">
        <v>1847</v>
      </c>
      <c r="F1878" s="81">
        <v>108.864</v>
      </c>
      <c r="G1878" s="81" t="s">
        <v>528</v>
      </c>
      <c r="H1878" s="81" t="s">
        <v>1345</v>
      </c>
      <c r="I1878" s="81" t="s">
        <v>1848</v>
      </c>
      <c r="J1878" s="81" t="s">
        <v>14</v>
      </c>
      <c r="K1878" s="81" t="s">
        <v>494</v>
      </c>
      <c r="L1878" s="81">
        <v>-107.70190277777778</v>
      </c>
      <c r="M1878" s="81">
        <v>39.506547222222231</v>
      </c>
      <c r="N1878" s="190">
        <v>0</v>
      </c>
      <c r="O1878" s="185">
        <v>7.0858153065753777</v>
      </c>
      <c r="P1878" s="185">
        <v>0</v>
      </c>
      <c r="Q1878" s="185">
        <v>0</v>
      </c>
      <c r="R1878" s="186">
        <v>0</v>
      </c>
    </row>
    <row r="1879" spans="1:18" s="81" customFormat="1" x14ac:dyDescent="0.2">
      <c r="A1879" s="81" t="s">
        <v>147</v>
      </c>
      <c r="B1879" s="81" t="s">
        <v>493</v>
      </c>
      <c r="C1879" s="81" t="str">
        <f t="shared" si="29"/>
        <v>08045</v>
      </c>
      <c r="D1879" s="81" t="s">
        <v>503</v>
      </c>
      <c r="E1879" s="81" t="s">
        <v>1849</v>
      </c>
      <c r="F1879" s="81">
        <v>42.588000000000001</v>
      </c>
      <c r="G1879" s="81" t="s">
        <v>528</v>
      </c>
      <c r="H1879" s="81" t="s">
        <v>565</v>
      </c>
      <c r="I1879" s="81" t="s">
        <v>1850</v>
      </c>
      <c r="J1879" s="81" t="s">
        <v>14</v>
      </c>
      <c r="K1879" s="81" t="s">
        <v>494</v>
      </c>
      <c r="L1879" s="81">
        <v>-107.73556944444445</v>
      </c>
      <c r="M1879" s="81">
        <v>39.499183333333342</v>
      </c>
      <c r="N1879" s="190">
        <v>0</v>
      </c>
      <c r="O1879" s="185">
        <v>2.7719971916926824</v>
      </c>
      <c r="P1879" s="185">
        <v>0</v>
      </c>
      <c r="Q1879" s="185">
        <v>0</v>
      </c>
      <c r="R1879" s="186">
        <v>0</v>
      </c>
    </row>
    <row r="1880" spans="1:18" s="81" customFormat="1" x14ac:dyDescent="0.2">
      <c r="A1880" s="81" t="s">
        <v>147</v>
      </c>
      <c r="B1880" s="81" t="s">
        <v>493</v>
      </c>
      <c r="C1880" s="81" t="str">
        <f t="shared" si="29"/>
        <v>08045</v>
      </c>
      <c r="D1880" s="81" t="s">
        <v>503</v>
      </c>
      <c r="E1880" s="81" t="s">
        <v>1849</v>
      </c>
      <c r="F1880" s="81">
        <v>108.52800000000001</v>
      </c>
      <c r="G1880" s="81" t="s">
        <v>528</v>
      </c>
      <c r="H1880" s="81" t="s">
        <v>565</v>
      </c>
      <c r="I1880" s="81" t="s">
        <v>1850</v>
      </c>
      <c r="J1880" s="81" t="s">
        <v>14</v>
      </c>
      <c r="K1880" s="81" t="s">
        <v>494</v>
      </c>
      <c r="L1880" s="81">
        <v>-107.73556944444445</v>
      </c>
      <c r="M1880" s="81">
        <v>39.499183333333342</v>
      </c>
      <c r="N1880" s="190">
        <v>0</v>
      </c>
      <c r="O1880" s="185">
        <v>7.0639455062464416</v>
      </c>
      <c r="P1880" s="185">
        <v>0</v>
      </c>
      <c r="Q1880" s="185">
        <v>0</v>
      </c>
      <c r="R1880" s="186">
        <v>0</v>
      </c>
    </row>
    <row r="1881" spans="1:18" s="81" customFormat="1" x14ac:dyDescent="0.2">
      <c r="A1881" s="81" t="s">
        <v>147</v>
      </c>
      <c r="B1881" s="81" t="s">
        <v>493</v>
      </c>
      <c r="C1881" s="81" t="str">
        <f t="shared" si="29"/>
        <v>08045</v>
      </c>
      <c r="D1881" s="81" t="s">
        <v>503</v>
      </c>
      <c r="E1881" s="81" t="s">
        <v>1849</v>
      </c>
      <c r="F1881" s="81">
        <v>4.0739999999999998</v>
      </c>
      <c r="G1881" s="81" t="s">
        <v>528</v>
      </c>
      <c r="H1881" s="81" t="s">
        <v>1364</v>
      </c>
      <c r="I1881" s="81" t="s">
        <v>1850</v>
      </c>
      <c r="J1881" s="81" t="s">
        <v>14</v>
      </c>
      <c r="K1881" s="81" t="s">
        <v>494</v>
      </c>
      <c r="L1881" s="81">
        <v>-107.73556944444445</v>
      </c>
      <c r="M1881" s="81">
        <v>39.499183333333342</v>
      </c>
      <c r="N1881" s="190">
        <v>0</v>
      </c>
      <c r="O1881" s="185">
        <v>0.10835563430786584</v>
      </c>
      <c r="P1881" s="185">
        <v>0</v>
      </c>
      <c r="Q1881" s="185">
        <v>0</v>
      </c>
      <c r="R1881" s="186">
        <v>0</v>
      </c>
    </row>
    <row r="1882" spans="1:18" s="81" customFormat="1" x14ac:dyDescent="0.2">
      <c r="A1882" s="81" t="s">
        <v>147</v>
      </c>
      <c r="B1882" s="81" t="s">
        <v>493</v>
      </c>
      <c r="C1882" s="81" t="str">
        <f t="shared" si="29"/>
        <v>08045</v>
      </c>
      <c r="D1882" s="81" t="s">
        <v>503</v>
      </c>
      <c r="E1882" s="81" t="s">
        <v>1849</v>
      </c>
      <c r="F1882" s="81">
        <v>9.1560000000000006</v>
      </c>
      <c r="G1882" s="81" t="s">
        <v>528</v>
      </c>
      <c r="H1882" s="81" t="s">
        <v>1364</v>
      </c>
      <c r="I1882" s="81" t="s">
        <v>1850</v>
      </c>
      <c r="J1882" s="81" t="s">
        <v>14</v>
      </c>
      <c r="K1882" s="81" t="s">
        <v>494</v>
      </c>
      <c r="L1882" s="81">
        <v>-107.73556944444445</v>
      </c>
      <c r="M1882" s="81">
        <v>39.499183333333342</v>
      </c>
      <c r="N1882" s="190">
        <v>0</v>
      </c>
      <c r="O1882" s="185">
        <v>0.24352091009396654</v>
      </c>
      <c r="P1882" s="185">
        <v>0</v>
      </c>
      <c r="Q1882" s="185">
        <v>0</v>
      </c>
      <c r="R1882" s="186">
        <v>0</v>
      </c>
    </row>
    <row r="1883" spans="1:18" s="81" customFormat="1" x14ac:dyDescent="0.2">
      <c r="A1883" s="81" t="s">
        <v>147</v>
      </c>
      <c r="B1883" s="81" t="s">
        <v>493</v>
      </c>
      <c r="C1883" s="81" t="str">
        <f t="shared" si="29"/>
        <v>08045</v>
      </c>
      <c r="D1883" s="81" t="s">
        <v>503</v>
      </c>
      <c r="E1883" s="81" t="s">
        <v>1851</v>
      </c>
      <c r="F1883" s="81">
        <v>32.423999999999999</v>
      </c>
      <c r="G1883" s="81" t="s">
        <v>528</v>
      </c>
      <c r="H1883" s="81" t="s">
        <v>1345</v>
      </c>
      <c r="I1883" s="81" t="s">
        <v>1852</v>
      </c>
      <c r="J1883" s="81" t="s">
        <v>14</v>
      </c>
      <c r="K1883" s="81" t="s">
        <v>494</v>
      </c>
      <c r="L1883" s="81">
        <v>-107.7064888888889</v>
      </c>
      <c r="M1883" s="81">
        <v>39.433505555555563</v>
      </c>
      <c r="N1883" s="190">
        <v>0</v>
      </c>
      <c r="O1883" s="185">
        <v>2.1104357317423577</v>
      </c>
      <c r="P1883" s="185">
        <v>0</v>
      </c>
      <c r="Q1883" s="185">
        <v>0</v>
      </c>
      <c r="R1883" s="186">
        <v>0</v>
      </c>
    </row>
    <row r="1884" spans="1:18" s="81" customFormat="1" x14ac:dyDescent="0.2">
      <c r="A1884" s="81" t="s">
        <v>147</v>
      </c>
      <c r="B1884" s="81" t="s">
        <v>493</v>
      </c>
      <c r="C1884" s="81" t="str">
        <f t="shared" si="29"/>
        <v>08045</v>
      </c>
      <c r="D1884" s="81" t="s">
        <v>503</v>
      </c>
      <c r="E1884" s="81" t="s">
        <v>1853</v>
      </c>
      <c r="F1884" s="81">
        <v>159.22200000000001</v>
      </c>
      <c r="G1884" s="81" t="s">
        <v>528</v>
      </c>
      <c r="H1884" s="81" t="s">
        <v>1350</v>
      </c>
      <c r="I1884" s="81" t="s">
        <v>1854</v>
      </c>
      <c r="J1884" s="81" t="s">
        <v>14</v>
      </c>
      <c r="K1884" s="81" t="s">
        <v>494</v>
      </c>
      <c r="L1884" s="81">
        <v>-107.74255513888889</v>
      </c>
      <c r="M1884" s="81">
        <v>39.494913388888889</v>
      </c>
      <c r="N1884" s="190">
        <v>0</v>
      </c>
      <c r="O1884" s="185">
        <v>0</v>
      </c>
      <c r="P1884" s="185">
        <v>0</v>
      </c>
      <c r="Q1884" s="185">
        <v>0</v>
      </c>
      <c r="R1884" s="186">
        <v>0</v>
      </c>
    </row>
    <row r="1885" spans="1:18" s="81" customFormat="1" x14ac:dyDescent="0.2">
      <c r="A1885" s="81" t="s">
        <v>147</v>
      </c>
      <c r="B1885" s="81" t="s">
        <v>493</v>
      </c>
      <c r="C1885" s="81" t="str">
        <f t="shared" si="29"/>
        <v>08045</v>
      </c>
      <c r="D1885" s="81" t="s">
        <v>503</v>
      </c>
      <c r="E1885" s="81" t="s">
        <v>1853</v>
      </c>
      <c r="F1885" s="81">
        <v>159.22200000000001</v>
      </c>
      <c r="G1885" s="81" t="s">
        <v>528</v>
      </c>
      <c r="H1885" s="81" t="s">
        <v>1350</v>
      </c>
      <c r="I1885" s="81" t="s">
        <v>1854</v>
      </c>
      <c r="J1885" s="81" t="s">
        <v>14</v>
      </c>
      <c r="K1885" s="81" t="s">
        <v>494</v>
      </c>
      <c r="L1885" s="81">
        <v>-107.74255513888889</v>
      </c>
      <c r="M1885" s="81">
        <v>39.494913388888889</v>
      </c>
      <c r="N1885" s="190">
        <v>0</v>
      </c>
      <c r="O1885" s="185">
        <v>0</v>
      </c>
      <c r="P1885" s="185">
        <v>0</v>
      </c>
      <c r="Q1885" s="185">
        <v>0</v>
      </c>
      <c r="R1885" s="186">
        <v>0</v>
      </c>
    </row>
    <row r="1886" spans="1:18" s="81" customFormat="1" x14ac:dyDescent="0.2">
      <c r="A1886" s="81" t="s">
        <v>147</v>
      </c>
      <c r="B1886" s="81" t="s">
        <v>493</v>
      </c>
      <c r="C1886" s="81" t="str">
        <f t="shared" si="29"/>
        <v>08045</v>
      </c>
      <c r="D1886" s="81" t="s">
        <v>503</v>
      </c>
      <c r="E1886" s="81" t="s">
        <v>1853</v>
      </c>
      <c r="F1886" s="81">
        <v>159.22200000000001</v>
      </c>
      <c r="G1886" s="81" t="s">
        <v>528</v>
      </c>
      <c r="H1886" s="81" t="s">
        <v>1350</v>
      </c>
      <c r="I1886" s="81" t="s">
        <v>1854</v>
      </c>
      <c r="J1886" s="81" t="s">
        <v>14</v>
      </c>
      <c r="K1886" s="81" t="s">
        <v>494</v>
      </c>
      <c r="L1886" s="81">
        <v>-107.74255513888889</v>
      </c>
      <c r="M1886" s="81">
        <v>39.494913388888889</v>
      </c>
      <c r="N1886" s="190">
        <v>0</v>
      </c>
      <c r="O1886" s="185">
        <v>4.2348062851661794</v>
      </c>
      <c r="P1886" s="185">
        <v>0</v>
      </c>
      <c r="Q1886" s="185">
        <v>0</v>
      </c>
      <c r="R1886" s="186">
        <v>0</v>
      </c>
    </row>
    <row r="1887" spans="1:18" s="81" customFormat="1" x14ac:dyDescent="0.2">
      <c r="A1887" s="81" t="s">
        <v>147</v>
      </c>
      <c r="B1887" s="81" t="s">
        <v>493</v>
      </c>
      <c r="C1887" s="81" t="str">
        <f t="shared" si="29"/>
        <v>08045</v>
      </c>
      <c r="D1887" s="81" t="s">
        <v>503</v>
      </c>
      <c r="E1887" s="81" t="s">
        <v>1855</v>
      </c>
      <c r="F1887" s="81">
        <v>112.56</v>
      </c>
      <c r="G1887" s="81" t="s">
        <v>528</v>
      </c>
      <c r="H1887" s="81" t="s">
        <v>1364</v>
      </c>
      <c r="I1887" s="81" t="s">
        <v>1856</v>
      </c>
      <c r="J1887" s="81" t="s">
        <v>14</v>
      </c>
      <c r="K1887" s="81" t="s">
        <v>494</v>
      </c>
      <c r="L1887" s="81">
        <v>-107.7074638888889</v>
      </c>
      <c r="M1887" s="81">
        <v>39.497641666666667</v>
      </c>
      <c r="N1887" s="190">
        <v>0</v>
      </c>
      <c r="O1887" s="185">
        <v>2.9937432984028916</v>
      </c>
      <c r="P1887" s="185">
        <v>0</v>
      </c>
      <c r="Q1887" s="185">
        <v>0</v>
      </c>
      <c r="R1887" s="186">
        <v>0</v>
      </c>
    </row>
    <row r="1888" spans="1:18" s="81" customFormat="1" x14ac:dyDescent="0.2">
      <c r="A1888" s="81" t="s">
        <v>147</v>
      </c>
      <c r="B1888" s="81" t="s">
        <v>493</v>
      </c>
      <c r="C1888" s="81" t="str">
        <f t="shared" si="29"/>
        <v>08045</v>
      </c>
      <c r="D1888" s="81" t="s">
        <v>503</v>
      </c>
      <c r="E1888" s="81" t="s">
        <v>1857</v>
      </c>
      <c r="F1888" s="81">
        <v>823.452</v>
      </c>
      <c r="G1888" s="81" t="s">
        <v>528</v>
      </c>
      <c r="H1888" s="81" t="s">
        <v>565</v>
      </c>
      <c r="I1888" s="81" t="s">
        <v>1858</v>
      </c>
      <c r="J1888" s="81" t="s">
        <v>14</v>
      </c>
      <c r="K1888" s="81" t="s">
        <v>494</v>
      </c>
      <c r="L1888" s="81">
        <v>-107.63177552777778</v>
      </c>
      <c r="M1888" s="81">
        <v>39.470644138888893</v>
      </c>
      <c r="N1888" s="190">
        <v>0</v>
      </c>
      <c r="O1888" s="185">
        <v>75.776022720151815</v>
      </c>
      <c r="P1888" s="185">
        <v>0</v>
      </c>
      <c r="Q1888" s="185">
        <v>0</v>
      </c>
      <c r="R1888" s="186">
        <v>0</v>
      </c>
    </row>
    <row r="1889" spans="1:18" s="81" customFormat="1" x14ac:dyDescent="0.2">
      <c r="A1889" s="81" t="s">
        <v>147</v>
      </c>
      <c r="B1889" s="81" t="s">
        <v>493</v>
      </c>
      <c r="C1889" s="81" t="str">
        <f t="shared" si="29"/>
        <v>08045</v>
      </c>
      <c r="D1889" s="81" t="s">
        <v>503</v>
      </c>
      <c r="E1889" s="81" t="s">
        <v>1857</v>
      </c>
      <c r="F1889" s="81">
        <v>498.33</v>
      </c>
      <c r="G1889" s="81" t="s">
        <v>528</v>
      </c>
      <c r="H1889" s="81" t="s">
        <v>1364</v>
      </c>
      <c r="I1889" s="81" t="s">
        <v>1858</v>
      </c>
      <c r="J1889" s="81" t="s">
        <v>14</v>
      </c>
      <c r="K1889" s="81" t="s">
        <v>494</v>
      </c>
      <c r="L1889" s="81">
        <v>-107.63177552777778</v>
      </c>
      <c r="M1889" s="81">
        <v>39.470644138888893</v>
      </c>
      <c r="N1889" s="190">
        <v>0</v>
      </c>
      <c r="O1889" s="185">
        <v>13.254016505802355</v>
      </c>
      <c r="P1889" s="185">
        <v>0</v>
      </c>
      <c r="Q1889" s="185">
        <v>0</v>
      </c>
      <c r="R1889" s="186">
        <v>0</v>
      </c>
    </row>
    <row r="1890" spans="1:18" s="81" customFormat="1" x14ac:dyDescent="0.2">
      <c r="A1890" s="81" t="s">
        <v>147</v>
      </c>
      <c r="B1890" s="81" t="s">
        <v>493</v>
      </c>
      <c r="C1890" s="81" t="str">
        <f t="shared" si="29"/>
        <v>08045</v>
      </c>
      <c r="D1890" s="81" t="s">
        <v>503</v>
      </c>
      <c r="E1890" s="81" t="s">
        <v>1859</v>
      </c>
      <c r="F1890" s="81">
        <v>58.8</v>
      </c>
      <c r="G1890" s="81" t="s">
        <v>528</v>
      </c>
      <c r="H1890" s="81" t="s">
        <v>1581</v>
      </c>
      <c r="I1890" s="81" t="s">
        <v>1860</v>
      </c>
      <c r="J1890" s="81" t="s">
        <v>14</v>
      </c>
      <c r="K1890" s="81" t="s">
        <v>494</v>
      </c>
      <c r="L1890" s="81">
        <v>-107.739875</v>
      </c>
      <c r="M1890" s="81">
        <v>39.447341666666667</v>
      </c>
      <c r="N1890" s="190">
        <v>0</v>
      </c>
      <c r="O1890" s="185">
        <v>3.8272145108188531</v>
      </c>
      <c r="P1890" s="185">
        <v>0</v>
      </c>
      <c r="Q1890" s="185">
        <v>0</v>
      </c>
      <c r="R1890" s="186">
        <v>0</v>
      </c>
    </row>
    <row r="1891" spans="1:18" s="81" customFormat="1" x14ac:dyDescent="0.2">
      <c r="A1891" s="81" t="s">
        <v>147</v>
      </c>
      <c r="B1891" s="81" t="s">
        <v>493</v>
      </c>
      <c r="C1891" s="81" t="str">
        <f t="shared" si="29"/>
        <v>08045</v>
      </c>
      <c r="D1891" s="81" t="s">
        <v>503</v>
      </c>
      <c r="E1891" s="81" t="s">
        <v>1861</v>
      </c>
      <c r="F1891" s="81">
        <v>73.626000000000005</v>
      </c>
      <c r="G1891" s="81" t="s">
        <v>528</v>
      </c>
      <c r="H1891" s="81" t="s">
        <v>565</v>
      </c>
      <c r="I1891" s="81" t="s">
        <v>1862</v>
      </c>
      <c r="J1891" s="81" t="s">
        <v>14</v>
      </c>
      <c r="K1891" s="81" t="s">
        <v>494</v>
      </c>
      <c r="L1891" s="81">
        <v>-107.76372499999999</v>
      </c>
      <c r="M1891" s="81">
        <v>39.495366666666669</v>
      </c>
      <c r="N1891" s="190">
        <v>0</v>
      </c>
      <c r="O1891" s="185">
        <v>4.7922199970781785</v>
      </c>
      <c r="P1891" s="185">
        <v>0</v>
      </c>
      <c r="Q1891" s="185">
        <v>0</v>
      </c>
      <c r="R1891" s="186">
        <v>0</v>
      </c>
    </row>
    <row r="1892" spans="1:18" s="81" customFormat="1" x14ac:dyDescent="0.2">
      <c r="A1892" s="81" t="s">
        <v>147</v>
      </c>
      <c r="B1892" s="81" t="s">
        <v>493</v>
      </c>
      <c r="C1892" s="81" t="str">
        <f t="shared" si="29"/>
        <v>08045</v>
      </c>
      <c r="D1892" s="81" t="s">
        <v>503</v>
      </c>
      <c r="E1892" s="81" t="s">
        <v>1861</v>
      </c>
      <c r="F1892" s="81">
        <v>22.512</v>
      </c>
      <c r="G1892" s="81" t="s">
        <v>528</v>
      </c>
      <c r="H1892" s="81" t="s">
        <v>1364</v>
      </c>
      <c r="I1892" s="81" t="s">
        <v>1862</v>
      </c>
      <c r="J1892" s="81" t="s">
        <v>14</v>
      </c>
      <c r="K1892" s="81" t="s">
        <v>494</v>
      </c>
      <c r="L1892" s="81">
        <v>-107.76372499999999</v>
      </c>
      <c r="M1892" s="81">
        <v>39.495366666666669</v>
      </c>
      <c r="N1892" s="190">
        <v>0</v>
      </c>
      <c r="O1892" s="185">
        <v>0.59874865968057833</v>
      </c>
      <c r="P1892" s="185">
        <v>0</v>
      </c>
      <c r="Q1892" s="185">
        <v>0</v>
      </c>
      <c r="R1892" s="186">
        <v>0</v>
      </c>
    </row>
    <row r="1893" spans="1:18" s="81" customFormat="1" x14ac:dyDescent="0.2">
      <c r="A1893" s="81" t="s">
        <v>147</v>
      </c>
      <c r="B1893" s="81" t="s">
        <v>493</v>
      </c>
      <c r="C1893" s="81" t="str">
        <f t="shared" si="29"/>
        <v>08045</v>
      </c>
      <c r="D1893" s="81" t="s">
        <v>503</v>
      </c>
      <c r="E1893" s="81" t="s">
        <v>1863</v>
      </c>
      <c r="F1893" s="81">
        <v>228.9</v>
      </c>
      <c r="G1893" s="81" t="s">
        <v>528</v>
      </c>
      <c r="H1893" s="81" t="s">
        <v>1350</v>
      </c>
      <c r="I1893" s="81" t="s">
        <v>1864</v>
      </c>
      <c r="J1893" s="81" t="s">
        <v>14</v>
      </c>
      <c r="K1893" s="81" t="s">
        <v>494</v>
      </c>
      <c r="L1893" s="81">
        <v>-107.76757511111111</v>
      </c>
      <c r="M1893" s="81">
        <v>39.493192361111113</v>
      </c>
      <c r="N1893" s="190">
        <v>0</v>
      </c>
      <c r="O1893" s="185">
        <v>0</v>
      </c>
      <c r="P1893" s="185">
        <v>0</v>
      </c>
      <c r="Q1893" s="185">
        <v>0</v>
      </c>
      <c r="R1893" s="186">
        <v>0</v>
      </c>
    </row>
    <row r="1894" spans="1:18" s="81" customFormat="1" x14ac:dyDescent="0.2">
      <c r="A1894" s="81" t="s">
        <v>147</v>
      </c>
      <c r="B1894" s="81" t="s">
        <v>493</v>
      </c>
      <c r="C1894" s="81" t="str">
        <f t="shared" si="29"/>
        <v>08045</v>
      </c>
      <c r="D1894" s="81" t="s">
        <v>503</v>
      </c>
      <c r="E1894" s="81" t="s">
        <v>1863</v>
      </c>
      <c r="F1894" s="81">
        <v>228.9</v>
      </c>
      <c r="G1894" s="81" t="s">
        <v>528</v>
      </c>
      <c r="H1894" s="81" t="s">
        <v>1350</v>
      </c>
      <c r="I1894" s="81" t="s">
        <v>1864</v>
      </c>
      <c r="J1894" s="81" t="s">
        <v>14</v>
      </c>
      <c r="K1894" s="81" t="s">
        <v>494</v>
      </c>
      <c r="L1894" s="81">
        <v>-107.76757511111111</v>
      </c>
      <c r="M1894" s="81">
        <v>39.493192361111113</v>
      </c>
      <c r="N1894" s="190">
        <v>0</v>
      </c>
      <c r="O1894" s="185">
        <v>0</v>
      </c>
      <c r="P1894" s="185">
        <v>0</v>
      </c>
      <c r="Q1894" s="185">
        <v>0</v>
      </c>
      <c r="R1894" s="186">
        <v>0</v>
      </c>
    </row>
    <row r="1895" spans="1:18" s="81" customFormat="1" x14ac:dyDescent="0.2">
      <c r="A1895" s="81" t="s">
        <v>147</v>
      </c>
      <c r="B1895" s="81" t="s">
        <v>493</v>
      </c>
      <c r="C1895" s="81" t="str">
        <f t="shared" si="29"/>
        <v>08045</v>
      </c>
      <c r="D1895" s="81" t="s">
        <v>503</v>
      </c>
      <c r="E1895" s="81" t="s">
        <v>1863</v>
      </c>
      <c r="F1895" s="81">
        <v>228.9</v>
      </c>
      <c r="G1895" s="81" t="s">
        <v>528</v>
      </c>
      <c r="H1895" s="81" t="s">
        <v>1350</v>
      </c>
      <c r="I1895" s="81" t="s">
        <v>1864</v>
      </c>
      <c r="J1895" s="81" t="s">
        <v>14</v>
      </c>
      <c r="K1895" s="81" t="s">
        <v>494</v>
      </c>
      <c r="L1895" s="81">
        <v>-107.76757511111111</v>
      </c>
      <c r="M1895" s="81">
        <v>39.493192361111113</v>
      </c>
      <c r="N1895" s="190">
        <v>0</v>
      </c>
      <c r="O1895" s="185">
        <v>3.0455752719274788E-2</v>
      </c>
      <c r="P1895" s="185">
        <v>0</v>
      </c>
      <c r="Q1895" s="185">
        <v>0</v>
      </c>
      <c r="R1895" s="186">
        <v>0</v>
      </c>
    </row>
    <row r="1896" spans="1:18" s="81" customFormat="1" x14ac:dyDescent="0.2">
      <c r="A1896" s="81" t="s">
        <v>147</v>
      </c>
      <c r="B1896" s="81" t="s">
        <v>493</v>
      </c>
      <c r="C1896" s="81" t="str">
        <f t="shared" si="29"/>
        <v>08045</v>
      </c>
      <c r="D1896" s="81" t="s">
        <v>503</v>
      </c>
      <c r="E1896" s="81" t="s">
        <v>1865</v>
      </c>
      <c r="F1896" s="81">
        <v>43.218000000000004</v>
      </c>
      <c r="G1896" s="81" t="s">
        <v>528</v>
      </c>
      <c r="H1896" s="81" t="s">
        <v>529</v>
      </c>
      <c r="I1896" s="81" t="s">
        <v>1866</v>
      </c>
      <c r="J1896" s="81" t="s">
        <v>14</v>
      </c>
      <c r="K1896" s="81" t="s">
        <v>494</v>
      </c>
      <c r="L1896" s="81">
        <v>-108.13029427777778</v>
      </c>
      <c r="M1896" s="81">
        <v>39.528396499999999</v>
      </c>
      <c r="N1896" s="190">
        <v>0</v>
      </c>
      <c r="O1896" s="185">
        <v>3.8545523079750317</v>
      </c>
      <c r="P1896" s="185">
        <v>0</v>
      </c>
      <c r="Q1896" s="185">
        <v>0</v>
      </c>
      <c r="R1896" s="186">
        <v>0</v>
      </c>
    </row>
    <row r="1897" spans="1:18" s="81" customFormat="1" x14ac:dyDescent="0.2">
      <c r="A1897" s="81" t="s">
        <v>147</v>
      </c>
      <c r="B1897" s="81" t="s">
        <v>493</v>
      </c>
      <c r="C1897" s="81" t="str">
        <f t="shared" si="29"/>
        <v>08045</v>
      </c>
      <c r="D1897" s="81" t="s">
        <v>503</v>
      </c>
      <c r="E1897" s="81" t="s">
        <v>1867</v>
      </c>
      <c r="F1897" s="81">
        <v>972.36</v>
      </c>
      <c r="G1897" s="81" t="s">
        <v>505</v>
      </c>
      <c r="H1897" s="81" t="s">
        <v>545</v>
      </c>
      <c r="I1897" s="81" t="s">
        <v>1868</v>
      </c>
      <c r="J1897" s="81" t="s">
        <v>10</v>
      </c>
      <c r="K1897" s="81" t="s">
        <v>319</v>
      </c>
      <c r="L1897" s="81">
        <v>-107.89565833333336</v>
      </c>
      <c r="M1897" s="81">
        <v>39.501649999999998</v>
      </c>
      <c r="N1897" s="190">
        <v>0</v>
      </c>
      <c r="O1897" s="185">
        <v>4.5</v>
      </c>
      <c r="P1897" s="185">
        <v>0</v>
      </c>
      <c r="Q1897" s="185">
        <v>0</v>
      </c>
      <c r="R1897" s="186">
        <v>0</v>
      </c>
    </row>
    <row r="1898" spans="1:18" s="81" customFormat="1" x14ac:dyDescent="0.2">
      <c r="A1898" s="81" t="s">
        <v>147</v>
      </c>
      <c r="B1898" s="81" t="s">
        <v>493</v>
      </c>
      <c r="C1898" s="81" t="str">
        <f t="shared" si="29"/>
        <v>08045</v>
      </c>
      <c r="D1898" s="81" t="s">
        <v>503</v>
      </c>
      <c r="E1898" s="81" t="s">
        <v>1867</v>
      </c>
      <c r="F1898" s="81">
        <v>102.354</v>
      </c>
      <c r="G1898" s="81" t="s">
        <v>528</v>
      </c>
      <c r="H1898" s="81" t="s">
        <v>565</v>
      </c>
      <c r="I1898" s="81" t="s">
        <v>1868</v>
      </c>
      <c r="J1898" s="81" t="s">
        <v>14</v>
      </c>
      <c r="K1898" s="81" t="s">
        <v>494</v>
      </c>
      <c r="L1898" s="81">
        <v>-107.89565833333336</v>
      </c>
      <c r="M1898" s="81">
        <v>39.501649999999998</v>
      </c>
      <c r="N1898" s="190">
        <v>0</v>
      </c>
      <c r="O1898" s="185">
        <v>6.6622213309842424</v>
      </c>
      <c r="P1898" s="185">
        <v>0</v>
      </c>
      <c r="Q1898" s="185">
        <v>0</v>
      </c>
      <c r="R1898" s="186">
        <v>0</v>
      </c>
    </row>
    <row r="1899" spans="1:18" s="81" customFormat="1" x14ac:dyDescent="0.2">
      <c r="A1899" s="81" t="s">
        <v>147</v>
      </c>
      <c r="B1899" s="81" t="s">
        <v>493</v>
      </c>
      <c r="C1899" s="81" t="str">
        <f t="shared" si="29"/>
        <v>08045</v>
      </c>
      <c r="D1899" s="81" t="s">
        <v>503</v>
      </c>
      <c r="E1899" s="81" t="s">
        <v>1869</v>
      </c>
      <c r="F1899" s="81">
        <v>712.48</v>
      </c>
      <c r="G1899" s="81" t="s">
        <v>505</v>
      </c>
      <c r="H1899" s="81" t="s">
        <v>545</v>
      </c>
      <c r="I1899" s="81" t="s">
        <v>1870</v>
      </c>
      <c r="J1899" s="81" t="s">
        <v>10</v>
      </c>
      <c r="K1899" s="81" t="s">
        <v>319</v>
      </c>
      <c r="L1899" s="81">
        <v>-107.89109444444445</v>
      </c>
      <c r="M1899" s="81">
        <v>39.512524999999997</v>
      </c>
      <c r="N1899" s="190">
        <v>0</v>
      </c>
      <c r="O1899" s="185">
        <v>3.0601020000000001</v>
      </c>
      <c r="P1899" s="185">
        <v>0</v>
      </c>
      <c r="Q1899" s="185">
        <v>0</v>
      </c>
      <c r="R1899" s="186">
        <v>0</v>
      </c>
    </row>
    <row r="1900" spans="1:18" s="81" customFormat="1" x14ac:dyDescent="0.2">
      <c r="A1900" s="81" t="s">
        <v>147</v>
      </c>
      <c r="B1900" s="81" t="s">
        <v>493</v>
      </c>
      <c r="C1900" s="81" t="str">
        <f t="shared" si="29"/>
        <v>08045</v>
      </c>
      <c r="D1900" s="81" t="s">
        <v>503</v>
      </c>
      <c r="E1900" s="81" t="s">
        <v>1869</v>
      </c>
      <c r="F1900" s="81">
        <v>119.154</v>
      </c>
      <c r="G1900" s="81" t="s">
        <v>528</v>
      </c>
      <c r="H1900" s="81" t="s">
        <v>565</v>
      </c>
      <c r="I1900" s="81" t="s">
        <v>1870</v>
      </c>
      <c r="J1900" s="81" t="s">
        <v>14</v>
      </c>
      <c r="K1900" s="81" t="s">
        <v>494</v>
      </c>
      <c r="L1900" s="81">
        <v>-107.89109444444445</v>
      </c>
      <c r="M1900" s="81">
        <v>39.512524999999997</v>
      </c>
      <c r="N1900" s="190">
        <v>0</v>
      </c>
      <c r="O1900" s="185">
        <v>7.7555779416490536</v>
      </c>
      <c r="P1900" s="185">
        <v>0</v>
      </c>
      <c r="Q1900" s="185">
        <v>0</v>
      </c>
      <c r="R1900" s="186">
        <v>0</v>
      </c>
    </row>
    <row r="1901" spans="1:18" s="81" customFormat="1" x14ac:dyDescent="0.2">
      <c r="A1901" s="81" t="s">
        <v>147</v>
      </c>
      <c r="B1901" s="81" t="s">
        <v>493</v>
      </c>
      <c r="C1901" s="81" t="str">
        <f t="shared" si="29"/>
        <v>08045</v>
      </c>
      <c r="D1901" s="81" t="s">
        <v>503</v>
      </c>
      <c r="E1901" s="81" t="s">
        <v>1871</v>
      </c>
      <c r="F1901" s="81">
        <v>1830</v>
      </c>
      <c r="G1901" s="81" t="s">
        <v>505</v>
      </c>
      <c r="H1901" s="81" t="s">
        <v>545</v>
      </c>
      <c r="I1901" s="81" t="s">
        <v>1872</v>
      </c>
      <c r="J1901" s="81" t="s">
        <v>4</v>
      </c>
      <c r="K1901" s="81" t="s">
        <v>319</v>
      </c>
      <c r="L1901" s="81">
        <v>-108.10224166666667</v>
      </c>
      <c r="M1901" s="81">
        <v>39.467725000000002</v>
      </c>
      <c r="N1901" s="190">
        <v>0</v>
      </c>
      <c r="O1901" s="185">
        <v>5.3</v>
      </c>
      <c r="P1901" s="185">
        <v>0</v>
      </c>
      <c r="Q1901" s="185">
        <v>0</v>
      </c>
      <c r="R1901" s="186">
        <v>0</v>
      </c>
    </row>
    <row r="1902" spans="1:18" s="81" customFormat="1" x14ac:dyDescent="0.2">
      <c r="A1902" s="81" t="s">
        <v>147</v>
      </c>
      <c r="B1902" s="81" t="s">
        <v>493</v>
      </c>
      <c r="C1902" s="81" t="str">
        <f t="shared" si="29"/>
        <v>08045</v>
      </c>
      <c r="D1902" s="81" t="s">
        <v>503</v>
      </c>
      <c r="E1902" s="81" t="s">
        <v>1873</v>
      </c>
      <c r="F1902" s="81">
        <v>712.48</v>
      </c>
      <c r="G1902" s="81" t="s">
        <v>505</v>
      </c>
      <c r="H1902" s="81" t="s">
        <v>545</v>
      </c>
      <c r="I1902" s="81" t="s">
        <v>1874</v>
      </c>
      <c r="J1902" s="81" t="s">
        <v>10</v>
      </c>
      <c r="K1902" s="81" t="s">
        <v>319</v>
      </c>
      <c r="L1902" s="81">
        <v>-108.1339908888889</v>
      </c>
      <c r="M1902" s="81">
        <v>39.516552722222222</v>
      </c>
      <c r="N1902" s="190">
        <v>0</v>
      </c>
      <c r="O1902" s="185">
        <v>3.4</v>
      </c>
      <c r="P1902" s="185">
        <v>0</v>
      </c>
      <c r="Q1902" s="185">
        <v>0</v>
      </c>
      <c r="R1902" s="186">
        <v>0</v>
      </c>
    </row>
    <row r="1903" spans="1:18" s="81" customFormat="1" x14ac:dyDescent="0.2">
      <c r="A1903" s="81" t="s">
        <v>147</v>
      </c>
      <c r="B1903" s="81" t="s">
        <v>493</v>
      </c>
      <c r="C1903" s="81" t="str">
        <f t="shared" si="29"/>
        <v>08045</v>
      </c>
      <c r="D1903" s="81" t="s">
        <v>503</v>
      </c>
      <c r="E1903" s="81" t="s">
        <v>1873</v>
      </c>
      <c r="F1903" s="81">
        <v>44.351999999999997</v>
      </c>
      <c r="G1903" s="81" t="s">
        <v>528</v>
      </c>
      <c r="H1903" s="81" t="s">
        <v>565</v>
      </c>
      <c r="I1903" s="81" t="s">
        <v>1874</v>
      </c>
      <c r="J1903" s="81" t="s">
        <v>14</v>
      </c>
      <c r="K1903" s="81" t="s">
        <v>494</v>
      </c>
      <c r="L1903" s="81">
        <v>-108.1339908888889</v>
      </c>
      <c r="M1903" s="81">
        <v>39.516552722222222</v>
      </c>
      <c r="N1903" s="190">
        <v>0</v>
      </c>
      <c r="O1903" s="185">
        <v>2.8868136434195986</v>
      </c>
      <c r="P1903" s="185">
        <v>0</v>
      </c>
      <c r="Q1903" s="185">
        <v>0</v>
      </c>
      <c r="R1903" s="186">
        <v>0</v>
      </c>
    </row>
    <row r="1904" spans="1:18" s="81" customFormat="1" x14ac:dyDescent="0.2">
      <c r="A1904" s="81" t="s">
        <v>147</v>
      </c>
      <c r="B1904" s="81" t="s">
        <v>493</v>
      </c>
      <c r="C1904" s="81" t="str">
        <f t="shared" si="29"/>
        <v>08045</v>
      </c>
      <c r="D1904" s="81" t="s">
        <v>503</v>
      </c>
      <c r="E1904" s="81" t="s">
        <v>1875</v>
      </c>
      <c r="F1904" s="81">
        <v>507.35</v>
      </c>
      <c r="G1904" s="81" t="s">
        <v>505</v>
      </c>
      <c r="H1904" s="81" t="s">
        <v>1876</v>
      </c>
      <c r="I1904" s="81" t="s">
        <v>1877</v>
      </c>
      <c r="J1904" s="81" t="s">
        <v>10</v>
      </c>
      <c r="K1904" s="81" t="s">
        <v>319</v>
      </c>
      <c r="L1904" s="81">
        <v>-108.09710833333332</v>
      </c>
      <c r="M1904" s="81">
        <v>39.471263888888892</v>
      </c>
      <c r="N1904" s="190">
        <v>0</v>
      </c>
      <c r="O1904" s="185">
        <v>3.1</v>
      </c>
      <c r="P1904" s="185">
        <v>0</v>
      </c>
      <c r="Q1904" s="185">
        <v>0</v>
      </c>
      <c r="R1904" s="186">
        <v>0</v>
      </c>
    </row>
    <row r="1905" spans="1:18" s="81" customFormat="1" x14ac:dyDescent="0.2">
      <c r="A1905" s="81" t="s">
        <v>147</v>
      </c>
      <c r="B1905" s="81" t="s">
        <v>493</v>
      </c>
      <c r="C1905" s="81" t="str">
        <f t="shared" si="29"/>
        <v>08045</v>
      </c>
      <c r="D1905" s="81" t="s">
        <v>503</v>
      </c>
      <c r="E1905" s="81" t="s">
        <v>1878</v>
      </c>
      <c r="F1905" s="81">
        <v>489.83</v>
      </c>
      <c r="G1905" s="81" t="s">
        <v>505</v>
      </c>
      <c r="H1905" s="81" t="s">
        <v>1879</v>
      </c>
      <c r="I1905" s="81" t="s">
        <v>1880</v>
      </c>
      <c r="J1905" s="81" t="s">
        <v>10</v>
      </c>
      <c r="K1905" s="81" t="s">
        <v>319</v>
      </c>
      <c r="L1905" s="81">
        <v>-108.01947777777778</v>
      </c>
      <c r="M1905" s="81">
        <v>39.48629722222222</v>
      </c>
      <c r="N1905" s="190">
        <v>0</v>
      </c>
      <c r="O1905" s="185">
        <v>2.5</v>
      </c>
      <c r="P1905" s="185">
        <v>0</v>
      </c>
      <c r="Q1905" s="185">
        <v>0</v>
      </c>
      <c r="R1905" s="186">
        <v>0</v>
      </c>
    </row>
    <row r="1906" spans="1:18" s="81" customFormat="1" x14ac:dyDescent="0.2">
      <c r="A1906" s="81" t="s">
        <v>147</v>
      </c>
      <c r="B1906" s="81" t="s">
        <v>493</v>
      </c>
      <c r="C1906" s="81" t="str">
        <f t="shared" si="29"/>
        <v>08045</v>
      </c>
      <c r="D1906" s="81" t="s">
        <v>503</v>
      </c>
      <c r="E1906" s="81" t="s">
        <v>1878</v>
      </c>
      <c r="F1906" s="81">
        <v>74.55</v>
      </c>
      <c r="G1906" s="81" t="s">
        <v>528</v>
      </c>
      <c r="H1906" s="81" t="s">
        <v>565</v>
      </c>
      <c r="I1906" s="81" t="s">
        <v>1880</v>
      </c>
      <c r="J1906" s="81" t="s">
        <v>14</v>
      </c>
      <c r="K1906" s="81" t="s">
        <v>494</v>
      </c>
      <c r="L1906" s="81">
        <v>-108.01947777777778</v>
      </c>
      <c r="M1906" s="81">
        <v>39.48629722222222</v>
      </c>
      <c r="N1906" s="190">
        <v>0</v>
      </c>
      <c r="O1906" s="185">
        <v>4.8523619479827529</v>
      </c>
      <c r="P1906" s="185">
        <v>0</v>
      </c>
      <c r="Q1906" s="185">
        <v>0</v>
      </c>
      <c r="R1906" s="186">
        <v>0</v>
      </c>
    </row>
    <row r="1907" spans="1:18" s="81" customFormat="1" x14ac:dyDescent="0.2">
      <c r="A1907" s="81" t="s">
        <v>147</v>
      </c>
      <c r="B1907" s="81" t="s">
        <v>493</v>
      </c>
      <c r="C1907" s="81" t="str">
        <f t="shared" si="29"/>
        <v>08045</v>
      </c>
      <c r="D1907" s="81" t="s">
        <v>503</v>
      </c>
      <c r="E1907" s="81" t="s">
        <v>1881</v>
      </c>
      <c r="F1907" s="81">
        <v>473.05</v>
      </c>
      <c r="G1907" s="81" t="s">
        <v>505</v>
      </c>
      <c r="H1907" s="81" t="s">
        <v>1882</v>
      </c>
      <c r="I1907" s="81" t="s">
        <v>1883</v>
      </c>
      <c r="J1907" s="81" t="s">
        <v>10</v>
      </c>
      <c r="K1907" s="81" t="s">
        <v>319</v>
      </c>
      <c r="L1907" s="81">
        <v>-108.0922611111111</v>
      </c>
      <c r="M1907" s="81">
        <v>39.489474999999999</v>
      </c>
      <c r="N1907" s="190">
        <v>0</v>
      </c>
      <c r="O1907" s="185">
        <v>2.5</v>
      </c>
      <c r="P1907" s="185">
        <v>0</v>
      </c>
      <c r="Q1907" s="185">
        <v>0</v>
      </c>
      <c r="R1907" s="186">
        <v>0</v>
      </c>
    </row>
    <row r="1908" spans="1:18" s="81" customFormat="1" x14ac:dyDescent="0.2">
      <c r="A1908" s="81" t="s">
        <v>147</v>
      </c>
      <c r="B1908" s="81" t="s">
        <v>493</v>
      </c>
      <c r="C1908" s="81" t="str">
        <f t="shared" si="29"/>
        <v>08045</v>
      </c>
      <c r="D1908" s="81" t="s">
        <v>503</v>
      </c>
      <c r="E1908" s="81" t="s">
        <v>1884</v>
      </c>
      <c r="F1908" s="81">
        <v>423.76499999999999</v>
      </c>
      <c r="G1908" s="81" t="s">
        <v>505</v>
      </c>
      <c r="H1908" s="81" t="s">
        <v>1885</v>
      </c>
      <c r="I1908" s="81" t="s">
        <v>1886</v>
      </c>
      <c r="J1908" s="81" t="s">
        <v>10</v>
      </c>
      <c r="K1908" s="81" t="s">
        <v>319</v>
      </c>
      <c r="L1908" s="81">
        <v>-108.09693333333333</v>
      </c>
      <c r="M1908" s="81">
        <v>39.485913888888888</v>
      </c>
      <c r="N1908" s="190">
        <v>0</v>
      </c>
      <c r="O1908" s="185">
        <v>2.4</v>
      </c>
      <c r="P1908" s="185">
        <v>0</v>
      </c>
      <c r="Q1908" s="185">
        <v>0</v>
      </c>
      <c r="R1908" s="186">
        <v>0</v>
      </c>
    </row>
    <row r="1909" spans="1:18" s="81" customFormat="1" x14ac:dyDescent="0.2">
      <c r="A1909" s="81" t="s">
        <v>147</v>
      </c>
      <c r="B1909" s="81" t="s">
        <v>493</v>
      </c>
      <c r="C1909" s="81" t="str">
        <f t="shared" si="29"/>
        <v>08045</v>
      </c>
      <c r="D1909" s="81" t="s">
        <v>503</v>
      </c>
      <c r="E1909" s="81" t="s">
        <v>1887</v>
      </c>
      <c r="F1909" s="81">
        <v>395.66</v>
      </c>
      <c r="G1909" s="81" t="s">
        <v>505</v>
      </c>
      <c r="H1909" s="81" t="s">
        <v>545</v>
      </c>
      <c r="I1909" s="81" t="s">
        <v>1888</v>
      </c>
      <c r="J1909" s="81" t="s">
        <v>10</v>
      </c>
      <c r="K1909" s="81" t="s">
        <v>319</v>
      </c>
      <c r="L1909" s="81">
        <v>-108.12559444444445</v>
      </c>
      <c r="M1909" s="81">
        <v>39.496811111111114</v>
      </c>
      <c r="N1909" s="190">
        <v>0</v>
      </c>
      <c r="O1909" s="185">
        <v>2.7992949999999999</v>
      </c>
      <c r="P1909" s="185">
        <v>0</v>
      </c>
      <c r="Q1909" s="185">
        <v>0</v>
      </c>
      <c r="R1909" s="186">
        <v>0</v>
      </c>
    </row>
    <row r="1910" spans="1:18" s="81" customFormat="1" x14ac:dyDescent="0.2">
      <c r="A1910" s="81" t="s">
        <v>147</v>
      </c>
      <c r="B1910" s="81" t="s">
        <v>493</v>
      </c>
      <c r="C1910" s="81" t="str">
        <f t="shared" si="29"/>
        <v>08045</v>
      </c>
      <c r="D1910" s="81" t="s">
        <v>503</v>
      </c>
      <c r="E1910" s="81" t="s">
        <v>1887</v>
      </c>
      <c r="F1910" s="81">
        <v>51.408000000000001</v>
      </c>
      <c r="G1910" s="81" t="s">
        <v>528</v>
      </c>
      <c r="H1910" s="81" t="s">
        <v>565</v>
      </c>
      <c r="I1910" s="81" t="s">
        <v>1888</v>
      </c>
      <c r="J1910" s="81" t="s">
        <v>14</v>
      </c>
      <c r="K1910" s="81" t="s">
        <v>494</v>
      </c>
      <c r="L1910" s="81">
        <v>-108.12559444444445</v>
      </c>
      <c r="M1910" s="81">
        <v>39.496811111111114</v>
      </c>
      <c r="N1910" s="190">
        <v>0</v>
      </c>
      <c r="O1910" s="185">
        <v>3.3460794503272617</v>
      </c>
      <c r="P1910" s="185">
        <v>0</v>
      </c>
      <c r="Q1910" s="185">
        <v>0</v>
      </c>
      <c r="R1910" s="186">
        <v>0</v>
      </c>
    </row>
    <row r="1911" spans="1:18" s="81" customFormat="1" x14ac:dyDescent="0.2">
      <c r="A1911" s="81" t="s">
        <v>147</v>
      </c>
      <c r="B1911" s="81" t="s">
        <v>493</v>
      </c>
      <c r="C1911" s="81" t="str">
        <f t="shared" si="29"/>
        <v>08045</v>
      </c>
      <c r="D1911" s="81" t="s">
        <v>503</v>
      </c>
      <c r="E1911" s="81" t="s">
        <v>1889</v>
      </c>
      <c r="F1911" s="81">
        <v>124.465</v>
      </c>
      <c r="G1911" s="81" t="s">
        <v>505</v>
      </c>
      <c r="H1911" s="81" t="s">
        <v>545</v>
      </c>
      <c r="I1911" s="81" t="s">
        <v>1890</v>
      </c>
      <c r="J1911" s="81" t="s">
        <v>10</v>
      </c>
      <c r="K1911" s="81" t="s">
        <v>319</v>
      </c>
      <c r="L1911" s="81">
        <v>-108.13015277777777</v>
      </c>
      <c r="M1911" s="81">
        <v>39.485786111111111</v>
      </c>
      <c r="N1911" s="190">
        <v>0</v>
      </c>
      <c r="O1911" s="185">
        <v>2.3001130000000001</v>
      </c>
      <c r="P1911" s="185">
        <v>0</v>
      </c>
      <c r="Q1911" s="185">
        <v>0</v>
      </c>
      <c r="R1911" s="186">
        <v>0</v>
      </c>
    </row>
    <row r="1912" spans="1:18" s="81" customFormat="1" x14ac:dyDescent="0.2">
      <c r="A1912" s="81" t="s">
        <v>147</v>
      </c>
      <c r="B1912" s="81" t="s">
        <v>493</v>
      </c>
      <c r="C1912" s="81" t="str">
        <f t="shared" si="29"/>
        <v>08045</v>
      </c>
      <c r="D1912" s="81" t="s">
        <v>503</v>
      </c>
      <c r="E1912" s="81" t="s">
        <v>1891</v>
      </c>
      <c r="F1912" s="81">
        <v>386.9</v>
      </c>
      <c r="G1912" s="81" t="s">
        <v>505</v>
      </c>
      <c r="H1912" s="81" t="s">
        <v>1892</v>
      </c>
      <c r="I1912" s="81" t="s">
        <v>1893</v>
      </c>
      <c r="J1912" s="81" t="s">
        <v>10</v>
      </c>
      <c r="K1912" s="81" t="s">
        <v>319</v>
      </c>
      <c r="L1912" s="81">
        <v>-108.12077499999999</v>
      </c>
      <c r="M1912" s="81">
        <v>39.493194444444448</v>
      </c>
      <c r="N1912" s="190">
        <v>0</v>
      </c>
      <c r="O1912" s="185">
        <v>2.7992219999999999</v>
      </c>
      <c r="P1912" s="185">
        <v>0</v>
      </c>
      <c r="Q1912" s="185">
        <v>0</v>
      </c>
      <c r="R1912" s="186">
        <v>0</v>
      </c>
    </row>
    <row r="1913" spans="1:18" s="81" customFormat="1" x14ac:dyDescent="0.2">
      <c r="A1913" s="81" t="s">
        <v>147</v>
      </c>
      <c r="B1913" s="81" t="s">
        <v>493</v>
      </c>
      <c r="C1913" s="81" t="str">
        <f t="shared" si="29"/>
        <v>08045</v>
      </c>
      <c r="D1913" s="81" t="s">
        <v>503</v>
      </c>
      <c r="E1913" s="81" t="s">
        <v>1894</v>
      </c>
      <c r="F1913" s="81">
        <v>363.54</v>
      </c>
      <c r="G1913" s="81" t="s">
        <v>505</v>
      </c>
      <c r="H1913" s="81" t="s">
        <v>1895</v>
      </c>
      <c r="I1913" s="81" t="s">
        <v>1896</v>
      </c>
      <c r="J1913" s="81" t="s">
        <v>10</v>
      </c>
      <c r="K1913" s="81" t="s">
        <v>319</v>
      </c>
      <c r="L1913" s="81">
        <v>-108.09283611111111</v>
      </c>
      <c r="M1913" s="81">
        <v>39.467763888888889</v>
      </c>
      <c r="N1913" s="190">
        <v>0</v>
      </c>
      <c r="O1913" s="185">
        <v>2.7001930000000001</v>
      </c>
      <c r="P1913" s="185">
        <v>0</v>
      </c>
      <c r="Q1913" s="185">
        <v>0</v>
      </c>
      <c r="R1913" s="186">
        <v>0</v>
      </c>
    </row>
    <row r="1914" spans="1:18" s="81" customFormat="1" x14ac:dyDescent="0.2">
      <c r="A1914" s="81" t="s">
        <v>147</v>
      </c>
      <c r="B1914" s="81" t="s">
        <v>493</v>
      </c>
      <c r="C1914" s="81" t="str">
        <f t="shared" si="29"/>
        <v>08045</v>
      </c>
      <c r="D1914" s="81" t="s">
        <v>503</v>
      </c>
      <c r="E1914" s="81" t="s">
        <v>1894</v>
      </c>
      <c r="F1914" s="81">
        <v>35.07</v>
      </c>
      <c r="G1914" s="81" t="s">
        <v>528</v>
      </c>
      <c r="H1914" s="81" t="s">
        <v>565</v>
      </c>
      <c r="I1914" s="81" t="s">
        <v>1896</v>
      </c>
      <c r="J1914" s="81" t="s">
        <v>14</v>
      </c>
      <c r="K1914" s="81" t="s">
        <v>494</v>
      </c>
      <c r="L1914" s="81">
        <v>-108.09283611111111</v>
      </c>
      <c r="M1914" s="81">
        <v>39.467763888888889</v>
      </c>
      <c r="N1914" s="190">
        <v>0</v>
      </c>
      <c r="O1914" s="185">
        <v>2.2826604093327316</v>
      </c>
      <c r="P1914" s="185">
        <v>0</v>
      </c>
      <c r="Q1914" s="185">
        <v>0</v>
      </c>
      <c r="R1914" s="186">
        <v>0</v>
      </c>
    </row>
    <row r="1915" spans="1:18" s="81" customFormat="1" x14ac:dyDescent="0.2">
      <c r="A1915" s="81" t="s">
        <v>147</v>
      </c>
      <c r="B1915" s="81" t="s">
        <v>493</v>
      </c>
      <c r="C1915" s="81" t="str">
        <f t="shared" si="29"/>
        <v>08045</v>
      </c>
      <c r="D1915" s="81" t="s">
        <v>503</v>
      </c>
      <c r="E1915" s="81" t="s">
        <v>1897</v>
      </c>
      <c r="F1915" s="81">
        <v>296.38</v>
      </c>
      <c r="G1915" s="81" t="s">
        <v>505</v>
      </c>
      <c r="H1915" s="81" t="s">
        <v>545</v>
      </c>
      <c r="I1915" s="81" t="s">
        <v>1898</v>
      </c>
      <c r="J1915" s="81" t="s">
        <v>10</v>
      </c>
      <c r="K1915" s="81" t="s">
        <v>319</v>
      </c>
      <c r="L1915" s="81">
        <v>-108.11575555555555</v>
      </c>
      <c r="M1915" s="81">
        <v>39.482277777777782</v>
      </c>
      <c r="N1915" s="190">
        <v>0</v>
      </c>
      <c r="O1915" s="185">
        <v>2.3249529999999998</v>
      </c>
      <c r="P1915" s="185">
        <v>0</v>
      </c>
      <c r="Q1915" s="185">
        <v>0</v>
      </c>
      <c r="R1915" s="186">
        <v>0</v>
      </c>
    </row>
    <row r="1916" spans="1:18" s="81" customFormat="1" x14ac:dyDescent="0.2">
      <c r="A1916" s="81" t="s">
        <v>147</v>
      </c>
      <c r="B1916" s="81" t="s">
        <v>493</v>
      </c>
      <c r="C1916" s="81" t="str">
        <f t="shared" si="29"/>
        <v>08045</v>
      </c>
      <c r="D1916" s="81" t="s">
        <v>503</v>
      </c>
      <c r="E1916" s="81" t="s">
        <v>1899</v>
      </c>
      <c r="F1916" s="81">
        <v>307.7</v>
      </c>
      <c r="G1916" s="81" t="s">
        <v>505</v>
      </c>
      <c r="H1916" s="81" t="s">
        <v>545</v>
      </c>
      <c r="I1916" s="81" t="s">
        <v>1900</v>
      </c>
      <c r="J1916" s="81" t="s">
        <v>10</v>
      </c>
      <c r="K1916" s="81" t="s">
        <v>319</v>
      </c>
      <c r="L1916" s="81">
        <v>-107.9821</v>
      </c>
      <c r="M1916" s="81">
        <v>39.490161111111114</v>
      </c>
      <c r="N1916" s="190">
        <v>0</v>
      </c>
      <c r="O1916" s="185">
        <v>2.6000649999999998</v>
      </c>
      <c r="P1916" s="185">
        <v>0</v>
      </c>
      <c r="Q1916" s="185">
        <v>0</v>
      </c>
      <c r="R1916" s="186">
        <v>0</v>
      </c>
    </row>
    <row r="1917" spans="1:18" s="81" customFormat="1" x14ac:dyDescent="0.2">
      <c r="A1917" s="81" t="s">
        <v>147</v>
      </c>
      <c r="B1917" s="81" t="s">
        <v>493</v>
      </c>
      <c r="C1917" s="81" t="str">
        <f t="shared" si="29"/>
        <v>08045</v>
      </c>
      <c r="D1917" s="81" t="s">
        <v>503</v>
      </c>
      <c r="E1917" s="81" t="s">
        <v>1901</v>
      </c>
      <c r="F1917" s="81">
        <v>298.94</v>
      </c>
      <c r="G1917" s="81" t="s">
        <v>505</v>
      </c>
      <c r="H1917" s="81" t="s">
        <v>545</v>
      </c>
      <c r="I1917" s="81" t="s">
        <v>1902</v>
      </c>
      <c r="J1917" s="81" t="s">
        <v>10</v>
      </c>
      <c r="K1917" s="81" t="s">
        <v>319</v>
      </c>
      <c r="L1917" s="81">
        <v>-108.13175455555555</v>
      </c>
      <c r="M1917" s="81">
        <v>39.510891194444447</v>
      </c>
      <c r="N1917" s="190">
        <v>0</v>
      </c>
      <c r="O1917" s="185">
        <v>2.6994280000000002</v>
      </c>
      <c r="P1917" s="185">
        <v>0</v>
      </c>
      <c r="Q1917" s="185">
        <v>0</v>
      </c>
      <c r="R1917" s="186">
        <v>0</v>
      </c>
    </row>
    <row r="1918" spans="1:18" s="81" customFormat="1" x14ac:dyDescent="0.2">
      <c r="A1918" s="81" t="s">
        <v>147</v>
      </c>
      <c r="B1918" s="81" t="s">
        <v>493</v>
      </c>
      <c r="C1918" s="81" t="str">
        <f t="shared" si="29"/>
        <v>08045</v>
      </c>
      <c r="D1918" s="81" t="s">
        <v>503</v>
      </c>
      <c r="E1918" s="81" t="s">
        <v>1903</v>
      </c>
      <c r="F1918" s="81">
        <v>296.38</v>
      </c>
      <c r="G1918" s="81" t="s">
        <v>505</v>
      </c>
      <c r="H1918" s="81" t="s">
        <v>545</v>
      </c>
      <c r="I1918" s="81" t="s">
        <v>1904</v>
      </c>
      <c r="J1918" s="81" t="s">
        <v>10</v>
      </c>
      <c r="K1918" s="81" t="s">
        <v>319</v>
      </c>
      <c r="L1918" s="81">
        <v>-108.11599444444444</v>
      </c>
      <c r="M1918" s="81">
        <v>39.49326111111111</v>
      </c>
      <c r="N1918" s="190">
        <v>0</v>
      </c>
      <c r="O1918" s="185">
        <v>2.7000220000000001</v>
      </c>
      <c r="P1918" s="185">
        <v>0</v>
      </c>
      <c r="Q1918" s="185">
        <v>0</v>
      </c>
      <c r="R1918" s="186">
        <v>0</v>
      </c>
    </row>
    <row r="1919" spans="1:18" s="81" customFormat="1" x14ac:dyDescent="0.2">
      <c r="A1919" s="81" t="s">
        <v>147</v>
      </c>
      <c r="B1919" s="81" t="s">
        <v>493</v>
      </c>
      <c r="C1919" s="81" t="str">
        <f t="shared" si="29"/>
        <v>08045</v>
      </c>
      <c r="D1919" s="81" t="s">
        <v>503</v>
      </c>
      <c r="E1919" s="81" t="s">
        <v>1905</v>
      </c>
      <c r="F1919" s="81">
        <v>269</v>
      </c>
      <c r="G1919" s="81" t="s">
        <v>505</v>
      </c>
      <c r="H1919" s="81" t="s">
        <v>545</v>
      </c>
      <c r="I1919" s="81" t="s">
        <v>1906</v>
      </c>
      <c r="J1919" s="81" t="s">
        <v>10</v>
      </c>
      <c r="K1919" s="81" t="s">
        <v>319</v>
      </c>
      <c r="L1919" s="81">
        <v>-108.08442222222222</v>
      </c>
      <c r="M1919" s="81">
        <v>39.460800000000006</v>
      </c>
      <c r="N1919" s="190">
        <v>0</v>
      </c>
      <c r="O1919" s="185">
        <v>2.5003549999999999</v>
      </c>
      <c r="P1919" s="185">
        <v>0</v>
      </c>
      <c r="Q1919" s="185">
        <v>0</v>
      </c>
      <c r="R1919" s="186">
        <v>0</v>
      </c>
    </row>
    <row r="1920" spans="1:18" s="81" customFormat="1" x14ac:dyDescent="0.2">
      <c r="A1920" s="81" t="s">
        <v>147</v>
      </c>
      <c r="B1920" s="81" t="s">
        <v>493</v>
      </c>
      <c r="C1920" s="81" t="str">
        <f t="shared" si="29"/>
        <v>08045</v>
      </c>
      <c r="D1920" s="81" t="s">
        <v>503</v>
      </c>
      <c r="E1920" s="81" t="s">
        <v>1907</v>
      </c>
      <c r="F1920" s="81">
        <v>223.38</v>
      </c>
      <c r="G1920" s="81" t="s">
        <v>505</v>
      </c>
      <c r="H1920" s="81" t="s">
        <v>545</v>
      </c>
      <c r="I1920" s="81" t="s">
        <v>1908</v>
      </c>
      <c r="J1920" s="81" t="s">
        <v>10</v>
      </c>
      <c r="K1920" s="81" t="s">
        <v>319</v>
      </c>
      <c r="L1920" s="81">
        <v>-108.12082222222223</v>
      </c>
      <c r="M1920" s="81">
        <v>39.496866666666669</v>
      </c>
      <c r="N1920" s="190">
        <v>0</v>
      </c>
      <c r="O1920" s="185">
        <v>2.499622</v>
      </c>
      <c r="P1920" s="185">
        <v>0</v>
      </c>
      <c r="Q1920" s="185">
        <v>0</v>
      </c>
      <c r="R1920" s="186">
        <v>0</v>
      </c>
    </row>
    <row r="1921" spans="1:18" s="81" customFormat="1" x14ac:dyDescent="0.2">
      <c r="A1921" s="81" t="s">
        <v>147</v>
      </c>
      <c r="B1921" s="81" t="s">
        <v>493</v>
      </c>
      <c r="C1921" s="81" t="str">
        <f t="shared" si="29"/>
        <v>08045</v>
      </c>
      <c r="D1921" s="81" t="s">
        <v>503</v>
      </c>
      <c r="E1921" s="81" t="s">
        <v>1909</v>
      </c>
      <c r="F1921" s="81">
        <v>134.32</v>
      </c>
      <c r="G1921" s="81" t="s">
        <v>505</v>
      </c>
      <c r="H1921" s="81" t="s">
        <v>545</v>
      </c>
      <c r="I1921" s="81" t="s">
        <v>1910</v>
      </c>
      <c r="J1921" s="81" t="s">
        <v>10</v>
      </c>
      <c r="K1921" s="81" t="s">
        <v>319</v>
      </c>
      <c r="L1921" s="81">
        <v>-108.07999166666666</v>
      </c>
      <c r="M1921" s="81">
        <v>39.457500000000003</v>
      </c>
      <c r="N1921" s="190">
        <v>0</v>
      </c>
      <c r="O1921" s="185">
        <v>2.30023</v>
      </c>
      <c r="P1921" s="185">
        <v>0</v>
      </c>
      <c r="Q1921" s="185">
        <v>0</v>
      </c>
      <c r="R1921" s="186">
        <v>0</v>
      </c>
    </row>
    <row r="1922" spans="1:18" s="81" customFormat="1" x14ac:dyDescent="0.2">
      <c r="A1922" s="81" t="s">
        <v>147</v>
      </c>
      <c r="B1922" s="81" t="s">
        <v>493</v>
      </c>
      <c r="C1922" s="81" t="str">
        <f t="shared" si="29"/>
        <v>08045</v>
      </c>
      <c r="D1922" s="81" t="s">
        <v>503</v>
      </c>
      <c r="E1922" s="81" t="s">
        <v>1911</v>
      </c>
      <c r="F1922" s="81">
        <v>71.540000000000006</v>
      </c>
      <c r="G1922" s="81" t="s">
        <v>505</v>
      </c>
      <c r="H1922" s="81" t="s">
        <v>545</v>
      </c>
      <c r="I1922" s="81" t="s">
        <v>1912</v>
      </c>
      <c r="J1922" s="81" t="s">
        <v>10</v>
      </c>
      <c r="K1922" s="81" t="s">
        <v>319</v>
      </c>
      <c r="L1922" s="81">
        <v>-107.89066388888889</v>
      </c>
      <c r="M1922" s="81">
        <v>39.490838888888888</v>
      </c>
      <c r="N1922" s="190">
        <v>0</v>
      </c>
      <c r="O1922" s="185">
        <v>2.1000570000000001</v>
      </c>
      <c r="P1922" s="185">
        <v>0</v>
      </c>
      <c r="Q1922" s="185">
        <v>0</v>
      </c>
      <c r="R1922" s="186">
        <v>0</v>
      </c>
    </row>
    <row r="1923" spans="1:18" s="81" customFormat="1" x14ac:dyDescent="0.2">
      <c r="A1923" s="81" t="s">
        <v>147</v>
      </c>
      <c r="B1923" s="81" t="s">
        <v>493</v>
      </c>
      <c r="C1923" s="81" t="str">
        <f t="shared" si="29"/>
        <v>08045</v>
      </c>
      <c r="D1923" s="81" t="s">
        <v>503</v>
      </c>
      <c r="E1923" s="81" t="s">
        <v>1913</v>
      </c>
      <c r="F1923" s="81">
        <v>67.89</v>
      </c>
      <c r="G1923" s="81" t="s">
        <v>505</v>
      </c>
      <c r="H1923" s="81" t="s">
        <v>545</v>
      </c>
      <c r="I1923" s="81" t="s">
        <v>1914</v>
      </c>
      <c r="J1923" s="81" t="s">
        <v>10</v>
      </c>
      <c r="K1923" s="81" t="s">
        <v>319</v>
      </c>
      <c r="L1923" s="81">
        <v>-108.093425</v>
      </c>
      <c r="M1923" s="81">
        <v>39.464194444444445</v>
      </c>
      <c r="N1923" s="190">
        <v>0</v>
      </c>
      <c r="O1923" s="185">
        <v>2.0998380000000001</v>
      </c>
      <c r="P1923" s="185">
        <v>0</v>
      </c>
      <c r="Q1923" s="185">
        <v>0</v>
      </c>
      <c r="R1923" s="186">
        <v>0</v>
      </c>
    </row>
    <row r="1924" spans="1:18" s="81" customFormat="1" x14ac:dyDescent="0.2">
      <c r="A1924" s="81" t="s">
        <v>147</v>
      </c>
      <c r="B1924" s="81" t="s">
        <v>493</v>
      </c>
      <c r="C1924" s="81" t="str">
        <f t="shared" si="29"/>
        <v>08045</v>
      </c>
      <c r="D1924" s="81" t="s">
        <v>503</v>
      </c>
      <c r="E1924" s="81" t="s">
        <v>1915</v>
      </c>
      <c r="F1924" s="81">
        <v>63.61</v>
      </c>
      <c r="G1924" s="81" t="s">
        <v>505</v>
      </c>
      <c r="H1924" s="81" t="s">
        <v>545</v>
      </c>
      <c r="I1924" s="81" t="s">
        <v>1916</v>
      </c>
      <c r="J1924" s="81" t="s">
        <v>10</v>
      </c>
      <c r="K1924" s="81" t="s">
        <v>319</v>
      </c>
      <c r="L1924" s="81">
        <v>-107.87711666666667</v>
      </c>
      <c r="M1924" s="81">
        <v>39.505133333333333</v>
      </c>
      <c r="N1924" s="190">
        <v>0</v>
      </c>
      <c r="O1924" s="185">
        <v>2.1032649999999999</v>
      </c>
      <c r="P1924" s="185">
        <v>0</v>
      </c>
      <c r="Q1924" s="185">
        <v>0</v>
      </c>
      <c r="R1924" s="186">
        <v>0</v>
      </c>
    </row>
    <row r="1925" spans="1:18" s="81" customFormat="1" x14ac:dyDescent="0.2">
      <c r="A1925" s="81" t="s">
        <v>147</v>
      </c>
      <c r="B1925" s="81" t="s">
        <v>493</v>
      </c>
      <c r="C1925" s="81" t="str">
        <f t="shared" si="29"/>
        <v>08045</v>
      </c>
      <c r="D1925" s="81" t="s">
        <v>503</v>
      </c>
      <c r="E1925" s="81" t="s">
        <v>1917</v>
      </c>
      <c r="F1925" s="81">
        <v>57.31</v>
      </c>
      <c r="G1925" s="81" t="s">
        <v>505</v>
      </c>
      <c r="H1925" s="81" t="s">
        <v>545</v>
      </c>
      <c r="I1925" s="81" t="s">
        <v>1918</v>
      </c>
      <c r="J1925" s="81" t="s">
        <v>10</v>
      </c>
      <c r="K1925" s="81" t="s">
        <v>319</v>
      </c>
      <c r="L1925" s="81">
        <v>-108.06025555555556</v>
      </c>
      <c r="M1925" s="81">
        <v>39.468175000000002</v>
      </c>
      <c r="N1925" s="190">
        <v>0</v>
      </c>
      <c r="O1925" s="185">
        <v>2.1001249999999998</v>
      </c>
      <c r="P1925" s="185">
        <v>0</v>
      </c>
      <c r="Q1925" s="185">
        <v>0</v>
      </c>
      <c r="R1925" s="186">
        <v>0</v>
      </c>
    </row>
    <row r="1926" spans="1:18" s="81" customFormat="1" x14ac:dyDescent="0.2">
      <c r="A1926" s="81" t="s">
        <v>147</v>
      </c>
      <c r="B1926" s="81" t="s">
        <v>493</v>
      </c>
      <c r="C1926" s="81" t="str">
        <f t="shared" si="29"/>
        <v>08045</v>
      </c>
      <c r="D1926" s="81" t="s">
        <v>503</v>
      </c>
      <c r="E1926" s="81" t="s">
        <v>1919</v>
      </c>
      <c r="F1926" s="81">
        <v>53.655000000000001</v>
      </c>
      <c r="G1926" s="81" t="s">
        <v>505</v>
      </c>
      <c r="H1926" s="81" t="s">
        <v>545</v>
      </c>
      <c r="I1926" s="81" t="s">
        <v>1920</v>
      </c>
      <c r="J1926" s="81" t="s">
        <v>10</v>
      </c>
      <c r="K1926" s="81" t="s">
        <v>319</v>
      </c>
      <c r="L1926" s="81">
        <v>-108.0835861111111</v>
      </c>
      <c r="M1926" s="81">
        <v>39.506744444444443</v>
      </c>
      <c r="N1926" s="190">
        <v>0</v>
      </c>
      <c r="O1926" s="185">
        <v>2.1</v>
      </c>
      <c r="P1926" s="185">
        <v>0</v>
      </c>
      <c r="Q1926" s="185">
        <v>0</v>
      </c>
      <c r="R1926" s="186">
        <v>0</v>
      </c>
    </row>
    <row r="1927" spans="1:18" s="81" customFormat="1" x14ac:dyDescent="0.2">
      <c r="A1927" s="81" t="s">
        <v>147</v>
      </c>
      <c r="B1927" s="81" t="s">
        <v>493</v>
      </c>
      <c r="C1927" s="81" t="str">
        <f t="shared" ref="C1927:C1990" si="30">B1927&amp;D1927</f>
        <v>08045</v>
      </c>
      <c r="D1927" s="81" t="s">
        <v>503</v>
      </c>
      <c r="E1927" s="81" t="s">
        <v>1921</v>
      </c>
      <c r="F1927" s="81">
        <v>103.66</v>
      </c>
      <c r="G1927" s="81" t="s">
        <v>505</v>
      </c>
      <c r="H1927" s="81" t="s">
        <v>545</v>
      </c>
      <c r="I1927" s="81" t="s">
        <v>1922</v>
      </c>
      <c r="J1927" s="81" t="s">
        <v>10</v>
      </c>
      <c r="K1927" s="81" t="s">
        <v>319</v>
      </c>
      <c r="L1927" s="81">
        <v>-108.02418888888889</v>
      </c>
      <c r="M1927" s="81">
        <v>39.479219444444446</v>
      </c>
      <c r="N1927" s="190">
        <v>0</v>
      </c>
      <c r="O1927" s="185">
        <v>2.355674</v>
      </c>
      <c r="P1927" s="185">
        <v>0</v>
      </c>
      <c r="Q1927" s="185">
        <v>0</v>
      </c>
      <c r="R1927" s="186">
        <v>0</v>
      </c>
    </row>
    <row r="1928" spans="1:18" s="81" customFormat="1" x14ac:dyDescent="0.2">
      <c r="A1928" s="81" t="s">
        <v>147</v>
      </c>
      <c r="B1928" s="81" t="s">
        <v>493</v>
      </c>
      <c r="C1928" s="81" t="str">
        <f t="shared" si="30"/>
        <v>08045</v>
      </c>
      <c r="D1928" s="81" t="s">
        <v>503</v>
      </c>
      <c r="E1928" s="81" t="s">
        <v>1923</v>
      </c>
      <c r="F1928" s="81">
        <v>98.92</v>
      </c>
      <c r="G1928" s="81" t="s">
        <v>505</v>
      </c>
      <c r="H1928" s="81" t="s">
        <v>545</v>
      </c>
      <c r="I1928" s="81" t="s">
        <v>1924</v>
      </c>
      <c r="J1928" s="81" t="s">
        <v>10</v>
      </c>
      <c r="K1928" s="81" t="s">
        <v>319</v>
      </c>
      <c r="L1928" s="81">
        <v>-108.15713055555557</v>
      </c>
      <c r="M1928" s="81">
        <v>39.446344444444442</v>
      </c>
      <c r="N1928" s="190">
        <v>0</v>
      </c>
      <c r="O1928" s="185">
        <v>2.1989920000000001</v>
      </c>
      <c r="P1928" s="185">
        <v>0</v>
      </c>
      <c r="Q1928" s="185">
        <v>0</v>
      </c>
      <c r="R1928" s="186">
        <v>0</v>
      </c>
    </row>
    <row r="1929" spans="1:18" s="81" customFormat="1" x14ac:dyDescent="0.2">
      <c r="A1929" s="81" t="s">
        <v>147</v>
      </c>
      <c r="B1929" s="81" t="s">
        <v>493</v>
      </c>
      <c r="C1929" s="81" t="str">
        <f t="shared" si="30"/>
        <v>08045</v>
      </c>
      <c r="D1929" s="81" t="s">
        <v>503</v>
      </c>
      <c r="E1929" s="81" t="s">
        <v>1925</v>
      </c>
      <c r="F1929" s="81">
        <v>31.754999999999999</v>
      </c>
      <c r="G1929" s="81" t="s">
        <v>505</v>
      </c>
      <c r="H1929" s="81" t="s">
        <v>1926</v>
      </c>
      <c r="I1929" s="81" t="s">
        <v>1927</v>
      </c>
      <c r="J1929" s="81" t="s">
        <v>10</v>
      </c>
      <c r="K1929" s="81" t="s">
        <v>319</v>
      </c>
      <c r="L1929" s="81">
        <v>-107.85348611111111</v>
      </c>
      <c r="M1929" s="81">
        <v>39.516113888888889</v>
      </c>
      <c r="N1929" s="190">
        <v>0</v>
      </c>
      <c r="O1929" s="185">
        <v>2.0996410000000001</v>
      </c>
      <c r="P1929" s="185">
        <v>0</v>
      </c>
      <c r="Q1929" s="185">
        <v>0</v>
      </c>
      <c r="R1929" s="186">
        <v>0</v>
      </c>
    </row>
    <row r="1930" spans="1:18" s="81" customFormat="1" x14ac:dyDescent="0.2">
      <c r="A1930" s="81" t="s">
        <v>147</v>
      </c>
      <c r="B1930" s="81" t="s">
        <v>493</v>
      </c>
      <c r="C1930" s="81" t="str">
        <f t="shared" si="30"/>
        <v>08045</v>
      </c>
      <c r="D1930" s="81" t="s">
        <v>503</v>
      </c>
      <c r="E1930" s="81" t="s">
        <v>1928</v>
      </c>
      <c r="F1930" s="81">
        <v>30.3</v>
      </c>
      <c r="G1930" s="81" t="s">
        <v>505</v>
      </c>
      <c r="H1930" s="81" t="s">
        <v>545</v>
      </c>
      <c r="I1930" s="81" t="s">
        <v>1929</v>
      </c>
      <c r="J1930" s="81" t="s">
        <v>10</v>
      </c>
      <c r="K1930" s="81" t="s">
        <v>319</v>
      </c>
      <c r="L1930" s="81">
        <v>-108.07375833333333</v>
      </c>
      <c r="M1930" s="81">
        <v>39.471316666666667</v>
      </c>
      <c r="N1930" s="190">
        <v>0</v>
      </c>
      <c r="O1930" s="185">
        <v>1.999952</v>
      </c>
      <c r="P1930" s="185">
        <v>0</v>
      </c>
      <c r="Q1930" s="185">
        <v>0</v>
      </c>
      <c r="R1930" s="186">
        <v>0</v>
      </c>
    </row>
    <row r="1931" spans="1:18" s="81" customFormat="1" x14ac:dyDescent="0.2">
      <c r="A1931" s="81" t="s">
        <v>147</v>
      </c>
      <c r="B1931" s="81" t="s">
        <v>493</v>
      </c>
      <c r="C1931" s="81" t="str">
        <f t="shared" si="30"/>
        <v>08045</v>
      </c>
      <c r="D1931" s="81" t="s">
        <v>503</v>
      </c>
      <c r="E1931" s="81" t="s">
        <v>1930</v>
      </c>
      <c r="F1931" s="81">
        <v>29.93</v>
      </c>
      <c r="G1931" s="81" t="s">
        <v>505</v>
      </c>
      <c r="H1931" s="81" t="s">
        <v>545</v>
      </c>
      <c r="I1931" s="81" t="s">
        <v>1931</v>
      </c>
      <c r="J1931" s="81" t="s">
        <v>10</v>
      </c>
      <c r="K1931" s="81" t="s">
        <v>319</v>
      </c>
      <c r="L1931" s="81">
        <v>-108.05543055555555</v>
      </c>
      <c r="M1931" s="81">
        <v>39.471672222222232</v>
      </c>
      <c r="N1931" s="190">
        <v>0</v>
      </c>
      <c r="O1931" s="185">
        <v>0.105952</v>
      </c>
      <c r="P1931" s="185">
        <v>0</v>
      </c>
      <c r="Q1931" s="185">
        <v>0</v>
      </c>
      <c r="R1931" s="186">
        <v>0</v>
      </c>
    </row>
    <row r="1932" spans="1:18" s="81" customFormat="1" x14ac:dyDescent="0.2">
      <c r="A1932" s="81" t="s">
        <v>147</v>
      </c>
      <c r="B1932" s="81" t="s">
        <v>493</v>
      </c>
      <c r="C1932" s="81" t="str">
        <f t="shared" si="30"/>
        <v>08045</v>
      </c>
      <c r="D1932" s="81" t="s">
        <v>503</v>
      </c>
      <c r="E1932" s="81" t="s">
        <v>1932</v>
      </c>
      <c r="F1932" s="81">
        <v>323.76</v>
      </c>
      <c r="G1932" s="81" t="s">
        <v>505</v>
      </c>
      <c r="H1932" s="81" t="s">
        <v>545</v>
      </c>
      <c r="I1932" s="81" t="s">
        <v>1933</v>
      </c>
      <c r="J1932" s="81" t="s">
        <v>10</v>
      </c>
      <c r="K1932" s="81" t="s">
        <v>319</v>
      </c>
      <c r="L1932" s="81">
        <v>-108.09219444444444</v>
      </c>
      <c r="M1932" s="81">
        <v>39.486008333333338</v>
      </c>
      <c r="N1932" s="190">
        <v>0</v>
      </c>
      <c r="O1932" s="185">
        <v>2.7001580000000001</v>
      </c>
      <c r="P1932" s="185">
        <v>0</v>
      </c>
      <c r="Q1932" s="185">
        <v>0</v>
      </c>
      <c r="R1932" s="186">
        <v>0</v>
      </c>
    </row>
    <row r="1933" spans="1:18" s="81" customFormat="1" x14ac:dyDescent="0.2">
      <c r="A1933" s="81" t="s">
        <v>147</v>
      </c>
      <c r="B1933" s="81" t="s">
        <v>493</v>
      </c>
      <c r="C1933" s="81" t="str">
        <f t="shared" si="30"/>
        <v>08045</v>
      </c>
      <c r="D1933" s="81" t="s">
        <v>503</v>
      </c>
      <c r="E1933" s="81" t="s">
        <v>1934</v>
      </c>
      <c r="F1933" s="81">
        <v>106.5</v>
      </c>
      <c r="G1933" s="81" t="s">
        <v>505</v>
      </c>
      <c r="H1933" s="81" t="s">
        <v>1935</v>
      </c>
      <c r="I1933" s="81" t="s">
        <v>1936</v>
      </c>
      <c r="J1933" s="81" t="s">
        <v>4</v>
      </c>
      <c r="K1933" s="81" t="s">
        <v>319</v>
      </c>
      <c r="L1933" s="81">
        <v>-108.07070277777778</v>
      </c>
      <c r="M1933" s="81">
        <v>39.453919444444445</v>
      </c>
      <c r="N1933" s="190">
        <v>0</v>
      </c>
      <c r="O1933" s="185">
        <v>3.7</v>
      </c>
      <c r="P1933" s="185">
        <v>0</v>
      </c>
      <c r="Q1933" s="185">
        <v>0</v>
      </c>
      <c r="R1933" s="186">
        <v>0</v>
      </c>
    </row>
    <row r="1934" spans="1:18" s="81" customFormat="1" x14ac:dyDescent="0.2">
      <c r="A1934" s="81" t="s">
        <v>147</v>
      </c>
      <c r="B1934" s="81" t="s">
        <v>493</v>
      </c>
      <c r="C1934" s="81" t="str">
        <f t="shared" si="30"/>
        <v>08045</v>
      </c>
      <c r="D1934" s="81" t="s">
        <v>503</v>
      </c>
      <c r="E1934" s="81" t="s">
        <v>1937</v>
      </c>
      <c r="F1934" s="81">
        <v>3650</v>
      </c>
      <c r="G1934" s="81" t="s">
        <v>523</v>
      </c>
      <c r="H1934" s="81" t="s">
        <v>1938</v>
      </c>
      <c r="I1934" s="81" t="s">
        <v>1939</v>
      </c>
      <c r="J1934" s="81" t="s">
        <v>2</v>
      </c>
      <c r="K1934" s="81" t="s">
        <v>37</v>
      </c>
      <c r="L1934" s="81">
        <v>-107.90074722222222</v>
      </c>
      <c r="M1934" s="81">
        <v>39.526952777777787</v>
      </c>
      <c r="N1934" s="190">
        <v>0</v>
      </c>
      <c r="O1934" s="185">
        <v>3.3</v>
      </c>
      <c r="P1934" s="185">
        <v>0</v>
      </c>
      <c r="Q1934" s="185">
        <v>0</v>
      </c>
      <c r="R1934" s="186">
        <v>0</v>
      </c>
    </row>
    <row r="1935" spans="1:18" s="81" customFormat="1" x14ac:dyDescent="0.2">
      <c r="A1935" s="81" t="s">
        <v>147</v>
      </c>
      <c r="B1935" s="81" t="s">
        <v>493</v>
      </c>
      <c r="C1935" s="81" t="str">
        <f t="shared" si="30"/>
        <v>08045</v>
      </c>
      <c r="D1935" s="81" t="s">
        <v>503</v>
      </c>
      <c r="E1935" s="81" t="s">
        <v>1940</v>
      </c>
      <c r="F1935" s="81">
        <v>915.5</v>
      </c>
      <c r="G1935" s="81" t="s">
        <v>523</v>
      </c>
      <c r="H1935" s="81" t="s">
        <v>1941</v>
      </c>
      <c r="I1935" s="81" t="s">
        <v>1942</v>
      </c>
      <c r="J1935" s="81" t="s">
        <v>2</v>
      </c>
      <c r="K1935" s="81" t="s">
        <v>37</v>
      </c>
      <c r="L1935" s="81">
        <v>-108.07528888888889</v>
      </c>
      <c r="M1935" s="81">
        <v>39.453950000000013</v>
      </c>
      <c r="N1935" s="190">
        <v>0</v>
      </c>
      <c r="O1935" s="185">
        <v>3.3</v>
      </c>
      <c r="P1935" s="185">
        <v>0</v>
      </c>
      <c r="Q1935" s="185">
        <v>0</v>
      </c>
      <c r="R1935" s="186">
        <v>0</v>
      </c>
    </row>
    <row r="1936" spans="1:18" s="81" customFormat="1" x14ac:dyDescent="0.2">
      <c r="A1936" s="81" t="s">
        <v>147</v>
      </c>
      <c r="B1936" s="81" t="s">
        <v>493</v>
      </c>
      <c r="C1936" s="81" t="str">
        <f t="shared" si="30"/>
        <v>08045</v>
      </c>
      <c r="D1936" s="81" t="s">
        <v>503</v>
      </c>
      <c r="E1936" s="81" t="s">
        <v>1940</v>
      </c>
      <c r="F1936" s="81">
        <v>36.96</v>
      </c>
      <c r="G1936" s="81" t="s">
        <v>528</v>
      </c>
      <c r="H1936" s="81" t="s">
        <v>565</v>
      </c>
      <c r="I1936" s="81" t="s">
        <v>1942</v>
      </c>
      <c r="J1936" s="81" t="s">
        <v>14</v>
      </c>
      <c r="K1936" s="81" t="s">
        <v>494</v>
      </c>
      <c r="L1936" s="81">
        <v>-108.07528888888889</v>
      </c>
      <c r="M1936" s="81">
        <v>39.453950000000013</v>
      </c>
      <c r="N1936" s="190">
        <v>0</v>
      </c>
      <c r="O1936" s="185">
        <v>2.4056780361829988</v>
      </c>
      <c r="P1936" s="185">
        <v>0</v>
      </c>
      <c r="Q1936" s="185">
        <v>0</v>
      </c>
      <c r="R1936" s="186">
        <v>0</v>
      </c>
    </row>
    <row r="1937" spans="1:18" s="81" customFormat="1" x14ac:dyDescent="0.2">
      <c r="A1937" s="81" t="s">
        <v>147</v>
      </c>
      <c r="B1937" s="81" t="s">
        <v>493</v>
      </c>
      <c r="C1937" s="81" t="str">
        <f t="shared" si="30"/>
        <v>08045</v>
      </c>
      <c r="D1937" s="81" t="s">
        <v>503</v>
      </c>
      <c r="E1937" s="81" t="s">
        <v>1943</v>
      </c>
      <c r="F1937" s="81">
        <v>89.3</v>
      </c>
      <c r="G1937" s="81" t="s">
        <v>515</v>
      </c>
      <c r="H1937" s="81" t="s">
        <v>1944</v>
      </c>
      <c r="I1937" s="81" t="s">
        <v>1945</v>
      </c>
      <c r="J1937" s="81" t="s">
        <v>231</v>
      </c>
      <c r="K1937" s="81" t="s">
        <v>333</v>
      </c>
      <c r="L1937" s="81">
        <v>-108.09941580555555</v>
      </c>
      <c r="M1937" s="81">
        <v>39.402683805555554</v>
      </c>
      <c r="N1937" s="190">
        <v>0</v>
      </c>
      <c r="O1937" s="185">
        <v>0</v>
      </c>
      <c r="P1937" s="185">
        <v>7.1</v>
      </c>
      <c r="Q1937" s="185">
        <v>0</v>
      </c>
      <c r="R1937" s="186">
        <v>0</v>
      </c>
    </row>
    <row r="1938" spans="1:18" s="81" customFormat="1" x14ac:dyDescent="0.2">
      <c r="A1938" s="81" t="s">
        <v>147</v>
      </c>
      <c r="B1938" s="81" t="s">
        <v>493</v>
      </c>
      <c r="C1938" s="81" t="str">
        <f t="shared" si="30"/>
        <v>08045</v>
      </c>
      <c r="D1938" s="81" t="s">
        <v>503</v>
      </c>
      <c r="E1938" s="81" t="s">
        <v>1943</v>
      </c>
      <c r="F1938" s="81">
        <v>89.3</v>
      </c>
      <c r="G1938" s="81" t="s">
        <v>515</v>
      </c>
      <c r="H1938" s="81" t="s">
        <v>1944</v>
      </c>
      <c r="I1938" s="81" t="s">
        <v>1945</v>
      </c>
      <c r="J1938" s="81" t="s">
        <v>231</v>
      </c>
      <c r="K1938" s="81" t="s">
        <v>333</v>
      </c>
      <c r="L1938" s="81">
        <v>-108.09941580555555</v>
      </c>
      <c r="M1938" s="81">
        <v>39.402683805555554</v>
      </c>
      <c r="N1938" s="190">
        <v>19.399999999999999</v>
      </c>
      <c r="O1938" s="185">
        <v>0</v>
      </c>
      <c r="P1938" s="185">
        <v>0</v>
      </c>
      <c r="Q1938" s="185">
        <v>0</v>
      </c>
      <c r="R1938" s="186">
        <v>0</v>
      </c>
    </row>
    <row r="1939" spans="1:18" s="81" customFormat="1" x14ac:dyDescent="0.2">
      <c r="A1939" s="81" t="s">
        <v>147</v>
      </c>
      <c r="B1939" s="81" t="s">
        <v>493</v>
      </c>
      <c r="C1939" s="81" t="str">
        <f t="shared" si="30"/>
        <v>08045</v>
      </c>
      <c r="D1939" s="81" t="s">
        <v>503</v>
      </c>
      <c r="E1939" s="81" t="s">
        <v>1943</v>
      </c>
      <c r="F1939" s="81">
        <v>89.3</v>
      </c>
      <c r="G1939" s="81" t="s">
        <v>515</v>
      </c>
      <c r="H1939" s="81" t="s">
        <v>1944</v>
      </c>
      <c r="I1939" s="81" t="s">
        <v>1945</v>
      </c>
      <c r="J1939" s="81" t="s">
        <v>231</v>
      </c>
      <c r="K1939" s="81" t="s">
        <v>333</v>
      </c>
      <c r="L1939" s="81">
        <v>-108.09941580555555</v>
      </c>
      <c r="M1939" s="81">
        <v>39.402683805555554</v>
      </c>
      <c r="N1939" s="190">
        <v>0</v>
      </c>
      <c r="O1939" s="185">
        <v>0</v>
      </c>
      <c r="P1939" s="185">
        <v>0</v>
      </c>
      <c r="Q1939" s="185">
        <v>0</v>
      </c>
      <c r="R1939" s="186">
        <v>0.4</v>
      </c>
    </row>
    <row r="1940" spans="1:18" s="81" customFormat="1" x14ac:dyDescent="0.2">
      <c r="A1940" s="81" t="s">
        <v>147</v>
      </c>
      <c r="B1940" s="81" t="s">
        <v>493</v>
      </c>
      <c r="C1940" s="81" t="str">
        <f t="shared" si="30"/>
        <v>08045</v>
      </c>
      <c r="D1940" s="81" t="s">
        <v>503</v>
      </c>
      <c r="E1940" s="81" t="s">
        <v>1943</v>
      </c>
      <c r="F1940" s="81">
        <v>89.3</v>
      </c>
      <c r="G1940" s="81" t="s">
        <v>515</v>
      </c>
      <c r="H1940" s="81" t="s">
        <v>1944</v>
      </c>
      <c r="I1940" s="81" t="s">
        <v>1945</v>
      </c>
      <c r="J1940" s="81" t="s">
        <v>231</v>
      </c>
      <c r="K1940" s="81" t="s">
        <v>333</v>
      </c>
      <c r="L1940" s="81">
        <v>-108.09941580555555</v>
      </c>
      <c r="M1940" s="81">
        <v>39.402683805555554</v>
      </c>
      <c r="N1940" s="190">
        <v>0</v>
      </c>
      <c r="O1940" s="185">
        <v>0</v>
      </c>
      <c r="P1940" s="185">
        <v>0</v>
      </c>
      <c r="Q1940" s="185">
        <v>0</v>
      </c>
      <c r="R1940" s="186">
        <v>0</v>
      </c>
    </row>
    <row r="1941" spans="1:18" s="81" customFormat="1" x14ac:dyDescent="0.2">
      <c r="A1941" s="81" t="s">
        <v>147</v>
      </c>
      <c r="B1941" s="81" t="s">
        <v>493</v>
      </c>
      <c r="C1941" s="81" t="str">
        <f t="shared" si="30"/>
        <v>08045</v>
      </c>
      <c r="D1941" s="81" t="s">
        <v>503</v>
      </c>
      <c r="E1941" s="81" t="s">
        <v>1943</v>
      </c>
      <c r="F1941" s="81">
        <v>89.3</v>
      </c>
      <c r="G1941" s="81" t="s">
        <v>515</v>
      </c>
      <c r="H1941" s="81" t="s">
        <v>1944</v>
      </c>
      <c r="I1941" s="81" t="s">
        <v>1945</v>
      </c>
      <c r="J1941" s="81" t="s">
        <v>231</v>
      </c>
      <c r="K1941" s="81" t="s">
        <v>333</v>
      </c>
      <c r="L1941" s="81">
        <v>-108.09941580555555</v>
      </c>
      <c r="M1941" s="81">
        <v>39.402683805555554</v>
      </c>
      <c r="N1941" s="190">
        <v>0</v>
      </c>
      <c r="O1941" s="185">
        <v>0</v>
      </c>
      <c r="P1941" s="185">
        <v>0</v>
      </c>
      <c r="Q1941" s="185">
        <v>1.3395000000000001E-2</v>
      </c>
      <c r="R1941" s="186">
        <v>0</v>
      </c>
    </row>
    <row r="1942" spans="1:18" s="81" customFormat="1" x14ac:dyDescent="0.2">
      <c r="A1942" s="81" t="s">
        <v>147</v>
      </c>
      <c r="B1942" s="81" t="s">
        <v>493</v>
      </c>
      <c r="C1942" s="81" t="str">
        <f t="shared" si="30"/>
        <v>08045</v>
      </c>
      <c r="D1942" s="81" t="s">
        <v>503</v>
      </c>
      <c r="E1942" s="81" t="s">
        <v>1943</v>
      </c>
      <c r="F1942" s="81">
        <v>89.3</v>
      </c>
      <c r="G1942" s="81" t="s">
        <v>515</v>
      </c>
      <c r="H1942" s="81" t="s">
        <v>1944</v>
      </c>
      <c r="I1942" s="81" t="s">
        <v>1945</v>
      </c>
      <c r="J1942" s="81" t="s">
        <v>231</v>
      </c>
      <c r="K1942" s="81" t="s">
        <v>333</v>
      </c>
      <c r="L1942" s="81">
        <v>-108.09941580555555</v>
      </c>
      <c r="M1942" s="81">
        <v>39.402683805555554</v>
      </c>
      <c r="N1942" s="190">
        <v>0</v>
      </c>
      <c r="O1942" s="185">
        <v>2.6</v>
      </c>
      <c r="P1942" s="185">
        <v>0</v>
      </c>
      <c r="Q1942" s="185">
        <v>0</v>
      </c>
      <c r="R1942" s="186">
        <v>0</v>
      </c>
    </row>
    <row r="1943" spans="1:18" s="81" customFormat="1" x14ac:dyDescent="0.2">
      <c r="A1943" s="81" t="s">
        <v>147</v>
      </c>
      <c r="B1943" s="81" t="s">
        <v>493</v>
      </c>
      <c r="C1943" s="81" t="str">
        <f t="shared" si="30"/>
        <v>08045</v>
      </c>
      <c r="D1943" s="81" t="s">
        <v>503</v>
      </c>
      <c r="E1943" s="81" t="s">
        <v>1943</v>
      </c>
      <c r="F1943" s="81">
        <v>89.3</v>
      </c>
      <c r="G1943" s="81" t="s">
        <v>515</v>
      </c>
      <c r="H1943" s="81" t="s">
        <v>1946</v>
      </c>
      <c r="I1943" s="81" t="s">
        <v>1945</v>
      </c>
      <c r="J1943" s="81" t="s">
        <v>231</v>
      </c>
      <c r="K1943" s="81" t="s">
        <v>333</v>
      </c>
      <c r="L1943" s="81">
        <v>-108.09941580555555</v>
      </c>
      <c r="M1943" s="81">
        <v>39.402683805555554</v>
      </c>
      <c r="N1943" s="190">
        <v>0</v>
      </c>
      <c r="O1943" s="185">
        <v>0</v>
      </c>
      <c r="P1943" s="185">
        <v>7.1</v>
      </c>
      <c r="Q1943" s="185">
        <v>0</v>
      </c>
      <c r="R1943" s="186">
        <v>0</v>
      </c>
    </row>
    <row r="1944" spans="1:18" s="81" customFormat="1" x14ac:dyDescent="0.2">
      <c r="A1944" s="81" t="s">
        <v>147</v>
      </c>
      <c r="B1944" s="81" t="s">
        <v>493</v>
      </c>
      <c r="C1944" s="81" t="str">
        <f t="shared" si="30"/>
        <v>08045</v>
      </c>
      <c r="D1944" s="81" t="s">
        <v>503</v>
      </c>
      <c r="E1944" s="81" t="s">
        <v>1943</v>
      </c>
      <c r="F1944" s="81">
        <v>89.3</v>
      </c>
      <c r="G1944" s="81" t="s">
        <v>515</v>
      </c>
      <c r="H1944" s="81" t="s">
        <v>1946</v>
      </c>
      <c r="I1944" s="81" t="s">
        <v>1945</v>
      </c>
      <c r="J1944" s="81" t="s">
        <v>231</v>
      </c>
      <c r="K1944" s="81" t="s">
        <v>333</v>
      </c>
      <c r="L1944" s="81">
        <v>-108.09941580555555</v>
      </c>
      <c r="M1944" s="81">
        <v>39.402683805555554</v>
      </c>
      <c r="N1944" s="190">
        <v>19.399999999999999</v>
      </c>
      <c r="O1944" s="185">
        <v>0</v>
      </c>
      <c r="P1944" s="185">
        <v>0</v>
      </c>
      <c r="Q1944" s="185">
        <v>0</v>
      </c>
      <c r="R1944" s="186">
        <v>0</v>
      </c>
    </row>
    <row r="1945" spans="1:18" s="81" customFormat="1" x14ac:dyDescent="0.2">
      <c r="A1945" s="81" t="s">
        <v>147</v>
      </c>
      <c r="B1945" s="81" t="s">
        <v>493</v>
      </c>
      <c r="C1945" s="81" t="str">
        <f t="shared" si="30"/>
        <v>08045</v>
      </c>
      <c r="D1945" s="81" t="s">
        <v>503</v>
      </c>
      <c r="E1945" s="81" t="s">
        <v>1943</v>
      </c>
      <c r="F1945" s="81">
        <v>89.3</v>
      </c>
      <c r="G1945" s="81" t="s">
        <v>515</v>
      </c>
      <c r="H1945" s="81" t="s">
        <v>1946</v>
      </c>
      <c r="I1945" s="81" t="s">
        <v>1945</v>
      </c>
      <c r="J1945" s="81" t="s">
        <v>231</v>
      </c>
      <c r="K1945" s="81" t="s">
        <v>333</v>
      </c>
      <c r="L1945" s="81">
        <v>-108.09941580555555</v>
      </c>
      <c r="M1945" s="81">
        <v>39.402683805555554</v>
      </c>
      <c r="N1945" s="190">
        <v>0</v>
      </c>
      <c r="O1945" s="185">
        <v>0</v>
      </c>
      <c r="P1945" s="185">
        <v>0</v>
      </c>
      <c r="Q1945" s="185">
        <v>0</v>
      </c>
      <c r="R1945" s="186">
        <v>0.4</v>
      </c>
    </row>
    <row r="1946" spans="1:18" s="81" customFormat="1" x14ac:dyDescent="0.2">
      <c r="A1946" s="81" t="s">
        <v>147</v>
      </c>
      <c r="B1946" s="81" t="s">
        <v>493</v>
      </c>
      <c r="C1946" s="81" t="str">
        <f t="shared" si="30"/>
        <v>08045</v>
      </c>
      <c r="D1946" s="81" t="s">
        <v>503</v>
      </c>
      <c r="E1946" s="81" t="s">
        <v>1943</v>
      </c>
      <c r="F1946" s="81">
        <v>89.3</v>
      </c>
      <c r="G1946" s="81" t="s">
        <v>515</v>
      </c>
      <c r="H1946" s="81" t="s">
        <v>1946</v>
      </c>
      <c r="I1946" s="81" t="s">
        <v>1945</v>
      </c>
      <c r="J1946" s="81" t="s">
        <v>231</v>
      </c>
      <c r="K1946" s="81" t="s">
        <v>333</v>
      </c>
      <c r="L1946" s="81">
        <v>-108.09941580555555</v>
      </c>
      <c r="M1946" s="81">
        <v>39.402683805555554</v>
      </c>
      <c r="N1946" s="190">
        <v>0</v>
      </c>
      <c r="O1946" s="185">
        <v>0</v>
      </c>
      <c r="P1946" s="185">
        <v>0</v>
      </c>
      <c r="Q1946" s="185">
        <v>0</v>
      </c>
      <c r="R1946" s="186">
        <v>0</v>
      </c>
    </row>
    <row r="1947" spans="1:18" s="81" customFormat="1" x14ac:dyDescent="0.2">
      <c r="A1947" s="81" t="s">
        <v>147</v>
      </c>
      <c r="B1947" s="81" t="s">
        <v>493</v>
      </c>
      <c r="C1947" s="81" t="str">
        <f t="shared" si="30"/>
        <v>08045</v>
      </c>
      <c r="D1947" s="81" t="s">
        <v>503</v>
      </c>
      <c r="E1947" s="81" t="s">
        <v>1943</v>
      </c>
      <c r="F1947" s="81">
        <v>89.3</v>
      </c>
      <c r="G1947" s="81" t="s">
        <v>515</v>
      </c>
      <c r="H1947" s="81" t="s">
        <v>1946</v>
      </c>
      <c r="I1947" s="81" t="s">
        <v>1945</v>
      </c>
      <c r="J1947" s="81" t="s">
        <v>231</v>
      </c>
      <c r="K1947" s="81" t="s">
        <v>333</v>
      </c>
      <c r="L1947" s="81">
        <v>-108.09941580555555</v>
      </c>
      <c r="M1947" s="81">
        <v>39.402683805555554</v>
      </c>
      <c r="N1947" s="190">
        <v>0</v>
      </c>
      <c r="O1947" s="185">
        <v>0</v>
      </c>
      <c r="P1947" s="185">
        <v>0</v>
      </c>
      <c r="Q1947" s="185">
        <v>2.6790000000000001E-2</v>
      </c>
      <c r="R1947" s="186">
        <v>0</v>
      </c>
    </row>
    <row r="1948" spans="1:18" s="81" customFormat="1" x14ac:dyDescent="0.2">
      <c r="A1948" s="81" t="s">
        <v>147</v>
      </c>
      <c r="B1948" s="81" t="s">
        <v>493</v>
      </c>
      <c r="C1948" s="81" t="str">
        <f t="shared" si="30"/>
        <v>08045</v>
      </c>
      <c r="D1948" s="81" t="s">
        <v>503</v>
      </c>
      <c r="E1948" s="81" t="s">
        <v>1943</v>
      </c>
      <c r="F1948" s="81">
        <v>89.3</v>
      </c>
      <c r="G1948" s="81" t="s">
        <v>515</v>
      </c>
      <c r="H1948" s="81" t="s">
        <v>1946</v>
      </c>
      <c r="I1948" s="81" t="s">
        <v>1945</v>
      </c>
      <c r="J1948" s="81" t="s">
        <v>231</v>
      </c>
      <c r="K1948" s="81" t="s">
        <v>333</v>
      </c>
      <c r="L1948" s="81">
        <v>-108.09941580555555</v>
      </c>
      <c r="M1948" s="81">
        <v>39.402683805555554</v>
      </c>
      <c r="N1948" s="190">
        <v>0</v>
      </c>
      <c r="O1948" s="185">
        <v>2.6</v>
      </c>
      <c r="P1948" s="185">
        <v>0</v>
      </c>
      <c r="Q1948" s="185">
        <v>0</v>
      </c>
      <c r="R1948" s="186">
        <v>0</v>
      </c>
    </row>
    <row r="1949" spans="1:18" s="81" customFormat="1" x14ac:dyDescent="0.2">
      <c r="A1949" s="81" t="s">
        <v>147</v>
      </c>
      <c r="B1949" s="81" t="s">
        <v>493</v>
      </c>
      <c r="C1949" s="81" t="str">
        <f t="shared" si="30"/>
        <v>08045</v>
      </c>
      <c r="D1949" s="81" t="s">
        <v>503</v>
      </c>
      <c r="E1949" s="81" t="s">
        <v>1943</v>
      </c>
      <c r="F1949" s="81">
        <v>53</v>
      </c>
      <c r="G1949" s="81" t="s">
        <v>515</v>
      </c>
      <c r="H1949" s="81" t="s">
        <v>1947</v>
      </c>
      <c r="I1949" s="81" t="s">
        <v>1945</v>
      </c>
      <c r="J1949" s="81" t="s">
        <v>231</v>
      </c>
      <c r="K1949" s="81" t="s">
        <v>333</v>
      </c>
      <c r="L1949" s="81">
        <v>-108.09941580555555</v>
      </c>
      <c r="M1949" s="81">
        <v>39.402683805555554</v>
      </c>
      <c r="N1949" s="190">
        <v>0</v>
      </c>
      <c r="O1949" s="185">
        <v>0</v>
      </c>
      <c r="P1949" s="185">
        <v>6.7</v>
      </c>
      <c r="Q1949" s="185">
        <v>0</v>
      </c>
      <c r="R1949" s="186">
        <v>0</v>
      </c>
    </row>
    <row r="1950" spans="1:18" s="81" customFormat="1" x14ac:dyDescent="0.2">
      <c r="A1950" s="81" t="s">
        <v>147</v>
      </c>
      <c r="B1950" s="81" t="s">
        <v>493</v>
      </c>
      <c r="C1950" s="81" t="str">
        <f t="shared" si="30"/>
        <v>08045</v>
      </c>
      <c r="D1950" s="81" t="s">
        <v>503</v>
      </c>
      <c r="E1950" s="81" t="s">
        <v>1943</v>
      </c>
      <c r="F1950" s="81">
        <v>53</v>
      </c>
      <c r="G1950" s="81" t="s">
        <v>515</v>
      </c>
      <c r="H1950" s="81" t="s">
        <v>1947</v>
      </c>
      <c r="I1950" s="81" t="s">
        <v>1945</v>
      </c>
      <c r="J1950" s="81" t="s">
        <v>231</v>
      </c>
      <c r="K1950" s="81" t="s">
        <v>333</v>
      </c>
      <c r="L1950" s="81">
        <v>-108.09941580555555</v>
      </c>
      <c r="M1950" s="81">
        <v>39.402683805555554</v>
      </c>
      <c r="N1950" s="190">
        <v>24.4</v>
      </c>
      <c r="O1950" s="185">
        <v>0</v>
      </c>
      <c r="P1950" s="185">
        <v>0</v>
      </c>
      <c r="Q1950" s="185">
        <v>0</v>
      </c>
      <c r="R1950" s="186">
        <v>0</v>
      </c>
    </row>
    <row r="1951" spans="1:18" s="81" customFormat="1" x14ac:dyDescent="0.2">
      <c r="A1951" s="81" t="s">
        <v>147</v>
      </c>
      <c r="B1951" s="81" t="s">
        <v>493</v>
      </c>
      <c r="C1951" s="81" t="str">
        <f t="shared" si="30"/>
        <v>08045</v>
      </c>
      <c r="D1951" s="81" t="s">
        <v>503</v>
      </c>
      <c r="E1951" s="81" t="s">
        <v>1943</v>
      </c>
      <c r="F1951" s="81">
        <v>53</v>
      </c>
      <c r="G1951" s="81" t="s">
        <v>515</v>
      </c>
      <c r="H1951" s="81" t="s">
        <v>1947</v>
      </c>
      <c r="I1951" s="81" t="s">
        <v>1945</v>
      </c>
      <c r="J1951" s="81" t="s">
        <v>231</v>
      </c>
      <c r="K1951" s="81" t="s">
        <v>333</v>
      </c>
      <c r="L1951" s="81">
        <v>-108.09941580555555</v>
      </c>
      <c r="M1951" s="81">
        <v>39.402683805555554</v>
      </c>
      <c r="N1951" s="190">
        <v>0</v>
      </c>
      <c r="O1951" s="185">
        <v>0</v>
      </c>
      <c r="P1951" s="185">
        <v>0</v>
      </c>
      <c r="Q1951" s="185">
        <v>0</v>
      </c>
      <c r="R1951" s="186">
        <v>0.26500000000000001</v>
      </c>
    </row>
    <row r="1952" spans="1:18" s="81" customFormat="1" x14ac:dyDescent="0.2">
      <c r="A1952" s="81" t="s">
        <v>147</v>
      </c>
      <c r="B1952" s="81" t="s">
        <v>493</v>
      </c>
      <c r="C1952" s="81" t="str">
        <f t="shared" si="30"/>
        <v>08045</v>
      </c>
      <c r="D1952" s="81" t="s">
        <v>503</v>
      </c>
      <c r="E1952" s="81" t="s">
        <v>1943</v>
      </c>
      <c r="F1952" s="81">
        <v>53</v>
      </c>
      <c r="G1952" s="81" t="s">
        <v>515</v>
      </c>
      <c r="H1952" s="81" t="s">
        <v>1947</v>
      </c>
      <c r="I1952" s="81" t="s">
        <v>1945</v>
      </c>
      <c r="J1952" s="81" t="s">
        <v>231</v>
      </c>
      <c r="K1952" s="81" t="s">
        <v>333</v>
      </c>
      <c r="L1952" s="81">
        <v>-108.09941580555555</v>
      </c>
      <c r="M1952" s="81">
        <v>39.402683805555554</v>
      </c>
      <c r="N1952" s="190">
        <v>0</v>
      </c>
      <c r="O1952" s="185">
        <v>0</v>
      </c>
      <c r="P1952" s="185">
        <v>0</v>
      </c>
      <c r="Q1952" s="185">
        <v>0</v>
      </c>
      <c r="R1952" s="186">
        <v>0</v>
      </c>
    </row>
    <row r="1953" spans="1:18" s="81" customFormat="1" x14ac:dyDescent="0.2">
      <c r="A1953" s="81" t="s">
        <v>147</v>
      </c>
      <c r="B1953" s="81" t="s">
        <v>493</v>
      </c>
      <c r="C1953" s="81" t="str">
        <f t="shared" si="30"/>
        <v>08045</v>
      </c>
      <c r="D1953" s="81" t="s">
        <v>503</v>
      </c>
      <c r="E1953" s="81" t="s">
        <v>1943</v>
      </c>
      <c r="F1953" s="81">
        <v>53</v>
      </c>
      <c r="G1953" s="81" t="s">
        <v>515</v>
      </c>
      <c r="H1953" s="81" t="s">
        <v>1947</v>
      </c>
      <c r="I1953" s="81" t="s">
        <v>1945</v>
      </c>
      <c r="J1953" s="81" t="s">
        <v>231</v>
      </c>
      <c r="K1953" s="81" t="s">
        <v>333</v>
      </c>
      <c r="L1953" s="81">
        <v>-108.09941580555555</v>
      </c>
      <c r="M1953" s="81">
        <v>39.402683805555554</v>
      </c>
      <c r="N1953" s="190">
        <v>0</v>
      </c>
      <c r="O1953" s="185">
        <v>0</v>
      </c>
      <c r="P1953" s="185">
        <v>0</v>
      </c>
      <c r="Q1953" s="185">
        <v>1.5900000000000001E-2</v>
      </c>
      <c r="R1953" s="186">
        <v>0</v>
      </c>
    </row>
    <row r="1954" spans="1:18" s="81" customFormat="1" x14ac:dyDescent="0.2">
      <c r="A1954" s="81" t="s">
        <v>147</v>
      </c>
      <c r="B1954" s="81" t="s">
        <v>493</v>
      </c>
      <c r="C1954" s="81" t="str">
        <f t="shared" si="30"/>
        <v>08045</v>
      </c>
      <c r="D1954" s="81" t="s">
        <v>503</v>
      </c>
      <c r="E1954" s="81" t="s">
        <v>1943</v>
      </c>
      <c r="F1954" s="81">
        <v>53</v>
      </c>
      <c r="G1954" s="81" t="s">
        <v>515</v>
      </c>
      <c r="H1954" s="81" t="s">
        <v>1947</v>
      </c>
      <c r="I1954" s="81" t="s">
        <v>1945</v>
      </c>
      <c r="J1954" s="81" t="s">
        <v>231</v>
      </c>
      <c r="K1954" s="81" t="s">
        <v>333</v>
      </c>
      <c r="L1954" s="81">
        <v>-108.09941580555555</v>
      </c>
      <c r="M1954" s="81">
        <v>39.402683805555554</v>
      </c>
      <c r="N1954" s="190">
        <v>0</v>
      </c>
      <c r="O1954" s="185">
        <v>2.4</v>
      </c>
      <c r="P1954" s="185">
        <v>0</v>
      </c>
      <c r="Q1954" s="185">
        <v>0</v>
      </c>
      <c r="R1954" s="186">
        <v>0</v>
      </c>
    </row>
    <row r="1955" spans="1:18" s="81" customFormat="1" x14ac:dyDescent="0.2">
      <c r="A1955" s="81" t="s">
        <v>147</v>
      </c>
      <c r="B1955" s="81" t="s">
        <v>493</v>
      </c>
      <c r="C1955" s="81" t="str">
        <f t="shared" si="30"/>
        <v>08045</v>
      </c>
      <c r="D1955" s="81" t="s">
        <v>503</v>
      </c>
      <c r="E1955" s="81" t="s">
        <v>1943</v>
      </c>
      <c r="F1955" s="81">
        <v>11945</v>
      </c>
      <c r="G1955" s="81" t="s">
        <v>505</v>
      </c>
      <c r="H1955" s="81" t="s">
        <v>1948</v>
      </c>
      <c r="I1955" s="81" t="s">
        <v>1945</v>
      </c>
      <c r="J1955" s="81" t="s">
        <v>4</v>
      </c>
      <c r="K1955" s="81" t="s">
        <v>319</v>
      </c>
      <c r="L1955" s="81">
        <v>-108.09941580555555</v>
      </c>
      <c r="M1955" s="81">
        <v>39.402683805555554</v>
      </c>
      <c r="N1955" s="190">
        <v>0</v>
      </c>
      <c r="O1955" s="185">
        <v>0.42</v>
      </c>
      <c r="P1955" s="185">
        <v>0</v>
      </c>
      <c r="Q1955" s="185">
        <v>0</v>
      </c>
      <c r="R1955" s="186">
        <v>0</v>
      </c>
    </row>
    <row r="1956" spans="1:18" s="81" customFormat="1" x14ac:dyDescent="0.2">
      <c r="A1956" s="81" t="s">
        <v>147</v>
      </c>
      <c r="B1956" s="81" t="s">
        <v>493</v>
      </c>
      <c r="C1956" s="81" t="str">
        <f t="shared" si="30"/>
        <v>08045</v>
      </c>
      <c r="D1956" s="81" t="s">
        <v>503</v>
      </c>
      <c r="E1956" s="81" t="s">
        <v>1943</v>
      </c>
      <c r="F1956" s="81">
        <v>376</v>
      </c>
      <c r="G1956" s="81" t="s">
        <v>526</v>
      </c>
      <c r="H1956" s="81" t="s">
        <v>602</v>
      </c>
      <c r="I1956" s="81" t="s">
        <v>1945</v>
      </c>
      <c r="J1956" s="81" t="s">
        <v>277</v>
      </c>
      <c r="K1956" s="81" t="s">
        <v>350</v>
      </c>
      <c r="L1956" s="81">
        <v>-108.09941580555555</v>
      </c>
      <c r="M1956" s="81">
        <v>39.402683805555554</v>
      </c>
      <c r="N1956" s="190">
        <v>0</v>
      </c>
      <c r="O1956" s="185">
        <v>4.66</v>
      </c>
      <c r="P1956" s="185">
        <v>0</v>
      </c>
      <c r="Q1956" s="185">
        <v>0</v>
      </c>
      <c r="R1956" s="186">
        <v>0</v>
      </c>
    </row>
    <row r="1957" spans="1:18" s="81" customFormat="1" x14ac:dyDescent="0.2">
      <c r="A1957" s="81" t="s">
        <v>147</v>
      </c>
      <c r="B1957" s="81" t="s">
        <v>493</v>
      </c>
      <c r="C1957" s="81" t="str">
        <f t="shared" si="30"/>
        <v>08045</v>
      </c>
      <c r="D1957" s="81" t="s">
        <v>503</v>
      </c>
      <c r="E1957" s="81" t="s">
        <v>1943</v>
      </c>
      <c r="F1957" s="81">
        <v>14.154</v>
      </c>
      <c r="G1957" s="81" t="s">
        <v>528</v>
      </c>
      <c r="H1957" s="81" t="s">
        <v>531</v>
      </c>
      <c r="I1957" s="81" t="s">
        <v>1945</v>
      </c>
      <c r="J1957" s="81" t="s">
        <v>14</v>
      </c>
      <c r="K1957" s="81" t="s">
        <v>494</v>
      </c>
      <c r="L1957" s="81">
        <v>-108.09941580555555</v>
      </c>
      <c r="M1957" s="81">
        <v>39.402683805555554</v>
      </c>
      <c r="N1957" s="190">
        <v>0</v>
      </c>
      <c r="O1957" s="185">
        <v>0.21869800328936351</v>
      </c>
      <c r="P1957" s="185">
        <v>0</v>
      </c>
      <c r="Q1957" s="185">
        <v>0</v>
      </c>
      <c r="R1957" s="186">
        <v>0</v>
      </c>
    </row>
    <row r="1958" spans="1:18" s="81" customFormat="1" x14ac:dyDescent="0.2">
      <c r="A1958" s="81" t="s">
        <v>147</v>
      </c>
      <c r="B1958" s="81" t="s">
        <v>493</v>
      </c>
      <c r="C1958" s="81" t="str">
        <f t="shared" si="30"/>
        <v>08045</v>
      </c>
      <c r="D1958" s="81" t="s">
        <v>503</v>
      </c>
      <c r="E1958" s="81" t="s">
        <v>1949</v>
      </c>
      <c r="F1958" s="81">
        <v>25.9</v>
      </c>
      <c r="G1958" s="81" t="s">
        <v>515</v>
      </c>
      <c r="H1958" s="81" t="s">
        <v>1950</v>
      </c>
      <c r="I1958" s="81" t="s">
        <v>1951</v>
      </c>
      <c r="J1958" s="81" t="s">
        <v>221</v>
      </c>
      <c r="K1958" s="81" t="s">
        <v>333</v>
      </c>
      <c r="L1958" s="81">
        <v>-108.06360338888888</v>
      </c>
      <c r="M1958" s="81">
        <v>39.36925461111111</v>
      </c>
      <c r="N1958" s="190">
        <v>0</v>
      </c>
      <c r="O1958" s="185">
        <v>0</v>
      </c>
      <c r="P1958" s="185">
        <v>3.48</v>
      </c>
      <c r="Q1958" s="185">
        <v>0</v>
      </c>
      <c r="R1958" s="186">
        <v>0</v>
      </c>
    </row>
    <row r="1959" spans="1:18" s="81" customFormat="1" x14ac:dyDescent="0.2">
      <c r="A1959" s="81" t="s">
        <v>147</v>
      </c>
      <c r="B1959" s="81" t="s">
        <v>493</v>
      </c>
      <c r="C1959" s="81" t="str">
        <f t="shared" si="30"/>
        <v>08045</v>
      </c>
      <c r="D1959" s="81" t="s">
        <v>503</v>
      </c>
      <c r="E1959" s="81" t="s">
        <v>1949</v>
      </c>
      <c r="F1959" s="81">
        <v>25.9</v>
      </c>
      <c r="G1959" s="81" t="s">
        <v>515</v>
      </c>
      <c r="H1959" s="81" t="s">
        <v>1950</v>
      </c>
      <c r="I1959" s="81" t="s">
        <v>1951</v>
      </c>
      <c r="J1959" s="81" t="s">
        <v>221</v>
      </c>
      <c r="K1959" s="81" t="s">
        <v>333</v>
      </c>
      <c r="L1959" s="81">
        <v>-108.06360338888888</v>
      </c>
      <c r="M1959" s="81">
        <v>39.36925461111111</v>
      </c>
      <c r="N1959" s="190">
        <v>6.95</v>
      </c>
      <c r="O1959" s="185">
        <v>0</v>
      </c>
      <c r="P1959" s="185">
        <v>0</v>
      </c>
      <c r="Q1959" s="185">
        <v>0</v>
      </c>
      <c r="R1959" s="186">
        <v>0</v>
      </c>
    </row>
    <row r="1960" spans="1:18" s="81" customFormat="1" x14ac:dyDescent="0.2">
      <c r="A1960" s="81" t="s">
        <v>147</v>
      </c>
      <c r="B1960" s="81" t="s">
        <v>493</v>
      </c>
      <c r="C1960" s="81" t="str">
        <f t="shared" si="30"/>
        <v>08045</v>
      </c>
      <c r="D1960" s="81" t="s">
        <v>503</v>
      </c>
      <c r="E1960" s="81" t="s">
        <v>1949</v>
      </c>
      <c r="F1960" s="81">
        <v>25.9</v>
      </c>
      <c r="G1960" s="81" t="s">
        <v>515</v>
      </c>
      <c r="H1960" s="81" t="s">
        <v>1950</v>
      </c>
      <c r="I1960" s="81" t="s">
        <v>1951</v>
      </c>
      <c r="J1960" s="81" t="s">
        <v>221</v>
      </c>
      <c r="K1960" s="81" t="s">
        <v>333</v>
      </c>
      <c r="L1960" s="81">
        <v>-108.06360338888888</v>
      </c>
      <c r="M1960" s="81">
        <v>39.36925461111111</v>
      </c>
      <c r="N1960" s="190">
        <v>0</v>
      </c>
      <c r="O1960" s="185">
        <v>0</v>
      </c>
      <c r="P1960" s="185">
        <v>0</v>
      </c>
      <c r="Q1960" s="185">
        <v>0</v>
      </c>
      <c r="R1960" s="186">
        <v>0.59</v>
      </c>
    </row>
    <row r="1961" spans="1:18" s="81" customFormat="1" x14ac:dyDescent="0.2">
      <c r="A1961" s="81" t="s">
        <v>147</v>
      </c>
      <c r="B1961" s="81" t="s">
        <v>493</v>
      </c>
      <c r="C1961" s="81" t="str">
        <f t="shared" si="30"/>
        <v>08045</v>
      </c>
      <c r="D1961" s="81" t="s">
        <v>503</v>
      </c>
      <c r="E1961" s="81" t="s">
        <v>1949</v>
      </c>
      <c r="F1961" s="81">
        <v>25.9</v>
      </c>
      <c r="G1961" s="81" t="s">
        <v>515</v>
      </c>
      <c r="H1961" s="81" t="s">
        <v>1950</v>
      </c>
      <c r="I1961" s="81" t="s">
        <v>1951</v>
      </c>
      <c r="J1961" s="81" t="s">
        <v>221</v>
      </c>
      <c r="K1961" s="81" t="s">
        <v>333</v>
      </c>
      <c r="L1961" s="81">
        <v>-108.06360338888888</v>
      </c>
      <c r="M1961" s="81">
        <v>39.36925461111111</v>
      </c>
      <c r="N1961" s="190">
        <v>0</v>
      </c>
      <c r="O1961" s="185">
        <v>0</v>
      </c>
      <c r="P1961" s="185">
        <v>0</v>
      </c>
      <c r="Q1961" s="185">
        <v>0</v>
      </c>
      <c r="R1961" s="186">
        <v>0</v>
      </c>
    </row>
    <row r="1962" spans="1:18" s="81" customFormat="1" x14ac:dyDescent="0.2">
      <c r="A1962" s="81" t="s">
        <v>147</v>
      </c>
      <c r="B1962" s="81" t="s">
        <v>493</v>
      </c>
      <c r="C1962" s="81" t="str">
        <f t="shared" si="30"/>
        <v>08045</v>
      </c>
      <c r="D1962" s="81" t="s">
        <v>503</v>
      </c>
      <c r="E1962" s="81" t="s">
        <v>1949</v>
      </c>
      <c r="F1962" s="81">
        <v>25.9</v>
      </c>
      <c r="G1962" s="81" t="s">
        <v>515</v>
      </c>
      <c r="H1962" s="81" t="s">
        <v>1950</v>
      </c>
      <c r="I1962" s="81" t="s">
        <v>1951</v>
      </c>
      <c r="J1962" s="81" t="s">
        <v>221</v>
      </c>
      <c r="K1962" s="81" t="s">
        <v>333</v>
      </c>
      <c r="L1962" s="81">
        <v>-108.06360338888888</v>
      </c>
      <c r="M1962" s="81">
        <v>39.36925461111111</v>
      </c>
      <c r="N1962" s="190">
        <v>0</v>
      </c>
      <c r="O1962" s="185">
        <v>0</v>
      </c>
      <c r="P1962" s="185">
        <v>0</v>
      </c>
      <c r="Q1962" s="185">
        <v>0.01</v>
      </c>
      <c r="R1962" s="186">
        <v>0</v>
      </c>
    </row>
    <row r="1963" spans="1:18" s="81" customFormat="1" x14ac:dyDescent="0.2">
      <c r="A1963" s="81" t="s">
        <v>147</v>
      </c>
      <c r="B1963" s="81" t="s">
        <v>493</v>
      </c>
      <c r="C1963" s="81" t="str">
        <f t="shared" si="30"/>
        <v>08045</v>
      </c>
      <c r="D1963" s="81" t="s">
        <v>503</v>
      </c>
      <c r="E1963" s="81" t="s">
        <v>1949</v>
      </c>
      <c r="F1963" s="81">
        <v>25.9</v>
      </c>
      <c r="G1963" s="81" t="s">
        <v>515</v>
      </c>
      <c r="H1963" s="81" t="s">
        <v>1950</v>
      </c>
      <c r="I1963" s="81" t="s">
        <v>1951</v>
      </c>
      <c r="J1963" s="81" t="s">
        <v>221</v>
      </c>
      <c r="K1963" s="81" t="s">
        <v>333</v>
      </c>
      <c r="L1963" s="81">
        <v>-108.06360338888888</v>
      </c>
      <c r="M1963" s="81">
        <v>39.36925461111111</v>
      </c>
      <c r="N1963" s="190">
        <v>0</v>
      </c>
      <c r="O1963" s="185">
        <v>2.5299999999999998</v>
      </c>
      <c r="P1963" s="185">
        <v>0</v>
      </c>
      <c r="Q1963" s="185">
        <v>0</v>
      </c>
      <c r="R1963" s="186">
        <v>0</v>
      </c>
    </row>
    <row r="1964" spans="1:18" s="81" customFormat="1" x14ac:dyDescent="0.2">
      <c r="A1964" s="81" t="s">
        <v>147</v>
      </c>
      <c r="B1964" s="81" t="s">
        <v>493</v>
      </c>
      <c r="C1964" s="81" t="str">
        <f t="shared" si="30"/>
        <v>08045</v>
      </c>
      <c r="D1964" s="81" t="s">
        <v>503</v>
      </c>
      <c r="E1964" s="81" t="s">
        <v>1949</v>
      </c>
      <c r="F1964" s="81">
        <v>75.040000000000006</v>
      </c>
      <c r="G1964" s="81" t="s">
        <v>515</v>
      </c>
      <c r="H1964" s="81" t="s">
        <v>1952</v>
      </c>
      <c r="I1964" s="81" t="s">
        <v>1951</v>
      </c>
      <c r="J1964" s="81" t="s">
        <v>221</v>
      </c>
      <c r="K1964" s="81" t="s">
        <v>333</v>
      </c>
      <c r="L1964" s="81">
        <v>-108.06360338888888</v>
      </c>
      <c r="M1964" s="81">
        <v>39.36925461111111</v>
      </c>
      <c r="N1964" s="190">
        <v>0</v>
      </c>
      <c r="O1964" s="185">
        <v>0</v>
      </c>
      <c r="P1964" s="185">
        <v>20.95</v>
      </c>
      <c r="Q1964" s="185">
        <v>0</v>
      </c>
      <c r="R1964" s="186">
        <v>0</v>
      </c>
    </row>
    <row r="1965" spans="1:18" s="81" customFormat="1" x14ac:dyDescent="0.2">
      <c r="A1965" s="81" t="s">
        <v>147</v>
      </c>
      <c r="B1965" s="81" t="s">
        <v>493</v>
      </c>
      <c r="C1965" s="81" t="str">
        <f t="shared" si="30"/>
        <v>08045</v>
      </c>
      <c r="D1965" s="81" t="s">
        <v>503</v>
      </c>
      <c r="E1965" s="81" t="s">
        <v>1949</v>
      </c>
      <c r="F1965" s="81">
        <v>75.040000000000006</v>
      </c>
      <c r="G1965" s="81" t="s">
        <v>515</v>
      </c>
      <c r="H1965" s="81" t="s">
        <v>1952</v>
      </c>
      <c r="I1965" s="81" t="s">
        <v>1951</v>
      </c>
      <c r="J1965" s="81" t="s">
        <v>221</v>
      </c>
      <c r="K1965" s="81" t="s">
        <v>333</v>
      </c>
      <c r="L1965" s="81">
        <v>-108.06360338888888</v>
      </c>
      <c r="M1965" s="81">
        <v>39.36925461111111</v>
      </c>
      <c r="N1965" s="190">
        <v>20.95</v>
      </c>
      <c r="O1965" s="185">
        <v>0</v>
      </c>
      <c r="P1965" s="185">
        <v>0</v>
      </c>
      <c r="Q1965" s="185">
        <v>0</v>
      </c>
      <c r="R1965" s="186">
        <v>0</v>
      </c>
    </row>
    <row r="1966" spans="1:18" s="81" customFormat="1" x14ac:dyDescent="0.2">
      <c r="A1966" s="81" t="s">
        <v>147</v>
      </c>
      <c r="B1966" s="81" t="s">
        <v>493</v>
      </c>
      <c r="C1966" s="81" t="str">
        <f t="shared" si="30"/>
        <v>08045</v>
      </c>
      <c r="D1966" s="81" t="s">
        <v>503</v>
      </c>
      <c r="E1966" s="81" t="s">
        <v>1949</v>
      </c>
      <c r="F1966" s="81">
        <v>75.040000000000006</v>
      </c>
      <c r="G1966" s="81" t="s">
        <v>515</v>
      </c>
      <c r="H1966" s="81" t="s">
        <v>1952</v>
      </c>
      <c r="I1966" s="81" t="s">
        <v>1951</v>
      </c>
      <c r="J1966" s="81" t="s">
        <v>221</v>
      </c>
      <c r="K1966" s="81" t="s">
        <v>333</v>
      </c>
      <c r="L1966" s="81">
        <v>-108.06360338888888</v>
      </c>
      <c r="M1966" s="81">
        <v>39.36925461111111</v>
      </c>
      <c r="N1966" s="190">
        <v>0</v>
      </c>
      <c r="O1966" s="185">
        <v>0</v>
      </c>
      <c r="P1966" s="185">
        <v>0</v>
      </c>
      <c r="Q1966" s="185">
        <v>0</v>
      </c>
      <c r="R1966" s="186">
        <v>0.36</v>
      </c>
    </row>
    <row r="1967" spans="1:18" s="81" customFormat="1" x14ac:dyDescent="0.2">
      <c r="A1967" s="81" t="s">
        <v>147</v>
      </c>
      <c r="B1967" s="81" t="s">
        <v>493</v>
      </c>
      <c r="C1967" s="81" t="str">
        <f t="shared" si="30"/>
        <v>08045</v>
      </c>
      <c r="D1967" s="81" t="s">
        <v>503</v>
      </c>
      <c r="E1967" s="81" t="s">
        <v>1949</v>
      </c>
      <c r="F1967" s="81">
        <v>75.040000000000006</v>
      </c>
      <c r="G1967" s="81" t="s">
        <v>515</v>
      </c>
      <c r="H1967" s="81" t="s">
        <v>1952</v>
      </c>
      <c r="I1967" s="81" t="s">
        <v>1951</v>
      </c>
      <c r="J1967" s="81" t="s">
        <v>221</v>
      </c>
      <c r="K1967" s="81" t="s">
        <v>333</v>
      </c>
      <c r="L1967" s="81">
        <v>-108.06360338888888</v>
      </c>
      <c r="M1967" s="81">
        <v>39.36925461111111</v>
      </c>
      <c r="N1967" s="190">
        <v>0</v>
      </c>
      <c r="O1967" s="185">
        <v>0</v>
      </c>
      <c r="P1967" s="185">
        <v>0</v>
      </c>
      <c r="Q1967" s="185">
        <v>0</v>
      </c>
      <c r="R1967" s="186">
        <v>0</v>
      </c>
    </row>
    <row r="1968" spans="1:18" s="81" customFormat="1" x14ac:dyDescent="0.2">
      <c r="A1968" s="81" t="s">
        <v>147</v>
      </c>
      <c r="B1968" s="81" t="s">
        <v>493</v>
      </c>
      <c r="C1968" s="81" t="str">
        <f t="shared" si="30"/>
        <v>08045</v>
      </c>
      <c r="D1968" s="81" t="s">
        <v>503</v>
      </c>
      <c r="E1968" s="81" t="s">
        <v>1949</v>
      </c>
      <c r="F1968" s="81">
        <v>75.040000000000006</v>
      </c>
      <c r="G1968" s="81" t="s">
        <v>515</v>
      </c>
      <c r="H1968" s="81" t="s">
        <v>1952</v>
      </c>
      <c r="I1968" s="81" t="s">
        <v>1951</v>
      </c>
      <c r="J1968" s="81" t="s">
        <v>221</v>
      </c>
      <c r="K1968" s="81" t="s">
        <v>333</v>
      </c>
      <c r="L1968" s="81">
        <v>-108.06360338888888</v>
      </c>
      <c r="M1968" s="81">
        <v>39.36925461111111</v>
      </c>
      <c r="N1968" s="190">
        <v>0</v>
      </c>
      <c r="O1968" s="185">
        <v>0</v>
      </c>
      <c r="P1968" s="185">
        <v>0</v>
      </c>
      <c r="Q1968" s="185">
        <v>0.02</v>
      </c>
      <c r="R1968" s="186">
        <v>0</v>
      </c>
    </row>
    <row r="1969" spans="1:18" s="81" customFormat="1" x14ac:dyDescent="0.2">
      <c r="A1969" s="81" t="s">
        <v>147</v>
      </c>
      <c r="B1969" s="81" t="s">
        <v>493</v>
      </c>
      <c r="C1969" s="81" t="str">
        <f t="shared" si="30"/>
        <v>08045</v>
      </c>
      <c r="D1969" s="81" t="s">
        <v>503</v>
      </c>
      <c r="E1969" s="81" t="s">
        <v>1949</v>
      </c>
      <c r="F1969" s="81">
        <v>75.040000000000006</v>
      </c>
      <c r="G1969" s="81" t="s">
        <v>515</v>
      </c>
      <c r="H1969" s="81" t="s">
        <v>1952</v>
      </c>
      <c r="I1969" s="81" t="s">
        <v>1951</v>
      </c>
      <c r="J1969" s="81" t="s">
        <v>221</v>
      </c>
      <c r="K1969" s="81" t="s">
        <v>333</v>
      </c>
      <c r="L1969" s="81">
        <v>-108.06360338888888</v>
      </c>
      <c r="M1969" s="81">
        <v>39.36925461111111</v>
      </c>
      <c r="N1969" s="190">
        <v>0</v>
      </c>
      <c r="O1969" s="185">
        <v>5.24</v>
      </c>
      <c r="P1969" s="185">
        <v>0</v>
      </c>
      <c r="Q1969" s="185">
        <v>0</v>
      </c>
      <c r="R1969" s="186">
        <v>0</v>
      </c>
    </row>
    <row r="1970" spans="1:18" s="81" customFormat="1" x14ac:dyDescent="0.2">
      <c r="A1970" s="81" t="s">
        <v>147</v>
      </c>
      <c r="B1970" s="81" t="s">
        <v>493</v>
      </c>
      <c r="C1970" s="81" t="str">
        <f t="shared" si="30"/>
        <v>08045</v>
      </c>
      <c r="D1970" s="81" t="s">
        <v>503</v>
      </c>
      <c r="E1970" s="81" t="s">
        <v>1949</v>
      </c>
      <c r="F1970" s="81">
        <v>75.040000000000006</v>
      </c>
      <c r="G1970" s="81" t="s">
        <v>515</v>
      </c>
      <c r="H1970" s="81" t="s">
        <v>1070</v>
      </c>
      <c r="I1970" s="81" t="s">
        <v>1951</v>
      </c>
      <c r="J1970" s="81" t="s">
        <v>221</v>
      </c>
      <c r="K1970" s="81" t="s">
        <v>333</v>
      </c>
      <c r="L1970" s="81">
        <v>-108.06360338888888</v>
      </c>
      <c r="M1970" s="81">
        <v>39.36925461111111</v>
      </c>
      <c r="N1970" s="190">
        <v>0</v>
      </c>
      <c r="O1970" s="185">
        <v>0</v>
      </c>
      <c r="P1970" s="185">
        <v>20.95</v>
      </c>
      <c r="Q1970" s="185">
        <v>0</v>
      </c>
      <c r="R1970" s="186">
        <v>0</v>
      </c>
    </row>
    <row r="1971" spans="1:18" s="81" customFormat="1" x14ac:dyDescent="0.2">
      <c r="A1971" s="81" t="s">
        <v>147</v>
      </c>
      <c r="B1971" s="81" t="s">
        <v>493</v>
      </c>
      <c r="C1971" s="81" t="str">
        <f t="shared" si="30"/>
        <v>08045</v>
      </c>
      <c r="D1971" s="81" t="s">
        <v>503</v>
      </c>
      <c r="E1971" s="81" t="s">
        <v>1949</v>
      </c>
      <c r="F1971" s="81">
        <v>75.040000000000006</v>
      </c>
      <c r="G1971" s="81" t="s">
        <v>515</v>
      </c>
      <c r="H1971" s="81" t="s">
        <v>1070</v>
      </c>
      <c r="I1971" s="81" t="s">
        <v>1951</v>
      </c>
      <c r="J1971" s="81" t="s">
        <v>221</v>
      </c>
      <c r="K1971" s="81" t="s">
        <v>333</v>
      </c>
      <c r="L1971" s="81">
        <v>-108.06360338888888</v>
      </c>
      <c r="M1971" s="81">
        <v>39.36925461111111</v>
      </c>
      <c r="N1971" s="190">
        <v>20.95</v>
      </c>
      <c r="O1971" s="185">
        <v>0</v>
      </c>
      <c r="P1971" s="185">
        <v>0</v>
      </c>
      <c r="Q1971" s="185">
        <v>0</v>
      </c>
      <c r="R1971" s="186">
        <v>0</v>
      </c>
    </row>
    <row r="1972" spans="1:18" s="81" customFormat="1" x14ac:dyDescent="0.2">
      <c r="A1972" s="81" t="s">
        <v>147</v>
      </c>
      <c r="B1972" s="81" t="s">
        <v>493</v>
      </c>
      <c r="C1972" s="81" t="str">
        <f t="shared" si="30"/>
        <v>08045</v>
      </c>
      <c r="D1972" s="81" t="s">
        <v>503</v>
      </c>
      <c r="E1972" s="81" t="s">
        <v>1949</v>
      </c>
      <c r="F1972" s="81">
        <v>75.040000000000006</v>
      </c>
      <c r="G1972" s="81" t="s">
        <v>515</v>
      </c>
      <c r="H1972" s="81" t="s">
        <v>1070</v>
      </c>
      <c r="I1972" s="81" t="s">
        <v>1951</v>
      </c>
      <c r="J1972" s="81" t="s">
        <v>221</v>
      </c>
      <c r="K1972" s="81" t="s">
        <v>333</v>
      </c>
      <c r="L1972" s="81">
        <v>-108.06360338888888</v>
      </c>
      <c r="M1972" s="81">
        <v>39.36925461111111</v>
      </c>
      <c r="N1972" s="190">
        <v>0</v>
      </c>
      <c r="O1972" s="185">
        <v>0</v>
      </c>
      <c r="P1972" s="185">
        <v>0</v>
      </c>
      <c r="Q1972" s="185">
        <v>0</v>
      </c>
      <c r="R1972" s="186">
        <v>0.36</v>
      </c>
    </row>
    <row r="1973" spans="1:18" s="81" customFormat="1" x14ac:dyDescent="0.2">
      <c r="A1973" s="81" t="s">
        <v>147</v>
      </c>
      <c r="B1973" s="81" t="s">
        <v>493</v>
      </c>
      <c r="C1973" s="81" t="str">
        <f t="shared" si="30"/>
        <v>08045</v>
      </c>
      <c r="D1973" s="81" t="s">
        <v>503</v>
      </c>
      <c r="E1973" s="81" t="s">
        <v>1949</v>
      </c>
      <c r="F1973" s="81">
        <v>75.040000000000006</v>
      </c>
      <c r="G1973" s="81" t="s">
        <v>515</v>
      </c>
      <c r="H1973" s="81" t="s">
        <v>1070</v>
      </c>
      <c r="I1973" s="81" t="s">
        <v>1951</v>
      </c>
      <c r="J1973" s="81" t="s">
        <v>221</v>
      </c>
      <c r="K1973" s="81" t="s">
        <v>333</v>
      </c>
      <c r="L1973" s="81">
        <v>-108.06360338888888</v>
      </c>
      <c r="M1973" s="81">
        <v>39.36925461111111</v>
      </c>
      <c r="N1973" s="190">
        <v>0</v>
      </c>
      <c r="O1973" s="185">
        <v>0</v>
      </c>
      <c r="P1973" s="185">
        <v>0</v>
      </c>
      <c r="Q1973" s="185">
        <v>0</v>
      </c>
      <c r="R1973" s="186">
        <v>0</v>
      </c>
    </row>
    <row r="1974" spans="1:18" s="81" customFormat="1" x14ac:dyDescent="0.2">
      <c r="A1974" s="81" t="s">
        <v>147</v>
      </c>
      <c r="B1974" s="81" t="s">
        <v>493</v>
      </c>
      <c r="C1974" s="81" t="str">
        <f t="shared" si="30"/>
        <v>08045</v>
      </c>
      <c r="D1974" s="81" t="s">
        <v>503</v>
      </c>
      <c r="E1974" s="81" t="s">
        <v>1949</v>
      </c>
      <c r="F1974" s="81">
        <v>75.040000000000006</v>
      </c>
      <c r="G1974" s="81" t="s">
        <v>515</v>
      </c>
      <c r="H1974" s="81" t="s">
        <v>1070</v>
      </c>
      <c r="I1974" s="81" t="s">
        <v>1951</v>
      </c>
      <c r="J1974" s="81" t="s">
        <v>221</v>
      </c>
      <c r="K1974" s="81" t="s">
        <v>333</v>
      </c>
      <c r="L1974" s="81">
        <v>-108.06360338888888</v>
      </c>
      <c r="M1974" s="81">
        <v>39.36925461111111</v>
      </c>
      <c r="N1974" s="190">
        <v>0</v>
      </c>
      <c r="O1974" s="185">
        <v>0</v>
      </c>
      <c r="P1974" s="185">
        <v>0</v>
      </c>
      <c r="Q1974" s="185">
        <v>0.02</v>
      </c>
      <c r="R1974" s="186">
        <v>0</v>
      </c>
    </row>
    <row r="1975" spans="1:18" s="81" customFormat="1" x14ac:dyDescent="0.2">
      <c r="A1975" s="81" t="s">
        <v>147</v>
      </c>
      <c r="B1975" s="81" t="s">
        <v>493</v>
      </c>
      <c r="C1975" s="81" t="str">
        <f t="shared" si="30"/>
        <v>08045</v>
      </c>
      <c r="D1975" s="81" t="s">
        <v>503</v>
      </c>
      <c r="E1975" s="81" t="s">
        <v>1949</v>
      </c>
      <c r="F1975" s="81">
        <v>75.040000000000006</v>
      </c>
      <c r="G1975" s="81" t="s">
        <v>515</v>
      </c>
      <c r="H1975" s="81" t="s">
        <v>1070</v>
      </c>
      <c r="I1975" s="81" t="s">
        <v>1951</v>
      </c>
      <c r="J1975" s="81" t="s">
        <v>221</v>
      </c>
      <c r="K1975" s="81" t="s">
        <v>333</v>
      </c>
      <c r="L1975" s="81">
        <v>-108.06360338888888</v>
      </c>
      <c r="M1975" s="81">
        <v>39.36925461111111</v>
      </c>
      <c r="N1975" s="190">
        <v>0</v>
      </c>
      <c r="O1975" s="185">
        <v>5.24</v>
      </c>
      <c r="P1975" s="185">
        <v>0</v>
      </c>
      <c r="Q1975" s="185">
        <v>0</v>
      </c>
      <c r="R1975" s="186">
        <v>0</v>
      </c>
    </row>
    <row r="1976" spans="1:18" s="81" customFormat="1" x14ac:dyDescent="0.2">
      <c r="A1976" s="81" t="s">
        <v>147</v>
      </c>
      <c r="B1976" s="81" t="s">
        <v>493</v>
      </c>
      <c r="C1976" s="81" t="str">
        <f t="shared" si="30"/>
        <v>08045</v>
      </c>
      <c r="D1976" s="81" t="s">
        <v>503</v>
      </c>
      <c r="E1976" s="81" t="s">
        <v>1949</v>
      </c>
      <c r="F1976" s="81">
        <v>75.040000000000006</v>
      </c>
      <c r="G1976" s="81" t="s">
        <v>515</v>
      </c>
      <c r="H1976" s="81" t="s">
        <v>1070</v>
      </c>
      <c r="I1976" s="81" t="s">
        <v>1951</v>
      </c>
      <c r="J1976" s="81" t="s">
        <v>221</v>
      </c>
      <c r="K1976" s="81" t="s">
        <v>333</v>
      </c>
      <c r="L1976" s="81">
        <v>-108.06360338888888</v>
      </c>
      <c r="M1976" s="81">
        <v>39.36925461111111</v>
      </c>
      <c r="N1976" s="190">
        <v>0</v>
      </c>
      <c r="O1976" s="185">
        <v>0</v>
      </c>
      <c r="P1976" s="185">
        <v>20.95</v>
      </c>
      <c r="Q1976" s="185">
        <v>0</v>
      </c>
      <c r="R1976" s="186">
        <v>0</v>
      </c>
    </row>
    <row r="1977" spans="1:18" s="81" customFormat="1" x14ac:dyDescent="0.2">
      <c r="A1977" s="81" t="s">
        <v>147</v>
      </c>
      <c r="B1977" s="81" t="s">
        <v>493</v>
      </c>
      <c r="C1977" s="81" t="str">
        <f t="shared" si="30"/>
        <v>08045</v>
      </c>
      <c r="D1977" s="81" t="s">
        <v>503</v>
      </c>
      <c r="E1977" s="81" t="s">
        <v>1949</v>
      </c>
      <c r="F1977" s="81">
        <v>75.040000000000006</v>
      </c>
      <c r="G1977" s="81" t="s">
        <v>515</v>
      </c>
      <c r="H1977" s="81" t="s">
        <v>1070</v>
      </c>
      <c r="I1977" s="81" t="s">
        <v>1951</v>
      </c>
      <c r="J1977" s="81" t="s">
        <v>221</v>
      </c>
      <c r="K1977" s="81" t="s">
        <v>333</v>
      </c>
      <c r="L1977" s="81">
        <v>-108.06360338888888</v>
      </c>
      <c r="M1977" s="81">
        <v>39.36925461111111</v>
      </c>
      <c r="N1977" s="190">
        <v>20.95</v>
      </c>
      <c r="O1977" s="185">
        <v>0</v>
      </c>
      <c r="P1977" s="185">
        <v>0</v>
      </c>
      <c r="Q1977" s="185">
        <v>0</v>
      </c>
      <c r="R1977" s="186">
        <v>0</v>
      </c>
    </row>
    <row r="1978" spans="1:18" s="81" customFormat="1" x14ac:dyDescent="0.2">
      <c r="A1978" s="81" t="s">
        <v>147</v>
      </c>
      <c r="B1978" s="81" t="s">
        <v>493</v>
      </c>
      <c r="C1978" s="81" t="str">
        <f t="shared" si="30"/>
        <v>08045</v>
      </c>
      <c r="D1978" s="81" t="s">
        <v>503</v>
      </c>
      <c r="E1978" s="81" t="s">
        <v>1949</v>
      </c>
      <c r="F1978" s="81">
        <v>75.040000000000006</v>
      </c>
      <c r="G1978" s="81" t="s">
        <v>515</v>
      </c>
      <c r="H1978" s="81" t="s">
        <v>1070</v>
      </c>
      <c r="I1978" s="81" t="s">
        <v>1951</v>
      </c>
      <c r="J1978" s="81" t="s">
        <v>221</v>
      </c>
      <c r="K1978" s="81" t="s">
        <v>333</v>
      </c>
      <c r="L1978" s="81">
        <v>-108.06360338888888</v>
      </c>
      <c r="M1978" s="81">
        <v>39.36925461111111</v>
      </c>
      <c r="N1978" s="190">
        <v>0</v>
      </c>
      <c r="O1978" s="185">
        <v>0</v>
      </c>
      <c r="P1978" s="185">
        <v>0</v>
      </c>
      <c r="Q1978" s="185">
        <v>0</v>
      </c>
      <c r="R1978" s="186">
        <v>0.36</v>
      </c>
    </row>
    <row r="1979" spans="1:18" s="81" customFormat="1" x14ac:dyDescent="0.2">
      <c r="A1979" s="81" t="s">
        <v>147</v>
      </c>
      <c r="B1979" s="81" t="s">
        <v>493</v>
      </c>
      <c r="C1979" s="81" t="str">
        <f t="shared" si="30"/>
        <v>08045</v>
      </c>
      <c r="D1979" s="81" t="s">
        <v>503</v>
      </c>
      <c r="E1979" s="81" t="s">
        <v>1949</v>
      </c>
      <c r="F1979" s="81">
        <v>75.040000000000006</v>
      </c>
      <c r="G1979" s="81" t="s">
        <v>515</v>
      </c>
      <c r="H1979" s="81" t="s">
        <v>1070</v>
      </c>
      <c r="I1979" s="81" t="s">
        <v>1951</v>
      </c>
      <c r="J1979" s="81" t="s">
        <v>221</v>
      </c>
      <c r="K1979" s="81" t="s">
        <v>333</v>
      </c>
      <c r="L1979" s="81">
        <v>-108.06360338888888</v>
      </c>
      <c r="M1979" s="81">
        <v>39.36925461111111</v>
      </c>
      <c r="N1979" s="190">
        <v>0</v>
      </c>
      <c r="O1979" s="185">
        <v>0</v>
      </c>
      <c r="P1979" s="185">
        <v>0</v>
      </c>
      <c r="Q1979" s="185">
        <v>0</v>
      </c>
      <c r="R1979" s="186">
        <v>0</v>
      </c>
    </row>
    <row r="1980" spans="1:18" s="81" customFormat="1" x14ac:dyDescent="0.2">
      <c r="A1980" s="81" t="s">
        <v>147</v>
      </c>
      <c r="B1980" s="81" t="s">
        <v>493</v>
      </c>
      <c r="C1980" s="81" t="str">
        <f t="shared" si="30"/>
        <v>08045</v>
      </c>
      <c r="D1980" s="81" t="s">
        <v>503</v>
      </c>
      <c r="E1980" s="81" t="s">
        <v>1949</v>
      </c>
      <c r="F1980" s="81">
        <v>75.040000000000006</v>
      </c>
      <c r="G1980" s="81" t="s">
        <v>515</v>
      </c>
      <c r="H1980" s="81" t="s">
        <v>1070</v>
      </c>
      <c r="I1980" s="81" t="s">
        <v>1951</v>
      </c>
      <c r="J1980" s="81" t="s">
        <v>221</v>
      </c>
      <c r="K1980" s="81" t="s">
        <v>333</v>
      </c>
      <c r="L1980" s="81">
        <v>-108.06360338888888</v>
      </c>
      <c r="M1980" s="81">
        <v>39.36925461111111</v>
      </c>
      <c r="N1980" s="190">
        <v>0</v>
      </c>
      <c r="O1980" s="185">
        <v>0</v>
      </c>
      <c r="P1980" s="185">
        <v>0</v>
      </c>
      <c r="Q1980" s="185">
        <v>0.02</v>
      </c>
      <c r="R1980" s="186">
        <v>0</v>
      </c>
    </row>
    <row r="1981" spans="1:18" s="81" customFormat="1" x14ac:dyDescent="0.2">
      <c r="A1981" s="81" t="s">
        <v>147</v>
      </c>
      <c r="B1981" s="81" t="s">
        <v>493</v>
      </c>
      <c r="C1981" s="81" t="str">
        <f t="shared" si="30"/>
        <v>08045</v>
      </c>
      <c r="D1981" s="81" t="s">
        <v>503</v>
      </c>
      <c r="E1981" s="81" t="s">
        <v>1949</v>
      </c>
      <c r="F1981" s="81">
        <v>75.040000000000006</v>
      </c>
      <c r="G1981" s="81" t="s">
        <v>515</v>
      </c>
      <c r="H1981" s="81" t="s">
        <v>1070</v>
      </c>
      <c r="I1981" s="81" t="s">
        <v>1951</v>
      </c>
      <c r="J1981" s="81" t="s">
        <v>221</v>
      </c>
      <c r="K1981" s="81" t="s">
        <v>333</v>
      </c>
      <c r="L1981" s="81">
        <v>-108.06360338888888</v>
      </c>
      <c r="M1981" s="81">
        <v>39.36925461111111</v>
      </c>
      <c r="N1981" s="190">
        <v>0</v>
      </c>
      <c r="O1981" s="185">
        <v>5.24</v>
      </c>
      <c r="P1981" s="185">
        <v>0</v>
      </c>
      <c r="Q1981" s="185">
        <v>0</v>
      </c>
      <c r="R1981" s="186">
        <v>0</v>
      </c>
    </row>
    <row r="1982" spans="1:18" s="81" customFormat="1" x14ac:dyDescent="0.2">
      <c r="A1982" s="81" t="s">
        <v>147</v>
      </c>
      <c r="B1982" s="81" t="s">
        <v>493</v>
      </c>
      <c r="C1982" s="81" t="str">
        <f t="shared" si="30"/>
        <v>08045</v>
      </c>
      <c r="D1982" s="81" t="s">
        <v>503</v>
      </c>
      <c r="E1982" s="81" t="s">
        <v>1949</v>
      </c>
      <c r="F1982" s="81">
        <v>8030</v>
      </c>
      <c r="G1982" s="81" t="s">
        <v>523</v>
      </c>
      <c r="H1982" s="81" t="s">
        <v>699</v>
      </c>
      <c r="I1982" s="81" t="s">
        <v>1951</v>
      </c>
      <c r="J1982" s="81" t="s">
        <v>255</v>
      </c>
      <c r="K1982" s="81" t="s">
        <v>350</v>
      </c>
      <c r="L1982" s="81">
        <v>-108.06360338888888</v>
      </c>
      <c r="M1982" s="81">
        <v>39.36925461111111</v>
      </c>
      <c r="N1982" s="190">
        <v>0</v>
      </c>
      <c r="O1982" s="185">
        <v>2.93</v>
      </c>
      <c r="P1982" s="185">
        <v>0</v>
      </c>
      <c r="Q1982" s="185">
        <v>0</v>
      </c>
      <c r="R1982" s="186">
        <v>0</v>
      </c>
    </row>
    <row r="1983" spans="1:18" s="81" customFormat="1" x14ac:dyDescent="0.2">
      <c r="A1983" s="81" t="s">
        <v>147</v>
      </c>
      <c r="B1983" s="81" t="s">
        <v>493</v>
      </c>
      <c r="C1983" s="81" t="str">
        <f t="shared" si="30"/>
        <v>08045</v>
      </c>
      <c r="D1983" s="81" t="s">
        <v>503</v>
      </c>
      <c r="E1983" s="81" t="s">
        <v>1949</v>
      </c>
      <c r="F1983" s="81">
        <v>8030</v>
      </c>
      <c r="G1983" s="81" t="s">
        <v>505</v>
      </c>
      <c r="H1983" s="81" t="s">
        <v>1953</v>
      </c>
      <c r="I1983" s="81" t="s">
        <v>1951</v>
      </c>
      <c r="J1983" s="81" t="s">
        <v>4</v>
      </c>
      <c r="K1983" s="81" t="s">
        <v>319</v>
      </c>
      <c r="L1983" s="81">
        <v>-108.06360338888888</v>
      </c>
      <c r="M1983" s="81">
        <v>39.36925461111111</v>
      </c>
      <c r="N1983" s="190">
        <v>0</v>
      </c>
      <c r="O1983" s="185">
        <v>0</v>
      </c>
      <c r="P1983" s="185">
        <v>0.17799999999999999</v>
      </c>
      <c r="Q1983" s="185">
        <v>0</v>
      </c>
      <c r="R1983" s="186">
        <v>0</v>
      </c>
    </row>
    <row r="1984" spans="1:18" s="81" customFormat="1" x14ac:dyDescent="0.2">
      <c r="A1984" s="81" t="s">
        <v>147</v>
      </c>
      <c r="B1984" s="81" t="s">
        <v>493</v>
      </c>
      <c r="C1984" s="81" t="str">
        <f t="shared" si="30"/>
        <v>08045</v>
      </c>
      <c r="D1984" s="81" t="s">
        <v>503</v>
      </c>
      <c r="E1984" s="81" t="s">
        <v>1949</v>
      </c>
      <c r="F1984" s="81">
        <v>8030</v>
      </c>
      <c r="G1984" s="81" t="s">
        <v>505</v>
      </c>
      <c r="H1984" s="81" t="s">
        <v>1953</v>
      </c>
      <c r="I1984" s="81" t="s">
        <v>1951</v>
      </c>
      <c r="J1984" s="81" t="s">
        <v>4</v>
      </c>
      <c r="K1984" s="81" t="s">
        <v>319</v>
      </c>
      <c r="L1984" s="81">
        <v>-108.06360338888888</v>
      </c>
      <c r="M1984" s="81">
        <v>39.36925461111111</v>
      </c>
      <c r="N1984" s="190">
        <v>0.21199999999999999</v>
      </c>
      <c r="O1984" s="185">
        <v>0</v>
      </c>
      <c r="P1984" s="185">
        <v>0</v>
      </c>
      <c r="Q1984" s="185">
        <v>0</v>
      </c>
      <c r="R1984" s="186">
        <v>0</v>
      </c>
    </row>
    <row r="1985" spans="1:18" s="81" customFormat="1" x14ac:dyDescent="0.2">
      <c r="A1985" s="81" t="s">
        <v>147</v>
      </c>
      <c r="B1985" s="81" t="s">
        <v>493</v>
      </c>
      <c r="C1985" s="81" t="str">
        <f t="shared" si="30"/>
        <v>08045</v>
      </c>
      <c r="D1985" s="81" t="s">
        <v>503</v>
      </c>
      <c r="E1985" s="81" t="s">
        <v>1949</v>
      </c>
      <c r="F1985" s="81">
        <v>8030</v>
      </c>
      <c r="G1985" s="81" t="s">
        <v>505</v>
      </c>
      <c r="H1985" s="81" t="s">
        <v>1953</v>
      </c>
      <c r="I1985" s="81" t="s">
        <v>1951</v>
      </c>
      <c r="J1985" s="81" t="s">
        <v>4</v>
      </c>
      <c r="K1985" s="81" t="s">
        <v>319</v>
      </c>
      <c r="L1985" s="81">
        <v>-108.06360338888888</v>
      </c>
      <c r="M1985" s="81">
        <v>39.36925461111111</v>
      </c>
      <c r="N1985" s="190">
        <v>0</v>
      </c>
      <c r="O1985" s="185">
        <v>0</v>
      </c>
      <c r="P1985" s="185">
        <v>0</v>
      </c>
      <c r="Q1985" s="185">
        <v>0</v>
      </c>
      <c r="R1985" s="186">
        <v>1.6E-2</v>
      </c>
    </row>
    <row r="1986" spans="1:18" s="81" customFormat="1" x14ac:dyDescent="0.2">
      <c r="A1986" s="81" t="s">
        <v>147</v>
      </c>
      <c r="B1986" s="81" t="s">
        <v>493</v>
      </c>
      <c r="C1986" s="81" t="str">
        <f t="shared" si="30"/>
        <v>08045</v>
      </c>
      <c r="D1986" s="81" t="s">
        <v>503</v>
      </c>
      <c r="E1986" s="81" t="s">
        <v>1949</v>
      </c>
      <c r="F1986" s="81">
        <v>8030</v>
      </c>
      <c r="G1986" s="81" t="s">
        <v>505</v>
      </c>
      <c r="H1986" s="81" t="s">
        <v>1953</v>
      </c>
      <c r="I1986" s="81" t="s">
        <v>1951</v>
      </c>
      <c r="J1986" s="81" t="s">
        <v>4</v>
      </c>
      <c r="K1986" s="81" t="s">
        <v>319</v>
      </c>
      <c r="L1986" s="81">
        <v>-108.06360338888888</v>
      </c>
      <c r="M1986" s="81">
        <v>39.36925461111111</v>
      </c>
      <c r="N1986" s="190">
        <v>0</v>
      </c>
      <c r="O1986" s="185">
        <v>7.31</v>
      </c>
      <c r="P1986" s="185">
        <v>0</v>
      </c>
      <c r="Q1986" s="185">
        <v>0</v>
      </c>
      <c r="R1986" s="186">
        <v>0</v>
      </c>
    </row>
    <row r="1987" spans="1:18" s="81" customFormat="1" x14ac:dyDescent="0.2">
      <c r="A1987" s="81" t="s">
        <v>147</v>
      </c>
      <c r="B1987" s="81" t="s">
        <v>493</v>
      </c>
      <c r="C1987" s="81" t="str">
        <f t="shared" si="30"/>
        <v>08045</v>
      </c>
      <c r="D1987" s="81" t="s">
        <v>503</v>
      </c>
      <c r="E1987" s="81" t="s">
        <v>1949</v>
      </c>
      <c r="F1987" s="81">
        <v>92.21</v>
      </c>
      <c r="G1987" s="81" t="s">
        <v>515</v>
      </c>
      <c r="H1987" s="81" t="s">
        <v>1954</v>
      </c>
      <c r="I1987" s="81" t="s">
        <v>1951</v>
      </c>
      <c r="J1987" s="81" t="s">
        <v>257</v>
      </c>
      <c r="K1987" s="81" t="s">
        <v>38</v>
      </c>
      <c r="L1987" s="81">
        <v>-108.06360338888888</v>
      </c>
      <c r="M1987" s="81">
        <v>39.36925461111111</v>
      </c>
      <c r="N1987" s="190">
        <v>0</v>
      </c>
      <c r="O1987" s="185">
        <v>0</v>
      </c>
      <c r="P1987" s="185">
        <v>3.87</v>
      </c>
      <c r="Q1987" s="185">
        <v>0</v>
      </c>
      <c r="R1987" s="186">
        <v>0</v>
      </c>
    </row>
    <row r="1988" spans="1:18" s="81" customFormat="1" x14ac:dyDescent="0.2">
      <c r="A1988" s="81" t="s">
        <v>147</v>
      </c>
      <c r="B1988" s="81" t="s">
        <v>493</v>
      </c>
      <c r="C1988" s="81" t="str">
        <f t="shared" si="30"/>
        <v>08045</v>
      </c>
      <c r="D1988" s="81" t="s">
        <v>503</v>
      </c>
      <c r="E1988" s="81" t="s">
        <v>1949</v>
      </c>
      <c r="F1988" s="81">
        <v>92.21</v>
      </c>
      <c r="G1988" s="81" t="s">
        <v>515</v>
      </c>
      <c r="H1988" s="81" t="s">
        <v>1954</v>
      </c>
      <c r="I1988" s="81" t="s">
        <v>1951</v>
      </c>
      <c r="J1988" s="81" t="s">
        <v>257</v>
      </c>
      <c r="K1988" s="81" t="s">
        <v>38</v>
      </c>
      <c r="L1988" s="81">
        <v>-108.06360338888888</v>
      </c>
      <c r="M1988" s="81">
        <v>39.36925461111111</v>
      </c>
      <c r="N1988" s="190">
        <v>4.6100000000000003</v>
      </c>
      <c r="O1988" s="185">
        <v>0</v>
      </c>
      <c r="P1988" s="185">
        <v>0</v>
      </c>
      <c r="Q1988" s="185">
        <v>0</v>
      </c>
      <c r="R1988" s="186">
        <v>0</v>
      </c>
    </row>
    <row r="1989" spans="1:18" s="81" customFormat="1" x14ac:dyDescent="0.2">
      <c r="A1989" s="81" t="s">
        <v>147</v>
      </c>
      <c r="B1989" s="81" t="s">
        <v>493</v>
      </c>
      <c r="C1989" s="81" t="str">
        <f t="shared" si="30"/>
        <v>08045</v>
      </c>
      <c r="D1989" s="81" t="s">
        <v>503</v>
      </c>
      <c r="E1989" s="81" t="s">
        <v>1949</v>
      </c>
      <c r="F1989" s="81">
        <v>92.21</v>
      </c>
      <c r="G1989" s="81" t="s">
        <v>515</v>
      </c>
      <c r="H1989" s="81" t="s">
        <v>1954</v>
      </c>
      <c r="I1989" s="81" t="s">
        <v>1951</v>
      </c>
      <c r="J1989" s="81" t="s">
        <v>257</v>
      </c>
      <c r="K1989" s="81" t="s">
        <v>38</v>
      </c>
      <c r="L1989" s="81">
        <v>-108.06360338888888</v>
      </c>
      <c r="M1989" s="81">
        <v>39.36925461111111</v>
      </c>
      <c r="N1989" s="190">
        <v>0</v>
      </c>
      <c r="O1989" s="185">
        <v>0</v>
      </c>
      <c r="P1989" s="185">
        <v>0</v>
      </c>
      <c r="Q1989" s="185">
        <v>0</v>
      </c>
      <c r="R1989" s="186">
        <v>0.35</v>
      </c>
    </row>
    <row r="1990" spans="1:18" s="81" customFormat="1" x14ac:dyDescent="0.2">
      <c r="A1990" s="81" t="s">
        <v>147</v>
      </c>
      <c r="B1990" s="81" t="s">
        <v>493</v>
      </c>
      <c r="C1990" s="81" t="str">
        <f t="shared" si="30"/>
        <v>08045</v>
      </c>
      <c r="D1990" s="81" t="s">
        <v>503</v>
      </c>
      <c r="E1990" s="81" t="s">
        <v>1949</v>
      </c>
      <c r="F1990" s="81">
        <v>92.21</v>
      </c>
      <c r="G1990" s="81" t="s">
        <v>515</v>
      </c>
      <c r="H1990" s="81" t="s">
        <v>1954</v>
      </c>
      <c r="I1990" s="81" t="s">
        <v>1951</v>
      </c>
      <c r="J1990" s="81" t="s">
        <v>257</v>
      </c>
      <c r="K1990" s="81" t="s">
        <v>38</v>
      </c>
      <c r="L1990" s="81">
        <v>-108.06360338888888</v>
      </c>
      <c r="M1990" s="81">
        <v>39.36925461111111</v>
      </c>
      <c r="N1990" s="190">
        <v>0</v>
      </c>
      <c r="O1990" s="185">
        <v>0</v>
      </c>
      <c r="P1990" s="185">
        <v>0</v>
      </c>
      <c r="Q1990" s="185">
        <v>0</v>
      </c>
      <c r="R1990" s="186">
        <v>0</v>
      </c>
    </row>
    <row r="1991" spans="1:18" s="81" customFormat="1" x14ac:dyDescent="0.2">
      <c r="A1991" s="81" t="s">
        <v>147</v>
      </c>
      <c r="B1991" s="81" t="s">
        <v>493</v>
      </c>
      <c r="C1991" s="81" t="str">
        <f t="shared" ref="C1991:C2054" si="31">B1991&amp;D1991</f>
        <v>08045</v>
      </c>
      <c r="D1991" s="81" t="s">
        <v>503</v>
      </c>
      <c r="E1991" s="81" t="s">
        <v>1949</v>
      </c>
      <c r="F1991" s="81">
        <v>92.21</v>
      </c>
      <c r="G1991" s="81" t="s">
        <v>515</v>
      </c>
      <c r="H1991" s="81" t="s">
        <v>1954</v>
      </c>
      <c r="I1991" s="81" t="s">
        <v>1951</v>
      </c>
      <c r="J1991" s="81" t="s">
        <v>257</v>
      </c>
      <c r="K1991" s="81" t="s">
        <v>38</v>
      </c>
      <c r="L1991" s="81">
        <v>-108.06360338888888</v>
      </c>
      <c r="M1991" s="81">
        <v>39.36925461111111</v>
      </c>
      <c r="N1991" s="190">
        <v>0</v>
      </c>
      <c r="O1991" s="185">
        <v>0</v>
      </c>
      <c r="P1991" s="185">
        <v>0</v>
      </c>
      <c r="Q1991" s="185">
        <v>0.03</v>
      </c>
      <c r="R1991" s="186">
        <v>0</v>
      </c>
    </row>
    <row r="1992" spans="1:18" s="81" customFormat="1" x14ac:dyDescent="0.2">
      <c r="A1992" s="81" t="s">
        <v>147</v>
      </c>
      <c r="B1992" s="81" t="s">
        <v>493</v>
      </c>
      <c r="C1992" s="81" t="str">
        <f t="shared" si="31"/>
        <v>08045</v>
      </c>
      <c r="D1992" s="81" t="s">
        <v>503</v>
      </c>
      <c r="E1992" s="81" t="s">
        <v>1949</v>
      </c>
      <c r="F1992" s="81">
        <v>92.21</v>
      </c>
      <c r="G1992" s="81" t="s">
        <v>515</v>
      </c>
      <c r="H1992" s="81" t="s">
        <v>1954</v>
      </c>
      <c r="I1992" s="81" t="s">
        <v>1951</v>
      </c>
      <c r="J1992" s="81" t="s">
        <v>257</v>
      </c>
      <c r="K1992" s="81" t="s">
        <v>38</v>
      </c>
      <c r="L1992" s="81">
        <v>-108.06360338888888</v>
      </c>
      <c r="M1992" s="81">
        <v>39.36925461111111</v>
      </c>
      <c r="N1992" s="190">
        <v>0</v>
      </c>
      <c r="O1992" s="185">
        <v>0.25</v>
      </c>
      <c r="P1992" s="185">
        <v>0</v>
      </c>
      <c r="Q1992" s="185">
        <v>0</v>
      </c>
      <c r="R1992" s="186">
        <v>0</v>
      </c>
    </row>
    <row r="1993" spans="1:18" s="81" customFormat="1" x14ac:dyDescent="0.2">
      <c r="A1993" s="81" t="s">
        <v>147</v>
      </c>
      <c r="B1993" s="81" t="s">
        <v>493</v>
      </c>
      <c r="C1993" s="81" t="str">
        <f t="shared" si="31"/>
        <v>08045</v>
      </c>
      <c r="D1993" s="81" t="s">
        <v>503</v>
      </c>
      <c r="E1993" s="81" t="s">
        <v>1949</v>
      </c>
      <c r="F1993" s="81">
        <v>3650</v>
      </c>
      <c r="G1993" s="81" t="s">
        <v>505</v>
      </c>
      <c r="H1993" s="81" t="s">
        <v>1955</v>
      </c>
      <c r="I1993" s="81" t="s">
        <v>1951</v>
      </c>
      <c r="J1993" s="81" t="s">
        <v>257</v>
      </c>
      <c r="K1993" s="81" t="s">
        <v>38</v>
      </c>
      <c r="L1993" s="81">
        <v>-108.06360338888888</v>
      </c>
      <c r="M1993" s="81">
        <v>39.36925461111111</v>
      </c>
      <c r="N1993" s="190">
        <v>0</v>
      </c>
      <c r="O1993" s="185">
        <v>10.1</v>
      </c>
      <c r="P1993" s="185">
        <v>0</v>
      </c>
      <c r="Q1993" s="185">
        <v>0</v>
      </c>
      <c r="R1993" s="186">
        <v>0</v>
      </c>
    </row>
    <row r="1994" spans="1:18" s="81" customFormat="1" x14ac:dyDescent="0.2">
      <c r="A1994" s="81" t="s">
        <v>147</v>
      </c>
      <c r="B1994" s="81" t="s">
        <v>493</v>
      </c>
      <c r="C1994" s="81" t="str">
        <f t="shared" si="31"/>
        <v>08045</v>
      </c>
      <c r="D1994" s="81" t="s">
        <v>503</v>
      </c>
      <c r="E1994" s="81" t="s">
        <v>1949</v>
      </c>
      <c r="F1994" s="81">
        <v>61.32</v>
      </c>
      <c r="G1994" s="81" t="s">
        <v>528</v>
      </c>
      <c r="H1994" s="81" t="s">
        <v>565</v>
      </c>
      <c r="I1994" s="81" t="s">
        <v>1951</v>
      </c>
      <c r="J1994" s="81" t="s">
        <v>14</v>
      </c>
      <c r="K1994" s="81" t="s">
        <v>494</v>
      </c>
      <c r="L1994" s="81">
        <v>-108.06360338888888</v>
      </c>
      <c r="M1994" s="81">
        <v>39.36925461111111</v>
      </c>
      <c r="N1994" s="190">
        <v>0</v>
      </c>
      <c r="O1994" s="185">
        <v>3.9913183848020846</v>
      </c>
      <c r="P1994" s="185">
        <v>0</v>
      </c>
      <c r="Q1994" s="185">
        <v>0</v>
      </c>
      <c r="R1994" s="186">
        <v>0</v>
      </c>
    </row>
    <row r="1995" spans="1:18" s="81" customFormat="1" x14ac:dyDescent="0.2">
      <c r="A1995" s="81" t="s">
        <v>147</v>
      </c>
      <c r="B1995" s="81" t="s">
        <v>493</v>
      </c>
      <c r="C1995" s="81" t="str">
        <f t="shared" si="31"/>
        <v>08045</v>
      </c>
      <c r="D1995" s="81" t="s">
        <v>503</v>
      </c>
      <c r="E1995" s="81" t="s">
        <v>1956</v>
      </c>
      <c r="F1995" s="81">
        <v>41.537999999999997</v>
      </c>
      <c r="G1995" s="81" t="s">
        <v>528</v>
      </c>
      <c r="H1995" s="81" t="s">
        <v>565</v>
      </c>
      <c r="I1995" s="81" t="s">
        <v>1957</v>
      </c>
      <c r="J1995" s="81" t="s">
        <v>14</v>
      </c>
      <c r="K1995" s="81" t="s">
        <v>494</v>
      </c>
      <c r="L1995" s="81">
        <v>-108.23660933333333</v>
      </c>
      <c r="M1995" s="81">
        <v>39.505469833333336</v>
      </c>
      <c r="N1995" s="190">
        <v>0</v>
      </c>
      <c r="O1995" s="185">
        <v>2.7036540656647565</v>
      </c>
      <c r="P1995" s="185">
        <v>0</v>
      </c>
      <c r="Q1995" s="185">
        <v>0</v>
      </c>
      <c r="R1995" s="186">
        <v>0</v>
      </c>
    </row>
    <row r="1996" spans="1:18" s="81" customFormat="1" x14ac:dyDescent="0.2">
      <c r="A1996" s="81" t="s">
        <v>147</v>
      </c>
      <c r="B1996" s="81" t="s">
        <v>493</v>
      </c>
      <c r="C1996" s="81" t="str">
        <f t="shared" si="31"/>
        <v>08045</v>
      </c>
      <c r="D1996" s="81" t="s">
        <v>503</v>
      </c>
      <c r="E1996" s="81" t="s">
        <v>1958</v>
      </c>
      <c r="F1996" s="81">
        <v>34.86</v>
      </c>
      <c r="G1996" s="81" t="s">
        <v>528</v>
      </c>
      <c r="H1996" s="81" t="s">
        <v>565</v>
      </c>
      <c r="I1996" s="81" t="s">
        <v>1957</v>
      </c>
      <c r="J1996" s="81" t="s">
        <v>14</v>
      </c>
      <c r="K1996" s="81" t="s">
        <v>494</v>
      </c>
      <c r="L1996" s="81">
        <v>-108.24567244444447</v>
      </c>
      <c r="M1996" s="81">
        <v>39.491146972222225</v>
      </c>
      <c r="N1996" s="190">
        <v>0</v>
      </c>
      <c r="O1996" s="185">
        <v>2.2689917841271465</v>
      </c>
      <c r="P1996" s="185">
        <v>0</v>
      </c>
      <c r="Q1996" s="185">
        <v>0</v>
      </c>
      <c r="R1996" s="186">
        <v>0</v>
      </c>
    </row>
    <row r="1997" spans="1:18" s="81" customFormat="1" x14ac:dyDescent="0.2">
      <c r="A1997" s="81" t="s">
        <v>147</v>
      </c>
      <c r="B1997" s="81" t="s">
        <v>493</v>
      </c>
      <c r="C1997" s="81" t="str">
        <f t="shared" si="31"/>
        <v>08045</v>
      </c>
      <c r="D1997" s="81" t="s">
        <v>503</v>
      </c>
      <c r="E1997" s="81" t="s">
        <v>1959</v>
      </c>
      <c r="F1997" s="81">
        <v>38.514000000000003</v>
      </c>
      <c r="G1997" s="81" t="s">
        <v>528</v>
      </c>
      <c r="H1997" s="81" t="s">
        <v>565</v>
      </c>
      <c r="I1997" s="81" t="s">
        <v>1957</v>
      </c>
      <c r="J1997" s="81" t="s">
        <v>14</v>
      </c>
      <c r="K1997" s="81" t="s">
        <v>494</v>
      </c>
      <c r="L1997" s="81">
        <v>-108.24190772222222</v>
      </c>
      <c r="M1997" s="81">
        <v>39.499548833333336</v>
      </c>
      <c r="N1997" s="190">
        <v>0</v>
      </c>
      <c r="O1997" s="185">
        <v>2.5068258627043294</v>
      </c>
      <c r="P1997" s="185">
        <v>0</v>
      </c>
      <c r="Q1997" s="185">
        <v>0</v>
      </c>
      <c r="R1997" s="186">
        <v>0</v>
      </c>
    </row>
    <row r="1998" spans="1:18" s="81" customFormat="1" x14ac:dyDescent="0.2">
      <c r="A1998" s="81" t="s">
        <v>147</v>
      </c>
      <c r="B1998" s="81" t="s">
        <v>493</v>
      </c>
      <c r="C1998" s="81" t="str">
        <f t="shared" si="31"/>
        <v>08045</v>
      </c>
      <c r="D1998" s="81" t="s">
        <v>503</v>
      </c>
      <c r="E1998" s="81" t="s">
        <v>1960</v>
      </c>
      <c r="F1998" s="81">
        <v>529</v>
      </c>
      <c r="G1998" s="81" t="s">
        <v>528</v>
      </c>
      <c r="H1998" s="81" t="s">
        <v>531</v>
      </c>
      <c r="I1998" s="81" t="s">
        <v>1957</v>
      </c>
      <c r="J1998" s="81" t="s">
        <v>14</v>
      </c>
      <c r="K1998" s="81" t="s">
        <v>494</v>
      </c>
      <c r="L1998" s="81">
        <v>-108.24383147222223</v>
      </c>
      <c r="M1998" s="81">
        <v>39.486480361111113</v>
      </c>
      <c r="N1998" s="190">
        <v>0</v>
      </c>
      <c r="O1998" s="185">
        <v>1.4461405467509163</v>
      </c>
      <c r="P1998" s="185">
        <v>0</v>
      </c>
      <c r="Q1998" s="185">
        <v>0</v>
      </c>
      <c r="R1998" s="186">
        <v>0</v>
      </c>
    </row>
    <row r="1999" spans="1:18" s="81" customFormat="1" x14ac:dyDescent="0.2">
      <c r="A1999" s="81" t="s">
        <v>147</v>
      </c>
      <c r="B1999" s="81" t="s">
        <v>493</v>
      </c>
      <c r="C1999" s="81" t="str">
        <f t="shared" si="31"/>
        <v>08045</v>
      </c>
      <c r="D1999" s="81" t="s">
        <v>503</v>
      </c>
      <c r="E1999" s="81" t="s">
        <v>1961</v>
      </c>
      <c r="F1999" s="81">
        <v>53.718000000000004</v>
      </c>
      <c r="G1999" s="81" t="s">
        <v>528</v>
      </c>
      <c r="H1999" s="81" t="s">
        <v>565</v>
      </c>
      <c r="I1999" s="81" t="s">
        <v>1957</v>
      </c>
      <c r="J1999" s="81" t="s">
        <v>14</v>
      </c>
      <c r="K1999" s="81" t="s">
        <v>494</v>
      </c>
      <c r="L1999" s="81">
        <v>-108.24979311111112</v>
      </c>
      <c r="M1999" s="81">
        <v>39.486080916666666</v>
      </c>
      <c r="N1999" s="190">
        <v>0</v>
      </c>
      <c r="O1999" s="185">
        <v>3.4964343275886987</v>
      </c>
      <c r="P1999" s="185">
        <v>0</v>
      </c>
      <c r="Q1999" s="185">
        <v>0</v>
      </c>
      <c r="R1999" s="186">
        <v>0</v>
      </c>
    </row>
    <row r="2000" spans="1:18" s="81" customFormat="1" x14ac:dyDescent="0.2">
      <c r="A2000" s="81" t="s">
        <v>147</v>
      </c>
      <c r="B2000" s="81" t="s">
        <v>493</v>
      </c>
      <c r="C2000" s="81" t="str">
        <f t="shared" si="31"/>
        <v>08045</v>
      </c>
      <c r="D2000" s="81" t="s">
        <v>503</v>
      </c>
      <c r="E2000" s="81" t="s">
        <v>1962</v>
      </c>
      <c r="F2000" s="81">
        <v>56.951999999999998</v>
      </c>
      <c r="G2000" s="81" t="s">
        <v>528</v>
      </c>
      <c r="H2000" s="81" t="s">
        <v>565</v>
      </c>
      <c r="I2000" s="81" t="s">
        <v>1957</v>
      </c>
      <c r="J2000" s="81" t="s">
        <v>14</v>
      </c>
      <c r="K2000" s="81" t="s">
        <v>494</v>
      </c>
      <c r="L2000" s="81">
        <v>-108.24391405555555</v>
      </c>
      <c r="M2000" s="81">
        <v>39.477630000000005</v>
      </c>
      <c r="N2000" s="190">
        <v>0</v>
      </c>
      <c r="O2000" s="185">
        <v>3.7069311557547118</v>
      </c>
      <c r="P2000" s="185">
        <v>0</v>
      </c>
      <c r="Q2000" s="185">
        <v>0</v>
      </c>
      <c r="R2000" s="186">
        <v>0</v>
      </c>
    </row>
    <row r="2001" spans="1:18" s="81" customFormat="1" x14ac:dyDescent="0.2">
      <c r="A2001" s="81" t="s">
        <v>147</v>
      </c>
      <c r="B2001" s="81" t="s">
        <v>493</v>
      </c>
      <c r="C2001" s="81" t="str">
        <f t="shared" si="31"/>
        <v>08045</v>
      </c>
      <c r="D2001" s="81" t="s">
        <v>503</v>
      </c>
      <c r="E2001" s="81" t="s">
        <v>1963</v>
      </c>
      <c r="F2001" s="81">
        <v>66.024000000000001</v>
      </c>
      <c r="G2001" s="81" t="s">
        <v>528</v>
      </c>
      <c r="H2001" s="81" t="s">
        <v>1345</v>
      </c>
      <c r="I2001" s="81" t="s">
        <v>1964</v>
      </c>
      <c r="J2001" s="81" t="s">
        <v>14</v>
      </c>
      <c r="K2001" s="81" t="s">
        <v>494</v>
      </c>
      <c r="L2001" s="81">
        <v>-107.70694952777778</v>
      </c>
      <c r="M2001" s="81">
        <v>39.492108944444446</v>
      </c>
      <c r="N2001" s="190">
        <v>0</v>
      </c>
      <c r="O2001" s="185">
        <v>4.2974157646359927</v>
      </c>
      <c r="P2001" s="185">
        <v>0</v>
      </c>
      <c r="Q2001" s="185">
        <v>0</v>
      </c>
      <c r="R2001" s="186">
        <v>0</v>
      </c>
    </row>
    <row r="2002" spans="1:18" s="81" customFormat="1" x14ac:dyDescent="0.2">
      <c r="A2002" s="81" t="s">
        <v>147</v>
      </c>
      <c r="B2002" s="81" t="s">
        <v>493</v>
      </c>
      <c r="C2002" s="81" t="str">
        <f t="shared" si="31"/>
        <v>08045</v>
      </c>
      <c r="D2002" s="81" t="s">
        <v>503</v>
      </c>
      <c r="E2002" s="81" t="s">
        <v>1963</v>
      </c>
      <c r="F2002" s="81">
        <v>69.846000000000004</v>
      </c>
      <c r="G2002" s="81" t="s">
        <v>528</v>
      </c>
      <c r="H2002" s="81" t="s">
        <v>1345</v>
      </c>
      <c r="I2002" s="81" t="s">
        <v>1964</v>
      </c>
      <c r="J2002" s="81" t="s">
        <v>14</v>
      </c>
      <c r="K2002" s="81" t="s">
        <v>494</v>
      </c>
      <c r="L2002" s="81">
        <v>-107.70694952777778</v>
      </c>
      <c r="M2002" s="81">
        <v>39.492108944444446</v>
      </c>
      <c r="N2002" s="190">
        <v>0</v>
      </c>
      <c r="O2002" s="185">
        <v>4.5461847433776432</v>
      </c>
      <c r="P2002" s="185">
        <v>0</v>
      </c>
      <c r="Q2002" s="185">
        <v>0</v>
      </c>
      <c r="R2002" s="186">
        <v>0</v>
      </c>
    </row>
    <row r="2003" spans="1:18" s="81" customFormat="1" x14ac:dyDescent="0.2">
      <c r="A2003" s="81" t="s">
        <v>147</v>
      </c>
      <c r="B2003" s="81" t="s">
        <v>493</v>
      </c>
      <c r="C2003" s="81" t="str">
        <f t="shared" si="31"/>
        <v>08045</v>
      </c>
      <c r="D2003" s="81" t="s">
        <v>503</v>
      </c>
      <c r="E2003" s="81" t="s">
        <v>1963</v>
      </c>
      <c r="F2003" s="81">
        <v>10.542</v>
      </c>
      <c r="G2003" s="81" t="s">
        <v>528</v>
      </c>
      <c r="H2003" s="81" t="s">
        <v>1350</v>
      </c>
      <c r="I2003" s="81" t="s">
        <v>1964</v>
      </c>
      <c r="J2003" s="81" t="s">
        <v>14</v>
      </c>
      <c r="K2003" s="81" t="s">
        <v>494</v>
      </c>
      <c r="L2003" s="81">
        <v>-107.70694952777778</v>
      </c>
      <c r="M2003" s="81">
        <v>39.492108944444446</v>
      </c>
      <c r="N2003" s="190">
        <v>0</v>
      </c>
      <c r="O2003" s="185">
        <v>0</v>
      </c>
      <c r="P2003" s="185">
        <v>0</v>
      </c>
      <c r="Q2003" s="185">
        <v>0</v>
      </c>
      <c r="R2003" s="186">
        <v>0</v>
      </c>
    </row>
    <row r="2004" spans="1:18" s="81" customFormat="1" x14ac:dyDescent="0.2">
      <c r="A2004" s="81" t="s">
        <v>147</v>
      </c>
      <c r="B2004" s="81" t="s">
        <v>493</v>
      </c>
      <c r="C2004" s="81" t="str">
        <f t="shared" si="31"/>
        <v>08045</v>
      </c>
      <c r="D2004" s="81" t="s">
        <v>503</v>
      </c>
      <c r="E2004" s="81" t="s">
        <v>1963</v>
      </c>
      <c r="F2004" s="81">
        <v>21.084</v>
      </c>
      <c r="G2004" s="81" t="s">
        <v>528</v>
      </c>
      <c r="H2004" s="81" t="s">
        <v>1350</v>
      </c>
      <c r="I2004" s="81" t="s">
        <v>1964</v>
      </c>
      <c r="J2004" s="81" t="s">
        <v>14</v>
      </c>
      <c r="K2004" s="81" t="s">
        <v>494</v>
      </c>
      <c r="L2004" s="81">
        <v>-107.70694952777778</v>
      </c>
      <c r="M2004" s="81">
        <v>39.492108944444446</v>
      </c>
      <c r="N2004" s="190">
        <v>0</v>
      </c>
      <c r="O2004" s="185">
        <v>0</v>
      </c>
      <c r="P2004" s="185">
        <v>0</v>
      </c>
      <c r="Q2004" s="185">
        <v>0</v>
      </c>
      <c r="R2004" s="186">
        <v>0</v>
      </c>
    </row>
    <row r="2005" spans="1:18" s="81" customFormat="1" x14ac:dyDescent="0.2">
      <c r="A2005" s="81" t="s">
        <v>147</v>
      </c>
      <c r="B2005" s="81" t="s">
        <v>493</v>
      </c>
      <c r="C2005" s="81" t="str">
        <f t="shared" si="31"/>
        <v>08045</v>
      </c>
      <c r="D2005" s="81" t="s">
        <v>503</v>
      </c>
      <c r="E2005" s="81" t="s">
        <v>1963</v>
      </c>
      <c r="F2005" s="81">
        <v>10.542</v>
      </c>
      <c r="G2005" s="81" t="s">
        <v>528</v>
      </c>
      <c r="H2005" s="81" t="s">
        <v>1350</v>
      </c>
      <c r="I2005" s="81" t="s">
        <v>1964</v>
      </c>
      <c r="J2005" s="81" t="s">
        <v>14</v>
      </c>
      <c r="K2005" s="81" t="s">
        <v>494</v>
      </c>
      <c r="L2005" s="81">
        <v>-107.70694952777778</v>
      </c>
      <c r="M2005" s="81">
        <v>39.492108944444446</v>
      </c>
      <c r="N2005" s="190">
        <v>0</v>
      </c>
      <c r="O2005" s="185">
        <v>0</v>
      </c>
      <c r="P2005" s="185">
        <v>0</v>
      </c>
      <c r="Q2005" s="185">
        <v>0</v>
      </c>
      <c r="R2005" s="186">
        <v>0</v>
      </c>
    </row>
    <row r="2006" spans="1:18" s="81" customFormat="1" x14ac:dyDescent="0.2">
      <c r="A2006" s="81" t="s">
        <v>147</v>
      </c>
      <c r="B2006" s="81" t="s">
        <v>493</v>
      </c>
      <c r="C2006" s="81" t="str">
        <f t="shared" si="31"/>
        <v>08045</v>
      </c>
      <c r="D2006" s="81" t="s">
        <v>503</v>
      </c>
      <c r="E2006" s="81" t="s">
        <v>1963</v>
      </c>
      <c r="F2006" s="81">
        <v>21.084</v>
      </c>
      <c r="G2006" s="81" t="s">
        <v>528</v>
      </c>
      <c r="H2006" s="81" t="s">
        <v>1350</v>
      </c>
      <c r="I2006" s="81" t="s">
        <v>1964</v>
      </c>
      <c r="J2006" s="81" t="s">
        <v>14</v>
      </c>
      <c r="K2006" s="81" t="s">
        <v>494</v>
      </c>
      <c r="L2006" s="81">
        <v>-107.70694952777778</v>
      </c>
      <c r="M2006" s="81">
        <v>39.492108944444446</v>
      </c>
      <c r="N2006" s="190">
        <v>0</v>
      </c>
      <c r="O2006" s="185">
        <v>0</v>
      </c>
      <c r="P2006" s="185">
        <v>0</v>
      </c>
      <c r="Q2006" s="185">
        <v>0</v>
      </c>
      <c r="R2006" s="186">
        <v>0</v>
      </c>
    </row>
    <row r="2007" spans="1:18" s="81" customFormat="1" x14ac:dyDescent="0.2">
      <c r="A2007" s="81" t="s">
        <v>147</v>
      </c>
      <c r="B2007" s="81" t="s">
        <v>493</v>
      </c>
      <c r="C2007" s="81" t="str">
        <f t="shared" si="31"/>
        <v>08045</v>
      </c>
      <c r="D2007" s="81" t="s">
        <v>503</v>
      </c>
      <c r="E2007" s="81" t="s">
        <v>1963</v>
      </c>
      <c r="F2007" s="81">
        <v>10.542</v>
      </c>
      <c r="G2007" s="81" t="s">
        <v>528</v>
      </c>
      <c r="H2007" s="81" t="s">
        <v>1350</v>
      </c>
      <c r="I2007" s="81" t="s">
        <v>1964</v>
      </c>
      <c r="J2007" s="81" t="s">
        <v>14</v>
      </c>
      <c r="K2007" s="81" t="s">
        <v>494</v>
      </c>
      <c r="L2007" s="81">
        <v>-107.70694952777778</v>
      </c>
      <c r="M2007" s="81">
        <v>39.492108944444446</v>
      </c>
      <c r="N2007" s="190">
        <v>0</v>
      </c>
      <c r="O2007" s="185">
        <v>0.28038416712653946</v>
      </c>
      <c r="P2007" s="185">
        <v>0</v>
      </c>
      <c r="Q2007" s="185">
        <v>0</v>
      </c>
      <c r="R2007" s="186">
        <v>0</v>
      </c>
    </row>
    <row r="2008" spans="1:18" s="81" customFormat="1" x14ac:dyDescent="0.2">
      <c r="A2008" s="81" t="s">
        <v>147</v>
      </c>
      <c r="B2008" s="81" t="s">
        <v>493</v>
      </c>
      <c r="C2008" s="81" t="str">
        <f t="shared" si="31"/>
        <v>08045</v>
      </c>
      <c r="D2008" s="81" t="s">
        <v>503</v>
      </c>
      <c r="E2008" s="81" t="s">
        <v>1963</v>
      </c>
      <c r="F2008" s="81">
        <v>21.084</v>
      </c>
      <c r="G2008" s="81" t="s">
        <v>528</v>
      </c>
      <c r="H2008" s="81" t="s">
        <v>1350</v>
      </c>
      <c r="I2008" s="81" t="s">
        <v>1964</v>
      </c>
      <c r="J2008" s="81" t="s">
        <v>14</v>
      </c>
      <c r="K2008" s="81" t="s">
        <v>494</v>
      </c>
      <c r="L2008" s="81">
        <v>-107.70694952777778</v>
      </c>
      <c r="M2008" s="81">
        <v>39.492108944444446</v>
      </c>
      <c r="N2008" s="190">
        <v>0</v>
      </c>
      <c r="O2008" s="185">
        <v>0.56076833425307893</v>
      </c>
      <c r="P2008" s="185">
        <v>0</v>
      </c>
      <c r="Q2008" s="185">
        <v>0</v>
      </c>
      <c r="R2008" s="186">
        <v>0</v>
      </c>
    </row>
    <row r="2009" spans="1:18" s="81" customFormat="1" x14ac:dyDescent="0.2">
      <c r="A2009" s="81" t="s">
        <v>147</v>
      </c>
      <c r="B2009" s="81" t="s">
        <v>493</v>
      </c>
      <c r="C2009" s="81" t="str">
        <f t="shared" si="31"/>
        <v>08045</v>
      </c>
      <c r="D2009" s="81" t="s">
        <v>503</v>
      </c>
      <c r="E2009" s="81" t="s">
        <v>1963</v>
      </c>
      <c r="F2009" s="81">
        <v>25.704000000000001</v>
      </c>
      <c r="G2009" s="81" t="s">
        <v>528</v>
      </c>
      <c r="H2009" s="81" t="s">
        <v>1364</v>
      </c>
      <c r="I2009" s="81" t="s">
        <v>1964</v>
      </c>
      <c r="J2009" s="81" t="s">
        <v>14</v>
      </c>
      <c r="K2009" s="81" t="s">
        <v>494</v>
      </c>
      <c r="L2009" s="81">
        <v>-107.70694952777778</v>
      </c>
      <c r="M2009" s="81">
        <v>39.492108944444446</v>
      </c>
      <c r="N2009" s="190">
        <v>0</v>
      </c>
      <c r="O2009" s="185">
        <v>0.68364585769498853</v>
      </c>
      <c r="P2009" s="185">
        <v>0</v>
      </c>
      <c r="Q2009" s="185">
        <v>0</v>
      </c>
      <c r="R2009" s="186">
        <v>0</v>
      </c>
    </row>
    <row r="2010" spans="1:18" s="81" customFormat="1" x14ac:dyDescent="0.2">
      <c r="A2010" s="81" t="s">
        <v>147</v>
      </c>
      <c r="B2010" s="81" t="s">
        <v>493</v>
      </c>
      <c r="C2010" s="81" t="str">
        <f t="shared" si="31"/>
        <v>08045</v>
      </c>
      <c r="D2010" s="81" t="s">
        <v>503</v>
      </c>
      <c r="E2010" s="81" t="s">
        <v>1963</v>
      </c>
      <c r="F2010" s="81">
        <v>30.954000000000001</v>
      </c>
      <c r="G2010" s="81" t="s">
        <v>528</v>
      </c>
      <c r="H2010" s="81" t="s">
        <v>1364</v>
      </c>
      <c r="I2010" s="81" t="s">
        <v>1964</v>
      </c>
      <c r="J2010" s="81" t="s">
        <v>14</v>
      </c>
      <c r="K2010" s="81" t="s">
        <v>494</v>
      </c>
      <c r="L2010" s="81">
        <v>-107.70694952777778</v>
      </c>
      <c r="M2010" s="81">
        <v>39.492108944444446</v>
      </c>
      <c r="N2010" s="190">
        <v>0</v>
      </c>
      <c r="O2010" s="185">
        <v>0.82327940706079517</v>
      </c>
      <c r="P2010" s="185">
        <v>0</v>
      </c>
      <c r="Q2010" s="185">
        <v>0</v>
      </c>
      <c r="R2010" s="186">
        <v>0</v>
      </c>
    </row>
    <row r="2011" spans="1:18" s="81" customFormat="1" x14ac:dyDescent="0.2">
      <c r="A2011" s="81" t="s">
        <v>147</v>
      </c>
      <c r="B2011" s="81" t="s">
        <v>493</v>
      </c>
      <c r="C2011" s="81" t="str">
        <f t="shared" si="31"/>
        <v>08045</v>
      </c>
      <c r="D2011" s="81" t="s">
        <v>503</v>
      </c>
      <c r="E2011" s="81" t="s">
        <v>1963</v>
      </c>
      <c r="F2011" s="81">
        <v>101.682</v>
      </c>
      <c r="G2011" s="81" t="s">
        <v>528</v>
      </c>
      <c r="H2011" s="81" t="s">
        <v>1364</v>
      </c>
      <c r="I2011" s="81" t="s">
        <v>1964</v>
      </c>
      <c r="J2011" s="81" t="s">
        <v>14</v>
      </c>
      <c r="K2011" s="81" t="s">
        <v>494</v>
      </c>
      <c r="L2011" s="81">
        <v>-107.70694952777778</v>
      </c>
      <c r="M2011" s="81">
        <v>39.492108944444446</v>
      </c>
      <c r="N2011" s="190">
        <v>0</v>
      </c>
      <c r="O2011" s="185">
        <v>2.7044225841169403</v>
      </c>
      <c r="P2011" s="185">
        <v>0</v>
      </c>
      <c r="Q2011" s="185">
        <v>0</v>
      </c>
      <c r="R2011" s="186">
        <v>0</v>
      </c>
    </row>
    <row r="2012" spans="1:18" s="81" customFormat="1" x14ac:dyDescent="0.2">
      <c r="A2012" s="81" t="s">
        <v>147</v>
      </c>
      <c r="B2012" s="81" t="s">
        <v>493</v>
      </c>
      <c r="C2012" s="81" t="str">
        <f t="shared" si="31"/>
        <v>08045</v>
      </c>
      <c r="D2012" s="81" t="s">
        <v>503</v>
      </c>
      <c r="E2012" s="81" t="s">
        <v>1965</v>
      </c>
      <c r="F2012" s="81">
        <v>37.463999999999999</v>
      </c>
      <c r="G2012" s="81" t="s">
        <v>528</v>
      </c>
      <c r="H2012" s="81" t="s">
        <v>1350</v>
      </c>
      <c r="I2012" s="81" t="s">
        <v>1966</v>
      </c>
      <c r="J2012" s="81" t="s">
        <v>14</v>
      </c>
      <c r="K2012" s="81" t="s">
        <v>494</v>
      </c>
      <c r="L2012" s="81">
        <v>-107.76100672222222</v>
      </c>
      <c r="M2012" s="81">
        <v>39.487376111111111</v>
      </c>
      <c r="N2012" s="190">
        <v>0</v>
      </c>
      <c r="O2012" s="185">
        <v>0</v>
      </c>
      <c r="P2012" s="185">
        <v>0</v>
      </c>
      <c r="Q2012" s="185">
        <v>0</v>
      </c>
      <c r="R2012" s="186">
        <v>0</v>
      </c>
    </row>
    <row r="2013" spans="1:18" s="81" customFormat="1" x14ac:dyDescent="0.2">
      <c r="A2013" s="81" t="s">
        <v>147</v>
      </c>
      <c r="B2013" s="81" t="s">
        <v>493</v>
      </c>
      <c r="C2013" s="81" t="str">
        <f t="shared" si="31"/>
        <v>08045</v>
      </c>
      <c r="D2013" s="81" t="s">
        <v>503</v>
      </c>
      <c r="E2013" s="81" t="s">
        <v>1965</v>
      </c>
      <c r="F2013" s="81">
        <v>37.463999999999999</v>
      </c>
      <c r="G2013" s="81" t="s">
        <v>528</v>
      </c>
      <c r="H2013" s="81" t="s">
        <v>1350</v>
      </c>
      <c r="I2013" s="81" t="s">
        <v>1966</v>
      </c>
      <c r="J2013" s="81" t="s">
        <v>14</v>
      </c>
      <c r="K2013" s="81" t="s">
        <v>494</v>
      </c>
      <c r="L2013" s="81">
        <v>-107.76100672222222</v>
      </c>
      <c r="M2013" s="81">
        <v>39.487376111111111</v>
      </c>
      <c r="N2013" s="190">
        <v>0</v>
      </c>
      <c r="O2013" s="185">
        <v>0</v>
      </c>
      <c r="P2013" s="185">
        <v>0</v>
      </c>
      <c r="Q2013" s="185">
        <v>0</v>
      </c>
      <c r="R2013" s="186">
        <v>0</v>
      </c>
    </row>
    <row r="2014" spans="1:18" s="81" customFormat="1" x14ac:dyDescent="0.2">
      <c r="A2014" s="81" t="s">
        <v>147</v>
      </c>
      <c r="B2014" s="81" t="s">
        <v>493</v>
      </c>
      <c r="C2014" s="81" t="str">
        <f t="shared" si="31"/>
        <v>08045</v>
      </c>
      <c r="D2014" s="81" t="s">
        <v>503</v>
      </c>
      <c r="E2014" s="81" t="s">
        <v>1965</v>
      </c>
      <c r="F2014" s="81">
        <v>37.463999999999999</v>
      </c>
      <c r="G2014" s="81" t="s">
        <v>528</v>
      </c>
      <c r="H2014" s="81" t="s">
        <v>1350</v>
      </c>
      <c r="I2014" s="81" t="s">
        <v>1966</v>
      </c>
      <c r="J2014" s="81" t="s">
        <v>14</v>
      </c>
      <c r="K2014" s="81" t="s">
        <v>494</v>
      </c>
      <c r="L2014" s="81">
        <v>-107.76100672222222</v>
      </c>
      <c r="M2014" s="81">
        <v>39.487376111111111</v>
      </c>
      <c r="N2014" s="190">
        <v>0</v>
      </c>
      <c r="O2014" s="185">
        <v>0.99642500827439529</v>
      </c>
      <c r="P2014" s="185">
        <v>0</v>
      </c>
      <c r="Q2014" s="185">
        <v>0</v>
      </c>
      <c r="R2014" s="186">
        <v>0</v>
      </c>
    </row>
    <row r="2015" spans="1:18" s="81" customFormat="1" x14ac:dyDescent="0.2">
      <c r="A2015" s="81" t="s">
        <v>147</v>
      </c>
      <c r="B2015" s="81" t="s">
        <v>493</v>
      </c>
      <c r="C2015" s="81" t="str">
        <f t="shared" si="31"/>
        <v>08045</v>
      </c>
      <c r="D2015" s="81" t="s">
        <v>503</v>
      </c>
      <c r="E2015" s="81" t="s">
        <v>1967</v>
      </c>
      <c r="F2015" s="81">
        <v>263.25599999999997</v>
      </c>
      <c r="G2015" s="81" t="s">
        <v>528</v>
      </c>
      <c r="H2015" s="81" t="s">
        <v>1350</v>
      </c>
      <c r="I2015" s="81" t="s">
        <v>1968</v>
      </c>
      <c r="J2015" s="81" t="s">
        <v>14</v>
      </c>
      <c r="K2015" s="81" t="s">
        <v>494</v>
      </c>
      <c r="L2015" s="81">
        <v>-107.6613045277778</v>
      </c>
      <c r="M2015" s="81">
        <v>39.489860361111113</v>
      </c>
      <c r="N2015" s="190">
        <v>0</v>
      </c>
      <c r="O2015" s="185">
        <v>0</v>
      </c>
      <c r="P2015" s="185">
        <v>0</v>
      </c>
      <c r="Q2015" s="185">
        <v>0</v>
      </c>
      <c r="R2015" s="186">
        <v>0</v>
      </c>
    </row>
    <row r="2016" spans="1:18" s="81" customFormat="1" x14ac:dyDescent="0.2">
      <c r="A2016" s="81" t="s">
        <v>147</v>
      </c>
      <c r="B2016" s="81" t="s">
        <v>493</v>
      </c>
      <c r="C2016" s="81" t="str">
        <f t="shared" si="31"/>
        <v>08045</v>
      </c>
      <c r="D2016" s="81" t="s">
        <v>503</v>
      </c>
      <c r="E2016" s="81" t="s">
        <v>1967</v>
      </c>
      <c r="F2016" s="81">
        <v>263.25599999999997</v>
      </c>
      <c r="G2016" s="81" t="s">
        <v>528</v>
      </c>
      <c r="H2016" s="81" t="s">
        <v>1350</v>
      </c>
      <c r="I2016" s="81" t="s">
        <v>1968</v>
      </c>
      <c r="J2016" s="81" t="s">
        <v>14</v>
      </c>
      <c r="K2016" s="81" t="s">
        <v>494</v>
      </c>
      <c r="L2016" s="81">
        <v>-107.6613045277778</v>
      </c>
      <c r="M2016" s="81">
        <v>39.489860361111113</v>
      </c>
      <c r="N2016" s="190">
        <v>0</v>
      </c>
      <c r="O2016" s="185">
        <v>0</v>
      </c>
      <c r="P2016" s="185">
        <v>0</v>
      </c>
      <c r="Q2016" s="185">
        <v>0</v>
      </c>
      <c r="R2016" s="186">
        <v>0</v>
      </c>
    </row>
    <row r="2017" spans="1:18" s="81" customFormat="1" x14ac:dyDescent="0.2">
      <c r="A2017" s="81" t="s">
        <v>147</v>
      </c>
      <c r="B2017" s="81" t="s">
        <v>493</v>
      </c>
      <c r="C2017" s="81" t="str">
        <f t="shared" si="31"/>
        <v>08045</v>
      </c>
      <c r="D2017" s="81" t="s">
        <v>503</v>
      </c>
      <c r="E2017" s="81" t="s">
        <v>1967</v>
      </c>
      <c r="F2017" s="81">
        <v>263.25599999999997</v>
      </c>
      <c r="G2017" s="81" t="s">
        <v>528</v>
      </c>
      <c r="H2017" s="81" t="s">
        <v>1350</v>
      </c>
      <c r="I2017" s="81" t="s">
        <v>1968</v>
      </c>
      <c r="J2017" s="81" t="s">
        <v>14</v>
      </c>
      <c r="K2017" s="81" t="s">
        <v>494</v>
      </c>
      <c r="L2017" s="81">
        <v>-107.6613045277778</v>
      </c>
      <c r="M2017" s="81">
        <v>39.489860361111113</v>
      </c>
      <c r="N2017" s="190">
        <v>0</v>
      </c>
      <c r="O2017" s="185">
        <v>8.318120222886014</v>
      </c>
      <c r="P2017" s="185">
        <v>0</v>
      </c>
      <c r="Q2017" s="185">
        <v>0</v>
      </c>
      <c r="R2017" s="186">
        <v>0</v>
      </c>
    </row>
    <row r="2018" spans="1:18" s="81" customFormat="1" x14ac:dyDescent="0.2">
      <c r="A2018" s="81" t="s">
        <v>147</v>
      </c>
      <c r="B2018" s="81" t="s">
        <v>493</v>
      </c>
      <c r="C2018" s="81" t="str">
        <f t="shared" si="31"/>
        <v>08045</v>
      </c>
      <c r="D2018" s="81" t="s">
        <v>503</v>
      </c>
      <c r="E2018" s="81" t="s">
        <v>1969</v>
      </c>
      <c r="F2018" s="81">
        <v>5.84</v>
      </c>
      <c r="G2018" s="81" t="s">
        <v>515</v>
      </c>
      <c r="H2018" s="81" t="s">
        <v>1970</v>
      </c>
      <c r="I2018" s="81" t="s">
        <v>1971</v>
      </c>
      <c r="J2018" s="81" t="s">
        <v>227</v>
      </c>
      <c r="K2018" s="81" t="s">
        <v>333</v>
      </c>
      <c r="L2018" s="81">
        <v>-107.58173391666666</v>
      </c>
      <c r="M2018" s="81">
        <v>39.450869722222222</v>
      </c>
      <c r="N2018" s="190">
        <v>0</v>
      </c>
      <c r="O2018" s="185">
        <v>0</v>
      </c>
      <c r="P2018" s="185">
        <v>23.615694000000001</v>
      </c>
      <c r="Q2018" s="185">
        <v>0</v>
      </c>
      <c r="R2018" s="186">
        <v>0</v>
      </c>
    </row>
    <row r="2019" spans="1:18" s="81" customFormat="1" x14ac:dyDescent="0.2">
      <c r="A2019" s="81" t="s">
        <v>147</v>
      </c>
      <c r="B2019" s="81" t="s">
        <v>493</v>
      </c>
      <c r="C2019" s="81" t="str">
        <f t="shared" si="31"/>
        <v>08045</v>
      </c>
      <c r="D2019" s="81" t="s">
        <v>503</v>
      </c>
      <c r="E2019" s="81" t="s">
        <v>1969</v>
      </c>
      <c r="F2019" s="81">
        <v>5.84</v>
      </c>
      <c r="G2019" s="81" t="s">
        <v>515</v>
      </c>
      <c r="H2019" s="81" t="s">
        <v>1970</v>
      </c>
      <c r="I2019" s="81" t="s">
        <v>1971</v>
      </c>
      <c r="J2019" s="81" t="s">
        <v>227</v>
      </c>
      <c r="K2019" s="81" t="s">
        <v>333</v>
      </c>
      <c r="L2019" s="81">
        <v>-107.58173391666666</v>
      </c>
      <c r="M2019" s="81">
        <v>39.450869722222222</v>
      </c>
      <c r="N2019" s="190">
        <v>9.4837140000000009</v>
      </c>
      <c r="O2019" s="185">
        <v>0</v>
      </c>
      <c r="P2019" s="185">
        <v>0</v>
      </c>
      <c r="Q2019" s="185">
        <v>0</v>
      </c>
      <c r="R2019" s="186">
        <v>0</v>
      </c>
    </row>
    <row r="2020" spans="1:18" s="81" customFormat="1" x14ac:dyDescent="0.2">
      <c r="A2020" s="81" t="s">
        <v>147</v>
      </c>
      <c r="B2020" s="81" t="s">
        <v>493</v>
      </c>
      <c r="C2020" s="81" t="str">
        <f t="shared" si="31"/>
        <v>08045</v>
      </c>
      <c r="D2020" s="81" t="s">
        <v>503</v>
      </c>
      <c r="E2020" s="81" t="s">
        <v>1969</v>
      </c>
      <c r="F2020" s="81">
        <v>5.84</v>
      </c>
      <c r="G2020" s="81" t="s">
        <v>515</v>
      </c>
      <c r="H2020" s="81" t="s">
        <v>1970</v>
      </c>
      <c r="I2020" s="81" t="s">
        <v>1971</v>
      </c>
      <c r="J2020" s="81" t="s">
        <v>227</v>
      </c>
      <c r="K2020" s="81" t="s">
        <v>333</v>
      </c>
      <c r="L2020" s="81">
        <v>-107.58173391666666</v>
      </c>
      <c r="M2020" s="81">
        <v>39.450869722222222</v>
      </c>
      <c r="N2020" s="190">
        <v>0</v>
      </c>
      <c r="O2020" s="185">
        <v>0</v>
      </c>
      <c r="P2020" s="185">
        <v>0</v>
      </c>
      <c r="Q2020" s="185">
        <v>0</v>
      </c>
      <c r="R2020" s="186">
        <v>2.92E-2</v>
      </c>
    </row>
    <row r="2021" spans="1:18" s="81" customFormat="1" x14ac:dyDescent="0.2">
      <c r="A2021" s="81" t="s">
        <v>147</v>
      </c>
      <c r="B2021" s="81" t="s">
        <v>493</v>
      </c>
      <c r="C2021" s="81" t="str">
        <f t="shared" si="31"/>
        <v>08045</v>
      </c>
      <c r="D2021" s="81" t="s">
        <v>503</v>
      </c>
      <c r="E2021" s="81" t="s">
        <v>1969</v>
      </c>
      <c r="F2021" s="81">
        <v>5.84</v>
      </c>
      <c r="G2021" s="81" t="s">
        <v>515</v>
      </c>
      <c r="H2021" s="81" t="s">
        <v>1970</v>
      </c>
      <c r="I2021" s="81" t="s">
        <v>1971</v>
      </c>
      <c r="J2021" s="81" t="s">
        <v>227</v>
      </c>
      <c r="K2021" s="81" t="s">
        <v>333</v>
      </c>
      <c r="L2021" s="81">
        <v>-107.58173391666666</v>
      </c>
      <c r="M2021" s="81">
        <v>39.450869722222222</v>
      </c>
      <c r="N2021" s="190">
        <v>0</v>
      </c>
      <c r="O2021" s="185">
        <v>0</v>
      </c>
      <c r="P2021" s="185">
        <v>0</v>
      </c>
      <c r="Q2021" s="185">
        <v>0</v>
      </c>
      <c r="R2021" s="186">
        <v>0</v>
      </c>
    </row>
    <row r="2022" spans="1:18" s="81" customFormat="1" x14ac:dyDescent="0.2">
      <c r="A2022" s="81" t="s">
        <v>147</v>
      </c>
      <c r="B2022" s="81" t="s">
        <v>493</v>
      </c>
      <c r="C2022" s="81" t="str">
        <f t="shared" si="31"/>
        <v>08045</v>
      </c>
      <c r="D2022" s="81" t="s">
        <v>503</v>
      </c>
      <c r="E2022" s="81" t="s">
        <v>1969</v>
      </c>
      <c r="F2022" s="81">
        <v>5.84</v>
      </c>
      <c r="G2022" s="81" t="s">
        <v>515</v>
      </c>
      <c r="H2022" s="81" t="s">
        <v>1970</v>
      </c>
      <c r="I2022" s="81" t="s">
        <v>1971</v>
      </c>
      <c r="J2022" s="81" t="s">
        <v>227</v>
      </c>
      <c r="K2022" s="81" t="s">
        <v>333</v>
      </c>
      <c r="L2022" s="81">
        <v>-107.58173391666666</v>
      </c>
      <c r="M2022" s="81">
        <v>39.450869722222222</v>
      </c>
      <c r="N2022" s="190">
        <v>0</v>
      </c>
      <c r="O2022" s="185">
        <v>0</v>
      </c>
      <c r="P2022" s="185">
        <v>0</v>
      </c>
      <c r="Q2022" s="185">
        <v>1.7520000000000001E-3</v>
      </c>
      <c r="R2022" s="186">
        <v>0</v>
      </c>
    </row>
    <row r="2023" spans="1:18" s="81" customFormat="1" x14ac:dyDescent="0.2">
      <c r="A2023" s="81" t="s">
        <v>147</v>
      </c>
      <c r="B2023" s="81" t="s">
        <v>493</v>
      </c>
      <c r="C2023" s="81" t="str">
        <f t="shared" si="31"/>
        <v>08045</v>
      </c>
      <c r="D2023" s="81" t="s">
        <v>503</v>
      </c>
      <c r="E2023" s="81" t="s">
        <v>1969</v>
      </c>
      <c r="F2023" s="81">
        <v>5.84</v>
      </c>
      <c r="G2023" s="81" t="s">
        <v>515</v>
      </c>
      <c r="H2023" s="81" t="s">
        <v>1970</v>
      </c>
      <c r="I2023" s="81" t="s">
        <v>1971</v>
      </c>
      <c r="J2023" s="81" t="s">
        <v>227</v>
      </c>
      <c r="K2023" s="81" t="s">
        <v>333</v>
      </c>
      <c r="L2023" s="81">
        <v>-107.58173391666666</v>
      </c>
      <c r="M2023" s="81">
        <v>39.450869722222222</v>
      </c>
      <c r="N2023" s="190">
        <v>0</v>
      </c>
      <c r="O2023" s="185">
        <v>0.79671400000000003</v>
      </c>
      <c r="P2023" s="185">
        <v>0</v>
      </c>
      <c r="Q2023" s="185">
        <v>0</v>
      </c>
      <c r="R2023" s="186">
        <v>0</v>
      </c>
    </row>
    <row r="2024" spans="1:18" s="81" customFormat="1" x14ac:dyDescent="0.2">
      <c r="A2024" s="81" t="s">
        <v>147</v>
      </c>
      <c r="B2024" s="81" t="s">
        <v>493</v>
      </c>
      <c r="C2024" s="81" t="str">
        <f t="shared" si="31"/>
        <v>08045</v>
      </c>
      <c r="D2024" s="81" t="s">
        <v>503</v>
      </c>
      <c r="E2024" s="81" t="s">
        <v>1969</v>
      </c>
      <c r="F2024" s="81">
        <v>8.06</v>
      </c>
      <c r="G2024" s="81" t="s">
        <v>515</v>
      </c>
      <c r="H2024" s="81" t="s">
        <v>1972</v>
      </c>
      <c r="I2024" s="81" t="s">
        <v>1971</v>
      </c>
      <c r="J2024" s="81" t="s">
        <v>231</v>
      </c>
      <c r="K2024" s="81" t="s">
        <v>333</v>
      </c>
      <c r="L2024" s="81">
        <v>-107.58173391666666</v>
      </c>
      <c r="M2024" s="81">
        <v>39.450869722222222</v>
      </c>
      <c r="N2024" s="190">
        <v>0</v>
      </c>
      <c r="O2024" s="185">
        <v>0</v>
      </c>
      <c r="P2024" s="185">
        <v>2.3346879999999999</v>
      </c>
      <c r="Q2024" s="185">
        <v>0</v>
      </c>
      <c r="R2024" s="186">
        <v>0</v>
      </c>
    </row>
    <row r="2025" spans="1:18" s="81" customFormat="1" x14ac:dyDescent="0.2">
      <c r="A2025" s="81" t="s">
        <v>147</v>
      </c>
      <c r="B2025" s="81" t="s">
        <v>493</v>
      </c>
      <c r="C2025" s="81" t="str">
        <f t="shared" si="31"/>
        <v>08045</v>
      </c>
      <c r="D2025" s="81" t="s">
        <v>503</v>
      </c>
      <c r="E2025" s="81" t="s">
        <v>1969</v>
      </c>
      <c r="F2025" s="81">
        <v>8.06</v>
      </c>
      <c r="G2025" s="81" t="s">
        <v>515</v>
      </c>
      <c r="H2025" s="81" t="s">
        <v>1972</v>
      </c>
      <c r="I2025" s="81" t="s">
        <v>1971</v>
      </c>
      <c r="J2025" s="81" t="s">
        <v>231</v>
      </c>
      <c r="K2025" s="81" t="s">
        <v>333</v>
      </c>
      <c r="L2025" s="81">
        <v>-107.58173391666666</v>
      </c>
      <c r="M2025" s="81">
        <v>39.450869722222222</v>
      </c>
      <c r="N2025" s="190">
        <v>34.383718000000002</v>
      </c>
      <c r="O2025" s="185">
        <v>0</v>
      </c>
      <c r="P2025" s="185">
        <v>0</v>
      </c>
      <c r="Q2025" s="185">
        <v>0</v>
      </c>
      <c r="R2025" s="186">
        <v>0</v>
      </c>
    </row>
    <row r="2026" spans="1:18" s="81" customFormat="1" x14ac:dyDescent="0.2">
      <c r="A2026" s="81" t="s">
        <v>147</v>
      </c>
      <c r="B2026" s="81" t="s">
        <v>493</v>
      </c>
      <c r="C2026" s="81" t="str">
        <f t="shared" si="31"/>
        <v>08045</v>
      </c>
      <c r="D2026" s="81" t="s">
        <v>503</v>
      </c>
      <c r="E2026" s="81" t="s">
        <v>1969</v>
      </c>
      <c r="F2026" s="81">
        <v>8.06</v>
      </c>
      <c r="G2026" s="81" t="s">
        <v>515</v>
      </c>
      <c r="H2026" s="81" t="s">
        <v>1972</v>
      </c>
      <c r="I2026" s="81" t="s">
        <v>1971</v>
      </c>
      <c r="J2026" s="81" t="s">
        <v>231</v>
      </c>
      <c r="K2026" s="81" t="s">
        <v>333</v>
      </c>
      <c r="L2026" s="81">
        <v>-107.58173391666666</v>
      </c>
      <c r="M2026" s="81">
        <v>39.450869722222222</v>
      </c>
      <c r="N2026" s="190">
        <v>0</v>
      </c>
      <c r="O2026" s="185">
        <v>0</v>
      </c>
      <c r="P2026" s="185">
        <v>0</v>
      </c>
      <c r="Q2026" s="185">
        <v>0</v>
      </c>
      <c r="R2026" s="186">
        <v>1.65E-4</v>
      </c>
    </row>
    <row r="2027" spans="1:18" s="81" customFormat="1" x14ac:dyDescent="0.2">
      <c r="A2027" s="81" t="s">
        <v>147</v>
      </c>
      <c r="B2027" s="81" t="s">
        <v>493</v>
      </c>
      <c r="C2027" s="81" t="str">
        <f t="shared" si="31"/>
        <v>08045</v>
      </c>
      <c r="D2027" s="81" t="s">
        <v>503</v>
      </c>
      <c r="E2027" s="81" t="s">
        <v>1969</v>
      </c>
      <c r="F2027" s="81">
        <v>8.06</v>
      </c>
      <c r="G2027" s="81" t="s">
        <v>515</v>
      </c>
      <c r="H2027" s="81" t="s">
        <v>1972</v>
      </c>
      <c r="I2027" s="81" t="s">
        <v>1971</v>
      </c>
      <c r="J2027" s="81" t="s">
        <v>231</v>
      </c>
      <c r="K2027" s="81" t="s">
        <v>333</v>
      </c>
      <c r="L2027" s="81">
        <v>-107.58173391666666</v>
      </c>
      <c r="M2027" s="81">
        <v>39.450869722222222</v>
      </c>
      <c r="N2027" s="190">
        <v>0</v>
      </c>
      <c r="O2027" s="185">
        <v>0</v>
      </c>
      <c r="P2027" s="185">
        <v>0</v>
      </c>
      <c r="Q2027" s="185">
        <v>0</v>
      </c>
      <c r="R2027" s="186">
        <v>0</v>
      </c>
    </row>
    <row r="2028" spans="1:18" s="81" customFormat="1" x14ac:dyDescent="0.2">
      <c r="A2028" s="81" t="s">
        <v>147</v>
      </c>
      <c r="B2028" s="81" t="s">
        <v>493</v>
      </c>
      <c r="C2028" s="81" t="str">
        <f t="shared" si="31"/>
        <v>08045</v>
      </c>
      <c r="D2028" s="81" t="s">
        <v>503</v>
      </c>
      <c r="E2028" s="81" t="s">
        <v>1969</v>
      </c>
      <c r="F2028" s="81">
        <v>8.06</v>
      </c>
      <c r="G2028" s="81" t="s">
        <v>515</v>
      </c>
      <c r="H2028" s="81" t="s">
        <v>1972</v>
      </c>
      <c r="I2028" s="81" t="s">
        <v>1971</v>
      </c>
      <c r="J2028" s="81" t="s">
        <v>231</v>
      </c>
      <c r="K2028" s="81" t="s">
        <v>333</v>
      </c>
      <c r="L2028" s="81">
        <v>-107.58173391666666</v>
      </c>
      <c r="M2028" s="81">
        <v>39.450869722222222</v>
      </c>
      <c r="N2028" s="190">
        <v>0</v>
      </c>
      <c r="O2028" s="185">
        <v>0</v>
      </c>
      <c r="P2028" s="185">
        <v>0</v>
      </c>
      <c r="Q2028" s="185">
        <v>2.4870000000000001E-3</v>
      </c>
      <c r="R2028" s="186">
        <v>0</v>
      </c>
    </row>
    <row r="2029" spans="1:18" s="81" customFormat="1" x14ac:dyDescent="0.2">
      <c r="A2029" s="81" t="s">
        <v>147</v>
      </c>
      <c r="B2029" s="81" t="s">
        <v>493</v>
      </c>
      <c r="C2029" s="81" t="str">
        <f t="shared" si="31"/>
        <v>08045</v>
      </c>
      <c r="D2029" s="81" t="s">
        <v>503</v>
      </c>
      <c r="E2029" s="81" t="s">
        <v>1969</v>
      </c>
      <c r="F2029" s="81">
        <v>8.06</v>
      </c>
      <c r="G2029" s="81" t="s">
        <v>515</v>
      </c>
      <c r="H2029" s="81" t="s">
        <v>1972</v>
      </c>
      <c r="I2029" s="81" t="s">
        <v>1971</v>
      </c>
      <c r="J2029" s="81" t="s">
        <v>231</v>
      </c>
      <c r="K2029" s="81" t="s">
        <v>333</v>
      </c>
      <c r="L2029" s="81">
        <v>-107.58173391666666</v>
      </c>
      <c r="M2029" s="81">
        <v>39.450869722222222</v>
      </c>
      <c r="N2029" s="190">
        <v>0</v>
      </c>
      <c r="O2029" s="185">
        <v>1.124898</v>
      </c>
      <c r="P2029" s="185">
        <v>0</v>
      </c>
      <c r="Q2029" s="185">
        <v>0</v>
      </c>
      <c r="R2029" s="186">
        <v>0</v>
      </c>
    </row>
    <row r="2030" spans="1:18" s="81" customFormat="1" x14ac:dyDescent="0.2">
      <c r="A2030" s="81" t="s">
        <v>147</v>
      </c>
      <c r="B2030" s="81" t="s">
        <v>493</v>
      </c>
      <c r="C2030" s="81" t="str">
        <f t="shared" si="31"/>
        <v>08045</v>
      </c>
      <c r="D2030" s="81" t="s">
        <v>503</v>
      </c>
      <c r="E2030" s="81" t="s">
        <v>1969</v>
      </c>
      <c r="F2030" s="81">
        <v>12.89</v>
      </c>
      <c r="G2030" s="81" t="s">
        <v>515</v>
      </c>
      <c r="H2030" s="81" t="s">
        <v>761</v>
      </c>
      <c r="I2030" s="81" t="s">
        <v>1971</v>
      </c>
      <c r="J2030" s="81" t="s">
        <v>231</v>
      </c>
      <c r="K2030" s="81" t="s">
        <v>333</v>
      </c>
      <c r="L2030" s="81">
        <v>-107.58173391666666</v>
      </c>
      <c r="M2030" s="81">
        <v>39.450869722222222</v>
      </c>
      <c r="N2030" s="190">
        <v>0</v>
      </c>
      <c r="O2030" s="185">
        <v>0</v>
      </c>
      <c r="P2030" s="185">
        <v>25.17417</v>
      </c>
      <c r="Q2030" s="185">
        <v>0</v>
      </c>
      <c r="R2030" s="186">
        <v>0</v>
      </c>
    </row>
    <row r="2031" spans="1:18" s="81" customFormat="1" x14ac:dyDescent="0.2">
      <c r="A2031" s="81" t="s">
        <v>147</v>
      </c>
      <c r="B2031" s="81" t="s">
        <v>493</v>
      </c>
      <c r="C2031" s="81" t="str">
        <f t="shared" si="31"/>
        <v>08045</v>
      </c>
      <c r="D2031" s="81" t="s">
        <v>503</v>
      </c>
      <c r="E2031" s="81" t="s">
        <v>1969</v>
      </c>
      <c r="F2031" s="81">
        <v>12.89</v>
      </c>
      <c r="G2031" s="81" t="s">
        <v>515</v>
      </c>
      <c r="H2031" s="81" t="s">
        <v>761</v>
      </c>
      <c r="I2031" s="81" t="s">
        <v>1971</v>
      </c>
      <c r="J2031" s="81" t="s">
        <v>231</v>
      </c>
      <c r="K2031" s="81" t="s">
        <v>333</v>
      </c>
      <c r="L2031" s="81">
        <v>-107.58173391666666</v>
      </c>
      <c r="M2031" s="81">
        <v>39.450869722222222</v>
      </c>
      <c r="N2031" s="190">
        <v>14.955622999999999</v>
      </c>
      <c r="O2031" s="185">
        <v>0</v>
      </c>
      <c r="P2031" s="185">
        <v>0</v>
      </c>
      <c r="Q2031" s="185">
        <v>0</v>
      </c>
      <c r="R2031" s="186">
        <v>0</v>
      </c>
    </row>
    <row r="2032" spans="1:18" s="81" customFormat="1" x14ac:dyDescent="0.2">
      <c r="A2032" s="81" t="s">
        <v>147</v>
      </c>
      <c r="B2032" s="81" t="s">
        <v>493</v>
      </c>
      <c r="C2032" s="81" t="str">
        <f t="shared" si="31"/>
        <v>08045</v>
      </c>
      <c r="D2032" s="81" t="s">
        <v>503</v>
      </c>
      <c r="E2032" s="81" t="s">
        <v>1969</v>
      </c>
      <c r="F2032" s="81">
        <v>12.89</v>
      </c>
      <c r="G2032" s="81" t="s">
        <v>515</v>
      </c>
      <c r="H2032" s="81" t="s">
        <v>761</v>
      </c>
      <c r="I2032" s="81" t="s">
        <v>1971</v>
      </c>
      <c r="J2032" s="81" t="s">
        <v>231</v>
      </c>
      <c r="K2032" s="81" t="s">
        <v>333</v>
      </c>
      <c r="L2032" s="81">
        <v>-107.58173391666666</v>
      </c>
      <c r="M2032" s="81">
        <v>39.450869722222222</v>
      </c>
      <c r="N2032" s="190">
        <v>0</v>
      </c>
      <c r="O2032" s="185">
        <v>0</v>
      </c>
      <c r="P2032" s="185">
        <v>0</v>
      </c>
      <c r="Q2032" s="185">
        <v>0</v>
      </c>
      <c r="R2032" s="186">
        <v>1.55E-4</v>
      </c>
    </row>
    <row r="2033" spans="1:18" s="81" customFormat="1" x14ac:dyDescent="0.2">
      <c r="A2033" s="81" t="s">
        <v>147</v>
      </c>
      <c r="B2033" s="81" t="s">
        <v>493</v>
      </c>
      <c r="C2033" s="81" t="str">
        <f t="shared" si="31"/>
        <v>08045</v>
      </c>
      <c r="D2033" s="81" t="s">
        <v>503</v>
      </c>
      <c r="E2033" s="81" t="s">
        <v>1969</v>
      </c>
      <c r="F2033" s="81">
        <v>12.89</v>
      </c>
      <c r="G2033" s="81" t="s">
        <v>515</v>
      </c>
      <c r="H2033" s="81" t="s">
        <v>761</v>
      </c>
      <c r="I2033" s="81" t="s">
        <v>1971</v>
      </c>
      <c r="J2033" s="81" t="s">
        <v>231</v>
      </c>
      <c r="K2033" s="81" t="s">
        <v>333</v>
      </c>
      <c r="L2033" s="81">
        <v>-107.58173391666666</v>
      </c>
      <c r="M2033" s="81">
        <v>39.450869722222222</v>
      </c>
      <c r="N2033" s="190">
        <v>0</v>
      </c>
      <c r="O2033" s="185">
        <v>0</v>
      </c>
      <c r="P2033" s="185">
        <v>0</v>
      </c>
      <c r="Q2033" s="185">
        <v>0</v>
      </c>
      <c r="R2033" s="186">
        <v>0</v>
      </c>
    </row>
    <row r="2034" spans="1:18" s="81" customFormat="1" x14ac:dyDescent="0.2">
      <c r="A2034" s="81" t="s">
        <v>147</v>
      </c>
      <c r="B2034" s="81" t="s">
        <v>493</v>
      </c>
      <c r="C2034" s="81" t="str">
        <f t="shared" si="31"/>
        <v>08045</v>
      </c>
      <c r="D2034" s="81" t="s">
        <v>503</v>
      </c>
      <c r="E2034" s="81" t="s">
        <v>1969</v>
      </c>
      <c r="F2034" s="81">
        <v>12.89</v>
      </c>
      <c r="G2034" s="81" t="s">
        <v>515</v>
      </c>
      <c r="H2034" s="81" t="s">
        <v>761</v>
      </c>
      <c r="I2034" s="81" t="s">
        <v>1971</v>
      </c>
      <c r="J2034" s="81" t="s">
        <v>231</v>
      </c>
      <c r="K2034" s="81" t="s">
        <v>333</v>
      </c>
      <c r="L2034" s="81">
        <v>-107.58173391666666</v>
      </c>
      <c r="M2034" s="81">
        <v>39.450869722222222</v>
      </c>
      <c r="N2034" s="190">
        <v>0</v>
      </c>
      <c r="O2034" s="185">
        <v>0</v>
      </c>
      <c r="P2034" s="185">
        <v>0</v>
      </c>
      <c r="Q2034" s="185">
        <v>3.9769999999999996E-3</v>
      </c>
      <c r="R2034" s="186">
        <v>0</v>
      </c>
    </row>
    <row r="2035" spans="1:18" s="81" customFormat="1" x14ac:dyDescent="0.2">
      <c r="A2035" s="81" t="s">
        <v>147</v>
      </c>
      <c r="B2035" s="81" t="s">
        <v>493</v>
      </c>
      <c r="C2035" s="81" t="str">
        <f t="shared" si="31"/>
        <v>08045</v>
      </c>
      <c r="D2035" s="81" t="s">
        <v>503</v>
      </c>
      <c r="E2035" s="81" t="s">
        <v>1969</v>
      </c>
      <c r="F2035" s="81">
        <v>12.89</v>
      </c>
      <c r="G2035" s="81" t="s">
        <v>515</v>
      </c>
      <c r="H2035" s="81" t="s">
        <v>761</v>
      </c>
      <c r="I2035" s="81" t="s">
        <v>1971</v>
      </c>
      <c r="J2035" s="81" t="s">
        <v>231</v>
      </c>
      <c r="K2035" s="81" t="s">
        <v>333</v>
      </c>
      <c r="L2035" s="81">
        <v>-107.58173391666666</v>
      </c>
      <c r="M2035" s="81">
        <v>39.450869722222222</v>
      </c>
      <c r="N2035" s="190">
        <v>0</v>
      </c>
      <c r="O2035" s="185">
        <v>0.20031099999999999</v>
      </c>
      <c r="P2035" s="185">
        <v>0</v>
      </c>
      <c r="Q2035" s="185">
        <v>0</v>
      </c>
      <c r="R2035" s="186">
        <v>0</v>
      </c>
    </row>
    <row r="2036" spans="1:18" s="81" customFormat="1" x14ac:dyDescent="0.2">
      <c r="A2036" s="81" t="s">
        <v>147</v>
      </c>
      <c r="B2036" s="81" t="s">
        <v>493</v>
      </c>
      <c r="C2036" s="81" t="str">
        <f t="shared" si="31"/>
        <v>08045</v>
      </c>
      <c r="D2036" s="81" t="s">
        <v>503</v>
      </c>
      <c r="E2036" s="81" t="s">
        <v>1969</v>
      </c>
      <c r="F2036" s="81">
        <v>50</v>
      </c>
      <c r="G2036" s="81" t="s">
        <v>515</v>
      </c>
      <c r="H2036" s="81" t="s">
        <v>1973</v>
      </c>
      <c r="I2036" s="81" t="s">
        <v>1971</v>
      </c>
      <c r="J2036" s="81" t="s">
        <v>231</v>
      </c>
      <c r="K2036" s="81" t="s">
        <v>333</v>
      </c>
      <c r="L2036" s="81">
        <v>-107.58173391666666</v>
      </c>
      <c r="M2036" s="81">
        <v>39.450869722222222</v>
      </c>
      <c r="N2036" s="190">
        <v>0</v>
      </c>
      <c r="O2036" s="185">
        <v>0</v>
      </c>
      <c r="P2036" s="185">
        <v>18.3</v>
      </c>
      <c r="Q2036" s="185">
        <v>0</v>
      </c>
      <c r="R2036" s="186">
        <v>0</v>
      </c>
    </row>
    <row r="2037" spans="1:18" s="81" customFormat="1" x14ac:dyDescent="0.2">
      <c r="A2037" s="81" t="s">
        <v>147</v>
      </c>
      <c r="B2037" s="81" t="s">
        <v>493</v>
      </c>
      <c r="C2037" s="81" t="str">
        <f t="shared" si="31"/>
        <v>08045</v>
      </c>
      <c r="D2037" s="81" t="s">
        <v>503</v>
      </c>
      <c r="E2037" s="81" t="s">
        <v>1969</v>
      </c>
      <c r="F2037" s="81">
        <v>50</v>
      </c>
      <c r="G2037" s="81" t="s">
        <v>515</v>
      </c>
      <c r="H2037" s="81" t="s">
        <v>1973</v>
      </c>
      <c r="I2037" s="81" t="s">
        <v>1971</v>
      </c>
      <c r="J2037" s="81" t="s">
        <v>231</v>
      </c>
      <c r="K2037" s="81" t="s">
        <v>333</v>
      </c>
      <c r="L2037" s="81">
        <v>-107.58173391666666</v>
      </c>
      <c r="M2037" s="81">
        <v>39.450869722222222</v>
      </c>
      <c r="N2037" s="190">
        <v>18.3</v>
      </c>
      <c r="O2037" s="185">
        <v>0</v>
      </c>
      <c r="P2037" s="185">
        <v>0</v>
      </c>
      <c r="Q2037" s="185">
        <v>0</v>
      </c>
      <c r="R2037" s="186">
        <v>0</v>
      </c>
    </row>
    <row r="2038" spans="1:18" s="81" customFormat="1" x14ac:dyDescent="0.2">
      <c r="A2038" s="81" t="s">
        <v>147</v>
      </c>
      <c r="B2038" s="81" t="s">
        <v>493</v>
      </c>
      <c r="C2038" s="81" t="str">
        <f t="shared" si="31"/>
        <v>08045</v>
      </c>
      <c r="D2038" s="81" t="s">
        <v>503</v>
      </c>
      <c r="E2038" s="81" t="s">
        <v>1969</v>
      </c>
      <c r="F2038" s="81">
        <v>50</v>
      </c>
      <c r="G2038" s="81" t="s">
        <v>515</v>
      </c>
      <c r="H2038" s="81" t="s">
        <v>1973</v>
      </c>
      <c r="I2038" s="81" t="s">
        <v>1971</v>
      </c>
      <c r="J2038" s="81" t="s">
        <v>231</v>
      </c>
      <c r="K2038" s="81" t="s">
        <v>333</v>
      </c>
      <c r="L2038" s="81">
        <v>-107.58173391666666</v>
      </c>
      <c r="M2038" s="81">
        <v>39.450869722222222</v>
      </c>
      <c r="N2038" s="190">
        <v>0</v>
      </c>
      <c r="O2038" s="185">
        <v>0</v>
      </c>
      <c r="P2038" s="185">
        <v>0</v>
      </c>
      <c r="Q2038" s="185">
        <v>0</v>
      </c>
      <c r="R2038" s="186">
        <v>0.25</v>
      </c>
    </row>
    <row r="2039" spans="1:18" s="81" customFormat="1" x14ac:dyDescent="0.2">
      <c r="A2039" s="81" t="s">
        <v>147</v>
      </c>
      <c r="B2039" s="81" t="s">
        <v>493</v>
      </c>
      <c r="C2039" s="81" t="str">
        <f t="shared" si="31"/>
        <v>08045</v>
      </c>
      <c r="D2039" s="81" t="s">
        <v>503</v>
      </c>
      <c r="E2039" s="81" t="s">
        <v>1969</v>
      </c>
      <c r="F2039" s="81">
        <v>50</v>
      </c>
      <c r="G2039" s="81" t="s">
        <v>515</v>
      </c>
      <c r="H2039" s="81" t="s">
        <v>1973</v>
      </c>
      <c r="I2039" s="81" t="s">
        <v>1971</v>
      </c>
      <c r="J2039" s="81" t="s">
        <v>231</v>
      </c>
      <c r="K2039" s="81" t="s">
        <v>333</v>
      </c>
      <c r="L2039" s="81">
        <v>-107.58173391666666</v>
      </c>
      <c r="M2039" s="81">
        <v>39.450869722222222</v>
      </c>
      <c r="N2039" s="190">
        <v>0</v>
      </c>
      <c r="O2039" s="185">
        <v>0</v>
      </c>
      <c r="P2039" s="185">
        <v>0</v>
      </c>
      <c r="Q2039" s="185">
        <v>0</v>
      </c>
      <c r="R2039" s="186">
        <v>0</v>
      </c>
    </row>
    <row r="2040" spans="1:18" s="81" customFormat="1" x14ac:dyDescent="0.2">
      <c r="A2040" s="81" t="s">
        <v>147</v>
      </c>
      <c r="B2040" s="81" t="s">
        <v>493</v>
      </c>
      <c r="C2040" s="81" t="str">
        <f t="shared" si="31"/>
        <v>08045</v>
      </c>
      <c r="D2040" s="81" t="s">
        <v>503</v>
      </c>
      <c r="E2040" s="81" t="s">
        <v>1969</v>
      </c>
      <c r="F2040" s="81">
        <v>50</v>
      </c>
      <c r="G2040" s="81" t="s">
        <v>515</v>
      </c>
      <c r="H2040" s="81" t="s">
        <v>1973</v>
      </c>
      <c r="I2040" s="81" t="s">
        <v>1971</v>
      </c>
      <c r="J2040" s="81" t="s">
        <v>231</v>
      </c>
      <c r="K2040" s="81" t="s">
        <v>333</v>
      </c>
      <c r="L2040" s="81">
        <v>-107.58173391666666</v>
      </c>
      <c r="M2040" s="81">
        <v>39.450869722222222</v>
      </c>
      <c r="N2040" s="190">
        <v>0</v>
      </c>
      <c r="O2040" s="185">
        <v>0</v>
      </c>
      <c r="P2040" s="185">
        <v>0</v>
      </c>
      <c r="Q2040" s="185">
        <v>1.4999999999999999E-2</v>
      </c>
      <c r="R2040" s="186">
        <v>0</v>
      </c>
    </row>
    <row r="2041" spans="1:18" s="81" customFormat="1" x14ac:dyDescent="0.2">
      <c r="A2041" s="81" t="s">
        <v>147</v>
      </c>
      <c r="B2041" s="81" t="s">
        <v>493</v>
      </c>
      <c r="C2041" s="81" t="str">
        <f t="shared" si="31"/>
        <v>08045</v>
      </c>
      <c r="D2041" s="81" t="s">
        <v>503</v>
      </c>
      <c r="E2041" s="81" t="s">
        <v>1969</v>
      </c>
      <c r="F2041" s="81">
        <v>50</v>
      </c>
      <c r="G2041" s="81" t="s">
        <v>515</v>
      </c>
      <c r="H2041" s="81" t="s">
        <v>1973</v>
      </c>
      <c r="I2041" s="81" t="s">
        <v>1971</v>
      </c>
      <c r="J2041" s="81" t="s">
        <v>231</v>
      </c>
      <c r="K2041" s="81" t="s">
        <v>333</v>
      </c>
      <c r="L2041" s="81">
        <v>-107.58173391666666</v>
      </c>
      <c r="M2041" s="81">
        <v>39.450869722222222</v>
      </c>
      <c r="N2041" s="190">
        <v>0</v>
      </c>
      <c r="O2041" s="185">
        <v>6.11</v>
      </c>
      <c r="P2041" s="185">
        <v>0</v>
      </c>
      <c r="Q2041" s="185">
        <v>0</v>
      </c>
      <c r="R2041" s="186">
        <v>0</v>
      </c>
    </row>
    <row r="2042" spans="1:18" s="81" customFormat="1" x14ac:dyDescent="0.2">
      <c r="A2042" s="81" t="s">
        <v>147</v>
      </c>
      <c r="B2042" s="81" t="s">
        <v>493</v>
      </c>
      <c r="C2042" s="81" t="str">
        <f t="shared" si="31"/>
        <v>08045</v>
      </c>
      <c r="D2042" s="81" t="s">
        <v>503</v>
      </c>
      <c r="E2042" s="81" t="s">
        <v>1969</v>
      </c>
      <c r="F2042" s="81">
        <v>3650</v>
      </c>
      <c r="G2042" s="81" t="s">
        <v>505</v>
      </c>
      <c r="H2042" s="81" t="s">
        <v>1974</v>
      </c>
      <c r="I2042" s="81" t="s">
        <v>1971</v>
      </c>
      <c r="J2042" s="81" t="s">
        <v>10</v>
      </c>
      <c r="K2042" s="81" t="s">
        <v>319</v>
      </c>
      <c r="L2042" s="81">
        <v>-107.58173391666666</v>
      </c>
      <c r="M2042" s="81">
        <v>39.450869722222222</v>
      </c>
      <c r="N2042" s="190">
        <v>0</v>
      </c>
      <c r="O2042" s="185">
        <v>2.8</v>
      </c>
      <c r="P2042" s="185">
        <v>0</v>
      </c>
      <c r="Q2042" s="185">
        <v>0</v>
      </c>
      <c r="R2042" s="186">
        <v>0</v>
      </c>
    </row>
    <row r="2043" spans="1:18" s="81" customFormat="1" x14ac:dyDescent="0.2">
      <c r="A2043" s="81" t="s">
        <v>147</v>
      </c>
      <c r="B2043" s="81" t="s">
        <v>493</v>
      </c>
      <c r="C2043" s="81" t="str">
        <f t="shared" si="31"/>
        <v>08045</v>
      </c>
      <c r="D2043" s="81" t="s">
        <v>503</v>
      </c>
      <c r="E2043" s="81" t="s">
        <v>1969</v>
      </c>
      <c r="F2043" s="81">
        <v>42</v>
      </c>
      <c r="G2043" s="81" t="s">
        <v>528</v>
      </c>
      <c r="H2043" s="81" t="s">
        <v>1975</v>
      </c>
      <c r="I2043" s="81" t="s">
        <v>1971</v>
      </c>
      <c r="J2043" s="81" t="s">
        <v>14</v>
      </c>
      <c r="K2043" s="81" t="s">
        <v>494</v>
      </c>
      <c r="L2043" s="81">
        <v>-107.58173391666666</v>
      </c>
      <c r="M2043" s="81">
        <v>39.450869722222222</v>
      </c>
      <c r="N2043" s="190">
        <v>0</v>
      </c>
      <c r="O2043" s="185">
        <v>2.733779715617866</v>
      </c>
      <c r="P2043" s="185">
        <v>0</v>
      </c>
      <c r="Q2043" s="185">
        <v>0</v>
      </c>
      <c r="R2043" s="186">
        <v>0</v>
      </c>
    </row>
    <row r="2044" spans="1:18" s="81" customFormat="1" x14ac:dyDescent="0.2">
      <c r="A2044" s="81" t="s">
        <v>147</v>
      </c>
      <c r="B2044" s="81" t="s">
        <v>493</v>
      </c>
      <c r="C2044" s="81" t="str">
        <f t="shared" si="31"/>
        <v>08045</v>
      </c>
      <c r="D2044" s="81" t="s">
        <v>503</v>
      </c>
      <c r="E2044" s="81" t="s">
        <v>1976</v>
      </c>
      <c r="F2044" s="81">
        <v>35.322000000000003</v>
      </c>
      <c r="G2044" s="81" t="s">
        <v>528</v>
      </c>
      <c r="H2044" s="81" t="s">
        <v>1345</v>
      </c>
      <c r="I2044" s="81" t="s">
        <v>1977</v>
      </c>
      <c r="J2044" s="81" t="s">
        <v>14</v>
      </c>
      <c r="K2044" s="81" t="s">
        <v>494</v>
      </c>
      <c r="L2044" s="81">
        <v>-107.70149722222223</v>
      </c>
      <c r="M2044" s="81">
        <v>39.412002777777779</v>
      </c>
      <c r="N2044" s="190">
        <v>0</v>
      </c>
      <c r="O2044" s="185">
        <v>2.2990627595794337</v>
      </c>
      <c r="P2044" s="185">
        <v>0</v>
      </c>
      <c r="Q2044" s="185">
        <v>0</v>
      </c>
      <c r="R2044" s="186">
        <v>0</v>
      </c>
    </row>
    <row r="2045" spans="1:18" s="81" customFormat="1" x14ac:dyDescent="0.2">
      <c r="A2045" s="81" t="s">
        <v>147</v>
      </c>
      <c r="B2045" s="81" t="s">
        <v>493</v>
      </c>
      <c r="C2045" s="81" t="str">
        <f t="shared" si="31"/>
        <v>08045</v>
      </c>
      <c r="D2045" s="81" t="s">
        <v>503</v>
      </c>
      <c r="E2045" s="81" t="s">
        <v>1978</v>
      </c>
      <c r="F2045" s="81">
        <v>60.48</v>
      </c>
      <c r="G2045" s="81" t="s">
        <v>528</v>
      </c>
      <c r="H2045" s="81" t="s">
        <v>1345</v>
      </c>
      <c r="I2045" s="81" t="s">
        <v>1979</v>
      </c>
      <c r="J2045" s="81" t="s">
        <v>14</v>
      </c>
      <c r="K2045" s="81" t="s">
        <v>494</v>
      </c>
      <c r="L2045" s="81">
        <v>-107.68358888888891</v>
      </c>
      <c r="M2045" s="81">
        <v>39.478036111111116</v>
      </c>
      <c r="N2045" s="190">
        <v>0</v>
      </c>
      <c r="O2045" s="185">
        <v>3.9365640592085431</v>
      </c>
      <c r="P2045" s="185">
        <v>0</v>
      </c>
      <c r="Q2045" s="185">
        <v>0</v>
      </c>
      <c r="R2045" s="186">
        <v>0</v>
      </c>
    </row>
    <row r="2046" spans="1:18" s="81" customFormat="1" x14ac:dyDescent="0.2">
      <c r="A2046" s="81" t="s">
        <v>147</v>
      </c>
      <c r="B2046" s="81" t="s">
        <v>493</v>
      </c>
      <c r="C2046" s="81" t="str">
        <f t="shared" si="31"/>
        <v>08045</v>
      </c>
      <c r="D2046" s="81" t="s">
        <v>503</v>
      </c>
      <c r="E2046" s="81" t="s">
        <v>1980</v>
      </c>
      <c r="F2046" s="81">
        <v>52.415999999999997</v>
      </c>
      <c r="G2046" s="81" t="s">
        <v>528</v>
      </c>
      <c r="H2046" s="81" t="s">
        <v>1345</v>
      </c>
      <c r="I2046" s="81" t="s">
        <v>1981</v>
      </c>
      <c r="J2046" s="81" t="s">
        <v>14</v>
      </c>
      <c r="K2046" s="81" t="s">
        <v>494</v>
      </c>
      <c r="L2046" s="81">
        <v>-107.67414444444447</v>
      </c>
      <c r="M2046" s="81">
        <v>39.473791666666671</v>
      </c>
      <c r="N2046" s="190">
        <v>0</v>
      </c>
      <c r="O2046" s="185">
        <v>3.4116888513140706</v>
      </c>
      <c r="P2046" s="185">
        <v>0</v>
      </c>
      <c r="Q2046" s="185">
        <v>0</v>
      </c>
      <c r="R2046" s="186">
        <v>0</v>
      </c>
    </row>
    <row r="2047" spans="1:18" s="81" customFormat="1" x14ac:dyDescent="0.2">
      <c r="A2047" s="81" t="s">
        <v>147</v>
      </c>
      <c r="B2047" s="81" t="s">
        <v>493</v>
      </c>
      <c r="C2047" s="81" t="str">
        <f t="shared" si="31"/>
        <v>08045</v>
      </c>
      <c r="D2047" s="81" t="s">
        <v>503</v>
      </c>
      <c r="E2047" s="81" t="s">
        <v>1982</v>
      </c>
      <c r="F2047" s="81">
        <v>83.37</v>
      </c>
      <c r="G2047" s="81" t="s">
        <v>528</v>
      </c>
      <c r="H2047" s="81" t="s">
        <v>1350</v>
      </c>
      <c r="I2047" s="81" t="s">
        <v>1983</v>
      </c>
      <c r="J2047" s="81" t="s">
        <v>14</v>
      </c>
      <c r="K2047" s="81" t="s">
        <v>494</v>
      </c>
      <c r="L2047" s="81">
        <v>-107.66045927777779</v>
      </c>
      <c r="M2047" s="81">
        <v>39.473269833333333</v>
      </c>
      <c r="N2047" s="190">
        <v>0</v>
      </c>
      <c r="O2047" s="185">
        <v>0</v>
      </c>
      <c r="P2047" s="185">
        <v>0</v>
      </c>
      <c r="Q2047" s="185">
        <v>0</v>
      </c>
      <c r="R2047" s="186">
        <v>0</v>
      </c>
    </row>
    <row r="2048" spans="1:18" s="81" customFormat="1" x14ac:dyDescent="0.2">
      <c r="A2048" s="81" t="s">
        <v>147</v>
      </c>
      <c r="B2048" s="81" t="s">
        <v>493</v>
      </c>
      <c r="C2048" s="81" t="str">
        <f t="shared" si="31"/>
        <v>08045</v>
      </c>
      <c r="D2048" s="81" t="s">
        <v>503</v>
      </c>
      <c r="E2048" s="81" t="s">
        <v>1982</v>
      </c>
      <c r="F2048" s="81">
        <v>152.166</v>
      </c>
      <c r="G2048" s="81" t="s">
        <v>528</v>
      </c>
      <c r="H2048" s="81" t="s">
        <v>1350</v>
      </c>
      <c r="I2048" s="81" t="s">
        <v>1983</v>
      </c>
      <c r="J2048" s="81" t="s">
        <v>14</v>
      </c>
      <c r="K2048" s="81" t="s">
        <v>494</v>
      </c>
      <c r="L2048" s="81">
        <v>-107.66045927777779</v>
      </c>
      <c r="M2048" s="81">
        <v>39.473269833333333</v>
      </c>
      <c r="N2048" s="190">
        <v>0</v>
      </c>
      <c r="O2048" s="185">
        <v>0</v>
      </c>
      <c r="P2048" s="185">
        <v>0</v>
      </c>
      <c r="Q2048" s="185">
        <v>0</v>
      </c>
      <c r="R2048" s="186">
        <v>0</v>
      </c>
    </row>
    <row r="2049" spans="1:18" s="81" customFormat="1" x14ac:dyDescent="0.2">
      <c r="A2049" s="81" t="s">
        <v>147</v>
      </c>
      <c r="B2049" s="81" t="s">
        <v>493</v>
      </c>
      <c r="C2049" s="81" t="str">
        <f t="shared" si="31"/>
        <v>08045</v>
      </c>
      <c r="D2049" s="81" t="s">
        <v>503</v>
      </c>
      <c r="E2049" s="81" t="s">
        <v>1982</v>
      </c>
      <c r="F2049" s="81">
        <v>83.37</v>
      </c>
      <c r="G2049" s="81" t="s">
        <v>528</v>
      </c>
      <c r="H2049" s="81" t="s">
        <v>1350</v>
      </c>
      <c r="I2049" s="81" t="s">
        <v>1983</v>
      </c>
      <c r="J2049" s="81" t="s">
        <v>14</v>
      </c>
      <c r="K2049" s="81" t="s">
        <v>494</v>
      </c>
      <c r="L2049" s="81">
        <v>-107.66045927777779</v>
      </c>
      <c r="M2049" s="81">
        <v>39.473269833333333</v>
      </c>
      <c r="N2049" s="190">
        <v>0</v>
      </c>
      <c r="O2049" s="185">
        <v>0</v>
      </c>
      <c r="P2049" s="185">
        <v>0</v>
      </c>
      <c r="Q2049" s="185">
        <v>0</v>
      </c>
      <c r="R2049" s="186">
        <v>0</v>
      </c>
    </row>
    <row r="2050" spans="1:18" s="81" customFormat="1" x14ac:dyDescent="0.2">
      <c r="A2050" s="81" t="s">
        <v>147</v>
      </c>
      <c r="B2050" s="81" t="s">
        <v>493</v>
      </c>
      <c r="C2050" s="81" t="str">
        <f t="shared" si="31"/>
        <v>08045</v>
      </c>
      <c r="D2050" s="81" t="s">
        <v>503</v>
      </c>
      <c r="E2050" s="81" t="s">
        <v>1982</v>
      </c>
      <c r="F2050" s="81">
        <v>152.166</v>
      </c>
      <c r="G2050" s="81" t="s">
        <v>528</v>
      </c>
      <c r="H2050" s="81" t="s">
        <v>1350</v>
      </c>
      <c r="I2050" s="81" t="s">
        <v>1983</v>
      </c>
      <c r="J2050" s="81" t="s">
        <v>14</v>
      </c>
      <c r="K2050" s="81" t="s">
        <v>494</v>
      </c>
      <c r="L2050" s="81">
        <v>-107.66045927777779</v>
      </c>
      <c r="M2050" s="81">
        <v>39.473269833333333</v>
      </c>
      <c r="N2050" s="190">
        <v>0</v>
      </c>
      <c r="O2050" s="185">
        <v>0</v>
      </c>
      <c r="P2050" s="185">
        <v>0</v>
      </c>
      <c r="Q2050" s="185">
        <v>0</v>
      </c>
      <c r="R2050" s="186">
        <v>0</v>
      </c>
    </row>
    <row r="2051" spans="1:18" s="81" customFormat="1" x14ac:dyDescent="0.2">
      <c r="A2051" s="81" t="s">
        <v>147</v>
      </c>
      <c r="B2051" s="81" t="s">
        <v>493</v>
      </c>
      <c r="C2051" s="81" t="str">
        <f t="shared" si="31"/>
        <v>08045</v>
      </c>
      <c r="D2051" s="81" t="s">
        <v>503</v>
      </c>
      <c r="E2051" s="81" t="s">
        <v>1982</v>
      </c>
      <c r="F2051" s="81">
        <v>83.37</v>
      </c>
      <c r="G2051" s="81" t="s">
        <v>528</v>
      </c>
      <c r="H2051" s="81" t="s">
        <v>1350</v>
      </c>
      <c r="I2051" s="81" t="s">
        <v>1983</v>
      </c>
      <c r="J2051" s="81" t="s">
        <v>14</v>
      </c>
      <c r="K2051" s="81" t="s">
        <v>494</v>
      </c>
      <c r="L2051" s="81">
        <v>-107.66045927777779</v>
      </c>
      <c r="M2051" s="81">
        <v>39.473269833333333</v>
      </c>
      <c r="N2051" s="190">
        <v>0</v>
      </c>
      <c r="O2051" s="185">
        <v>2.2173807639290075</v>
      </c>
      <c r="P2051" s="185">
        <v>0</v>
      </c>
      <c r="Q2051" s="185">
        <v>0</v>
      </c>
      <c r="R2051" s="186">
        <v>0</v>
      </c>
    </row>
    <row r="2052" spans="1:18" s="81" customFormat="1" x14ac:dyDescent="0.2">
      <c r="A2052" s="81" t="s">
        <v>147</v>
      </c>
      <c r="B2052" s="81" t="s">
        <v>493</v>
      </c>
      <c r="C2052" s="81" t="str">
        <f t="shared" si="31"/>
        <v>08045</v>
      </c>
      <c r="D2052" s="81" t="s">
        <v>503</v>
      </c>
      <c r="E2052" s="81" t="s">
        <v>1982</v>
      </c>
      <c r="F2052" s="81">
        <v>152.166</v>
      </c>
      <c r="G2052" s="81" t="s">
        <v>528</v>
      </c>
      <c r="H2052" s="81" t="s">
        <v>1350</v>
      </c>
      <c r="I2052" s="81" t="s">
        <v>1983</v>
      </c>
      <c r="J2052" s="81" t="s">
        <v>14</v>
      </c>
      <c r="K2052" s="81" t="s">
        <v>494</v>
      </c>
      <c r="L2052" s="81">
        <v>-107.66045927777779</v>
      </c>
      <c r="M2052" s="81">
        <v>39.473269833333333</v>
      </c>
      <c r="N2052" s="190">
        <v>0</v>
      </c>
      <c r="O2052" s="185">
        <v>4.0471387948185358</v>
      </c>
      <c r="P2052" s="185">
        <v>0</v>
      </c>
      <c r="Q2052" s="185">
        <v>0</v>
      </c>
      <c r="R2052" s="186">
        <v>0</v>
      </c>
    </row>
    <row r="2053" spans="1:18" s="81" customFormat="1" x14ac:dyDescent="0.2">
      <c r="A2053" s="81" t="s">
        <v>147</v>
      </c>
      <c r="B2053" s="81" t="s">
        <v>493</v>
      </c>
      <c r="C2053" s="81" t="str">
        <f t="shared" si="31"/>
        <v>08045</v>
      </c>
      <c r="D2053" s="81" t="s">
        <v>503</v>
      </c>
      <c r="E2053" s="81" t="s">
        <v>1984</v>
      </c>
      <c r="F2053" s="81">
        <v>24.192</v>
      </c>
      <c r="G2053" s="81" t="s">
        <v>528</v>
      </c>
      <c r="H2053" s="81" t="s">
        <v>529</v>
      </c>
      <c r="I2053" s="81" t="s">
        <v>1985</v>
      </c>
      <c r="J2053" s="81" t="s">
        <v>14</v>
      </c>
      <c r="K2053" s="81" t="s">
        <v>494</v>
      </c>
      <c r="L2053" s="81">
        <v>-107.6976277777778</v>
      </c>
      <c r="M2053" s="81">
        <v>39.506725000000003</v>
      </c>
      <c r="N2053" s="190">
        <v>0</v>
      </c>
      <c r="O2053" s="185">
        <v>1.5746573348938941</v>
      </c>
      <c r="P2053" s="185">
        <v>0</v>
      </c>
      <c r="Q2053" s="185">
        <v>0</v>
      </c>
      <c r="R2053" s="186">
        <v>0</v>
      </c>
    </row>
    <row r="2054" spans="1:18" s="81" customFormat="1" x14ac:dyDescent="0.2">
      <c r="A2054" s="81" t="s">
        <v>147</v>
      </c>
      <c r="B2054" s="81" t="s">
        <v>493</v>
      </c>
      <c r="C2054" s="81" t="str">
        <f t="shared" si="31"/>
        <v>08045</v>
      </c>
      <c r="D2054" s="81" t="s">
        <v>503</v>
      </c>
      <c r="E2054" s="81" t="s">
        <v>1986</v>
      </c>
      <c r="F2054" s="81">
        <v>16.440000000000001</v>
      </c>
      <c r="G2054" s="81" t="s">
        <v>515</v>
      </c>
      <c r="H2054" s="81" t="s">
        <v>1987</v>
      </c>
      <c r="I2054" s="81" t="s">
        <v>1988</v>
      </c>
      <c r="J2054" s="81" t="s">
        <v>231</v>
      </c>
      <c r="K2054" s="81" t="s">
        <v>333</v>
      </c>
      <c r="L2054" s="81">
        <v>-107.61061049999999</v>
      </c>
      <c r="M2054" s="81">
        <v>39.488705250000002</v>
      </c>
      <c r="N2054" s="190">
        <v>0</v>
      </c>
      <c r="O2054" s="185">
        <v>0</v>
      </c>
      <c r="P2054" s="185">
        <v>2.4900000000000002</v>
      </c>
      <c r="Q2054" s="185">
        <v>0</v>
      </c>
      <c r="R2054" s="186">
        <v>0</v>
      </c>
    </row>
    <row r="2055" spans="1:18" s="81" customFormat="1" x14ac:dyDescent="0.2">
      <c r="A2055" s="81" t="s">
        <v>147</v>
      </c>
      <c r="B2055" s="81" t="s">
        <v>493</v>
      </c>
      <c r="C2055" s="81" t="str">
        <f t="shared" ref="C2055:C2118" si="32">B2055&amp;D2055</f>
        <v>08045</v>
      </c>
      <c r="D2055" s="81" t="s">
        <v>503</v>
      </c>
      <c r="E2055" s="81" t="s">
        <v>1986</v>
      </c>
      <c r="F2055" s="81">
        <v>16.440000000000001</v>
      </c>
      <c r="G2055" s="81" t="s">
        <v>515</v>
      </c>
      <c r="H2055" s="81" t="s">
        <v>1987</v>
      </c>
      <c r="I2055" s="81" t="s">
        <v>1988</v>
      </c>
      <c r="J2055" s="81" t="s">
        <v>231</v>
      </c>
      <c r="K2055" s="81" t="s">
        <v>333</v>
      </c>
      <c r="L2055" s="81">
        <v>-107.61061049999999</v>
      </c>
      <c r="M2055" s="81">
        <v>39.488705250000002</v>
      </c>
      <c r="N2055" s="190">
        <v>2.4900000000000002</v>
      </c>
      <c r="O2055" s="185">
        <v>0</v>
      </c>
      <c r="P2055" s="185">
        <v>0</v>
      </c>
      <c r="Q2055" s="185">
        <v>0</v>
      </c>
      <c r="R2055" s="186">
        <v>0</v>
      </c>
    </row>
    <row r="2056" spans="1:18" s="81" customFormat="1" x14ac:dyDescent="0.2">
      <c r="A2056" s="81" t="s">
        <v>147</v>
      </c>
      <c r="B2056" s="81" t="s">
        <v>493</v>
      </c>
      <c r="C2056" s="81" t="str">
        <f t="shared" si="32"/>
        <v>08045</v>
      </c>
      <c r="D2056" s="81" t="s">
        <v>503</v>
      </c>
      <c r="E2056" s="81" t="s">
        <v>1986</v>
      </c>
      <c r="F2056" s="81">
        <v>16.440000000000001</v>
      </c>
      <c r="G2056" s="81" t="s">
        <v>515</v>
      </c>
      <c r="H2056" s="81" t="s">
        <v>1987</v>
      </c>
      <c r="I2056" s="81" t="s">
        <v>1988</v>
      </c>
      <c r="J2056" s="81" t="s">
        <v>231</v>
      </c>
      <c r="K2056" s="81" t="s">
        <v>333</v>
      </c>
      <c r="L2056" s="81">
        <v>-107.61061049999999</v>
      </c>
      <c r="M2056" s="81">
        <v>39.488705250000002</v>
      </c>
      <c r="N2056" s="190">
        <v>0</v>
      </c>
      <c r="O2056" s="185">
        <v>0</v>
      </c>
      <c r="P2056" s="185">
        <v>0</v>
      </c>
      <c r="Q2056" s="185">
        <v>0</v>
      </c>
      <c r="R2056" s="186">
        <v>0.18</v>
      </c>
    </row>
    <row r="2057" spans="1:18" s="81" customFormat="1" x14ac:dyDescent="0.2">
      <c r="A2057" s="81" t="s">
        <v>147</v>
      </c>
      <c r="B2057" s="81" t="s">
        <v>493</v>
      </c>
      <c r="C2057" s="81" t="str">
        <f t="shared" si="32"/>
        <v>08045</v>
      </c>
      <c r="D2057" s="81" t="s">
        <v>503</v>
      </c>
      <c r="E2057" s="81" t="s">
        <v>1986</v>
      </c>
      <c r="F2057" s="81">
        <v>16.440000000000001</v>
      </c>
      <c r="G2057" s="81" t="s">
        <v>515</v>
      </c>
      <c r="H2057" s="81" t="s">
        <v>1987</v>
      </c>
      <c r="I2057" s="81" t="s">
        <v>1988</v>
      </c>
      <c r="J2057" s="81" t="s">
        <v>231</v>
      </c>
      <c r="K2057" s="81" t="s">
        <v>333</v>
      </c>
      <c r="L2057" s="81">
        <v>-107.61061049999999</v>
      </c>
      <c r="M2057" s="81">
        <v>39.488705250000002</v>
      </c>
      <c r="N2057" s="190">
        <v>0</v>
      </c>
      <c r="O2057" s="185">
        <v>0</v>
      </c>
      <c r="P2057" s="185">
        <v>0</v>
      </c>
      <c r="Q2057" s="185">
        <v>0</v>
      </c>
      <c r="R2057" s="186">
        <v>0</v>
      </c>
    </row>
    <row r="2058" spans="1:18" s="81" customFormat="1" x14ac:dyDescent="0.2">
      <c r="A2058" s="81" t="s">
        <v>147</v>
      </c>
      <c r="B2058" s="81" t="s">
        <v>493</v>
      </c>
      <c r="C2058" s="81" t="str">
        <f t="shared" si="32"/>
        <v>08045</v>
      </c>
      <c r="D2058" s="81" t="s">
        <v>503</v>
      </c>
      <c r="E2058" s="81" t="s">
        <v>1986</v>
      </c>
      <c r="F2058" s="81">
        <v>16.440000000000001</v>
      </c>
      <c r="G2058" s="81" t="s">
        <v>515</v>
      </c>
      <c r="H2058" s="81" t="s">
        <v>1987</v>
      </c>
      <c r="I2058" s="81" t="s">
        <v>1988</v>
      </c>
      <c r="J2058" s="81" t="s">
        <v>231</v>
      </c>
      <c r="K2058" s="81" t="s">
        <v>333</v>
      </c>
      <c r="L2058" s="81">
        <v>-107.61061049999999</v>
      </c>
      <c r="M2058" s="81">
        <v>39.488705250000002</v>
      </c>
      <c r="N2058" s="190">
        <v>0</v>
      </c>
      <c r="O2058" s="185">
        <v>1.25</v>
      </c>
      <c r="P2058" s="185">
        <v>0</v>
      </c>
      <c r="Q2058" s="185">
        <v>0</v>
      </c>
      <c r="R2058" s="186">
        <v>0</v>
      </c>
    </row>
    <row r="2059" spans="1:18" s="81" customFormat="1" x14ac:dyDescent="0.2">
      <c r="A2059" s="81" t="s">
        <v>147</v>
      </c>
      <c r="B2059" s="81" t="s">
        <v>493</v>
      </c>
      <c r="C2059" s="81" t="str">
        <f t="shared" si="32"/>
        <v>08045</v>
      </c>
      <c r="D2059" s="81" t="s">
        <v>503</v>
      </c>
      <c r="E2059" s="81" t="s">
        <v>1986</v>
      </c>
      <c r="F2059" s="81">
        <v>69.762</v>
      </c>
      <c r="G2059" s="81" t="s">
        <v>528</v>
      </c>
      <c r="H2059" s="81" t="s">
        <v>565</v>
      </c>
      <c r="I2059" s="81" t="s">
        <v>1988</v>
      </c>
      <c r="J2059" s="81" t="s">
        <v>14</v>
      </c>
      <c r="K2059" s="81" t="s">
        <v>494</v>
      </c>
      <c r="L2059" s="81">
        <v>-107.61061049999999</v>
      </c>
      <c r="M2059" s="81">
        <v>39.488705250000002</v>
      </c>
      <c r="N2059" s="190">
        <v>0</v>
      </c>
      <c r="O2059" s="185">
        <v>4.5407172932954101</v>
      </c>
      <c r="P2059" s="185">
        <v>0</v>
      </c>
      <c r="Q2059" s="185">
        <v>0</v>
      </c>
      <c r="R2059" s="186">
        <v>0</v>
      </c>
    </row>
    <row r="2060" spans="1:18" s="81" customFormat="1" x14ac:dyDescent="0.2">
      <c r="A2060" s="81" t="s">
        <v>147</v>
      </c>
      <c r="B2060" s="81" t="s">
        <v>493</v>
      </c>
      <c r="C2060" s="81" t="str">
        <f t="shared" si="32"/>
        <v>08045</v>
      </c>
      <c r="D2060" s="81" t="s">
        <v>503</v>
      </c>
      <c r="E2060" s="81" t="s">
        <v>1989</v>
      </c>
      <c r="F2060" s="81">
        <v>12.81</v>
      </c>
      <c r="G2060" s="81" t="s">
        <v>528</v>
      </c>
      <c r="H2060" s="81" t="s">
        <v>529</v>
      </c>
      <c r="I2060" s="81" t="s">
        <v>1990</v>
      </c>
      <c r="J2060" s="81" t="s">
        <v>14</v>
      </c>
      <c r="K2060" s="81" t="s">
        <v>494</v>
      </c>
      <c r="L2060" s="81">
        <v>-107.69780555555556</v>
      </c>
      <c r="M2060" s="81">
        <v>39.510247222222219</v>
      </c>
      <c r="N2060" s="190">
        <v>0</v>
      </c>
      <c r="O2060" s="185">
        <v>0.83380308663595326</v>
      </c>
      <c r="P2060" s="185">
        <v>0</v>
      </c>
      <c r="Q2060" s="185">
        <v>0</v>
      </c>
      <c r="R2060" s="186">
        <v>0</v>
      </c>
    </row>
    <row r="2061" spans="1:18" s="81" customFormat="1" x14ac:dyDescent="0.2">
      <c r="A2061" s="81" t="s">
        <v>147</v>
      </c>
      <c r="B2061" s="81" t="s">
        <v>493</v>
      </c>
      <c r="C2061" s="81" t="str">
        <f t="shared" si="32"/>
        <v>08045</v>
      </c>
      <c r="D2061" s="81" t="s">
        <v>503</v>
      </c>
      <c r="E2061" s="81" t="s">
        <v>1991</v>
      </c>
      <c r="F2061" s="81">
        <v>57.456000000000003</v>
      </c>
      <c r="G2061" s="81" t="s">
        <v>528</v>
      </c>
      <c r="H2061" s="81" t="s">
        <v>1364</v>
      </c>
      <c r="I2061" s="81" t="s">
        <v>1992</v>
      </c>
      <c r="J2061" s="81" t="s">
        <v>14</v>
      </c>
      <c r="K2061" s="81" t="s">
        <v>494</v>
      </c>
      <c r="L2061" s="81">
        <v>-107.6225361111111</v>
      </c>
      <c r="M2061" s="81">
        <v>39.496258333333337</v>
      </c>
      <c r="N2061" s="190">
        <v>0</v>
      </c>
      <c r="O2061" s="185">
        <v>1.5281495642593865</v>
      </c>
      <c r="P2061" s="185">
        <v>0</v>
      </c>
      <c r="Q2061" s="185">
        <v>0</v>
      </c>
      <c r="R2061" s="186">
        <v>0</v>
      </c>
    </row>
    <row r="2062" spans="1:18" s="81" customFormat="1" x14ac:dyDescent="0.2">
      <c r="A2062" s="81" t="s">
        <v>147</v>
      </c>
      <c r="B2062" s="81" t="s">
        <v>493</v>
      </c>
      <c r="C2062" s="81" t="str">
        <f t="shared" si="32"/>
        <v>08045</v>
      </c>
      <c r="D2062" s="81" t="s">
        <v>503</v>
      </c>
      <c r="E2062" s="81" t="s">
        <v>1993</v>
      </c>
      <c r="F2062" s="81">
        <v>15.792</v>
      </c>
      <c r="G2062" s="81" t="s">
        <v>528</v>
      </c>
      <c r="H2062" s="81" t="s">
        <v>565</v>
      </c>
      <c r="I2062" s="81" t="s">
        <v>1994</v>
      </c>
      <c r="J2062" s="81" t="s">
        <v>14</v>
      </c>
      <c r="K2062" s="81" t="s">
        <v>494</v>
      </c>
      <c r="L2062" s="81">
        <v>-107.59453055555555</v>
      </c>
      <c r="M2062" s="81">
        <v>39.49646666666667</v>
      </c>
      <c r="N2062" s="190">
        <v>0</v>
      </c>
      <c r="O2062" s="185">
        <v>1.0278806154600084</v>
      </c>
      <c r="P2062" s="185">
        <v>0</v>
      </c>
      <c r="Q2062" s="185">
        <v>0</v>
      </c>
      <c r="R2062" s="186">
        <v>0</v>
      </c>
    </row>
    <row r="2063" spans="1:18" s="81" customFormat="1" x14ac:dyDescent="0.2">
      <c r="A2063" s="81" t="s">
        <v>147</v>
      </c>
      <c r="B2063" s="81" t="s">
        <v>493</v>
      </c>
      <c r="C2063" s="81" t="str">
        <f t="shared" si="32"/>
        <v>08045</v>
      </c>
      <c r="D2063" s="81" t="s">
        <v>503</v>
      </c>
      <c r="E2063" s="81" t="s">
        <v>1995</v>
      </c>
      <c r="F2063" s="81">
        <v>730</v>
      </c>
      <c r="G2063" s="81" t="s">
        <v>505</v>
      </c>
      <c r="H2063" s="81" t="s">
        <v>1996</v>
      </c>
      <c r="I2063" s="81" t="s">
        <v>1997</v>
      </c>
      <c r="J2063" s="81" t="s">
        <v>4</v>
      </c>
      <c r="K2063" s="81" t="s">
        <v>319</v>
      </c>
      <c r="L2063" s="81">
        <v>-108.27632625000001</v>
      </c>
      <c r="M2063" s="81">
        <v>39.633510833333339</v>
      </c>
      <c r="N2063" s="190">
        <v>0</v>
      </c>
      <c r="O2063" s="185">
        <v>24.4</v>
      </c>
      <c r="P2063" s="185">
        <v>0</v>
      </c>
      <c r="Q2063" s="185">
        <v>0</v>
      </c>
      <c r="R2063" s="186">
        <v>0</v>
      </c>
    </row>
    <row r="2064" spans="1:18" s="81" customFormat="1" x14ac:dyDescent="0.2">
      <c r="A2064" s="81" t="s">
        <v>147</v>
      </c>
      <c r="B2064" s="81" t="s">
        <v>493</v>
      </c>
      <c r="C2064" s="81" t="str">
        <f t="shared" si="32"/>
        <v>08045</v>
      </c>
      <c r="D2064" s="81" t="s">
        <v>503</v>
      </c>
      <c r="E2064" s="81" t="s">
        <v>1998</v>
      </c>
      <c r="F2064" s="81">
        <v>40.404000000000003</v>
      </c>
      <c r="G2064" s="81" t="s">
        <v>528</v>
      </c>
      <c r="H2064" s="81" t="s">
        <v>531</v>
      </c>
      <c r="I2064" s="81" t="s">
        <v>1999</v>
      </c>
      <c r="J2064" s="81" t="s">
        <v>14</v>
      </c>
      <c r="K2064" s="81" t="s">
        <v>494</v>
      </c>
      <c r="L2064" s="81">
        <v>-108.24415594444444</v>
      </c>
      <c r="M2064" s="81">
        <v>39.470443833333334</v>
      </c>
      <c r="N2064" s="190">
        <v>0</v>
      </c>
      <c r="O2064" s="185">
        <v>2.6298959770753854</v>
      </c>
      <c r="P2064" s="185">
        <v>0</v>
      </c>
      <c r="Q2064" s="185">
        <v>0</v>
      </c>
      <c r="R2064" s="186">
        <v>0</v>
      </c>
    </row>
    <row r="2065" spans="1:18" s="81" customFormat="1" x14ac:dyDescent="0.2">
      <c r="A2065" s="81" t="s">
        <v>147</v>
      </c>
      <c r="B2065" s="81" t="s">
        <v>493</v>
      </c>
      <c r="C2065" s="81" t="str">
        <f t="shared" si="32"/>
        <v>08045</v>
      </c>
      <c r="D2065" s="81" t="s">
        <v>503</v>
      </c>
      <c r="E2065" s="81" t="s">
        <v>2000</v>
      </c>
      <c r="F2065" s="81">
        <v>231.16800000000001</v>
      </c>
      <c r="G2065" s="81" t="s">
        <v>528</v>
      </c>
      <c r="H2065" s="81" t="s">
        <v>565</v>
      </c>
      <c r="I2065" s="81" t="s">
        <v>2001</v>
      </c>
      <c r="J2065" s="81" t="s">
        <v>14</v>
      </c>
      <c r="K2065" s="81" t="s">
        <v>494</v>
      </c>
      <c r="L2065" s="81">
        <v>-107.66947222222223</v>
      </c>
      <c r="M2065" s="81">
        <v>39.485033333333334</v>
      </c>
      <c r="N2065" s="190">
        <v>0</v>
      </c>
      <c r="O2065" s="185">
        <v>15.046422626308209</v>
      </c>
      <c r="P2065" s="185">
        <v>0</v>
      </c>
      <c r="Q2065" s="185">
        <v>0</v>
      </c>
      <c r="R2065" s="186">
        <v>0</v>
      </c>
    </row>
    <row r="2066" spans="1:18" s="81" customFormat="1" x14ac:dyDescent="0.2">
      <c r="A2066" s="81" t="s">
        <v>147</v>
      </c>
      <c r="B2066" s="81" t="s">
        <v>493</v>
      </c>
      <c r="C2066" s="81" t="str">
        <f t="shared" si="32"/>
        <v>08045</v>
      </c>
      <c r="D2066" s="81" t="s">
        <v>503</v>
      </c>
      <c r="E2066" s="81" t="s">
        <v>2000</v>
      </c>
      <c r="F2066" s="81">
        <v>38.723999999999997</v>
      </c>
      <c r="G2066" s="81" t="s">
        <v>528</v>
      </c>
      <c r="H2066" s="81" t="s">
        <v>1364</v>
      </c>
      <c r="I2066" s="81" t="s">
        <v>2001</v>
      </c>
      <c r="J2066" s="81" t="s">
        <v>14</v>
      </c>
      <c r="K2066" s="81" t="s">
        <v>494</v>
      </c>
      <c r="L2066" s="81">
        <v>-107.66947222222223</v>
      </c>
      <c r="M2066" s="81">
        <v>39.485033333333334</v>
      </c>
      <c r="N2066" s="190">
        <v>0</v>
      </c>
      <c r="O2066" s="185">
        <v>1.0299370601221889</v>
      </c>
      <c r="P2066" s="185">
        <v>0</v>
      </c>
      <c r="Q2066" s="185">
        <v>0</v>
      </c>
      <c r="R2066" s="186">
        <v>0</v>
      </c>
    </row>
    <row r="2067" spans="1:18" s="81" customFormat="1" x14ac:dyDescent="0.2">
      <c r="A2067" s="81" t="s">
        <v>147</v>
      </c>
      <c r="B2067" s="81" t="s">
        <v>493</v>
      </c>
      <c r="C2067" s="81" t="str">
        <f t="shared" si="32"/>
        <v>08045</v>
      </c>
      <c r="D2067" s="81" t="s">
        <v>503</v>
      </c>
      <c r="E2067" s="81" t="s">
        <v>2002</v>
      </c>
      <c r="F2067" s="81">
        <v>34.398000000000003</v>
      </c>
      <c r="G2067" s="81" t="s">
        <v>528</v>
      </c>
      <c r="H2067" s="81" t="s">
        <v>1345</v>
      </c>
      <c r="I2067" s="81" t="s">
        <v>2003</v>
      </c>
      <c r="J2067" s="81" t="s">
        <v>14</v>
      </c>
      <c r="K2067" s="81" t="s">
        <v>494</v>
      </c>
      <c r="L2067" s="81">
        <v>-107.85246388888888</v>
      </c>
      <c r="M2067" s="81">
        <v>39.462369444444448</v>
      </c>
      <c r="N2067" s="190">
        <v>0</v>
      </c>
      <c r="O2067" s="185">
        <v>2.2389208086748589</v>
      </c>
      <c r="P2067" s="185">
        <v>0</v>
      </c>
      <c r="Q2067" s="185">
        <v>0</v>
      </c>
      <c r="R2067" s="186">
        <v>0</v>
      </c>
    </row>
    <row r="2068" spans="1:18" s="81" customFormat="1" x14ac:dyDescent="0.2">
      <c r="A2068" s="81" t="s">
        <v>147</v>
      </c>
      <c r="B2068" s="81" t="s">
        <v>493</v>
      </c>
      <c r="C2068" s="81" t="str">
        <f t="shared" si="32"/>
        <v>08045</v>
      </c>
      <c r="D2068" s="81" t="s">
        <v>503</v>
      </c>
      <c r="E2068" s="81" t="s">
        <v>2004</v>
      </c>
      <c r="F2068" s="81">
        <v>87.906000000000006</v>
      </c>
      <c r="G2068" s="81" t="s">
        <v>528</v>
      </c>
      <c r="H2068" s="81" t="s">
        <v>1345</v>
      </c>
      <c r="I2068" s="81" t="s">
        <v>2005</v>
      </c>
      <c r="J2068" s="81" t="s">
        <v>14</v>
      </c>
      <c r="K2068" s="81" t="s">
        <v>494</v>
      </c>
      <c r="L2068" s="81">
        <v>-107.71331944444445</v>
      </c>
      <c r="M2068" s="81">
        <v>39.509930555555556</v>
      </c>
      <c r="N2068" s="190">
        <v>0</v>
      </c>
      <c r="O2068" s="185">
        <v>5.7216865110579729</v>
      </c>
      <c r="P2068" s="185">
        <v>0</v>
      </c>
      <c r="Q2068" s="185">
        <v>0</v>
      </c>
      <c r="R2068" s="186">
        <v>0</v>
      </c>
    </row>
    <row r="2069" spans="1:18" s="81" customFormat="1" x14ac:dyDescent="0.2">
      <c r="A2069" s="81" t="s">
        <v>147</v>
      </c>
      <c r="B2069" s="81" t="s">
        <v>493</v>
      </c>
      <c r="C2069" s="81" t="str">
        <f t="shared" si="32"/>
        <v>08045</v>
      </c>
      <c r="D2069" s="81" t="s">
        <v>503</v>
      </c>
      <c r="E2069" s="81" t="s">
        <v>2006</v>
      </c>
      <c r="F2069" s="81">
        <v>44.561999999999998</v>
      </c>
      <c r="G2069" s="81" t="s">
        <v>528</v>
      </c>
      <c r="H2069" s="81" t="s">
        <v>1345</v>
      </c>
      <c r="I2069" s="81" t="s">
        <v>2007</v>
      </c>
      <c r="J2069" s="81" t="s">
        <v>14</v>
      </c>
      <c r="K2069" s="81" t="s">
        <v>494</v>
      </c>
      <c r="L2069" s="81">
        <v>-107.74513888888889</v>
      </c>
      <c r="M2069" s="81">
        <v>39.48102777777779</v>
      </c>
      <c r="N2069" s="190">
        <v>0</v>
      </c>
      <c r="O2069" s="185">
        <v>2.9004822686251832</v>
      </c>
      <c r="P2069" s="185">
        <v>0</v>
      </c>
      <c r="Q2069" s="185">
        <v>0</v>
      </c>
      <c r="R2069" s="186">
        <v>0</v>
      </c>
    </row>
    <row r="2070" spans="1:18" s="81" customFormat="1" x14ac:dyDescent="0.2">
      <c r="A2070" s="81" t="s">
        <v>147</v>
      </c>
      <c r="B2070" s="81" t="s">
        <v>493</v>
      </c>
      <c r="C2070" s="81" t="str">
        <f t="shared" si="32"/>
        <v>08045</v>
      </c>
      <c r="D2070" s="81" t="s">
        <v>503</v>
      </c>
      <c r="E2070" s="81" t="s">
        <v>2008</v>
      </c>
      <c r="F2070" s="81">
        <v>76.650000000000006</v>
      </c>
      <c r="G2070" s="81" t="s">
        <v>528</v>
      </c>
      <c r="H2070" s="81" t="s">
        <v>1345</v>
      </c>
      <c r="I2070" s="81" t="s">
        <v>2009</v>
      </c>
      <c r="J2070" s="81" t="s">
        <v>14</v>
      </c>
      <c r="K2070" s="81" t="s">
        <v>494</v>
      </c>
      <c r="L2070" s="81">
        <v>-107.69286111111113</v>
      </c>
      <c r="M2070" s="81">
        <v>39.503072222222222</v>
      </c>
      <c r="N2070" s="190">
        <v>0</v>
      </c>
      <c r="O2070" s="185">
        <v>4.9890482000386047</v>
      </c>
      <c r="P2070" s="185">
        <v>0</v>
      </c>
      <c r="Q2070" s="185">
        <v>0</v>
      </c>
      <c r="R2070" s="186">
        <v>0</v>
      </c>
    </row>
    <row r="2071" spans="1:18" s="81" customFormat="1" x14ac:dyDescent="0.2">
      <c r="A2071" s="81" t="s">
        <v>147</v>
      </c>
      <c r="B2071" s="81" t="s">
        <v>493</v>
      </c>
      <c r="C2071" s="81" t="str">
        <f t="shared" si="32"/>
        <v>08045</v>
      </c>
      <c r="D2071" s="81" t="s">
        <v>503</v>
      </c>
      <c r="E2071" s="81" t="s">
        <v>2010</v>
      </c>
      <c r="F2071" s="81">
        <v>26.712</v>
      </c>
      <c r="G2071" s="81" t="s">
        <v>528</v>
      </c>
      <c r="H2071" s="81" t="s">
        <v>531</v>
      </c>
      <c r="I2071" s="81" t="s">
        <v>2011</v>
      </c>
      <c r="J2071" s="81" t="s">
        <v>14</v>
      </c>
      <c r="K2071" s="81" t="s">
        <v>494</v>
      </c>
      <c r="L2071" s="81">
        <v>-108.24374936111111</v>
      </c>
      <c r="M2071" s="81">
        <v>39.473960361111111</v>
      </c>
      <c r="N2071" s="190">
        <v>0</v>
      </c>
      <c r="O2071" s="185">
        <v>1.7495840263149081</v>
      </c>
      <c r="P2071" s="185">
        <v>0</v>
      </c>
      <c r="Q2071" s="185">
        <v>0</v>
      </c>
      <c r="R2071" s="186">
        <v>0</v>
      </c>
    </row>
    <row r="2072" spans="1:18" s="81" customFormat="1" x14ac:dyDescent="0.2">
      <c r="A2072" s="81" t="s">
        <v>147</v>
      </c>
      <c r="B2072" s="81" t="s">
        <v>493</v>
      </c>
      <c r="C2072" s="81" t="str">
        <f t="shared" si="32"/>
        <v>08045</v>
      </c>
      <c r="D2072" s="81" t="s">
        <v>503</v>
      </c>
      <c r="E2072" s="81" t="s">
        <v>2012</v>
      </c>
      <c r="F2072" s="81">
        <v>2.2999999999999998</v>
      </c>
      <c r="G2072" s="81" t="s">
        <v>515</v>
      </c>
      <c r="H2072" s="81" t="s">
        <v>2013</v>
      </c>
      <c r="I2072" s="81" t="s">
        <v>2014</v>
      </c>
      <c r="J2072" s="81" t="s">
        <v>716</v>
      </c>
      <c r="K2072" s="81" t="s">
        <v>333</v>
      </c>
      <c r="L2072" s="81">
        <v>-108.35689338888888</v>
      </c>
      <c r="M2072" s="81">
        <v>39.629045055555558</v>
      </c>
      <c r="N2072" s="190">
        <v>0</v>
      </c>
      <c r="O2072" s="185">
        <v>0</v>
      </c>
      <c r="P2072" s="185">
        <v>4.2779999999999996</v>
      </c>
      <c r="Q2072" s="185">
        <v>0</v>
      </c>
      <c r="R2072" s="186">
        <v>0</v>
      </c>
    </row>
    <row r="2073" spans="1:18" s="81" customFormat="1" x14ac:dyDescent="0.2">
      <c r="A2073" s="81" t="s">
        <v>147</v>
      </c>
      <c r="B2073" s="81" t="s">
        <v>493</v>
      </c>
      <c r="C2073" s="81" t="str">
        <f t="shared" si="32"/>
        <v>08045</v>
      </c>
      <c r="D2073" s="81" t="s">
        <v>503</v>
      </c>
      <c r="E2073" s="81" t="s">
        <v>2012</v>
      </c>
      <c r="F2073" s="81">
        <v>2.2999999999999998</v>
      </c>
      <c r="G2073" s="81" t="s">
        <v>515</v>
      </c>
      <c r="H2073" s="81" t="s">
        <v>2013</v>
      </c>
      <c r="I2073" s="81" t="s">
        <v>2014</v>
      </c>
      <c r="J2073" s="81" t="s">
        <v>716</v>
      </c>
      <c r="K2073" s="81" t="s">
        <v>333</v>
      </c>
      <c r="L2073" s="81">
        <v>-108.35689338888888</v>
      </c>
      <c r="M2073" s="81">
        <v>39.629045055555558</v>
      </c>
      <c r="N2073" s="190">
        <v>2.5415000000000001</v>
      </c>
      <c r="O2073" s="185">
        <v>0</v>
      </c>
      <c r="P2073" s="185">
        <v>0</v>
      </c>
      <c r="Q2073" s="185">
        <v>0</v>
      </c>
      <c r="R2073" s="186">
        <v>0</v>
      </c>
    </row>
    <row r="2074" spans="1:18" s="81" customFormat="1" x14ac:dyDescent="0.2">
      <c r="A2074" s="81" t="s">
        <v>147</v>
      </c>
      <c r="B2074" s="81" t="s">
        <v>493</v>
      </c>
      <c r="C2074" s="81" t="str">
        <f t="shared" si="32"/>
        <v>08045</v>
      </c>
      <c r="D2074" s="81" t="s">
        <v>503</v>
      </c>
      <c r="E2074" s="81" t="s">
        <v>2012</v>
      </c>
      <c r="F2074" s="81">
        <v>2.2999999999999998</v>
      </c>
      <c r="G2074" s="81" t="s">
        <v>515</v>
      </c>
      <c r="H2074" s="81" t="s">
        <v>2013</v>
      </c>
      <c r="I2074" s="81" t="s">
        <v>2014</v>
      </c>
      <c r="J2074" s="81" t="s">
        <v>716</v>
      </c>
      <c r="K2074" s="81" t="s">
        <v>333</v>
      </c>
      <c r="L2074" s="81">
        <v>-108.35689338888888</v>
      </c>
      <c r="M2074" s="81">
        <v>39.629045055555558</v>
      </c>
      <c r="N2074" s="190">
        <v>0</v>
      </c>
      <c r="O2074" s="185">
        <v>0</v>
      </c>
      <c r="P2074" s="185">
        <v>0</v>
      </c>
      <c r="Q2074" s="185">
        <v>0</v>
      </c>
      <c r="R2074" s="186">
        <v>1.15E-2</v>
      </c>
    </row>
    <row r="2075" spans="1:18" s="81" customFormat="1" x14ac:dyDescent="0.2">
      <c r="A2075" s="81" t="s">
        <v>147</v>
      </c>
      <c r="B2075" s="81" t="s">
        <v>493</v>
      </c>
      <c r="C2075" s="81" t="str">
        <f t="shared" si="32"/>
        <v>08045</v>
      </c>
      <c r="D2075" s="81" t="s">
        <v>503</v>
      </c>
      <c r="E2075" s="81" t="s">
        <v>2012</v>
      </c>
      <c r="F2075" s="81">
        <v>2.2999999999999998</v>
      </c>
      <c r="G2075" s="81" t="s">
        <v>515</v>
      </c>
      <c r="H2075" s="81" t="s">
        <v>2013</v>
      </c>
      <c r="I2075" s="81" t="s">
        <v>2014</v>
      </c>
      <c r="J2075" s="81" t="s">
        <v>716</v>
      </c>
      <c r="K2075" s="81" t="s">
        <v>333</v>
      </c>
      <c r="L2075" s="81">
        <v>-108.35689338888888</v>
      </c>
      <c r="M2075" s="81">
        <v>39.629045055555558</v>
      </c>
      <c r="N2075" s="190">
        <v>0</v>
      </c>
      <c r="O2075" s="185">
        <v>0</v>
      </c>
      <c r="P2075" s="185">
        <v>0</v>
      </c>
      <c r="Q2075" s="185">
        <v>6.8999999999999997E-4</v>
      </c>
      <c r="R2075" s="186">
        <v>0</v>
      </c>
    </row>
    <row r="2076" spans="1:18" s="81" customFormat="1" x14ac:dyDescent="0.2">
      <c r="A2076" s="81" t="s">
        <v>147</v>
      </c>
      <c r="B2076" s="81" t="s">
        <v>493</v>
      </c>
      <c r="C2076" s="81" t="str">
        <f t="shared" si="32"/>
        <v>08045</v>
      </c>
      <c r="D2076" s="81" t="s">
        <v>503</v>
      </c>
      <c r="E2076" s="81" t="s">
        <v>2012</v>
      </c>
      <c r="F2076" s="81">
        <v>20.58</v>
      </c>
      <c r="G2076" s="81" t="s">
        <v>528</v>
      </c>
      <c r="H2076" s="81" t="s">
        <v>565</v>
      </c>
      <c r="I2076" s="81" t="s">
        <v>2014</v>
      </c>
      <c r="J2076" s="81" t="s">
        <v>14</v>
      </c>
      <c r="K2076" s="81" t="s">
        <v>494</v>
      </c>
      <c r="L2076" s="81">
        <v>-108.35689338888888</v>
      </c>
      <c r="M2076" s="81">
        <v>39.629045055555558</v>
      </c>
      <c r="N2076" s="190">
        <v>0</v>
      </c>
      <c r="O2076" s="185">
        <v>1.3395520606527545</v>
      </c>
      <c r="P2076" s="185">
        <v>0</v>
      </c>
      <c r="Q2076" s="185">
        <v>0</v>
      </c>
      <c r="R2076" s="186">
        <v>0</v>
      </c>
    </row>
    <row r="2077" spans="1:18" s="81" customFormat="1" x14ac:dyDescent="0.2">
      <c r="A2077" s="81" t="s">
        <v>147</v>
      </c>
      <c r="B2077" s="81" t="s">
        <v>493</v>
      </c>
      <c r="C2077" s="81" t="str">
        <f t="shared" si="32"/>
        <v>08045</v>
      </c>
      <c r="D2077" s="81" t="s">
        <v>503</v>
      </c>
      <c r="E2077" s="81" t="s">
        <v>2015</v>
      </c>
      <c r="F2077" s="81">
        <v>10950</v>
      </c>
      <c r="G2077" s="81" t="s">
        <v>505</v>
      </c>
      <c r="H2077" s="81" t="s">
        <v>631</v>
      </c>
      <c r="I2077" s="81" t="s">
        <v>2016</v>
      </c>
      <c r="J2077" s="81" t="s">
        <v>10</v>
      </c>
      <c r="K2077" s="81" t="s">
        <v>319</v>
      </c>
      <c r="L2077" s="81">
        <v>-108.16683294444445</v>
      </c>
      <c r="M2077" s="81">
        <v>39.473338472222224</v>
      </c>
      <c r="N2077" s="190">
        <v>0</v>
      </c>
      <c r="O2077" s="185">
        <v>8.2344000000000008</v>
      </c>
      <c r="P2077" s="185">
        <v>0</v>
      </c>
      <c r="Q2077" s="185">
        <v>0</v>
      </c>
      <c r="R2077" s="186">
        <v>0</v>
      </c>
    </row>
    <row r="2078" spans="1:18" s="81" customFormat="1" x14ac:dyDescent="0.2">
      <c r="A2078" s="81" t="s">
        <v>147</v>
      </c>
      <c r="B2078" s="81" t="s">
        <v>493</v>
      </c>
      <c r="C2078" s="81" t="str">
        <f t="shared" si="32"/>
        <v>08045</v>
      </c>
      <c r="D2078" s="81" t="s">
        <v>503</v>
      </c>
      <c r="E2078" s="81" t="s">
        <v>2015</v>
      </c>
      <c r="F2078" s="81">
        <v>25550</v>
      </c>
      <c r="G2078" s="81" t="s">
        <v>505</v>
      </c>
      <c r="H2078" s="81" t="s">
        <v>2017</v>
      </c>
      <c r="I2078" s="81" t="s">
        <v>2016</v>
      </c>
      <c r="J2078" s="81" t="s">
        <v>10</v>
      </c>
      <c r="K2078" s="81" t="s">
        <v>319</v>
      </c>
      <c r="L2078" s="81">
        <v>-108.16683294444445</v>
      </c>
      <c r="M2078" s="81">
        <v>39.473338472222224</v>
      </c>
      <c r="N2078" s="190">
        <v>0</v>
      </c>
      <c r="O2078" s="185">
        <v>17.499834</v>
      </c>
      <c r="P2078" s="185">
        <v>0</v>
      </c>
      <c r="Q2078" s="185">
        <v>0</v>
      </c>
      <c r="R2078" s="186">
        <v>0</v>
      </c>
    </row>
    <row r="2079" spans="1:18" s="81" customFormat="1" x14ac:dyDescent="0.2">
      <c r="A2079" s="81" t="s">
        <v>147</v>
      </c>
      <c r="B2079" s="81" t="s">
        <v>493</v>
      </c>
      <c r="C2079" s="81" t="str">
        <f t="shared" si="32"/>
        <v>08045</v>
      </c>
      <c r="D2079" s="81" t="s">
        <v>503</v>
      </c>
      <c r="E2079" s="81" t="s">
        <v>2015</v>
      </c>
      <c r="F2079" s="81">
        <v>201</v>
      </c>
      <c r="G2079" s="81" t="s">
        <v>2018</v>
      </c>
      <c r="H2079" s="81" t="s">
        <v>2019</v>
      </c>
      <c r="I2079" s="81" t="s">
        <v>2016</v>
      </c>
      <c r="J2079" s="81" t="s">
        <v>277</v>
      </c>
      <c r="K2079" s="81" t="s">
        <v>350</v>
      </c>
      <c r="L2079" s="81">
        <v>-108.16683294444445</v>
      </c>
      <c r="M2079" s="81">
        <v>39.473338472222224</v>
      </c>
      <c r="N2079" s="190">
        <v>0</v>
      </c>
      <c r="O2079" s="185">
        <v>9.65</v>
      </c>
      <c r="P2079" s="185">
        <v>0</v>
      </c>
      <c r="Q2079" s="185">
        <v>0</v>
      </c>
      <c r="R2079" s="186">
        <v>0</v>
      </c>
    </row>
    <row r="2080" spans="1:18" s="81" customFormat="1" x14ac:dyDescent="0.2">
      <c r="A2080" s="81" t="s">
        <v>147</v>
      </c>
      <c r="B2080" s="81" t="s">
        <v>493</v>
      </c>
      <c r="C2080" s="81" t="str">
        <f t="shared" si="32"/>
        <v>08045</v>
      </c>
      <c r="D2080" s="81" t="s">
        <v>503</v>
      </c>
      <c r="E2080" s="81" t="s">
        <v>2015</v>
      </c>
      <c r="F2080" s="81">
        <v>8600</v>
      </c>
      <c r="G2080" s="81" t="s">
        <v>528</v>
      </c>
      <c r="H2080" s="81" t="s">
        <v>529</v>
      </c>
      <c r="I2080" s="81" t="s">
        <v>2016</v>
      </c>
      <c r="J2080" s="81" t="s">
        <v>14</v>
      </c>
      <c r="K2080" s="81" t="s">
        <v>494</v>
      </c>
      <c r="L2080" s="81">
        <v>-108.16683294444445</v>
      </c>
      <c r="M2080" s="81">
        <v>39.473338472222224</v>
      </c>
      <c r="N2080" s="190">
        <v>0</v>
      </c>
      <c r="O2080" s="185">
        <v>15.37086111418798</v>
      </c>
      <c r="P2080" s="185">
        <v>0</v>
      </c>
      <c r="Q2080" s="185">
        <v>0</v>
      </c>
      <c r="R2080" s="186">
        <v>0</v>
      </c>
    </row>
    <row r="2081" spans="1:18" s="81" customFormat="1" x14ac:dyDescent="0.2">
      <c r="A2081" s="81" t="s">
        <v>147</v>
      </c>
      <c r="B2081" s="81" t="s">
        <v>493</v>
      </c>
      <c r="C2081" s="81" t="str">
        <f t="shared" si="32"/>
        <v>08045</v>
      </c>
      <c r="D2081" s="81" t="s">
        <v>503</v>
      </c>
      <c r="E2081" s="81" t="s">
        <v>2015</v>
      </c>
      <c r="F2081" s="81">
        <v>34.229999999999997</v>
      </c>
      <c r="G2081" s="81" t="s">
        <v>528</v>
      </c>
      <c r="H2081" s="81" t="s">
        <v>565</v>
      </c>
      <c r="I2081" s="81" t="s">
        <v>2016</v>
      </c>
      <c r="J2081" s="81" t="s">
        <v>14</v>
      </c>
      <c r="K2081" s="81" t="s">
        <v>494</v>
      </c>
      <c r="L2081" s="81">
        <v>-108.16683294444445</v>
      </c>
      <c r="M2081" s="81">
        <v>39.473338472222224</v>
      </c>
      <c r="N2081" s="190">
        <v>0</v>
      </c>
      <c r="O2081" s="185">
        <v>2.2279859085103908</v>
      </c>
      <c r="P2081" s="185">
        <v>0</v>
      </c>
      <c r="Q2081" s="185">
        <v>0</v>
      </c>
      <c r="R2081" s="186">
        <v>0</v>
      </c>
    </row>
    <row r="2082" spans="1:18" s="81" customFormat="1" x14ac:dyDescent="0.2">
      <c r="A2082" s="81" t="s">
        <v>147</v>
      </c>
      <c r="B2082" s="81" t="s">
        <v>493</v>
      </c>
      <c r="C2082" s="81" t="str">
        <f t="shared" si="32"/>
        <v>08045</v>
      </c>
      <c r="D2082" s="81" t="s">
        <v>503</v>
      </c>
      <c r="E2082" s="81" t="s">
        <v>2020</v>
      </c>
      <c r="F2082" s="81">
        <v>0</v>
      </c>
      <c r="G2082" s="81" t="s">
        <v>676</v>
      </c>
      <c r="H2082" s="81" t="s">
        <v>545</v>
      </c>
      <c r="I2082" s="81" t="s">
        <v>2021</v>
      </c>
      <c r="J2082" s="81" t="s">
        <v>4</v>
      </c>
      <c r="K2082" s="81" t="s">
        <v>319</v>
      </c>
      <c r="L2082" s="81">
        <v>-108.09851111111111</v>
      </c>
      <c r="M2082" s="81">
        <v>39.460502777777783</v>
      </c>
      <c r="N2082" s="190">
        <v>0</v>
      </c>
      <c r="O2082" s="185">
        <v>4.9000000000000004</v>
      </c>
      <c r="P2082" s="185">
        <v>0</v>
      </c>
      <c r="Q2082" s="185">
        <v>0</v>
      </c>
      <c r="R2082" s="186">
        <v>0</v>
      </c>
    </row>
    <row r="2083" spans="1:18" s="81" customFormat="1" x14ac:dyDescent="0.2">
      <c r="A2083" s="81" t="s">
        <v>147</v>
      </c>
      <c r="B2083" s="81" t="s">
        <v>493</v>
      </c>
      <c r="C2083" s="81" t="str">
        <f t="shared" si="32"/>
        <v>08045</v>
      </c>
      <c r="D2083" s="81" t="s">
        <v>503</v>
      </c>
      <c r="E2083" s="81" t="s">
        <v>2020</v>
      </c>
      <c r="F2083" s="81">
        <v>202.02</v>
      </c>
      <c r="G2083" s="81" t="s">
        <v>528</v>
      </c>
      <c r="H2083" s="81" t="s">
        <v>565</v>
      </c>
      <c r="I2083" s="81" t="s">
        <v>2021</v>
      </c>
      <c r="J2083" s="81" t="s">
        <v>14</v>
      </c>
      <c r="K2083" s="81" t="s">
        <v>494</v>
      </c>
      <c r="L2083" s="81">
        <v>-108.09851111111111</v>
      </c>
      <c r="M2083" s="81">
        <v>39.460502777777783</v>
      </c>
      <c r="N2083" s="190">
        <v>0</v>
      </c>
      <c r="O2083" s="185">
        <v>13.149217447772982</v>
      </c>
      <c r="P2083" s="185">
        <v>0</v>
      </c>
      <c r="Q2083" s="185">
        <v>0</v>
      </c>
      <c r="R2083" s="186">
        <v>0</v>
      </c>
    </row>
    <row r="2084" spans="1:18" s="81" customFormat="1" x14ac:dyDescent="0.2">
      <c r="A2084" s="81" t="s">
        <v>147</v>
      </c>
      <c r="B2084" s="81" t="s">
        <v>493</v>
      </c>
      <c r="C2084" s="81" t="str">
        <f t="shared" si="32"/>
        <v>08045</v>
      </c>
      <c r="D2084" s="81" t="s">
        <v>503</v>
      </c>
      <c r="E2084" s="81" t="s">
        <v>2022</v>
      </c>
      <c r="F2084" s="81">
        <v>1830</v>
      </c>
      <c r="G2084" s="81" t="s">
        <v>505</v>
      </c>
      <c r="H2084" s="81" t="s">
        <v>2023</v>
      </c>
      <c r="I2084" s="81" t="s">
        <v>2024</v>
      </c>
      <c r="J2084" s="81" t="s">
        <v>10</v>
      </c>
      <c r="K2084" s="81" t="s">
        <v>319</v>
      </c>
      <c r="L2084" s="81">
        <v>-107.93243055555556</v>
      </c>
      <c r="M2084" s="81">
        <v>39.508638888888889</v>
      </c>
      <c r="N2084" s="190">
        <v>0</v>
      </c>
      <c r="O2084" s="185">
        <v>7.3</v>
      </c>
      <c r="P2084" s="185">
        <v>0</v>
      </c>
      <c r="Q2084" s="185">
        <v>0</v>
      </c>
      <c r="R2084" s="186">
        <v>0</v>
      </c>
    </row>
    <row r="2085" spans="1:18" s="81" customFormat="1" x14ac:dyDescent="0.2">
      <c r="A2085" s="81" t="s">
        <v>147</v>
      </c>
      <c r="B2085" s="81" t="s">
        <v>493</v>
      </c>
      <c r="C2085" s="81" t="str">
        <f t="shared" si="32"/>
        <v>08045</v>
      </c>
      <c r="D2085" s="81" t="s">
        <v>503</v>
      </c>
      <c r="E2085" s="81" t="s">
        <v>2022</v>
      </c>
      <c r="F2085" s="81">
        <v>116.634</v>
      </c>
      <c r="G2085" s="81" t="s">
        <v>528</v>
      </c>
      <c r="H2085" s="81" t="s">
        <v>565</v>
      </c>
      <c r="I2085" s="81" t="s">
        <v>2024</v>
      </c>
      <c r="J2085" s="81" t="s">
        <v>14</v>
      </c>
      <c r="K2085" s="81" t="s">
        <v>494</v>
      </c>
      <c r="L2085" s="81">
        <v>-107.93243055555556</v>
      </c>
      <c r="M2085" s="81">
        <v>39.508638888888889</v>
      </c>
      <c r="N2085" s="190">
        <v>0</v>
      </c>
      <c r="O2085" s="185">
        <v>7.5915544391820307</v>
      </c>
      <c r="P2085" s="185">
        <v>0</v>
      </c>
      <c r="Q2085" s="185">
        <v>0</v>
      </c>
      <c r="R2085" s="186">
        <v>0</v>
      </c>
    </row>
    <row r="2086" spans="1:18" s="81" customFormat="1" x14ac:dyDescent="0.2">
      <c r="A2086" s="81" t="s">
        <v>147</v>
      </c>
      <c r="B2086" s="81" t="s">
        <v>493</v>
      </c>
      <c r="C2086" s="81" t="str">
        <f t="shared" si="32"/>
        <v>08045</v>
      </c>
      <c r="D2086" s="81" t="s">
        <v>503</v>
      </c>
      <c r="E2086" s="81" t="s">
        <v>2025</v>
      </c>
      <c r="F2086" s="81">
        <v>18.942</v>
      </c>
      <c r="G2086" s="81" t="s">
        <v>528</v>
      </c>
      <c r="H2086" s="81" t="s">
        <v>565</v>
      </c>
      <c r="I2086" s="81" t="s">
        <v>2026</v>
      </c>
      <c r="J2086" s="81" t="s">
        <v>14</v>
      </c>
      <c r="K2086" s="81" t="s">
        <v>494</v>
      </c>
      <c r="L2086" s="81">
        <v>-107.7813</v>
      </c>
      <c r="M2086" s="81">
        <v>39.454613888888893</v>
      </c>
      <c r="N2086" s="190">
        <v>0</v>
      </c>
      <c r="O2086" s="185">
        <v>5.1782219728839049E-2</v>
      </c>
      <c r="P2086" s="185">
        <v>0</v>
      </c>
      <c r="Q2086" s="185">
        <v>0</v>
      </c>
      <c r="R2086" s="186">
        <v>0</v>
      </c>
    </row>
    <row r="2087" spans="1:18" s="81" customFormat="1" x14ac:dyDescent="0.2">
      <c r="A2087" s="81" t="s">
        <v>147</v>
      </c>
      <c r="B2087" s="81" t="s">
        <v>493</v>
      </c>
      <c r="C2087" s="81" t="str">
        <f t="shared" si="32"/>
        <v>08045</v>
      </c>
      <c r="D2087" s="81" t="s">
        <v>503</v>
      </c>
      <c r="E2087" s="81" t="s">
        <v>2025</v>
      </c>
      <c r="F2087" s="81">
        <v>66</v>
      </c>
      <c r="G2087" s="81" t="s">
        <v>528</v>
      </c>
      <c r="H2087" s="81" t="s">
        <v>1364</v>
      </c>
      <c r="I2087" s="81" t="s">
        <v>2026</v>
      </c>
      <c r="J2087" s="81" t="s">
        <v>14</v>
      </c>
      <c r="K2087" s="81" t="s">
        <v>494</v>
      </c>
      <c r="L2087" s="81">
        <v>-107.7813</v>
      </c>
      <c r="M2087" s="81">
        <v>39.454613888888893</v>
      </c>
      <c r="N2087" s="190">
        <v>0</v>
      </c>
      <c r="O2087" s="185">
        <v>4.2958537141474986</v>
      </c>
      <c r="P2087" s="185">
        <v>0</v>
      </c>
      <c r="Q2087" s="185">
        <v>0</v>
      </c>
      <c r="R2087" s="186">
        <v>0</v>
      </c>
    </row>
    <row r="2088" spans="1:18" s="81" customFormat="1" x14ac:dyDescent="0.2">
      <c r="A2088" s="81" t="s">
        <v>147</v>
      </c>
      <c r="B2088" s="81" t="s">
        <v>493</v>
      </c>
      <c r="C2088" s="81" t="str">
        <f t="shared" si="32"/>
        <v>08045</v>
      </c>
      <c r="D2088" s="81" t="s">
        <v>503</v>
      </c>
      <c r="E2088" s="81" t="s">
        <v>2027</v>
      </c>
      <c r="F2088" s="81">
        <v>95.634</v>
      </c>
      <c r="G2088" s="81" t="s">
        <v>528</v>
      </c>
      <c r="H2088" s="81" t="s">
        <v>1350</v>
      </c>
      <c r="I2088" s="81" t="s">
        <v>2028</v>
      </c>
      <c r="J2088" s="81" t="s">
        <v>14</v>
      </c>
      <c r="K2088" s="81" t="s">
        <v>494</v>
      </c>
      <c r="L2088" s="81">
        <v>-107.76661486111111</v>
      </c>
      <c r="M2088" s="81">
        <v>39.450095722222223</v>
      </c>
      <c r="N2088" s="190">
        <v>0</v>
      </c>
      <c r="O2088" s="185">
        <v>0</v>
      </c>
      <c r="P2088" s="185">
        <v>0</v>
      </c>
      <c r="Q2088" s="185">
        <v>0</v>
      </c>
      <c r="R2088" s="186">
        <v>0</v>
      </c>
    </row>
    <row r="2089" spans="1:18" s="81" customFormat="1" x14ac:dyDescent="0.2">
      <c r="A2089" s="81" t="s">
        <v>147</v>
      </c>
      <c r="B2089" s="81" t="s">
        <v>493</v>
      </c>
      <c r="C2089" s="81" t="str">
        <f t="shared" si="32"/>
        <v>08045</v>
      </c>
      <c r="D2089" s="81" t="s">
        <v>503</v>
      </c>
      <c r="E2089" s="81" t="s">
        <v>2027</v>
      </c>
      <c r="F2089" s="81">
        <v>95.634</v>
      </c>
      <c r="G2089" s="81" t="s">
        <v>528</v>
      </c>
      <c r="H2089" s="81" t="s">
        <v>1350</v>
      </c>
      <c r="I2089" s="81" t="s">
        <v>2028</v>
      </c>
      <c r="J2089" s="81" t="s">
        <v>14</v>
      </c>
      <c r="K2089" s="81" t="s">
        <v>494</v>
      </c>
      <c r="L2089" s="81">
        <v>-107.76661486111111</v>
      </c>
      <c r="M2089" s="81">
        <v>39.450095722222223</v>
      </c>
      <c r="N2089" s="190">
        <v>0</v>
      </c>
      <c r="O2089" s="185">
        <v>0</v>
      </c>
      <c r="P2089" s="185">
        <v>0</v>
      </c>
      <c r="Q2089" s="185">
        <v>0</v>
      </c>
      <c r="R2089" s="186">
        <v>0</v>
      </c>
    </row>
    <row r="2090" spans="1:18" s="81" customFormat="1" x14ac:dyDescent="0.2">
      <c r="A2090" s="81" t="s">
        <v>147</v>
      </c>
      <c r="B2090" s="81" t="s">
        <v>493</v>
      </c>
      <c r="C2090" s="81" t="str">
        <f t="shared" si="32"/>
        <v>08045</v>
      </c>
      <c r="D2090" s="81" t="s">
        <v>503</v>
      </c>
      <c r="E2090" s="81" t="s">
        <v>2027</v>
      </c>
      <c r="F2090" s="81">
        <v>95.634</v>
      </c>
      <c r="G2090" s="81" t="s">
        <v>528</v>
      </c>
      <c r="H2090" s="81" t="s">
        <v>1350</v>
      </c>
      <c r="I2090" s="81" t="s">
        <v>2028</v>
      </c>
      <c r="J2090" s="81" t="s">
        <v>14</v>
      </c>
      <c r="K2090" s="81" t="s">
        <v>494</v>
      </c>
      <c r="L2090" s="81">
        <v>-107.76661486111111</v>
      </c>
      <c r="M2090" s="81">
        <v>39.450095722222223</v>
      </c>
      <c r="N2090" s="190">
        <v>0</v>
      </c>
      <c r="O2090" s="185">
        <v>2.5435647352475312</v>
      </c>
      <c r="P2090" s="185">
        <v>0</v>
      </c>
      <c r="Q2090" s="185">
        <v>0</v>
      </c>
      <c r="R2090" s="186">
        <v>0</v>
      </c>
    </row>
    <row r="2091" spans="1:18" s="81" customFormat="1" x14ac:dyDescent="0.2">
      <c r="A2091" s="81" t="s">
        <v>147</v>
      </c>
      <c r="B2091" s="81" t="s">
        <v>493</v>
      </c>
      <c r="C2091" s="81" t="str">
        <f t="shared" si="32"/>
        <v>08045</v>
      </c>
      <c r="D2091" s="81" t="s">
        <v>503</v>
      </c>
      <c r="E2091" s="81" t="s">
        <v>2029</v>
      </c>
      <c r="F2091" s="81">
        <v>44.436</v>
      </c>
      <c r="G2091" s="81" t="s">
        <v>528</v>
      </c>
      <c r="H2091" s="81" t="s">
        <v>529</v>
      </c>
      <c r="I2091" s="81" t="s">
        <v>2030</v>
      </c>
      <c r="J2091" s="81" t="s">
        <v>14</v>
      </c>
      <c r="K2091" s="81" t="s">
        <v>494</v>
      </c>
      <c r="L2091" s="81">
        <v>-107.58415555555555</v>
      </c>
      <c r="M2091" s="81">
        <v>39.489213888888891</v>
      </c>
      <c r="N2091" s="190">
        <v>0</v>
      </c>
      <c r="O2091" s="185">
        <v>2.8923390484727038</v>
      </c>
      <c r="P2091" s="185">
        <v>0</v>
      </c>
      <c r="Q2091" s="185">
        <v>0</v>
      </c>
      <c r="R2091" s="186">
        <v>0</v>
      </c>
    </row>
    <row r="2092" spans="1:18" s="81" customFormat="1" x14ac:dyDescent="0.2">
      <c r="A2092" s="81" t="s">
        <v>147</v>
      </c>
      <c r="B2092" s="81" t="s">
        <v>493</v>
      </c>
      <c r="C2092" s="81" t="str">
        <f t="shared" si="32"/>
        <v>08045</v>
      </c>
      <c r="D2092" s="81" t="s">
        <v>503</v>
      </c>
      <c r="E2092" s="81" t="s">
        <v>2031</v>
      </c>
      <c r="F2092" s="81">
        <v>79.085999999999999</v>
      </c>
      <c r="G2092" s="81" t="s">
        <v>528</v>
      </c>
      <c r="H2092" s="81" t="s">
        <v>565</v>
      </c>
      <c r="I2092" s="81" t="s">
        <v>2032</v>
      </c>
      <c r="J2092" s="81" t="s">
        <v>14</v>
      </c>
      <c r="K2092" s="81" t="s">
        <v>494</v>
      </c>
      <c r="L2092" s="81">
        <v>-107.93246111111111</v>
      </c>
      <c r="M2092" s="81">
        <v>39.508522222222226</v>
      </c>
      <c r="N2092" s="190">
        <v>0</v>
      </c>
      <c r="O2092" s="185">
        <v>5.1476042524233927</v>
      </c>
      <c r="P2092" s="185">
        <v>0</v>
      </c>
      <c r="Q2092" s="185">
        <v>0</v>
      </c>
      <c r="R2092" s="186">
        <v>0</v>
      </c>
    </row>
    <row r="2093" spans="1:18" s="81" customFormat="1" x14ac:dyDescent="0.2">
      <c r="A2093" s="81" t="s">
        <v>147</v>
      </c>
      <c r="B2093" s="81" t="s">
        <v>493</v>
      </c>
      <c r="C2093" s="81" t="str">
        <f t="shared" si="32"/>
        <v>08045</v>
      </c>
      <c r="D2093" s="81" t="s">
        <v>503</v>
      </c>
      <c r="E2093" s="81" t="s">
        <v>2031</v>
      </c>
      <c r="F2093" s="81">
        <v>357.33600000000001</v>
      </c>
      <c r="G2093" s="81" t="s">
        <v>528</v>
      </c>
      <c r="H2093" s="81" t="s">
        <v>1364</v>
      </c>
      <c r="I2093" s="81" t="s">
        <v>2032</v>
      </c>
      <c r="J2093" s="81" t="s">
        <v>14</v>
      </c>
      <c r="K2093" s="81" t="s">
        <v>494</v>
      </c>
      <c r="L2093" s="81">
        <v>-107.93246111111111</v>
      </c>
      <c r="M2093" s="81">
        <v>39.508522222222226</v>
      </c>
      <c r="N2093" s="190">
        <v>0</v>
      </c>
      <c r="O2093" s="185">
        <v>9.504017904034253</v>
      </c>
      <c r="P2093" s="185">
        <v>0</v>
      </c>
      <c r="Q2093" s="185">
        <v>0</v>
      </c>
      <c r="R2093" s="186">
        <v>0</v>
      </c>
    </row>
    <row r="2094" spans="1:18" s="81" customFormat="1" x14ac:dyDescent="0.2">
      <c r="A2094" s="81" t="s">
        <v>147</v>
      </c>
      <c r="B2094" s="81" t="s">
        <v>493</v>
      </c>
      <c r="C2094" s="81" t="str">
        <f t="shared" si="32"/>
        <v>08045</v>
      </c>
      <c r="D2094" s="81" t="s">
        <v>503</v>
      </c>
      <c r="E2094" s="81" t="s">
        <v>2033</v>
      </c>
      <c r="F2094" s="81">
        <v>438</v>
      </c>
      <c r="G2094" s="81" t="s">
        <v>505</v>
      </c>
      <c r="H2094" s="81" t="s">
        <v>545</v>
      </c>
      <c r="I2094" s="81" t="s">
        <v>2034</v>
      </c>
      <c r="J2094" s="81" t="s">
        <v>10</v>
      </c>
      <c r="K2094" s="81" t="s">
        <v>319</v>
      </c>
      <c r="L2094" s="81">
        <v>-108.33198055555555</v>
      </c>
      <c r="M2094" s="81">
        <v>39.590075000000013</v>
      </c>
      <c r="N2094" s="190">
        <v>0</v>
      </c>
      <c r="O2094" s="185">
        <v>5.9</v>
      </c>
      <c r="P2094" s="185">
        <v>0</v>
      </c>
      <c r="Q2094" s="185">
        <v>0</v>
      </c>
      <c r="R2094" s="186">
        <v>0</v>
      </c>
    </row>
    <row r="2095" spans="1:18" s="81" customFormat="1" x14ac:dyDescent="0.2">
      <c r="A2095" s="81" t="s">
        <v>147</v>
      </c>
      <c r="B2095" s="81" t="s">
        <v>493</v>
      </c>
      <c r="C2095" s="81" t="str">
        <f t="shared" si="32"/>
        <v>08045</v>
      </c>
      <c r="D2095" s="81" t="s">
        <v>503</v>
      </c>
      <c r="E2095" s="81" t="s">
        <v>2033</v>
      </c>
      <c r="F2095" s="81">
        <v>107.31</v>
      </c>
      <c r="G2095" s="81" t="s">
        <v>528</v>
      </c>
      <c r="H2095" s="81" t="s">
        <v>565</v>
      </c>
      <c r="I2095" s="81" t="s">
        <v>2034</v>
      </c>
      <c r="J2095" s="81" t="s">
        <v>14</v>
      </c>
      <c r="K2095" s="81" t="s">
        <v>494</v>
      </c>
      <c r="L2095" s="81">
        <v>-108.33198055555555</v>
      </c>
      <c r="M2095" s="81">
        <v>39.590075000000013</v>
      </c>
      <c r="N2095" s="190">
        <v>0</v>
      </c>
      <c r="O2095" s="185">
        <v>6.9846674800540471</v>
      </c>
      <c r="P2095" s="185">
        <v>0</v>
      </c>
      <c r="Q2095" s="185">
        <v>0</v>
      </c>
      <c r="R2095" s="186">
        <v>0</v>
      </c>
    </row>
    <row r="2096" spans="1:18" s="81" customFormat="1" x14ac:dyDescent="0.2">
      <c r="A2096" s="81" t="s">
        <v>147</v>
      </c>
      <c r="B2096" s="81" t="s">
        <v>493</v>
      </c>
      <c r="C2096" s="81" t="str">
        <f t="shared" si="32"/>
        <v>08045</v>
      </c>
      <c r="D2096" s="81" t="s">
        <v>503</v>
      </c>
      <c r="E2096" s="81" t="s">
        <v>2035</v>
      </c>
      <c r="F2096" s="81">
        <v>438</v>
      </c>
      <c r="G2096" s="81" t="s">
        <v>505</v>
      </c>
      <c r="H2096" s="81" t="s">
        <v>545</v>
      </c>
      <c r="I2096" s="81" t="s">
        <v>2036</v>
      </c>
      <c r="J2096" s="81" t="s">
        <v>10</v>
      </c>
      <c r="K2096" s="81" t="s">
        <v>319</v>
      </c>
      <c r="L2096" s="81">
        <v>-108.33201666666666</v>
      </c>
      <c r="M2096" s="81">
        <v>39.590072222222226</v>
      </c>
      <c r="N2096" s="190">
        <v>0</v>
      </c>
      <c r="O2096" s="185">
        <v>5.9</v>
      </c>
      <c r="P2096" s="185">
        <v>0</v>
      </c>
      <c r="Q2096" s="185">
        <v>0</v>
      </c>
      <c r="R2096" s="186">
        <v>0</v>
      </c>
    </row>
    <row r="2097" spans="1:18" s="81" customFormat="1" x14ac:dyDescent="0.2">
      <c r="A2097" s="81" t="s">
        <v>147</v>
      </c>
      <c r="B2097" s="81" t="s">
        <v>493</v>
      </c>
      <c r="C2097" s="81" t="str">
        <f t="shared" si="32"/>
        <v>08045</v>
      </c>
      <c r="D2097" s="81" t="s">
        <v>503</v>
      </c>
      <c r="E2097" s="81" t="s">
        <v>2035</v>
      </c>
      <c r="F2097" s="81">
        <v>107.31</v>
      </c>
      <c r="G2097" s="81" t="s">
        <v>528</v>
      </c>
      <c r="H2097" s="81" t="s">
        <v>565</v>
      </c>
      <c r="I2097" s="81" t="s">
        <v>2036</v>
      </c>
      <c r="J2097" s="81" t="s">
        <v>14</v>
      </c>
      <c r="K2097" s="81" t="s">
        <v>494</v>
      </c>
      <c r="L2097" s="81">
        <v>-108.33201666666666</v>
      </c>
      <c r="M2097" s="81">
        <v>39.590072222222226</v>
      </c>
      <c r="N2097" s="190">
        <v>0</v>
      </c>
      <c r="O2097" s="185">
        <v>6.9846674800540471</v>
      </c>
      <c r="P2097" s="185">
        <v>0</v>
      </c>
      <c r="Q2097" s="185">
        <v>0</v>
      </c>
      <c r="R2097" s="186">
        <v>0</v>
      </c>
    </row>
    <row r="2098" spans="1:18" s="81" customFormat="1" x14ac:dyDescent="0.2">
      <c r="A2098" s="81" t="s">
        <v>147</v>
      </c>
      <c r="B2098" s="81" t="s">
        <v>493</v>
      </c>
      <c r="C2098" s="81" t="str">
        <f t="shared" si="32"/>
        <v>08045</v>
      </c>
      <c r="D2098" s="81" t="s">
        <v>503</v>
      </c>
      <c r="E2098" s="81" t="s">
        <v>2037</v>
      </c>
      <c r="F2098" s="81">
        <v>107.31</v>
      </c>
      <c r="G2098" s="81" t="s">
        <v>528</v>
      </c>
      <c r="H2098" s="81" t="s">
        <v>565</v>
      </c>
      <c r="I2098" s="81" t="s">
        <v>2038</v>
      </c>
      <c r="J2098" s="81" t="s">
        <v>14</v>
      </c>
      <c r="K2098" s="81" t="s">
        <v>494</v>
      </c>
      <c r="L2098" s="81">
        <v>-108.33201338888888</v>
      </c>
      <c r="M2098" s="81">
        <v>39.590169138888889</v>
      </c>
      <c r="N2098" s="190">
        <v>0</v>
      </c>
      <c r="O2098" s="185">
        <v>6.984807446776153</v>
      </c>
      <c r="P2098" s="185">
        <v>0</v>
      </c>
      <c r="Q2098" s="185">
        <v>0</v>
      </c>
      <c r="R2098" s="186">
        <v>0</v>
      </c>
    </row>
    <row r="2099" spans="1:18" s="81" customFormat="1" x14ac:dyDescent="0.2">
      <c r="A2099" s="81" t="s">
        <v>147</v>
      </c>
      <c r="B2099" s="81" t="s">
        <v>493</v>
      </c>
      <c r="C2099" s="81" t="str">
        <f t="shared" si="32"/>
        <v>08045</v>
      </c>
      <c r="D2099" s="81" t="s">
        <v>503</v>
      </c>
      <c r="E2099" s="81" t="s">
        <v>2039</v>
      </c>
      <c r="F2099" s="81">
        <v>319.3</v>
      </c>
      <c r="G2099" s="81" t="s">
        <v>505</v>
      </c>
      <c r="H2099" s="81" t="s">
        <v>675</v>
      </c>
      <c r="I2099" s="81" t="s">
        <v>2040</v>
      </c>
      <c r="J2099" s="81" t="s">
        <v>10</v>
      </c>
      <c r="K2099" s="81" t="s">
        <v>319</v>
      </c>
      <c r="L2099" s="81">
        <v>-108.14996944444447</v>
      </c>
      <c r="M2099" s="81">
        <v>39.451794444444445</v>
      </c>
      <c r="N2099" s="190">
        <v>0</v>
      </c>
      <c r="O2099" s="185">
        <v>10.5</v>
      </c>
      <c r="P2099" s="185">
        <v>0</v>
      </c>
      <c r="Q2099" s="185">
        <v>0</v>
      </c>
      <c r="R2099" s="186">
        <v>0</v>
      </c>
    </row>
    <row r="2100" spans="1:18" s="81" customFormat="1" x14ac:dyDescent="0.2">
      <c r="A2100" s="81" t="s">
        <v>147</v>
      </c>
      <c r="B2100" s="81" t="s">
        <v>493</v>
      </c>
      <c r="C2100" s="81" t="str">
        <f t="shared" si="32"/>
        <v>08045</v>
      </c>
      <c r="D2100" s="81" t="s">
        <v>503</v>
      </c>
      <c r="E2100" s="81" t="s">
        <v>2041</v>
      </c>
      <c r="F2100" s="81">
        <v>71.147999999999996</v>
      </c>
      <c r="G2100" s="81" t="s">
        <v>528</v>
      </c>
      <c r="H2100" s="81" t="s">
        <v>565</v>
      </c>
      <c r="I2100" s="81" t="s">
        <v>2042</v>
      </c>
      <c r="J2100" s="81" t="s">
        <v>14</v>
      </c>
      <c r="K2100" s="81" t="s">
        <v>494</v>
      </c>
      <c r="L2100" s="81">
        <v>-107.9006138888889</v>
      </c>
      <c r="M2100" s="81">
        <v>39.512441666666675</v>
      </c>
      <c r="N2100" s="190">
        <v>0</v>
      </c>
      <c r="O2100" s="185">
        <v>4.6309302196522726</v>
      </c>
      <c r="P2100" s="185">
        <v>0</v>
      </c>
      <c r="Q2100" s="185">
        <v>0</v>
      </c>
      <c r="R2100" s="186">
        <v>0</v>
      </c>
    </row>
    <row r="2101" spans="1:18" s="81" customFormat="1" x14ac:dyDescent="0.2">
      <c r="A2101" s="81" t="s">
        <v>147</v>
      </c>
      <c r="B2101" s="81" t="s">
        <v>493</v>
      </c>
      <c r="C2101" s="81" t="str">
        <f t="shared" si="32"/>
        <v>08045</v>
      </c>
      <c r="D2101" s="81" t="s">
        <v>503</v>
      </c>
      <c r="E2101" s="81" t="s">
        <v>2043</v>
      </c>
      <c r="F2101" s="81">
        <v>52.037999999999997</v>
      </c>
      <c r="G2101" s="81" t="s">
        <v>528</v>
      </c>
      <c r="H2101" s="81" t="s">
        <v>565</v>
      </c>
      <c r="I2101" s="81" t="s">
        <v>2044</v>
      </c>
      <c r="J2101" s="81" t="s">
        <v>14</v>
      </c>
      <c r="K2101" s="81" t="s">
        <v>494</v>
      </c>
      <c r="L2101" s="81">
        <v>-108.08003611111111</v>
      </c>
      <c r="M2101" s="81">
        <v>39.428616666666663</v>
      </c>
      <c r="N2101" s="190">
        <v>0</v>
      </c>
      <c r="O2101" s="185">
        <v>3.3870853259440175</v>
      </c>
      <c r="P2101" s="185">
        <v>0</v>
      </c>
      <c r="Q2101" s="185">
        <v>0</v>
      </c>
      <c r="R2101" s="186">
        <v>0</v>
      </c>
    </row>
    <row r="2102" spans="1:18" s="81" customFormat="1" x14ac:dyDescent="0.2">
      <c r="A2102" s="81" t="s">
        <v>147</v>
      </c>
      <c r="B2102" s="81" t="s">
        <v>493</v>
      </c>
      <c r="C2102" s="81" t="str">
        <f t="shared" si="32"/>
        <v>08045</v>
      </c>
      <c r="D2102" s="81" t="s">
        <v>503</v>
      </c>
      <c r="E2102" s="81" t="s">
        <v>2045</v>
      </c>
      <c r="F2102" s="81">
        <v>35.49</v>
      </c>
      <c r="G2102" s="81" t="s">
        <v>528</v>
      </c>
      <c r="H2102" s="81" t="s">
        <v>565</v>
      </c>
      <c r="I2102" s="81" t="s">
        <v>2046</v>
      </c>
      <c r="J2102" s="81" t="s">
        <v>14</v>
      </c>
      <c r="K2102" s="81" t="s">
        <v>494</v>
      </c>
      <c r="L2102" s="81">
        <v>-107.87224444444443</v>
      </c>
      <c r="M2102" s="81">
        <v>39.516191666666664</v>
      </c>
      <c r="N2102" s="190">
        <v>0</v>
      </c>
      <c r="O2102" s="185">
        <v>2.3099976597439018</v>
      </c>
      <c r="P2102" s="185">
        <v>0</v>
      </c>
      <c r="Q2102" s="185">
        <v>0</v>
      </c>
      <c r="R2102" s="186">
        <v>0</v>
      </c>
    </row>
    <row r="2103" spans="1:18" s="81" customFormat="1" x14ac:dyDescent="0.2">
      <c r="A2103" s="81" t="s">
        <v>147</v>
      </c>
      <c r="B2103" s="81" t="s">
        <v>493</v>
      </c>
      <c r="C2103" s="81" t="str">
        <f t="shared" si="32"/>
        <v>08045</v>
      </c>
      <c r="D2103" s="81" t="s">
        <v>503</v>
      </c>
      <c r="E2103" s="81" t="s">
        <v>2047</v>
      </c>
      <c r="F2103" s="81">
        <v>43.805999999999997</v>
      </c>
      <c r="G2103" s="81" t="s">
        <v>528</v>
      </c>
      <c r="H2103" s="81" t="s">
        <v>565</v>
      </c>
      <c r="I2103" s="81" t="s">
        <v>2048</v>
      </c>
      <c r="J2103" s="81" t="s">
        <v>14</v>
      </c>
      <c r="K2103" s="81" t="s">
        <v>494</v>
      </c>
      <c r="L2103" s="81">
        <v>-108.09413055555555</v>
      </c>
      <c r="M2103" s="81">
        <v>39.417602777777773</v>
      </c>
      <c r="N2103" s="190">
        <v>0</v>
      </c>
      <c r="O2103" s="185">
        <v>2.8512752178850764</v>
      </c>
      <c r="P2103" s="185">
        <v>0</v>
      </c>
      <c r="Q2103" s="185">
        <v>0</v>
      </c>
      <c r="R2103" s="186">
        <v>0</v>
      </c>
    </row>
    <row r="2104" spans="1:18" s="81" customFormat="1" x14ac:dyDescent="0.2">
      <c r="A2104" s="81" t="s">
        <v>147</v>
      </c>
      <c r="B2104" s="81" t="s">
        <v>493</v>
      </c>
      <c r="C2104" s="81" t="str">
        <f t="shared" si="32"/>
        <v>08045</v>
      </c>
      <c r="D2104" s="81" t="s">
        <v>503</v>
      </c>
      <c r="E2104" s="81" t="s">
        <v>2049</v>
      </c>
      <c r="F2104" s="81">
        <v>33.768000000000001</v>
      </c>
      <c r="G2104" s="81" t="s">
        <v>528</v>
      </c>
      <c r="H2104" s="81" t="s">
        <v>565</v>
      </c>
      <c r="I2104" s="81" t="s">
        <v>2050</v>
      </c>
      <c r="J2104" s="81" t="s">
        <v>14</v>
      </c>
      <c r="K2104" s="81" t="s">
        <v>494</v>
      </c>
      <c r="L2104" s="81">
        <v>-108.07825277777778</v>
      </c>
      <c r="M2104" s="81">
        <v>39.474866666666671</v>
      </c>
      <c r="N2104" s="190">
        <v>0</v>
      </c>
      <c r="O2104" s="185">
        <v>2.1979149330581031</v>
      </c>
      <c r="P2104" s="185">
        <v>0</v>
      </c>
      <c r="Q2104" s="185">
        <v>0</v>
      </c>
      <c r="R2104" s="186">
        <v>0</v>
      </c>
    </row>
    <row r="2105" spans="1:18" s="81" customFormat="1" x14ac:dyDescent="0.2">
      <c r="A2105" s="81" t="s">
        <v>147</v>
      </c>
      <c r="B2105" s="81" t="s">
        <v>493</v>
      </c>
      <c r="C2105" s="81" t="str">
        <f t="shared" si="32"/>
        <v>08045</v>
      </c>
      <c r="D2105" s="81" t="s">
        <v>503</v>
      </c>
      <c r="E2105" s="81" t="s">
        <v>2051</v>
      </c>
      <c r="F2105" s="81">
        <v>56.154000000000003</v>
      </c>
      <c r="G2105" s="81" t="s">
        <v>528</v>
      </c>
      <c r="H2105" s="81" t="s">
        <v>565</v>
      </c>
      <c r="I2105" s="81" t="s">
        <v>2052</v>
      </c>
      <c r="J2105" s="81" t="s">
        <v>14</v>
      </c>
      <c r="K2105" s="81" t="s">
        <v>494</v>
      </c>
      <c r="L2105" s="81">
        <v>-107.89590555555556</v>
      </c>
      <c r="M2105" s="81">
        <v>39.523449999999997</v>
      </c>
      <c r="N2105" s="190">
        <v>0</v>
      </c>
      <c r="O2105" s="185">
        <v>3.6549903799734875</v>
      </c>
      <c r="P2105" s="185">
        <v>0</v>
      </c>
      <c r="Q2105" s="185">
        <v>0</v>
      </c>
      <c r="R2105" s="186">
        <v>0</v>
      </c>
    </row>
    <row r="2106" spans="1:18" s="81" customFormat="1" x14ac:dyDescent="0.2">
      <c r="A2106" s="81" t="s">
        <v>147</v>
      </c>
      <c r="B2106" s="81" t="s">
        <v>493</v>
      </c>
      <c r="C2106" s="81" t="str">
        <f t="shared" si="32"/>
        <v>08045</v>
      </c>
      <c r="D2106" s="81" t="s">
        <v>503</v>
      </c>
      <c r="E2106" s="81" t="s">
        <v>2053</v>
      </c>
      <c r="F2106" s="81">
        <v>43.344000000000001</v>
      </c>
      <c r="G2106" s="81" t="s">
        <v>528</v>
      </c>
      <c r="H2106" s="81" t="s">
        <v>565</v>
      </c>
      <c r="I2106" s="81" t="s">
        <v>2054</v>
      </c>
      <c r="J2106" s="81" t="s">
        <v>14</v>
      </c>
      <c r="K2106" s="81" t="s">
        <v>494</v>
      </c>
      <c r="L2106" s="81">
        <v>-107.87688055555554</v>
      </c>
      <c r="M2106" s="81">
        <v>39.501644444444445</v>
      </c>
      <c r="N2106" s="190">
        <v>0</v>
      </c>
      <c r="O2106" s="185">
        <v>2.8212042424327892</v>
      </c>
      <c r="P2106" s="185">
        <v>0</v>
      </c>
      <c r="Q2106" s="185">
        <v>0</v>
      </c>
      <c r="R2106" s="186">
        <v>0</v>
      </c>
    </row>
    <row r="2107" spans="1:18" s="81" customFormat="1" x14ac:dyDescent="0.2">
      <c r="A2107" s="81" t="s">
        <v>147</v>
      </c>
      <c r="B2107" s="81" t="s">
        <v>493</v>
      </c>
      <c r="C2107" s="81" t="str">
        <f t="shared" si="32"/>
        <v>08045</v>
      </c>
      <c r="D2107" s="81" t="s">
        <v>503</v>
      </c>
      <c r="E2107" s="81" t="s">
        <v>2055</v>
      </c>
      <c r="F2107" s="81">
        <v>35.531999999999996</v>
      </c>
      <c r="G2107" s="81" t="s">
        <v>528</v>
      </c>
      <c r="H2107" s="81" t="s">
        <v>1345</v>
      </c>
      <c r="I2107" s="81" t="s">
        <v>2056</v>
      </c>
      <c r="J2107" s="81" t="s">
        <v>14</v>
      </c>
      <c r="K2107" s="81" t="s">
        <v>494</v>
      </c>
      <c r="L2107" s="81">
        <v>-108.06906944444444</v>
      </c>
      <c r="M2107" s="81">
        <v>39.474966666666674</v>
      </c>
      <c r="N2107" s="190">
        <v>0</v>
      </c>
      <c r="O2107" s="185">
        <v>2.3127313847850193</v>
      </c>
      <c r="P2107" s="185">
        <v>0</v>
      </c>
      <c r="Q2107" s="185">
        <v>0</v>
      </c>
      <c r="R2107" s="186">
        <v>0</v>
      </c>
    </row>
    <row r="2108" spans="1:18" s="81" customFormat="1" x14ac:dyDescent="0.2">
      <c r="A2108" s="81" t="s">
        <v>147</v>
      </c>
      <c r="B2108" s="81" t="s">
        <v>493</v>
      </c>
      <c r="C2108" s="81" t="str">
        <f t="shared" si="32"/>
        <v>08045</v>
      </c>
      <c r="D2108" s="81" t="s">
        <v>503</v>
      </c>
      <c r="E2108" s="81" t="s">
        <v>2057</v>
      </c>
      <c r="F2108" s="81">
        <v>40.53</v>
      </c>
      <c r="G2108" s="81" t="s">
        <v>528</v>
      </c>
      <c r="H2108" s="81" t="s">
        <v>565</v>
      </c>
      <c r="I2108" s="81" t="s">
        <v>2058</v>
      </c>
      <c r="J2108" s="81" t="s">
        <v>14</v>
      </c>
      <c r="K2108" s="81" t="s">
        <v>494</v>
      </c>
      <c r="L2108" s="81">
        <v>-108.07491944444445</v>
      </c>
      <c r="M2108" s="81">
        <v>39.424633333333333</v>
      </c>
      <c r="N2108" s="190">
        <v>0</v>
      </c>
      <c r="O2108" s="185">
        <v>2.6380446646779472</v>
      </c>
      <c r="P2108" s="185">
        <v>0</v>
      </c>
      <c r="Q2108" s="185">
        <v>0</v>
      </c>
      <c r="R2108" s="186">
        <v>0</v>
      </c>
    </row>
    <row r="2109" spans="1:18" s="81" customFormat="1" x14ac:dyDescent="0.2">
      <c r="A2109" s="81" t="s">
        <v>147</v>
      </c>
      <c r="B2109" s="81" t="s">
        <v>493</v>
      </c>
      <c r="C2109" s="81" t="str">
        <f t="shared" si="32"/>
        <v>08045</v>
      </c>
      <c r="D2109" s="81" t="s">
        <v>503</v>
      </c>
      <c r="E2109" s="81" t="s">
        <v>2059</v>
      </c>
      <c r="F2109" s="81">
        <v>36.414000000000001</v>
      </c>
      <c r="G2109" s="81" t="s">
        <v>528</v>
      </c>
      <c r="H2109" s="81" t="s">
        <v>529</v>
      </c>
      <c r="I2109" s="81" t="s">
        <v>2060</v>
      </c>
      <c r="J2109" s="81" t="s">
        <v>14</v>
      </c>
      <c r="K2109" s="81" t="s">
        <v>494</v>
      </c>
      <c r="L2109" s="81">
        <v>-107.58516388888889</v>
      </c>
      <c r="M2109" s="81">
        <v>39.485586111111111</v>
      </c>
      <c r="N2109" s="190">
        <v>0</v>
      </c>
      <c r="O2109" s="185">
        <v>2.3701871774641923</v>
      </c>
      <c r="P2109" s="185">
        <v>0</v>
      </c>
      <c r="Q2109" s="185">
        <v>0</v>
      </c>
      <c r="R2109" s="186">
        <v>0</v>
      </c>
    </row>
    <row r="2110" spans="1:18" s="81" customFormat="1" x14ac:dyDescent="0.2">
      <c r="A2110" s="81" t="s">
        <v>147</v>
      </c>
      <c r="B2110" s="81" t="s">
        <v>493</v>
      </c>
      <c r="C2110" s="81" t="str">
        <f t="shared" si="32"/>
        <v>08045</v>
      </c>
      <c r="D2110" s="81" t="s">
        <v>503</v>
      </c>
      <c r="E2110" s="81" t="s">
        <v>2061</v>
      </c>
      <c r="F2110" s="81">
        <v>145.614</v>
      </c>
      <c r="G2110" s="81" t="s">
        <v>528</v>
      </c>
      <c r="H2110" s="81" t="s">
        <v>1364</v>
      </c>
      <c r="I2110" s="81" t="s">
        <v>2062</v>
      </c>
      <c r="J2110" s="81" t="s">
        <v>14</v>
      </c>
      <c r="K2110" s="81" t="s">
        <v>494</v>
      </c>
      <c r="L2110" s="81">
        <v>-107.64866130555556</v>
      </c>
      <c r="M2110" s="81">
        <v>39.492362916666664</v>
      </c>
      <c r="N2110" s="190">
        <v>0</v>
      </c>
      <c r="O2110" s="185">
        <v>0</v>
      </c>
      <c r="P2110" s="185">
        <v>0</v>
      </c>
      <c r="Q2110" s="185">
        <v>0</v>
      </c>
      <c r="R2110" s="186">
        <v>0</v>
      </c>
    </row>
    <row r="2111" spans="1:18" s="81" customFormat="1" x14ac:dyDescent="0.2">
      <c r="A2111" s="81" t="s">
        <v>147</v>
      </c>
      <c r="B2111" s="81" t="s">
        <v>493</v>
      </c>
      <c r="C2111" s="81" t="str">
        <f t="shared" si="32"/>
        <v>08045</v>
      </c>
      <c r="D2111" s="81" t="s">
        <v>503</v>
      </c>
      <c r="E2111" s="81" t="s">
        <v>2061</v>
      </c>
      <c r="F2111" s="81">
        <v>145.614</v>
      </c>
      <c r="G2111" s="81" t="s">
        <v>528</v>
      </c>
      <c r="H2111" s="81" t="s">
        <v>1364</v>
      </c>
      <c r="I2111" s="81" t="s">
        <v>2062</v>
      </c>
      <c r="J2111" s="81" t="s">
        <v>14</v>
      </c>
      <c r="K2111" s="81" t="s">
        <v>494</v>
      </c>
      <c r="L2111" s="81">
        <v>-107.64866130555556</v>
      </c>
      <c r="M2111" s="81">
        <v>39.492362916666664</v>
      </c>
      <c r="N2111" s="190">
        <v>0</v>
      </c>
      <c r="O2111" s="185">
        <v>0</v>
      </c>
      <c r="P2111" s="185">
        <v>0</v>
      </c>
      <c r="Q2111" s="185">
        <v>0</v>
      </c>
      <c r="R2111" s="186">
        <v>0</v>
      </c>
    </row>
    <row r="2112" spans="1:18" s="81" customFormat="1" x14ac:dyDescent="0.2">
      <c r="A2112" s="81" t="s">
        <v>147</v>
      </c>
      <c r="B2112" s="81" t="s">
        <v>493</v>
      </c>
      <c r="C2112" s="81" t="str">
        <f t="shared" si="32"/>
        <v>08045</v>
      </c>
      <c r="D2112" s="81" t="s">
        <v>503</v>
      </c>
      <c r="E2112" s="81" t="s">
        <v>2061</v>
      </c>
      <c r="F2112" s="81">
        <v>145.614</v>
      </c>
      <c r="G2112" s="81" t="s">
        <v>528</v>
      </c>
      <c r="H2112" s="81" t="s">
        <v>1364</v>
      </c>
      <c r="I2112" s="81" t="s">
        <v>2062</v>
      </c>
      <c r="J2112" s="81" t="s">
        <v>14</v>
      </c>
      <c r="K2112" s="81" t="s">
        <v>494</v>
      </c>
      <c r="L2112" s="81">
        <v>-107.64866130555556</v>
      </c>
      <c r="M2112" s="81">
        <v>39.492362916666664</v>
      </c>
      <c r="N2112" s="190">
        <v>0</v>
      </c>
      <c r="O2112" s="185">
        <v>3.8728761252100092</v>
      </c>
      <c r="P2112" s="185">
        <v>0</v>
      </c>
      <c r="Q2112" s="185">
        <v>0</v>
      </c>
      <c r="R2112" s="186">
        <v>0</v>
      </c>
    </row>
    <row r="2113" spans="1:18" s="81" customFormat="1" x14ac:dyDescent="0.2">
      <c r="A2113" s="81" t="s">
        <v>147</v>
      </c>
      <c r="B2113" s="81" t="s">
        <v>493</v>
      </c>
      <c r="C2113" s="81" t="str">
        <f t="shared" si="32"/>
        <v>08045</v>
      </c>
      <c r="D2113" s="81" t="s">
        <v>503</v>
      </c>
      <c r="E2113" s="81" t="s">
        <v>2063</v>
      </c>
      <c r="F2113" s="81">
        <v>102.816</v>
      </c>
      <c r="G2113" s="81" t="s">
        <v>528</v>
      </c>
      <c r="H2113" s="81" t="s">
        <v>1581</v>
      </c>
      <c r="I2113" s="81" t="s">
        <v>2064</v>
      </c>
      <c r="J2113" s="81" t="s">
        <v>14</v>
      </c>
      <c r="K2113" s="81" t="s">
        <v>494</v>
      </c>
      <c r="L2113" s="81">
        <v>-107.60863055555555</v>
      </c>
      <c r="M2113" s="81">
        <v>39.492666666666665</v>
      </c>
      <c r="N2113" s="190">
        <v>0</v>
      </c>
      <c r="O2113" s="185">
        <v>6.6921578071645067</v>
      </c>
      <c r="P2113" s="185">
        <v>0</v>
      </c>
      <c r="Q2113" s="185">
        <v>0</v>
      </c>
      <c r="R2113" s="186">
        <v>0</v>
      </c>
    </row>
    <row r="2114" spans="1:18" s="81" customFormat="1" x14ac:dyDescent="0.2">
      <c r="A2114" s="81" t="s">
        <v>147</v>
      </c>
      <c r="B2114" s="81" t="s">
        <v>493</v>
      </c>
      <c r="C2114" s="81" t="str">
        <f t="shared" si="32"/>
        <v>08045</v>
      </c>
      <c r="D2114" s="81" t="s">
        <v>503</v>
      </c>
      <c r="E2114" s="81" t="s">
        <v>2065</v>
      </c>
      <c r="F2114" s="81">
        <v>85.638000000000005</v>
      </c>
      <c r="G2114" s="81" t="s">
        <v>528</v>
      </c>
      <c r="H2114" s="81" t="s">
        <v>1360</v>
      </c>
      <c r="I2114" s="81" t="s">
        <v>2066</v>
      </c>
      <c r="J2114" s="81" t="s">
        <v>14</v>
      </c>
      <c r="K2114" s="81" t="s">
        <v>494</v>
      </c>
      <c r="L2114" s="81">
        <v>-107.62973847222221</v>
      </c>
      <c r="M2114" s="81">
        <v>39.512200999999997</v>
      </c>
      <c r="N2114" s="190">
        <v>0</v>
      </c>
      <c r="O2114" s="185">
        <v>0</v>
      </c>
      <c r="P2114" s="185">
        <v>0</v>
      </c>
      <c r="Q2114" s="185">
        <v>0</v>
      </c>
      <c r="R2114" s="186">
        <v>0</v>
      </c>
    </row>
    <row r="2115" spans="1:18" s="81" customFormat="1" x14ac:dyDescent="0.2">
      <c r="A2115" s="81" t="s">
        <v>147</v>
      </c>
      <c r="B2115" s="81" t="s">
        <v>493</v>
      </c>
      <c r="C2115" s="81" t="str">
        <f t="shared" si="32"/>
        <v>08045</v>
      </c>
      <c r="D2115" s="81" t="s">
        <v>503</v>
      </c>
      <c r="E2115" s="81" t="s">
        <v>2065</v>
      </c>
      <c r="F2115" s="81">
        <v>85.638000000000005</v>
      </c>
      <c r="G2115" s="81" t="s">
        <v>528</v>
      </c>
      <c r="H2115" s="81" t="s">
        <v>1360</v>
      </c>
      <c r="I2115" s="81" t="s">
        <v>2066</v>
      </c>
      <c r="J2115" s="81" t="s">
        <v>14</v>
      </c>
      <c r="K2115" s="81" t="s">
        <v>494</v>
      </c>
      <c r="L2115" s="81">
        <v>-107.62973847222221</v>
      </c>
      <c r="M2115" s="81">
        <v>39.512200999999997</v>
      </c>
      <c r="N2115" s="190">
        <v>0</v>
      </c>
      <c r="O2115" s="185">
        <v>0</v>
      </c>
      <c r="P2115" s="185">
        <v>0</v>
      </c>
      <c r="Q2115" s="185">
        <v>0</v>
      </c>
      <c r="R2115" s="186">
        <v>0</v>
      </c>
    </row>
    <row r="2116" spans="1:18" s="81" customFormat="1" x14ac:dyDescent="0.2">
      <c r="A2116" s="81" t="s">
        <v>147</v>
      </c>
      <c r="B2116" s="81" t="s">
        <v>493</v>
      </c>
      <c r="C2116" s="81" t="str">
        <f t="shared" si="32"/>
        <v>08045</v>
      </c>
      <c r="D2116" s="81" t="s">
        <v>503</v>
      </c>
      <c r="E2116" s="81" t="s">
        <v>2065</v>
      </c>
      <c r="F2116" s="81">
        <v>85.638000000000005</v>
      </c>
      <c r="G2116" s="81" t="s">
        <v>528</v>
      </c>
      <c r="H2116" s="81" t="s">
        <v>1360</v>
      </c>
      <c r="I2116" s="81" t="s">
        <v>2066</v>
      </c>
      <c r="J2116" s="81" t="s">
        <v>14</v>
      </c>
      <c r="K2116" s="81" t="s">
        <v>494</v>
      </c>
      <c r="L2116" s="81">
        <v>-107.62973847222221</v>
      </c>
      <c r="M2116" s="81">
        <v>39.512200999999997</v>
      </c>
      <c r="N2116" s="190">
        <v>0</v>
      </c>
      <c r="O2116" s="185">
        <v>2.2777024572550357</v>
      </c>
      <c r="P2116" s="185">
        <v>0</v>
      </c>
      <c r="Q2116" s="185">
        <v>0</v>
      </c>
      <c r="R2116" s="186">
        <v>0</v>
      </c>
    </row>
    <row r="2117" spans="1:18" s="81" customFormat="1" x14ac:dyDescent="0.2">
      <c r="A2117" s="81" t="s">
        <v>147</v>
      </c>
      <c r="B2117" s="81" t="s">
        <v>493</v>
      </c>
      <c r="C2117" s="81" t="str">
        <f t="shared" si="32"/>
        <v>08045</v>
      </c>
      <c r="D2117" s="81" t="s">
        <v>503</v>
      </c>
      <c r="E2117" s="81" t="s">
        <v>2067</v>
      </c>
      <c r="F2117" s="81">
        <v>34.229999999999997</v>
      </c>
      <c r="G2117" s="81" t="s">
        <v>528</v>
      </c>
      <c r="H2117" s="81" t="s">
        <v>1345</v>
      </c>
      <c r="I2117" s="81" t="s">
        <v>2068</v>
      </c>
      <c r="J2117" s="81" t="s">
        <v>14</v>
      </c>
      <c r="K2117" s="81" t="s">
        <v>494</v>
      </c>
      <c r="L2117" s="81">
        <v>-107.69723611111112</v>
      </c>
      <c r="M2117" s="81">
        <v>39.444508333333332</v>
      </c>
      <c r="N2117" s="190">
        <v>0</v>
      </c>
      <c r="O2117" s="185">
        <v>2.2279859085103908</v>
      </c>
      <c r="P2117" s="185">
        <v>0</v>
      </c>
      <c r="Q2117" s="185">
        <v>0</v>
      </c>
      <c r="R2117" s="186">
        <v>0</v>
      </c>
    </row>
    <row r="2118" spans="1:18" s="81" customFormat="1" x14ac:dyDescent="0.2">
      <c r="A2118" s="81" t="s">
        <v>147</v>
      </c>
      <c r="B2118" s="81" t="s">
        <v>493</v>
      </c>
      <c r="C2118" s="81" t="str">
        <f t="shared" si="32"/>
        <v>08045</v>
      </c>
      <c r="D2118" s="81" t="s">
        <v>503</v>
      </c>
      <c r="E2118" s="81" t="s">
        <v>2069</v>
      </c>
      <c r="F2118" s="81">
        <v>730</v>
      </c>
      <c r="G2118" s="81" t="s">
        <v>505</v>
      </c>
      <c r="H2118" s="81" t="s">
        <v>2070</v>
      </c>
      <c r="I2118" s="81" t="s">
        <v>2071</v>
      </c>
      <c r="J2118" s="81" t="s">
        <v>6</v>
      </c>
      <c r="K2118" s="81" t="s">
        <v>319</v>
      </c>
      <c r="L2118" s="81">
        <v>-108.33209722222222</v>
      </c>
      <c r="M2118" s="81">
        <v>39.590155555555555</v>
      </c>
      <c r="N2118" s="190">
        <v>0</v>
      </c>
      <c r="O2118" s="185">
        <v>3.2</v>
      </c>
      <c r="P2118" s="185">
        <v>0</v>
      </c>
      <c r="Q2118" s="185">
        <v>0</v>
      </c>
      <c r="R2118" s="186">
        <v>0</v>
      </c>
    </row>
    <row r="2119" spans="1:18" s="81" customFormat="1" x14ac:dyDescent="0.2">
      <c r="A2119" s="81" t="s">
        <v>147</v>
      </c>
      <c r="B2119" s="81" t="s">
        <v>493</v>
      </c>
      <c r="C2119" s="81" t="str">
        <f t="shared" ref="C2119:C2182" si="33">B2119&amp;D2119</f>
        <v>08045</v>
      </c>
      <c r="D2119" s="81" t="s">
        <v>503</v>
      </c>
      <c r="E2119" s="81" t="s">
        <v>2069</v>
      </c>
      <c r="F2119" s="81">
        <v>214.62</v>
      </c>
      <c r="G2119" s="81" t="s">
        <v>528</v>
      </c>
      <c r="H2119" s="81" t="s">
        <v>565</v>
      </c>
      <c r="I2119" s="81" t="s">
        <v>2071</v>
      </c>
      <c r="J2119" s="81" t="s">
        <v>14</v>
      </c>
      <c r="K2119" s="81" t="s">
        <v>494</v>
      </c>
      <c r="L2119" s="81">
        <v>-108.33209722222222</v>
      </c>
      <c r="M2119" s="81">
        <v>39.590155555555555</v>
      </c>
      <c r="N2119" s="190">
        <v>0</v>
      </c>
      <c r="O2119" s="185">
        <v>13.969334960108094</v>
      </c>
      <c r="P2119" s="185">
        <v>0</v>
      </c>
      <c r="Q2119" s="185">
        <v>0</v>
      </c>
      <c r="R2119" s="186">
        <v>0</v>
      </c>
    </row>
    <row r="2120" spans="1:18" s="81" customFormat="1" x14ac:dyDescent="0.2">
      <c r="A2120" s="81" t="s">
        <v>147</v>
      </c>
      <c r="B2120" s="81" t="s">
        <v>493</v>
      </c>
      <c r="C2120" s="81" t="str">
        <f t="shared" si="33"/>
        <v>08045</v>
      </c>
      <c r="D2120" s="81" t="s">
        <v>503</v>
      </c>
      <c r="E2120" s="81" t="s">
        <v>2072</v>
      </c>
      <c r="F2120" s="81">
        <v>253.00800000000001</v>
      </c>
      <c r="G2120" s="81" t="s">
        <v>528</v>
      </c>
      <c r="H2120" s="81" t="s">
        <v>1360</v>
      </c>
      <c r="I2120" s="81" t="s">
        <v>2073</v>
      </c>
      <c r="J2120" s="81" t="s">
        <v>14</v>
      </c>
      <c r="K2120" s="81" t="s">
        <v>494</v>
      </c>
      <c r="L2120" s="81">
        <v>-107.64682433333334</v>
      </c>
      <c r="M2120" s="81">
        <v>39.490053361111109</v>
      </c>
      <c r="N2120" s="190">
        <v>0</v>
      </c>
      <c r="O2120" s="185">
        <v>0</v>
      </c>
      <c r="P2120" s="185">
        <v>0</v>
      </c>
      <c r="Q2120" s="185">
        <v>0</v>
      </c>
      <c r="R2120" s="186">
        <v>0</v>
      </c>
    </row>
    <row r="2121" spans="1:18" s="81" customFormat="1" x14ac:dyDescent="0.2">
      <c r="A2121" s="81" t="s">
        <v>147</v>
      </c>
      <c r="B2121" s="81" t="s">
        <v>493</v>
      </c>
      <c r="C2121" s="81" t="str">
        <f t="shared" si="33"/>
        <v>08045</v>
      </c>
      <c r="D2121" s="81" t="s">
        <v>503</v>
      </c>
      <c r="E2121" s="81" t="s">
        <v>2072</v>
      </c>
      <c r="F2121" s="81">
        <v>253.00800000000001</v>
      </c>
      <c r="G2121" s="81" t="s">
        <v>528</v>
      </c>
      <c r="H2121" s="81" t="s">
        <v>1360</v>
      </c>
      <c r="I2121" s="81" t="s">
        <v>2073</v>
      </c>
      <c r="J2121" s="81" t="s">
        <v>14</v>
      </c>
      <c r="K2121" s="81" t="s">
        <v>494</v>
      </c>
      <c r="L2121" s="81">
        <v>-107.64682433333334</v>
      </c>
      <c r="M2121" s="81">
        <v>39.490053361111109</v>
      </c>
      <c r="N2121" s="190">
        <v>0</v>
      </c>
      <c r="O2121" s="185">
        <v>0</v>
      </c>
      <c r="P2121" s="185">
        <v>0</v>
      </c>
      <c r="Q2121" s="185">
        <v>0</v>
      </c>
      <c r="R2121" s="186">
        <v>0</v>
      </c>
    </row>
    <row r="2122" spans="1:18" s="81" customFormat="1" x14ac:dyDescent="0.2">
      <c r="A2122" s="81" t="s">
        <v>147</v>
      </c>
      <c r="B2122" s="81" t="s">
        <v>493</v>
      </c>
      <c r="C2122" s="81" t="str">
        <f t="shared" si="33"/>
        <v>08045</v>
      </c>
      <c r="D2122" s="81" t="s">
        <v>503</v>
      </c>
      <c r="E2122" s="81" t="s">
        <v>2072</v>
      </c>
      <c r="F2122" s="81">
        <v>253.00800000000001</v>
      </c>
      <c r="G2122" s="81" t="s">
        <v>528</v>
      </c>
      <c r="H2122" s="81" t="s">
        <v>1360</v>
      </c>
      <c r="I2122" s="81" t="s">
        <v>2073</v>
      </c>
      <c r="J2122" s="81" t="s">
        <v>14</v>
      </c>
      <c r="K2122" s="81" t="s">
        <v>494</v>
      </c>
      <c r="L2122" s="81">
        <v>-107.64682433333334</v>
      </c>
      <c r="M2122" s="81">
        <v>39.490053361111109</v>
      </c>
      <c r="N2122" s="190">
        <v>0</v>
      </c>
      <c r="O2122" s="185">
        <v>6.7292200110369462</v>
      </c>
      <c r="P2122" s="185">
        <v>0</v>
      </c>
      <c r="Q2122" s="185">
        <v>0</v>
      </c>
      <c r="R2122" s="186">
        <v>0</v>
      </c>
    </row>
    <row r="2123" spans="1:18" s="81" customFormat="1" x14ac:dyDescent="0.2">
      <c r="A2123" s="81" t="s">
        <v>147</v>
      </c>
      <c r="B2123" s="81" t="s">
        <v>493</v>
      </c>
      <c r="C2123" s="81" t="str">
        <f t="shared" si="33"/>
        <v>08045</v>
      </c>
      <c r="D2123" s="81" t="s">
        <v>503</v>
      </c>
      <c r="E2123" s="81" t="s">
        <v>2074</v>
      </c>
      <c r="F2123" s="81">
        <v>447.846</v>
      </c>
      <c r="G2123" s="81" t="s">
        <v>528</v>
      </c>
      <c r="H2123" s="81" t="s">
        <v>1364</v>
      </c>
      <c r="I2123" s="81" t="s">
        <v>2075</v>
      </c>
      <c r="J2123" s="81" t="s">
        <v>14</v>
      </c>
      <c r="K2123" s="81" t="s">
        <v>494</v>
      </c>
      <c r="L2123" s="81">
        <v>-107.68522447222223</v>
      </c>
      <c r="M2123" s="81">
        <v>39.514544999999998</v>
      </c>
      <c r="N2123" s="190">
        <v>0</v>
      </c>
      <c r="O2123" s="185">
        <v>0</v>
      </c>
      <c r="P2123" s="185">
        <v>0</v>
      </c>
      <c r="Q2123" s="185">
        <v>0</v>
      </c>
      <c r="R2123" s="186">
        <v>0</v>
      </c>
    </row>
    <row r="2124" spans="1:18" s="81" customFormat="1" x14ac:dyDescent="0.2">
      <c r="A2124" s="81" t="s">
        <v>147</v>
      </c>
      <c r="B2124" s="81" t="s">
        <v>493</v>
      </c>
      <c r="C2124" s="81" t="str">
        <f t="shared" si="33"/>
        <v>08045</v>
      </c>
      <c r="D2124" s="81" t="s">
        <v>503</v>
      </c>
      <c r="E2124" s="81" t="s">
        <v>2074</v>
      </c>
      <c r="F2124" s="81">
        <v>447.846</v>
      </c>
      <c r="G2124" s="81" t="s">
        <v>528</v>
      </c>
      <c r="H2124" s="81" t="s">
        <v>1364</v>
      </c>
      <c r="I2124" s="81" t="s">
        <v>2075</v>
      </c>
      <c r="J2124" s="81" t="s">
        <v>14</v>
      </c>
      <c r="K2124" s="81" t="s">
        <v>494</v>
      </c>
      <c r="L2124" s="81">
        <v>-107.68522447222223</v>
      </c>
      <c r="M2124" s="81">
        <v>39.514544999999998</v>
      </c>
      <c r="N2124" s="190">
        <v>0</v>
      </c>
      <c r="O2124" s="185">
        <v>0</v>
      </c>
      <c r="P2124" s="185">
        <v>0</v>
      </c>
      <c r="Q2124" s="185">
        <v>0</v>
      </c>
      <c r="R2124" s="186">
        <v>0</v>
      </c>
    </row>
    <row r="2125" spans="1:18" s="81" customFormat="1" x14ac:dyDescent="0.2">
      <c r="A2125" s="81" t="s">
        <v>147</v>
      </c>
      <c r="B2125" s="81" t="s">
        <v>493</v>
      </c>
      <c r="C2125" s="81" t="str">
        <f t="shared" si="33"/>
        <v>08045</v>
      </c>
      <c r="D2125" s="81" t="s">
        <v>503</v>
      </c>
      <c r="E2125" s="81" t="s">
        <v>2074</v>
      </c>
      <c r="F2125" s="81">
        <v>447.846</v>
      </c>
      <c r="G2125" s="81" t="s">
        <v>528</v>
      </c>
      <c r="H2125" s="81" t="s">
        <v>1364</v>
      </c>
      <c r="I2125" s="81" t="s">
        <v>2075</v>
      </c>
      <c r="J2125" s="81" t="s">
        <v>14</v>
      </c>
      <c r="K2125" s="81" t="s">
        <v>494</v>
      </c>
      <c r="L2125" s="81">
        <v>-107.68522447222223</v>
      </c>
      <c r="M2125" s="81">
        <v>39.514544999999998</v>
      </c>
      <c r="N2125" s="190">
        <v>0</v>
      </c>
      <c r="O2125" s="185">
        <v>11.911300295100759</v>
      </c>
      <c r="P2125" s="185">
        <v>0</v>
      </c>
      <c r="Q2125" s="185">
        <v>0</v>
      </c>
      <c r="R2125" s="186">
        <v>0</v>
      </c>
    </row>
    <row r="2126" spans="1:18" s="81" customFormat="1" x14ac:dyDescent="0.2">
      <c r="A2126" s="81" t="s">
        <v>147</v>
      </c>
      <c r="B2126" s="81" t="s">
        <v>493</v>
      </c>
      <c r="C2126" s="81" t="str">
        <f t="shared" si="33"/>
        <v>08045</v>
      </c>
      <c r="D2126" s="81" t="s">
        <v>503</v>
      </c>
      <c r="E2126" s="81" t="s">
        <v>2076</v>
      </c>
      <c r="F2126" s="81">
        <v>113.988</v>
      </c>
      <c r="G2126" s="81" t="s">
        <v>528</v>
      </c>
      <c r="H2126" s="81" t="s">
        <v>1581</v>
      </c>
      <c r="I2126" s="81" t="s">
        <v>2077</v>
      </c>
      <c r="J2126" s="81" t="s">
        <v>14</v>
      </c>
      <c r="K2126" s="81" t="s">
        <v>494</v>
      </c>
      <c r="L2126" s="81">
        <v>-107.58492222222222</v>
      </c>
      <c r="M2126" s="81">
        <v>39.482047222222221</v>
      </c>
      <c r="N2126" s="190">
        <v>0</v>
      </c>
      <c r="O2126" s="185">
        <v>7.4193286681016408</v>
      </c>
      <c r="P2126" s="185">
        <v>0</v>
      </c>
      <c r="Q2126" s="185">
        <v>0</v>
      </c>
      <c r="R2126" s="186">
        <v>0</v>
      </c>
    </row>
    <row r="2127" spans="1:18" s="81" customFormat="1" x14ac:dyDescent="0.2">
      <c r="A2127" s="81" t="s">
        <v>147</v>
      </c>
      <c r="B2127" s="81" t="s">
        <v>493</v>
      </c>
      <c r="C2127" s="81" t="str">
        <f t="shared" si="33"/>
        <v>08045</v>
      </c>
      <c r="D2127" s="81" t="s">
        <v>503</v>
      </c>
      <c r="E2127" s="81" t="s">
        <v>2078</v>
      </c>
      <c r="F2127" s="81">
        <v>32.718000000000004</v>
      </c>
      <c r="G2127" s="81" t="s">
        <v>528</v>
      </c>
      <c r="H2127" s="81" t="s">
        <v>565</v>
      </c>
      <c r="I2127" s="81" t="s">
        <v>2079</v>
      </c>
      <c r="J2127" s="81" t="s">
        <v>14</v>
      </c>
      <c r="K2127" s="81" t="s">
        <v>494</v>
      </c>
      <c r="L2127" s="81">
        <v>-108.21363991666666</v>
      </c>
      <c r="M2127" s="81">
        <v>39.529072083333332</v>
      </c>
      <c r="N2127" s="190">
        <v>0</v>
      </c>
      <c r="O2127" s="185">
        <v>2.1295718070301772</v>
      </c>
      <c r="P2127" s="185">
        <v>0</v>
      </c>
      <c r="Q2127" s="185">
        <v>0</v>
      </c>
      <c r="R2127" s="186">
        <v>0</v>
      </c>
    </row>
    <row r="2128" spans="1:18" s="81" customFormat="1" x14ac:dyDescent="0.2">
      <c r="A2128" s="81" t="s">
        <v>147</v>
      </c>
      <c r="B2128" s="81" t="s">
        <v>493</v>
      </c>
      <c r="C2128" s="81" t="str">
        <f t="shared" si="33"/>
        <v>08045</v>
      </c>
      <c r="D2128" s="81" t="s">
        <v>503</v>
      </c>
      <c r="E2128" s="81" t="s">
        <v>2080</v>
      </c>
      <c r="F2128" s="81">
        <v>35.28</v>
      </c>
      <c r="G2128" s="81" t="s">
        <v>528</v>
      </c>
      <c r="H2128" s="81" t="s">
        <v>565</v>
      </c>
      <c r="I2128" s="81" t="s">
        <v>2081</v>
      </c>
      <c r="J2128" s="81" t="s">
        <v>14</v>
      </c>
      <c r="K2128" s="81" t="s">
        <v>494</v>
      </c>
      <c r="L2128" s="81">
        <v>-108.20767336111112</v>
      </c>
      <c r="M2128" s="81">
        <v>39.533214388888887</v>
      </c>
      <c r="N2128" s="190">
        <v>0</v>
      </c>
      <c r="O2128" s="185">
        <v>2.2963290345383167</v>
      </c>
      <c r="P2128" s="185">
        <v>0</v>
      </c>
      <c r="Q2128" s="185">
        <v>0</v>
      </c>
      <c r="R2128" s="186">
        <v>0</v>
      </c>
    </row>
    <row r="2129" spans="1:18" s="81" customFormat="1" x14ac:dyDescent="0.2">
      <c r="A2129" s="81" t="s">
        <v>147</v>
      </c>
      <c r="B2129" s="81" t="s">
        <v>493</v>
      </c>
      <c r="C2129" s="81" t="str">
        <f t="shared" si="33"/>
        <v>08045</v>
      </c>
      <c r="D2129" s="81" t="s">
        <v>503</v>
      </c>
      <c r="E2129" s="81" t="s">
        <v>2082</v>
      </c>
      <c r="F2129" s="81">
        <v>111.804</v>
      </c>
      <c r="G2129" s="81" t="s">
        <v>528</v>
      </c>
      <c r="H2129" s="81" t="s">
        <v>565</v>
      </c>
      <c r="I2129" s="81" t="s">
        <v>2083</v>
      </c>
      <c r="J2129" s="81" t="s">
        <v>14</v>
      </c>
      <c r="K2129" s="81" t="s">
        <v>494</v>
      </c>
      <c r="L2129" s="81">
        <v>-107.73602777777778</v>
      </c>
      <c r="M2129" s="81">
        <v>39.513766666666669</v>
      </c>
      <c r="N2129" s="190">
        <v>0</v>
      </c>
      <c r="O2129" s="185">
        <v>7.2771760594535708</v>
      </c>
      <c r="P2129" s="185">
        <v>0</v>
      </c>
      <c r="Q2129" s="185">
        <v>0</v>
      </c>
      <c r="R2129" s="186">
        <v>0</v>
      </c>
    </row>
    <row r="2130" spans="1:18" s="81" customFormat="1" x14ac:dyDescent="0.2">
      <c r="A2130" s="81" t="s">
        <v>147</v>
      </c>
      <c r="B2130" s="81" t="s">
        <v>493</v>
      </c>
      <c r="C2130" s="81" t="str">
        <f t="shared" si="33"/>
        <v>08045</v>
      </c>
      <c r="D2130" s="81" t="s">
        <v>503</v>
      </c>
      <c r="E2130" s="81" t="s">
        <v>2082</v>
      </c>
      <c r="F2130" s="81">
        <v>6.0060000000000002</v>
      </c>
      <c r="G2130" s="81" t="s">
        <v>528</v>
      </c>
      <c r="H2130" s="81" t="s">
        <v>1364</v>
      </c>
      <c r="I2130" s="81" t="s">
        <v>2083</v>
      </c>
      <c r="J2130" s="81" t="s">
        <v>14</v>
      </c>
      <c r="K2130" s="81" t="s">
        <v>494</v>
      </c>
      <c r="L2130" s="81">
        <v>-107.73602777777778</v>
      </c>
      <c r="M2130" s="81">
        <v>39.513766666666669</v>
      </c>
      <c r="N2130" s="190">
        <v>0</v>
      </c>
      <c r="O2130" s="185">
        <v>0.15974078047448262</v>
      </c>
      <c r="P2130" s="185">
        <v>0</v>
      </c>
      <c r="Q2130" s="185">
        <v>0</v>
      </c>
      <c r="R2130" s="186">
        <v>0</v>
      </c>
    </row>
    <row r="2131" spans="1:18" s="81" customFormat="1" x14ac:dyDescent="0.2">
      <c r="A2131" s="81" t="s">
        <v>147</v>
      </c>
      <c r="B2131" s="81" t="s">
        <v>493</v>
      </c>
      <c r="C2131" s="81" t="str">
        <f t="shared" si="33"/>
        <v>08045</v>
      </c>
      <c r="D2131" s="81" t="s">
        <v>503</v>
      </c>
      <c r="E2131" s="81" t="s">
        <v>2084</v>
      </c>
      <c r="F2131" s="81">
        <v>162.91800000000001</v>
      </c>
      <c r="G2131" s="81" t="s">
        <v>528</v>
      </c>
      <c r="H2131" s="81" t="s">
        <v>1350</v>
      </c>
      <c r="I2131" s="81" t="s">
        <v>2085</v>
      </c>
      <c r="J2131" s="81" t="s">
        <v>14</v>
      </c>
      <c r="K2131" s="81" t="s">
        <v>494</v>
      </c>
      <c r="L2131" s="81">
        <v>-107.77178830555557</v>
      </c>
      <c r="M2131" s="81">
        <v>39.45717780555556</v>
      </c>
      <c r="N2131" s="190">
        <v>0</v>
      </c>
      <c r="O2131" s="185">
        <v>0</v>
      </c>
      <c r="P2131" s="185">
        <v>0</v>
      </c>
      <c r="Q2131" s="185">
        <v>0</v>
      </c>
      <c r="R2131" s="186">
        <v>0</v>
      </c>
    </row>
    <row r="2132" spans="1:18" s="81" customFormat="1" x14ac:dyDescent="0.2">
      <c r="A2132" s="81" t="s">
        <v>147</v>
      </c>
      <c r="B2132" s="81" t="s">
        <v>493</v>
      </c>
      <c r="C2132" s="81" t="str">
        <f t="shared" si="33"/>
        <v>08045</v>
      </c>
      <c r="D2132" s="81" t="s">
        <v>503</v>
      </c>
      <c r="E2132" s="81" t="s">
        <v>2084</v>
      </c>
      <c r="F2132" s="81">
        <v>162.91800000000001</v>
      </c>
      <c r="G2132" s="81" t="s">
        <v>528</v>
      </c>
      <c r="H2132" s="81" t="s">
        <v>1350</v>
      </c>
      <c r="I2132" s="81" t="s">
        <v>2085</v>
      </c>
      <c r="J2132" s="81" t="s">
        <v>14</v>
      </c>
      <c r="K2132" s="81" t="s">
        <v>494</v>
      </c>
      <c r="L2132" s="81">
        <v>-107.77178830555557</v>
      </c>
      <c r="M2132" s="81">
        <v>39.45717780555556</v>
      </c>
      <c r="N2132" s="190">
        <v>0</v>
      </c>
      <c r="O2132" s="185">
        <v>0</v>
      </c>
      <c r="P2132" s="185">
        <v>0</v>
      </c>
      <c r="Q2132" s="185">
        <v>0</v>
      </c>
      <c r="R2132" s="186">
        <v>0</v>
      </c>
    </row>
    <row r="2133" spans="1:18" s="81" customFormat="1" x14ac:dyDescent="0.2">
      <c r="A2133" s="81" t="s">
        <v>147</v>
      </c>
      <c r="B2133" s="81" t="s">
        <v>493</v>
      </c>
      <c r="C2133" s="81" t="str">
        <f t="shared" si="33"/>
        <v>08045</v>
      </c>
      <c r="D2133" s="81" t="s">
        <v>503</v>
      </c>
      <c r="E2133" s="81" t="s">
        <v>2084</v>
      </c>
      <c r="F2133" s="81">
        <v>162.91800000000001</v>
      </c>
      <c r="G2133" s="81" t="s">
        <v>528</v>
      </c>
      <c r="H2133" s="81" t="s">
        <v>1350</v>
      </c>
      <c r="I2133" s="81" t="s">
        <v>2085</v>
      </c>
      <c r="J2133" s="81" t="s">
        <v>14</v>
      </c>
      <c r="K2133" s="81" t="s">
        <v>494</v>
      </c>
      <c r="L2133" s="81">
        <v>-107.77178830555557</v>
      </c>
      <c r="M2133" s="81">
        <v>39.45717780555556</v>
      </c>
      <c r="N2133" s="190">
        <v>0</v>
      </c>
      <c r="O2133" s="185">
        <v>4.3331083039197074</v>
      </c>
      <c r="P2133" s="185">
        <v>0</v>
      </c>
      <c r="Q2133" s="185">
        <v>0</v>
      </c>
      <c r="R2133" s="186">
        <v>0</v>
      </c>
    </row>
    <row r="2134" spans="1:18" s="81" customFormat="1" x14ac:dyDescent="0.2">
      <c r="A2134" s="81" t="s">
        <v>147</v>
      </c>
      <c r="B2134" s="81" t="s">
        <v>493</v>
      </c>
      <c r="C2134" s="81" t="str">
        <f t="shared" si="33"/>
        <v>08045</v>
      </c>
      <c r="D2134" s="81" t="s">
        <v>503</v>
      </c>
      <c r="E2134" s="81" t="s">
        <v>2086</v>
      </c>
      <c r="F2134" s="81">
        <v>132.42599999999999</v>
      </c>
      <c r="G2134" s="81" t="s">
        <v>528</v>
      </c>
      <c r="H2134" s="81" t="s">
        <v>1350</v>
      </c>
      <c r="I2134" s="81" t="s">
        <v>2087</v>
      </c>
      <c r="J2134" s="81" t="s">
        <v>14</v>
      </c>
      <c r="K2134" s="81" t="s">
        <v>494</v>
      </c>
      <c r="L2134" s="81">
        <v>-107.75589211111111</v>
      </c>
      <c r="M2134" s="81">
        <v>39.473599638888892</v>
      </c>
      <c r="N2134" s="190">
        <v>0</v>
      </c>
      <c r="O2134" s="185">
        <v>0</v>
      </c>
      <c r="P2134" s="185">
        <v>0</v>
      </c>
      <c r="Q2134" s="185">
        <v>0</v>
      </c>
      <c r="R2134" s="186">
        <v>0</v>
      </c>
    </row>
    <row r="2135" spans="1:18" s="81" customFormat="1" x14ac:dyDescent="0.2">
      <c r="A2135" s="81" t="s">
        <v>147</v>
      </c>
      <c r="B2135" s="81" t="s">
        <v>493</v>
      </c>
      <c r="C2135" s="81" t="str">
        <f t="shared" si="33"/>
        <v>08045</v>
      </c>
      <c r="D2135" s="81" t="s">
        <v>503</v>
      </c>
      <c r="E2135" s="81" t="s">
        <v>2086</v>
      </c>
      <c r="F2135" s="81">
        <v>132.42599999999999</v>
      </c>
      <c r="G2135" s="81" t="s">
        <v>528</v>
      </c>
      <c r="H2135" s="81" t="s">
        <v>1350</v>
      </c>
      <c r="I2135" s="81" t="s">
        <v>2087</v>
      </c>
      <c r="J2135" s="81" t="s">
        <v>14</v>
      </c>
      <c r="K2135" s="81" t="s">
        <v>494</v>
      </c>
      <c r="L2135" s="81">
        <v>-107.75589211111111</v>
      </c>
      <c r="M2135" s="81">
        <v>39.473599638888892</v>
      </c>
      <c r="N2135" s="190">
        <v>0</v>
      </c>
      <c r="O2135" s="185">
        <v>0</v>
      </c>
      <c r="P2135" s="185">
        <v>0</v>
      </c>
      <c r="Q2135" s="185">
        <v>0</v>
      </c>
      <c r="R2135" s="186">
        <v>0</v>
      </c>
    </row>
    <row r="2136" spans="1:18" s="81" customFormat="1" x14ac:dyDescent="0.2">
      <c r="A2136" s="81" t="s">
        <v>147</v>
      </c>
      <c r="B2136" s="81" t="s">
        <v>493</v>
      </c>
      <c r="C2136" s="81" t="str">
        <f t="shared" si="33"/>
        <v>08045</v>
      </c>
      <c r="D2136" s="81" t="s">
        <v>503</v>
      </c>
      <c r="E2136" s="81" t="s">
        <v>2086</v>
      </c>
      <c r="F2136" s="81">
        <v>132.42599999999999</v>
      </c>
      <c r="G2136" s="81" t="s">
        <v>528</v>
      </c>
      <c r="H2136" s="81" t="s">
        <v>1350</v>
      </c>
      <c r="I2136" s="81" t="s">
        <v>2087</v>
      </c>
      <c r="J2136" s="81" t="s">
        <v>14</v>
      </c>
      <c r="K2136" s="81" t="s">
        <v>494</v>
      </c>
      <c r="L2136" s="81">
        <v>-107.75589211111111</v>
      </c>
      <c r="M2136" s="81">
        <v>39.473599638888892</v>
      </c>
      <c r="N2136" s="190">
        <v>0</v>
      </c>
      <c r="O2136" s="185">
        <v>3.5221166492031033</v>
      </c>
      <c r="P2136" s="185">
        <v>0</v>
      </c>
      <c r="Q2136" s="185">
        <v>0</v>
      </c>
      <c r="R2136" s="186">
        <v>0</v>
      </c>
    </row>
    <row r="2137" spans="1:18" s="81" customFormat="1" x14ac:dyDescent="0.2">
      <c r="A2137" s="81" t="s">
        <v>147</v>
      </c>
      <c r="B2137" s="81" t="s">
        <v>493</v>
      </c>
      <c r="C2137" s="81" t="str">
        <f t="shared" si="33"/>
        <v>08045</v>
      </c>
      <c r="D2137" s="81" t="s">
        <v>503</v>
      </c>
      <c r="E2137" s="81" t="s">
        <v>2088</v>
      </c>
      <c r="F2137" s="81">
        <v>297.52800000000002</v>
      </c>
      <c r="G2137" s="81" t="s">
        <v>528</v>
      </c>
      <c r="H2137" s="81" t="s">
        <v>1360</v>
      </c>
      <c r="I2137" s="81" t="s">
        <v>2089</v>
      </c>
      <c r="J2137" s="81" t="s">
        <v>14</v>
      </c>
      <c r="K2137" s="81" t="s">
        <v>494</v>
      </c>
      <c r="L2137" s="81">
        <v>-107.64920377777779</v>
      </c>
      <c r="M2137" s="81">
        <v>39.485642972222223</v>
      </c>
      <c r="N2137" s="190">
        <v>0</v>
      </c>
      <c r="O2137" s="185">
        <v>0</v>
      </c>
      <c r="P2137" s="185">
        <v>0</v>
      </c>
      <c r="Q2137" s="185">
        <v>0</v>
      </c>
      <c r="R2137" s="186">
        <v>0</v>
      </c>
    </row>
    <row r="2138" spans="1:18" s="81" customFormat="1" x14ac:dyDescent="0.2">
      <c r="A2138" s="81" t="s">
        <v>147</v>
      </c>
      <c r="B2138" s="81" t="s">
        <v>493</v>
      </c>
      <c r="C2138" s="81" t="str">
        <f t="shared" si="33"/>
        <v>08045</v>
      </c>
      <c r="D2138" s="81" t="s">
        <v>503</v>
      </c>
      <c r="E2138" s="81" t="s">
        <v>2088</v>
      </c>
      <c r="F2138" s="81">
        <v>297.52800000000002</v>
      </c>
      <c r="G2138" s="81" t="s">
        <v>528</v>
      </c>
      <c r="H2138" s="81" t="s">
        <v>1360</v>
      </c>
      <c r="I2138" s="81" t="s">
        <v>2089</v>
      </c>
      <c r="J2138" s="81" t="s">
        <v>14</v>
      </c>
      <c r="K2138" s="81" t="s">
        <v>494</v>
      </c>
      <c r="L2138" s="81">
        <v>-107.64920377777779</v>
      </c>
      <c r="M2138" s="81">
        <v>39.485642972222223</v>
      </c>
      <c r="N2138" s="190">
        <v>0</v>
      </c>
      <c r="O2138" s="185">
        <v>0</v>
      </c>
      <c r="P2138" s="185">
        <v>0</v>
      </c>
      <c r="Q2138" s="185">
        <v>0</v>
      </c>
      <c r="R2138" s="186">
        <v>0</v>
      </c>
    </row>
    <row r="2139" spans="1:18" s="81" customFormat="1" x14ac:dyDescent="0.2">
      <c r="A2139" s="81" t="s">
        <v>147</v>
      </c>
      <c r="B2139" s="81" t="s">
        <v>493</v>
      </c>
      <c r="C2139" s="81" t="str">
        <f t="shared" si="33"/>
        <v>08045</v>
      </c>
      <c r="D2139" s="81" t="s">
        <v>503</v>
      </c>
      <c r="E2139" s="81" t="s">
        <v>2088</v>
      </c>
      <c r="F2139" s="81">
        <v>297.52800000000002</v>
      </c>
      <c r="G2139" s="81" t="s">
        <v>528</v>
      </c>
      <c r="H2139" s="81" t="s">
        <v>1360</v>
      </c>
      <c r="I2139" s="81" t="s">
        <v>2089</v>
      </c>
      <c r="J2139" s="81" t="s">
        <v>14</v>
      </c>
      <c r="K2139" s="81" t="s">
        <v>494</v>
      </c>
      <c r="L2139" s="81">
        <v>-107.64920377777779</v>
      </c>
      <c r="M2139" s="81">
        <v>39.485642972222223</v>
      </c>
      <c r="N2139" s="190">
        <v>0</v>
      </c>
      <c r="O2139" s="185">
        <v>7.9133125096589856</v>
      </c>
      <c r="P2139" s="185">
        <v>0</v>
      </c>
      <c r="Q2139" s="185">
        <v>0</v>
      </c>
      <c r="R2139" s="186">
        <v>0</v>
      </c>
    </row>
    <row r="2140" spans="1:18" s="81" customFormat="1" x14ac:dyDescent="0.2">
      <c r="A2140" s="81" t="s">
        <v>147</v>
      </c>
      <c r="B2140" s="81" t="s">
        <v>493</v>
      </c>
      <c r="C2140" s="81" t="str">
        <f t="shared" si="33"/>
        <v>08045</v>
      </c>
      <c r="D2140" s="81" t="s">
        <v>503</v>
      </c>
      <c r="E2140" s="81" t="s">
        <v>2090</v>
      </c>
      <c r="F2140" s="81">
        <v>75.599999999999994</v>
      </c>
      <c r="G2140" s="81" t="s">
        <v>515</v>
      </c>
      <c r="H2140" s="81" t="s">
        <v>1564</v>
      </c>
      <c r="I2140" s="81" t="s">
        <v>2091</v>
      </c>
      <c r="J2140" s="81" t="s">
        <v>231</v>
      </c>
      <c r="K2140" s="81" t="s">
        <v>333</v>
      </c>
      <c r="L2140" s="81">
        <v>-107.86166436111112</v>
      </c>
      <c r="M2140" s="81">
        <v>39.52208508333333</v>
      </c>
      <c r="N2140" s="190">
        <v>0</v>
      </c>
      <c r="O2140" s="185">
        <v>0</v>
      </c>
      <c r="P2140" s="185">
        <v>22.1</v>
      </c>
      <c r="Q2140" s="185">
        <v>0</v>
      </c>
      <c r="R2140" s="186">
        <v>0</v>
      </c>
    </row>
    <row r="2141" spans="1:18" s="81" customFormat="1" x14ac:dyDescent="0.2">
      <c r="A2141" s="81" t="s">
        <v>147</v>
      </c>
      <c r="B2141" s="81" t="s">
        <v>493</v>
      </c>
      <c r="C2141" s="81" t="str">
        <f t="shared" si="33"/>
        <v>08045</v>
      </c>
      <c r="D2141" s="81" t="s">
        <v>503</v>
      </c>
      <c r="E2141" s="81" t="s">
        <v>2090</v>
      </c>
      <c r="F2141" s="81">
        <v>75.599999999999994</v>
      </c>
      <c r="G2141" s="81" t="s">
        <v>515</v>
      </c>
      <c r="H2141" s="81" t="s">
        <v>1564</v>
      </c>
      <c r="I2141" s="81" t="s">
        <v>2091</v>
      </c>
      <c r="J2141" s="81" t="s">
        <v>231</v>
      </c>
      <c r="K2141" s="81" t="s">
        <v>333</v>
      </c>
      <c r="L2141" s="81">
        <v>-107.86166436111112</v>
      </c>
      <c r="M2141" s="81">
        <v>39.52208508333333</v>
      </c>
      <c r="N2141" s="190">
        <v>22.1</v>
      </c>
      <c r="O2141" s="185">
        <v>0</v>
      </c>
      <c r="P2141" s="185">
        <v>0</v>
      </c>
      <c r="Q2141" s="185">
        <v>0</v>
      </c>
      <c r="R2141" s="186">
        <v>0</v>
      </c>
    </row>
    <row r="2142" spans="1:18" s="81" customFormat="1" x14ac:dyDescent="0.2">
      <c r="A2142" s="81" t="s">
        <v>147</v>
      </c>
      <c r="B2142" s="81" t="s">
        <v>493</v>
      </c>
      <c r="C2142" s="81" t="str">
        <f t="shared" si="33"/>
        <v>08045</v>
      </c>
      <c r="D2142" s="81" t="s">
        <v>503</v>
      </c>
      <c r="E2142" s="81" t="s">
        <v>2090</v>
      </c>
      <c r="F2142" s="81">
        <v>75.599999999999994</v>
      </c>
      <c r="G2142" s="81" t="s">
        <v>515</v>
      </c>
      <c r="H2142" s="81" t="s">
        <v>1564</v>
      </c>
      <c r="I2142" s="81" t="s">
        <v>2091</v>
      </c>
      <c r="J2142" s="81" t="s">
        <v>231</v>
      </c>
      <c r="K2142" s="81" t="s">
        <v>333</v>
      </c>
      <c r="L2142" s="81">
        <v>-107.86166436111112</v>
      </c>
      <c r="M2142" s="81">
        <v>39.52208508333333</v>
      </c>
      <c r="N2142" s="190">
        <v>0</v>
      </c>
      <c r="O2142" s="185">
        <v>0</v>
      </c>
      <c r="P2142" s="185">
        <v>0</v>
      </c>
      <c r="Q2142" s="185">
        <v>0</v>
      </c>
      <c r="R2142" s="186">
        <v>0.378</v>
      </c>
    </row>
    <row r="2143" spans="1:18" s="81" customFormat="1" x14ac:dyDescent="0.2">
      <c r="A2143" s="81" t="s">
        <v>147</v>
      </c>
      <c r="B2143" s="81" t="s">
        <v>493</v>
      </c>
      <c r="C2143" s="81" t="str">
        <f t="shared" si="33"/>
        <v>08045</v>
      </c>
      <c r="D2143" s="81" t="s">
        <v>503</v>
      </c>
      <c r="E2143" s="81" t="s">
        <v>2090</v>
      </c>
      <c r="F2143" s="81">
        <v>75.599999999999994</v>
      </c>
      <c r="G2143" s="81" t="s">
        <v>515</v>
      </c>
      <c r="H2143" s="81" t="s">
        <v>1564</v>
      </c>
      <c r="I2143" s="81" t="s">
        <v>2091</v>
      </c>
      <c r="J2143" s="81" t="s">
        <v>231</v>
      </c>
      <c r="K2143" s="81" t="s">
        <v>333</v>
      </c>
      <c r="L2143" s="81">
        <v>-107.86166436111112</v>
      </c>
      <c r="M2143" s="81">
        <v>39.52208508333333</v>
      </c>
      <c r="N2143" s="190">
        <v>0</v>
      </c>
      <c r="O2143" s="185">
        <v>0</v>
      </c>
      <c r="P2143" s="185">
        <v>0</v>
      </c>
      <c r="Q2143" s="185">
        <v>0</v>
      </c>
      <c r="R2143" s="186">
        <v>0</v>
      </c>
    </row>
    <row r="2144" spans="1:18" s="81" customFormat="1" x14ac:dyDescent="0.2">
      <c r="A2144" s="81" t="s">
        <v>147</v>
      </c>
      <c r="B2144" s="81" t="s">
        <v>493</v>
      </c>
      <c r="C2144" s="81" t="str">
        <f t="shared" si="33"/>
        <v>08045</v>
      </c>
      <c r="D2144" s="81" t="s">
        <v>503</v>
      </c>
      <c r="E2144" s="81" t="s">
        <v>2090</v>
      </c>
      <c r="F2144" s="81">
        <v>75.599999999999994</v>
      </c>
      <c r="G2144" s="81" t="s">
        <v>515</v>
      </c>
      <c r="H2144" s="81" t="s">
        <v>1564</v>
      </c>
      <c r="I2144" s="81" t="s">
        <v>2091</v>
      </c>
      <c r="J2144" s="81" t="s">
        <v>231</v>
      </c>
      <c r="K2144" s="81" t="s">
        <v>333</v>
      </c>
      <c r="L2144" s="81">
        <v>-107.86166436111112</v>
      </c>
      <c r="M2144" s="81">
        <v>39.52208508333333</v>
      </c>
      <c r="N2144" s="190">
        <v>0</v>
      </c>
      <c r="O2144" s="185">
        <v>0</v>
      </c>
      <c r="P2144" s="185">
        <v>0</v>
      </c>
      <c r="Q2144" s="185">
        <v>2.2679999999999999E-2</v>
      </c>
      <c r="R2144" s="186">
        <v>0</v>
      </c>
    </row>
    <row r="2145" spans="1:18" s="81" customFormat="1" x14ac:dyDescent="0.2">
      <c r="A2145" s="81" t="s">
        <v>147</v>
      </c>
      <c r="B2145" s="81" t="s">
        <v>493</v>
      </c>
      <c r="C2145" s="81" t="str">
        <f t="shared" si="33"/>
        <v>08045</v>
      </c>
      <c r="D2145" s="81" t="s">
        <v>503</v>
      </c>
      <c r="E2145" s="81" t="s">
        <v>2090</v>
      </c>
      <c r="F2145" s="81">
        <v>75.599999999999994</v>
      </c>
      <c r="G2145" s="81" t="s">
        <v>515</v>
      </c>
      <c r="H2145" s="81" t="s">
        <v>1564</v>
      </c>
      <c r="I2145" s="81" t="s">
        <v>2091</v>
      </c>
      <c r="J2145" s="81" t="s">
        <v>231</v>
      </c>
      <c r="K2145" s="81" t="s">
        <v>333</v>
      </c>
      <c r="L2145" s="81">
        <v>-107.86166436111112</v>
      </c>
      <c r="M2145" s="81">
        <v>39.52208508333333</v>
      </c>
      <c r="N2145" s="190">
        <v>0</v>
      </c>
      <c r="O2145" s="185">
        <v>11</v>
      </c>
      <c r="P2145" s="185">
        <v>0</v>
      </c>
      <c r="Q2145" s="185">
        <v>0</v>
      </c>
      <c r="R2145" s="186">
        <v>0</v>
      </c>
    </row>
    <row r="2146" spans="1:18" s="81" customFormat="1" x14ac:dyDescent="0.2">
      <c r="A2146" s="81" t="s">
        <v>147</v>
      </c>
      <c r="B2146" s="81" t="s">
        <v>493</v>
      </c>
      <c r="C2146" s="81" t="str">
        <f t="shared" si="33"/>
        <v>08045</v>
      </c>
      <c r="D2146" s="81" t="s">
        <v>503</v>
      </c>
      <c r="E2146" s="81" t="s">
        <v>2090</v>
      </c>
      <c r="F2146" s="81">
        <v>75.599999999999994</v>
      </c>
      <c r="G2146" s="81" t="s">
        <v>515</v>
      </c>
      <c r="H2146" s="81" t="s">
        <v>2092</v>
      </c>
      <c r="I2146" s="81" t="s">
        <v>2091</v>
      </c>
      <c r="J2146" s="81" t="s">
        <v>231</v>
      </c>
      <c r="K2146" s="81" t="s">
        <v>333</v>
      </c>
      <c r="L2146" s="81">
        <v>-107.86166436111112</v>
      </c>
      <c r="M2146" s="81">
        <v>39.52208508333333</v>
      </c>
      <c r="N2146" s="190">
        <v>0</v>
      </c>
      <c r="O2146" s="185">
        <v>0</v>
      </c>
      <c r="P2146" s="185">
        <v>22.1</v>
      </c>
      <c r="Q2146" s="185">
        <v>0</v>
      </c>
      <c r="R2146" s="186">
        <v>0</v>
      </c>
    </row>
    <row r="2147" spans="1:18" s="81" customFormat="1" x14ac:dyDescent="0.2">
      <c r="A2147" s="81" t="s">
        <v>147</v>
      </c>
      <c r="B2147" s="81" t="s">
        <v>493</v>
      </c>
      <c r="C2147" s="81" t="str">
        <f t="shared" si="33"/>
        <v>08045</v>
      </c>
      <c r="D2147" s="81" t="s">
        <v>503</v>
      </c>
      <c r="E2147" s="81" t="s">
        <v>2090</v>
      </c>
      <c r="F2147" s="81">
        <v>75.599999999999994</v>
      </c>
      <c r="G2147" s="81" t="s">
        <v>515</v>
      </c>
      <c r="H2147" s="81" t="s">
        <v>2092</v>
      </c>
      <c r="I2147" s="81" t="s">
        <v>2091</v>
      </c>
      <c r="J2147" s="81" t="s">
        <v>231</v>
      </c>
      <c r="K2147" s="81" t="s">
        <v>333</v>
      </c>
      <c r="L2147" s="81">
        <v>-107.86166436111112</v>
      </c>
      <c r="M2147" s="81">
        <v>39.52208508333333</v>
      </c>
      <c r="N2147" s="190">
        <v>22.1</v>
      </c>
      <c r="O2147" s="185">
        <v>0</v>
      </c>
      <c r="P2147" s="185">
        <v>0</v>
      </c>
      <c r="Q2147" s="185">
        <v>0</v>
      </c>
      <c r="R2147" s="186">
        <v>0</v>
      </c>
    </row>
    <row r="2148" spans="1:18" s="81" customFormat="1" x14ac:dyDescent="0.2">
      <c r="A2148" s="81" t="s">
        <v>147</v>
      </c>
      <c r="B2148" s="81" t="s">
        <v>493</v>
      </c>
      <c r="C2148" s="81" t="str">
        <f t="shared" si="33"/>
        <v>08045</v>
      </c>
      <c r="D2148" s="81" t="s">
        <v>503</v>
      </c>
      <c r="E2148" s="81" t="s">
        <v>2090</v>
      </c>
      <c r="F2148" s="81">
        <v>75.599999999999994</v>
      </c>
      <c r="G2148" s="81" t="s">
        <v>515</v>
      </c>
      <c r="H2148" s="81" t="s">
        <v>2092</v>
      </c>
      <c r="I2148" s="81" t="s">
        <v>2091</v>
      </c>
      <c r="J2148" s="81" t="s">
        <v>231</v>
      </c>
      <c r="K2148" s="81" t="s">
        <v>333</v>
      </c>
      <c r="L2148" s="81">
        <v>-107.86166436111112</v>
      </c>
      <c r="M2148" s="81">
        <v>39.52208508333333</v>
      </c>
      <c r="N2148" s="190">
        <v>0</v>
      </c>
      <c r="O2148" s="185">
        <v>0</v>
      </c>
      <c r="P2148" s="185">
        <v>0</v>
      </c>
      <c r="Q2148" s="185">
        <v>0</v>
      </c>
      <c r="R2148" s="186">
        <v>0.378</v>
      </c>
    </row>
    <row r="2149" spans="1:18" s="81" customFormat="1" x14ac:dyDescent="0.2">
      <c r="A2149" s="81" t="s">
        <v>147</v>
      </c>
      <c r="B2149" s="81" t="s">
        <v>493</v>
      </c>
      <c r="C2149" s="81" t="str">
        <f t="shared" si="33"/>
        <v>08045</v>
      </c>
      <c r="D2149" s="81" t="s">
        <v>503</v>
      </c>
      <c r="E2149" s="81" t="s">
        <v>2090</v>
      </c>
      <c r="F2149" s="81">
        <v>75.599999999999994</v>
      </c>
      <c r="G2149" s="81" t="s">
        <v>515</v>
      </c>
      <c r="H2149" s="81" t="s">
        <v>2092</v>
      </c>
      <c r="I2149" s="81" t="s">
        <v>2091</v>
      </c>
      <c r="J2149" s="81" t="s">
        <v>231</v>
      </c>
      <c r="K2149" s="81" t="s">
        <v>333</v>
      </c>
      <c r="L2149" s="81">
        <v>-107.86166436111112</v>
      </c>
      <c r="M2149" s="81">
        <v>39.52208508333333</v>
      </c>
      <c r="N2149" s="190">
        <v>0</v>
      </c>
      <c r="O2149" s="185">
        <v>0</v>
      </c>
      <c r="P2149" s="185">
        <v>0</v>
      </c>
      <c r="Q2149" s="185">
        <v>0</v>
      </c>
      <c r="R2149" s="186">
        <v>0</v>
      </c>
    </row>
    <row r="2150" spans="1:18" s="81" customFormat="1" x14ac:dyDescent="0.2">
      <c r="A2150" s="81" t="s">
        <v>147</v>
      </c>
      <c r="B2150" s="81" t="s">
        <v>493</v>
      </c>
      <c r="C2150" s="81" t="str">
        <f t="shared" si="33"/>
        <v>08045</v>
      </c>
      <c r="D2150" s="81" t="s">
        <v>503</v>
      </c>
      <c r="E2150" s="81" t="s">
        <v>2090</v>
      </c>
      <c r="F2150" s="81">
        <v>75.599999999999994</v>
      </c>
      <c r="G2150" s="81" t="s">
        <v>515</v>
      </c>
      <c r="H2150" s="81" t="s">
        <v>2092</v>
      </c>
      <c r="I2150" s="81" t="s">
        <v>2091</v>
      </c>
      <c r="J2150" s="81" t="s">
        <v>231</v>
      </c>
      <c r="K2150" s="81" t="s">
        <v>333</v>
      </c>
      <c r="L2150" s="81">
        <v>-107.86166436111112</v>
      </c>
      <c r="M2150" s="81">
        <v>39.52208508333333</v>
      </c>
      <c r="N2150" s="190">
        <v>0</v>
      </c>
      <c r="O2150" s="185">
        <v>0</v>
      </c>
      <c r="P2150" s="185">
        <v>0</v>
      </c>
      <c r="Q2150" s="185">
        <v>2.2679999999999999E-2</v>
      </c>
      <c r="R2150" s="186">
        <v>0</v>
      </c>
    </row>
    <row r="2151" spans="1:18" s="81" customFormat="1" x14ac:dyDescent="0.2">
      <c r="A2151" s="81" t="s">
        <v>147</v>
      </c>
      <c r="B2151" s="81" t="s">
        <v>493</v>
      </c>
      <c r="C2151" s="81" t="str">
        <f t="shared" si="33"/>
        <v>08045</v>
      </c>
      <c r="D2151" s="81" t="s">
        <v>503</v>
      </c>
      <c r="E2151" s="81" t="s">
        <v>2090</v>
      </c>
      <c r="F2151" s="81">
        <v>75.599999999999994</v>
      </c>
      <c r="G2151" s="81" t="s">
        <v>515</v>
      </c>
      <c r="H2151" s="81" t="s">
        <v>2092</v>
      </c>
      <c r="I2151" s="81" t="s">
        <v>2091</v>
      </c>
      <c r="J2151" s="81" t="s">
        <v>231</v>
      </c>
      <c r="K2151" s="81" t="s">
        <v>333</v>
      </c>
      <c r="L2151" s="81">
        <v>-107.86166436111112</v>
      </c>
      <c r="M2151" s="81">
        <v>39.52208508333333</v>
      </c>
      <c r="N2151" s="190">
        <v>0</v>
      </c>
      <c r="O2151" s="185">
        <v>11</v>
      </c>
      <c r="P2151" s="185">
        <v>0</v>
      </c>
      <c r="Q2151" s="185">
        <v>0</v>
      </c>
      <c r="R2151" s="186">
        <v>0</v>
      </c>
    </row>
    <row r="2152" spans="1:18" s="81" customFormat="1" x14ac:dyDescent="0.2">
      <c r="A2152" s="81" t="s">
        <v>147</v>
      </c>
      <c r="B2152" s="81" t="s">
        <v>493</v>
      </c>
      <c r="C2152" s="81" t="str">
        <f t="shared" si="33"/>
        <v>08045</v>
      </c>
      <c r="D2152" s="81" t="s">
        <v>503</v>
      </c>
      <c r="E2152" s="81" t="s">
        <v>2090</v>
      </c>
      <c r="F2152" s="81">
        <v>492</v>
      </c>
      <c r="G2152" s="81" t="s">
        <v>505</v>
      </c>
      <c r="H2152" s="81" t="s">
        <v>2093</v>
      </c>
      <c r="I2152" s="81" t="s">
        <v>2091</v>
      </c>
      <c r="J2152" s="81" t="s">
        <v>312</v>
      </c>
      <c r="K2152" s="81" t="s">
        <v>319</v>
      </c>
      <c r="L2152" s="81">
        <v>-107.86166436111112</v>
      </c>
      <c r="M2152" s="81">
        <v>39.52208508333333</v>
      </c>
      <c r="N2152" s="190">
        <v>0</v>
      </c>
      <c r="O2152" s="185">
        <v>6.2</v>
      </c>
      <c r="P2152" s="185">
        <v>0</v>
      </c>
      <c r="Q2152" s="185">
        <v>0</v>
      </c>
      <c r="R2152" s="186">
        <v>0</v>
      </c>
    </row>
    <row r="2153" spans="1:18" s="81" customFormat="1" x14ac:dyDescent="0.2">
      <c r="A2153" s="81" t="s">
        <v>147</v>
      </c>
      <c r="B2153" s="81" t="s">
        <v>493</v>
      </c>
      <c r="C2153" s="81" t="str">
        <f t="shared" si="33"/>
        <v>08045</v>
      </c>
      <c r="D2153" s="81" t="s">
        <v>503</v>
      </c>
      <c r="E2153" s="81" t="s">
        <v>2090</v>
      </c>
      <c r="F2153" s="81">
        <v>153.30000000000001</v>
      </c>
      <c r="G2153" s="81" t="s">
        <v>528</v>
      </c>
      <c r="H2153" s="81" t="s">
        <v>531</v>
      </c>
      <c r="I2153" s="81" t="s">
        <v>2091</v>
      </c>
      <c r="J2153" s="81" t="s">
        <v>14</v>
      </c>
      <c r="K2153" s="81" t="s">
        <v>494</v>
      </c>
      <c r="L2153" s="81">
        <v>-107.86166436111112</v>
      </c>
      <c r="M2153" s="81">
        <v>39.52208508333333</v>
      </c>
      <c r="N2153" s="190">
        <v>0</v>
      </c>
      <c r="O2153" s="185">
        <v>4.7566815715436555</v>
      </c>
      <c r="P2153" s="185">
        <v>0</v>
      </c>
      <c r="Q2153" s="185">
        <v>0</v>
      </c>
      <c r="R2153" s="186">
        <v>0</v>
      </c>
    </row>
    <row r="2154" spans="1:18" s="81" customFormat="1" x14ac:dyDescent="0.2">
      <c r="A2154" s="81" t="s">
        <v>147</v>
      </c>
      <c r="B2154" s="81" t="s">
        <v>493</v>
      </c>
      <c r="C2154" s="81" t="str">
        <f t="shared" si="33"/>
        <v>08045</v>
      </c>
      <c r="D2154" s="81" t="s">
        <v>503</v>
      </c>
      <c r="E2154" s="81" t="s">
        <v>2094</v>
      </c>
      <c r="F2154" s="81">
        <v>79.900000000000006</v>
      </c>
      <c r="G2154" s="81" t="s">
        <v>676</v>
      </c>
      <c r="H2154" s="81" t="s">
        <v>2095</v>
      </c>
      <c r="I2154" s="81" t="s">
        <v>2096</v>
      </c>
      <c r="J2154" s="81" t="s">
        <v>231</v>
      </c>
      <c r="K2154" s="81" t="s">
        <v>333</v>
      </c>
      <c r="L2154" s="81">
        <v>-108.0951531111111</v>
      </c>
      <c r="M2154" s="81">
        <v>39.489975333333334</v>
      </c>
      <c r="N2154" s="190">
        <v>0</v>
      </c>
      <c r="O2154" s="185">
        <v>0</v>
      </c>
      <c r="P2154" s="185">
        <v>5.7</v>
      </c>
      <c r="Q2154" s="185">
        <v>0</v>
      </c>
      <c r="R2154" s="186">
        <v>0</v>
      </c>
    </row>
    <row r="2155" spans="1:18" s="81" customFormat="1" x14ac:dyDescent="0.2">
      <c r="A2155" s="81" t="s">
        <v>147</v>
      </c>
      <c r="B2155" s="81" t="s">
        <v>493</v>
      </c>
      <c r="C2155" s="81" t="str">
        <f t="shared" si="33"/>
        <v>08045</v>
      </c>
      <c r="D2155" s="81" t="s">
        <v>503</v>
      </c>
      <c r="E2155" s="81" t="s">
        <v>2094</v>
      </c>
      <c r="F2155" s="81">
        <v>79.900000000000006</v>
      </c>
      <c r="G2155" s="81" t="s">
        <v>676</v>
      </c>
      <c r="H2155" s="81" t="s">
        <v>2095</v>
      </c>
      <c r="I2155" s="81" t="s">
        <v>2096</v>
      </c>
      <c r="J2155" s="81" t="s">
        <v>231</v>
      </c>
      <c r="K2155" s="81" t="s">
        <v>333</v>
      </c>
      <c r="L2155" s="81">
        <v>-108.0951531111111</v>
      </c>
      <c r="M2155" s="81">
        <v>39.489975333333334</v>
      </c>
      <c r="N2155" s="190">
        <v>19.3</v>
      </c>
      <c r="O2155" s="185">
        <v>0</v>
      </c>
      <c r="P2155" s="185">
        <v>0</v>
      </c>
      <c r="Q2155" s="185">
        <v>0</v>
      </c>
      <c r="R2155" s="186">
        <v>0</v>
      </c>
    </row>
    <row r="2156" spans="1:18" s="81" customFormat="1" x14ac:dyDescent="0.2">
      <c r="A2156" s="81" t="s">
        <v>147</v>
      </c>
      <c r="B2156" s="81" t="s">
        <v>493</v>
      </c>
      <c r="C2156" s="81" t="str">
        <f t="shared" si="33"/>
        <v>08045</v>
      </c>
      <c r="D2156" s="81" t="s">
        <v>503</v>
      </c>
      <c r="E2156" s="81" t="s">
        <v>2094</v>
      </c>
      <c r="F2156" s="81">
        <v>79.900000000000006</v>
      </c>
      <c r="G2156" s="81" t="s">
        <v>515</v>
      </c>
      <c r="H2156" s="81" t="s">
        <v>2097</v>
      </c>
      <c r="I2156" s="81" t="s">
        <v>2096</v>
      </c>
      <c r="J2156" s="81" t="s">
        <v>231</v>
      </c>
      <c r="K2156" s="81" t="s">
        <v>333</v>
      </c>
      <c r="L2156" s="81">
        <v>-108.0951531111111</v>
      </c>
      <c r="M2156" s="81">
        <v>39.489975333333334</v>
      </c>
      <c r="N2156" s="190">
        <v>0</v>
      </c>
      <c r="O2156" s="185">
        <v>0</v>
      </c>
      <c r="P2156" s="185">
        <v>5.7</v>
      </c>
      <c r="Q2156" s="185">
        <v>0</v>
      </c>
      <c r="R2156" s="186">
        <v>0</v>
      </c>
    </row>
    <row r="2157" spans="1:18" s="81" customFormat="1" x14ac:dyDescent="0.2">
      <c r="A2157" s="81" t="s">
        <v>147</v>
      </c>
      <c r="B2157" s="81" t="s">
        <v>493</v>
      </c>
      <c r="C2157" s="81" t="str">
        <f t="shared" si="33"/>
        <v>08045</v>
      </c>
      <c r="D2157" s="81" t="s">
        <v>503</v>
      </c>
      <c r="E2157" s="81" t="s">
        <v>2094</v>
      </c>
      <c r="F2157" s="81">
        <v>79.900000000000006</v>
      </c>
      <c r="G2157" s="81" t="s">
        <v>515</v>
      </c>
      <c r="H2157" s="81" t="s">
        <v>2097</v>
      </c>
      <c r="I2157" s="81" t="s">
        <v>2096</v>
      </c>
      <c r="J2157" s="81" t="s">
        <v>231</v>
      </c>
      <c r="K2157" s="81" t="s">
        <v>333</v>
      </c>
      <c r="L2157" s="81">
        <v>-108.0951531111111</v>
      </c>
      <c r="M2157" s="81">
        <v>39.489975333333334</v>
      </c>
      <c r="N2157" s="190">
        <v>19.3</v>
      </c>
      <c r="O2157" s="185">
        <v>0</v>
      </c>
      <c r="P2157" s="185">
        <v>0</v>
      </c>
      <c r="Q2157" s="185">
        <v>0</v>
      </c>
      <c r="R2157" s="186">
        <v>0</v>
      </c>
    </row>
    <row r="2158" spans="1:18" s="81" customFormat="1" x14ac:dyDescent="0.2">
      <c r="A2158" s="81" t="s">
        <v>147</v>
      </c>
      <c r="B2158" s="81" t="s">
        <v>493</v>
      </c>
      <c r="C2158" s="81" t="str">
        <f t="shared" si="33"/>
        <v>08045</v>
      </c>
      <c r="D2158" s="81" t="s">
        <v>503</v>
      </c>
      <c r="E2158" s="81" t="s">
        <v>2094</v>
      </c>
      <c r="F2158" s="81">
        <v>79.900000000000006</v>
      </c>
      <c r="G2158" s="81" t="s">
        <v>515</v>
      </c>
      <c r="H2158" s="81" t="s">
        <v>2097</v>
      </c>
      <c r="I2158" s="81" t="s">
        <v>2096</v>
      </c>
      <c r="J2158" s="81" t="s">
        <v>231</v>
      </c>
      <c r="K2158" s="81" t="s">
        <v>333</v>
      </c>
      <c r="L2158" s="81">
        <v>-108.0951531111111</v>
      </c>
      <c r="M2158" s="81">
        <v>39.489975333333334</v>
      </c>
      <c r="N2158" s="190">
        <v>0</v>
      </c>
      <c r="O2158" s="185">
        <v>0</v>
      </c>
      <c r="P2158" s="185">
        <v>0</v>
      </c>
      <c r="Q2158" s="185">
        <v>0</v>
      </c>
      <c r="R2158" s="186">
        <v>0.39950000000000002</v>
      </c>
    </row>
    <row r="2159" spans="1:18" s="81" customFormat="1" x14ac:dyDescent="0.2">
      <c r="A2159" s="81" t="s">
        <v>147</v>
      </c>
      <c r="B2159" s="81" t="s">
        <v>493</v>
      </c>
      <c r="C2159" s="81" t="str">
        <f t="shared" si="33"/>
        <v>08045</v>
      </c>
      <c r="D2159" s="81" t="s">
        <v>503</v>
      </c>
      <c r="E2159" s="81" t="s">
        <v>2094</v>
      </c>
      <c r="F2159" s="81">
        <v>79.900000000000006</v>
      </c>
      <c r="G2159" s="81" t="s">
        <v>515</v>
      </c>
      <c r="H2159" s="81" t="s">
        <v>2097</v>
      </c>
      <c r="I2159" s="81" t="s">
        <v>2096</v>
      </c>
      <c r="J2159" s="81" t="s">
        <v>231</v>
      </c>
      <c r="K2159" s="81" t="s">
        <v>333</v>
      </c>
      <c r="L2159" s="81">
        <v>-108.0951531111111</v>
      </c>
      <c r="M2159" s="81">
        <v>39.489975333333334</v>
      </c>
      <c r="N2159" s="190">
        <v>0</v>
      </c>
      <c r="O2159" s="185">
        <v>0</v>
      </c>
      <c r="P2159" s="185">
        <v>0</v>
      </c>
      <c r="Q2159" s="185">
        <v>0</v>
      </c>
      <c r="R2159" s="186">
        <v>0</v>
      </c>
    </row>
    <row r="2160" spans="1:18" s="81" customFormat="1" x14ac:dyDescent="0.2">
      <c r="A2160" s="81" t="s">
        <v>147</v>
      </c>
      <c r="B2160" s="81" t="s">
        <v>493</v>
      </c>
      <c r="C2160" s="81" t="str">
        <f t="shared" si="33"/>
        <v>08045</v>
      </c>
      <c r="D2160" s="81" t="s">
        <v>503</v>
      </c>
      <c r="E2160" s="81" t="s">
        <v>2094</v>
      </c>
      <c r="F2160" s="81">
        <v>79.900000000000006</v>
      </c>
      <c r="G2160" s="81" t="s">
        <v>515</v>
      </c>
      <c r="H2160" s="81" t="s">
        <v>2097</v>
      </c>
      <c r="I2160" s="81" t="s">
        <v>2096</v>
      </c>
      <c r="J2160" s="81" t="s">
        <v>231</v>
      </c>
      <c r="K2160" s="81" t="s">
        <v>333</v>
      </c>
      <c r="L2160" s="81">
        <v>-108.0951531111111</v>
      </c>
      <c r="M2160" s="81">
        <v>39.489975333333334</v>
      </c>
      <c r="N2160" s="190">
        <v>0</v>
      </c>
      <c r="O2160" s="185">
        <v>0</v>
      </c>
      <c r="P2160" s="185">
        <v>0</v>
      </c>
      <c r="Q2160" s="185">
        <v>2.3970000000000002E-2</v>
      </c>
      <c r="R2160" s="186">
        <v>0</v>
      </c>
    </row>
    <row r="2161" spans="1:18" s="81" customFormat="1" x14ac:dyDescent="0.2">
      <c r="A2161" s="81" t="s">
        <v>147</v>
      </c>
      <c r="B2161" s="81" t="s">
        <v>493</v>
      </c>
      <c r="C2161" s="81" t="str">
        <f t="shared" si="33"/>
        <v>08045</v>
      </c>
      <c r="D2161" s="81" t="s">
        <v>503</v>
      </c>
      <c r="E2161" s="81" t="s">
        <v>2094</v>
      </c>
      <c r="F2161" s="81">
        <v>79.900000000000006</v>
      </c>
      <c r="G2161" s="81" t="s">
        <v>515</v>
      </c>
      <c r="H2161" s="81" t="s">
        <v>2097</v>
      </c>
      <c r="I2161" s="81" t="s">
        <v>2096</v>
      </c>
      <c r="J2161" s="81" t="s">
        <v>231</v>
      </c>
      <c r="K2161" s="81" t="s">
        <v>333</v>
      </c>
      <c r="L2161" s="81">
        <v>-108.0951531111111</v>
      </c>
      <c r="M2161" s="81">
        <v>39.489975333333334</v>
      </c>
      <c r="N2161" s="190">
        <v>0</v>
      </c>
      <c r="O2161" s="185">
        <v>5.7</v>
      </c>
      <c r="P2161" s="185">
        <v>0</v>
      </c>
      <c r="Q2161" s="185">
        <v>0</v>
      </c>
      <c r="R2161" s="186">
        <v>0</v>
      </c>
    </row>
    <row r="2162" spans="1:18" s="81" customFormat="1" x14ac:dyDescent="0.2">
      <c r="A2162" s="81" t="s">
        <v>147</v>
      </c>
      <c r="B2162" s="81" t="s">
        <v>493</v>
      </c>
      <c r="C2162" s="81" t="str">
        <f t="shared" si="33"/>
        <v>08045</v>
      </c>
      <c r="D2162" s="81" t="s">
        <v>503</v>
      </c>
      <c r="E2162" s="81" t="s">
        <v>2094</v>
      </c>
      <c r="F2162" s="81">
        <v>79.900000000000006</v>
      </c>
      <c r="G2162" s="81" t="s">
        <v>515</v>
      </c>
      <c r="H2162" s="81" t="s">
        <v>2098</v>
      </c>
      <c r="I2162" s="81" t="s">
        <v>2096</v>
      </c>
      <c r="J2162" s="81" t="s">
        <v>231</v>
      </c>
      <c r="K2162" s="81" t="s">
        <v>333</v>
      </c>
      <c r="L2162" s="81">
        <v>-108.0951531111111</v>
      </c>
      <c r="M2162" s="81">
        <v>39.489975333333334</v>
      </c>
      <c r="N2162" s="190">
        <v>0</v>
      </c>
      <c r="O2162" s="185">
        <v>0</v>
      </c>
      <c r="P2162" s="185">
        <v>5.7</v>
      </c>
      <c r="Q2162" s="185">
        <v>0</v>
      </c>
      <c r="R2162" s="186">
        <v>0</v>
      </c>
    </row>
    <row r="2163" spans="1:18" s="81" customFormat="1" x14ac:dyDescent="0.2">
      <c r="A2163" s="81" t="s">
        <v>147</v>
      </c>
      <c r="B2163" s="81" t="s">
        <v>493</v>
      </c>
      <c r="C2163" s="81" t="str">
        <f t="shared" si="33"/>
        <v>08045</v>
      </c>
      <c r="D2163" s="81" t="s">
        <v>503</v>
      </c>
      <c r="E2163" s="81" t="s">
        <v>2094</v>
      </c>
      <c r="F2163" s="81">
        <v>79.900000000000006</v>
      </c>
      <c r="G2163" s="81" t="s">
        <v>515</v>
      </c>
      <c r="H2163" s="81" t="s">
        <v>2098</v>
      </c>
      <c r="I2163" s="81" t="s">
        <v>2096</v>
      </c>
      <c r="J2163" s="81" t="s">
        <v>231</v>
      </c>
      <c r="K2163" s="81" t="s">
        <v>333</v>
      </c>
      <c r="L2163" s="81">
        <v>-108.0951531111111</v>
      </c>
      <c r="M2163" s="81">
        <v>39.489975333333334</v>
      </c>
      <c r="N2163" s="190">
        <v>19.3</v>
      </c>
      <c r="O2163" s="185">
        <v>0</v>
      </c>
      <c r="P2163" s="185">
        <v>0</v>
      </c>
      <c r="Q2163" s="185">
        <v>0</v>
      </c>
      <c r="R2163" s="186">
        <v>0</v>
      </c>
    </row>
    <row r="2164" spans="1:18" s="81" customFormat="1" x14ac:dyDescent="0.2">
      <c r="A2164" s="81" t="s">
        <v>147</v>
      </c>
      <c r="B2164" s="81" t="s">
        <v>493</v>
      </c>
      <c r="C2164" s="81" t="str">
        <f t="shared" si="33"/>
        <v>08045</v>
      </c>
      <c r="D2164" s="81" t="s">
        <v>503</v>
      </c>
      <c r="E2164" s="81" t="s">
        <v>2094</v>
      </c>
      <c r="F2164" s="81">
        <v>79.900000000000006</v>
      </c>
      <c r="G2164" s="81" t="s">
        <v>515</v>
      </c>
      <c r="H2164" s="81" t="s">
        <v>2098</v>
      </c>
      <c r="I2164" s="81" t="s">
        <v>2096</v>
      </c>
      <c r="J2164" s="81" t="s">
        <v>231</v>
      </c>
      <c r="K2164" s="81" t="s">
        <v>333</v>
      </c>
      <c r="L2164" s="81">
        <v>-108.0951531111111</v>
      </c>
      <c r="M2164" s="81">
        <v>39.489975333333334</v>
      </c>
      <c r="N2164" s="190">
        <v>0</v>
      </c>
      <c r="O2164" s="185">
        <v>0</v>
      </c>
      <c r="P2164" s="185">
        <v>0</v>
      </c>
      <c r="Q2164" s="185">
        <v>0</v>
      </c>
      <c r="R2164" s="186">
        <v>0.39950000000000002</v>
      </c>
    </row>
    <row r="2165" spans="1:18" s="81" customFormat="1" x14ac:dyDescent="0.2">
      <c r="A2165" s="81" t="s">
        <v>147</v>
      </c>
      <c r="B2165" s="81" t="s">
        <v>493</v>
      </c>
      <c r="C2165" s="81" t="str">
        <f t="shared" si="33"/>
        <v>08045</v>
      </c>
      <c r="D2165" s="81" t="s">
        <v>503</v>
      </c>
      <c r="E2165" s="81" t="s">
        <v>2094</v>
      </c>
      <c r="F2165" s="81">
        <v>79.900000000000006</v>
      </c>
      <c r="G2165" s="81" t="s">
        <v>515</v>
      </c>
      <c r="H2165" s="81" t="s">
        <v>2098</v>
      </c>
      <c r="I2165" s="81" t="s">
        <v>2096</v>
      </c>
      <c r="J2165" s="81" t="s">
        <v>231</v>
      </c>
      <c r="K2165" s="81" t="s">
        <v>333</v>
      </c>
      <c r="L2165" s="81">
        <v>-108.0951531111111</v>
      </c>
      <c r="M2165" s="81">
        <v>39.489975333333334</v>
      </c>
      <c r="N2165" s="190">
        <v>0</v>
      </c>
      <c r="O2165" s="185">
        <v>0</v>
      </c>
      <c r="P2165" s="185">
        <v>0</v>
      </c>
      <c r="Q2165" s="185">
        <v>0</v>
      </c>
      <c r="R2165" s="186">
        <v>0</v>
      </c>
    </row>
    <row r="2166" spans="1:18" s="81" customFormat="1" x14ac:dyDescent="0.2">
      <c r="A2166" s="81" t="s">
        <v>147</v>
      </c>
      <c r="B2166" s="81" t="s">
        <v>493</v>
      </c>
      <c r="C2166" s="81" t="str">
        <f t="shared" si="33"/>
        <v>08045</v>
      </c>
      <c r="D2166" s="81" t="s">
        <v>503</v>
      </c>
      <c r="E2166" s="81" t="s">
        <v>2094</v>
      </c>
      <c r="F2166" s="81">
        <v>79.900000000000006</v>
      </c>
      <c r="G2166" s="81" t="s">
        <v>515</v>
      </c>
      <c r="H2166" s="81" t="s">
        <v>2098</v>
      </c>
      <c r="I2166" s="81" t="s">
        <v>2096</v>
      </c>
      <c r="J2166" s="81" t="s">
        <v>231</v>
      </c>
      <c r="K2166" s="81" t="s">
        <v>333</v>
      </c>
      <c r="L2166" s="81">
        <v>-108.0951531111111</v>
      </c>
      <c r="M2166" s="81">
        <v>39.489975333333334</v>
      </c>
      <c r="N2166" s="190">
        <v>0</v>
      </c>
      <c r="O2166" s="185">
        <v>0</v>
      </c>
      <c r="P2166" s="185">
        <v>0</v>
      </c>
      <c r="Q2166" s="185">
        <v>2.3970000000000002E-2</v>
      </c>
      <c r="R2166" s="186">
        <v>0</v>
      </c>
    </row>
    <row r="2167" spans="1:18" s="81" customFormat="1" x14ac:dyDescent="0.2">
      <c r="A2167" s="81" t="s">
        <v>147</v>
      </c>
      <c r="B2167" s="81" t="s">
        <v>493</v>
      </c>
      <c r="C2167" s="81" t="str">
        <f t="shared" si="33"/>
        <v>08045</v>
      </c>
      <c r="D2167" s="81" t="s">
        <v>503</v>
      </c>
      <c r="E2167" s="81" t="s">
        <v>2094</v>
      </c>
      <c r="F2167" s="81">
        <v>79.900000000000006</v>
      </c>
      <c r="G2167" s="81" t="s">
        <v>515</v>
      </c>
      <c r="H2167" s="81" t="s">
        <v>2098</v>
      </c>
      <c r="I2167" s="81" t="s">
        <v>2096</v>
      </c>
      <c r="J2167" s="81" t="s">
        <v>231</v>
      </c>
      <c r="K2167" s="81" t="s">
        <v>333</v>
      </c>
      <c r="L2167" s="81">
        <v>-108.0951531111111</v>
      </c>
      <c r="M2167" s="81">
        <v>39.489975333333334</v>
      </c>
      <c r="N2167" s="190">
        <v>0</v>
      </c>
      <c r="O2167" s="185">
        <v>5.7</v>
      </c>
      <c r="P2167" s="185">
        <v>0</v>
      </c>
      <c r="Q2167" s="185">
        <v>0</v>
      </c>
      <c r="R2167" s="186">
        <v>0</v>
      </c>
    </row>
    <row r="2168" spans="1:18" s="81" customFormat="1" x14ac:dyDescent="0.2">
      <c r="A2168" s="81" t="s">
        <v>147</v>
      </c>
      <c r="B2168" s="81" t="s">
        <v>493</v>
      </c>
      <c r="C2168" s="81" t="str">
        <f t="shared" si="33"/>
        <v>08045</v>
      </c>
      <c r="D2168" s="81" t="s">
        <v>503</v>
      </c>
      <c r="E2168" s="81" t="s">
        <v>2094</v>
      </c>
      <c r="F2168" s="81">
        <v>79.900000000000006</v>
      </c>
      <c r="G2168" s="81" t="s">
        <v>515</v>
      </c>
      <c r="H2168" s="81" t="s">
        <v>2099</v>
      </c>
      <c r="I2168" s="81" t="s">
        <v>2096</v>
      </c>
      <c r="J2168" s="81" t="s">
        <v>231</v>
      </c>
      <c r="K2168" s="81" t="s">
        <v>333</v>
      </c>
      <c r="L2168" s="81">
        <v>-108.0951531111111</v>
      </c>
      <c r="M2168" s="81">
        <v>39.489975333333334</v>
      </c>
      <c r="N2168" s="190">
        <v>0</v>
      </c>
      <c r="O2168" s="185">
        <v>0</v>
      </c>
      <c r="P2168" s="185">
        <v>5.7</v>
      </c>
      <c r="Q2168" s="185">
        <v>0</v>
      </c>
      <c r="R2168" s="186">
        <v>0</v>
      </c>
    </row>
    <row r="2169" spans="1:18" s="81" customFormat="1" x14ac:dyDescent="0.2">
      <c r="A2169" s="81" t="s">
        <v>147</v>
      </c>
      <c r="B2169" s="81" t="s">
        <v>493</v>
      </c>
      <c r="C2169" s="81" t="str">
        <f t="shared" si="33"/>
        <v>08045</v>
      </c>
      <c r="D2169" s="81" t="s">
        <v>503</v>
      </c>
      <c r="E2169" s="81" t="s">
        <v>2094</v>
      </c>
      <c r="F2169" s="81">
        <v>79.900000000000006</v>
      </c>
      <c r="G2169" s="81" t="s">
        <v>515</v>
      </c>
      <c r="H2169" s="81" t="s">
        <v>2099</v>
      </c>
      <c r="I2169" s="81" t="s">
        <v>2096</v>
      </c>
      <c r="J2169" s="81" t="s">
        <v>231</v>
      </c>
      <c r="K2169" s="81" t="s">
        <v>333</v>
      </c>
      <c r="L2169" s="81">
        <v>-108.0951531111111</v>
      </c>
      <c r="M2169" s="81">
        <v>39.489975333333334</v>
      </c>
      <c r="N2169" s="190">
        <v>19.3</v>
      </c>
      <c r="O2169" s="185">
        <v>0</v>
      </c>
      <c r="P2169" s="185">
        <v>0</v>
      </c>
      <c r="Q2169" s="185">
        <v>0</v>
      </c>
      <c r="R2169" s="186">
        <v>0</v>
      </c>
    </row>
    <row r="2170" spans="1:18" s="81" customFormat="1" x14ac:dyDescent="0.2">
      <c r="A2170" s="81" t="s">
        <v>147</v>
      </c>
      <c r="B2170" s="81" t="s">
        <v>493</v>
      </c>
      <c r="C2170" s="81" t="str">
        <f t="shared" si="33"/>
        <v>08045</v>
      </c>
      <c r="D2170" s="81" t="s">
        <v>503</v>
      </c>
      <c r="E2170" s="81" t="s">
        <v>2094</v>
      </c>
      <c r="F2170" s="81">
        <v>79.900000000000006</v>
      </c>
      <c r="G2170" s="81" t="s">
        <v>515</v>
      </c>
      <c r="H2170" s="81" t="s">
        <v>2099</v>
      </c>
      <c r="I2170" s="81" t="s">
        <v>2096</v>
      </c>
      <c r="J2170" s="81" t="s">
        <v>231</v>
      </c>
      <c r="K2170" s="81" t="s">
        <v>333</v>
      </c>
      <c r="L2170" s="81">
        <v>-108.0951531111111</v>
      </c>
      <c r="M2170" s="81">
        <v>39.489975333333334</v>
      </c>
      <c r="N2170" s="190">
        <v>0</v>
      </c>
      <c r="O2170" s="185">
        <v>0</v>
      </c>
      <c r="P2170" s="185">
        <v>0</v>
      </c>
      <c r="Q2170" s="185">
        <v>0</v>
      </c>
      <c r="R2170" s="186">
        <v>0.3</v>
      </c>
    </row>
    <row r="2171" spans="1:18" s="81" customFormat="1" x14ac:dyDescent="0.2">
      <c r="A2171" s="81" t="s">
        <v>147</v>
      </c>
      <c r="B2171" s="81" t="s">
        <v>493</v>
      </c>
      <c r="C2171" s="81" t="str">
        <f t="shared" si="33"/>
        <v>08045</v>
      </c>
      <c r="D2171" s="81" t="s">
        <v>503</v>
      </c>
      <c r="E2171" s="81" t="s">
        <v>2094</v>
      </c>
      <c r="F2171" s="81">
        <v>79.900000000000006</v>
      </c>
      <c r="G2171" s="81" t="s">
        <v>515</v>
      </c>
      <c r="H2171" s="81" t="s">
        <v>2099</v>
      </c>
      <c r="I2171" s="81" t="s">
        <v>2096</v>
      </c>
      <c r="J2171" s="81" t="s">
        <v>231</v>
      </c>
      <c r="K2171" s="81" t="s">
        <v>333</v>
      </c>
      <c r="L2171" s="81">
        <v>-108.0951531111111</v>
      </c>
      <c r="M2171" s="81">
        <v>39.489975333333334</v>
      </c>
      <c r="N2171" s="190">
        <v>0</v>
      </c>
      <c r="O2171" s="185">
        <v>0</v>
      </c>
      <c r="P2171" s="185">
        <v>0</v>
      </c>
      <c r="Q2171" s="185">
        <v>0</v>
      </c>
      <c r="R2171" s="186">
        <v>0</v>
      </c>
    </row>
    <row r="2172" spans="1:18" s="81" customFormat="1" x14ac:dyDescent="0.2">
      <c r="A2172" s="81" t="s">
        <v>147</v>
      </c>
      <c r="B2172" s="81" t="s">
        <v>493</v>
      </c>
      <c r="C2172" s="81" t="str">
        <f t="shared" si="33"/>
        <v>08045</v>
      </c>
      <c r="D2172" s="81" t="s">
        <v>503</v>
      </c>
      <c r="E2172" s="81" t="s">
        <v>2094</v>
      </c>
      <c r="F2172" s="81">
        <v>79.900000000000006</v>
      </c>
      <c r="G2172" s="81" t="s">
        <v>515</v>
      </c>
      <c r="H2172" s="81" t="s">
        <v>2099</v>
      </c>
      <c r="I2172" s="81" t="s">
        <v>2096</v>
      </c>
      <c r="J2172" s="81" t="s">
        <v>231</v>
      </c>
      <c r="K2172" s="81" t="s">
        <v>333</v>
      </c>
      <c r="L2172" s="81">
        <v>-108.0951531111111</v>
      </c>
      <c r="M2172" s="81">
        <v>39.489975333333334</v>
      </c>
      <c r="N2172" s="190">
        <v>0</v>
      </c>
      <c r="O2172" s="185">
        <v>5.7</v>
      </c>
      <c r="P2172" s="185">
        <v>0</v>
      </c>
      <c r="Q2172" s="185">
        <v>0</v>
      </c>
      <c r="R2172" s="186">
        <v>0</v>
      </c>
    </row>
    <row r="2173" spans="1:18" s="81" customFormat="1" x14ac:dyDescent="0.2">
      <c r="A2173" s="81" t="s">
        <v>147</v>
      </c>
      <c r="B2173" s="81" t="s">
        <v>493</v>
      </c>
      <c r="C2173" s="81" t="str">
        <f t="shared" si="33"/>
        <v>08045</v>
      </c>
      <c r="D2173" s="81" t="s">
        <v>503</v>
      </c>
      <c r="E2173" s="81" t="s">
        <v>2094</v>
      </c>
      <c r="F2173" s="81">
        <v>79.900000000000006</v>
      </c>
      <c r="G2173" s="81" t="s">
        <v>515</v>
      </c>
      <c r="H2173" s="81" t="s">
        <v>2100</v>
      </c>
      <c r="I2173" s="81" t="s">
        <v>2096</v>
      </c>
      <c r="J2173" s="81" t="s">
        <v>231</v>
      </c>
      <c r="K2173" s="81" t="s">
        <v>333</v>
      </c>
      <c r="L2173" s="81">
        <v>-108.0951531111111</v>
      </c>
      <c r="M2173" s="81">
        <v>39.489975333333334</v>
      </c>
      <c r="N2173" s="190">
        <v>0</v>
      </c>
      <c r="O2173" s="185">
        <v>0</v>
      </c>
      <c r="P2173" s="185">
        <v>5.7</v>
      </c>
      <c r="Q2173" s="185">
        <v>0</v>
      </c>
      <c r="R2173" s="186">
        <v>0</v>
      </c>
    </row>
    <row r="2174" spans="1:18" s="81" customFormat="1" x14ac:dyDescent="0.2">
      <c r="A2174" s="81" t="s">
        <v>147</v>
      </c>
      <c r="B2174" s="81" t="s">
        <v>493</v>
      </c>
      <c r="C2174" s="81" t="str">
        <f t="shared" si="33"/>
        <v>08045</v>
      </c>
      <c r="D2174" s="81" t="s">
        <v>503</v>
      </c>
      <c r="E2174" s="81" t="s">
        <v>2094</v>
      </c>
      <c r="F2174" s="81">
        <v>79.900000000000006</v>
      </c>
      <c r="G2174" s="81" t="s">
        <v>515</v>
      </c>
      <c r="H2174" s="81" t="s">
        <v>2100</v>
      </c>
      <c r="I2174" s="81" t="s">
        <v>2096</v>
      </c>
      <c r="J2174" s="81" t="s">
        <v>231</v>
      </c>
      <c r="K2174" s="81" t="s">
        <v>333</v>
      </c>
      <c r="L2174" s="81">
        <v>-108.0951531111111</v>
      </c>
      <c r="M2174" s="81">
        <v>39.489975333333334</v>
      </c>
      <c r="N2174" s="190">
        <v>19.3</v>
      </c>
      <c r="O2174" s="185">
        <v>0</v>
      </c>
      <c r="P2174" s="185">
        <v>0</v>
      </c>
      <c r="Q2174" s="185">
        <v>0</v>
      </c>
      <c r="R2174" s="186">
        <v>0</v>
      </c>
    </row>
    <row r="2175" spans="1:18" s="81" customFormat="1" x14ac:dyDescent="0.2">
      <c r="A2175" s="81" t="s">
        <v>147</v>
      </c>
      <c r="B2175" s="81" t="s">
        <v>493</v>
      </c>
      <c r="C2175" s="81" t="str">
        <f t="shared" si="33"/>
        <v>08045</v>
      </c>
      <c r="D2175" s="81" t="s">
        <v>503</v>
      </c>
      <c r="E2175" s="81" t="s">
        <v>2094</v>
      </c>
      <c r="F2175" s="81">
        <v>79.900000000000006</v>
      </c>
      <c r="G2175" s="81" t="s">
        <v>515</v>
      </c>
      <c r="H2175" s="81" t="s">
        <v>2100</v>
      </c>
      <c r="I2175" s="81" t="s">
        <v>2096</v>
      </c>
      <c r="J2175" s="81" t="s">
        <v>231</v>
      </c>
      <c r="K2175" s="81" t="s">
        <v>333</v>
      </c>
      <c r="L2175" s="81">
        <v>-108.0951531111111</v>
      </c>
      <c r="M2175" s="81">
        <v>39.489975333333334</v>
      </c>
      <c r="N2175" s="190">
        <v>0</v>
      </c>
      <c r="O2175" s="185">
        <v>0</v>
      </c>
      <c r="P2175" s="185">
        <v>0</v>
      </c>
      <c r="Q2175" s="185">
        <v>0</v>
      </c>
      <c r="R2175" s="186">
        <v>0.4</v>
      </c>
    </row>
    <row r="2176" spans="1:18" s="81" customFormat="1" x14ac:dyDescent="0.2">
      <c r="A2176" s="81" t="s">
        <v>147</v>
      </c>
      <c r="B2176" s="81" t="s">
        <v>493</v>
      </c>
      <c r="C2176" s="81" t="str">
        <f t="shared" si="33"/>
        <v>08045</v>
      </c>
      <c r="D2176" s="81" t="s">
        <v>503</v>
      </c>
      <c r="E2176" s="81" t="s">
        <v>2094</v>
      </c>
      <c r="F2176" s="81">
        <v>79.900000000000006</v>
      </c>
      <c r="G2176" s="81" t="s">
        <v>515</v>
      </c>
      <c r="H2176" s="81" t="s">
        <v>2100</v>
      </c>
      <c r="I2176" s="81" t="s">
        <v>2096</v>
      </c>
      <c r="J2176" s="81" t="s">
        <v>231</v>
      </c>
      <c r="K2176" s="81" t="s">
        <v>333</v>
      </c>
      <c r="L2176" s="81">
        <v>-108.0951531111111</v>
      </c>
      <c r="M2176" s="81">
        <v>39.489975333333334</v>
      </c>
      <c r="N2176" s="190">
        <v>0</v>
      </c>
      <c r="O2176" s="185">
        <v>0</v>
      </c>
      <c r="P2176" s="185">
        <v>0</v>
      </c>
      <c r="Q2176" s="185">
        <v>0</v>
      </c>
      <c r="R2176" s="186">
        <v>0</v>
      </c>
    </row>
    <row r="2177" spans="1:18" s="81" customFormat="1" x14ac:dyDescent="0.2">
      <c r="A2177" s="81" t="s">
        <v>147</v>
      </c>
      <c r="B2177" s="81" t="s">
        <v>493</v>
      </c>
      <c r="C2177" s="81" t="str">
        <f t="shared" si="33"/>
        <v>08045</v>
      </c>
      <c r="D2177" s="81" t="s">
        <v>503</v>
      </c>
      <c r="E2177" s="81" t="s">
        <v>2094</v>
      </c>
      <c r="F2177" s="81">
        <v>79.900000000000006</v>
      </c>
      <c r="G2177" s="81" t="s">
        <v>515</v>
      </c>
      <c r="H2177" s="81" t="s">
        <v>2100</v>
      </c>
      <c r="I2177" s="81" t="s">
        <v>2096</v>
      </c>
      <c r="J2177" s="81" t="s">
        <v>231</v>
      </c>
      <c r="K2177" s="81" t="s">
        <v>333</v>
      </c>
      <c r="L2177" s="81">
        <v>-108.0951531111111</v>
      </c>
      <c r="M2177" s="81">
        <v>39.489975333333334</v>
      </c>
      <c r="N2177" s="190">
        <v>0</v>
      </c>
      <c r="O2177" s="185">
        <v>5.7</v>
      </c>
      <c r="P2177" s="185">
        <v>0</v>
      </c>
      <c r="Q2177" s="185">
        <v>0</v>
      </c>
      <c r="R2177" s="186">
        <v>0</v>
      </c>
    </row>
    <row r="2178" spans="1:18" s="81" customFormat="1" x14ac:dyDescent="0.2">
      <c r="A2178" s="81" t="s">
        <v>147</v>
      </c>
      <c r="B2178" s="81" t="s">
        <v>493</v>
      </c>
      <c r="C2178" s="81" t="str">
        <f t="shared" si="33"/>
        <v>08045</v>
      </c>
      <c r="D2178" s="81" t="s">
        <v>503</v>
      </c>
      <c r="E2178" s="81" t="s">
        <v>2094</v>
      </c>
      <c r="F2178" s="81">
        <v>79.900000000000006</v>
      </c>
      <c r="G2178" s="81" t="s">
        <v>515</v>
      </c>
      <c r="H2178" s="81" t="s">
        <v>2101</v>
      </c>
      <c r="I2178" s="81" t="s">
        <v>2096</v>
      </c>
      <c r="J2178" s="81" t="s">
        <v>231</v>
      </c>
      <c r="K2178" s="81" t="s">
        <v>333</v>
      </c>
      <c r="L2178" s="81">
        <v>-108.0951531111111</v>
      </c>
      <c r="M2178" s="81">
        <v>39.489975333333334</v>
      </c>
      <c r="N2178" s="190">
        <v>0</v>
      </c>
      <c r="O2178" s="185">
        <v>0</v>
      </c>
      <c r="P2178" s="185">
        <v>5.7</v>
      </c>
      <c r="Q2178" s="185">
        <v>0</v>
      </c>
      <c r="R2178" s="186">
        <v>0</v>
      </c>
    </row>
    <row r="2179" spans="1:18" s="81" customFormat="1" x14ac:dyDescent="0.2">
      <c r="A2179" s="81" t="s">
        <v>147</v>
      </c>
      <c r="B2179" s="81" t="s">
        <v>493</v>
      </c>
      <c r="C2179" s="81" t="str">
        <f t="shared" si="33"/>
        <v>08045</v>
      </c>
      <c r="D2179" s="81" t="s">
        <v>503</v>
      </c>
      <c r="E2179" s="81" t="s">
        <v>2094</v>
      </c>
      <c r="F2179" s="81">
        <v>79.900000000000006</v>
      </c>
      <c r="G2179" s="81" t="s">
        <v>515</v>
      </c>
      <c r="H2179" s="81" t="s">
        <v>2101</v>
      </c>
      <c r="I2179" s="81" t="s">
        <v>2096</v>
      </c>
      <c r="J2179" s="81" t="s">
        <v>231</v>
      </c>
      <c r="K2179" s="81" t="s">
        <v>333</v>
      </c>
      <c r="L2179" s="81">
        <v>-108.0951531111111</v>
      </c>
      <c r="M2179" s="81">
        <v>39.489975333333334</v>
      </c>
      <c r="N2179" s="190">
        <v>19.3</v>
      </c>
      <c r="O2179" s="185">
        <v>0</v>
      </c>
      <c r="P2179" s="185">
        <v>0</v>
      </c>
      <c r="Q2179" s="185">
        <v>0</v>
      </c>
      <c r="R2179" s="186">
        <v>0</v>
      </c>
    </row>
    <row r="2180" spans="1:18" s="81" customFormat="1" x14ac:dyDescent="0.2">
      <c r="A2180" s="81" t="s">
        <v>147</v>
      </c>
      <c r="B2180" s="81" t="s">
        <v>493</v>
      </c>
      <c r="C2180" s="81" t="str">
        <f t="shared" si="33"/>
        <v>08045</v>
      </c>
      <c r="D2180" s="81" t="s">
        <v>503</v>
      </c>
      <c r="E2180" s="81" t="s">
        <v>2094</v>
      </c>
      <c r="F2180" s="81">
        <v>79.900000000000006</v>
      </c>
      <c r="G2180" s="81" t="s">
        <v>515</v>
      </c>
      <c r="H2180" s="81" t="s">
        <v>2101</v>
      </c>
      <c r="I2180" s="81" t="s">
        <v>2096</v>
      </c>
      <c r="J2180" s="81" t="s">
        <v>231</v>
      </c>
      <c r="K2180" s="81" t="s">
        <v>333</v>
      </c>
      <c r="L2180" s="81">
        <v>-108.0951531111111</v>
      </c>
      <c r="M2180" s="81">
        <v>39.489975333333334</v>
      </c>
      <c r="N2180" s="190">
        <v>0</v>
      </c>
      <c r="O2180" s="185">
        <v>0</v>
      </c>
      <c r="P2180" s="185">
        <v>0</v>
      </c>
      <c r="Q2180" s="185">
        <v>0</v>
      </c>
      <c r="R2180" s="186">
        <v>0.39950000000000002</v>
      </c>
    </row>
    <row r="2181" spans="1:18" s="81" customFormat="1" x14ac:dyDescent="0.2">
      <c r="A2181" s="81" t="s">
        <v>147</v>
      </c>
      <c r="B2181" s="81" t="s">
        <v>493</v>
      </c>
      <c r="C2181" s="81" t="str">
        <f t="shared" si="33"/>
        <v>08045</v>
      </c>
      <c r="D2181" s="81" t="s">
        <v>503</v>
      </c>
      <c r="E2181" s="81" t="s">
        <v>2094</v>
      </c>
      <c r="F2181" s="81">
        <v>79.900000000000006</v>
      </c>
      <c r="G2181" s="81" t="s">
        <v>515</v>
      </c>
      <c r="H2181" s="81" t="s">
        <v>2101</v>
      </c>
      <c r="I2181" s="81" t="s">
        <v>2096</v>
      </c>
      <c r="J2181" s="81" t="s">
        <v>231</v>
      </c>
      <c r="K2181" s="81" t="s">
        <v>333</v>
      </c>
      <c r="L2181" s="81">
        <v>-108.0951531111111</v>
      </c>
      <c r="M2181" s="81">
        <v>39.489975333333334</v>
      </c>
      <c r="N2181" s="190">
        <v>0</v>
      </c>
      <c r="O2181" s="185">
        <v>0</v>
      </c>
      <c r="P2181" s="185">
        <v>0</v>
      </c>
      <c r="Q2181" s="185">
        <v>0</v>
      </c>
      <c r="R2181" s="186">
        <v>0</v>
      </c>
    </row>
    <row r="2182" spans="1:18" s="81" customFormat="1" x14ac:dyDescent="0.2">
      <c r="A2182" s="81" t="s">
        <v>147</v>
      </c>
      <c r="B2182" s="81" t="s">
        <v>493</v>
      </c>
      <c r="C2182" s="81" t="str">
        <f t="shared" si="33"/>
        <v>08045</v>
      </c>
      <c r="D2182" s="81" t="s">
        <v>503</v>
      </c>
      <c r="E2182" s="81" t="s">
        <v>2094</v>
      </c>
      <c r="F2182" s="81">
        <v>79.900000000000006</v>
      </c>
      <c r="G2182" s="81" t="s">
        <v>515</v>
      </c>
      <c r="H2182" s="81" t="s">
        <v>2101</v>
      </c>
      <c r="I2182" s="81" t="s">
        <v>2096</v>
      </c>
      <c r="J2182" s="81" t="s">
        <v>231</v>
      </c>
      <c r="K2182" s="81" t="s">
        <v>333</v>
      </c>
      <c r="L2182" s="81">
        <v>-108.0951531111111</v>
      </c>
      <c r="M2182" s="81">
        <v>39.489975333333334</v>
      </c>
      <c r="N2182" s="190">
        <v>0</v>
      </c>
      <c r="O2182" s="185">
        <v>0</v>
      </c>
      <c r="P2182" s="185">
        <v>0</v>
      </c>
      <c r="Q2182" s="185">
        <v>2.3970000000000002E-2</v>
      </c>
      <c r="R2182" s="186">
        <v>0</v>
      </c>
    </row>
    <row r="2183" spans="1:18" s="81" customFormat="1" x14ac:dyDescent="0.2">
      <c r="A2183" s="81" t="s">
        <v>147</v>
      </c>
      <c r="B2183" s="81" t="s">
        <v>493</v>
      </c>
      <c r="C2183" s="81" t="str">
        <f t="shared" ref="C2183:C2246" si="34">B2183&amp;D2183</f>
        <v>08045</v>
      </c>
      <c r="D2183" s="81" t="s">
        <v>503</v>
      </c>
      <c r="E2183" s="81" t="s">
        <v>2094</v>
      </c>
      <c r="F2183" s="81">
        <v>79.900000000000006</v>
      </c>
      <c r="G2183" s="81" t="s">
        <v>515</v>
      </c>
      <c r="H2183" s="81" t="s">
        <v>2101</v>
      </c>
      <c r="I2183" s="81" t="s">
        <v>2096</v>
      </c>
      <c r="J2183" s="81" t="s">
        <v>231</v>
      </c>
      <c r="K2183" s="81" t="s">
        <v>333</v>
      </c>
      <c r="L2183" s="81">
        <v>-108.0951531111111</v>
      </c>
      <c r="M2183" s="81">
        <v>39.489975333333334</v>
      </c>
      <c r="N2183" s="190">
        <v>0</v>
      </c>
      <c r="O2183" s="185">
        <v>5.7</v>
      </c>
      <c r="P2183" s="185">
        <v>0</v>
      </c>
      <c r="Q2183" s="185">
        <v>0</v>
      </c>
      <c r="R2183" s="186">
        <v>0</v>
      </c>
    </row>
    <row r="2184" spans="1:18" s="81" customFormat="1" x14ac:dyDescent="0.2">
      <c r="A2184" s="81" t="s">
        <v>147</v>
      </c>
      <c r="B2184" s="81" t="s">
        <v>493</v>
      </c>
      <c r="C2184" s="81" t="str">
        <f t="shared" si="34"/>
        <v>08045</v>
      </c>
      <c r="D2184" s="81" t="s">
        <v>503</v>
      </c>
      <c r="E2184" s="81" t="s">
        <v>2094</v>
      </c>
      <c r="F2184" s="81">
        <v>2.15</v>
      </c>
      <c r="G2184" s="81" t="s">
        <v>523</v>
      </c>
      <c r="H2184" s="81" t="s">
        <v>2102</v>
      </c>
      <c r="I2184" s="81" t="s">
        <v>2096</v>
      </c>
      <c r="J2184" s="81" t="s">
        <v>251</v>
      </c>
      <c r="K2184" s="81" t="s">
        <v>333</v>
      </c>
      <c r="L2184" s="81">
        <v>-108.0951531111111</v>
      </c>
      <c r="M2184" s="81">
        <v>39.489975333333334</v>
      </c>
      <c r="N2184" s="190">
        <v>0</v>
      </c>
      <c r="O2184" s="185">
        <v>3.9</v>
      </c>
      <c r="P2184" s="185">
        <v>0</v>
      </c>
      <c r="Q2184" s="185">
        <v>0</v>
      </c>
      <c r="R2184" s="186">
        <v>0</v>
      </c>
    </row>
    <row r="2185" spans="1:18" s="81" customFormat="1" x14ac:dyDescent="0.2">
      <c r="A2185" s="81" t="s">
        <v>147</v>
      </c>
      <c r="B2185" s="81" t="s">
        <v>493</v>
      </c>
      <c r="C2185" s="81" t="str">
        <f t="shared" si="34"/>
        <v>08045</v>
      </c>
      <c r="D2185" s="81" t="s">
        <v>503</v>
      </c>
      <c r="E2185" s="81" t="s">
        <v>2094</v>
      </c>
      <c r="F2185" s="81">
        <v>1095</v>
      </c>
      <c r="G2185" s="81" t="s">
        <v>505</v>
      </c>
      <c r="H2185" s="81" t="s">
        <v>525</v>
      </c>
      <c r="I2185" s="81" t="s">
        <v>2096</v>
      </c>
      <c r="J2185" s="81" t="s">
        <v>6</v>
      </c>
      <c r="K2185" s="81" t="s">
        <v>319</v>
      </c>
      <c r="L2185" s="81">
        <v>-108.0951531111111</v>
      </c>
      <c r="M2185" s="81">
        <v>39.489975333333334</v>
      </c>
      <c r="N2185" s="190">
        <v>0</v>
      </c>
      <c r="O2185" s="185">
        <v>7.6</v>
      </c>
      <c r="P2185" s="185">
        <v>0</v>
      </c>
      <c r="Q2185" s="185">
        <v>0</v>
      </c>
      <c r="R2185" s="186">
        <v>0</v>
      </c>
    </row>
    <row r="2186" spans="1:18" s="81" customFormat="1" x14ac:dyDescent="0.2">
      <c r="A2186" s="81" t="s">
        <v>147</v>
      </c>
      <c r="B2186" s="81" t="s">
        <v>493</v>
      </c>
      <c r="C2186" s="81" t="str">
        <f t="shared" si="34"/>
        <v>08045</v>
      </c>
      <c r="D2186" s="81" t="s">
        <v>503</v>
      </c>
      <c r="E2186" s="81" t="s">
        <v>2094</v>
      </c>
      <c r="F2186" s="81">
        <v>0</v>
      </c>
      <c r="G2186" s="81" t="s">
        <v>526</v>
      </c>
      <c r="H2186" s="81" t="s">
        <v>2103</v>
      </c>
      <c r="I2186" s="81" t="s">
        <v>2096</v>
      </c>
      <c r="J2186" s="81" t="s">
        <v>277</v>
      </c>
      <c r="K2186" s="81" t="s">
        <v>350</v>
      </c>
      <c r="L2186" s="81">
        <v>-108.0951531111111</v>
      </c>
      <c r="M2186" s="81">
        <v>39.489975333333334</v>
      </c>
      <c r="N2186" s="190">
        <v>0</v>
      </c>
      <c r="O2186" s="185">
        <v>3.8</v>
      </c>
      <c r="P2186" s="185">
        <v>0</v>
      </c>
      <c r="Q2186" s="185">
        <v>0</v>
      </c>
      <c r="R2186" s="186">
        <v>0</v>
      </c>
    </row>
    <row r="2187" spans="1:18" s="81" customFormat="1" x14ac:dyDescent="0.2">
      <c r="A2187" s="81" t="s">
        <v>147</v>
      </c>
      <c r="B2187" s="81" t="s">
        <v>493</v>
      </c>
      <c r="C2187" s="81" t="str">
        <f t="shared" si="34"/>
        <v>08045</v>
      </c>
      <c r="D2187" s="81" t="s">
        <v>503</v>
      </c>
      <c r="E2187" s="81" t="s">
        <v>2094</v>
      </c>
      <c r="F2187" s="81">
        <v>5475</v>
      </c>
      <c r="G2187" s="81" t="s">
        <v>528</v>
      </c>
      <c r="H2187" s="81" t="s">
        <v>531</v>
      </c>
      <c r="I2187" s="81" t="s">
        <v>2096</v>
      </c>
      <c r="J2187" s="81" t="s">
        <v>14</v>
      </c>
      <c r="K2187" s="81" t="s">
        <v>494</v>
      </c>
      <c r="L2187" s="81">
        <v>-108.0951531111111</v>
      </c>
      <c r="M2187" s="81">
        <v>39.489975333333334</v>
      </c>
      <c r="N2187" s="190">
        <v>0</v>
      </c>
      <c r="O2187" s="185">
        <v>7.1076851069043139</v>
      </c>
      <c r="P2187" s="185">
        <v>0</v>
      </c>
      <c r="Q2187" s="185">
        <v>0</v>
      </c>
      <c r="R2187" s="186">
        <v>0</v>
      </c>
    </row>
    <row r="2188" spans="1:18" s="81" customFormat="1" x14ac:dyDescent="0.2">
      <c r="A2188" s="81" t="s">
        <v>147</v>
      </c>
      <c r="B2188" s="81" t="s">
        <v>493</v>
      </c>
      <c r="C2188" s="81" t="str">
        <f t="shared" si="34"/>
        <v>08045</v>
      </c>
      <c r="D2188" s="81" t="s">
        <v>503</v>
      </c>
      <c r="E2188" s="81" t="s">
        <v>2104</v>
      </c>
      <c r="F2188" s="81">
        <v>2920</v>
      </c>
      <c r="G2188" s="81" t="s">
        <v>505</v>
      </c>
      <c r="H2188" s="81" t="s">
        <v>724</v>
      </c>
      <c r="I2188" s="81" t="s">
        <v>2105</v>
      </c>
      <c r="J2188" s="81" t="s">
        <v>10</v>
      </c>
      <c r="K2188" s="81" t="s">
        <v>319</v>
      </c>
      <c r="L2188" s="81">
        <v>-108.13081533333333</v>
      </c>
      <c r="M2188" s="81">
        <v>39.53908769444444</v>
      </c>
      <c r="N2188" s="190">
        <v>0</v>
      </c>
      <c r="O2188" s="185">
        <v>0.3</v>
      </c>
      <c r="P2188" s="185">
        <v>0</v>
      </c>
      <c r="Q2188" s="185">
        <v>0</v>
      </c>
      <c r="R2188" s="186">
        <v>0</v>
      </c>
    </row>
    <row r="2189" spans="1:18" s="81" customFormat="1" x14ac:dyDescent="0.2">
      <c r="A2189" s="81" t="s">
        <v>147</v>
      </c>
      <c r="B2189" s="81" t="s">
        <v>493</v>
      </c>
      <c r="C2189" s="81" t="str">
        <f t="shared" si="34"/>
        <v>08045</v>
      </c>
      <c r="D2189" s="81" t="s">
        <v>503</v>
      </c>
      <c r="E2189" s="81" t="s">
        <v>2106</v>
      </c>
      <c r="F2189" s="81">
        <v>57</v>
      </c>
      <c r="G2189" s="81" t="s">
        <v>515</v>
      </c>
      <c r="H2189" s="81" t="s">
        <v>1070</v>
      </c>
      <c r="I2189" s="81" t="s">
        <v>2107</v>
      </c>
      <c r="J2189" s="81" t="s">
        <v>221</v>
      </c>
      <c r="K2189" s="81" t="s">
        <v>333</v>
      </c>
      <c r="L2189" s="81">
        <v>-108.34099499999999</v>
      </c>
      <c r="M2189" s="81">
        <v>39.565849472222219</v>
      </c>
      <c r="N2189" s="190">
        <v>0</v>
      </c>
      <c r="O2189" s="185">
        <v>0</v>
      </c>
      <c r="P2189" s="185">
        <v>16.2</v>
      </c>
      <c r="Q2189" s="185">
        <v>0</v>
      </c>
      <c r="R2189" s="186">
        <v>0</v>
      </c>
    </row>
    <row r="2190" spans="1:18" s="81" customFormat="1" x14ac:dyDescent="0.2">
      <c r="A2190" s="81" t="s">
        <v>147</v>
      </c>
      <c r="B2190" s="81" t="s">
        <v>493</v>
      </c>
      <c r="C2190" s="81" t="str">
        <f t="shared" si="34"/>
        <v>08045</v>
      </c>
      <c r="D2190" s="81" t="s">
        <v>503</v>
      </c>
      <c r="E2190" s="81" t="s">
        <v>2106</v>
      </c>
      <c r="F2190" s="81">
        <v>57</v>
      </c>
      <c r="G2190" s="81" t="s">
        <v>515</v>
      </c>
      <c r="H2190" s="81" t="s">
        <v>1070</v>
      </c>
      <c r="I2190" s="81" t="s">
        <v>2107</v>
      </c>
      <c r="J2190" s="81" t="s">
        <v>221</v>
      </c>
      <c r="K2190" s="81" t="s">
        <v>333</v>
      </c>
      <c r="L2190" s="81">
        <v>-108.34099499999999</v>
      </c>
      <c r="M2190" s="81">
        <v>39.565849472222219</v>
      </c>
      <c r="N2190" s="190">
        <v>12.8</v>
      </c>
      <c r="O2190" s="185">
        <v>0</v>
      </c>
      <c r="P2190" s="185">
        <v>0</v>
      </c>
      <c r="Q2190" s="185">
        <v>0</v>
      </c>
      <c r="R2190" s="186">
        <v>0</v>
      </c>
    </row>
    <row r="2191" spans="1:18" s="81" customFormat="1" x14ac:dyDescent="0.2">
      <c r="A2191" s="81" t="s">
        <v>147</v>
      </c>
      <c r="B2191" s="81" t="s">
        <v>493</v>
      </c>
      <c r="C2191" s="81" t="str">
        <f t="shared" si="34"/>
        <v>08045</v>
      </c>
      <c r="D2191" s="81" t="s">
        <v>503</v>
      </c>
      <c r="E2191" s="81" t="s">
        <v>2106</v>
      </c>
      <c r="F2191" s="81">
        <v>57</v>
      </c>
      <c r="G2191" s="81" t="s">
        <v>515</v>
      </c>
      <c r="H2191" s="81" t="s">
        <v>1070</v>
      </c>
      <c r="I2191" s="81" t="s">
        <v>2107</v>
      </c>
      <c r="J2191" s="81" t="s">
        <v>221</v>
      </c>
      <c r="K2191" s="81" t="s">
        <v>333</v>
      </c>
      <c r="L2191" s="81">
        <v>-108.34099499999999</v>
      </c>
      <c r="M2191" s="81">
        <v>39.565849472222219</v>
      </c>
      <c r="N2191" s="190">
        <v>0</v>
      </c>
      <c r="O2191" s="185">
        <v>4.3</v>
      </c>
      <c r="P2191" s="185">
        <v>0</v>
      </c>
      <c r="Q2191" s="185">
        <v>0</v>
      </c>
      <c r="R2191" s="186">
        <v>0</v>
      </c>
    </row>
    <row r="2192" spans="1:18" s="81" customFormat="1" x14ac:dyDescent="0.2">
      <c r="A2192" s="81" t="s">
        <v>147</v>
      </c>
      <c r="B2192" s="81" t="s">
        <v>493</v>
      </c>
      <c r="C2192" s="81" t="str">
        <f t="shared" si="34"/>
        <v>08045</v>
      </c>
      <c r="D2192" s="81" t="s">
        <v>503</v>
      </c>
      <c r="E2192" s="81" t="s">
        <v>2108</v>
      </c>
      <c r="F2192" s="81">
        <v>76.650000000000006</v>
      </c>
      <c r="G2192" s="81" t="s">
        <v>528</v>
      </c>
      <c r="H2192" s="81" t="s">
        <v>565</v>
      </c>
      <c r="I2192" s="81" t="s">
        <v>2109</v>
      </c>
      <c r="J2192" s="81" t="s">
        <v>14</v>
      </c>
      <c r="K2192" s="81" t="s">
        <v>494</v>
      </c>
      <c r="L2192" s="81">
        <v>-108.33191838888888</v>
      </c>
      <c r="M2192" s="81">
        <v>39.586478194444446</v>
      </c>
      <c r="N2192" s="190">
        <v>0</v>
      </c>
      <c r="O2192" s="185">
        <v>4.9890482000386047</v>
      </c>
      <c r="P2192" s="185">
        <v>0</v>
      </c>
      <c r="Q2192" s="185">
        <v>0</v>
      </c>
      <c r="R2192" s="186">
        <v>0</v>
      </c>
    </row>
    <row r="2193" spans="1:18" s="81" customFormat="1" x14ac:dyDescent="0.2">
      <c r="A2193" s="81" t="s">
        <v>147</v>
      </c>
      <c r="B2193" s="81" t="s">
        <v>493</v>
      </c>
      <c r="C2193" s="81" t="str">
        <f t="shared" si="34"/>
        <v>08045</v>
      </c>
      <c r="D2193" s="81" t="s">
        <v>503</v>
      </c>
      <c r="E2193" s="81" t="s">
        <v>2110</v>
      </c>
      <c r="F2193" s="81">
        <v>36.707999999999998</v>
      </c>
      <c r="G2193" s="81" t="s">
        <v>528</v>
      </c>
      <c r="H2193" s="81" t="s">
        <v>1345</v>
      </c>
      <c r="I2193" s="81" t="s">
        <v>2111</v>
      </c>
      <c r="J2193" s="81" t="s">
        <v>14</v>
      </c>
      <c r="K2193" s="81" t="s">
        <v>494</v>
      </c>
      <c r="L2193" s="81">
        <v>-107.83451388888888</v>
      </c>
      <c r="M2193" s="81">
        <v>39.473061111111114</v>
      </c>
      <c r="N2193" s="190">
        <v>0</v>
      </c>
      <c r="O2193" s="185">
        <v>2.3892756859362962</v>
      </c>
      <c r="P2193" s="185">
        <v>0</v>
      </c>
      <c r="Q2193" s="185">
        <v>0</v>
      </c>
      <c r="R2193" s="186">
        <v>0</v>
      </c>
    </row>
    <row r="2194" spans="1:18" s="81" customFormat="1" x14ac:dyDescent="0.2">
      <c r="A2194" s="81" t="s">
        <v>147</v>
      </c>
      <c r="B2194" s="81" t="s">
        <v>493</v>
      </c>
      <c r="C2194" s="81" t="str">
        <f t="shared" si="34"/>
        <v>08045</v>
      </c>
      <c r="D2194" s="81" t="s">
        <v>503</v>
      </c>
      <c r="E2194" s="81" t="s">
        <v>2112</v>
      </c>
      <c r="F2194" s="81">
        <v>72.953999999999994</v>
      </c>
      <c r="G2194" s="81" t="s">
        <v>528</v>
      </c>
      <c r="H2194" s="81" t="s">
        <v>1360</v>
      </c>
      <c r="I2194" s="81" t="s">
        <v>2113</v>
      </c>
      <c r="J2194" s="81" t="s">
        <v>14</v>
      </c>
      <c r="K2194" s="81" t="s">
        <v>494</v>
      </c>
      <c r="L2194" s="81">
        <v>-107.65603258333334</v>
      </c>
      <c r="M2194" s="81">
        <v>39.504888361111114</v>
      </c>
      <c r="N2194" s="190">
        <v>0</v>
      </c>
      <c r="O2194" s="185">
        <v>0</v>
      </c>
      <c r="P2194" s="185">
        <v>0</v>
      </c>
      <c r="Q2194" s="185">
        <v>0</v>
      </c>
      <c r="R2194" s="186">
        <v>0</v>
      </c>
    </row>
    <row r="2195" spans="1:18" s="81" customFormat="1" x14ac:dyDescent="0.2">
      <c r="A2195" s="81" t="s">
        <v>147</v>
      </c>
      <c r="B2195" s="81" t="s">
        <v>493</v>
      </c>
      <c r="C2195" s="81" t="str">
        <f t="shared" si="34"/>
        <v>08045</v>
      </c>
      <c r="D2195" s="81" t="s">
        <v>503</v>
      </c>
      <c r="E2195" s="81" t="s">
        <v>2112</v>
      </c>
      <c r="F2195" s="81">
        <v>72.953999999999994</v>
      </c>
      <c r="G2195" s="81" t="s">
        <v>528</v>
      </c>
      <c r="H2195" s="81" t="s">
        <v>1360</v>
      </c>
      <c r="I2195" s="81" t="s">
        <v>2113</v>
      </c>
      <c r="J2195" s="81" t="s">
        <v>14</v>
      </c>
      <c r="K2195" s="81" t="s">
        <v>494</v>
      </c>
      <c r="L2195" s="81">
        <v>-107.65603258333334</v>
      </c>
      <c r="M2195" s="81">
        <v>39.504888361111114</v>
      </c>
      <c r="N2195" s="190">
        <v>0</v>
      </c>
      <c r="O2195" s="185">
        <v>0</v>
      </c>
      <c r="P2195" s="185">
        <v>0</v>
      </c>
      <c r="Q2195" s="185">
        <v>0</v>
      </c>
      <c r="R2195" s="186">
        <v>0</v>
      </c>
    </row>
    <row r="2196" spans="1:18" s="81" customFormat="1" x14ac:dyDescent="0.2">
      <c r="A2196" s="81" t="s">
        <v>147</v>
      </c>
      <c r="B2196" s="81" t="s">
        <v>493</v>
      </c>
      <c r="C2196" s="81" t="str">
        <f t="shared" si="34"/>
        <v>08045</v>
      </c>
      <c r="D2196" s="81" t="s">
        <v>503</v>
      </c>
      <c r="E2196" s="81" t="s">
        <v>2112</v>
      </c>
      <c r="F2196" s="81">
        <v>72.953999999999994</v>
      </c>
      <c r="G2196" s="81" t="s">
        <v>528</v>
      </c>
      <c r="H2196" s="81" t="s">
        <v>1360</v>
      </c>
      <c r="I2196" s="81" t="s">
        <v>2113</v>
      </c>
      <c r="J2196" s="81" t="s">
        <v>14</v>
      </c>
      <c r="K2196" s="81" t="s">
        <v>494</v>
      </c>
      <c r="L2196" s="81">
        <v>-107.65603258333334</v>
      </c>
      <c r="M2196" s="81">
        <v>39.504888361111114</v>
      </c>
      <c r="N2196" s="190">
        <v>0</v>
      </c>
      <c r="O2196" s="185">
        <v>1.9403478019872473</v>
      </c>
      <c r="P2196" s="185">
        <v>0</v>
      </c>
      <c r="Q2196" s="185">
        <v>0</v>
      </c>
      <c r="R2196" s="186">
        <v>0</v>
      </c>
    </row>
    <row r="2197" spans="1:18" s="81" customFormat="1" x14ac:dyDescent="0.2">
      <c r="A2197" s="81" t="s">
        <v>147</v>
      </c>
      <c r="B2197" s="81" t="s">
        <v>493</v>
      </c>
      <c r="C2197" s="81" t="str">
        <f t="shared" si="34"/>
        <v>08045</v>
      </c>
      <c r="D2197" s="81" t="s">
        <v>503</v>
      </c>
      <c r="E2197" s="81" t="s">
        <v>2114</v>
      </c>
      <c r="F2197" s="81">
        <v>252</v>
      </c>
      <c r="G2197" s="81" t="s">
        <v>528</v>
      </c>
      <c r="H2197" s="81" t="s">
        <v>1364</v>
      </c>
      <c r="I2197" s="81" t="s">
        <v>2115</v>
      </c>
      <c r="J2197" s="81" t="s">
        <v>14</v>
      </c>
      <c r="K2197" s="81" t="s">
        <v>494</v>
      </c>
      <c r="L2197" s="81">
        <v>-107.59469444444446</v>
      </c>
      <c r="M2197" s="81">
        <v>39.489288888888893</v>
      </c>
      <c r="N2197" s="190">
        <v>0</v>
      </c>
      <c r="O2197" s="185">
        <v>6.7024103695587121</v>
      </c>
      <c r="P2197" s="185">
        <v>0</v>
      </c>
      <c r="Q2197" s="185">
        <v>0</v>
      </c>
      <c r="R2197" s="186">
        <v>0</v>
      </c>
    </row>
    <row r="2198" spans="1:18" s="81" customFormat="1" x14ac:dyDescent="0.2">
      <c r="A2198" s="81" t="s">
        <v>147</v>
      </c>
      <c r="B2198" s="81" t="s">
        <v>493</v>
      </c>
      <c r="C2198" s="81" t="str">
        <f t="shared" si="34"/>
        <v>08045</v>
      </c>
      <c r="D2198" s="81" t="s">
        <v>503</v>
      </c>
      <c r="E2198" s="81" t="s">
        <v>2116</v>
      </c>
      <c r="F2198" s="81">
        <v>26.585999999999999</v>
      </c>
      <c r="G2198" s="81" t="s">
        <v>528</v>
      </c>
      <c r="H2198" s="81" t="s">
        <v>531</v>
      </c>
      <c r="I2198" s="81" t="s">
        <v>2117</v>
      </c>
      <c r="J2198" s="81" t="s">
        <v>14</v>
      </c>
      <c r="K2198" s="81" t="s">
        <v>494</v>
      </c>
      <c r="L2198" s="81">
        <v>-107.60401111111111</v>
      </c>
      <c r="M2198" s="81">
        <v>39.492808333333336</v>
      </c>
      <c r="N2198" s="190">
        <v>0</v>
      </c>
      <c r="O2198" s="185">
        <v>1.7304823959626068</v>
      </c>
      <c r="P2198" s="185">
        <v>0</v>
      </c>
      <c r="Q2198" s="185">
        <v>0</v>
      </c>
      <c r="R2198" s="186">
        <v>0</v>
      </c>
    </row>
    <row r="2199" spans="1:18" s="81" customFormat="1" x14ac:dyDescent="0.2">
      <c r="A2199" s="81" t="s">
        <v>147</v>
      </c>
      <c r="B2199" s="81" t="s">
        <v>493</v>
      </c>
      <c r="C2199" s="81" t="str">
        <f t="shared" si="34"/>
        <v>08045</v>
      </c>
      <c r="D2199" s="81" t="s">
        <v>503</v>
      </c>
      <c r="E2199" s="81" t="s">
        <v>2118</v>
      </c>
      <c r="F2199" s="81">
        <v>35.322000000000003</v>
      </c>
      <c r="G2199" s="81" t="s">
        <v>528</v>
      </c>
      <c r="H2199" s="81" t="s">
        <v>1345</v>
      </c>
      <c r="I2199" s="81" t="s">
        <v>2119</v>
      </c>
      <c r="J2199" s="81" t="s">
        <v>14</v>
      </c>
      <c r="K2199" s="81" t="s">
        <v>494</v>
      </c>
      <c r="L2199" s="81">
        <v>-107.86265555555555</v>
      </c>
      <c r="M2199" s="81">
        <v>39.469283333333337</v>
      </c>
      <c r="N2199" s="190">
        <v>0</v>
      </c>
      <c r="O2199" s="185">
        <v>2.2990627595794337</v>
      </c>
      <c r="P2199" s="185">
        <v>0</v>
      </c>
      <c r="Q2199" s="185">
        <v>0</v>
      </c>
      <c r="R2199" s="186">
        <v>0</v>
      </c>
    </row>
    <row r="2200" spans="1:18" s="81" customFormat="1" x14ac:dyDescent="0.2">
      <c r="A2200" s="81" t="s">
        <v>147</v>
      </c>
      <c r="B2200" s="81" t="s">
        <v>493</v>
      </c>
      <c r="C2200" s="81" t="str">
        <f t="shared" si="34"/>
        <v>08045</v>
      </c>
      <c r="D2200" s="81" t="s">
        <v>503</v>
      </c>
      <c r="E2200" s="81" t="s">
        <v>2120</v>
      </c>
      <c r="F2200" s="81">
        <v>59.304000000000002</v>
      </c>
      <c r="G2200" s="81" t="s">
        <v>528</v>
      </c>
      <c r="H2200" s="81" t="s">
        <v>1345</v>
      </c>
      <c r="I2200" s="81" t="s">
        <v>2121</v>
      </c>
      <c r="J2200" s="81" t="s">
        <v>14</v>
      </c>
      <c r="K2200" s="81" t="s">
        <v>494</v>
      </c>
      <c r="L2200" s="81">
        <v>-107.85258333333333</v>
      </c>
      <c r="M2200" s="81">
        <v>39.46575555555556</v>
      </c>
      <c r="N2200" s="190">
        <v>0</v>
      </c>
      <c r="O2200" s="185">
        <v>3.8600197580572657</v>
      </c>
      <c r="P2200" s="185">
        <v>0</v>
      </c>
      <c r="Q2200" s="185">
        <v>0</v>
      </c>
      <c r="R2200" s="186">
        <v>0</v>
      </c>
    </row>
    <row r="2201" spans="1:18" s="81" customFormat="1" x14ac:dyDescent="0.2">
      <c r="A2201" s="81" t="s">
        <v>147</v>
      </c>
      <c r="B2201" s="81" t="s">
        <v>493</v>
      </c>
      <c r="C2201" s="81" t="str">
        <f t="shared" si="34"/>
        <v>08045</v>
      </c>
      <c r="D2201" s="81" t="s">
        <v>503</v>
      </c>
      <c r="E2201" s="81" t="s">
        <v>2122</v>
      </c>
      <c r="F2201" s="81">
        <v>130.95599999999999</v>
      </c>
      <c r="G2201" s="81" t="s">
        <v>528</v>
      </c>
      <c r="H2201" s="81" t="s">
        <v>565</v>
      </c>
      <c r="I2201" s="81" t="s">
        <v>2123</v>
      </c>
      <c r="J2201" s="81" t="s">
        <v>14</v>
      </c>
      <c r="K2201" s="81" t="s">
        <v>494</v>
      </c>
      <c r="L2201" s="81">
        <v>-107.74069722222222</v>
      </c>
      <c r="M2201" s="81">
        <v>39.509966666666664</v>
      </c>
      <c r="N2201" s="190">
        <v>0</v>
      </c>
      <c r="O2201" s="185">
        <v>8.523754678202943</v>
      </c>
      <c r="P2201" s="185">
        <v>0</v>
      </c>
      <c r="Q2201" s="185">
        <v>0</v>
      </c>
      <c r="R2201" s="186">
        <v>0</v>
      </c>
    </row>
    <row r="2202" spans="1:18" s="81" customFormat="1" x14ac:dyDescent="0.2">
      <c r="A2202" s="81" t="s">
        <v>147</v>
      </c>
      <c r="B2202" s="81" t="s">
        <v>493</v>
      </c>
      <c r="C2202" s="81" t="str">
        <f t="shared" si="34"/>
        <v>08045</v>
      </c>
      <c r="D2202" s="81" t="s">
        <v>503</v>
      </c>
      <c r="E2202" s="81" t="s">
        <v>2122</v>
      </c>
      <c r="F2202" s="81">
        <v>5.5439999999999996</v>
      </c>
      <c r="G2202" s="81" t="s">
        <v>528</v>
      </c>
      <c r="H2202" s="81" t="s">
        <v>1364</v>
      </c>
      <c r="I2202" s="81" t="s">
        <v>2123</v>
      </c>
      <c r="J2202" s="81" t="s">
        <v>14</v>
      </c>
      <c r="K2202" s="81" t="s">
        <v>494</v>
      </c>
      <c r="L2202" s="81">
        <v>-107.74069722222222</v>
      </c>
      <c r="M2202" s="81">
        <v>39.509966666666664</v>
      </c>
      <c r="N2202" s="190">
        <v>0</v>
      </c>
      <c r="O2202" s="185">
        <v>0.14745302813029168</v>
      </c>
      <c r="P2202" s="185">
        <v>0</v>
      </c>
      <c r="Q2202" s="185">
        <v>0</v>
      </c>
      <c r="R2202" s="186">
        <v>0</v>
      </c>
    </row>
    <row r="2203" spans="1:18" s="81" customFormat="1" x14ac:dyDescent="0.2">
      <c r="A2203" s="81" t="s">
        <v>147</v>
      </c>
      <c r="B2203" s="81" t="s">
        <v>493</v>
      </c>
      <c r="C2203" s="81" t="str">
        <f t="shared" si="34"/>
        <v>08045</v>
      </c>
      <c r="D2203" s="81" t="s">
        <v>503</v>
      </c>
      <c r="E2203" s="81" t="s">
        <v>2124</v>
      </c>
      <c r="F2203" s="81">
        <v>180.642</v>
      </c>
      <c r="G2203" s="81" t="s">
        <v>528</v>
      </c>
      <c r="H2203" s="81" t="s">
        <v>1350</v>
      </c>
      <c r="I2203" s="81" t="s">
        <v>2125</v>
      </c>
      <c r="J2203" s="81" t="s">
        <v>14</v>
      </c>
      <c r="K2203" s="81" t="s">
        <v>494</v>
      </c>
      <c r="L2203" s="81">
        <v>-107.78476763888888</v>
      </c>
      <c r="M2203" s="81">
        <v>39.461452138888895</v>
      </c>
      <c r="N2203" s="190">
        <v>0</v>
      </c>
      <c r="O2203" s="185">
        <v>0</v>
      </c>
      <c r="P2203" s="185">
        <v>0</v>
      </c>
      <c r="Q2203" s="185">
        <v>0</v>
      </c>
      <c r="R2203" s="186">
        <v>0</v>
      </c>
    </row>
    <row r="2204" spans="1:18" s="81" customFormat="1" x14ac:dyDescent="0.2">
      <c r="A2204" s="81" t="s">
        <v>147</v>
      </c>
      <c r="B2204" s="81" t="s">
        <v>493</v>
      </c>
      <c r="C2204" s="81" t="str">
        <f t="shared" si="34"/>
        <v>08045</v>
      </c>
      <c r="D2204" s="81" t="s">
        <v>503</v>
      </c>
      <c r="E2204" s="81" t="s">
        <v>2124</v>
      </c>
      <c r="F2204" s="81">
        <v>180.642</v>
      </c>
      <c r="G2204" s="81" t="s">
        <v>528</v>
      </c>
      <c r="H2204" s="81" t="s">
        <v>1350</v>
      </c>
      <c r="I2204" s="81" t="s">
        <v>2125</v>
      </c>
      <c r="J2204" s="81" t="s">
        <v>14</v>
      </c>
      <c r="K2204" s="81" t="s">
        <v>494</v>
      </c>
      <c r="L2204" s="81">
        <v>-107.78476763888888</v>
      </c>
      <c r="M2204" s="81">
        <v>39.461452138888895</v>
      </c>
      <c r="N2204" s="190">
        <v>0</v>
      </c>
      <c r="O2204" s="185">
        <v>0</v>
      </c>
      <c r="P2204" s="185">
        <v>0</v>
      </c>
      <c r="Q2204" s="185">
        <v>0</v>
      </c>
      <c r="R2204" s="186">
        <v>0</v>
      </c>
    </row>
    <row r="2205" spans="1:18" s="81" customFormat="1" x14ac:dyDescent="0.2">
      <c r="A2205" s="81" t="s">
        <v>147</v>
      </c>
      <c r="B2205" s="81" t="s">
        <v>493</v>
      </c>
      <c r="C2205" s="81" t="str">
        <f t="shared" si="34"/>
        <v>08045</v>
      </c>
      <c r="D2205" s="81" t="s">
        <v>503</v>
      </c>
      <c r="E2205" s="81" t="s">
        <v>2124</v>
      </c>
      <c r="F2205" s="81">
        <v>180.642</v>
      </c>
      <c r="G2205" s="81" t="s">
        <v>528</v>
      </c>
      <c r="H2205" s="81" t="s">
        <v>1350</v>
      </c>
      <c r="I2205" s="81" t="s">
        <v>2125</v>
      </c>
      <c r="J2205" s="81" t="s">
        <v>14</v>
      </c>
      <c r="K2205" s="81" t="s">
        <v>494</v>
      </c>
      <c r="L2205" s="81">
        <v>-107.78476763888888</v>
      </c>
      <c r="M2205" s="81">
        <v>39.461452138888895</v>
      </c>
      <c r="N2205" s="190">
        <v>0</v>
      </c>
      <c r="O2205" s="185">
        <v>4.8045111665786706</v>
      </c>
      <c r="P2205" s="185">
        <v>0</v>
      </c>
      <c r="Q2205" s="185">
        <v>0</v>
      </c>
      <c r="R2205" s="186">
        <v>0</v>
      </c>
    </row>
    <row r="2206" spans="1:18" s="81" customFormat="1" x14ac:dyDescent="0.2">
      <c r="A2206" s="81" t="s">
        <v>147</v>
      </c>
      <c r="B2206" s="81" t="s">
        <v>493</v>
      </c>
      <c r="C2206" s="81" t="str">
        <f t="shared" si="34"/>
        <v>08045</v>
      </c>
      <c r="D2206" s="81" t="s">
        <v>503</v>
      </c>
      <c r="E2206" s="81" t="s">
        <v>2126</v>
      </c>
      <c r="F2206" s="81">
        <v>58.968000000000004</v>
      </c>
      <c r="G2206" s="81" t="s">
        <v>528</v>
      </c>
      <c r="H2206" s="81" t="s">
        <v>565</v>
      </c>
      <c r="I2206" s="81" t="s">
        <v>2127</v>
      </c>
      <c r="J2206" s="81" t="s">
        <v>14</v>
      </c>
      <c r="K2206" s="81" t="s">
        <v>494</v>
      </c>
      <c r="L2206" s="81">
        <v>-107.56625555555556</v>
      </c>
      <c r="M2206" s="81">
        <v>39.496919444444444</v>
      </c>
      <c r="N2206" s="190">
        <v>0</v>
      </c>
      <c r="O2206" s="185">
        <v>3.8381499577283291</v>
      </c>
      <c r="P2206" s="185">
        <v>0</v>
      </c>
      <c r="Q2206" s="185">
        <v>0</v>
      </c>
      <c r="R2206" s="186">
        <v>0</v>
      </c>
    </row>
    <row r="2207" spans="1:18" s="81" customFormat="1" x14ac:dyDescent="0.2">
      <c r="A2207" s="81" t="s">
        <v>147</v>
      </c>
      <c r="B2207" s="81" t="s">
        <v>493</v>
      </c>
      <c r="C2207" s="81" t="str">
        <f t="shared" si="34"/>
        <v>08045</v>
      </c>
      <c r="D2207" s="81" t="s">
        <v>503</v>
      </c>
      <c r="E2207" s="81" t="s">
        <v>2128</v>
      </c>
      <c r="F2207" s="81">
        <v>9125</v>
      </c>
      <c r="G2207" s="81" t="s">
        <v>505</v>
      </c>
      <c r="H2207" s="81" t="s">
        <v>2129</v>
      </c>
      <c r="I2207" s="81" t="s">
        <v>2130</v>
      </c>
      <c r="J2207" s="81" t="s">
        <v>4</v>
      </c>
      <c r="K2207" s="81" t="s">
        <v>319</v>
      </c>
      <c r="L2207" s="81">
        <v>-108.05890141666666</v>
      </c>
      <c r="M2207" s="81">
        <v>39.395522861111111</v>
      </c>
      <c r="N2207" s="190">
        <v>0</v>
      </c>
      <c r="O2207" s="185">
        <v>3.8667189999999998</v>
      </c>
      <c r="P2207" s="185">
        <v>0</v>
      </c>
      <c r="Q2207" s="185">
        <v>0</v>
      </c>
      <c r="R2207" s="186">
        <v>0</v>
      </c>
    </row>
    <row r="2208" spans="1:18" s="81" customFormat="1" x14ac:dyDescent="0.2">
      <c r="A2208" s="81" t="s">
        <v>147</v>
      </c>
      <c r="B2208" s="81" t="s">
        <v>493</v>
      </c>
      <c r="C2208" s="81" t="str">
        <f t="shared" si="34"/>
        <v>08045</v>
      </c>
      <c r="D2208" s="81" t="s">
        <v>503</v>
      </c>
      <c r="E2208" s="81" t="s">
        <v>2128</v>
      </c>
      <c r="F2208" s="81">
        <v>7300</v>
      </c>
      <c r="G2208" s="81" t="s">
        <v>505</v>
      </c>
      <c r="H2208" s="81" t="s">
        <v>2131</v>
      </c>
      <c r="I2208" s="81" t="s">
        <v>2130</v>
      </c>
      <c r="J2208" s="81" t="s">
        <v>4</v>
      </c>
      <c r="K2208" s="81" t="s">
        <v>319</v>
      </c>
      <c r="L2208" s="81">
        <v>-108.05890141666666</v>
      </c>
      <c r="M2208" s="81">
        <v>39.395522861111111</v>
      </c>
      <c r="N2208" s="190">
        <v>0</v>
      </c>
      <c r="O2208" s="185">
        <v>3.7905250000000001</v>
      </c>
      <c r="P2208" s="185">
        <v>0</v>
      </c>
      <c r="Q2208" s="185">
        <v>0</v>
      </c>
      <c r="R2208" s="186">
        <v>0</v>
      </c>
    </row>
    <row r="2209" spans="1:18" s="81" customFormat="1" x14ac:dyDescent="0.2">
      <c r="A2209" s="81" t="s">
        <v>147</v>
      </c>
      <c r="B2209" s="81" t="s">
        <v>493</v>
      </c>
      <c r="C2209" s="81" t="str">
        <f t="shared" si="34"/>
        <v>08045</v>
      </c>
      <c r="D2209" s="81" t="s">
        <v>503</v>
      </c>
      <c r="E2209" s="81" t="s">
        <v>2128</v>
      </c>
      <c r="F2209" s="81">
        <v>0</v>
      </c>
      <c r="G2209" s="81" t="s">
        <v>526</v>
      </c>
      <c r="H2209" s="81" t="s">
        <v>690</v>
      </c>
      <c r="I2209" s="81" t="s">
        <v>2130</v>
      </c>
      <c r="J2209" s="81" t="s">
        <v>277</v>
      </c>
      <c r="K2209" s="81" t="s">
        <v>350</v>
      </c>
      <c r="L2209" s="81">
        <v>-108.05890141666666</v>
      </c>
      <c r="M2209" s="81">
        <v>39.395522861111111</v>
      </c>
      <c r="N2209" s="190">
        <v>0</v>
      </c>
      <c r="O2209" s="185">
        <v>9.9</v>
      </c>
      <c r="P2209" s="185">
        <v>0</v>
      </c>
      <c r="Q2209" s="185">
        <v>0</v>
      </c>
      <c r="R2209" s="186">
        <v>0</v>
      </c>
    </row>
    <row r="2210" spans="1:18" s="81" customFormat="1" x14ac:dyDescent="0.2">
      <c r="A2210" s="81" t="s">
        <v>147</v>
      </c>
      <c r="B2210" s="81" t="s">
        <v>493</v>
      </c>
      <c r="C2210" s="81" t="str">
        <f t="shared" si="34"/>
        <v>08045</v>
      </c>
      <c r="D2210" s="81" t="s">
        <v>503</v>
      </c>
      <c r="E2210" s="81" t="s">
        <v>2128</v>
      </c>
      <c r="F2210" s="81">
        <v>0</v>
      </c>
      <c r="G2210" s="81" t="s">
        <v>676</v>
      </c>
      <c r="H2210" s="81" t="s">
        <v>531</v>
      </c>
      <c r="I2210" s="81" t="s">
        <v>2130</v>
      </c>
      <c r="J2210" s="81" t="s">
        <v>14</v>
      </c>
      <c r="K2210" s="81" t="s">
        <v>494</v>
      </c>
      <c r="L2210" s="81">
        <v>-108.05890141666666</v>
      </c>
      <c r="M2210" s="81">
        <v>39.395522861111111</v>
      </c>
      <c r="N2210" s="190">
        <v>0</v>
      </c>
      <c r="O2210" s="185">
        <v>1.361395070476288</v>
      </c>
      <c r="P2210" s="185">
        <v>0</v>
      </c>
      <c r="Q2210" s="185">
        <v>0</v>
      </c>
      <c r="R2210" s="186">
        <v>0</v>
      </c>
    </row>
    <row r="2211" spans="1:18" s="81" customFormat="1" x14ac:dyDescent="0.2">
      <c r="A2211" s="81" t="s">
        <v>147</v>
      </c>
      <c r="B2211" s="81" t="s">
        <v>493</v>
      </c>
      <c r="C2211" s="81" t="str">
        <f t="shared" si="34"/>
        <v>08045</v>
      </c>
      <c r="D2211" s="81" t="s">
        <v>503</v>
      </c>
      <c r="E2211" s="81" t="s">
        <v>2128</v>
      </c>
      <c r="F2211" s="81">
        <v>38.299999999999997</v>
      </c>
      <c r="G2211" s="81" t="s">
        <v>528</v>
      </c>
      <c r="H2211" s="81" t="s">
        <v>531</v>
      </c>
      <c r="I2211" s="81" t="s">
        <v>2130</v>
      </c>
      <c r="J2211" s="81" t="s">
        <v>14</v>
      </c>
      <c r="K2211" s="81" t="s">
        <v>494</v>
      </c>
      <c r="L2211" s="81">
        <v>-108.05890141666666</v>
      </c>
      <c r="M2211" s="81">
        <v>39.395522861111111</v>
      </c>
      <c r="N2211" s="190">
        <v>0</v>
      </c>
      <c r="O2211" s="185">
        <v>2.6175417268695691</v>
      </c>
      <c r="P2211" s="185">
        <v>0</v>
      </c>
      <c r="Q2211" s="185">
        <v>0</v>
      </c>
      <c r="R2211" s="186">
        <v>0</v>
      </c>
    </row>
    <row r="2212" spans="1:18" s="81" customFormat="1" x14ac:dyDescent="0.2">
      <c r="A2212" s="81" t="s">
        <v>147</v>
      </c>
      <c r="B2212" s="81" t="s">
        <v>493</v>
      </c>
      <c r="C2212" s="81" t="str">
        <f t="shared" si="34"/>
        <v>08045</v>
      </c>
      <c r="D2212" s="81" t="s">
        <v>503</v>
      </c>
      <c r="E2212" s="81" t="s">
        <v>2132</v>
      </c>
      <c r="F2212" s="81">
        <v>645.54</v>
      </c>
      <c r="G2212" s="81" t="s">
        <v>528</v>
      </c>
      <c r="H2212" s="81" t="s">
        <v>2133</v>
      </c>
      <c r="I2212" s="81" t="s">
        <v>2134</v>
      </c>
      <c r="J2212" s="81" t="s">
        <v>14</v>
      </c>
      <c r="K2212" s="81" t="s">
        <v>320</v>
      </c>
      <c r="L2212" s="81">
        <v>-107.6129</v>
      </c>
      <c r="M2212" s="81">
        <v>39.489008333333331</v>
      </c>
      <c r="N2212" s="190">
        <v>0</v>
      </c>
      <c r="O2212" s="185">
        <v>19.813419779442579</v>
      </c>
      <c r="P2212" s="185">
        <v>0</v>
      </c>
      <c r="Q2212" s="185">
        <v>0</v>
      </c>
      <c r="R2212" s="186">
        <v>0</v>
      </c>
    </row>
    <row r="2213" spans="1:18" s="81" customFormat="1" x14ac:dyDescent="0.2">
      <c r="A2213" s="81" t="s">
        <v>147</v>
      </c>
      <c r="B2213" s="81" t="s">
        <v>493</v>
      </c>
      <c r="C2213" s="81" t="str">
        <f t="shared" si="34"/>
        <v>08045</v>
      </c>
      <c r="D2213" s="81" t="s">
        <v>503</v>
      </c>
      <c r="E2213" s="81" t="s">
        <v>2135</v>
      </c>
      <c r="F2213" s="81">
        <v>365</v>
      </c>
      <c r="G2213" s="81" t="s">
        <v>505</v>
      </c>
      <c r="H2213" s="81" t="s">
        <v>2136</v>
      </c>
      <c r="I2213" s="81" t="s">
        <v>2137</v>
      </c>
      <c r="J2213" s="81" t="s">
        <v>4</v>
      </c>
      <c r="K2213" s="81" t="s">
        <v>319</v>
      </c>
      <c r="L2213" s="81">
        <v>-108.34189980555556</v>
      </c>
      <c r="M2213" s="81">
        <v>39.590346388888889</v>
      </c>
      <c r="N2213" s="190">
        <v>0</v>
      </c>
      <c r="O2213" s="185">
        <v>3.5</v>
      </c>
      <c r="P2213" s="185">
        <v>0</v>
      </c>
      <c r="Q2213" s="185">
        <v>0</v>
      </c>
      <c r="R2213" s="186">
        <v>0</v>
      </c>
    </row>
    <row r="2214" spans="1:18" s="81" customFormat="1" x14ac:dyDescent="0.2">
      <c r="A2214" s="81" t="s">
        <v>147</v>
      </c>
      <c r="B2214" s="81" t="s">
        <v>493</v>
      </c>
      <c r="C2214" s="81" t="str">
        <f t="shared" si="34"/>
        <v>08045</v>
      </c>
      <c r="D2214" s="81" t="s">
        <v>503</v>
      </c>
      <c r="E2214" s="81" t="s">
        <v>2135</v>
      </c>
      <c r="F2214" s="81">
        <v>76.650000000000006</v>
      </c>
      <c r="G2214" s="81" t="s">
        <v>528</v>
      </c>
      <c r="H2214" s="81" t="s">
        <v>565</v>
      </c>
      <c r="I2214" s="81" t="s">
        <v>2137</v>
      </c>
      <c r="J2214" s="81" t="s">
        <v>14</v>
      </c>
      <c r="K2214" s="81" t="s">
        <v>494</v>
      </c>
      <c r="L2214" s="81">
        <v>-108.34189980555556</v>
      </c>
      <c r="M2214" s="81">
        <v>39.590346388888889</v>
      </c>
      <c r="N2214" s="190">
        <v>0</v>
      </c>
      <c r="O2214" s="185">
        <v>4.9890482000386047</v>
      </c>
      <c r="P2214" s="185">
        <v>0</v>
      </c>
      <c r="Q2214" s="185">
        <v>0</v>
      </c>
      <c r="R2214" s="186">
        <v>0</v>
      </c>
    </row>
    <row r="2215" spans="1:18" s="81" customFormat="1" x14ac:dyDescent="0.2">
      <c r="A2215" s="81" t="s">
        <v>147</v>
      </c>
      <c r="B2215" s="81" t="s">
        <v>493</v>
      </c>
      <c r="C2215" s="81" t="str">
        <f t="shared" si="34"/>
        <v>08045</v>
      </c>
      <c r="D2215" s="81" t="s">
        <v>503</v>
      </c>
      <c r="E2215" s="81" t="s">
        <v>2138</v>
      </c>
      <c r="F2215" s="81">
        <v>91.25</v>
      </c>
      <c r="G2215" s="81" t="s">
        <v>505</v>
      </c>
      <c r="H2215" s="81" t="s">
        <v>2136</v>
      </c>
      <c r="I2215" s="81" t="s">
        <v>2139</v>
      </c>
      <c r="J2215" s="81" t="s">
        <v>4</v>
      </c>
      <c r="K2215" s="81" t="s">
        <v>319</v>
      </c>
      <c r="L2215" s="81">
        <v>-108.29071258333333</v>
      </c>
      <c r="M2215" s="81">
        <v>39.54250311111111</v>
      </c>
      <c r="N2215" s="190">
        <v>0</v>
      </c>
      <c r="O2215" s="185">
        <v>13.61</v>
      </c>
      <c r="P2215" s="185">
        <v>0</v>
      </c>
      <c r="Q2215" s="185">
        <v>0</v>
      </c>
      <c r="R2215" s="186">
        <v>0</v>
      </c>
    </row>
    <row r="2216" spans="1:18" s="81" customFormat="1" x14ac:dyDescent="0.2">
      <c r="A2216" s="81" t="s">
        <v>147</v>
      </c>
      <c r="B2216" s="81" t="s">
        <v>493</v>
      </c>
      <c r="C2216" s="81" t="str">
        <f t="shared" si="34"/>
        <v>08045</v>
      </c>
      <c r="D2216" s="81" t="s">
        <v>503</v>
      </c>
      <c r="E2216" s="81" t="s">
        <v>2138</v>
      </c>
      <c r="F2216" s="81">
        <v>76.650000000000006</v>
      </c>
      <c r="G2216" s="81" t="s">
        <v>528</v>
      </c>
      <c r="H2216" s="81" t="s">
        <v>565</v>
      </c>
      <c r="I2216" s="81" t="s">
        <v>2139</v>
      </c>
      <c r="J2216" s="81" t="s">
        <v>14</v>
      </c>
      <c r="K2216" s="81" t="s">
        <v>494</v>
      </c>
      <c r="L2216" s="81">
        <v>-108.29071258333333</v>
      </c>
      <c r="M2216" s="81">
        <v>39.54250311111111</v>
      </c>
      <c r="N2216" s="190">
        <v>0</v>
      </c>
      <c r="O2216" s="185">
        <v>4.9890482000386047</v>
      </c>
      <c r="P2216" s="185">
        <v>0</v>
      </c>
      <c r="Q2216" s="185">
        <v>0</v>
      </c>
      <c r="R2216" s="186">
        <v>0</v>
      </c>
    </row>
    <row r="2217" spans="1:18" s="81" customFormat="1" x14ac:dyDescent="0.2">
      <c r="A2217" s="81" t="s">
        <v>147</v>
      </c>
      <c r="B2217" s="81" t="s">
        <v>493</v>
      </c>
      <c r="C2217" s="81" t="str">
        <f t="shared" si="34"/>
        <v>08045</v>
      </c>
      <c r="D2217" s="81" t="s">
        <v>503</v>
      </c>
      <c r="E2217" s="81" t="s">
        <v>2140</v>
      </c>
      <c r="F2217" s="81">
        <v>229.488</v>
      </c>
      <c r="G2217" s="81" t="s">
        <v>528</v>
      </c>
      <c r="H2217" s="81" t="s">
        <v>1073</v>
      </c>
      <c r="I2217" s="81" t="s">
        <v>2141</v>
      </c>
      <c r="J2217" s="81" t="s">
        <v>14</v>
      </c>
      <c r="K2217" s="81" t="s">
        <v>494</v>
      </c>
      <c r="L2217" s="81">
        <v>-107.66970000000001</v>
      </c>
      <c r="M2217" s="81">
        <v>39.495863888888891</v>
      </c>
      <c r="N2217" s="190">
        <v>0</v>
      </c>
      <c r="O2217" s="185">
        <v>6.1037823532647861</v>
      </c>
      <c r="P2217" s="185">
        <v>0</v>
      </c>
      <c r="Q2217" s="185">
        <v>0</v>
      </c>
      <c r="R2217" s="186">
        <v>0</v>
      </c>
    </row>
    <row r="2218" spans="1:18" s="81" customFormat="1" x14ac:dyDescent="0.2">
      <c r="A2218" s="81" t="s">
        <v>147</v>
      </c>
      <c r="B2218" s="81" t="s">
        <v>493</v>
      </c>
      <c r="C2218" s="81" t="str">
        <f t="shared" si="34"/>
        <v>08045</v>
      </c>
      <c r="D2218" s="81" t="s">
        <v>503</v>
      </c>
      <c r="E2218" s="81" t="s">
        <v>2142</v>
      </c>
      <c r="F2218" s="81">
        <v>199.542</v>
      </c>
      <c r="G2218" s="81" t="s">
        <v>528</v>
      </c>
      <c r="H2218" s="81" t="s">
        <v>1360</v>
      </c>
      <c r="I2218" s="81" t="s">
        <v>2143</v>
      </c>
      <c r="J2218" s="81" t="s">
        <v>14</v>
      </c>
      <c r="K2218" s="81" t="s">
        <v>494</v>
      </c>
      <c r="L2218" s="81">
        <v>-107.64704736111112</v>
      </c>
      <c r="M2218" s="81">
        <v>39.507673055555557</v>
      </c>
      <c r="N2218" s="190">
        <v>0</v>
      </c>
      <c r="O2218" s="185">
        <v>0</v>
      </c>
      <c r="P2218" s="185">
        <v>0</v>
      </c>
      <c r="Q2218" s="185">
        <v>0</v>
      </c>
      <c r="R2218" s="186">
        <v>0</v>
      </c>
    </row>
    <row r="2219" spans="1:18" s="81" customFormat="1" x14ac:dyDescent="0.2">
      <c r="A2219" s="81" t="s">
        <v>147</v>
      </c>
      <c r="B2219" s="81" t="s">
        <v>493</v>
      </c>
      <c r="C2219" s="81" t="str">
        <f t="shared" si="34"/>
        <v>08045</v>
      </c>
      <c r="D2219" s="81" t="s">
        <v>503</v>
      </c>
      <c r="E2219" s="81" t="s">
        <v>2142</v>
      </c>
      <c r="F2219" s="81">
        <v>199.542</v>
      </c>
      <c r="G2219" s="81" t="s">
        <v>528</v>
      </c>
      <c r="H2219" s="81" t="s">
        <v>1360</v>
      </c>
      <c r="I2219" s="81" t="s">
        <v>2143</v>
      </c>
      <c r="J2219" s="81" t="s">
        <v>14</v>
      </c>
      <c r="K2219" s="81" t="s">
        <v>494</v>
      </c>
      <c r="L2219" s="81">
        <v>-107.64704736111112</v>
      </c>
      <c r="M2219" s="81">
        <v>39.507673055555557</v>
      </c>
      <c r="N2219" s="190">
        <v>0</v>
      </c>
      <c r="O2219" s="185">
        <v>0</v>
      </c>
      <c r="P2219" s="185">
        <v>0</v>
      </c>
      <c r="Q2219" s="185">
        <v>0</v>
      </c>
      <c r="R2219" s="186">
        <v>0</v>
      </c>
    </row>
    <row r="2220" spans="1:18" s="81" customFormat="1" x14ac:dyDescent="0.2">
      <c r="A2220" s="81" t="s">
        <v>147</v>
      </c>
      <c r="B2220" s="81" t="s">
        <v>493</v>
      </c>
      <c r="C2220" s="81" t="str">
        <f t="shared" si="34"/>
        <v>08045</v>
      </c>
      <c r="D2220" s="81" t="s">
        <v>503</v>
      </c>
      <c r="E2220" s="81" t="s">
        <v>2142</v>
      </c>
      <c r="F2220" s="81">
        <v>199.542</v>
      </c>
      <c r="G2220" s="81" t="s">
        <v>528</v>
      </c>
      <c r="H2220" s="81" t="s">
        <v>1360</v>
      </c>
      <c r="I2220" s="81" t="s">
        <v>2143</v>
      </c>
      <c r="J2220" s="81" t="s">
        <v>14</v>
      </c>
      <c r="K2220" s="81" t="s">
        <v>494</v>
      </c>
      <c r="L2220" s="81">
        <v>-107.64704736111112</v>
      </c>
      <c r="M2220" s="81">
        <v>39.507673055555557</v>
      </c>
      <c r="N2220" s="190">
        <v>0</v>
      </c>
      <c r="O2220" s="185">
        <v>5.3071919442955737</v>
      </c>
      <c r="P2220" s="185">
        <v>0</v>
      </c>
      <c r="Q2220" s="185">
        <v>0</v>
      </c>
      <c r="R2220" s="186">
        <v>0</v>
      </c>
    </row>
    <row r="2221" spans="1:18" s="81" customFormat="1" x14ac:dyDescent="0.2">
      <c r="A2221" s="81" t="s">
        <v>147</v>
      </c>
      <c r="B2221" s="81" t="s">
        <v>493</v>
      </c>
      <c r="C2221" s="81" t="str">
        <f t="shared" si="34"/>
        <v>08045</v>
      </c>
      <c r="D2221" s="81" t="s">
        <v>503</v>
      </c>
      <c r="E2221" s="81" t="s">
        <v>2144</v>
      </c>
      <c r="F2221" s="81">
        <v>25.536000000000001</v>
      </c>
      <c r="G2221" s="81" t="s">
        <v>528</v>
      </c>
      <c r="H2221" s="81" t="s">
        <v>565</v>
      </c>
      <c r="I2221" s="81" t="s">
        <v>2145</v>
      </c>
      <c r="J2221" s="81" t="s">
        <v>14</v>
      </c>
      <c r="K2221" s="81" t="s">
        <v>494</v>
      </c>
      <c r="L2221" s="81">
        <v>-107.58978055555555</v>
      </c>
      <c r="M2221" s="81">
        <v>39.492841666666671</v>
      </c>
      <c r="N2221" s="190">
        <v>0</v>
      </c>
      <c r="O2221" s="185">
        <v>1.6621048249991626</v>
      </c>
      <c r="P2221" s="185">
        <v>0</v>
      </c>
      <c r="Q2221" s="185">
        <v>0</v>
      </c>
      <c r="R2221" s="186">
        <v>0</v>
      </c>
    </row>
    <row r="2222" spans="1:18" s="81" customFormat="1" x14ac:dyDescent="0.2">
      <c r="A2222" s="81" t="s">
        <v>147</v>
      </c>
      <c r="B2222" s="81" t="s">
        <v>493</v>
      </c>
      <c r="C2222" s="81" t="str">
        <f t="shared" si="34"/>
        <v>08045</v>
      </c>
      <c r="D2222" s="81" t="s">
        <v>503</v>
      </c>
      <c r="E2222" s="81" t="s">
        <v>2146</v>
      </c>
      <c r="F2222" s="81">
        <v>868.68600000000004</v>
      </c>
      <c r="G2222" s="81" t="s">
        <v>528</v>
      </c>
      <c r="H2222" s="81" t="s">
        <v>1364</v>
      </c>
      <c r="I2222" s="81" t="s">
        <v>2147</v>
      </c>
      <c r="J2222" s="81" t="s">
        <v>14</v>
      </c>
      <c r="K2222" s="81" t="s">
        <v>494</v>
      </c>
      <c r="L2222" s="81">
        <v>-107.61331944444444</v>
      </c>
      <c r="M2222" s="81">
        <v>39.492647222222224</v>
      </c>
      <c r="N2222" s="190">
        <v>0</v>
      </c>
      <c r="O2222" s="185">
        <v>23.104785844442514</v>
      </c>
      <c r="P2222" s="185">
        <v>0</v>
      </c>
      <c r="Q2222" s="185">
        <v>0</v>
      </c>
      <c r="R2222" s="186">
        <v>0</v>
      </c>
    </row>
    <row r="2223" spans="1:18" s="81" customFormat="1" x14ac:dyDescent="0.2">
      <c r="A2223" s="81" t="s">
        <v>147</v>
      </c>
      <c r="B2223" s="81" t="s">
        <v>493</v>
      </c>
      <c r="C2223" s="81" t="str">
        <f t="shared" si="34"/>
        <v>08045</v>
      </c>
      <c r="D2223" s="81" t="s">
        <v>503</v>
      </c>
      <c r="E2223" s="81" t="s">
        <v>2148</v>
      </c>
      <c r="F2223" s="81">
        <v>219</v>
      </c>
      <c r="G2223" s="81" t="s">
        <v>505</v>
      </c>
      <c r="H2223" s="81" t="s">
        <v>2149</v>
      </c>
      <c r="I2223" s="81" t="s">
        <v>2150</v>
      </c>
      <c r="J2223" s="81" t="s">
        <v>4</v>
      </c>
      <c r="K2223" s="81" t="s">
        <v>319</v>
      </c>
      <c r="L2223" s="81">
        <v>-108.27951352777778</v>
      </c>
      <c r="M2223" s="81">
        <v>39.547805694444449</v>
      </c>
      <c r="N2223" s="190">
        <v>0</v>
      </c>
      <c r="O2223" s="185">
        <v>14.79</v>
      </c>
      <c r="P2223" s="185">
        <v>0</v>
      </c>
      <c r="Q2223" s="185">
        <v>0</v>
      </c>
      <c r="R2223" s="186">
        <v>0</v>
      </c>
    </row>
    <row r="2224" spans="1:18" s="81" customFormat="1" x14ac:dyDescent="0.2">
      <c r="A2224" s="81" t="s">
        <v>147</v>
      </c>
      <c r="B2224" s="81" t="s">
        <v>493</v>
      </c>
      <c r="C2224" s="81" t="str">
        <f t="shared" si="34"/>
        <v>08045</v>
      </c>
      <c r="D2224" s="81" t="s">
        <v>503</v>
      </c>
      <c r="E2224" s="81" t="s">
        <v>2148</v>
      </c>
      <c r="F2224" s="81">
        <v>1825</v>
      </c>
      <c r="G2224" s="81" t="s">
        <v>528</v>
      </c>
      <c r="H2224" s="81" t="s">
        <v>565</v>
      </c>
      <c r="I2224" s="81" t="s">
        <v>2150</v>
      </c>
      <c r="J2224" s="81" t="s">
        <v>14</v>
      </c>
      <c r="K2224" s="81" t="s">
        <v>494</v>
      </c>
      <c r="L2224" s="81">
        <v>-108.27951352777778</v>
      </c>
      <c r="M2224" s="81">
        <v>39.547805694444449</v>
      </c>
      <c r="N2224" s="190">
        <v>0</v>
      </c>
      <c r="O2224" s="185">
        <v>4.9890482000386047</v>
      </c>
      <c r="P2224" s="185">
        <v>0</v>
      </c>
      <c r="Q2224" s="185">
        <v>0</v>
      </c>
      <c r="R2224" s="186">
        <v>0</v>
      </c>
    </row>
    <row r="2225" spans="1:18" s="81" customFormat="1" x14ac:dyDescent="0.2">
      <c r="A2225" s="81" t="s">
        <v>147</v>
      </c>
      <c r="B2225" s="81" t="s">
        <v>493</v>
      </c>
      <c r="C2225" s="81" t="str">
        <f t="shared" si="34"/>
        <v>08045</v>
      </c>
      <c r="D2225" s="81" t="s">
        <v>503</v>
      </c>
      <c r="E2225" s="81" t="s">
        <v>2151</v>
      </c>
      <c r="F2225" s="81">
        <v>46.494</v>
      </c>
      <c r="G2225" s="81" t="s">
        <v>528</v>
      </c>
      <c r="H2225" s="81" t="s">
        <v>565</v>
      </c>
      <c r="I2225" s="81" t="s">
        <v>2152</v>
      </c>
      <c r="J2225" s="81" t="s">
        <v>14</v>
      </c>
      <c r="K2225" s="81" t="s">
        <v>494</v>
      </c>
      <c r="L2225" s="81">
        <v>-107.86769722222222</v>
      </c>
      <c r="M2225" s="81">
        <v>39.512444444444448</v>
      </c>
      <c r="N2225" s="190">
        <v>0</v>
      </c>
      <c r="O2225" s="185">
        <v>3.0262336205165674</v>
      </c>
      <c r="P2225" s="185">
        <v>0</v>
      </c>
      <c r="Q2225" s="185">
        <v>0</v>
      </c>
      <c r="R2225" s="186">
        <v>0</v>
      </c>
    </row>
    <row r="2226" spans="1:18" s="81" customFormat="1" x14ac:dyDescent="0.2">
      <c r="A2226" s="81" t="s">
        <v>147</v>
      </c>
      <c r="B2226" s="81" t="s">
        <v>493</v>
      </c>
      <c r="C2226" s="81" t="str">
        <f t="shared" si="34"/>
        <v>08045</v>
      </c>
      <c r="D2226" s="81" t="s">
        <v>503</v>
      </c>
      <c r="E2226" s="81" t="s">
        <v>2153</v>
      </c>
      <c r="F2226" s="81">
        <v>52.29</v>
      </c>
      <c r="G2226" s="81" t="s">
        <v>528</v>
      </c>
      <c r="H2226" s="81" t="s">
        <v>565</v>
      </c>
      <c r="I2226" s="81" t="s">
        <v>2154</v>
      </c>
      <c r="J2226" s="81" t="s">
        <v>14</v>
      </c>
      <c r="K2226" s="81" t="s">
        <v>494</v>
      </c>
      <c r="L2226" s="81">
        <v>-108.02021666666668</v>
      </c>
      <c r="M2226" s="81">
        <v>39.511802777777781</v>
      </c>
      <c r="N2226" s="190">
        <v>0</v>
      </c>
      <c r="O2226" s="185">
        <v>3.4034876761907196</v>
      </c>
      <c r="P2226" s="185">
        <v>0</v>
      </c>
      <c r="Q2226" s="185">
        <v>0</v>
      </c>
      <c r="R2226" s="186">
        <v>0</v>
      </c>
    </row>
    <row r="2227" spans="1:18" s="81" customFormat="1" x14ac:dyDescent="0.2">
      <c r="A2227" s="81" t="s">
        <v>147</v>
      </c>
      <c r="B2227" s="81" t="s">
        <v>493</v>
      </c>
      <c r="C2227" s="81" t="str">
        <f t="shared" si="34"/>
        <v>08045</v>
      </c>
      <c r="D2227" s="81" t="s">
        <v>503</v>
      </c>
      <c r="E2227" s="81" t="s">
        <v>2155</v>
      </c>
      <c r="F2227" s="81">
        <v>20.202000000000002</v>
      </c>
      <c r="G2227" s="81" t="s">
        <v>528</v>
      </c>
      <c r="H2227" s="81" t="s">
        <v>565</v>
      </c>
      <c r="I2227" s="81" t="s">
        <v>2156</v>
      </c>
      <c r="J2227" s="81" t="s">
        <v>14</v>
      </c>
      <c r="K2227" s="81" t="s">
        <v>494</v>
      </c>
      <c r="L2227" s="81">
        <v>-108.01984444444444</v>
      </c>
      <c r="M2227" s="81">
        <v>39.478955555555558</v>
      </c>
      <c r="N2227" s="190">
        <v>0</v>
      </c>
      <c r="O2227" s="185">
        <v>1.3149217447772981</v>
      </c>
      <c r="P2227" s="185">
        <v>0</v>
      </c>
      <c r="Q2227" s="185">
        <v>0</v>
      </c>
      <c r="R2227" s="186">
        <v>0</v>
      </c>
    </row>
    <row r="2228" spans="1:18" s="81" customFormat="1" x14ac:dyDescent="0.2">
      <c r="A2228" s="81" t="s">
        <v>147</v>
      </c>
      <c r="B2228" s="81" t="s">
        <v>493</v>
      </c>
      <c r="C2228" s="81" t="str">
        <f t="shared" si="34"/>
        <v>08045</v>
      </c>
      <c r="D2228" s="81" t="s">
        <v>503</v>
      </c>
      <c r="E2228" s="81" t="s">
        <v>2157</v>
      </c>
      <c r="F2228" s="81">
        <v>32.003999999999998</v>
      </c>
      <c r="G2228" s="81" t="s">
        <v>528</v>
      </c>
      <c r="H2228" s="81" t="s">
        <v>565</v>
      </c>
      <c r="I2228" s="81" t="s">
        <v>2158</v>
      </c>
      <c r="J2228" s="81" t="s">
        <v>14</v>
      </c>
      <c r="K2228" s="81" t="s">
        <v>494</v>
      </c>
      <c r="L2228" s="81">
        <v>-108.08301388888889</v>
      </c>
      <c r="M2228" s="81">
        <v>39.474883333333338</v>
      </c>
      <c r="N2228" s="190">
        <v>0</v>
      </c>
      <c r="O2228" s="185">
        <v>2.0830984813311875</v>
      </c>
      <c r="P2228" s="185">
        <v>0</v>
      </c>
      <c r="Q2228" s="185">
        <v>0</v>
      </c>
      <c r="R2228" s="186">
        <v>0</v>
      </c>
    </row>
    <row r="2229" spans="1:18" s="81" customFormat="1" x14ac:dyDescent="0.2">
      <c r="A2229" s="81" t="s">
        <v>147</v>
      </c>
      <c r="B2229" s="81" t="s">
        <v>493</v>
      </c>
      <c r="C2229" s="81" t="str">
        <f t="shared" si="34"/>
        <v>08045</v>
      </c>
      <c r="D2229" s="81" t="s">
        <v>503</v>
      </c>
      <c r="E2229" s="81" t="s">
        <v>2159</v>
      </c>
      <c r="F2229" s="81">
        <v>132.59399999999999</v>
      </c>
      <c r="G2229" s="81" t="s">
        <v>528</v>
      </c>
      <c r="H2229" s="81" t="s">
        <v>565</v>
      </c>
      <c r="I2229" s="81" t="s">
        <v>2160</v>
      </c>
      <c r="J2229" s="81" t="s">
        <v>14</v>
      </c>
      <c r="K2229" s="81" t="s">
        <v>494</v>
      </c>
      <c r="L2229" s="81">
        <v>-108.09889166666666</v>
      </c>
      <c r="M2229" s="81">
        <v>39.413805555555555</v>
      </c>
      <c r="N2229" s="190">
        <v>0</v>
      </c>
      <c r="O2229" s="185">
        <v>8.6303699548065076</v>
      </c>
      <c r="P2229" s="185">
        <v>0</v>
      </c>
      <c r="Q2229" s="185">
        <v>0</v>
      </c>
      <c r="R2229" s="186">
        <v>0</v>
      </c>
    </row>
    <row r="2230" spans="1:18" s="81" customFormat="1" x14ac:dyDescent="0.2">
      <c r="A2230" s="81" t="s">
        <v>147</v>
      </c>
      <c r="B2230" s="81" t="s">
        <v>493</v>
      </c>
      <c r="C2230" s="81" t="str">
        <f t="shared" si="34"/>
        <v>08045</v>
      </c>
      <c r="D2230" s="81" t="s">
        <v>503</v>
      </c>
      <c r="E2230" s="81" t="s">
        <v>2161</v>
      </c>
      <c r="F2230" s="81">
        <v>174.51</v>
      </c>
      <c r="G2230" s="81" t="s">
        <v>528</v>
      </c>
      <c r="H2230" s="81" t="s">
        <v>565</v>
      </c>
      <c r="I2230" s="81" t="s">
        <v>2162</v>
      </c>
      <c r="J2230" s="81" t="s">
        <v>14</v>
      </c>
      <c r="K2230" s="81" t="s">
        <v>494</v>
      </c>
      <c r="L2230" s="81">
        <v>-107.90077222222223</v>
      </c>
      <c r="M2230" s="81">
        <v>39.516241666666666</v>
      </c>
      <c r="N2230" s="190">
        <v>0</v>
      </c>
      <c r="O2230" s="185">
        <v>11.358627545841316</v>
      </c>
      <c r="P2230" s="185">
        <v>0</v>
      </c>
      <c r="Q2230" s="185">
        <v>0</v>
      </c>
      <c r="R2230" s="186">
        <v>0</v>
      </c>
    </row>
    <row r="2231" spans="1:18" s="81" customFormat="1" x14ac:dyDescent="0.2">
      <c r="A2231" s="81" t="s">
        <v>147</v>
      </c>
      <c r="B2231" s="81" t="s">
        <v>493</v>
      </c>
      <c r="C2231" s="81" t="str">
        <f t="shared" si="34"/>
        <v>08045</v>
      </c>
      <c r="D2231" s="81" t="s">
        <v>503</v>
      </c>
      <c r="E2231" s="81" t="s">
        <v>2163</v>
      </c>
      <c r="F2231" s="81">
        <v>36.582000000000001</v>
      </c>
      <c r="G2231" s="81" t="s">
        <v>528</v>
      </c>
      <c r="H2231" s="81" t="s">
        <v>565</v>
      </c>
      <c r="I2231" s="81" t="s">
        <v>2164</v>
      </c>
      <c r="J2231" s="81" t="s">
        <v>14</v>
      </c>
      <c r="K2231" s="81" t="s">
        <v>494</v>
      </c>
      <c r="L2231" s="81">
        <v>-108.11149166666667</v>
      </c>
      <c r="M2231" s="81">
        <v>39.46755277777779</v>
      </c>
      <c r="N2231" s="190">
        <v>0</v>
      </c>
      <c r="O2231" s="185">
        <v>2.3810745108129456</v>
      </c>
      <c r="P2231" s="185">
        <v>0</v>
      </c>
      <c r="Q2231" s="185">
        <v>0</v>
      </c>
      <c r="R2231" s="186">
        <v>0</v>
      </c>
    </row>
    <row r="2232" spans="1:18" s="81" customFormat="1" x14ac:dyDescent="0.2">
      <c r="A2232" s="81" t="s">
        <v>147</v>
      </c>
      <c r="B2232" s="81" t="s">
        <v>493</v>
      </c>
      <c r="C2232" s="81" t="str">
        <f t="shared" si="34"/>
        <v>08045</v>
      </c>
      <c r="D2232" s="81" t="s">
        <v>503</v>
      </c>
      <c r="E2232" s="81" t="s">
        <v>2165</v>
      </c>
      <c r="F2232" s="81">
        <v>42.167999999999999</v>
      </c>
      <c r="G2232" s="81" t="s">
        <v>528</v>
      </c>
      <c r="H2232" s="81" t="s">
        <v>565</v>
      </c>
      <c r="I2232" s="81" t="s">
        <v>2166</v>
      </c>
      <c r="J2232" s="81" t="s">
        <v>14</v>
      </c>
      <c r="K2232" s="81" t="s">
        <v>494</v>
      </c>
      <c r="L2232" s="81">
        <v>-108.03816388888889</v>
      </c>
      <c r="M2232" s="81">
        <v>39.468419444444443</v>
      </c>
      <c r="N2232" s="190">
        <v>0</v>
      </c>
      <c r="O2232" s="185">
        <v>2.7446599412815118</v>
      </c>
      <c r="P2232" s="185">
        <v>0</v>
      </c>
      <c r="Q2232" s="185">
        <v>0</v>
      </c>
      <c r="R2232" s="186">
        <v>0</v>
      </c>
    </row>
    <row r="2233" spans="1:18" s="81" customFormat="1" x14ac:dyDescent="0.2">
      <c r="A2233" s="81" t="s">
        <v>147</v>
      </c>
      <c r="B2233" s="81" t="s">
        <v>493</v>
      </c>
      <c r="C2233" s="81" t="str">
        <f t="shared" si="34"/>
        <v>08045</v>
      </c>
      <c r="D2233" s="81" t="s">
        <v>503</v>
      </c>
      <c r="E2233" s="81" t="s">
        <v>2167</v>
      </c>
      <c r="F2233" s="81">
        <v>34.146000000000001</v>
      </c>
      <c r="G2233" s="81" t="s">
        <v>528</v>
      </c>
      <c r="H2233" s="81" t="s">
        <v>565</v>
      </c>
      <c r="I2233" s="81" t="s">
        <v>2168</v>
      </c>
      <c r="J2233" s="81" t="s">
        <v>14</v>
      </c>
      <c r="K2233" s="81" t="s">
        <v>494</v>
      </c>
      <c r="L2233" s="81">
        <v>-108.13503333333334</v>
      </c>
      <c r="M2233" s="81">
        <v>39.478355555555559</v>
      </c>
      <c r="N2233" s="190">
        <v>0</v>
      </c>
      <c r="O2233" s="185">
        <v>2.2225184584281568</v>
      </c>
      <c r="P2233" s="185">
        <v>0</v>
      </c>
      <c r="Q2233" s="185">
        <v>0</v>
      </c>
      <c r="R2233" s="186">
        <v>0</v>
      </c>
    </row>
    <row r="2234" spans="1:18" s="81" customFormat="1" x14ac:dyDescent="0.2">
      <c r="A2234" s="81" t="s">
        <v>147</v>
      </c>
      <c r="B2234" s="81" t="s">
        <v>493</v>
      </c>
      <c r="C2234" s="81" t="str">
        <f t="shared" si="34"/>
        <v>08045</v>
      </c>
      <c r="D2234" s="81" t="s">
        <v>503</v>
      </c>
      <c r="E2234" s="81" t="s">
        <v>2167</v>
      </c>
      <c r="F2234" s="81">
        <v>70.224000000000004</v>
      </c>
      <c r="G2234" s="81" t="s">
        <v>528</v>
      </c>
      <c r="H2234" s="81" t="s">
        <v>565</v>
      </c>
      <c r="I2234" s="81" t="s">
        <v>2168</v>
      </c>
      <c r="J2234" s="81" t="s">
        <v>14</v>
      </c>
      <c r="K2234" s="81" t="s">
        <v>494</v>
      </c>
      <c r="L2234" s="81">
        <v>-108.13503333333334</v>
      </c>
      <c r="M2234" s="81">
        <v>39.478355555555559</v>
      </c>
      <c r="N2234" s="190">
        <v>0</v>
      </c>
      <c r="O2234" s="185">
        <v>4.5707882687476973</v>
      </c>
      <c r="P2234" s="185">
        <v>0</v>
      </c>
      <c r="Q2234" s="185">
        <v>0</v>
      </c>
      <c r="R2234" s="186">
        <v>0</v>
      </c>
    </row>
    <row r="2235" spans="1:18" s="81" customFormat="1" x14ac:dyDescent="0.2">
      <c r="A2235" s="81" t="s">
        <v>147</v>
      </c>
      <c r="B2235" s="81" t="s">
        <v>493</v>
      </c>
      <c r="C2235" s="81" t="str">
        <f t="shared" si="34"/>
        <v>08045</v>
      </c>
      <c r="D2235" s="81" t="s">
        <v>503</v>
      </c>
      <c r="E2235" s="81" t="s">
        <v>2169</v>
      </c>
      <c r="F2235" s="81">
        <v>58.631999999999998</v>
      </c>
      <c r="G2235" s="81" t="s">
        <v>528</v>
      </c>
      <c r="H2235" s="81" t="s">
        <v>565</v>
      </c>
      <c r="I2235" s="81" t="s">
        <v>2170</v>
      </c>
      <c r="J2235" s="81" t="s">
        <v>14</v>
      </c>
      <c r="K2235" s="81" t="s">
        <v>494</v>
      </c>
      <c r="L2235" s="81">
        <v>-108.12743219444444</v>
      </c>
      <c r="M2235" s="81">
        <v>39.518642444444446</v>
      </c>
      <c r="N2235" s="190">
        <v>0</v>
      </c>
      <c r="O2235" s="185">
        <v>3.8162801573993934</v>
      </c>
      <c r="P2235" s="185">
        <v>0</v>
      </c>
      <c r="Q2235" s="185">
        <v>0</v>
      </c>
      <c r="R2235" s="186">
        <v>0</v>
      </c>
    </row>
    <row r="2236" spans="1:18" s="81" customFormat="1" x14ac:dyDescent="0.2">
      <c r="A2236" s="81" t="s">
        <v>147</v>
      </c>
      <c r="B2236" s="81" t="s">
        <v>493</v>
      </c>
      <c r="C2236" s="81" t="str">
        <f t="shared" si="34"/>
        <v>08045</v>
      </c>
      <c r="D2236" s="81" t="s">
        <v>503</v>
      </c>
      <c r="E2236" s="81" t="s">
        <v>2169</v>
      </c>
      <c r="F2236" s="81">
        <v>83.117999999999995</v>
      </c>
      <c r="G2236" s="81" t="s">
        <v>528</v>
      </c>
      <c r="H2236" s="81" t="s">
        <v>565</v>
      </c>
      <c r="I2236" s="81" t="s">
        <v>2170</v>
      </c>
      <c r="J2236" s="81" t="s">
        <v>14</v>
      </c>
      <c r="K2236" s="81" t="s">
        <v>494</v>
      </c>
      <c r="L2236" s="81">
        <v>-108.12743219444444</v>
      </c>
      <c r="M2236" s="81">
        <v>39.518642444444446</v>
      </c>
      <c r="N2236" s="190">
        <v>0</v>
      </c>
      <c r="O2236" s="185">
        <v>5.4100418563706292</v>
      </c>
      <c r="P2236" s="185">
        <v>0</v>
      </c>
      <c r="Q2236" s="185">
        <v>0</v>
      </c>
      <c r="R2236" s="186">
        <v>0</v>
      </c>
    </row>
    <row r="2237" spans="1:18" s="81" customFormat="1" x14ac:dyDescent="0.2">
      <c r="A2237" s="81" t="s">
        <v>147</v>
      </c>
      <c r="B2237" s="81" t="s">
        <v>493</v>
      </c>
      <c r="C2237" s="81" t="str">
        <f t="shared" si="34"/>
        <v>08045</v>
      </c>
      <c r="D2237" s="81" t="s">
        <v>503</v>
      </c>
      <c r="E2237" s="81" t="s">
        <v>2171</v>
      </c>
      <c r="F2237" s="81">
        <v>32.130000000000003</v>
      </c>
      <c r="G2237" s="81" t="s">
        <v>528</v>
      </c>
      <c r="H2237" s="81" t="s">
        <v>565</v>
      </c>
      <c r="I2237" s="81" t="s">
        <v>2172</v>
      </c>
      <c r="J2237" s="81" t="s">
        <v>14</v>
      </c>
      <c r="K2237" s="81" t="s">
        <v>494</v>
      </c>
      <c r="L2237" s="81">
        <v>-108.12945277777777</v>
      </c>
      <c r="M2237" s="81">
        <v>39.45343888888889</v>
      </c>
      <c r="N2237" s="190">
        <v>0</v>
      </c>
      <c r="O2237" s="185">
        <v>2.0912996564545385</v>
      </c>
      <c r="P2237" s="185">
        <v>0</v>
      </c>
      <c r="Q2237" s="185">
        <v>0</v>
      </c>
      <c r="R2237" s="186">
        <v>0</v>
      </c>
    </row>
    <row r="2238" spans="1:18" s="81" customFormat="1" x14ac:dyDescent="0.2">
      <c r="A2238" s="81" t="s">
        <v>147</v>
      </c>
      <c r="B2238" s="81" t="s">
        <v>493</v>
      </c>
      <c r="C2238" s="81" t="str">
        <f t="shared" si="34"/>
        <v>08045</v>
      </c>
      <c r="D2238" s="81" t="s">
        <v>503</v>
      </c>
      <c r="E2238" s="81" t="s">
        <v>2173</v>
      </c>
      <c r="F2238" s="81">
        <v>66.108000000000004</v>
      </c>
      <c r="G2238" s="81" t="s">
        <v>528</v>
      </c>
      <c r="H2238" s="81" t="s">
        <v>1345</v>
      </c>
      <c r="I2238" s="81" t="s">
        <v>2174</v>
      </c>
      <c r="J2238" s="81" t="s">
        <v>14</v>
      </c>
      <c r="K2238" s="81" t="s">
        <v>494</v>
      </c>
      <c r="L2238" s="81">
        <v>-107.9681638888889</v>
      </c>
      <c r="M2238" s="81">
        <v>39.490347222222226</v>
      </c>
      <c r="N2238" s="190">
        <v>0</v>
      </c>
      <c r="O2238" s="185">
        <v>4.3028832147182268</v>
      </c>
      <c r="P2238" s="185">
        <v>0</v>
      </c>
      <c r="Q2238" s="185">
        <v>0</v>
      </c>
      <c r="R2238" s="186">
        <v>0</v>
      </c>
    </row>
    <row r="2239" spans="1:18" s="81" customFormat="1" x14ac:dyDescent="0.2">
      <c r="A2239" s="81" t="s">
        <v>147</v>
      </c>
      <c r="B2239" s="81" t="s">
        <v>493</v>
      </c>
      <c r="C2239" s="81" t="str">
        <f t="shared" si="34"/>
        <v>08045</v>
      </c>
      <c r="D2239" s="81" t="s">
        <v>503</v>
      </c>
      <c r="E2239" s="81" t="s">
        <v>2173</v>
      </c>
      <c r="F2239" s="81">
        <v>172.494</v>
      </c>
      <c r="G2239" s="81" t="s">
        <v>528</v>
      </c>
      <c r="H2239" s="81" t="s">
        <v>565</v>
      </c>
      <c r="I2239" s="81" t="s">
        <v>2174</v>
      </c>
      <c r="J2239" s="81" t="s">
        <v>14</v>
      </c>
      <c r="K2239" s="81" t="s">
        <v>494</v>
      </c>
      <c r="L2239" s="81">
        <v>-107.9681638888889</v>
      </c>
      <c r="M2239" s="81">
        <v>39.490347222222226</v>
      </c>
      <c r="N2239" s="190">
        <v>0</v>
      </c>
      <c r="O2239" s="185">
        <v>11.227408743867699</v>
      </c>
      <c r="P2239" s="185">
        <v>0</v>
      </c>
      <c r="Q2239" s="185">
        <v>0</v>
      </c>
      <c r="R2239" s="186">
        <v>0</v>
      </c>
    </row>
    <row r="2240" spans="1:18" s="81" customFormat="1" x14ac:dyDescent="0.2">
      <c r="A2240" s="81" t="s">
        <v>147</v>
      </c>
      <c r="B2240" s="81" t="s">
        <v>493</v>
      </c>
      <c r="C2240" s="81" t="str">
        <f t="shared" si="34"/>
        <v>08045</v>
      </c>
      <c r="D2240" s="81" t="s">
        <v>503</v>
      </c>
      <c r="E2240" s="81" t="s">
        <v>2175</v>
      </c>
      <c r="F2240" s="81">
        <v>29.106000000000002</v>
      </c>
      <c r="G2240" s="81" t="s">
        <v>528</v>
      </c>
      <c r="H2240" s="81" t="s">
        <v>565</v>
      </c>
      <c r="I2240" s="81" t="s">
        <v>2176</v>
      </c>
      <c r="J2240" s="81" t="s">
        <v>14</v>
      </c>
      <c r="K2240" s="81" t="s">
        <v>494</v>
      </c>
      <c r="L2240" s="81">
        <v>-108.12928055555555</v>
      </c>
      <c r="M2240" s="81">
        <v>39.457047222222222</v>
      </c>
      <c r="N2240" s="190">
        <v>0</v>
      </c>
      <c r="O2240" s="185">
        <v>1.8944714534941114</v>
      </c>
      <c r="P2240" s="185">
        <v>0</v>
      </c>
      <c r="Q2240" s="185">
        <v>0</v>
      </c>
      <c r="R2240" s="186">
        <v>0</v>
      </c>
    </row>
    <row r="2241" spans="1:18" s="81" customFormat="1" x14ac:dyDescent="0.2">
      <c r="A2241" s="81" t="s">
        <v>147</v>
      </c>
      <c r="B2241" s="81" t="s">
        <v>493</v>
      </c>
      <c r="C2241" s="81" t="str">
        <f t="shared" si="34"/>
        <v>08045</v>
      </c>
      <c r="D2241" s="81" t="s">
        <v>503</v>
      </c>
      <c r="E2241" s="81" t="s">
        <v>2177</v>
      </c>
      <c r="F2241" s="81">
        <v>33.978000000000002</v>
      </c>
      <c r="G2241" s="81" t="s">
        <v>528</v>
      </c>
      <c r="H2241" s="81" t="s">
        <v>565</v>
      </c>
      <c r="I2241" s="81" t="s">
        <v>2178</v>
      </c>
      <c r="J2241" s="81" t="s">
        <v>14</v>
      </c>
      <c r="K2241" s="81" t="s">
        <v>494</v>
      </c>
      <c r="L2241" s="81">
        <v>-107.9233138888889</v>
      </c>
      <c r="M2241" s="81">
        <v>39.505177777777774</v>
      </c>
      <c r="N2241" s="190">
        <v>0</v>
      </c>
      <c r="O2241" s="185">
        <v>2.2115835582636882</v>
      </c>
      <c r="P2241" s="185">
        <v>0</v>
      </c>
      <c r="Q2241" s="185">
        <v>0</v>
      </c>
      <c r="R2241" s="186">
        <v>0</v>
      </c>
    </row>
    <row r="2242" spans="1:18" s="81" customFormat="1" x14ac:dyDescent="0.2">
      <c r="A2242" s="81" t="s">
        <v>147</v>
      </c>
      <c r="B2242" s="81" t="s">
        <v>493</v>
      </c>
      <c r="C2242" s="81" t="str">
        <f t="shared" si="34"/>
        <v>08045</v>
      </c>
      <c r="D2242" s="81" t="s">
        <v>503</v>
      </c>
      <c r="E2242" s="81" t="s">
        <v>2179</v>
      </c>
      <c r="F2242" s="81">
        <v>1825</v>
      </c>
      <c r="G2242" s="81" t="s">
        <v>528</v>
      </c>
      <c r="H2242" s="81" t="s">
        <v>565</v>
      </c>
      <c r="I2242" s="81" t="s">
        <v>2180</v>
      </c>
      <c r="J2242" s="81" t="s">
        <v>14</v>
      </c>
      <c r="K2242" s="81" t="s">
        <v>494</v>
      </c>
      <c r="L2242" s="81">
        <v>-108.27569569444444</v>
      </c>
      <c r="M2242" s="81">
        <v>39.549698972222224</v>
      </c>
      <c r="N2242" s="190">
        <v>0</v>
      </c>
      <c r="O2242" s="185">
        <v>4.9890482000386047</v>
      </c>
      <c r="P2242" s="185">
        <v>0</v>
      </c>
      <c r="Q2242" s="185">
        <v>0</v>
      </c>
      <c r="R2242" s="186">
        <v>0</v>
      </c>
    </row>
    <row r="2243" spans="1:18" s="81" customFormat="1" x14ac:dyDescent="0.2">
      <c r="A2243" s="81" t="s">
        <v>147</v>
      </c>
      <c r="B2243" s="81" t="s">
        <v>493</v>
      </c>
      <c r="C2243" s="81" t="str">
        <f t="shared" si="34"/>
        <v>08045</v>
      </c>
      <c r="D2243" s="81" t="s">
        <v>503</v>
      </c>
      <c r="E2243" s="81" t="s">
        <v>2181</v>
      </c>
      <c r="F2243" s="81">
        <v>153.46799999999999</v>
      </c>
      <c r="G2243" s="81" t="s">
        <v>528</v>
      </c>
      <c r="H2243" s="81" t="s">
        <v>1360</v>
      </c>
      <c r="I2243" s="81" t="s">
        <v>2182</v>
      </c>
      <c r="J2243" s="81" t="s">
        <v>14</v>
      </c>
      <c r="K2243" s="81" t="s">
        <v>494</v>
      </c>
      <c r="L2243" s="81">
        <v>-107.64065744444446</v>
      </c>
      <c r="M2243" s="81">
        <v>39.506602555555553</v>
      </c>
      <c r="N2243" s="190">
        <v>0</v>
      </c>
      <c r="O2243" s="185">
        <v>0</v>
      </c>
      <c r="P2243" s="185">
        <v>0</v>
      </c>
      <c r="Q2243" s="185">
        <v>0</v>
      </c>
      <c r="R2243" s="186">
        <v>0</v>
      </c>
    </row>
    <row r="2244" spans="1:18" s="81" customFormat="1" x14ac:dyDescent="0.2">
      <c r="A2244" s="81" t="s">
        <v>147</v>
      </c>
      <c r="B2244" s="81" t="s">
        <v>493</v>
      </c>
      <c r="C2244" s="81" t="str">
        <f t="shared" si="34"/>
        <v>08045</v>
      </c>
      <c r="D2244" s="81" t="s">
        <v>503</v>
      </c>
      <c r="E2244" s="81" t="s">
        <v>2181</v>
      </c>
      <c r="F2244" s="81">
        <v>153.46799999999999</v>
      </c>
      <c r="G2244" s="81" t="s">
        <v>528</v>
      </c>
      <c r="H2244" s="81" t="s">
        <v>1360</v>
      </c>
      <c r="I2244" s="81" t="s">
        <v>2182</v>
      </c>
      <c r="J2244" s="81" t="s">
        <v>14</v>
      </c>
      <c r="K2244" s="81" t="s">
        <v>494</v>
      </c>
      <c r="L2244" s="81">
        <v>-107.64065744444446</v>
      </c>
      <c r="M2244" s="81">
        <v>39.506602555555553</v>
      </c>
      <c r="N2244" s="190">
        <v>0</v>
      </c>
      <c r="O2244" s="185">
        <v>0</v>
      </c>
      <c r="P2244" s="185">
        <v>0</v>
      </c>
      <c r="Q2244" s="185">
        <v>0</v>
      </c>
      <c r="R2244" s="186">
        <v>0</v>
      </c>
    </row>
    <row r="2245" spans="1:18" s="81" customFormat="1" x14ac:dyDescent="0.2">
      <c r="A2245" s="81" t="s">
        <v>147</v>
      </c>
      <c r="B2245" s="81" t="s">
        <v>493</v>
      </c>
      <c r="C2245" s="81" t="str">
        <f t="shared" si="34"/>
        <v>08045</v>
      </c>
      <c r="D2245" s="81" t="s">
        <v>503</v>
      </c>
      <c r="E2245" s="81" t="s">
        <v>2181</v>
      </c>
      <c r="F2245" s="81">
        <v>153.46799999999999</v>
      </c>
      <c r="G2245" s="81" t="s">
        <v>528</v>
      </c>
      <c r="H2245" s="81" t="s">
        <v>1360</v>
      </c>
      <c r="I2245" s="81" t="s">
        <v>2182</v>
      </c>
      <c r="J2245" s="81" t="s">
        <v>14</v>
      </c>
      <c r="K2245" s="81" t="s">
        <v>494</v>
      </c>
      <c r="L2245" s="81">
        <v>-107.64065744444446</v>
      </c>
      <c r="M2245" s="81">
        <v>39.506602555555553</v>
      </c>
      <c r="N2245" s="190">
        <v>0</v>
      </c>
      <c r="O2245" s="185">
        <v>4.0817679150612554</v>
      </c>
      <c r="P2245" s="185">
        <v>0</v>
      </c>
      <c r="Q2245" s="185">
        <v>0</v>
      </c>
      <c r="R2245" s="186">
        <v>0</v>
      </c>
    </row>
    <row r="2246" spans="1:18" s="81" customFormat="1" x14ac:dyDescent="0.2">
      <c r="A2246" s="81" t="s">
        <v>147</v>
      </c>
      <c r="B2246" s="81" t="s">
        <v>493</v>
      </c>
      <c r="C2246" s="81" t="str">
        <f t="shared" si="34"/>
        <v>08045</v>
      </c>
      <c r="D2246" s="81" t="s">
        <v>503</v>
      </c>
      <c r="E2246" s="81" t="s">
        <v>2183</v>
      </c>
      <c r="F2246" s="81">
        <v>66.233999999999995</v>
      </c>
      <c r="G2246" s="81" t="s">
        <v>528</v>
      </c>
      <c r="H2246" s="81" t="s">
        <v>565</v>
      </c>
      <c r="I2246" s="81" t="s">
        <v>2184</v>
      </c>
      <c r="J2246" s="81" t="s">
        <v>14</v>
      </c>
      <c r="K2246" s="81" t="s">
        <v>494</v>
      </c>
      <c r="L2246" s="81">
        <v>-108.13969166666668</v>
      </c>
      <c r="M2246" s="81">
        <v>39.478516666666671</v>
      </c>
      <c r="N2246" s="190">
        <v>0</v>
      </c>
      <c r="O2246" s="185">
        <v>4.3110843898415778</v>
      </c>
      <c r="P2246" s="185">
        <v>0</v>
      </c>
      <c r="Q2246" s="185">
        <v>0</v>
      </c>
      <c r="R2246" s="186">
        <v>0</v>
      </c>
    </row>
    <row r="2247" spans="1:18" s="81" customFormat="1" x14ac:dyDescent="0.2">
      <c r="A2247" s="81" t="s">
        <v>147</v>
      </c>
      <c r="B2247" s="81" t="s">
        <v>493</v>
      </c>
      <c r="C2247" s="81" t="str">
        <f t="shared" ref="C2247:C2310" si="35">B2247&amp;D2247</f>
        <v>08045</v>
      </c>
      <c r="D2247" s="81" t="s">
        <v>503</v>
      </c>
      <c r="E2247" s="81" t="s">
        <v>2185</v>
      </c>
      <c r="F2247" s="81">
        <v>49.728000000000002</v>
      </c>
      <c r="G2247" s="81" t="s">
        <v>528</v>
      </c>
      <c r="H2247" s="81" t="s">
        <v>1345</v>
      </c>
      <c r="I2247" s="81" t="s">
        <v>2186</v>
      </c>
      <c r="J2247" s="81" t="s">
        <v>14</v>
      </c>
      <c r="K2247" s="81" t="s">
        <v>494</v>
      </c>
      <c r="L2247" s="81">
        <v>-107.68803055555556</v>
      </c>
      <c r="M2247" s="81">
        <v>39.43366666666666</v>
      </c>
      <c r="N2247" s="190">
        <v>0</v>
      </c>
      <c r="O2247" s="185">
        <v>3.2367304486825801</v>
      </c>
      <c r="P2247" s="185">
        <v>0</v>
      </c>
      <c r="Q2247" s="185">
        <v>0</v>
      </c>
      <c r="R2247" s="186">
        <v>0</v>
      </c>
    </row>
    <row r="2248" spans="1:18" s="81" customFormat="1" x14ac:dyDescent="0.2">
      <c r="A2248" s="81" t="s">
        <v>147</v>
      </c>
      <c r="B2248" s="81" t="s">
        <v>493</v>
      </c>
      <c r="C2248" s="81" t="str">
        <f t="shared" si="35"/>
        <v>08045</v>
      </c>
      <c r="D2248" s="81" t="s">
        <v>503</v>
      </c>
      <c r="E2248" s="81" t="s">
        <v>2187</v>
      </c>
      <c r="F2248" s="81">
        <v>8.76</v>
      </c>
      <c r="G2248" s="81" t="s">
        <v>515</v>
      </c>
      <c r="H2248" s="81" t="s">
        <v>2188</v>
      </c>
      <c r="I2248" s="81" t="s">
        <v>2189</v>
      </c>
      <c r="J2248" s="81" t="s">
        <v>229</v>
      </c>
      <c r="K2248" s="81" t="s">
        <v>333</v>
      </c>
      <c r="L2248" s="81">
        <v>-107.58280994444443</v>
      </c>
      <c r="M2248" s="81">
        <v>39.463973777777781</v>
      </c>
      <c r="N2248" s="190">
        <v>0</v>
      </c>
      <c r="O2248" s="185">
        <v>0</v>
      </c>
      <c r="P2248" s="185">
        <v>17.100000000000001</v>
      </c>
      <c r="Q2248" s="185">
        <v>0</v>
      </c>
      <c r="R2248" s="186">
        <v>0</v>
      </c>
    </row>
    <row r="2249" spans="1:18" s="81" customFormat="1" x14ac:dyDescent="0.2">
      <c r="A2249" s="81" t="s">
        <v>147</v>
      </c>
      <c r="B2249" s="81" t="s">
        <v>493</v>
      </c>
      <c r="C2249" s="81" t="str">
        <f t="shared" si="35"/>
        <v>08045</v>
      </c>
      <c r="D2249" s="81" t="s">
        <v>503</v>
      </c>
      <c r="E2249" s="81" t="s">
        <v>2187</v>
      </c>
      <c r="F2249" s="81">
        <v>8.76</v>
      </c>
      <c r="G2249" s="81" t="s">
        <v>515</v>
      </c>
      <c r="H2249" s="81" t="s">
        <v>2188</v>
      </c>
      <c r="I2249" s="81" t="s">
        <v>2189</v>
      </c>
      <c r="J2249" s="81" t="s">
        <v>229</v>
      </c>
      <c r="K2249" s="81" t="s">
        <v>333</v>
      </c>
      <c r="L2249" s="81">
        <v>-107.58280994444443</v>
      </c>
      <c r="M2249" s="81">
        <v>39.463973777777781</v>
      </c>
      <c r="N2249" s="190">
        <v>10.199999999999999</v>
      </c>
      <c r="O2249" s="185">
        <v>0</v>
      </c>
      <c r="P2249" s="185">
        <v>0</v>
      </c>
      <c r="Q2249" s="185">
        <v>0</v>
      </c>
      <c r="R2249" s="186">
        <v>0</v>
      </c>
    </row>
    <row r="2250" spans="1:18" s="81" customFormat="1" x14ac:dyDescent="0.2">
      <c r="A2250" s="81" t="s">
        <v>147</v>
      </c>
      <c r="B2250" s="81" t="s">
        <v>493</v>
      </c>
      <c r="C2250" s="81" t="str">
        <f t="shared" si="35"/>
        <v>08045</v>
      </c>
      <c r="D2250" s="81" t="s">
        <v>503</v>
      </c>
      <c r="E2250" s="81" t="s">
        <v>2187</v>
      </c>
      <c r="F2250" s="81">
        <v>8.76</v>
      </c>
      <c r="G2250" s="81" t="s">
        <v>515</v>
      </c>
      <c r="H2250" s="81" t="s">
        <v>2188</v>
      </c>
      <c r="I2250" s="81" t="s">
        <v>2189</v>
      </c>
      <c r="J2250" s="81" t="s">
        <v>229</v>
      </c>
      <c r="K2250" s="81" t="s">
        <v>333</v>
      </c>
      <c r="L2250" s="81">
        <v>-107.58280994444443</v>
      </c>
      <c r="M2250" s="81">
        <v>39.463973777777781</v>
      </c>
      <c r="N2250" s="190">
        <v>0</v>
      </c>
      <c r="O2250" s="185">
        <v>0</v>
      </c>
      <c r="P2250" s="185">
        <v>0</v>
      </c>
      <c r="Q2250" s="185">
        <v>0</v>
      </c>
      <c r="R2250" s="186">
        <v>4.3799999999999999E-2</v>
      </c>
    </row>
    <row r="2251" spans="1:18" s="81" customFormat="1" x14ac:dyDescent="0.2">
      <c r="A2251" s="81" t="s">
        <v>147</v>
      </c>
      <c r="B2251" s="81" t="s">
        <v>493</v>
      </c>
      <c r="C2251" s="81" t="str">
        <f t="shared" si="35"/>
        <v>08045</v>
      </c>
      <c r="D2251" s="81" t="s">
        <v>503</v>
      </c>
      <c r="E2251" s="81" t="s">
        <v>2187</v>
      </c>
      <c r="F2251" s="81">
        <v>8.76</v>
      </c>
      <c r="G2251" s="81" t="s">
        <v>515</v>
      </c>
      <c r="H2251" s="81" t="s">
        <v>2188</v>
      </c>
      <c r="I2251" s="81" t="s">
        <v>2189</v>
      </c>
      <c r="J2251" s="81" t="s">
        <v>229</v>
      </c>
      <c r="K2251" s="81" t="s">
        <v>333</v>
      </c>
      <c r="L2251" s="81">
        <v>-107.58280994444443</v>
      </c>
      <c r="M2251" s="81">
        <v>39.463973777777781</v>
      </c>
      <c r="N2251" s="190">
        <v>0</v>
      </c>
      <c r="O2251" s="185">
        <v>0</v>
      </c>
      <c r="P2251" s="185">
        <v>0</v>
      </c>
      <c r="Q2251" s="185">
        <v>0</v>
      </c>
      <c r="R2251" s="186">
        <v>0</v>
      </c>
    </row>
    <row r="2252" spans="1:18" s="81" customFormat="1" x14ac:dyDescent="0.2">
      <c r="A2252" s="81" t="s">
        <v>147</v>
      </c>
      <c r="B2252" s="81" t="s">
        <v>493</v>
      </c>
      <c r="C2252" s="81" t="str">
        <f t="shared" si="35"/>
        <v>08045</v>
      </c>
      <c r="D2252" s="81" t="s">
        <v>503</v>
      </c>
      <c r="E2252" s="81" t="s">
        <v>2187</v>
      </c>
      <c r="F2252" s="81">
        <v>8.76</v>
      </c>
      <c r="G2252" s="81" t="s">
        <v>515</v>
      </c>
      <c r="H2252" s="81" t="s">
        <v>2188</v>
      </c>
      <c r="I2252" s="81" t="s">
        <v>2189</v>
      </c>
      <c r="J2252" s="81" t="s">
        <v>229</v>
      </c>
      <c r="K2252" s="81" t="s">
        <v>333</v>
      </c>
      <c r="L2252" s="81">
        <v>-107.58280994444443</v>
      </c>
      <c r="M2252" s="81">
        <v>39.463973777777781</v>
      </c>
      <c r="N2252" s="190">
        <v>0</v>
      </c>
      <c r="O2252" s="185">
        <v>0</v>
      </c>
      <c r="P2252" s="185">
        <v>0</v>
      </c>
      <c r="Q2252" s="185">
        <v>2.6280000000000001E-3</v>
      </c>
      <c r="R2252" s="186">
        <v>0</v>
      </c>
    </row>
    <row r="2253" spans="1:18" s="81" customFormat="1" x14ac:dyDescent="0.2">
      <c r="A2253" s="81" t="s">
        <v>147</v>
      </c>
      <c r="B2253" s="81" t="s">
        <v>493</v>
      </c>
      <c r="C2253" s="81" t="str">
        <f t="shared" si="35"/>
        <v>08045</v>
      </c>
      <c r="D2253" s="81" t="s">
        <v>503</v>
      </c>
      <c r="E2253" s="81" t="s">
        <v>2187</v>
      </c>
      <c r="F2253" s="81">
        <v>8.76</v>
      </c>
      <c r="G2253" s="81" t="s">
        <v>515</v>
      </c>
      <c r="H2253" s="81" t="s">
        <v>2188</v>
      </c>
      <c r="I2253" s="81" t="s">
        <v>2189</v>
      </c>
      <c r="J2253" s="81" t="s">
        <v>229</v>
      </c>
      <c r="K2253" s="81" t="s">
        <v>333</v>
      </c>
      <c r="L2253" s="81">
        <v>-107.58280994444443</v>
      </c>
      <c r="M2253" s="81">
        <v>39.463973777777781</v>
      </c>
      <c r="N2253" s="190">
        <v>0</v>
      </c>
      <c r="O2253" s="185">
        <v>0.2</v>
      </c>
      <c r="P2253" s="185">
        <v>0</v>
      </c>
      <c r="Q2253" s="185">
        <v>0</v>
      </c>
      <c r="R2253" s="186">
        <v>0</v>
      </c>
    </row>
    <row r="2254" spans="1:18" s="81" customFormat="1" x14ac:dyDescent="0.2">
      <c r="A2254" s="81" t="s">
        <v>147</v>
      </c>
      <c r="B2254" s="81" t="s">
        <v>493</v>
      </c>
      <c r="C2254" s="81" t="str">
        <f t="shared" si="35"/>
        <v>08045</v>
      </c>
      <c r="D2254" s="81" t="s">
        <v>503</v>
      </c>
      <c r="E2254" s="81" t="s">
        <v>2190</v>
      </c>
      <c r="F2254" s="81">
        <v>143.63999999999999</v>
      </c>
      <c r="G2254" s="81" t="s">
        <v>528</v>
      </c>
      <c r="H2254" s="81" t="s">
        <v>1360</v>
      </c>
      <c r="I2254" s="81" t="s">
        <v>2191</v>
      </c>
      <c r="J2254" s="81" t="s">
        <v>14</v>
      </c>
      <c r="K2254" s="81" t="s">
        <v>494</v>
      </c>
      <c r="L2254" s="81">
        <v>-107.64568422222223</v>
      </c>
      <c r="M2254" s="81">
        <v>39.474176666666672</v>
      </c>
      <c r="N2254" s="190">
        <v>0</v>
      </c>
      <c r="O2254" s="185">
        <v>0</v>
      </c>
      <c r="P2254" s="185">
        <v>0</v>
      </c>
      <c r="Q2254" s="185">
        <v>0</v>
      </c>
      <c r="R2254" s="186">
        <v>0</v>
      </c>
    </row>
    <row r="2255" spans="1:18" s="81" customFormat="1" x14ac:dyDescent="0.2">
      <c r="A2255" s="81" t="s">
        <v>147</v>
      </c>
      <c r="B2255" s="81" t="s">
        <v>493</v>
      </c>
      <c r="C2255" s="81" t="str">
        <f t="shared" si="35"/>
        <v>08045</v>
      </c>
      <c r="D2255" s="81" t="s">
        <v>503</v>
      </c>
      <c r="E2255" s="81" t="s">
        <v>2190</v>
      </c>
      <c r="F2255" s="81">
        <v>143.63999999999999</v>
      </c>
      <c r="G2255" s="81" t="s">
        <v>528</v>
      </c>
      <c r="H2255" s="81" t="s">
        <v>1360</v>
      </c>
      <c r="I2255" s="81" t="s">
        <v>2191</v>
      </c>
      <c r="J2255" s="81" t="s">
        <v>14</v>
      </c>
      <c r="K2255" s="81" t="s">
        <v>494</v>
      </c>
      <c r="L2255" s="81">
        <v>-107.64568422222223</v>
      </c>
      <c r="M2255" s="81">
        <v>39.474176666666672</v>
      </c>
      <c r="N2255" s="190">
        <v>0</v>
      </c>
      <c r="O2255" s="185">
        <v>0</v>
      </c>
      <c r="P2255" s="185">
        <v>0</v>
      </c>
      <c r="Q2255" s="185">
        <v>0</v>
      </c>
      <c r="R2255" s="186">
        <v>0</v>
      </c>
    </row>
    <row r="2256" spans="1:18" s="81" customFormat="1" x14ac:dyDescent="0.2">
      <c r="A2256" s="81" t="s">
        <v>147</v>
      </c>
      <c r="B2256" s="81" t="s">
        <v>493</v>
      </c>
      <c r="C2256" s="81" t="str">
        <f t="shared" si="35"/>
        <v>08045</v>
      </c>
      <c r="D2256" s="81" t="s">
        <v>503</v>
      </c>
      <c r="E2256" s="81" t="s">
        <v>2190</v>
      </c>
      <c r="F2256" s="81">
        <v>143.63999999999999</v>
      </c>
      <c r="G2256" s="81" t="s">
        <v>528</v>
      </c>
      <c r="H2256" s="81" t="s">
        <v>1360</v>
      </c>
      <c r="I2256" s="81" t="s">
        <v>2191</v>
      </c>
      <c r="J2256" s="81" t="s">
        <v>14</v>
      </c>
      <c r="K2256" s="81" t="s">
        <v>494</v>
      </c>
      <c r="L2256" s="81">
        <v>-107.64568422222223</v>
      </c>
      <c r="M2256" s="81">
        <v>39.474176666666672</v>
      </c>
      <c r="N2256" s="190">
        <v>0</v>
      </c>
      <c r="O2256" s="185">
        <v>3.820373910648466</v>
      </c>
      <c r="P2256" s="185">
        <v>0</v>
      </c>
      <c r="Q2256" s="185">
        <v>0</v>
      </c>
      <c r="R2256" s="186">
        <v>0</v>
      </c>
    </row>
    <row r="2257" spans="1:18" s="81" customFormat="1" x14ac:dyDescent="0.2">
      <c r="A2257" s="81" t="s">
        <v>147</v>
      </c>
      <c r="B2257" s="81" t="s">
        <v>493</v>
      </c>
      <c r="C2257" s="81" t="str">
        <f t="shared" si="35"/>
        <v>08045</v>
      </c>
      <c r="D2257" s="81" t="s">
        <v>503</v>
      </c>
      <c r="E2257" s="81" t="s">
        <v>2192</v>
      </c>
      <c r="F2257" s="81">
        <v>81.731999999999999</v>
      </c>
      <c r="G2257" s="81" t="s">
        <v>528</v>
      </c>
      <c r="H2257" s="81" t="s">
        <v>565</v>
      </c>
      <c r="I2257" s="81" t="s">
        <v>2193</v>
      </c>
      <c r="J2257" s="81" t="s">
        <v>14</v>
      </c>
      <c r="K2257" s="81" t="s">
        <v>494</v>
      </c>
      <c r="L2257" s="81">
        <v>-107.68369722222222</v>
      </c>
      <c r="M2257" s="81">
        <v>39.510313888888888</v>
      </c>
      <c r="N2257" s="190">
        <v>0</v>
      </c>
      <c r="O2257" s="185">
        <v>5.3198289300137676</v>
      </c>
      <c r="P2257" s="185">
        <v>0</v>
      </c>
      <c r="Q2257" s="185">
        <v>0</v>
      </c>
      <c r="R2257" s="186">
        <v>0</v>
      </c>
    </row>
    <row r="2258" spans="1:18" s="81" customFormat="1" x14ac:dyDescent="0.2">
      <c r="A2258" s="81" t="s">
        <v>147</v>
      </c>
      <c r="B2258" s="81" t="s">
        <v>493</v>
      </c>
      <c r="C2258" s="81" t="str">
        <f t="shared" si="35"/>
        <v>08045</v>
      </c>
      <c r="D2258" s="81" t="s">
        <v>503</v>
      </c>
      <c r="E2258" s="81" t="s">
        <v>2194</v>
      </c>
      <c r="F2258" s="81">
        <v>59.892000000000003</v>
      </c>
      <c r="G2258" s="81" t="s">
        <v>528</v>
      </c>
      <c r="H2258" s="81" t="s">
        <v>565</v>
      </c>
      <c r="I2258" s="81" t="s">
        <v>2195</v>
      </c>
      <c r="J2258" s="81" t="s">
        <v>14</v>
      </c>
      <c r="K2258" s="81" t="s">
        <v>494</v>
      </c>
      <c r="L2258" s="81">
        <v>-108.00611944444445</v>
      </c>
      <c r="M2258" s="81">
        <v>39.504211111111111</v>
      </c>
      <c r="N2258" s="190">
        <v>0</v>
      </c>
      <c r="O2258" s="185">
        <v>3.8982919086329044</v>
      </c>
      <c r="P2258" s="185">
        <v>0</v>
      </c>
      <c r="Q2258" s="185">
        <v>0</v>
      </c>
      <c r="R2258" s="186">
        <v>0</v>
      </c>
    </row>
    <row r="2259" spans="1:18" s="81" customFormat="1" x14ac:dyDescent="0.2">
      <c r="A2259" s="81" t="s">
        <v>147</v>
      </c>
      <c r="B2259" s="81" t="s">
        <v>493</v>
      </c>
      <c r="C2259" s="81" t="str">
        <f t="shared" si="35"/>
        <v>08045</v>
      </c>
      <c r="D2259" s="81" t="s">
        <v>503</v>
      </c>
      <c r="E2259" s="81" t="s">
        <v>2196</v>
      </c>
      <c r="F2259" s="81">
        <v>49.643999999999998</v>
      </c>
      <c r="G2259" s="81" t="s">
        <v>528</v>
      </c>
      <c r="H2259" s="81" t="s">
        <v>565</v>
      </c>
      <c r="I2259" s="81" t="s">
        <v>2197</v>
      </c>
      <c r="J2259" s="81" t="s">
        <v>14</v>
      </c>
      <c r="K2259" s="81" t="s">
        <v>494</v>
      </c>
      <c r="L2259" s="81">
        <v>-107.92796111111112</v>
      </c>
      <c r="M2259" s="81">
        <v>39.508580555555554</v>
      </c>
      <c r="N2259" s="190">
        <v>0</v>
      </c>
      <c r="O2259" s="185">
        <v>3.231262998600346</v>
      </c>
      <c r="P2259" s="185">
        <v>0</v>
      </c>
      <c r="Q2259" s="185">
        <v>0</v>
      </c>
      <c r="R2259" s="186">
        <v>0</v>
      </c>
    </row>
    <row r="2260" spans="1:18" s="81" customFormat="1" x14ac:dyDescent="0.2">
      <c r="A2260" s="81" t="s">
        <v>147</v>
      </c>
      <c r="B2260" s="81" t="s">
        <v>493</v>
      </c>
      <c r="C2260" s="81" t="str">
        <f t="shared" si="35"/>
        <v>08045</v>
      </c>
      <c r="D2260" s="81" t="s">
        <v>503</v>
      </c>
      <c r="E2260" s="81" t="s">
        <v>2198</v>
      </c>
      <c r="F2260" s="81">
        <v>38.136000000000003</v>
      </c>
      <c r="G2260" s="81" t="s">
        <v>528</v>
      </c>
      <c r="H2260" s="81" t="s">
        <v>565</v>
      </c>
      <c r="I2260" s="81" t="s">
        <v>2199</v>
      </c>
      <c r="J2260" s="81" t="s">
        <v>14</v>
      </c>
      <c r="K2260" s="81" t="s">
        <v>494</v>
      </c>
      <c r="L2260" s="81">
        <v>-108.01963333333333</v>
      </c>
      <c r="M2260" s="81">
        <v>39.50076111111111</v>
      </c>
      <c r="N2260" s="190">
        <v>0</v>
      </c>
      <c r="O2260" s="185">
        <v>2.4822223373342758</v>
      </c>
      <c r="P2260" s="185">
        <v>0</v>
      </c>
      <c r="Q2260" s="185">
        <v>0</v>
      </c>
      <c r="R2260" s="186">
        <v>0</v>
      </c>
    </row>
    <row r="2261" spans="1:18" s="81" customFormat="1" x14ac:dyDescent="0.2">
      <c r="A2261" s="81" t="s">
        <v>147</v>
      </c>
      <c r="B2261" s="81" t="s">
        <v>493</v>
      </c>
      <c r="C2261" s="81" t="str">
        <f t="shared" si="35"/>
        <v>08045</v>
      </c>
      <c r="D2261" s="81" t="s">
        <v>503</v>
      </c>
      <c r="E2261" s="81" t="s">
        <v>2200</v>
      </c>
      <c r="F2261" s="81">
        <v>32.508000000000003</v>
      </c>
      <c r="G2261" s="81" t="s">
        <v>528</v>
      </c>
      <c r="H2261" s="81" t="s">
        <v>565</v>
      </c>
      <c r="I2261" s="81" t="s">
        <v>2201</v>
      </c>
      <c r="J2261" s="81" t="s">
        <v>14</v>
      </c>
      <c r="K2261" s="81" t="s">
        <v>494</v>
      </c>
      <c r="L2261" s="81">
        <v>-108.02916111111111</v>
      </c>
      <c r="M2261" s="81">
        <v>39.486150000000002</v>
      </c>
      <c r="N2261" s="190">
        <v>0</v>
      </c>
      <c r="O2261" s="185">
        <v>2.1159031818245921</v>
      </c>
      <c r="P2261" s="185">
        <v>0</v>
      </c>
      <c r="Q2261" s="185">
        <v>0</v>
      </c>
      <c r="R2261" s="186">
        <v>0</v>
      </c>
    </row>
    <row r="2262" spans="1:18" s="81" customFormat="1" x14ac:dyDescent="0.2">
      <c r="A2262" s="81" t="s">
        <v>147</v>
      </c>
      <c r="B2262" s="81" t="s">
        <v>493</v>
      </c>
      <c r="C2262" s="81" t="str">
        <f t="shared" si="35"/>
        <v>08045</v>
      </c>
      <c r="D2262" s="81" t="s">
        <v>503</v>
      </c>
      <c r="E2262" s="81" t="s">
        <v>2202</v>
      </c>
      <c r="F2262" s="81">
        <v>31.164000000000001</v>
      </c>
      <c r="G2262" s="81" t="s">
        <v>528</v>
      </c>
      <c r="H2262" s="81" t="s">
        <v>565</v>
      </c>
      <c r="I2262" s="81" t="s">
        <v>2203</v>
      </c>
      <c r="J2262" s="81" t="s">
        <v>14</v>
      </c>
      <c r="K2262" s="81" t="s">
        <v>494</v>
      </c>
      <c r="L2262" s="81">
        <v>-108.04274722222222</v>
      </c>
      <c r="M2262" s="81">
        <v>39.471961111111113</v>
      </c>
      <c r="N2262" s="190">
        <v>0</v>
      </c>
      <c r="O2262" s="185">
        <v>2.0284239805088466</v>
      </c>
      <c r="P2262" s="185">
        <v>0</v>
      </c>
      <c r="Q2262" s="185">
        <v>0</v>
      </c>
      <c r="R2262" s="186">
        <v>0</v>
      </c>
    </row>
    <row r="2263" spans="1:18" s="81" customFormat="1" x14ac:dyDescent="0.2">
      <c r="A2263" s="81" t="s">
        <v>147</v>
      </c>
      <c r="B2263" s="81" t="s">
        <v>493</v>
      </c>
      <c r="C2263" s="81" t="str">
        <f t="shared" si="35"/>
        <v>08045</v>
      </c>
      <c r="D2263" s="81" t="s">
        <v>503</v>
      </c>
      <c r="E2263" s="81" t="s">
        <v>2204</v>
      </c>
      <c r="F2263" s="81">
        <v>28.728000000000002</v>
      </c>
      <c r="G2263" s="81" t="s">
        <v>528</v>
      </c>
      <c r="H2263" s="81" t="s">
        <v>565</v>
      </c>
      <c r="I2263" s="81" t="s">
        <v>2205</v>
      </c>
      <c r="J2263" s="81" t="s">
        <v>14</v>
      </c>
      <c r="K2263" s="81" t="s">
        <v>494</v>
      </c>
      <c r="L2263" s="81">
        <v>-107.99160277777779</v>
      </c>
      <c r="M2263" s="81">
        <v>39.482847222222233</v>
      </c>
      <c r="N2263" s="190">
        <v>0</v>
      </c>
      <c r="O2263" s="185">
        <v>1.869867928124058</v>
      </c>
      <c r="P2263" s="185">
        <v>0</v>
      </c>
      <c r="Q2263" s="185">
        <v>0</v>
      </c>
      <c r="R2263" s="186">
        <v>0</v>
      </c>
    </row>
    <row r="2264" spans="1:18" s="81" customFormat="1" x14ac:dyDescent="0.2">
      <c r="A2264" s="81" t="s">
        <v>147</v>
      </c>
      <c r="B2264" s="81" t="s">
        <v>493</v>
      </c>
      <c r="C2264" s="81" t="str">
        <f t="shared" si="35"/>
        <v>08045</v>
      </c>
      <c r="D2264" s="81" t="s">
        <v>503</v>
      </c>
      <c r="E2264" s="81" t="s">
        <v>2206</v>
      </c>
      <c r="F2264" s="81">
        <v>26.123999999999999</v>
      </c>
      <c r="G2264" s="81" t="s">
        <v>528</v>
      </c>
      <c r="H2264" s="81" t="s">
        <v>565</v>
      </c>
      <c r="I2264" s="81" t="s">
        <v>2207</v>
      </c>
      <c r="J2264" s="81" t="s">
        <v>14</v>
      </c>
      <c r="K2264" s="81" t="s">
        <v>494</v>
      </c>
      <c r="L2264" s="81">
        <v>-107.92777500000001</v>
      </c>
      <c r="M2264" s="81">
        <v>39.50503611111111</v>
      </c>
      <c r="N2264" s="190">
        <v>0</v>
      </c>
      <c r="O2264" s="185">
        <v>1.7003769755748013</v>
      </c>
      <c r="P2264" s="185">
        <v>0</v>
      </c>
      <c r="Q2264" s="185">
        <v>0</v>
      </c>
      <c r="R2264" s="186">
        <v>0</v>
      </c>
    </row>
    <row r="2265" spans="1:18" s="81" customFormat="1" x14ac:dyDescent="0.2">
      <c r="A2265" s="81" t="s">
        <v>147</v>
      </c>
      <c r="B2265" s="81" t="s">
        <v>493</v>
      </c>
      <c r="C2265" s="81" t="str">
        <f t="shared" si="35"/>
        <v>08045</v>
      </c>
      <c r="D2265" s="81" t="s">
        <v>503</v>
      </c>
      <c r="E2265" s="81" t="s">
        <v>2208</v>
      </c>
      <c r="F2265" s="81">
        <v>49.392000000000003</v>
      </c>
      <c r="G2265" s="81" t="s">
        <v>528</v>
      </c>
      <c r="H2265" s="81" t="s">
        <v>565</v>
      </c>
      <c r="I2265" s="81" t="s">
        <v>2209</v>
      </c>
      <c r="J2265" s="81" t="s">
        <v>14</v>
      </c>
      <c r="K2265" s="81" t="s">
        <v>494</v>
      </c>
      <c r="L2265" s="81">
        <v>-107.93637777777778</v>
      </c>
      <c r="M2265" s="81">
        <v>39.526586111111108</v>
      </c>
      <c r="N2265" s="190">
        <v>0</v>
      </c>
      <c r="O2265" s="185">
        <v>3.2148606483536435</v>
      </c>
      <c r="P2265" s="185">
        <v>0</v>
      </c>
      <c r="Q2265" s="185">
        <v>0</v>
      </c>
      <c r="R2265" s="186">
        <v>0</v>
      </c>
    </row>
    <row r="2266" spans="1:18" s="81" customFormat="1" x14ac:dyDescent="0.2">
      <c r="A2266" s="81" t="s">
        <v>147</v>
      </c>
      <c r="B2266" s="81" t="s">
        <v>493</v>
      </c>
      <c r="C2266" s="81" t="str">
        <f t="shared" si="35"/>
        <v>08045</v>
      </c>
      <c r="D2266" s="81" t="s">
        <v>503</v>
      </c>
      <c r="E2266" s="81" t="s">
        <v>2210</v>
      </c>
      <c r="F2266" s="81">
        <v>83.915999999999997</v>
      </c>
      <c r="G2266" s="81" t="s">
        <v>528</v>
      </c>
      <c r="H2266" s="81" t="s">
        <v>565</v>
      </c>
      <c r="I2266" s="81" t="s">
        <v>2211</v>
      </c>
      <c r="J2266" s="81" t="s">
        <v>14</v>
      </c>
      <c r="K2266" s="81" t="s">
        <v>494</v>
      </c>
      <c r="L2266" s="81">
        <v>-107.93622500000001</v>
      </c>
      <c r="M2266" s="81">
        <v>39.519466666666666</v>
      </c>
      <c r="N2266" s="190">
        <v>0</v>
      </c>
      <c r="O2266" s="185">
        <v>5.4619826321518534</v>
      </c>
      <c r="P2266" s="185">
        <v>0</v>
      </c>
      <c r="Q2266" s="185">
        <v>0</v>
      </c>
      <c r="R2266" s="186">
        <v>0</v>
      </c>
    </row>
    <row r="2267" spans="1:18" s="81" customFormat="1" x14ac:dyDescent="0.2">
      <c r="A2267" s="81" t="s">
        <v>147</v>
      </c>
      <c r="B2267" s="81" t="s">
        <v>493</v>
      </c>
      <c r="C2267" s="81" t="str">
        <f t="shared" si="35"/>
        <v>08045</v>
      </c>
      <c r="D2267" s="81" t="s">
        <v>503</v>
      </c>
      <c r="E2267" s="81" t="s">
        <v>2210</v>
      </c>
      <c r="F2267" s="81">
        <v>322.68599999999998</v>
      </c>
      <c r="G2267" s="81" t="s">
        <v>528</v>
      </c>
      <c r="H2267" s="81" t="s">
        <v>1364</v>
      </c>
      <c r="I2267" s="81" t="s">
        <v>2211</v>
      </c>
      <c r="J2267" s="81" t="s">
        <v>14</v>
      </c>
      <c r="K2267" s="81" t="s">
        <v>494</v>
      </c>
      <c r="L2267" s="81">
        <v>-107.93622500000001</v>
      </c>
      <c r="M2267" s="81">
        <v>39.519466666666666</v>
      </c>
      <c r="N2267" s="190">
        <v>0</v>
      </c>
      <c r="O2267" s="185">
        <v>8.5824364782199307</v>
      </c>
      <c r="P2267" s="185">
        <v>0</v>
      </c>
      <c r="Q2267" s="185">
        <v>0</v>
      </c>
      <c r="R2267" s="186">
        <v>0</v>
      </c>
    </row>
    <row r="2268" spans="1:18" s="81" customFormat="1" x14ac:dyDescent="0.2">
      <c r="A2268" s="81" t="s">
        <v>147</v>
      </c>
      <c r="B2268" s="81" t="s">
        <v>493</v>
      </c>
      <c r="C2268" s="81" t="str">
        <f t="shared" si="35"/>
        <v>08045</v>
      </c>
      <c r="D2268" s="81" t="s">
        <v>503</v>
      </c>
      <c r="E2268" s="81" t="s">
        <v>2212</v>
      </c>
      <c r="F2268" s="81">
        <v>81.144000000000005</v>
      </c>
      <c r="G2268" s="81" t="s">
        <v>528</v>
      </c>
      <c r="H2268" s="81" t="s">
        <v>565</v>
      </c>
      <c r="I2268" s="81" t="s">
        <v>2213</v>
      </c>
      <c r="J2268" s="81" t="s">
        <v>14</v>
      </c>
      <c r="K2268" s="81" t="s">
        <v>494</v>
      </c>
      <c r="L2268" s="81">
        <v>-107.88182499999999</v>
      </c>
      <c r="M2268" s="81">
        <v>39.530486111111109</v>
      </c>
      <c r="N2268" s="190">
        <v>0</v>
      </c>
      <c r="O2268" s="185">
        <v>5.2815567794381284</v>
      </c>
      <c r="P2268" s="185">
        <v>0</v>
      </c>
      <c r="Q2268" s="185">
        <v>0</v>
      </c>
      <c r="R2268" s="186">
        <v>0</v>
      </c>
    </row>
    <row r="2269" spans="1:18" s="81" customFormat="1" x14ac:dyDescent="0.2">
      <c r="A2269" s="81" t="s">
        <v>147</v>
      </c>
      <c r="B2269" s="81" t="s">
        <v>493</v>
      </c>
      <c r="C2269" s="81" t="str">
        <f t="shared" si="35"/>
        <v>08045</v>
      </c>
      <c r="D2269" s="81" t="s">
        <v>503</v>
      </c>
      <c r="E2269" s="81" t="s">
        <v>2212</v>
      </c>
      <c r="F2269" s="81">
        <v>303.02999999999997</v>
      </c>
      <c r="G2269" s="81" t="s">
        <v>528</v>
      </c>
      <c r="H2269" s="81" t="s">
        <v>565</v>
      </c>
      <c r="I2269" s="81" t="s">
        <v>2213</v>
      </c>
      <c r="J2269" s="81" t="s">
        <v>14</v>
      </c>
      <c r="K2269" s="81" t="s">
        <v>494</v>
      </c>
      <c r="L2269" s="81">
        <v>-107.88182499999999</v>
      </c>
      <c r="M2269" s="81">
        <v>39.530486111111109</v>
      </c>
      <c r="N2269" s="190">
        <v>0</v>
      </c>
      <c r="O2269" s="185">
        <v>19.723826171659471</v>
      </c>
      <c r="P2269" s="185">
        <v>0</v>
      </c>
      <c r="Q2269" s="185">
        <v>0</v>
      </c>
      <c r="R2269" s="186">
        <v>0</v>
      </c>
    </row>
    <row r="2270" spans="1:18" s="81" customFormat="1" x14ac:dyDescent="0.2">
      <c r="A2270" s="81" t="s">
        <v>147</v>
      </c>
      <c r="B2270" s="81" t="s">
        <v>493</v>
      </c>
      <c r="C2270" s="81" t="str">
        <f t="shared" si="35"/>
        <v>08045</v>
      </c>
      <c r="D2270" s="81" t="s">
        <v>503</v>
      </c>
      <c r="E2270" s="81" t="s">
        <v>2214</v>
      </c>
      <c r="F2270" s="81">
        <v>185.59800000000001</v>
      </c>
      <c r="G2270" s="81" t="s">
        <v>528</v>
      </c>
      <c r="H2270" s="81" t="s">
        <v>565</v>
      </c>
      <c r="I2270" s="81" t="s">
        <v>2215</v>
      </c>
      <c r="J2270" s="81" t="s">
        <v>14</v>
      </c>
      <c r="K2270" s="81" t="s">
        <v>494</v>
      </c>
      <c r="L2270" s="81">
        <v>-108.43698483333334</v>
      </c>
      <c r="M2270" s="81">
        <v>39.907436416666663</v>
      </c>
      <c r="N2270" s="190">
        <v>0</v>
      </c>
      <c r="O2270" s="185">
        <v>12.080330956696216</v>
      </c>
      <c r="P2270" s="185">
        <v>0</v>
      </c>
      <c r="Q2270" s="185">
        <v>0</v>
      </c>
      <c r="R2270" s="186">
        <v>0</v>
      </c>
    </row>
    <row r="2271" spans="1:18" s="81" customFormat="1" x14ac:dyDescent="0.2">
      <c r="A2271" s="81" t="s">
        <v>147</v>
      </c>
      <c r="B2271" s="81" t="s">
        <v>493</v>
      </c>
      <c r="C2271" s="81" t="str">
        <f t="shared" si="35"/>
        <v>08045</v>
      </c>
      <c r="D2271" s="81" t="s">
        <v>503</v>
      </c>
      <c r="E2271" s="81" t="s">
        <v>2216</v>
      </c>
      <c r="F2271" s="81">
        <v>184.25399999999999</v>
      </c>
      <c r="G2271" s="81" t="s">
        <v>528</v>
      </c>
      <c r="H2271" s="81" t="s">
        <v>565</v>
      </c>
      <c r="I2271" s="81" t="s">
        <v>2217</v>
      </c>
      <c r="J2271" s="81" t="s">
        <v>14</v>
      </c>
      <c r="K2271" s="81" t="s">
        <v>494</v>
      </c>
      <c r="L2271" s="81">
        <v>-108.10291111111111</v>
      </c>
      <c r="M2271" s="81">
        <v>39.463988888888892</v>
      </c>
      <c r="N2271" s="190">
        <v>0</v>
      </c>
      <c r="O2271" s="185">
        <v>11.992851755380471</v>
      </c>
      <c r="P2271" s="185">
        <v>0</v>
      </c>
      <c r="Q2271" s="185">
        <v>0</v>
      </c>
      <c r="R2271" s="186">
        <v>0</v>
      </c>
    </row>
    <row r="2272" spans="1:18" s="81" customFormat="1" x14ac:dyDescent="0.2">
      <c r="A2272" s="81" t="s">
        <v>147</v>
      </c>
      <c r="B2272" s="81" t="s">
        <v>493</v>
      </c>
      <c r="C2272" s="81" t="str">
        <f t="shared" si="35"/>
        <v>08045</v>
      </c>
      <c r="D2272" s="81" t="s">
        <v>503</v>
      </c>
      <c r="E2272" s="81" t="s">
        <v>2218</v>
      </c>
      <c r="F2272" s="81">
        <v>180.6</v>
      </c>
      <c r="G2272" s="81" t="s">
        <v>528</v>
      </c>
      <c r="H2272" s="81" t="s">
        <v>565</v>
      </c>
      <c r="I2272" s="81" t="s">
        <v>2219</v>
      </c>
      <c r="J2272" s="81" t="s">
        <v>14</v>
      </c>
      <c r="K2272" s="81" t="s">
        <v>494</v>
      </c>
      <c r="L2272" s="81">
        <v>-107.93213333333334</v>
      </c>
      <c r="M2272" s="81">
        <v>39.526694444444452</v>
      </c>
      <c r="N2272" s="190">
        <v>0</v>
      </c>
      <c r="O2272" s="185">
        <v>11.755252777156825</v>
      </c>
      <c r="P2272" s="185">
        <v>0</v>
      </c>
      <c r="Q2272" s="185">
        <v>0</v>
      </c>
      <c r="R2272" s="186">
        <v>0</v>
      </c>
    </row>
    <row r="2273" spans="1:18" s="81" customFormat="1" x14ac:dyDescent="0.2">
      <c r="A2273" s="81" t="s">
        <v>147</v>
      </c>
      <c r="B2273" s="81" t="s">
        <v>493</v>
      </c>
      <c r="C2273" s="81" t="str">
        <f t="shared" si="35"/>
        <v>08045</v>
      </c>
      <c r="D2273" s="81" t="s">
        <v>503</v>
      </c>
      <c r="E2273" s="81" t="s">
        <v>2218</v>
      </c>
      <c r="F2273" s="81">
        <v>243.39</v>
      </c>
      <c r="G2273" s="81" t="s">
        <v>528</v>
      </c>
      <c r="H2273" s="81" t="s">
        <v>565</v>
      </c>
      <c r="I2273" s="81" t="s">
        <v>2219</v>
      </c>
      <c r="J2273" s="81" t="s">
        <v>14</v>
      </c>
      <c r="K2273" s="81" t="s">
        <v>494</v>
      </c>
      <c r="L2273" s="81">
        <v>-107.93213333333334</v>
      </c>
      <c r="M2273" s="81">
        <v>39.526694444444452</v>
      </c>
      <c r="N2273" s="190">
        <v>0</v>
      </c>
      <c r="O2273" s="185">
        <v>15.841936613273269</v>
      </c>
      <c r="P2273" s="185">
        <v>0</v>
      </c>
      <c r="Q2273" s="185">
        <v>0</v>
      </c>
      <c r="R2273" s="186">
        <v>0</v>
      </c>
    </row>
    <row r="2274" spans="1:18" s="81" customFormat="1" x14ac:dyDescent="0.2">
      <c r="A2274" s="81" t="s">
        <v>147</v>
      </c>
      <c r="B2274" s="81" t="s">
        <v>493</v>
      </c>
      <c r="C2274" s="81" t="str">
        <f t="shared" si="35"/>
        <v>08045</v>
      </c>
      <c r="D2274" s="81" t="s">
        <v>503</v>
      </c>
      <c r="E2274" s="81" t="s">
        <v>2220</v>
      </c>
      <c r="F2274" s="81">
        <v>180.22200000000001</v>
      </c>
      <c r="G2274" s="81" t="s">
        <v>528</v>
      </c>
      <c r="H2274" s="81" t="s">
        <v>565</v>
      </c>
      <c r="I2274" s="81" t="s">
        <v>2221</v>
      </c>
      <c r="J2274" s="81" t="s">
        <v>14</v>
      </c>
      <c r="K2274" s="81" t="s">
        <v>494</v>
      </c>
      <c r="L2274" s="81">
        <v>-108.43168102777778</v>
      </c>
      <c r="M2274" s="81">
        <v>39.94406844444444</v>
      </c>
      <c r="N2274" s="190">
        <v>0</v>
      </c>
      <c r="O2274" s="185">
        <v>11.730414151433234</v>
      </c>
      <c r="P2274" s="185">
        <v>0</v>
      </c>
      <c r="Q2274" s="185">
        <v>0</v>
      </c>
      <c r="R2274" s="186">
        <v>0</v>
      </c>
    </row>
    <row r="2275" spans="1:18" s="81" customFormat="1" x14ac:dyDescent="0.2">
      <c r="A2275" s="81" t="s">
        <v>147</v>
      </c>
      <c r="B2275" s="81" t="s">
        <v>493</v>
      </c>
      <c r="C2275" s="81" t="str">
        <f t="shared" si="35"/>
        <v>08045</v>
      </c>
      <c r="D2275" s="81" t="s">
        <v>503</v>
      </c>
      <c r="E2275" s="81" t="s">
        <v>2222</v>
      </c>
      <c r="F2275" s="81">
        <v>170.982</v>
      </c>
      <c r="G2275" s="81" t="s">
        <v>528</v>
      </c>
      <c r="H2275" s="81" t="s">
        <v>565</v>
      </c>
      <c r="I2275" s="81" t="s">
        <v>2223</v>
      </c>
      <c r="J2275" s="81" t="s">
        <v>14</v>
      </c>
      <c r="K2275" s="81" t="s">
        <v>494</v>
      </c>
      <c r="L2275" s="81">
        <v>-108.30354563888891</v>
      </c>
      <c r="M2275" s="81">
        <v>39.878381638888889</v>
      </c>
      <c r="N2275" s="190">
        <v>0</v>
      </c>
      <c r="O2275" s="185">
        <v>11.128994642387486</v>
      </c>
      <c r="P2275" s="185">
        <v>0</v>
      </c>
      <c r="Q2275" s="185">
        <v>0</v>
      </c>
      <c r="R2275" s="186">
        <v>0</v>
      </c>
    </row>
    <row r="2276" spans="1:18" s="81" customFormat="1" x14ac:dyDescent="0.2">
      <c r="A2276" s="81" t="s">
        <v>147</v>
      </c>
      <c r="B2276" s="81" t="s">
        <v>493</v>
      </c>
      <c r="C2276" s="81" t="str">
        <f t="shared" si="35"/>
        <v>08045</v>
      </c>
      <c r="D2276" s="81" t="s">
        <v>503</v>
      </c>
      <c r="E2276" s="81" t="s">
        <v>2224</v>
      </c>
      <c r="F2276" s="81">
        <v>167.202</v>
      </c>
      <c r="G2276" s="81" t="s">
        <v>528</v>
      </c>
      <c r="H2276" s="81" t="s">
        <v>565</v>
      </c>
      <c r="I2276" s="81" t="s">
        <v>2225</v>
      </c>
      <c r="J2276" s="81" t="s">
        <v>14</v>
      </c>
      <c r="K2276" s="81" t="s">
        <v>494</v>
      </c>
      <c r="L2276" s="81">
        <v>-107.89604722222222</v>
      </c>
      <c r="M2276" s="81">
        <v>39.530452777777775</v>
      </c>
      <c r="N2276" s="190">
        <v>0</v>
      </c>
      <c r="O2276" s="185">
        <v>10.882959388686952</v>
      </c>
      <c r="P2276" s="185">
        <v>0</v>
      </c>
      <c r="Q2276" s="185">
        <v>0</v>
      </c>
      <c r="R2276" s="186">
        <v>0</v>
      </c>
    </row>
    <row r="2277" spans="1:18" s="81" customFormat="1" x14ac:dyDescent="0.2">
      <c r="A2277" s="81" t="s">
        <v>147</v>
      </c>
      <c r="B2277" s="81" t="s">
        <v>493</v>
      </c>
      <c r="C2277" s="81" t="str">
        <f t="shared" si="35"/>
        <v>08045</v>
      </c>
      <c r="D2277" s="81" t="s">
        <v>503</v>
      </c>
      <c r="E2277" s="81" t="s">
        <v>2226</v>
      </c>
      <c r="F2277" s="81">
        <v>146.45400000000001</v>
      </c>
      <c r="G2277" s="81" t="s">
        <v>528</v>
      </c>
      <c r="H2277" s="81" t="s">
        <v>565</v>
      </c>
      <c r="I2277" s="81" t="s">
        <v>2227</v>
      </c>
      <c r="J2277" s="81" t="s">
        <v>14</v>
      </c>
      <c r="K2277" s="81" t="s">
        <v>494</v>
      </c>
      <c r="L2277" s="81">
        <v>-107.86762499999999</v>
      </c>
      <c r="M2277" s="81">
        <v>39.512472222222222</v>
      </c>
      <c r="N2277" s="190">
        <v>0</v>
      </c>
      <c r="O2277" s="185">
        <v>9.5324992183751309</v>
      </c>
      <c r="P2277" s="185">
        <v>0</v>
      </c>
      <c r="Q2277" s="185">
        <v>0</v>
      </c>
      <c r="R2277" s="186">
        <v>0</v>
      </c>
    </row>
    <row r="2278" spans="1:18" s="81" customFormat="1" x14ac:dyDescent="0.2">
      <c r="A2278" s="81" t="s">
        <v>147</v>
      </c>
      <c r="B2278" s="81" t="s">
        <v>493</v>
      </c>
      <c r="C2278" s="81" t="str">
        <f t="shared" si="35"/>
        <v>08045</v>
      </c>
      <c r="D2278" s="81" t="s">
        <v>503</v>
      </c>
      <c r="E2278" s="81" t="s">
        <v>2228</v>
      </c>
      <c r="F2278" s="81">
        <v>145.69800000000001</v>
      </c>
      <c r="G2278" s="81" t="s">
        <v>528</v>
      </c>
      <c r="H2278" s="81" t="s">
        <v>565</v>
      </c>
      <c r="I2278" s="81" t="s">
        <v>2229</v>
      </c>
      <c r="J2278" s="81" t="s">
        <v>14</v>
      </c>
      <c r="K2278" s="81" t="s">
        <v>494</v>
      </c>
      <c r="L2278" s="81">
        <v>-107.90528333333334</v>
      </c>
      <c r="M2278" s="81">
        <v>39.51253333333333</v>
      </c>
      <c r="N2278" s="190">
        <v>0</v>
      </c>
      <c r="O2278" s="185">
        <v>9.4832921676350246</v>
      </c>
      <c r="P2278" s="185">
        <v>0</v>
      </c>
      <c r="Q2278" s="185">
        <v>0</v>
      </c>
      <c r="R2278" s="186">
        <v>0</v>
      </c>
    </row>
    <row r="2279" spans="1:18" s="81" customFormat="1" x14ac:dyDescent="0.2">
      <c r="A2279" s="81" t="s">
        <v>147</v>
      </c>
      <c r="B2279" s="81" t="s">
        <v>493</v>
      </c>
      <c r="C2279" s="81" t="str">
        <f t="shared" si="35"/>
        <v>08045</v>
      </c>
      <c r="D2279" s="81" t="s">
        <v>503</v>
      </c>
      <c r="E2279" s="81" t="s">
        <v>2230</v>
      </c>
      <c r="F2279" s="81">
        <v>138.054</v>
      </c>
      <c r="G2279" s="81" t="s">
        <v>528</v>
      </c>
      <c r="H2279" s="81" t="s">
        <v>565</v>
      </c>
      <c r="I2279" s="81" t="s">
        <v>2231</v>
      </c>
      <c r="J2279" s="81" t="s">
        <v>14</v>
      </c>
      <c r="K2279" s="81" t="s">
        <v>494</v>
      </c>
      <c r="L2279" s="81">
        <v>-107.93216944444445</v>
      </c>
      <c r="M2279" s="81">
        <v>39.505097222222226</v>
      </c>
      <c r="N2279" s="190">
        <v>0</v>
      </c>
      <c r="O2279" s="185">
        <v>8.9857542101517218</v>
      </c>
      <c r="P2279" s="185">
        <v>0</v>
      </c>
      <c r="Q2279" s="185">
        <v>0</v>
      </c>
      <c r="R2279" s="186">
        <v>0</v>
      </c>
    </row>
    <row r="2280" spans="1:18" s="81" customFormat="1" x14ac:dyDescent="0.2">
      <c r="A2280" s="81" t="s">
        <v>147</v>
      </c>
      <c r="B2280" s="81" t="s">
        <v>493</v>
      </c>
      <c r="C2280" s="81" t="str">
        <f t="shared" si="35"/>
        <v>08045</v>
      </c>
      <c r="D2280" s="81" t="s">
        <v>503</v>
      </c>
      <c r="E2280" s="81" t="s">
        <v>2232</v>
      </c>
      <c r="F2280" s="81">
        <v>137.84399999999999</v>
      </c>
      <c r="G2280" s="81" t="s">
        <v>528</v>
      </c>
      <c r="H2280" s="81" t="s">
        <v>565</v>
      </c>
      <c r="I2280" s="81" t="s">
        <v>2233</v>
      </c>
      <c r="J2280" s="81" t="s">
        <v>14</v>
      </c>
      <c r="K2280" s="81" t="s">
        <v>494</v>
      </c>
      <c r="L2280" s="81">
        <v>-107.97755000000001</v>
      </c>
      <c r="M2280" s="81">
        <v>39.486525</v>
      </c>
      <c r="N2280" s="190">
        <v>0</v>
      </c>
      <c r="O2280" s="185">
        <v>8.9720855849461376</v>
      </c>
      <c r="P2280" s="185">
        <v>0</v>
      </c>
      <c r="Q2280" s="185">
        <v>0</v>
      </c>
      <c r="R2280" s="186">
        <v>0</v>
      </c>
    </row>
    <row r="2281" spans="1:18" s="81" customFormat="1" x14ac:dyDescent="0.2">
      <c r="A2281" s="81" t="s">
        <v>147</v>
      </c>
      <c r="B2281" s="81" t="s">
        <v>493</v>
      </c>
      <c r="C2281" s="81" t="str">
        <f t="shared" si="35"/>
        <v>08045</v>
      </c>
      <c r="D2281" s="81" t="s">
        <v>503</v>
      </c>
      <c r="E2281" s="81" t="s">
        <v>2234</v>
      </c>
      <c r="F2281" s="81">
        <v>132.97200000000001</v>
      </c>
      <c r="G2281" s="81" t="s">
        <v>528</v>
      </c>
      <c r="H2281" s="81" t="s">
        <v>565</v>
      </c>
      <c r="I2281" s="81" t="s">
        <v>2235</v>
      </c>
      <c r="J2281" s="81" t="s">
        <v>14</v>
      </c>
      <c r="K2281" s="81" t="s">
        <v>494</v>
      </c>
      <c r="L2281" s="81">
        <v>-108.00558611111111</v>
      </c>
      <c r="M2281" s="81">
        <v>39.50042222222222</v>
      </c>
      <c r="N2281" s="190">
        <v>0</v>
      </c>
      <c r="O2281" s="185">
        <v>8.6549734801765617</v>
      </c>
      <c r="P2281" s="185">
        <v>0</v>
      </c>
      <c r="Q2281" s="185">
        <v>0</v>
      </c>
      <c r="R2281" s="186">
        <v>0</v>
      </c>
    </row>
    <row r="2282" spans="1:18" s="81" customFormat="1" x14ac:dyDescent="0.2">
      <c r="A2282" s="81" t="s">
        <v>147</v>
      </c>
      <c r="B2282" s="81" t="s">
        <v>493</v>
      </c>
      <c r="C2282" s="81" t="str">
        <f t="shared" si="35"/>
        <v>08045</v>
      </c>
      <c r="D2282" s="81" t="s">
        <v>503</v>
      </c>
      <c r="E2282" s="81" t="s">
        <v>2236</v>
      </c>
      <c r="F2282" s="81">
        <v>32.886000000000003</v>
      </c>
      <c r="G2282" s="81" t="s">
        <v>528</v>
      </c>
      <c r="H2282" s="81" t="s">
        <v>565</v>
      </c>
      <c r="I2282" s="81" t="s">
        <v>2237</v>
      </c>
      <c r="J2282" s="81" t="s">
        <v>14</v>
      </c>
      <c r="K2282" s="81" t="s">
        <v>494</v>
      </c>
      <c r="L2282" s="81">
        <v>-107.97754166666668</v>
      </c>
      <c r="M2282" s="81">
        <v>39.493641666666669</v>
      </c>
      <c r="N2282" s="190">
        <v>0</v>
      </c>
      <c r="O2282" s="185">
        <v>2.1405067071946453</v>
      </c>
      <c r="P2282" s="185">
        <v>0</v>
      </c>
      <c r="Q2282" s="185">
        <v>0</v>
      </c>
      <c r="R2282" s="186">
        <v>0</v>
      </c>
    </row>
    <row r="2283" spans="1:18" s="81" customFormat="1" x14ac:dyDescent="0.2">
      <c r="A2283" s="81" t="s">
        <v>147</v>
      </c>
      <c r="B2283" s="81" t="s">
        <v>493</v>
      </c>
      <c r="C2283" s="81" t="str">
        <f t="shared" si="35"/>
        <v>08045</v>
      </c>
      <c r="D2283" s="81" t="s">
        <v>503</v>
      </c>
      <c r="E2283" s="81" t="s">
        <v>2236</v>
      </c>
      <c r="F2283" s="81">
        <v>132.59399999999999</v>
      </c>
      <c r="G2283" s="81" t="s">
        <v>528</v>
      </c>
      <c r="H2283" s="81" t="s">
        <v>565</v>
      </c>
      <c r="I2283" s="81" t="s">
        <v>2237</v>
      </c>
      <c r="J2283" s="81" t="s">
        <v>14</v>
      </c>
      <c r="K2283" s="81" t="s">
        <v>494</v>
      </c>
      <c r="L2283" s="81">
        <v>-107.97754166666668</v>
      </c>
      <c r="M2283" s="81">
        <v>39.493641666666669</v>
      </c>
      <c r="N2283" s="190">
        <v>0</v>
      </c>
      <c r="O2283" s="185">
        <v>8.6303699548065076</v>
      </c>
      <c r="P2283" s="185">
        <v>0</v>
      </c>
      <c r="Q2283" s="185">
        <v>0</v>
      </c>
      <c r="R2283" s="186">
        <v>0</v>
      </c>
    </row>
    <row r="2284" spans="1:18" s="81" customFormat="1" x14ac:dyDescent="0.2">
      <c r="A2284" s="81" t="s">
        <v>147</v>
      </c>
      <c r="B2284" s="81" t="s">
        <v>493</v>
      </c>
      <c r="C2284" s="81" t="str">
        <f t="shared" si="35"/>
        <v>08045</v>
      </c>
      <c r="D2284" s="81" t="s">
        <v>503</v>
      </c>
      <c r="E2284" s="81" t="s">
        <v>2238</v>
      </c>
      <c r="F2284" s="81">
        <v>125.45399999999999</v>
      </c>
      <c r="G2284" s="81" t="s">
        <v>528</v>
      </c>
      <c r="H2284" s="81" t="s">
        <v>565</v>
      </c>
      <c r="I2284" s="81" t="s">
        <v>2239</v>
      </c>
      <c r="J2284" s="81" t="s">
        <v>14</v>
      </c>
      <c r="K2284" s="81" t="s">
        <v>494</v>
      </c>
      <c r="L2284" s="81">
        <v>-107.91004722222223</v>
      </c>
      <c r="M2284" s="81">
        <v>39.519522222222221</v>
      </c>
      <c r="N2284" s="190">
        <v>0</v>
      </c>
      <c r="O2284" s="185">
        <v>8.1656366978166108</v>
      </c>
      <c r="P2284" s="185">
        <v>0</v>
      </c>
      <c r="Q2284" s="185">
        <v>0</v>
      </c>
      <c r="R2284" s="186">
        <v>0</v>
      </c>
    </row>
    <row r="2285" spans="1:18" s="81" customFormat="1" x14ac:dyDescent="0.2">
      <c r="A2285" s="81" t="s">
        <v>147</v>
      </c>
      <c r="B2285" s="81" t="s">
        <v>493</v>
      </c>
      <c r="C2285" s="81" t="str">
        <f t="shared" si="35"/>
        <v>08045</v>
      </c>
      <c r="D2285" s="81" t="s">
        <v>503</v>
      </c>
      <c r="E2285" s="81" t="s">
        <v>2240</v>
      </c>
      <c r="F2285" s="81">
        <v>114.87</v>
      </c>
      <c r="G2285" s="81" t="s">
        <v>528</v>
      </c>
      <c r="H2285" s="81" t="s">
        <v>565</v>
      </c>
      <c r="I2285" s="81" t="s">
        <v>2241</v>
      </c>
      <c r="J2285" s="81" t="s">
        <v>14</v>
      </c>
      <c r="K2285" s="81" t="s">
        <v>494</v>
      </c>
      <c r="L2285" s="81">
        <v>-108.03351944444444</v>
      </c>
      <c r="M2285" s="81">
        <v>39.471944444444446</v>
      </c>
      <c r="N2285" s="190">
        <v>0</v>
      </c>
      <c r="O2285" s="185">
        <v>7.476737987455115</v>
      </c>
      <c r="P2285" s="185">
        <v>0</v>
      </c>
      <c r="Q2285" s="185">
        <v>0</v>
      </c>
      <c r="R2285" s="186">
        <v>0</v>
      </c>
    </row>
    <row r="2286" spans="1:18" s="81" customFormat="1" x14ac:dyDescent="0.2">
      <c r="A2286" s="81" t="s">
        <v>147</v>
      </c>
      <c r="B2286" s="81" t="s">
        <v>493</v>
      </c>
      <c r="C2286" s="81" t="str">
        <f t="shared" si="35"/>
        <v>08045</v>
      </c>
      <c r="D2286" s="81" t="s">
        <v>503</v>
      </c>
      <c r="E2286" s="81" t="s">
        <v>2242</v>
      </c>
      <c r="F2286" s="81">
        <v>114.66</v>
      </c>
      <c r="G2286" s="81" t="s">
        <v>528</v>
      </c>
      <c r="H2286" s="81" t="s">
        <v>565</v>
      </c>
      <c r="I2286" s="81" t="s">
        <v>2243</v>
      </c>
      <c r="J2286" s="81" t="s">
        <v>14</v>
      </c>
      <c r="K2286" s="81" t="s">
        <v>494</v>
      </c>
      <c r="L2286" s="81">
        <v>-107.93626388888889</v>
      </c>
      <c r="M2286" s="81">
        <v>39.51949444444444</v>
      </c>
      <c r="N2286" s="190">
        <v>0</v>
      </c>
      <c r="O2286" s="185">
        <v>7.4630693622495299</v>
      </c>
      <c r="P2286" s="185">
        <v>0</v>
      </c>
      <c r="Q2286" s="185">
        <v>0</v>
      </c>
      <c r="R2286" s="186">
        <v>0</v>
      </c>
    </row>
    <row r="2287" spans="1:18" s="81" customFormat="1" x14ac:dyDescent="0.2">
      <c r="A2287" s="81" t="s">
        <v>147</v>
      </c>
      <c r="B2287" s="81" t="s">
        <v>493</v>
      </c>
      <c r="C2287" s="81" t="str">
        <f t="shared" si="35"/>
        <v>08045</v>
      </c>
      <c r="D2287" s="81" t="s">
        <v>503</v>
      </c>
      <c r="E2287" s="81" t="s">
        <v>2244</v>
      </c>
      <c r="F2287" s="81">
        <v>112.014</v>
      </c>
      <c r="G2287" s="81" t="s">
        <v>528</v>
      </c>
      <c r="H2287" s="81" t="s">
        <v>565</v>
      </c>
      <c r="I2287" s="81" t="s">
        <v>2245</v>
      </c>
      <c r="J2287" s="81" t="s">
        <v>14</v>
      </c>
      <c r="K2287" s="81" t="s">
        <v>494</v>
      </c>
      <c r="L2287" s="81">
        <v>-108.07914722222222</v>
      </c>
      <c r="M2287" s="81">
        <v>39.517566666666667</v>
      </c>
      <c r="N2287" s="190">
        <v>0</v>
      </c>
      <c r="O2287" s="185">
        <v>7.2908446846591568</v>
      </c>
      <c r="P2287" s="185">
        <v>0</v>
      </c>
      <c r="Q2287" s="185">
        <v>0</v>
      </c>
      <c r="R2287" s="186">
        <v>0</v>
      </c>
    </row>
    <row r="2288" spans="1:18" s="81" customFormat="1" x14ac:dyDescent="0.2">
      <c r="A2288" s="81" t="s">
        <v>147</v>
      </c>
      <c r="B2288" s="81" t="s">
        <v>493</v>
      </c>
      <c r="C2288" s="81" t="str">
        <f t="shared" si="35"/>
        <v>08045</v>
      </c>
      <c r="D2288" s="81" t="s">
        <v>503</v>
      </c>
      <c r="E2288" s="81" t="s">
        <v>2246</v>
      </c>
      <c r="F2288" s="81">
        <v>109.32599999999999</v>
      </c>
      <c r="G2288" s="81" t="s">
        <v>528</v>
      </c>
      <c r="H2288" s="81" t="s">
        <v>565</v>
      </c>
      <c r="I2288" s="81" t="s">
        <v>2247</v>
      </c>
      <c r="J2288" s="81" t="s">
        <v>14</v>
      </c>
      <c r="K2288" s="81" t="s">
        <v>494</v>
      </c>
      <c r="L2288" s="81">
        <v>-107.87249722222222</v>
      </c>
      <c r="M2288" s="81">
        <v>39.508891666666671</v>
      </c>
      <c r="N2288" s="190">
        <v>0</v>
      </c>
      <c r="O2288" s="185">
        <v>7.1158862820276658</v>
      </c>
      <c r="P2288" s="185">
        <v>0</v>
      </c>
      <c r="Q2288" s="185">
        <v>0</v>
      </c>
      <c r="R2288" s="186">
        <v>0</v>
      </c>
    </row>
    <row r="2289" spans="1:18" s="81" customFormat="1" x14ac:dyDescent="0.2">
      <c r="A2289" s="81" t="s">
        <v>147</v>
      </c>
      <c r="B2289" s="81" t="s">
        <v>493</v>
      </c>
      <c r="C2289" s="81" t="str">
        <f t="shared" si="35"/>
        <v>08045</v>
      </c>
      <c r="D2289" s="81" t="s">
        <v>503</v>
      </c>
      <c r="E2289" s="81" t="s">
        <v>2248</v>
      </c>
      <c r="F2289" s="81">
        <v>86.268000000000001</v>
      </c>
      <c r="G2289" s="81" t="s">
        <v>528</v>
      </c>
      <c r="H2289" s="81" t="s">
        <v>565</v>
      </c>
      <c r="I2289" s="81" t="s">
        <v>2249</v>
      </c>
      <c r="J2289" s="81" t="s">
        <v>14</v>
      </c>
      <c r="K2289" s="81" t="s">
        <v>494</v>
      </c>
      <c r="L2289" s="81">
        <v>-108.1257111111111</v>
      </c>
      <c r="M2289" s="81">
        <v>39.507888888888886</v>
      </c>
      <c r="N2289" s="190">
        <v>0</v>
      </c>
      <c r="O2289" s="185">
        <v>5.6150712344544083</v>
      </c>
      <c r="P2289" s="185">
        <v>0</v>
      </c>
      <c r="Q2289" s="185">
        <v>0</v>
      </c>
      <c r="R2289" s="186">
        <v>0</v>
      </c>
    </row>
    <row r="2290" spans="1:18" s="81" customFormat="1" x14ac:dyDescent="0.2">
      <c r="A2290" s="81" t="s">
        <v>147</v>
      </c>
      <c r="B2290" s="81" t="s">
        <v>493</v>
      </c>
      <c r="C2290" s="81" t="str">
        <f t="shared" si="35"/>
        <v>08045</v>
      </c>
      <c r="D2290" s="81" t="s">
        <v>503</v>
      </c>
      <c r="E2290" s="81" t="s">
        <v>2248</v>
      </c>
      <c r="F2290" s="81">
        <v>101.01</v>
      </c>
      <c r="G2290" s="81" t="s">
        <v>528</v>
      </c>
      <c r="H2290" s="81" t="s">
        <v>565</v>
      </c>
      <c r="I2290" s="81" t="s">
        <v>2249</v>
      </c>
      <c r="J2290" s="81" t="s">
        <v>14</v>
      </c>
      <c r="K2290" s="81" t="s">
        <v>494</v>
      </c>
      <c r="L2290" s="81">
        <v>-108.1257111111111</v>
      </c>
      <c r="M2290" s="81">
        <v>39.507888888888886</v>
      </c>
      <c r="N2290" s="190">
        <v>0</v>
      </c>
      <c r="O2290" s="185">
        <v>6.5746087238864908</v>
      </c>
      <c r="P2290" s="185">
        <v>0</v>
      </c>
      <c r="Q2290" s="185">
        <v>0</v>
      </c>
      <c r="R2290" s="186">
        <v>0</v>
      </c>
    </row>
    <row r="2291" spans="1:18" s="81" customFormat="1" x14ac:dyDescent="0.2">
      <c r="A2291" s="81" t="s">
        <v>147</v>
      </c>
      <c r="B2291" s="81" t="s">
        <v>493</v>
      </c>
      <c r="C2291" s="81" t="str">
        <f t="shared" si="35"/>
        <v>08045</v>
      </c>
      <c r="D2291" s="81" t="s">
        <v>503</v>
      </c>
      <c r="E2291" s="81" t="s">
        <v>2250</v>
      </c>
      <c r="F2291" s="81">
        <v>97.103999999999999</v>
      </c>
      <c r="G2291" s="81" t="s">
        <v>528</v>
      </c>
      <c r="H2291" s="81" t="s">
        <v>565</v>
      </c>
      <c r="I2291" s="81" t="s">
        <v>2251</v>
      </c>
      <c r="J2291" s="81" t="s">
        <v>14</v>
      </c>
      <c r="K2291" s="81" t="s">
        <v>494</v>
      </c>
      <c r="L2291" s="81">
        <v>-108.39993836111111</v>
      </c>
      <c r="M2291" s="81">
        <v>39.917148472222223</v>
      </c>
      <c r="N2291" s="190">
        <v>0</v>
      </c>
      <c r="O2291" s="185">
        <v>6.3203722950626053</v>
      </c>
      <c r="P2291" s="185">
        <v>0</v>
      </c>
      <c r="Q2291" s="185">
        <v>0</v>
      </c>
      <c r="R2291" s="186">
        <v>0</v>
      </c>
    </row>
    <row r="2292" spans="1:18" s="81" customFormat="1" x14ac:dyDescent="0.2">
      <c r="A2292" s="81" t="s">
        <v>147</v>
      </c>
      <c r="B2292" s="81" t="s">
        <v>493</v>
      </c>
      <c r="C2292" s="81" t="str">
        <f t="shared" si="35"/>
        <v>08045</v>
      </c>
      <c r="D2292" s="81" t="s">
        <v>503</v>
      </c>
      <c r="E2292" s="81" t="s">
        <v>2252</v>
      </c>
      <c r="F2292" s="81">
        <v>94.5</v>
      </c>
      <c r="G2292" s="81" t="s">
        <v>528</v>
      </c>
      <c r="H2292" s="81" t="s">
        <v>565</v>
      </c>
      <c r="I2292" s="81" t="s">
        <v>2253</v>
      </c>
      <c r="J2292" s="81" t="s">
        <v>14</v>
      </c>
      <c r="K2292" s="81" t="s">
        <v>494</v>
      </c>
      <c r="L2292" s="81">
        <v>-108.11609444444444</v>
      </c>
      <c r="M2292" s="81">
        <v>39.46402777777778</v>
      </c>
      <c r="N2292" s="190">
        <v>0</v>
      </c>
      <c r="O2292" s="185">
        <v>6.1508813425133484</v>
      </c>
      <c r="P2292" s="185">
        <v>0</v>
      </c>
      <c r="Q2292" s="185">
        <v>0</v>
      </c>
      <c r="R2292" s="186">
        <v>0</v>
      </c>
    </row>
    <row r="2293" spans="1:18" s="81" customFormat="1" x14ac:dyDescent="0.2">
      <c r="A2293" s="81" t="s">
        <v>147</v>
      </c>
      <c r="B2293" s="81" t="s">
        <v>493</v>
      </c>
      <c r="C2293" s="81" t="str">
        <f t="shared" si="35"/>
        <v>08045</v>
      </c>
      <c r="D2293" s="81" t="s">
        <v>503</v>
      </c>
      <c r="E2293" s="81" t="s">
        <v>2254</v>
      </c>
      <c r="F2293" s="81">
        <v>90.006</v>
      </c>
      <c r="G2293" s="81" t="s">
        <v>528</v>
      </c>
      <c r="H2293" s="81" t="s">
        <v>565</v>
      </c>
      <c r="I2293" s="81" t="s">
        <v>2255</v>
      </c>
      <c r="J2293" s="81" t="s">
        <v>14</v>
      </c>
      <c r="K2293" s="81" t="s">
        <v>494</v>
      </c>
      <c r="L2293" s="81">
        <v>-107.90046666666669</v>
      </c>
      <c r="M2293" s="81">
        <v>39.508897222222224</v>
      </c>
      <c r="N2293" s="190">
        <v>0</v>
      </c>
      <c r="O2293" s="185">
        <v>5.8583727631138247</v>
      </c>
      <c r="P2293" s="185">
        <v>0</v>
      </c>
      <c r="Q2293" s="185">
        <v>0</v>
      </c>
      <c r="R2293" s="186">
        <v>0</v>
      </c>
    </row>
    <row r="2294" spans="1:18" s="81" customFormat="1" x14ac:dyDescent="0.2">
      <c r="A2294" s="81" t="s">
        <v>147</v>
      </c>
      <c r="B2294" s="81" t="s">
        <v>493</v>
      </c>
      <c r="C2294" s="81" t="str">
        <f t="shared" si="35"/>
        <v>08045</v>
      </c>
      <c r="D2294" s="81" t="s">
        <v>503</v>
      </c>
      <c r="E2294" s="81" t="s">
        <v>2256</v>
      </c>
      <c r="F2294" s="81">
        <v>90.006</v>
      </c>
      <c r="G2294" s="81" t="s">
        <v>528</v>
      </c>
      <c r="H2294" s="81" t="s">
        <v>565</v>
      </c>
      <c r="I2294" s="81" t="s">
        <v>2257</v>
      </c>
      <c r="J2294" s="81" t="s">
        <v>14</v>
      </c>
      <c r="K2294" s="81" t="s">
        <v>494</v>
      </c>
      <c r="L2294" s="81">
        <v>-107.84395833333333</v>
      </c>
      <c r="M2294" s="81">
        <v>39.52003333333333</v>
      </c>
      <c r="N2294" s="190">
        <v>0</v>
      </c>
      <c r="O2294" s="185">
        <v>5.8583727631138247</v>
      </c>
      <c r="P2294" s="185">
        <v>0</v>
      </c>
      <c r="Q2294" s="185">
        <v>0</v>
      </c>
      <c r="R2294" s="186">
        <v>0</v>
      </c>
    </row>
    <row r="2295" spans="1:18" s="81" customFormat="1" x14ac:dyDescent="0.2">
      <c r="A2295" s="81" t="s">
        <v>147</v>
      </c>
      <c r="B2295" s="81" t="s">
        <v>493</v>
      </c>
      <c r="C2295" s="81" t="str">
        <f t="shared" si="35"/>
        <v>08045</v>
      </c>
      <c r="D2295" s="81" t="s">
        <v>503</v>
      </c>
      <c r="E2295" s="81" t="s">
        <v>2258</v>
      </c>
      <c r="F2295" s="81">
        <v>89.67</v>
      </c>
      <c r="G2295" s="81" t="s">
        <v>528</v>
      </c>
      <c r="H2295" s="81" t="s">
        <v>565</v>
      </c>
      <c r="I2295" s="81" t="s">
        <v>2259</v>
      </c>
      <c r="J2295" s="81" t="s">
        <v>14</v>
      </c>
      <c r="K2295" s="81" t="s">
        <v>494</v>
      </c>
      <c r="L2295" s="81">
        <v>-107.99147499999999</v>
      </c>
      <c r="M2295" s="81">
        <v>39.475558333333332</v>
      </c>
      <c r="N2295" s="190">
        <v>0</v>
      </c>
      <c r="O2295" s="185">
        <v>5.8365029627848886</v>
      </c>
      <c r="P2295" s="185">
        <v>0</v>
      </c>
      <c r="Q2295" s="185">
        <v>0</v>
      </c>
      <c r="R2295" s="186">
        <v>0</v>
      </c>
    </row>
    <row r="2296" spans="1:18" s="81" customFormat="1" x14ac:dyDescent="0.2">
      <c r="A2296" s="81" t="s">
        <v>147</v>
      </c>
      <c r="B2296" s="81" t="s">
        <v>493</v>
      </c>
      <c r="C2296" s="81" t="str">
        <f t="shared" si="35"/>
        <v>08045</v>
      </c>
      <c r="D2296" s="81" t="s">
        <v>503</v>
      </c>
      <c r="E2296" s="81" t="s">
        <v>2260</v>
      </c>
      <c r="F2296" s="81">
        <v>83.873999999999995</v>
      </c>
      <c r="G2296" s="81" t="s">
        <v>528</v>
      </c>
      <c r="H2296" s="81" t="s">
        <v>565</v>
      </c>
      <c r="I2296" s="81" t="s">
        <v>2261</v>
      </c>
      <c r="J2296" s="81" t="s">
        <v>14</v>
      </c>
      <c r="K2296" s="81" t="s">
        <v>494</v>
      </c>
      <c r="L2296" s="81">
        <v>-108.02485</v>
      </c>
      <c r="M2296" s="81">
        <v>39.515599999999999</v>
      </c>
      <c r="N2296" s="190">
        <v>0</v>
      </c>
      <c r="O2296" s="185">
        <v>5.4592489071107364</v>
      </c>
      <c r="P2296" s="185">
        <v>0</v>
      </c>
      <c r="Q2296" s="185">
        <v>0</v>
      </c>
      <c r="R2296" s="186">
        <v>0</v>
      </c>
    </row>
    <row r="2297" spans="1:18" s="81" customFormat="1" x14ac:dyDescent="0.2">
      <c r="A2297" s="81" t="s">
        <v>147</v>
      </c>
      <c r="B2297" s="81" t="s">
        <v>493</v>
      </c>
      <c r="C2297" s="81" t="str">
        <f t="shared" si="35"/>
        <v>08045</v>
      </c>
      <c r="D2297" s="81" t="s">
        <v>503</v>
      </c>
      <c r="E2297" s="81" t="s">
        <v>2262</v>
      </c>
      <c r="F2297" s="81">
        <v>83.16</v>
      </c>
      <c r="G2297" s="81" t="s">
        <v>528</v>
      </c>
      <c r="H2297" s="81" t="s">
        <v>565</v>
      </c>
      <c r="I2297" s="81" t="s">
        <v>2263</v>
      </c>
      <c r="J2297" s="81" t="s">
        <v>14</v>
      </c>
      <c r="K2297" s="81" t="s">
        <v>494</v>
      </c>
      <c r="L2297" s="81">
        <v>-107.85813611111111</v>
      </c>
      <c r="M2297" s="81">
        <v>39.534302777777775</v>
      </c>
      <c r="N2297" s="190">
        <v>0</v>
      </c>
      <c r="O2297" s="185">
        <v>5.4127755814117471</v>
      </c>
      <c r="P2297" s="185">
        <v>0</v>
      </c>
      <c r="Q2297" s="185">
        <v>0</v>
      </c>
      <c r="R2297" s="186">
        <v>0</v>
      </c>
    </row>
    <row r="2298" spans="1:18" s="81" customFormat="1" x14ac:dyDescent="0.2">
      <c r="A2298" s="81" t="s">
        <v>147</v>
      </c>
      <c r="B2298" s="81" t="s">
        <v>493</v>
      </c>
      <c r="C2298" s="81" t="str">
        <f t="shared" si="35"/>
        <v>08045</v>
      </c>
      <c r="D2298" s="81" t="s">
        <v>503</v>
      </c>
      <c r="E2298" s="81" t="s">
        <v>2264</v>
      </c>
      <c r="F2298" s="81">
        <v>82.74</v>
      </c>
      <c r="G2298" s="81" t="s">
        <v>528</v>
      </c>
      <c r="H2298" s="81" t="s">
        <v>565</v>
      </c>
      <c r="I2298" s="81" t="s">
        <v>2265</v>
      </c>
      <c r="J2298" s="81" t="s">
        <v>14</v>
      </c>
      <c r="K2298" s="81" t="s">
        <v>494</v>
      </c>
      <c r="L2298" s="81">
        <v>-108.00561388888889</v>
      </c>
      <c r="M2298" s="81">
        <v>39.49335555555556</v>
      </c>
      <c r="N2298" s="190">
        <v>0</v>
      </c>
      <c r="O2298" s="185">
        <v>5.385438331000576</v>
      </c>
      <c r="P2298" s="185">
        <v>0</v>
      </c>
      <c r="Q2298" s="185">
        <v>0</v>
      </c>
      <c r="R2298" s="186">
        <v>0</v>
      </c>
    </row>
    <row r="2299" spans="1:18" s="81" customFormat="1" x14ac:dyDescent="0.2">
      <c r="A2299" s="81" t="s">
        <v>147</v>
      </c>
      <c r="B2299" s="81" t="s">
        <v>493</v>
      </c>
      <c r="C2299" s="81" t="str">
        <f t="shared" si="35"/>
        <v>08045</v>
      </c>
      <c r="D2299" s="81" t="s">
        <v>503</v>
      </c>
      <c r="E2299" s="81" t="s">
        <v>2266</v>
      </c>
      <c r="F2299" s="81">
        <v>80.262</v>
      </c>
      <c r="G2299" s="81" t="s">
        <v>528</v>
      </c>
      <c r="H2299" s="81" t="s">
        <v>565</v>
      </c>
      <c r="I2299" s="81" t="s">
        <v>2267</v>
      </c>
      <c r="J2299" s="81" t="s">
        <v>14</v>
      </c>
      <c r="K2299" s="81" t="s">
        <v>494</v>
      </c>
      <c r="L2299" s="81">
        <v>-108.00574722222223</v>
      </c>
      <c r="M2299" s="81">
        <v>39.486377777777776</v>
      </c>
      <c r="N2299" s="190">
        <v>0</v>
      </c>
      <c r="O2299" s="185">
        <v>5.224148553574671</v>
      </c>
      <c r="P2299" s="185">
        <v>0</v>
      </c>
      <c r="Q2299" s="185">
        <v>0</v>
      </c>
      <c r="R2299" s="186">
        <v>0</v>
      </c>
    </row>
    <row r="2300" spans="1:18" s="81" customFormat="1" x14ac:dyDescent="0.2">
      <c r="A2300" s="81" t="s">
        <v>147</v>
      </c>
      <c r="B2300" s="81" t="s">
        <v>493</v>
      </c>
      <c r="C2300" s="81" t="str">
        <f t="shared" si="35"/>
        <v>08045</v>
      </c>
      <c r="D2300" s="81" t="s">
        <v>503</v>
      </c>
      <c r="E2300" s="81" t="s">
        <v>2268</v>
      </c>
      <c r="F2300" s="81">
        <v>73.92</v>
      </c>
      <c r="G2300" s="81" t="s">
        <v>528</v>
      </c>
      <c r="H2300" s="81" t="s">
        <v>565</v>
      </c>
      <c r="I2300" s="81" t="s">
        <v>2269</v>
      </c>
      <c r="J2300" s="81" t="s">
        <v>14</v>
      </c>
      <c r="K2300" s="81" t="s">
        <v>494</v>
      </c>
      <c r="L2300" s="81">
        <v>-108.12486944444444</v>
      </c>
      <c r="M2300" s="81">
        <v>39.460633333333334</v>
      </c>
      <c r="N2300" s="190">
        <v>0</v>
      </c>
      <c r="O2300" s="185">
        <v>4.8113560723659976</v>
      </c>
      <c r="P2300" s="185">
        <v>0</v>
      </c>
      <c r="Q2300" s="185">
        <v>0</v>
      </c>
      <c r="R2300" s="186">
        <v>0</v>
      </c>
    </row>
    <row r="2301" spans="1:18" s="81" customFormat="1" x14ac:dyDescent="0.2">
      <c r="A2301" s="81" t="s">
        <v>147</v>
      </c>
      <c r="B2301" s="81" t="s">
        <v>493</v>
      </c>
      <c r="C2301" s="81" t="str">
        <f t="shared" si="35"/>
        <v>08045</v>
      </c>
      <c r="D2301" s="81" t="s">
        <v>503</v>
      </c>
      <c r="E2301" s="81" t="s">
        <v>2270</v>
      </c>
      <c r="F2301" s="81">
        <v>72.408000000000001</v>
      </c>
      <c r="G2301" s="81" t="s">
        <v>528</v>
      </c>
      <c r="H2301" s="81" t="s">
        <v>565</v>
      </c>
      <c r="I2301" s="81" t="s">
        <v>2271</v>
      </c>
      <c r="J2301" s="81" t="s">
        <v>14</v>
      </c>
      <c r="K2301" s="81" t="s">
        <v>494</v>
      </c>
      <c r="L2301" s="81">
        <v>-107.93620277777778</v>
      </c>
      <c r="M2301" s="81">
        <v>39.515777777777785</v>
      </c>
      <c r="N2301" s="190">
        <v>0</v>
      </c>
      <c r="O2301" s="185">
        <v>4.7129419708857831</v>
      </c>
      <c r="P2301" s="185">
        <v>0</v>
      </c>
      <c r="Q2301" s="185">
        <v>0</v>
      </c>
      <c r="R2301" s="186">
        <v>0</v>
      </c>
    </row>
    <row r="2302" spans="1:18" s="81" customFormat="1" x14ac:dyDescent="0.2">
      <c r="A2302" s="81" t="s">
        <v>147</v>
      </c>
      <c r="B2302" s="81" t="s">
        <v>493</v>
      </c>
      <c r="C2302" s="81" t="str">
        <f t="shared" si="35"/>
        <v>08045</v>
      </c>
      <c r="D2302" s="81" t="s">
        <v>503</v>
      </c>
      <c r="E2302" s="81" t="s">
        <v>2272</v>
      </c>
      <c r="F2302" s="81">
        <v>72.366</v>
      </c>
      <c r="G2302" s="81" t="s">
        <v>528</v>
      </c>
      <c r="H2302" s="81" t="s">
        <v>565</v>
      </c>
      <c r="I2302" s="81" t="s">
        <v>2273</v>
      </c>
      <c r="J2302" s="81" t="s">
        <v>14</v>
      </c>
      <c r="K2302" s="81" t="s">
        <v>494</v>
      </c>
      <c r="L2302" s="81">
        <v>-107.99620555555556</v>
      </c>
      <c r="M2302" s="81">
        <v>39.490025000000003</v>
      </c>
      <c r="N2302" s="190">
        <v>0</v>
      </c>
      <c r="O2302" s="185">
        <v>4.710208245844667</v>
      </c>
      <c r="P2302" s="185">
        <v>0</v>
      </c>
      <c r="Q2302" s="185">
        <v>0</v>
      </c>
      <c r="R2302" s="186">
        <v>0</v>
      </c>
    </row>
    <row r="2303" spans="1:18" s="81" customFormat="1" x14ac:dyDescent="0.2">
      <c r="A2303" s="81" t="s">
        <v>147</v>
      </c>
      <c r="B2303" s="81" t="s">
        <v>493</v>
      </c>
      <c r="C2303" s="81" t="str">
        <f t="shared" si="35"/>
        <v>08045</v>
      </c>
      <c r="D2303" s="81" t="s">
        <v>503</v>
      </c>
      <c r="E2303" s="81" t="s">
        <v>2274</v>
      </c>
      <c r="F2303" s="81">
        <v>72.323999999999998</v>
      </c>
      <c r="G2303" s="81" t="s">
        <v>528</v>
      </c>
      <c r="H2303" s="81" t="s">
        <v>565</v>
      </c>
      <c r="I2303" s="81" t="s">
        <v>2275</v>
      </c>
      <c r="J2303" s="81" t="s">
        <v>14</v>
      </c>
      <c r="K2303" s="81" t="s">
        <v>494</v>
      </c>
      <c r="L2303" s="81">
        <v>-107.98684444444444</v>
      </c>
      <c r="M2303" s="81">
        <v>39.497063888888889</v>
      </c>
      <c r="N2303" s="190">
        <v>0</v>
      </c>
      <c r="O2303" s="185">
        <v>4.7074745208035491</v>
      </c>
      <c r="P2303" s="185">
        <v>0</v>
      </c>
      <c r="Q2303" s="185">
        <v>0</v>
      </c>
      <c r="R2303" s="186">
        <v>0</v>
      </c>
    </row>
    <row r="2304" spans="1:18" s="81" customFormat="1" x14ac:dyDescent="0.2">
      <c r="A2304" s="81" t="s">
        <v>147</v>
      </c>
      <c r="B2304" s="81" t="s">
        <v>493</v>
      </c>
      <c r="C2304" s="81" t="str">
        <f t="shared" si="35"/>
        <v>08045</v>
      </c>
      <c r="D2304" s="81" t="s">
        <v>503</v>
      </c>
      <c r="E2304" s="81" t="s">
        <v>2276</v>
      </c>
      <c r="F2304" s="81">
        <v>72.323999999999998</v>
      </c>
      <c r="G2304" s="81" t="s">
        <v>528</v>
      </c>
      <c r="H2304" s="81" t="s">
        <v>565</v>
      </c>
      <c r="I2304" s="81" t="s">
        <v>2277</v>
      </c>
      <c r="J2304" s="81" t="s">
        <v>14</v>
      </c>
      <c r="K2304" s="81" t="s">
        <v>494</v>
      </c>
      <c r="L2304" s="81">
        <v>-108.35693699999999</v>
      </c>
      <c r="M2304" s="81">
        <v>39.904220888888887</v>
      </c>
      <c r="N2304" s="190">
        <v>0</v>
      </c>
      <c r="O2304" s="185">
        <v>4.7074745208035491</v>
      </c>
      <c r="P2304" s="185">
        <v>0</v>
      </c>
      <c r="Q2304" s="185">
        <v>0</v>
      </c>
      <c r="R2304" s="186">
        <v>0</v>
      </c>
    </row>
    <row r="2305" spans="1:18" s="81" customFormat="1" x14ac:dyDescent="0.2">
      <c r="A2305" s="81" t="s">
        <v>147</v>
      </c>
      <c r="B2305" s="81" t="s">
        <v>493</v>
      </c>
      <c r="C2305" s="81" t="str">
        <f t="shared" si="35"/>
        <v>08045</v>
      </c>
      <c r="D2305" s="81" t="s">
        <v>503</v>
      </c>
      <c r="E2305" s="81" t="s">
        <v>2278</v>
      </c>
      <c r="F2305" s="81">
        <v>70.391999999999996</v>
      </c>
      <c r="G2305" s="81" t="s">
        <v>528</v>
      </c>
      <c r="H2305" s="81" t="s">
        <v>565</v>
      </c>
      <c r="I2305" s="81" t="s">
        <v>2279</v>
      </c>
      <c r="J2305" s="81" t="s">
        <v>14</v>
      </c>
      <c r="K2305" s="81" t="s">
        <v>494</v>
      </c>
      <c r="L2305" s="81">
        <v>-107.98683888888888</v>
      </c>
      <c r="M2305" s="81">
        <v>39.490058333333337</v>
      </c>
      <c r="N2305" s="190">
        <v>0</v>
      </c>
      <c r="O2305" s="185">
        <v>4.5817231689121662</v>
      </c>
      <c r="P2305" s="185">
        <v>0</v>
      </c>
      <c r="Q2305" s="185">
        <v>0</v>
      </c>
      <c r="R2305" s="186">
        <v>0</v>
      </c>
    </row>
    <row r="2306" spans="1:18" s="81" customFormat="1" x14ac:dyDescent="0.2">
      <c r="A2306" s="81" t="s">
        <v>147</v>
      </c>
      <c r="B2306" s="81" t="s">
        <v>493</v>
      </c>
      <c r="C2306" s="81" t="str">
        <f t="shared" si="35"/>
        <v>08045</v>
      </c>
      <c r="D2306" s="81" t="s">
        <v>503</v>
      </c>
      <c r="E2306" s="81" t="s">
        <v>2280</v>
      </c>
      <c r="F2306" s="81">
        <v>130.494</v>
      </c>
      <c r="G2306" s="81" t="s">
        <v>528</v>
      </c>
      <c r="H2306" s="81" t="s">
        <v>1360</v>
      </c>
      <c r="I2306" s="81" t="s">
        <v>2281</v>
      </c>
      <c r="J2306" s="81" t="s">
        <v>14</v>
      </c>
      <c r="K2306" s="81" t="s">
        <v>494</v>
      </c>
      <c r="L2306" s="81">
        <v>-107.66473888888889</v>
      </c>
      <c r="M2306" s="81">
        <v>39.503411944444444</v>
      </c>
      <c r="N2306" s="190">
        <v>0</v>
      </c>
      <c r="O2306" s="185">
        <v>0</v>
      </c>
      <c r="P2306" s="185">
        <v>0</v>
      </c>
      <c r="Q2306" s="185">
        <v>0</v>
      </c>
      <c r="R2306" s="186">
        <v>0</v>
      </c>
    </row>
    <row r="2307" spans="1:18" s="81" customFormat="1" x14ac:dyDescent="0.2">
      <c r="A2307" s="81" t="s">
        <v>147</v>
      </c>
      <c r="B2307" s="81" t="s">
        <v>493</v>
      </c>
      <c r="C2307" s="81" t="str">
        <f t="shared" si="35"/>
        <v>08045</v>
      </c>
      <c r="D2307" s="81" t="s">
        <v>503</v>
      </c>
      <c r="E2307" s="81" t="s">
        <v>2280</v>
      </c>
      <c r="F2307" s="81">
        <v>130.494</v>
      </c>
      <c r="G2307" s="81" t="s">
        <v>528</v>
      </c>
      <c r="H2307" s="81" t="s">
        <v>1360</v>
      </c>
      <c r="I2307" s="81" t="s">
        <v>2281</v>
      </c>
      <c r="J2307" s="81" t="s">
        <v>14</v>
      </c>
      <c r="K2307" s="81" t="s">
        <v>494</v>
      </c>
      <c r="L2307" s="81">
        <v>-107.66473888888889</v>
      </c>
      <c r="M2307" s="81">
        <v>39.503411944444444</v>
      </c>
      <c r="N2307" s="190">
        <v>0</v>
      </c>
      <c r="O2307" s="185">
        <v>0</v>
      </c>
      <c r="P2307" s="185">
        <v>0</v>
      </c>
      <c r="Q2307" s="185">
        <v>0</v>
      </c>
      <c r="R2307" s="186">
        <v>0</v>
      </c>
    </row>
    <row r="2308" spans="1:18" s="81" customFormat="1" x14ac:dyDescent="0.2">
      <c r="A2308" s="81" t="s">
        <v>147</v>
      </c>
      <c r="B2308" s="81" t="s">
        <v>493</v>
      </c>
      <c r="C2308" s="81" t="str">
        <f t="shared" si="35"/>
        <v>08045</v>
      </c>
      <c r="D2308" s="81" t="s">
        <v>503</v>
      </c>
      <c r="E2308" s="81" t="s">
        <v>2280</v>
      </c>
      <c r="F2308" s="81">
        <v>130.494</v>
      </c>
      <c r="G2308" s="81" t="s">
        <v>528</v>
      </c>
      <c r="H2308" s="81" t="s">
        <v>1360</v>
      </c>
      <c r="I2308" s="81" t="s">
        <v>2281</v>
      </c>
      <c r="J2308" s="81" t="s">
        <v>14</v>
      </c>
      <c r="K2308" s="81" t="s">
        <v>494</v>
      </c>
      <c r="L2308" s="81">
        <v>-107.66473888888889</v>
      </c>
      <c r="M2308" s="81">
        <v>39.503411944444444</v>
      </c>
      <c r="N2308" s="190">
        <v>0</v>
      </c>
      <c r="O2308" s="185">
        <v>3.4707315030364865</v>
      </c>
      <c r="P2308" s="185">
        <v>0</v>
      </c>
      <c r="Q2308" s="185">
        <v>0</v>
      </c>
      <c r="R2308" s="186">
        <v>0</v>
      </c>
    </row>
    <row r="2309" spans="1:18" s="81" customFormat="1" x14ac:dyDescent="0.2">
      <c r="A2309" s="81" t="s">
        <v>147</v>
      </c>
      <c r="B2309" s="81" t="s">
        <v>493</v>
      </c>
      <c r="C2309" s="81" t="str">
        <f t="shared" si="35"/>
        <v>08045</v>
      </c>
      <c r="D2309" s="81" t="s">
        <v>503</v>
      </c>
      <c r="E2309" s="81" t="s">
        <v>2282</v>
      </c>
      <c r="F2309" s="81">
        <v>65.981999999999999</v>
      </c>
      <c r="G2309" s="81" t="s">
        <v>528</v>
      </c>
      <c r="H2309" s="81" t="s">
        <v>565</v>
      </c>
      <c r="I2309" s="81" t="s">
        <v>2283</v>
      </c>
      <c r="J2309" s="81" t="s">
        <v>14</v>
      </c>
      <c r="K2309" s="81" t="s">
        <v>494</v>
      </c>
      <c r="L2309" s="81">
        <v>-108.11181388888889</v>
      </c>
      <c r="M2309" s="81">
        <v>39.46402777777778</v>
      </c>
      <c r="N2309" s="190">
        <v>0</v>
      </c>
      <c r="O2309" s="185">
        <v>4.2946820395948757</v>
      </c>
      <c r="P2309" s="185">
        <v>0</v>
      </c>
      <c r="Q2309" s="185">
        <v>0</v>
      </c>
      <c r="R2309" s="186">
        <v>0</v>
      </c>
    </row>
    <row r="2310" spans="1:18" s="81" customFormat="1" x14ac:dyDescent="0.2">
      <c r="A2310" s="81" t="s">
        <v>147</v>
      </c>
      <c r="B2310" s="81" t="s">
        <v>493</v>
      </c>
      <c r="C2310" s="81" t="str">
        <f t="shared" si="35"/>
        <v>08045</v>
      </c>
      <c r="D2310" s="81" t="s">
        <v>503</v>
      </c>
      <c r="E2310" s="81" t="s">
        <v>2284</v>
      </c>
      <c r="F2310" s="81">
        <v>62.328000000000003</v>
      </c>
      <c r="G2310" s="81" t="s">
        <v>528</v>
      </c>
      <c r="H2310" s="81" t="s">
        <v>565</v>
      </c>
      <c r="I2310" s="81" t="s">
        <v>2285</v>
      </c>
      <c r="J2310" s="81" t="s">
        <v>14</v>
      </c>
      <c r="K2310" s="81" t="s">
        <v>494</v>
      </c>
      <c r="L2310" s="81">
        <v>-108.02897222222224</v>
      </c>
      <c r="M2310" s="81">
        <v>39.471972222222234</v>
      </c>
      <c r="N2310" s="190">
        <v>0</v>
      </c>
      <c r="O2310" s="185">
        <v>4.0568479610176933</v>
      </c>
      <c r="P2310" s="185">
        <v>0</v>
      </c>
      <c r="Q2310" s="185">
        <v>0</v>
      </c>
      <c r="R2310" s="186">
        <v>0</v>
      </c>
    </row>
    <row r="2311" spans="1:18" s="81" customFormat="1" x14ac:dyDescent="0.2">
      <c r="A2311" s="81" t="s">
        <v>147</v>
      </c>
      <c r="B2311" s="81" t="s">
        <v>493</v>
      </c>
      <c r="C2311" s="81" t="str">
        <f t="shared" ref="C2311:C2374" si="36">B2311&amp;D2311</f>
        <v>08045</v>
      </c>
      <c r="D2311" s="81" t="s">
        <v>503</v>
      </c>
      <c r="E2311" s="81" t="s">
        <v>2286</v>
      </c>
      <c r="F2311" s="81">
        <v>61.823999999999998</v>
      </c>
      <c r="G2311" s="81" t="s">
        <v>528</v>
      </c>
      <c r="H2311" s="81" t="s">
        <v>565</v>
      </c>
      <c r="I2311" s="81" t="s">
        <v>2287</v>
      </c>
      <c r="J2311" s="81" t="s">
        <v>14</v>
      </c>
      <c r="K2311" s="81" t="s">
        <v>494</v>
      </c>
      <c r="L2311" s="81">
        <v>-108.0151</v>
      </c>
      <c r="M2311" s="81">
        <v>39.48983888888889</v>
      </c>
      <c r="N2311" s="190">
        <v>0</v>
      </c>
      <c r="O2311" s="185">
        <v>4.0240432605242891</v>
      </c>
      <c r="P2311" s="185">
        <v>0</v>
      </c>
      <c r="Q2311" s="185">
        <v>0</v>
      </c>
      <c r="R2311" s="186">
        <v>0</v>
      </c>
    </row>
    <row r="2312" spans="1:18" s="81" customFormat="1" x14ac:dyDescent="0.2">
      <c r="A2312" s="81" t="s">
        <v>147</v>
      </c>
      <c r="B2312" s="81" t="s">
        <v>493</v>
      </c>
      <c r="C2312" s="81" t="str">
        <f t="shared" si="36"/>
        <v>08045</v>
      </c>
      <c r="D2312" s="81" t="s">
        <v>503</v>
      </c>
      <c r="E2312" s="81" t="s">
        <v>2288</v>
      </c>
      <c r="F2312" s="81">
        <v>61.445999999999998</v>
      </c>
      <c r="G2312" s="81" t="s">
        <v>528</v>
      </c>
      <c r="H2312" s="81" t="s">
        <v>565</v>
      </c>
      <c r="I2312" s="81" t="s">
        <v>2289</v>
      </c>
      <c r="J2312" s="81" t="s">
        <v>14</v>
      </c>
      <c r="K2312" s="81" t="s">
        <v>494</v>
      </c>
      <c r="L2312" s="81">
        <v>-108.01024166666667</v>
      </c>
      <c r="M2312" s="81">
        <v>39.500530555555557</v>
      </c>
      <c r="N2312" s="190">
        <v>0</v>
      </c>
      <c r="O2312" s="185">
        <v>3.9994397351542355</v>
      </c>
      <c r="P2312" s="185">
        <v>0</v>
      </c>
      <c r="Q2312" s="185">
        <v>0</v>
      </c>
      <c r="R2312" s="186">
        <v>0</v>
      </c>
    </row>
    <row r="2313" spans="1:18" s="81" customFormat="1" x14ac:dyDescent="0.2">
      <c r="A2313" s="81" t="s">
        <v>147</v>
      </c>
      <c r="B2313" s="81" t="s">
        <v>493</v>
      </c>
      <c r="C2313" s="81" t="str">
        <f t="shared" si="36"/>
        <v>08045</v>
      </c>
      <c r="D2313" s="81" t="s">
        <v>503</v>
      </c>
      <c r="E2313" s="81" t="s">
        <v>2288</v>
      </c>
      <c r="F2313" s="81">
        <v>72.912000000000006</v>
      </c>
      <c r="G2313" s="81" t="s">
        <v>528</v>
      </c>
      <c r="H2313" s="81" t="s">
        <v>565</v>
      </c>
      <c r="I2313" s="81" t="s">
        <v>2289</v>
      </c>
      <c r="J2313" s="81" t="s">
        <v>14</v>
      </c>
      <c r="K2313" s="81" t="s">
        <v>494</v>
      </c>
      <c r="L2313" s="81">
        <v>-108.01024166666667</v>
      </c>
      <c r="M2313" s="81">
        <v>39.500530555555557</v>
      </c>
      <c r="N2313" s="190">
        <v>0</v>
      </c>
      <c r="O2313" s="185">
        <v>4.7457466713791883</v>
      </c>
      <c r="P2313" s="185">
        <v>0</v>
      </c>
      <c r="Q2313" s="185">
        <v>0</v>
      </c>
      <c r="R2313" s="186">
        <v>0</v>
      </c>
    </row>
    <row r="2314" spans="1:18" s="81" customFormat="1" x14ac:dyDescent="0.2">
      <c r="A2314" s="81" t="s">
        <v>147</v>
      </c>
      <c r="B2314" s="81" t="s">
        <v>493</v>
      </c>
      <c r="C2314" s="81" t="str">
        <f t="shared" si="36"/>
        <v>08045</v>
      </c>
      <c r="D2314" s="81" t="s">
        <v>503</v>
      </c>
      <c r="E2314" s="81" t="s">
        <v>2290</v>
      </c>
      <c r="F2314" s="81">
        <v>61.32</v>
      </c>
      <c r="G2314" s="81" t="s">
        <v>528</v>
      </c>
      <c r="H2314" s="81" t="s">
        <v>565</v>
      </c>
      <c r="I2314" s="81" t="s">
        <v>2291</v>
      </c>
      <c r="J2314" s="81" t="s">
        <v>14</v>
      </c>
      <c r="K2314" s="81" t="s">
        <v>494</v>
      </c>
      <c r="L2314" s="81">
        <v>-107.97305833333334</v>
      </c>
      <c r="M2314" s="81">
        <v>39.486619444444443</v>
      </c>
      <c r="N2314" s="190">
        <v>0</v>
      </c>
      <c r="O2314" s="185">
        <v>3.991238560030884</v>
      </c>
      <c r="P2314" s="185">
        <v>0</v>
      </c>
      <c r="Q2314" s="185">
        <v>0</v>
      </c>
      <c r="R2314" s="186">
        <v>0</v>
      </c>
    </row>
    <row r="2315" spans="1:18" s="81" customFormat="1" x14ac:dyDescent="0.2">
      <c r="A2315" s="81" t="s">
        <v>147</v>
      </c>
      <c r="B2315" s="81" t="s">
        <v>493</v>
      </c>
      <c r="C2315" s="81" t="str">
        <f t="shared" si="36"/>
        <v>08045</v>
      </c>
      <c r="D2315" s="81" t="s">
        <v>503</v>
      </c>
      <c r="E2315" s="81" t="s">
        <v>2292</v>
      </c>
      <c r="F2315" s="81">
        <v>58.085999999999999</v>
      </c>
      <c r="G2315" s="81" t="s">
        <v>528</v>
      </c>
      <c r="H2315" s="81" t="s">
        <v>565</v>
      </c>
      <c r="I2315" s="81" t="s">
        <v>2293</v>
      </c>
      <c r="J2315" s="81" t="s">
        <v>14</v>
      </c>
      <c r="K2315" s="81" t="s">
        <v>494</v>
      </c>
      <c r="L2315" s="81">
        <v>-108.01506944444445</v>
      </c>
      <c r="M2315" s="81">
        <v>39.486316666666674</v>
      </c>
      <c r="N2315" s="190">
        <v>0</v>
      </c>
      <c r="O2315" s="185">
        <v>3.7807417318648717</v>
      </c>
      <c r="P2315" s="185">
        <v>0</v>
      </c>
      <c r="Q2315" s="185">
        <v>0</v>
      </c>
      <c r="R2315" s="186">
        <v>0</v>
      </c>
    </row>
    <row r="2316" spans="1:18" s="81" customFormat="1" x14ac:dyDescent="0.2">
      <c r="A2316" s="81" t="s">
        <v>147</v>
      </c>
      <c r="B2316" s="81" t="s">
        <v>493</v>
      </c>
      <c r="C2316" s="81" t="str">
        <f t="shared" si="36"/>
        <v>08045</v>
      </c>
      <c r="D2316" s="81" t="s">
        <v>503</v>
      </c>
      <c r="E2316" s="81" t="s">
        <v>2294</v>
      </c>
      <c r="F2316" s="81">
        <v>55.188000000000002</v>
      </c>
      <c r="G2316" s="81" t="s">
        <v>528</v>
      </c>
      <c r="H2316" s="81" t="s">
        <v>565</v>
      </c>
      <c r="I2316" s="81" t="s">
        <v>2295</v>
      </c>
      <c r="J2316" s="81" t="s">
        <v>14</v>
      </c>
      <c r="K2316" s="81" t="s">
        <v>494</v>
      </c>
      <c r="L2316" s="81">
        <v>-107.919275</v>
      </c>
      <c r="M2316" s="81">
        <v>39.519433333333332</v>
      </c>
      <c r="N2316" s="190">
        <v>0</v>
      </c>
      <c r="O2316" s="185">
        <v>3.5921147040277956</v>
      </c>
      <c r="P2316" s="185">
        <v>0</v>
      </c>
      <c r="Q2316" s="185">
        <v>0</v>
      </c>
      <c r="R2316" s="186">
        <v>0</v>
      </c>
    </row>
    <row r="2317" spans="1:18" s="81" customFormat="1" x14ac:dyDescent="0.2">
      <c r="A2317" s="81" t="s">
        <v>147</v>
      </c>
      <c r="B2317" s="81" t="s">
        <v>493</v>
      </c>
      <c r="C2317" s="81" t="str">
        <f t="shared" si="36"/>
        <v>08045</v>
      </c>
      <c r="D2317" s="81" t="s">
        <v>503</v>
      </c>
      <c r="E2317" s="81" t="s">
        <v>2296</v>
      </c>
      <c r="F2317" s="81">
        <v>54.851999999999997</v>
      </c>
      <c r="G2317" s="81" t="s">
        <v>528</v>
      </c>
      <c r="H2317" s="81" t="s">
        <v>565</v>
      </c>
      <c r="I2317" s="81" t="s">
        <v>2297</v>
      </c>
      <c r="J2317" s="81" t="s">
        <v>14</v>
      </c>
      <c r="K2317" s="81" t="s">
        <v>494</v>
      </c>
      <c r="L2317" s="81">
        <v>-108.097325</v>
      </c>
      <c r="M2317" s="81">
        <v>39.471144444444448</v>
      </c>
      <c r="N2317" s="190">
        <v>0</v>
      </c>
      <c r="O2317" s="185">
        <v>3.5702449036988595</v>
      </c>
      <c r="P2317" s="185">
        <v>0</v>
      </c>
      <c r="Q2317" s="185">
        <v>0</v>
      </c>
      <c r="R2317" s="186">
        <v>0</v>
      </c>
    </row>
    <row r="2318" spans="1:18" s="81" customFormat="1" x14ac:dyDescent="0.2">
      <c r="A2318" s="81" t="s">
        <v>147</v>
      </c>
      <c r="B2318" s="81" t="s">
        <v>493</v>
      </c>
      <c r="C2318" s="81" t="str">
        <f t="shared" si="36"/>
        <v>08045</v>
      </c>
      <c r="D2318" s="81" t="s">
        <v>503</v>
      </c>
      <c r="E2318" s="81" t="s">
        <v>2298</v>
      </c>
      <c r="F2318" s="81">
        <v>51.03</v>
      </c>
      <c r="G2318" s="81" t="s">
        <v>528</v>
      </c>
      <c r="H2318" s="81" t="s">
        <v>565</v>
      </c>
      <c r="I2318" s="81" t="s">
        <v>2299</v>
      </c>
      <c r="J2318" s="81" t="s">
        <v>14</v>
      </c>
      <c r="K2318" s="81" t="s">
        <v>494</v>
      </c>
      <c r="L2318" s="81">
        <v>-107.92336944444445</v>
      </c>
      <c r="M2318" s="81">
        <v>39.501377777777776</v>
      </c>
      <c r="N2318" s="190">
        <v>0</v>
      </c>
      <c r="O2318" s="185">
        <v>3.3214759249572086</v>
      </c>
      <c r="P2318" s="185">
        <v>0</v>
      </c>
      <c r="Q2318" s="185">
        <v>0</v>
      </c>
      <c r="R2318" s="186">
        <v>0</v>
      </c>
    </row>
    <row r="2319" spans="1:18" s="81" customFormat="1" x14ac:dyDescent="0.2">
      <c r="A2319" s="81" t="s">
        <v>147</v>
      </c>
      <c r="B2319" s="81" t="s">
        <v>493</v>
      </c>
      <c r="C2319" s="81" t="str">
        <f t="shared" si="36"/>
        <v>08045</v>
      </c>
      <c r="D2319" s="81" t="s">
        <v>503</v>
      </c>
      <c r="E2319" s="81" t="s">
        <v>2300</v>
      </c>
      <c r="F2319" s="81">
        <v>50.694000000000003</v>
      </c>
      <c r="G2319" s="81" t="s">
        <v>528</v>
      </c>
      <c r="H2319" s="81" t="s">
        <v>565</v>
      </c>
      <c r="I2319" s="81" t="s">
        <v>2301</v>
      </c>
      <c r="J2319" s="81" t="s">
        <v>14</v>
      </c>
      <c r="K2319" s="81" t="s">
        <v>494</v>
      </c>
      <c r="L2319" s="81">
        <v>-107.9913</v>
      </c>
      <c r="M2319" s="81">
        <v>39.479222222222226</v>
      </c>
      <c r="N2319" s="190">
        <v>0</v>
      </c>
      <c r="O2319" s="185">
        <v>3.299606124628272</v>
      </c>
      <c r="P2319" s="185">
        <v>0</v>
      </c>
      <c r="Q2319" s="185">
        <v>0</v>
      </c>
      <c r="R2319" s="186">
        <v>0</v>
      </c>
    </row>
    <row r="2320" spans="1:18" s="81" customFormat="1" x14ac:dyDescent="0.2">
      <c r="A2320" s="81" t="s">
        <v>147</v>
      </c>
      <c r="B2320" s="81" t="s">
        <v>493</v>
      </c>
      <c r="C2320" s="81" t="str">
        <f t="shared" si="36"/>
        <v>08045</v>
      </c>
      <c r="D2320" s="81" t="s">
        <v>503</v>
      </c>
      <c r="E2320" s="81" t="s">
        <v>2302</v>
      </c>
      <c r="F2320" s="81">
        <v>50.19</v>
      </c>
      <c r="G2320" s="81" t="s">
        <v>528</v>
      </c>
      <c r="H2320" s="81" t="s">
        <v>565</v>
      </c>
      <c r="I2320" s="81" t="s">
        <v>2303</v>
      </c>
      <c r="J2320" s="81" t="s">
        <v>14</v>
      </c>
      <c r="K2320" s="81" t="s">
        <v>494</v>
      </c>
      <c r="L2320" s="81">
        <v>-108.07061111111111</v>
      </c>
      <c r="M2320" s="81">
        <v>39.450125</v>
      </c>
      <c r="N2320" s="190">
        <v>0</v>
      </c>
      <c r="O2320" s="185">
        <v>3.2668014241348673</v>
      </c>
      <c r="P2320" s="185">
        <v>0</v>
      </c>
      <c r="Q2320" s="185">
        <v>0</v>
      </c>
      <c r="R2320" s="186">
        <v>0</v>
      </c>
    </row>
    <row r="2321" spans="1:18" s="81" customFormat="1" x14ac:dyDescent="0.2">
      <c r="A2321" s="81" t="s">
        <v>147</v>
      </c>
      <c r="B2321" s="81" t="s">
        <v>493</v>
      </c>
      <c r="C2321" s="81" t="str">
        <f t="shared" si="36"/>
        <v>08045</v>
      </c>
      <c r="D2321" s="81" t="s">
        <v>503</v>
      </c>
      <c r="E2321" s="81" t="s">
        <v>2304</v>
      </c>
      <c r="F2321" s="81">
        <v>48.804000000000002</v>
      </c>
      <c r="G2321" s="81" t="s">
        <v>528</v>
      </c>
      <c r="H2321" s="81" t="s">
        <v>565</v>
      </c>
      <c r="I2321" s="81" t="s">
        <v>2305</v>
      </c>
      <c r="J2321" s="81" t="s">
        <v>14</v>
      </c>
      <c r="K2321" s="81" t="s">
        <v>494</v>
      </c>
      <c r="L2321" s="81">
        <v>-108.01040277777778</v>
      </c>
      <c r="M2321" s="81">
        <v>39.486458333333331</v>
      </c>
      <c r="N2321" s="190">
        <v>0</v>
      </c>
      <c r="O2321" s="185">
        <v>3.1765884977780048</v>
      </c>
      <c r="P2321" s="185">
        <v>0</v>
      </c>
      <c r="Q2321" s="185">
        <v>0</v>
      </c>
      <c r="R2321" s="186">
        <v>0</v>
      </c>
    </row>
    <row r="2322" spans="1:18" s="81" customFormat="1" x14ac:dyDescent="0.2">
      <c r="A2322" s="81" t="s">
        <v>147</v>
      </c>
      <c r="B2322" s="81" t="s">
        <v>493</v>
      </c>
      <c r="C2322" s="81" t="str">
        <f t="shared" si="36"/>
        <v>08045</v>
      </c>
      <c r="D2322" s="81" t="s">
        <v>503</v>
      </c>
      <c r="E2322" s="81" t="s">
        <v>2306</v>
      </c>
      <c r="F2322" s="81">
        <v>48.804000000000002</v>
      </c>
      <c r="G2322" s="81" t="s">
        <v>528</v>
      </c>
      <c r="H2322" s="81" t="s">
        <v>565</v>
      </c>
      <c r="I2322" s="81" t="s">
        <v>2307</v>
      </c>
      <c r="J2322" s="81" t="s">
        <v>14</v>
      </c>
      <c r="K2322" s="81" t="s">
        <v>494</v>
      </c>
      <c r="L2322" s="81">
        <v>-107.99606944444444</v>
      </c>
      <c r="M2322" s="81">
        <v>39.48276666666667</v>
      </c>
      <c r="N2322" s="190">
        <v>0</v>
      </c>
      <c r="O2322" s="185">
        <v>3.1765884977780048</v>
      </c>
      <c r="P2322" s="185">
        <v>0</v>
      </c>
      <c r="Q2322" s="185">
        <v>0</v>
      </c>
      <c r="R2322" s="186">
        <v>0</v>
      </c>
    </row>
    <row r="2323" spans="1:18" s="81" customFormat="1" x14ac:dyDescent="0.2">
      <c r="A2323" s="81" t="s">
        <v>147</v>
      </c>
      <c r="B2323" s="81" t="s">
        <v>493</v>
      </c>
      <c r="C2323" s="81" t="str">
        <f t="shared" si="36"/>
        <v>08045</v>
      </c>
      <c r="D2323" s="81" t="s">
        <v>503</v>
      </c>
      <c r="E2323" s="81" t="s">
        <v>2308</v>
      </c>
      <c r="F2323" s="81">
        <v>46.997999999999998</v>
      </c>
      <c r="G2323" s="81" t="s">
        <v>528</v>
      </c>
      <c r="H2323" s="81" t="s">
        <v>565</v>
      </c>
      <c r="I2323" s="81" t="s">
        <v>2309</v>
      </c>
      <c r="J2323" s="81" t="s">
        <v>14</v>
      </c>
      <c r="K2323" s="81" t="s">
        <v>494</v>
      </c>
      <c r="L2323" s="81">
        <v>-107.91005000000001</v>
      </c>
      <c r="M2323" s="81">
        <v>39.519608333333331</v>
      </c>
      <c r="N2323" s="190">
        <v>0</v>
      </c>
      <c r="O2323" s="185">
        <v>3.0590383210099721</v>
      </c>
      <c r="P2323" s="185">
        <v>0</v>
      </c>
      <c r="Q2323" s="185">
        <v>0</v>
      </c>
      <c r="R2323" s="186">
        <v>0</v>
      </c>
    </row>
    <row r="2324" spans="1:18" s="81" customFormat="1" x14ac:dyDescent="0.2">
      <c r="A2324" s="81" t="s">
        <v>147</v>
      </c>
      <c r="B2324" s="81" t="s">
        <v>493</v>
      </c>
      <c r="C2324" s="81" t="str">
        <f t="shared" si="36"/>
        <v>08045</v>
      </c>
      <c r="D2324" s="81" t="s">
        <v>503</v>
      </c>
      <c r="E2324" s="81" t="s">
        <v>2310</v>
      </c>
      <c r="F2324" s="81">
        <v>46.2</v>
      </c>
      <c r="G2324" s="81" t="s">
        <v>528</v>
      </c>
      <c r="H2324" s="81" t="s">
        <v>565</v>
      </c>
      <c r="I2324" s="81" t="s">
        <v>2311</v>
      </c>
      <c r="J2324" s="81" t="s">
        <v>14</v>
      </c>
      <c r="K2324" s="81" t="s">
        <v>494</v>
      </c>
      <c r="L2324" s="81">
        <v>-108.32868038888888</v>
      </c>
      <c r="M2324" s="81">
        <v>39.888430749999998</v>
      </c>
      <c r="N2324" s="190">
        <v>0</v>
      </c>
      <c r="O2324" s="185">
        <v>3.0070975452287483</v>
      </c>
      <c r="P2324" s="185">
        <v>0</v>
      </c>
      <c r="Q2324" s="185">
        <v>0</v>
      </c>
      <c r="R2324" s="186">
        <v>0</v>
      </c>
    </row>
    <row r="2325" spans="1:18" s="81" customFormat="1" x14ac:dyDescent="0.2">
      <c r="A2325" s="81" t="s">
        <v>147</v>
      </c>
      <c r="B2325" s="81" t="s">
        <v>493</v>
      </c>
      <c r="C2325" s="81" t="str">
        <f t="shared" si="36"/>
        <v>08045</v>
      </c>
      <c r="D2325" s="81" t="s">
        <v>503</v>
      </c>
      <c r="E2325" s="81" t="s">
        <v>2312</v>
      </c>
      <c r="F2325" s="81">
        <v>43.595999999999997</v>
      </c>
      <c r="G2325" s="81" t="s">
        <v>528</v>
      </c>
      <c r="H2325" s="81" t="s">
        <v>565</v>
      </c>
      <c r="I2325" s="81" t="s">
        <v>2313</v>
      </c>
      <c r="J2325" s="81" t="s">
        <v>14</v>
      </c>
      <c r="K2325" s="81" t="s">
        <v>494</v>
      </c>
      <c r="L2325" s="81">
        <v>-107.986925</v>
      </c>
      <c r="M2325" s="81">
        <v>39.486513888888886</v>
      </c>
      <c r="N2325" s="190">
        <v>0</v>
      </c>
      <c r="O2325" s="185">
        <v>2.8376065926794918</v>
      </c>
      <c r="P2325" s="185">
        <v>0</v>
      </c>
      <c r="Q2325" s="185">
        <v>0</v>
      </c>
      <c r="R2325" s="186">
        <v>0</v>
      </c>
    </row>
    <row r="2326" spans="1:18" s="81" customFormat="1" x14ac:dyDescent="0.2">
      <c r="A2326" s="81" t="s">
        <v>147</v>
      </c>
      <c r="B2326" s="81" t="s">
        <v>493</v>
      </c>
      <c r="C2326" s="81" t="str">
        <f t="shared" si="36"/>
        <v>08045</v>
      </c>
      <c r="D2326" s="81" t="s">
        <v>503</v>
      </c>
      <c r="E2326" s="81" t="s">
        <v>2314</v>
      </c>
      <c r="F2326" s="81">
        <v>42.798000000000002</v>
      </c>
      <c r="G2326" s="81" t="s">
        <v>528</v>
      </c>
      <c r="H2326" s="81" t="s">
        <v>565</v>
      </c>
      <c r="I2326" s="81" t="s">
        <v>2315</v>
      </c>
      <c r="J2326" s="81" t="s">
        <v>14</v>
      </c>
      <c r="K2326" s="81" t="s">
        <v>494</v>
      </c>
      <c r="L2326" s="81">
        <v>-108.04259166666667</v>
      </c>
      <c r="M2326" s="81">
        <v>39.468388888888889</v>
      </c>
      <c r="N2326" s="190">
        <v>0</v>
      </c>
      <c r="O2326" s="185">
        <v>2.7856658168982675</v>
      </c>
      <c r="P2326" s="185">
        <v>0</v>
      </c>
      <c r="Q2326" s="185">
        <v>0</v>
      </c>
      <c r="R2326" s="186">
        <v>0</v>
      </c>
    </row>
    <row r="2327" spans="1:18" s="81" customFormat="1" x14ac:dyDescent="0.2">
      <c r="A2327" s="81" t="s">
        <v>147</v>
      </c>
      <c r="B2327" s="81" t="s">
        <v>493</v>
      </c>
      <c r="C2327" s="81" t="str">
        <f t="shared" si="36"/>
        <v>08045</v>
      </c>
      <c r="D2327" s="81" t="s">
        <v>503</v>
      </c>
      <c r="E2327" s="81" t="s">
        <v>2316</v>
      </c>
      <c r="F2327" s="81">
        <v>42.713999999999999</v>
      </c>
      <c r="G2327" s="81" t="s">
        <v>528</v>
      </c>
      <c r="H2327" s="81" t="s">
        <v>565</v>
      </c>
      <c r="I2327" s="81" t="s">
        <v>2317</v>
      </c>
      <c r="J2327" s="81" t="s">
        <v>14</v>
      </c>
      <c r="K2327" s="81" t="s">
        <v>494</v>
      </c>
      <c r="L2327" s="81">
        <v>-107.89581111111112</v>
      </c>
      <c r="M2327" s="81">
        <v>39.508841666666669</v>
      </c>
      <c r="N2327" s="190">
        <v>0</v>
      </c>
      <c r="O2327" s="185">
        <v>2.7801983668160335</v>
      </c>
      <c r="P2327" s="185">
        <v>0</v>
      </c>
      <c r="Q2327" s="185">
        <v>0</v>
      </c>
      <c r="R2327" s="186">
        <v>0</v>
      </c>
    </row>
    <row r="2328" spans="1:18" s="81" customFormat="1" x14ac:dyDescent="0.2">
      <c r="A2328" s="81" t="s">
        <v>147</v>
      </c>
      <c r="B2328" s="81" t="s">
        <v>493</v>
      </c>
      <c r="C2328" s="81" t="str">
        <f t="shared" si="36"/>
        <v>08045</v>
      </c>
      <c r="D2328" s="81" t="s">
        <v>503</v>
      </c>
      <c r="E2328" s="81" t="s">
        <v>2318</v>
      </c>
      <c r="F2328" s="81">
        <v>39.648000000000003</v>
      </c>
      <c r="G2328" s="81" t="s">
        <v>528</v>
      </c>
      <c r="H2328" s="81" t="s">
        <v>565</v>
      </c>
      <c r="I2328" s="81" t="s">
        <v>2319</v>
      </c>
      <c r="J2328" s="81" t="s">
        <v>14</v>
      </c>
      <c r="K2328" s="81" t="s">
        <v>494</v>
      </c>
      <c r="L2328" s="81">
        <v>-108.019975</v>
      </c>
      <c r="M2328" s="81">
        <v>39.489886111111112</v>
      </c>
      <c r="N2328" s="190">
        <v>0</v>
      </c>
      <c r="O2328" s="185">
        <v>2.5806364388144893</v>
      </c>
      <c r="P2328" s="185">
        <v>0</v>
      </c>
      <c r="Q2328" s="185">
        <v>0</v>
      </c>
      <c r="R2328" s="186">
        <v>0</v>
      </c>
    </row>
    <row r="2329" spans="1:18" s="81" customFormat="1" x14ac:dyDescent="0.2">
      <c r="A2329" s="81" t="s">
        <v>147</v>
      </c>
      <c r="B2329" s="81" t="s">
        <v>493</v>
      </c>
      <c r="C2329" s="81" t="str">
        <f t="shared" si="36"/>
        <v>08045</v>
      </c>
      <c r="D2329" s="81" t="s">
        <v>503</v>
      </c>
      <c r="E2329" s="81" t="s">
        <v>2320</v>
      </c>
      <c r="F2329" s="81">
        <v>38.387999999999998</v>
      </c>
      <c r="G2329" s="81" t="s">
        <v>528</v>
      </c>
      <c r="H2329" s="81" t="s">
        <v>565</v>
      </c>
      <c r="I2329" s="81" t="s">
        <v>2321</v>
      </c>
      <c r="J2329" s="81" t="s">
        <v>14</v>
      </c>
      <c r="K2329" s="81" t="s">
        <v>494</v>
      </c>
      <c r="L2329" s="81">
        <v>-107.87230555555554</v>
      </c>
      <c r="M2329" s="81">
        <v>39.5017</v>
      </c>
      <c r="N2329" s="190">
        <v>0</v>
      </c>
      <c r="O2329" s="185">
        <v>2.4986246875809783</v>
      </c>
      <c r="P2329" s="185">
        <v>0</v>
      </c>
      <c r="Q2329" s="185">
        <v>0</v>
      </c>
      <c r="R2329" s="186">
        <v>0</v>
      </c>
    </row>
    <row r="2330" spans="1:18" s="81" customFormat="1" x14ac:dyDescent="0.2">
      <c r="A2330" s="81" t="s">
        <v>147</v>
      </c>
      <c r="B2330" s="81" t="s">
        <v>493</v>
      </c>
      <c r="C2330" s="81" t="str">
        <f t="shared" si="36"/>
        <v>08045</v>
      </c>
      <c r="D2330" s="81" t="s">
        <v>503</v>
      </c>
      <c r="E2330" s="81" t="s">
        <v>2322</v>
      </c>
      <c r="F2330" s="81">
        <v>36.204000000000001</v>
      </c>
      <c r="G2330" s="81" t="s">
        <v>528</v>
      </c>
      <c r="H2330" s="81" t="s">
        <v>565</v>
      </c>
      <c r="I2330" s="81" t="s">
        <v>2323</v>
      </c>
      <c r="J2330" s="81" t="s">
        <v>14</v>
      </c>
      <c r="K2330" s="81" t="s">
        <v>494</v>
      </c>
      <c r="L2330" s="81">
        <v>-108.11590555555556</v>
      </c>
      <c r="M2330" s="81">
        <v>39.471352777777781</v>
      </c>
      <c r="N2330" s="190">
        <v>0</v>
      </c>
      <c r="O2330" s="185">
        <v>2.3564709854428916</v>
      </c>
      <c r="P2330" s="185">
        <v>0</v>
      </c>
      <c r="Q2330" s="185">
        <v>0</v>
      </c>
      <c r="R2330" s="186">
        <v>0</v>
      </c>
    </row>
    <row r="2331" spans="1:18" s="81" customFormat="1" x14ac:dyDescent="0.2">
      <c r="A2331" s="81" t="s">
        <v>147</v>
      </c>
      <c r="B2331" s="81" t="s">
        <v>493</v>
      </c>
      <c r="C2331" s="81" t="str">
        <f t="shared" si="36"/>
        <v>08045</v>
      </c>
      <c r="D2331" s="81" t="s">
        <v>503</v>
      </c>
      <c r="E2331" s="81" t="s">
        <v>2324</v>
      </c>
      <c r="F2331" s="81">
        <v>36.497999999999998</v>
      </c>
      <c r="G2331" s="81" t="s">
        <v>528</v>
      </c>
      <c r="H2331" s="81" t="s">
        <v>565</v>
      </c>
      <c r="I2331" s="81" t="s">
        <v>2325</v>
      </c>
      <c r="J2331" s="81" t="s">
        <v>14</v>
      </c>
      <c r="K2331" s="81" t="s">
        <v>494</v>
      </c>
      <c r="L2331" s="81">
        <v>-108.0427111111111</v>
      </c>
      <c r="M2331" s="81">
        <v>39.471961111111113</v>
      </c>
      <c r="N2331" s="190">
        <v>0</v>
      </c>
      <c r="O2331" s="185">
        <v>2.3756070607307112</v>
      </c>
      <c r="P2331" s="185">
        <v>0</v>
      </c>
      <c r="Q2331" s="185">
        <v>0</v>
      </c>
      <c r="R2331" s="186">
        <v>0</v>
      </c>
    </row>
    <row r="2332" spans="1:18" s="81" customFormat="1" x14ac:dyDescent="0.2">
      <c r="A2332" s="81" t="s">
        <v>147</v>
      </c>
      <c r="B2332" s="81" t="s">
        <v>493</v>
      </c>
      <c r="C2332" s="81" t="str">
        <f t="shared" si="36"/>
        <v>08045</v>
      </c>
      <c r="D2332" s="81" t="s">
        <v>503</v>
      </c>
      <c r="E2332" s="81" t="s">
        <v>2326</v>
      </c>
      <c r="F2332" s="81">
        <v>32.130000000000003</v>
      </c>
      <c r="G2332" s="81" t="s">
        <v>528</v>
      </c>
      <c r="H2332" s="81" t="s">
        <v>565</v>
      </c>
      <c r="I2332" s="81" t="s">
        <v>2327</v>
      </c>
      <c r="J2332" s="81" t="s">
        <v>14</v>
      </c>
      <c r="K2332" s="81" t="s">
        <v>494</v>
      </c>
      <c r="L2332" s="81">
        <v>-108.01041666666667</v>
      </c>
      <c r="M2332" s="81">
        <v>39.493433333333336</v>
      </c>
      <c r="N2332" s="190">
        <v>0</v>
      </c>
      <c r="O2332" s="185">
        <v>2.0912996564545385</v>
      </c>
      <c r="P2332" s="185">
        <v>0</v>
      </c>
      <c r="Q2332" s="185">
        <v>0</v>
      </c>
      <c r="R2332" s="186">
        <v>0</v>
      </c>
    </row>
    <row r="2333" spans="1:18" s="81" customFormat="1" x14ac:dyDescent="0.2">
      <c r="A2333" s="81" t="s">
        <v>147</v>
      </c>
      <c r="B2333" s="81" t="s">
        <v>493</v>
      </c>
      <c r="C2333" s="81" t="str">
        <f t="shared" si="36"/>
        <v>08045</v>
      </c>
      <c r="D2333" s="81" t="s">
        <v>503</v>
      </c>
      <c r="E2333" s="81" t="s">
        <v>2328</v>
      </c>
      <c r="F2333" s="81">
        <v>31.962</v>
      </c>
      <c r="G2333" s="81" t="s">
        <v>528</v>
      </c>
      <c r="H2333" s="81" t="s">
        <v>565</v>
      </c>
      <c r="I2333" s="81" t="s">
        <v>2329</v>
      </c>
      <c r="J2333" s="81" t="s">
        <v>14</v>
      </c>
      <c r="K2333" s="81" t="s">
        <v>494</v>
      </c>
      <c r="L2333" s="81">
        <v>-107.8960388888889</v>
      </c>
      <c r="M2333" s="81">
        <v>39.512524999999997</v>
      </c>
      <c r="N2333" s="190">
        <v>0</v>
      </c>
      <c r="O2333" s="185">
        <v>2.0803647562900704</v>
      </c>
      <c r="P2333" s="185">
        <v>0</v>
      </c>
      <c r="Q2333" s="185">
        <v>0</v>
      </c>
      <c r="R2333" s="186">
        <v>0</v>
      </c>
    </row>
    <row r="2334" spans="1:18" s="81" customFormat="1" x14ac:dyDescent="0.2">
      <c r="A2334" s="81" t="s">
        <v>147</v>
      </c>
      <c r="B2334" s="81" t="s">
        <v>493</v>
      </c>
      <c r="C2334" s="81" t="str">
        <f t="shared" si="36"/>
        <v>08045</v>
      </c>
      <c r="D2334" s="81" t="s">
        <v>503</v>
      </c>
      <c r="E2334" s="81" t="s">
        <v>2330</v>
      </c>
      <c r="F2334" s="81">
        <v>31.626000000000001</v>
      </c>
      <c r="G2334" s="81" t="s">
        <v>528</v>
      </c>
      <c r="H2334" s="81" t="s">
        <v>565</v>
      </c>
      <c r="I2334" s="81" t="s">
        <v>2331</v>
      </c>
      <c r="J2334" s="81" t="s">
        <v>14</v>
      </c>
      <c r="K2334" s="81" t="s">
        <v>494</v>
      </c>
      <c r="L2334" s="81">
        <v>-107.88157222222222</v>
      </c>
      <c r="M2334" s="81">
        <v>39.501755555555555</v>
      </c>
      <c r="N2334" s="190">
        <v>0</v>
      </c>
      <c r="O2334" s="185">
        <v>2.0584949559611343</v>
      </c>
      <c r="P2334" s="185">
        <v>0</v>
      </c>
      <c r="Q2334" s="185">
        <v>0</v>
      </c>
      <c r="R2334" s="186">
        <v>0</v>
      </c>
    </row>
    <row r="2335" spans="1:18" s="81" customFormat="1" x14ac:dyDescent="0.2">
      <c r="A2335" s="81" t="s">
        <v>147</v>
      </c>
      <c r="B2335" s="81" t="s">
        <v>493</v>
      </c>
      <c r="C2335" s="81" t="str">
        <f t="shared" si="36"/>
        <v>08045</v>
      </c>
      <c r="D2335" s="81" t="s">
        <v>503</v>
      </c>
      <c r="E2335" s="81" t="s">
        <v>2332</v>
      </c>
      <c r="F2335" s="81">
        <v>29.315999999999999</v>
      </c>
      <c r="G2335" s="81" t="s">
        <v>528</v>
      </c>
      <c r="H2335" s="81" t="s">
        <v>565</v>
      </c>
      <c r="I2335" s="81" t="s">
        <v>2333</v>
      </c>
      <c r="J2335" s="81" t="s">
        <v>14</v>
      </c>
      <c r="K2335" s="81" t="s">
        <v>494</v>
      </c>
      <c r="L2335" s="81">
        <v>-107.98688055555556</v>
      </c>
      <c r="M2335" s="81">
        <v>39.482883333333334</v>
      </c>
      <c r="N2335" s="190">
        <v>0</v>
      </c>
      <c r="O2335" s="185">
        <v>1.9081400786996967</v>
      </c>
      <c r="P2335" s="185">
        <v>0</v>
      </c>
      <c r="Q2335" s="185">
        <v>0</v>
      </c>
      <c r="R2335" s="186">
        <v>0</v>
      </c>
    </row>
    <row r="2336" spans="1:18" s="81" customFormat="1" x14ac:dyDescent="0.2">
      <c r="A2336" s="81" t="s">
        <v>147</v>
      </c>
      <c r="B2336" s="81" t="s">
        <v>493</v>
      </c>
      <c r="C2336" s="81" t="str">
        <f t="shared" si="36"/>
        <v>08045</v>
      </c>
      <c r="D2336" s="81" t="s">
        <v>503</v>
      </c>
      <c r="E2336" s="81" t="s">
        <v>2334</v>
      </c>
      <c r="F2336" s="81">
        <v>29.148</v>
      </c>
      <c r="G2336" s="81" t="s">
        <v>528</v>
      </c>
      <c r="H2336" s="81" t="s">
        <v>565</v>
      </c>
      <c r="I2336" s="81" t="s">
        <v>2335</v>
      </c>
      <c r="J2336" s="81" t="s">
        <v>14</v>
      </c>
      <c r="K2336" s="81" t="s">
        <v>494</v>
      </c>
      <c r="L2336" s="81">
        <v>-108.00090000000002</v>
      </c>
      <c r="M2336" s="81">
        <v>39.482669444444447</v>
      </c>
      <c r="N2336" s="190">
        <v>0</v>
      </c>
      <c r="O2336" s="185">
        <v>1.8972051785352286</v>
      </c>
      <c r="P2336" s="185">
        <v>0</v>
      </c>
      <c r="Q2336" s="185">
        <v>0</v>
      </c>
      <c r="R2336" s="186">
        <v>0</v>
      </c>
    </row>
    <row r="2337" spans="1:18" s="81" customFormat="1" x14ac:dyDescent="0.2">
      <c r="A2337" s="81" t="s">
        <v>147</v>
      </c>
      <c r="B2337" s="81" t="s">
        <v>493</v>
      </c>
      <c r="C2337" s="81" t="str">
        <f t="shared" si="36"/>
        <v>08045</v>
      </c>
      <c r="D2337" s="81" t="s">
        <v>503</v>
      </c>
      <c r="E2337" s="81" t="s">
        <v>2336</v>
      </c>
      <c r="F2337" s="81">
        <v>28.434000000000001</v>
      </c>
      <c r="G2337" s="81" t="s">
        <v>528</v>
      </c>
      <c r="H2337" s="81" t="s">
        <v>565</v>
      </c>
      <c r="I2337" s="81" t="s">
        <v>2337</v>
      </c>
      <c r="J2337" s="81" t="s">
        <v>14</v>
      </c>
      <c r="K2337" s="81" t="s">
        <v>494</v>
      </c>
      <c r="L2337" s="81">
        <v>-108.20757811111112</v>
      </c>
      <c r="M2337" s="81">
        <v>39.492357777777777</v>
      </c>
      <c r="N2337" s="190">
        <v>0</v>
      </c>
      <c r="O2337" s="185">
        <v>1.8507318528362386</v>
      </c>
      <c r="P2337" s="185">
        <v>0</v>
      </c>
      <c r="Q2337" s="185">
        <v>0</v>
      </c>
      <c r="R2337" s="186">
        <v>0</v>
      </c>
    </row>
    <row r="2338" spans="1:18" s="81" customFormat="1" x14ac:dyDescent="0.2">
      <c r="A2338" s="81" t="s">
        <v>147</v>
      </c>
      <c r="B2338" s="81" t="s">
        <v>493</v>
      </c>
      <c r="C2338" s="81" t="str">
        <f t="shared" si="36"/>
        <v>08045</v>
      </c>
      <c r="D2338" s="81" t="s">
        <v>503</v>
      </c>
      <c r="E2338" s="81" t="s">
        <v>2338</v>
      </c>
      <c r="F2338" s="81">
        <v>27.762</v>
      </c>
      <c r="G2338" s="81" t="s">
        <v>528</v>
      </c>
      <c r="H2338" s="81" t="s">
        <v>565</v>
      </c>
      <c r="I2338" s="81" t="s">
        <v>2339</v>
      </c>
      <c r="J2338" s="81" t="s">
        <v>14</v>
      </c>
      <c r="K2338" s="81" t="s">
        <v>494</v>
      </c>
      <c r="L2338" s="81">
        <v>-108.12072222222221</v>
      </c>
      <c r="M2338" s="81">
        <v>39.489569444444449</v>
      </c>
      <c r="N2338" s="190">
        <v>0</v>
      </c>
      <c r="O2338" s="185">
        <v>1.8069922521783661</v>
      </c>
      <c r="P2338" s="185">
        <v>0</v>
      </c>
      <c r="Q2338" s="185">
        <v>0</v>
      </c>
      <c r="R2338" s="186">
        <v>0</v>
      </c>
    </row>
    <row r="2339" spans="1:18" s="81" customFormat="1" x14ac:dyDescent="0.2">
      <c r="A2339" s="81" t="s">
        <v>147</v>
      </c>
      <c r="B2339" s="81" t="s">
        <v>493</v>
      </c>
      <c r="C2339" s="81" t="str">
        <f t="shared" si="36"/>
        <v>08045</v>
      </c>
      <c r="D2339" s="81" t="s">
        <v>503</v>
      </c>
      <c r="E2339" s="81" t="s">
        <v>2340</v>
      </c>
      <c r="F2339" s="81">
        <v>27.51</v>
      </c>
      <c r="G2339" s="81" t="s">
        <v>528</v>
      </c>
      <c r="H2339" s="81" t="s">
        <v>565</v>
      </c>
      <c r="I2339" s="81" t="s">
        <v>2341</v>
      </c>
      <c r="J2339" s="81" t="s">
        <v>14</v>
      </c>
      <c r="K2339" s="81" t="s">
        <v>494</v>
      </c>
      <c r="L2339" s="81">
        <v>-107.95875000000001</v>
      </c>
      <c r="M2339" s="81">
        <v>39.486897222222225</v>
      </c>
      <c r="N2339" s="190">
        <v>0</v>
      </c>
      <c r="O2339" s="185">
        <v>1.7905899019316636</v>
      </c>
      <c r="P2339" s="185">
        <v>0</v>
      </c>
      <c r="Q2339" s="185">
        <v>0</v>
      </c>
      <c r="R2339" s="186">
        <v>0</v>
      </c>
    </row>
    <row r="2340" spans="1:18" s="81" customFormat="1" x14ac:dyDescent="0.2">
      <c r="A2340" s="81" t="s">
        <v>147</v>
      </c>
      <c r="B2340" s="81" t="s">
        <v>493</v>
      </c>
      <c r="C2340" s="81" t="str">
        <f t="shared" si="36"/>
        <v>08045</v>
      </c>
      <c r="D2340" s="81" t="s">
        <v>503</v>
      </c>
      <c r="E2340" s="81" t="s">
        <v>2342</v>
      </c>
      <c r="F2340" s="81">
        <v>152.376</v>
      </c>
      <c r="G2340" s="81" t="s">
        <v>528</v>
      </c>
      <c r="H2340" s="81" t="s">
        <v>1360</v>
      </c>
      <c r="I2340" s="81" t="s">
        <v>2343</v>
      </c>
      <c r="J2340" s="81" t="s">
        <v>14</v>
      </c>
      <c r="K2340" s="81" t="s">
        <v>494</v>
      </c>
      <c r="L2340" s="81">
        <v>-107.6460615</v>
      </c>
      <c r="M2340" s="81">
        <v>39.503514944444447</v>
      </c>
      <c r="N2340" s="190">
        <v>0</v>
      </c>
      <c r="O2340" s="185">
        <v>0</v>
      </c>
      <c r="P2340" s="185">
        <v>0</v>
      </c>
      <c r="Q2340" s="185">
        <v>0</v>
      </c>
      <c r="R2340" s="186">
        <v>0</v>
      </c>
    </row>
    <row r="2341" spans="1:18" s="81" customFormat="1" x14ac:dyDescent="0.2">
      <c r="A2341" s="81" t="s">
        <v>147</v>
      </c>
      <c r="B2341" s="81" t="s">
        <v>493</v>
      </c>
      <c r="C2341" s="81" t="str">
        <f t="shared" si="36"/>
        <v>08045</v>
      </c>
      <c r="D2341" s="81" t="s">
        <v>503</v>
      </c>
      <c r="E2341" s="81" t="s">
        <v>2342</v>
      </c>
      <c r="F2341" s="81">
        <v>152.376</v>
      </c>
      <c r="G2341" s="81" t="s">
        <v>528</v>
      </c>
      <c r="H2341" s="81" t="s">
        <v>1360</v>
      </c>
      <c r="I2341" s="81" t="s">
        <v>2343</v>
      </c>
      <c r="J2341" s="81" t="s">
        <v>14</v>
      </c>
      <c r="K2341" s="81" t="s">
        <v>494</v>
      </c>
      <c r="L2341" s="81">
        <v>-107.6460615</v>
      </c>
      <c r="M2341" s="81">
        <v>39.503514944444447</v>
      </c>
      <c r="N2341" s="190">
        <v>0</v>
      </c>
      <c r="O2341" s="185">
        <v>0</v>
      </c>
      <c r="P2341" s="185">
        <v>0</v>
      </c>
      <c r="Q2341" s="185">
        <v>0</v>
      </c>
      <c r="R2341" s="186">
        <v>0</v>
      </c>
    </row>
    <row r="2342" spans="1:18" s="81" customFormat="1" x14ac:dyDescent="0.2">
      <c r="A2342" s="81" t="s">
        <v>147</v>
      </c>
      <c r="B2342" s="81" t="s">
        <v>493</v>
      </c>
      <c r="C2342" s="81" t="str">
        <f t="shared" si="36"/>
        <v>08045</v>
      </c>
      <c r="D2342" s="81" t="s">
        <v>503</v>
      </c>
      <c r="E2342" s="81" t="s">
        <v>2342</v>
      </c>
      <c r="F2342" s="81">
        <v>152.376</v>
      </c>
      <c r="G2342" s="81" t="s">
        <v>528</v>
      </c>
      <c r="H2342" s="81" t="s">
        <v>1360</v>
      </c>
      <c r="I2342" s="81" t="s">
        <v>2343</v>
      </c>
      <c r="J2342" s="81" t="s">
        <v>14</v>
      </c>
      <c r="K2342" s="81" t="s">
        <v>494</v>
      </c>
      <c r="L2342" s="81">
        <v>-107.6460615</v>
      </c>
      <c r="M2342" s="81">
        <v>39.503514944444447</v>
      </c>
      <c r="N2342" s="190">
        <v>0</v>
      </c>
      <c r="O2342" s="185">
        <v>4.0527241367931683</v>
      </c>
      <c r="P2342" s="185">
        <v>0</v>
      </c>
      <c r="Q2342" s="185">
        <v>0</v>
      </c>
      <c r="R2342" s="186">
        <v>0</v>
      </c>
    </row>
    <row r="2343" spans="1:18" s="81" customFormat="1" x14ac:dyDescent="0.2">
      <c r="A2343" s="81" t="s">
        <v>147</v>
      </c>
      <c r="B2343" s="81" t="s">
        <v>493</v>
      </c>
      <c r="C2343" s="81" t="str">
        <f t="shared" si="36"/>
        <v>08045</v>
      </c>
      <c r="D2343" s="81" t="s">
        <v>503</v>
      </c>
      <c r="E2343" s="81" t="s">
        <v>2344</v>
      </c>
      <c r="F2343" s="81">
        <v>365</v>
      </c>
      <c r="G2343" s="81" t="s">
        <v>505</v>
      </c>
      <c r="H2343" s="81" t="s">
        <v>2345</v>
      </c>
      <c r="I2343" s="81" t="s">
        <v>2346</v>
      </c>
      <c r="J2343" s="81" t="s">
        <v>4</v>
      </c>
      <c r="K2343" s="81" t="s">
        <v>319</v>
      </c>
      <c r="L2343" s="81">
        <v>-108.28434116666666</v>
      </c>
      <c r="M2343" s="81">
        <v>39.544638138888885</v>
      </c>
      <c r="N2343" s="190">
        <v>0</v>
      </c>
      <c r="O2343" s="185">
        <v>4.199325</v>
      </c>
      <c r="P2343" s="185">
        <v>0</v>
      </c>
      <c r="Q2343" s="185">
        <v>0</v>
      </c>
      <c r="R2343" s="186">
        <v>0</v>
      </c>
    </row>
    <row r="2344" spans="1:18" s="81" customFormat="1" x14ac:dyDescent="0.2">
      <c r="A2344" s="81" t="s">
        <v>147</v>
      </c>
      <c r="B2344" s="81" t="s">
        <v>493</v>
      </c>
      <c r="C2344" s="81" t="str">
        <f t="shared" si="36"/>
        <v>08045</v>
      </c>
      <c r="D2344" s="81" t="s">
        <v>503</v>
      </c>
      <c r="E2344" s="81" t="s">
        <v>2344</v>
      </c>
      <c r="F2344" s="81">
        <v>76.650000000000006</v>
      </c>
      <c r="G2344" s="81" t="s">
        <v>528</v>
      </c>
      <c r="H2344" s="81" t="s">
        <v>565</v>
      </c>
      <c r="I2344" s="81" t="s">
        <v>2346</v>
      </c>
      <c r="J2344" s="81" t="s">
        <v>14</v>
      </c>
      <c r="K2344" s="81" t="s">
        <v>494</v>
      </c>
      <c r="L2344" s="81">
        <v>-108.28434116666666</v>
      </c>
      <c r="M2344" s="81">
        <v>39.544638138888885</v>
      </c>
      <c r="N2344" s="190">
        <v>0</v>
      </c>
      <c r="O2344" s="185">
        <v>4.9890482000386047</v>
      </c>
      <c r="P2344" s="185">
        <v>0</v>
      </c>
      <c r="Q2344" s="185">
        <v>0</v>
      </c>
      <c r="R2344" s="186">
        <v>0</v>
      </c>
    </row>
    <row r="2345" spans="1:18" s="81" customFormat="1" x14ac:dyDescent="0.2">
      <c r="A2345" s="81" t="s">
        <v>147</v>
      </c>
      <c r="B2345" s="81" t="s">
        <v>493</v>
      </c>
      <c r="C2345" s="81" t="str">
        <f t="shared" si="36"/>
        <v>08045</v>
      </c>
      <c r="D2345" s="81" t="s">
        <v>503</v>
      </c>
      <c r="E2345" s="81" t="s">
        <v>2347</v>
      </c>
      <c r="F2345" s="81">
        <v>271.74</v>
      </c>
      <c r="G2345" s="81" t="s">
        <v>528</v>
      </c>
      <c r="H2345" s="81" t="s">
        <v>565</v>
      </c>
      <c r="I2345" s="81" t="s">
        <v>2348</v>
      </c>
      <c r="J2345" s="81" t="s">
        <v>14</v>
      </c>
      <c r="K2345" s="81" t="s">
        <v>494</v>
      </c>
      <c r="L2345" s="81">
        <v>-107.91412222222223</v>
      </c>
      <c r="M2345" s="81">
        <v>39.497947222222223</v>
      </c>
      <c r="N2345" s="190">
        <v>0</v>
      </c>
      <c r="O2345" s="185">
        <v>17.687201016027274</v>
      </c>
      <c r="P2345" s="185">
        <v>0</v>
      </c>
      <c r="Q2345" s="185">
        <v>0</v>
      </c>
      <c r="R2345" s="186">
        <v>0</v>
      </c>
    </row>
    <row r="2346" spans="1:18" s="81" customFormat="1" x14ac:dyDescent="0.2">
      <c r="A2346" s="81" t="s">
        <v>147</v>
      </c>
      <c r="B2346" s="81" t="s">
        <v>493</v>
      </c>
      <c r="C2346" s="81" t="str">
        <f t="shared" si="36"/>
        <v>08045</v>
      </c>
      <c r="D2346" s="81" t="s">
        <v>503</v>
      </c>
      <c r="E2346" s="81" t="s">
        <v>2349</v>
      </c>
      <c r="F2346" s="81">
        <v>194.166</v>
      </c>
      <c r="G2346" s="81" t="s">
        <v>528</v>
      </c>
      <c r="H2346" s="81" t="s">
        <v>1345</v>
      </c>
      <c r="I2346" s="81" t="s">
        <v>2350</v>
      </c>
      <c r="J2346" s="81" t="s">
        <v>14</v>
      </c>
      <c r="K2346" s="81" t="s">
        <v>494</v>
      </c>
      <c r="L2346" s="81">
        <v>-107.96806111111113</v>
      </c>
      <c r="M2346" s="81">
        <v>39.493955555555559</v>
      </c>
      <c r="N2346" s="190">
        <v>0</v>
      </c>
      <c r="O2346" s="185">
        <v>12.638010865084093</v>
      </c>
      <c r="P2346" s="185">
        <v>0</v>
      </c>
      <c r="Q2346" s="185">
        <v>0</v>
      </c>
      <c r="R2346" s="186">
        <v>0</v>
      </c>
    </row>
    <row r="2347" spans="1:18" s="81" customFormat="1" x14ac:dyDescent="0.2">
      <c r="A2347" s="81" t="s">
        <v>147</v>
      </c>
      <c r="B2347" s="81" t="s">
        <v>493</v>
      </c>
      <c r="C2347" s="81" t="str">
        <f t="shared" si="36"/>
        <v>08045</v>
      </c>
      <c r="D2347" s="81" t="s">
        <v>503</v>
      </c>
      <c r="E2347" s="81" t="s">
        <v>2349</v>
      </c>
      <c r="F2347" s="81">
        <v>100.67400000000001</v>
      </c>
      <c r="G2347" s="81" t="s">
        <v>528</v>
      </c>
      <c r="H2347" s="81" t="s">
        <v>565</v>
      </c>
      <c r="I2347" s="81" t="s">
        <v>2350</v>
      </c>
      <c r="J2347" s="81" t="s">
        <v>14</v>
      </c>
      <c r="K2347" s="81" t="s">
        <v>494</v>
      </c>
      <c r="L2347" s="81">
        <v>-107.96806111111113</v>
      </c>
      <c r="M2347" s="81">
        <v>39.493955555555559</v>
      </c>
      <c r="N2347" s="190">
        <v>0</v>
      </c>
      <c r="O2347" s="185">
        <v>6.5527389235575537</v>
      </c>
      <c r="P2347" s="185">
        <v>0</v>
      </c>
      <c r="Q2347" s="185">
        <v>0</v>
      </c>
      <c r="R2347" s="186">
        <v>0</v>
      </c>
    </row>
    <row r="2348" spans="1:18" s="81" customFormat="1" x14ac:dyDescent="0.2">
      <c r="A2348" s="81" t="s">
        <v>147</v>
      </c>
      <c r="B2348" s="81" t="s">
        <v>493</v>
      </c>
      <c r="C2348" s="81" t="str">
        <f t="shared" si="36"/>
        <v>08045</v>
      </c>
      <c r="D2348" s="81" t="s">
        <v>503</v>
      </c>
      <c r="E2348" s="81" t="s">
        <v>2351</v>
      </c>
      <c r="F2348" s="81">
        <v>56.322000000000003</v>
      </c>
      <c r="G2348" s="81" t="s">
        <v>528</v>
      </c>
      <c r="H2348" s="81" t="s">
        <v>1350</v>
      </c>
      <c r="I2348" s="81" t="s">
        <v>2352</v>
      </c>
      <c r="J2348" s="81" t="s">
        <v>14</v>
      </c>
      <c r="K2348" s="81" t="s">
        <v>494</v>
      </c>
      <c r="L2348" s="81">
        <v>-107.67909216666668</v>
      </c>
      <c r="M2348" s="81">
        <v>39.484171416666669</v>
      </c>
      <c r="N2348" s="190">
        <v>0</v>
      </c>
      <c r="O2348" s="185">
        <v>0</v>
      </c>
      <c r="P2348" s="185">
        <v>0</v>
      </c>
      <c r="Q2348" s="185">
        <v>0</v>
      </c>
      <c r="R2348" s="186">
        <v>0</v>
      </c>
    </row>
    <row r="2349" spans="1:18" s="81" customFormat="1" x14ac:dyDescent="0.2">
      <c r="A2349" s="81" t="s">
        <v>147</v>
      </c>
      <c r="B2349" s="81" t="s">
        <v>493</v>
      </c>
      <c r="C2349" s="81" t="str">
        <f t="shared" si="36"/>
        <v>08045</v>
      </c>
      <c r="D2349" s="81" t="s">
        <v>503</v>
      </c>
      <c r="E2349" s="81" t="s">
        <v>2351</v>
      </c>
      <c r="F2349" s="81">
        <v>56.322000000000003</v>
      </c>
      <c r="G2349" s="81" t="s">
        <v>528</v>
      </c>
      <c r="H2349" s="81" t="s">
        <v>1350</v>
      </c>
      <c r="I2349" s="81" t="s">
        <v>2352</v>
      </c>
      <c r="J2349" s="81" t="s">
        <v>14</v>
      </c>
      <c r="K2349" s="81" t="s">
        <v>494</v>
      </c>
      <c r="L2349" s="81">
        <v>-107.67909216666668</v>
      </c>
      <c r="M2349" s="81">
        <v>39.484171416666669</v>
      </c>
      <c r="N2349" s="190">
        <v>0</v>
      </c>
      <c r="O2349" s="185">
        <v>0</v>
      </c>
      <c r="P2349" s="185">
        <v>0</v>
      </c>
      <c r="Q2349" s="185">
        <v>0</v>
      </c>
      <c r="R2349" s="186">
        <v>0</v>
      </c>
    </row>
    <row r="2350" spans="1:18" s="81" customFormat="1" x14ac:dyDescent="0.2">
      <c r="A2350" s="81" t="s">
        <v>147</v>
      </c>
      <c r="B2350" s="81" t="s">
        <v>493</v>
      </c>
      <c r="C2350" s="81" t="str">
        <f t="shared" si="36"/>
        <v>08045</v>
      </c>
      <c r="D2350" s="81" t="s">
        <v>503</v>
      </c>
      <c r="E2350" s="81" t="s">
        <v>2351</v>
      </c>
      <c r="F2350" s="81">
        <v>56.322000000000003</v>
      </c>
      <c r="G2350" s="81" t="s">
        <v>528</v>
      </c>
      <c r="H2350" s="81" t="s">
        <v>1350</v>
      </c>
      <c r="I2350" s="81" t="s">
        <v>2352</v>
      </c>
      <c r="J2350" s="81" t="s">
        <v>14</v>
      </c>
      <c r="K2350" s="81" t="s">
        <v>494</v>
      </c>
      <c r="L2350" s="81">
        <v>-107.67909216666668</v>
      </c>
      <c r="M2350" s="81">
        <v>39.484171416666669</v>
      </c>
      <c r="N2350" s="190">
        <v>0</v>
      </c>
      <c r="O2350" s="185">
        <v>1.497988717596372</v>
      </c>
      <c r="P2350" s="185">
        <v>0</v>
      </c>
      <c r="Q2350" s="185">
        <v>0</v>
      </c>
      <c r="R2350" s="186">
        <v>0</v>
      </c>
    </row>
    <row r="2351" spans="1:18" s="81" customFormat="1" x14ac:dyDescent="0.2">
      <c r="A2351" s="81" t="s">
        <v>147</v>
      </c>
      <c r="B2351" s="81" t="s">
        <v>493</v>
      </c>
      <c r="C2351" s="81" t="str">
        <f t="shared" si="36"/>
        <v>08045</v>
      </c>
      <c r="D2351" s="81" t="s">
        <v>503</v>
      </c>
      <c r="E2351" s="81" t="s">
        <v>2353</v>
      </c>
      <c r="F2351" s="81">
        <v>71.567999999999998</v>
      </c>
      <c r="G2351" s="81" t="s">
        <v>528</v>
      </c>
      <c r="H2351" s="81" t="s">
        <v>1345</v>
      </c>
      <c r="I2351" s="81" t="s">
        <v>2354</v>
      </c>
      <c r="J2351" s="81" t="s">
        <v>14</v>
      </c>
      <c r="K2351" s="81" t="s">
        <v>494</v>
      </c>
      <c r="L2351" s="81">
        <v>-108.06070833333332</v>
      </c>
      <c r="M2351" s="81">
        <v>39.406572222222223</v>
      </c>
      <c r="N2351" s="190">
        <v>0</v>
      </c>
      <c r="O2351" s="185">
        <v>4.6582674700634428</v>
      </c>
      <c r="P2351" s="185">
        <v>0</v>
      </c>
      <c r="Q2351" s="185">
        <v>0</v>
      </c>
      <c r="R2351" s="186">
        <v>0</v>
      </c>
    </row>
    <row r="2352" spans="1:18" s="81" customFormat="1" x14ac:dyDescent="0.2">
      <c r="A2352" s="81" t="s">
        <v>147</v>
      </c>
      <c r="B2352" s="81" t="s">
        <v>493</v>
      </c>
      <c r="C2352" s="81" t="str">
        <f t="shared" si="36"/>
        <v>08045</v>
      </c>
      <c r="D2352" s="81" t="s">
        <v>503</v>
      </c>
      <c r="E2352" s="81" t="s">
        <v>2355</v>
      </c>
      <c r="F2352" s="81">
        <v>422.18400000000003</v>
      </c>
      <c r="G2352" s="81" t="s">
        <v>528</v>
      </c>
      <c r="H2352" s="81" t="s">
        <v>1364</v>
      </c>
      <c r="I2352" s="81" t="s">
        <v>2356</v>
      </c>
      <c r="J2352" s="81" t="s">
        <v>14</v>
      </c>
      <c r="K2352" s="81" t="s">
        <v>494</v>
      </c>
      <c r="L2352" s="81">
        <v>-107.68851388888889</v>
      </c>
      <c r="M2352" s="81">
        <v>39.517408333333336</v>
      </c>
      <c r="N2352" s="190">
        <v>0</v>
      </c>
      <c r="O2352" s="185">
        <v>11.228771505800696</v>
      </c>
      <c r="P2352" s="185">
        <v>0</v>
      </c>
      <c r="Q2352" s="185">
        <v>0</v>
      </c>
      <c r="R2352" s="186">
        <v>0</v>
      </c>
    </row>
    <row r="2353" spans="1:18" s="81" customFormat="1" x14ac:dyDescent="0.2">
      <c r="A2353" s="81" t="s">
        <v>147</v>
      </c>
      <c r="B2353" s="81" t="s">
        <v>493</v>
      </c>
      <c r="C2353" s="81" t="str">
        <f t="shared" si="36"/>
        <v>08045</v>
      </c>
      <c r="D2353" s="81" t="s">
        <v>503</v>
      </c>
      <c r="E2353" s="81" t="s">
        <v>2357</v>
      </c>
      <c r="F2353" s="81">
        <v>61.11</v>
      </c>
      <c r="G2353" s="81" t="s">
        <v>528</v>
      </c>
      <c r="H2353" s="81" t="s">
        <v>565</v>
      </c>
      <c r="I2353" s="81" t="s">
        <v>2358</v>
      </c>
      <c r="J2353" s="81" t="s">
        <v>14</v>
      </c>
      <c r="K2353" s="81" t="s">
        <v>494</v>
      </c>
      <c r="L2353" s="81">
        <v>-107.60382777777777</v>
      </c>
      <c r="M2353" s="81">
        <v>39.489255555555559</v>
      </c>
      <c r="N2353" s="190">
        <v>0</v>
      </c>
      <c r="O2353" s="185">
        <v>3.9775699348252989</v>
      </c>
      <c r="P2353" s="185">
        <v>0</v>
      </c>
      <c r="Q2353" s="185">
        <v>0</v>
      </c>
      <c r="R2353" s="186">
        <v>0</v>
      </c>
    </row>
    <row r="2354" spans="1:18" s="81" customFormat="1" x14ac:dyDescent="0.2">
      <c r="A2354" s="81" t="s">
        <v>147</v>
      </c>
      <c r="B2354" s="81" t="s">
        <v>493</v>
      </c>
      <c r="C2354" s="81" t="str">
        <f t="shared" si="36"/>
        <v>08045</v>
      </c>
      <c r="D2354" s="81" t="s">
        <v>503</v>
      </c>
      <c r="E2354" s="81" t="s">
        <v>2359</v>
      </c>
      <c r="F2354" s="81">
        <v>59.43</v>
      </c>
      <c r="G2354" s="81" t="s">
        <v>528</v>
      </c>
      <c r="H2354" s="81" t="s">
        <v>1073</v>
      </c>
      <c r="I2354" s="81" t="s">
        <v>2360</v>
      </c>
      <c r="J2354" s="81" t="s">
        <v>14</v>
      </c>
      <c r="K2354" s="81" t="s">
        <v>494</v>
      </c>
      <c r="L2354" s="81">
        <v>-107.65060277777778</v>
      </c>
      <c r="M2354" s="81">
        <v>39.478097222222225</v>
      </c>
      <c r="N2354" s="190">
        <v>0</v>
      </c>
      <c r="O2354" s="185">
        <v>1.5806830567359873</v>
      </c>
      <c r="P2354" s="185">
        <v>0</v>
      </c>
      <c r="Q2354" s="185">
        <v>0</v>
      </c>
      <c r="R2354" s="186">
        <v>0</v>
      </c>
    </row>
    <row r="2355" spans="1:18" s="81" customFormat="1" x14ac:dyDescent="0.2">
      <c r="A2355" s="81" t="s">
        <v>147</v>
      </c>
      <c r="B2355" s="81" t="s">
        <v>493</v>
      </c>
      <c r="C2355" s="81" t="str">
        <f t="shared" si="36"/>
        <v>08045</v>
      </c>
      <c r="D2355" s="81" t="s">
        <v>503</v>
      </c>
      <c r="E2355" s="81" t="s">
        <v>2361</v>
      </c>
      <c r="F2355" s="81">
        <v>187.488</v>
      </c>
      <c r="G2355" s="81" t="s">
        <v>528</v>
      </c>
      <c r="H2355" s="81" t="s">
        <v>565</v>
      </c>
      <c r="I2355" s="81" t="s">
        <v>2362</v>
      </c>
      <c r="J2355" s="81" t="s">
        <v>14</v>
      </c>
      <c r="K2355" s="81" t="s">
        <v>494</v>
      </c>
      <c r="L2355" s="81">
        <v>-107.73497222222224</v>
      </c>
      <c r="M2355" s="81">
        <v>39.411894444444442</v>
      </c>
      <c r="N2355" s="190">
        <v>0</v>
      </c>
      <c r="O2355" s="185">
        <v>6.3457412634441717</v>
      </c>
      <c r="P2355" s="185">
        <v>0</v>
      </c>
      <c r="Q2355" s="185">
        <v>0</v>
      </c>
      <c r="R2355" s="186">
        <v>0</v>
      </c>
    </row>
    <row r="2356" spans="1:18" s="81" customFormat="1" x14ac:dyDescent="0.2">
      <c r="A2356" s="81" t="s">
        <v>147</v>
      </c>
      <c r="B2356" s="81" t="s">
        <v>493</v>
      </c>
      <c r="C2356" s="81" t="str">
        <f t="shared" si="36"/>
        <v>08045</v>
      </c>
      <c r="D2356" s="81" t="s">
        <v>503</v>
      </c>
      <c r="E2356" s="81" t="s">
        <v>2363</v>
      </c>
      <c r="F2356" s="81">
        <v>47.04</v>
      </c>
      <c r="G2356" s="81" t="s">
        <v>528</v>
      </c>
      <c r="H2356" s="81" t="s">
        <v>1345</v>
      </c>
      <c r="I2356" s="81" t="s">
        <v>2364</v>
      </c>
      <c r="J2356" s="81" t="s">
        <v>14</v>
      </c>
      <c r="K2356" s="81" t="s">
        <v>494</v>
      </c>
      <c r="L2356" s="81">
        <v>-107.72584444444445</v>
      </c>
      <c r="M2356" s="81">
        <v>39.409172222222217</v>
      </c>
      <c r="N2356" s="190">
        <v>0</v>
      </c>
      <c r="O2356" s="185">
        <v>3.0617720460510891</v>
      </c>
      <c r="P2356" s="185">
        <v>0</v>
      </c>
      <c r="Q2356" s="185">
        <v>0</v>
      </c>
      <c r="R2356" s="186">
        <v>0</v>
      </c>
    </row>
    <row r="2357" spans="1:18" s="81" customFormat="1" x14ac:dyDescent="0.2">
      <c r="A2357" s="81" t="s">
        <v>147</v>
      </c>
      <c r="B2357" s="81" t="s">
        <v>493</v>
      </c>
      <c r="C2357" s="81" t="str">
        <f t="shared" si="36"/>
        <v>08045</v>
      </c>
      <c r="D2357" s="81" t="s">
        <v>503</v>
      </c>
      <c r="E2357" s="81" t="s">
        <v>2363</v>
      </c>
      <c r="F2357" s="81">
        <v>47.023000000000003</v>
      </c>
      <c r="G2357" s="81" t="s">
        <v>528</v>
      </c>
      <c r="H2357" s="81" t="s">
        <v>565</v>
      </c>
      <c r="I2357" s="81" t="s">
        <v>2364</v>
      </c>
      <c r="J2357" s="81" t="s">
        <v>14</v>
      </c>
      <c r="K2357" s="81" t="s">
        <v>494</v>
      </c>
      <c r="L2357" s="81">
        <v>-107.72584444444445</v>
      </c>
      <c r="M2357" s="81">
        <v>39.409172222222217</v>
      </c>
      <c r="N2357" s="190">
        <v>0</v>
      </c>
      <c r="O2357" s="185">
        <v>3.060665434154445</v>
      </c>
      <c r="P2357" s="185">
        <v>0</v>
      </c>
      <c r="Q2357" s="185">
        <v>0</v>
      </c>
      <c r="R2357" s="186">
        <v>0</v>
      </c>
    </row>
    <row r="2358" spans="1:18" s="81" customFormat="1" x14ac:dyDescent="0.2">
      <c r="A2358" s="81" t="s">
        <v>147</v>
      </c>
      <c r="B2358" s="81" t="s">
        <v>493</v>
      </c>
      <c r="C2358" s="81" t="str">
        <f t="shared" si="36"/>
        <v>08045</v>
      </c>
      <c r="D2358" s="81" t="s">
        <v>503</v>
      </c>
      <c r="E2358" s="81" t="s">
        <v>2363</v>
      </c>
      <c r="F2358" s="81">
        <v>9.24</v>
      </c>
      <c r="G2358" s="81" t="s">
        <v>528</v>
      </c>
      <c r="H2358" s="81" t="s">
        <v>1364</v>
      </c>
      <c r="I2358" s="81" t="s">
        <v>2364</v>
      </c>
      <c r="J2358" s="81" t="s">
        <v>14</v>
      </c>
      <c r="K2358" s="81" t="s">
        <v>494</v>
      </c>
      <c r="L2358" s="81">
        <v>-107.72584444444445</v>
      </c>
      <c r="M2358" s="81">
        <v>39.409172222222217</v>
      </c>
      <c r="N2358" s="190">
        <v>0</v>
      </c>
      <c r="O2358" s="185">
        <v>0.24575504688381944</v>
      </c>
      <c r="P2358" s="185">
        <v>0</v>
      </c>
      <c r="Q2358" s="185">
        <v>0</v>
      </c>
      <c r="R2358" s="186">
        <v>0</v>
      </c>
    </row>
    <row r="2359" spans="1:18" s="81" customFormat="1" x14ac:dyDescent="0.2">
      <c r="A2359" s="81" t="s">
        <v>147</v>
      </c>
      <c r="B2359" s="81" t="s">
        <v>493</v>
      </c>
      <c r="C2359" s="81" t="str">
        <f t="shared" si="36"/>
        <v>08045</v>
      </c>
      <c r="D2359" s="81" t="s">
        <v>503</v>
      </c>
      <c r="E2359" s="81" t="s">
        <v>2365</v>
      </c>
      <c r="F2359" s="81">
        <v>9110</v>
      </c>
      <c r="G2359" s="81" t="s">
        <v>505</v>
      </c>
      <c r="H2359" s="81" t="s">
        <v>2366</v>
      </c>
      <c r="I2359" s="81" t="s">
        <v>2367</v>
      </c>
      <c r="J2359" s="81" t="s">
        <v>10</v>
      </c>
      <c r="K2359" s="81" t="s">
        <v>319</v>
      </c>
      <c r="L2359" s="81">
        <v>-108.15001841666667</v>
      </c>
      <c r="M2359" s="81">
        <v>39.479528527777781</v>
      </c>
      <c r="N2359" s="190">
        <v>0</v>
      </c>
      <c r="O2359" s="185">
        <v>13.89255</v>
      </c>
      <c r="P2359" s="185">
        <v>0</v>
      </c>
      <c r="Q2359" s="185">
        <v>0</v>
      </c>
      <c r="R2359" s="186">
        <v>0</v>
      </c>
    </row>
    <row r="2360" spans="1:18" s="81" customFormat="1" x14ac:dyDescent="0.2">
      <c r="A2360" s="81" t="s">
        <v>147</v>
      </c>
      <c r="B2360" s="81" t="s">
        <v>493</v>
      </c>
      <c r="C2360" s="81" t="str">
        <f t="shared" si="36"/>
        <v>08045</v>
      </c>
      <c r="D2360" s="81" t="s">
        <v>503</v>
      </c>
      <c r="E2360" s="81" t="s">
        <v>2368</v>
      </c>
      <c r="F2360" s="81">
        <v>784.60199999999998</v>
      </c>
      <c r="G2360" s="81" t="s">
        <v>528</v>
      </c>
      <c r="H2360" s="81" t="s">
        <v>1364</v>
      </c>
      <c r="I2360" s="81" t="s">
        <v>2369</v>
      </c>
      <c r="J2360" s="81" t="s">
        <v>14</v>
      </c>
      <c r="K2360" s="81" t="s">
        <v>494</v>
      </c>
      <c r="L2360" s="81">
        <v>-107.66487177777779</v>
      </c>
      <c r="M2360" s="81">
        <v>39.514268444444447</v>
      </c>
      <c r="N2360" s="190">
        <v>0</v>
      </c>
      <c r="O2360" s="185">
        <v>0</v>
      </c>
      <c r="P2360" s="185">
        <v>0</v>
      </c>
      <c r="Q2360" s="185">
        <v>0</v>
      </c>
      <c r="R2360" s="186">
        <v>0</v>
      </c>
    </row>
    <row r="2361" spans="1:18" s="81" customFormat="1" x14ac:dyDescent="0.2">
      <c r="A2361" s="81" t="s">
        <v>147</v>
      </c>
      <c r="B2361" s="81" t="s">
        <v>493</v>
      </c>
      <c r="C2361" s="81" t="str">
        <f t="shared" si="36"/>
        <v>08045</v>
      </c>
      <c r="D2361" s="81" t="s">
        <v>503</v>
      </c>
      <c r="E2361" s="81" t="s">
        <v>2368</v>
      </c>
      <c r="F2361" s="81">
        <v>784.60199999999998</v>
      </c>
      <c r="G2361" s="81" t="s">
        <v>528</v>
      </c>
      <c r="H2361" s="81" t="s">
        <v>1364</v>
      </c>
      <c r="I2361" s="81" t="s">
        <v>2369</v>
      </c>
      <c r="J2361" s="81" t="s">
        <v>14</v>
      </c>
      <c r="K2361" s="81" t="s">
        <v>494</v>
      </c>
      <c r="L2361" s="81">
        <v>-107.66487177777779</v>
      </c>
      <c r="M2361" s="81">
        <v>39.514268444444447</v>
      </c>
      <c r="N2361" s="190">
        <v>0</v>
      </c>
      <c r="O2361" s="185">
        <v>0</v>
      </c>
      <c r="P2361" s="185">
        <v>0</v>
      </c>
      <c r="Q2361" s="185">
        <v>0</v>
      </c>
      <c r="R2361" s="186">
        <v>0</v>
      </c>
    </row>
    <row r="2362" spans="1:18" s="81" customFormat="1" x14ac:dyDescent="0.2">
      <c r="A2362" s="81" t="s">
        <v>147</v>
      </c>
      <c r="B2362" s="81" t="s">
        <v>493</v>
      </c>
      <c r="C2362" s="81" t="str">
        <f t="shared" si="36"/>
        <v>08045</v>
      </c>
      <c r="D2362" s="81" t="s">
        <v>503</v>
      </c>
      <c r="E2362" s="81" t="s">
        <v>2368</v>
      </c>
      <c r="F2362" s="81">
        <v>784.60199999999998</v>
      </c>
      <c r="G2362" s="81" t="s">
        <v>528</v>
      </c>
      <c r="H2362" s="81" t="s">
        <v>1364</v>
      </c>
      <c r="I2362" s="81" t="s">
        <v>2369</v>
      </c>
      <c r="J2362" s="81" t="s">
        <v>14</v>
      </c>
      <c r="K2362" s="81" t="s">
        <v>494</v>
      </c>
      <c r="L2362" s="81">
        <v>-107.66487177777779</v>
      </c>
      <c r="M2362" s="81">
        <v>39.514268444444447</v>
      </c>
      <c r="N2362" s="190">
        <v>0</v>
      </c>
      <c r="O2362" s="185">
        <v>12.779262437958611</v>
      </c>
      <c r="P2362" s="185">
        <v>0</v>
      </c>
      <c r="Q2362" s="185">
        <v>0</v>
      </c>
      <c r="R2362" s="186">
        <v>0</v>
      </c>
    </row>
    <row r="2363" spans="1:18" s="81" customFormat="1" x14ac:dyDescent="0.2">
      <c r="A2363" s="81" t="s">
        <v>147</v>
      </c>
      <c r="B2363" s="81" t="s">
        <v>493</v>
      </c>
      <c r="C2363" s="81" t="str">
        <f t="shared" si="36"/>
        <v>08045</v>
      </c>
      <c r="D2363" s="81" t="s">
        <v>503</v>
      </c>
      <c r="E2363" s="81" t="s">
        <v>2370</v>
      </c>
      <c r="F2363" s="81">
        <v>18166</v>
      </c>
      <c r="G2363" s="81" t="s">
        <v>528</v>
      </c>
      <c r="H2363" s="81" t="s">
        <v>2371</v>
      </c>
      <c r="I2363" s="81" t="s">
        <v>2372</v>
      </c>
      <c r="J2363" s="81" t="s">
        <v>14</v>
      </c>
      <c r="K2363" s="81" t="s">
        <v>494</v>
      </c>
      <c r="L2363" s="81">
        <v>-107.57628888888888</v>
      </c>
      <c r="M2363" s="81">
        <v>39.518572222222218</v>
      </c>
      <c r="N2363" s="190">
        <v>0</v>
      </c>
      <c r="O2363" s="185">
        <v>12.479990878410655</v>
      </c>
      <c r="P2363" s="185">
        <v>0</v>
      </c>
      <c r="Q2363" s="185">
        <v>0</v>
      </c>
      <c r="R2363" s="186">
        <v>0</v>
      </c>
    </row>
    <row r="2364" spans="1:18" s="81" customFormat="1" x14ac:dyDescent="0.2">
      <c r="A2364" s="81" t="s">
        <v>147</v>
      </c>
      <c r="B2364" s="81" t="s">
        <v>493</v>
      </c>
      <c r="C2364" s="81" t="str">
        <f t="shared" si="36"/>
        <v>08045</v>
      </c>
      <c r="D2364" s="81" t="s">
        <v>503</v>
      </c>
      <c r="E2364" s="81" t="s">
        <v>2373</v>
      </c>
      <c r="F2364" s="81">
        <v>173.75399999999999</v>
      </c>
      <c r="G2364" s="81" t="s">
        <v>528</v>
      </c>
      <c r="H2364" s="81" t="s">
        <v>1350</v>
      </c>
      <c r="I2364" s="81" t="s">
        <v>2374</v>
      </c>
      <c r="J2364" s="81" t="s">
        <v>14</v>
      </c>
      <c r="K2364" s="81" t="s">
        <v>494</v>
      </c>
      <c r="L2364" s="81">
        <v>-107.76523102777779</v>
      </c>
      <c r="M2364" s="81">
        <v>39.487173944444443</v>
      </c>
      <c r="N2364" s="190">
        <v>0</v>
      </c>
      <c r="O2364" s="185">
        <v>0</v>
      </c>
      <c r="P2364" s="185">
        <v>0</v>
      </c>
      <c r="Q2364" s="185">
        <v>0</v>
      </c>
      <c r="R2364" s="186">
        <v>0</v>
      </c>
    </row>
    <row r="2365" spans="1:18" s="81" customFormat="1" x14ac:dyDescent="0.2">
      <c r="A2365" s="81" t="s">
        <v>147</v>
      </c>
      <c r="B2365" s="81" t="s">
        <v>493</v>
      </c>
      <c r="C2365" s="81" t="str">
        <f t="shared" si="36"/>
        <v>08045</v>
      </c>
      <c r="D2365" s="81" t="s">
        <v>503</v>
      </c>
      <c r="E2365" s="81" t="s">
        <v>2373</v>
      </c>
      <c r="F2365" s="81">
        <v>173.75399999999999</v>
      </c>
      <c r="G2365" s="81" t="s">
        <v>528</v>
      </c>
      <c r="H2365" s="81" t="s">
        <v>1350</v>
      </c>
      <c r="I2365" s="81" t="s">
        <v>2374</v>
      </c>
      <c r="J2365" s="81" t="s">
        <v>14</v>
      </c>
      <c r="K2365" s="81" t="s">
        <v>494</v>
      </c>
      <c r="L2365" s="81">
        <v>-107.76523102777779</v>
      </c>
      <c r="M2365" s="81">
        <v>39.487173944444443</v>
      </c>
      <c r="N2365" s="190">
        <v>0</v>
      </c>
      <c r="O2365" s="185">
        <v>0</v>
      </c>
      <c r="P2365" s="185">
        <v>0</v>
      </c>
      <c r="Q2365" s="185">
        <v>0</v>
      </c>
      <c r="R2365" s="186">
        <v>0</v>
      </c>
    </row>
    <row r="2366" spans="1:18" s="81" customFormat="1" x14ac:dyDescent="0.2">
      <c r="A2366" s="81" t="s">
        <v>147</v>
      </c>
      <c r="B2366" s="81" t="s">
        <v>493</v>
      </c>
      <c r="C2366" s="81" t="str">
        <f t="shared" si="36"/>
        <v>08045</v>
      </c>
      <c r="D2366" s="81" t="s">
        <v>503</v>
      </c>
      <c r="E2366" s="81" t="s">
        <v>2373</v>
      </c>
      <c r="F2366" s="81">
        <v>173.75399999999999</v>
      </c>
      <c r="G2366" s="81" t="s">
        <v>528</v>
      </c>
      <c r="H2366" s="81" t="s">
        <v>1350</v>
      </c>
      <c r="I2366" s="81" t="s">
        <v>2374</v>
      </c>
      <c r="J2366" s="81" t="s">
        <v>14</v>
      </c>
      <c r="K2366" s="81" t="s">
        <v>494</v>
      </c>
      <c r="L2366" s="81">
        <v>-107.76523102777779</v>
      </c>
      <c r="M2366" s="81">
        <v>39.487173944444443</v>
      </c>
      <c r="N2366" s="190">
        <v>0</v>
      </c>
      <c r="O2366" s="185">
        <v>4.6213119498107309</v>
      </c>
      <c r="P2366" s="185">
        <v>0</v>
      </c>
      <c r="Q2366" s="185">
        <v>0</v>
      </c>
      <c r="R2366" s="186">
        <v>0</v>
      </c>
    </row>
    <row r="2367" spans="1:18" s="81" customFormat="1" x14ac:dyDescent="0.2">
      <c r="A2367" s="81" t="s">
        <v>147</v>
      </c>
      <c r="B2367" s="81" t="s">
        <v>493</v>
      </c>
      <c r="C2367" s="81" t="str">
        <f t="shared" si="36"/>
        <v>08045</v>
      </c>
      <c r="D2367" s="81" t="s">
        <v>503</v>
      </c>
      <c r="E2367" s="81" t="s">
        <v>2375</v>
      </c>
      <c r="F2367" s="81">
        <v>37.884</v>
      </c>
      <c r="G2367" s="81" t="s">
        <v>528</v>
      </c>
      <c r="H2367" s="81" t="s">
        <v>1350</v>
      </c>
      <c r="I2367" s="81" t="s">
        <v>2376</v>
      </c>
      <c r="J2367" s="81" t="s">
        <v>14</v>
      </c>
      <c r="K2367" s="81" t="s">
        <v>494</v>
      </c>
      <c r="L2367" s="81">
        <v>-107.77615527777778</v>
      </c>
      <c r="M2367" s="81">
        <v>39.44293011111111</v>
      </c>
      <c r="N2367" s="190">
        <v>0</v>
      </c>
      <c r="O2367" s="185">
        <v>0</v>
      </c>
      <c r="P2367" s="185">
        <v>0</v>
      </c>
      <c r="Q2367" s="185">
        <v>0</v>
      </c>
      <c r="R2367" s="186">
        <v>0</v>
      </c>
    </row>
    <row r="2368" spans="1:18" s="81" customFormat="1" x14ac:dyDescent="0.2">
      <c r="A2368" s="81" t="s">
        <v>147</v>
      </c>
      <c r="B2368" s="81" t="s">
        <v>493</v>
      </c>
      <c r="C2368" s="81" t="str">
        <f t="shared" si="36"/>
        <v>08045</v>
      </c>
      <c r="D2368" s="81" t="s">
        <v>503</v>
      </c>
      <c r="E2368" s="81" t="s">
        <v>2375</v>
      </c>
      <c r="F2368" s="81">
        <v>37.884</v>
      </c>
      <c r="G2368" s="81" t="s">
        <v>528</v>
      </c>
      <c r="H2368" s="81" t="s">
        <v>1350</v>
      </c>
      <c r="I2368" s="81" t="s">
        <v>2376</v>
      </c>
      <c r="J2368" s="81" t="s">
        <v>14</v>
      </c>
      <c r="K2368" s="81" t="s">
        <v>494</v>
      </c>
      <c r="L2368" s="81">
        <v>-107.77615527777778</v>
      </c>
      <c r="M2368" s="81">
        <v>39.44293011111111</v>
      </c>
      <c r="N2368" s="190">
        <v>0</v>
      </c>
      <c r="O2368" s="185">
        <v>0</v>
      </c>
      <c r="P2368" s="185">
        <v>0</v>
      </c>
      <c r="Q2368" s="185">
        <v>0</v>
      </c>
      <c r="R2368" s="186">
        <v>0</v>
      </c>
    </row>
    <row r="2369" spans="1:18" s="81" customFormat="1" x14ac:dyDescent="0.2">
      <c r="A2369" s="81" t="s">
        <v>147</v>
      </c>
      <c r="B2369" s="81" t="s">
        <v>493</v>
      </c>
      <c r="C2369" s="81" t="str">
        <f t="shared" si="36"/>
        <v>08045</v>
      </c>
      <c r="D2369" s="81" t="s">
        <v>503</v>
      </c>
      <c r="E2369" s="81" t="s">
        <v>2375</v>
      </c>
      <c r="F2369" s="81">
        <v>37.884</v>
      </c>
      <c r="G2369" s="81" t="s">
        <v>528</v>
      </c>
      <c r="H2369" s="81" t="s">
        <v>1350</v>
      </c>
      <c r="I2369" s="81" t="s">
        <v>2376</v>
      </c>
      <c r="J2369" s="81" t="s">
        <v>14</v>
      </c>
      <c r="K2369" s="81" t="s">
        <v>494</v>
      </c>
      <c r="L2369" s="81">
        <v>-107.77615527777778</v>
      </c>
      <c r="M2369" s="81">
        <v>39.44293011111111</v>
      </c>
      <c r="N2369" s="190">
        <v>0</v>
      </c>
      <c r="O2369" s="185">
        <v>1.0075956922236597</v>
      </c>
      <c r="P2369" s="185">
        <v>0</v>
      </c>
      <c r="Q2369" s="185">
        <v>0</v>
      </c>
      <c r="R2369" s="186">
        <v>0</v>
      </c>
    </row>
    <row r="2370" spans="1:18" s="81" customFormat="1" x14ac:dyDescent="0.2">
      <c r="A2370" s="81" t="s">
        <v>147</v>
      </c>
      <c r="B2370" s="81" t="s">
        <v>493</v>
      </c>
      <c r="C2370" s="81" t="str">
        <f t="shared" si="36"/>
        <v>08045</v>
      </c>
      <c r="D2370" s="81" t="s">
        <v>503</v>
      </c>
      <c r="E2370" s="81" t="s">
        <v>2377</v>
      </c>
      <c r="F2370" s="81">
        <v>46.2</v>
      </c>
      <c r="G2370" s="81" t="s">
        <v>528</v>
      </c>
      <c r="H2370" s="81" t="s">
        <v>1345</v>
      </c>
      <c r="I2370" s="81" t="s">
        <v>2378</v>
      </c>
      <c r="J2370" s="81" t="s">
        <v>14</v>
      </c>
      <c r="K2370" s="81" t="s">
        <v>494</v>
      </c>
      <c r="L2370" s="81">
        <v>-107.71700555555556</v>
      </c>
      <c r="M2370" s="81">
        <v>39.484930555555557</v>
      </c>
      <c r="N2370" s="190">
        <v>0</v>
      </c>
      <c r="O2370" s="185">
        <v>3.0070975452287483</v>
      </c>
      <c r="P2370" s="185">
        <v>0</v>
      </c>
      <c r="Q2370" s="185">
        <v>0</v>
      </c>
      <c r="R2370" s="186">
        <v>0</v>
      </c>
    </row>
    <row r="2371" spans="1:18" s="81" customFormat="1" x14ac:dyDescent="0.2">
      <c r="A2371" s="81" t="s">
        <v>147</v>
      </c>
      <c r="B2371" s="81" t="s">
        <v>493</v>
      </c>
      <c r="C2371" s="81" t="str">
        <f t="shared" si="36"/>
        <v>08045</v>
      </c>
      <c r="D2371" s="81" t="s">
        <v>503</v>
      </c>
      <c r="E2371" s="81" t="s">
        <v>2379</v>
      </c>
      <c r="F2371" s="81">
        <v>59.262</v>
      </c>
      <c r="G2371" s="81" t="s">
        <v>528</v>
      </c>
      <c r="H2371" s="81" t="s">
        <v>1345</v>
      </c>
      <c r="I2371" s="81" t="s">
        <v>2380</v>
      </c>
      <c r="J2371" s="81" t="s">
        <v>14</v>
      </c>
      <c r="K2371" s="81" t="s">
        <v>494</v>
      </c>
      <c r="L2371" s="81">
        <v>-107.88180277777776</v>
      </c>
      <c r="M2371" s="81">
        <v>39.508919444444444</v>
      </c>
      <c r="N2371" s="190">
        <v>0</v>
      </c>
      <c r="O2371" s="185">
        <v>3.8572860330161487</v>
      </c>
      <c r="P2371" s="185">
        <v>0</v>
      </c>
      <c r="Q2371" s="185">
        <v>0</v>
      </c>
      <c r="R2371" s="186">
        <v>0</v>
      </c>
    </row>
    <row r="2372" spans="1:18" s="81" customFormat="1" x14ac:dyDescent="0.2">
      <c r="A2372" s="81" t="s">
        <v>147</v>
      </c>
      <c r="B2372" s="81" t="s">
        <v>493</v>
      </c>
      <c r="C2372" s="81" t="str">
        <f t="shared" si="36"/>
        <v>08045</v>
      </c>
      <c r="D2372" s="81" t="s">
        <v>503</v>
      </c>
      <c r="E2372" s="81" t="s">
        <v>2381</v>
      </c>
      <c r="F2372" s="81">
        <v>49.686</v>
      </c>
      <c r="G2372" s="81" t="s">
        <v>528</v>
      </c>
      <c r="H2372" s="81" t="s">
        <v>1345</v>
      </c>
      <c r="I2372" s="81" t="s">
        <v>2382</v>
      </c>
      <c r="J2372" s="81" t="s">
        <v>14</v>
      </c>
      <c r="K2372" s="81" t="s">
        <v>494</v>
      </c>
      <c r="L2372" s="81">
        <v>-107.91419444444445</v>
      </c>
      <c r="M2372" s="81">
        <v>39.49442777777778</v>
      </c>
      <c r="N2372" s="190">
        <v>0</v>
      </c>
      <c r="O2372" s="185">
        <v>3.2339967236414631</v>
      </c>
      <c r="P2372" s="185">
        <v>0</v>
      </c>
      <c r="Q2372" s="185">
        <v>0</v>
      </c>
      <c r="R2372" s="186">
        <v>0</v>
      </c>
    </row>
    <row r="2373" spans="1:18" s="81" customFormat="1" x14ac:dyDescent="0.2">
      <c r="A2373" s="81" t="s">
        <v>147</v>
      </c>
      <c r="B2373" s="81" t="s">
        <v>493</v>
      </c>
      <c r="C2373" s="81" t="str">
        <f t="shared" si="36"/>
        <v>08045</v>
      </c>
      <c r="D2373" s="81" t="s">
        <v>503</v>
      </c>
      <c r="E2373" s="81" t="s">
        <v>2383</v>
      </c>
      <c r="F2373" s="81">
        <v>46.241999999999997</v>
      </c>
      <c r="G2373" s="81" t="s">
        <v>528</v>
      </c>
      <c r="H2373" s="81" t="s">
        <v>1345</v>
      </c>
      <c r="I2373" s="81" t="s">
        <v>2384</v>
      </c>
      <c r="J2373" s="81" t="s">
        <v>14</v>
      </c>
      <c r="K2373" s="81" t="s">
        <v>494</v>
      </c>
      <c r="L2373" s="81">
        <v>-107.93681666666667</v>
      </c>
      <c r="M2373" s="81">
        <v>39.511988888888887</v>
      </c>
      <c r="N2373" s="190">
        <v>0</v>
      </c>
      <c r="O2373" s="185">
        <v>3.0098312702698653</v>
      </c>
      <c r="P2373" s="185">
        <v>0</v>
      </c>
      <c r="Q2373" s="185">
        <v>0</v>
      </c>
      <c r="R2373" s="186">
        <v>0</v>
      </c>
    </row>
    <row r="2374" spans="1:18" s="81" customFormat="1" x14ac:dyDescent="0.2">
      <c r="A2374" s="81" t="s">
        <v>147</v>
      </c>
      <c r="B2374" s="81" t="s">
        <v>493</v>
      </c>
      <c r="C2374" s="81" t="str">
        <f t="shared" si="36"/>
        <v>08045</v>
      </c>
      <c r="D2374" s="81" t="s">
        <v>503</v>
      </c>
      <c r="E2374" s="81" t="s">
        <v>2385</v>
      </c>
      <c r="F2374" s="81">
        <v>31.584</v>
      </c>
      <c r="G2374" s="81" t="s">
        <v>528</v>
      </c>
      <c r="H2374" s="81" t="s">
        <v>565</v>
      </c>
      <c r="I2374" s="81" t="s">
        <v>2386</v>
      </c>
      <c r="J2374" s="81" t="s">
        <v>14</v>
      </c>
      <c r="K2374" s="81" t="s">
        <v>494</v>
      </c>
      <c r="L2374" s="81">
        <v>-108.05636111111112</v>
      </c>
      <c r="M2374" s="81">
        <v>39.454372222222226</v>
      </c>
      <c r="N2374" s="190">
        <v>0</v>
      </c>
      <c r="O2374" s="185">
        <v>2.0557612309200168</v>
      </c>
      <c r="P2374" s="185">
        <v>0</v>
      </c>
      <c r="Q2374" s="185">
        <v>0</v>
      </c>
      <c r="R2374" s="186">
        <v>0</v>
      </c>
    </row>
    <row r="2375" spans="1:18" s="81" customFormat="1" x14ac:dyDescent="0.2">
      <c r="A2375" s="81" t="s">
        <v>147</v>
      </c>
      <c r="B2375" s="81" t="s">
        <v>493</v>
      </c>
      <c r="C2375" s="81" t="str">
        <f t="shared" ref="C2375:C2438" si="37">B2375&amp;D2375</f>
        <v>08045</v>
      </c>
      <c r="D2375" s="81" t="s">
        <v>503</v>
      </c>
      <c r="E2375" s="81" t="s">
        <v>2387</v>
      </c>
      <c r="F2375" s="81">
        <v>33.642000000000003</v>
      </c>
      <c r="G2375" s="81" t="s">
        <v>528</v>
      </c>
      <c r="H2375" s="81" t="s">
        <v>1345</v>
      </c>
      <c r="I2375" s="81" t="s">
        <v>2388</v>
      </c>
      <c r="J2375" s="81" t="s">
        <v>14</v>
      </c>
      <c r="K2375" s="81" t="s">
        <v>494</v>
      </c>
      <c r="L2375" s="81">
        <v>-108.08319722222222</v>
      </c>
      <c r="M2375" s="81">
        <v>39.471397222222222</v>
      </c>
      <c r="N2375" s="190">
        <v>0</v>
      </c>
      <c r="O2375" s="185">
        <v>2.1897137579347521</v>
      </c>
      <c r="P2375" s="185">
        <v>0</v>
      </c>
      <c r="Q2375" s="185">
        <v>0</v>
      </c>
      <c r="R2375" s="186">
        <v>0</v>
      </c>
    </row>
    <row r="2376" spans="1:18" s="81" customFormat="1" x14ac:dyDescent="0.2">
      <c r="A2376" s="81" t="s">
        <v>147</v>
      </c>
      <c r="B2376" s="81" t="s">
        <v>493</v>
      </c>
      <c r="C2376" s="81" t="str">
        <f t="shared" si="37"/>
        <v>08045</v>
      </c>
      <c r="D2376" s="81" t="s">
        <v>503</v>
      </c>
      <c r="E2376" s="81" t="s">
        <v>2389</v>
      </c>
      <c r="F2376" s="81">
        <v>31.667999999999999</v>
      </c>
      <c r="G2376" s="81" t="s">
        <v>528</v>
      </c>
      <c r="H2376" s="81" t="s">
        <v>1345</v>
      </c>
      <c r="I2376" s="81" t="s">
        <v>2390</v>
      </c>
      <c r="J2376" s="81" t="s">
        <v>14</v>
      </c>
      <c r="K2376" s="81" t="s">
        <v>494</v>
      </c>
      <c r="L2376" s="81">
        <v>-108.13470133333334</v>
      </c>
      <c r="M2376" s="81">
        <v>39.499762444444443</v>
      </c>
      <c r="N2376" s="190">
        <v>0</v>
      </c>
      <c r="O2376" s="185">
        <v>2.0612286810022509</v>
      </c>
      <c r="P2376" s="185">
        <v>0</v>
      </c>
      <c r="Q2376" s="185">
        <v>0</v>
      </c>
      <c r="R2376" s="186">
        <v>0</v>
      </c>
    </row>
    <row r="2377" spans="1:18" s="81" customFormat="1" x14ac:dyDescent="0.2">
      <c r="A2377" s="81" t="s">
        <v>147</v>
      </c>
      <c r="B2377" s="81" t="s">
        <v>493</v>
      </c>
      <c r="C2377" s="81" t="str">
        <f t="shared" si="37"/>
        <v>08045</v>
      </c>
      <c r="D2377" s="81" t="s">
        <v>503</v>
      </c>
      <c r="E2377" s="81" t="s">
        <v>2391</v>
      </c>
      <c r="F2377" s="81">
        <v>41.622</v>
      </c>
      <c r="G2377" s="81" t="s">
        <v>528</v>
      </c>
      <c r="H2377" s="81" t="s">
        <v>565</v>
      </c>
      <c r="I2377" s="81" t="s">
        <v>2392</v>
      </c>
      <c r="J2377" s="81" t="s">
        <v>14</v>
      </c>
      <c r="K2377" s="81" t="s">
        <v>494</v>
      </c>
      <c r="L2377" s="81">
        <v>-108.1242926111111</v>
      </c>
      <c r="M2377" s="81">
        <v>39.533459388888886</v>
      </c>
      <c r="N2377" s="190">
        <v>0</v>
      </c>
      <c r="O2377" s="185">
        <v>2.7091215157469906</v>
      </c>
      <c r="P2377" s="185">
        <v>0</v>
      </c>
      <c r="Q2377" s="185">
        <v>0</v>
      </c>
      <c r="R2377" s="186">
        <v>0</v>
      </c>
    </row>
    <row r="2378" spans="1:18" s="81" customFormat="1" x14ac:dyDescent="0.2">
      <c r="A2378" s="81" t="s">
        <v>147</v>
      </c>
      <c r="B2378" s="81" t="s">
        <v>493</v>
      </c>
      <c r="C2378" s="81" t="str">
        <f t="shared" si="37"/>
        <v>08045</v>
      </c>
      <c r="D2378" s="81" t="s">
        <v>503</v>
      </c>
      <c r="E2378" s="81" t="s">
        <v>2393</v>
      </c>
      <c r="F2378" s="81">
        <v>30.827999999999999</v>
      </c>
      <c r="G2378" s="81" t="s">
        <v>528</v>
      </c>
      <c r="H2378" s="81" t="s">
        <v>1345</v>
      </c>
      <c r="I2378" s="81" t="s">
        <v>2394</v>
      </c>
      <c r="J2378" s="81" t="s">
        <v>14</v>
      </c>
      <c r="K2378" s="81" t="s">
        <v>494</v>
      </c>
      <c r="L2378" s="81">
        <v>-107.9776138888889</v>
      </c>
      <c r="M2378" s="81">
        <v>39.479375000000005</v>
      </c>
      <c r="N2378" s="190">
        <v>0</v>
      </c>
      <c r="O2378" s="185">
        <v>2.0065541801799101</v>
      </c>
      <c r="P2378" s="185">
        <v>0</v>
      </c>
      <c r="Q2378" s="185">
        <v>0</v>
      </c>
      <c r="R2378" s="186">
        <v>0</v>
      </c>
    </row>
    <row r="2379" spans="1:18" s="81" customFormat="1" x14ac:dyDescent="0.2">
      <c r="A2379" s="81" t="s">
        <v>147</v>
      </c>
      <c r="B2379" s="81" t="s">
        <v>493</v>
      </c>
      <c r="C2379" s="81" t="str">
        <f t="shared" si="37"/>
        <v>08045</v>
      </c>
      <c r="D2379" s="81" t="s">
        <v>503</v>
      </c>
      <c r="E2379" s="81" t="s">
        <v>2395</v>
      </c>
      <c r="F2379" s="81">
        <v>67.158000000000001</v>
      </c>
      <c r="G2379" s="81" t="s">
        <v>528</v>
      </c>
      <c r="H2379" s="81" t="s">
        <v>1345</v>
      </c>
      <c r="I2379" s="81" t="s">
        <v>2396</v>
      </c>
      <c r="J2379" s="81" t="s">
        <v>14</v>
      </c>
      <c r="K2379" s="81" t="s">
        <v>494</v>
      </c>
      <c r="L2379" s="81">
        <v>-107.96808611111112</v>
      </c>
      <c r="M2379" s="81">
        <v>39.471938888888893</v>
      </c>
      <c r="N2379" s="190">
        <v>0</v>
      </c>
      <c r="O2379" s="185">
        <v>4.3712263407461531</v>
      </c>
      <c r="P2379" s="185">
        <v>0</v>
      </c>
      <c r="Q2379" s="185">
        <v>0</v>
      </c>
      <c r="R2379" s="186">
        <v>0</v>
      </c>
    </row>
    <row r="2380" spans="1:18" s="81" customFormat="1" x14ac:dyDescent="0.2">
      <c r="A2380" s="81" t="s">
        <v>147</v>
      </c>
      <c r="B2380" s="81" t="s">
        <v>493</v>
      </c>
      <c r="C2380" s="81" t="str">
        <f t="shared" si="37"/>
        <v>08045</v>
      </c>
      <c r="D2380" s="81" t="s">
        <v>503</v>
      </c>
      <c r="E2380" s="81" t="s">
        <v>2397</v>
      </c>
      <c r="F2380" s="81">
        <v>55.566000000000003</v>
      </c>
      <c r="G2380" s="81" t="s">
        <v>528</v>
      </c>
      <c r="H2380" s="81" t="s">
        <v>1345</v>
      </c>
      <c r="I2380" s="81" t="s">
        <v>2398</v>
      </c>
      <c r="J2380" s="81" t="s">
        <v>14</v>
      </c>
      <c r="K2380" s="81" t="s">
        <v>494</v>
      </c>
      <c r="L2380" s="81">
        <v>-107.88184166666666</v>
      </c>
      <c r="M2380" s="81">
        <v>39.508975000000007</v>
      </c>
      <c r="N2380" s="190">
        <v>0</v>
      </c>
      <c r="O2380" s="185">
        <v>3.6167182293978493</v>
      </c>
      <c r="P2380" s="185">
        <v>0</v>
      </c>
      <c r="Q2380" s="185">
        <v>0</v>
      </c>
      <c r="R2380" s="186">
        <v>0</v>
      </c>
    </row>
    <row r="2381" spans="1:18" s="81" customFormat="1" x14ac:dyDescent="0.2">
      <c r="A2381" s="81" t="s">
        <v>147</v>
      </c>
      <c r="B2381" s="81" t="s">
        <v>493</v>
      </c>
      <c r="C2381" s="81" t="str">
        <f t="shared" si="37"/>
        <v>08045</v>
      </c>
      <c r="D2381" s="81" t="s">
        <v>503</v>
      </c>
      <c r="E2381" s="81" t="s">
        <v>2397</v>
      </c>
      <c r="F2381" s="81">
        <v>47.375999999999998</v>
      </c>
      <c r="G2381" s="81" t="s">
        <v>528</v>
      </c>
      <c r="H2381" s="81" t="s">
        <v>565</v>
      </c>
      <c r="I2381" s="81" t="s">
        <v>2398</v>
      </c>
      <c r="J2381" s="81" t="s">
        <v>14</v>
      </c>
      <c r="K2381" s="81" t="s">
        <v>494</v>
      </c>
      <c r="L2381" s="81">
        <v>-107.88184166666666</v>
      </c>
      <c r="M2381" s="81">
        <v>39.508975000000007</v>
      </c>
      <c r="N2381" s="190">
        <v>0</v>
      </c>
      <c r="O2381" s="185">
        <v>3.0836418463800253</v>
      </c>
      <c r="P2381" s="185">
        <v>0</v>
      </c>
      <c r="Q2381" s="185">
        <v>0</v>
      </c>
      <c r="R2381" s="186">
        <v>0</v>
      </c>
    </row>
    <row r="2382" spans="1:18" s="81" customFormat="1" x14ac:dyDescent="0.2">
      <c r="A2382" s="81" t="s">
        <v>147</v>
      </c>
      <c r="B2382" s="81" t="s">
        <v>493</v>
      </c>
      <c r="C2382" s="81" t="str">
        <f t="shared" si="37"/>
        <v>08045</v>
      </c>
      <c r="D2382" s="81" t="s">
        <v>503</v>
      </c>
      <c r="E2382" s="81" t="s">
        <v>2399</v>
      </c>
      <c r="F2382" s="81">
        <v>133.68600000000001</v>
      </c>
      <c r="G2382" s="81" t="s">
        <v>528</v>
      </c>
      <c r="H2382" s="81" t="s">
        <v>1345</v>
      </c>
      <c r="I2382" s="81" t="s">
        <v>2400</v>
      </c>
      <c r="J2382" s="81" t="s">
        <v>14</v>
      </c>
      <c r="K2382" s="81" t="s">
        <v>494</v>
      </c>
      <c r="L2382" s="81">
        <v>-107.90989444444445</v>
      </c>
      <c r="M2382" s="81">
        <v>39.512447222222221</v>
      </c>
      <c r="N2382" s="190">
        <v>0</v>
      </c>
      <c r="O2382" s="185">
        <v>8.7014468058755501</v>
      </c>
      <c r="P2382" s="185">
        <v>0</v>
      </c>
      <c r="Q2382" s="185">
        <v>0</v>
      </c>
      <c r="R2382" s="186">
        <v>0</v>
      </c>
    </row>
    <row r="2383" spans="1:18" s="81" customFormat="1" x14ac:dyDescent="0.2">
      <c r="A2383" s="81" t="s">
        <v>147</v>
      </c>
      <c r="B2383" s="81" t="s">
        <v>493</v>
      </c>
      <c r="C2383" s="81" t="str">
        <f t="shared" si="37"/>
        <v>08045</v>
      </c>
      <c r="D2383" s="81" t="s">
        <v>503</v>
      </c>
      <c r="E2383" s="81" t="s">
        <v>2399</v>
      </c>
      <c r="F2383" s="81">
        <v>32.844000000000001</v>
      </c>
      <c r="G2383" s="81" t="s">
        <v>528</v>
      </c>
      <c r="H2383" s="81" t="s">
        <v>565</v>
      </c>
      <c r="I2383" s="81" t="s">
        <v>2400</v>
      </c>
      <c r="J2383" s="81" t="s">
        <v>14</v>
      </c>
      <c r="K2383" s="81" t="s">
        <v>494</v>
      </c>
      <c r="L2383" s="81">
        <v>-107.90989444444445</v>
      </c>
      <c r="M2383" s="81">
        <v>39.512447222222221</v>
      </c>
      <c r="N2383" s="190">
        <v>0</v>
      </c>
      <c r="O2383" s="185">
        <v>2.1377729821535283</v>
      </c>
      <c r="P2383" s="185">
        <v>0</v>
      </c>
      <c r="Q2383" s="185">
        <v>0</v>
      </c>
      <c r="R2383" s="186">
        <v>0</v>
      </c>
    </row>
    <row r="2384" spans="1:18" s="81" customFormat="1" x14ac:dyDescent="0.2">
      <c r="A2384" s="81" t="s">
        <v>147</v>
      </c>
      <c r="B2384" s="81" t="s">
        <v>493</v>
      </c>
      <c r="C2384" s="81" t="str">
        <f t="shared" si="37"/>
        <v>08045</v>
      </c>
      <c r="D2384" s="81" t="s">
        <v>503</v>
      </c>
      <c r="E2384" s="81" t="s">
        <v>2401</v>
      </c>
      <c r="F2384" s="81">
        <v>49.433999999999997</v>
      </c>
      <c r="G2384" s="81" t="s">
        <v>528</v>
      </c>
      <c r="H2384" s="81" t="s">
        <v>1345</v>
      </c>
      <c r="I2384" s="81" t="s">
        <v>2402</v>
      </c>
      <c r="J2384" s="81" t="s">
        <v>14</v>
      </c>
      <c r="K2384" s="81" t="s">
        <v>494</v>
      </c>
      <c r="L2384" s="81">
        <v>-107.89106111111111</v>
      </c>
      <c r="M2384" s="81">
        <v>39.505613888888888</v>
      </c>
      <c r="N2384" s="190">
        <v>0</v>
      </c>
      <c r="O2384" s="185">
        <v>3.2175943733947605</v>
      </c>
      <c r="P2384" s="185">
        <v>0</v>
      </c>
      <c r="Q2384" s="185">
        <v>0</v>
      </c>
      <c r="R2384" s="186">
        <v>0</v>
      </c>
    </row>
    <row r="2385" spans="1:18" s="81" customFormat="1" x14ac:dyDescent="0.2">
      <c r="A2385" s="81" t="s">
        <v>147</v>
      </c>
      <c r="B2385" s="81" t="s">
        <v>493</v>
      </c>
      <c r="C2385" s="81" t="str">
        <f t="shared" si="37"/>
        <v>08045</v>
      </c>
      <c r="D2385" s="81" t="s">
        <v>503</v>
      </c>
      <c r="E2385" s="81" t="s">
        <v>2403</v>
      </c>
      <c r="F2385" s="81">
        <v>98.364000000000004</v>
      </c>
      <c r="G2385" s="81" t="s">
        <v>528</v>
      </c>
      <c r="H2385" s="81" t="s">
        <v>1345</v>
      </c>
      <c r="I2385" s="81" t="s">
        <v>2404</v>
      </c>
      <c r="J2385" s="81" t="s">
        <v>14</v>
      </c>
      <c r="K2385" s="81" t="s">
        <v>494</v>
      </c>
      <c r="L2385" s="81">
        <v>-107.89616111111111</v>
      </c>
      <c r="M2385" s="81">
        <v>39.519866666666665</v>
      </c>
      <c r="N2385" s="190">
        <v>0</v>
      </c>
      <c r="O2385" s="185">
        <v>6.4023840462961168</v>
      </c>
      <c r="P2385" s="185">
        <v>0</v>
      </c>
      <c r="Q2385" s="185">
        <v>0</v>
      </c>
      <c r="R2385" s="186">
        <v>0</v>
      </c>
    </row>
    <row r="2386" spans="1:18" s="81" customFormat="1" x14ac:dyDescent="0.2">
      <c r="A2386" s="81" t="s">
        <v>147</v>
      </c>
      <c r="B2386" s="81" t="s">
        <v>493</v>
      </c>
      <c r="C2386" s="81" t="str">
        <f t="shared" si="37"/>
        <v>08045</v>
      </c>
      <c r="D2386" s="81" t="s">
        <v>503</v>
      </c>
      <c r="E2386" s="81" t="s">
        <v>2405</v>
      </c>
      <c r="F2386" s="81">
        <v>31.332000000000001</v>
      </c>
      <c r="G2386" s="81" t="s">
        <v>528</v>
      </c>
      <c r="H2386" s="81" t="s">
        <v>1345</v>
      </c>
      <c r="I2386" s="81" t="s">
        <v>2406</v>
      </c>
      <c r="J2386" s="81" t="s">
        <v>14</v>
      </c>
      <c r="K2386" s="81" t="s">
        <v>494</v>
      </c>
      <c r="L2386" s="81">
        <v>-107.89109444444445</v>
      </c>
      <c r="M2386" s="81">
        <v>39.505499999999998</v>
      </c>
      <c r="N2386" s="190">
        <v>0</v>
      </c>
      <c r="O2386" s="185">
        <v>2.0393588806733147</v>
      </c>
      <c r="P2386" s="185">
        <v>0</v>
      </c>
      <c r="Q2386" s="185">
        <v>0</v>
      </c>
      <c r="R2386" s="186">
        <v>0</v>
      </c>
    </row>
    <row r="2387" spans="1:18" s="81" customFormat="1" x14ac:dyDescent="0.2">
      <c r="A2387" s="81" t="s">
        <v>147</v>
      </c>
      <c r="B2387" s="81" t="s">
        <v>493</v>
      </c>
      <c r="C2387" s="81" t="str">
        <f t="shared" si="37"/>
        <v>08045</v>
      </c>
      <c r="D2387" s="81" t="s">
        <v>503</v>
      </c>
      <c r="E2387" s="81" t="s">
        <v>2407</v>
      </c>
      <c r="F2387" s="81">
        <v>50.652000000000001</v>
      </c>
      <c r="G2387" s="81" t="s">
        <v>528</v>
      </c>
      <c r="H2387" s="81" t="s">
        <v>565</v>
      </c>
      <c r="I2387" s="81" t="s">
        <v>2408</v>
      </c>
      <c r="J2387" s="81" t="s">
        <v>14</v>
      </c>
      <c r="K2387" s="81" t="s">
        <v>494</v>
      </c>
      <c r="L2387" s="81">
        <v>-108.09214999999999</v>
      </c>
      <c r="M2387" s="81">
        <v>39.482275000000001</v>
      </c>
      <c r="N2387" s="190">
        <v>0</v>
      </c>
      <c r="O2387" s="185">
        <v>3.2968723995871549</v>
      </c>
      <c r="P2387" s="185">
        <v>0</v>
      </c>
      <c r="Q2387" s="185">
        <v>0</v>
      </c>
      <c r="R2387" s="186">
        <v>0</v>
      </c>
    </row>
    <row r="2388" spans="1:18" s="81" customFormat="1" x14ac:dyDescent="0.2">
      <c r="A2388" s="81" t="s">
        <v>147</v>
      </c>
      <c r="B2388" s="81" t="s">
        <v>493</v>
      </c>
      <c r="C2388" s="81" t="str">
        <f t="shared" si="37"/>
        <v>08045</v>
      </c>
      <c r="D2388" s="81" t="s">
        <v>503</v>
      </c>
      <c r="E2388" s="81" t="s">
        <v>2409</v>
      </c>
      <c r="F2388" s="81">
        <v>43.554000000000002</v>
      </c>
      <c r="G2388" s="81" t="s">
        <v>528</v>
      </c>
      <c r="H2388" s="81" t="s">
        <v>565</v>
      </c>
      <c r="I2388" s="81" t="s">
        <v>2410</v>
      </c>
      <c r="J2388" s="81" t="s">
        <v>14</v>
      </c>
      <c r="K2388" s="81" t="s">
        <v>494</v>
      </c>
      <c r="L2388" s="81">
        <v>-108.08935277777778</v>
      </c>
      <c r="M2388" s="81">
        <v>39.414088888888891</v>
      </c>
      <c r="N2388" s="190">
        <v>0</v>
      </c>
      <c r="O2388" s="185">
        <v>2.8348728676383743</v>
      </c>
      <c r="P2388" s="185">
        <v>0</v>
      </c>
      <c r="Q2388" s="185">
        <v>0</v>
      </c>
      <c r="R2388" s="186">
        <v>0</v>
      </c>
    </row>
    <row r="2389" spans="1:18" s="81" customFormat="1" x14ac:dyDescent="0.2">
      <c r="A2389" s="81" t="s">
        <v>147</v>
      </c>
      <c r="B2389" s="81" t="s">
        <v>493</v>
      </c>
      <c r="C2389" s="81" t="str">
        <f t="shared" si="37"/>
        <v>08045</v>
      </c>
      <c r="D2389" s="81" t="s">
        <v>503</v>
      </c>
      <c r="E2389" s="81" t="s">
        <v>2411</v>
      </c>
      <c r="F2389" s="81">
        <v>30.702000000000002</v>
      </c>
      <c r="G2389" s="81" t="s">
        <v>528</v>
      </c>
      <c r="H2389" s="81" t="s">
        <v>565</v>
      </c>
      <c r="I2389" s="81" t="s">
        <v>2412</v>
      </c>
      <c r="J2389" s="81" t="s">
        <v>14</v>
      </c>
      <c r="K2389" s="81" t="s">
        <v>494</v>
      </c>
      <c r="L2389" s="81">
        <v>-107.88138055555555</v>
      </c>
      <c r="M2389" s="81">
        <v>39.497955555555556</v>
      </c>
      <c r="N2389" s="190">
        <v>0</v>
      </c>
      <c r="O2389" s="185">
        <v>1.998353005056559</v>
      </c>
      <c r="P2389" s="185">
        <v>0</v>
      </c>
      <c r="Q2389" s="185">
        <v>0</v>
      </c>
      <c r="R2389" s="186">
        <v>0</v>
      </c>
    </row>
    <row r="2390" spans="1:18" s="81" customFormat="1" x14ac:dyDescent="0.2">
      <c r="A2390" s="81" t="s">
        <v>147</v>
      </c>
      <c r="B2390" s="81" t="s">
        <v>493</v>
      </c>
      <c r="C2390" s="81" t="str">
        <f t="shared" si="37"/>
        <v>08045</v>
      </c>
      <c r="D2390" s="81" t="s">
        <v>503</v>
      </c>
      <c r="E2390" s="81" t="s">
        <v>2413</v>
      </c>
      <c r="F2390" s="81">
        <v>67.745999999999995</v>
      </c>
      <c r="G2390" s="81" t="s">
        <v>528</v>
      </c>
      <c r="H2390" s="81" t="s">
        <v>565</v>
      </c>
      <c r="I2390" s="81" t="s">
        <v>2414</v>
      </c>
      <c r="J2390" s="81" t="s">
        <v>14</v>
      </c>
      <c r="K2390" s="81" t="s">
        <v>494</v>
      </c>
      <c r="L2390" s="81">
        <v>-108.09876944444446</v>
      </c>
      <c r="M2390" s="81">
        <v>39.417422222222221</v>
      </c>
      <c r="N2390" s="190">
        <v>0</v>
      </c>
      <c r="O2390" s="185">
        <v>4.4094984913217914</v>
      </c>
      <c r="P2390" s="185">
        <v>0</v>
      </c>
      <c r="Q2390" s="185">
        <v>0</v>
      </c>
      <c r="R2390" s="186">
        <v>0</v>
      </c>
    </row>
    <row r="2391" spans="1:18" s="81" customFormat="1" x14ac:dyDescent="0.2">
      <c r="A2391" s="81" t="s">
        <v>147</v>
      </c>
      <c r="B2391" s="81" t="s">
        <v>493</v>
      </c>
      <c r="C2391" s="81" t="str">
        <f t="shared" si="37"/>
        <v>08045</v>
      </c>
      <c r="D2391" s="81" t="s">
        <v>503</v>
      </c>
      <c r="E2391" s="81" t="s">
        <v>2415</v>
      </c>
      <c r="F2391" s="81">
        <v>145.90799999999999</v>
      </c>
      <c r="G2391" s="81" t="s">
        <v>528</v>
      </c>
      <c r="H2391" s="81" t="s">
        <v>1345</v>
      </c>
      <c r="I2391" s="81" t="s">
        <v>2416</v>
      </c>
      <c r="J2391" s="81" t="s">
        <v>14</v>
      </c>
      <c r="K2391" s="81" t="s">
        <v>494</v>
      </c>
      <c r="L2391" s="81">
        <v>-107.90537222222223</v>
      </c>
      <c r="M2391" s="81">
        <v>39.530536111111111</v>
      </c>
      <c r="N2391" s="190">
        <v>0</v>
      </c>
      <c r="O2391" s="185">
        <v>9.4969607928406106</v>
      </c>
      <c r="P2391" s="185">
        <v>0</v>
      </c>
      <c r="Q2391" s="185">
        <v>0</v>
      </c>
      <c r="R2391" s="186">
        <v>0</v>
      </c>
    </row>
    <row r="2392" spans="1:18" s="81" customFormat="1" x14ac:dyDescent="0.2">
      <c r="A2392" s="81" t="s">
        <v>147</v>
      </c>
      <c r="B2392" s="81" t="s">
        <v>493</v>
      </c>
      <c r="C2392" s="81" t="str">
        <f t="shared" si="37"/>
        <v>08045</v>
      </c>
      <c r="D2392" s="81" t="s">
        <v>503</v>
      </c>
      <c r="E2392" s="81" t="s">
        <v>2417</v>
      </c>
      <c r="F2392" s="81">
        <v>119.364</v>
      </c>
      <c r="G2392" s="81" t="s">
        <v>528</v>
      </c>
      <c r="H2392" s="81" t="s">
        <v>1345</v>
      </c>
      <c r="I2392" s="81" t="s">
        <v>2418</v>
      </c>
      <c r="J2392" s="81" t="s">
        <v>14</v>
      </c>
      <c r="K2392" s="81" t="s">
        <v>494</v>
      </c>
      <c r="L2392" s="81">
        <v>-108.14355</v>
      </c>
      <c r="M2392" s="81">
        <v>39.481283333333337</v>
      </c>
      <c r="N2392" s="190">
        <v>0</v>
      </c>
      <c r="O2392" s="185">
        <v>7.7692465668546387</v>
      </c>
      <c r="P2392" s="185">
        <v>0</v>
      </c>
      <c r="Q2392" s="185">
        <v>0</v>
      </c>
      <c r="R2392" s="186">
        <v>0</v>
      </c>
    </row>
    <row r="2393" spans="1:18" s="81" customFormat="1" x14ac:dyDescent="0.2">
      <c r="A2393" s="81" t="s">
        <v>147</v>
      </c>
      <c r="B2393" s="81" t="s">
        <v>493</v>
      </c>
      <c r="C2393" s="81" t="str">
        <f t="shared" si="37"/>
        <v>08045</v>
      </c>
      <c r="D2393" s="81" t="s">
        <v>503</v>
      </c>
      <c r="E2393" s="81" t="s">
        <v>2419</v>
      </c>
      <c r="F2393" s="81">
        <v>68.837999999999994</v>
      </c>
      <c r="G2393" s="81" t="s">
        <v>528</v>
      </c>
      <c r="H2393" s="81" t="s">
        <v>1345</v>
      </c>
      <c r="I2393" s="81" t="s">
        <v>2420</v>
      </c>
      <c r="J2393" s="81" t="s">
        <v>14</v>
      </c>
      <c r="K2393" s="81" t="s">
        <v>494</v>
      </c>
      <c r="L2393" s="81">
        <v>-108.11200555555556</v>
      </c>
      <c r="M2393" s="81">
        <v>39.464194444444445</v>
      </c>
      <c r="N2393" s="190">
        <v>0</v>
      </c>
      <c r="O2393" s="185">
        <v>4.4805753423908348</v>
      </c>
      <c r="P2393" s="185">
        <v>0</v>
      </c>
      <c r="Q2393" s="185">
        <v>0</v>
      </c>
      <c r="R2393" s="186">
        <v>0</v>
      </c>
    </row>
    <row r="2394" spans="1:18" s="81" customFormat="1" x14ac:dyDescent="0.2">
      <c r="A2394" s="81" t="s">
        <v>147</v>
      </c>
      <c r="B2394" s="81" t="s">
        <v>493</v>
      </c>
      <c r="C2394" s="81" t="str">
        <f t="shared" si="37"/>
        <v>08045</v>
      </c>
      <c r="D2394" s="81" t="s">
        <v>503</v>
      </c>
      <c r="E2394" s="81" t="s">
        <v>2421</v>
      </c>
      <c r="F2394" s="81">
        <v>57.161999999999999</v>
      </c>
      <c r="G2394" s="81" t="s">
        <v>528</v>
      </c>
      <c r="H2394" s="81" t="s">
        <v>1345</v>
      </c>
      <c r="I2394" s="81" t="s">
        <v>2422</v>
      </c>
      <c r="J2394" s="81" t="s">
        <v>14</v>
      </c>
      <c r="K2394" s="81" t="s">
        <v>494</v>
      </c>
      <c r="L2394" s="81">
        <v>-108.1065</v>
      </c>
      <c r="M2394" s="81">
        <v>39.471463888888891</v>
      </c>
      <c r="N2394" s="190">
        <v>0</v>
      </c>
      <c r="O2394" s="185">
        <v>3.7205997809602964</v>
      </c>
      <c r="P2394" s="185">
        <v>0</v>
      </c>
      <c r="Q2394" s="185">
        <v>0</v>
      </c>
      <c r="R2394" s="186">
        <v>0</v>
      </c>
    </row>
    <row r="2395" spans="1:18" s="81" customFormat="1" x14ac:dyDescent="0.2">
      <c r="A2395" s="81" t="s">
        <v>147</v>
      </c>
      <c r="B2395" s="81" t="s">
        <v>493</v>
      </c>
      <c r="C2395" s="81" t="str">
        <f t="shared" si="37"/>
        <v>08045</v>
      </c>
      <c r="D2395" s="81" t="s">
        <v>503</v>
      </c>
      <c r="E2395" s="81" t="s">
        <v>2423</v>
      </c>
      <c r="F2395" s="81">
        <v>51.366</v>
      </c>
      <c r="G2395" s="81" t="s">
        <v>528</v>
      </c>
      <c r="H2395" s="81" t="s">
        <v>1345</v>
      </c>
      <c r="I2395" s="81" t="s">
        <v>2424</v>
      </c>
      <c r="J2395" s="81" t="s">
        <v>14</v>
      </c>
      <c r="K2395" s="81" t="s">
        <v>494</v>
      </c>
      <c r="L2395" s="81">
        <v>-108.07053888888889</v>
      </c>
      <c r="M2395" s="81">
        <v>39.450155555555561</v>
      </c>
      <c r="N2395" s="190">
        <v>0</v>
      </c>
      <c r="O2395" s="185">
        <v>3.3433457252861447</v>
      </c>
      <c r="P2395" s="185">
        <v>0</v>
      </c>
      <c r="Q2395" s="185">
        <v>0</v>
      </c>
      <c r="R2395" s="186">
        <v>0</v>
      </c>
    </row>
    <row r="2396" spans="1:18" s="81" customFormat="1" x14ac:dyDescent="0.2">
      <c r="A2396" s="81" t="s">
        <v>147</v>
      </c>
      <c r="B2396" s="81" t="s">
        <v>493</v>
      </c>
      <c r="C2396" s="81" t="str">
        <f t="shared" si="37"/>
        <v>08045</v>
      </c>
      <c r="D2396" s="81" t="s">
        <v>503</v>
      </c>
      <c r="E2396" s="81" t="s">
        <v>2425</v>
      </c>
      <c r="F2396" s="81">
        <v>55.188000000000002</v>
      </c>
      <c r="G2396" s="81" t="s">
        <v>528</v>
      </c>
      <c r="H2396" s="81" t="s">
        <v>1345</v>
      </c>
      <c r="I2396" s="81" t="s">
        <v>2426</v>
      </c>
      <c r="J2396" s="81" t="s">
        <v>14</v>
      </c>
      <c r="K2396" s="81" t="s">
        <v>494</v>
      </c>
      <c r="L2396" s="81">
        <v>-107.92855277777778</v>
      </c>
      <c r="M2396" s="81">
        <v>39.523180555555555</v>
      </c>
      <c r="N2396" s="190">
        <v>0</v>
      </c>
      <c r="O2396" s="185">
        <v>3.5921147040277956</v>
      </c>
      <c r="P2396" s="185">
        <v>0</v>
      </c>
      <c r="Q2396" s="185">
        <v>0</v>
      </c>
      <c r="R2396" s="186">
        <v>0</v>
      </c>
    </row>
    <row r="2397" spans="1:18" s="81" customFormat="1" x14ac:dyDescent="0.2">
      <c r="A2397" s="81" t="s">
        <v>147</v>
      </c>
      <c r="B2397" s="81" t="s">
        <v>493</v>
      </c>
      <c r="C2397" s="81" t="str">
        <f t="shared" si="37"/>
        <v>08045</v>
      </c>
      <c r="D2397" s="81" t="s">
        <v>503</v>
      </c>
      <c r="E2397" s="81" t="s">
        <v>2427</v>
      </c>
      <c r="F2397" s="81">
        <v>49.938000000000002</v>
      </c>
      <c r="G2397" s="81" t="s">
        <v>528</v>
      </c>
      <c r="H2397" s="81" t="s">
        <v>1345</v>
      </c>
      <c r="I2397" s="81" t="s">
        <v>2428</v>
      </c>
      <c r="J2397" s="81" t="s">
        <v>14</v>
      </c>
      <c r="K2397" s="81" t="s">
        <v>494</v>
      </c>
      <c r="L2397" s="81">
        <v>-108.12497499999999</v>
      </c>
      <c r="M2397" s="81">
        <v>39.47871111111111</v>
      </c>
      <c r="N2397" s="190">
        <v>0</v>
      </c>
      <c r="O2397" s="185">
        <v>3.2503990738881652</v>
      </c>
      <c r="P2397" s="185">
        <v>0</v>
      </c>
      <c r="Q2397" s="185">
        <v>0</v>
      </c>
      <c r="R2397" s="186">
        <v>0</v>
      </c>
    </row>
    <row r="2398" spans="1:18" s="81" customFormat="1" x14ac:dyDescent="0.2">
      <c r="A2398" s="81" t="s">
        <v>147</v>
      </c>
      <c r="B2398" s="81" t="s">
        <v>493</v>
      </c>
      <c r="C2398" s="81" t="str">
        <f t="shared" si="37"/>
        <v>08045</v>
      </c>
      <c r="D2398" s="81" t="s">
        <v>503</v>
      </c>
      <c r="E2398" s="81" t="s">
        <v>2429</v>
      </c>
      <c r="F2398" s="81">
        <v>48.677999999999997</v>
      </c>
      <c r="G2398" s="81" t="s">
        <v>528</v>
      </c>
      <c r="H2398" s="81" t="s">
        <v>1345</v>
      </c>
      <c r="I2398" s="81" t="s">
        <v>2430</v>
      </c>
      <c r="J2398" s="81" t="s">
        <v>14</v>
      </c>
      <c r="K2398" s="81" t="s">
        <v>494</v>
      </c>
      <c r="L2398" s="81">
        <v>-108.10268888888888</v>
      </c>
      <c r="M2398" s="81">
        <v>39.463963888888891</v>
      </c>
      <c r="N2398" s="190">
        <v>0</v>
      </c>
      <c r="O2398" s="185">
        <v>3.1683873226546537</v>
      </c>
      <c r="P2398" s="185">
        <v>0</v>
      </c>
      <c r="Q2398" s="185">
        <v>0</v>
      </c>
      <c r="R2398" s="186">
        <v>0</v>
      </c>
    </row>
    <row r="2399" spans="1:18" s="81" customFormat="1" x14ac:dyDescent="0.2">
      <c r="A2399" s="81" t="s">
        <v>147</v>
      </c>
      <c r="B2399" s="81" t="s">
        <v>493</v>
      </c>
      <c r="C2399" s="81" t="str">
        <f t="shared" si="37"/>
        <v>08045</v>
      </c>
      <c r="D2399" s="81" t="s">
        <v>503</v>
      </c>
      <c r="E2399" s="81" t="s">
        <v>2431</v>
      </c>
      <c r="F2399" s="81">
        <v>47.207999999999998</v>
      </c>
      <c r="G2399" s="81" t="s">
        <v>528</v>
      </c>
      <c r="H2399" s="81" t="s">
        <v>1345</v>
      </c>
      <c r="I2399" s="81" t="s">
        <v>2432</v>
      </c>
      <c r="J2399" s="81" t="s">
        <v>14</v>
      </c>
      <c r="K2399" s="81" t="s">
        <v>494</v>
      </c>
      <c r="L2399" s="81">
        <v>-108.1015361111111</v>
      </c>
      <c r="M2399" s="81">
        <v>39.485799999999998</v>
      </c>
      <c r="N2399" s="190">
        <v>0</v>
      </c>
      <c r="O2399" s="185">
        <v>3.0727069462155572</v>
      </c>
      <c r="P2399" s="185">
        <v>0</v>
      </c>
      <c r="Q2399" s="185">
        <v>0</v>
      </c>
      <c r="R2399" s="186">
        <v>0</v>
      </c>
    </row>
    <row r="2400" spans="1:18" s="81" customFormat="1" x14ac:dyDescent="0.2">
      <c r="A2400" s="81" t="s">
        <v>147</v>
      </c>
      <c r="B2400" s="81" t="s">
        <v>493</v>
      </c>
      <c r="C2400" s="81" t="str">
        <f t="shared" si="37"/>
        <v>08045</v>
      </c>
      <c r="D2400" s="81" t="s">
        <v>503</v>
      </c>
      <c r="E2400" s="81" t="s">
        <v>2433</v>
      </c>
      <c r="F2400" s="81">
        <v>45.276000000000003</v>
      </c>
      <c r="G2400" s="81" t="s">
        <v>528</v>
      </c>
      <c r="H2400" s="81" t="s">
        <v>1345</v>
      </c>
      <c r="I2400" s="81" t="s">
        <v>2434</v>
      </c>
      <c r="J2400" s="81" t="s">
        <v>14</v>
      </c>
      <c r="K2400" s="81" t="s">
        <v>494</v>
      </c>
      <c r="L2400" s="81">
        <v>-108.11111666666667</v>
      </c>
      <c r="M2400" s="81">
        <v>39.478794444444446</v>
      </c>
      <c r="N2400" s="190">
        <v>0</v>
      </c>
      <c r="O2400" s="185">
        <v>2.946955594324173</v>
      </c>
      <c r="P2400" s="185">
        <v>0</v>
      </c>
      <c r="Q2400" s="185">
        <v>0</v>
      </c>
      <c r="R2400" s="186">
        <v>0</v>
      </c>
    </row>
    <row r="2401" spans="1:18" s="81" customFormat="1" x14ac:dyDescent="0.2">
      <c r="A2401" s="81" t="s">
        <v>147</v>
      </c>
      <c r="B2401" s="81" t="s">
        <v>493</v>
      </c>
      <c r="C2401" s="81" t="str">
        <f t="shared" si="37"/>
        <v>08045</v>
      </c>
      <c r="D2401" s="81" t="s">
        <v>503</v>
      </c>
      <c r="E2401" s="81" t="s">
        <v>2435</v>
      </c>
      <c r="F2401" s="81">
        <v>43.05</v>
      </c>
      <c r="G2401" s="81" t="s">
        <v>528</v>
      </c>
      <c r="H2401" s="81" t="s">
        <v>1345</v>
      </c>
      <c r="I2401" s="81" t="s">
        <v>2436</v>
      </c>
      <c r="J2401" s="81" t="s">
        <v>14</v>
      </c>
      <c r="K2401" s="81" t="s">
        <v>494</v>
      </c>
      <c r="L2401" s="81">
        <v>-108.12746675</v>
      </c>
      <c r="M2401" s="81">
        <v>39.515274361111111</v>
      </c>
      <c r="N2401" s="190">
        <v>0</v>
      </c>
      <c r="O2401" s="185">
        <v>2.8020681671449701</v>
      </c>
      <c r="P2401" s="185">
        <v>0</v>
      </c>
      <c r="Q2401" s="185">
        <v>0</v>
      </c>
      <c r="R2401" s="186">
        <v>0</v>
      </c>
    </row>
    <row r="2402" spans="1:18" s="81" customFormat="1" x14ac:dyDescent="0.2">
      <c r="A2402" s="81" t="s">
        <v>147</v>
      </c>
      <c r="B2402" s="81" t="s">
        <v>493</v>
      </c>
      <c r="C2402" s="81" t="str">
        <f t="shared" si="37"/>
        <v>08045</v>
      </c>
      <c r="D2402" s="81" t="s">
        <v>503</v>
      </c>
      <c r="E2402" s="81" t="s">
        <v>2437</v>
      </c>
      <c r="F2402" s="81">
        <v>42.335999999999999</v>
      </c>
      <c r="G2402" s="81" t="s">
        <v>528</v>
      </c>
      <c r="H2402" s="81" t="s">
        <v>1345</v>
      </c>
      <c r="I2402" s="81" t="s">
        <v>2438</v>
      </c>
      <c r="J2402" s="81" t="s">
        <v>14</v>
      </c>
      <c r="K2402" s="81" t="s">
        <v>494</v>
      </c>
      <c r="L2402" s="81">
        <v>-108.13827777777779</v>
      </c>
      <c r="M2402" s="81">
        <v>39.453658333333337</v>
      </c>
      <c r="N2402" s="190">
        <v>0</v>
      </c>
      <c r="O2402" s="185">
        <v>2.7555948414459803</v>
      </c>
      <c r="P2402" s="185">
        <v>0</v>
      </c>
      <c r="Q2402" s="185">
        <v>0</v>
      </c>
      <c r="R2402" s="186">
        <v>0</v>
      </c>
    </row>
    <row r="2403" spans="1:18" s="81" customFormat="1" x14ac:dyDescent="0.2">
      <c r="A2403" s="81" t="s">
        <v>147</v>
      </c>
      <c r="B2403" s="81" t="s">
        <v>493</v>
      </c>
      <c r="C2403" s="81" t="str">
        <f t="shared" si="37"/>
        <v>08045</v>
      </c>
      <c r="D2403" s="81" t="s">
        <v>503</v>
      </c>
      <c r="E2403" s="81" t="s">
        <v>2439</v>
      </c>
      <c r="F2403" s="81">
        <v>39.521999999999998</v>
      </c>
      <c r="G2403" s="81" t="s">
        <v>528</v>
      </c>
      <c r="H2403" s="81" t="s">
        <v>1345</v>
      </c>
      <c r="I2403" s="81" t="s">
        <v>2440</v>
      </c>
      <c r="J2403" s="81" t="s">
        <v>14</v>
      </c>
      <c r="K2403" s="81" t="s">
        <v>494</v>
      </c>
      <c r="L2403" s="81">
        <v>-108.09711944444446</v>
      </c>
      <c r="M2403" s="81">
        <v>39.489444444444445</v>
      </c>
      <c r="N2403" s="190">
        <v>0</v>
      </c>
      <c r="O2403" s="185">
        <v>2.5724352636911383</v>
      </c>
      <c r="P2403" s="185">
        <v>0</v>
      </c>
      <c r="Q2403" s="185">
        <v>0</v>
      </c>
      <c r="R2403" s="186">
        <v>0</v>
      </c>
    </row>
    <row r="2404" spans="1:18" s="81" customFormat="1" x14ac:dyDescent="0.2">
      <c r="A2404" s="81" t="s">
        <v>147</v>
      </c>
      <c r="B2404" s="81" t="s">
        <v>493</v>
      </c>
      <c r="C2404" s="81" t="str">
        <f t="shared" si="37"/>
        <v>08045</v>
      </c>
      <c r="D2404" s="81" t="s">
        <v>503</v>
      </c>
      <c r="E2404" s="81" t="s">
        <v>2441</v>
      </c>
      <c r="F2404" s="81">
        <v>38.262</v>
      </c>
      <c r="G2404" s="81" t="s">
        <v>528</v>
      </c>
      <c r="H2404" s="81" t="s">
        <v>1345</v>
      </c>
      <c r="I2404" s="81" t="s">
        <v>2442</v>
      </c>
      <c r="J2404" s="81" t="s">
        <v>14</v>
      </c>
      <c r="K2404" s="81" t="s">
        <v>494</v>
      </c>
      <c r="L2404" s="81">
        <v>-108.08758611111111</v>
      </c>
      <c r="M2404" s="81">
        <v>39.478363888888893</v>
      </c>
      <c r="N2404" s="190">
        <v>0</v>
      </c>
      <c r="O2404" s="185">
        <v>2.4904235124576268</v>
      </c>
      <c r="P2404" s="185">
        <v>0</v>
      </c>
      <c r="Q2404" s="185">
        <v>0</v>
      </c>
      <c r="R2404" s="186">
        <v>0</v>
      </c>
    </row>
    <row r="2405" spans="1:18" s="81" customFormat="1" x14ac:dyDescent="0.2">
      <c r="A2405" s="81" t="s">
        <v>147</v>
      </c>
      <c r="B2405" s="81" t="s">
        <v>493</v>
      </c>
      <c r="C2405" s="81" t="str">
        <f t="shared" si="37"/>
        <v>08045</v>
      </c>
      <c r="D2405" s="81" t="s">
        <v>503</v>
      </c>
      <c r="E2405" s="81" t="s">
        <v>2443</v>
      </c>
      <c r="F2405" s="81">
        <v>36.834000000000003</v>
      </c>
      <c r="G2405" s="81" t="s">
        <v>528</v>
      </c>
      <c r="H2405" s="81" t="s">
        <v>1345</v>
      </c>
      <c r="I2405" s="81" t="s">
        <v>2444</v>
      </c>
      <c r="J2405" s="81" t="s">
        <v>14</v>
      </c>
      <c r="K2405" s="81" t="s">
        <v>494</v>
      </c>
      <c r="L2405" s="81">
        <v>-108.02441111111111</v>
      </c>
      <c r="M2405" s="81">
        <v>39.475347222222226</v>
      </c>
      <c r="N2405" s="190">
        <v>0</v>
      </c>
      <c r="O2405" s="185">
        <v>2.3974768610596473</v>
      </c>
      <c r="P2405" s="185">
        <v>0</v>
      </c>
      <c r="Q2405" s="185">
        <v>0</v>
      </c>
      <c r="R2405" s="186">
        <v>0</v>
      </c>
    </row>
    <row r="2406" spans="1:18" s="81" customFormat="1" x14ac:dyDescent="0.2">
      <c r="A2406" s="81" t="s">
        <v>147</v>
      </c>
      <c r="B2406" s="81" t="s">
        <v>493</v>
      </c>
      <c r="C2406" s="81" t="str">
        <f t="shared" si="37"/>
        <v>08045</v>
      </c>
      <c r="D2406" s="81" t="s">
        <v>503</v>
      </c>
      <c r="E2406" s="81" t="s">
        <v>2445</v>
      </c>
      <c r="F2406" s="81">
        <v>35.994</v>
      </c>
      <c r="G2406" s="81" t="s">
        <v>528</v>
      </c>
      <c r="H2406" s="81" t="s">
        <v>1345</v>
      </c>
      <c r="I2406" s="81" t="s">
        <v>2176</v>
      </c>
      <c r="J2406" s="81" t="s">
        <v>14</v>
      </c>
      <c r="K2406" s="81" t="s">
        <v>494</v>
      </c>
      <c r="L2406" s="81">
        <v>-108.12914166666665</v>
      </c>
      <c r="M2406" s="81">
        <v>39.457222222222228</v>
      </c>
      <c r="N2406" s="190">
        <v>0</v>
      </c>
      <c r="O2406" s="185">
        <v>2.3428023602373065</v>
      </c>
      <c r="P2406" s="185">
        <v>0</v>
      </c>
      <c r="Q2406" s="185">
        <v>0</v>
      </c>
      <c r="R2406" s="186">
        <v>0</v>
      </c>
    </row>
    <row r="2407" spans="1:18" s="81" customFormat="1" x14ac:dyDescent="0.2">
      <c r="A2407" s="81" t="s">
        <v>147</v>
      </c>
      <c r="B2407" s="81" t="s">
        <v>493</v>
      </c>
      <c r="C2407" s="81" t="str">
        <f t="shared" si="37"/>
        <v>08045</v>
      </c>
      <c r="D2407" s="81" t="s">
        <v>503</v>
      </c>
      <c r="E2407" s="81" t="s">
        <v>2446</v>
      </c>
      <c r="F2407" s="81">
        <v>34.020000000000003</v>
      </c>
      <c r="G2407" s="81" t="s">
        <v>528</v>
      </c>
      <c r="H2407" s="81" t="s">
        <v>1345</v>
      </c>
      <c r="I2407" s="81" t="s">
        <v>2447</v>
      </c>
      <c r="J2407" s="81" t="s">
        <v>14</v>
      </c>
      <c r="K2407" s="81" t="s">
        <v>494</v>
      </c>
      <c r="L2407" s="81">
        <v>-108.00521666666667</v>
      </c>
      <c r="M2407" s="81">
        <v>39.497</v>
      </c>
      <c r="N2407" s="190">
        <v>0</v>
      </c>
      <c r="O2407" s="185">
        <v>2.2143172833048053</v>
      </c>
      <c r="P2407" s="185">
        <v>0</v>
      </c>
      <c r="Q2407" s="185">
        <v>0</v>
      </c>
      <c r="R2407" s="186">
        <v>0</v>
      </c>
    </row>
    <row r="2408" spans="1:18" s="81" customFormat="1" x14ac:dyDescent="0.2">
      <c r="A2408" s="81" t="s">
        <v>147</v>
      </c>
      <c r="B2408" s="81" t="s">
        <v>493</v>
      </c>
      <c r="C2408" s="81" t="str">
        <f t="shared" si="37"/>
        <v>08045</v>
      </c>
      <c r="D2408" s="81" t="s">
        <v>503</v>
      </c>
      <c r="E2408" s="81" t="s">
        <v>2448</v>
      </c>
      <c r="F2408" s="81">
        <v>33.473999999999997</v>
      </c>
      <c r="G2408" s="81" t="s">
        <v>528</v>
      </c>
      <c r="H2408" s="81" t="s">
        <v>1345</v>
      </c>
      <c r="I2408" s="81" t="s">
        <v>2449</v>
      </c>
      <c r="J2408" s="81" t="s">
        <v>14</v>
      </c>
      <c r="K2408" s="81" t="s">
        <v>494</v>
      </c>
      <c r="L2408" s="81">
        <v>-107.91005833333334</v>
      </c>
      <c r="M2408" s="81">
        <v>39.523383333333335</v>
      </c>
      <c r="N2408" s="190">
        <v>0</v>
      </c>
      <c r="O2408" s="185">
        <v>2.178778857770284</v>
      </c>
      <c r="P2408" s="185">
        <v>0</v>
      </c>
      <c r="Q2408" s="185">
        <v>0</v>
      </c>
      <c r="R2408" s="186">
        <v>0</v>
      </c>
    </row>
    <row r="2409" spans="1:18" s="81" customFormat="1" x14ac:dyDescent="0.2">
      <c r="A2409" s="81" t="s">
        <v>147</v>
      </c>
      <c r="B2409" s="81" t="s">
        <v>493</v>
      </c>
      <c r="C2409" s="81" t="str">
        <f t="shared" si="37"/>
        <v>08045</v>
      </c>
      <c r="D2409" s="81" t="s">
        <v>503</v>
      </c>
      <c r="E2409" s="81" t="s">
        <v>2450</v>
      </c>
      <c r="F2409" s="81">
        <v>33.725999999999999</v>
      </c>
      <c r="G2409" s="81" t="s">
        <v>528</v>
      </c>
      <c r="H2409" s="81" t="s">
        <v>1345</v>
      </c>
      <c r="I2409" s="81" t="s">
        <v>2451</v>
      </c>
      <c r="J2409" s="81" t="s">
        <v>14</v>
      </c>
      <c r="K2409" s="81" t="s">
        <v>494</v>
      </c>
      <c r="L2409" s="81">
        <v>-107.90494166666667</v>
      </c>
      <c r="M2409" s="81">
        <v>39.538338888888887</v>
      </c>
      <c r="N2409" s="190">
        <v>0</v>
      </c>
      <c r="O2409" s="185">
        <v>2.1951812080169861</v>
      </c>
      <c r="P2409" s="185">
        <v>0</v>
      </c>
      <c r="Q2409" s="185">
        <v>0</v>
      </c>
      <c r="R2409" s="186">
        <v>0</v>
      </c>
    </row>
    <row r="2410" spans="1:18" s="81" customFormat="1" x14ac:dyDescent="0.2">
      <c r="A2410" s="81" t="s">
        <v>147</v>
      </c>
      <c r="B2410" s="81" t="s">
        <v>493</v>
      </c>
      <c r="C2410" s="81" t="str">
        <f t="shared" si="37"/>
        <v>08045</v>
      </c>
      <c r="D2410" s="81" t="s">
        <v>503</v>
      </c>
      <c r="E2410" s="81" t="s">
        <v>2452</v>
      </c>
      <c r="F2410" s="81">
        <v>31.794</v>
      </c>
      <c r="G2410" s="81" t="s">
        <v>528</v>
      </c>
      <c r="H2410" s="81" t="s">
        <v>1345</v>
      </c>
      <c r="I2410" s="81" t="s">
        <v>2453</v>
      </c>
      <c r="J2410" s="81" t="s">
        <v>14</v>
      </c>
      <c r="K2410" s="81" t="s">
        <v>494</v>
      </c>
      <c r="L2410" s="81">
        <v>-107.89571944444445</v>
      </c>
      <c r="M2410" s="81">
        <v>39.530516666666664</v>
      </c>
      <c r="N2410" s="190">
        <v>0</v>
      </c>
      <c r="O2410" s="185">
        <v>2.0694298561256024</v>
      </c>
      <c r="P2410" s="185">
        <v>0</v>
      </c>
      <c r="Q2410" s="185">
        <v>0</v>
      </c>
      <c r="R2410" s="186">
        <v>0</v>
      </c>
    </row>
    <row r="2411" spans="1:18" s="81" customFormat="1" x14ac:dyDescent="0.2">
      <c r="A2411" s="81" t="s">
        <v>147</v>
      </c>
      <c r="B2411" s="81" t="s">
        <v>493</v>
      </c>
      <c r="C2411" s="81" t="str">
        <f t="shared" si="37"/>
        <v>08045</v>
      </c>
      <c r="D2411" s="81" t="s">
        <v>503</v>
      </c>
      <c r="E2411" s="81" t="s">
        <v>2454</v>
      </c>
      <c r="F2411" s="81">
        <v>31.542000000000002</v>
      </c>
      <c r="G2411" s="81" t="s">
        <v>528</v>
      </c>
      <c r="H2411" s="81" t="s">
        <v>1345</v>
      </c>
      <c r="I2411" s="81" t="s">
        <v>2455</v>
      </c>
      <c r="J2411" s="81" t="s">
        <v>14</v>
      </c>
      <c r="K2411" s="81" t="s">
        <v>494</v>
      </c>
      <c r="L2411" s="81">
        <v>-108.13456111111111</v>
      </c>
      <c r="M2411" s="81">
        <v>39.478538888888892</v>
      </c>
      <c r="N2411" s="190">
        <v>0</v>
      </c>
      <c r="O2411" s="185">
        <v>2.0530275058788998</v>
      </c>
      <c r="P2411" s="185">
        <v>0</v>
      </c>
      <c r="Q2411" s="185">
        <v>0</v>
      </c>
      <c r="R2411" s="186">
        <v>0</v>
      </c>
    </row>
    <row r="2412" spans="1:18" s="81" customFormat="1" x14ac:dyDescent="0.2">
      <c r="A2412" s="81" t="s">
        <v>147</v>
      </c>
      <c r="B2412" s="81" t="s">
        <v>493</v>
      </c>
      <c r="C2412" s="81" t="str">
        <f t="shared" si="37"/>
        <v>08045</v>
      </c>
      <c r="D2412" s="81" t="s">
        <v>503</v>
      </c>
      <c r="E2412" s="81" t="s">
        <v>2456</v>
      </c>
      <c r="F2412" s="81">
        <v>31.584</v>
      </c>
      <c r="G2412" s="81" t="s">
        <v>528</v>
      </c>
      <c r="H2412" s="81" t="s">
        <v>1345</v>
      </c>
      <c r="I2412" s="81" t="s">
        <v>2457</v>
      </c>
      <c r="J2412" s="81" t="s">
        <v>14</v>
      </c>
      <c r="K2412" s="81" t="s">
        <v>494</v>
      </c>
      <c r="L2412" s="81">
        <v>-107.91000555555557</v>
      </c>
      <c r="M2412" s="81">
        <v>39.519466666666666</v>
      </c>
      <c r="N2412" s="190">
        <v>0</v>
      </c>
      <c r="O2412" s="185">
        <v>2.0557612309200168</v>
      </c>
      <c r="P2412" s="185">
        <v>0</v>
      </c>
      <c r="Q2412" s="185">
        <v>0</v>
      </c>
      <c r="R2412" s="186">
        <v>0</v>
      </c>
    </row>
    <row r="2413" spans="1:18" s="81" customFormat="1" x14ac:dyDescent="0.2">
      <c r="A2413" s="81" t="s">
        <v>147</v>
      </c>
      <c r="B2413" s="81" t="s">
        <v>493</v>
      </c>
      <c r="C2413" s="81" t="str">
        <f t="shared" si="37"/>
        <v>08045</v>
      </c>
      <c r="D2413" s="81" t="s">
        <v>503</v>
      </c>
      <c r="E2413" s="81" t="s">
        <v>2458</v>
      </c>
      <c r="F2413" s="81">
        <v>31.332000000000001</v>
      </c>
      <c r="G2413" s="81" t="s">
        <v>528</v>
      </c>
      <c r="H2413" s="81" t="s">
        <v>1345</v>
      </c>
      <c r="I2413" s="81" t="s">
        <v>2459</v>
      </c>
      <c r="J2413" s="81" t="s">
        <v>14</v>
      </c>
      <c r="K2413" s="81" t="s">
        <v>494</v>
      </c>
      <c r="L2413" s="81">
        <v>-108.1068111111111</v>
      </c>
      <c r="M2413" s="81">
        <v>39.46767777777778</v>
      </c>
      <c r="N2413" s="190">
        <v>0</v>
      </c>
      <c r="O2413" s="185">
        <v>2.0393588806733147</v>
      </c>
      <c r="P2413" s="185">
        <v>0</v>
      </c>
      <c r="Q2413" s="185">
        <v>0</v>
      </c>
      <c r="R2413" s="186">
        <v>0</v>
      </c>
    </row>
    <row r="2414" spans="1:18" s="81" customFormat="1" x14ac:dyDescent="0.2">
      <c r="A2414" s="81" t="s">
        <v>147</v>
      </c>
      <c r="B2414" s="81" t="s">
        <v>493</v>
      </c>
      <c r="C2414" s="81" t="str">
        <f t="shared" si="37"/>
        <v>08045</v>
      </c>
      <c r="D2414" s="81" t="s">
        <v>503</v>
      </c>
      <c r="E2414" s="81" t="s">
        <v>2460</v>
      </c>
      <c r="F2414" s="81">
        <v>30.87</v>
      </c>
      <c r="G2414" s="81" t="s">
        <v>528</v>
      </c>
      <c r="H2414" s="81" t="s">
        <v>1345</v>
      </c>
      <c r="I2414" s="81" t="s">
        <v>2461</v>
      </c>
      <c r="J2414" s="81" t="s">
        <v>14</v>
      </c>
      <c r="K2414" s="81" t="s">
        <v>494</v>
      </c>
      <c r="L2414" s="81">
        <v>-108.12466111111111</v>
      </c>
      <c r="M2414" s="81">
        <v>39.460897222222222</v>
      </c>
      <c r="N2414" s="190">
        <v>0</v>
      </c>
      <c r="O2414" s="185">
        <v>2.0092879052210271</v>
      </c>
      <c r="P2414" s="185">
        <v>0</v>
      </c>
      <c r="Q2414" s="185">
        <v>0</v>
      </c>
      <c r="R2414" s="186">
        <v>0</v>
      </c>
    </row>
    <row r="2415" spans="1:18" s="81" customFormat="1" x14ac:dyDescent="0.2">
      <c r="A2415" s="81" t="s">
        <v>147</v>
      </c>
      <c r="B2415" s="81" t="s">
        <v>493</v>
      </c>
      <c r="C2415" s="81" t="str">
        <f t="shared" si="37"/>
        <v>08045</v>
      </c>
      <c r="D2415" s="81" t="s">
        <v>503</v>
      </c>
      <c r="E2415" s="81" t="s">
        <v>2462</v>
      </c>
      <c r="F2415" s="81">
        <v>106.092</v>
      </c>
      <c r="G2415" s="81" t="s">
        <v>528</v>
      </c>
      <c r="H2415" s="81" t="s">
        <v>1350</v>
      </c>
      <c r="I2415" s="81" t="s">
        <v>2463</v>
      </c>
      <c r="J2415" s="81" t="s">
        <v>14</v>
      </c>
      <c r="K2415" s="81" t="s">
        <v>494</v>
      </c>
      <c r="L2415" s="81">
        <v>-107.81380297222222</v>
      </c>
      <c r="M2415" s="81">
        <v>39.500930611111109</v>
      </c>
      <c r="N2415" s="190">
        <v>0</v>
      </c>
      <c r="O2415" s="185">
        <v>0</v>
      </c>
      <c r="P2415" s="185">
        <v>0</v>
      </c>
      <c r="Q2415" s="185">
        <v>0</v>
      </c>
      <c r="R2415" s="186">
        <v>0</v>
      </c>
    </row>
    <row r="2416" spans="1:18" s="81" customFormat="1" x14ac:dyDescent="0.2">
      <c r="A2416" s="81" t="s">
        <v>147</v>
      </c>
      <c r="B2416" s="81" t="s">
        <v>493</v>
      </c>
      <c r="C2416" s="81" t="str">
        <f t="shared" si="37"/>
        <v>08045</v>
      </c>
      <c r="D2416" s="81" t="s">
        <v>503</v>
      </c>
      <c r="E2416" s="81" t="s">
        <v>2462</v>
      </c>
      <c r="F2416" s="81">
        <v>106.092</v>
      </c>
      <c r="G2416" s="81" t="s">
        <v>528</v>
      </c>
      <c r="H2416" s="81" t="s">
        <v>1350</v>
      </c>
      <c r="I2416" s="81" t="s">
        <v>2463</v>
      </c>
      <c r="J2416" s="81" t="s">
        <v>14</v>
      </c>
      <c r="K2416" s="81" t="s">
        <v>494</v>
      </c>
      <c r="L2416" s="81">
        <v>-107.81380297222222</v>
      </c>
      <c r="M2416" s="81">
        <v>39.500930611111109</v>
      </c>
      <c r="N2416" s="190">
        <v>0</v>
      </c>
      <c r="O2416" s="185">
        <v>0</v>
      </c>
      <c r="P2416" s="185">
        <v>0</v>
      </c>
      <c r="Q2416" s="185">
        <v>0</v>
      </c>
      <c r="R2416" s="186">
        <v>0</v>
      </c>
    </row>
    <row r="2417" spans="1:18" s="81" customFormat="1" x14ac:dyDescent="0.2">
      <c r="A2417" s="81" t="s">
        <v>147</v>
      </c>
      <c r="B2417" s="81" t="s">
        <v>493</v>
      </c>
      <c r="C2417" s="81" t="str">
        <f t="shared" si="37"/>
        <v>08045</v>
      </c>
      <c r="D2417" s="81" t="s">
        <v>503</v>
      </c>
      <c r="E2417" s="81" t="s">
        <v>2462</v>
      </c>
      <c r="F2417" s="81">
        <v>106.092</v>
      </c>
      <c r="G2417" s="81" t="s">
        <v>528</v>
      </c>
      <c r="H2417" s="81" t="s">
        <v>1350</v>
      </c>
      <c r="I2417" s="81" t="s">
        <v>2463</v>
      </c>
      <c r="J2417" s="81" t="s">
        <v>14</v>
      </c>
      <c r="K2417" s="81" t="s">
        <v>494</v>
      </c>
      <c r="L2417" s="81">
        <v>-107.81380297222222</v>
      </c>
      <c r="M2417" s="81">
        <v>39.500930611111109</v>
      </c>
      <c r="N2417" s="190">
        <v>0</v>
      </c>
      <c r="O2417" s="185">
        <v>2.8217147655842174</v>
      </c>
      <c r="P2417" s="185">
        <v>0</v>
      </c>
      <c r="Q2417" s="185">
        <v>0</v>
      </c>
      <c r="R2417" s="186">
        <v>0</v>
      </c>
    </row>
    <row r="2418" spans="1:18" s="81" customFormat="1" x14ac:dyDescent="0.2">
      <c r="A2418" s="81" t="s">
        <v>147</v>
      </c>
      <c r="B2418" s="81" t="s">
        <v>493</v>
      </c>
      <c r="C2418" s="81" t="str">
        <f t="shared" si="37"/>
        <v>08045</v>
      </c>
      <c r="D2418" s="81" t="s">
        <v>503</v>
      </c>
      <c r="E2418" s="81" t="s">
        <v>2464</v>
      </c>
      <c r="F2418" s="81">
        <v>39.228000000000002</v>
      </c>
      <c r="G2418" s="81" t="s">
        <v>528</v>
      </c>
      <c r="H2418" s="81" t="s">
        <v>1345</v>
      </c>
      <c r="I2418" s="81" t="s">
        <v>2465</v>
      </c>
      <c r="J2418" s="81" t="s">
        <v>14</v>
      </c>
      <c r="K2418" s="81" t="s">
        <v>494</v>
      </c>
      <c r="L2418" s="81">
        <v>-107.82894722222221</v>
      </c>
      <c r="M2418" s="81">
        <v>39.465958333333333</v>
      </c>
      <c r="N2418" s="190">
        <v>0</v>
      </c>
      <c r="O2418" s="185">
        <v>2.5532991884033187</v>
      </c>
      <c r="P2418" s="185">
        <v>0</v>
      </c>
      <c r="Q2418" s="185">
        <v>0</v>
      </c>
      <c r="R2418" s="186">
        <v>0</v>
      </c>
    </row>
    <row r="2419" spans="1:18" s="81" customFormat="1" x14ac:dyDescent="0.2">
      <c r="A2419" s="81" t="s">
        <v>147</v>
      </c>
      <c r="B2419" s="81" t="s">
        <v>493</v>
      </c>
      <c r="C2419" s="81" t="str">
        <f t="shared" si="37"/>
        <v>08045</v>
      </c>
      <c r="D2419" s="81" t="s">
        <v>503</v>
      </c>
      <c r="E2419" s="81" t="s">
        <v>2466</v>
      </c>
      <c r="F2419" s="81">
        <v>15961.68</v>
      </c>
      <c r="G2419" s="81" t="s">
        <v>526</v>
      </c>
      <c r="H2419" s="81" t="s">
        <v>699</v>
      </c>
      <c r="I2419" s="81" t="s">
        <v>2467</v>
      </c>
      <c r="J2419" s="81" t="s">
        <v>277</v>
      </c>
      <c r="K2419" s="81" t="s">
        <v>350</v>
      </c>
      <c r="L2419" s="81">
        <v>-107.91218055555557</v>
      </c>
      <c r="M2419" s="81">
        <v>39.51058888888889</v>
      </c>
      <c r="N2419" s="190">
        <v>0</v>
      </c>
      <c r="O2419" s="185">
        <v>2.04</v>
      </c>
      <c r="P2419" s="185">
        <v>0</v>
      </c>
      <c r="Q2419" s="185">
        <v>0</v>
      </c>
      <c r="R2419" s="186">
        <v>0</v>
      </c>
    </row>
    <row r="2420" spans="1:18" s="81" customFormat="1" x14ac:dyDescent="0.2">
      <c r="A2420" s="81" t="s">
        <v>147</v>
      </c>
      <c r="B2420" s="81" t="s">
        <v>493</v>
      </c>
      <c r="C2420" s="81" t="str">
        <f t="shared" si="37"/>
        <v>08045</v>
      </c>
      <c r="D2420" s="81" t="s">
        <v>503</v>
      </c>
      <c r="E2420" s="81" t="s">
        <v>2466</v>
      </c>
      <c r="F2420" s="81">
        <v>15961.68</v>
      </c>
      <c r="G2420" s="81" t="s">
        <v>528</v>
      </c>
      <c r="H2420" s="81" t="s">
        <v>2468</v>
      </c>
      <c r="I2420" s="81" t="s">
        <v>2467</v>
      </c>
      <c r="J2420" s="81" t="s">
        <v>14</v>
      </c>
      <c r="K2420" s="81" t="s">
        <v>494</v>
      </c>
      <c r="L2420" s="81">
        <v>-107.91218055555557</v>
      </c>
      <c r="M2420" s="81">
        <v>39.51058888888889</v>
      </c>
      <c r="N2420" s="190">
        <v>0</v>
      </c>
      <c r="O2420" s="185">
        <v>9.2256527978799578</v>
      </c>
      <c r="P2420" s="185">
        <v>0</v>
      </c>
      <c r="Q2420" s="185">
        <v>0</v>
      </c>
      <c r="R2420" s="186">
        <v>0</v>
      </c>
    </row>
    <row r="2421" spans="1:18" s="81" customFormat="1" x14ac:dyDescent="0.2">
      <c r="A2421" s="81" t="s">
        <v>147</v>
      </c>
      <c r="B2421" s="81" t="s">
        <v>493</v>
      </c>
      <c r="C2421" s="81" t="str">
        <f t="shared" si="37"/>
        <v>08045</v>
      </c>
      <c r="D2421" s="81" t="s">
        <v>503</v>
      </c>
      <c r="E2421" s="81" t="s">
        <v>2469</v>
      </c>
      <c r="F2421" s="81">
        <v>18548</v>
      </c>
      <c r="G2421" s="81" t="s">
        <v>528</v>
      </c>
      <c r="H2421" s="81" t="s">
        <v>1364</v>
      </c>
      <c r="I2421" s="81" t="s">
        <v>2470</v>
      </c>
      <c r="J2421" s="81" t="s">
        <v>14</v>
      </c>
      <c r="K2421" s="81" t="s">
        <v>494</v>
      </c>
      <c r="L2421" s="81">
        <v>-107.64114722222223</v>
      </c>
      <c r="M2421" s="81">
        <v>39.481772222222226</v>
      </c>
      <c r="N2421" s="190">
        <v>0</v>
      </c>
      <c r="O2421" s="185">
        <v>31.27791505794066</v>
      </c>
      <c r="P2421" s="185">
        <v>0</v>
      </c>
      <c r="Q2421" s="185">
        <v>0</v>
      </c>
      <c r="R2421" s="186">
        <v>0</v>
      </c>
    </row>
    <row r="2422" spans="1:18" s="81" customFormat="1" x14ac:dyDescent="0.2">
      <c r="A2422" s="81" t="s">
        <v>147</v>
      </c>
      <c r="B2422" s="81" t="s">
        <v>493</v>
      </c>
      <c r="C2422" s="81" t="str">
        <f t="shared" si="37"/>
        <v>08045</v>
      </c>
      <c r="D2422" s="81" t="s">
        <v>503</v>
      </c>
      <c r="E2422" s="81" t="s">
        <v>2471</v>
      </c>
      <c r="F2422" s="81">
        <v>322.64</v>
      </c>
      <c r="G2422" s="81" t="s">
        <v>528</v>
      </c>
      <c r="H2422" s="81" t="s">
        <v>529</v>
      </c>
      <c r="I2422" s="81" t="s">
        <v>2472</v>
      </c>
      <c r="J2422" s="81" t="s">
        <v>14</v>
      </c>
      <c r="K2422" s="81" t="s">
        <v>494</v>
      </c>
      <c r="L2422" s="81">
        <v>-107.67441272222223</v>
      </c>
      <c r="M2422" s="81">
        <v>39.49264930555556</v>
      </c>
      <c r="N2422" s="190">
        <v>0</v>
      </c>
      <c r="O2422" s="185">
        <v>1.16175113072351</v>
      </c>
      <c r="P2422" s="185">
        <v>0</v>
      </c>
      <c r="Q2422" s="185">
        <v>0</v>
      </c>
      <c r="R2422" s="186">
        <v>0</v>
      </c>
    </row>
    <row r="2423" spans="1:18" s="81" customFormat="1" x14ac:dyDescent="0.2">
      <c r="A2423" s="81" t="s">
        <v>147</v>
      </c>
      <c r="B2423" s="81" t="s">
        <v>493</v>
      </c>
      <c r="C2423" s="81" t="str">
        <f t="shared" si="37"/>
        <v>08045</v>
      </c>
      <c r="D2423" s="81" t="s">
        <v>503</v>
      </c>
      <c r="E2423" s="81" t="s">
        <v>2471</v>
      </c>
      <c r="F2423" s="81">
        <v>473.59199999999998</v>
      </c>
      <c r="G2423" s="81" t="s">
        <v>528</v>
      </c>
      <c r="H2423" s="81" t="s">
        <v>1360</v>
      </c>
      <c r="I2423" s="81" t="s">
        <v>2472</v>
      </c>
      <c r="J2423" s="81" t="s">
        <v>14</v>
      </c>
      <c r="K2423" s="81" t="s">
        <v>494</v>
      </c>
      <c r="L2423" s="81">
        <v>-107.67441272222223</v>
      </c>
      <c r="M2423" s="81">
        <v>39.49264930555556</v>
      </c>
      <c r="N2423" s="190">
        <v>0</v>
      </c>
      <c r="O2423" s="185">
        <v>0</v>
      </c>
      <c r="P2423" s="185">
        <v>0</v>
      </c>
      <c r="Q2423" s="185">
        <v>0</v>
      </c>
      <c r="R2423" s="186">
        <v>0</v>
      </c>
    </row>
    <row r="2424" spans="1:18" s="81" customFormat="1" x14ac:dyDescent="0.2">
      <c r="A2424" s="81" t="s">
        <v>147</v>
      </c>
      <c r="B2424" s="81" t="s">
        <v>493</v>
      </c>
      <c r="C2424" s="81" t="str">
        <f t="shared" si="37"/>
        <v>08045</v>
      </c>
      <c r="D2424" s="81" t="s">
        <v>503</v>
      </c>
      <c r="E2424" s="81" t="s">
        <v>2471</v>
      </c>
      <c r="F2424" s="81">
        <v>473.59199999999998</v>
      </c>
      <c r="G2424" s="81" t="s">
        <v>528</v>
      </c>
      <c r="H2424" s="81" t="s">
        <v>1360</v>
      </c>
      <c r="I2424" s="81" t="s">
        <v>2472</v>
      </c>
      <c r="J2424" s="81" t="s">
        <v>14</v>
      </c>
      <c r="K2424" s="81" t="s">
        <v>494</v>
      </c>
      <c r="L2424" s="81">
        <v>-107.67441272222223</v>
      </c>
      <c r="M2424" s="81">
        <v>39.49264930555556</v>
      </c>
      <c r="N2424" s="190">
        <v>0</v>
      </c>
      <c r="O2424" s="185">
        <v>0</v>
      </c>
      <c r="P2424" s="185">
        <v>0</v>
      </c>
      <c r="Q2424" s="185">
        <v>0</v>
      </c>
      <c r="R2424" s="186">
        <v>0</v>
      </c>
    </row>
    <row r="2425" spans="1:18" s="81" customFormat="1" x14ac:dyDescent="0.2">
      <c r="A2425" s="81" t="s">
        <v>147</v>
      </c>
      <c r="B2425" s="81" t="s">
        <v>493</v>
      </c>
      <c r="C2425" s="81" t="str">
        <f t="shared" si="37"/>
        <v>08045</v>
      </c>
      <c r="D2425" s="81" t="s">
        <v>503</v>
      </c>
      <c r="E2425" s="81" t="s">
        <v>2471</v>
      </c>
      <c r="F2425" s="81">
        <v>473.59199999999998</v>
      </c>
      <c r="G2425" s="81" t="s">
        <v>528</v>
      </c>
      <c r="H2425" s="81" t="s">
        <v>1360</v>
      </c>
      <c r="I2425" s="81" t="s">
        <v>2472</v>
      </c>
      <c r="J2425" s="81" t="s">
        <v>14</v>
      </c>
      <c r="K2425" s="81" t="s">
        <v>494</v>
      </c>
      <c r="L2425" s="81">
        <v>-107.67441272222223</v>
      </c>
      <c r="M2425" s="81">
        <v>39.49264930555556</v>
      </c>
      <c r="N2425" s="190">
        <v>0</v>
      </c>
      <c r="O2425" s="185">
        <v>12.596063221190674</v>
      </c>
      <c r="P2425" s="185">
        <v>0</v>
      </c>
      <c r="Q2425" s="185">
        <v>0</v>
      </c>
      <c r="R2425" s="186">
        <v>0</v>
      </c>
    </row>
    <row r="2426" spans="1:18" s="81" customFormat="1" x14ac:dyDescent="0.2">
      <c r="A2426" s="81" t="s">
        <v>147</v>
      </c>
      <c r="B2426" s="81" t="s">
        <v>493</v>
      </c>
      <c r="C2426" s="81" t="str">
        <f t="shared" si="37"/>
        <v>08045</v>
      </c>
      <c r="D2426" s="81" t="s">
        <v>503</v>
      </c>
      <c r="E2426" s="81" t="s">
        <v>2473</v>
      </c>
      <c r="F2426" s="81">
        <v>121.086</v>
      </c>
      <c r="G2426" s="81" t="s">
        <v>528</v>
      </c>
      <c r="H2426" s="81" t="s">
        <v>1066</v>
      </c>
      <c r="I2426" s="81" t="s">
        <v>2474</v>
      </c>
      <c r="J2426" s="81" t="s">
        <v>14</v>
      </c>
      <c r="K2426" s="81" t="s">
        <v>494</v>
      </c>
      <c r="L2426" s="81">
        <v>-108.11573097222221</v>
      </c>
      <c r="M2426" s="81">
        <v>39.566230416666663</v>
      </c>
      <c r="N2426" s="190">
        <v>0</v>
      </c>
      <c r="O2426" s="185">
        <v>7.8814867561028059</v>
      </c>
      <c r="P2426" s="185">
        <v>0</v>
      </c>
      <c r="Q2426" s="185">
        <v>0</v>
      </c>
      <c r="R2426" s="186">
        <v>0</v>
      </c>
    </row>
    <row r="2427" spans="1:18" s="81" customFormat="1" x14ac:dyDescent="0.2">
      <c r="A2427" s="81" t="s">
        <v>147</v>
      </c>
      <c r="B2427" s="81" t="s">
        <v>493</v>
      </c>
      <c r="C2427" s="81" t="str">
        <f t="shared" si="37"/>
        <v>08045</v>
      </c>
      <c r="D2427" s="81" t="s">
        <v>503</v>
      </c>
      <c r="E2427" s="81" t="s">
        <v>2475</v>
      </c>
      <c r="F2427" s="81">
        <v>115.794</v>
      </c>
      <c r="G2427" s="81" t="s">
        <v>528</v>
      </c>
      <c r="H2427" s="81" t="s">
        <v>565</v>
      </c>
      <c r="I2427" s="81" t="s">
        <v>2476</v>
      </c>
      <c r="J2427" s="81" t="s">
        <v>14</v>
      </c>
      <c r="K2427" s="81" t="s">
        <v>494</v>
      </c>
      <c r="L2427" s="81">
        <v>-108.13890097222223</v>
      </c>
      <c r="M2427" s="81">
        <v>39.513876833333335</v>
      </c>
      <c r="N2427" s="190">
        <v>0</v>
      </c>
      <c r="O2427" s="185">
        <v>7.5370308399819592</v>
      </c>
      <c r="P2427" s="185">
        <v>0</v>
      </c>
      <c r="Q2427" s="185">
        <v>0</v>
      </c>
      <c r="R2427" s="186">
        <v>0</v>
      </c>
    </row>
    <row r="2428" spans="1:18" s="81" customFormat="1" x14ac:dyDescent="0.2">
      <c r="A2428" s="81" t="s">
        <v>147</v>
      </c>
      <c r="B2428" s="81" t="s">
        <v>493</v>
      </c>
      <c r="C2428" s="81" t="str">
        <f t="shared" si="37"/>
        <v>08045</v>
      </c>
      <c r="D2428" s="81" t="s">
        <v>503</v>
      </c>
      <c r="E2428" s="81" t="s">
        <v>2477</v>
      </c>
      <c r="F2428" s="81">
        <v>61.194000000000003</v>
      </c>
      <c r="G2428" s="81" t="s">
        <v>528</v>
      </c>
      <c r="H2428" s="81" t="s">
        <v>1066</v>
      </c>
      <c r="I2428" s="81" t="s">
        <v>2478</v>
      </c>
      <c r="J2428" s="81" t="s">
        <v>14</v>
      </c>
      <c r="K2428" s="81" t="s">
        <v>494</v>
      </c>
      <c r="L2428" s="81">
        <v>-108.14286161111112</v>
      </c>
      <c r="M2428" s="81">
        <v>39.557265027777774</v>
      </c>
      <c r="N2428" s="190">
        <v>0</v>
      </c>
      <c r="O2428" s="185">
        <v>3.9831172096787335</v>
      </c>
      <c r="P2428" s="185">
        <v>0</v>
      </c>
      <c r="Q2428" s="185">
        <v>0</v>
      </c>
      <c r="R2428" s="186">
        <v>0</v>
      </c>
    </row>
    <row r="2429" spans="1:18" s="81" customFormat="1" x14ac:dyDescent="0.2">
      <c r="A2429" s="81" t="s">
        <v>147</v>
      </c>
      <c r="B2429" s="81" t="s">
        <v>493</v>
      </c>
      <c r="C2429" s="81" t="str">
        <f t="shared" si="37"/>
        <v>08045</v>
      </c>
      <c r="D2429" s="81" t="s">
        <v>503</v>
      </c>
      <c r="E2429" s="81" t="s">
        <v>2479</v>
      </c>
      <c r="F2429" s="81">
        <v>63.84</v>
      </c>
      <c r="G2429" s="81" t="s">
        <v>528</v>
      </c>
      <c r="H2429" s="81" t="s">
        <v>1066</v>
      </c>
      <c r="I2429" s="81" t="s">
        <v>2480</v>
      </c>
      <c r="J2429" s="81" t="s">
        <v>14</v>
      </c>
      <c r="K2429" s="81" t="s">
        <v>494</v>
      </c>
      <c r="L2429" s="81">
        <v>-108.12033799999999</v>
      </c>
      <c r="M2429" s="81">
        <v>39.54729861111111</v>
      </c>
      <c r="N2429" s="190">
        <v>0</v>
      </c>
      <c r="O2429" s="185">
        <v>4.1553451677391564</v>
      </c>
      <c r="P2429" s="185">
        <v>0</v>
      </c>
      <c r="Q2429" s="185">
        <v>0</v>
      </c>
      <c r="R2429" s="186">
        <v>0</v>
      </c>
    </row>
    <row r="2430" spans="1:18" s="81" customFormat="1" x14ac:dyDescent="0.2">
      <c r="A2430" s="81" t="s">
        <v>147</v>
      </c>
      <c r="B2430" s="81" t="s">
        <v>493</v>
      </c>
      <c r="C2430" s="81" t="str">
        <f t="shared" si="37"/>
        <v>08045</v>
      </c>
      <c r="D2430" s="81" t="s">
        <v>503</v>
      </c>
      <c r="E2430" s="81" t="s">
        <v>2481</v>
      </c>
      <c r="F2430" s="81">
        <v>42.462000000000003</v>
      </c>
      <c r="G2430" s="81" t="s">
        <v>528</v>
      </c>
      <c r="H2430" s="81" t="s">
        <v>1066</v>
      </c>
      <c r="I2430" s="81" t="s">
        <v>2482</v>
      </c>
      <c r="J2430" s="81" t="s">
        <v>14</v>
      </c>
      <c r="K2430" s="81" t="s">
        <v>494</v>
      </c>
      <c r="L2430" s="81">
        <v>-108.11584325</v>
      </c>
      <c r="M2430" s="81">
        <v>39.566202138888883</v>
      </c>
      <c r="N2430" s="190">
        <v>0</v>
      </c>
      <c r="O2430" s="185">
        <v>2.7638512378151616</v>
      </c>
      <c r="P2430" s="185">
        <v>0</v>
      </c>
      <c r="Q2430" s="185">
        <v>0</v>
      </c>
      <c r="R2430" s="186">
        <v>0</v>
      </c>
    </row>
    <row r="2431" spans="1:18" s="81" customFormat="1" x14ac:dyDescent="0.2">
      <c r="A2431" s="81" t="s">
        <v>147</v>
      </c>
      <c r="B2431" s="81" t="s">
        <v>493</v>
      </c>
      <c r="C2431" s="81" t="str">
        <f t="shared" si="37"/>
        <v>08045</v>
      </c>
      <c r="D2431" s="81" t="s">
        <v>503</v>
      </c>
      <c r="E2431" s="81" t="s">
        <v>2483</v>
      </c>
      <c r="F2431" s="81">
        <v>66.650000000000006</v>
      </c>
      <c r="G2431" s="81" t="s">
        <v>515</v>
      </c>
      <c r="H2431" s="81" t="s">
        <v>2484</v>
      </c>
      <c r="I2431" s="81" t="s">
        <v>2485</v>
      </c>
      <c r="J2431" s="81" t="s">
        <v>229</v>
      </c>
      <c r="K2431" s="81" t="s">
        <v>333</v>
      </c>
      <c r="L2431" s="81">
        <v>-107.86200269444444</v>
      </c>
      <c r="M2431" s="81">
        <v>39.522927277777775</v>
      </c>
      <c r="N2431" s="190">
        <v>0</v>
      </c>
      <c r="O2431" s="185">
        <v>0</v>
      </c>
      <c r="P2431" s="185">
        <v>20.34</v>
      </c>
      <c r="Q2431" s="185">
        <v>0</v>
      </c>
      <c r="R2431" s="186">
        <v>0</v>
      </c>
    </row>
    <row r="2432" spans="1:18" s="81" customFormat="1" x14ac:dyDescent="0.2">
      <c r="A2432" s="81" t="s">
        <v>147</v>
      </c>
      <c r="B2432" s="81" t="s">
        <v>493</v>
      </c>
      <c r="C2432" s="81" t="str">
        <f t="shared" si="37"/>
        <v>08045</v>
      </c>
      <c r="D2432" s="81" t="s">
        <v>503</v>
      </c>
      <c r="E2432" s="81" t="s">
        <v>2483</v>
      </c>
      <c r="F2432" s="81">
        <v>66.650000000000006</v>
      </c>
      <c r="G2432" s="81" t="s">
        <v>515</v>
      </c>
      <c r="H2432" s="81" t="s">
        <v>2484</v>
      </c>
      <c r="I2432" s="81" t="s">
        <v>2485</v>
      </c>
      <c r="J2432" s="81" t="s">
        <v>229</v>
      </c>
      <c r="K2432" s="81" t="s">
        <v>333</v>
      </c>
      <c r="L2432" s="81">
        <v>-107.86200269444444</v>
      </c>
      <c r="M2432" s="81">
        <v>39.522927277777775</v>
      </c>
      <c r="N2432" s="190">
        <v>20.34</v>
      </c>
      <c r="O2432" s="185">
        <v>0</v>
      </c>
      <c r="P2432" s="185">
        <v>0</v>
      </c>
      <c r="Q2432" s="185">
        <v>0</v>
      </c>
      <c r="R2432" s="186">
        <v>0</v>
      </c>
    </row>
    <row r="2433" spans="1:18" s="81" customFormat="1" x14ac:dyDescent="0.2">
      <c r="A2433" s="81" t="s">
        <v>147</v>
      </c>
      <c r="B2433" s="81" t="s">
        <v>493</v>
      </c>
      <c r="C2433" s="81" t="str">
        <f t="shared" si="37"/>
        <v>08045</v>
      </c>
      <c r="D2433" s="81" t="s">
        <v>503</v>
      </c>
      <c r="E2433" s="81" t="s">
        <v>2483</v>
      </c>
      <c r="F2433" s="81">
        <v>66.650000000000006</v>
      </c>
      <c r="G2433" s="81" t="s">
        <v>515</v>
      </c>
      <c r="H2433" s="81" t="s">
        <v>2484</v>
      </c>
      <c r="I2433" s="81" t="s">
        <v>2485</v>
      </c>
      <c r="J2433" s="81" t="s">
        <v>229</v>
      </c>
      <c r="K2433" s="81" t="s">
        <v>333</v>
      </c>
      <c r="L2433" s="81">
        <v>-107.86200269444444</v>
      </c>
      <c r="M2433" s="81">
        <v>39.522927277777775</v>
      </c>
      <c r="N2433" s="190">
        <v>0</v>
      </c>
      <c r="O2433" s="185">
        <v>0</v>
      </c>
      <c r="P2433" s="185">
        <v>0</v>
      </c>
      <c r="Q2433" s="185">
        <v>0</v>
      </c>
      <c r="R2433" s="186">
        <v>0.33324999999999999</v>
      </c>
    </row>
    <row r="2434" spans="1:18" s="81" customFormat="1" x14ac:dyDescent="0.2">
      <c r="A2434" s="81" t="s">
        <v>147</v>
      </c>
      <c r="B2434" s="81" t="s">
        <v>493</v>
      </c>
      <c r="C2434" s="81" t="str">
        <f t="shared" si="37"/>
        <v>08045</v>
      </c>
      <c r="D2434" s="81" t="s">
        <v>503</v>
      </c>
      <c r="E2434" s="81" t="s">
        <v>2483</v>
      </c>
      <c r="F2434" s="81">
        <v>66.650000000000006</v>
      </c>
      <c r="G2434" s="81" t="s">
        <v>515</v>
      </c>
      <c r="H2434" s="81" t="s">
        <v>2484</v>
      </c>
      <c r="I2434" s="81" t="s">
        <v>2485</v>
      </c>
      <c r="J2434" s="81" t="s">
        <v>229</v>
      </c>
      <c r="K2434" s="81" t="s">
        <v>333</v>
      </c>
      <c r="L2434" s="81">
        <v>-107.86200269444444</v>
      </c>
      <c r="M2434" s="81">
        <v>39.522927277777775</v>
      </c>
      <c r="N2434" s="190">
        <v>0</v>
      </c>
      <c r="O2434" s="185">
        <v>0</v>
      </c>
      <c r="P2434" s="185">
        <v>0</v>
      </c>
      <c r="Q2434" s="185">
        <v>0</v>
      </c>
      <c r="R2434" s="186">
        <v>0</v>
      </c>
    </row>
    <row r="2435" spans="1:18" s="81" customFormat="1" x14ac:dyDescent="0.2">
      <c r="A2435" s="81" t="s">
        <v>147</v>
      </c>
      <c r="B2435" s="81" t="s">
        <v>493</v>
      </c>
      <c r="C2435" s="81" t="str">
        <f t="shared" si="37"/>
        <v>08045</v>
      </c>
      <c r="D2435" s="81" t="s">
        <v>503</v>
      </c>
      <c r="E2435" s="81" t="s">
        <v>2483</v>
      </c>
      <c r="F2435" s="81">
        <v>66.650000000000006</v>
      </c>
      <c r="G2435" s="81" t="s">
        <v>515</v>
      </c>
      <c r="H2435" s="81" t="s">
        <v>2484</v>
      </c>
      <c r="I2435" s="81" t="s">
        <v>2485</v>
      </c>
      <c r="J2435" s="81" t="s">
        <v>229</v>
      </c>
      <c r="K2435" s="81" t="s">
        <v>333</v>
      </c>
      <c r="L2435" s="81">
        <v>-107.86200269444444</v>
      </c>
      <c r="M2435" s="81">
        <v>39.522927277777775</v>
      </c>
      <c r="N2435" s="190">
        <v>0</v>
      </c>
      <c r="O2435" s="185">
        <v>0</v>
      </c>
      <c r="P2435" s="185">
        <v>0</v>
      </c>
      <c r="Q2435" s="185">
        <v>1.9994999999999999E-2</v>
      </c>
      <c r="R2435" s="186">
        <v>0</v>
      </c>
    </row>
    <row r="2436" spans="1:18" s="81" customFormat="1" x14ac:dyDescent="0.2">
      <c r="A2436" s="81" t="s">
        <v>147</v>
      </c>
      <c r="B2436" s="81" t="s">
        <v>493</v>
      </c>
      <c r="C2436" s="81" t="str">
        <f t="shared" si="37"/>
        <v>08045</v>
      </c>
      <c r="D2436" s="81" t="s">
        <v>503</v>
      </c>
      <c r="E2436" s="81" t="s">
        <v>2483</v>
      </c>
      <c r="F2436" s="81">
        <v>66.650000000000006</v>
      </c>
      <c r="G2436" s="81" t="s">
        <v>515</v>
      </c>
      <c r="H2436" s="81" t="s">
        <v>2484</v>
      </c>
      <c r="I2436" s="81" t="s">
        <v>2485</v>
      </c>
      <c r="J2436" s="81" t="s">
        <v>229</v>
      </c>
      <c r="K2436" s="81" t="s">
        <v>333</v>
      </c>
      <c r="L2436" s="81">
        <v>-107.86200269444444</v>
      </c>
      <c r="M2436" s="81">
        <v>39.522927277777775</v>
      </c>
      <c r="N2436" s="190">
        <v>0</v>
      </c>
      <c r="O2436" s="185">
        <v>2.54</v>
      </c>
      <c r="P2436" s="185">
        <v>0</v>
      </c>
      <c r="Q2436" s="185">
        <v>0</v>
      </c>
      <c r="R2436" s="186">
        <v>0</v>
      </c>
    </row>
    <row r="2437" spans="1:18" s="81" customFormat="1" x14ac:dyDescent="0.2">
      <c r="A2437" s="81" t="s">
        <v>147</v>
      </c>
      <c r="B2437" s="81" t="s">
        <v>493</v>
      </c>
      <c r="C2437" s="81" t="str">
        <f t="shared" si="37"/>
        <v>08045</v>
      </c>
      <c r="D2437" s="81" t="s">
        <v>503</v>
      </c>
      <c r="E2437" s="81" t="s">
        <v>2483</v>
      </c>
      <c r="F2437" s="81">
        <v>202.1</v>
      </c>
      <c r="G2437" s="81" t="s">
        <v>515</v>
      </c>
      <c r="H2437" s="81" t="s">
        <v>2486</v>
      </c>
      <c r="I2437" s="81" t="s">
        <v>2485</v>
      </c>
      <c r="J2437" s="81" t="s">
        <v>231</v>
      </c>
      <c r="K2437" s="81" t="s">
        <v>333</v>
      </c>
      <c r="L2437" s="81">
        <v>-107.86200269444444</v>
      </c>
      <c r="M2437" s="81">
        <v>39.522927277777775</v>
      </c>
      <c r="N2437" s="190">
        <v>0</v>
      </c>
      <c r="O2437" s="185">
        <v>0</v>
      </c>
      <c r="P2437" s="185">
        <v>6</v>
      </c>
      <c r="Q2437" s="185">
        <v>0</v>
      </c>
      <c r="R2437" s="186">
        <v>0</v>
      </c>
    </row>
    <row r="2438" spans="1:18" s="81" customFormat="1" x14ac:dyDescent="0.2">
      <c r="A2438" s="81" t="s">
        <v>147</v>
      </c>
      <c r="B2438" s="81" t="s">
        <v>493</v>
      </c>
      <c r="C2438" s="81" t="str">
        <f t="shared" si="37"/>
        <v>08045</v>
      </c>
      <c r="D2438" s="81" t="s">
        <v>503</v>
      </c>
      <c r="E2438" s="81" t="s">
        <v>2483</v>
      </c>
      <c r="F2438" s="81">
        <v>202.1</v>
      </c>
      <c r="G2438" s="81" t="s">
        <v>515</v>
      </c>
      <c r="H2438" s="81" t="s">
        <v>2487</v>
      </c>
      <c r="I2438" s="81" t="s">
        <v>2485</v>
      </c>
      <c r="J2438" s="81" t="s">
        <v>231</v>
      </c>
      <c r="K2438" s="81" t="s">
        <v>333</v>
      </c>
      <c r="L2438" s="81">
        <v>-107.86200269444444</v>
      </c>
      <c r="M2438" s="81">
        <v>39.522927277777775</v>
      </c>
      <c r="N2438" s="190">
        <v>0</v>
      </c>
      <c r="O2438" s="185">
        <v>0</v>
      </c>
      <c r="P2438" s="185">
        <v>6</v>
      </c>
      <c r="Q2438" s="185">
        <v>0</v>
      </c>
      <c r="R2438" s="186">
        <v>0</v>
      </c>
    </row>
    <row r="2439" spans="1:18" s="81" customFormat="1" x14ac:dyDescent="0.2">
      <c r="A2439" s="81" t="s">
        <v>147</v>
      </c>
      <c r="B2439" s="81" t="s">
        <v>493</v>
      </c>
      <c r="C2439" s="81" t="str">
        <f t="shared" ref="C2439:C2502" si="38">B2439&amp;D2439</f>
        <v>08045</v>
      </c>
      <c r="D2439" s="81" t="s">
        <v>503</v>
      </c>
      <c r="E2439" s="81" t="s">
        <v>2483</v>
      </c>
      <c r="F2439" s="81">
        <v>202.1</v>
      </c>
      <c r="G2439" s="81" t="s">
        <v>515</v>
      </c>
      <c r="H2439" s="81" t="s">
        <v>2486</v>
      </c>
      <c r="I2439" s="81" t="s">
        <v>2485</v>
      </c>
      <c r="J2439" s="81" t="s">
        <v>231</v>
      </c>
      <c r="K2439" s="81" t="s">
        <v>333</v>
      </c>
      <c r="L2439" s="81">
        <v>-107.86200269444444</v>
      </c>
      <c r="M2439" s="81">
        <v>39.522927277777775</v>
      </c>
      <c r="N2439" s="190">
        <v>24</v>
      </c>
      <c r="O2439" s="185">
        <v>0</v>
      </c>
      <c r="P2439" s="185">
        <v>0</v>
      </c>
      <c r="Q2439" s="185">
        <v>0</v>
      </c>
      <c r="R2439" s="186">
        <v>0</v>
      </c>
    </row>
    <row r="2440" spans="1:18" s="81" customFormat="1" x14ac:dyDescent="0.2">
      <c r="A2440" s="81" t="s">
        <v>147</v>
      </c>
      <c r="B2440" s="81" t="s">
        <v>493</v>
      </c>
      <c r="C2440" s="81" t="str">
        <f t="shared" si="38"/>
        <v>08045</v>
      </c>
      <c r="D2440" s="81" t="s">
        <v>503</v>
      </c>
      <c r="E2440" s="81" t="s">
        <v>2483</v>
      </c>
      <c r="F2440" s="81">
        <v>202.1</v>
      </c>
      <c r="G2440" s="81" t="s">
        <v>515</v>
      </c>
      <c r="H2440" s="81" t="s">
        <v>2487</v>
      </c>
      <c r="I2440" s="81" t="s">
        <v>2485</v>
      </c>
      <c r="J2440" s="81" t="s">
        <v>231</v>
      </c>
      <c r="K2440" s="81" t="s">
        <v>333</v>
      </c>
      <c r="L2440" s="81">
        <v>-107.86200269444444</v>
      </c>
      <c r="M2440" s="81">
        <v>39.522927277777775</v>
      </c>
      <c r="N2440" s="190">
        <v>24</v>
      </c>
      <c r="O2440" s="185">
        <v>0</v>
      </c>
      <c r="P2440" s="185">
        <v>0</v>
      </c>
      <c r="Q2440" s="185">
        <v>0</v>
      </c>
      <c r="R2440" s="186">
        <v>0</v>
      </c>
    </row>
    <row r="2441" spans="1:18" s="81" customFormat="1" x14ac:dyDescent="0.2">
      <c r="A2441" s="81" t="s">
        <v>147</v>
      </c>
      <c r="B2441" s="81" t="s">
        <v>493</v>
      </c>
      <c r="C2441" s="81" t="str">
        <f t="shared" si="38"/>
        <v>08045</v>
      </c>
      <c r="D2441" s="81" t="s">
        <v>503</v>
      </c>
      <c r="E2441" s="81" t="s">
        <v>2483</v>
      </c>
      <c r="F2441" s="81">
        <v>202.1</v>
      </c>
      <c r="G2441" s="81" t="s">
        <v>515</v>
      </c>
      <c r="H2441" s="81" t="s">
        <v>2486</v>
      </c>
      <c r="I2441" s="81" t="s">
        <v>2485</v>
      </c>
      <c r="J2441" s="81" t="s">
        <v>231</v>
      </c>
      <c r="K2441" s="81" t="s">
        <v>333</v>
      </c>
      <c r="L2441" s="81">
        <v>-107.86200269444444</v>
      </c>
      <c r="M2441" s="81">
        <v>39.522927277777775</v>
      </c>
      <c r="N2441" s="190">
        <v>0</v>
      </c>
      <c r="O2441" s="185">
        <v>0</v>
      </c>
      <c r="P2441" s="185">
        <v>0</v>
      </c>
      <c r="Q2441" s="185">
        <v>0</v>
      </c>
      <c r="R2441" s="186">
        <v>1.0105</v>
      </c>
    </row>
    <row r="2442" spans="1:18" s="81" customFormat="1" x14ac:dyDescent="0.2">
      <c r="A2442" s="81" t="s">
        <v>147</v>
      </c>
      <c r="B2442" s="81" t="s">
        <v>493</v>
      </c>
      <c r="C2442" s="81" t="str">
        <f t="shared" si="38"/>
        <v>08045</v>
      </c>
      <c r="D2442" s="81" t="s">
        <v>503</v>
      </c>
      <c r="E2442" s="81" t="s">
        <v>2483</v>
      </c>
      <c r="F2442" s="81">
        <v>202.1</v>
      </c>
      <c r="G2442" s="81" t="s">
        <v>515</v>
      </c>
      <c r="H2442" s="81" t="s">
        <v>2487</v>
      </c>
      <c r="I2442" s="81" t="s">
        <v>2485</v>
      </c>
      <c r="J2442" s="81" t="s">
        <v>231</v>
      </c>
      <c r="K2442" s="81" t="s">
        <v>333</v>
      </c>
      <c r="L2442" s="81">
        <v>-107.86200269444444</v>
      </c>
      <c r="M2442" s="81">
        <v>39.522927277777775</v>
      </c>
      <c r="N2442" s="190">
        <v>0</v>
      </c>
      <c r="O2442" s="185">
        <v>0</v>
      </c>
      <c r="P2442" s="185">
        <v>0</v>
      </c>
      <c r="Q2442" s="185">
        <v>0</v>
      </c>
      <c r="R2442" s="186">
        <v>1.0105</v>
      </c>
    </row>
    <row r="2443" spans="1:18" s="81" customFormat="1" x14ac:dyDescent="0.2">
      <c r="A2443" s="81" t="s">
        <v>147</v>
      </c>
      <c r="B2443" s="81" t="s">
        <v>493</v>
      </c>
      <c r="C2443" s="81" t="str">
        <f t="shared" si="38"/>
        <v>08045</v>
      </c>
      <c r="D2443" s="81" t="s">
        <v>503</v>
      </c>
      <c r="E2443" s="81" t="s">
        <v>2483</v>
      </c>
      <c r="F2443" s="81">
        <v>202.1</v>
      </c>
      <c r="G2443" s="81" t="s">
        <v>515</v>
      </c>
      <c r="H2443" s="81" t="s">
        <v>2486</v>
      </c>
      <c r="I2443" s="81" t="s">
        <v>2485</v>
      </c>
      <c r="J2443" s="81" t="s">
        <v>231</v>
      </c>
      <c r="K2443" s="81" t="s">
        <v>333</v>
      </c>
      <c r="L2443" s="81">
        <v>-107.86200269444444</v>
      </c>
      <c r="M2443" s="81">
        <v>39.522927277777775</v>
      </c>
      <c r="N2443" s="190">
        <v>0</v>
      </c>
      <c r="O2443" s="185">
        <v>0</v>
      </c>
      <c r="P2443" s="185">
        <v>0</v>
      </c>
      <c r="Q2443" s="185">
        <v>0</v>
      </c>
      <c r="R2443" s="186">
        <v>0</v>
      </c>
    </row>
    <row r="2444" spans="1:18" s="81" customFormat="1" x14ac:dyDescent="0.2">
      <c r="A2444" s="81" t="s">
        <v>147</v>
      </c>
      <c r="B2444" s="81" t="s">
        <v>493</v>
      </c>
      <c r="C2444" s="81" t="str">
        <f t="shared" si="38"/>
        <v>08045</v>
      </c>
      <c r="D2444" s="81" t="s">
        <v>503</v>
      </c>
      <c r="E2444" s="81" t="s">
        <v>2483</v>
      </c>
      <c r="F2444" s="81">
        <v>202.1</v>
      </c>
      <c r="G2444" s="81" t="s">
        <v>515</v>
      </c>
      <c r="H2444" s="81" t="s">
        <v>2487</v>
      </c>
      <c r="I2444" s="81" t="s">
        <v>2485</v>
      </c>
      <c r="J2444" s="81" t="s">
        <v>231</v>
      </c>
      <c r="K2444" s="81" t="s">
        <v>333</v>
      </c>
      <c r="L2444" s="81">
        <v>-107.86200269444444</v>
      </c>
      <c r="M2444" s="81">
        <v>39.522927277777775</v>
      </c>
      <c r="N2444" s="190">
        <v>0</v>
      </c>
      <c r="O2444" s="185">
        <v>0</v>
      </c>
      <c r="P2444" s="185">
        <v>0</v>
      </c>
      <c r="Q2444" s="185">
        <v>0</v>
      </c>
      <c r="R2444" s="186">
        <v>0</v>
      </c>
    </row>
    <row r="2445" spans="1:18" s="81" customFormat="1" x14ac:dyDescent="0.2">
      <c r="A2445" s="81" t="s">
        <v>147</v>
      </c>
      <c r="B2445" s="81" t="s">
        <v>493</v>
      </c>
      <c r="C2445" s="81" t="str">
        <f t="shared" si="38"/>
        <v>08045</v>
      </c>
      <c r="D2445" s="81" t="s">
        <v>503</v>
      </c>
      <c r="E2445" s="81" t="s">
        <v>2483</v>
      </c>
      <c r="F2445" s="81">
        <v>202.1</v>
      </c>
      <c r="G2445" s="81" t="s">
        <v>515</v>
      </c>
      <c r="H2445" s="81" t="s">
        <v>2486</v>
      </c>
      <c r="I2445" s="81" t="s">
        <v>2485</v>
      </c>
      <c r="J2445" s="81" t="s">
        <v>231</v>
      </c>
      <c r="K2445" s="81" t="s">
        <v>333</v>
      </c>
      <c r="L2445" s="81">
        <v>-107.86200269444444</v>
      </c>
      <c r="M2445" s="81">
        <v>39.522927277777775</v>
      </c>
      <c r="N2445" s="190">
        <v>0</v>
      </c>
      <c r="O2445" s="185">
        <v>0</v>
      </c>
      <c r="P2445" s="185">
        <v>0</v>
      </c>
      <c r="Q2445" s="185">
        <v>6.0630000000000003E-2</v>
      </c>
      <c r="R2445" s="186">
        <v>0</v>
      </c>
    </row>
    <row r="2446" spans="1:18" s="81" customFormat="1" x14ac:dyDescent="0.2">
      <c r="A2446" s="81" t="s">
        <v>147</v>
      </c>
      <c r="B2446" s="81" t="s">
        <v>493</v>
      </c>
      <c r="C2446" s="81" t="str">
        <f t="shared" si="38"/>
        <v>08045</v>
      </c>
      <c r="D2446" s="81" t="s">
        <v>503</v>
      </c>
      <c r="E2446" s="81" t="s">
        <v>2483</v>
      </c>
      <c r="F2446" s="81">
        <v>202.1</v>
      </c>
      <c r="G2446" s="81" t="s">
        <v>515</v>
      </c>
      <c r="H2446" s="81" t="s">
        <v>2487</v>
      </c>
      <c r="I2446" s="81" t="s">
        <v>2485</v>
      </c>
      <c r="J2446" s="81" t="s">
        <v>231</v>
      </c>
      <c r="K2446" s="81" t="s">
        <v>333</v>
      </c>
      <c r="L2446" s="81">
        <v>-107.86200269444444</v>
      </c>
      <c r="M2446" s="81">
        <v>39.522927277777775</v>
      </c>
      <c r="N2446" s="190">
        <v>0</v>
      </c>
      <c r="O2446" s="185">
        <v>0</v>
      </c>
      <c r="P2446" s="185">
        <v>0</v>
      </c>
      <c r="Q2446" s="185">
        <v>6.0630000000000003E-2</v>
      </c>
      <c r="R2446" s="186">
        <v>0</v>
      </c>
    </row>
    <row r="2447" spans="1:18" s="81" customFormat="1" x14ac:dyDescent="0.2">
      <c r="A2447" s="81" t="s">
        <v>147</v>
      </c>
      <c r="B2447" s="81" t="s">
        <v>493</v>
      </c>
      <c r="C2447" s="81" t="str">
        <f t="shared" si="38"/>
        <v>08045</v>
      </c>
      <c r="D2447" s="81" t="s">
        <v>503</v>
      </c>
      <c r="E2447" s="81" t="s">
        <v>2483</v>
      </c>
      <c r="F2447" s="81">
        <v>202.1</v>
      </c>
      <c r="G2447" s="81" t="s">
        <v>515</v>
      </c>
      <c r="H2447" s="81" t="s">
        <v>2486</v>
      </c>
      <c r="I2447" s="81" t="s">
        <v>2485</v>
      </c>
      <c r="J2447" s="81" t="s">
        <v>231</v>
      </c>
      <c r="K2447" s="81" t="s">
        <v>333</v>
      </c>
      <c r="L2447" s="81">
        <v>-107.86200269444444</v>
      </c>
      <c r="M2447" s="81">
        <v>39.522927277777775</v>
      </c>
      <c r="N2447" s="190">
        <v>0</v>
      </c>
      <c r="O2447" s="185">
        <v>3.4</v>
      </c>
      <c r="P2447" s="185">
        <v>0</v>
      </c>
      <c r="Q2447" s="185">
        <v>0</v>
      </c>
      <c r="R2447" s="186">
        <v>0</v>
      </c>
    </row>
    <row r="2448" spans="1:18" s="81" customFormat="1" x14ac:dyDescent="0.2">
      <c r="A2448" s="81" t="s">
        <v>147</v>
      </c>
      <c r="B2448" s="81" t="s">
        <v>493</v>
      </c>
      <c r="C2448" s="81" t="str">
        <f t="shared" si="38"/>
        <v>08045</v>
      </c>
      <c r="D2448" s="81" t="s">
        <v>503</v>
      </c>
      <c r="E2448" s="81" t="s">
        <v>2483</v>
      </c>
      <c r="F2448" s="81">
        <v>202.1</v>
      </c>
      <c r="G2448" s="81" t="s">
        <v>515</v>
      </c>
      <c r="H2448" s="81" t="s">
        <v>2487</v>
      </c>
      <c r="I2448" s="81" t="s">
        <v>2485</v>
      </c>
      <c r="J2448" s="81" t="s">
        <v>231</v>
      </c>
      <c r="K2448" s="81" t="s">
        <v>333</v>
      </c>
      <c r="L2448" s="81">
        <v>-107.86200269444444</v>
      </c>
      <c r="M2448" s="81">
        <v>39.522927277777775</v>
      </c>
      <c r="N2448" s="190">
        <v>0</v>
      </c>
      <c r="O2448" s="185">
        <v>3.4</v>
      </c>
      <c r="P2448" s="185">
        <v>0</v>
      </c>
      <c r="Q2448" s="185">
        <v>0</v>
      </c>
      <c r="R2448" s="186">
        <v>0</v>
      </c>
    </row>
    <row r="2449" spans="1:18" s="81" customFormat="1" x14ac:dyDescent="0.2">
      <c r="A2449" s="81" t="s">
        <v>147</v>
      </c>
      <c r="B2449" s="81" t="s">
        <v>493</v>
      </c>
      <c r="C2449" s="81" t="str">
        <f t="shared" si="38"/>
        <v>08045</v>
      </c>
      <c r="D2449" s="81" t="s">
        <v>503</v>
      </c>
      <c r="E2449" s="81" t="s">
        <v>2483</v>
      </c>
      <c r="F2449" s="81">
        <v>202.1</v>
      </c>
      <c r="G2449" s="81" t="s">
        <v>515</v>
      </c>
      <c r="H2449" s="81" t="s">
        <v>2488</v>
      </c>
      <c r="I2449" s="81" t="s">
        <v>2485</v>
      </c>
      <c r="J2449" s="81" t="s">
        <v>231</v>
      </c>
      <c r="K2449" s="81" t="s">
        <v>333</v>
      </c>
      <c r="L2449" s="81">
        <v>-107.86200269444444</v>
      </c>
      <c r="M2449" s="81">
        <v>39.522927277777775</v>
      </c>
      <c r="N2449" s="190">
        <v>0</v>
      </c>
      <c r="O2449" s="185">
        <v>0</v>
      </c>
      <c r="P2449" s="185">
        <v>6</v>
      </c>
      <c r="Q2449" s="185">
        <v>0</v>
      </c>
      <c r="R2449" s="186">
        <v>0</v>
      </c>
    </row>
    <row r="2450" spans="1:18" s="81" customFormat="1" x14ac:dyDescent="0.2">
      <c r="A2450" s="81" t="s">
        <v>147</v>
      </c>
      <c r="B2450" s="81" t="s">
        <v>493</v>
      </c>
      <c r="C2450" s="81" t="str">
        <f t="shared" si="38"/>
        <v>08045</v>
      </c>
      <c r="D2450" s="81" t="s">
        <v>503</v>
      </c>
      <c r="E2450" s="81" t="s">
        <v>2483</v>
      </c>
      <c r="F2450" s="81">
        <v>202.1</v>
      </c>
      <c r="G2450" s="81" t="s">
        <v>515</v>
      </c>
      <c r="H2450" s="81" t="s">
        <v>2488</v>
      </c>
      <c r="I2450" s="81" t="s">
        <v>2485</v>
      </c>
      <c r="J2450" s="81" t="s">
        <v>231</v>
      </c>
      <c r="K2450" s="81" t="s">
        <v>333</v>
      </c>
      <c r="L2450" s="81">
        <v>-107.86200269444444</v>
      </c>
      <c r="M2450" s="81">
        <v>39.522927277777775</v>
      </c>
      <c r="N2450" s="190">
        <v>24</v>
      </c>
      <c r="O2450" s="185">
        <v>0</v>
      </c>
      <c r="P2450" s="185">
        <v>0</v>
      </c>
      <c r="Q2450" s="185">
        <v>0</v>
      </c>
      <c r="R2450" s="186">
        <v>0</v>
      </c>
    </row>
    <row r="2451" spans="1:18" s="81" customFormat="1" x14ac:dyDescent="0.2">
      <c r="A2451" s="81" t="s">
        <v>147</v>
      </c>
      <c r="B2451" s="81" t="s">
        <v>493</v>
      </c>
      <c r="C2451" s="81" t="str">
        <f t="shared" si="38"/>
        <v>08045</v>
      </c>
      <c r="D2451" s="81" t="s">
        <v>503</v>
      </c>
      <c r="E2451" s="81" t="s">
        <v>2483</v>
      </c>
      <c r="F2451" s="81">
        <v>202.1</v>
      </c>
      <c r="G2451" s="81" t="s">
        <v>515</v>
      </c>
      <c r="H2451" s="81" t="s">
        <v>2488</v>
      </c>
      <c r="I2451" s="81" t="s">
        <v>2485</v>
      </c>
      <c r="J2451" s="81" t="s">
        <v>231</v>
      </c>
      <c r="K2451" s="81" t="s">
        <v>333</v>
      </c>
      <c r="L2451" s="81">
        <v>-107.86200269444444</v>
      </c>
      <c r="M2451" s="81">
        <v>39.522927277777775</v>
      </c>
      <c r="N2451" s="190">
        <v>0</v>
      </c>
      <c r="O2451" s="185">
        <v>0</v>
      </c>
      <c r="P2451" s="185">
        <v>0</v>
      </c>
      <c r="Q2451" s="185">
        <v>0</v>
      </c>
      <c r="R2451" s="186">
        <v>1.0105</v>
      </c>
    </row>
    <row r="2452" spans="1:18" s="81" customFormat="1" x14ac:dyDescent="0.2">
      <c r="A2452" s="81" t="s">
        <v>147</v>
      </c>
      <c r="B2452" s="81" t="s">
        <v>493</v>
      </c>
      <c r="C2452" s="81" t="str">
        <f t="shared" si="38"/>
        <v>08045</v>
      </c>
      <c r="D2452" s="81" t="s">
        <v>503</v>
      </c>
      <c r="E2452" s="81" t="s">
        <v>2483</v>
      </c>
      <c r="F2452" s="81">
        <v>202.1</v>
      </c>
      <c r="G2452" s="81" t="s">
        <v>515</v>
      </c>
      <c r="H2452" s="81" t="s">
        <v>2488</v>
      </c>
      <c r="I2452" s="81" t="s">
        <v>2485</v>
      </c>
      <c r="J2452" s="81" t="s">
        <v>231</v>
      </c>
      <c r="K2452" s="81" t="s">
        <v>333</v>
      </c>
      <c r="L2452" s="81">
        <v>-107.86200269444444</v>
      </c>
      <c r="M2452" s="81">
        <v>39.522927277777775</v>
      </c>
      <c r="N2452" s="190">
        <v>0</v>
      </c>
      <c r="O2452" s="185">
        <v>0</v>
      </c>
      <c r="P2452" s="185">
        <v>0</v>
      </c>
      <c r="Q2452" s="185">
        <v>0</v>
      </c>
      <c r="R2452" s="186">
        <v>0</v>
      </c>
    </row>
    <row r="2453" spans="1:18" s="81" customFormat="1" x14ac:dyDescent="0.2">
      <c r="A2453" s="81" t="s">
        <v>147</v>
      </c>
      <c r="B2453" s="81" t="s">
        <v>493</v>
      </c>
      <c r="C2453" s="81" t="str">
        <f t="shared" si="38"/>
        <v>08045</v>
      </c>
      <c r="D2453" s="81" t="s">
        <v>503</v>
      </c>
      <c r="E2453" s="81" t="s">
        <v>2483</v>
      </c>
      <c r="F2453" s="81">
        <v>202.1</v>
      </c>
      <c r="G2453" s="81" t="s">
        <v>515</v>
      </c>
      <c r="H2453" s="81" t="s">
        <v>2488</v>
      </c>
      <c r="I2453" s="81" t="s">
        <v>2485</v>
      </c>
      <c r="J2453" s="81" t="s">
        <v>231</v>
      </c>
      <c r="K2453" s="81" t="s">
        <v>333</v>
      </c>
      <c r="L2453" s="81">
        <v>-107.86200269444444</v>
      </c>
      <c r="M2453" s="81">
        <v>39.522927277777775</v>
      </c>
      <c r="N2453" s="190">
        <v>0</v>
      </c>
      <c r="O2453" s="185">
        <v>0</v>
      </c>
      <c r="P2453" s="185">
        <v>0</v>
      </c>
      <c r="Q2453" s="185">
        <v>6.0630000000000003E-2</v>
      </c>
      <c r="R2453" s="186">
        <v>0</v>
      </c>
    </row>
    <row r="2454" spans="1:18" s="81" customFormat="1" x14ac:dyDescent="0.2">
      <c r="A2454" s="81" t="s">
        <v>147</v>
      </c>
      <c r="B2454" s="81" t="s">
        <v>493</v>
      </c>
      <c r="C2454" s="81" t="str">
        <f t="shared" si="38"/>
        <v>08045</v>
      </c>
      <c r="D2454" s="81" t="s">
        <v>503</v>
      </c>
      <c r="E2454" s="81" t="s">
        <v>2483</v>
      </c>
      <c r="F2454" s="81">
        <v>202.1</v>
      </c>
      <c r="G2454" s="81" t="s">
        <v>515</v>
      </c>
      <c r="H2454" s="81" t="s">
        <v>2488</v>
      </c>
      <c r="I2454" s="81" t="s">
        <v>2485</v>
      </c>
      <c r="J2454" s="81" t="s">
        <v>231</v>
      </c>
      <c r="K2454" s="81" t="s">
        <v>333</v>
      </c>
      <c r="L2454" s="81">
        <v>-107.86200269444444</v>
      </c>
      <c r="M2454" s="81">
        <v>39.522927277777775</v>
      </c>
      <c r="N2454" s="190">
        <v>0</v>
      </c>
      <c r="O2454" s="185">
        <v>3.4</v>
      </c>
      <c r="P2454" s="185">
        <v>0</v>
      </c>
      <c r="Q2454" s="185">
        <v>0</v>
      </c>
      <c r="R2454" s="186">
        <v>0</v>
      </c>
    </row>
    <row r="2455" spans="1:18" s="81" customFormat="1" x14ac:dyDescent="0.2">
      <c r="A2455" s="81" t="s">
        <v>147</v>
      </c>
      <c r="B2455" s="81" t="s">
        <v>493</v>
      </c>
      <c r="C2455" s="81" t="str">
        <f t="shared" si="38"/>
        <v>08045</v>
      </c>
      <c r="D2455" s="81" t="s">
        <v>503</v>
      </c>
      <c r="E2455" s="81" t="s">
        <v>2483</v>
      </c>
      <c r="F2455" s="81">
        <v>202.1</v>
      </c>
      <c r="G2455" s="81" t="s">
        <v>515</v>
      </c>
      <c r="H2455" s="81" t="s">
        <v>2486</v>
      </c>
      <c r="I2455" s="81" t="s">
        <v>2485</v>
      </c>
      <c r="J2455" s="81" t="s">
        <v>231</v>
      </c>
      <c r="K2455" s="81" t="s">
        <v>333</v>
      </c>
      <c r="L2455" s="81">
        <v>-107.86200269444444</v>
      </c>
      <c r="M2455" s="81">
        <v>39.522927277777775</v>
      </c>
      <c r="N2455" s="190">
        <v>0</v>
      </c>
      <c r="O2455" s="185">
        <v>0</v>
      </c>
      <c r="P2455" s="185">
        <v>6</v>
      </c>
      <c r="Q2455" s="185">
        <v>0</v>
      </c>
      <c r="R2455" s="186">
        <v>0</v>
      </c>
    </row>
    <row r="2456" spans="1:18" s="81" customFormat="1" x14ac:dyDescent="0.2">
      <c r="A2456" s="81" t="s">
        <v>147</v>
      </c>
      <c r="B2456" s="81" t="s">
        <v>493</v>
      </c>
      <c r="C2456" s="81" t="str">
        <f t="shared" si="38"/>
        <v>08045</v>
      </c>
      <c r="D2456" s="81" t="s">
        <v>503</v>
      </c>
      <c r="E2456" s="81" t="s">
        <v>2483</v>
      </c>
      <c r="F2456" s="81">
        <v>202.1</v>
      </c>
      <c r="G2456" s="81" t="s">
        <v>515</v>
      </c>
      <c r="H2456" s="81" t="s">
        <v>2486</v>
      </c>
      <c r="I2456" s="81" t="s">
        <v>2485</v>
      </c>
      <c r="J2456" s="81" t="s">
        <v>231</v>
      </c>
      <c r="K2456" s="81" t="s">
        <v>333</v>
      </c>
      <c r="L2456" s="81">
        <v>-107.86200269444444</v>
      </c>
      <c r="M2456" s="81">
        <v>39.522927277777775</v>
      </c>
      <c r="N2456" s="190">
        <v>24</v>
      </c>
      <c r="O2456" s="185">
        <v>0</v>
      </c>
      <c r="P2456" s="185">
        <v>0</v>
      </c>
      <c r="Q2456" s="185">
        <v>0</v>
      </c>
      <c r="R2456" s="186">
        <v>0</v>
      </c>
    </row>
    <row r="2457" spans="1:18" s="81" customFormat="1" x14ac:dyDescent="0.2">
      <c r="A2457" s="81" t="s">
        <v>147</v>
      </c>
      <c r="B2457" s="81" t="s">
        <v>493</v>
      </c>
      <c r="C2457" s="81" t="str">
        <f t="shared" si="38"/>
        <v>08045</v>
      </c>
      <c r="D2457" s="81" t="s">
        <v>503</v>
      </c>
      <c r="E2457" s="81" t="s">
        <v>2483</v>
      </c>
      <c r="F2457" s="81">
        <v>202.1</v>
      </c>
      <c r="G2457" s="81" t="s">
        <v>515</v>
      </c>
      <c r="H2457" s="81" t="s">
        <v>2486</v>
      </c>
      <c r="I2457" s="81" t="s">
        <v>2485</v>
      </c>
      <c r="J2457" s="81" t="s">
        <v>231</v>
      </c>
      <c r="K2457" s="81" t="s">
        <v>333</v>
      </c>
      <c r="L2457" s="81">
        <v>-107.86200269444444</v>
      </c>
      <c r="M2457" s="81">
        <v>39.522927277777775</v>
      </c>
      <c r="N2457" s="190">
        <v>0</v>
      </c>
      <c r="O2457" s="185">
        <v>0</v>
      </c>
      <c r="P2457" s="185">
        <v>0</v>
      </c>
      <c r="Q2457" s="185">
        <v>0</v>
      </c>
      <c r="R2457" s="186">
        <v>1.0105</v>
      </c>
    </row>
    <row r="2458" spans="1:18" s="81" customFormat="1" x14ac:dyDescent="0.2">
      <c r="A2458" s="81" t="s">
        <v>147</v>
      </c>
      <c r="B2458" s="81" t="s">
        <v>493</v>
      </c>
      <c r="C2458" s="81" t="str">
        <f t="shared" si="38"/>
        <v>08045</v>
      </c>
      <c r="D2458" s="81" t="s">
        <v>503</v>
      </c>
      <c r="E2458" s="81" t="s">
        <v>2483</v>
      </c>
      <c r="F2458" s="81">
        <v>202.1</v>
      </c>
      <c r="G2458" s="81" t="s">
        <v>515</v>
      </c>
      <c r="H2458" s="81" t="s">
        <v>2486</v>
      </c>
      <c r="I2458" s="81" t="s">
        <v>2485</v>
      </c>
      <c r="J2458" s="81" t="s">
        <v>231</v>
      </c>
      <c r="K2458" s="81" t="s">
        <v>333</v>
      </c>
      <c r="L2458" s="81">
        <v>-107.86200269444444</v>
      </c>
      <c r="M2458" s="81">
        <v>39.522927277777775</v>
      </c>
      <c r="N2458" s="190">
        <v>0</v>
      </c>
      <c r="O2458" s="185">
        <v>0</v>
      </c>
      <c r="P2458" s="185">
        <v>0</v>
      </c>
      <c r="Q2458" s="185">
        <v>0</v>
      </c>
      <c r="R2458" s="186">
        <v>0</v>
      </c>
    </row>
    <row r="2459" spans="1:18" s="81" customFormat="1" x14ac:dyDescent="0.2">
      <c r="A2459" s="81" t="s">
        <v>147</v>
      </c>
      <c r="B2459" s="81" t="s">
        <v>493</v>
      </c>
      <c r="C2459" s="81" t="str">
        <f t="shared" si="38"/>
        <v>08045</v>
      </c>
      <c r="D2459" s="81" t="s">
        <v>503</v>
      </c>
      <c r="E2459" s="81" t="s">
        <v>2483</v>
      </c>
      <c r="F2459" s="81">
        <v>202.1</v>
      </c>
      <c r="G2459" s="81" t="s">
        <v>515</v>
      </c>
      <c r="H2459" s="81" t="s">
        <v>2486</v>
      </c>
      <c r="I2459" s="81" t="s">
        <v>2485</v>
      </c>
      <c r="J2459" s="81" t="s">
        <v>231</v>
      </c>
      <c r="K2459" s="81" t="s">
        <v>333</v>
      </c>
      <c r="L2459" s="81">
        <v>-107.86200269444444</v>
      </c>
      <c r="M2459" s="81">
        <v>39.522927277777775</v>
      </c>
      <c r="N2459" s="190">
        <v>0</v>
      </c>
      <c r="O2459" s="185">
        <v>0</v>
      </c>
      <c r="P2459" s="185">
        <v>0</v>
      </c>
      <c r="Q2459" s="185">
        <v>6.0630000000000003E-2</v>
      </c>
      <c r="R2459" s="186">
        <v>0</v>
      </c>
    </row>
    <row r="2460" spans="1:18" s="81" customFormat="1" x14ac:dyDescent="0.2">
      <c r="A2460" s="81" t="s">
        <v>147</v>
      </c>
      <c r="B2460" s="81" t="s">
        <v>493</v>
      </c>
      <c r="C2460" s="81" t="str">
        <f t="shared" si="38"/>
        <v>08045</v>
      </c>
      <c r="D2460" s="81" t="s">
        <v>503</v>
      </c>
      <c r="E2460" s="81" t="s">
        <v>2483</v>
      </c>
      <c r="F2460" s="81">
        <v>202.1</v>
      </c>
      <c r="G2460" s="81" t="s">
        <v>515</v>
      </c>
      <c r="H2460" s="81" t="s">
        <v>2486</v>
      </c>
      <c r="I2460" s="81" t="s">
        <v>2485</v>
      </c>
      <c r="J2460" s="81" t="s">
        <v>231</v>
      </c>
      <c r="K2460" s="81" t="s">
        <v>333</v>
      </c>
      <c r="L2460" s="81">
        <v>-107.86200269444444</v>
      </c>
      <c r="M2460" s="81">
        <v>39.522927277777775</v>
      </c>
      <c r="N2460" s="190">
        <v>0</v>
      </c>
      <c r="O2460" s="185">
        <v>3.4</v>
      </c>
      <c r="P2460" s="185">
        <v>0</v>
      </c>
      <c r="Q2460" s="185">
        <v>0</v>
      </c>
      <c r="R2460" s="186">
        <v>0</v>
      </c>
    </row>
    <row r="2461" spans="1:18" s="81" customFormat="1" x14ac:dyDescent="0.2">
      <c r="A2461" s="81" t="s">
        <v>147</v>
      </c>
      <c r="B2461" s="81" t="s">
        <v>493</v>
      </c>
      <c r="C2461" s="81" t="str">
        <f t="shared" si="38"/>
        <v>08045</v>
      </c>
      <c r="D2461" s="81" t="s">
        <v>503</v>
      </c>
      <c r="E2461" s="81" t="s">
        <v>2483</v>
      </c>
      <c r="F2461" s="81">
        <v>3.55</v>
      </c>
      <c r="G2461" s="81" t="s">
        <v>523</v>
      </c>
      <c r="H2461" s="81" t="s">
        <v>2489</v>
      </c>
      <c r="I2461" s="81" t="s">
        <v>2485</v>
      </c>
      <c r="J2461" s="81" t="s">
        <v>251</v>
      </c>
      <c r="K2461" s="81" t="s">
        <v>333</v>
      </c>
      <c r="L2461" s="81">
        <v>-107.86200269444444</v>
      </c>
      <c r="M2461" s="81">
        <v>39.522927277777775</v>
      </c>
      <c r="N2461" s="190">
        <v>0</v>
      </c>
      <c r="O2461" s="185">
        <v>8.6300000000000008</v>
      </c>
      <c r="P2461" s="185">
        <v>0</v>
      </c>
      <c r="Q2461" s="185">
        <v>0</v>
      </c>
      <c r="R2461" s="186">
        <v>0</v>
      </c>
    </row>
    <row r="2462" spans="1:18" s="81" customFormat="1" x14ac:dyDescent="0.2">
      <c r="A2462" s="81" t="s">
        <v>147</v>
      </c>
      <c r="B2462" s="81" t="s">
        <v>493</v>
      </c>
      <c r="C2462" s="81" t="str">
        <f t="shared" si="38"/>
        <v>08045</v>
      </c>
      <c r="D2462" s="81" t="s">
        <v>503</v>
      </c>
      <c r="E2462" s="81" t="s">
        <v>2483</v>
      </c>
      <c r="F2462" s="81">
        <v>32850</v>
      </c>
      <c r="G2462" s="81" t="s">
        <v>505</v>
      </c>
      <c r="H2462" s="81" t="s">
        <v>2490</v>
      </c>
      <c r="I2462" s="81" t="s">
        <v>2485</v>
      </c>
      <c r="J2462" s="81" t="s">
        <v>6</v>
      </c>
      <c r="K2462" s="81" t="s">
        <v>319</v>
      </c>
      <c r="L2462" s="81">
        <v>-107.86200269444444</v>
      </c>
      <c r="M2462" s="81">
        <v>39.522927277777775</v>
      </c>
      <c r="N2462" s="190">
        <v>0</v>
      </c>
      <c r="O2462" s="185">
        <v>8.3699999999999992</v>
      </c>
      <c r="P2462" s="185">
        <v>0</v>
      </c>
      <c r="Q2462" s="185">
        <v>0</v>
      </c>
      <c r="R2462" s="186">
        <v>0</v>
      </c>
    </row>
    <row r="2463" spans="1:18" s="81" customFormat="1" x14ac:dyDescent="0.2">
      <c r="A2463" s="81" t="s">
        <v>147</v>
      </c>
      <c r="B2463" s="81" t="s">
        <v>493</v>
      </c>
      <c r="C2463" s="81" t="str">
        <f t="shared" si="38"/>
        <v>08045</v>
      </c>
      <c r="D2463" s="81" t="s">
        <v>503</v>
      </c>
      <c r="E2463" s="81" t="s">
        <v>2483</v>
      </c>
      <c r="F2463" s="81">
        <v>32.85</v>
      </c>
      <c r="G2463" s="81" t="s">
        <v>505</v>
      </c>
      <c r="H2463" s="81" t="s">
        <v>2491</v>
      </c>
      <c r="I2463" s="81" t="s">
        <v>2485</v>
      </c>
      <c r="J2463" s="81" t="s">
        <v>6</v>
      </c>
      <c r="K2463" s="81" t="s">
        <v>319</v>
      </c>
      <c r="L2463" s="81">
        <v>-107.86200269444444</v>
      </c>
      <c r="M2463" s="81">
        <v>39.522927277777775</v>
      </c>
      <c r="N2463" s="190">
        <v>0</v>
      </c>
      <c r="O2463" s="185">
        <v>8.3699999999999992</v>
      </c>
      <c r="P2463" s="185">
        <v>0</v>
      </c>
      <c r="Q2463" s="185">
        <v>0</v>
      </c>
      <c r="R2463" s="186">
        <v>0</v>
      </c>
    </row>
    <row r="2464" spans="1:18" s="81" customFormat="1" x14ac:dyDescent="0.2">
      <c r="A2464" s="81" t="s">
        <v>147</v>
      </c>
      <c r="B2464" s="81" t="s">
        <v>493</v>
      </c>
      <c r="C2464" s="81" t="str">
        <f t="shared" si="38"/>
        <v>08045</v>
      </c>
      <c r="D2464" s="81" t="s">
        <v>503</v>
      </c>
      <c r="E2464" s="81" t="s">
        <v>2483</v>
      </c>
      <c r="F2464" s="81">
        <v>715</v>
      </c>
      <c r="G2464" s="81" t="s">
        <v>526</v>
      </c>
      <c r="H2464" s="81" t="s">
        <v>699</v>
      </c>
      <c r="I2464" s="81" t="s">
        <v>2485</v>
      </c>
      <c r="J2464" s="81" t="s">
        <v>277</v>
      </c>
      <c r="K2464" s="81" t="s">
        <v>350</v>
      </c>
      <c r="L2464" s="81">
        <v>-107.86200269444444</v>
      </c>
      <c r="M2464" s="81">
        <v>39.522927277777775</v>
      </c>
      <c r="N2464" s="190">
        <v>0</v>
      </c>
      <c r="O2464" s="185">
        <v>7.49</v>
      </c>
      <c r="P2464" s="185">
        <v>0</v>
      </c>
      <c r="Q2464" s="185">
        <v>0</v>
      </c>
      <c r="R2464" s="186">
        <v>0</v>
      </c>
    </row>
    <row r="2465" spans="1:18" s="81" customFormat="1" x14ac:dyDescent="0.2">
      <c r="A2465" s="81" t="s">
        <v>147</v>
      </c>
      <c r="B2465" s="81" t="s">
        <v>493</v>
      </c>
      <c r="C2465" s="81" t="str">
        <f t="shared" si="38"/>
        <v>08045</v>
      </c>
      <c r="D2465" s="81" t="s">
        <v>503</v>
      </c>
      <c r="E2465" s="81" t="s">
        <v>2483</v>
      </c>
      <c r="F2465" s="81">
        <v>613.20000000000005</v>
      </c>
      <c r="G2465" s="81" t="s">
        <v>528</v>
      </c>
      <c r="H2465" s="81" t="s">
        <v>531</v>
      </c>
      <c r="I2465" s="81" t="s">
        <v>2485</v>
      </c>
      <c r="J2465" s="81" t="s">
        <v>14</v>
      </c>
      <c r="K2465" s="81" t="s">
        <v>494</v>
      </c>
      <c r="L2465" s="81">
        <v>-107.86200269444444</v>
      </c>
      <c r="M2465" s="81">
        <v>39.522927277777775</v>
      </c>
      <c r="N2465" s="190">
        <v>0</v>
      </c>
      <c r="O2465" s="185">
        <v>9.5680376439096531</v>
      </c>
      <c r="P2465" s="185">
        <v>0</v>
      </c>
      <c r="Q2465" s="185">
        <v>0</v>
      </c>
      <c r="R2465" s="186">
        <v>0</v>
      </c>
    </row>
    <row r="2466" spans="1:18" s="81" customFormat="1" x14ac:dyDescent="0.2">
      <c r="A2466" s="81" t="s">
        <v>147</v>
      </c>
      <c r="B2466" s="81" t="s">
        <v>493</v>
      </c>
      <c r="C2466" s="81" t="str">
        <f t="shared" si="38"/>
        <v>08045</v>
      </c>
      <c r="D2466" s="81" t="s">
        <v>503</v>
      </c>
      <c r="E2466" s="81" t="s">
        <v>2492</v>
      </c>
      <c r="F2466" s="81">
        <v>202.11</v>
      </c>
      <c r="G2466" s="81" t="s">
        <v>515</v>
      </c>
      <c r="H2466" s="81" t="s">
        <v>2493</v>
      </c>
      <c r="I2466" s="81" t="s">
        <v>2494</v>
      </c>
      <c r="J2466" s="81" t="s">
        <v>231</v>
      </c>
      <c r="K2466" s="81" t="s">
        <v>333</v>
      </c>
      <c r="L2466" s="81">
        <v>-108.02188886111111</v>
      </c>
      <c r="M2466" s="81">
        <v>39.478310388888893</v>
      </c>
      <c r="N2466" s="190">
        <v>0</v>
      </c>
      <c r="O2466" s="185">
        <v>0</v>
      </c>
      <c r="P2466" s="185">
        <v>6</v>
      </c>
      <c r="Q2466" s="185">
        <v>0</v>
      </c>
      <c r="R2466" s="186">
        <v>0</v>
      </c>
    </row>
    <row r="2467" spans="1:18" s="81" customFormat="1" x14ac:dyDescent="0.2">
      <c r="A2467" s="81" t="s">
        <v>147</v>
      </c>
      <c r="B2467" s="81" t="s">
        <v>493</v>
      </c>
      <c r="C2467" s="81" t="str">
        <f t="shared" si="38"/>
        <v>08045</v>
      </c>
      <c r="D2467" s="81" t="s">
        <v>503</v>
      </c>
      <c r="E2467" s="81" t="s">
        <v>2492</v>
      </c>
      <c r="F2467" s="81">
        <v>202.1</v>
      </c>
      <c r="G2467" s="81" t="s">
        <v>515</v>
      </c>
      <c r="H2467" s="81" t="s">
        <v>2495</v>
      </c>
      <c r="I2467" s="81" t="s">
        <v>2494</v>
      </c>
      <c r="J2467" s="81" t="s">
        <v>231</v>
      </c>
      <c r="K2467" s="81" t="s">
        <v>333</v>
      </c>
      <c r="L2467" s="81">
        <v>-108.02188886111111</v>
      </c>
      <c r="M2467" s="81">
        <v>39.478310388888893</v>
      </c>
      <c r="N2467" s="190">
        <v>0</v>
      </c>
      <c r="O2467" s="185">
        <v>0</v>
      </c>
      <c r="P2467" s="185">
        <v>6</v>
      </c>
      <c r="Q2467" s="185">
        <v>0</v>
      </c>
      <c r="R2467" s="186">
        <v>0</v>
      </c>
    </row>
    <row r="2468" spans="1:18" s="81" customFormat="1" x14ac:dyDescent="0.2">
      <c r="A2468" s="81" t="s">
        <v>147</v>
      </c>
      <c r="B2468" s="81" t="s">
        <v>493</v>
      </c>
      <c r="C2468" s="81" t="str">
        <f t="shared" si="38"/>
        <v>08045</v>
      </c>
      <c r="D2468" s="81" t="s">
        <v>503</v>
      </c>
      <c r="E2468" s="81" t="s">
        <v>2492</v>
      </c>
      <c r="F2468" s="81">
        <v>202.11</v>
      </c>
      <c r="G2468" s="81" t="s">
        <v>515</v>
      </c>
      <c r="H2468" s="81" t="s">
        <v>2493</v>
      </c>
      <c r="I2468" s="81" t="s">
        <v>2494</v>
      </c>
      <c r="J2468" s="81" t="s">
        <v>231</v>
      </c>
      <c r="K2468" s="81" t="s">
        <v>333</v>
      </c>
      <c r="L2468" s="81">
        <v>-108.02188886111111</v>
      </c>
      <c r="M2468" s="81">
        <v>39.478310388888893</v>
      </c>
      <c r="N2468" s="190">
        <v>34.299999999999997</v>
      </c>
      <c r="O2468" s="185">
        <v>0</v>
      </c>
      <c r="P2468" s="185">
        <v>0</v>
      </c>
      <c r="Q2468" s="185">
        <v>0</v>
      </c>
      <c r="R2468" s="186">
        <v>0</v>
      </c>
    </row>
    <row r="2469" spans="1:18" s="81" customFormat="1" x14ac:dyDescent="0.2">
      <c r="A2469" s="81" t="s">
        <v>147</v>
      </c>
      <c r="B2469" s="81" t="s">
        <v>493</v>
      </c>
      <c r="C2469" s="81" t="str">
        <f t="shared" si="38"/>
        <v>08045</v>
      </c>
      <c r="D2469" s="81" t="s">
        <v>503</v>
      </c>
      <c r="E2469" s="81" t="s">
        <v>2492</v>
      </c>
      <c r="F2469" s="81">
        <v>202.1</v>
      </c>
      <c r="G2469" s="81" t="s">
        <v>515</v>
      </c>
      <c r="H2469" s="81" t="s">
        <v>2495</v>
      </c>
      <c r="I2469" s="81" t="s">
        <v>2494</v>
      </c>
      <c r="J2469" s="81" t="s">
        <v>231</v>
      </c>
      <c r="K2469" s="81" t="s">
        <v>333</v>
      </c>
      <c r="L2469" s="81">
        <v>-108.02188886111111</v>
      </c>
      <c r="M2469" s="81">
        <v>39.478310388888893</v>
      </c>
      <c r="N2469" s="190">
        <v>34.299999999999997</v>
      </c>
      <c r="O2469" s="185">
        <v>0</v>
      </c>
      <c r="P2469" s="185">
        <v>0</v>
      </c>
      <c r="Q2469" s="185">
        <v>0</v>
      </c>
      <c r="R2469" s="186">
        <v>0</v>
      </c>
    </row>
    <row r="2470" spans="1:18" s="81" customFormat="1" x14ac:dyDescent="0.2">
      <c r="A2470" s="81" t="s">
        <v>147</v>
      </c>
      <c r="B2470" s="81" t="s">
        <v>493</v>
      </c>
      <c r="C2470" s="81" t="str">
        <f t="shared" si="38"/>
        <v>08045</v>
      </c>
      <c r="D2470" s="81" t="s">
        <v>503</v>
      </c>
      <c r="E2470" s="81" t="s">
        <v>2492</v>
      </c>
      <c r="F2470" s="81">
        <v>202.11</v>
      </c>
      <c r="G2470" s="81" t="s">
        <v>515</v>
      </c>
      <c r="H2470" s="81" t="s">
        <v>2493</v>
      </c>
      <c r="I2470" s="81" t="s">
        <v>2494</v>
      </c>
      <c r="J2470" s="81" t="s">
        <v>231</v>
      </c>
      <c r="K2470" s="81" t="s">
        <v>333</v>
      </c>
      <c r="L2470" s="81">
        <v>-108.02188886111111</v>
      </c>
      <c r="M2470" s="81">
        <v>39.478310388888893</v>
      </c>
      <c r="N2470" s="190">
        <v>0</v>
      </c>
      <c r="O2470" s="185">
        <v>0</v>
      </c>
      <c r="P2470" s="185">
        <v>0</v>
      </c>
      <c r="Q2470" s="185">
        <v>0</v>
      </c>
      <c r="R2470" s="186">
        <v>1.0105500000000001</v>
      </c>
    </row>
    <row r="2471" spans="1:18" s="81" customFormat="1" x14ac:dyDescent="0.2">
      <c r="A2471" s="81" t="s">
        <v>147</v>
      </c>
      <c r="B2471" s="81" t="s">
        <v>493</v>
      </c>
      <c r="C2471" s="81" t="str">
        <f t="shared" si="38"/>
        <v>08045</v>
      </c>
      <c r="D2471" s="81" t="s">
        <v>503</v>
      </c>
      <c r="E2471" s="81" t="s">
        <v>2492</v>
      </c>
      <c r="F2471" s="81">
        <v>202.1</v>
      </c>
      <c r="G2471" s="81" t="s">
        <v>515</v>
      </c>
      <c r="H2471" s="81" t="s">
        <v>2495</v>
      </c>
      <c r="I2471" s="81" t="s">
        <v>2494</v>
      </c>
      <c r="J2471" s="81" t="s">
        <v>231</v>
      </c>
      <c r="K2471" s="81" t="s">
        <v>333</v>
      </c>
      <c r="L2471" s="81">
        <v>-108.02188886111111</v>
      </c>
      <c r="M2471" s="81">
        <v>39.478310388888893</v>
      </c>
      <c r="N2471" s="190">
        <v>0</v>
      </c>
      <c r="O2471" s="185">
        <v>0</v>
      </c>
      <c r="P2471" s="185">
        <v>0</v>
      </c>
      <c r="Q2471" s="185">
        <v>0</v>
      </c>
      <c r="R2471" s="186">
        <v>1.0105</v>
      </c>
    </row>
    <row r="2472" spans="1:18" s="81" customFormat="1" x14ac:dyDescent="0.2">
      <c r="A2472" s="81" t="s">
        <v>147</v>
      </c>
      <c r="B2472" s="81" t="s">
        <v>493</v>
      </c>
      <c r="C2472" s="81" t="str">
        <f t="shared" si="38"/>
        <v>08045</v>
      </c>
      <c r="D2472" s="81" t="s">
        <v>503</v>
      </c>
      <c r="E2472" s="81" t="s">
        <v>2492</v>
      </c>
      <c r="F2472" s="81">
        <v>202.11</v>
      </c>
      <c r="G2472" s="81" t="s">
        <v>515</v>
      </c>
      <c r="H2472" s="81" t="s">
        <v>2493</v>
      </c>
      <c r="I2472" s="81" t="s">
        <v>2494</v>
      </c>
      <c r="J2472" s="81" t="s">
        <v>231</v>
      </c>
      <c r="K2472" s="81" t="s">
        <v>333</v>
      </c>
      <c r="L2472" s="81">
        <v>-108.02188886111111</v>
      </c>
      <c r="M2472" s="81">
        <v>39.478310388888893</v>
      </c>
      <c r="N2472" s="190">
        <v>0</v>
      </c>
      <c r="O2472" s="185">
        <v>0</v>
      </c>
      <c r="P2472" s="185">
        <v>0</v>
      </c>
      <c r="Q2472" s="185">
        <v>0</v>
      </c>
      <c r="R2472" s="186">
        <v>0</v>
      </c>
    </row>
    <row r="2473" spans="1:18" s="81" customFormat="1" x14ac:dyDescent="0.2">
      <c r="A2473" s="81" t="s">
        <v>147</v>
      </c>
      <c r="B2473" s="81" t="s">
        <v>493</v>
      </c>
      <c r="C2473" s="81" t="str">
        <f t="shared" si="38"/>
        <v>08045</v>
      </c>
      <c r="D2473" s="81" t="s">
        <v>503</v>
      </c>
      <c r="E2473" s="81" t="s">
        <v>2492</v>
      </c>
      <c r="F2473" s="81">
        <v>202.1</v>
      </c>
      <c r="G2473" s="81" t="s">
        <v>515</v>
      </c>
      <c r="H2473" s="81" t="s">
        <v>2495</v>
      </c>
      <c r="I2473" s="81" t="s">
        <v>2494</v>
      </c>
      <c r="J2473" s="81" t="s">
        <v>231</v>
      </c>
      <c r="K2473" s="81" t="s">
        <v>333</v>
      </c>
      <c r="L2473" s="81">
        <v>-108.02188886111111</v>
      </c>
      <c r="M2473" s="81">
        <v>39.478310388888893</v>
      </c>
      <c r="N2473" s="190">
        <v>0</v>
      </c>
      <c r="O2473" s="185">
        <v>0</v>
      </c>
      <c r="P2473" s="185">
        <v>0</v>
      </c>
      <c r="Q2473" s="185">
        <v>0</v>
      </c>
      <c r="R2473" s="186">
        <v>0</v>
      </c>
    </row>
    <row r="2474" spans="1:18" s="81" customFormat="1" x14ac:dyDescent="0.2">
      <c r="A2474" s="81" t="s">
        <v>147</v>
      </c>
      <c r="B2474" s="81" t="s">
        <v>493</v>
      </c>
      <c r="C2474" s="81" t="str">
        <f t="shared" si="38"/>
        <v>08045</v>
      </c>
      <c r="D2474" s="81" t="s">
        <v>503</v>
      </c>
      <c r="E2474" s="81" t="s">
        <v>2492</v>
      </c>
      <c r="F2474" s="81">
        <v>202.11</v>
      </c>
      <c r="G2474" s="81" t="s">
        <v>515</v>
      </c>
      <c r="H2474" s="81" t="s">
        <v>2493</v>
      </c>
      <c r="I2474" s="81" t="s">
        <v>2494</v>
      </c>
      <c r="J2474" s="81" t="s">
        <v>231</v>
      </c>
      <c r="K2474" s="81" t="s">
        <v>333</v>
      </c>
      <c r="L2474" s="81">
        <v>-108.02188886111111</v>
      </c>
      <c r="M2474" s="81">
        <v>39.478310388888893</v>
      </c>
      <c r="N2474" s="190">
        <v>0</v>
      </c>
      <c r="O2474" s="185">
        <v>0</v>
      </c>
      <c r="P2474" s="185">
        <v>0</v>
      </c>
      <c r="Q2474" s="185">
        <v>6.0632999999999999E-2</v>
      </c>
      <c r="R2474" s="186">
        <v>0</v>
      </c>
    </row>
    <row r="2475" spans="1:18" s="81" customFormat="1" x14ac:dyDescent="0.2">
      <c r="A2475" s="81" t="s">
        <v>147</v>
      </c>
      <c r="B2475" s="81" t="s">
        <v>493</v>
      </c>
      <c r="C2475" s="81" t="str">
        <f t="shared" si="38"/>
        <v>08045</v>
      </c>
      <c r="D2475" s="81" t="s">
        <v>503</v>
      </c>
      <c r="E2475" s="81" t="s">
        <v>2492</v>
      </c>
      <c r="F2475" s="81">
        <v>202.1</v>
      </c>
      <c r="G2475" s="81" t="s">
        <v>515</v>
      </c>
      <c r="H2475" s="81" t="s">
        <v>2495</v>
      </c>
      <c r="I2475" s="81" t="s">
        <v>2494</v>
      </c>
      <c r="J2475" s="81" t="s">
        <v>231</v>
      </c>
      <c r="K2475" s="81" t="s">
        <v>333</v>
      </c>
      <c r="L2475" s="81">
        <v>-108.02188886111111</v>
      </c>
      <c r="M2475" s="81">
        <v>39.478310388888893</v>
      </c>
      <c r="N2475" s="190">
        <v>0</v>
      </c>
      <c r="O2475" s="185">
        <v>0</v>
      </c>
      <c r="P2475" s="185">
        <v>0</v>
      </c>
      <c r="Q2475" s="185">
        <v>6.0630000000000003E-2</v>
      </c>
      <c r="R2475" s="186">
        <v>0</v>
      </c>
    </row>
    <row r="2476" spans="1:18" s="81" customFormat="1" x14ac:dyDescent="0.2">
      <c r="A2476" s="81" t="s">
        <v>147</v>
      </c>
      <c r="B2476" s="81" t="s">
        <v>493</v>
      </c>
      <c r="C2476" s="81" t="str">
        <f t="shared" si="38"/>
        <v>08045</v>
      </c>
      <c r="D2476" s="81" t="s">
        <v>503</v>
      </c>
      <c r="E2476" s="81" t="s">
        <v>2492</v>
      </c>
      <c r="F2476" s="81">
        <v>202.11</v>
      </c>
      <c r="G2476" s="81" t="s">
        <v>515</v>
      </c>
      <c r="H2476" s="81" t="s">
        <v>2493</v>
      </c>
      <c r="I2476" s="81" t="s">
        <v>2494</v>
      </c>
      <c r="J2476" s="81" t="s">
        <v>231</v>
      </c>
      <c r="K2476" s="81" t="s">
        <v>333</v>
      </c>
      <c r="L2476" s="81">
        <v>-108.02188886111111</v>
      </c>
      <c r="M2476" s="81">
        <v>39.478310388888893</v>
      </c>
      <c r="N2476" s="190">
        <v>0</v>
      </c>
      <c r="O2476" s="185">
        <v>3.4</v>
      </c>
      <c r="P2476" s="185">
        <v>0</v>
      </c>
      <c r="Q2476" s="185">
        <v>0</v>
      </c>
      <c r="R2476" s="186">
        <v>0</v>
      </c>
    </row>
    <row r="2477" spans="1:18" s="81" customFormat="1" x14ac:dyDescent="0.2">
      <c r="A2477" s="81" t="s">
        <v>147</v>
      </c>
      <c r="B2477" s="81" t="s">
        <v>493</v>
      </c>
      <c r="C2477" s="81" t="str">
        <f t="shared" si="38"/>
        <v>08045</v>
      </c>
      <c r="D2477" s="81" t="s">
        <v>503</v>
      </c>
      <c r="E2477" s="81" t="s">
        <v>2492</v>
      </c>
      <c r="F2477" s="81">
        <v>202.1</v>
      </c>
      <c r="G2477" s="81" t="s">
        <v>515</v>
      </c>
      <c r="H2477" s="81" t="s">
        <v>2495</v>
      </c>
      <c r="I2477" s="81" t="s">
        <v>2494</v>
      </c>
      <c r="J2477" s="81" t="s">
        <v>231</v>
      </c>
      <c r="K2477" s="81" t="s">
        <v>333</v>
      </c>
      <c r="L2477" s="81">
        <v>-108.02188886111111</v>
      </c>
      <c r="M2477" s="81">
        <v>39.478310388888893</v>
      </c>
      <c r="N2477" s="190">
        <v>0</v>
      </c>
      <c r="O2477" s="185">
        <v>3.4</v>
      </c>
      <c r="P2477" s="185">
        <v>0</v>
      </c>
      <c r="Q2477" s="185">
        <v>0</v>
      </c>
      <c r="R2477" s="186">
        <v>0</v>
      </c>
    </row>
    <row r="2478" spans="1:18" s="81" customFormat="1" x14ac:dyDescent="0.2">
      <c r="A2478" s="81" t="s">
        <v>147</v>
      </c>
      <c r="B2478" s="81" t="s">
        <v>493</v>
      </c>
      <c r="C2478" s="81" t="str">
        <f t="shared" si="38"/>
        <v>08045</v>
      </c>
      <c r="D2478" s="81" t="s">
        <v>503</v>
      </c>
      <c r="E2478" s="81" t="s">
        <v>2492</v>
      </c>
      <c r="F2478" s="81">
        <v>202.1</v>
      </c>
      <c r="G2478" s="81" t="s">
        <v>515</v>
      </c>
      <c r="H2478" s="81" t="s">
        <v>2496</v>
      </c>
      <c r="I2478" s="81" t="s">
        <v>2494</v>
      </c>
      <c r="J2478" s="81" t="s">
        <v>231</v>
      </c>
      <c r="K2478" s="81" t="s">
        <v>333</v>
      </c>
      <c r="L2478" s="81">
        <v>-108.02188886111111</v>
      </c>
      <c r="M2478" s="81">
        <v>39.478310388888893</v>
      </c>
      <c r="N2478" s="190">
        <v>0</v>
      </c>
      <c r="O2478" s="185">
        <v>0</v>
      </c>
      <c r="P2478" s="185">
        <v>6</v>
      </c>
      <c r="Q2478" s="185">
        <v>0</v>
      </c>
      <c r="R2478" s="186">
        <v>0</v>
      </c>
    </row>
    <row r="2479" spans="1:18" s="81" customFormat="1" x14ac:dyDescent="0.2">
      <c r="A2479" s="81" t="s">
        <v>147</v>
      </c>
      <c r="B2479" s="81" t="s">
        <v>493</v>
      </c>
      <c r="C2479" s="81" t="str">
        <f t="shared" si="38"/>
        <v>08045</v>
      </c>
      <c r="D2479" s="81" t="s">
        <v>503</v>
      </c>
      <c r="E2479" s="81" t="s">
        <v>2492</v>
      </c>
      <c r="F2479" s="81">
        <v>202.1</v>
      </c>
      <c r="G2479" s="81" t="s">
        <v>515</v>
      </c>
      <c r="H2479" s="81" t="s">
        <v>2496</v>
      </c>
      <c r="I2479" s="81" t="s">
        <v>2494</v>
      </c>
      <c r="J2479" s="81" t="s">
        <v>231</v>
      </c>
      <c r="K2479" s="81" t="s">
        <v>333</v>
      </c>
      <c r="L2479" s="81">
        <v>-108.02188886111111</v>
      </c>
      <c r="M2479" s="81">
        <v>39.478310388888893</v>
      </c>
      <c r="N2479" s="190">
        <v>34.299999999999997</v>
      </c>
      <c r="O2479" s="185">
        <v>0</v>
      </c>
      <c r="P2479" s="185">
        <v>0</v>
      </c>
      <c r="Q2479" s="185">
        <v>0</v>
      </c>
      <c r="R2479" s="186">
        <v>0</v>
      </c>
    </row>
    <row r="2480" spans="1:18" s="81" customFormat="1" x14ac:dyDescent="0.2">
      <c r="A2480" s="81" t="s">
        <v>147</v>
      </c>
      <c r="B2480" s="81" t="s">
        <v>493</v>
      </c>
      <c r="C2480" s="81" t="str">
        <f t="shared" si="38"/>
        <v>08045</v>
      </c>
      <c r="D2480" s="81" t="s">
        <v>503</v>
      </c>
      <c r="E2480" s="81" t="s">
        <v>2492</v>
      </c>
      <c r="F2480" s="81">
        <v>202.1</v>
      </c>
      <c r="G2480" s="81" t="s">
        <v>515</v>
      </c>
      <c r="H2480" s="81" t="s">
        <v>2496</v>
      </c>
      <c r="I2480" s="81" t="s">
        <v>2494</v>
      </c>
      <c r="J2480" s="81" t="s">
        <v>231</v>
      </c>
      <c r="K2480" s="81" t="s">
        <v>333</v>
      </c>
      <c r="L2480" s="81">
        <v>-108.02188886111111</v>
      </c>
      <c r="M2480" s="81">
        <v>39.478310388888893</v>
      </c>
      <c r="N2480" s="190">
        <v>0</v>
      </c>
      <c r="O2480" s="185">
        <v>0</v>
      </c>
      <c r="P2480" s="185">
        <v>0</v>
      </c>
      <c r="Q2480" s="185">
        <v>0</v>
      </c>
      <c r="R2480" s="186">
        <v>1.0105</v>
      </c>
    </row>
    <row r="2481" spans="1:18" s="81" customFormat="1" x14ac:dyDescent="0.2">
      <c r="A2481" s="81" t="s">
        <v>147</v>
      </c>
      <c r="B2481" s="81" t="s">
        <v>493</v>
      </c>
      <c r="C2481" s="81" t="str">
        <f t="shared" si="38"/>
        <v>08045</v>
      </c>
      <c r="D2481" s="81" t="s">
        <v>503</v>
      </c>
      <c r="E2481" s="81" t="s">
        <v>2492</v>
      </c>
      <c r="F2481" s="81">
        <v>202.1</v>
      </c>
      <c r="G2481" s="81" t="s">
        <v>515</v>
      </c>
      <c r="H2481" s="81" t="s">
        <v>2496</v>
      </c>
      <c r="I2481" s="81" t="s">
        <v>2494</v>
      </c>
      <c r="J2481" s="81" t="s">
        <v>231</v>
      </c>
      <c r="K2481" s="81" t="s">
        <v>333</v>
      </c>
      <c r="L2481" s="81">
        <v>-108.02188886111111</v>
      </c>
      <c r="M2481" s="81">
        <v>39.478310388888893</v>
      </c>
      <c r="N2481" s="190">
        <v>0</v>
      </c>
      <c r="O2481" s="185">
        <v>0</v>
      </c>
      <c r="P2481" s="185">
        <v>0</v>
      </c>
      <c r="Q2481" s="185">
        <v>0</v>
      </c>
      <c r="R2481" s="186">
        <v>0</v>
      </c>
    </row>
    <row r="2482" spans="1:18" s="81" customFormat="1" x14ac:dyDescent="0.2">
      <c r="A2482" s="81" t="s">
        <v>147</v>
      </c>
      <c r="B2482" s="81" t="s">
        <v>493</v>
      </c>
      <c r="C2482" s="81" t="str">
        <f t="shared" si="38"/>
        <v>08045</v>
      </c>
      <c r="D2482" s="81" t="s">
        <v>503</v>
      </c>
      <c r="E2482" s="81" t="s">
        <v>2492</v>
      </c>
      <c r="F2482" s="81">
        <v>202.1</v>
      </c>
      <c r="G2482" s="81" t="s">
        <v>515</v>
      </c>
      <c r="H2482" s="81" t="s">
        <v>2496</v>
      </c>
      <c r="I2482" s="81" t="s">
        <v>2494</v>
      </c>
      <c r="J2482" s="81" t="s">
        <v>231</v>
      </c>
      <c r="K2482" s="81" t="s">
        <v>333</v>
      </c>
      <c r="L2482" s="81">
        <v>-108.02188886111111</v>
      </c>
      <c r="M2482" s="81">
        <v>39.478310388888893</v>
      </c>
      <c r="N2482" s="190">
        <v>0</v>
      </c>
      <c r="O2482" s="185">
        <v>0</v>
      </c>
      <c r="P2482" s="185">
        <v>0</v>
      </c>
      <c r="Q2482" s="185">
        <v>6.0630000000000003E-2</v>
      </c>
      <c r="R2482" s="186">
        <v>0</v>
      </c>
    </row>
    <row r="2483" spans="1:18" s="81" customFormat="1" x14ac:dyDescent="0.2">
      <c r="A2483" s="81" t="s">
        <v>147</v>
      </c>
      <c r="B2483" s="81" t="s">
        <v>493</v>
      </c>
      <c r="C2483" s="81" t="str">
        <f t="shared" si="38"/>
        <v>08045</v>
      </c>
      <c r="D2483" s="81" t="s">
        <v>503</v>
      </c>
      <c r="E2483" s="81" t="s">
        <v>2492</v>
      </c>
      <c r="F2483" s="81">
        <v>202.1</v>
      </c>
      <c r="G2483" s="81" t="s">
        <v>515</v>
      </c>
      <c r="H2483" s="81" t="s">
        <v>2496</v>
      </c>
      <c r="I2483" s="81" t="s">
        <v>2494</v>
      </c>
      <c r="J2483" s="81" t="s">
        <v>231</v>
      </c>
      <c r="K2483" s="81" t="s">
        <v>333</v>
      </c>
      <c r="L2483" s="81">
        <v>-108.02188886111111</v>
      </c>
      <c r="M2483" s="81">
        <v>39.478310388888893</v>
      </c>
      <c r="N2483" s="190">
        <v>0</v>
      </c>
      <c r="O2483" s="185">
        <v>3.4</v>
      </c>
      <c r="P2483" s="185">
        <v>0</v>
      </c>
      <c r="Q2483" s="185">
        <v>0</v>
      </c>
      <c r="R2483" s="186">
        <v>0</v>
      </c>
    </row>
    <row r="2484" spans="1:18" s="81" customFormat="1" x14ac:dyDescent="0.2">
      <c r="A2484" s="81" t="s">
        <v>147</v>
      </c>
      <c r="B2484" s="81" t="s">
        <v>493</v>
      </c>
      <c r="C2484" s="81" t="str">
        <f t="shared" si="38"/>
        <v>08045</v>
      </c>
      <c r="D2484" s="81" t="s">
        <v>503</v>
      </c>
      <c r="E2484" s="81" t="s">
        <v>2492</v>
      </c>
      <c r="F2484" s="81">
        <v>202.1</v>
      </c>
      <c r="G2484" s="81" t="s">
        <v>515</v>
      </c>
      <c r="H2484" s="81" t="s">
        <v>2497</v>
      </c>
      <c r="I2484" s="81" t="s">
        <v>2494</v>
      </c>
      <c r="J2484" s="81" t="s">
        <v>231</v>
      </c>
      <c r="K2484" s="81" t="s">
        <v>333</v>
      </c>
      <c r="L2484" s="81">
        <v>-108.02188886111111</v>
      </c>
      <c r="M2484" s="81">
        <v>39.478310388888893</v>
      </c>
      <c r="N2484" s="190">
        <v>0</v>
      </c>
      <c r="O2484" s="185">
        <v>0</v>
      </c>
      <c r="P2484" s="185">
        <v>6</v>
      </c>
      <c r="Q2484" s="185">
        <v>0</v>
      </c>
      <c r="R2484" s="186">
        <v>0</v>
      </c>
    </row>
    <row r="2485" spans="1:18" s="81" customFormat="1" x14ac:dyDescent="0.2">
      <c r="A2485" s="81" t="s">
        <v>147</v>
      </c>
      <c r="B2485" s="81" t="s">
        <v>493</v>
      </c>
      <c r="C2485" s="81" t="str">
        <f t="shared" si="38"/>
        <v>08045</v>
      </c>
      <c r="D2485" s="81" t="s">
        <v>503</v>
      </c>
      <c r="E2485" s="81" t="s">
        <v>2492</v>
      </c>
      <c r="F2485" s="81">
        <v>202.1</v>
      </c>
      <c r="G2485" s="81" t="s">
        <v>515</v>
      </c>
      <c r="H2485" s="81" t="s">
        <v>2497</v>
      </c>
      <c r="I2485" s="81" t="s">
        <v>2494</v>
      </c>
      <c r="J2485" s="81" t="s">
        <v>231</v>
      </c>
      <c r="K2485" s="81" t="s">
        <v>333</v>
      </c>
      <c r="L2485" s="81">
        <v>-108.02188886111111</v>
      </c>
      <c r="M2485" s="81">
        <v>39.478310388888893</v>
      </c>
      <c r="N2485" s="190">
        <v>34.299999999999997</v>
      </c>
      <c r="O2485" s="185">
        <v>0</v>
      </c>
      <c r="P2485" s="185">
        <v>0</v>
      </c>
      <c r="Q2485" s="185">
        <v>0</v>
      </c>
      <c r="R2485" s="186">
        <v>0</v>
      </c>
    </row>
    <row r="2486" spans="1:18" s="81" customFormat="1" x14ac:dyDescent="0.2">
      <c r="A2486" s="81" t="s">
        <v>147</v>
      </c>
      <c r="B2486" s="81" t="s">
        <v>493</v>
      </c>
      <c r="C2486" s="81" t="str">
        <f t="shared" si="38"/>
        <v>08045</v>
      </c>
      <c r="D2486" s="81" t="s">
        <v>503</v>
      </c>
      <c r="E2486" s="81" t="s">
        <v>2492</v>
      </c>
      <c r="F2486" s="81">
        <v>202.1</v>
      </c>
      <c r="G2486" s="81" t="s">
        <v>515</v>
      </c>
      <c r="H2486" s="81" t="s">
        <v>2497</v>
      </c>
      <c r="I2486" s="81" t="s">
        <v>2494</v>
      </c>
      <c r="J2486" s="81" t="s">
        <v>231</v>
      </c>
      <c r="K2486" s="81" t="s">
        <v>333</v>
      </c>
      <c r="L2486" s="81">
        <v>-108.02188886111111</v>
      </c>
      <c r="M2486" s="81">
        <v>39.478310388888893</v>
      </c>
      <c r="N2486" s="190">
        <v>0</v>
      </c>
      <c r="O2486" s="185">
        <v>0</v>
      </c>
      <c r="P2486" s="185">
        <v>0</v>
      </c>
      <c r="Q2486" s="185">
        <v>0</v>
      </c>
      <c r="R2486" s="186">
        <v>1.0105</v>
      </c>
    </row>
    <row r="2487" spans="1:18" s="81" customFormat="1" x14ac:dyDescent="0.2">
      <c r="A2487" s="81" t="s">
        <v>147</v>
      </c>
      <c r="B2487" s="81" t="s">
        <v>493</v>
      </c>
      <c r="C2487" s="81" t="str">
        <f t="shared" si="38"/>
        <v>08045</v>
      </c>
      <c r="D2487" s="81" t="s">
        <v>503</v>
      </c>
      <c r="E2487" s="81" t="s">
        <v>2492</v>
      </c>
      <c r="F2487" s="81">
        <v>202.1</v>
      </c>
      <c r="G2487" s="81" t="s">
        <v>515</v>
      </c>
      <c r="H2487" s="81" t="s">
        <v>2497</v>
      </c>
      <c r="I2487" s="81" t="s">
        <v>2494</v>
      </c>
      <c r="J2487" s="81" t="s">
        <v>231</v>
      </c>
      <c r="K2487" s="81" t="s">
        <v>333</v>
      </c>
      <c r="L2487" s="81">
        <v>-108.02188886111111</v>
      </c>
      <c r="M2487" s="81">
        <v>39.478310388888893</v>
      </c>
      <c r="N2487" s="190">
        <v>0</v>
      </c>
      <c r="O2487" s="185">
        <v>0</v>
      </c>
      <c r="P2487" s="185">
        <v>0</v>
      </c>
      <c r="Q2487" s="185">
        <v>0</v>
      </c>
      <c r="R2487" s="186">
        <v>0</v>
      </c>
    </row>
    <row r="2488" spans="1:18" s="81" customFormat="1" x14ac:dyDescent="0.2">
      <c r="A2488" s="81" t="s">
        <v>147</v>
      </c>
      <c r="B2488" s="81" t="s">
        <v>493</v>
      </c>
      <c r="C2488" s="81" t="str">
        <f t="shared" si="38"/>
        <v>08045</v>
      </c>
      <c r="D2488" s="81" t="s">
        <v>503</v>
      </c>
      <c r="E2488" s="81" t="s">
        <v>2492</v>
      </c>
      <c r="F2488" s="81">
        <v>202.1</v>
      </c>
      <c r="G2488" s="81" t="s">
        <v>515</v>
      </c>
      <c r="H2488" s="81" t="s">
        <v>2497</v>
      </c>
      <c r="I2488" s="81" t="s">
        <v>2494</v>
      </c>
      <c r="J2488" s="81" t="s">
        <v>231</v>
      </c>
      <c r="K2488" s="81" t="s">
        <v>333</v>
      </c>
      <c r="L2488" s="81">
        <v>-108.02188886111111</v>
      </c>
      <c r="M2488" s="81">
        <v>39.478310388888893</v>
      </c>
      <c r="N2488" s="190">
        <v>0</v>
      </c>
      <c r="O2488" s="185">
        <v>0</v>
      </c>
      <c r="P2488" s="185">
        <v>0</v>
      </c>
      <c r="Q2488" s="185">
        <v>6.0630000000000003E-2</v>
      </c>
      <c r="R2488" s="186">
        <v>0</v>
      </c>
    </row>
    <row r="2489" spans="1:18" s="81" customFormat="1" x14ac:dyDescent="0.2">
      <c r="A2489" s="81" t="s">
        <v>147</v>
      </c>
      <c r="B2489" s="81" t="s">
        <v>493</v>
      </c>
      <c r="C2489" s="81" t="str">
        <f t="shared" si="38"/>
        <v>08045</v>
      </c>
      <c r="D2489" s="81" t="s">
        <v>503</v>
      </c>
      <c r="E2489" s="81" t="s">
        <v>2492</v>
      </c>
      <c r="F2489" s="81">
        <v>202.11</v>
      </c>
      <c r="G2489" s="81" t="s">
        <v>515</v>
      </c>
      <c r="H2489" s="81" t="s">
        <v>2498</v>
      </c>
      <c r="I2489" s="81" t="s">
        <v>2494</v>
      </c>
      <c r="J2489" s="81" t="s">
        <v>231</v>
      </c>
      <c r="K2489" s="81" t="s">
        <v>333</v>
      </c>
      <c r="L2489" s="81">
        <v>-108.02188886111111</v>
      </c>
      <c r="M2489" s="81">
        <v>39.478310388888893</v>
      </c>
      <c r="N2489" s="190">
        <v>0</v>
      </c>
      <c r="O2489" s="185">
        <v>0</v>
      </c>
      <c r="P2489" s="185">
        <v>6</v>
      </c>
      <c r="Q2489" s="185">
        <v>0</v>
      </c>
      <c r="R2489" s="186">
        <v>0</v>
      </c>
    </row>
    <row r="2490" spans="1:18" s="81" customFormat="1" x14ac:dyDescent="0.2">
      <c r="A2490" s="81" t="s">
        <v>147</v>
      </c>
      <c r="B2490" s="81" t="s">
        <v>493</v>
      </c>
      <c r="C2490" s="81" t="str">
        <f t="shared" si="38"/>
        <v>08045</v>
      </c>
      <c r="D2490" s="81" t="s">
        <v>503</v>
      </c>
      <c r="E2490" s="81" t="s">
        <v>2492</v>
      </c>
      <c r="F2490" s="81">
        <v>202.11</v>
      </c>
      <c r="G2490" s="81" t="s">
        <v>515</v>
      </c>
      <c r="H2490" s="81" t="s">
        <v>2498</v>
      </c>
      <c r="I2490" s="81" t="s">
        <v>2494</v>
      </c>
      <c r="J2490" s="81" t="s">
        <v>231</v>
      </c>
      <c r="K2490" s="81" t="s">
        <v>333</v>
      </c>
      <c r="L2490" s="81">
        <v>-108.02188886111111</v>
      </c>
      <c r="M2490" s="81">
        <v>39.478310388888893</v>
      </c>
      <c r="N2490" s="190">
        <v>34.299999999999997</v>
      </c>
      <c r="O2490" s="185">
        <v>0</v>
      </c>
      <c r="P2490" s="185">
        <v>0</v>
      </c>
      <c r="Q2490" s="185">
        <v>0</v>
      </c>
      <c r="R2490" s="186">
        <v>0</v>
      </c>
    </row>
    <row r="2491" spans="1:18" s="81" customFormat="1" x14ac:dyDescent="0.2">
      <c r="A2491" s="81" t="s">
        <v>147</v>
      </c>
      <c r="B2491" s="81" t="s">
        <v>493</v>
      </c>
      <c r="C2491" s="81" t="str">
        <f t="shared" si="38"/>
        <v>08045</v>
      </c>
      <c r="D2491" s="81" t="s">
        <v>503</v>
      </c>
      <c r="E2491" s="81" t="s">
        <v>2492</v>
      </c>
      <c r="F2491" s="81">
        <v>202.11</v>
      </c>
      <c r="G2491" s="81" t="s">
        <v>515</v>
      </c>
      <c r="H2491" s="81" t="s">
        <v>2498</v>
      </c>
      <c r="I2491" s="81" t="s">
        <v>2494</v>
      </c>
      <c r="J2491" s="81" t="s">
        <v>231</v>
      </c>
      <c r="K2491" s="81" t="s">
        <v>333</v>
      </c>
      <c r="L2491" s="81">
        <v>-108.02188886111111</v>
      </c>
      <c r="M2491" s="81">
        <v>39.478310388888893</v>
      </c>
      <c r="N2491" s="190">
        <v>0</v>
      </c>
      <c r="O2491" s="185">
        <v>0</v>
      </c>
      <c r="P2491" s="185">
        <v>0</v>
      </c>
      <c r="Q2491" s="185">
        <v>0</v>
      </c>
      <c r="R2491" s="186">
        <v>1.0105500000000001</v>
      </c>
    </row>
    <row r="2492" spans="1:18" s="81" customFormat="1" x14ac:dyDescent="0.2">
      <c r="A2492" s="81" t="s">
        <v>147</v>
      </c>
      <c r="B2492" s="81" t="s">
        <v>493</v>
      </c>
      <c r="C2492" s="81" t="str">
        <f t="shared" si="38"/>
        <v>08045</v>
      </c>
      <c r="D2492" s="81" t="s">
        <v>503</v>
      </c>
      <c r="E2492" s="81" t="s">
        <v>2492</v>
      </c>
      <c r="F2492" s="81">
        <v>202.11</v>
      </c>
      <c r="G2492" s="81" t="s">
        <v>515</v>
      </c>
      <c r="H2492" s="81" t="s">
        <v>2498</v>
      </c>
      <c r="I2492" s="81" t="s">
        <v>2494</v>
      </c>
      <c r="J2492" s="81" t="s">
        <v>231</v>
      </c>
      <c r="K2492" s="81" t="s">
        <v>333</v>
      </c>
      <c r="L2492" s="81">
        <v>-108.02188886111111</v>
      </c>
      <c r="M2492" s="81">
        <v>39.478310388888893</v>
      </c>
      <c r="N2492" s="190">
        <v>0</v>
      </c>
      <c r="O2492" s="185">
        <v>0</v>
      </c>
      <c r="P2492" s="185">
        <v>0</v>
      </c>
      <c r="Q2492" s="185">
        <v>0</v>
      </c>
      <c r="R2492" s="186">
        <v>0</v>
      </c>
    </row>
    <row r="2493" spans="1:18" s="81" customFormat="1" x14ac:dyDescent="0.2">
      <c r="A2493" s="81" t="s">
        <v>147</v>
      </c>
      <c r="B2493" s="81" t="s">
        <v>493</v>
      </c>
      <c r="C2493" s="81" t="str">
        <f t="shared" si="38"/>
        <v>08045</v>
      </c>
      <c r="D2493" s="81" t="s">
        <v>503</v>
      </c>
      <c r="E2493" s="81" t="s">
        <v>2492</v>
      </c>
      <c r="F2493" s="81">
        <v>202.11</v>
      </c>
      <c r="G2493" s="81" t="s">
        <v>515</v>
      </c>
      <c r="H2493" s="81" t="s">
        <v>2498</v>
      </c>
      <c r="I2493" s="81" t="s">
        <v>2494</v>
      </c>
      <c r="J2493" s="81" t="s">
        <v>231</v>
      </c>
      <c r="K2493" s="81" t="s">
        <v>333</v>
      </c>
      <c r="L2493" s="81">
        <v>-108.02188886111111</v>
      </c>
      <c r="M2493" s="81">
        <v>39.478310388888893</v>
      </c>
      <c r="N2493" s="190">
        <v>0</v>
      </c>
      <c r="O2493" s="185">
        <v>0</v>
      </c>
      <c r="P2493" s="185">
        <v>0</v>
      </c>
      <c r="Q2493" s="185">
        <v>6.0632999999999999E-2</v>
      </c>
      <c r="R2493" s="186">
        <v>0</v>
      </c>
    </row>
    <row r="2494" spans="1:18" s="81" customFormat="1" x14ac:dyDescent="0.2">
      <c r="A2494" s="81" t="s">
        <v>147</v>
      </c>
      <c r="B2494" s="81" t="s">
        <v>493</v>
      </c>
      <c r="C2494" s="81" t="str">
        <f t="shared" si="38"/>
        <v>08045</v>
      </c>
      <c r="D2494" s="81" t="s">
        <v>503</v>
      </c>
      <c r="E2494" s="81" t="s">
        <v>2492</v>
      </c>
      <c r="F2494" s="81">
        <v>202.11</v>
      </c>
      <c r="G2494" s="81" t="s">
        <v>515</v>
      </c>
      <c r="H2494" s="81" t="s">
        <v>2498</v>
      </c>
      <c r="I2494" s="81" t="s">
        <v>2494</v>
      </c>
      <c r="J2494" s="81" t="s">
        <v>231</v>
      </c>
      <c r="K2494" s="81" t="s">
        <v>333</v>
      </c>
      <c r="L2494" s="81">
        <v>-108.02188886111111</v>
      </c>
      <c r="M2494" s="81">
        <v>39.478310388888893</v>
      </c>
      <c r="N2494" s="190">
        <v>0</v>
      </c>
      <c r="O2494" s="185">
        <v>3.4</v>
      </c>
      <c r="P2494" s="185">
        <v>0</v>
      </c>
      <c r="Q2494" s="185">
        <v>0</v>
      </c>
      <c r="R2494" s="186">
        <v>0</v>
      </c>
    </row>
    <row r="2495" spans="1:18" s="81" customFormat="1" x14ac:dyDescent="0.2">
      <c r="A2495" s="81" t="s">
        <v>147</v>
      </c>
      <c r="B2495" s="81" t="s">
        <v>493</v>
      </c>
      <c r="C2495" s="81" t="str">
        <f t="shared" si="38"/>
        <v>08045</v>
      </c>
      <c r="D2495" s="81" t="s">
        <v>503</v>
      </c>
      <c r="E2495" s="81" t="s">
        <v>2492</v>
      </c>
      <c r="F2495" s="81">
        <v>3.55</v>
      </c>
      <c r="G2495" s="81" t="s">
        <v>523</v>
      </c>
      <c r="H2495" s="81" t="s">
        <v>2499</v>
      </c>
      <c r="I2495" s="81" t="s">
        <v>2494</v>
      </c>
      <c r="J2495" s="81" t="s">
        <v>251</v>
      </c>
      <c r="K2495" s="81" t="s">
        <v>333</v>
      </c>
      <c r="L2495" s="81">
        <v>-108.02188886111111</v>
      </c>
      <c r="M2495" s="81">
        <v>39.478310388888893</v>
      </c>
      <c r="N2495" s="190">
        <v>0</v>
      </c>
      <c r="O2495" s="185">
        <v>8.6300000000000008</v>
      </c>
      <c r="P2495" s="185">
        <v>0</v>
      </c>
      <c r="Q2495" s="185">
        <v>0</v>
      </c>
      <c r="R2495" s="186">
        <v>0</v>
      </c>
    </row>
    <row r="2496" spans="1:18" s="81" customFormat="1" x14ac:dyDescent="0.2">
      <c r="A2496" s="81" t="s">
        <v>147</v>
      </c>
      <c r="B2496" s="81" t="s">
        <v>493</v>
      </c>
      <c r="C2496" s="81" t="str">
        <f t="shared" si="38"/>
        <v>08045</v>
      </c>
      <c r="D2496" s="81" t="s">
        <v>503</v>
      </c>
      <c r="E2496" s="81" t="s">
        <v>2492</v>
      </c>
      <c r="F2496" s="81">
        <v>32850</v>
      </c>
      <c r="G2496" s="81" t="s">
        <v>505</v>
      </c>
      <c r="H2496" s="81" t="s">
        <v>620</v>
      </c>
      <c r="I2496" s="81" t="s">
        <v>2494</v>
      </c>
      <c r="J2496" s="81" t="s">
        <v>312</v>
      </c>
      <c r="K2496" s="81" t="s">
        <v>319</v>
      </c>
      <c r="L2496" s="81">
        <v>-108.02188886111111</v>
      </c>
      <c r="M2496" s="81">
        <v>39.478310388888893</v>
      </c>
      <c r="N2496" s="190">
        <v>0</v>
      </c>
      <c r="O2496" s="185">
        <v>8.3699999999999992</v>
      </c>
      <c r="P2496" s="185">
        <v>0</v>
      </c>
      <c r="Q2496" s="185">
        <v>0</v>
      </c>
      <c r="R2496" s="186">
        <v>0</v>
      </c>
    </row>
    <row r="2497" spans="1:18" s="81" customFormat="1" x14ac:dyDescent="0.2">
      <c r="A2497" s="81" t="s">
        <v>147</v>
      </c>
      <c r="B2497" s="81" t="s">
        <v>493</v>
      </c>
      <c r="C2497" s="81" t="str">
        <f t="shared" si="38"/>
        <v>08045</v>
      </c>
      <c r="D2497" s="81" t="s">
        <v>503</v>
      </c>
      <c r="E2497" s="81" t="s">
        <v>2492</v>
      </c>
      <c r="F2497" s="81">
        <v>32850</v>
      </c>
      <c r="G2497" s="81" t="s">
        <v>505</v>
      </c>
      <c r="H2497" s="81" t="s">
        <v>2500</v>
      </c>
      <c r="I2497" s="81" t="s">
        <v>2494</v>
      </c>
      <c r="J2497" s="81" t="s">
        <v>312</v>
      </c>
      <c r="K2497" s="81" t="s">
        <v>319</v>
      </c>
      <c r="L2497" s="81">
        <v>-108.02188886111111</v>
      </c>
      <c r="M2497" s="81">
        <v>39.478310388888893</v>
      </c>
      <c r="N2497" s="190">
        <v>0</v>
      </c>
      <c r="O2497" s="185">
        <v>8.3699999999999992</v>
      </c>
      <c r="P2497" s="185">
        <v>0</v>
      </c>
      <c r="Q2497" s="185">
        <v>0</v>
      </c>
      <c r="R2497" s="186">
        <v>0</v>
      </c>
    </row>
    <row r="2498" spans="1:18" s="81" customFormat="1" x14ac:dyDescent="0.2">
      <c r="A2498" s="81" t="s">
        <v>147</v>
      </c>
      <c r="B2498" s="81" t="s">
        <v>493</v>
      </c>
      <c r="C2498" s="81" t="str">
        <f t="shared" si="38"/>
        <v>08045</v>
      </c>
      <c r="D2498" s="81" t="s">
        <v>503</v>
      </c>
      <c r="E2498" s="81" t="s">
        <v>2492</v>
      </c>
      <c r="F2498" s="81">
        <v>1577</v>
      </c>
      <c r="G2498" s="81" t="s">
        <v>526</v>
      </c>
      <c r="H2498" s="81" t="s">
        <v>602</v>
      </c>
      <c r="I2498" s="81" t="s">
        <v>2494</v>
      </c>
      <c r="J2498" s="81" t="s">
        <v>277</v>
      </c>
      <c r="K2498" s="81" t="s">
        <v>350</v>
      </c>
      <c r="L2498" s="81">
        <v>-108.02188886111111</v>
      </c>
      <c r="M2498" s="81">
        <v>39.478310388888893</v>
      </c>
      <c r="N2498" s="190">
        <v>0</v>
      </c>
      <c r="O2498" s="185">
        <v>7.5</v>
      </c>
      <c r="P2498" s="185">
        <v>0</v>
      </c>
      <c r="Q2498" s="185">
        <v>0</v>
      </c>
      <c r="R2498" s="186">
        <v>0</v>
      </c>
    </row>
    <row r="2499" spans="1:18" s="81" customFormat="1" x14ac:dyDescent="0.2">
      <c r="A2499" s="81" t="s">
        <v>147</v>
      </c>
      <c r="B2499" s="81" t="s">
        <v>493</v>
      </c>
      <c r="C2499" s="81" t="str">
        <f t="shared" si="38"/>
        <v>08045</v>
      </c>
      <c r="D2499" s="81" t="s">
        <v>503</v>
      </c>
      <c r="E2499" s="81" t="s">
        <v>2492</v>
      </c>
      <c r="F2499" s="81">
        <v>153.30000000000001</v>
      </c>
      <c r="G2499" s="81" t="s">
        <v>528</v>
      </c>
      <c r="H2499" s="81" t="s">
        <v>531</v>
      </c>
      <c r="I2499" s="81" t="s">
        <v>2494</v>
      </c>
      <c r="J2499" s="81" t="s">
        <v>14</v>
      </c>
      <c r="K2499" s="81" t="s">
        <v>494</v>
      </c>
      <c r="L2499" s="81">
        <v>-108.02188886111111</v>
      </c>
      <c r="M2499" s="81">
        <v>39.478310388888893</v>
      </c>
      <c r="N2499" s="190">
        <v>0</v>
      </c>
      <c r="O2499" s="185">
        <v>2.0284239805088466</v>
      </c>
      <c r="P2499" s="185">
        <v>0</v>
      </c>
      <c r="Q2499" s="185">
        <v>0</v>
      </c>
      <c r="R2499" s="186">
        <v>0</v>
      </c>
    </row>
    <row r="2500" spans="1:18" s="81" customFormat="1" x14ac:dyDescent="0.2">
      <c r="A2500" s="81" t="s">
        <v>147</v>
      </c>
      <c r="B2500" s="81" t="s">
        <v>493</v>
      </c>
      <c r="C2500" s="81" t="str">
        <f t="shared" si="38"/>
        <v>08045</v>
      </c>
      <c r="D2500" s="81" t="s">
        <v>503</v>
      </c>
      <c r="E2500" s="81" t="s">
        <v>2501</v>
      </c>
      <c r="F2500" s="81">
        <v>0.04</v>
      </c>
      <c r="G2500" s="81" t="s">
        <v>515</v>
      </c>
      <c r="H2500" s="81" t="s">
        <v>2502</v>
      </c>
      <c r="I2500" s="81" t="s">
        <v>2503</v>
      </c>
      <c r="J2500" s="81" t="s">
        <v>231</v>
      </c>
      <c r="K2500" s="81" t="s">
        <v>333</v>
      </c>
      <c r="L2500" s="81">
        <v>-108.24811136111111</v>
      </c>
      <c r="M2500" s="81">
        <v>39.474196805555557</v>
      </c>
      <c r="N2500" s="190">
        <v>0</v>
      </c>
      <c r="O2500" s="185">
        <v>0</v>
      </c>
      <c r="P2500" s="185">
        <v>0.02</v>
      </c>
      <c r="Q2500" s="185">
        <v>0</v>
      </c>
      <c r="R2500" s="186">
        <v>0</v>
      </c>
    </row>
    <row r="2501" spans="1:18" s="81" customFormat="1" x14ac:dyDescent="0.2">
      <c r="A2501" s="81" t="s">
        <v>147</v>
      </c>
      <c r="B2501" s="81" t="s">
        <v>493</v>
      </c>
      <c r="C2501" s="81" t="str">
        <f t="shared" si="38"/>
        <v>08045</v>
      </c>
      <c r="D2501" s="81" t="s">
        <v>503</v>
      </c>
      <c r="E2501" s="81" t="s">
        <v>2501</v>
      </c>
      <c r="F2501" s="81">
        <v>0.04</v>
      </c>
      <c r="G2501" s="81" t="s">
        <v>515</v>
      </c>
      <c r="H2501" s="81" t="s">
        <v>2502</v>
      </c>
      <c r="I2501" s="81" t="s">
        <v>2503</v>
      </c>
      <c r="J2501" s="81" t="s">
        <v>231</v>
      </c>
      <c r="K2501" s="81" t="s">
        <v>333</v>
      </c>
      <c r="L2501" s="81">
        <v>-108.24811136111111</v>
      </c>
      <c r="M2501" s="81">
        <v>39.474196805555557</v>
      </c>
      <c r="N2501" s="190">
        <v>0.01</v>
      </c>
      <c r="O2501" s="185">
        <v>0</v>
      </c>
      <c r="P2501" s="185">
        <v>0</v>
      </c>
      <c r="Q2501" s="185">
        <v>0</v>
      </c>
      <c r="R2501" s="186">
        <v>0</v>
      </c>
    </row>
    <row r="2502" spans="1:18" s="81" customFormat="1" x14ac:dyDescent="0.2">
      <c r="A2502" s="81" t="s">
        <v>147</v>
      </c>
      <c r="B2502" s="81" t="s">
        <v>493</v>
      </c>
      <c r="C2502" s="81" t="str">
        <f t="shared" si="38"/>
        <v>08045</v>
      </c>
      <c r="D2502" s="81" t="s">
        <v>503</v>
      </c>
      <c r="E2502" s="81" t="s">
        <v>2501</v>
      </c>
      <c r="F2502" s="81">
        <v>0.04</v>
      </c>
      <c r="G2502" s="81" t="s">
        <v>515</v>
      </c>
      <c r="H2502" s="81" t="s">
        <v>2502</v>
      </c>
      <c r="I2502" s="81" t="s">
        <v>2503</v>
      </c>
      <c r="J2502" s="81" t="s">
        <v>231</v>
      </c>
      <c r="K2502" s="81" t="s">
        <v>333</v>
      </c>
      <c r="L2502" s="81">
        <v>-108.24811136111111</v>
      </c>
      <c r="M2502" s="81">
        <v>39.474196805555557</v>
      </c>
      <c r="N2502" s="190">
        <v>0</v>
      </c>
      <c r="O2502" s="185">
        <v>0</v>
      </c>
      <c r="P2502" s="185">
        <v>0</v>
      </c>
      <c r="Q2502" s="185">
        <v>0</v>
      </c>
      <c r="R2502" s="186">
        <v>2.0000000000000001E-4</v>
      </c>
    </row>
    <row r="2503" spans="1:18" s="81" customFormat="1" x14ac:dyDescent="0.2">
      <c r="A2503" s="81" t="s">
        <v>147</v>
      </c>
      <c r="B2503" s="81" t="s">
        <v>493</v>
      </c>
      <c r="C2503" s="81" t="str">
        <f t="shared" ref="C2503:C2566" si="39">B2503&amp;D2503</f>
        <v>08045</v>
      </c>
      <c r="D2503" s="81" t="s">
        <v>503</v>
      </c>
      <c r="E2503" s="81" t="s">
        <v>2501</v>
      </c>
      <c r="F2503" s="81">
        <v>0.04</v>
      </c>
      <c r="G2503" s="81" t="s">
        <v>515</v>
      </c>
      <c r="H2503" s="81" t="s">
        <v>2502</v>
      </c>
      <c r="I2503" s="81" t="s">
        <v>2503</v>
      </c>
      <c r="J2503" s="81" t="s">
        <v>231</v>
      </c>
      <c r="K2503" s="81" t="s">
        <v>333</v>
      </c>
      <c r="L2503" s="81">
        <v>-108.24811136111111</v>
      </c>
      <c r="M2503" s="81">
        <v>39.474196805555557</v>
      </c>
      <c r="N2503" s="190">
        <v>0</v>
      </c>
      <c r="O2503" s="185">
        <v>0</v>
      </c>
      <c r="P2503" s="185">
        <v>0</v>
      </c>
      <c r="Q2503" s="185">
        <v>0</v>
      </c>
      <c r="R2503" s="186">
        <v>0</v>
      </c>
    </row>
    <row r="2504" spans="1:18" s="81" customFormat="1" x14ac:dyDescent="0.2">
      <c r="A2504" s="81" t="s">
        <v>147</v>
      </c>
      <c r="B2504" s="81" t="s">
        <v>493</v>
      </c>
      <c r="C2504" s="81" t="str">
        <f t="shared" si="39"/>
        <v>08045</v>
      </c>
      <c r="D2504" s="81" t="s">
        <v>503</v>
      </c>
      <c r="E2504" s="81" t="s">
        <v>2501</v>
      </c>
      <c r="F2504" s="81">
        <v>0.04</v>
      </c>
      <c r="G2504" s="81" t="s">
        <v>515</v>
      </c>
      <c r="H2504" s="81" t="s">
        <v>2502</v>
      </c>
      <c r="I2504" s="81" t="s">
        <v>2503</v>
      </c>
      <c r="J2504" s="81" t="s">
        <v>231</v>
      </c>
      <c r="K2504" s="81" t="s">
        <v>333</v>
      </c>
      <c r="L2504" s="81">
        <v>-108.24811136111111</v>
      </c>
      <c r="M2504" s="81">
        <v>39.474196805555557</v>
      </c>
      <c r="N2504" s="190">
        <v>0</v>
      </c>
      <c r="O2504" s="185">
        <v>0</v>
      </c>
      <c r="P2504" s="185">
        <v>0</v>
      </c>
      <c r="Q2504" s="185">
        <v>1.2E-5</v>
      </c>
      <c r="R2504" s="186">
        <v>0</v>
      </c>
    </row>
    <row r="2505" spans="1:18" s="81" customFormat="1" x14ac:dyDescent="0.2">
      <c r="A2505" s="81" t="s">
        <v>147</v>
      </c>
      <c r="B2505" s="81" t="s">
        <v>493</v>
      </c>
      <c r="C2505" s="81" t="str">
        <f t="shared" si="39"/>
        <v>08045</v>
      </c>
      <c r="D2505" s="81" t="s">
        <v>503</v>
      </c>
      <c r="E2505" s="81" t="s">
        <v>2501</v>
      </c>
      <c r="F2505" s="81">
        <v>0.1</v>
      </c>
      <c r="G2505" s="81" t="s">
        <v>515</v>
      </c>
      <c r="H2505" s="81" t="s">
        <v>2504</v>
      </c>
      <c r="I2505" s="81" t="s">
        <v>2503</v>
      </c>
      <c r="J2505" s="81" t="s">
        <v>231</v>
      </c>
      <c r="K2505" s="81" t="s">
        <v>333</v>
      </c>
      <c r="L2505" s="81">
        <v>-108.24811136111111</v>
      </c>
      <c r="M2505" s="81">
        <v>39.474196805555557</v>
      </c>
      <c r="N2505" s="190">
        <v>0.01</v>
      </c>
      <c r="O2505" s="185">
        <v>0</v>
      </c>
      <c r="P2505" s="185">
        <v>0</v>
      </c>
      <c r="Q2505" s="185">
        <v>0</v>
      </c>
      <c r="R2505" s="186">
        <v>0</v>
      </c>
    </row>
    <row r="2506" spans="1:18" s="81" customFormat="1" x14ac:dyDescent="0.2">
      <c r="A2506" s="81" t="s">
        <v>147</v>
      </c>
      <c r="B2506" s="81" t="s">
        <v>493</v>
      </c>
      <c r="C2506" s="81" t="str">
        <f t="shared" si="39"/>
        <v>08045</v>
      </c>
      <c r="D2506" s="81" t="s">
        <v>503</v>
      </c>
      <c r="E2506" s="81" t="s">
        <v>2501</v>
      </c>
      <c r="F2506" s="81">
        <v>0.1</v>
      </c>
      <c r="G2506" s="81" t="s">
        <v>515</v>
      </c>
      <c r="H2506" s="81" t="s">
        <v>2504</v>
      </c>
      <c r="I2506" s="81" t="s">
        <v>2503</v>
      </c>
      <c r="J2506" s="81" t="s">
        <v>231</v>
      </c>
      <c r="K2506" s="81" t="s">
        <v>333</v>
      </c>
      <c r="L2506" s="81">
        <v>-108.24811136111111</v>
      </c>
      <c r="M2506" s="81">
        <v>39.474196805555557</v>
      </c>
      <c r="N2506" s="190">
        <v>0</v>
      </c>
      <c r="O2506" s="185">
        <v>0</v>
      </c>
      <c r="P2506" s="185">
        <v>0</v>
      </c>
      <c r="Q2506" s="185">
        <v>0</v>
      </c>
      <c r="R2506" s="186">
        <v>5.0000000000000001E-4</v>
      </c>
    </row>
    <row r="2507" spans="1:18" s="81" customFormat="1" x14ac:dyDescent="0.2">
      <c r="A2507" s="81" t="s">
        <v>147</v>
      </c>
      <c r="B2507" s="81" t="s">
        <v>493</v>
      </c>
      <c r="C2507" s="81" t="str">
        <f t="shared" si="39"/>
        <v>08045</v>
      </c>
      <c r="D2507" s="81" t="s">
        <v>503</v>
      </c>
      <c r="E2507" s="81" t="s">
        <v>2501</v>
      </c>
      <c r="F2507" s="81">
        <v>0.1</v>
      </c>
      <c r="G2507" s="81" t="s">
        <v>515</v>
      </c>
      <c r="H2507" s="81" t="s">
        <v>2504</v>
      </c>
      <c r="I2507" s="81" t="s">
        <v>2503</v>
      </c>
      <c r="J2507" s="81" t="s">
        <v>231</v>
      </c>
      <c r="K2507" s="81" t="s">
        <v>333</v>
      </c>
      <c r="L2507" s="81">
        <v>-108.24811136111111</v>
      </c>
      <c r="M2507" s="81">
        <v>39.474196805555557</v>
      </c>
      <c r="N2507" s="190">
        <v>0</v>
      </c>
      <c r="O2507" s="185">
        <v>0</v>
      </c>
      <c r="P2507" s="185">
        <v>0</v>
      </c>
      <c r="Q2507" s="185">
        <v>0</v>
      </c>
      <c r="R2507" s="186">
        <v>0</v>
      </c>
    </row>
    <row r="2508" spans="1:18" s="81" customFormat="1" x14ac:dyDescent="0.2">
      <c r="A2508" s="81" t="s">
        <v>147</v>
      </c>
      <c r="B2508" s="81" t="s">
        <v>493</v>
      </c>
      <c r="C2508" s="81" t="str">
        <f t="shared" si="39"/>
        <v>08045</v>
      </c>
      <c r="D2508" s="81" t="s">
        <v>503</v>
      </c>
      <c r="E2508" s="81" t="s">
        <v>2501</v>
      </c>
      <c r="F2508" s="81">
        <v>0.1</v>
      </c>
      <c r="G2508" s="81" t="s">
        <v>515</v>
      </c>
      <c r="H2508" s="81" t="s">
        <v>2504</v>
      </c>
      <c r="I2508" s="81" t="s">
        <v>2503</v>
      </c>
      <c r="J2508" s="81" t="s">
        <v>231</v>
      </c>
      <c r="K2508" s="81" t="s">
        <v>333</v>
      </c>
      <c r="L2508" s="81">
        <v>-108.24811136111111</v>
      </c>
      <c r="M2508" s="81">
        <v>39.474196805555557</v>
      </c>
      <c r="N2508" s="190">
        <v>0</v>
      </c>
      <c r="O2508" s="185">
        <v>0</v>
      </c>
      <c r="P2508" s="185">
        <v>0</v>
      </c>
      <c r="Q2508" s="185">
        <v>3.0000000000000001E-5</v>
      </c>
      <c r="R2508" s="186">
        <v>0</v>
      </c>
    </row>
    <row r="2509" spans="1:18" s="81" customFormat="1" x14ac:dyDescent="0.2">
      <c r="A2509" s="81" t="s">
        <v>147</v>
      </c>
      <c r="B2509" s="81" t="s">
        <v>493</v>
      </c>
      <c r="C2509" s="81" t="str">
        <f t="shared" si="39"/>
        <v>08045</v>
      </c>
      <c r="D2509" s="81" t="s">
        <v>503</v>
      </c>
      <c r="E2509" s="81" t="s">
        <v>2501</v>
      </c>
      <c r="F2509" s="81">
        <v>0.1</v>
      </c>
      <c r="G2509" s="81" t="s">
        <v>515</v>
      </c>
      <c r="H2509" s="81" t="s">
        <v>2504</v>
      </c>
      <c r="I2509" s="81" t="s">
        <v>2503</v>
      </c>
      <c r="J2509" s="81" t="s">
        <v>231</v>
      </c>
      <c r="K2509" s="81" t="s">
        <v>333</v>
      </c>
      <c r="L2509" s="81">
        <v>-108.24811136111111</v>
      </c>
      <c r="M2509" s="81">
        <v>39.474196805555557</v>
      </c>
      <c r="N2509" s="190">
        <v>0</v>
      </c>
      <c r="O2509" s="185">
        <v>0.01</v>
      </c>
      <c r="P2509" s="185">
        <v>0</v>
      </c>
      <c r="Q2509" s="185">
        <v>0</v>
      </c>
      <c r="R2509" s="186">
        <v>0</v>
      </c>
    </row>
    <row r="2510" spans="1:18" s="81" customFormat="1" x14ac:dyDescent="0.2">
      <c r="A2510" s="81" t="s">
        <v>147</v>
      </c>
      <c r="B2510" s="81" t="s">
        <v>493</v>
      </c>
      <c r="C2510" s="81" t="str">
        <f t="shared" si="39"/>
        <v>08045</v>
      </c>
      <c r="D2510" s="81" t="s">
        <v>503</v>
      </c>
      <c r="E2510" s="81" t="s">
        <v>2501</v>
      </c>
      <c r="F2510" s="81">
        <v>0.02</v>
      </c>
      <c r="G2510" s="81" t="s">
        <v>515</v>
      </c>
      <c r="H2510" s="81" t="s">
        <v>2505</v>
      </c>
      <c r="I2510" s="81" t="s">
        <v>2503</v>
      </c>
      <c r="J2510" s="81" t="s">
        <v>231</v>
      </c>
      <c r="K2510" s="81" t="s">
        <v>333</v>
      </c>
      <c r="L2510" s="81">
        <v>-108.24811136111111</v>
      </c>
      <c r="M2510" s="81">
        <v>39.474196805555557</v>
      </c>
      <c r="N2510" s="190">
        <v>0</v>
      </c>
      <c r="O2510" s="185">
        <v>0</v>
      </c>
      <c r="P2510" s="185">
        <v>0.02</v>
      </c>
      <c r="Q2510" s="185">
        <v>0</v>
      </c>
      <c r="R2510" s="186">
        <v>0</v>
      </c>
    </row>
    <row r="2511" spans="1:18" s="81" customFormat="1" x14ac:dyDescent="0.2">
      <c r="A2511" s="81" t="s">
        <v>147</v>
      </c>
      <c r="B2511" s="81" t="s">
        <v>493</v>
      </c>
      <c r="C2511" s="81" t="str">
        <f t="shared" si="39"/>
        <v>08045</v>
      </c>
      <c r="D2511" s="81" t="s">
        <v>503</v>
      </c>
      <c r="E2511" s="81" t="s">
        <v>2501</v>
      </c>
      <c r="F2511" s="81">
        <v>0.02</v>
      </c>
      <c r="G2511" s="81" t="s">
        <v>515</v>
      </c>
      <c r="H2511" s="81" t="s">
        <v>2505</v>
      </c>
      <c r="I2511" s="81" t="s">
        <v>2503</v>
      </c>
      <c r="J2511" s="81" t="s">
        <v>231</v>
      </c>
      <c r="K2511" s="81" t="s">
        <v>333</v>
      </c>
      <c r="L2511" s="81">
        <v>-108.24811136111111</v>
      </c>
      <c r="M2511" s="81">
        <v>39.474196805555557</v>
      </c>
      <c r="N2511" s="190">
        <v>0.15</v>
      </c>
      <c r="O2511" s="185">
        <v>0</v>
      </c>
      <c r="P2511" s="185">
        <v>0</v>
      </c>
      <c r="Q2511" s="185">
        <v>0</v>
      </c>
      <c r="R2511" s="186">
        <v>0</v>
      </c>
    </row>
    <row r="2512" spans="1:18" s="81" customFormat="1" x14ac:dyDescent="0.2">
      <c r="A2512" s="81" t="s">
        <v>147</v>
      </c>
      <c r="B2512" s="81" t="s">
        <v>493</v>
      </c>
      <c r="C2512" s="81" t="str">
        <f t="shared" si="39"/>
        <v>08045</v>
      </c>
      <c r="D2512" s="81" t="s">
        <v>503</v>
      </c>
      <c r="E2512" s="81" t="s">
        <v>2501</v>
      </c>
      <c r="F2512" s="81">
        <v>0.02</v>
      </c>
      <c r="G2512" s="81" t="s">
        <v>515</v>
      </c>
      <c r="H2512" s="81" t="s">
        <v>2505</v>
      </c>
      <c r="I2512" s="81" t="s">
        <v>2503</v>
      </c>
      <c r="J2512" s="81" t="s">
        <v>231</v>
      </c>
      <c r="K2512" s="81" t="s">
        <v>333</v>
      </c>
      <c r="L2512" s="81">
        <v>-108.24811136111111</v>
      </c>
      <c r="M2512" s="81">
        <v>39.474196805555557</v>
      </c>
      <c r="N2512" s="190">
        <v>0</v>
      </c>
      <c r="O2512" s="185">
        <v>0</v>
      </c>
      <c r="P2512" s="185">
        <v>0</v>
      </c>
      <c r="Q2512" s="185">
        <v>0</v>
      </c>
      <c r="R2512" s="186">
        <v>0.54</v>
      </c>
    </row>
    <row r="2513" spans="1:18" s="81" customFormat="1" x14ac:dyDescent="0.2">
      <c r="A2513" s="81" t="s">
        <v>147</v>
      </c>
      <c r="B2513" s="81" t="s">
        <v>493</v>
      </c>
      <c r="C2513" s="81" t="str">
        <f t="shared" si="39"/>
        <v>08045</v>
      </c>
      <c r="D2513" s="81" t="s">
        <v>503</v>
      </c>
      <c r="E2513" s="81" t="s">
        <v>2501</v>
      </c>
      <c r="F2513" s="81">
        <v>0.02</v>
      </c>
      <c r="G2513" s="81" t="s">
        <v>515</v>
      </c>
      <c r="H2513" s="81" t="s">
        <v>2505</v>
      </c>
      <c r="I2513" s="81" t="s">
        <v>2503</v>
      </c>
      <c r="J2513" s="81" t="s">
        <v>231</v>
      </c>
      <c r="K2513" s="81" t="s">
        <v>333</v>
      </c>
      <c r="L2513" s="81">
        <v>-108.24811136111111</v>
      </c>
      <c r="M2513" s="81">
        <v>39.474196805555557</v>
      </c>
      <c r="N2513" s="190">
        <v>0</v>
      </c>
      <c r="O2513" s="185">
        <v>0</v>
      </c>
      <c r="P2513" s="185">
        <v>0</v>
      </c>
      <c r="Q2513" s="185">
        <v>0</v>
      </c>
      <c r="R2513" s="186">
        <v>0</v>
      </c>
    </row>
    <row r="2514" spans="1:18" s="81" customFormat="1" x14ac:dyDescent="0.2">
      <c r="A2514" s="81" t="s">
        <v>147</v>
      </c>
      <c r="B2514" s="81" t="s">
        <v>493</v>
      </c>
      <c r="C2514" s="81" t="str">
        <f t="shared" si="39"/>
        <v>08045</v>
      </c>
      <c r="D2514" s="81" t="s">
        <v>503</v>
      </c>
      <c r="E2514" s="81" t="s">
        <v>2501</v>
      </c>
      <c r="F2514" s="81">
        <v>0.02</v>
      </c>
      <c r="G2514" s="81" t="s">
        <v>515</v>
      </c>
      <c r="H2514" s="81" t="s">
        <v>2505</v>
      </c>
      <c r="I2514" s="81" t="s">
        <v>2503</v>
      </c>
      <c r="J2514" s="81" t="s">
        <v>231</v>
      </c>
      <c r="K2514" s="81" t="s">
        <v>333</v>
      </c>
      <c r="L2514" s="81">
        <v>-108.24811136111111</v>
      </c>
      <c r="M2514" s="81">
        <v>39.474196805555557</v>
      </c>
      <c r="N2514" s="190">
        <v>0</v>
      </c>
      <c r="O2514" s="185">
        <v>7.0000000000000007E-2</v>
      </c>
      <c r="P2514" s="185">
        <v>0</v>
      </c>
      <c r="Q2514" s="185">
        <v>0</v>
      </c>
      <c r="R2514" s="186">
        <v>0</v>
      </c>
    </row>
    <row r="2515" spans="1:18" s="81" customFormat="1" x14ac:dyDescent="0.2">
      <c r="A2515" s="81" t="s">
        <v>147</v>
      </c>
      <c r="B2515" s="81" t="s">
        <v>493</v>
      </c>
      <c r="C2515" s="81" t="str">
        <f t="shared" si="39"/>
        <v>08045</v>
      </c>
      <c r="D2515" s="81" t="s">
        <v>503</v>
      </c>
      <c r="E2515" s="81" t="s">
        <v>2501</v>
      </c>
      <c r="F2515" s="81">
        <v>0.01</v>
      </c>
      <c r="G2515" s="81" t="s">
        <v>515</v>
      </c>
      <c r="H2515" s="81" t="s">
        <v>2506</v>
      </c>
      <c r="I2515" s="81" t="s">
        <v>2503</v>
      </c>
      <c r="J2515" s="81" t="s">
        <v>231</v>
      </c>
      <c r="K2515" s="81" t="s">
        <v>333</v>
      </c>
      <c r="L2515" s="81">
        <v>-108.24811136111111</v>
      </c>
      <c r="M2515" s="81">
        <v>39.474196805555557</v>
      </c>
      <c r="N2515" s="190">
        <v>0</v>
      </c>
      <c r="O2515" s="185">
        <v>0</v>
      </c>
      <c r="P2515" s="185">
        <v>0.02</v>
      </c>
      <c r="Q2515" s="185">
        <v>0</v>
      </c>
      <c r="R2515" s="186">
        <v>0</v>
      </c>
    </row>
    <row r="2516" spans="1:18" s="81" customFormat="1" x14ac:dyDescent="0.2">
      <c r="A2516" s="81" t="s">
        <v>147</v>
      </c>
      <c r="B2516" s="81" t="s">
        <v>493</v>
      </c>
      <c r="C2516" s="81" t="str">
        <f t="shared" si="39"/>
        <v>08045</v>
      </c>
      <c r="D2516" s="81" t="s">
        <v>503</v>
      </c>
      <c r="E2516" s="81" t="s">
        <v>2501</v>
      </c>
      <c r="F2516" s="81">
        <v>0.01</v>
      </c>
      <c r="G2516" s="81" t="s">
        <v>515</v>
      </c>
      <c r="H2516" s="81" t="s">
        <v>2506</v>
      </c>
      <c r="I2516" s="81" t="s">
        <v>2503</v>
      </c>
      <c r="J2516" s="81" t="s">
        <v>231</v>
      </c>
      <c r="K2516" s="81" t="s">
        <v>333</v>
      </c>
      <c r="L2516" s="81">
        <v>-108.24811136111111</v>
      </c>
      <c r="M2516" s="81">
        <v>39.474196805555557</v>
      </c>
      <c r="N2516" s="190">
        <v>0.15</v>
      </c>
      <c r="O2516" s="185">
        <v>0</v>
      </c>
      <c r="P2516" s="185">
        <v>0</v>
      </c>
      <c r="Q2516" s="185">
        <v>0</v>
      </c>
      <c r="R2516" s="186">
        <v>0</v>
      </c>
    </row>
    <row r="2517" spans="1:18" s="81" customFormat="1" x14ac:dyDescent="0.2">
      <c r="A2517" s="81" t="s">
        <v>147</v>
      </c>
      <c r="B2517" s="81" t="s">
        <v>493</v>
      </c>
      <c r="C2517" s="81" t="str">
        <f t="shared" si="39"/>
        <v>08045</v>
      </c>
      <c r="D2517" s="81" t="s">
        <v>503</v>
      </c>
      <c r="E2517" s="81" t="s">
        <v>2501</v>
      </c>
      <c r="F2517" s="81">
        <v>0.01</v>
      </c>
      <c r="G2517" s="81" t="s">
        <v>515</v>
      </c>
      <c r="H2517" s="81" t="s">
        <v>2506</v>
      </c>
      <c r="I2517" s="81" t="s">
        <v>2503</v>
      </c>
      <c r="J2517" s="81" t="s">
        <v>231</v>
      </c>
      <c r="K2517" s="81" t="s">
        <v>333</v>
      </c>
      <c r="L2517" s="81">
        <v>-108.24811136111111</v>
      </c>
      <c r="M2517" s="81">
        <v>39.474196805555557</v>
      </c>
      <c r="N2517" s="190">
        <v>0</v>
      </c>
      <c r="O2517" s="185">
        <v>0</v>
      </c>
      <c r="P2517" s="185">
        <v>0</v>
      </c>
      <c r="Q2517" s="185">
        <v>0</v>
      </c>
      <c r="R2517" s="186">
        <v>5.0000000000000002E-5</v>
      </c>
    </row>
    <row r="2518" spans="1:18" s="81" customFormat="1" x14ac:dyDescent="0.2">
      <c r="A2518" s="81" t="s">
        <v>147</v>
      </c>
      <c r="B2518" s="81" t="s">
        <v>493</v>
      </c>
      <c r="C2518" s="81" t="str">
        <f t="shared" si="39"/>
        <v>08045</v>
      </c>
      <c r="D2518" s="81" t="s">
        <v>503</v>
      </c>
      <c r="E2518" s="81" t="s">
        <v>2501</v>
      </c>
      <c r="F2518" s="81">
        <v>0.01</v>
      </c>
      <c r="G2518" s="81" t="s">
        <v>515</v>
      </c>
      <c r="H2518" s="81" t="s">
        <v>2506</v>
      </c>
      <c r="I2518" s="81" t="s">
        <v>2503</v>
      </c>
      <c r="J2518" s="81" t="s">
        <v>231</v>
      </c>
      <c r="K2518" s="81" t="s">
        <v>333</v>
      </c>
      <c r="L2518" s="81">
        <v>-108.24811136111111</v>
      </c>
      <c r="M2518" s="81">
        <v>39.474196805555557</v>
      </c>
      <c r="N2518" s="190">
        <v>0</v>
      </c>
      <c r="O2518" s="185">
        <v>0</v>
      </c>
      <c r="P2518" s="185">
        <v>0</v>
      </c>
      <c r="Q2518" s="185">
        <v>0</v>
      </c>
      <c r="R2518" s="186">
        <v>0</v>
      </c>
    </row>
    <row r="2519" spans="1:18" s="81" customFormat="1" x14ac:dyDescent="0.2">
      <c r="A2519" s="81" t="s">
        <v>147</v>
      </c>
      <c r="B2519" s="81" t="s">
        <v>493</v>
      </c>
      <c r="C2519" s="81" t="str">
        <f t="shared" si="39"/>
        <v>08045</v>
      </c>
      <c r="D2519" s="81" t="s">
        <v>503</v>
      </c>
      <c r="E2519" s="81" t="s">
        <v>2501</v>
      </c>
      <c r="F2519" s="81">
        <v>0.01</v>
      </c>
      <c r="G2519" s="81" t="s">
        <v>515</v>
      </c>
      <c r="H2519" s="81" t="s">
        <v>2506</v>
      </c>
      <c r="I2519" s="81" t="s">
        <v>2503</v>
      </c>
      <c r="J2519" s="81" t="s">
        <v>231</v>
      </c>
      <c r="K2519" s="81" t="s">
        <v>333</v>
      </c>
      <c r="L2519" s="81">
        <v>-108.24811136111111</v>
      </c>
      <c r="M2519" s="81">
        <v>39.474196805555557</v>
      </c>
      <c r="N2519" s="190">
        <v>0</v>
      </c>
      <c r="O2519" s="185">
        <v>0</v>
      </c>
      <c r="P2519" s="185">
        <v>0</v>
      </c>
      <c r="Q2519" s="185">
        <v>3.0000000000000001E-6</v>
      </c>
      <c r="R2519" s="186">
        <v>0</v>
      </c>
    </row>
    <row r="2520" spans="1:18" s="81" customFormat="1" x14ac:dyDescent="0.2">
      <c r="A2520" s="81" t="s">
        <v>147</v>
      </c>
      <c r="B2520" s="81" t="s">
        <v>493</v>
      </c>
      <c r="C2520" s="81" t="str">
        <f t="shared" si="39"/>
        <v>08045</v>
      </c>
      <c r="D2520" s="81" t="s">
        <v>503</v>
      </c>
      <c r="E2520" s="81" t="s">
        <v>2501</v>
      </c>
      <c r="F2520" s="81">
        <v>0.01</v>
      </c>
      <c r="G2520" s="81" t="s">
        <v>515</v>
      </c>
      <c r="H2520" s="81" t="s">
        <v>2506</v>
      </c>
      <c r="I2520" s="81" t="s">
        <v>2503</v>
      </c>
      <c r="J2520" s="81" t="s">
        <v>231</v>
      </c>
      <c r="K2520" s="81" t="s">
        <v>333</v>
      </c>
      <c r="L2520" s="81">
        <v>-108.24811136111111</v>
      </c>
      <c r="M2520" s="81">
        <v>39.474196805555557</v>
      </c>
      <c r="N2520" s="190">
        <v>0</v>
      </c>
      <c r="O2520" s="185">
        <v>0.02</v>
      </c>
      <c r="P2520" s="185">
        <v>0</v>
      </c>
      <c r="Q2520" s="185">
        <v>0</v>
      </c>
      <c r="R2520" s="186">
        <v>0</v>
      </c>
    </row>
    <row r="2521" spans="1:18" s="81" customFormat="1" x14ac:dyDescent="0.2">
      <c r="A2521" s="81" t="s">
        <v>147</v>
      </c>
      <c r="B2521" s="81" t="s">
        <v>493</v>
      </c>
      <c r="C2521" s="81" t="str">
        <f t="shared" si="39"/>
        <v>08045</v>
      </c>
      <c r="D2521" s="81" t="s">
        <v>503</v>
      </c>
      <c r="E2521" s="81" t="s">
        <v>2507</v>
      </c>
      <c r="F2521" s="81">
        <v>94.878</v>
      </c>
      <c r="G2521" s="81" t="s">
        <v>528</v>
      </c>
      <c r="H2521" s="81" t="s">
        <v>565</v>
      </c>
      <c r="I2521" s="81" t="s">
        <v>2508</v>
      </c>
      <c r="J2521" s="81" t="s">
        <v>14</v>
      </c>
      <c r="K2521" s="81" t="s">
        <v>494</v>
      </c>
      <c r="L2521" s="81">
        <v>-108.12556944444444</v>
      </c>
      <c r="M2521" s="81">
        <v>39.500711111111109</v>
      </c>
      <c r="N2521" s="190">
        <v>0</v>
      </c>
      <c r="O2521" s="185">
        <v>6.1754848678834016</v>
      </c>
      <c r="P2521" s="185">
        <v>0</v>
      </c>
      <c r="Q2521" s="185">
        <v>0</v>
      </c>
      <c r="R2521" s="186">
        <v>0</v>
      </c>
    </row>
    <row r="2522" spans="1:18" s="81" customFormat="1" x14ac:dyDescent="0.2">
      <c r="A2522" s="81" t="s">
        <v>147</v>
      </c>
      <c r="B2522" s="81" t="s">
        <v>493</v>
      </c>
      <c r="C2522" s="81" t="str">
        <f t="shared" si="39"/>
        <v>08045</v>
      </c>
      <c r="D2522" s="81" t="s">
        <v>503</v>
      </c>
      <c r="E2522" s="81" t="s">
        <v>2509</v>
      </c>
      <c r="F2522" s="81">
        <v>187.23599999999999</v>
      </c>
      <c r="G2522" s="81" t="s">
        <v>528</v>
      </c>
      <c r="H2522" s="81" t="s">
        <v>1345</v>
      </c>
      <c r="I2522" s="81" t="s">
        <v>2510</v>
      </c>
      <c r="J2522" s="81" t="s">
        <v>14</v>
      </c>
      <c r="K2522" s="81" t="s">
        <v>494</v>
      </c>
      <c r="L2522" s="81">
        <v>-107.8958638888889</v>
      </c>
      <c r="M2522" s="81">
        <v>39.51978888888889</v>
      </c>
      <c r="N2522" s="190">
        <v>0</v>
      </c>
      <c r="O2522" s="185">
        <v>12.18694623329978</v>
      </c>
      <c r="P2522" s="185">
        <v>0</v>
      </c>
      <c r="Q2522" s="185">
        <v>0</v>
      </c>
      <c r="R2522" s="186">
        <v>0</v>
      </c>
    </row>
    <row r="2523" spans="1:18" s="81" customFormat="1" x14ac:dyDescent="0.2">
      <c r="A2523" s="81" t="s">
        <v>147</v>
      </c>
      <c r="B2523" s="81" t="s">
        <v>493</v>
      </c>
      <c r="C2523" s="81" t="str">
        <f t="shared" si="39"/>
        <v>08045</v>
      </c>
      <c r="D2523" s="81" t="s">
        <v>503</v>
      </c>
      <c r="E2523" s="81" t="s">
        <v>2511</v>
      </c>
      <c r="F2523" s="81">
        <v>147.25200000000001</v>
      </c>
      <c r="G2523" s="81" t="s">
        <v>528</v>
      </c>
      <c r="H2523" s="81" t="s">
        <v>1345</v>
      </c>
      <c r="I2523" s="81" t="s">
        <v>2512</v>
      </c>
      <c r="J2523" s="81" t="s">
        <v>14</v>
      </c>
      <c r="K2523" s="81" t="s">
        <v>494</v>
      </c>
      <c r="L2523" s="81">
        <v>-107.991275</v>
      </c>
      <c r="M2523" s="81">
        <v>39.471788888888888</v>
      </c>
      <c r="N2523" s="190">
        <v>0</v>
      </c>
      <c r="O2523" s="185">
        <v>9.5844399941563569</v>
      </c>
      <c r="P2523" s="185">
        <v>0</v>
      </c>
      <c r="Q2523" s="185">
        <v>0</v>
      </c>
      <c r="R2523" s="186">
        <v>0</v>
      </c>
    </row>
    <row r="2524" spans="1:18" s="81" customFormat="1" x14ac:dyDescent="0.2">
      <c r="A2524" s="81" t="s">
        <v>147</v>
      </c>
      <c r="B2524" s="81" t="s">
        <v>493</v>
      </c>
      <c r="C2524" s="81" t="str">
        <f t="shared" si="39"/>
        <v>08045</v>
      </c>
      <c r="D2524" s="81" t="s">
        <v>503</v>
      </c>
      <c r="E2524" s="81" t="s">
        <v>2511</v>
      </c>
      <c r="F2524" s="81">
        <v>39.648000000000003</v>
      </c>
      <c r="G2524" s="81" t="s">
        <v>528</v>
      </c>
      <c r="H2524" s="81" t="s">
        <v>565</v>
      </c>
      <c r="I2524" s="81" t="s">
        <v>2512</v>
      </c>
      <c r="J2524" s="81" t="s">
        <v>14</v>
      </c>
      <c r="K2524" s="81" t="s">
        <v>494</v>
      </c>
      <c r="L2524" s="81">
        <v>-107.991275</v>
      </c>
      <c r="M2524" s="81">
        <v>39.471788888888888</v>
      </c>
      <c r="N2524" s="190">
        <v>0</v>
      </c>
      <c r="O2524" s="185">
        <v>2.5806364388144893</v>
      </c>
      <c r="P2524" s="185">
        <v>0</v>
      </c>
      <c r="Q2524" s="185">
        <v>0</v>
      </c>
      <c r="R2524" s="186">
        <v>0</v>
      </c>
    </row>
    <row r="2525" spans="1:18" s="81" customFormat="1" x14ac:dyDescent="0.2">
      <c r="A2525" s="81" t="s">
        <v>147</v>
      </c>
      <c r="B2525" s="81" t="s">
        <v>493</v>
      </c>
      <c r="C2525" s="81" t="str">
        <f t="shared" si="39"/>
        <v>08045</v>
      </c>
      <c r="D2525" s="81" t="s">
        <v>503</v>
      </c>
      <c r="E2525" s="81" t="s">
        <v>2513</v>
      </c>
      <c r="F2525" s="81">
        <v>38.975999999999999</v>
      </c>
      <c r="G2525" s="81" t="s">
        <v>528</v>
      </c>
      <c r="H2525" s="81" t="s">
        <v>565</v>
      </c>
      <c r="I2525" s="81" t="s">
        <v>2514</v>
      </c>
      <c r="J2525" s="81" t="s">
        <v>14</v>
      </c>
      <c r="K2525" s="81" t="s">
        <v>494</v>
      </c>
      <c r="L2525" s="81">
        <v>-107.96797222222223</v>
      </c>
      <c r="M2525" s="81">
        <v>39.482458333333334</v>
      </c>
      <c r="N2525" s="190">
        <v>0</v>
      </c>
      <c r="O2525" s="185">
        <v>2.5368968381566166</v>
      </c>
      <c r="P2525" s="185">
        <v>0</v>
      </c>
      <c r="Q2525" s="185">
        <v>0</v>
      </c>
      <c r="R2525" s="186">
        <v>0</v>
      </c>
    </row>
    <row r="2526" spans="1:18" s="81" customFormat="1" x14ac:dyDescent="0.2">
      <c r="A2526" s="81" t="s">
        <v>147</v>
      </c>
      <c r="B2526" s="81" t="s">
        <v>493</v>
      </c>
      <c r="C2526" s="81" t="str">
        <f t="shared" si="39"/>
        <v>08045</v>
      </c>
      <c r="D2526" s="81" t="s">
        <v>503</v>
      </c>
      <c r="E2526" s="81" t="s">
        <v>2515</v>
      </c>
      <c r="F2526" s="81">
        <v>84.546000000000006</v>
      </c>
      <c r="G2526" s="81" t="s">
        <v>528</v>
      </c>
      <c r="H2526" s="81" t="s">
        <v>1345</v>
      </c>
      <c r="I2526" s="81" t="s">
        <v>2516</v>
      </c>
      <c r="J2526" s="81" t="s">
        <v>14</v>
      </c>
      <c r="K2526" s="81" t="s">
        <v>494</v>
      </c>
      <c r="L2526" s="81">
        <v>-107.91450833333334</v>
      </c>
      <c r="M2526" s="81">
        <v>39.512388888888886</v>
      </c>
      <c r="N2526" s="190">
        <v>0</v>
      </c>
      <c r="O2526" s="185">
        <v>5.5029885077686087</v>
      </c>
      <c r="P2526" s="185">
        <v>0</v>
      </c>
      <c r="Q2526" s="185">
        <v>0</v>
      </c>
      <c r="R2526" s="186">
        <v>0</v>
      </c>
    </row>
    <row r="2527" spans="1:18" s="81" customFormat="1" x14ac:dyDescent="0.2">
      <c r="A2527" s="81" t="s">
        <v>147</v>
      </c>
      <c r="B2527" s="81" t="s">
        <v>493</v>
      </c>
      <c r="C2527" s="81" t="str">
        <f t="shared" si="39"/>
        <v>08045</v>
      </c>
      <c r="D2527" s="81" t="s">
        <v>503</v>
      </c>
      <c r="E2527" s="81" t="s">
        <v>2517</v>
      </c>
      <c r="F2527" s="81">
        <v>34.103999999999999</v>
      </c>
      <c r="G2527" s="81" t="s">
        <v>528</v>
      </c>
      <c r="H2527" s="81" t="s">
        <v>1345</v>
      </c>
      <c r="I2527" s="81" t="s">
        <v>2518</v>
      </c>
      <c r="J2527" s="81" t="s">
        <v>14</v>
      </c>
      <c r="K2527" s="81" t="s">
        <v>494</v>
      </c>
      <c r="L2527" s="81">
        <v>-108.07836388888889</v>
      </c>
      <c r="M2527" s="81">
        <v>39.471411111111117</v>
      </c>
      <c r="N2527" s="190">
        <v>0</v>
      </c>
      <c r="O2527" s="185">
        <v>2.2197847333870393</v>
      </c>
      <c r="P2527" s="185">
        <v>0</v>
      </c>
      <c r="Q2527" s="185">
        <v>0</v>
      </c>
      <c r="R2527" s="186">
        <v>0</v>
      </c>
    </row>
    <row r="2528" spans="1:18" s="81" customFormat="1" x14ac:dyDescent="0.2">
      <c r="A2528" s="81" t="s">
        <v>147</v>
      </c>
      <c r="B2528" s="81" t="s">
        <v>493</v>
      </c>
      <c r="C2528" s="81" t="str">
        <f t="shared" si="39"/>
        <v>08045</v>
      </c>
      <c r="D2528" s="81" t="s">
        <v>503</v>
      </c>
      <c r="E2528" s="81" t="s">
        <v>2519</v>
      </c>
      <c r="F2528" s="81">
        <v>39.731999999999999</v>
      </c>
      <c r="G2528" s="81" t="s">
        <v>528</v>
      </c>
      <c r="H2528" s="81" t="s">
        <v>1345</v>
      </c>
      <c r="I2528" s="81" t="s">
        <v>2520</v>
      </c>
      <c r="J2528" s="81" t="s">
        <v>14</v>
      </c>
      <c r="K2528" s="81" t="s">
        <v>494</v>
      </c>
      <c r="L2528" s="81">
        <v>-108.06587222222223</v>
      </c>
      <c r="M2528" s="81">
        <v>39.446599999999997</v>
      </c>
      <c r="N2528" s="190">
        <v>0</v>
      </c>
      <c r="O2528" s="185">
        <v>2.5861038888967238</v>
      </c>
      <c r="P2528" s="185">
        <v>0</v>
      </c>
      <c r="Q2528" s="185">
        <v>0</v>
      </c>
      <c r="R2528" s="186">
        <v>0</v>
      </c>
    </row>
    <row r="2529" spans="1:18" s="81" customFormat="1" x14ac:dyDescent="0.2">
      <c r="A2529" s="81" t="s">
        <v>147</v>
      </c>
      <c r="B2529" s="81" t="s">
        <v>493</v>
      </c>
      <c r="C2529" s="81" t="str">
        <f t="shared" si="39"/>
        <v>08045</v>
      </c>
      <c r="D2529" s="81" t="s">
        <v>503</v>
      </c>
      <c r="E2529" s="81" t="s">
        <v>2521</v>
      </c>
      <c r="F2529" s="81">
        <v>41.201999999999998</v>
      </c>
      <c r="G2529" s="81" t="s">
        <v>528</v>
      </c>
      <c r="H2529" s="81" t="s">
        <v>1345</v>
      </c>
      <c r="I2529" s="81" t="s">
        <v>2522</v>
      </c>
      <c r="J2529" s="81" t="s">
        <v>14</v>
      </c>
      <c r="K2529" s="81" t="s">
        <v>494</v>
      </c>
      <c r="L2529" s="81">
        <v>-107.96770000000001</v>
      </c>
      <c r="M2529" s="81">
        <v>39.486497222222226</v>
      </c>
      <c r="N2529" s="190">
        <v>0</v>
      </c>
      <c r="O2529" s="185">
        <v>2.6817842653358199</v>
      </c>
      <c r="P2529" s="185">
        <v>0</v>
      </c>
      <c r="Q2529" s="185">
        <v>0</v>
      </c>
      <c r="R2529" s="186">
        <v>0</v>
      </c>
    </row>
    <row r="2530" spans="1:18" s="81" customFormat="1" x14ac:dyDescent="0.2">
      <c r="A2530" s="81" t="s">
        <v>147</v>
      </c>
      <c r="B2530" s="81" t="s">
        <v>493</v>
      </c>
      <c r="C2530" s="81" t="str">
        <f t="shared" si="39"/>
        <v>08045</v>
      </c>
      <c r="D2530" s="81" t="s">
        <v>503</v>
      </c>
      <c r="E2530" s="81" t="s">
        <v>2523</v>
      </c>
      <c r="F2530" s="81">
        <v>43.47</v>
      </c>
      <c r="G2530" s="81" t="s">
        <v>528</v>
      </c>
      <c r="H2530" s="81" t="s">
        <v>1345</v>
      </c>
      <c r="I2530" s="81" t="s">
        <v>2524</v>
      </c>
      <c r="J2530" s="81" t="s">
        <v>14</v>
      </c>
      <c r="K2530" s="81" t="s">
        <v>494</v>
      </c>
      <c r="L2530" s="81">
        <v>-108.13039999999999</v>
      </c>
      <c r="M2530" s="81">
        <v>39.500580555555558</v>
      </c>
      <c r="N2530" s="190">
        <v>0</v>
      </c>
      <c r="O2530" s="185">
        <v>2.8294054175561403</v>
      </c>
      <c r="P2530" s="185">
        <v>0</v>
      </c>
      <c r="Q2530" s="185">
        <v>0</v>
      </c>
      <c r="R2530" s="186">
        <v>0</v>
      </c>
    </row>
    <row r="2531" spans="1:18" s="81" customFormat="1" x14ac:dyDescent="0.2">
      <c r="A2531" s="81" t="s">
        <v>147</v>
      </c>
      <c r="B2531" s="81" t="s">
        <v>493</v>
      </c>
      <c r="C2531" s="81" t="str">
        <f t="shared" si="39"/>
        <v>08045</v>
      </c>
      <c r="D2531" s="81" t="s">
        <v>503</v>
      </c>
      <c r="E2531" s="81" t="s">
        <v>2525</v>
      </c>
      <c r="F2531" s="81">
        <v>37.841999999999999</v>
      </c>
      <c r="G2531" s="81" t="s">
        <v>528</v>
      </c>
      <c r="H2531" s="81" t="s">
        <v>1345</v>
      </c>
      <c r="I2531" s="81" t="s">
        <v>2526</v>
      </c>
      <c r="J2531" s="81" t="s">
        <v>14</v>
      </c>
      <c r="K2531" s="81" t="s">
        <v>494</v>
      </c>
      <c r="L2531" s="81">
        <v>-108.10159166666666</v>
      </c>
      <c r="M2531" s="81">
        <v>39.478791666666666</v>
      </c>
      <c r="N2531" s="190">
        <v>0</v>
      </c>
      <c r="O2531" s="185">
        <v>2.4630862620464566</v>
      </c>
      <c r="P2531" s="185">
        <v>0</v>
      </c>
      <c r="Q2531" s="185">
        <v>0</v>
      </c>
      <c r="R2531" s="186">
        <v>0</v>
      </c>
    </row>
    <row r="2532" spans="1:18" s="81" customFormat="1" x14ac:dyDescent="0.2">
      <c r="A2532" s="81" t="s">
        <v>147</v>
      </c>
      <c r="B2532" s="81" t="s">
        <v>493</v>
      </c>
      <c r="C2532" s="81" t="str">
        <f t="shared" si="39"/>
        <v>08045</v>
      </c>
      <c r="D2532" s="81" t="s">
        <v>503</v>
      </c>
      <c r="E2532" s="81" t="s">
        <v>2527</v>
      </c>
      <c r="F2532" s="81">
        <v>34.607999999999997</v>
      </c>
      <c r="G2532" s="81" t="s">
        <v>528</v>
      </c>
      <c r="H2532" s="81" t="s">
        <v>1345</v>
      </c>
      <c r="I2532" s="81" t="s">
        <v>2528</v>
      </c>
      <c r="J2532" s="81" t="s">
        <v>14</v>
      </c>
      <c r="K2532" s="81" t="s">
        <v>494</v>
      </c>
      <c r="L2532" s="81">
        <v>-107.99636944444444</v>
      </c>
      <c r="M2532" s="81">
        <v>39.475980555555559</v>
      </c>
      <c r="N2532" s="190">
        <v>0</v>
      </c>
      <c r="O2532" s="185">
        <v>2.252589433880444</v>
      </c>
      <c r="P2532" s="185">
        <v>0</v>
      </c>
      <c r="Q2532" s="185">
        <v>0</v>
      </c>
      <c r="R2532" s="186">
        <v>0</v>
      </c>
    </row>
    <row r="2533" spans="1:18" s="81" customFormat="1" x14ac:dyDescent="0.2">
      <c r="A2533" s="81" t="s">
        <v>147</v>
      </c>
      <c r="B2533" s="81" t="s">
        <v>493</v>
      </c>
      <c r="C2533" s="81" t="str">
        <f t="shared" si="39"/>
        <v>08045</v>
      </c>
      <c r="D2533" s="81" t="s">
        <v>503</v>
      </c>
      <c r="E2533" s="81" t="s">
        <v>2529</v>
      </c>
      <c r="F2533" s="81">
        <v>34.398000000000003</v>
      </c>
      <c r="G2533" s="81" t="s">
        <v>528</v>
      </c>
      <c r="H2533" s="81" t="s">
        <v>1345</v>
      </c>
      <c r="I2533" s="81" t="s">
        <v>2530</v>
      </c>
      <c r="J2533" s="81" t="s">
        <v>14</v>
      </c>
      <c r="K2533" s="81" t="s">
        <v>494</v>
      </c>
      <c r="L2533" s="81">
        <v>-107.97773333333333</v>
      </c>
      <c r="M2533" s="81">
        <v>39.479572222222224</v>
      </c>
      <c r="N2533" s="190">
        <v>0</v>
      </c>
      <c r="O2533" s="185">
        <v>2.2389208086748589</v>
      </c>
      <c r="P2533" s="185">
        <v>0</v>
      </c>
      <c r="Q2533" s="185">
        <v>0</v>
      </c>
      <c r="R2533" s="186">
        <v>0</v>
      </c>
    </row>
    <row r="2534" spans="1:18" s="81" customFormat="1" x14ac:dyDescent="0.2">
      <c r="A2534" s="81" t="s">
        <v>147</v>
      </c>
      <c r="B2534" s="81" t="s">
        <v>493</v>
      </c>
      <c r="C2534" s="81" t="str">
        <f t="shared" si="39"/>
        <v>08045</v>
      </c>
      <c r="D2534" s="81" t="s">
        <v>503</v>
      </c>
      <c r="E2534" s="81" t="s">
        <v>2531</v>
      </c>
      <c r="F2534" s="81">
        <v>34.356000000000002</v>
      </c>
      <c r="G2534" s="81" t="s">
        <v>528</v>
      </c>
      <c r="H2534" s="81" t="s">
        <v>1345</v>
      </c>
      <c r="I2534" s="81" t="s">
        <v>2532</v>
      </c>
      <c r="J2534" s="81" t="s">
        <v>14</v>
      </c>
      <c r="K2534" s="81" t="s">
        <v>494</v>
      </c>
      <c r="L2534" s="81">
        <v>-108.13470430555556</v>
      </c>
      <c r="M2534" s="81">
        <v>39.499755499999999</v>
      </c>
      <c r="N2534" s="190">
        <v>0</v>
      </c>
      <c r="O2534" s="185">
        <v>2.2361870836337419</v>
      </c>
      <c r="P2534" s="185">
        <v>0</v>
      </c>
      <c r="Q2534" s="185">
        <v>0</v>
      </c>
      <c r="R2534" s="186">
        <v>0</v>
      </c>
    </row>
    <row r="2535" spans="1:18" s="81" customFormat="1" x14ac:dyDescent="0.2">
      <c r="A2535" s="81" t="s">
        <v>147</v>
      </c>
      <c r="B2535" s="81" t="s">
        <v>493</v>
      </c>
      <c r="C2535" s="81" t="str">
        <f t="shared" si="39"/>
        <v>08045</v>
      </c>
      <c r="D2535" s="81" t="s">
        <v>503</v>
      </c>
      <c r="E2535" s="81" t="s">
        <v>2533</v>
      </c>
      <c r="F2535" s="81">
        <v>33.222000000000001</v>
      </c>
      <c r="G2535" s="81" t="s">
        <v>528</v>
      </c>
      <c r="H2535" s="81" t="s">
        <v>1345</v>
      </c>
      <c r="I2535" s="81" t="s">
        <v>2534</v>
      </c>
      <c r="J2535" s="81" t="s">
        <v>14</v>
      </c>
      <c r="K2535" s="81" t="s">
        <v>494</v>
      </c>
      <c r="L2535" s="81">
        <v>-108.12068888888888</v>
      </c>
      <c r="M2535" s="81">
        <v>39.489627777777777</v>
      </c>
      <c r="N2535" s="190">
        <v>0</v>
      </c>
      <c r="O2535" s="185">
        <v>2.1623765075235819</v>
      </c>
      <c r="P2535" s="185">
        <v>0</v>
      </c>
      <c r="Q2535" s="185">
        <v>0</v>
      </c>
      <c r="R2535" s="186">
        <v>0</v>
      </c>
    </row>
    <row r="2536" spans="1:18" s="81" customFormat="1" x14ac:dyDescent="0.2">
      <c r="A2536" s="81" t="s">
        <v>147</v>
      </c>
      <c r="B2536" s="81" t="s">
        <v>493</v>
      </c>
      <c r="C2536" s="81" t="str">
        <f t="shared" si="39"/>
        <v>08045</v>
      </c>
      <c r="D2536" s="81" t="s">
        <v>503</v>
      </c>
      <c r="E2536" s="81" t="s">
        <v>2535</v>
      </c>
      <c r="F2536" s="81">
        <v>63.588000000000001</v>
      </c>
      <c r="G2536" s="81" t="s">
        <v>528</v>
      </c>
      <c r="H2536" s="81" t="s">
        <v>1345</v>
      </c>
      <c r="I2536" s="81" t="s">
        <v>2536</v>
      </c>
      <c r="J2536" s="81" t="s">
        <v>14</v>
      </c>
      <c r="K2536" s="81" t="s">
        <v>494</v>
      </c>
      <c r="L2536" s="81">
        <v>-107.73566944444444</v>
      </c>
      <c r="M2536" s="81">
        <v>39.495530555555554</v>
      </c>
      <c r="N2536" s="190">
        <v>0</v>
      </c>
      <c r="O2536" s="185">
        <v>4.1388597122512047</v>
      </c>
      <c r="P2536" s="185">
        <v>0</v>
      </c>
      <c r="Q2536" s="185">
        <v>0</v>
      </c>
      <c r="R2536" s="186">
        <v>0</v>
      </c>
    </row>
    <row r="2537" spans="1:18" s="81" customFormat="1" x14ac:dyDescent="0.2">
      <c r="A2537" s="81" t="s">
        <v>147</v>
      </c>
      <c r="B2537" s="81" t="s">
        <v>493</v>
      </c>
      <c r="C2537" s="81" t="str">
        <f t="shared" si="39"/>
        <v>08045</v>
      </c>
      <c r="D2537" s="81" t="s">
        <v>503</v>
      </c>
      <c r="E2537" s="81" t="s">
        <v>2537</v>
      </c>
      <c r="F2537" s="81">
        <v>229.95</v>
      </c>
      <c r="G2537" s="81" t="s">
        <v>528</v>
      </c>
      <c r="H2537" s="81" t="s">
        <v>1073</v>
      </c>
      <c r="I2537" s="81" t="s">
        <v>2538</v>
      </c>
      <c r="J2537" s="81" t="s">
        <v>14</v>
      </c>
      <c r="K2537" s="81" t="s">
        <v>494</v>
      </c>
      <c r="L2537" s="81">
        <v>-108.03819166666666</v>
      </c>
      <c r="M2537" s="81">
        <v>39.552791666666664</v>
      </c>
      <c r="N2537" s="190">
        <v>0</v>
      </c>
      <c r="O2537" s="185">
        <v>6.1160701056089763</v>
      </c>
      <c r="P2537" s="185">
        <v>0</v>
      </c>
      <c r="Q2537" s="185">
        <v>0</v>
      </c>
      <c r="R2537" s="186">
        <v>0</v>
      </c>
    </row>
    <row r="2538" spans="1:18" s="81" customFormat="1" x14ac:dyDescent="0.2">
      <c r="A2538" s="81" t="s">
        <v>147</v>
      </c>
      <c r="B2538" s="81" t="s">
        <v>493</v>
      </c>
      <c r="C2538" s="81" t="str">
        <f t="shared" si="39"/>
        <v>08045</v>
      </c>
      <c r="D2538" s="81" t="s">
        <v>503</v>
      </c>
      <c r="E2538" s="81" t="s">
        <v>2539</v>
      </c>
      <c r="F2538" s="81">
        <v>66.650000000000006</v>
      </c>
      <c r="G2538" s="81" t="s">
        <v>515</v>
      </c>
      <c r="H2538" s="81" t="s">
        <v>2540</v>
      </c>
      <c r="I2538" s="81" t="s">
        <v>2541</v>
      </c>
      <c r="J2538" s="81" t="s">
        <v>229</v>
      </c>
      <c r="K2538" s="81" t="s">
        <v>333</v>
      </c>
      <c r="L2538" s="81">
        <v>-108.18402666666667</v>
      </c>
      <c r="M2538" s="81">
        <v>39.502828861111112</v>
      </c>
      <c r="N2538" s="190">
        <v>0</v>
      </c>
      <c r="O2538" s="185">
        <v>0</v>
      </c>
      <c r="P2538" s="185">
        <v>20.34</v>
      </c>
      <c r="Q2538" s="185">
        <v>0</v>
      </c>
      <c r="R2538" s="186">
        <v>0</v>
      </c>
    </row>
    <row r="2539" spans="1:18" s="81" customFormat="1" x14ac:dyDescent="0.2">
      <c r="A2539" s="81" t="s">
        <v>147</v>
      </c>
      <c r="B2539" s="81" t="s">
        <v>493</v>
      </c>
      <c r="C2539" s="81" t="str">
        <f t="shared" si="39"/>
        <v>08045</v>
      </c>
      <c r="D2539" s="81" t="s">
        <v>503</v>
      </c>
      <c r="E2539" s="81" t="s">
        <v>2539</v>
      </c>
      <c r="F2539" s="81">
        <v>66.650000000000006</v>
      </c>
      <c r="G2539" s="81" t="s">
        <v>515</v>
      </c>
      <c r="H2539" s="81" t="s">
        <v>2540</v>
      </c>
      <c r="I2539" s="81" t="s">
        <v>2541</v>
      </c>
      <c r="J2539" s="81" t="s">
        <v>229</v>
      </c>
      <c r="K2539" s="81" t="s">
        <v>333</v>
      </c>
      <c r="L2539" s="81">
        <v>-108.18402666666667</v>
      </c>
      <c r="M2539" s="81">
        <v>39.502828861111112</v>
      </c>
      <c r="N2539" s="190">
        <v>20.34</v>
      </c>
      <c r="O2539" s="185">
        <v>0</v>
      </c>
      <c r="P2539" s="185">
        <v>0</v>
      </c>
      <c r="Q2539" s="185">
        <v>0</v>
      </c>
      <c r="R2539" s="186">
        <v>0</v>
      </c>
    </row>
    <row r="2540" spans="1:18" s="81" customFormat="1" x14ac:dyDescent="0.2">
      <c r="A2540" s="81" t="s">
        <v>147</v>
      </c>
      <c r="B2540" s="81" t="s">
        <v>493</v>
      </c>
      <c r="C2540" s="81" t="str">
        <f t="shared" si="39"/>
        <v>08045</v>
      </c>
      <c r="D2540" s="81" t="s">
        <v>503</v>
      </c>
      <c r="E2540" s="81" t="s">
        <v>2539</v>
      </c>
      <c r="F2540" s="81">
        <v>66.650000000000006</v>
      </c>
      <c r="G2540" s="81" t="s">
        <v>515</v>
      </c>
      <c r="H2540" s="81" t="s">
        <v>2540</v>
      </c>
      <c r="I2540" s="81" t="s">
        <v>2541</v>
      </c>
      <c r="J2540" s="81" t="s">
        <v>229</v>
      </c>
      <c r="K2540" s="81" t="s">
        <v>333</v>
      </c>
      <c r="L2540" s="81">
        <v>-108.18402666666667</v>
      </c>
      <c r="M2540" s="81">
        <v>39.502828861111112</v>
      </c>
      <c r="N2540" s="190">
        <v>0</v>
      </c>
      <c r="O2540" s="185">
        <v>0</v>
      </c>
      <c r="P2540" s="185">
        <v>0</v>
      </c>
      <c r="Q2540" s="185">
        <v>0</v>
      </c>
      <c r="R2540" s="186">
        <v>0.67</v>
      </c>
    </row>
    <row r="2541" spans="1:18" s="81" customFormat="1" x14ac:dyDescent="0.2">
      <c r="A2541" s="81" t="s">
        <v>147</v>
      </c>
      <c r="B2541" s="81" t="s">
        <v>493</v>
      </c>
      <c r="C2541" s="81" t="str">
        <f t="shared" si="39"/>
        <v>08045</v>
      </c>
      <c r="D2541" s="81" t="s">
        <v>503</v>
      </c>
      <c r="E2541" s="81" t="s">
        <v>2539</v>
      </c>
      <c r="F2541" s="81">
        <v>66.650000000000006</v>
      </c>
      <c r="G2541" s="81" t="s">
        <v>515</v>
      </c>
      <c r="H2541" s="81" t="s">
        <v>2540</v>
      </c>
      <c r="I2541" s="81" t="s">
        <v>2541</v>
      </c>
      <c r="J2541" s="81" t="s">
        <v>229</v>
      </c>
      <c r="K2541" s="81" t="s">
        <v>333</v>
      </c>
      <c r="L2541" s="81">
        <v>-108.18402666666667</v>
      </c>
      <c r="M2541" s="81">
        <v>39.502828861111112</v>
      </c>
      <c r="N2541" s="190">
        <v>0</v>
      </c>
      <c r="O2541" s="185">
        <v>0</v>
      </c>
      <c r="P2541" s="185">
        <v>0</v>
      </c>
      <c r="Q2541" s="185">
        <v>0</v>
      </c>
      <c r="R2541" s="186">
        <v>0</v>
      </c>
    </row>
    <row r="2542" spans="1:18" s="81" customFormat="1" x14ac:dyDescent="0.2">
      <c r="A2542" s="81" t="s">
        <v>147</v>
      </c>
      <c r="B2542" s="81" t="s">
        <v>493</v>
      </c>
      <c r="C2542" s="81" t="str">
        <f t="shared" si="39"/>
        <v>08045</v>
      </c>
      <c r="D2542" s="81" t="s">
        <v>503</v>
      </c>
      <c r="E2542" s="81" t="s">
        <v>2539</v>
      </c>
      <c r="F2542" s="81">
        <v>66.650000000000006</v>
      </c>
      <c r="G2542" s="81" t="s">
        <v>515</v>
      </c>
      <c r="H2542" s="81" t="s">
        <v>2540</v>
      </c>
      <c r="I2542" s="81" t="s">
        <v>2541</v>
      </c>
      <c r="J2542" s="81" t="s">
        <v>229</v>
      </c>
      <c r="K2542" s="81" t="s">
        <v>333</v>
      </c>
      <c r="L2542" s="81">
        <v>-108.18402666666667</v>
      </c>
      <c r="M2542" s="81">
        <v>39.502828861111112</v>
      </c>
      <c r="N2542" s="190">
        <v>0</v>
      </c>
      <c r="O2542" s="185">
        <v>2.54</v>
      </c>
      <c r="P2542" s="185">
        <v>0</v>
      </c>
      <c r="Q2542" s="185">
        <v>0</v>
      </c>
      <c r="R2542" s="186">
        <v>0</v>
      </c>
    </row>
    <row r="2543" spans="1:18" s="81" customFormat="1" x14ac:dyDescent="0.2">
      <c r="A2543" s="81" t="s">
        <v>147</v>
      </c>
      <c r="B2543" s="81" t="s">
        <v>493</v>
      </c>
      <c r="C2543" s="81" t="str">
        <f t="shared" si="39"/>
        <v>08045</v>
      </c>
      <c r="D2543" s="81" t="s">
        <v>503</v>
      </c>
      <c r="E2543" s="81" t="s">
        <v>2539</v>
      </c>
      <c r="F2543" s="81">
        <v>66.650000000000006</v>
      </c>
      <c r="G2543" s="81" t="s">
        <v>515</v>
      </c>
      <c r="H2543" s="81" t="s">
        <v>2542</v>
      </c>
      <c r="I2543" s="81" t="s">
        <v>2541</v>
      </c>
      <c r="J2543" s="81" t="s">
        <v>229</v>
      </c>
      <c r="K2543" s="81" t="s">
        <v>333</v>
      </c>
      <c r="L2543" s="81">
        <v>-108.18402666666667</v>
      </c>
      <c r="M2543" s="81">
        <v>39.502828861111112</v>
      </c>
      <c r="N2543" s="190">
        <v>0</v>
      </c>
      <c r="O2543" s="185">
        <v>0</v>
      </c>
      <c r="P2543" s="185">
        <v>20.34</v>
      </c>
      <c r="Q2543" s="185">
        <v>0</v>
      </c>
      <c r="R2543" s="186">
        <v>0</v>
      </c>
    </row>
    <row r="2544" spans="1:18" s="81" customFormat="1" x14ac:dyDescent="0.2">
      <c r="A2544" s="81" t="s">
        <v>147</v>
      </c>
      <c r="B2544" s="81" t="s">
        <v>493</v>
      </c>
      <c r="C2544" s="81" t="str">
        <f t="shared" si="39"/>
        <v>08045</v>
      </c>
      <c r="D2544" s="81" t="s">
        <v>503</v>
      </c>
      <c r="E2544" s="81" t="s">
        <v>2539</v>
      </c>
      <c r="F2544" s="81">
        <v>66.650000000000006</v>
      </c>
      <c r="G2544" s="81" t="s">
        <v>515</v>
      </c>
      <c r="H2544" s="81" t="s">
        <v>2542</v>
      </c>
      <c r="I2544" s="81" t="s">
        <v>2541</v>
      </c>
      <c r="J2544" s="81" t="s">
        <v>229</v>
      </c>
      <c r="K2544" s="81" t="s">
        <v>333</v>
      </c>
      <c r="L2544" s="81">
        <v>-108.18402666666667</v>
      </c>
      <c r="M2544" s="81">
        <v>39.502828861111112</v>
      </c>
      <c r="N2544" s="190">
        <v>20.34</v>
      </c>
      <c r="O2544" s="185">
        <v>0</v>
      </c>
      <c r="P2544" s="185">
        <v>0</v>
      </c>
      <c r="Q2544" s="185">
        <v>0</v>
      </c>
      <c r="R2544" s="186">
        <v>0</v>
      </c>
    </row>
    <row r="2545" spans="1:18" s="81" customFormat="1" x14ac:dyDescent="0.2">
      <c r="A2545" s="81" t="s">
        <v>147</v>
      </c>
      <c r="B2545" s="81" t="s">
        <v>493</v>
      </c>
      <c r="C2545" s="81" t="str">
        <f t="shared" si="39"/>
        <v>08045</v>
      </c>
      <c r="D2545" s="81" t="s">
        <v>503</v>
      </c>
      <c r="E2545" s="81" t="s">
        <v>2539</v>
      </c>
      <c r="F2545" s="81">
        <v>66.650000000000006</v>
      </c>
      <c r="G2545" s="81" t="s">
        <v>515</v>
      </c>
      <c r="H2545" s="81" t="s">
        <v>2542</v>
      </c>
      <c r="I2545" s="81" t="s">
        <v>2541</v>
      </c>
      <c r="J2545" s="81" t="s">
        <v>229</v>
      </c>
      <c r="K2545" s="81" t="s">
        <v>333</v>
      </c>
      <c r="L2545" s="81">
        <v>-108.18402666666667</v>
      </c>
      <c r="M2545" s="81">
        <v>39.502828861111112</v>
      </c>
      <c r="N2545" s="190">
        <v>0</v>
      </c>
      <c r="O2545" s="185">
        <v>0</v>
      </c>
      <c r="P2545" s="185">
        <v>0</v>
      </c>
      <c r="Q2545" s="185">
        <v>0</v>
      </c>
      <c r="R2545" s="186">
        <v>0.67</v>
      </c>
    </row>
    <row r="2546" spans="1:18" s="81" customFormat="1" x14ac:dyDescent="0.2">
      <c r="A2546" s="81" t="s">
        <v>147</v>
      </c>
      <c r="B2546" s="81" t="s">
        <v>493</v>
      </c>
      <c r="C2546" s="81" t="str">
        <f t="shared" si="39"/>
        <v>08045</v>
      </c>
      <c r="D2546" s="81" t="s">
        <v>503</v>
      </c>
      <c r="E2546" s="81" t="s">
        <v>2539</v>
      </c>
      <c r="F2546" s="81">
        <v>66.650000000000006</v>
      </c>
      <c r="G2546" s="81" t="s">
        <v>515</v>
      </c>
      <c r="H2546" s="81" t="s">
        <v>2542</v>
      </c>
      <c r="I2546" s="81" t="s">
        <v>2541</v>
      </c>
      <c r="J2546" s="81" t="s">
        <v>229</v>
      </c>
      <c r="K2546" s="81" t="s">
        <v>333</v>
      </c>
      <c r="L2546" s="81">
        <v>-108.18402666666667</v>
      </c>
      <c r="M2546" s="81">
        <v>39.502828861111112</v>
      </c>
      <c r="N2546" s="190">
        <v>0</v>
      </c>
      <c r="O2546" s="185">
        <v>0</v>
      </c>
      <c r="P2546" s="185">
        <v>0</v>
      </c>
      <c r="Q2546" s="185">
        <v>0</v>
      </c>
      <c r="R2546" s="186">
        <v>0</v>
      </c>
    </row>
    <row r="2547" spans="1:18" s="81" customFormat="1" x14ac:dyDescent="0.2">
      <c r="A2547" s="81" t="s">
        <v>147</v>
      </c>
      <c r="B2547" s="81" t="s">
        <v>493</v>
      </c>
      <c r="C2547" s="81" t="str">
        <f t="shared" si="39"/>
        <v>08045</v>
      </c>
      <c r="D2547" s="81" t="s">
        <v>503</v>
      </c>
      <c r="E2547" s="81" t="s">
        <v>2539</v>
      </c>
      <c r="F2547" s="81">
        <v>66.650000000000006</v>
      </c>
      <c r="G2547" s="81" t="s">
        <v>515</v>
      </c>
      <c r="H2547" s="81" t="s">
        <v>2542</v>
      </c>
      <c r="I2547" s="81" t="s">
        <v>2541</v>
      </c>
      <c r="J2547" s="81" t="s">
        <v>229</v>
      </c>
      <c r="K2547" s="81" t="s">
        <v>333</v>
      </c>
      <c r="L2547" s="81">
        <v>-108.18402666666667</v>
      </c>
      <c r="M2547" s="81">
        <v>39.502828861111112</v>
      </c>
      <c r="N2547" s="190">
        <v>0</v>
      </c>
      <c r="O2547" s="185">
        <v>2.54</v>
      </c>
      <c r="P2547" s="185">
        <v>0</v>
      </c>
      <c r="Q2547" s="185">
        <v>0</v>
      </c>
      <c r="R2547" s="186">
        <v>0</v>
      </c>
    </row>
    <row r="2548" spans="1:18" s="81" customFormat="1" x14ac:dyDescent="0.2">
      <c r="A2548" s="81" t="s">
        <v>147</v>
      </c>
      <c r="B2548" s="81" t="s">
        <v>493</v>
      </c>
      <c r="C2548" s="81" t="str">
        <f t="shared" si="39"/>
        <v>08045</v>
      </c>
      <c r="D2548" s="81" t="s">
        <v>503</v>
      </c>
      <c r="E2548" s="81" t="s">
        <v>2539</v>
      </c>
      <c r="F2548" s="81">
        <v>202.1</v>
      </c>
      <c r="G2548" s="81" t="s">
        <v>515</v>
      </c>
      <c r="H2548" s="81" t="s">
        <v>2543</v>
      </c>
      <c r="I2548" s="81" t="s">
        <v>2541</v>
      </c>
      <c r="J2548" s="81" t="s">
        <v>231</v>
      </c>
      <c r="K2548" s="81" t="s">
        <v>333</v>
      </c>
      <c r="L2548" s="81">
        <v>-108.18402666666667</v>
      </c>
      <c r="M2548" s="81">
        <v>39.502828861111112</v>
      </c>
      <c r="N2548" s="190">
        <v>0</v>
      </c>
      <c r="O2548" s="185">
        <v>0</v>
      </c>
      <c r="P2548" s="185">
        <v>6</v>
      </c>
      <c r="Q2548" s="185">
        <v>0</v>
      </c>
      <c r="R2548" s="186">
        <v>0</v>
      </c>
    </row>
    <row r="2549" spans="1:18" s="81" customFormat="1" x14ac:dyDescent="0.2">
      <c r="A2549" s="81" t="s">
        <v>147</v>
      </c>
      <c r="B2549" s="81" t="s">
        <v>493</v>
      </c>
      <c r="C2549" s="81" t="str">
        <f t="shared" si="39"/>
        <v>08045</v>
      </c>
      <c r="D2549" s="81" t="s">
        <v>503</v>
      </c>
      <c r="E2549" s="81" t="s">
        <v>2539</v>
      </c>
      <c r="F2549" s="81">
        <v>202.1</v>
      </c>
      <c r="G2549" s="81" t="s">
        <v>515</v>
      </c>
      <c r="H2549" s="81" t="s">
        <v>2544</v>
      </c>
      <c r="I2549" s="81" t="s">
        <v>2541</v>
      </c>
      <c r="J2549" s="81" t="s">
        <v>231</v>
      </c>
      <c r="K2549" s="81" t="s">
        <v>333</v>
      </c>
      <c r="L2549" s="81">
        <v>-108.18402666666667</v>
      </c>
      <c r="M2549" s="81">
        <v>39.502828861111112</v>
      </c>
      <c r="N2549" s="190">
        <v>0</v>
      </c>
      <c r="O2549" s="185">
        <v>0</v>
      </c>
      <c r="P2549" s="185">
        <v>6</v>
      </c>
      <c r="Q2549" s="185">
        <v>0</v>
      </c>
      <c r="R2549" s="186">
        <v>0</v>
      </c>
    </row>
    <row r="2550" spans="1:18" s="81" customFormat="1" x14ac:dyDescent="0.2">
      <c r="A2550" s="81" t="s">
        <v>147</v>
      </c>
      <c r="B2550" s="81" t="s">
        <v>493</v>
      </c>
      <c r="C2550" s="81" t="str">
        <f t="shared" si="39"/>
        <v>08045</v>
      </c>
      <c r="D2550" s="81" t="s">
        <v>503</v>
      </c>
      <c r="E2550" s="81" t="s">
        <v>2539</v>
      </c>
      <c r="F2550" s="81">
        <v>202.1</v>
      </c>
      <c r="G2550" s="81" t="s">
        <v>515</v>
      </c>
      <c r="H2550" s="81" t="s">
        <v>2545</v>
      </c>
      <c r="I2550" s="81" t="s">
        <v>2541</v>
      </c>
      <c r="J2550" s="81" t="s">
        <v>231</v>
      </c>
      <c r="K2550" s="81" t="s">
        <v>333</v>
      </c>
      <c r="L2550" s="81">
        <v>-108.18402666666667</v>
      </c>
      <c r="M2550" s="81">
        <v>39.502828861111112</v>
      </c>
      <c r="N2550" s="190">
        <v>0</v>
      </c>
      <c r="O2550" s="185">
        <v>0</v>
      </c>
      <c r="P2550" s="185">
        <v>6</v>
      </c>
      <c r="Q2550" s="185">
        <v>0</v>
      </c>
      <c r="R2550" s="186">
        <v>0</v>
      </c>
    </row>
    <row r="2551" spans="1:18" s="81" customFormat="1" x14ac:dyDescent="0.2">
      <c r="A2551" s="81" t="s">
        <v>147</v>
      </c>
      <c r="B2551" s="81" t="s">
        <v>493</v>
      </c>
      <c r="C2551" s="81" t="str">
        <f t="shared" si="39"/>
        <v>08045</v>
      </c>
      <c r="D2551" s="81" t="s">
        <v>503</v>
      </c>
      <c r="E2551" s="81" t="s">
        <v>2539</v>
      </c>
      <c r="F2551" s="81">
        <v>202.1</v>
      </c>
      <c r="G2551" s="81" t="s">
        <v>515</v>
      </c>
      <c r="H2551" s="81" t="s">
        <v>2543</v>
      </c>
      <c r="I2551" s="81" t="s">
        <v>2541</v>
      </c>
      <c r="J2551" s="81" t="s">
        <v>231</v>
      </c>
      <c r="K2551" s="81" t="s">
        <v>333</v>
      </c>
      <c r="L2551" s="81">
        <v>-108.18402666666667</v>
      </c>
      <c r="M2551" s="81">
        <v>39.502828861111112</v>
      </c>
      <c r="N2551" s="190">
        <v>34.299999999999997</v>
      </c>
      <c r="O2551" s="185">
        <v>0</v>
      </c>
      <c r="P2551" s="185">
        <v>0</v>
      </c>
      <c r="Q2551" s="185">
        <v>0</v>
      </c>
      <c r="R2551" s="186">
        <v>0</v>
      </c>
    </row>
    <row r="2552" spans="1:18" s="81" customFormat="1" x14ac:dyDescent="0.2">
      <c r="A2552" s="81" t="s">
        <v>147</v>
      </c>
      <c r="B2552" s="81" t="s">
        <v>493</v>
      </c>
      <c r="C2552" s="81" t="str">
        <f t="shared" si="39"/>
        <v>08045</v>
      </c>
      <c r="D2552" s="81" t="s">
        <v>503</v>
      </c>
      <c r="E2552" s="81" t="s">
        <v>2539</v>
      </c>
      <c r="F2552" s="81">
        <v>202.1</v>
      </c>
      <c r="G2552" s="81" t="s">
        <v>515</v>
      </c>
      <c r="H2552" s="81" t="s">
        <v>2544</v>
      </c>
      <c r="I2552" s="81" t="s">
        <v>2541</v>
      </c>
      <c r="J2552" s="81" t="s">
        <v>231</v>
      </c>
      <c r="K2552" s="81" t="s">
        <v>333</v>
      </c>
      <c r="L2552" s="81">
        <v>-108.18402666666667</v>
      </c>
      <c r="M2552" s="81">
        <v>39.502828861111112</v>
      </c>
      <c r="N2552" s="190">
        <v>34.299999999999997</v>
      </c>
      <c r="O2552" s="185">
        <v>0</v>
      </c>
      <c r="P2552" s="185">
        <v>0</v>
      </c>
      <c r="Q2552" s="185">
        <v>0</v>
      </c>
      <c r="R2552" s="186">
        <v>0</v>
      </c>
    </row>
    <row r="2553" spans="1:18" s="81" customFormat="1" x14ac:dyDescent="0.2">
      <c r="A2553" s="81" t="s">
        <v>147</v>
      </c>
      <c r="B2553" s="81" t="s">
        <v>493</v>
      </c>
      <c r="C2553" s="81" t="str">
        <f t="shared" si="39"/>
        <v>08045</v>
      </c>
      <c r="D2553" s="81" t="s">
        <v>503</v>
      </c>
      <c r="E2553" s="81" t="s">
        <v>2539</v>
      </c>
      <c r="F2553" s="81">
        <v>202.1</v>
      </c>
      <c r="G2553" s="81" t="s">
        <v>515</v>
      </c>
      <c r="H2553" s="81" t="s">
        <v>2545</v>
      </c>
      <c r="I2553" s="81" t="s">
        <v>2541</v>
      </c>
      <c r="J2553" s="81" t="s">
        <v>231</v>
      </c>
      <c r="K2553" s="81" t="s">
        <v>333</v>
      </c>
      <c r="L2553" s="81">
        <v>-108.18402666666667</v>
      </c>
      <c r="M2553" s="81">
        <v>39.502828861111112</v>
      </c>
      <c r="N2553" s="190">
        <v>34.299999999999997</v>
      </c>
      <c r="O2553" s="185">
        <v>0</v>
      </c>
      <c r="P2553" s="185">
        <v>0</v>
      </c>
      <c r="Q2553" s="185">
        <v>0</v>
      </c>
      <c r="R2553" s="186">
        <v>0</v>
      </c>
    </row>
    <row r="2554" spans="1:18" s="81" customFormat="1" x14ac:dyDescent="0.2">
      <c r="A2554" s="81" t="s">
        <v>147</v>
      </c>
      <c r="B2554" s="81" t="s">
        <v>493</v>
      </c>
      <c r="C2554" s="81" t="str">
        <f t="shared" si="39"/>
        <v>08045</v>
      </c>
      <c r="D2554" s="81" t="s">
        <v>503</v>
      </c>
      <c r="E2554" s="81" t="s">
        <v>2539</v>
      </c>
      <c r="F2554" s="81">
        <v>202.1</v>
      </c>
      <c r="G2554" s="81" t="s">
        <v>515</v>
      </c>
      <c r="H2554" s="81" t="s">
        <v>2543</v>
      </c>
      <c r="I2554" s="81" t="s">
        <v>2541</v>
      </c>
      <c r="J2554" s="81" t="s">
        <v>231</v>
      </c>
      <c r="K2554" s="81" t="s">
        <v>333</v>
      </c>
      <c r="L2554" s="81">
        <v>-108.18402666666667</v>
      </c>
      <c r="M2554" s="81">
        <v>39.502828861111112</v>
      </c>
      <c r="N2554" s="190">
        <v>0</v>
      </c>
      <c r="O2554" s="185">
        <v>0</v>
      </c>
      <c r="P2554" s="185">
        <v>0</v>
      </c>
      <c r="Q2554" s="185">
        <v>0</v>
      </c>
      <c r="R2554" s="186">
        <v>1.0105</v>
      </c>
    </row>
    <row r="2555" spans="1:18" s="81" customFormat="1" x14ac:dyDescent="0.2">
      <c r="A2555" s="81" t="s">
        <v>147</v>
      </c>
      <c r="B2555" s="81" t="s">
        <v>493</v>
      </c>
      <c r="C2555" s="81" t="str">
        <f t="shared" si="39"/>
        <v>08045</v>
      </c>
      <c r="D2555" s="81" t="s">
        <v>503</v>
      </c>
      <c r="E2555" s="81" t="s">
        <v>2539</v>
      </c>
      <c r="F2555" s="81">
        <v>202.1</v>
      </c>
      <c r="G2555" s="81" t="s">
        <v>515</v>
      </c>
      <c r="H2555" s="81" t="s">
        <v>2544</v>
      </c>
      <c r="I2555" s="81" t="s">
        <v>2541</v>
      </c>
      <c r="J2555" s="81" t="s">
        <v>231</v>
      </c>
      <c r="K2555" s="81" t="s">
        <v>333</v>
      </c>
      <c r="L2555" s="81">
        <v>-108.18402666666667</v>
      </c>
      <c r="M2555" s="81">
        <v>39.502828861111112</v>
      </c>
      <c r="N2555" s="190">
        <v>0</v>
      </c>
      <c r="O2555" s="185">
        <v>0</v>
      </c>
      <c r="P2555" s="185">
        <v>0</v>
      </c>
      <c r="Q2555" s="185">
        <v>0</v>
      </c>
      <c r="R2555" s="186">
        <v>1.0105</v>
      </c>
    </row>
    <row r="2556" spans="1:18" s="81" customFormat="1" x14ac:dyDescent="0.2">
      <c r="A2556" s="81" t="s">
        <v>147</v>
      </c>
      <c r="B2556" s="81" t="s">
        <v>493</v>
      </c>
      <c r="C2556" s="81" t="str">
        <f t="shared" si="39"/>
        <v>08045</v>
      </c>
      <c r="D2556" s="81" t="s">
        <v>503</v>
      </c>
      <c r="E2556" s="81" t="s">
        <v>2539</v>
      </c>
      <c r="F2556" s="81">
        <v>202.1</v>
      </c>
      <c r="G2556" s="81" t="s">
        <v>515</v>
      </c>
      <c r="H2556" s="81" t="s">
        <v>2545</v>
      </c>
      <c r="I2556" s="81" t="s">
        <v>2541</v>
      </c>
      <c r="J2556" s="81" t="s">
        <v>231</v>
      </c>
      <c r="K2556" s="81" t="s">
        <v>333</v>
      </c>
      <c r="L2556" s="81">
        <v>-108.18402666666667</v>
      </c>
      <c r="M2556" s="81">
        <v>39.502828861111112</v>
      </c>
      <c r="N2556" s="190">
        <v>0</v>
      </c>
      <c r="O2556" s="185">
        <v>0</v>
      </c>
      <c r="P2556" s="185">
        <v>0</v>
      </c>
      <c r="Q2556" s="185">
        <v>0</v>
      </c>
      <c r="R2556" s="186">
        <v>1.0105</v>
      </c>
    </row>
    <row r="2557" spans="1:18" s="81" customFormat="1" x14ac:dyDescent="0.2">
      <c r="A2557" s="81" t="s">
        <v>147</v>
      </c>
      <c r="B2557" s="81" t="s">
        <v>493</v>
      </c>
      <c r="C2557" s="81" t="str">
        <f t="shared" si="39"/>
        <v>08045</v>
      </c>
      <c r="D2557" s="81" t="s">
        <v>503</v>
      </c>
      <c r="E2557" s="81" t="s">
        <v>2539</v>
      </c>
      <c r="F2557" s="81">
        <v>202.1</v>
      </c>
      <c r="G2557" s="81" t="s">
        <v>515</v>
      </c>
      <c r="H2557" s="81" t="s">
        <v>2543</v>
      </c>
      <c r="I2557" s="81" t="s">
        <v>2541</v>
      </c>
      <c r="J2557" s="81" t="s">
        <v>231</v>
      </c>
      <c r="K2557" s="81" t="s">
        <v>333</v>
      </c>
      <c r="L2557" s="81">
        <v>-108.18402666666667</v>
      </c>
      <c r="M2557" s="81">
        <v>39.502828861111112</v>
      </c>
      <c r="N2557" s="190">
        <v>0</v>
      </c>
      <c r="O2557" s="185">
        <v>0</v>
      </c>
      <c r="P2557" s="185">
        <v>0</v>
      </c>
      <c r="Q2557" s="185">
        <v>0</v>
      </c>
      <c r="R2557" s="186">
        <v>0</v>
      </c>
    </row>
    <row r="2558" spans="1:18" s="81" customFormat="1" x14ac:dyDescent="0.2">
      <c r="A2558" s="81" t="s">
        <v>147</v>
      </c>
      <c r="B2558" s="81" t="s">
        <v>493</v>
      </c>
      <c r="C2558" s="81" t="str">
        <f t="shared" si="39"/>
        <v>08045</v>
      </c>
      <c r="D2558" s="81" t="s">
        <v>503</v>
      </c>
      <c r="E2558" s="81" t="s">
        <v>2539</v>
      </c>
      <c r="F2558" s="81">
        <v>202.1</v>
      </c>
      <c r="G2558" s="81" t="s">
        <v>515</v>
      </c>
      <c r="H2558" s="81" t="s">
        <v>2544</v>
      </c>
      <c r="I2558" s="81" t="s">
        <v>2541</v>
      </c>
      <c r="J2558" s="81" t="s">
        <v>231</v>
      </c>
      <c r="K2558" s="81" t="s">
        <v>333</v>
      </c>
      <c r="L2558" s="81">
        <v>-108.18402666666667</v>
      </c>
      <c r="M2558" s="81">
        <v>39.502828861111112</v>
      </c>
      <c r="N2558" s="190">
        <v>0</v>
      </c>
      <c r="O2558" s="185">
        <v>0</v>
      </c>
      <c r="P2558" s="185">
        <v>0</v>
      </c>
      <c r="Q2558" s="185">
        <v>0</v>
      </c>
      <c r="R2558" s="186">
        <v>0</v>
      </c>
    </row>
    <row r="2559" spans="1:18" s="81" customFormat="1" x14ac:dyDescent="0.2">
      <c r="A2559" s="81" t="s">
        <v>147</v>
      </c>
      <c r="B2559" s="81" t="s">
        <v>493</v>
      </c>
      <c r="C2559" s="81" t="str">
        <f t="shared" si="39"/>
        <v>08045</v>
      </c>
      <c r="D2559" s="81" t="s">
        <v>503</v>
      </c>
      <c r="E2559" s="81" t="s">
        <v>2539</v>
      </c>
      <c r="F2559" s="81">
        <v>202.1</v>
      </c>
      <c r="G2559" s="81" t="s">
        <v>515</v>
      </c>
      <c r="H2559" s="81" t="s">
        <v>2545</v>
      </c>
      <c r="I2559" s="81" t="s">
        <v>2541</v>
      </c>
      <c r="J2559" s="81" t="s">
        <v>231</v>
      </c>
      <c r="K2559" s="81" t="s">
        <v>333</v>
      </c>
      <c r="L2559" s="81">
        <v>-108.18402666666667</v>
      </c>
      <c r="M2559" s="81">
        <v>39.502828861111112</v>
      </c>
      <c r="N2559" s="190">
        <v>0</v>
      </c>
      <c r="O2559" s="185">
        <v>0</v>
      </c>
      <c r="P2559" s="185">
        <v>0</v>
      </c>
      <c r="Q2559" s="185">
        <v>0</v>
      </c>
      <c r="R2559" s="186">
        <v>0</v>
      </c>
    </row>
    <row r="2560" spans="1:18" s="81" customFormat="1" x14ac:dyDescent="0.2">
      <c r="A2560" s="81" t="s">
        <v>147</v>
      </c>
      <c r="B2560" s="81" t="s">
        <v>493</v>
      </c>
      <c r="C2560" s="81" t="str">
        <f t="shared" si="39"/>
        <v>08045</v>
      </c>
      <c r="D2560" s="81" t="s">
        <v>503</v>
      </c>
      <c r="E2560" s="81" t="s">
        <v>2539</v>
      </c>
      <c r="F2560" s="81">
        <v>202.1</v>
      </c>
      <c r="G2560" s="81" t="s">
        <v>515</v>
      </c>
      <c r="H2560" s="81" t="s">
        <v>2543</v>
      </c>
      <c r="I2560" s="81" t="s">
        <v>2541</v>
      </c>
      <c r="J2560" s="81" t="s">
        <v>231</v>
      </c>
      <c r="K2560" s="81" t="s">
        <v>333</v>
      </c>
      <c r="L2560" s="81">
        <v>-108.18402666666667</v>
      </c>
      <c r="M2560" s="81">
        <v>39.502828861111112</v>
      </c>
      <c r="N2560" s="190">
        <v>0</v>
      </c>
      <c r="O2560" s="185">
        <v>0</v>
      </c>
      <c r="P2560" s="185">
        <v>0</v>
      </c>
      <c r="Q2560" s="185">
        <v>0.1</v>
      </c>
      <c r="R2560" s="186">
        <v>0</v>
      </c>
    </row>
    <row r="2561" spans="1:18" s="81" customFormat="1" x14ac:dyDescent="0.2">
      <c r="A2561" s="81" t="s">
        <v>147</v>
      </c>
      <c r="B2561" s="81" t="s">
        <v>493</v>
      </c>
      <c r="C2561" s="81" t="str">
        <f t="shared" si="39"/>
        <v>08045</v>
      </c>
      <c r="D2561" s="81" t="s">
        <v>503</v>
      </c>
      <c r="E2561" s="81" t="s">
        <v>2539</v>
      </c>
      <c r="F2561" s="81">
        <v>202.1</v>
      </c>
      <c r="G2561" s="81" t="s">
        <v>515</v>
      </c>
      <c r="H2561" s="81" t="s">
        <v>2544</v>
      </c>
      <c r="I2561" s="81" t="s">
        <v>2541</v>
      </c>
      <c r="J2561" s="81" t="s">
        <v>231</v>
      </c>
      <c r="K2561" s="81" t="s">
        <v>333</v>
      </c>
      <c r="L2561" s="81">
        <v>-108.18402666666667</v>
      </c>
      <c r="M2561" s="81">
        <v>39.502828861111112</v>
      </c>
      <c r="N2561" s="190">
        <v>0</v>
      </c>
      <c r="O2561" s="185">
        <v>0</v>
      </c>
      <c r="P2561" s="185">
        <v>0</v>
      </c>
      <c r="Q2561" s="185">
        <v>0.1</v>
      </c>
      <c r="R2561" s="186">
        <v>0</v>
      </c>
    </row>
    <row r="2562" spans="1:18" s="81" customFormat="1" x14ac:dyDescent="0.2">
      <c r="A2562" s="81" t="s">
        <v>147</v>
      </c>
      <c r="B2562" s="81" t="s">
        <v>493</v>
      </c>
      <c r="C2562" s="81" t="str">
        <f t="shared" si="39"/>
        <v>08045</v>
      </c>
      <c r="D2562" s="81" t="s">
        <v>503</v>
      </c>
      <c r="E2562" s="81" t="s">
        <v>2539</v>
      </c>
      <c r="F2562" s="81">
        <v>202.1</v>
      </c>
      <c r="G2562" s="81" t="s">
        <v>515</v>
      </c>
      <c r="H2562" s="81" t="s">
        <v>2545</v>
      </c>
      <c r="I2562" s="81" t="s">
        <v>2541</v>
      </c>
      <c r="J2562" s="81" t="s">
        <v>231</v>
      </c>
      <c r="K2562" s="81" t="s">
        <v>333</v>
      </c>
      <c r="L2562" s="81">
        <v>-108.18402666666667</v>
      </c>
      <c r="M2562" s="81">
        <v>39.502828861111112</v>
      </c>
      <c r="N2562" s="190">
        <v>0</v>
      </c>
      <c r="O2562" s="185">
        <v>0</v>
      </c>
      <c r="P2562" s="185">
        <v>0</v>
      </c>
      <c r="Q2562" s="185">
        <v>0.1</v>
      </c>
      <c r="R2562" s="186">
        <v>0</v>
      </c>
    </row>
    <row r="2563" spans="1:18" s="81" customFormat="1" x14ac:dyDescent="0.2">
      <c r="A2563" s="81" t="s">
        <v>147</v>
      </c>
      <c r="B2563" s="81" t="s">
        <v>493</v>
      </c>
      <c r="C2563" s="81" t="str">
        <f t="shared" si="39"/>
        <v>08045</v>
      </c>
      <c r="D2563" s="81" t="s">
        <v>503</v>
      </c>
      <c r="E2563" s="81" t="s">
        <v>2539</v>
      </c>
      <c r="F2563" s="81">
        <v>202.1</v>
      </c>
      <c r="G2563" s="81" t="s">
        <v>515</v>
      </c>
      <c r="H2563" s="81" t="s">
        <v>2543</v>
      </c>
      <c r="I2563" s="81" t="s">
        <v>2541</v>
      </c>
      <c r="J2563" s="81" t="s">
        <v>231</v>
      </c>
      <c r="K2563" s="81" t="s">
        <v>333</v>
      </c>
      <c r="L2563" s="81">
        <v>-108.18402666666667</v>
      </c>
      <c r="M2563" s="81">
        <v>39.502828861111112</v>
      </c>
      <c r="N2563" s="190">
        <v>0</v>
      </c>
      <c r="O2563" s="185">
        <v>3.4</v>
      </c>
      <c r="P2563" s="185">
        <v>0</v>
      </c>
      <c r="Q2563" s="185">
        <v>0</v>
      </c>
      <c r="R2563" s="186">
        <v>0</v>
      </c>
    </row>
    <row r="2564" spans="1:18" s="81" customFormat="1" x14ac:dyDescent="0.2">
      <c r="A2564" s="81" t="s">
        <v>147</v>
      </c>
      <c r="B2564" s="81" t="s">
        <v>493</v>
      </c>
      <c r="C2564" s="81" t="str">
        <f t="shared" si="39"/>
        <v>08045</v>
      </c>
      <c r="D2564" s="81" t="s">
        <v>503</v>
      </c>
      <c r="E2564" s="81" t="s">
        <v>2539</v>
      </c>
      <c r="F2564" s="81">
        <v>202.1</v>
      </c>
      <c r="G2564" s="81" t="s">
        <v>515</v>
      </c>
      <c r="H2564" s="81" t="s">
        <v>2544</v>
      </c>
      <c r="I2564" s="81" t="s">
        <v>2541</v>
      </c>
      <c r="J2564" s="81" t="s">
        <v>231</v>
      </c>
      <c r="K2564" s="81" t="s">
        <v>333</v>
      </c>
      <c r="L2564" s="81">
        <v>-108.18402666666667</v>
      </c>
      <c r="M2564" s="81">
        <v>39.502828861111112</v>
      </c>
      <c r="N2564" s="190">
        <v>0</v>
      </c>
      <c r="O2564" s="185">
        <v>3.4</v>
      </c>
      <c r="P2564" s="185">
        <v>0</v>
      </c>
      <c r="Q2564" s="185">
        <v>0</v>
      </c>
      <c r="R2564" s="186">
        <v>0</v>
      </c>
    </row>
    <row r="2565" spans="1:18" s="81" customFormat="1" x14ac:dyDescent="0.2">
      <c r="A2565" s="81" t="s">
        <v>147</v>
      </c>
      <c r="B2565" s="81" t="s">
        <v>493</v>
      </c>
      <c r="C2565" s="81" t="str">
        <f t="shared" si="39"/>
        <v>08045</v>
      </c>
      <c r="D2565" s="81" t="s">
        <v>503</v>
      </c>
      <c r="E2565" s="81" t="s">
        <v>2539</v>
      </c>
      <c r="F2565" s="81">
        <v>202.1</v>
      </c>
      <c r="G2565" s="81" t="s">
        <v>515</v>
      </c>
      <c r="H2565" s="81" t="s">
        <v>2545</v>
      </c>
      <c r="I2565" s="81" t="s">
        <v>2541</v>
      </c>
      <c r="J2565" s="81" t="s">
        <v>231</v>
      </c>
      <c r="K2565" s="81" t="s">
        <v>333</v>
      </c>
      <c r="L2565" s="81">
        <v>-108.18402666666667</v>
      </c>
      <c r="M2565" s="81">
        <v>39.502828861111112</v>
      </c>
      <c r="N2565" s="190">
        <v>0</v>
      </c>
      <c r="O2565" s="185">
        <v>3.4</v>
      </c>
      <c r="P2565" s="185">
        <v>0</v>
      </c>
      <c r="Q2565" s="185">
        <v>0</v>
      </c>
      <c r="R2565" s="186">
        <v>0</v>
      </c>
    </row>
    <row r="2566" spans="1:18" s="81" customFormat="1" x14ac:dyDescent="0.2">
      <c r="A2566" s="81" t="s">
        <v>147</v>
      </c>
      <c r="B2566" s="81" t="s">
        <v>493</v>
      </c>
      <c r="C2566" s="81" t="str">
        <f t="shared" si="39"/>
        <v>08045</v>
      </c>
      <c r="D2566" s="81" t="s">
        <v>503</v>
      </c>
      <c r="E2566" s="81" t="s">
        <v>2539</v>
      </c>
      <c r="F2566" s="81">
        <v>202.1</v>
      </c>
      <c r="G2566" s="81" t="s">
        <v>515</v>
      </c>
      <c r="H2566" s="81" t="s">
        <v>614</v>
      </c>
      <c r="I2566" s="81" t="s">
        <v>2541</v>
      </c>
      <c r="J2566" s="81" t="s">
        <v>231</v>
      </c>
      <c r="K2566" s="81" t="s">
        <v>333</v>
      </c>
      <c r="L2566" s="81">
        <v>-108.18402666666667</v>
      </c>
      <c r="M2566" s="81">
        <v>39.502828861111112</v>
      </c>
      <c r="N2566" s="190">
        <v>0</v>
      </c>
      <c r="O2566" s="185">
        <v>0</v>
      </c>
      <c r="P2566" s="185">
        <v>6</v>
      </c>
      <c r="Q2566" s="185">
        <v>0</v>
      </c>
      <c r="R2566" s="186">
        <v>0</v>
      </c>
    </row>
    <row r="2567" spans="1:18" s="81" customFormat="1" x14ac:dyDescent="0.2">
      <c r="A2567" s="81" t="s">
        <v>147</v>
      </c>
      <c r="B2567" s="81" t="s">
        <v>493</v>
      </c>
      <c r="C2567" s="81" t="str">
        <f t="shared" ref="C2567:C2630" si="40">B2567&amp;D2567</f>
        <v>08045</v>
      </c>
      <c r="D2567" s="81" t="s">
        <v>503</v>
      </c>
      <c r="E2567" s="81" t="s">
        <v>2539</v>
      </c>
      <c r="F2567" s="81">
        <v>202.1</v>
      </c>
      <c r="G2567" s="81" t="s">
        <v>515</v>
      </c>
      <c r="H2567" s="81" t="s">
        <v>614</v>
      </c>
      <c r="I2567" s="81" t="s">
        <v>2541</v>
      </c>
      <c r="J2567" s="81" t="s">
        <v>231</v>
      </c>
      <c r="K2567" s="81" t="s">
        <v>333</v>
      </c>
      <c r="L2567" s="81">
        <v>-108.18402666666667</v>
      </c>
      <c r="M2567" s="81">
        <v>39.502828861111112</v>
      </c>
      <c r="N2567" s="190">
        <v>34.299999999999997</v>
      </c>
      <c r="O2567" s="185">
        <v>0</v>
      </c>
      <c r="P2567" s="185">
        <v>0</v>
      </c>
      <c r="Q2567" s="185">
        <v>0</v>
      </c>
      <c r="R2567" s="186">
        <v>0</v>
      </c>
    </row>
    <row r="2568" spans="1:18" s="81" customFormat="1" x14ac:dyDescent="0.2">
      <c r="A2568" s="81" t="s">
        <v>147</v>
      </c>
      <c r="B2568" s="81" t="s">
        <v>493</v>
      </c>
      <c r="C2568" s="81" t="str">
        <f t="shared" si="40"/>
        <v>08045</v>
      </c>
      <c r="D2568" s="81" t="s">
        <v>503</v>
      </c>
      <c r="E2568" s="81" t="s">
        <v>2539</v>
      </c>
      <c r="F2568" s="81">
        <v>202.1</v>
      </c>
      <c r="G2568" s="81" t="s">
        <v>515</v>
      </c>
      <c r="H2568" s="81" t="s">
        <v>614</v>
      </c>
      <c r="I2568" s="81" t="s">
        <v>2541</v>
      </c>
      <c r="J2568" s="81" t="s">
        <v>231</v>
      </c>
      <c r="K2568" s="81" t="s">
        <v>333</v>
      </c>
      <c r="L2568" s="81">
        <v>-108.18402666666667</v>
      </c>
      <c r="M2568" s="81">
        <v>39.502828861111112</v>
      </c>
      <c r="N2568" s="190">
        <v>0</v>
      </c>
      <c r="O2568" s="185">
        <v>0</v>
      </c>
      <c r="P2568" s="185">
        <v>0</v>
      </c>
      <c r="Q2568" s="185">
        <v>0</v>
      </c>
      <c r="R2568" s="186">
        <v>1.0105</v>
      </c>
    </row>
    <row r="2569" spans="1:18" s="81" customFormat="1" x14ac:dyDescent="0.2">
      <c r="A2569" s="81" t="s">
        <v>147</v>
      </c>
      <c r="B2569" s="81" t="s">
        <v>493</v>
      </c>
      <c r="C2569" s="81" t="str">
        <f t="shared" si="40"/>
        <v>08045</v>
      </c>
      <c r="D2569" s="81" t="s">
        <v>503</v>
      </c>
      <c r="E2569" s="81" t="s">
        <v>2539</v>
      </c>
      <c r="F2569" s="81">
        <v>202.1</v>
      </c>
      <c r="G2569" s="81" t="s">
        <v>515</v>
      </c>
      <c r="H2569" s="81" t="s">
        <v>614</v>
      </c>
      <c r="I2569" s="81" t="s">
        <v>2541</v>
      </c>
      <c r="J2569" s="81" t="s">
        <v>231</v>
      </c>
      <c r="K2569" s="81" t="s">
        <v>333</v>
      </c>
      <c r="L2569" s="81">
        <v>-108.18402666666667</v>
      </c>
      <c r="M2569" s="81">
        <v>39.502828861111112</v>
      </c>
      <c r="N2569" s="190">
        <v>0</v>
      </c>
      <c r="O2569" s="185">
        <v>0</v>
      </c>
      <c r="P2569" s="185">
        <v>0</v>
      </c>
      <c r="Q2569" s="185">
        <v>0</v>
      </c>
      <c r="R2569" s="186">
        <v>0</v>
      </c>
    </row>
    <row r="2570" spans="1:18" s="81" customFormat="1" x14ac:dyDescent="0.2">
      <c r="A2570" s="81" t="s">
        <v>147</v>
      </c>
      <c r="B2570" s="81" t="s">
        <v>493</v>
      </c>
      <c r="C2570" s="81" t="str">
        <f t="shared" si="40"/>
        <v>08045</v>
      </c>
      <c r="D2570" s="81" t="s">
        <v>503</v>
      </c>
      <c r="E2570" s="81" t="s">
        <v>2539</v>
      </c>
      <c r="F2570" s="81">
        <v>202.1</v>
      </c>
      <c r="G2570" s="81" t="s">
        <v>515</v>
      </c>
      <c r="H2570" s="81" t="s">
        <v>614</v>
      </c>
      <c r="I2570" s="81" t="s">
        <v>2541</v>
      </c>
      <c r="J2570" s="81" t="s">
        <v>231</v>
      </c>
      <c r="K2570" s="81" t="s">
        <v>333</v>
      </c>
      <c r="L2570" s="81">
        <v>-108.18402666666667</v>
      </c>
      <c r="M2570" s="81">
        <v>39.502828861111112</v>
      </c>
      <c r="N2570" s="190">
        <v>0</v>
      </c>
      <c r="O2570" s="185">
        <v>0</v>
      </c>
      <c r="P2570" s="185">
        <v>0</v>
      </c>
      <c r="Q2570" s="185">
        <v>0.1</v>
      </c>
      <c r="R2570" s="186">
        <v>0</v>
      </c>
    </row>
    <row r="2571" spans="1:18" s="81" customFormat="1" x14ac:dyDescent="0.2">
      <c r="A2571" s="81" t="s">
        <v>147</v>
      </c>
      <c r="B2571" s="81" t="s">
        <v>493</v>
      </c>
      <c r="C2571" s="81" t="str">
        <f t="shared" si="40"/>
        <v>08045</v>
      </c>
      <c r="D2571" s="81" t="s">
        <v>503</v>
      </c>
      <c r="E2571" s="81" t="s">
        <v>2539</v>
      </c>
      <c r="F2571" s="81">
        <v>202.1</v>
      </c>
      <c r="G2571" s="81" t="s">
        <v>515</v>
      </c>
      <c r="H2571" s="81" t="s">
        <v>614</v>
      </c>
      <c r="I2571" s="81" t="s">
        <v>2541</v>
      </c>
      <c r="J2571" s="81" t="s">
        <v>231</v>
      </c>
      <c r="K2571" s="81" t="s">
        <v>333</v>
      </c>
      <c r="L2571" s="81">
        <v>-108.18402666666667</v>
      </c>
      <c r="M2571" s="81">
        <v>39.502828861111112</v>
      </c>
      <c r="N2571" s="190">
        <v>0</v>
      </c>
      <c r="O2571" s="185">
        <v>3.4</v>
      </c>
      <c r="P2571" s="185">
        <v>0</v>
      </c>
      <c r="Q2571" s="185">
        <v>0</v>
      </c>
      <c r="R2571" s="186">
        <v>0</v>
      </c>
    </row>
    <row r="2572" spans="1:18" s="81" customFormat="1" x14ac:dyDescent="0.2">
      <c r="A2572" s="81" t="s">
        <v>147</v>
      </c>
      <c r="B2572" s="81" t="s">
        <v>493</v>
      </c>
      <c r="C2572" s="81" t="str">
        <f t="shared" si="40"/>
        <v>08045</v>
      </c>
      <c r="D2572" s="81" t="s">
        <v>503</v>
      </c>
      <c r="E2572" s="81" t="s">
        <v>2539</v>
      </c>
      <c r="F2572" s="81">
        <v>3.55</v>
      </c>
      <c r="G2572" s="81" t="s">
        <v>523</v>
      </c>
      <c r="H2572" s="81" t="s">
        <v>2546</v>
      </c>
      <c r="I2572" s="81" t="s">
        <v>2541</v>
      </c>
      <c r="J2572" s="81" t="s">
        <v>251</v>
      </c>
      <c r="K2572" s="81" t="s">
        <v>333</v>
      </c>
      <c r="L2572" s="81">
        <v>-108.18402666666667</v>
      </c>
      <c r="M2572" s="81">
        <v>39.502828861111112</v>
      </c>
      <c r="N2572" s="190">
        <v>0</v>
      </c>
      <c r="O2572" s="185">
        <v>8.6300000000000008</v>
      </c>
      <c r="P2572" s="185">
        <v>0</v>
      </c>
      <c r="Q2572" s="185">
        <v>0</v>
      </c>
      <c r="R2572" s="186">
        <v>0</v>
      </c>
    </row>
    <row r="2573" spans="1:18" s="81" customFormat="1" x14ac:dyDescent="0.2">
      <c r="A2573" s="81" t="s">
        <v>147</v>
      </c>
      <c r="B2573" s="81" t="s">
        <v>493</v>
      </c>
      <c r="C2573" s="81" t="str">
        <f t="shared" si="40"/>
        <v>08045</v>
      </c>
      <c r="D2573" s="81" t="s">
        <v>503</v>
      </c>
      <c r="E2573" s="81" t="s">
        <v>2539</v>
      </c>
      <c r="F2573" s="81">
        <v>32.85</v>
      </c>
      <c r="G2573" s="81" t="s">
        <v>505</v>
      </c>
      <c r="H2573" s="81" t="s">
        <v>2547</v>
      </c>
      <c r="I2573" s="81" t="s">
        <v>2541</v>
      </c>
      <c r="J2573" s="81" t="s">
        <v>314</v>
      </c>
      <c r="K2573" s="81" t="s">
        <v>319</v>
      </c>
      <c r="L2573" s="81">
        <v>-108.18402666666667</v>
      </c>
      <c r="M2573" s="81">
        <v>39.502828861111112</v>
      </c>
      <c r="N2573" s="190">
        <v>0</v>
      </c>
      <c r="O2573" s="185">
        <v>8.3699999999999992</v>
      </c>
      <c r="P2573" s="185">
        <v>0</v>
      </c>
      <c r="Q2573" s="185">
        <v>0</v>
      </c>
      <c r="R2573" s="186">
        <v>0</v>
      </c>
    </row>
    <row r="2574" spans="1:18" s="81" customFormat="1" x14ac:dyDescent="0.2">
      <c r="A2574" s="81" t="s">
        <v>147</v>
      </c>
      <c r="B2574" s="81" t="s">
        <v>493</v>
      </c>
      <c r="C2574" s="81" t="str">
        <f t="shared" si="40"/>
        <v>08045</v>
      </c>
      <c r="D2574" s="81" t="s">
        <v>503</v>
      </c>
      <c r="E2574" s="81" t="s">
        <v>2539</v>
      </c>
      <c r="F2574" s="81">
        <v>32.85</v>
      </c>
      <c r="G2574" s="81" t="s">
        <v>515</v>
      </c>
      <c r="H2574" s="81" t="s">
        <v>2548</v>
      </c>
      <c r="I2574" s="81" t="s">
        <v>2541</v>
      </c>
      <c r="J2574" s="81" t="s">
        <v>269</v>
      </c>
      <c r="K2574" s="81" t="s">
        <v>322</v>
      </c>
      <c r="L2574" s="81">
        <v>-108.18402666666667</v>
      </c>
      <c r="M2574" s="81">
        <v>39.502828861111112</v>
      </c>
      <c r="N2574" s="190">
        <v>0</v>
      </c>
      <c r="O2574" s="185">
        <v>8.3699999999999992</v>
      </c>
      <c r="P2574" s="185">
        <v>0</v>
      </c>
      <c r="Q2574" s="185">
        <v>0</v>
      </c>
      <c r="R2574" s="186">
        <v>0</v>
      </c>
    </row>
    <row r="2575" spans="1:18" s="81" customFormat="1" x14ac:dyDescent="0.2">
      <c r="A2575" s="81" t="s">
        <v>147</v>
      </c>
      <c r="B2575" s="81" t="s">
        <v>493</v>
      </c>
      <c r="C2575" s="81" t="str">
        <f t="shared" si="40"/>
        <v>08045</v>
      </c>
      <c r="D2575" s="81" t="s">
        <v>503</v>
      </c>
      <c r="E2575" s="81" t="s">
        <v>2539</v>
      </c>
      <c r="F2575" s="81">
        <v>715</v>
      </c>
      <c r="G2575" s="81" t="s">
        <v>526</v>
      </c>
      <c r="H2575" s="81" t="s">
        <v>2549</v>
      </c>
      <c r="I2575" s="81" t="s">
        <v>2541</v>
      </c>
      <c r="J2575" s="81" t="s">
        <v>277</v>
      </c>
      <c r="K2575" s="81" t="s">
        <v>350</v>
      </c>
      <c r="L2575" s="81">
        <v>-108.18402666666667</v>
      </c>
      <c r="M2575" s="81">
        <v>39.502828861111112</v>
      </c>
      <c r="N2575" s="190">
        <v>0</v>
      </c>
      <c r="O2575" s="185">
        <v>7.49</v>
      </c>
      <c r="P2575" s="185">
        <v>0</v>
      </c>
      <c r="Q2575" s="185">
        <v>0</v>
      </c>
      <c r="R2575" s="186">
        <v>0</v>
      </c>
    </row>
    <row r="2576" spans="1:18" s="81" customFormat="1" x14ac:dyDescent="0.2">
      <c r="A2576" s="81" t="s">
        <v>147</v>
      </c>
      <c r="B2576" s="81" t="s">
        <v>493</v>
      </c>
      <c r="C2576" s="81" t="str">
        <f t="shared" si="40"/>
        <v>08045</v>
      </c>
      <c r="D2576" s="81" t="s">
        <v>503</v>
      </c>
      <c r="E2576" s="81" t="s">
        <v>2539</v>
      </c>
      <c r="F2576" s="81">
        <v>153.30000000000001</v>
      </c>
      <c r="G2576" s="81" t="s">
        <v>528</v>
      </c>
      <c r="H2576" s="81" t="s">
        <v>531</v>
      </c>
      <c r="I2576" s="81" t="s">
        <v>2541</v>
      </c>
      <c r="J2576" s="81" t="s">
        <v>14</v>
      </c>
      <c r="K2576" s="81" t="s">
        <v>494</v>
      </c>
      <c r="L2576" s="81">
        <v>-108.18402666666667</v>
      </c>
      <c r="M2576" s="81">
        <v>39.502828861111112</v>
      </c>
      <c r="N2576" s="190">
        <v>0</v>
      </c>
      <c r="O2576" s="185">
        <v>2.0284239805088466</v>
      </c>
      <c r="P2576" s="185">
        <v>0</v>
      </c>
      <c r="Q2576" s="185">
        <v>0</v>
      </c>
      <c r="R2576" s="186">
        <v>0</v>
      </c>
    </row>
    <row r="2577" spans="1:18" s="81" customFormat="1" x14ac:dyDescent="0.2">
      <c r="A2577" s="81" t="s">
        <v>147</v>
      </c>
      <c r="B2577" s="81" t="s">
        <v>493</v>
      </c>
      <c r="C2577" s="81" t="str">
        <f t="shared" si="40"/>
        <v>08045</v>
      </c>
      <c r="D2577" s="81" t="s">
        <v>503</v>
      </c>
      <c r="E2577" s="81" t="s">
        <v>2539</v>
      </c>
      <c r="F2577" s="81">
        <v>14600</v>
      </c>
      <c r="G2577" s="81" t="s">
        <v>528</v>
      </c>
      <c r="H2577" s="81" t="s">
        <v>529</v>
      </c>
      <c r="I2577" s="81" t="s">
        <v>2541</v>
      </c>
      <c r="J2577" s="81" t="s">
        <v>14</v>
      </c>
      <c r="K2577" s="81" t="s">
        <v>494</v>
      </c>
      <c r="L2577" s="81">
        <v>-108.18402666666667</v>
      </c>
      <c r="M2577" s="81">
        <v>39.502828861111112</v>
      </c>
      <c r="N2577" s="190">
        <v>0</v>
      </c>
      <c r="O2577" s="185">
        <v>9.5680376439096531</v>
      </c>
      <c r="P2577" s="185">
        <v>0</v>
      </c>
      <c r="Q2577" s="185">
        <v>0</v>
      </c>
      <c r="R2577" s="186">
        <v>0</v>
      </c>
    </row>
    <row r="2578" spans="1:18" s="81" customFormat="1" x14ac:dyDescent="0.2">
      <c r="A2578" s="81" t="s">
        <v>147</v>
      </c>
      <c r="B2578" s="81" t="s">
        <v>493</v>
      </c>
      <c r="C2578" s="81" t="str">
        <f t="shared" si="40"/>
        <v>08045</v>
      </c>
      <c r="D2578" s="81" t="s">
        <v>503</v>
      </c>
      <c r="E2578" s="81" t="s">
        <v>2550</v>
      </c>
      <c r="F2578" s="81">
        <v>141.12</v>
      </c>
      <c r="G2578" s="81" t="s">
        <v>528</v>
      </c>
      <c r="H2578" s="81" t="s">
        <v>565</v>
      </c>
      <c r="I2578" s="81" t="s">
        <v>2551</v>
      </c>
      <c r="J2578" s="81" t="s">
        <v>14</v>
      </c>
      <c r="K2578" s="81" t="s">
        <v>494</v>
      </c>
      <c r="L2578" s="81">
        <v>-107.82470833333333</v>
      </c>
      <c r="M2578" s="81">
        <v>39.491444444444447</v>
      </c>
      <c r="N2578" s="190">
        <v>0</v>
      </c>
      <c r="O2578" s="185">
        <v>9.1853161381532669</v>
      </c>
      <c r="P2578" s="185">
        <v>0</v>
      </c>
      <c r="Q2578" s="185">
        <v>0</v>
      </c>
      <c r="R2578" s="186">
        <v>0</v>
      </c>
    </row>
    <row r="2579" spans="1:18" s="81" customFormat="1" x14ac:dyDescent="0.2">
      <c r="A2579" s="81" t="s">
        <v>147</v>
      </c>
      <c r="B2579" s="81" t="s">
        <v>493</v>
      </c>
      <c r="C2579" s="81" t="str">
        <f t="shared" si="40"/>
        <v>08045</v>
      </c>
      <c r="D2579" s="81" t="s">
        <v>503</v>
      </c>
      <c r="E2579" s="81" t="s">
        <v>2552</v>
      </c>
      <c r="F2579" s="81">
        <v>40.572000000000003</v>
      </c>
      <c r="G2579" s="81" t="s">
        <v>528</v>
      </c>
      <c r="H2579" s="81" t="s">
        <v>565</v>
      </c>
      <c r="I2579" s="81" t="s">
        <v>2553</v>
      </c>
      <c r="J2579" s="81" t="s">
        <v>14</v>
      </c>
      <c r="K2579" s="81" t="s">
        <v>494</v>
      </c>
      <c r="L2579" s="81">
        <v>-107.81093055555556</v>
      </c>
      <c r="M2579" s="81">
        <v>39.51318333333333</v>
      </c>
      <c r="N2579" s="190">
        <v>0</v>
      </c>
      <c r="O2579" s="185">
        <v>2.6407783897190642</v>
      </c>
      <c r="P2579" s="185">
        <v>0</v>
      </c>
      <c r="Q2579" s="185">
        <v>0</v>
      </c>
      <c r="R2579" s="186">
        <v>0</v>
      </c>
    </row>
    <row r="2580" spans="1:18" s="81" customFormat="1" x14ac:dyDescent="0.2">
      <c r="A2580" s="81" t="s">
        <v>147</v>
      </c>
      <c r="B2580" s="81" t="s">
        <v>493</v>
      </c>
      <c r="C2580" s="81" t="str">
        <f t="shared" si="40"/>
        <v>08045</v>
      </c>
      <c r="D2580" s="81" t="s">
        <v>503</v>
      </c>
      <c r="E2580" s="81" t="s">
        <v>2554</v>
      </c>
      <c r="F2580" s="81">
        <v>785.904</v>
      </c>
      <c r="G2580" s="81" t="s">
        <v>528</v>
      </c>
      <c r="H2580" s="81" t="s">
        <v>1364</v>
      </c>
      <c r="I2580" s="81" t="s">
        <v>2555</v>
      </c>
      <c r="J2580" s="81" t="s">
        <v>14</v>
      </c>
      <c r="K2580" s="81" t="s">
        <v>494</v>
      </c>
      <c r="L2580" s="81">
        <v>-107.6132111111111</v>
      </c>
      <c r="M2580" s="81">
        <v>39.492727777777787</v>
      </c>
      <c r="N2580" s="190">
        <v>0</v>
      </c>
      <c r="O2580" s="185">
        <v>75.249301701109573</v>
      </c>
      <c r="P2580" s="185">
        <v>0</v>
      </c>
      <c r="Q2580" s="185">
        <v>0</v>
      </c>
      <c r="R2580" s="186">
        <v>0</v>
      </c>
    </row>
    <row r="2581" spans="1:18" s="81" customFormat="1" x14ac:dyDescent="0.2">
      <c r="A2581" s="81" t="s">
        <v>147</v>
      </c>
      <c r="B2581" s="81" t="s">
        <v>493</v>
      </c>
      <c r="C2581" s="81" t="str">
        <f t="shared" si="40"/>
        <v>08045</v>
      </c>
      <c r="D2581" s="81" t="s">
        <v>503</v>
      </c>
      <c r="E2581" s="81" t="s">
        <v>2556</v>
      </c>
      <c r="F2581" s="81">
        <v>33.768000000000001</v>
      </c>
      <c r="G2581" s="81" t="s">
        <v>528</v>
      </c>
      <c r="H2581" s="81" t="s">
        <v>565</v>
      </c>
      <c r="I2581" s="81" t="s">
        <v>2557</v>
      </c>
      <c r="J2581" s="81" t="s">
        <v>14</v>
      </c>
      <c r="K2581" s="81" t="s">
        <v>494</v>
      </c>
      <c r="L2581" s="81">
        <v>-108.1333793888889</v>
      </c>
      <c r="M2581" s="81">
        <v>39.520076361111109</v>
      </c>
      <c r="N2581" s="190">
        <v>0</v>
      </c>
      <c r="O2581" s="185">
        <v>2.1979149330581031</v>
      </c>
      <c r="P2581" s="185">
        <v>0</v>
      </c>
      <c r="Q2581" s="185">
        <v>0</v>
      </c>
      <c r="R2581" s="186">
        <v>0</v>
      </c>
    </row>
    <row r="2582" spans="1:18" s="81" customFormat="1" x14ac:dyDescent="0.2">
      <c r="A2582" s="81" t="s">
        <v>147</v>
      </c>
      <c r="B2582" s="81" t="s">
        <v>493</v>
      </c>
      <c r="C2582" s="81" t="str">
        <f t="shared" si="40"/>
        <v>08045</v>
      </c>
      <c r="D2582" s="81" t="s">
        <v>503</v>
      </c>
      <c r="E2582" s="81" t="s">
        <v>2558</v>
      </c>
      <c r="F2582" s="81">
        <v>47.46</v>
      </c>
      <c r="G2582" s="81" t="s">
        <v>528</v>
      </c>
      <c r="H2582" s="81" t="s">
        <v>565</v>
      </c>
      <c r="I2582" s="81" t="s">
        <v>2559</v>
      </c>
      <c r="J2582" s="81" t="s">
        <v>14</v>
      </c>
      <c r="K2582" s="81" t="s">
        <v>494</v>
      </c>
      <c r="L2582" s="81">
        <v>-108.14585236111112</v>
      </c>
      <c r="M2582" s="81">
        <v>39.483626138888887</v>
      </c>
      <c r="N2582" s="190">
        <v>0</v>
      </c>
      <c r="O2582" s="185">
        <v>3.0891092964622597</v>
      </c>
      <c r="P2582" s="185">
        <v>0</v>
      </c>
      <c r="Q2582" s="185">
        <v>0</v>
      </c>
      <c r="R2582" s="186">
        <v>0</v>
      </c>
    </row>
    <row r="2583" spans="1:18" s="81" customFormat="1" x14ac:dyDescent="0.2">
      <c r="A2583" s="81" t="s">
        <v>147</v>
      </c>
      <c r="B2583" s="81" t="s">
        <v>493</v>
      </c>
      <c r="C2583" s="81" t="str">
        <f t="shared" si="40"/>
        <v>08045</v>
      </c>
      <c r="D2583" s="81" t="s">
        <v>503</v>
      </c>
      <c r="E2583" s="81" t="s">
        <v>2560</v>
      </c>
      <c r="F2583" s="81">
        <v>21.084</v>
      </c>
      <c r="G2583" s="81" t="s">
        <v>528</v>
      </c>
      <c r="H2583" s="81" t="s">
        <v>531</v>
      </c>
      <c r="I2583" s="81" t="s">
        <v>2561</v>
      </c>
      <c r="J2583" s="81" t="s">
        <v>14</v>
      </c>
      <c r="K2583" s="81" t="s">
        <v>494</v>
      </c>
      <c r="L2583" s="81">
        <v>-108.23283005555555</v>
      </c>
      <c r="M2583" s="81">
        <v>39.554949638888885</v>
      </c>
      <c r="N2583" s="190">
        <v>0</v>
      </c>
      <c r="O2583" s="185">
        <v>1.3723573078911673</v>
      </c>
      <c r="P2583" s="185">
        <v>0</v>
      </c>
      <c r="Q2583" s="185">
        <v>0</v>
      </c>
      <c r="R2583" s="186">
        <v>0</v>
      </c>
    </row>
    <row r="2584" spans="1:18" s="81" customFormat="1" x14ac:dyDescent="0.2">
      <c r="A2584" s="81" t="s">
        <v>147</v>
      </c>
      <c r="B2584" s="81" t="s">
        <v>493</v>
      </c>
      <c r="C2584" s="81" t="str">
        <f t="shared" si="40"/>
        <v>08045</v>
      </c>
      <c r="D2584" s="81" t="s">
        <v>503</v>
      </c>
      <c r="E2584" s="81" t="s">
        <v>2562</v>
      </c>
      <c r="F2584" s="81">
        <v>25696</v>
      </c>
      <c r="G2584" s="81" t="s">
        <v>528</v>
      </c>
      <c r="H2584" s="81" t="s">
        <v>2563</v>
      </c>
      <c r="I2584" s="81" t="s">
        <v>2564</v>
      </c>
      <c r="J2584" s="81" t="s">
        <v>14</v>
      </c>
      <c r="K2584" s="81" t="s">
        <v>494</v>
      </c>
      <c r="L2584" s="81">
        <v>-107.63165277777777</v>
      </c>
      <c r="M2584" s="81">
        <v>39.481886111111116</v>
      </c>
      <c r="N2584" s="190">
        <v>0</v>
      </c>
      <c r="O2584" s="185">
        <v>0.13203748428030662</v>
      </c>
      <c r="P2584" s="185">
        <v>0</v>
      </c>
      <c r="Q2584" s="185">
        <v>0</v>
      </c>
      <c r="R2584" s="186">
        <v>0</v>
      </c>
    </row>
    <row r="2585" spans="1:18" s="81" customFormat="1" x14ac:dyDescent="0.2">
      <c r="A2585" s="81" t="s">
        <v>147</v>
      </c>
      <c r="B2585" s="81" t="s">
        <v>493</v>
      </c>
      <c r="C2585" s="81" t="str">
        <f t="shared" si="40"/>
        <v>08045</v>
      </c>
      <c r="D2585" s="81" t="s">
        <v>503</v>
      </c>
      <c r="E2585" s="81" t="s">
        <v>2562</v>
      </c>
      <c r="F2585" s="81">
        <v>423.06599999999997</v>
      </c>
      <c r="G2585" s="81" t="s">
        <v>528</v>
      </c>
      <c r="H2585" s="81" t="s">
        <v>1364</v>
      </c>
      <c r="I2585" s="81" t="s">
        <v>2564</v>
      </c>
      <c r="J2585" s="81" t="s">
        <v>14</v>
      </c>
      <c r="K2585" s="81" t="s">
        <v>494</v>
      </c>
      <c r="L2585" s="81">
        <v>-107.63165277777777</v>
      </c>
      <c r="M2585" s="81">
        <v>39.481886111111116</v>
      </c>
      <c r="N2585" s="190">
        <v>0</v>
      </c>
      <c r="O2585" s="185">
        <v>41.408206186906483</v>
      </c>
      <c r="P2585" s="185">
        <v>0</v>
      </c>
      <c r="Q2585" s="185">
        <v>0</v>
      </c>
      <c r="R2585" s="186">
        <v>0</v>
      </c>
    </row>
    <row r="2586" spans="1:18" s="81" customFormat="1" x14ac:dyDescent="0.2">
      <c r="A2586" s="81" t="s">
        <v>147</v>
      </c>
      <c r="B2586" s="81" t="s">
        <v>493</v>
      </c>
      <c r="C2586" s="81" t="str">
        <f t="shared" si="40"/>
        <v>08045</v>
      </c>
      <c r="D2586" s="81" t="s">
        <v>503</v>
      </c>
      <c r="E2586" s="81" t="s">
        <v>2562</v>
      </c>
      <c r="F2586" s="81">
        <v>12848</v>
      </c>
      <c r="G2586" s="81" t="s">
        <v>528</v>
      </c>
      <c r="H2586" s="81" t="s">
        <v>2565</v>
      </c>
      <c r="I2586" s="81" t="s">
        <v>2564</v>
      </c>
      <c r="J2586" s="81" t="s">
        <v>14</v>
      </c>
      <c r="K2586" s="81" t="s">
        <v>320</v>
      </c>
      <c r="L2586" s="81">
        <v>-107.63165277777777</v>
      </c>
      <c r="M2586" s="81">
        <v>39.481886111111116</v>
      </c>
      <c r="N2586" s="190">
        <v>0</v>
      </c>
      <c r="O2586" s="185">
        <v>0.51667541056854205</v>
      </c>
      <c r="P2586" s="185">
        <v>0</v>
      </c>
      <c r="Q2586" s="185">
        <v>0</v>
      </c>
      <c r="R2586" s="186">
        <v>0</v>
      </c>
    </row>
    <row r="2587" spans="1:18" s="81" customFormat="1" x14ac:dyDescent="0.2">
      <c r="A2587" s="81" t="s">
        <v>147</v>
      </c>
      <c r="B2587" s="81" t="s">
        <v>493</v>
      </c>
      <c r="C2587" s="81" t="str">
        <f t="shared" si="40"/>
        <v>08045</v>
      </c>
      <c r="D2587" s="81" t="s">
        <v>503</v>
      </c>
      <c r="E2587" s="81" t="s">
        <v>2566</v>
      </c>
      <c r="F2587" s="81">
        <v>57.585999999999999</v>
      </c>
      <c r="G2587" s="81" t="s">
        <v>528</v>
      </c>
      <c r="H2587" s="81" t="s">
        <v>1356</v>
      </c>
      <c r="I2587" s="81" t="s">
        <v>2567</v>
      </c>
      <c r="J2587" s="81" t="s">
        <v>14</v>
      </c>
      <c r="K2587" s="81" t="s">
        <v>494</v>
      </c>
      <c r="L2587" s="81">
        <v>-107.77394205555555</v>
      </c>
      <c r="M2587" s="81">
        <v>39.478091138888892</v>
      </c>
      <c r="N2587" s="190">
        <v>0</v>
      </c>
      <c r="O2587" s="185">
        <v>3.0070975452287483</v>
      </c>
      <c r="P2587" s="185">
        <v>0</v>
      </c>
      <c r="Q2587" s="185">
        <v>0</v>
      </c>
      <c r="R2587" s="186">
        <v>0</v>
      </c>
    </row>
    <row r="2588" spans="1:18" s="81" customFormat="1" x14ac:dyDescent="0.2">
      <c r="A2588" s="81" t="s">
        <v>147</v>
      </c>
      <c r="B2588" s="81" t="s">
        <v>493</v>
      </c>
      <c r="C2588" s="81" t="str">
        <f t="shared" si="40"/>
        <v>08045</v>
      </c>
      <c r="D2588" s="81" t="s">
        <v>503</v>
      </c>
      <c r="E2588" s="81" t="s">
        <v>2566</v>
      </c>
      <c r="F2588" s="81">
        <v>76.566000000000003</v>
      </c>
      <c r="G2588" s="81" t="s">
        <v>528</v>
      </c>
      <c r="H2588" s="81" t="s">
        <v>1350</v>
      </c>
      <c r="I2588" s="81" t="s">
        <v>2567</v>
      </c>
      <c r="J2588" s="81" t="s">
        <v>14</v>
      </c>
      <c r="K2588" s="81" t="s">
        <v>494</v>
      </c>
      <c r="L2588" s="81">
        <v>-107.77394205555555</v>
      </c>
      <c r="M2588" s="81">
        <v>39.478091138888892</v>
      </c>
      <c r="N2588" s="190">
        <v>0</v>
      </c>
      <c r="O2588" s="185">
        <v>0</v>
      </c>
      <c r="P2588" s="185">
        <v>0</v>
      </c>
      <c r="Q2588" s="185">
        <v>0</v>
      </c>
      <c r="R2588" s="186">
        <v>0</v>
      </c>
    </row>
    <row r="2589" spans="1:18" s="81" customFormat="1" x14ac:dyDescent="0.2">
      <c r="A2589" s="81" t="s">
        <v>147</v>
      </c>
      <c r="B2589" s="81" t="s">
        <v>493</v>
      </c>
      <c r="C2589" s="81" t="str">
        <f t="shared" si="40"/>
        <v>08045</v>
      </c>
      <c r="D2589" s="81" t="s">
        <v>503</v>
      </c>
      <c r="E2589" s="81" t="s">
        <v>2566</v>
      </c>
      <c r="F2589" s="81">
        <v>76.566000000000003</v>
      </c>
      <c r="G2589" s="81" t="s">
        <v>528</v>
      </c>
      <c r="H2589" s="81" t="s">
        <v>1350</v>
      </c>
      <c r="I2589" s="81" t="s">
        <v>2567</v>
      </c>
      <c r="J2589" s="81" t="s">
        <v>14</v>
      </c>
      <c r="K2589" s="81" t="s">
        <v>494</v>
      </c>
      <c r="L2589" s="81">
        <v>-107.77394205555555</v>
      </c>
      <c r="M2589" s="81">
        <v>39.478091138888892</v>
      </c>
      <c r="N2589" s="190">
        <v>0</v>
      </c>
      <c r="O2589" s="185">
        <v>0</v>
      </c>
      <c r="P2589" s="185">
        <v>0</v>
      </c>
      <c r="Q2589" s="185">
        <v>0</v>
      </c>
      <c r="R2589" s="186">
        <v>0</v>
      </c>
    </row>
    <row r="2590" spans="1:18" s="81" customFormat="1" x14ac:dyDescent="0.2">
      <c r="A2590" s="81" t="s">
        <v>147</v>
      </c>
      <c r="B2590" s="81" t="s">
        <v>493</v>
      </c>
      <c r="C2590" s="81" t="str">
        <f t="shared" si="40"/>
        <v>08045</v>
      </c>
      <c r="D2590" s="81" t="s">
        <v>503</v>
      </c>
      <c r="E2590" s="81" t="s">
        <v>2566</v>
      </c>
      <c r="F2590" s="81">
        <v>42.563000000000002</v>
      </c>
      <c r="G2590" s="81" t="s">
        <v>528</v>
      </c>
      <c r="H2590" s="81" t="s">
        <v>2568</v>
      </c>
      <c r="I2590" s="81" t="s">
        <v>2567</v>
      </c>
      <c r="J2590" s="81" t="s">
        <v>14</v>
      </c>
      <c r="K2590" s="81" t="s">
        <v>494</v>
      </c>
      <c r="L2590" s="81">
        <v>-107.77394205555555</v>
      </c>
      <c r="M2590" s="81">
        <v>39.478091138888892</v>
      </c>
      <c r="N2590" s="190">
        <v>0</v>
      </c>
      <c r="O2590" s="185">
        <v>1.1320639210599448</v>
      </c>
      <c r="P2590" s="185">
        <v>0</v>
      </c>
      <c r="Q2590" s="185">
        <v>0</v>
      </c>
      <c r="R2590" s="186">
        <v>0</v>
      </c>
    </row>
    <row r="2591" spans="1:18" s="81" customFormat="1" x14ac:dyDescent="0.2">
      <c r="A2591" s="81" t="s">
        <v>147</v>
      </c>
      <c r="B2591" s="81" t="s">
        <v>493</v>
      </c>
      <c r="C2591" s="81" t="str">
        <f t="shared" si="40"/>
        <v>08045</v>
      </c>
      <c r="D2591" s="81" t="s">
        <v>503</v>
      </c>
      <c r="E2591" s="81" t="s">
        <v>2566</v>
      </c>
      <c r="F2591" s="81">
        <v>42.563000000000002</v>
      </c>
      <c r="G2591" s="81" t="s">
        <v>528</v>
      </c>
      <c r="H2591" s="81" t="s">
        <v>1350</v>
      </c>
      <c r="I2591" s="81" t="s">
        <v>2567</v>
      </c>
      <c r="J2591" s="81" t="s">
        <v>14</v>
      </c>
      <c r="K2591" s="81" t="s">
        <v>494</v>
      </c>
      <c r="L2591" s="81">
        <v>-107.77394205555555</v>
      </c>
      <c r="M2591" s="81">
        <v>39.478091138888892</v>
      </c>
      <c r="N2591" s="190">
        <v>0</v>
      </c>
      <c r="O2591" s="185">
        <v>2.7704252997940402</v>
      </c>
      <c r="P2591" s="185">
        <v>0</v>
      </c>
      <c r="Q2591" s="185">
        <v>0</v>
      </c>
      <c r="R2591" s="186">
        <v>0</v>
      </c>
    </row>
    <row r="2592" spans="1:18" s="81" customFormat="1" x14ac:dyDescent="0.2">
      <c r="A2592" s="81" t="s">
        <v>147</v>
      </c>
      <c r="B2592" s="81" t="s">
        <v>493</v>
      </c>
      <c r="C2592" s="81" t="str">
        <f t="shared" si="40"/>
        <v>08045</v>
      </c>
      <c r="D2592" s="81" t="s">
        <v>503</v>
      </c>
      <c r="E2592" s="81" t="s">
        <v>2566</v>
      </c>
      <c r="F2592" s="81">
        <v>76.566000000000003</v>
      </c>
      <c r="G2592" s="81" t="s">
        <v>528</v>
      </c>
      <c r="H2592" s="81" t="s">
        <v>1350</v>
      </c>
      <c r="I2592" s="81" t="s">
        <v>2567</v>
      </c>
      <c r="J2592" s="81" t="s">
        <v>14</v>
      </c>
      <c r="K2592" s="81" t="s">
        <v>494</v>
      </c>
      <c r="L2592" s="81">
        <v>-107.77394205555555</v>
      </c>
      <c r="M2592" s="81">
        <v>39.478091138888892</v>
      </c>
      <c r="N2592" s="190">
        <v>0</v>
      </c>
      <c r="O2592" s="185">
        <v>2.036415683950922</v>
      </c>
      <c r="P2592" s="185">
        <v>0</v>
      </c>
      <c r="Q2592" s="185">
        <v>0</v>
      </c>
      <c r="R2592" s="186">
        <v>0</v>
      </c>
    </row>
    <row r="2593" spans="1:18" s="81" customFormat="1" x14ac:dyDescent="0.2">
      <c r="A2593" s="81" t="s">
        <v>147</v>
      </c>
      <c r="B2593" s="81" t="s">
        <v>493</v>
      </c>
      <c r="C2593" s="81" t="str">
        <f t="shared" si="40"/>
        <v>08045</v>
      </c>
      <c r="D2593" s="81" t="s">
        <v>503</v>
      </c>
      <c r="E2593" s="81" t="s">
        <v>2569</v>
      </c>
      <c r="F2593" s="81">
        <v>40.362000000000002</v>
      </c>
      <c r="G2593" s="81" t="s">
        <v>528</v>
      </c>
      <c r="H2593" s="81" t="s">
        <v>1345</v>
      </c>
      <c r="I2593" s="81" t="s">
        <v>2570</v>
      </c>
      <c r="J2593" s="81" t="s">
        <v>14</v>
      </c>
      <c r="K2593" s="81" t="s">
        <v>494</v>
      </c>
      <c r="L2593" s="81">
        <v>-107.80013333333335</v>
      </c>
      <c r="M2593" s="81">
        <v>39.458222222222226</v>
      </c>
      <c r="N2593" s="190">
        <v>0</v>
      </c>
      <c r="O2593" s="185">
        <v>2.6271097645134791</v>
      </c>
      <c r="P2593" s="185">
        <v>0</v>
      </c>
      <c r="Q2593" s="185">
        <v>0</v>
      </c>
      <c r="R2593" s="186">
        <v>0</v>
      </c>
    </row>
    <row r="2594" spans="1:18" s="81" customFormat="1" x14ac:dyDescent="0.2">
      <c r="A2594" s="81" t="s">
        <v>147</v>
      </c>
      <c r="B2594" s="81" t="s">
        <v>493</v>
      </c>
      <c r="C2594" s="81" t="str">
        <f t="shared" si="40"/>
        <v>08045</v>
      </c>
      <c r="D2594" s="81" t="s">
        <v>503</v>
      </c>
      <c r="E2594" s="81" t="s">
        <v>2571</v>
      </c>
      <c r="F2594" s="81">
        <v>114.702</v>
      </c>
      <c r="G2594" s="81" t="s">
        <v>528</v>
      </c>
      <c r="H2594" s="81" t="s">
        <v>1345</v>
      </c>
      <c r="I2594" s="81" t="s">
        <v>2572</v>
      </c>
      <c r="J2594" s="81" t="s">
        <v>14</v>
      </c>
      <c r="K2594" s="81" t="s">
        <v>494</v>
      </c>
      <c r="L2594" s="81">
        <v>-107.73049444444445</v>
      </c>
      <c r="M2594" s="81">
        <v>39.42240833333333</v>
      </c>
      <c r="N2594" s="190">
        <v>0</v>
      </c>
      <c r="O2594" s="185">
        <v>7.465803087290646</v>
      </c>
      <c r="P2594" s="185">
        <v>0</v>
      </c>
      <c r="Q2594" s="185">
        <v>0</v>
      </c>
      <c r="R2594" s="186">
        <v>0</v>
      </c>
    </row>
    <row r="2595" spans="1:18" s="81" customFormat="1" x14ac:dyDescent="0.2">
      <c r="A2595" s="81" t="s">
        <v>147</v>
      </c>
      <c r="B2595" s="81" t="s">
        <v>493</v>
      </c>
      <c r="C2595" s="81" t="str">
        <f t="shared" si="40"/>
        <v>08045</v>
      </c>
      <c r="D2595" s="81" t="s">
        <v>503</v>
      </c>
      <c r="E2595" s="81" t="s">
        <v>2573</v>
      </c>
      <c r="F2595" s="81">
        <v>42</v>
      </c>
      <c r="G2595" s="81" t="s">
        <v>528</v>
      </c>
      <c r="H2595" s="81" t="s">
        <v>1345</v>
      </c>
      <c r="I2595" s="81" t="s">
        <v>2574</v>
      </c>
      <c r="J2595" s="81" t="s">
        <v>14</v>
      </c>
      <c r="K2595" s="81" t="s">
        <v>494</v>
      </c>
      <c r="L2595" s="81">
        <v>-107.70569722222223</v>
      </c>
      <c r="M2595" s="81">
        <v>39.502974999999999</v>
      </c>
      <c r="N2595" s="190">
        <v>0</v>
      </c>
      <c r="O2595" s="185">
        <v>2.7337250411170437</v>
      </c>
      <c r="P2595" s="185">
        <v>0</v>
      </c>
      <c r="Q2595" s="185">
        <v>0</v>
      </c>
      <c r="R2595" s="186">
        <v>0</v>
      </c>
    </row>
    <row r="2596" spans="1:18" s="81" customFormat="1" x14ac:dyDescent="0.2">
      <c r="A2596" s="81" t="s">
        <v>147</v>
      </c>
      <c r="B2596" s="81" t="s">
        <v>493</v>
      </c>
      <c r="C2596" s="81" t="str">
        <f t="shared" si="40"/>
        <v>08045</v>
      </c>
      <c r="D2596" s="81" t="s">
        <v>503</v>
      </c>
      <c r="E2596" s="81" t="s">
        <v>2575</v>
      </c>
      <c r="F2596" s="81">
        <v>50.4</v>
      </c>
      <c r="G2596" s="81" t="s">
        <v>528</v>
      </c>
      <c r="H2596" s="81" t="s">
        <v>565</v>
      </c>
      <c r="I2596" s="81" t="s">
        <v>2576</v>
      </c>
      <c r="J2596" s="81" t="s">
        <v>14</v>
      </c>
      <c r="K2596" s="81" t="s">
        <v>494</v>
      </c>
      <c r="L2596" s="81">
        <v>-107.701875</v>
      </c>
      <c r="M2596" s="81">
        <v>39.44445833333333</v>
      </c>
      <c r="N2596" s="190">
        <v>0</v>
      </c>
      <c r="O2596" s="185">
        <v>3.2805356587414392</v>
      </c>
      <c r="P2596" s="185">
        <v>0</v>
      </c>
      <c r="Q2596" s="185">
        <v>0</v>
      </c>
      <c r="R2596" s="186">
        <v>0</v>
      </c>
    </row>
    <row r="2597" spans="1:18" s="81" customFormat="1" x14ac:dyDescent="0.2">
      <c r="A2597" s="81" t="s">
        <v>147</v>
      </c>
      <c r="B2597" s="81" t="s">
        <v>493</v>
      </c>
      <c r="C2597" s="81" t="str">
        <f t="shared" si="40"/>
        <v>08045</v>
      </c>
      <c r="D2597" s="81" t="s">
        <v>503</v>
      </c>
      <c r="E2597" s="81" t="s">
        <v>2577</v>
      </c>
      <c r="F2597" s="81">
        <v>227.76599999999999</v>
      </c>
      <c r="G2597" s="81" t="s">
        <v>528</v>
      </c>
      <c r="H2597" s="81" t="s">
        <v>1364</v>
      </c>
      <c r="I2597" s="81" t="s">
        <v>2578</v>
      </c>
      <c r="J2597" s="81" t="s">
        <v>14</v>
      </c>
      <c r="K2597" s="81" t="s">
        <v>494</v>
      </c>
      <c r="L2597" s="81">
        <v>-107.67418772222223</v>
      </c>
      <c r="M2597" s="81">
        <v>39.499737444444449</v>
      </c>
      <c r="N2597" s="190">
        <v>0</v>
      </c>
      <c r="O2597" s="185">
        <v>0</v>
      </c>
      <c r="P2597" s="185">
        <v>0</v>
      </c>
      <c r="Q2597" s="185">
        <v>0</v>
      </c>
      <c r="R2597" s="186">
        <v>0</v>
      </c>
    </row>
    <row r="2598" spans="1:18" s="81" customFormat="1" x14ac:dyDescent="0.2">
      <c r="A2598" s="81" t="s">
        <v>147</v>
      </c>
      <c r="B2598" s="81" t="s">
        <v>493</v>
      </c>
      <c r="C2598" s="81" t="str">
        <f t="shared" si="40"/>
        <v>08045</v>
      </c>
      <c r="D2598" s="81" t="s">
        <v>503</v>
      </c>
      <c r="E2598" s="81" t="s">
        <v>2577</v>
      </c>
      <c r="F2598" s="81">
        <v>227.76599999999999</v>
      </c>
      <c r="G2598" s="81" t="s">
        <v>528</v>
      </c>
      <c r="H2598" s="81" t="s">
        <v>1364</v>
      </c>
      <c r="I2598" s="81" t="s">
        <v>2578</v>
      </c>
      <c r="J2598" s="81" t="s">
        <v>14</v>
      </c>
      <c r="K2598" s="81" t="s">
        <v>494</v>
      </c>
      <c r="L2598" s="81">
        <v>-107.67418772222223</v>
      </c>
      <c r="M2598" s="81">
        <v>39.499737444444449</v>
      </c>
      <c r="N2598" s="190">
        <v>0</v>
      </c>
      <c r="O2598" s="185">
        <v>0</v>
      </c>
      <c r="P2598" s="185">
        <v>0</v>
      </c>
      <c r="Q2598" s="185">
        <v>0</v>
      </c>
      <c r="R2598" s="186">
        <v>0</v>
      </c>
    </row>
    <row r="2599" spans="1:18" s="81" customFormat="1" x14ac:dyDescent="0.2">
      <c r="A2599" s="81" t="s">
        <v>147</v>
      </c>
      <c r="B2599" s="81" t="s">
        <v>493</v>
      </c>
      <c r="C2599" s="81" t="str">
        <f t="shared" si="40"/>
        <v>08045</v>
      </c>
      <c r="D2599" s="81" t="s">
        <v>503</v>
      </c>
      <c r="E2599" s="81" t="s">
        <v>2577</v>
      </c>
      <c r="F2599" s="81">
        <v>227.76599999999999</v>
      </c>
      <c r="G2599" s="81" t="s">
        <v>528</v>
      </c>
      <c r="H2599" s="81" t="s">
        <v>1364</v>
      </c>
      <c r="I2599" s="81" t="s">
        <v>2578</v>
      </c>
      <c r="J2599" s="81" t="s">
        <v>14</v>
      </c>
      <c r="K2599" s="81" t="s">
        <v>494</v>
      </c>
      <c r="L2599" s="81">
        <v>-107.67418772222223</v>
      </c>
      <c r="M2599" s="81">
        <v>39.499737444444449</v>
      </c>
      <c r="N2599" s="190">
        <v>0</v>
      </c>
      <c r="O2599" s="185">
        <v>5.5126565683111854</v>
      </c>
      <c r="P2599" s="185">
        <v>0</v>
      </c>
      <c r="Q2599" s="185">
        <v>0</v>
      </c>
      <c r="R2599" s="186">
        <v>0</v>
      </c>
    </row>
    <row r="2600" spans="1:18" s="81" customFormat="1" x14ac:dyDescent="0.2">
      <c r="A2600" s="81" t="s">
        <v>147</v>
      </c>
      <c r="B2600" s="81" t="s">
        <v>493</v>
      </c>
      <c r="C2600" s="81" t="str">
        <f t="shared" si="40"/>
        <v>08045</v>
      </c>
      <c r="D2600" s="81" t="s">
        <v>503</v>
      </c>
      <c r="E2600" s="81" t="s">
        <v>2579</v>
      </c>
      <c r="F2600" s="81">
        <v>24.654</v>
      </c>
      <c r="G2600" s="81" t="s">
        <v>528</v>
      </c>
      <c r="H2600" s="81" t="s">
        <v>531</v>
      </c>
      <c r="I2600" s="81" t="s">
        <v>2580</v>
      </c>
      <c r="J2600" s="81" t="s">
        <v>14</v>
      </c>
      <c r="K2600" s="81" t="s">
        <v>494</v>
      </c>
      <c r="L2600" s="81">
        <v>-108.22526813888889</v>
      </c>
      <c r="M2600" s="81">
        <v>39.524181555555565</v>
      </c>
      <c r="N2600" s="190">
        <v>0</v>
      </c>
      <c r="O2600" s="185">
        <v>1.6047288570911897</v>
      </c>
      <c r="P2600" s="185">
        <v>0</v>
      </c>
      <c r="Q2600" s="185">
        <v>0</v>
      </c>
      <c r="R2600" s="186">
        <v>0</v>
      </c>
    </row>
    <row r="2601" spans="1:18" s="81" customFormat="1" x14ac:dyDescent="0.2">
      <c r="A2601" s="81" t="s">
        <v>147</v>
      </c>
      <c r="B2601" s="81" t="s">
        <v>493</v>
      </c>
      <c r="C2601" s="81" t="str">
        <f t="shared" si="40"/>
        <v>08045</v>
      </c>
      <c r="D2601" s="81" t="s">
        <v>503</v>
      </c>
      <c r="E2601" s="81" t="s">
        <v>2581</v>
      </c>
      <c r="F2601" s="81">
        <v>1519.56</v>
      </c>
      <c r="G2601" s="81" t="s">
        <v>528</v>
      </c>
      <c r="H2601" s="81" t="s">
        <v>1350</v>
      </c>
      <c r="I2601" s="81" t="s">
        <v>2582</v>
      </c>
      <c r="J2601" s="81" t="s">
        <v>14</v>
      </c>
      <c r="K2601" s="81" t="s">
        <v>494</v>
      </c>
      <c r="L2601" s="81">
        <v>-108.06446130555555</v>
      </c>
      <c r="M2601" s="81">
        <v>39.477581777777779</v>
      </c>
      <c r="N2601" s="190">
        <v>0</v>
      </c>
      <c r="O2601" s="185">
        <v>0</v>
      </c>
      <c r="P2601" s="185">
        <v>0</v>
      </c>
      <c r="Q2601" s="185">
        <v>0</v>
      </c>
      <c r="R2601" s="186">
        <v>0</v>
      </c>
    </row>
    <row r="2602" spans="1:18" s="81" customFormat="1" x14ac:dyDescent="0.2">
      <c r="A2602" s="81" t="s">
        <v>147</v>
      </c>
      <c r="B2602" s="81" t="s">
        <v>493</v>
      </c>
      <c r="C2602" s="81" t="str">
        <f t="shared" si="40"/>
        <v>08045</v>
      </c>
      <c r="D2602" s="81" t="s">
        <v>503</v>
      </c>
      <c r="E2602" s="81" t="s">
        <v>2581</v>
      </c>
      <c r="F2602" s="81">
        <v>1519.56</v>
      </c>
      <c r="G2602" s="81" t="s">
        <v>528</v>
      </c>
      <c r="H2602" s="81" t="s">
        <v>1350</v>
      </c>
      <c r="I2602" s="81" t="s">
        <v>2582</v>
      </c>
      <c r="J2602" s="81" t="s">
        <v>14</v>
      </c>
      <c r="K2602" s="81" t="s">
        <v>494</v>
      </c>
      <c r="L2602" s="81">
        <v>-108.06446130555555</v>
      </c>
      <c r="M2602" s="81">
        <v>39.477581777777779</v>
      </c>
      <c r="N2602" s="190">
        <v>0</v>
      </c>
      <c r="O2602" s="185">
        <v>0</v>
      </c>
      <c r="P2602" s="185">
        <v>0</v>
      </c>
      <c r="Q2602" s="185">
        <v>0</v>
      </c>
      <c r="R2602" s="186">
        <v>0</v>
      </c>
    </row>
    <row r="2603" spans="1:18" s="81" customFormat="1" x14ac:dyDescent="0.2">
      <c r="A2603" s="81" t="s">
        <v>147</v>
      </c>
      <c r="B2603" s="81" t="s">
        <v>493</v>
      </c>
      <c r="C2603" s="81" t="str">
        <f t="shared" si="40"/>
        <v>08045</v>
      </c>
      <c r="D2603" s="81" t="s">
        <v>503</v>
      </c>
      <c r="E2603" s="81" t="s">
        <v>2581</v>
      </c>
      <c r="F2603" s="81">
        <v>1519.56</v>
      </c>
      <c r="G2603" s="81" t="s">
        <v>528</v>
      </c>
      <c r="H2603" s="81" t="s">
        <v>1350</v>
      </c>
      <c r="I2603" s="81" t="s">
        <v>2582</v>
      </c>
      <c r="J2603" s="81" t="s">
        <v>14</v>
      </c>
      <c r="K2603" s="81" t="s">
        <v>494</v>
      </c>
      <c r="L2603" s="81">
        <v>-108.06446130555555</v>
      </c>
      <c r="M2603" s="81">
        <v>39.477581777777779</v>
      </c>
      <c r="N2603" s="190">
        <v>0</v>
      </c>
      <c r="O2603" s="185">
        <v>40.415534528439032</v>
      </c>
      <c r="P2603" s="185">
        <v>0</v>
      </c>
      <c r="Q2603" s="185">
        <v>0</v>
      </c>
      <c r="R2603" s="186">
        <v>0</v>
      </c>
    </row>
    <row r="2604" spans="1:18" s="81" customFormat="1" x14ac:dyDescent="0.2">
      <c r="A2604" s="81" t="s">
        <v>147</v>
      </c>
      <c r="B2604" s="81" t="s">
        <v>493</v>
      </c>
      <c r="C2604" s="81" t="str">
        <f t="shared" si="40"/>
        <v>08045</v>
      </c>
      <c r="D2604" s="81" t="s">
        <v>503</v>
      </c>
      <c r="E2604" s="81" t="s">
        <v>2583</v>
      </c>
      <c r="F2604" s="81">
        <v>537.89400000000001</v>
      </c>
      <c r="G2604" s="81" t="s">
        <v>528</v>
      </c>
      <c r="H2604" s="81" t="s">
        <v>1364</v>
      </c>
      <c r="I2604" s="81" t="s">
        <v>2584</v>
      </c>
      <c r="J2604" s="81" t="s">
        <v>14</v>
      </c>
      <c r="K2604" s="81" t="s">
        <v>494</v>
      </c>
      <c r="L2604" s="81">
        <v>-107.63630972222222</v>
      </c>
      <c r="M2604" s="81">
        <v>39.478309194444449</v>
      </c>
      <c r="N2604" s="190">
        <v>0</v>
      </c>
      <c r="O2604" s="185">
        <v>0</v>
      </c>
      <c r="P2604" s="185">
        <v>0</v>
      </c>
      <c r="Q2604" s="185">
        <v>0</v>
      </c>
      <c r="R2604" s="186">
        <v>0</v>
      </c>
    </row>
    <row r="2605" spans="1:18" s="81" customFormat="1" x14ac:dyDescent="0.2">
      <c r="A2605" s="81" t="s">
        <v>147</v>
      </c>
      <c r="B2605" s="81" t="s">
        <v>493</v>
      </c>
      <c r="C2605" s="81" t="str">
        <f t="shared" si="40"/>
        <v>08045</v>
      </c>
      <c r="D2605" s="81" t="s">
        <v>503</v>
      </c>
      <c r="E2605" s="81" t="s">
        <v>2583</v>
      </c>
      <c r="F2605" s="81">
        <v>537.89400000000001</v>
      </c>
      <c r="G2605" s="81" t="s">
        <v>528</v>
      </c>
      <c r="H2605" s="81" t="s">
        <v>1364</v>
      </c>
      <c r="I2605" s="81" t="s">
        <v>2584</v>
      </c>
      <c r="J2605" s="81" t="s">
        <v>14</v>
      </c>
      <c r="K2605" s="81" t="s">
        <v>494</v>
      </c>
      <c r="L2605" s="81">
        <v>-107.63630972222222</v>
      </c>
      <c r="M2605" s="81">
        <v>39.478309194444449</v>
      </c>
      <c r="N2605" s="190">
        <v>0</v>
      </c>
      <c r="O2605" s="185">
        <v>0</v>
      </c>
      <c r="P2605" s="185">
        <v>0</v>
      </c>
      <c r="Q2605" s="185">
        <v>0</v>
      </c>
      <c r="R2605" s="186">
        <v>0</v>
      </c>
    </row>
    <row r="2606" spans="1:18" s="81" customFormat="1" x14ac:dyDescent="0.2">
      <c r="A2606" s="81" t="s">
        <v>147</v>
      </c>
      <c r="B2606" s="81" t="s">
        <v>493</v>
      </c>
      <c r="C2606" s="81" t="str">
        <f t="shared" si="40"/>
        <v>08045</v>
      </c>
      <c r="D2606" s="81" t="s">
        <v>503</v>
      </c>
      <c r="E2606" s="81" t="s">
        <v>2583</v>
      </c>
      <c r="F2606" s="81">
        <v>537.89400000000001</v>
      </c>
      <c r="G2606" s="81" t="s">
        <v>528</v>
      </c>
      <c r="H2606" s="81" t="s">
        <v>1364</v>
      </c>
      <c r="I2606" s="81" t="s">
        <v>2584</v>
      </c>
      <c r="J2606" s="81" t="s">
        <v>14</v>
      </c>
      <c r="K2606" s="81" t="s">
        <v>494</v>
      </c>
      <c r="L2606" s="81">
        <v>-107.63630972222222</v>
      </c>
      <c r="M2606" s="81">
        <v>39.478309194444449</v>
      </c>
      <c r="N2606" s="190">
        <v>0</v>
      </c>
      <c r="O2606" s="185">
        <v>37.768618625292902</v>
      </c>
      <c r="P2606" s="185">
        <v>0</v>
      </c>
      <c r="Q2606" s="185">
        <v>0</v>
      </c>
      <c r="R2606" s="186">
        <v>0</v>
      </c>
    </row>
    <row r="2607" spans="1:18" s="81" customFormat="1" x14ac:dyDescent="0.2">
      <c r="A2607" s="81" t="s">
        <v>147</v>
      </c>
      <c r="B2607" s="81" t="s">
        <v>493</v>
      </c>
      <c r="C2607" s="81" t="str">
        <f t="shared" si="40"/>
        <v>08045</v>
      </c>
      <c r="D2607" s="81" t="s">
        <v>503</v>
      </c>
      <c r="E2607" s="81" t="s">
        <v>2585</v>
      </c>
      <c r="F2607" s="81">
        <v>61.152000000000001</v>
      </c>
      <c r="G2607" s="81" t="s">
        <v>528</v>
      </c>
      <c r="H2607" s="81" t="s">
        <v>565</v>
      </c>
      <c r="I2607" s="81" t="s">
        <v>2586</v>
      </c>
      <c r="J2607" s="81" t="s">
        <v>14</v>
      </c>
      <c r="K2607" s="81" t="s">
        <v>494</v>
      </c>
      <c r="L2607" s="81">
        <v>-107.89123611111111</v>
      </c>
      <c r="M2607" s="81">
        <v>39.526847222222223</v>
      </c>
      <c r="N2607" s="190">
        <v>0</v>
      </c>
      <c r="O2607" s="185">
        <v>3.9803036598664159</v>
      </c>
      <c r="P2607" s="185">
        <v>0</v>
      </c>
      <c r="Q2607" s="185">
        <v>0</v>
      </c>
      <c r="R2607" s="186">
        <v>0</v>
      </c>
    </row>
    <row r="2608" spans="1:18" s="81" customFormat="1" x14ac:dyDescent="0.2">
      <c r="A2608" s="81" t="s">
        <v>147</v>
      </c>
      <c r="B2608" s="81" t="s">
        <v>493</v>
      </c>
      <c r="C2608" s="81" t="str">
        <f t="shared" si="40"/>
        <v>08045</v>
      </c>
      <c r="D2608" s="81" t="s">
        <v>503</v>
      </c>
      <c r="E2608" s="81" t="s">
        <v>2585</v>
      </c>
      <c r="F2608" s="81">
        <v>227.51400000000001</v>
      </c>
      <c r="G2608" s="81" t="s">
        <v>528</v>
      </c>
      <c r="H2608" s="81" t="s">
        <v>1364</v>
      </c>
      <c r="I2608" s="81" t="s">
        <v>2586</v>
      </c>
      <c r="J2608" s="81" t="s">
        <v>14</v>
      </c>
      <c r="K2608" s="81" t="s">
        <v>494</v>
      </c>
      <c r="L2608" s="81">
        <v>-107.89123611111111</v>
      </c>
      <c r="M2608" s="81">
        <v>39.526847222222223</v>
      </c>
      <c r="N2608" s="190">
        <v>0</v>
      </c>
      <c r="O2608" s="185">
        <v>6.0511594953165897</v>
      </c>
      <c r="P2608" s="185">
        <v>0</v>
      </c>
      <c r="Q2608" s="185">
        <v>0</v>
      </c>
      <c r="R2608" s="186">
        <v>0</v>
      </c>
    </row>
    <row r="2609" spans="1:18" s="81" customFormat="1" x14ac:dyDescent="0.2">
      <c r="A2609" s="81" t="s">
        <v>147</v>
      </c>
      <c r="B2609" s="81" t="s">
        <v>493</v>
      </c>
      <c r="C2609" s="81" t="str">
        <f t="shared" si="40"/>
        <v>08045</v>
      </c>
      <c r="D2609" s="81" t="s">
        <v>503</v>
      </c>
      <c r="E2609" s="81" t="s">
        <v>2587</v>
      </c>
      <c r="F2609" s="81">
        <v>182.238</v>
      </c>
      <c r="G2609" s="81" t="s">
        <v>528</v>
      </c>
      <c r="H2609" s="81" t="s">
        <v>565</v>
      </c>
      <c r="I2609" s="81" t="s">
        <v>2588</v>
      </c>
      <c r="J2609" s="81" t="s">
        <v>14</v>
      </c>
      <c r="K2609" s="81" t="s">
        <v>494</v>
      </c>
      <c r="L2609" s="81">
        <v>-107.87224722222221</v>
      </c>
      <c r="M2609" s="81">
        <v>39.52686111111111</v>
      </c>
      <c r="N2609" s="190">
        <v>0</v>
      </c>
      <c r="O2609" s="185">
        <v>11.861632953406854</v>
      </c>
      <c r="P2609" s="185">
        <v>0</v>
      </c>
      <c r="Q2609" s="185">
        <v>0</v>
      </c>
      <c r="R2609" s="186">
        <v>0</v>
      </c>
    </row>
    <row r="2610" spans="1:18" s="81" customFormat="1" x14ac:dyDescent="0.2">
      <c r="A2610" s="81" t="s">
        <v>147</v>
      </c>
      <c r="B2610" s="81" t="s">
        <v>493</v>
      </c>
      <c r="C2610" s="81" t="str">
        <f t="shared" si="40"/>
        <v>08045</v>
      </c>
      <c r="D2610" s="81" t="s">
        <v>503</v>
      </c>
      <c r="E2610" s="81" t="s">
        <v>2589</v>
      </c>
      <c r="F2610" s="81">
        <v>319.536</v>
      </c>
      <c r="G2610" s="81" t="s">
        <v>528</v>
      </c>
      <c r="H2610" s="81" t="s">
        <v>565</v>
      </c>
      <c r="I2610" s="81" t="s">
        <v>2590</v>
      </c>
      <c r="J2610" s="81" t="s">
        <v>14</v>
      </c>
      <c r="K2610" s="81" t="s">
        <v>494</v>
      </c>
      <c r="L2610" s="81">
        <v>-107.81046388888889</v>
      </c>
      <c r="M2610" s="81">
        <v>39.487847222222221</v>
      </c>
      <c r="N2610" s="190">
        <v>0</v>
      </c>
      <c r="O2610" s="185">
        <v>20.798180112818468</v>
      </c>
      <c r="P2610" s="185">
        <v>0</v>
      </c>
      <c r="Q2610" s="185">
        <v>0</v>
      </c>
      <c r="R2610" s="186">
        <v>0</v>
      </c>
    </row>
    <row r="2611" spans="1:18" s="81" customFormat="1" x14ac:dyDescent="0.2">
      <c r="A2611" s="81" t="s">
        <v>147</v>
      </c>
      <c r="B2611" s="81" t="s">
        <v>493</v>
      </c>
      <c r="C2611" s="81" t="str">
        <f t="shared" si="40"/>
        <v>08045</v>
      </c>
      <c r="D2611" s="81" t="s">
        <v>503</v>
      </c>
      <c r="E2611" s="81" t="s">
        <v>2589</v>
      </c>
      <c r="F2611" s="81">
        <v>95.004000000000005</v>
      </c>
      <c r="G2611" s="81" t="s">
        <v>528</v>
      </c>
      <c r="H2611" s="81" t="s">
        <v>1364</v>
      </c>
      <c r="I2611" s="81" t="s">
        <v>2590</v>
      </c>
      <c r="J2611" s="81" t="s">
        <v>14</v>
      </c>
      <c r="K2611" s="81" t="s">
        <v>494</v>
      </c>
      <c r="L2611" s="81">
        <v>-107.81046388888889</v>
      </c>
      <c r="M2611" s="81">
        <v>39.487847222222221</v>
      </c>
      <c r="N2611" s="190">
        <v>0</v>
      </c>
      <c r="O2611" s="185">
        <v>2.5268087093236344</v>
      </c>
      <c r="P2611" s="185">
        <v>0</v>
      </c>
      <c r="Q2611" s="185">
        <v>0</v>
      </c>
      <c r="R2611" s="186">
        <v>0</v>
      </c>
    </row>
    <row r="2612" spans="1:18" s="81" customFormat="1" x14ac:dyDescent="0.2">
      <c r="A2612" s="81" t="s">
        <v>147</v>
      </c>
      <c r="B2612" s="81" t="s">
        <v>493</v>
      </c>
      <c r="C2612" s="81" t="str">
        <f t="shared" si="40"/>
        <v>08045</v>
      </c>
      <c r="D2612" s="81" t="s">
        <v>503</v>
      </c>
      <c r="E2612" s="81" t="s">
        <v>2591</v>
      </c>
      <c r="F2612" s="81">
        <v>57.4</v>
      </c>
      <c r="G2612" s="81" t="s">
        <v>676</v>
      </c>
      <c r="H2612" s="81" t="s">
        <v>2592</v>
      </c>
      <c r="I2612" s="81" t="s">
        <v>2593</v>
      </c>
      <c r="J2612" s="81" t="s">
        <v>231</v>
      </c>
      <c r="K2612" s="81" t="s">
        <v>333</v>
      </c>
      <c r="L2612" s="81">
        <v>-108.16599058333334</v>
      </c>
      <c r="M2612" s="81">
        <v>39.482987833333333</v>
      </c>
      <c r="N2612" s="190">
        <v>0</v>
      </c>
      <c r="O2612" s="185">
        <v>0</v>
      </c>
      <c r="P2612" s="185">
        <v>12.2</v>
      </c>
      <c r="Q2612" s="185">
        <v>0</v>
      </c>
      <c r="R2612" s="186">
        <v>0</v>
      </c>
    </row>
    <row r="2613" spans="1:18" s="81" customFormat="1" x14ac:dyDescent="0.2">
      <c r="A2613" s="81" t="s">
        <v>147</v>
      </c>
      <c r="B2613" s="81" t="s">
        <v>493</v>
      </c>
      <c r="C2613" s="81" t="str">
        <f t="shared" si="40"/>
        <v>08045</v>
      </c>
      <c r="D2613" s="81" t="s">
        <v>503</v>
      </c>
      <c r="E2613" s="81" t="s">
        <v>2591</v>
      </c>
      <c r="F2613" s="81">
        <v>57.4</v>
      </c>
      <c r="G2613" s="81" t="s">
        <v>676</v>
      </c>
      <c r="H2613" s="81" t="s">
        <v>2592</v>
      </c>
      <c r="I2613" s="81" t="s">
        <v>2593</v>
      </c>
      <c r="J2613" s="81" t="s">
        <v>231</v>
      </c>
      <c r="K2613" s="81" t="s">
        <v>333</v>
      </c>
      <c r="L2613" s="81">
        <v>-108.16599058333334</v>
      </c>
      <c r="M2613" s="81">
        <v>39.482987833333333</v>
      </c>
      <c r="N2613" s="190">
        <v>15.3</v>
      </c>
      <c r="O2613" s="185">
        <v>0</v>
      </c>
      <c r="P2613" s="185">
        <v>0</v>
      </c>
      <c r="Q2613" s="185">
        <v>0</v>
      </c>
      <c r="R2613" s="186">
        <v>0</v>
      </c>
    </row>
    <row r="2614" spans="1:18" s="81" customFormat="1" x14ac:dyDescent="0.2">
      <c r="A2614" s="81" t="s">
        <v>147</v>
      </c>
      <c r="B2614" s="81" t="s">
        <v>493</v>
      </c>
      <c r="C2614" s="81" t="str">
        <f t="shared" si="40"/>
        <v>08045</v>
      </c>
      <c r="D2614" s="81" t="s">
        <v>503</v>
      </c>
      <c r="E2614" s="81" t="s">
        <v>2591</v>
      </c>
      <c r="F2614" s="81">
        <v>57.4</v>
      </c>
      <c r="G2614" s="81" t="s">
        <v>676</v>
      </c>
      <c r="H2614" s="81" t="s">
        <v>2592</v>
      </c>
      <c r="I2614" s="81" t="s">
        <v>2593</v>
      </c>
      <c r="J2614" s="81" t="s">
        <v>231</v>
      </c>
      <c r="K2614" s="81" t="s">
        <v>333</v>
      </c>
      <c r="L2614" s="81">
        <v>-108.16599058333334</v>
      </c>
      <c r="M2614" s="81">
        <v>39.482987833333333</v>
      </c>
      <c r="N2614" s="190">
        <v>0</v>
      </c>
      <c r="O2614" s="185">
        <v>0</v>
      </c>
      <c r="P2614" s="185">
        <v>0</v>
      </c>
      <c r="Q2614" s="185">
        <v>0</v>
      </c>
      <c r="R2614" s="186">
        <v>0.28699999999999998</v>
      </c>
    </row>
    <row r="2615" spans="1:18" s="81" customFormat="1" x14ac:dyDescent="0.2">
      <c r="A2615" s="81" t="s">
        <v>147</v>
      </c>
      <c r="B2615" s="81" t="s">
        <v>493</v>
      </c>
      <c r="C2615" s="81" t="str">
        <f t="shared" si="40"/>
        <v>08045</v>
      </c>
      <c r="D2615" s="81" t="s">
        <v>503</v>
      </c>
      <c r="E2615" s="81" t="s">
        <v>2591</v>
      </c>
      <c r="F2615" s="81">
        <v>57.4</v>
      </c>
      <c r="G2615" s="81" t="s">
        <v>676</v>
      </c>
      <c r="H2615" s="81" t="s">
        <v>2592</v>
      </c>
      <c r="I2615" s="81" t="s">
        <v>2593</v>
      </c>
      <c r="J2615" s="81" t="s">
        <v>231</v>
      </c>
      <c r="K2615" s="81" t="s">
        <v>333</v>
      </c>
      <c r="L2615" s="81">
        <v>-108.16599058333334</v>
      </c>
      <c r="M2615" s="81">
        <v>39.482987833333333</v>
      </c>
      <c r="N2615" s="190">
        <v>0</v>
      </c>
      <c r="O2615" s="185">
        <v>0</v>
      </c>
      <c r="P2615" s="185">
        <v>0</v>
      </c>
      <c r="Q2615" s="185">
        <v>0</v>
      </c>
      <c r="R2615" s="186">
        <v>0</v>
      </c>
    </row>
    <row r="2616" spans="1:18" s="81" customFormat="1" x14ac:dyDescent="0.2">
      <c r="A2616" s="81" t="s">
        <v>147</v>
      </c>
      <c r="B2616" s="81" t="s">
        <v>493</v>
      </c>
      <c r="C2616" s="81" t="str">
        <f t="shared" si="40"/>
        <v>08045</v>
      </c>
      <c r="D2616" s="81" t="s">
        <v>503</v>
      </c>
      <c r="E2616" s="81" t="s">
        <v>2591</v>
      </c>
      <c r="F2616" s="81">
        <v>57.4</v>
      </c>
      <c r="G2616" s="81" t="s">
        <v>676</v>
      </c>
      <c r="H2616" s="81" t="s">
        <v>2592</v>
      </c>
      <c r="I2616" s="81" t="s">
        <v>2593</v>
      </c>
      <c r="J2616" s="81" t="s">
        <v>231</v>
      </c>
      <c r="K2616" s="81" t="s">
        <v>333</v>
      </c>
      <c r="L2616" s="81">
        <v>-108.16599058333334</v>
      </c>
      <c r="M2616" s="81">
        <v>39.482987833333333</v>
      </c>
      <c r="N2616" s="190">
        <v>0</v>
      </c>
      <c r="O2616" s="185">
        <v>0</v>
      </c>
      <c r="P2616" s="185">
        <v>0</v>
      </c>
      <c r="Q2616" s="185">
        <v>1.7219999999999999E-2</v>
      </c>
      <c r="R2616" s="186">
        <v>0</v>
      </c>
    </row>
    <row r="2617" spans="1:18" s="81" customFormat="1" x14ac:dyDescent="0.2">
      <c r="A2617" s="81" t="s">
        <v>147</v>
      </c>
      <c r="B2617" s="81" t="s">
        <v>493</v>
      </c>
      <c r="C2617" s="81" t="str">
        <f t="shared" si="40"/>
        <v>08045</v>
      </c>
      <c r="D2617" s="81" t="s">
        <v>503</v>
      </c>
      <c r="E2617" s="81" t="s">
        <v>2591</v>
      </c>
      <c r="F2617" s="81">
        <v>57.4</v>
      </c>
      <c r="G2617" s="81" t="s">
        <v>676</v>
      </c>
      <c r="H2617" s="81" t="s">
        <v>2592</v>
      </c>
      <c r="I2617" s="81" t="s">
        <v>2593</v>
      </c>
      <c r="J2617" s="81" t="s">
        <v>231</v>
      </c>
      <c r="K2617" s="81" t="s">
        <v>333</v>
      </c>
      <c r="L2617" s="81">
        <v>-108.16599058333334</v>
      </c>
      <c r="M2617" s="81">
        <v>39.482987833333333</v>
      </c>
      <c r="N2617" s="190">
        <v>0</v>
      </c>
      <c r="O2617" s="185">
        <v>3.6</v>
      </c>
      <c r="P2617" s="185">
        <v>0</v>
      </c>
      <c r="Q2617" s="185">
        <v>0</v>
      </c>
      <c r="R2617" s="186">
        <v>0</v>
      </c>
    </row>
    <row r="2618" spans="1:18" s="81" customFormat="1" x14ac:dyDescent="0.2">
      <c r="A2618" s="81" t="s">
        <v>147</v>
      </c>
      <c r="B2618" s="81" t="s">
        <v>493</v>
      </c>
      <c r="C2618" s="81" t="str">
        <f t="shared" si="40"/>
        <v>08045</v>
      </c>
      <c r="D2618" s="81" t="s">
        <v>503</v>
      </c>
      <c r="E2618" s="81" t="s">
        <v>2594</v>
      </c>
      <c r="F2618" s="81">
        <v>371.40600000000001</v>
      </c>
      <c r="G2618" s="81" t="s">
        <v>528</v>
      </c>
      <c r="H2618" s="81" t="s">
        <v>2595</v>
      </c>
      <c r="I2618" s="81" t="s">
        <v>2596</v>
      </c>
      <c r="J2618" s="81" t="s">
        <v>14</v>
      </c>
      <c r="K2618" s="81" t="s">
        <v>320</v>
      </c>
      <c r="L2618" s="81">
        <v>-107.60031408333334</v>
      </c>
      <c r="M2618" s="81">
        <v>39.490586694444445</v>
      </c>
      <c r="N2618" s="190">
        <v>0</v>
      </c>
      <c r="O2618" s="185">
        <v>0</v>
      </c>
      <c r="P2618" s="185">
        <v>0.41562900000000003</v>
      </c>
      <c r="Q2618" s="185">
        <v>0</v>
      </c>
      <c r="R2618" s="186">
        <v>0</v>
      </c>
    </row>
    <row r="2619" spans="1:18" s="81" customFormat="1" x14ac:dyDescent="0.2">
      <c r="A2619" s="81" t="s">
        <v>147</v>
      </c>
      <c r="B2619" s="81" t="s">
        <v>493</v>
      </c>
      <c r="C2619" s="81" t="str">
        <f t="shared" si="40"/>
        <v>08045</v>
      </c>
      <c r="D2619" s="81" t="s">
        <v>503</v>
      </c>
      <c r="E2619" s="81" t="s">
        <v>2594</v>
      </c>
      <c r="F2619" s="81">
        <v>371.40600000000001</v>
      </c>
      <c r="G2619" s="81" t="s">
        <v>528</v>
      </c>
      <c r="H2619" s="81" t="s">
        <v>2595</v>
      </c>
      <c r="I2619" s="81" t="s">
        <v>2596</v>
      </c>
      <c r="J2619" s="81" t="s">
        <v>14</v>
      </c>
      <c r="K2619" s="81" t="s">
        <v>320</v>
      </c>
      <c r="L2619" s="81">
        <v>-107.60031408333334</v>
      </c>
      <c r="M2619" s="81">
        <v>39.490586694444445</v>
      </c>
      <c r="N2619" s="190">
        <v>0.16359899999999999</v>
      </c>
      <c r="O2619" s="185">
        <v>0</v>
      </c>
      <c r="P2619" s="185">
        <v>0</v>
      </c>
      <c r="Q2619" s="185">
        <v>0</v>
      </c>
      <c r="R2619" s="186">
        <v>0</v>
      </c>
    </row>
    <row r="2620" spans="1:18" s="81" customFormat="1" x14ac:dyDescent="0.2">
      <c r="A2620" s="81" t="s">
        <v>147</v>
      </c>
      <c r="B2620" s="81" t="s">
        <v>493</v>
      </c>
      <c r="C2620" s="81" t="str">
        <f t="shared" si="40"/>
        <v>08045</v>
      </c>
      <c r="D2620" s="81" t="s">
        <v>503</v>
      </c>
      <c r="E2620" s="81" t="s">
        <v>2594</v>
      </c>
      <c r="F2620" s="81">
        <v>371.40600000000001</v>
      </c>
      <c r="G2620" s="81" t="s">
        <v>528</v>
      </c>
      <c r="H2620" s="81" t="s">
        <v>2595</v>
      </c>
      <c r="I2620" s="81" t="s">
        <v>2596</v>
      </c>
      <c r="J2620" s="81" t="s">
        <v>14</v>
      </c>
      <c r="K2620" s="81" t="s">
        <v>320</v>
      </c>
      <c r="L2620" s="81">
        <v>-107.60031408333334</v>
      </c>
      <c r="M2620" s="81">
        <v>39.490586694444445</v>
      </c>
      <c r="N2620" s="190">
        <v>0</v>
      </c>
      <c r="O2620" s="185">
        <v>0.22341367898529041</v>
      </c>
      <c r="P2620" s="185">
        <v>0</v>
      </c>
      <c r="Q2620" s="185">
        <v>0</v>
      </c>
      <c r="R2620" s="186">
        <v>0</v>
      </c>
    </row>
    <row r="2621" spans="1:18" s="81" customFormat="1" x14ac:dyDescent="0.2">
      <c r="A2621" s="81" t="s">
        <v>147</v>
      </c>
      <c r="B2621" s="81" t="s">
        <v>493</v>
      </c>
      <c r="C2621" s="81" t="str">
        <f t="shared" si="40"/>
        <v>08045</v>
      </c>
      <c r="D2621" s="81" t="s">
        <v>503</v>
      </c>
      <c r="E2621" s="81" t="s">
        <v>2597</v>
      </c>
      <c r="F2621" s="81">
        <v>34427</v>
      </c>
      <c r="G2621" s="81" t="s">
        <v>528</v>
      </c>
      <c r="H2621" s="81" t="s">
        <v>1364</v>
      </c>
      <c r="I2621" s="81" t="s">
        <v>2598</v>
      </c>
      <c r="J2621" s="81" t="s">
        <v>14</v>
      </c>
      <c r="K2621" s="81" t="s">
        <v>494</v>
      </c>
      <c r="L2621" s="81">
        <v>-107.63164444444443</v>
      </c>
      <c r="M2621" s="81">
        <v>39.48554166666667</v>
      </c>
      <c r="N2621" s="190">
        <v>0</v>
      </c>
      <c r="O2621" s="185">
        <v>49.994507721772848</v>
      </c>
      <c r="P2621" s="185">
        <v>0</v>
      </c>
      <c r="Q2621" s="185">
        <v>0</v>
      </c>
      <c r="R2621" s="186">
        <v>0</v>
      </c>
    </row>
    <row r="2622" spans="1:18" s="81" customFormat="1" x14ac:dyDescent="0.2">
      <c r="A2622" s="81" t="s">
        <v>147</v>
      </c>
      <c r="B2622" s="81" t="s">
        <v>493</v>
      </c>
      <c r="C2622" s="81" t="str">
        <f t="shared" si="40"/>
        <v>08045</v>
      </c>
      <c r="D2622" s="81" t="s">
        <v>503</v>
      </c>
      <c r="E2622" s="81" t="s">
        <v>2599</v>
      </c>
      <c r="F2622" s="81">
        <v>41.664000000000001</v>
      </c>
      <c r="G2622" s="81" t="s">
        <v>528</v>
      </c>
      <c r="H2622" s="81" t="s">
        <v>1350</v>
      </c>
      <c r="I2622" s="81" t="s">
        <v>2600</v>
      </c>
      <c r="J2622" s="81" t="s">
        <v>14</v>
      </c>
      <c r="K2622" s="81" t="s">
        <v>494</v>
      </c>
      <c r="L2622" s="81">
        <v>-107.7385553888889</v>
      </c>
      <c r="M2622" s="81">
        <v>39.465490638888895</v>
      </c>
      <c r="N2622" s="190">
        <v>0</v>
      </c>
      <c r="O2622" s="185">
        <v>0</v>
      </c>
      <c r="P2622" s="185">
        <v>0</v>
      </c>
      <c r="Q2622" s="185">
        <v>0</v>
      </c>
      <c r="R2622" s="186">
        <v>0</v>
      </c>
    </row>
    <row r="2623" spans="1:18" s="81" customFormat="1" x14ac:dyDescent="0.2">
      <c r="A2623" s="81" t="s">
        <v>147</v>
      </c>
      <c r="B2623" s="81" t="s">
        <v>493</v>
      </c>
      <c r="C2623" s="81" t="str">
        <f t="shared" si="40"/>
        <v>08045</v>
      </c>
      <c r="D2623" s="81" t="s">
        <v>503</v>
      </c>
      <c r="E2623" s="81" t="s">
        <v>2599</v>
      </c>
      <c r="F2623" s="81">
        <v>41.664000000000001</v>
      </c>
      <c r="G2623" s="81" t="s">
        <v>528</v>
      </c>
      <c r="H2623" s="81" t="s">
        <v>1350</v>
      </c>
      <c r="I2623" s="81" t="s">
        <v>2600</v>
      </c>
      <c r="J2623" s="81" t="s">
        <v>14</v>
      </c>
      <c r="K2623" s="81" t="s">
        <v>494</v>
      </c>
      <c r="L2623" s="81">
        <v>-107.7385553888889</v>
      </c>
      <c r="M2623" s="81">
        <v>39.465490638888895</v>
      </c>
      <c r="N2623" s="190">
        <v>0</v>
      </c>
      <c r="O2623" s="185">
        <v>0</v>
      </c>
      <c r="P2623" s="185">
        <v>0</v>
      </c>
      <c r="Q2623" s="185">
        <v>0</v>
      </c>
      <c r="R2623" s="186">
        <v>0</v>
      </c>
    </row>
    <row r="2624" spans="1:18" s="81" customFormat="1" x14ac:dyDescent="0.2">
      <c r="A2624" s="81" t="s">
        <v>147</v>
      </c>
      <c r="B2624" s="81" t="s">
        <v>493</v>
      </c>
      <c r="C2624" s="81" t="str">
        <f t="shared" si="40"/>
        <v>08045</v>
      </c>
      <c r="D2624" s="81" t="s">
        <v>503</v>
      </c>
      <c r="E2624" s="81" t="s">
        <v>2599</v>
      </c>
      <c r="F2624" s="81">
        <v>41.664000000000001</v>
      </c>
      <c r="G2624" s="81" t="s">
        <v>528</v>
      </c>
      <c r="H2624" s="81" t="s">
        <v>1350</v>
      </c>
      <c r="I2624" s="81" t="s">
        <v>2600</v>
      </c>
      <c r="J2624" s="81" t="s">
        <v>14</v>
      </c>
      <c r="K2624" s="81" t="s">
        <v>494</v>
      </c>
      <c r="L2624" s="81">
        <v>-107.7385553888889</v>
      </c>
      <c r="M2624" s="81">
        <v>39.465490638888895</v>
      </c>
      <c r="N2624" s="190">
        <v>0</v>
      </c>
      <c r="O2624" s="185">
        <v>1.1081318477670405</v>
      </c>
      <c r="P2624" s="185">
        <v>0</v>
      </c>
      <c r="Q2624" s="185">
        <v>0</v>
      </c>
      <c r="R2624" s="186">
        <v>0</v>
      </c>
    </row>
    <row r="2625" spans="1:18" s="81" customFormat="1" x14ac:dyDescent="0.2">
      <c r="A2625" s="81" t="s">
        <v>147</v>
      </c>
      <c r="B2625" s="81" t="s">
        <v>493</v>
      </c>
      <c r="C2625" s="81" t="str">
        <f t="shared" si="40"/>
        <v>08045</v>
      </c>
      <c r="D2625" s="81" t="s">
        <v>503</v>
      </c>
      <c r="E2625" s="81" t="s">
        <v>2601</v>
      </c>
      <c r="F2625" s="81">
        <v>95.256</v>
      </c>
      <c r="G2625" s="81" t="s">
        <v>528</v>
      </c>
      <c r="H2625" s="81" t="s">
        <v>565</v>
      </c>
      <c r="I2625" s="81" t="s">
        <v>2602</v>
      </c>
      <c r="J2625" s="81" t="s">
        <v>14</v>
      </c>
      <c r="K2625" s="81" t="s">
        <v>494</v>
      </c>
      <c r="L2625" s="81">
        <v>-107.84905833333333</v>
      </c>
      <c r="M2625" s="81">
        <v>39.519822222222224</v>
      </c>
      <c r="N2625" s="190">
        <v>0</v>
      </c>
      <c r="O2625" s="185">
        <v>6.2000883932534556</v>
      </c>
      <c r="P2625" s="185">
        <v>0</v>
      </c>
      <c r="Q2625" s="185">
        <v>0</v>
      </c>
      <c r="R2625" s="186">
        <v>0</v>
      </c>
    </row>
    <row r="2626" spans="1:18" s="81" customFormat="1" x14ac:dyDescent="0.2">
      <c r="A2626" s="81" t="s">
        <v>147</v>
      </c>
      <c r="B2626" s="81" t="s">
        <v>493</v>
      </c>
      <c r="C2626" s="81" t="str">
        <f t="shared" si="40"/>
        <v>08045</v>
      </c>
      <c r="D2626" s="81" t="s">
        <v>503</v>
      </c>
      <c r="E2626" s="81" t="s">
        <v>2603</v>
      </c>
      <c r="F2626" s="81">
        <v>56.531999999999996</v>
      </c>
      <c r="G2626" s="81" t="s">
        <v>528</v>
      </c>
      <c r="H2626" s="81" t="s">
        <v>565</v>
      </c>
      <c r="I2626" s="81" t="s">
        <v>2604</v>
      </c>
      <c r="J2626" s="81" t="s">
        <v>14</v>
      </c>
      <c r="K2626" s="81" t="s">
        <v>494</v>
      </c>
      <c r="L2626" s="81">
        <v>-107.88182222222221</v>
      </c>
      <c r="M2626" s="81">
        <v>39.516286111111114</v>
      </c>
      <c r="N2626" s="190">
        <v>0</v>
      </c>
      <c r="O2626" s="185">
        <v>3.6795939053435411</v>
      </c>
      <c r="P2626" s="185">
        <v>0</v>
      </c>
      <c r="Q2626" s="185">
        <v>0</v>
      </c>
      <c r="R2626" s="186">
        <v>0</v>
      </c>
    </row>
    <row r="2627" spans="1:18" s="81" customFormat="1" x14ac:dyDescent="0.2">
      <c r="A2627" s="81" t="s">
        <v>147</v>
      </c>
      <c r="B2627" s="81" t="s">
        <v>493</v>
      </c>
      <c r="C2627" s="81" t="str">
        <f t="shared" si="40"/>
        <v>08045</v>
      </c>
      <c r="D2627" s="81" t="s">
        <v>503</v>
      </c>
      <c r="E2627" s="81" t="s">
        <v>2605</v>
      </c>
      <c r="F2627" s="81">
        <v>165.14400000000001</v>
      </c>
      <c r="G2627" s="81" t="s">
        <v>528</v>
      </c>
      <c r="H2627" s="81" t="s">
        <v>1345</v>
      </c>
      <c r="I2627" s="81" t="s">
        <v>2606</v>
      </c>
      <c r="J2627" s="81" t="s">
        <v>14</v>
      </c>
      <c r="K2627" s="81" t="s">
        <v>494</v>
      </c>
      <c r="L2627" s="81">
        <v>-107.98222500000001</v>
      </c>
      <c r="M2627" s="81">
        <v>39.482891666666667</v>
      </c>
      <c r="N2627" s="190">
        <v>0</v>
      </c>
      <c r="O2627" s="185">
        <v>10.749006861672216</v>
      </c>
      <c r="P2627" s="185">
        <v>0</v>
      </c>
      <c r="Q2627" s="185">
        <v>0</v>
      </c>
      <c r="R2627" s="186">
        <v>0</v>
      </c>
    </row>
    <row r="2628" spans="1:18" s="81" customFormat="1" x14ac:dyDescent="0.2">
      <c r="A2628" s="81" t="s">
        <v>147</v>
      </c>
      <c r="B2628" s="81" t="s">
        <v>493</v>
      </c>
      <c r="C2628" s="81" t="str">
        <f t="shared" si="40"/>
        <v>08045</v>
      </c>
      <c r="D2628" s="81" t="s">
        <v>503</v>
      </c>
      <c r="E2628" s="81" t="s">
        <v>2605</v>
      </c>
      <c r="F2628" s="81">
        <v>96.305999999999997</v>
      </c>
      <c r="G2628" s="81" t="s">
        <v>528</v>
      </c>
      <c r="H2628" s="81" t="s">
        <v>565</v>
      </c>
      <c r="I2628" s="81" t="s">
        <v>2606</v>
      </c>
      <c r="J2628" s="81" t="s">
        <v>14</v>
      </c>
      <c r="K2628" s="81" t="s">
        <v>494</v>
      </c>
      <c r="L2628" s="81">
        <v>-107.98222500000001</v>
      </c>
      <c r="M2628" s="81">
        <v>39.482891666666667</v>
      </c>
      <c r="N2628" s="190">
        <v>0</v>
      </c>
      <c r="O2628" s="185">
        <v>6.2684315192813811</v>
      </c>
      <c r="P2628" s="185">
        <v>0</v>
      </c>
      <c r="Q2628" s="185">
        <v>0</v>
      </c>
      <c r="R2628" s="186">
        <v>0</v>
      </c>
    </row>
    <row r="2629" spans="1:18" s="81" customFormat="1" x14ac:dyDescent="0.2">
      <c r="A2629" s="81" t="s">
        <v>147</v>
      </c>
      <c r="B2629" s="81" t="s">
        <v>493</v>
      </c>
      <c r="C2629" s="81" t="str">
        <f t="shared" si="40"/>
        <v>08045</v>
      </c>
      <c r="D2629" s="81" t="s">
        <v>503</v>
      </c>
      <c r="E2629" s="81" t="s">
        <v>2607</v>
      </c>
      <c r="F2629" s="81">
        <v>167.328</v>
      </c>
      <c r="G2629" s="81" t="s">
        <v>528</v>
      </c>
      <c r="H2629" s="81" t="s">
        <v>1345</v>
      </c>
      <c r="I2629" s="81" t="s">
        <v>2608</v>
      </c>
      <c r="J2629" s="81" t="s">
        <v>14</v>
      </c>
      <c r="K2629" s="81" t="s">
        <v>494</v>
      </c>
      <c r="L2629" s="81">
        <v>-107.91887777777778</v>
      </c>
      <c r="M2629" s="81">
        <v>39.523244444444444</v>
      </c>
      <c r="N2629" s="190">
        <v>0</v>
      </c>
      <c r="O2629" s="185">
        <v>10.891160563810304</v>
      </c>
      <c r="P2629" s="185">
        <v>0</v>
      </c>
      <c r="Q2629" s="185">
        <v>0</v>
      </c>
      <c r="R2629" s="186">
        <v>0</v>
      </c>
    </row>
    <row r="2630" spans="1:18" s="81" customFormat="1" x14ac:dyDescent="0.2">
      <c r="A2630" s="81" t="s">
        <v>147</v>
      </c>
      <c r="B2630" s="81" t="s">
        <v>493</v>
      </c>
      <c r="C2630" s="81" t="str">
        <f t="shared" si="40"/>
        <v>08045</v>
      </c>
      <c r="D2630" s="81" t="s">
        <v>503</v>
      </c>
      <c r="E2630" s="81" t="s">
        <v>2607</v>
      </c>
      <c r="F2630" s="81">
        <v>47.082000000000001</v>
      </c>
      <c r="G2630" s="81" t="s">
        <v>528</v>
      </c>
      <c r="H2630" s="81" t="s">
        <v>565</v>
      </c>
      <c r="I2630" s="81" t="s">
        <v>2608</v>
      </c>
      <c r="J2630" s="81" t="s">
        <v>14</v>
      </c>
      <c r="K2630" s="81" t="s">
        <v>494</v>
      </c>
      <c r="L2630" s="81">
        <v>-107.91887777777778</v>
      </c>
      <c r="M2630" s="81">
        <v>39.523244444444444</v>
      </c>
      <c r="N2630" s="190">
        <v>0</v>
      </c>
      <c r="O2630" s="185">
        <v>3.0645057710922066</v>
      </c>
      <c r="P2630" s="185">
        <v>0</v>
      </c>
      <c r="Q2630" s="185">
        <v>0</v>
      </c>
      <c r="R2630" s="186">
        <v>0</v>
      </c>
    </row>
    <row r="2631" spans="1:18" s="81" customFormat="1" x14ac:dyDescent="0.2">
      <c r="A2631" s="81" t="s">
        <v>147</v>
      </c>
      <c r="B2631" s="81" t="s">
        <v>493</v>
      </c>
      <c r="C2631" s="81" t="str">
        <f t="shared" ref="C2631:C2694" si="41">B2631&amp;D2631</f>
        <v>08045</v>
      </c>
      <c r="D2631" s="81" t="s">
        <v>503</v>
      </c>
      <c r="E2631" s="81" t="s">
        <v>2609</v>
      </c>
      <c r="F2631" s="81">
        <v>111.21599999999999</v>
      </c>
      <c r="G2631" s="81" t="s">
        <v>528</v>
      </c>
      <c r="H2631" s="81" t="s">
        <v>1345</v>
      </c>
      <c r="I2631" s="81" t="s">
        <v>2610</v>
      </c>
      <c r="J2631" s="81" t="s">
        <v>14</v>
      </c>
      <c r="K2631" s="81" t="s">
        <v>494</v>
      </c>
      <c r="L2631" s="81">
        <v>-108.01466030555555</v>
      </c>
      <c r="M2631" s="81">
        <v>39.469002555555555</v>
      </c>
      <c r="N2631" s="190">
        <v>0</v>
      </c>
      <c r="O2631" s="185">
        <v>7.2389039088779326</v>
      </c>
      <c r="P2631" s="185">
        <v>0</v>
      </c>
      <c r="Q2631" s="185">
        <v>0</v>
      </c>
      <c r="R2631" s="186">
        <v>0</v>
      </c>
    </row>
    <row r="2632" spans="1:18" s="81" customFormat="1" x14ac:dyDescent="0.2">
      <c r="A2632" s="81" t="s">
        <v>147</v>
      </c>
      <c r="B2632" s="81" t="s">
        <v>493</v>
      </c>
      <c r="C2632" s="81" t="str">
        <f t="shared" si="41"/>
        <v>08045</v>
      </c>
      <c r="D2632" s="81" t="s">
        <v>503</v>
      </c>
      <c r="E2632" s="81" t="s">
        <v>2609</v>
      </c>
      <c r="F2632" s="81">
        <v>75.474000000000004</v>
      </c>
      <c r="G2632" s="81" t="s">
        <v>528</v>
      </c>
      <c r="H2632" s="81" t="s">
        <v>565</v>
      </c>
      <c r="I2632" s="81" t="s">
        <v>2610</v>
      </c>
      <c r="J2632" s="81" t="s">
        <v>14</v>
      </c>
      <c r="K2632" s="81" t="s">
        <v>494</v>
      </c>
      <c r="L2632" s="81">
        <v>-108.01466030555555</v>
      </c>
      <c r="M2632" s="81">
        <v>39.469002555555555</v>
      </c>
      <c r="N2632" s="190">
        <v>0</v>
      </c>
      <c r="O2632" s="185">
        <v>4.9125038988873273</v>
      </c>
      <c r="P2632" s="185">
        <v>0</v>
      </c>
      <c r="Q2632" s="185">
        <v>0</v>
      </c>
      <c r="R2632" s="186">
        <v>0</v>
      </c>
    </row>
    <row r="2633" spans="1:18" s="81" customFormat="1" x14ac:dyDescent="0.2">
      <c r="A2633" s="81" t="s">
        <v>147</v>
      </c>
      <c r="B2633" s="81" t="s">
        <v>493</v>
      </c>
      <c r="C2633" s="81" t="str">
        <f t="shared" si="41"/>
        <v>08045</v>
      </c>
      <c r="D2633" s="81" t="s">
        <v>503</v>
      </c>
      <c r="E2633" s="81" t="s">
        <v>2611</v>
      </c>
      <c r="F2633" s="81">
        <v>35.112000000000002</v>
      </c>
      <c r="G2633" s="81" t="s">
        <v>528</v>
      </c>
      <c r="H2633" s="81" t="s">
        <v>1345</v>
      </c>
      <c r="I2633" s="81" t="s">
        <v>2612</v>
      </c>
      <c r="J2633" s="81" t="s">
        <v>14</v>
      </c>
      <c r="K2633" s="81" t="s">
        <v>494</v>
      </c>
      <c r="L2633" s="81">
        <v>-108.00060000000001</v>
      </c>
      <c r="M2633" s="81">
        <v>39.468458333333338</v>
      </c>
      <c r="N2633" s="190">
        <v>0</v>
      </c>
      <c r="O2633" s="185">
        <v>2.2853941343738486</v>
      </c>
      <c r="P2633" s="185">
        <v>0</v>
      </c>
      <c r="Q2633" s="185">
        <v>0</v>
      </c>
      <c r="R2633" s="186">
        <v>0</v>
      </c>
    </row>
    <row r="2634" spans="1:18" s="81" customFormat="1" x14ac:dyDescent="0.2">
      <c r="A2634" s="81" t="s">
        <v>147</v>
      </c>
      <c r="B2634" s="81" t="s">
        <v>493</v>
      </c>
      <c r="C2634" s="81" t="str">
        <f t="shared" si="41"/>
        <v>08045</v>
      </c>
      <c r="D2634" s="81" t="s">
        <v>503</v>
      </c>
      <c r="E2634" s="81" t="s">
        <v>2613</v>
      </c>
      <c r="F2634" s="81">
        <v>40.823999999999998</v>
      </c>
      <c r="G2634" s="81" t="s">
        <v>528</v>
      </c>
      <c r="H2634" s="81" t="s">
        <v>1345</v>
      </c>
      <c r="I2634" s="81" t="s">
        <v>2614</v>
      </c>
      <c r="J2634" s="81" t="s">
        <v>14</v>
      </c>
      <c r="K2634" s="81" t="s">
        <v>494</v>
      </c>
      <c r="L2634" s="81">
        <v>-107.85315277777777</v>
      </c>
      <c r="M2634" s="81">
        <v>39.545738888888884</v>
      </c>
      <c r="N2634" s="190">
        <v>0</v>
      </c>
      <c r="O2634" s="185">
        <v>2.6571807399657668</v>
      </c>
      <c r="P2634" s="185">
        <v>0</v>
      </c>
      <c r="Q2634" s="185">
        <v>0</v>
      </c>
      <c r="R2634" s="186">
        <v>0</v>
      </c>
    </row>
    <row r="2635" spans="1:18" s="81" customFormat="1" x14ac:dyDescent="0.2">
      <c r="A2635" s="81" t="s">
        <v>147</v>
      </c>
      <c r="B2635" s="81" t="s">
        <v>493</v>
      </c>
      <c r="C2635" s="81" t="str">
        <f t="shared" si="41"/>
        <v>08045</v>
      </c>
      <c r="D2635" s="81" t="s">
        <v>503</v>
      </c>
      <c r="E2635" s="81" t="s">
        <v>2615</v>
      </c>
      <c r="F2635" s="81">
        <v>60.774000000000001</v>
      </c>
      <c r="G2635" s="81" t="s">
        <v>528</v>
      </c>
      <c r="H2635" s="81" t="s">
        <v>1345</v>
      </c>
      <c r="I2635" s="81" t="s">
        <v>2616</v>
      </c>
      <c r="J2635" s="81" t="s">
        <v>14</v>
      </c>
      <c r="K2635" s="81" t="s">
        <v>494</v>
      </c>
      <c r="L2635" s="81">
        <v>-107.86160277777778</v>
      </c>
      <c r="M2635" s="81">
        <v>39.545088888888884</v>
      </c>
      <c r="N2635" s="190">
        <v>0</v>
      </c>
      <c r="O2635" s="185">
        <v>3.9557001344963627</v>
      </c>
      <c r="P2635" s="185">
        <v>0</v>
      </c>
      <c r="Q2635" s="185">
        <v>0</v>
      </c>
      <c r="R2635" s="186">
        <v>0</v>
      </c>
    </row>
    <row r="2636" spans="1:18" s="81" customFormat="1" x14ac:dyDescent="0.2">
      <c r="A2636" s="81" t="s">
        <v>147</v>
      </c>
      <c r="B2636" s="81" t="s">
        <v>493</v>
      </c>
      <c r="C2636" s="81" t="str">
        <f t="shared" si="41"/>
        <v>08045</v>
      </c>
      <c r="D2636" s="81" t="s">
        <v>503</v>
      </c>
      <c r="E2636" s="81" t="s">
        <v>2617</v>
      </c>
      <c r="F2636" s="81">
        <v>303.87</v>
      </c>
      <c r="G2636" s="81" t="s">
        <v>528</v>
      </c>
      <c r="H2636" s="81" t="s">
        <v>1364</v>
      </c>
      <c r="I2636" s="81" t="s">
        <v>2618</v>
      </c>
      <c r="J2636" s="81" t="s">
        <v>14</v>
      </c>
      <c r="K2636" s="81" t="s">
        <v>494</v>
      </c>
      <c r="L2636" s="81">
        <v>-107.91776111111112</v>
      </c>
      <c r="M2636" s="81">
        <v>39.468741666666666</v>
      </c>
      <c r="N2636" s="190">
        <v>0</v>
      </c>
      <c r="O2636" s="185">
        <v>8.0819898372928805</v>
      </c>
      <c r="P2636" s="185">
        <v>0</v>
      </c>
      <c r="Q2636" s="185">
        <v>0</v>
      </c>
      <c r="R2636" s="186">
        <v>0</v>
      </c>
    </row>
    <row r="2637" spans="1:18" s="81" customFormat="1" x14ac:dyDescent="0.2">
      <c r="A2637" s="81" t="s">
        <v>147</v>
      </c>
      <c r="B2637" s="81" t="s">
        <v>493</v>
      </c>
      <c r="C2637" s="81" t="str">
        <f t="shared" si="41"/>
        <v>08045</v>
      </c>
      <c r="D2637" s="81" t="s">
        <v>503</v>
      </c>
      <c r="E2637" s="81" t="s">
        <v>2619</v>
      </c>
      <c r="F2637" s="81">
        <v>50.442</v>
      </c>
      <c r="G2637" s="81" t="s">
        <v>528</v>
      </c>
      <c r="H2637" s="81" t="s">
        <v>1345</v>
      </c>
      <c r="I2637" s="81" t="s">
        <v>2620</v>
      </c>
      <c r="J2637" s="81" t="s">
        <v>14</v>
      </c>
      <c r="K2637" s="81" t="s">
        <v>494</v>
      </c>
      <c r="L2637" s="81">
        <v>-107.87209444444444</v>
      </c>
      <c r="M2637" s="81">
        <v>39.542175</v>
      </c>
      <c r="N2637" s="190">
        <v>0</v>
      </c>
      <c r="O2637" s="185">
        <v>3.2832037743815694</v>
      </c>
      <c r="P2637" s="185">
        <v>0</v>
      </c>
      <c r="Q2637" s="185">
        <v>0</v>
      </c>
      <c r="R2637" s="186">
        <v>0</v>
      </c>
    </row>
    <row r="2638" spans="1:18" s="81" customFormat="1" x14ac:dyDescent="0.2">
      <c r="A2638" s="81" t="s">
        <v>147</v>
      </c>
      <c r="B2638" s="81" t="s">
        <v>493</v>
      </c>
      <c r="C2638" s="81" t="str">
        <f t="shared" si="41"/>
        <v>08045</v>
      </c>
      <c r="D2638" s="81" t="s">
        <v>503</v>
      </c>
      <c r="E2638" s="81" t="s">
        <v>2621</v>
      </c>
      <c r="F2638" s="81">
        <v>58.716000000000001</v>
      </c>
      <c r="G2638" s="81" t="s">
        <v>528</v>
      </c>
      <c r="H2638" s="81" t="s">
        <v>1345</v>
      </c>
      <c r="I2638" s="81" t="s">
        <v>2622</v>
      </c>
      <c r="J2638" s="81" t="s">
        <v>14</v>
      </c>
      <c r="K2638" s="81" t="s">
        <v>494</v>
      </c>
      <c r="L2638" s="81">
        <v>-107.88111111111111</v>
      </c>
      <c r="M2638" s="81">
        <v>39.538430555555557</v>
      </c>
      <c r="N2638" s="190">
        <v>0</v>
      </c>
      <c r="O2638" s="185">
        <v>3.8217476074816275</v>
      </c>
      <c r="P2638" s="185">
        <v>0</v>
      </c>
      <c r="Q2638" s="185">
        <v>0</v>
      </c>
      <c r="R2638" s="186">
        <v>0</v>
      </c>
    </row>
    <row r="2639" spans="1:18" s="81" customFormat="1" x14ac:dyDescent="0.2">
      <c r="A2639" s="81" t="s">
        <v>147</v>
      </c>
      <c r="B2639" s="81" t="s">
        <v>493</v>
      </c>
      <c r="C2639" s="81" t="str">
        <f t="shared" si="41"/>
        <v>08045</v>
      </c>
      <c r="D2639" s="81" t="s">
        <v>503</v>
      </c>
      <c r="E2639" s="81" t="s">
        <v>2623</v>
      </c>
      <c r="F2639" s="81">
        <v>33.137999999999998</v>
      </c>
      <c r="G2639" s="81" t="s">
        <v>528</v>
      </c>
      <c r="H2639" s="81" t="s">
        <v>1345</v>
      </c>
      <c r="I2639" s="81" t="s">
        <v>2624</v>
      </c>
      <c r="J2639" s="81" t="s">
        <v>14</v>
      </c>
      <c r="K2639" s="81" t="s">
        <v>494</v>
      </c>
      <c r="L2639" s="81">
        <v>-108.01006111111111</v>
      </c>
      <c r="M2639" s="81">
        <v>39.471911111111112</v>
      </c>
      <c r="N2639" s="190">
        <v>0</v>
      </c>
      <c r="O2639" s="185">
        <v>2.1569090574413474</v>
      </c>
      <c r="P2639" s="185">
        <v>0</v>
      </c>
      <c r="Q2639" s="185">
        <v>0</v>
      </c>
      <c r="R2639" s="186">
        <v>0</v>
      </c>
    </row>
    <row r="2640" spans="1:18" s="81" customFormat="1" x14ac:dyDescent="0.2">
      <c r="A2640" s="81" t="s">
        <v>147</v>
      </c>
      <c r="B2640" s="81" t="s">
        <v>493</v>
      </c>
      <c r="C2640" s="81" t="str">
        <f t="shared" si="41"/>
        <v>08045</v>
      </c>
      <c r="D2640" s="81" t="s">
        <v>503</v>
      </c>
      <c r="E2640" s="81" t="s">
        <v>2625</v>
      </c>
      <c r="F2640" s="81">
        <v>96.936000000000007</v>
      </c>
      <c r="G2640" s="81" t="s">
        <v>528</v>
      </c>
      <c r="H2640" s="81" t="s">
        <v>1345</v>
      </c>
      <c r="I2640" s="81" t="s">
        <v>2626</v>
      </c>
      <c r="J2640" s="81" t="s">
        <v>14</v>
      </c>
      <c r="K2640" s="81" t="s">
        <v>494</v>
      </c>
      <c r="L2640" s="81">
        <v>-107.8719</v>
      </c>
      <c r="M2640" s="81">
        <v>39.538333333333334</v>
      </c>
      <c r="N2640" s="190">
        <v>0</v>
      </c>
      <c r="O2640" s="185">
        <v>6.3094373948981364</v>
      </c>
      <c r="P2640" s="185">
        <v>0</v>
      </c>
      <c r="Q2640" s="185">
        <v>0</v>
      </c>
      <c r="R2640" s="186">
        <v>0</v>
      </c>
    </row>
    <row r="2641" spans="1:18" s="81" customFormat="1" x14ac:dyDescent="0.2">
      <c r="A2641" s="81" t="s">
        <v>147</v>
      </c>
      <c r="B2641" s="81" t="s">
        <v>493</v>
      </c>
      <c r="C2641" s="81" t="str">
        <f t="shared" si="41"/>
        <v>08045</v>
      </c>
      <c r="D2641" s="81" t="s">
        <v>503</v>
      </c>
      <c r="E2641" s="81" t="s">
        <v>2627</v>
      </c>
      <c r="F2641" s="81">
        <v>32.088000000000001</v>
      </c>
      <c r="G2641" s="81" t="s">
        <v>528</v>
      </c>
      <c r="H2641" s="81" t="s">
        <v>1345</v>
      </c>
      <c r="I2641" s="81" t="s">
        <v>2628</v>
      </c>
      <c r="J2641" s="81" t="s">
        <v>14</v>
      </c>
      <c r="K2641" s="81" t="s">
        <v>494</v>
      </c>
      <c r="L2641" s="81">
        <v>-107.99131944444444</v>
      </c>
      <c r="M2641" s="81">
        <v>39.497247222222221</v>
      </c>
      <c r="N2641" s="190">
        <v>0</v>
      </c>
      <c r="O2641" s="185">
        <v>2.0885659314134215</v>
      </c>
      <c r="P2641" s="185">
        <v>0</v>
      </c>
      <c r="Q2641" s="185">
        <v>0</v>
      </c>
      <c r="R2641" s="186">
        <v>0</v>
      </c>
    </row>
    <row r="2642" spans="1:18" s="81" customFormat="1" x14ac:dyDescent="0.2">
      <c r="A2642" s="81" t="s">
        <v>147</v>
      </c>
      <c r="B2642" s="81" t="s">
        <v>493</v>
      </c>
      <c r="C2642" s="81" t="str">
        <f t="shared" si="41"/>
        <v>08045</v>
      </c>
      <c r="D2642" s="81" t="s">
        <v>503</v>
      </c>
      <c r="E2642" s="81" t="s">
        <v>2629</v>
      </c>
      <c r="F2642" s="81">
        <v>36.414000000000001</v>
      </c>
      <c r="G2642" s="81" t="s">
        <v>528</v>
      </c>
      <c r="H2642" s="81" t="s">
        <v>1345</v>
      </c>
      <c r="I2642" s="81" t="s">
        <v>2630</v>
      </c>
      <c r="J2642" s="81" t="s">
        <v>14</v>
      </c>
      <c r="K2642" s="81" t="s">
        <v>494</v>
      </c>
      <c r="L2642" s="81">
        <v>-108.07978333333332</v>
      </c>
      <c r="M2642" s="81">
        <v>39.421216666666666</v>
      </c>
      <c r="N2642" s="190">
        <v>0</v>
      </c>
      <c r="O2642" s="185">
        <v>2.3701396106484771</v>
      </c>
      <c r="P2642" s="185">
        <v>0</v>
      </c>
      <c r="Q2642" s="185">
        <v>0</v>
      </c>
      <c r="R2642" s="186">
        <v>0</v>
      </c>
    </row>
    <row r="2643" spans="1:18" s="81" customFormat="1" x14ac:dyDescent="0.2">
      <c r="A2643" s="81" t="s">
        <v>147</v>
      </c>
      <c r="B2643" s="81" t="s">
        <v>493</v>
      </c>
      <c r="C2643" s="81" t="str">
        <f t="shared" si="41"/>
        <v>08045</v>
      </c>
      <c r="D2643" s="81" t="s">
        <v>503</v>
      </c>
      <c r="E2643" s="81" t="s">
        <v>2631</v>
      </c>
      <c r="F2643" s="81">
        <v>82.32</v>
      </c>
      <c r="G2643" s="81" t="s">
        <v>528</v>
      </c>
      <c r="H2643" s="81" t="s">
        <v>1345</v>
      </c>
      <c r="I2643" s="81" t="s">
        <v>2632</v>
      </c>
      <c r="J2643" s="81" t="s">
        <v>14</v>
      </c>
      <c r="K2643" s="81" t="s">
        <v>494</v>
      </c>
      <c r="L2643" s="81">
        <v>-107.90520277777779</v>
      </c>
      <c r="M2643" s="81">
        <v>39.508991666666667</v>
      </c>
      <c r="N2643" s="190">
        <v>0</v>
      </c>
      <c r="O2643" s="185">
        <v>5.3581010805894067</v>
      </c>
      <c r="P2643" s="185">
        <v>0</v>
      </c>
      <c r="Q2643" s="185">
        <v>0</v>
      </c>
      <c r="R2643" s="186">
        <v>0</v>
      </c>
    </row>
    <row r="2644" spans="1:18" s="81" customFormat="1" x14ac:dyDescent="0.2">
      <c r="A2644" s="81" t="s">
        <v>147</v>
      </c>
      <c r="B2644" s="81" t="s">
        <v>493</v>
      </c>
      <c r="C2644" s="81" t="str">
        <f t="shared" si="41"/>
        <v>08045</v>
      </c>
      <c r="D2644" s="81" t="s">
        <v>503</v>
      </c>
      <c r="E2644" s="81" t="s">
        <v>2631</v>
      </c>
      <c r="F2644" s="81">
        <v>37.338000000000001</v>
      </c>
      <c r="G2644" s="81" t="s">
        <v>528</v>
      </c>
      <c r="H2644" s="81" t="s">
        <v>565</v>
      </c>
      <c r="I2644" s="81" t="s">
        <v>2632</v>
      </c>
      <c r="J2644" s="81" t="s">
        <v>14</v>
      </c>
      <c r="K2644" s="81" t="s">
        <v>494</v>
      </c>
      <c r="L2644" s="81">
        <v>-107.90520277777779</v>
      </c>
      <c r="M2644" s="81">
        <v>39.508991666666667</v>
      </c>
      <c r="N2644" s="190">
        <v>0</v>
      </c>
      <c r="O2644" s="185">
        <v>2.430281561553052</v>
      </c>
      <c r="P2644" s="185">
        <v>0</v>
      </c>
      <c r="Q2644" s="185">
        <v>0</v>
      </c>
      <c r="R2644" s="186">
        <v>0</v>
      </c>
    </row>
    <row r="2645" spans="1:18" s="81" customFormat="1" x14ac:dyDescent="0.2">
      <c r="A2645" s="81" t="s">
        <v>147</v>
      </c>
      <c r="B2645" s="81" t="s">
        <v>493</v>
      </c>
      <c r="C2645" s="81" t="str">
        <f t="shared" si="41"/>
        <v>08045</v>
      </c>
      <c r="D2645" s="81" t="s">
        <v>503</v>
      </c>
      <c r="E2645" s="81" t="s">
        <v>2633</v>
      </c>
      <c r="F2645" s="81">
        <v>31.626000000000001</v>
      </c>
      <c r="G2645" s="81" t="s">
        <v>528</v>
      </c>
      <c r="H2645" s="81" t="s">
        <v>1345</v>
      </c>
      <c r="I2645" s="81" t="s">
        <v>2634</v>
      </c>
      <c r="J2645" s="81" t="s">
        <v>14</v>
      </c>
      <c r="K2645" s="81" t="s">
        <v>494</v>
      </c>
      <c r="L2645" s="81">
        <v>-108.01013333333333</v>
      </c>
      <c r="M2645" s="81">
        <v>39.496961111111112</v>
      </c>
      <c r="N2645" s="190">
        <v>0</v>
      </c>
      <c r="O2645" s="185">
        <v>2.0584949559611343</v>
      </c>
      <c r="P2645" s="185">
        <v>0</v>
      </c>
      <c r="Q2645" s="185">
        <v>0</v>
      </c>
      <c r="R2645" s="186">
        <v>0</v>
      </c>
    </row>
    <row r="2646" spans="1:18" s="81" customFormat="1" x14ac:dyDescent="0.2">
      <c r="A2646" s="81" t="s">
        <v>147</v>
      </c>
      <c r="B2646" s="81" t="s">
        <v>493</v>
      </c>
      <c r="C2646" s="81" t="str">
        <f t="shared" si="41"/>
        <v>08045</v>
      </c>
      <c r="D2646" s="81" t="s">
        <v>503</v>
      </c>
      <c r="E2646" s="81" t="s">
        <v>2635</v>
      </c>
      <c r="F2646" s="81">
        <v>37.002000000000002</v>
      </c>
      <c r="G2646" s="81" t="s">
        <v>528</v>
      </c>
      <c r="H2646" s="81" t="s">
        <v>1345</v>
      </c>
      <c r="I2646" s="81" t="s">
        <v>2636</v>
      </c>
      <c r="J2646" s="81" t="s">
        <v>14</v>
      </c>
      <c r="K2646" s="81" t="s">
        <v>494</v>
      </c>
      <c r="L2646" s="81">
        <v>-107.90047777777778</v>
      </c>
      <c r="M2646" s="81">
        <v>39.512541666666664</v>
      </c>
      <c r="N2646" s="190">
        <v>0</v>
      </c>
      <c r="O2646" s="185">
        <v>2.4084117612241158</v>
      </c>
      <c r="P2646" s="185">
        <v>0</v>
      </c>
      <c r="Q2646" s="185">
        <v>0</v>
      </c>
      <c r="R2646" s="186">
        <v>0</v>
      </c>
    </row>
    <row r="2647" spans="1:18" s="81" customFormat="1" x14ac:dyDescent="0.2">
      <c r="A2647" s="81" t="s">
        <v>147</v>
      </c>
      <c r="B2647" s="81" t="s">
        <v>493</v>
      </c>
      <c r="C2647" s="81" t="str">
        <f t="shared" si="41"/>
        <v>08045</v>
      </c>
      <c r="D2647" s="81" t="s">
        <v>503</v>
      </c>
      <c r="E2647" s="81" t="s">
        <v>2637</v>
      </c>
      <c r="F2647" s="81">
        <v>47.543999999999997</v>
      </c>
      <c r="G2647" s="81" t="s">
        <v>528</v>
      </c>
      <c r="H2647" s="81" t="s">
        <v>1345</v>
      </c>
      <c r="I2647" s="81" t="s">
        <v>2638</v>
      </c>
      <c r="J2647" s="81" t="s">
        <v>14</v>
      </c>
      <c r="K2647" s="81" t="s">
        <v>494</v>
      </c>
      <c r="L2647" s="81">
        <v>-108.12611486111111</v>
      </c>
      <c r="M2647" s="81">
        <v>39.525541166666663</v>
      </c>
      <c r="N2647" s="190">
        <v>0</v>
      </c>
      <c r="O2647" s="185">
        <v>3.0945767465444938</v>
      </c>
      <c r="P2647" s="185">
        <v>0</v>
      </c>
      <c r="Q2647" s="185">
        <v>0</v>
      </c>
      <c r="R2647" s="186">
        <v>0</v>
      </c>
    </row>
    <row r="2648" spans="1:18" s="81" customFormat="1" x14ac:dyDescent="0.2">
      <c r="A2648" s="81" t="s">
        <v>147</v>
      </c>
      <c r="B2648" s="81" t="s">
        <v>493</v>
      </c>
      <c r="C2648" s="81" t="str">
        <f t="shared" si="41"/>
        <v>08045</v>
      </c>
      <c r="D2648" s="81" t="s">
        <v>503</v>
      </c>
      <c r="E2648" s="81" t="s">
        <v>2637</v>
      </c>
      <c r="F2648" s="81">
        <v>50.526000000000003</v>
      </c>
      <c r="G2648" s="81" t="s">
        <v>528</v>
      </c>
      <c r="H2648" s="81" t="s">
        <v>565</v>
      </c>
      <c r="I2648" s="81" t="s">
        <v>2638</v>
      </c>
      <c r="J2648" s="81" t="s">
        <v>14</v>
      </c>
      <c r="K2648" s="81" t="s">
        <v>494</v>
      </c>
      <c r="L2648" s="81">
        <v>-108.12611486111111</v>
      </c>
      <c r="M2648" s="81">
        <v>39.525541166666663</v>
      </c>
      <c r="N2648" s="190">
        <v>0</v>
      </c>
      <c r="O2648" s="185">
        <v>3.2886712244638034</v>
      </c>
      <c r="P2648" s="185">
        <v>0</v>
      </c>
      <c r="Q2648" s="185">
        <v>0</v>
      </c>
      <c r="R2648" s="186">
        <v>0</v>
      </c>
    </row>
    <row r="2649" spans="1:18" s="81" customFormat="1" x14ac:dyDescent="0.2">
      <c r="A2649" s="81" t="s">
        <v>147</v>
      </c>
      <c r="B2649" s="81" t="s">
        <v>493</v>
      </c>
      <c r="C2649" s="81" t="str">
        <f t="shared" si="41"/>
        <v>08045</v>
      </c>
      <c r="D2649" s="81" t="s">
        <v>503</v>
      </c>
      <c r="E2649" s="81" t="s">
        <v>2639</v>
      </c>
      <c r="F2649" s="81">
        <v>46.872</v>
      </c>
      <c r="G2649" s="81" t="s">
        <v>528</v>
      </c>
      <c r="H2649" s="81" t="s">
        <v>1345</v>
      </c>
      <c r="I2649" s="81" t="s">
        <v>2640</v>
      </c>
      <c r="J2649" s="81" t="s">
        <v>14</v>
      </c>
      <c r="K2649" s="81" t="s">
        <v>494</v>
      </c>
      <c r="L2649" s="81">
        <v>-107.96345000000001</v>
      </c>
      <c r="M2649" s="81">
        <v>39.486583333333336</v>
      </c>
      <c r="N2649" s="190">
        <v>0</v>
      </c>
      <c r="O2649" s="185">
        <v>3.050837145886621</v>
      </c>
      <c r="P2649" s="185">
        <v>0</v>
      </c>
      <c r="Q2649" s="185">
        <v>0</v>
      </c>
      <c r="R2649" s="186">
        <v>0</v>
      </c>
    </row>
    <row r="2650" spans="1:18" s="81" customFormat="1" x14ac:dyDescent="0.2">
      <c r="A2650" s="81" t="s">
        <v>147</v>
      </c>
      <c r="B2650" s="81" t="s">
        <v>493</v>
      </c>
      <c r="C2650" s="81" t="str">
        <f t="shared" si="41"/>
        <v>08045</v>
      </c>
      <c r="D2650" s="81" t="s">
        <v>503</v>
      </c>
      <c r="E2650" s="81" t="s">
        <v>2639</v>
      </c>
      <c r="F2650" s="81">
        <v>81.144000000000005</v>
      </c>
      <c r="G2650" s="81" t="s">
        <v>528</v>
      </c>
      <c r="H2650" s="81" t="s">
        <v>565</v>
      </c>
      <c r="I2650" s="81" t="s">
        <v>2640</v>
      </c>
      <c r="J2650" s="81" t="s">
        <v>14</v>
      </c>
      <c r="K2650" s="81" t="s">
        <v>494</v>
      </c>
      <c r="L2650" s="81">
        <v>-107.96345000000001</v>
      </c>
      <c r="M2650" s="81">
        <v>39.486583333333336</v>
      </c>
      <c r="N2650" s="190">
        <v>0</v>
      </c>
      <c r="O2650" s="185">
        <v>5.2815567794381284</v>
      </c>
      <c r="P2650" s="185">
        <v>0</v>
      </c>
      <c r="Q2650" s="185">
        <v>0</v>
      </c>
      <c r="R2650" s="186">
        <v>0</v>
      </c>
    </row>
    <row r="2651" spans="1:18" s="81" customFormat="1" x14ac:dyDescent="0.2">
      <c r="A2651" s="81" t="s">
        <v>147</v>
      </c>
      <c r="B2651" s="81" t="s">
        <v>493</v>
      </c>
      <c r="C2651" s="81" t="str">
        <f t="shared" si="41"/>
        <v>08045</v>
      </c>
      <c r="D2651" s="81" t="s">
        <v>503</v>
      </c>
      <c r="E2651" s="81" t="s">
        <v>2641</v>
      </c>
      <c r="F2651" s="81">
        <v>61.991999999999997</v>
      </c>
      <c r="G2651" s="81" t="s">
        <v>528</v>
      </c>
      <c r="H2651" s="81" t="s">
        <v>1345</v>
      </c>
      <c r="I2651" s="81" t="s">
        <v>2642</v>
      </c>
      <c r="J2651" s="81" t="s">
        <v>14</v>
      </c>
      <c r="K2651" s="81" t="s">
        <v>494</v>
      </c>
      <c r="L2651" s="81">
        <v>-107.90527222222222</v>
      </c>
      <c r="M2651" s="81">
        <v>39.516150000000003</v>
      </c>
      <c r="N2651" s="190">
        <v>0</v>
      </c>
      <c r="O2651" s="185">
        <v>4.0349781606887563</v>
      </c>
      <c r="P2651" s="185">
        <v>0</v>
      </c>
      <c r="Q2651" s="185">
        <v>0</v>
      </c>
      <c r="R2651" s="186">
        <v>0</v>
      </c>
    </row>
    <row r="2652" spans="1:18" s="81" customFormat="1" x14ac:dyDescent="0.2">
      <c r="A2652" s="81" t="s">
        <v>147</v>
      </c>
      <c r="B2652" s="81" t="s">
        <v>493</v>
      </c>
      <c r="C2652" s="81" t="str">
        <f t="shared" si="41"/>
        <v>08045</v>
      </c>
      <c r="D2652" s="81" t="s">
        <v>503</v>
      </c>
      <c r="E2652" s="81" t="s">
        <v>2643</v>
      </c>
      <c r="F2652" s="81">
        <v>35.994</v>
      </c>
      <c r="G2652" s="81" t="s">
        <v>528</v>
      </c>
      <c r="H2652" s="81" t="s">
        <v>1345</v>
      </c>
      <c r="I2652" s="81" t="s">
        <v>2644</v>
      </c>
      <c r="J2652" s="81" t="s">
        <v>14</v>
      </c>
      <c r="K2652" s="81" t="s">
        <v>494</v>
      </c>
      <c r="L2652" s="81">
        <v>-107.94444722222224</v>
      </c>
      <c r="M2652" s="81">
        <v>39.468669444444444</v>
      </c>
      <c r="N2652" s="190">
        <v>0</v>
      </c>
      <c r="O2652" s="185">
        <v>2.3428023602373065</v>
      </c>
      <c r="P2652" s="185">
        <v>0</v>
      </c>
      <c r="Q2652" s="185">
        <v>0</v>
      </c>
      <c r="R2652" s="186">
        <v>0</v>
      </c>
    </row>
    <row r="2653" spans="1:18" s="81" customFormat="1" x14ac:dyDescent="0.2">
      <c r="A2653" s="81" t="s">
        <v>147</v>
      </c>
      <c r="B2653" s="81" t="s">
        <v>493</v>
      </c>
      <c r="C2653" s="81" t="str">
        <f t="shared" si="41"/>
        <v>08045</v>
      </c>
      <c r="D2653" s="81" t="s">
        <v>503</v>
      </c>
      <c r="E2653" s="81" t="s">
        <v>2643</v>
      </c>
      <c r="F2653" s="81">
        <v>41.37</v>
      </c>
      <c r="G2653" s="81" t="s">
        <v>528</v>
      </c>
      <c r="H2653" s="81" t="s">
        <v>565</v>
      </c>
      <c r="I2653" s="81" t="s">
        <v>2644</v>
      </c>
      <c r="J2653" s="81" t="s">
        <v>14</v>
      </c>
      <c r="K2653" s="81" t="s">
        <v>494</v>
      </c>
      <c r="L2653" s="81">
        <v>-107.94444722222224</v>
      </c>
      <c r="M2653" s="81">
        <v>39.468669444444444</v>
      </c>
      <c r="N2653" s="190">
        <v>0</v>
      </c>
      <c r="O2653" s="185">
        <v>2.692719165500288</v>
      </c>
      <c r="P2653" s="185">
        <v>0</v>
      </c>
      <c r="Q2653" s="185">
        <v>0</v>
      </c>
      <c r="R2653" s="186">
        <v>0</v>
      </c>
    </row>
    <row r="2654" spans="1:18" s="81" customFormat="1" x14ac:dyDescent="0.2">
      <c r="A2654" s="81" t="s">
        <v>147</v>
      </c>
      <c r="B2654" s="81" t="s">
        <v>493</v>
      </c>
      <c r="C2654" s="81" t="str">
        <f t="shared" si="41"/>
        <v>08045</v>
      </c>
      <c r="D2654" s="81" t="s">
        <v>503</v>
      </c>
      <c r="E2654" s="81" t="s">
        <v>2645</v>
      </c>
      <c r="F2654" s="81">
        <v>37.17</v>
      </c>
      <c r="G2654" s="81" t="s">
        <v>528</v>
      </c>
      <c r="H2654" s="81" t="s">
        <v>1345</v>
      </c>
      <c r="I2654" s="81" t="s">
        <v>2646</v>
      </c>
      <c r="J2654" s="81" t="s">
        <v>14</v>
      </c>
      <c r="K2654" s="81" t="s">
        <v>494</v>
      </c>
      <c r="L2654" s="81">
        <v>-108.08361944444444</v>
      </c>
      <c r="M2654" s="81">
        <v>39.464325000000002</v>
      </c>
      <c r="N2654" s="190">
        <v>0</v>
      </c>
      <c r="O2654" s="185">
        <v>2.4193466613885839</v>
      </c>
      <c r="P2654" s="185">
        <v>0</v>
      </c>
      <c r="Q2654" s="185">
        <v>0</v>
      </c>
      <c r="R2654" s="186">
        <v>0</v>
      </c>
    </row>
    <row r="2655" spans="1:18" s="81" customFormat="1" x14ac:dyDescent="0.2">
      <c r="A2655" s="81" t="s">
        <v>147</v>
      </c>
      <c r="B2655" s="81" t="s">
        <v>493</v>
      </c>
      <c r="C2655" s="81" t="str">
        <f t="shared" si="41"/>
        <v>08045</v>
      </c>
      <c r="D2655" s="81" t="s">
        <v>503</v>
      </c>
      <c r="E2655" s="81" t="s">
        <v>2645</v>
      </c>
      <c r="F2655" s="81">
        <v>51.66</v>
      </c>
      <c r="G2655" s="81" t="s">
        <v>528</v>
      </c>
      <c r="H2655" s="81" t="s">
        <v>565</v>
      </c>
      <c r="I2655" s="81" t="s">
        <v>2646</v>
      </c>
      <c r="J2655" s="81" t="s">
        <v>14</v>
      </c>
      <c r="K2655" s="81" t="s">
        <v>494</v>
      </c>
      <c r="L2655" s="81">
        <v>-108.08361944444444</v>
      </c>
      <c r="M2655" s="81">
        <v>39.464325000000002</v>
      </c>
      <c r="N2655" s="190">
        <v>0</v>
      </c>
      <c r="O2655" s="185">
        <v>3.3624818005739643</v>
      </c>
      <c r="P2655" s="185">
        <v>0</v>
      </c>
      <c r="Q2655" s="185">
        <v>0</v>
      </c>
      <c r="R2655" s="186">
        <v>0</v>
      </c>
    </row>
    <row r="2656" spans="1:18" s="81" customFormat="1" x14ac:dyDescent="0.2">
      <c r="A2656" s="81" t="s">
        <v>147</v>
      </c>
      <c r="B2656" s="81" t="s">
        <v>493</v>
      </c>
      <c r="C2656" s="81" t="str">
        <f t="shared" si="41"/>
        <v>08045</v>
      </c>
      <c r="D2656" s="81" t="s">
        <v>503</v>
      </c>
      <c r="E2656" s="81" t="s">
        <v>2647</v>
      </c>
      <c r="F2656" s="81">
        <v>45.15</v>
      </c>
      <c r="G2656" s="81" t="s">
        <v>528</v>
      </c>
      <c r="H2656" s="81" t="s">
        <v>1345</v>
      </c>
      <c r="I2656" s="81" t="s">
        <v>2648</v>
      </c>
      <c r="J2656" s="81" t="s">
        <v>14</v>
      </c>
      <c r="K2656" s="81" t="s">
        <v>494</v>
      </c>
      <c r="L2656" s="81">
        <v>-108.13244094444444</v>
      </c>
      <c r="M2656" s="81">
        <v>39.510917388888892</v>
      </c>
      <c r="N2656" s="190">
        <v>0</v>
      </c>
      <c r="O2656" s="185">
        <v>2.9387544192008219</v>
      </c>
      <c r="P2656" s="185">
        <v>0</v>
      </c>
      <c r="Q2656" s="185">
        <v>0</v>
      </c>
      <c r="R2656" s="186">
        <v>0</v>
      </c>
    </row>
    <row r="2657" spans="1:18" s="81" customFormat="1" x14ac:dyDescent="0.2">
      <c r="A2657" s="81" t="s">
        <v>147</v>
      </c>
      <c r="B2657" s="81" t="s">
        <v>493</v>
      </c>
      <c r="C2657" s="81" t="str">
        <f t="shared" si="41"/>
        <v>08045</v>
      </c>
      <c r="D2657" s="81" t="s">
        <v>503</v>
      </c>
      <c r="E2657" s="81" t="s">
        <v>2649</v>
      </c>
      <c r="F2657" s="81">
        <v>43.89</v>
      </c>
      <c r="G2657" s="81" t="s">
        <v>528</v>
      </c>
      <c r="H2657" s="81" t="s">
        <v>1345</v>
      </c>
      <c r="I2657" s="81" t="s">
        <v>2650</v>
      </c>
      <c r="J2657" s="81" t="s">
        <v>14</v>
      </c>
      <c r="K2657" s="81" t="s">
        <v>494</v>
      </c>
      <c r="L2657" s="81">
        <v>-107.92389722222222</v>
      </c>
      <c r="M2657" s="81">
        <v>39.526286111111112</v>
      </c>
      <c r="N2657" s="190">
        <v>0</v>
      </c>
      <c r="O2657" s="185">
        <v>2.8567426679673105</v>
      </c>
      <c r="P2657" s="185">
        <v>0</v>
      </c>
      <c r="Q2657" s="185">
        <v>0</v>
      </c>
      <c r="R2657" s="186">
        <v>0</v>
      </c>
    </row>
    <row r="2658" spans="1:18" s="81" customFormat="1" x14ac:dyDescent="0.2">
      <c r="A2658" s="81" t="s">
        <v>147</v>
      </c>
      <c r="B2658" s="81" t="s">
        <v>493</v>
      </c>
      <c r="C2658" s="81" t="str">
        <f t="shared" si="41"/>
        <v>08045</v>
      </c>
      <c r="D2658" s="81" t="s">
        <v>503</v>
      </c>
      <c r="E2658" s="81" t="s">
        <v>2651</v>
      </c>
      <c r="F2658" s="81">
        <v>37.338000000000001</v>
      </c>
      <c r="G2658" s="81" t="s">
        <v>528</v>
      </c>
      <c r="H2658" s="81" t="s">
        <v>1345</v>
      </c>
      <c r="I2658" s="81" t="s">
        <v>2652</v>
      </c>
      <c r="J2658" s="81" t="s">
        <v>14</v>
      </c>
      <c r="K2658" s="81" t="s">
        <v>494</v>
      </c>
      <c r="L2658" s="81">
        <v>-107.89082500000001</v>
      </c>
      <c r="M2658" s="81">
        <v>39.49431666666667</v>
      </c>
      <c r="N2658" s="190">
        <v>0</v>
      </c>
      <c r="O2658" s="185">
        <v>2.430281561553052</v>
      </c>
      <c r="P2658" s="185">
        <v>0</v>
      </c>
      <c r="Q2658" s="185">
        <v>0</v>
      </c>
      <c r="R2658" s="186">
        <v>0</v>
      </c>
    </row>
    <row r="2659" spans="1:18" s="81" customFormat="1" x14ac:dyDescent="0.2">
      <c r="A2659" s="81" t="s">
        <v>147</v>
      </c>
      <c r="B2659" s="81" t="s">
        <v>493</v>
      </c>
      <c r="C2659" s="81" t="str">
        <f t="shared" si="41"/>
        <v>08045</v>
      </c>
      <c r="D2659" s="81" t="s">
        <v>503</v>
      </c>
      <c r="E2659" s="81" t="s">
        <v>2653</v>
      </c>
      <c r="F2659" s="81">
        <v>336.084</v>
      </c>
      <c r="G2659" s="81" t="s">
        <v>528</v>
      </c>
      <c r="H2659" s="81" t="s">
        <v>565</v>
      </c>
      <c r="I2659" s="81" t="s">
        <v>2654</v>
      </c>
      <c r="J2659" s="81" t="s">
        <v>14</v>
      </c>
      <c r="K2659" s="81" t="s">
        <v>494</v>
      </c>
      <c r="L2659" s="81">
        <v>-107.91459722222223</v>
      </c>
      <c r="M2659" s="81">
        <v>39.526844444444443</v>
      </c>
      <c r="N2659" s="190">
        <v>0</v>
      </c>
      <c r="O2659" s="185">
        <v>21.875267779018582</v>
      </c>
      <c r="P2659" s="185">
        <v>0</v>
      </c>
      <c r="Q2659" s="185">
        <v>0</v>
      </c>
      <c r="R2659" s="186">
        <v>0</v>
      </c>
    </row>
    <row r="2660" spans="1:18" s="81" customFormat="1" x14ac:dyDescent="0.2">
      <c r="A2660" s="81" t="s">
        <v>147</v>
      </c>
      <c r="B2660" s="81" t="s">
        <v>493</v>
      </c>
      <c r="C2660" s="81" t="str">
        <f t="shared" si="41"/>
        <v>08045</v>
      </c>
      <c r="D2660" s="81" t="s">
        <v>503</v>
      </c>
      <c r="E2660" s="81" t="s">
        <v>2655</v>
      </c>
      <c r="F2660" s="81">
        <v>229.32</v>
      </c>
      <c r="G2660" s="81" t="s">
        <v>528</v>
      </c>
      <c r="H2660" s="81" t="s">
        <v>1364</v>
      </c>
      <c r="I2660" s="81" t="s">
        <v>2656</v>
      </c>
      <c r="J2660" s="81" t="s">
        <v>14</v>
      </c>
      <c r="K2660" s="81" t="s">
        <v>494</v>
      </c>
      <c r="L2660" s="81">
        <v>-107.70837661111112</v>
      </c>
      <c r="M2660" s="81">
        <v>39.522103388888887</v>
      </c>
      <c r="N2660" s="190">
        <v>0</v>
      </c>
      <c r="O2660" s="185">
        <v>0</v>
      </c>
      <c r="P2660" s="185">
        <v>0</v>
      </c>
      <c r="Q2660" s="185">
        <v>0</v>
      </c>
      <c r="R2660" s="186">
        <v>0</v>
      </c>
    </row>
    <row r="2661" spans="1:18" s="81" customFormat="1" x14ac:dyDescent="0.2">
      <c r="A2661" s="81" t="s">
        <v>147</v>
      </c>
      <c r="B2661" s="81" t="s">
        <v>493</v>
      </c>
      <c r="C2661" s="81" t="str">
        <f t="shared" si="41"/>
        <v>08045</v>
      </c>
      <c r="D2661" s="81" t="s">
        <v>503</v>
      </c>
      <c r="E2661" s="81" t="s">
        <v>2655</v>
      </c>
      <c r="F2661" s="81">
        <v>229.32</v>
      </c>
      <c r="G2661" s="81" t="s">
        <v>528</v>
      </c>
      <c r="H2661" s="81" t="s">
        <v>1364</v>
      </c>
      <c r="I2661" s="81" t="s">
        <v>2656</v>
      </c>
      <c r="J2661" s="81" t="s">
        <v>14</v>
      </c>
      <c r="K2661" s="81" t="s">
        <v>494</v>
      </c>
      <c r="L2661" s="81">
        <v>-107.70837661111112</v>
      </c>
      <c r="M2661" s="81">
        <v>39.522103388888887</v>
      </c>
      <c r="N2661" s="190">
        <v>0</v>
      </c>
      <c r="O2661" s="185">
        <v>0</v>
      </c>
      <c r="P2661" s="185">
        <v>0</v>
      </c>
      <c r="Q2661" s="185">
        <v>0</v>
      </c>
      <c r="R2661" s="186">
        <v>0</v>
      </c>
    </row>
    <row r="2662" spans="1:18" s="81" customFormat="1" x14ac:dyDescent="0.2">
      <c r="A2662" s="81" t="s">
        <v>147</v>
      </c>
      <c r="B2662" s="81" t="s">
        <v>493</v>
      </c>
      <c r="C2662" s="81" t="str">
        <f t="shared" si="41"/>
        <v>08045</v>
      </c>
      <c r="D2662" s="81" t="s">
        <v>503</v>
      </c>
      <c r="E2662" s="81" t="s">
        <v>2655</v>
      </c>
      <c r="F2662" s="81">
        <v>229.32</v>
      </c>
      <c r="G2662" s="81" t="s">
        <v>528</v>
      </c>
      <c r="H2662" s="81" t="s">
        <v>1364</v>
      </c>
      <c r="I2662" s="81" t="s">
        <v>2656</v>
      </c>
      <c r="J2662" s="81" t="s">
        <v>14</v>
      </c>
      <c r="K2662" s="81" t="s">
        <v>494</v>
      </c>
      <c r="L2662" s="81">
        <v>-107.70837661111112</v>
      </c>
      <c r="M2662" s="81">
        <v>39.522103388888887</v>
      </c>
      <c r="N2662" s="190">
        <v>0</v>
      </c>
      <c r="O2662" s="185">
        <v>6.0991934362984273</v>
      </c>
      <c r="P2662" s="185">
        <v>0</v>
      </c>
      <c r="Q2662" s="185">
        <v>0</v>
      </c>
      <c r="R2662" s="186">
        <v>0</v>
      </c>
    </row>
    <row r="2663" spans="1:18" s="81" customFormat="1" x14ac:dyDescent="0.2">
      <c r="A2663" s="81" t="s">
        <v>147</v>
      </c>
      <c r="B2663" s="81" t="s">
        <v>493</v>
      </c>
      <c r="C2663" s="81" t="str">
        <f t="shared" si="41"/>
        <v>08045</v>
      </c>
      <c r="D2663" s="81" t="s">
        <v>503</v>
      </c>
      <c r="E2663" s="81" t="s">
        <v>2657</v>
      </c>
      <c r="F2663" s="81">
        <v>70.56</v>
      </c>
      <c r="G2663" s="81" t="s">
        <v>528</v>
      </c>
      <c r="H2663" s="81" t="s">
        <v>1364</v>
      </c>
      <c r="I2663" s="81" t="s">
        <v>2658</v>
      </c>
      <c r="J2663" s="81" t="s">
        <v>14</v>
      </c>
      <c r="K2663" s="81" t="s">
        <v>494</v>
      </c>
      <c r="L2663" s="81">
        <v>-107.75122308333333</v>
      </c>
      <c r="M2663" s="81">
        <v>39.526908611111111</v>
      </c>
      <c r="N2663" s="190">
        <v>0</v>
      </c>
      <c r="O2663" s="185">
        <v>0</v>
      </c>
      <c r="P2663" s="185">
        <v>0</v>
      </c>
      <c r="Q2663" s="185">
        <v>0</v>
      </c>
      <c r="R2663" s="186">
        <v>0</v>
      </c>
    </row>
    <row r="2664" spans="1:18" s="81" customFormat="1" x14ac:dyDescent="0.2">
      <c r="A2664" s="81" t="s">
        <v>147</v>
      </c>
      <c r="B2664" s="81" t="s">
        <v>493</v>
      </c>
      <c r="C2664" s="81" t="str">
        <f t="shared" si="41"/>
        <v>08045</v>
      </c>
      <c r="D2664" s="81" t="s">
        <v>503</v>
      </c>
      <c r="E2664" s="81" t="s">
        <v>2657</v>
      </c>
      <c r="F2664" s="81">
        <v>70.56</v>
      </c>
      <c r="G2664" s="81" t="s">
        <v>528</v>
      </c>
      <c r="H2664" s="81" t="s">
        <v>1364</v>
      </c>
      <c r="I2664" s="81" t="s">
        <v>2658</v>
      </c>
      <c r="J2664" s="81" t="s">
        <v>14</v>
      </c>
      <c r="K2664" s="81" t="s">
        <v>494</v>
      </c>
      <c r="L2664" s="81">
        <v>-107.75122308333333</v>
      </c>
      <c r="M2664" s="81">
        <v>39.526908611111111</v>
      </c>
      <c r="N2664" s="190">
        <v>0</v>
      </c>
      <c r="O2664" s="185">
        <v>0</v>
      </c>
      <c r="P2664" s="185">
        <v>0</v>
      </c>
      <c r="Q2664" s="185">
        <v>0</v>
      </c>
      <c r="R2664" s="186">
        <v>0</v>
      </c>
    </row>
    <row r="2665" spans="1:18" s="81" customFormat="1" x14ac:dyDescent="0.2">
      <c r="A2665" s="81" t="s">
        <v>147</v>
      </c>
      <c r="B2665" s="81" t="s">
        <v>493</v>
      </c>
      <c r="C2665" s="81" t="str">
        <f t="shared" si="41"/>
        <v>08045</v>
      </c>
      <c r="D2665" s="81" t="s">
        <v>503</v>
      </c>
      <c r="E2665" s="81" t="s">
        <v>2657</v>
      </c>
      <c r="F2665" s="81">
        <v>70.56</v>
      </c>
      <c r="G2665" s="81" t="s">
        <v>528</v>
      </c>
      <c r="H2665" s="81" t="s">
        <v>1364</v>
      </c>
      <c r="I2665" s="81" t="s">
        <v>2658</v>
      </c>
      <c r="J2665" s="81" t="s">
        <v>14</v>
      </c>
      <c r="K2665" s="81" t="s">
        <v>494</v>
      </c>
      <c r="L2665" s="81">
        <v>-107.75122308333333</v>
      </c>
      <c r="M2665" s="81">
        <v>39.526908611111111</v>
      </c>
      <c r="N2665" s="190">
        <v>0</v>
      </c>
      <c r="O2665" s="185">
        <v>1.8766749034764396</v>
      </c>
      <c r="P2665" s="185">
        <v>0</v>
      </c>
      <c r="Q2665" s="185">
        <v>0</v>
      </c>
      <c r="R2665" s="186">
        <v>0</v>
      </c>
    </row>
    <row r="2666" spans="1:18" s="81" customFormat="1" x14ac:dyDescent="0.2">
      <c r="A2666" s="81" t="s">
        <v>147</v>
      </c>
      <c r="B2666" s="81" t="s">
        <v>493</v>
      </c>
      <c r="C2666" s="81" t="str">
        <f t="shared" si="41"/>
        <v>08045</v>
      </c>
      <c r="D2666" s="81" t="s">
        <v>503</v>
      </c>
      <c r="E2666" s="81" t="s">
        <v>2659</v>
      </c>
      <c r="F2666" s="81">
        <v>54.432000000000002</v>
      </c>
      <c r="G2666" s="81" t="s">
        <v>528</v>
      </c>
      <c r="H2666" s="81" t="s">
        <v>1364</v>
      </c>
      <c r="I2666" s="81" t="s">
        <v>2660</v>
      </c>
      <c r="J2666" s="81" t="s">
        <v>14</v>
      </c>
      <c r="K2666" s="81" t="s">
        <v>494</v>
      </c>
      <c r="L2666" s="81">
        <v>-107.67014113888889</v>
      </c>
      <c r="M2666" s="81">
        <v>39.537373277777775</v>
      </c>
      <c r="N2666" s="190">
        <v>0</v>
      </c>
      <c r="O2666" s="185">
        <v>0</v>
      </c>
      <c r="P2666" s="185">
        <v>0</v>
      </c>
      <c r="Q2666" s="185">
        <v>0</v>
      </c>
      <c r="R2666" s="186">
        <v>0</v>
      </c>
    </row>
    <row r="2667" spans="1:18" s="81" customFormat="1" x14ac:dyDescent="0.2">
      <c r="A2667" s="81" t="s">
        <v>147</v>
      </c>
      <c r="B2667" s="81" t="s">
        <v>493</v>
      </c>
      <c r="C2667" s="81" t="str">
        <f t="shared" si="41"/>
        <v>08045</v>
      </c>
      <c r="D2667" s="81" t="s">
        <v>503</v>
      </c>
      <c r="E2667" s="81" t="s">
        <v>2659</v>
      </c>
      <c r="F2667" s="81">
        <v>54.432000000000002</v>
      </c>
      <c r="G2667" s="81" t="s">
        <v>528</v>
      </c>
      <c r="H2667" s="81" t="s">
        <v>1364</v>
      </c>
      <c r="I2667" s="81" t="s">
        <v>2660</v>
      </c>
      <c r="J2667" s="81" t="s">
        <v>14</v>
      </c>
      <c r="K2667" s="81" t="s">
        <v>494</v>
      </c>
      <c r="L2667" s="81">
        <v>-107.67014113888889</v>
      </c>
      <c r="M2667" s="81">
        <v>39.537373277777775</v>
      </c>
      <c r="N2667" s="190">
        <v>0</v>
      </c>
      <c r="O2667" s="185">
        <v>0</v>
      </c>
      <c r="P2667" s="185">
        <v>0</v>
      </c>
      <c r="Q2667" s="185">
        <v>0</v>
      </c>
      <c r="R2667" s="186">
        <v>0</v>
      </c>
    </row>
    <row r="2668" spans="1:18" s="81" customFormat="1" x14ac:dyDescent="0.2">
      <c r="A2668" s="81" t="s">
        <v>147</v>
      </c>
      <c r="B2668" s="81" t="s">
        <v>493</v>
      </c>
      <c r="C2668" s="81" t="str">
        <f t="shared" si="41"/>
        <v>08045</v>
      </c>
      <c r="D2668" s="81" t="s">
        <v>503</v>
      </c>
      <c r="E2668" s="81" t="s">
        <v>2659</v>
      </c>
      <c r="F2668" s="81">
        <v>54.432000000000002</v>
      </c>
      <c r="G2668" s="81" t="s">
        <v>528</v>
      </c>
      <c r="H2668" s="81" t="s">
        <v>1364</v>
      </c>
      <c r="I2668" s="81" t="s">
        <v>2660</v>
      </c>
      <c r="J2668" s="81" t="s">
        <v>14</v>
      </c>
      <c r="K2668" s="81" t="s">
        <v>494</v>
      </c>
      <c r="L2668" s="81">
        <v>-107.67014113888889</v>
      </c>
      <c r="M2668" s="81">
        <v>39.537373277777775</v>
      </c>
      <c r="N2668" s="190">
        <v>0</v>
      </c>
      <c r="O2668" s="185">
        <v>1.4477206398246818</v>
      </c>
      <c r="P2668" s="185">
        <v>0</v>
      </c>
      <c r="Q2668" s="185">
        <v>0</v>
      </c>
      <c r="R2668" s="186">
        <v>0</v>
      </c>
    </row>
    <row r="2669" spans="1:18" s="81" customFormat="1" x14ac:dyDescent="0.2">
      <c r="A2669" s="81" t="s">
        <v>147</v>
      </c>
      <c r="B2669" s="81" t="s">
        <v>493</v>
      </c>
      <c r="C2669" s="81" t="str">
        <f t="shared" si="41"/>
        <v>08045</v>
      </c>
      <c r="D2669" s="81" t="s">
        <v>503</v>
      </c>
      <c r="E2669" s="81" t="s">
        <v>2661</v>
      </c>
      <c r="F2669" s="81">
        <v>26.207999999999998</v>
      </c>
      <c r="G2669" s="81" t="s">
        <v>528</v>
      </c>
      <c r="H2669" s="81" t="s">
        <v>1364</v>
      </c>
      <c r="I2669" s="81" t="s">
        <v>2662</v>
      </c>
      <c r="J2669" s="81" t="s">
        <v>14</v>
      </c>
      <c r="K2669" s="81" t="s">
        <v>494</v>
      </c>
      <c r="L2669" s="81">
        <v>-107.67889502777778</v>
      </c>
      <c r="M2669" s="81">
        <v>39.535195555555553</v>
      </c>
      <c r="N2669" s="190">
        <v>0</v>
      </c>
      <c r="O2669" s="185">
        <v>0</v>
      </c>
      <c r="P2669" s="185">
        <v>0</v>
      </c>
      <c r="Q2669" s="185">
        <v>0</v>
      </c>
      <c r="R2669" s="186">
        <v>0</v>
      </c>
    </row>
    <row r="2670" spans="1:18" s="81" customFormat="1" x14ac:dyDescent="0.2">
      <c r="A2670" s="81" t="s">
        <v>147</v>
      </c>
      <c r="B2670" s="81" t="s">
        <v>493</v>
      </c>
      <c r="C2670" s="81" t="str">
        <f t="shared" si="41"/>
        <v>08045</v>
      </c>
      <c r="D2670" s="81" t="s">
        <v>503</v>
      </c>
      <c r="E2670" s="81" t="s">
        <v>2661</v>
      </c>
      <c r="F2670" s="81">
        <v>26.207999999999998</v>
      </c>
      <c r="G2670" s="81" t="s">
        <v>528</v>
      </c>
      <c r="H2670" s="81" t="s">
        <v>1364</v>
      </c>
      <c r="I2670" s="81" t="s">
        <v>2662</v>
      </c>
      <c r="J2670" s="81" t="s">
        <v>14</v>
      </c>
      <c r="K2670" s="81" t="s">
        <v>494</v>
      </c>
      <c r="L2670" s="81">
        <v>-107.67889502777778</v>
      </c>
      <c r="M2670" s="81">
        <v>39.535195555555553</v>
      </c>
      <c r="N2670" s="190">
        <v>0</v>
      </c>
      <c r="O2670" s="185">
        <v>0</v>
      </c>
      <c r="P2670" s="185">
        <v>0</v>
      </c>
      <c r="Q2670" s="185">
        <v>0</v>
      </c>
      <c r="R2670" s="186">
        <v>0</v>
      </c>
    </row>
    <row r="2671" spans="1:18" s="81" customFormat="1" x14ac:dyDescent="0.2">
      <c r="A2671" s="81" t="s">
        <v>147</v>
      </c>
      <c r="B2671" s="81" t="s">
        <v>493</v>
      </c>
      <c r="C2671" s="81" t="str">
        <f t="shared" si="41"/>
        <v>08045</v>
      </c>
      <c r="D2671" s="81" t="s">
        <v>503</v>
      </c>
      <c r="E2671" s="81" t="s">
        <v>2661</v>
      </c>
      <c r="F2671" s="81">
        <v>26.207999999999998</v>
      </c>
      <c r="G2671" s="81" t="s">
        <v>528</v>
      </c>
      <c r="H2671" s="81" t="s">
        <v>1364</v>
      </c>
      <c r="I2671" s="81" t="s">
        <v>2662</v>
      </c>
      <c r="J2671" s="81" t="s">
        <v>14</v>
      </c>
      <c r="K2671" s="81" t="s">
        <v>494</v>
      </c>
      <c r="L2671" s="81">
        <v>-107.67889502777778</v>
      </c>
      <c r="M2671" s="81">
        <v>39.535195555555553</v>
      </c>
      <c r="N2671" s="190">
        <v>0</v>
      </c>
      <c r="O2671" s="185">
        <v>0.69705067843410595</v>
      </c>
      <c r="P2671" s="185">
        <v>0</v>
      </c>
      <c r="Q2671" s="185">
        <v>0</v>
      </c>
      <c r="R2671" s="186">
        <v>0</v>
      </c>
    </row>
    <row r="2672" spans="1:18" s="81" customFormat="1" x14ac:dyDescent="0.2">
      <c r="A2672" s="81" t="s">
        <v>147</v>
      </c>
      <c r="B2672" s="81" t="s">
        <v>493</v>
      </c>
      <c r="C2672" s="81" t="str">
        <f t="shared" si="41"/>
        <v>08045</v>
      </c>
      <c r="D2672" s="81" t="s">
        <v>503</v>
      </c>
      <c r="E2672" s="81" t="s">
        <v>2663</v>
      </c>
      <c r="F2672" s="81">
        <v>38.094000000000001</v>
      </c>
      <c r="G2672" s="81" t="s">
        <v>528</v>
      </c>
      <c r="H2672" s="81" t="s">
        <v>1364</v>
      </c>
      <c r="I2672" s="81" t="s">
        <v>2664</v>
      </c>
      <c r="J2672" s="81" t="s">
        <v>14</v>
      </c>
      <c r="K2672" s="81" t="s">
        <v>494</v>
      </c>
      <c r="L2672" s="81">
        <v>-107.70090333333333</v>
      </c>
      <c r="M2672" s="81">
        <v>39.540904888888896</v>
      </c>
      <c r="N2672" s="190">
        <v>0</v>
      </c>
      <c r="O2672" s="185">
        <v>0</v>
      </c>
      <c r="P2672" s="185">
        <v>0</v>
      </c>
      <c r="Q2672" s="185">
        <v>0</v>
      </c>
      <c r="R2672" s="186">
        <v>0</v>
      </c>
    </row>
    <row r="2673" spans="1:18" s="81" customFormat="1" x14ac:dyDescent="0.2">
      <c r="A2673" s="81" t="s">
        <v>147</v>
      </c>
      <c r="B2673" s="81" t="s">
        <v>493</v>
      </c>
      <c r="C2673" s="81" t="str">
        <f t="shared" si="41"/>
        <v>08045</v>
      </c>
      <c r="D2673" s="81" t="s">
        <v>503</v>
      </c>
      <c r="E2673" s="81" t="s">
        <v>2663</v>
      </c>
      <c r="F2673" s="81">
        <v>38.094000000000001</v>
      </c>
      <c r="G2673" s="81" t="s">
        <v>528</v>
      </c>
      <c r="H2673" s="81" t="s">
        <v>1364</v>
      </c>
      <c r="I2673" s="81" t="s">
        <v>2664</v>
      </c>
      <c r="J2673" s="81" t="s">
        <v>14</v>
      </c>
      <c r="K2673" s="81" t="s">
        <v>494</v>
      </c>
      <c r="L2673" s="81">
        <v>-107.70090333333333</v>
      </c>
      <c r="M2673" s="81">
        <v>39.540904888888896</v>
      </c>
      <c r="N2673" s="190">
        <v>0</v>
      </c>
      <c r="O2673" s="185">
        <v>0</v>
      </c>
      <c r="P2673" s="185">
        <v>0</v>
      </c>
      <c r="Q2673" s="185">
        <v>0</v>
      </c>
      <c r="R2673" s="186">
        <v>0</v>
      </c>
    </row>
    <row r="2674" spans="1:18" s="81" customFormat="1" x14ac:dyDescent="0.2">
      <c r="A2674" s="81" t="s">
        <v>147</v>
      </c>
      <c r="B2674" s="81" t="s">
        <v>493</v>
      </c>
      <c r="C2674" s="81" t="str">
        <f t="shared" si="41"/>
        <v>08045</v>
      </c>
      <c r="D2674" s="81" t="s">
        <v>503</v>
      </c>
      <c r="E2674" s="81" t="s">
        <v>2663</v>
      </c>
      <c r="F2674" s="81">
        <v>38.094000000000001</v>
      </c>
      <c r="G2674" s="81" t="s">
        <v>528</v>
      </c>
      <c r="H2674" s="81" t="s">
        <v>1364</v>
      </c>
      <c r="I2674" s="81" t="s">
        <v>2664</v>
      </c>
      <c r="J2674" s="81" t="s">
        <v>14</v>
      </c>
      <c r="K2674" s="81" t="s">
        <v>494</v>
      </c>
      <c r="L2674" s="81">
        <v>-107.70090333333333</v>
      </c>
      <c r="M2674" s="81">
        <v>39.540904888888896</v>
      </c>
      <c r="N2674" s="190">
        <v>0</v>
      </c>
      <c r="O2674" s="185">
        <v>2.4795383660889074</v>
      </c>
      <c r="P2674" s="185">
        <v>0</v>
      </c>
      <c r="Q2674" s="185">
        <v>0</v>
      </c>
      <c r="R2674" s="186">
        <v>0</v>
      </c>
    </row>
    <row r="2675" spans="1:18" s="81" customFormat="1" x14ac:dyDescent="0.2">
      <c r="A2675" s="81" t="s">
        <v>147</v>
      </c>
      <c r="B2675" s="81" t="s">
        <v>493</v>
      </c>
      <c r="C2675" s="81" t="str">
        <f t="shared" si="41"/>
        <v>08045</v>
      </c>
      <c r="D2675" s="81" t="s">
        <v>503</v>
      </c>
      <c r="E2675" s="81" t="s">
        <v>2665</v>
      </c>
      <c r="F2675" s="81">
        <v>49.265999999999998</v>
      </c>
      <c r="G2675" s="81" t="s">
        <v>528</v>
      </c>
      <c r="H2675" s="81" t="s">
        <v>1364</v>
      </c>
      <c r="I2675" s="81" t="s">
        <v>2666</v>
      </c>
      <c r="J2675" s="81" t="s">
        <v>14</v>
      </c>
      <c r="K2675" s="81" t="s">
        <v>494</v>
      </c>
      <c r="L2675" s="81">
        <v>-107.72503283333333</v>
      </c>
      <c r="M2675" s="81">
        <v>39.543174111111107</v>
      </c>
      <c r="N2675" s="190">
        <v>0</v>
      </c>
      <c r="O2675" s="185">
        <v>0</v>
      </c>
      <c r="P2675" s="185">
        <v>0</v>
      </c>
      <c r="Q2675" s="185">
        <v>0</v>
      </c>
      <c r="R2675" s="186">
        <v>0</v>
      </c>
    </row>
    <row r="2676" spans="1:18" s="81" customFormat="1" x14ac:dyDescent="0.2">
      <c r="A2676" s="81" t="s">
        <v>147</v>
      </c>
      <c r="B2676" s="81" t="s">
        <v>493</v>
      </c>
      <c r="C2676" s="81" t="str">
        <f t="shared" si="41"/>
        <v>08045</v>
      </c>
      <c r="D2676" s="81" t="s">
        <v>503</v>
      </c>
      <c r="E2676" s="81" t="s">
        <v>2665</v>
      </c>
      <c r="F2676" s="81">
        <v>49.265999999999998</v>
      </c>
      <c r="G2676" s="81" t="s">
        <v>528</v>
      </c>
      <c r="H2676" s="81" t="s">
        <v>1364</v>
      </c>
      <c r="I2676" s="81" t="s">
        <v>2666</v>
      </c>
      <c r="J2676" s="81" t="s">
        <v>14</v>
      </c>
      <c r="K2676" s="81" t="s">
        <v>494</v>
      </c>
      <c r="L2676" s="81">
        <v>-107.72503283333333</v>
      </c>
      <c r="M2676" s="81">
        <v>39.543174111111107</v>
      </c>
      <c r="N2676" s="190">
        <v>0</v>
      </c>
      <c r="O2676" s="185">
        <v>0</v>
      </c>
      <c r="P2676" s="185">
        <v>0</v>
      </c>
      <c r="Q2676" s="185">
        <v>0</v>
      </c>
      <c r="R2676" s="186">
        <v>0</v>
      </c>
    </row>
    <row r="2677" spans="1:18" s="81" customFormat="1" x14ac:dyDescent="0.2">
      <c r="A2677" s="81" t="s">
        <v>147</v>
      </c>
      <c r="B2677" s="81" t="s">
        <v>493</v>
      </c>
      <c r="C2677" s="81" t="str">
        <f t="shared" si="41"/>
        <v>08045</v>
      </c>
      <c r="D2677" s="81" t="s">
        <v>503</v>
      </c>
      <c r="E2677" s="81" t="s">
        <v>2665</v>
      </c>
      <c r="F2677" s="81">
        <v>49.265999999999998</v>
      </c>
      <c r="G2677" s="81" t="s">
        <v>528</v>
      </c>
      <c r="H2677" s="81" t="s">
        <v>1364</v>
      </c>
      <c r="I2677" s="81" t="s">
        <v>2666</v>
      </c>
      <c r="J2677" s="81" t="s">
        <v>14</v>
      </c>
      <c r="K2677" s="81" t="s">
        <v>494</v>
      </c>
      <c r="L2677" s="81">
        <v>-107.72503283333333</v>
      </c>
      <c r="M2677" s="81">
        <v>39.543174111111107</v>
      </c>
      <c r="N2677" s="190">
        <v>0</v>
      </c>
      <c r="O2677" s="185">
        <v>1.3103480368902065</v>
      </c>
      <c r="P2677" s="185">
        <v>0</v>
      </c>
      <c r="Q2677" s="185">
        <v>0</v>
      </c>
      <c r="R2677" s="186">
        <v>0</v>
      </c>
    </row>
    <row r="2678" spans="1:18" s="81" customFormat="1" x14ac:dyDescent="0.2">
      <c r="A2678" s="81" t="s">
        <v>147</v>
      </c>
      <c r="B2678" s="81" t="s">
        <v>493</v>
      </c>
      <c r="C2678" s="81" t="str">
        <f t="shared" si="41"/>
        <v>08045</v>
      </c>
      <c r="D2678" s="81" t="s">
        <v>503</v>
      </c>
      <c r="E2678" s="81" t="s">
        <v>2667</v>
      </c>
      <c r="F2678" s="81">
        <v>47.375999999999998</v>
      </c>
      <c r="G2678" s="81" t="s">
        <v>528</v>
      </c>
      <c r="H2678" s="81" t="s">
        <v>1364</v>
      </c>
      <c r="I2678" s="81" t="s">
        <v>2668</v>
      </c>
      <c r="J2678" s="81" t="s">
        <v>14</v>
      </c>
      <c r="K2678" s="81" t="s">
        <v>494</v>
      </c>
      <c r="L2678" s="81">
        <v>-107.69751108333334</v>
      </c>
      <c r="M2678" s="81">
        <v>39.538979694444443</v>
      </c>
      <c r="N2678" s="190">
        <v>0</v>
      </c>
      <c r="O2678" s="185">
        <v>0</v>
      </c>
      <c r="P2678" s="185">
        <v>0</v>
      </c>
      <c r="Q2678" s="185">
        <v>0</v>
      </c>
      <c r="R2678" s="186">
        <v>0</v>
      </c>
    </row>
    <row r="2679" spans="1:18" s="81" customFormat="1" x14ac:dyDescent="0.2">
      <c r="A2679" s="81" t="s">
        <v>147</v>
      </c>
      <c r="B2679" s="81" t="s">
        <v>493</v>
      </c>
      <c r="C2679" s="81" t="str">
        <f t="shared" si="41"/>
        <v>08045</v>
      </c>
      <c r="D2679" s="81" t="s">
        <v>503</v>
      </c>
      <c r="E2679" s="81" t="s">
        <v>2667</v>
      </c>
      <c r="F2679" s="81">
        <v>47.375999999999998</v>
      </c>
      <c r="G2679" s="81" t="s">
        <v>528</v>
      </c>
      <c r="H2679" s="81" t="s">
        <v>1364</v>
      </c>
      <c r="I2679" s="81" t="s">
        <v>2668</v>
      </c>
      <c r="J2679" s="81" t="s">
        <v>14</v>
      </c>
      <c r="K2679" s="81" t="s">
        <v>494</v>
      </c>
      <c r="L2679" s="81">
        <v>-107.69751108333334</v>
      </c>
      <c r="M2679" s="81">
        <v>39.538979694444443</v>
      </c>
      <c r="N2679" s="190">
        <v>0</v>
      </c>
      <c r="O2679" s="185">
        <v>0</v>
      </c>
      <c r="P2679" s="185">
        <v>0</v>
      </c>
      <c r="Q2679" s="185">
        <v>0</v>
      </c>
      <c r="R2679" s="186">
        <v>0</v>
      </c>
    </row>
    <row r="2680" spans="1:18" s="81" customFormat="1" x14ac:dyDescent="0.2">
      <c r="A2680" s="81" t="s">
        <v>147</v>
      </c>
      <c r="B2680" s="81" t="s">
        <v>493</v>
      </c>
      <c r="C2680" s="81" t="str">
        <f t="shared" si="41"/>
        <v>08045</v>
      </c>
      <c r="D2680" s="81" t="s">
        <v>503</v>
      </c>
      <c r="E2680" s="81" t="s">
        <v>2667</v>
      </c>
      <c r="F2680" s="81">
        <v>47.375999999999998</v>
      </c>
      <c r="G2680" s="81" t="s">
        <v>528</v>
      </c>
      <c r="H2680" s="81" t="s">
        <v>1364</v>
      </c>
      <c r="I2680" s="81" t="s">
        <v>2668</v>
      </c>
      <c r="J2680" s="81" t="s">
        <v>14</v>
      </c>
      <c r="K2680" s="81" t="s">
        <v>494</v>
      </c>
      <c r="L2680" s="81">
        <v>-107.69751108333334</v>
      </c>
      <c r="M2680" s="81">
        <v>39.538979694444443</v>
      </c>
      <c r="N2680" s="190">
        <v>0</v>
      </c>
      <c r="O2680" s="185">
        <v>1.2600531494770377</v>
      </c>
      <c r="P2680" s="185">
        <v>0</v>
      </c>
      <c r="Q2680" s="185">
        <v>0</v>
      </c>
      <c r="R2680" s="186">
        <v>0</v>
      </c>
    </row>
    <row r="2681" spans="1:18" s="81" customFormat="1" x14ac:dyDescent="0.2">
      <c r="A2681" s="81" t="s">
        <v>147</v>
      </c>
      <c r="B2681" s="81" t="s">
        <v>493</v>
      </c>
      <c r="C2681" s="81" t="str">
        <f t="shared" si="41"/>
        <v>08045</v>
      </c>
      <c r="D2681" s="81" t="s">
        <v>503</v>
      </c>
      <c r="E2681" s="81" t="s">
        <v>2669</v>
      </c>
      <c r="F2681" s="81">
        <v>358.34399999999999</v>
      </c>
      <c r="G2681" s="81" t="s">
        <v>528</v>
      </c>
      <c r="H2681" s="81" t="s">
        <v>1364</v>
      </c>
      <c r="I2681" s="81" t="s">
        <v>2670</v>
      </c>
      <c r="J2681" s="81" t="s">
        <v>14</v>
      </c>
      <c r="K2681" s="81" t="s">
        <v>494</v>
      </c>
      <c r="L2681" s="81">
        <v>-107.66695822222223</v>
      </c>
      <c r="M2681" s="81">
        <v>39.528276972222223</v>
      </c>
      <c r="N2681" s="190">
        <v>0</v>
      </c>
      <c r="O2681" s="185">
        <v>0</v>
      </c>
      <c r="P2681" s="185">
        <v>0</v>
      </c>
      <c r="Q2681" s="185">
        <v>0</v>
      </c>
      <c r="R2681" s="186">
        <v>0</v>
      </c>
    </row>
    <row r="2682" spans="1:18" s="81" customFormat="1" x14ac:dyDescent="0.2">
      <c r="A2682" s="81" t="s">
        <v>147</v>
      </c>
      <c r="B2682" s="81" t="s">
        <v>493</v>
      </c>
      <c r="C2682" s="81" t="str">
        <f t="shared" si="41"/>
        <v>08045</v>
      </c>
      <c r="D2682" s="81" t="s">
        <v>503</v>
      </c>
      <c r="E2682" s="81" t="s">
        <v>2669</v>
      </c>
      <c r="F2682" s="81">
        <v>358.34399999999999</v>
      </c>
      <c r="G2682" s="81" t="s">
        <v>528</v>
      </c>
      <c r="H2682" s="81" t="s">
        <v>1364</v>
      </c>
      <c r="I2682" s="81" t="s">
        <v>2670</v>
      </c>
      <c r="J2682" s="81" t="s">
        <v>14</v>
      </c>
      <c r="K2682" s="81" t="s">
        <v>494</v>
      </c>
      <c r="L2682" s="81">
        <v>-107.66695822222223</v>
      </c>
      <c r="M2682" s="81">
        <v>39.528276972222223</v>
      </c>
      <c r="N2682" s="190">
        <v>0</v>
      </c>
      <c r="O2682" s="185">
        <v>0</v>
      </c>
      <c r="P2682" s="185">
        <v>0</v>
      </c>
      <c r="Q2682" s="185">
        <v>0</v>
      </c>
      <c r="R2682" s="186">
        <v>0</v>
      </c>
    </row>
    <row r="2683" spans="1:18" s="81" customFormat="1" x14ac:dyDescent="0.2">
      <c r="A2683" s="81" t="s">
        <v>147</v>
      </c>
      <c r="B2683" s="81" t="s">
        <v>493</v>
      </c>
      <c r="C2683" s="81" t="str">
        <f t="shared" si="41"/>
        <v>08045</v>
      </c>
      <c r="D2683" s="81" t="s">
        <v>503</v>
      </c>
      <c r="E2683" s="81" t="s">
        <v>2669</v>
      </c>
      <c r="F2683" s="81">
        <v>358.34399999999999</v>
      </c>
      <c r="G2683" s="81" t="s">
        <v>528</v>
      </c>
      <c r="H2683" s="81" t="s">
        <v>1364</v>
      </c>
      <c r="I2683" s="81" t="s">
        <v>2670</v>
      </c>
      <c r="J2683" s="81" t="s">
        <v>14</v>
      </c>
      <c r="K2683" s="81" t="s">
        <v>494</v>
      </c>
      <c r="L2683" s="81">
        <v>-107.66695822222223</v>
      </c>
      <c r="M2683" s="81">
        <v>39.528276972222223</v>
      </c>
      <c r="N2683" s="190">
        <v>0</v>
      </c>
      <c r="O2683" s="185">
        <v>9.5308275455124889</v>
      </c>
      <c r="P2683" s="185">
        <v>0</v>
      </c>
      <c r="Q2683" s="185">
        <v>0</v>
      </c>
      <c r="R2683" s="186">
        <v>0</v>
      </c>
    </row>
    <row r="2684" spans="1:18" s="81" customFormat="1" x14ac:dyDescent="0.2">
      <c r="A2684" s="81" t="s">
        <v>147</v>
      </c>
      <c r="B2684" s="81" t="s">
        <v>493</v>
      </c>
      <c r="C2684" s="81" t="str">
        <f t="shared" si="41"/>
        <v>08045</v>
      </c>
      <c r="D2684" s="81" t="s">
        <v>503</v>
      </c>
      <c r="E2684" s="81" t="s">
        <v>2671</v>
      </c>
      <c r="F2684" s="81">
        <v>191.52</v>
      </c>
      <c r="G2684" s="81" t="s">
        <v>528</v>
      </c>
      <c r="H2684" s="81" t="s">
        <v>1364</v>
      </c>
      <c r="I2684" s="81" t="s">
        <v>2672</v>
      </c>
      <c r="J2684" s="81" t="s">
        <v>14</v>
      </c>
      <c r="K2684" s="81" t="s">
        <v>494</v>
      </c>
      <c r="L2684" s="81">
        <v>-107.66148600000002</v>
      </c>
      <c r="M2684" s="81">
        <v>39.527042027777775</v>
      </c>
      <c r="N2684" s="190">
        <v>0</v>
      </c>
      <c r="O2684" s="185">
        <v>0</v>
      </c>
      <c r="P2684" s="185">
        <v>0</v>
      </c>
      <c r="Q2684" s="185">
        <v>0</v>
      </c>
      <c r="R2684" s="186">
        <v>0</v>
      </c>
    </row>
    <row r="2685" spans="1:18" s="81" customFormat="1" x14ac:dyDescent="0.2">
      <c r="A2685" s="81" t="s">
        <v>147</v>
      </c>
      <c r="B2685" s="81" t="s">
        <v>493</v>
      </c>
      <c r="C2685" s="81" t="str">
        <f t="shared" si="41"/>
        <v>08045</v>
      </c>
      <c r="D2685" s="81" t="s">
        <v>503</v>
      </c>
      <c r="E2685" s="81" t="s">
        <v>2671</v>
      </c>
      <c r="F2685" s="81">
        <v>191.52</v>
      </c>
      <c r="G2685" s="81" t="s">
        <v>528</v>
      </c>
      <c r="H2685" s="81" t="s">
        <v>1364</v>
      </c>
      <c r="I2685" s="81" t="s">
        <v>2672</v>
      </c>
      <c r="J2685" s="81" t="s">
        <v>14</v>
      </c>
      <c r="K2685" s="81" t="s">
        <v>494</v>
      </c>
      <c r="L2685" s="81">
        <v>-107.66148600000002</v>
      </c>
      <c r="M2685" s="81">
        <v>39.527042027777775</v>
      </c>
      <c r="N2685" s="190">
        <v>0</v>
      </c>
      <c r="O2685" s="185">
        <v>0</v>
      </c>
      <c r="P2685" s="185">
        <v>0</v>
      </c>
      <c r="Q2685" s="185">
        <v>0</v>
      </c>
      <c r="R2685" s="186">
        <v>0</v>
      </c>
    </row>
    <row r="2686" spans="1:18" s="81" customFormat="1" x14ac:dyDescent="0.2">
      <c r="A2686" s="81" t="s">
        <v>147</v>
      </c>
      <c r="B2686" s="81" t="s">
        <v>493</v>
      </c>
      <c r="C2686" s="81" t="str">
        <f t="shared" si="41"/>
        <v>08045</v>
      </c>
      <c r="D2686" s="81" t="s">
        <v>503</v>
      </c>
      <c r="E2686" s="81" t="s">
        <v>2671</v>
      </c>
      <c r="F2686" s="81">
        <v>191.52</v>
      </c>
      <c r="G2686" s="81" t="s">
        <v>528</v>
      </c>
      <c r="H2686" s="81" t="s">
        <v>1364</v>
      </c>
      <c r="I2686" s="81" t="s">
        <v>2672</v>
      </c>
      <c r="J2686" s="81" t="s">
        <v>14</v>
      </c>
      <c r="K2686" s="81" t="s">
        <v>494</v>
      </c>
      <c r="L2686" s="81">
        <v>-107.66148600000002</v>
      </c>
      <c r="M2686" s="81">
        <v>39.527042027777775</v>
      </c>
      <c r="N2686" s="190">
        <v>0</v>
      </c>
      <c r="O2686" s="185">
        <v>5.093831880864621</v>
      </c>
      <c r="P2686" s="185">
        <v>0</v>
      </c>
      <c r="Q2686" s="185">
        <v>0</v>
      </c>
      <c r="R2686" s="186">
        <v>0</v>
      </c>
    </row>
    <row r="2687" spans="1:18" s="81" customFormat="1" x14ac:dyDescent="0.2">
      <c r="A2687" s="81" t="s">
        <v>147</v>
      </c>
      <c r="B2687" s="81" t="s">
        <v>493</v>
      </c>
      <c r="C2687" s="81" t="str">
        <f t="shared" si="41"/>
        <v>08045</v>
      </c>
      <c r="D2687" s="81" t="s">
        <v>503</v>
      </c>
      <c r="E2687" s="81" t="s">
        <v>2673</v>
      </c>
      <c r="F2687" s="81">
        <v>145.65600000000001</v>
      </c>
      <c r="G2687" s="81" t="s">
        <v>528</v>
      </c>
      <c r="H2687" s="81" t="s">
        <v>1364</v>
      </c>
      <c r="I2687" s="81" t="s">
        <v>2674</v>
      </c>
      <c r="J2687" s="81" t="s">
        <v>14</v>
      </c>
      <c r="K2687" s="81" t="s">
        <v>494</v>
      </c>
      <c r="L2687" s="81">
        <v>-107.65263847222222</v>
      </c>
      <c r="M2687" s="81">
        <v>39.531306694444446</v>
      </c>
      <c r="N2687" s="190">
        <v>0</v>
      </c>
      <c r="O2687" s="185">
        <v>0</v>
      </c>
      <c r="P2687" s="185">
        <v>0</v>
      </c>
      <c r="Q2687" s="185">
        <v>0</v>
      </c>
      <c r="R2687" s="186">
        <v>0</v>
      </c>
    </row>
    <row r="2688" spans="1:18" s="81" customFormat="1" x14ac:dyDescent="0.2">
      <c r="A2688" s="81" t="s">
        <v>147</v>
      </c>
      <c r="B2688" s="81" t="s">
        <v>493</v>
      </c>
      <c r="C2688" s="81" t="str">
        <f t="shared" si="41"/>
        <v>08045</v>
      </c>
      <c r="D2688" s="81" t="s">
        <v>503</v>
      </c>
      <c r="E2688" s="81" t="s">
        <v>2673</v>
      </c>
      <c r="F2688" s="81">
        <v>145.65600000000001</v>
      </c>
      <c r="G2688" s="81" t="s">
        <v>528</v>
      </c>
      <c r="H2688" s="81" t="s">
        <v>1364</v>
      </c>
      <c r="I2688" s="81" t="s">
        <v>2674</v>
      </c>
      <c r="J2688" s="81" t="s">
        <v>14</v>
      </c>
      <c r="K2688" s="81" t="s">
        <v>494</v>
      </c>
      <c r="L2688" s="81">
        <v>-107.65263847222222</v>
      </c>
      <c r="M2688" s="81">
        <v>39.531306694444446</v>
      </c>
      <c r="N2688" s="190">
        <v>0</v>
      </c>
      <c r="O2688" s="185">
        <v>0</v>
      </c>
      <c r="P2688" s="185">
        <v>0</v>
      </c>
      <c r="Q2688" s="185">
        <v>0</v>
      </c>
      <c r="R2688" s="186">
        <v>0</v>
      </c>
    </row>
    <row r="2689" spans="1:18" s="81" customFormat="1" x14ac:dyDescent="0.2">
      <c r="A2689" s="81" t="s">
        <v>147</v>
      </c>
      <c r="B2689" s="81" t="s">
        <v>493</v>
      </c>
      <c r="C2689" s="81" t="str">
        <f t="shared" si="41"/>
        <v>08045</v>
      </c>
      <c r="D2689" s="81" t="s">
        <v>503</v>
      </c>
      <c r="E2689" s="81" t="s">
        <v>2673</v>
      </c>
      <c r="F2689" s="81">
        <v>145.65600000000001</v>
      </c>
      <c r="G2689" s="81" t="s">
        <v>528</v>
      </c>
      <c r="H2689" s="81" t="s">
        <v>1364</v>
      </c>
      <c r="I2689" s="81" t="s">
        <v>2674</v>
      </c>
      <c r="J2689" s="81" t="s">
        <v>14</v>
      </c>
      <c r="K2689" s="81" t="s">
        <v>494</v>
      </c>
      <c r="L2689" s="81">
        <v>-107.65263847222222</v>
      </c>
      <c r="M2689" s="81">
        <v>39.531306694444446</v>
      </c>
      <c r="N2689" s="190">
        <v>0</v>
      </c>
      <c r="O2689" s="185">
        <v>3.8739931936049357</v>
      </c>
      <c r="P2689" s="185">
        <v>0</v>
      </c>
      <c r="Q2689" s="185">
        <v>0</v>
      </c>
      <c r="R2689" s="186">
        <v>0</v>
      </c>
    </row>
    <row r="2690" spans="1:18" s="81" customFormat="1" x14ac:dyDescent="0.2">
      <c r="A2690" s="81" t="s">
        <v>147</v>
      </c>
      <c r="B2690" s="81" t="s">
        <v>493</v>
      </c>
      <c r="C2690" s="81" t="str">
        <f t="shared" si="41"/>
        <v>08045</v>
      </c>
      <c r="D2690" s="81" t="s">
        <v>503</v>
      </c>
      <c r="E2690" s="81" t="s">
        <v>2675</v>
      </c>
      <c r="F2690" s="81">
        <v>126</v>
      </c>
      <c r="G2690" s="81" t="s">
        <v>528</v>
      </c>
      <c r="H2690" s="81" t="s">
        <v>1364</v>
      </c>
      <c r="I2690" s="81" t="s">
        <v>2676</v>
      </c>
      <c r="J2690" s="81" t="s">
        <v>14</v>
      </c>
      <c r="K2690" s="81" t="s">
        <v>494</v>
      </c>
      <c r="L2690" s="81">
        <v>-107.73383827777778</v>
      </c>
      <c r="M2690" s="81">
        <v>39.532330555555554</v>
      </c>
      <c r="N2690" s="190">
        <v>0</v>
      </c>
      <c r="O2690" s="185">
        <v>0</v>
      </c>
      <c r="P2690" s="185">
        <v>0</v>
      </c>
      <c r="Q2690" s="185">
        <v>0</v>
      </c>
      <c r="R2690" s="186">
        <v>0</v>
      </c>
    </row>
    <row r="2691" spans="1:18" s="81" customFormat="1" x14ac:dyDescent="0.2">
      <c r="A2691" s="81" t="s">
        <v>147</v>
      </c>
      <c r="B2691" s="81" t="s">
        <v>493</v>
      </c>
      <c r="C2691" s="81" t="str">
        <f t="shared" si="41"/>
        <v>08045</v>
      </c>
      <c r="D2691" s="81" t="s">
        <v>503</v>
      </c>
      <c r="E2691" s="81" t="s">
        <v>2675</v>
      </c>
      <c r="F2691" s="81">
        <v>126</v>
      </c>
      <c r="G2691" s="81" t="s">
        <v>528</v>
      </c>
      <c r="H2691" s="81" t="s">
        <v>1364</v>
      </c>
      <c r="I2691" s="81" t="s">
        <v>2676</v>
      </c>
      <c r="J2691" s="81" t="s">
        <v>14</v>
      </c>
      <c r="K2691" s="81" t="s">
        <v>494</v>
      </c>
      <c r="L2691" s="81">
        <v>-107.73383827777778</v>
      </c>
      <c r="M2691" s="81">
        <v>39.532330555555554</v>
      </c>
      <c r="N2691" s="190">
        <v>0</v>
      </c>
      <c r="O2691" s="185">
        <v>0</v>
      </c>
      <c r="P2691" s="185">
        <v>0</v>
      </c>
      <c r="Q2691" s="185">
        <v>0</v>
      </c>
      <c r="R2691" s="186">
        <v>0</v>
      </c>
    </row>
    <row r="2692" spans="1:18" s="81" customFormat="1" x14ac:dyDescent="0.2">
      <c r="A2692" s="81" t="s">
        <v>147</v>
      </c>
      <c r="B2692" s="81" t="s">
        <v>493</v>
      </c>
      <c r="C2692" s="81" t="str">
        <f t="shared" si="41"/>
        <v>08045</v>
      </c>
      <c r="D2692" s="81" t="s">
        <v>503</v>
      </c>
      <c r="E2692" s="81" t="s">
        <v>2675</v>
      </c>
      <c r="F2692" s="81">
        <v>126</v>
      </c>
      <c r="G2692" s="81" t="s">
        <v>528</v>
      </c>
      <c r="H2692" s="81" t="s">
        <v>1364</v>
      </c>
      <c r="I2692" s="81" t="s">
        <v>2676</v>
      </c>
      <c r="J2692" s="81" t="s">
        <v>14</v>
      </c>
      <c r="K2692" s="81" t="s">
        <v>494</v>
      </c>
      <c r="L2692" s="81">
        <v>-107.73383827777778</v>
      </c>
      <c r="M2692" s="81">
        <v>39.532330555555554</v>
      </c>
      <c r="N2692" s="190">
        <v>0</v>
      </c>
      <c r="O2692" s="185">
        <v>3.351205184779356</v>
      </c>
      <c r="P2692" s="185">
        <v>0</v>
      </c>
      <c r="Q2692" s="185">
        <v>0</v>
      </c>
      <c r="R2692" s="186">
        <v>0</v>
      </c>
    </row>
    <row r="2693" spans="1:18" s="81" customFormat="1" x14ac:dyDescent="0.2">
      <c r="A2693" s="81" t="s">
        <v>147</v>
      </c>
      <c r="B2693" s="81" t="s">
        <v>493</v>
      </c>
      <c r="C2693" s="81" t="str">
        <f t="shared" si="41"/>
        <v>08045</v>
      </c>
      <c r="D2693" s="81" t="s">
        <v>503</v>
      </c>
      <c r="E2693" s="81" t="s">
        <v>2677</v>
      </c>
      <c r="F2693" s="81">
        <v>35.700000000000003</v>
      </c>
      <c r="G2693" s="81" t="s">
        <v>528</v>
      </c>
      <c r="H2693" s="81" t="s">
        <v>565</v>
      </c>
      <c r="I2693" s="81" t="s">
        <v>2678</v>
      </c>
      <c r="J2693" s="81" t="s">
        <v>14</v>
      </c>
      <c r="K2693" s="81" t="s">
        <v>494</v>
      </c>
      <c r="L2693" s="81">
        <v>-108.07544166666666</v>
      </c>
      <c r="M2693" s="81">
        <v>39.432066666666664</v>
      </c>
      <c r="N2693" s="190">
        <v>0</v>
      </c>
      <c r="O2693" s="185">
        <v>2.3236662849494873</v>
      </c>
      <c r="P2693" s="185">
        <v>0</v>
      </c>
      <c r="Q2693" s="185">
        <v>0</v>
      </c>
      <c r="R2693" s="186">
        <v>0</v>
      </c>
    </row>
    <row r="2694" spans="1:18" s="81" customFormat="1" x14ac:dyDescent="0.2">
      <c r="A2694" s="81" t="s">
        <v>147</v>
      </c>
      <c r="B2694" s="81" t="s">
        <v>493</v>
      </c>
      <c r="C2694" s="81" t="str">
        <f t="shared" si="41"/>
        <v>08045</v>
      </c>
      <c r="D2694" s="81" t="s">
        <v>503</v>
      </c>
      <c r="E2694" s="81" t="s">
        <v>2679</v>
      </c>
      <c r="F2694" s="81">
        <v>35.826000000000001</v>
      </c>
      <c r="G2694" s="81" t="s">
        <v>528</v>
      </c>
      <c r="H2694" s="81" t="s">
        <v>565</v>
      </c>
      <c r="I2694" s="81" t="s">
        <v>2680</v>
      </c>
      <c r="J2694" s="81" t="s">
        <v>14</v>
      </c>
      <c r="K2694" s="81" t="s">
        <v>494</v>
      </c>
      <c r="L2694" s="81">
        <v>-108.13206919444444</v>
      </c>
      <c r="M2694" s="81">
        <v>39.510927416666668</v>
      </c>
      <c r="N2694" s="190">
        <v>0</v>
      </c>
      <c r="O2694" s="185">
        <v>2.3318674600728384</v>
      </c>
      <c r="P2694" s="185">
        <v>0</v>
      </c>
      <c r="Q2694" s="185">
        <v>0</v>
      </c>
      <c r="R2694" s="186">
        <v>0</v>
      </c>
    </row>
    <row r="2695" spans="1:18" s="81" customFormat="1" x14ac:dyDescent="0.2">
      <c r="A2695" s="81" t="s">
        <v>147</v>
      </c>
      <c r="B2695" s="81" t="s">
        <v>493</v>
      </c>
      <c r="C2695" s="81" t="str">
        <f t="shared" ref="C2695:C2758" si="42">B2695&amp;D2695</f>
        <v>08045</v>
      </c>
      <c r="D2695" s="81" t="s">
        <v>503</v>
      </c>
      <c r="E2695" s="81" t="s">
        <v>2681</v>
      </c>
      <c r="F2695" s="81">
        <v>66.275999999999996</v>
      </c>
      <c r="G2695" s="81" t="s">
        <v>528</v>
      </c>
      <c r="H2695" s="81" t="s">
        <v>565</v>
      </c>
      <c r="I2695" s="81" t="s">
        <v>2682</v>
      </c>
      <c r="J2695" s="81" t="s">
        <v>14</v>
      </c>
      <c r="K2695" s="81" t="s">
        <v>494</v>
      </c>
      <c r="L2695" s="81">
        <v>-108.01481666666666</v>
      </c>
      <c r="M2695" s="81">
        <v>39.471980555555561</v>
      </c>
      <c r="N2695" s="190">
        <v>0</v>
      </c>
      <c r="O2695" s="185">
        <v>4.3138181148826948</v>
      </c>
      <c r="P2695" s="185">
        <v>0</v>
      </c>
      <c r="Q2695" s="185">
        <v>0</v>
      </c>
      <c r="R2695" s="186">
        <v>0</v>
      </c>
    </row>
    <row r="2696" spans="1:18" s="81" customFormat="1" x14ac:dyDescent="0.2">
      <c r="A2696" s="81" t="s">
        <v>147</v>
      </c>
      <c r="B2696" s="81" t="s">
        <v>493</v>
      </c>
      <c r="C2696" s="81" t="str">
        <f t="shared" si="42"/>
        <v>08045</v>
      </c>
      <c r="D2696" s="81" t="s">
        <v>503</v>
      </c>
      <c r="E2696" s="81" t="s">
        <v>2683</v>
      </c>
      <c r="F2696" s="81">
        <v>0</v>
      </c>
      <c r="G2696" s="81" t="s">
        <v>528</v>
      </c>
      <c r="H2696" s="81" t="s">
        <v>529</v>
      </c>
      <c r="I2696" s="81" t="s">
        <v>2684</v>
      </c>
      <c r="J2696" s="81" t="s">
        <v>14</v>
      </c>
      <c r="K2696" s="81" t="s">
        <v>494</v>
      </c>
      <c r="L2696" s="81">
        <v>-107.64619166666667</v>
      </c>
      <c r="M2696" s="81">
        <v>39.496275000000004</v>
      </c>
      <c r="N2696" s="190">
        <v>0</v>
      </c>
      <c r="O2696" s="185">
        <v>6.478996690573422</v>
      </c>
      <c r="P2696" s="185">
        <v>0</v>
      </c>
      <c r="Q2696" s="185">
        <v>0</v>
      </c>
      <c r="R2696" s="186">
        <v>0</v>
      </c>
    </row>
    <row r="2697" spans="1:18" s="81" customFormat="1" x14ac:dyDescent="0.2">
      <c r="A2697" s="81" t="s">
        <v>147</v>
      </c>
      <c r="B2697" s="81" t="s">
        <v>493</v>
      </c>
      <c r="C2697" s="81" t="str">
        <f t="shared" si="42"/>
        <v>08045</v>
      </c>
      <c r="D2697" s="81" t="s">
        <v>503</v>
      </c>
      <c r="E2697" s="81" t="s">
        <v>2685</v>
      </c>
      <c r="F2697" s="81">
        <v>3615.5</v>
      </c>
      <c r="G2697" s="81" t="s">
        <v>618</v>
      </c>
      <c r="H2697" s="81" t="s">
        <v>2686</v>
      </c>
      <c r="I2697" s="81" t="s">
        <v>2687</v>
      </c>
      <c r="J2697" s="81" t="s">
        <v>247</v>
      </c>
      <c r="K2697" s="81" t="s">
        <v>382</v>
      </c>
      <c r="L2697" s="81">
        <v>-107.77905683333334</v>
      </c>
      <c r="M2697" s="81">
        <v>39.445548055555555</v>
      </c>
      <c r="N2697" s="190">
        <v>0</v>
      </c>
      <c r="O2697" s="185">
        <v>5.0020439999999997</v>
      </c>
      <c r="P2697" s="185">
        <v>0</v>
      </c>
      <c r="Q2697" s="185">
        <v>0</v>
      </c>
      <c r="R2697" s="186">
        <v>0</v>
      </c>
    </row>
    <row r="2698" spans="1:18" s="81" customFormat="1" x14ac:dyDescent="0.2">
      <c r="A2698" s="81" t="s">
        <v>147</v>
      </c>
      <c r="B2698" s="81" t="s">
        <v>493</v>
      </c>
      <c r="C2698" s="81" t="str">
        <f t="shared" si="42"/>
        <v>08045</v>
      </c>
      <c r="D2698" s="81" t="s">
        <v>503</v>
      </c>
      <c r="E2698" s="81" t="s">
        <v>2685</v>
      </c>
      <c r="F2698" s="81">
        <v>3613.5</v>
      </c>
      <c r="G2698" s="81" t="s">
        <v>505</v>
      </c>
      <c r="H2698" s="81" t="s">
        <v>2688</v>
      </c>
      <c r="I2698" s="81" t="s">
        <v>2687</v>
      </c>
      <c r="J2698" s="81" t="s">
        <v>10</v>
      </c>
      <c r="K2698" s="81" t="s">
        <v>319</v>
      </c>
      <c r="L2698" s="81">
        <v>-107.77905683333334</v>
      </c>
      <c r="M2698" s="81">
        <v>39.445548055555555</v>
      </c>
      <c r="N2698" s="190">
        <v>0</v>
      </c>
      <c r="O2698" s="185">
        <v>4.9992770000000002</v>
      </c>
      <c r="P2698" s="185">
        <v>0</v>
      </c>
      <c r="Q2698" s="185">
        <v>0</v>
      </c>
      <c r="R2698" s="186">
        <v>0</v>
      </c>
    </row>
    <row r="2699" spans="1:18" s="81" customFormat="1" x14ac:dyDescent="0.2">
      <c r="A2699" s="81" t="s">
        <v>147</v>
      </c>
      <c r="B2699" s="81" t="s">
        <v>493</v>
      </c>
      <c r="C2699" s="81" t="str">
        <f t="shared" si="42"/>
        <v>08045</v>
      </c>
      <c r="D2699" s="81" t="s">
        <v>503</v>
      </c>
      <c r="E2699" s="81" t="s">
        <v>2685</v>
      </c>
      <c r="F2699" s="81">
        <v>3615.5</v>
      </c>
      <c r="G2699" s="81" t="s">
        <v>526</v>
      </c>
      <c r="H2699" s="81" t="s">
        <v>602</v>
      </c>
      <c r="I2699" s="81" t="s">
        <v>2687</v>
      </c>
      <c r="J2699" s="81" t="s">
        <v>277</v>
      </c>
      <c r="K2699" s="81" t="s">
        <v>350</v>
      </c>
      <c r="L2699" s="81">
        <v>-107.77905683333334</v>
      </c>
      <c r="M2699" s="81">
        <v>39.445548055555555</v>
      </c>
      <c r="N2699" s="190">
        <v>0</v>
      </c>
      <c r="O2699" s="185">
        <v>15.004325</v>
      </c>
      <c r="P2699" s="185">
        <v>0</v>
      </c>
      <c r="Q2699" s="185">
        <v>0</v>
      </c>
      <c r="R2699" s="186">
        <v>0</v>
      </c>
    </row>
    <row r="2700" spans="1:18" s="81" customFormat="1" x14ac:dyDescent="0.2">
      <c r="A2700" s="81" t="s">
        <v>147</v>
      </c>
      <c r="B2700" s="81" t="s">
        <v>493</v>
      </c>
      <c r="C2700" s="81" t="str">
        <f t="shared" si="42"/>
        <v>08045</v>
      </c>
      <c r="D2700" s="81" t="s">
        <v>503</v>
      </c>
      <c r="E2700" s="81" t="s">
        <v>2689</v>
      </c>
      <c r="F2700" s="81">
        <v>151.9</v>
      </c>
      <c r="G2700" s="81" t="s">
        <v>515</v>
      </c>
      <c r="H2700" s="81" t="s">
        <v>2690</v>
      </c>
      <c r="I2700" s="81" t="s">
        <v>2691</v>
      </c>
      <c r="J2700" s="81" t="s">
        <v>231</v>
      </c>
      <c r="K2700" s="81" t="s">
        <v>333</v>
      </c>
      <c r="L2700" s="81">
        <v>-107.64494608333334</v>
      </c>
      <c r="M2700" s="81">
        <v>39.507041111111114</v>
      </c>
      <c r="N2700" s="190">
        <v>0</v>
      </c>
      <c r="O2700" s="185">
        <v>0</v>
      </c>
      <c r="P2700" s="185">
        <v>7.23</v>
      </c>
      <c r="Q2700" s="185">
        <v>0</v>
      </c>
      <c r="R2700" s="186">
        <v>0</v>
      </c>
    </row>
    <row r="2701" spans="1:18" s="81" customFormat="1" x14ac:dyDescent="0.2">
      <c r="A2701" s="81" t="s">
        <v>147</v>
      </c>
      <c r="B2701" s="81" t="s">
        <v>493</v>
      </c>
      <c r="C2701" s="81" t="str">
        <f t="shared" si="42"/>
        <v>08045</v>
      </c>
      <c r="D2701" s="81" t="s">
        <v>503</v>
      </c>
      <c r="E2701" s="81" t="s">
        <v>2689</v>
      </c>
      <c r="F2701" s="81">
        <v>151.9</v>
      </c>
      <c r="G2701" s="81" t="s">
        <v>515</v>
      </c>
      <c r="H2701" s="81" t="s">
        <v>2690</v>
      </c>
      <c r="I2701" s="81" t="s">
        <v>2691</v>
      </c>
      <c r="J2701" s="81" t="s">
        <v>231</v>
      </c>
      <c r="K2701" s="81" t="s">
        <v>333</v>
      </c>
      <c r="L2701" s="81">
        <v>-107.64494608333334</v>
      </c>
      <c r="M2701" s="81">
        <v>39.507041111111114</v>
      </c>
      <c r="N2701" s="190">
        <v>20.149999999999999</v>
      </c>
      <c r="O2701" s="185">
        <v>0</v>
      </c>
      <c r="P2701" s="185">
        <v>0</v>
      </c>
      <c r="Q2701" s="185">
        <v>0</v>
      </c>
      <c r="R2701" s="186">
        <v>0</v>
      </c>
    </row>
    <row r="2702" spans="1:18" s="81" customFormat="1" x14ac:dyDescent="0.2">
      <c r="A2702" s="81" t="s">
        <v>147</v>
      </c>
      <c r="B2702" s="81" t="s">
        <v>493</v>
      </c>
      <c r="C2702" s="81" t="str">
        <f t="shared" si="42"/>
        <v>08045</v>
      </c>
      <c r="D2702" s="81" t="s">
        <v>503</v>
      </c>
      <c r="E2702" s="81" t="s">
        <v>2689</v>
      </c>
      <c r="F2702" s="81">
        <v>151.9</v>
      </c>
      <c r="G2702" s="81" t="s">
        <v>515</v>
      </c>
      <c r="H2702" s="81" t="s">
        <v>2690</v>
      </c>
      <c r="I2702" s="81" t="s">
        <v>2691</v>
      </c>
      <c r="J2702" s="81" t="s">
        <v>231</v>
      </c>
      <c r="K2702" s="81" t="s">
        <v>333</v>
      </c>
      <c r="L2702" s="81">
        <v>-107.64494608333334</v>
      </c>
      <c r="M2702" s="81">
        <v>39.507041111111114</v>
      </c>
      <c r="N2702" s="190">
        <v>0</v>
      </c>
      <c r="O2702" s="185">
        <v>0</v>
      </c>
      <c r="P2702" s="185">
        <v>0</v>
      </c>
      <c r="Q2702" s="185">
        <v>0</v>
      </c>
      <c r="R2702" s="186">
        <v>0.8</v>
      </c>
    </row>
    <row r="2703" spans="1:18" s="81" customFormat="1" x14ac:dyDescent="0.2">
      <c r="A2703" s="81" t="s">
        <v>147</v>
      </c>
      <c r="B2703" s="81" t="s">
        <v>493</v>
      </c>
      <c r="C2703" s="81" t="str">
        <f t="shared" si="42"/>
        <v>08045</v>
      </c>
      <c r="D2703" s="81" t="s">
        <v>503</v>
      </c>
      <c r="E2703" s="81" t="s">
        <v>2689</v>
      </c>
      <c r="F2703" s="81">
        <v>151.9</v>
      </c>
      <c r="G2703" s="81" t="s">
        <v>515</v>
      </c>
      <c r="H2703" s="81" t="s">
        <v>2690</v>
      </c>
      <c r="I2703" s="81" t="s">
        <v>2691</v>
      </c>
      <c r="J2703" s="81" t="s">
        <v>231</v>
      </c>
      <c r="K2703" s="81" t="s">
        <v>333</v>
      </c>
      <c r="L2703" s="81">
        <v>-107.64494608333334</v>
      </c>
      <c r="M2703" s="81">
        <v>39.507041111111114</v>
      </c>
      <c r="N2703" s="190">
        <v>0</v>
      </c>
      <c r="O2703" s="185">
        <v>0</v>
      </c>
      <c r="P2703" s="185">
        <v>0</v>
      </c>
      <c r="Q2703" s="185">
        <v>0</v>
      </c>
      <c r="R2703" s="186">
        <v>0</v>
      </c>
    </row>
    <row r="2704" spans="1:18" s="81" customFormat="1" x14ac:dyDescent="0.2">
      <c r="A2704" s="81" t="s">
        <v>147</v>
      </c>
      <c r="B2704" s="81" t="s">
        <v>493</v>
      </c>
      <c r="C2704" s="81" t="str">
        <f t="shared" si="42"/>
        <v>08045</v>
      </c>
      <c r="D2704" s="81" t="s">
        <v>503</v>
      </c>
      <c r="E2704" s="81" t="s">
        <v>2689</v>
      </c>
      <c r="F2704" s="81">
        <v>151.9</v>
      </c>
      <c r="G2704" s="81" t="s">
        <v>515</v>
      </c>
      <c r="H2704" s="81" t="s">
        <v>2690</v>
      </c>
      <c r="I2704" s="81" t="s">
        <v>2691</v>
      </c>
      <c r="J2704" s="81" t="s">
        <v>231</v>
      </c>
      <c r="K2704" s="81" t="s">
        <v>333</v>
      </c>
      <c r="L2704" s="81">
        <v>-107.64494608333334</v>
      </c>
      <c r="M2704" s="81">
        <v>39.507041111111114</v>
      </c>
      <c r="N2704" s="190">
        <v>0</v>
      </c>
      <c r="O2704" s="185">
        <v>0</v>
      </c>
      <c r="P2704" s="185">
        <v>0</v>
      </c>
      <c r="Q2704" s="185">
        <v>0.05</v>
      </c>
      <c r="R2704" s="186">
        <v>0</v>
      </c>
    </row>
    <row r="2705" spans="1:18" s="81" customFormat="1" x14ac:dyDescent="0.2">
      <c r="A2705" s="81" t="s">
        <v>147</v>
      </c>
      <c r="B2705" s="81" t="s">
        <v>493</v>
      </c>
      <c r="C2705" s="81" t="str">
        <f t="shared" si="42"/>
        <v>08045</v>
      </c>
      <c r="D2705" s="81" t="s">
        <v>503</v>
      </c>
      <c r="E2705" s="81" t="s">
        <v>2689</v>
      </c>
      <c r="F2705" s="81">
        <v>151.9</v>
      </c>
      <c r="G2705" s="81" t="s">
        <v>515</v>
      </c>
      <c r="H2705" s="81" t="s">
        <v>2690</v>
      </c>
      <c r="I2705" s="81" t="s">
        <v>2691</v>
      </c>
      <c r="J2705" s="81" t="s">
        <v>231</v>
      </c>
      <c r="K2705" s="81" t="s">
        <v>333</v>
      </c>
      <c r="L2705" s="81">
        <v>-107.64494608333334</v>
      </c>
      <c r="M2705" s="81">
        <v>39.507041111111114</v>
      </c>
      <c r="N2705" s="190">
        <v>0</v>
      </c>
      <c r="O2705" s="185">
        <v>14.11</v>
      </c>
      <c r="P2705" s="185">
        <v>0</v>
      </c>
      <c r="Q2705" s="185">
        <v>0</v>
      </c>
      <c r="R2705" s="186">
        <v>0</v>
      </c>
    </row>
    <row r="2706" spans="1:18" s="81" customFormat="1" x14ac:dyDescent="0.2">
      <c r="A2706" s="81" t="s">
        <v>147</v>
      </c>
      <c r="B2706" s="81" t="s">
        <v>493</v>
      </c>
      <c r="C2706" s="81" t="str">
        <f t="shared" si="42"/>
        <v>08045</v>
      </c>
      <c r="D2706" s="81" t="s">
        <v>503</v>
      </c>
      <c r="E2706" s="81" t="s">
        <v>2689</v>
      </c>
      <c r="F2706" s="81">
        <v>27.9</v>
      </c>
      <c r="G2706" s="81" t="s">
        <v>515</v>
      </c>
      <c r="H2706" s="81" t="s">
        <v>2692</v>
      </c>
      <c r="I2706" s="81" t="s">
        <v>2691</v>
      </c>
      <c r="J2706" s="81" t="s">
        <v>231</v>
      </c>
      <c r="K2706" s="81" t="s">
        <v>333</v>
      </c>
      <c r="L2706" s="81">
        <v>-107.64494608333334</v>
      </c>
      <c r="M2706" s="81">
        <v>39.507041111111114</v>
      </c>
      <c r="N2706" s="190">
        <v>0</v>
      </c>
      <c r="O2706" s="185">
        <v>0</v>
      </c>
      <c r="P2706" s="185">
        <v>11.8</v>
      </c>
      <c r="Q2706" s="185">
        <v>0</v>
      </c>
      <c r="R2706" s="186">
        <v>0</v>
      </c>
    </row>
    <row r="2707" spans="1:18" s="81" customFormat="1" x14ac:dyDescent="0.2">
      <c r="A2707" s="81" t="s">
        <v>147</v>
      </c>
      <c r="B2707" s="81" t="s">
        <v>493</v>
      </c>
      <c r="C2707" s="81" t="str">
        <f t="shared" si="42"/>
        <v>08045</v>
      </c>
      <c r="D2707" s="81" t="s">
        <v>503</v>
      </c>
      <c r="E2707" s="81" t="s">
        <v>2689</v>
      </c>
      <c r="F2707" s="81">
        <v>27.9</v>
      </c>
      <c r="G2707" s="81" t="s">
        <v>515</v>
      </c>
      <c r="H2707" s="81" t="s">
        <v>2692</v>
      </c>
      <c r="I2707" s="81" t="s">
        <v>2691</v>
      </c>
      <c r="J2707" s="81" t="s">
        <v>231</v>
      </c>
      <c r="K2707" s="81" t="s">
        <v>333</v>
      </c>
      <c r="L2707" s="81">
        <v>-107.64494608333334</v>
      </c>
      <c r="M2707" s="81">
        <v>39.507041111111114</v>
      </c>
      <c r="N2707" s="190">
        <v>33.049999999999997</v>
      </c>
      <c r="O2707" s="185">
        <v>0</v>
      </c>
      <c r="P2707" s="185">
        <v>0</v>
      </c>
      <c r="Q2707" s="185">
        <v>0</v>
      </c>
      <c r="R2707" s="186">
        <v>0</v>
      </c>
    </row>
    <row r="2708" spans="1:18" s="81" customFormat="1" x14ac:dyDescent="0.2">
      <c r="A2708" s="81" t="s">
        <v>147</v>
      </c>
      <c r="B2708" s="81" t="s">
        <v>493</v>
      </c>
      <c r="C2708" s="81" t="str">
        <f t="shared" si="42"/>
        <v>08045</v>
      </c>
      <c r="D2708" s="81" t="s">
        <v>503</v>
      </c>
      <c r="E2708" s="81" t="s">
        <v>2689</v>
      </c>
      <c r="F2708" s="81">
        <v>27.9</v>
      </c>
      <c r="G2708" s="81" t="s">
        <v>515</v>
      </c>
      <c r="H2708" s="81" t="s">
        <v>2692</v>
      </c>
      <c r="I2708" s="81" t="s">
        <v>2691</v>
      </c>
      <c r="J2708" s="81" t="s">
        <v>231</v>
      </c>
      <c r="K2708" s="81" t="s">
        <v>333</v>
      </c>
      <c r="L2708" s="81">
        <v>-107.64494608333334</v>
      </c>
      <c r="M2708" s="81">
        <v>39.507041111111114</v>
      </c>
      <c r="N2708" s="190">
        <v>0</v>
      </c>
      <c r="O2708" s="185">
        <v>0</v>
      </c>
      <c r="P2708" s="185">
        <v>0</v>
      </c>
      <c r="Q2708" s="185">
        <v>0</v>
      </c>
      <c r="R2708" s="186">
        <v>1.44</v>
      </c>
    </row>
    <row r="2709" spans="1:18" s="81" customFormat="1" x14ac:dyDescent="0.2">
      <c r="A2709" s="81" t="s">
        <v>147</v>
      </c>
      <c r="B2709" s="81" t="s">
        <v>493</v>
      </c>
      <c r="C2709" s="81" t="str">
        <f t="shared" si="42"/>
        <v>08045</v>
      </c>
      <c r="D2709" s="81" t="s">
        <v>503</v>
      </c>
      <c r="E2709" s="81" t="s">
        <v>2689</v>
      </c>
      <c r="F2709" s="81">
        <v>27.9</v>
      </c>
      <c r="G2709" s="81" t="s">
        <v>515</v>
      </c>
      <c r="H2709" s="81" t="s">
        <v>2692</v>
      </c>
      <c r="I2709" s="81" t="s">
        <v>2691</v>
      </c>
      <c r="J2709" s="81" t="s">
        <v>231</v>
      </c>
      <c r="K2709" s="81" t="s">
        <v>333</v>
      </c>
      <c r="L2709" s="81">
        <v>-107.64494608333334</v>
      </c>
      <c r="M2709" s="81">
        <v>39.507041111111114</v>
      </c>
      <c r="N2709" s="190">
        <v>0</v>
      </c>
      <c r="O2709" s="185">
        <v>0</v>
      </c>
      <c r="P2709" s="185">
        <v>0</v>
      </c>
      <c r="Q2709" s="185">
        <v>0</v>
      </c>
      <c r="R2709" s="186">
        <v>0</v>
      </c>
    </row>
    <row r="2710" spans="1:18" s="81" customFormat="1" x14ac:dyDescent="0.2">
      <c r="A2710" s="81" t="s">
        <v>147</v>
      </c>
      <c r="B2710" s="81" t="s">
        <v>493</v>
      </c>
      <c r="C2710" s="81" t="str">
        <f t="shared" si="42"/>
        <v>08045</v>
      </c>
      <c r="D2710" s="81" t="s">
        <v>503</v>
      </c>
      <c r="E2710" s="81" t="s">
        <v>2689</v>
      </c>
      <c r="F2710" s="81">
        <v>27.9</v>
      </c>
      <c r="G2710" s="81" t="s">
        <v>515</v>
      </c>
      <c r="H2710" s="81" t="s">
        <v>2692</v>
      </c>
      <c r="I2710" s="81" t="s">
        <v>2691</v>
      </c>
      <c r="J2710" s="81" t="s">
        <v>231</v>
      </c>
      <c r="K2710" s="81" t="s">
        <v>333</v>
      </c>
      <c r="L2710" s="81">
        <v>-107.64494608333334</v>
      </c>
      <c r="M2710" s="81">
        <v>39.507041111111114</v>
      </c>
      <c r="N2710" s="190">
        <v>0</v>
      </c>
      <c r="O2710" s="185">
        <v>0</v>
      </c>
      <c r="P2710" s="185">
        <v>0</v>
      </c>
      <c r="Q2710" s="185">
        <v>0.08</v>
      </c>
      <c r="R2710" s="186">
        <v>0</v>
      </c>
    </row>
    <row r="2711" spans="1:18" s="81" customFormat="1" x14ac:dyDescent="0.2">
      <c r="A2711" s="81" t="s">
        <v>147</v>
      </c>
      <c r="B2711" s="81" t="s">
        <v>493</v>
      </c>
      <c r="C2711" s="81" t="str">
        <f t="shared" si="42"/>
        <v>08045</v>
      </c>
      <c r="D2711" s="81" t="s">
        <v>503</v>
      </c>
      <c r="E2711" s="81" t="s">
        <v>2689</v>
      </c>
      <c r="F2711" s="81">
        <v>27.9</v>
      </c>
      <c r="G2711" s="81" t="s">
        <v>515</v>
      </c>
      <c r="H2711" s="81" t="s">
        <v>2692</v>
      </c>
      <c r="I2711" s="81" t="s">
        <v>2691</v>
      </c>
      <c r="J2711" s="81" t="s">
        <v>231</v>
      </c>
      <c r="K2711" s="81" t="s">
        <v>333</v>
      </c>
      <c r="L2711" s="81">
        <v>-107.64494608333334</v>
      </c>
      <c r="M2711" s="81">
        <v>39.507041111111114</v>
      </c>
      <c r="N2711" s="190">
        <v>0</v>
      </c>
      <c r="O2711" s="185">
        <v>22.9</v>
      </c>
      <c r="P2711" s="185">
        <v>0</v>
      </c>
      <c r="Q2711" s="185">
        <v>0</v>
      </c>
      <c r="R2711" s="186">
        <v>0</v>
      </c>
    </row>
    <row r="2712" spans="1:18" s="81" customFormat="1" x14ac:dyDescent="0.2">
      <c r="A2712" s="81" t="s">
        <v>147</v>
      </c>
      <c r="B2712" s="81" t="s">
        <v>493</v>
      </c>
      <c r="C2712" s="81" t="str">
        <f t="shared" si="42"/>
        <v>08045</v>
      </c>
      <c r="D2712" s="81" t="s">
        <v>503</v>
      </c>
      <c r="E2712" s="81" t="s">
        <v>2689</v>
      </c>
      <c r="F2712" s="81">
        <v>40</v>
      </c>
      <c r="G2712" s="81" t="s">
        <v>505</v>
      </c>
      <c r="H2712" s="81" t="s">
        <v>724</v>
      </c>
      <c r="I2712" s="81" t="s">
        <v>2691</v>
      </c>
      <c r="J2712" s="81" t="s">
        <v>10</v>
      </c>
      <c r="K2712" s="81" t="s">
        <v>319</v>
      </c>
      <c r="L2712" s="81">
        <v>-107.64494608333334</v>
      </c>
      <c r="M2712" s="81">
        <v>39.507041111111114</v>
      </c>
      <c r="N2712" s="190">
        <v>0</v>
      </c>
      <c r="O2712" s="185">
        <v>4.4400000000000004</v>
      </c>
      <c r="P2712" s="185">
        <v>0</v>
      </c>
      <c r="Q2712" s="185">
        <v>0</v>
      </c>
      <c r="R2712" s="186">
        <v>0</v>
      </c>
    </row>
    <row r="2713" spans="1:18" s="81" customFormat="1" x14ac:dyDescent="0.2">
      <c r="A2713" s="81" t="s">
        <v>147</v>
      </c>
      <c r="B2713" s="81" t="s">
        <v>493</v>
      </c>
      <c r="C2713" s="81" t="str">
        <f t="shared" si="42"/>
        <v>08045</v>
      </c>
      <c r="D2713" s="81" t="s">
        <v>503</v>
      </c>
      <c r="E2713" s="81" t="s">
        <v>2689</v>
      </c>
      <c r="F2713" s="81">
        <v>40</v>
      </c>
      <c r="G2713" s="81" t="s">
        <v>505</v>
      </c>
      <c r="H2713" s="81" t="s">
        <v>2693</v>
      </c>
      <c r="I2713" s="81" t="s">
        <v>2691</v>
      </c>
      <c r="J2713" s="81" t="s">
        <v>10</v>
      </c>
      <c r="K2713" s="81" t="s">
        <v>319</v>
      </c>
      <c r="L2713" s="81">
        <v>-107.64494608333334</v>
      </c>
      <c r="M2713" s="81">
        <v>39.507041111111114</v>
      </c>
      <c r="N2713" s="190">
        <v>0</v>
      </c>
      <c r="O2713" s="185">
        <v>4.4400000000000004</v>
      </c>
      <c r="P2713" s="185">
        <v>0</v>
      </c>
      <c r="Q2713" s="185">
        <v>0</v>
      </c>
      <c r="R2713" s="186">
        <v>0</v>
      </c>
    </row>
    <row r="2714" spans="1:18" s="81" customFormat="1" x14ac:dyDescent="0.2">
      <c r="A2714" s="81" t="s">
        <v>147</v>
      </c>
      <c r="B2714" s="81" t="s">
        <v>493</v>
      </c>
      <c r="C2714" s="81" t="str">
        <f t="shared" si="42"/>
        <v>08045</v>
      </c>
      <c r="D2714" s="81" t="s">
        <v>503</v>
      </c>
      <c r="E2714" s="81" t="s">
        <v>2689</v>
      </c>
      <c r="F2714" s="81">
        <v>4135</v>
      </c>
      <c r="G2714" s="81" t="s">
        <v>526</v>
      </c>
      <c r="H2714" s="81" t="s">
        <v>602</v>
      </c>
      <c r="I2714" s="81" t="s">
        <v>2691</v>
      </c>
      <c r="J2714" s="81" t="s">
        <v>277</v>
      </c>
      <c r="K2714" s="81" t="s">
        <v>350</v>
      </c>
      <c r="L2714" s="81">
        <v>-107.64494608333334</v>
      </c>
      <c r="M2714" s="81">
        <v>39.507041111111114</v>
      </c>
      <c r="N2714" s="190">
        <v>0</v>
      </c>
      <c r="O2714" s="185">
        <v>19.75</v>
      </c>
      <c r="P2714" s="185">
        <v>0</v>
      </c>
      <c r="Q2714" s="185">
        <v>0</v>
      </c>
      <c r="R2714" s="186">
        <v>0</v>
      </c>
    </row>
    <row r="2715" spans="1:18" s="81" customFormat="1" x14ac:dyDescent="0.2">
      <c r="A2715" s="81" t="s">
        <v>147</v>
      </c>
      <c r="B2715" s="81" t="s">
        <v>493</v>
      </c>
      <c r="C2715" s="81" t="str">
        <f t="shared" si="42"/>
        <v>08045</v>
      </c>
      <c r="D2715" s="81" t="s">
        <v>503</v>
      </c>
      <c r="E2715" s="81" t="s">
        <v>2689</v>
      </c>
      <c r="F2715" s="81">
        <v>120</v>
      </c>
      <c r="G2715" s="81" t="s">
        <v>528</v>
      </c>
      <c r="H2715" s="81" t="s">
        <v>2694</v>
      </c>
      <c r="I2715" s="81" t="s">
        <v>2691</v>
      </c>
      <c r="J2715" s="81" t="s">
        <v>14</v>
      </c>
      <c r="K2715" s="81" t="s">
        <v>494</v>
      </c>
      <c r="L2715" s="81">
        <v>-107.64494608333334</v>
      </c>
      <c r="M2715" s="81">
        <v>39.507041111111114</v>
      </c>
      <c r="N2715" s="190">
        <v>0</v>
      </c>
      <c r="O2715" s="185">
        <v>47.363699944881567</v>
      </c>
      <c r="P2715" s="185">
        <v>0</v>
      </c>
      <c r="Q2715" s="185">
        <v>0</v>
      </c>
      <c r="R2715" s="186">
        <v>0</v>
      </c>
    </row>
    <row r="2716" spans="1:18" s="81" customFormat="1" x14ac:dyDescent="0.2">
      <c r="A2716" s="81" t="s">
        <v>147</v>
      </c>
      <c r="B2716" s="81" t="s">
        <v>493</v>
      </c>
      <c r="C2716" s="81" t="str">
        <f t="shared" si="42"/>
        <v>08045</v>
      </c>
      <c r="D2716" s="81" t="s">
        <v>503</v>
      </c>
      <c r="E2716" s="81" t="s">
        <v>2695</v>
      </c>
      <c r="F2716" s="81">
        <v>326.42399999999998</v>
      </c>
      <c r="G2716" s="81" t="s">
        <v>528</v>
      </c>
      <c r="H2716" s="81" t="s">
        <v>1350</v>
      </c>
      <c r="I2716" s="81" t="s">
        <v>2696</v>
      </c>
      <c r="J2716" s="81" t="s">
        <v>14</v>
      </c>
      <c r="K2716" s="81" t="s">
        <v>494</v>
      </c>
      <c r="L2716" s="81">
        <v>-107.58952408333333</v>
      </c>
      <c r="M2716" s="81">
        <v>39.503965111111114</v>
      </c>
      <c r="N2716" s="190">
        <v>0</v>
      </c>
      <c r="O2716" s="185">
        <v>0</v>
      </c>
      <c r="P2716" s="185">
        <v>0</v>
      </c>
      <c r="Q2716" s="185">
        <v>0</v>
      </c>
      <c r="R2716" s="186">
        <v>0</v>
      </c>
    </row>
    <row r="2717" spans="1:18" s="81" customFormat="1" x14ac:dyDescent="0.2">
      <c r="A2717" s="81" t="s">
        <v>147</v>
      </c>
      <c r="B2717" s="81" t="s">
        <v>493</v>
      </c>
      <c r="C2717" s="81" t="str">
        <f t="shared" si="42"/>
        <v>08045</v>
      </c>
      <c r="D2717" s="81" t="s">
        <v>503</v>
      </c>
      <c r="E2717" s="81" t="s">
        <v>2695</v>
      </c>
      <c r="F2717" s="81">
        <v>326.42399999999998</v>
      </c>
      <c r="G2717" s="81" t="s">
        <v>528</v>
      </c>
      <c r="H2717" s="81" t="s">
        <v>1350</v>
      </c>
      <c r="I2717" s="81" t="s">
        <v>2696</v>
      </c>
      <c r="J2717" s="81" t="s">
        <v>14</v>
      </c>
      <c r="K2717" s="81" t="s">
        <v>494</v>
      </c>
      <c r="L2717" s="81">
        <v>-107.58952408333333</v>
      </c>
      <c r="M2717" s="81">
        <v>39.503965111111114</v>
      </c>
      <c r="N2717" s="190">
        <v>0</v>
      </c>
      <c r="O2717" s="185">
        <v>0</v>
      </c>
      <c r="P2717" s="185">
        <v>0</v>
      </c>
      <c r="Q2717" s="185">
        <v>0</v>
      </c>
      <c r="R2717" s="186">
        <v>0</v>
      </c>
    </row>
    <row r="2718" spans="1:18" s="81" customFormat="1" x14ac:dyDescent="0.2">
      <c r="A2718" s="81" t="s">
        <v>147</v>
      </c>
      <c r="B2718" s="81" t="s">
        <v>493</v>
      </c>
      <c r="C2718" s="81" t="str">
        <f t="shared" si="42"/>
        <v>08045</v>
      </c>
      <c r="D2718" s="81" t="s">
        <v>503</v>
      </c>
      <c r="E2718" s="81" t="s">
        <v>2695</v>
      </c>
      <c r="F2718" s="81">
        <v>326.42399999999998</v>
      </c>
      <c r="G2718" s="81" t="s">
        <v>528</v>
      </c>
      <c r="H2718" s="81" t="s">
        <v>1350</v>
      </c>
      <c r="I2718" s="81" t="s">
        <v>2696</v>
      </c>
      <c r="J2718" s="81" t="s">
        <v>14</v>
      </c>
      <c r="K2718" s="81" t="s">
        <v>494</v>
      </c>
      <c r="L2718" s="81">
        <v>-107.58952408333333</v>
      </c>
      <c r="M2718" s="81">
        <v>39.503965111111114</v>
      </c>
      <c r="N2718" s="190">
        <v>0</v>
      </c>
      <c r="O2718" s="185">
        <v>8.6818555653683855</v>
      </c>
      <c r="P2718" s="185">
        <v>0</v>
      </c>
      <c r="Q2718" s="185">
        <v>0</v>
      </c>
      <c r="R2718" s="186">
        <v>0</v>
      </c>
    </row>
    <row r="2719" spans="1:18" s="81" customFormat="1" x14ac:dyDescent="0.2">
      <c r="A2719" s="81" t="s">
        <v>147</v>
      </c>
      <c r="B2719" s="81" t="s">
        <v>493</v>
      </c>
      <c r="C2719" s="81" t="str">
        <f t="shared" si="42"/>
        <v>08045</v>
      </c>
      <c r="D2719" s="81" t="s">
        <v>503</v>
      </c>
      <c r="E2719" s="81" t="s">
        <v>2697</v>
      </c>
      <c r="F2719" s="81">
        <v>32.340000000000003</v>
      </c>
      <c r="G2719" s="81" t="s">
        <v>528</v>
      </c>
      <c r="H2719" s="81" t="s">
        <v>565</v>
      </c>
      <c r="I2719" s="81" t="s">
        <v>2698</v>
      </c>
      <c r="J2719" s="81" t="s">
        <v>14</v>
      </c>
      <c r="K2719" s="81" t="s">
        <v>494</v>
      </c>
      <c r="L2719" s="81">
        <v>-107.93968333333333</v>
      </c>
      <c r="M2719" s="81">
        <v>39.457838888888894</v>
      </c>
      <c r="N2719" s="190">
        <v>0</v>
      </c>
      <c r="O2719" s="185">
        <v>2.1049682816601236</v>
      </c>
      <c r="P2719" s="185">
        <v>0</v>
      </c>
      <c r="Q2719" s="185">
        <v>0</v>
      </c>
      <c r="R2719" s="186">
        <v>0</v>
      </c>
    </row>
    <row r="2720" spans="1:18" s="81" customFormat="1" x14ac:dyDescent="0.2">
      <c r="A2720" s="81" t="s">
        <v>147</v>
      </c>
      <c r="B2720" s="81" t="s">
        <v>493</v>
      </c>
      <c r="C2720" s="81" t="str">
        <f t="shared" si="42"/>
        <v>08045</v>
      </c>
      <c r="D2720" s="81" t="s">
        <v>503</v>
      </c>
      <c r="E2720" s="81" t="s">
        <v>2697</v>
      </c>
      <c r="F2720" s="81">
        <v>47.753999999999998</v>
      </c>
      <c r="G2720" s="81" t="s">
        <v>528</v>
      </c>
      <c r="H2720" s="81" t="s">
        <v>565</v>
      </c>
      <c r="I2720" s="81" t="s">
        <v>2698</v>
      </c>
      <c r="J2720" s="81" t="s">
        <v>14</v>
      </c>
      <c r="K2720" s="81" t="s">
        <v>494</v>
      </c>
      <c r="L2720" s="81">
        <v>-107.93968333333333</v>
      </c>
      <c r="M2720" s="81">
        <v>39.457838888888894</v>
      </c>
      <c r="N2720" s="190">
        <v>0</v>
      </c>
      <c r="O2720" s="185">
        <v>3.1082453717500784</v>
      </c>
      <c r="P2720" s="185">
        <v>0</v>
      </c>
      <c r="Q2720" s="185">
        <v>0</v>
      </c>
      <c r="R2720" s="186">
        <v>0</v>
      </c>
    </row>
    <row r="2721" spans="1:18" s="81" customFormat="1" x14ac:dyDescent="0.2">
      <c r="A2721" s="81" t="s">
        <v>147</v>
      </c>
      <c r="B2721" s="81" t="s">
        <v>493</v>
      </c>
      <c r="C2721" s="81" t="str">
        <f t="shared" si="42"/>
        <v>08045</v>
      </c>
      <c r="D2721" s="81" t="s">
        <v>503</v>
      </c>
      <c r="E2721" s="81" t="s">
        <v>2699</v>
      </c>
      <c r="F2721" s="81">
        <v>32.676000000000002</v>
      </c>
      <c r="G2721" s="81" t="s">
        <v>528</v>
      </c>
      <c r="H2721" s="81" t="s">
        <v>565</v>
      </c>
      <c r="I2721" s="81" t="s">
        <v>2700</v>
      </c>
      <c r="J2721" s="81" t="s">
        <v>14</v>
      </c>
      <c r="K2721" s="81" t="s">
        <v>494</v>
      </c>
      <c r="L2721" s="81">
        <v>-108.39433525000001</v>
      </c>
      <c r="M2721" s="81">
        <v>39.907520055555551</v>
      </c>
      <c r="N2721" s="190">
        <v>0</v>
      </c>
      <c r="O2721" s="185">
        <v>2.1268380819890602</v>
      </c>
      <c r="P2721" s="185">
        <v>0</v>
      </c>
      <c r="Q2721" s="185">
        <v>0</v>
      </c>
      <c r="R2721" s="186">
        <v>0</v>
      </c>
    </row>
    <row r="2722" spans="1:18" s="81" customFormat="1" x14ac:dyDescent="0.2">
      <c r="A2722" s="81" t="s">
        <v>147</v>
      </c>
      <c r="B2722" s="81" t="s">
        <v>493</v>
      </c>
      <c r="C2722" s="81" t="str">
        <f t="shared" si="42"/>
        <v>08045</v>
      </c>
      <c r="D2722" s="81" t="s">
        <v>503</v>
      </c>
      <c r="E2722" s="81" t="s">
        <v>2701</v>
      </c>
      <c r="F2722" s="81">
        <v>30.911999999999999</v>
      </c>
      <c r="G2722" s="81" t="s">
        <v>528</v>
      </c>
      <c r="H2722" s="81" t="s">
        <v>565</v>
      </c>
      <c r="I2722" s="81" t="s">
        <v>2702</v>
      </c>
      <c r="J2722" s="81" t="s">
        <v>14</v>
      </c>
      <c r="K2722" s="81" t="s">
        <v>494</v>
      </c>
      <c r="L2722" s="81">
        <v>-108.09906711111113</v>
      </c>
      <c r="M2722" s="81">
        <v>39.579484694444446</v>
      </c>
      <c r="N2722" s="190">
        <v>0</v>
      </c>
      <c r="O2722" s="185">
        <v>2.0120216302621445</v>
      </c>
      <c r="P2722" s="185">
        <v>0</v>
      </c>
      <c r="Q2722" s="185">
        <v>0</v>
      </c>
      <c r="R2722" s="186">
        <v>0</v>
      </c>
    </row>
    <row r="2723" spans="1:18" s="81" customFormat="1" x14ac:dyDescent="0.2">
      <c r="A2723" s="81" t="s">
        <v>147</v>
      </c>
      <c r="B2723" s="81" t="s">
        <v>493</v>
      </c>
      <c r="C2723" s="81" t="str">
        <f t="shared" si="42"/>
        <v>08045</v>
      </c>
      <c r="D2723" s="81" t="s">
        <v>503</v>
      </c>
      <c r="E2723" s="81" t="s">
        <v>2701</v>
      </c>
      <c r="F2723" s="81">
        <v>67.41</v>
      </c>
      <c r="G2723" s="81" t="s">
        <v>528</v>
      </c>
      <c r="H2723" s="81" t="s">
        <v>565</v>
      </c>
      <c r="I2723" s="81" t="s">
        <v>2702</v>
      </c>
      <c r="J2723" s="81" t="s">
        <v>14</v>
      </c>
      <c r="K2723" s="81" t="s">
        <v>494</v>
      </c>
      <c r="L2723" s="81">
        <v>-108.09906711111113</v>
      </c>
      <c r="M2723" s="81">
        <v>39.579484694444446</v>
      </c>
      <c r="N2723" s="190">
        <v>0</v>
      </c>
      <c r="O2723" s="185">
        <v>4.3876286909928552</v>
      </c>
      <c r="P2723" s="185">
        <v>0</v>
      </c>
      <c r="Q2723" s="185">
        <v>0</v>
      </c>
      <c r="R2723" s="186">
        <v>0</v>
      </c>
    </row>
    <row r="2724" spans="1:18" s="81" customFormat="1" x14ac:dyDescent="0.2">
      <c r="A2724" s="81" t="s">
        <v>147</v>
      </c>
      <c r="B2724" s="81" t="s">
        <v>493</v>
      </c>
      <c r="C2724" s="81" t="str">
        <f t="shared" si="42"/>
        <v>08045</v>
      </c>
      <c r="D2724" s="81" t="s">
        <v>503</v>
      </c>
      <c r="E2724" s="81" t="s">
        <v>2703</v>
      </c>
      <c r="F2724" s="81">
        <v>32.340000000000003</v>
      </c>
      <c r="G2724" s="81" t="s">
        <v>528</v>
      </c>
      <c r="H2724" s="81" t="s">
        <v>565</v>
      </c>
      <c r="I2724" s="81" t="s">
        <v>2704</v>
      </c>
      <c r="J2724" s="81" t="s">
        <v>14</v>
      </c>
      <c r="K2724" s="81" t="s">
        <v>494</v>
      </c>
      <c r="L2724" s="81">
        <v>-108.10731111111112</v>
      </c>
      <c r="M2724" s="81">
        <v>39.46423333333334</v>
      </c>
      <c r="N2724" s="190">
        <v>0</v>
      </c>
      <c r="O2724" s="185">
        <v>2.1049682816601236</v>
      </c>
      <c r="P2724" s="185">
        <v>0</v>
      </c>
      <c r="Q2724" s="185">
        <v>0</v>
      </c>
      <c r="R2724" s="186">
        <v>0</v>
      </c>
    </row>
    <row r="2725" spans="1:18" s="81" customFormat="1" x14ac:dyDescent="0.2">
      <c r="A2725" s="81" t="s">
        <v>147</v>
      </c>
      <c r="B2725" s="81" t="s">
        <v>493</v>
      </c>
      <c r="C2725" s="81" t="str">
        <f t="shared" si="42"/>
        <v>08045</v>
      </c>
      <c r="D2725" s="81" t="s">
        <v>503</v>
      </c>
      <c r="E2725" s="81" t="s">
        <v>2705</v>
      </c>
      <c r="F2725" s="81">
        <v>79.715999999999994</v>
      </c>
      <c r="G2725" s="81" t="s">
        <v>528</v>
      </c>
      <c r="H2725" s="81" t="s">
        <v>565</v>
      </c>
      <c r="I2725" s="81" t="s">
        <v>2706</v>
      </c>
      <c r="J2725" s="81" t="s">
        <v>14</v>
      </c>
      <c r="K2725" s="81" t="s">
        <v>494</v>
      </c>
      <c r="L2725" s="81">
        <v>-108.08898055555557</v>
      </c>
      <c r="M2725" s="81">
        <v>39.406774999999996</v>
      </c>
      <c r="N2725" s="190">
        <v>0</v>
      </c>
      <c r="O2725" s="185">
        <v>5.1886101280401498</v>
      </c>
      <c r="P2725" s="185">
        <v>0</v>
      </c>
      <c r="Q2725" s="185">
        <v>0</v>
      </c>
      <c r="R2725" s="186">
        <v>0</v>
      </c>
    </row>
    <row r="2726" spans="1:18" s="81" customFormat="1" x14ac:dyDescent="0.2">
      <c r="A2726" s="81" t="s">
        <v>147</v>
      </c>
      <c r="B2726" s="81" t="s">
        <v>493</v>
      </c>
      <c r="C2726" s="81" t="str">
        <f t="shared" si="42"/>
        <v>08045</v>
      </c>
      <c r="D2726" s="81" t="s">
        <v>503</v>
      </c>
      <c r="E2726" s="81" t="s">
        <v>2707</v>
      </c>
      <c r="F2726" s="81">
        <v>43.26</v>
      </c>
      <c r="G2726" s="81" t="s">
        <v>528</v>
      </c>
      <c r="H2726" s="81" t="s">
        <v>565</v>
      </c>
      <c r="I2726" s="81" t="s">
        <v>2708</v>
      </c>
      <c r="J2726" s="81" t="s">
        <v>14</v>
      </c>
      <c r="K2726" s="81" t="s">
        <v>494</v>
      </c>
      <c r="L2726" s="81">
        <v>-108.02468888888889</v>
      </c>
      <c r="M2726" s="81">
        <v>39.530244444444442</v>
      </c>
      <c r="N2726" s="190">
        <v>0</v>
      </c>
      <c r="O2726" s="185">
        <v>2.8157367923505552</v>
      </c>
      <c r="P2726" s="185">
        <v>0</v>
      </c>
      <c r="Q2726" s="185">
        <v>0</v>
      </c>
      <c r="R2726" s="186">
        <v>0</v>
      </c>
    </row>
    <row r="2727" spans="1:18" s="81" customFormat="1" x14ac:dyDescent="0.2">
      <c r="A2727" s="81" t="s">
        <v>147</v>
      </c>
      <c r="B2727" s="81" t="s">
        <v>493</v>
      </c>
      <c r="C2727" s="81" t="str">
        <f t="shared" si="42"/>
        <v>08045</v>
      </c>
      <c r="D2727" s="81" t="s">
        <v>503</v>
      </c>
      <c r="E2727" s="81" t="s">
        <v>2709</v>
      </c>
      <c r="F2727" s="81">
        <v>32.676000000000002</v>
      </c>
      <c r="G2727" s="81" t="s">
        <v>528</v>
      </c>
      <c r="H2727" s="81" t="s">
        <v>565</v>
      </c>
      <c r="I2727" s="81" t="s">
        <v>2710</v>
      </c>
      <c r="J2727" s="81" t="s">
        <v>14</v>
      </c>
      <c r="K2727" s="81" t="s">
        <v>494</v>
      </c>
      <c r="L2727" s="81">
        <v>-108.13912022222223</v>
      </c>
      <c r="M2727" s="81">
        <v>39.580643388888895</v>
      </c>
      <c r="N2727" s="190">
        <v>0</v>
      </c>
      <c r="O2727" s="185">
        <v>2.1268380819890602</v>
      </c>
      <c r="P2727" s="185">
        <v>0</v>
      </c>
      <c r="Q2727" s="185">
        <v>0</v>
      </c>
      <c r="R2727" s="186">
        <v>0</v>
      </c>
    </row>
    <row r="2728" spans="1:18" s="81" customFormat="1" x14ac:dyDescent="0.2">
      <c r="A2728" s="81" t="s">
        <v>147</v>
      </c>
      <c r="B2728" s="81" t="s">
        <v>493</v>
      </c>
      <c r="C2728" s="81" t="str">
        <f t="shared" si="42"/>
        <v>08045</v>
      </c>
      <c r="D2728" s="81" t="s">
        <v>503</v>
      </c>
      <c r="E2728" s="81" t="s">
        <v>2711</v>
      </c>
      <c r="F2728" s="81">
        <v>56.531999999999996</v>
      </c>
      <c r="G2728" s="81" t="s">
        <v>528</v>
      </c>
      <c r="H2728" s="81" t="s">
        <v>565</v>
      </c>
      <c r="I2728" s="81" t="s">
        <v>2712</v>
      </c>
      <c r="J2728" s="81" t="s">
        <v>14</v>
      </c>
      <c r="K2728" s="81" t="s">
        <v>494</v>
      </c>
      <c r="L2728" s="81">
        <v>-108.0797361111111</v>
      </c>
      <c r="M2728" s="81">
        <v>39.417519444444444</v>
      </c>
      <c r="N2728" s="190">
        <v>0</v>
      </c>
      <c r="O2728" s="185">
        <v>3.6795939053435411</v>
      </c>
      <c r="P2728" s="185">
        <v>0</v>
      </c>
      <c r="Q2728" s="185">
        <v>0</v>
      </c>
      <c r="R2728" s="186">
        <v>0</v>
      </c>
    </row>
    <row r="2729" spans="1:18" s="81" customFormat="1" x14ac:dyDescent="0.2">
      <c r="A2729" s="81" t="s">
        <v>147</v>
      </c>
      <c r="B2729" s="81" t="s">
        <v>493</v>
      </c>
      <c r="C2729" s="81" t="str">
        <f t="shared" si="42"/>
        <v>08045</v>
      </c>
      <c r="D2729" s="81" t="s">
        <v>503</v>
      </c>
      <c r="E2729" s="81" t="s">
        <v>2713</v>
      </c>
      <c r="F2729" s="81">
        <v>67.158000000000001</v>
      </c>
      <c r="G2729" s="81" t="s">
        <v>528</v>
      </c>
      <c r="H2729" s="81" t="s">
        <v>565</v>
      </c>
      <c r="I2729" s="81" t="s">
        <v>2714</v>
      </c>
      <c r="J2729" s="81" t="s">
        <v>14</v>
      </c>
      <c r="K2729" s="81" t="s">
        <v>494</v>
      </c>
      <c r="L2729" s="81">
        <v>-108.07912777777777</v>
      </c>
      <c r="M2729" s="81">
        <v>39.517622222222222</v>
      </c>
      <c r="N2729" s="190">
        <v>0</v>
      </c>
      <c r="O2729" s="185">
        <v>4.3712263407461531</v>
      </c>
      <c r="P2729" s="185">
        <v>0</v>
      </c>
      <c r="Q2729" s="185">
        <v>0</v>
      </c>
      <c r="R2729" s="186">
        <v>0</v>
      </c>
    </row>
    <row r="2730" spans="1:18" s="81" customFormat="1" x14ac:dyDescent="0.2">
      <c r="A2730" s="81" t="s">
        <v>147</v>
      </c>
      <c r="B2730" s="81" t="s">
        <v>493</v>
      </c>
      <c r="C2730" s="81" t="str">
        <f t="shared" si="42"/>
        <v>08045</v>
      </c>
      <c r="D2730" s="81" t="s">
        <v>503</v>
      </c>
      <c r="E2730" s="81" t="s">
        <v>2715</v>
      </c>
      <c r="F2730" s="81">
        <v>50.526000000000003</v>
      </c>
      <c r="G2730" s="81" t="s">
        <v>528</v>
      </c>
      <c r="H2730" s="81" t="s">
        <v>565</v>
      </c>
      <c r="I2730" s="81" t="s">
        <v>2716</v>
      </c>
      <c r="J2730" s="81" t="s">
        <v>14</v>
      </c>
      <c r="K2730" s="81" t="s">
        <v>494</v>
      </c>
      <c r="L2730" s="81">
        <v>-107.90493333333333</v>
      </c>
      <c r="M2730" s="81">
        <v>39.498213888888891</v>
      </c>
      <c r="N2730" s="190">
        <v>0</v>
      </c>
      <c r="O2730" s="185">
        <v>3.2886712244638034</v>
      </c>
      <c r="P2730" s="185">
        <v>0</v>
      </c>
      <c r="Q2730" s="185">
        <v>0</v>
      </c>
      <c r="R2730" s="186">
        <v>0</v>
      </c>
    </row>
    <row r="2731" spans="1:18" s="81" customFormat="1" x14ac:dyDescent="0.2">
      <c r="A2731" s="81" t="s">
        <v>147</v>
      </c>
      <c r="B2731" s="81" t="s">
        <v>493</v>
      </c>
      <c r="C2731" s="81" t="str">
        <f t="shared" si="42"/>
        <v>08045</v>
      </c>
      <c r="D2731" s="81" t="s">
        <v>503</v>
      </c>
      <c r="E2731" s="81" t="s">
        <v>2717</v>
      </c>
      <c r="F2731" s="81">
        <v>40.572000000000003</v>
      </c>
      <c r="G2731" s="81" t="s">
        <v>528</v>
      </c>
      <c r="H2731" s="81" t="s">
        <v>565</v>
      </c>
      <c r="I2731" s="81" t="s">
        <v>2718</v>
      </c>
      <c r="J2731" s="81" t="s">
        <v>14</v>
      </c>
      <c r="K2731" s="81" t="s">
        <v>494</v>
      </c>
      <c r="L2731" s="81">
        <v>-107.93559444444445</v>
      </c>
      <c r="M2731" s="81">
        <v>39.457819444444446</v>
      </c>
      <c r="N2731" s="190">
        <v>0</v>
      </c>
      <c r="O2731" s="185">
        <v>2.6407783897190642</v>
      </c>
      <c r="P2731" s="185">
        <v>0</v>
      </c>
      <c r="Q2731" s="185">
        <v>0</v>
      </c>
      <c r="R2731" s="186">
        <v>0</v>
      </c>
    </row>
    <row r="2732" spans="1:18" s="81" customFormat="1" x14ac:dyDescent="0.2">
      <c r="A2732" s="81" t="s">
        <v>147</v>
      </c>
      <c r="B2732" s="81" t="s">
        <v>493</v>
      </c>
      <c r="C2732" s="81" t="str">
        <f t="shared" si="42"/>
        <v>08045</v>
      </c>
      <c r="D2732" s="81" t="s">
        <v>503</v>
      </c>
      <c r="E2732" s="81" t="s">
        <v>2719</v>
      </c>
      <c r="F2732" s="81">
        <v>41.118000000000002</v>
      </c>
      <c r="G2732" s="81" t="s">
        <v>528</v>
      </c>
      <c r="H2732" s="81" t="s">
        <v>565</v>
      </c>
      <c r="I2732" s="81" t="s">
        <v>2720</v>
      </c>
      <c r="J2732" s="81" t="s">
        <v>14</v>
      </c>
      <c r="K2732" s="81" t="s">
        <v>494</v>
      </c>
      <c r="L2732" s="81">
        <v>-108.13322744444444</v>
      </c>
      <c r="M2732" s="81">
        <v>39.533469583333329</v>
      </c>
      <c r="N2732" s="190">
        <v>0</v>
      </c>
      <c r="O2732" s="185">
        <v>2.6763168152535859</v>
      </c>
      <c r="P2732" s="185">
        <v>0</v>
      </c>
      <c r="Q2732" s="185">
        <v>0</v>
      </c>
      <c r="R2732" s="186">
        <v>0</v>
      </c>
    </row>
    <row r="2733" spans="1:18" s="81" customFormat="1" x14ac:dyDescent="0.2">
      <c r="A2733" s="81" t="s">
        <v>147</v>
      </c>
      <c r="B2733" s="81" t="s">
        <v>493</v>
      </c>
      <c r="C2733" s="81" t="str">
        <f t="shared" si="42"/>
        <v>08045</v>
      </c>
      <c r="D2733" s="81" t="s">
        <v>503</v>
      </c>
      <c r="E2733" s="81" t="s">
        <v>2721</v>
      </c>
      <c r="F2733" s="81">
        <v>36.497999999999998</v>
      </c>
      <c r="G2733" s="81" t="s">
        <v>528</v>
      </c>
      <c r="H2733" s="81" t="s">
        <v>565</v>
      </c>
      <c r="I2733" s="81" t="s">
        <v>2722</v>
      </c>
      <c r="J2733" s="81" t="s">
        <v>14</v>
      </c>
      <c r="K2733" s="81" t="s">
        <v>494</v>
      </c>
      <c r="L2733" s="81">
        <v>-107.94914444444444</v>
      </c>
      <c r="M2733" s="81">
        <v>39.457747222222224</v>
      </c>
      <c r="N2733" s="190">
        <v>0</v>
      </c>
      <c r="O2733" s="185">
        <v>2.3756070607307112</v>
      </c>
      <c r="P2733" s="185">
        <v>0</v>
      </c>
      <c r="Q2733" s="185">
        <v>0</v>
      </c>
      <c r="R2733" s="186">
        <v>0</v>
      </c>
    </row>
    <row r="2734" spans="1:18" s="81" customFormat="1" x14ac:dyDescent="0.2">
      <c r="A2734" s="81" t="s">
        <v>147</v>
      </c>
      <c r="B2734" s="81" t="s">
        <v>493</v>
      </c>
      <c r="C2734" s="81" t="str">
        <f t="shared" si="42"/>
        <v>08045</v>
      </c>
      <c r="D2734" s="81" t="s">
        <v>503</v>
      </c>
      <c r="E2734" s="81" t="s">
        <v>2723</v>
      </c>
      <c r="F2734" s="81">
        <v>36.497999999999998</v>
      </c>
      <c r="G2734" s="81" t="s">
        <v>528</v>
      </c>
      <c r="H2734" s="81" t="s">
        <v>565</v>
      </c>
      <c r="I2734" s="81" t="s">
        <v>2724</v>
      </c>
      <c r="J2734" s="81" t="s">
        <v>14</v>
      </c>
      <c r="K2734" s="81" t="s">
        <v>494</v>
      </c>
      <c r="L2734" s="81">
        <v>-107.98674166666667</v>
      </c>
      <c r="M2734" s="81">
        <v>39.493786111111113</v>
      </c>
      <c r="N2734" s="190">
        <v>0</v>
      </c>
      <c r="O2734" s="185">
        <v>2.3756070607307112</v>
      </c>
      <c r="P2734" s="185">
        <v>0</v>
      </c>
      <c r="Q2734" s="185">
        <v>0</v>
      </c>
      <c r="R2734" s="186">
        <v>0</v>
      </c>
    </row>
    <row r="2735" spans="1:18" s="81" customFormat="1" x14ac:dyDescent="0.2">
      <c r="A2735" s="81" t="s">
        <v>147</v>
      </c>
      <c r="B2735" s="81" t="s">
        <v>493</v>
      </c>
      <c r="C2735" s="81" t="str">
        <f t="shared" si="42"/>
        <v>08045</v>
      </c>
      <c r="D2735" s="81" t="s">
        <v>503</v>
      </c>
      <c r="E2735" s="81" t="s">
        <v>2725</v>
      </c>
      <c r="F2735" s="81">
        <v>33.432000000000002</v>
      </c>
      <c r="G2735" s="81" t="s">
        <v>528</v>
      </c>
      <c r="H2735" s="81" t="s">
        <v>565</v>
      </c>
      <c r="I2735" s="81" t="s">
        <v>2726</v>
      </c>
      <c r="J2735" s="81" t="s">
        <v>14</v>
      </c>
      <c r="K2735" s="81" t="s">
        <v>494</v>
      </c>
      <c r="L2735" s="81">
        <v>-108.12956697222222</v>
      </c>
      <c r="M2735" s="81">
        <v>39.587996750000002</v>
      </c>
      <c r="N2735" s="190">
        <v>0</v>
      </c>
      <c r="O2735" s="185">
        <v>2.176045132729167</v>
      </c>
      <c r="P2735" s="185">
        <v>0</v>
      </c>
      <c r="Q2735" s="185">
        <v>0</v>
      </c>
      <c r="R2735" s="186">
        <v>0</v>
      </c>
    </row>
    <row r="2736" spans="1:18" s="81" customFormat="1" x14ac:dyDescent="0.2">
      <c r="A2736" s="81" t="s">
        <v>147</v>
      </c>
      <c r="B2736" s="81" t="s">
        <v>493</v>
      </c>
      <c r="C2736" s="81" t="str">
        <f t="shared" si="42"/>
        <v>08045</v>
      </c>
      <c r="D2736" s="81" t="s">
        <v>503</v>
      </c>
      <c r="E2736" s="81" t="s">
        <v>2727</v>
      </c>
      <c r="F2736" s="81">
        <v>32.97</v>
      </c>
      <c r="G2736" s="81" t="s">
        <v>528</v>
      </c>
      <c r="H2736" s="81" t="s">
        <v>565</v>
      </c>
      <c r="I2736" s="81" t="s">
        <v>2728</v>
      </c>
      <c r="J2736" s="81" t="s">
        <v>14</v>
      </c>
      <c r="K2736" s="81" t="s">
        <v>494</v>
      </c>
      <c r="L2736" s="81">
        <v>-107.99585833333333</v>
      </c>
      <c r="M2736" s="81">
        <v>39.464761111111116</v>
      </c>
      <c r="N2736" s="190">
        <v>0</v>
      </c>
      <c r="O2736" s="185">
        <v>2.1459741572768793</v>
      </c>
      <c r="P2736" s="185">
        <v>0</v>
      </c>
      <c r="Q2736" s="185">
        <v>0</v>
      </c>
      <c r="R2736" s="186">
        <v>0</v>
      </c>
    </row>
    <row r="2737" spans="1:18" s="81" customFormat="1" x14ac:dyDescent="0.2">
      <c r="A2737" s="81" t="s">
        <v>147</v>
      </c>
      <c r="B2737" s="81" t="s">
        <v>493</v>
      </c>
      <c r="C2737" s="81" t="str">
        <f t="shared" si="42"/>
        <v>08045</v>
      </c>
      <c r="D2737" s="81" t="s">
        <v>503</v>
      </c>
      <c r="E2737" s="81" t="s">
        <v>2729</v>
      </c>
      <c r="F2737" s="81">
        <v>78.245999999999995</v>
      </c>
      <c r="G2737" s="81" t="s">
        <v>528</v>
      </c>
      <c r="H2737" s="81" t="s">
        <v>1345</v>
      </c>
      <c r="I2737" s="81" t="s">
        <v>2730</v>
      </c>
      <c r="J2737" s="81" t="s">
        <v>14</v>
      </c>
      <c r="K2737" s="81" t="s">
        <v>494</v>
      </c>
      <c r="L2737" s="81">
        <v>-107.71718055555556</v>
      </c>
      <c r="M2737" s="81">
        <v>39.485016666666674</v>
      </c>
      <c r="N2737" s="190">
        <v>0</v>
      </c>
      <c r="O2737" s="185">
        <v>5.0929297516010523</v>
      </c>
      <c r="P2737" s="185">
        <v>0</v>
      </c>
      <c r="Q2737" s="185">
        <v>0</v>
      </c>
      <c r="R2737" s="186">
        <v>0</v>
      </c>
    </row>
    <row r="2738" spans="1:18" s="81" customFormat="1" x14ac:dyDescent="0.2">
      <c r="A2738" s="81" t="s">
        <v>147</v>
      </c>
      <c r="B2738" s="81" t="s">
        <v>493</v>
      </c>
      <c r="C2738" s="81" t="str">
        <f t="shared" si="42"/>
        <v>08045</v>
      </c>
      <c r="D2738" s="81" t="s">
        <v>503</v>
      </c>
      <c r="E2738" s="81" t="s">
        <v>2731</v>
      </c>
      <c r="F2738" s="81">
        <v>119.07</v>
      </c>
      <c r="G2738" s="81" t="s">
        <v>528</v>
      </c>
      <c r="H2738" s="81" t="s">
        <v>2133</v>
      </c>
      <c r="I2738" s="81" t="s">
        <v>2732</v>
      </c>
      <c r="J2738" s="81" t="s">
        <v>14</v>
      </c>
      <c r="K2738" s="81" t="s">
        <v>320</v>
      </c>
      <c r="L2738" s="81">
        <v>-107.57173333333334</v>
      </c>
      <c r="M2738" s="81">
        <v>39.511283333333331</v>
      </c>
      <c r="N2738" s="190">
        <v>0</v>
      </c>
      <c r="O2738" s="185">
        <v>3.1668888996164917</v>
      </c>
      <c r="P2738" s="185">
        <v>0</v>
      </c>
      <c r="Q2738" s="185">
        <v>0</v>
      </c>
      <c r="R2738" s="186">
        <v>0</v>
      </c>
    </row>
    <row r="2739" spans="1:18" s="81" customFormat="1" x14ac:dyDescent="0.2">
      <c r="A2739" s="81" t="s">
        <v>147</v>
      </c>
      <c r="B2739" s="81" t="s">
        <v>493</v>
      </c>
      <c r="C2739" s="81" t="str">
        <f t="shared" si="42"/>
        <v>08045</v>
      </c>
      <c r="D2739" s="81" t="s">
        <v>503</v>
      </c>
      <c r="E2739" s="81" t="s">
        <v>2733</v>
      </c>
      <c r="F2739" s="81">
        <v>61.404000000000003</v>
      </c>
      <c r="G2739" s="81" t="s">
        <v>528</v>
      </c>
      <c r="H2739" s="81" t="s">
        <v>2734</v>
      </c>
      <c r="I2739" s="81" t="s">
        <v>2735</v>
      </c>
      <c r="J2739" s="81" t="s">
        <v>14</v>
      </c>
      <c r="K2739" s="81" t="s">
        <v>320</v>
      </c>
      <c r="L2739" s="81">
        <v>-108.1710966388889</v>
      </c>
      <c r="M2739" s="81">
        <v>39.495795333333334</v>
      </c>
      <c r="N2739" s="190">
        <v>0</v>
      </c>
      <c r="O2739" s="185">
        <v>7.31</v>
      </c>
      <c r="P2739" s="185">
        <v>0</v>
      </c>
      <c r="Q2739" s="185">
        <v>0</v>
      </c>
      <c r="R2739" s="186">
        <v>0</v>
      </c>
    </row>
    <row r="2740" spans="1:18" s="81" customFormat="1" x14ac:dyDescent="0.2">
      <c r="A2740" s="81" t="s">
        <v>147</v>
      </c>
      <c r="B2740" s="81" t="s">
        <v>493</v>
      </c>
      <c r="C2740" s="81" t="str">
        <f t="shared" si="42"/>
        <v>08045</v>
      </c>
      <c r="D2740" s="81" t="s">
        <v>503</v>
      </c>
      <c r="E2740" s="81" t="s">
        <v>2736</v>
      </c>
      <c r="F2740" s="81">
        <v>52.247999999999998</v>
      </c>
      <c r="G2740" s="81" t="s">
        <v>528</v>
      </c>
      <c r="H2740" s="81" t="s">
        <v>2734</v>
      </c>
      <c r="I2740" s="81" t="s">
        <v>2737</v>
      </c>
      <c r="J2740" s="81" t="s">
        <v>14</v>
      </c>
      <c r="K2740" s="81" t="s">
        <v>320</v>
      </c>
      <c r="L2740" s="81">
        <v>-108.16655677777779</v>
      </c>
      <c r="M2740" s="81">
        <v>39.479738777777783</v>
      </c>
      <c r="N2740" s="190">
        <v>0</v>
      </c>
      <c r="O2740" s="185">
        <v>6.22</v>
      </c>
      <c r="P2740" s="185">
        <v>0</v>
      </c>
      <c r="Q2740" s="185">
        <v>0</v>
      </c>
      <c r="R2740" s="186">
        <v>0</v>
      </c>
    </row>
    <row r="2741" spans="1:18" s="81" customFormat="1" x14ac:dyDescent="0.2">
      <c r="A2741" s="81" t="s">
        <v>147</v>
      </c>
      <c r="B2741" s="81" t="s">
        <v>493</v>
      </c>
      <c r="C2741" s="81" t="str">
        <f t="shared" si="42"/>
        <v>08045</v>
      </c>
      <c r="D2741" s="81" t="s">
        <v>503</v>
      </c>
      <c r="E2741" s="81" t="s">
        <v>2738</v>
      </c>
      <c r="F2741" s="81">
        <v>91.097999999999999</v>
      </c>
      <c r="G2741" s="81" t="s">
        <v>528</v>
      </c>
      <c r="H2741" s="81" t="s">
        <v>2734</v>
      </c>
      <c r="I2741" s="81" t="s">
        <v>2739</v>
      </c>
      <c r="J2741" s="81" t="s">
        <v>14</v>
      </c>
      <c r="K2741" s="81" t="s">
        <v>320</v>
      </c>
      <c r="L2741" s="81">
        <v>-108.17118936111112</v>
      </c>
      <c r="M2741" s="81">
        <v>39.485181444444443</v>
      </c>
      <c r="N2741" s="190">
        <v>0</v>
      </c>
      <c r="O2741" s="185">
        <v>10.845000000000001</v>
      </c>
      <c r="P2741" s="185">
        <v>0</v>
      </c>
      <c r="Q2741" s="185">
        <v>0</v>
      </c>
      <c r="R2741" s="186">
        <v>0</v>
      </c>
    </row>
    <row r="2742" spans="1:18" s="81" customFormat="1" x14ac:dyDescent="0.2">
      <c r="A2742" s="81" t="s">
        <v>147</v>
      </c>
      <c r="B2742" s="81" t="s">
        <v>493</v>
      </c>
      <c r="C2742" s="81" t="str">
        <f t="shared" si="42"/>
        <v>08045</v>
      </c>
      <c r="D2742" s="81" t="s">
        <v>503</v>
      </c>
      <c r="E2742" s="81" t="s">
        <v>2740</v>
      </c>
      <c r="F2742" s="81">
        <v>74.298000000000002</v>
      </c>
      <c r="G2742" s="81" t="s">
        <v>528</v>
      </c>
      <c r="H2742" s="81" t="s">
        <v>2734</v>
      </c>
      <c r="I2742" s="81" t="s">
        <v>2741</v>
      </c>
      <c r="J2742" s="81" t="s">
        <v>14</v>
      </c>
      <c r="K2742" s="81" t="s">
        <v>320</v>
      </c>
      <c r="L2742" s="81">
        <v>-108.16743641666667</v>
      </c>
      <c r="M2742" s="81">
        <v>39.485882861111115</v>
      </c>
      <c r="N2742" s="190">
        <v>0</v>
      </c>
      <c r="O2742" s="185">
        <v>8.8450000000000006</v>
      </c>
      <c r="P2742" s="185">
        <v>0</v>
      </c>
      <c r="Q2742" s="185">
        <v>0</v>
      </c>
      <c r="R2742" s="186">
        <v>0</v>
      </c>
    </row>
    <row r="2743" spans="1:18" s="81" customFormat="1" x14ac:dyDescent="0.2">
      <c r="A2743" s="81" t="s">
        <v>147</v>
      </c>
      <c r="B2743" s="81" t="s">
        <v>493</v>
      </c>
      <c r="C2743" s="81" t="str">
        <f t="shared" si="42"/>
        <v>08045</v>
      </c>
      <c r="D2743" s="81" t="s">
        <v>503</v>
      </c>
      <c r="E2743" s="81" t="s">
        <v>2742</v>
      </c>
      <c r="F2743" s="81">
        <v>1.9</v>
      </c>
      <c r="G2743" s="81" t="s">
        <v>515</v>
      </c>
      <c r="H2743" s="81" t="s">
        <v>2743</v>
      </c>
      <c r="I2743" s="81" t="s">
        <v>2744</v>
      </c>
      <c r="J2743" s="81" t="s">
        <v>716</v>
      </c>
      <c r="K2743" s="81" t="s">
        <v>333</v>
      </c>
      <c r="L2743" s="81">
        <v>-107.62315205555555</v>
      </c>
      <c r="M2743" s="81">
        <v>39.472106083333337</v>
      </c>
      <c r="N2743" s="190">
        <v>0</v>
      </c>
      <c r="O2743" s="185">
        <v>0</v>
      </c>
      <c r="P2743" s="185">
        <v>3.7126000000000001</v>
      </c>
      <c r="Q2743" s="185">
        <v>0</v>
      </c>
      <c r="R2743" s="186">
        <v>0</v>
      </c>
    </row>
    <row r="2744" spans="1:18" s="81" customFormat="1" x14ac:dyDescent="0.2">
      <c r="A2744" s="81" t="s">
        <v>147</v>
      </c>
      <c r="B2744" s="81" t="s">
        <v>493</v>
      </c>
      <c r="C2744" s="81" t="str">
        <f t="shared" si="42"/>
        <v>08045</v>
      </c>
      <c r="D2744" s="81" t="s">
        <v>503</v>
      </c>
      <c r="E2744" s="81" t="s">
        <v>2742</v>
      </c>
      <c r="F2744" s="81">
        <v>1.9</v>
      </c>
      <c r="G2744" s="81" t="s">
        <v>515</v>
      </c>
      <c r="H2744" s="81" t="s">
        <v>2743</v>
      </c>
      <c r="I2744" s="81" t="s">
        <v>2744</v>
      </c>
      <c r="J2744" s="81" t="s">
        <v>716</v>
      </c>
      <c r="K2744" s="81" t="s">
        <v>333</v>
      </c>
      <c r="L2744" s="81">
        <v>-107.62315205555555</v>
      </c>
      <c r="M2744" s="81">
        <v>39.472106083333337</v>
      </c>
      <c r="N2744" s="190">
        <v>2.2040000000000002</v>
      </c>
      <c r="O2744" s="185">
        <v>0</v>
      </c>
      <c r="P2744" s="185">
        <v>0</v>
      </c>
      <c r="Q2744" s="185">
        <v>0</v>
      </c>
      <c r="R2744" s="186">
        <v>0</v>
      </c>
    </row>
    <row r="2745" spans="1:18" s="81" customFormat="1" x14ac:dyDescent="0.2">
      <c r="A2745" s="81" t="s">
        <v>147</v>
      </c>
      <c r="B2745" s="81" t="s">
        <v>493</v>
      </c>
      <c r="C2745" s="81" t="str">
        <f t="shared" si="42"/>
        <v>08045</v>
      </c>
      <c r="D2745" s="81" t="s">
        <v>503</v>
      </c>
      <c r="E2745" s="81" t="s">
        <v>2742</v>
      </c>
      <c r="F2745" s="81">
        <v>1.9</v>
      </c>
      <c r="G2745" s="81" t="s">
        <v>515</v>
      </c>
      <c r="H2745" s="81" t="s">
        <v>2743</v>
      </c>
      <c r="I2745" s="81" t="s">
        <v>2744</v>
      </c>
      <c r="J2745" s="81" t="s">
        <v>716</v>
      </c>
      <c r="K2745" s="81" t="s">
        <v>333</v>
      </c>
      <c r="L2745" s="81">
        <v>-107.62315205555555</v>
      </c>
      <c r="M2745" s="81">
        <v>39.472106083333337</v>
      </c>
      <c r="N2745" s="190">
        <v>0</v>
      </c>
      <c r="O2745" s="185">
        <v>0</v>
      </c>
      <c r="P2745" s="185">
        <v>0</v>
      </c>
      <c r="Q2745" s="185">
        <v>0</v>
      </c>
      <c r="R2745" s="186">
        <v>9.4999999999999998E-3</v>
      </c>
    </row>
    <row r="2746" spans="1:18" s="81" customFormat="1" x14ac:dyDescent="0.2">
      <c r="A2746" s="81" t="s">
        <v>147</v>
      </c>
      <c r="B2746" s="81" t="s">
        <v>493</v>
      </c>
      <c r="C2746" s="81" t="str">
        <f t="shared" si="42"/>
        <v>08045</v>
      </c>
      <c r="D2746" s="81" t="s">
        <v>503</v>
      </c>
      <c r="E2746" s="81" t="s">
        <v>2742</v>
      </c>
      <c r="F2746" s="81">
        <v>1.9</v>
      </c>
      <c r="G2746" s="81" t="s">
        <v>515</v>
      </c>
      <c r="H2746" s="81" t="s">
        <v>2743</v>
      </c>
      <c r="I2746" s="81" t="s">
        <v>2744</v>
      </c>
      <c r="J2746" s="81" t="s">
        <v>716</v>
      </c>
      <c r="K2746" s="81" t="s">
        <v>333</v>
      </c>
      <c r="L2746" s="81">
        <v>-107.62315205555555</v>
      </c>
      <c r="M2746" s="81">
        <v>39.472106083333337</v>
      </c>
      <c r="N2746" s="190">
        <v>0</v>
      </c>
      <c r="O2746" s="185">
        <v>0</v>
      </c>
      <c r="P2746" s="185">
        <v>0</v>
      </c>
      <c r="Q2746" s="185">
        <v>0</v>
      </c>
      <c r="R2746" s="186">
        <v>0</v>
      </c>
    </row>
    <row r="2747" spans="1:18" s="81" customFormat="1" x14ac:dyDescent="0.2">
      <c r="A2747" s="81" t="s">
        <v>147</v>
      </c>
      <c r="B2747" s="81" t="s">
        <v>493</v>
      </c>
      <c r="C2747" s="81" t="str">
        <f t="shared" si="42"/>
        <v>08045</v>
      </c>
      <c r="D2747" s="81" t="s">
        <v>503</v>
      </c>
      <c r="E2747" s="81" t="s">
        <v>2742</v>
      </c>
      <c r="F2747" s="81">
        <v>1.9</v>
      </c>
      <c r="G2747" s="81" t="s">
        <v>515</v>
      </c>
      <c r="H2747" s="81" t="s">
        <v>2743</v>
      </c>
      <c r="I2747" s="81" t="s">
        <v>2744</v>
      </c>
      <c r="J2747" s="81" t="s">
        <v>716</v>
      </c>
      <c r="K2747" s="81" t="s">
        <v>333</v>
      </c>
      <c r="L2747" s="81">
        <v>-107.62315205555555</v>
      </c>
      <c r="M2747" s="81">
        <v>39.472106083333337</v>
      </c>
      <c r="N2747" s="190">
        <v>0</v>
      </c>
      <c r="O2747" s="185">
        <v>0.03</v>
      </c>
      <c r="P2747" s="185">
        <v>0</v>
      </c>
      <c r="Q2747" s="185">
        <v>0</v>
      </c>
      <c r="R2747" s="186">
        <v>0</v>
      </c>
    </row>
    <row r="2748" spans="1:18" s="81" customFormat="1" x14ac:dyDescent="0.2">
      <c r="A2748" s="81" t="s">
        <v>147</v>
      </c>
      <c r="B2748" s="81" t="s">
        <v>493</v>
      </c>
      <c r="C2748" s="81" t="str">
        <f t="shared" si="42"/>
        <v>08045</v>
      </c>
      <c r="D2748" s="81" t="s">
        <v>503</v>
      </c>
      <c r="E2748" s="81" t="s">
        <v>2742</v>
      </c>
      <c r="F2748" s="81">
        <v>1912.47</v>
      </c>
      <c r="G2748" s="81" t="s">
        <v>528</v>
      </c>
      <c r="H2748" s="81" t="s">
        <v>1350</v>
      </c>
      <c r="I2748" s="81" t="s">
        <v>2744</v>
      </c>
      <c r="J2748" s="81" t="s">
        <v>14</v>
      </c>
      <c r="K2748" s="81" t="s">
        <v>494</v>
      </c>
      <c r="L2748" s="81">
        <v>-107.62315205555555</v>
      </c>
      <c r="M2748" s="81">
        <v>39.472106083333337</v>
      </c>
      <c r="N2748" s="190">
        <v>0</v>
      </c>
      <c r="O2748" s="185">
        <v>0</v>
      </c>
      <c r="P2748" s="185">
        <v>0</v>
      </c>
      <c r="Q2748" s="185">
        <v>0</v>
      </c>
      <c r="R2748" s="186">
        <v>0</v>
      </c>
    </row>
    <row r="2749" spans="1:18" s="81" customFormat="1" x14ac:dyDescent="0.2">
      <c r="A2749" s="81" t="s">
        <v>147</v>
      </c>
      <c r="B2749" s="81" t="s">
        <v>493</v>
      </c>
      <c r="C2749" s="81" t="str">
        <f t="shared" si="42"/>
        <v>08045</v>
      </c>
      <c r="D2749" s="81" t="s">
        <v>503</v>
      </c>
      <c r="E2749" s="81" t="s">
        <v>2742</v>
      </c>
      <c r="F2749" s="81">
        <v>1912.47</v>
      </c>
      <c r="G2749" s="81" t="s">
        <v>528</v>
      </c>
      <c r="H2749" s="81" t="s">
        <v>1350</v>
      </c>
      <c r="I2749" s="81" t="s">
        <v>2744</v>
      </c>
      <c r="J2749" s="81" t="s">
        <v>14</v>
      </c>
      <c r="K2749" s="81" t="s">
        <v>494</v>
      </c>
      <c r="L2749" s="81">
        <v>-107.62315205555555</v>
      </c>
      <c r="M2749" s="81">
        <v>39.472106083333337</v>
      </c>
      <c r="N2749" s="190">
        <v>0</v>
      </c>
      <c r="O2749" s="185">
        <v>0</v>
      </c>
      <c r="P2749" s="185">
        <v>0</v>
      </c>
      <c r="Q2749" s="185">
        <v>0</v>
      </c>
      <c r="R2749" s="186">
        <v>0</v>
      </c>
    </row>
    <row r="2750" spans="1:18" s="81" customFormat="1" x14ac:dyDescent="0.2">
      <c r="A2750" s="81" t="s">
        <v>147</v>
      </c>
      <c r="B2750" s="81" t="s">
        <v>493</v>
      </c>
      <c r="C2750" s="81" t="str">
        <f t="shared" si="42"/>
        <v>08045</v>
      </c>
      <c r="D2750" s="81" t="s">
        <v>503</v>
      </c>
      <c r="E2750" s="81" t="s">
        <v>2742</v>
      </c>
      <c r="F2750" s="81">
        <v>1912.47</v>
      </c>
      <c r="G2750" s="81" t="s">
        <v>528</v>
      </c>
      <c r="H2750" s="81" t="s">
        <v>1350</v>
      </c>
      <c r="I2750" s="81" t="s">
        <v>2744</v>
      </c>
      <c r="J2750" s="81" t="s">
        <v>14</v>
      </c>
      <c r="K2750" s="81" t="s">
        <v>494</v>
      </c>
      <c r="L2750" s="81">
        <v>-107.62315205555555</v>
      </c>
      <c r="M2750" s="81">
        <v>39.472106083333337</v>
      </c>
      <c r="N2750" s="190">
        <v>0</v>
      </c>
      <c r="O2750" s="185">
        <v>50.865709362975991</v>
      </c>
      <c r="P2750" s="185">
        <v>0</v>
      </c>
      <c r="Q2750" s="185">
        <v>0</v>
      </c>
      <c r="R2750" s="186">
        <v>0</v>
      </c>
    </row>
    <row r="2751" spans="1:18" s="81" customFormat="1" x14ac:dyDescent="0.2">
      <c r="A2751" s="81" t="s">
        <v>147</v>
      </c>
      <c r="B2751" s="81" t="s">
        <v>493</v>
      </c>
      <c r="C2751" s="81" t="str">
        <f t="shared" si="42"/>
        <v>08045</v>
      </c>
      <c r="D2751" s="81" t="s">
        <v>503</v>
      </c>
      <c r="E2751" s="81" t="s">
        <v>2745</v>
      </c>
      <c r="F2751" s="81">
        <v>2920</v>
      </c>
      <c r="G2751" s="81" t="s">
        <v>505</v>
      </c>
      <c r="H2751" s="81" t="s">
        <v>2746</v>
      </c>
      <c r="I2751" s="81" t="s">
        <v>2747</v>
      </c>
      <c r="J2751" s="81" t="s">
        <v>4</v>
      </c>
      <c r="K2751" s="81" t="s">
        <v>319</v>
      </c>
      <c r="L2751" s="81">
        <v>-107.57879444444444</v>
      </c>
      <c r="M2751" s="81">
        <v>39.526402777777776</v>
      </c>
      <c r="N2751" s="190">
        <v>0</v>
      </c>
      <c r="O2751" s="185">
        <v>2.7</v>
      </c>
      <c r="P2751" s="185">
        <v>0</v>
      </c>
      <c r="Q2751" s="185">
        <v>0</v>
      </c>
      <c r="R2751" s="186">
        <v>0</v>
      </c>
    </row>
    <row r="2752" spans="1:18" s="81" customFormat="1" x14ac:dyDescent="0.2">
      <c r="A2752" s="81" t="s">
        <v>147</v>
      </c>
      <c r="B2752" s="81" t="s">
        <v>493</v>
      </c>
      <c r="C2752" s="81" t="str">
        <f t="shared" si="42"/>
        <v>08045</v>
      </c>
      <c r="D2752" s="81" t="s">
        <v>503</v>
      </c>
      <c r="E2752" s="81" t="s">
        <v>2748</v>
      </c>
      <c r="F2752" s="81">
        <v>840</v>
      </c>
      <c r="G2752" s="81" t="s">
        <v>528</v>
      </c>
      <c r="H2752" s="81" t="s">
        <v>2133</v>
      </c>
      <c r="I2752" s="81" t="s">
        <v>2749</v>
      </c>
      <c r="J2752" s="81" t="s">
        <v>14</v>
      </c>
      <c r="K2752" s="81" t="s">
        <v>320</v>
      </c>
      <c r="L2752" s="81">
        <v>-107.90944722222223</v>
      </c>
      <c r="M2752" s="81">
        <v>39.545622222222221</v>
      </c>
      <c r="N2752" s="190">
        <v>0</v>
      </c>
      <c r="O2752" s="185">
        <v>22.34136789852904</v>
      </c>
      <c r="P2752" s="185">
        <v>0</v>
      </c>
      <c r="Q2752" s="185">
        <v>0</v>
      </c>
      <c r="R2752" s="186">
        <v>0</v>
      </c>
    </row>
    <row r="2753" spans="1:18" s="81" customFormat="1" x14ac:dyDescent="0.2">
      <c r="A2753" s="81" t="s">
        <v>147</v>
      </c>
      <c r="B2753" s="81" t="s">
        <v>493</v>
      </c>
      <c r="C2753" s="81" t="str">
        <f t="shared" si="42"/>
        <v>08045</v>
      </c>
      <c r="D2753" s="81" t="s">
        <v>503</v>
      </c>
      <c r="E2753" s="81" t="s">
        <v>2750</v>
      </c>
      <c r="F2753" s="81">
        <v>405.21600000000001</v>
      </c>
      <c r="G2753" s="81" t="s">
        <v>528</v>
      </c>
      <c r="H2753" s="81" t="s">
        <v>2133</v>
      </c>
      <c r="I2753" s="81" t="s">
        <v>2751</v>
      </c>
      <c r="J2753" s="81" t="s">
        <v>14</v>
      </c>
      <c r="K2753" s="81" t="s">
        <v>320</v>
      </c>
      <c r="L2753" s="81">
        <v>-108.13041944444444</v>
      </c>
      <c r="M2753" s="81">
        <v>39.500541666666663</v>
      </c>
      <c r="N2753" s="190">
        <v>0</v>
      </c>
      <c r="O2753" s="185">
        <v>10.777475874250408</v>
      </c>
      <c r="P2753" s="185">
        <v>0</v>
      </c>
      <c r="Q2753" s="185">
        <v>0</v>
      </c>
      <c r="R2753" s="186">
        <v>0</v>
      </c>
    </row>
    <row r="2754" spans="1:18" s="81" customFormat="1" x14ac:dyDescent="0.2">
      <c r="A2754" s="81" t="s">
        <v>147</v>
      </c>
      <c r="B2754" s="81" t="s">
        <v>493</v>
      </c>
      <c r="C2754" s="81" t="str">
        <f t="shared" si="42"/>
        <v>08045</v>
      </c>
      <c r="D2754" s="81" t="s">
        <v>503</v>
      </c>
      <c r="E2754" s="81" t="s">
        <v>2752</v>
      </c>
      <c r="F2754" s="81">
        <v>209.74799999999999</v>
      </c>
      <c r="G2754" s="81" t="s">
        <v>528</v>
      </c>
      <c r="H2754" s="81" t="s">
        <v>2133</v>
      </c>
      <c r="I2754" s="81" t="s">
        <v>2753</v>
      </c>
      <c r="J2754" s="81" t="s">
        <v>14</v>
      </c>
      <c r="K2754" s="81" t="s">
        <v>320</v>
      </c>
      <c r="L2754" s="81">
        <v>-107.58064166666666</v>
      </c>
      <c r="M2754" s="81">
        <v>39.500441666666667</v>
      </c>
      <c r="N2754" s="190">
        <v>0</v>
      </c>
      <c r="O2754" s="185">
        <v>5.5786395642627005</v>
      </c>
      <c r="P2754" s="185">
        <v>0</v>
      </c>
      <c r="Q2754" s="185">
        <v>0</v>
      </c>
      <c r="R2754" s="186">
        <v>0</v>
      </c>
    </row>
    <row r="2755" spans="1:18" s="81" customFormat="1" x14ac:dyDescent="0.2">
      <c r="A2755" s="81" t="s">
        <v>147</v>
      </c>
      <c r="B2755" s="81" t="s">
        <v>493</v>
      </c>
      <c r="C2755" s="81" t="str">
        <f t="shared" si="42"/>
        <v>08045</v>
      </c>
      <c r="D2755" s="81" t="s">
        <v>503</v>
      </c>
      <c r="E2755" s="81" t="s">
        <v>2754</v>
      </c>
      <c r="F2755" s="81">
        <v>119.86799999999999</v>
      </c>
      <c r="G2755" s="81" t="s">
        <v>528</v>
      </c>
      <c r="H2755" s="81" t="s">
        <v>2133</v>
      </c>
      <c r="I2755" s="81" t="s">
        <v>2755</v>
      </c>
      <c r="J2755" s="81" t="s">
        <v>14</v>
      </c>
      <c r="K2755" s="81" t="s">
        <v>320</v>
      </c>
      <c r="L2755" s="81">
        <v>-107.58053888888888</v>
      </c>
      <c r="M2755" s="81">
        <v>39.496655555555556</v>
      </c>
      <c r="N2755" s="190">
        <v>0</v>
      </c>
      <c r="O2755" s="185">
        <v>3.1881131991200946</v>
      </c>
      <c r="P2755" s="185">
        <v>0</v>
      </c>
      <c r="Q2755" s="185">
        <v>0</v>
      </c>
      <c r="R2755" s="186">
        <v>0</v>
      </c>
    </row>
    <row r="2756" spans="1:18" s="81" customFormat="1" x14ac:dyDescent="0.2">
      <c r="A2756" s="81" t="s">
        <v>147</v>
      </c>
      <c r="B2756" s="81" t="s">
        <v>493</v>
      </c>
      <c r="C2756" s="81" t="str">
        <f t="shared" si="42"/>
        <v>08045</v>
      </c>
      <c r="D2756" s="81" t="s">
        <v>503</v>
      </c>
      <c r="E2756" s="81" t="s">
        <v>2756</v>
      </c>
      <c r="F2756" s="81">
        <v>6.8760000000000003</v>
      </c>
      <c r="G2756" s="81" t="s">
        <v>515</v>
      </c>
      <c r="H2756" s="81" t="s">
        <v>2757</v>
      </c>
      <c r="I2756" s="81" t="s">
        <v>2758</v>
      </c>
      <c r="J2756" s="81" t="s">
        <v>716</v>
      </c>
      <c r="K2756" s="81" t="s">
        <v>333</v>
      </c>
      <c r="L2756" s="81">
        <v>-107.57240436111111</v>
      </c>
      <c r="M2756" s="81">
        <v>39.462112083333338</v>
      </c>
      <c r="N2756" s="190">
        <v>0</v>
      </c>
      <c r="O2756" s="185">
        <v>0</v>
      </c>
      <c r="P2756" s="185">
        <v>1.5</v>
      </c>
      <c r="Q2756" s="185">
        <v>0</v>
      </c>
      <c r="R2756" s="186">
        <v>0</v>
      </c>
    </row>
    <row r="2757" spans="1:18" s="81" customFormat="1" x14ac:dyDescent="0.2">
      <c r="A2757" s="81" t="s">
        <v>147</v>
      </c>
      <c r="B2757" s="81" t="s">
        <v>493</v>
      </c>
      <c r="C2757" s="81" t="str">
        <f t="shared" si="42"/>
        <v>08045</v>
      </c>
      <c r="D2757" s="81" t="s">
        <v>503</v>
      </c>
      <c r="E2757" s="81" t="s">
        <v>2756</v>
      </c>
      <c r="F2757" s="81">
        <v>6.8760000000000003</v>
      </c>
      <c r="G2757" s="81" t="s">
        <v>515</v>
      </c>
      <c r="H2757" s="81" t="s">
        <v>2757</v>
      </c>
      <c r="I2757" s="81" t="s">
        <v>2758</v>
      </c>
      <c r="J2757" s="81" t="s">
        <v>716</v>
      </c>
      <c r="K2757" s="81" t="s">
        <v>333</v>
      </c>
      <c r="L2757" s="81">
        <v>-107.57240436111111</v>
      </c>
      <c r="M2757" s="81">
        <v>39.462112083333338</v>
      </c>
      <c r="N2757" s="190">
        <v>20.8</v>
      </c>
      <c r="O2757" s="185">
        <v>0</v>
      </c>
      <c r="P2757" s="185">
        <v>0</v>
      </c>
      <c r="Q2757" s="185">
        <v>0</v>
      </c>
      <c r="R2757" s="186">
        <v>0</v>
      </c>
    </row>
    <row r="2758" spans="1:18" s="81" customFormat="1" x14ac:dyDescent="0.2">
      <c r="A2758" s="81" t="s">
        <v>147</v>
      </c>
      <c r="B2758" s="81" t="s">
        <v>493</v>
      </c>
      <c r="C2758" s="81" t="str">
        <f t="shared" si="42"/>
        <v>08045</v>
      </c>
      <c r="D2758" s="81" t="s">
        <v>503</v>
      </c>
      <c r="E2758" s="81" t="s">
        <v>2756</v>
      </c>
      <c r="F2758" s="81">
        <v>6.8760000000000003</v>
      </c>
      <c r="G2758" s="81" t="s">
        <v>515</v>
      </c>
      <c r="H2758" s="81" t="s">
        <v>2757</v>
      </c>
      <c r="I2758" s="81" t="s">
        <v>2758</v>
      </c>
      <c r="J2758" s="81" t="s">
        <v>716</v>
      </c>
      <c r="K2758" s="81" t="s">
        <v>333</v>
      </c>
      <c r="L2758" s="81">
        <v>-107.57240436111111</v>
      </c>
      <c r="M2758" s="81">
        <v>39.462112083333338</v>
      </c>
      <c r="N2758" s="190">
        <v>0</v>
      </c>
      <c r="O2758" s="185">
        <v>0</v>
      </c>
      <c r="P2758" s="185">
        <v>0</v>
      </c>
      <c r="Q2758" s="185">
        <v>0</v>
      </c>
      <c r="R2758" s="186">
        <v>3.4380000000000001E-2</v>
      </c>
    </row>
    <row r="2759" spans="1:18" s="81" customFormat="1" x14ac:dyDescent="0.2">
      <c r="A2759" s="81" t="s">
        <v>147</v>
      </c>
      <c r="B2759" s="81" t="s">
        <v>493</v>
      </c>
      <c r="C2759" s="81" t="str">
        <f t="shared" ref="C2759:C2822" si="43">B2759&amp;D2759</f>
        <v>08045</v>
      </c>
      <c r="D2759" s="81" t="s">
        <v>503</v>
      </c>
      <c r="E2759" s="81" t="s">
        <v>2756</v>
      </c>
      <c r="F2759" s="81">
        <v>6.8760000000000003</v>
      </c>
      <c r="G2759" s="81" t="s">
        <v>515</v>
      </c>
      <c r="H2759" s="81" t="s">
        <v>2757</v>
      </c>
      <c r="I2759" s="81" t="s">
        <v>2758</v>
      </c>
      <c r="J2759" s="81" t="s">
        <v>716</v>
      </c>
      <c r="K2759" s="81" t="s">
        <v>333</v>
      </c>
      <c r="L2759" s="81">
        <v>-107.57240436111111</v>
      </c>
      <c r="M2759" s="81">
        <v>39.462112083333338</v>
      </c>
      <c r="N2759" s="190">
        <v>0</v>
      </c>
      <c r="O2759" s="185">
        <v>0</v>
      </c>
      <c r="P2759" s="185">
        <v>0</v>
      </c>
      <c r="Q2759" s="185">
        <v>2.0630000000000002E-3</v>
      </c>
      <c r="R2759" s="186">
        <v>0</v>
      </c>
    </row>
    <row r="2760" spans="1:18" s="81" customFormat="1" x14ac:dyDescent="0.2">
      <c r="A2760" s="81" t="s">
        <v>147</v>
      </c>
      <c r="B2760" s="81" t="s">
        <v>493</v>
      </c>
      <c r="C2760" s="81" t="str">
        <f t="shared" si="43"/>
        <v>08045</v>
      </c>
      <c r="D2760" s="81" t="s">
        <v>503</v>
      </c>
      <c r="E2760" s="81" t="s">
        <v>2756</v>
      </c>
      <c r="F2760" s="81">
        <v>6.8760000000000003</v>
      </c>
      <c r="G2760" s="81" t="s">
        <v>515</v>
      </c>
      <c r="H2760" s="81" t="s">
        <v>2757</v>
      </c>
      <c r="I2760" s="81" t="s">
        <v>2758</v>
      </c>
      <c r="J2760" s="81" t="s">
        <v>716</v>
      </c>
      <c r="K2760" s="81" t="s">
        <v>333</v>
      </c>
      <c r="L2760" s="81">
        <v>-107.57240436111111</v>
      </c>
      <c r="M2760" s="81">
        <v>39.462112083333338</v>
      </c>
      <c r="N2760" s="190">
        <v>0</v>
      </c>
      <c r="O2760" s="185">
        <v>0.2</v>
      </c>
      <c r="P2760" s="185">
        <v>0</v>
      </c>
      <c r="Q2760" s="185">
        <v>0</v>
      </c>
      <c r="R2760" s="186">
        <v>0</v>
      </c>
    </row>
    <row r="2761" spans="1:18" s="81" customFormat="1" x14ac:dyDescent="0.2">
      <c r="A2761" s="81" t="s">
        <v>147</v>
      </c>
      <c r="B2761" s="81" t="s">
        <v>493</v>
      </c>
      <c r="C2761" s="81" t="str">
        <f t="shared" si="43"/>
        <v>08045</v>
      </c>
      <c r="D2761" s="81" t="s">
        <v>503</v>
      </c>
      <c r="E2761" s="81" t="s">
        <v>2756</v>
      </c>
      <c r="F2761" s="81">
        <v>4.72</v>
      </c>
      <c r="G2761" s="81" t="s">
        <v>515</v>
      </c>
      <c r="H2761" s="81" t="s">
        <v>2759</v>
      </c>
      <c r="I2761" s="81" t="s">
        <v>2758</v>
      </c>
      <c r="J2761" s="81" t="s">
        <v>716</v>
      </c>
      <c r="K2761" s="81" t="s">
        <v>333</v>
      </c>
      <c r="L2761" s="81">
        <v>-107.57240436111111</v>
      </c>
      <c r="M2761" s="81">
        <v>39.462112083333338</v>
      </c>
      <c r="N2761" s="190">
        <v>0</v>
      </c>
      <c r="O2761" s="185">
        <v>0</v>
      </c>
      <c r="P2761" s="185">
        <v>7.8</v>
      </c>
      <c r="Q2761" s="185">
        <v>0</v>
      </c>
      <c r="R2761" s="186">
        <v>0</v>
      </c>
    </row>
    <row r="2762" spans="1:18" s="81" customFormat="1" x14ac:dyDescent="0.2">
      <c r="A2762" s="81" t="s">
        <v>147</v>
      </c>
      <c r="B2762" s="81" t="s">
        <v>493</v>
      </c>
      <c r="C2762" s="81" t="str">
        <f t="shared" si="43"/>
        <v>08045</v>
      </c>
      <c r="D2762" s="81" t="s">
        <v>503</v>
      </c>
      <c r="E2762" s="81" t="s">
        <v>2756</v>
      </c>
      <c r="F2762" s="81">
        <v>4.72</v>
      </c>
      <c r="G2762" s="81" t="s">
        <v>515</v>
      </c>
      <c r="H2762" s="81" t="s">
        <v>2759</v>
      </c>
      <c r="I2762" s="81" t="s">
        <v>2758</v>
      </c>
      <c r="J2762" s="81" t="s">
        <v>716</v>
      </c>
      <c r="K2762" s="81" t="s">
        <v>333</v>
      </c>
      <c r="L2762" s="81">
        <v>-107.57240436111111</v>
      </c>
      <c r="M2762" s="81">
        <v>39.462112083333338</v>
      </c>
      <c r="N2762" s="190">
        <v>4.5999999999999996</v>
      </c>
      <c r="O2762" s="185">
        <v>0</v>
      </c>
      <c r="P2762" s="185">
        <v>0</v>
      </c>
      <c r="Q2762" s="185">
        <v>0</v>
      </c>
      <c r="R2762" s="186">
        <v>0</v>
      </c>
    </row>
    <row r="2763" spans="1:18" s="81" customFormat="1" x14ac:dyDescent="0.2">
      <c r="A2763" s="81" t="s">
        <v>147</v>
      </c>
      <c r="B2763" s="81" t="s">
        <v>493</v>
      </c>
      <c r="C2763" s="81" t="str">
        <f t="shared" si="43"/>
        <v>08045</v>
      </c>
      <c r="D2763" s="81" t="s">
        <v>503</v>
      </c>
      <c r="E2763" s="81" t="s">
        <v>2756</v>
      </c>
      <c r="F2763" s="81">
        <v>4.72</v>
      </c>
      <c r="G2763" s="81" t="s">
        <v>515</v>
      </c>
      <c r="H2763" s="81" t="s">
        <v>2759</v>
      </c>
      <c r="I2763" s="81" t="s">
        <v>2758</v>
      </c>
      <c r="J2763" s="81" t="s">
        <v>716</v>
      </c>
      <c r="K2763" s="81" t="s">
        <v>333</v>
      </c>
      <c r="L2763" s="81">
        <v>-107.57240436111111</v>
      </c>
      <c r="M2763" s="81">
        <v>39.462112083333338</v>
      </c>
      <c r="N2763" s="190">
        <v>0</v>
      </c>
      <c r="O2763" s="185">
        <v>0</v>
      </c>
      <c r="P2763" s="185">
        <v>0</v>
      </c>
      <c r="Q2763" s="185">
        <v>0</v>
      </c>
      <c r="R2763" s="186">
        <v>2.3599999999999999E-2</v>
      </c>
    </row>
    <row r="2764" spans="1:18" s="81" customFormat="1" x14ac:dyDescent="0.2">
      <c r="A2764" s="81" t="s">
        <v>147</v>
      </c>
      <c r="B2764" s="81" t="s">
        <v>493</v>
      </c>
      <c r="C2764" s="81" t="str">
        <f t="shared" si="43"/>
        <v>08045</v>
      </c>
      <c r="D2764" s="81" t="s">
        <v>503</v>
      </c>
      <c r="E2764" s="81" t="s">
        <v>2756</v>
      </c>
      <c r="F2764" s="81">
        <v>4.72</v>
      </c>
      <c r="G2764" s="81" t="s">
        <v>515</v>
      </c>
      <c r="H2764" s="81" t="s">
        <v>2759</v>
      </c>
      <c r="I2764" s="81" t="s">
        <v>2758</v>
      </c>
      <c r="J2764" s="81" t="s">
        <v>716</v>
      </c>
      <c r="K2764" s="81" t="s">
        <v>333</v>
      </c>
      <c r="L2764" s="81">
        <v>-107.57240436111111</v>
      </c>
      <c r="M2764" s="81">
        <v>39.462112083333338</v>
      </c>
      <c r="N2764" s="190">
        <v>0</v>
      </c>
      <c r="O2764" s="185">
        <v>0</v>
      </c>
      <c r="P2764" s="185">
        <v>0</v>
      </c>
      <c r="Q2764" s="185">
        <v>1.4159999999999999E-3</v>
      </c>
      <c r="R2764" s="186">
        <v>0</v>
      </c>
    </row>
    <row r="2765" spans="1:18" s="81" customFormat="1" x14ac:dyDescent="0.2">
      <c r="A2765" s="81" t="s">
        <v>147</v>
      </c>
      <c r="B2765" s="81" t="s">
        <v>493</v>
      </c>
      <c r="C2765" s="81" t="str">
        <f t="shared" si="43"/>
        <v>08045</v>
      </c>
      <c r="D2765" s="81" t="s">
        <v>503</v>
      </c>
      <c r="E2765" s="81" t="s">
        <v>2756</v>
      </c>
      <c r="F2765" s="81">
        <v>4.72</v>
      </c>
      <c r="G2765" s="81" t="s">
        <v>515</v>
      </c>
      <c r="H2765" s="81" t="s">
        <v>2759</v>
      </c>
      <c r="I2765" s="81" t="s">
        <v>2758</v>
      </c>
      <c r="J2765" s="81" t="s">
        <v>716</v>
      </c>
      <c r="K2765" s="81" t="s">
        <v>333</v>
      </c>
      <c r="L2765" s="81">
        <v>-107.57240436111111</v>
      </c>
      <c r="M2765" s="81">
        <v>39.462112083333338</v>
      </c>
      <c r="N2765" s="190">
        <v>0</v>
      </c>
      <c r="O2765" s="185">
        <v>0.1</v>
      </c>
      <c r="P2765" s="185">
        <v>0</v>
      </c>
      <c r="Q2765" s="185">
        <v>0</v>
      </c>
      <c r="R2765" s="186">
        <v>0</v>
      </c>
    </row>
    <row r="2766" spans="1:18" s="81" customFormat="1" x14ac:dyDescent="0.2">
      <c r="A2766" s="81" t="s">
        <v>147</v>
      </c>
      <c r="B2766" s="81" t="s">
        <v>493</v>
      </c>
      <c r="C2766" s="81" t="str">
        <f t="shared" si="43"/>
        <v>08045</v>
      </c>
      <c r="D2766" s="81" t="s">
        <v>503</v>
      </c>
      <c r="E2766" s="81" t="s">
        <v>2760</v>
      </c>
      <c r="F2766" s="81">
        <v>100.8</v>
      </c>
      <c r="G2766" s="81" t="s">
        <v>528</v>
      </c>
      <c r="H2766" s="81" t="s">
        <v>565</v>
      </c>
      <c r="I2766" s="81" t="s">
        <v>2761</v>
      </c>
      <c r="J2766" s="81" t="s">
        <v>14</v>
      </c>
      <c r="K2766" s="81" t="s">
        <v>494</v>
      </c>
      <c r="L2766" s="81">
        <v>-108.21447225</v>
      </c>
      <c r="M2766" s="81">
        <v>39.588077750000004</v>
      </c>
      <c r="N2766" s="190">
        <v>0</v>
      </c>
      <c r="O2766" s="185">
        <v>6.5610713174828783</v>
      </c>
      <c r="P2766" s="185">
        <v>0</v>
      </c>
      <c r="Q2766" s="185">
        <v>0</v>
      </c>
      <c r="R2766" s="186">
        <v>0</v>
      </c>
    </row>
    <row r="2767" spans="1:18" s="81" customFormat="1" x14ac:dyDescent="0.2">
      <c r="A2767" s="81" t="s">
        <v>147</v>
      </c>
      <c r="B2767" s="81" t="s">
        <v>493</v>
      </c>
      <c r="C2767" s="81" t="str">
        <f t="shared" si="43"/>
        <v>08045</v>
      </c>
      <c r="D2767" s="81" t="s">
        <v>503</v>
      </c>
      <c r="E2767" s="81" t="s">
        <v>2762</v>
      </c>
      <c r="F2767" s="81">
        <v>100.8</v>
      </c>
      <c r="G2767" s="81" t="s">
        <v>528</v>
      </c>
      <c r="H2767" s="81" t="s">
        <v>565</v>
      </c>
      <c r="I2767" s="81" t="s">
        <v>2763</v>
      </c>
      <c r="J2767" s="81" t="s">
        <v>14</v>
      </c>
      <c r="K2767" s="81" t="s">
        <v>494</v>
      </c>
      <c r="L2767" s="81">
        <v>-108.17656094444445</v>
      </c>
      <c r="M2767" s="81">
        <v>39.523374333333329</v>
      </c>
      <c r="N2767" s="190">
        <v>0</v>
      </c>
      <c r="O2767" s="185">
        <v>6.5610713174828783</v>
      </c>
      <c r="P2767" s="185">
        <v>0</v>
      </c>
      <c r="Q2767" s="185">
        <v>0</v>
      </c>
      <c r="R2767" s="186">
        <v>0</v>
      </c>
    </row>
    <row r="2768" spans="1:18" s="81" customFormat="1" x14ac:dyDescent="0.2">
      <c r="A2768" s="81" t="s">
        <v>147</v>
      </c>
      <c r="B2768" s="81" t="s">
        <v>493</v>
      </c>
      <c r="C2768" s="81" t="str">
        <f t="shared" si="43"/>
        <v>08045</v>
      </c>
      <c r="D2768" s="81" t="s">
        <v>503</v>
      </c>
      <c r="E2768" s="81" t="s">
        <v>2764</v>
      </c>
      <c r="F2768" s="81">
        <v>100.8</v>
      </c>
      <c r="G2768" s="81" t="s">
        <v>528</v>
      </c>
      <c r="H2768" s="81" t="s">
        <v>565</v>
      </c>
      <c r="I2768" s="81" t="s">
        <v>2765</v>
      </c>
      <c r="J2768" s="81" t="s">
        <v>14</v>
      </c>
      <c r="K2768" s="81" t="s">
        <v>494</v>
      </c>
      <c r="L2768" s="81">
        <v>-108.13349991666668</v>
      </c>
      <c r="M2768" s="81">
        <v>39.52288158333333</v>
      </c>
      <c r="N2768" s="190">
        <v>0</v>
      </c>
      <c r="O2768" s="185">
        <v>6.5610713174828783</v>
      </c>
      <c r="P2768" s="185">
        <v>0</v>
      </c>
      <c r="Q2768" s="185">
        <v>0</v>
      </c>
      <c r="R2768" s="186">
        <v>0</v>
      </c>
    </row>
    <row r="2769" spans="1:18" s="81" customFormat="1" x14ac:dyDescent="0.2">
      <c r="A2769" s="81" t="s">
        <v>147</v>
      </c>
      <c r="B2769" s="81" t="s">
        <v>493</v>
      </c>
      <c r="C2769" s="81" t="str">
        <f t="shared" si="43"/>
        <v>08045</v>
      </c>
      <c r="D2769" s="81" t="s">
        <v>503</v>
      </c>
      <c r="E2769" s="81" t="s">
        <v>2766</v>
      </c>
      <c r="F2769" s="81">
        <v>100.8</v>
      </c>
      <c r="G2769" s="81" t="s">
        <v>528</v>
      </c>
      <c r="H2769" s="81" t="s">
        <v>565</v>
      </c>
      <c r="I2769" s="81" t="s">
        <v>2767</v>
      </c>
      <c r="J2769" s="81" t="s">
        <v>14</v>
      </c>
      <c r="K2769" s="81" t="s">
        <v>494</v>
      </c>
      <c r="L2769" s="81">
        <v>-108.11964613888888</v>
      </c>
      <c r="M2769" s="81">
        <v>39.554886888888888</v>
      </c>
      <c r="N2769" s="190">
        <v>0</v>
      </c>
      <c r="O2769" s="185">
        <v>6.5610713174828783</v>
      </c>
      <c r="P2769" s="185">
        <v>0</v>
      </c>
      <c r="Q2769" s="185">
        <v>0</v>
      </c>
      <c r="R2769" s="186">
        <v>0</v>
      </c>
    </row>
    <row r="2770" spans="1:18" s="81" customFormat="1" x14ac:dyDescent="0.2">
      <c r="A2770" s="81" t="s">
        <v>147</v>
      </c>
      <c r="B2770" s="81" t="s">
        <v>493</v>
      </c>
      <c r="C2770" s="81" t="str">
        <f t="shared" si="43"/>
        <v>08045</v>
      </c>
      <c r="D2770" s="81" t="s">
        <v>503</v>
      </c>
      <c r="E2770" s="81" t="s">
        <v>2768</v>
      </c>
      <c r="F2770" s="81">
        <v>126</v>
      </c>
      <c r="G2770" s="81" t="s">
        <v>528</v>
      </c>
      <c r="H2770" s="81" t="s">
        <v>2769</v>
      </c>
      <c r="I2770" s="81" t="s">
        <v>2770</v>
      </c>
      <c r="J2770" s="81" t="s">
        <v>14</v>
      </c>
      <c r="K2770" s="81" t="s">
        <v>494</v>
      </c>
      <c r="L2770" s="81">
        <v>-108.19521930555555</v>
      </c>
      <c r="M2770" s="81">
        <v>39.606104722222227</v>
      </c>
      <c r="N2770" s="190">
        <v>0</v>
      </c>
      <c r="O2770" s="185">
        <v>8.2013391468535985</v>
      </c>
      <c r="P2770" s="185">
        <v>0</v>
      </c>
      <c r="Q2770" s="185">
        <v>0</v>
      </c>
      <c r="R2770" s="186">
        <v>0</v>
      </c>
    </row>
    <row r="2771" spans="1:18" s="81" customFormat="1" x14ac:dyDescent="0.2">
      <c r="A2771" s="81" t="s">
        <v>147</v>
      </c>
      <c r="B2771" s="81" t="s">
        <v>493</v>
      </c>
      <c r="C2771" s="81" t="str">
        <f t="shared" si="43"/>
        <v>08045</v>
      </c>
      <c r="D2771" s="81" t="s">
        <v>503</v>
      </c>
      <c r="E2771" s="81" t="s">
        <v>2771</v>
      </c>
      <c r="F2771" s="81">
        <v>31.08</v>
      </c>
      <c r="G2771" s="81" t="s">
        <v>528</v>
      </c>
      <c r="H2771" s="81" t="s">
        <v>565</v>
      </c>
      <c r="I2771" s="81" t="s">
        <v>2772</v>
      </c>
      <c r="J2771" s="81" t="s">
        <v>14</v>
      </c>
      <c r="K2771" s="81" t="s">
        <v>494</v>
      </c>
      <c r="L2771" s="81">
        <v>-108.34581955555555</v>
      </c>
      <c r="M2771" s="81">
        <v>39.823524000000006</v>
      </c>
      <c r="N2771" s="190">
        <v>0</v>
      </c>
      <c r="O2771" s="185">
        <v>2.0229565304266126</v>
      </c>
      <c r="P2771" s="185">
        <v>0</v>
      </c>
      <c r="Q2771" s="185">
        <v>0</v>
      </c>
      <c r="R2771" s="186">
        <v>0</v>
      </c>
    </row>
    <row r="2772" spans="1:18" s="81" customFormat="1" x14ac:dyDescent="0.2">
      <c r="A2772" s="81" t="s">
        <v>147</v>
      </c>
      <c r="B2772" s="81" t="s">
        <v>493</v>
      </c>
      <c r="C2772" s="81" t="str">
        <f t="shared" si="43"/>
        <v>08045</v>
      </c>
      <c r="D2772" s="81" t="s">
        <v>503</v>
      </c>
      <c r="E2772" s="81" t="s">
        <v>2773</v>
      </c>
      <c r="F2772" s="81">
        <v>40.908000000000001</v>
      </c>
      <c r="G2772" s="81" t="s">
        <v>528</v>
      </c>
      <c r="H2772" s="81" t="s">
        <v>565</v>
      </c>
      <c r="I2772" s="81" t="s">
        <v>2774</v>
      </c>
      <c r="J2772" s="81" t="s">
        <v>14</v>
      </c>
      <c r="K2772" s="81" t="s">
        <v>494</v>
      </c>
      <c r="L2772" s="81">
        <v>-108.41289913888889</v>
      </c>
      <c r="M2772" s="81">
        <v>39.907391333333329</v>
      </c>
      <c r="N2772" s="190">
        <v>0</v>
      </c>
      <c r="O2772" s="185">
        <v>2.0229565304266126</v>
      </c>
      <c r="P2772" s="185">
        <v>0</v>
      </c>
      <c r="Q2772" s="185">
        <v>0</v>
      </c>
      <c r="R2772" s="186">
        <v>0</v>
      </c>
    </row>
    <row r="2773" spans="1:18" s="81" customFormat="1" x14ac:dyDescent="0.2">
      <c r="A2773" s="81" t="s">
        <v>147</v>
      </c>
      <c r="B2773" s="81" t="s">
        <v>493</v>
      </c>
      <c r="C2773" s="81" t="str">
        <f t="shared" si="43"/>
        <v>08045</v>
      </c>
      <c r="D2773" s="81" t="s">
        <v>503</v>
      </c>
      <c r="E2773" s="81" t="s">
        <v>2775</v>
      </c>
      <c r="F2773" s="81">
        <v>31.835999999999999</v>
      </c>
      <c r="G2773" s="81" t="s">
        <v>528</v>
      </c>
      <c r="H2773" s="81" t="s">
        <v>1345</v>
      </c>
      <c r="I2773" s="81" t="s">
        <v>2776</v>
      </c>
      <c r="J2773" s="81" t="s">
        <v>14</v>
      </c>
      <c r="K2773" s="81" t="s">
        <v>494</v>
      </c>
      <c r="L2773" s="81">
        <v>-108.13493597222222</v>
      </c>
      <c r="M2773" s="81">
        <v>39.489598999999998</v>
      </c>
      <c r="N2773" s="190">
        <v>0</v>
      </c>
      <c r="O2773" s="185">
        <v>2.0721635811667194</v>
      </c>
      <c r="P2773" s="185">
        <v>0</v>
      </c>
      <c r="Q2773" s="185">
        <v>0</v>
      </c>
      <c r="R2773" s="186">
        <v>0</v>
      </c>
    </row>
    <row r="2774" spans="1:18" s="81" customFormat="1" x14ac:dyDescent="0.2">
      <c r="A2774" s="81" t="s">
        <v>147</v>
      </c>
      <c r="B2774" s="81" t="s">
        <v>493</v>
      </c>
      <c r="C2774" s="81" t="str">
        <f t="shared" si="43"/>
        <v>08045</v>
      </c>
      <c r="D2774" s="81" t="s">
        <v>503</v>
      </c>
      <c r="E2774" s="81" t="s">
        <v>2777</v>
      </c>
      <c r="F2774" s="81">
        <v>60.816000000000003</v>
      </c>
      <c r="G2774" s="81" t="s">
        <v>528</v>
      </c>
      <c r="H2774" s="81" t="s">
        <v>1345</v>
      </c>
      <c r="I2774" s="81" t="s">
        <v>2778</v>
      </c>
      <c r="J2774" s="81" t="s">
        <v>14</v>
      </c>
      <c r="K2774" s="81" t="s">
        <v>494</v>
      </c>
      <c r="L2774" s="81">
        <v>-107.87209799999999</v>
      </c>
      <c r="M2774" s="81">
        <v>39.523314805555557</v>
      </c>
      <c r="N2774" s="190">
        <v>0</v>
      </c>
      <c r="O2774" s="185">
        <v>3.9584338595374797</v>
      </c>
      <c r="P2774" s="185">
        <v>0</v>
      </c>
      <c r="Q2774" s="185">
        <v>0</v>
      </c>
      <c r="R2774" s="186">
        <v>0</v>
      </c>
    </row>
    <row r="2775" spans="1:18" s="81" customFormat="1" x14ac:dyDescent="0.2">
      <c r="A2775" s="81" t="s">
        <v>147</v>
      </c>
      <c r="B2775" s="81" t="s">
        <v>493</v>
      </c>
      <c r="C2775" s="81" t="str">
        <f t="shared" si="43"/>
        <v>08045</v>
      </c>
      <c r="D2775" s="81" t="s">
        <v>503</v>
      </c>
      <c r="E2775" s="81" t="s">
        <v>2777</v>
      </c>
      <c r="F2775" s="81">
        <v>388.79399999999998</v>
      </c>
      <c r="G2775" s="81" t="s">
        <v>528</v>
      </c>
      <c r="H2775" s="81" t="s">
        <v>565</v>
      </c>
      <c r="I2775" s="81" t="s">
        <v>2778</v>
      </c>
      <c r="J2775" s="81" t="s">
        <v>14</v>
      </c>
      <c r="K2775" s="81" t="s">
        <v>494</v>
      </c>
      <c r="L2775" s="81">
        <v>-107.87209799999999</v>
      </c>
      <c r="M2775" s="81">
        <v>39.523314805555557</v>
      </c>
      <c r="N2775" s="190">
        <v>0</v>
      </c>
      <c r="O2775" s="185">
        <v>25.306092705620472</v>
      </c>
      <c r="P2775" s="185">
        <v>0</v>
      </c>
      <c r="Q2775" s="185">
        <v>0</v>
      </c>
      <c r="R2775" s="186">
        <v>0</v>
      </c>
    </row>
    <row r="2776" spans="1:18" s="81" customFormat="1" x14ac:dyDescent="0.2">
      <c r="A2776" s="81" t="s">
        <v>147</v>
      </c>
      <c r="B2776" s="81" t="s">
        <v>493</v>
      </c>
      <c r="C2776" s="81" t="str">
        <f t="shared" si="43"/>
        <v>08045</v>
      </c>
      <c r="D2776" s="81" t="s">
        <v>503</v>
      </c>
      <c r="E2776" s="81" t="s">
        <v>2779</v>
      </c>
      <c r="F2776" s="81">
        <v>27730</v>
      </c>
      <c r="G2776" s="81" t="s">
        <v>528</v>
      </c>
      <c r="H2776" s="81" t="s">
        <v>1364</v>
      </c>
      <c r="I2776" s="81" t="s">
        <v>2780</v>
      </c>
      <c r="J2776" s="81" t="s">
        <v>14</v>
      </c>
      <c r="K2776" s="81" t="s">
        <v>494</v>
      </c>
      <c r="L2776" s="81">
        <v>-107.61784630555555</v>
      </c>
      <c r="M2776" s="81">
        <v>39.478463583333337</v>
      </c>
      <c r="N2776" s="190">
        <v>0</v>
      </c>
      <c r="O2776" s="185">
        <v>51.823363161399278</v>
      </c>
      <c r="P2776" s="185">
        <v>0</v>
      </c>
      <c r="Q2776" s="185">
        <v>0</v>
      </c>
      <c r="R2776" s="186">
        <v>0</v>
      </c>
    </row>
    <row r="2777" spans="1:18" s="81" customFormat="1" x14ac:dyDescent="0.2">
      <c r="A2777" s="81" t="s">
        <v>147</v>
      </c>
      <c r="B2777" s="81" t="s">
        <v>493</v>
      </c>
      <c r="C2777" s="81" t="str">
        <f t="shared" si="43"/>
        <v>08045</v>
      </c>
      <c r="D2777" s="81" t="s">
        <v>503</v>
      </c>
      <c r="E2777" s="81" t="s">
        <v>2781</v>
      </c>
      <c r="F2777" s="81">
        <v>126</v>
      </c>
      <c r="G2777" s="81" t="s">
        <v>528</v>
      </c>
      <c r="H2777" s="81" t="s">
        <v>565</v>
      </c>
      <c r="I2777" s="81" t="s">
        <v>2782</v>
      </c>
      <c r="J2777" s="81" t="s">
        <v>14</v>
      </c>
      <c r="K2777" s="81" t="s">
        <v>494</v>
      </c>
      <c r="L2777" s="81">
        <v>-108.00345313888889</v>
      </c>
      <c r="M2777" s="81">
        <v>39.425643944444445</v>
      </c>
      <c r="N2777" s="190">
        <v>0</v>
      </c>
      <c r="O2777" s="185">
        <v>8.2011751233511312</v>
      </c>
      <c r="P2777" s="185">
        <v>0</v>
      </c>
      <c r="Q2777" s="185">
        <v>0</v>
      </c>
      <c r="R2777" s="186">
        <v>0</v>
      </c>
    </row>
    <row r="2778" spans="1:18" s="81" customFormat="1" x14ac:dyDescent="0.2">
      <c r="A2778" s="81" t="s">
        <v>147</v>
      </c>
      <c r="B2778" s="81" t="s">
        <v>493</v>
      </c>
      <c r="C2778" s="81" t="str">
        <f t="shared" si="43"/>
        <v>08045</v>
      </c>
      <c r="D2778" s="81" t="s">
        <v>503</v>
      </c>
      <c r="E2778" s="81" t="s">
        <v>2783</v>
      </c>
      <c r="F2778" s="81">
        <v>121.506</v>
      </c>
      <c r="G2778" s="81" t="s">
        <v>528</v>
      </c>
      <c r="H2778" s="81" t="s">
        <v>1345</v>
      </c>
      <c r="I2778" s="81" t="s">
        <v>2784</v>
      </c>
      <c r="J2778" s="81" t="s">
        <v>14</v>
      </c>
      <c r="K2778" s="81" t="s">
        <v>494</v>
      </c>
      <c r="L2778" s="81">
        <v>-107.72686283333333</v>
      </c>
      <c r="M2778" s="81">
        <v>39.434376916666665</v>
      </c>
      <c r="N2778" s="190">
        <v>0</v>
      </c>
      <c r="O2778" s="185">
        <v>7.9086665439516075</v>
      </c>
      <c r="P2778" s="185">
        <v>0</v>
      </c>
      <c r="Q2778" s="185">
        <v>0</v>
      </c>
      <c r="R2778" s="186">
        <v>0</v>
      </c>
    </row>
    <row r="2779" spans="1:18" s="81" customFormat="1" x14ac:dyDescent="0.2">
      <c r="A2779" s="81" t="s">
        <v>147</v>
      </c>
      <c r="B2779" s="81" t="s">
        <v>493</v>
      </c>
      <c r="C2779" s="81" t="str">
        <f t="shared" si="43"/>
        <v>08045</v>
      </c>
      <c r="D2779" s="81" t="s">
        <v>503</v>
      </c>
      <c r="E2779" s="81" t="s">
        <v>2785</v>
      </c>
      <c r="F2779" s="81">
        <v>229.95</v>
      </c>
      <c r="G2779" s="81" t="s">
        <v>528</v>
      </c>
      <c r="H2779" s="81" t="s">
        <v>2786</v>
      </c>
      <c r="I2779" s="81" t="s">
        <v>2787</v>
      </c>
      <c r="J2779" s="81" t="s">
        <v>14</v>
      </c>
      <c r="K2779" s="81" t="s">
        <v>494</v>
      </c>
      <c r="L2779" s="81">
        <v>-107.96824405555556</v>
      </c>
      <c r="M2779" s="81">
        <v>39.483012222222222</v>
      </c>
      <c r="N2779" s="190">
        <v>0</v>
      </c>
      <c r="O2779" s="185">
        <v>11.751559514626273</v>
      </c>
      <c r="P2779" s="185">
        <v>0</v>
      </c>
      <c r="Q2779" s="185">
        <v>0</v>
      </c>
      <c r="R2779" s="186">
        <v>0</v>
      </c>
    </row>
    <row r="2780" spans="1:18" s="81" customFormat="1" x14ac:dyDescent="0.2">
      <c r="A2780" s="81" t="s">
        <v>147</v>
      </c>
      <c r="B2780" s="81" t="s">
        <v>493</v>
      </c>
      <c r="C2780" s="81" t="str">
        <f t="shared" si="43"/>
        <v>08045</v>
      </c>
      <c r="D2780" s="81" t="s">
        <v>503</v>
      </c>
      <c r="E2780" s="81" t="s">
        <v>2788</v>
      </c>
      <c r="F2780" s="81">
        <v>38.345999999999997</v>
      </c>
      <c r="G2780" s="81" t="s">
        <v>528</v>
      </c>
      <c r="H2780" s="81" t="s">
        <v>565</v>
      </c>
      <c r="I2780" s="81" t="s">
        <v>2789</v>
      </c>
      <c r="J2780" s="81" t="s">
        <v>14</v>
      </c>
      <c r="K2780" s="81" t="s">
        <v>494</v>
      </c>
      <c r="L2780" s="81">
        <v>-108.09551172222221</v>
      </c>
      <c r="M2780" s="81">
        <v>39.378945444444447</v>
      </c>
      <c r="N2780" s="190">
        <v>0</v>
      </c>
      <c r="O2780" s="185">
        <v>2.4959407163356091</v>
      </c>
      <c r="P2780" s="185">
        <v>0</v>
      </c>
      <c r="Q2780" s="185">
        <v>0</v>
      </c>
      <c r="R2780" s="186">
        <v>0</v>
      </c>
    </row>
    <row r="2781" spans="1:18" s="81" customFormat="1" x14ac:dyDescent="0.2">
      <c r="A2781" s="81" t="s">
        <v>147</v>
      </c>
      <c r="B2781" s="81" t="s">
        <v>493</v>
      </c>
      <c r="C2781" s="81" t="str">
        <f t="shared" si="43"/>
        <v>08045</v>
      </c>
      <c r="D2781" s="81" t="s">
        <v>503</v>
      </c>
      <c r="E2781" s="81" t="s">
        <v>2790</v>
      </c>
      <c r="F2781" s="81">
        <v>730</v>
      </c>
      <c r="G2781" s="81" t="s">
        <v>505</v>
      </c>
      <c r="H2781" s="81" t="s">
        <v>2791</v>
      </c>
      <c r="I2781" s="81" t="s">
        <v>2792</v>
      </c>
      <c r="J2781" s="81" t="s">
        <v>6</v>
      </c>
      <c r="K2781" s="81" t="s">
        <v>319</v>
      </c>
      <c r="L2781" s="81">
        <v>-108.31858830555555</v>
      </c>
      <c r="M2781" s="81">
        <v>39.522611944444442</v>
      </c>
      <c r="N2781" s="190">
        <v>0</v>
      </c>
      <c r="O2781" s="185">
        <v>2.600041</v>
      </c>
      <c r="P2781" s="185">
        <v>0</v>
      </c>
      <c r="Q2781" s="185">
        <v>0</v>
      </c>
      <c r="R2781" s="186">
        <v>0</v>
      </c>
    </row>
    <row r="2782" spans="1:18" s="81" customFormat="1" x14ac:dyDescent="0.2">
      <c r="A2782" s="81" t="s">
        <v>147</v>
      </c>
      <c r="B2782" s="81" t="s">
        <v>493</v>
      </c>
      <c r="C2782" s="81" t="str">
        <f t="shared" si="43"/>
        <v>08045</v>
      </c>
      <c r="D2782" s="81" t="s">
        <v>503</v>
      </c>
      <c r="E2782" s="81" t="s">
        <v>2790</v>
      </c>
      <c r="F2782" s="81">
        <v>29.4</v>
      </c>
      <c r="G2782" s="81" t="s">
        <v>528</v>
      </c>
      <c r="H2782" s="81" t="s">
        <v>565</v>
      </c>
      <c r="I2782" s="81" t="s">
        <v>2792</v>
      </c>
      <c r="J2782" s="81" t="s">
        <v>14</v>
      </c>
      <c r="K2782" s="81" t="s">
        <v>494</v>
      </c>
      <c r="L2782" s="81">
        <v>-108.31858830555555</v>
      </c>
      <c r="M2782" s="81">
        <v>39.522611944444442</v>
      </c>
      <c r="N2782" s="190">
        <v>0</v>
      </c>
      <c r="O2782" s="185">
        <v>1.9136075287819307</v>
      </c>
      <c r="P2782" s="185">
        <v>0</v>
      </c>
      <c r="Q2782" s="185">
        <v>0</v>
      </c>
      <c r="R2782" s="186">
        <v>0</v>
      </c>
    </row>
    <row r="2783" spans="1:18" s="81" customFormat="1" x14ac:dyDescent="0.2">
      <c r="A2783" s="81" t="s">
        <v>147</v>
      </c>
      <c r="B2783" s="81" t="s">
        <v>493</v>
      </c>
      <c r="C2783" s="81" t="str">
        <f t="shared" si="43"/>
        <v>08045</v>
      </c>
      <c r="D2783" s="81" t="s">
        <v>503</v>
      </c>
      <c r="E2783" s="81" t="s">
        <v>2793</v>
      </c>
      <c r="F2783" s="81">
        <v>730</v>
      </c>
      <c r="G2783" s="81" t="s">
        <v>505</v>
      </c>
      <c r="H2783" s="81" t="s">
        <v>2791</v>
      </c>
      <c r="I2783" s="81" t="s">
        <v>2794</v>
      </c>
      <c r="J2783" s="81" t="s">
        <v>6</v>
      </c>
      <c r="K2783" s="81" t="s">
        <v>319</v>
      </c>
      <c r="L2783" s="81">
        <v>-108.32398325</v>
      </c>
      <c r="M2783" s="81">
        <v>39.501410749999998</v>
      </c>
      <c r="N2783" s="190">
        <v>0</v>
      </c>
      <c r="O2783" s="185">
        <v>2.600041</v>
      </c>
      <c r="P2783" s="185">
        <v>0</v>
      </c>
      <c r="Q2783" s="185">
        <v>0</v>
      </c>
      <c r="R2783" s="186">
        <v>0</v>
      </c>
    </row>
    <row r="2784" spans="1:18" s="81" customFormat="1" x14ac:dyDescent="0.2">
      <c r="A2784" s="81" t="s">
        <v>147</v>
      </c>
      <c r="B2784" s="81" t="s">
        <v>493</v>
      </c>
      <c r="C2784" s="81" t="str">
        <f t="shared" si="43"/>
        <v>08045</v>
      </c>
      <c r="D2784" s="81" t="s">
        <v>503</v>
      </c>
      <c r="E2784" s="81" t="s">
        <v>2793</v>
      </c>
      <c r="F2784" s="81">
        <v>76.650000000000006</v>
      </c>
      <c r="G2784" s="81" t="s">
        <v>528</v>
      </c>
      <c r="H2784" s="81" t="s">
        <v>565</v>
      </c>
      <c r="I2784" s="81" t="s">
        <v>2794</v>
      </c>
      <c r="J2784" s="81" t="s">
        <v>14</v>
      </c>
      <c r="K2784" s="81" t="s">
        <v>494</v>
      </c>
      <c r="L2784" s="81">
        <v>-108.32398325</v>
      </c>
      <c r="M2784" s="81">
        <v>39.501410749999998</v>
      </c>
      <c r="N2784" s="190">
        <v>0</v>
      </c>
      <c r="O2784" s="185">
        <v>4.9890482000386047</v>
      </c>
      <c r="P2784" s="185">
        <v>0</v>
      </c>
      <c r="Q2784" s="185">
        <v>0</v>
      </c>
      <c r="R2784" s="186">
        <v>0</v>
      </c>
    </row>
    <row r="2785" spans="1:18" s="81" customFormat="1" x14ac:dyDescent="0.2">
      <c r="A2785" s="81" t="s">
        <v>147</v>
      </c>
      <c r="B2785" s="81" t="s">
        <v>493</v>
      </c>
      <c r="C2785" s="81" t="str">
        <f t="shared" si="43"/>
        <v>08045</v>
      </c>
      <c r="D2785" s="81" t="s">
        <v>503</v>
      </c>
      <c r="E2785" s="81" t="s">
        <v>2795</v>
      </c>
      <c r="F2785" s="81">
        <v>730</v>
      </c>
      <c r="G2785" s="81" t="s">
        <v>505</v>
      </c>
      <c r="H2785" s="81" t="s">
        <v>2796</v>
      </c>
      <c r="I2785" s="81" t="s">
        <v>2797</v>
      </c>
      <c r="J2785" s="81" t="s">
        <v>6</v>
      </c>
      <c r="K2785" s="81" t="s">
        <v>319</v>
      </c>
      <c r="L2785" s="81">
        <v>-108.33988605555557</v>
      </c>
      <c r="M2785" s="81">
        <v>39.498504944444448</v>
      </c>
      <c r="N2785" s="190">
        <v>0</v>
      </c>
      <c r="O2785" s="185">
        <v>2.600041</v>
      </c>
      <c r="P2785" s="185">
        <v>0</v>
      </c>
      <c r="Q2785" s="185">
        <v>0</v>
      </c>
      <c r="R2785" s="186">
        <v>0</v>
      </c>
    </row>
    <row r="2786" spans="1:18" s="81" customFormat="1" x14ac:dyDescent="0.2">
      <c r="A2786" s="81" t="s">
        <v>147</v>
      </c>
      <c r="B2786" s="81" t="s">
        <v>493</v>
      </c>
      <c r="C2786" s="81" t="str">
        <f t="shared" si="43"/>
        <v>08045</v>
      </c>
      <c r="D2786" s="81" t="s">
        <v>503</v>
      </c>
      <c r="E2786" s="81" t="s">
        <v>2795</v>
      </c>
      <c r="F2786" s="81">
        <v>76.650000000000006</v>
      </c>
      <c r="G2786" s="81" t="s">
        <v>528</v>
      </c>
      <c r="H2786" s="81" t="s">
        <v>565</v>
      </c>
      <c r="I2786" s="81" t="s">
        <v>2797</v>
      </c>
      <c r="J2786" s="81" t="s">
        <v>14</v>
      </c>
      <c r="K2786" s="81" t="s">
        <v>494</v>
      </c>
      <c r="L2786" s="81">
        <v>-108.33988605555557</v>
      </c>
      <c r="M2786" s="81">
        <v>39.498504944444448</v>
      </c>
      <c r="N2786" s="190">
        <v>0</v>
      </c>
      <c r="O2786" s="185">
        <v>4.9890482000386047</v>
      </c>
      <c r="P2786" s="185">
        <v>0</v>
      </c>
      <c r="Q2786" s="185">
        <v>0</v>
      </c>
      <c r="R2786" s="186">
        <v>0</v>
      </c>
    </row>
    <row r="2787" spans="1:18" s="81" customFormat="1" x14ac:dyDescent="0.2">
      <c r="A2787" s="81" t="s">
        <v>147</v>
      </c>
      <c r="B2787" s="81" t="s">
        <v>493</v>
      </c>
      <c r="C2787" s="81" t="str">
        <f t="shared" si="43"/>
        <v>08045</v>
      </c>
      <c r="D2787" s="81" t="s">
        <v>503</v>
      </c>
      <c r="E2787" s="81" t="s">
        <v>2798</v>
      </c>
      <c r="F2787" s="81">
        <v>730</v>
      </c>
      <c r="G2787" s="81" t="s">
        <v>505</v>
      </c>
      <c r="H2787" s="81" t="s">
        <v>2791</v>
      </c>
      <c r="I2787" s="81" t="s">
        <v>2799</v>
      </c>
      <c r="J2787" s="81" t="s">
        <v>6</v>
      </c>
      <c r="K2787" s="81" t="s">
        <v>319</v>
      </c>
      <c r="L2787" s="81">
        <v>-108.33075930555555</v>
      </c>
      <c r="M2787" s="81">
        <v>39.497786722222223</v>
      </c>
      <c r="N2787" s="190">
        <v>0</v>
      </c>
      <c r="O2787" s="185">
        <v>2.600041</v>
      </c>
      <c r="P2787" s="185">
        <v>0</v>
      </c>
      <c r="Q2787" s="185">
        <v>0</v>
      </c>
      <c r="R2787" s="186">
        <v>0</v>
      </c>
    </row>
    <row r="2788" spans="1:18" s="81" customFormat="1" x14ac:dyDescent="0.2">
      <c r="A2788" s="81" t="s">
        <v>147</v>
      </c>
      <c r="B2788" s="81" t="s">
        <v>493</v>
      </c>
      <c r="C2788" s="81" t="str">
        <f t="shared" si="43"/>
        <v>08045</v>
      </c>
      <c r="D2788" s="81" t="s">
        <v>503</v>
      </c>
      <c r="E2788" s="81" t="s">
        <v>2798</v>
      </c>
      <c r="F2788" s="81">
        <v>76.650000000000006</v>
      </c>
      <c r="G2788" s="81" t="s">
        <v>528</v>
      </c>
      <c r="H2788" s="81" t="s">
        <v>565</v>
      </c>
      <c r="I2788" s="81" t="s">
        <v>2799</v>
      </c>
      <c r="J2788" s="81" t="s">
        <v>14</v>
      </c>
      <c r="K2788" s="81" t="s">
        <v>494</v>
      </c>
      <c r="L2788" s="81">
        <v>-108.33075930555555</v>
      </c>
      <c r="M2788" s="81">
        <v>39.497786722222223</v>
      </c>
      <c r="N2788" s="190">
        <v>0</v>
      </c>
      <c r="O2788" s="185">
        <v>4.9890482000386047</v>
      </c>
      <c r="P2788" s="185">
        <v>0</v>
      </c>
      <c r="Q2788" s="185">
        <v>0</v>
      </c>
      <c r="R2788" s="186">
        <v>0</v>
      </c>
    </row>
    <row r="2789" spans="1:18" s="81" customFormat="1" x14ac:dyDescent="0.2">
      <c r="A2789" s="81" t="s">
        <v>147</v>
      </c>
      <c r="B2789" s="81" t="s">
        <v>493</v>
      </c>
      <c r="C2789" s="81" t="str">
        <f t="shared" si="43"/>
        <v>08045</v>
      </c>
      <c r="D2789" s="81" t="s">
        <v>503</v>
      </c>
      <c r="E2789" s="81" t="s">
        <v>2800</v>
      </c>
      <c r="F2789" s="81">
        <v>6000</v>
      </c>
      <c r="G2789" s="81" t="s">
        <v>505</v>
      </c>
      <c r="H2789" s="81" t="s">
        <v>690</v>
      </c>
      <c r="I2789" s="81" t="s">
        <v>2801</v>
      </c>
      <c r="J2789" s="81" t="s">
        <v>572</v>
      </c>
      <c r="K2789" s="81" t="s">
        <v>495</v>
      </c>
      <c r="L2789" s="81">
        <v>-107.82111322222222</v>
      </c>
      <c r="M2789" s="81">
        <v>39.528263777777774</v>
      </c>
      <c r="N2789" s="190">
        <v>0</v>
      </c>
      <c r="O2789" s="185">
        <v>0</v>
      </c>
      <c r="P2789" s="185">
        <v>0</v>
      </c>
      <c r="Q2789" s="185">
        <v>0</v>
      </c>
      <c r="R2789" s="186">
        <v>0.14399999999999999</v>
      </c>
    </row>
    <row r="2790" spans="1:18" s="81" customFormat="1" x14ac:dyDescent="0.2">
      <c r="A2790" s="81" t="s">
        <v>147</v>
      </c>
      <c r="B2790" s="81" t="s">
        <v>493</v>
      </c>
      <c r="C2790" s="81" t="str">
        <f t="shared" si="43"/>
        <v>08045</v>
      </c>
      <c r="D2790" s="81" t="s">
        <v>503</v>
      </c>
      <c r="E2790" s="81" t="s">
        <v>2800</v>
      </c>
      <c r="F2790" s="81">
        <v>6000</v>
      </c>
      <c r="G2790" s="81" t="s">
        <v>505</v>
      </c>
      <c r="H2790" s="81" t="s">
        <v>2802</v>
      </c>
      <c r="I2790" s="81" t="s">
        <v>2801</v>
      </c>
      <c r="J2790" s="81" t="s">
        <v>572</v>
      </c>
      <c r="K2790" s="81" t="s">
        <v>495</v>
      </c>
      <c r="L2790" s="81">
        <v>-107.82111322222222</v>
      </c>
      <c r="M2790" s="81">
        <v>39.528263777777774</v>
      </c>
      <c r="N2790" s="190">
        <v>0</v>
      </c>
      <c r="O2790" s="185">
        <v>0</v>
      </c>
      <c r="P2790" s="185">
        <v>0</v>
      </c>
      <c r="Q2790" s="185">
        <v>0</v>
      </c>
      <c r="R2790" s="186">
        <v>0.66</v>
      </c>
    </row>
    <row r="2791" spans="1:18" s="81" customFormat="1" x14ac:dyDescent="0.2">
      <c r="A2791" s="81" t="s">
        <v>147</v>
      </c>
      <c r="B2791" s="81" t="s">
        <v>493</v>
      </c>
      <c r="C2791" s="81" t="str">
        <f t="shared" si="43"/>
        <v>08045</v>
      </c>
      <c r="D2791" s="81" t="s">
        <v>503</v>
      </c>
      <c r="E2791" s="81" t="s">
        <v>2803</v>
      </c>
      <c r="F2791" s="81">
        <v>17.178000000000001</v>
      </c>
      <c r="G2791" s="81" t="s">
        <v>528</v>
      </c>
      <c r="H2791" s="81" t="s">
        <v>1345</v>
      </c>
      <c r="I2791" s="81" t="s">
        <v>2804</v>
      </c>
      <c r="J2791" s="81" t="s">
        <v>14</v>
      </c>
      <c r="K2791" s="81" t="s">
        <v>494</v>
      </c>
      <c r="L2791" s="81">
        <v>-107.82022897222222</v>
      </c>
      <c r="M2791" s="81">
        <v>39.494984333333335</v>
      </c>
      <c r="N2791" s="190">
        <v>0</v>
      </c>
      <c r="O2791" s="185">
        <v>1.1180935418168709</v>
      </c>
      <c r="P2791" s="185">
        <v>0</v>
      </c>
      <c r="Q2791" s="185">
        <v>0</v>
      </c>
      <c r="R2791" s="186">
        <v>0</v>
      </c>
    </row>
    <row r="2792" spans="1:18" s="81" customFormat="1" x14ac:dyDescent="0.2">
      <c r="A2792" s="81" t="s">
        <v>147</v>
      </c>
      <c r="B2792" s="81" t="s">
        <v>493</v>
      </c>
      <c r="C2792" s="81" t="str">
        <f t="shared" si="43"/>
        <v>08045</v>
      </c>
      <c r="D2792" s="81" t="s">
        <v>503</v>
      </c>
      <c r="E2792" s="81" t="s">
        <v>2803</v>
      </c>
      <c r="F2792" s="81">
        <v>66.486000000000004</v>
      </c>
      <c r="G2792" s="81" t="s">
        <v>528</v>
      </c>
      <c r="H2792" s="81" t="s">
        <v>1350</v>
      </c>
      <c r="I2792" s="81" t="s">
        <v>2804</v>
      </c>
      <c r="J2792" s="81" t="s">
        <v>14</v>
      </c>
      <c r="K2792" s="81" t="s">
        <v>494</v>
      </c>
      <c r="L2792" s="81">
        <v>-107.82022897222222</v>
      </c>
      <c r="M2792" s="81">
        <v>39.494984333333335</v>
      </c>
      <c r="N2792" s="190">
        <v>0</v>
      </c>
      <c r="O2792" s="185">
        <v>0</v>
      </c>
      <c r="P2792" s="185">
        <v>0</v>
      </c>
      <c r="Q2792" s="185">
        <v>0</v>
      </c>
      <c r="R2792" s="186">
        <v>0</v>
      </c>
    </row>
    <row r="2793" spans="1:18" s="81" customFormat="1" x14ac:dyDescent="0.2">
      <c r="A2793" s="81" t="s">
        <v>147</v>
      </c>
      <c r="B2793" s="81" t="s">
        <v>493</v>
      </c>
      <c r="C2793" s="81" t="str">
        <f t="shared" si="43"/>
        <v>08045</v>
      </c>
      <c r="D2793" s="81" t="s">
        <v>503</v>
      </c>
      <c r="E2793" s="81" t="s">
        <v>2803</v>
      </c>
      <c r="F2793" s="81">
        <v>66.486000000000004</v>
      </c>
      <c r="G2793" s="81" t="s">
        <v>528</v>
      </c>
      <c r="H2793" s="81" t="s">
        <v>1350</v>
      </c>
      <c r="I2793" s="81" t="s">
        <v>2804</v>
      </c>
      <c r="J2793" s="81" t="s">
        <v>14</v>
      </c>
      <c r="K2793" s="81" t="s">
        <v>494</v>
      </c>
      <c r="L2793" s="81">
        <v>-107.82022897222222</v>
      </c>
      <c r="M2793" s="81">
        <v>39.494984333333335</v>
      </c>
      <c r="N2793" s="190">
        <v>0</v>
      </c>
      <c r="O2793" s="185">
        <v>0</v>
      </c>
      <c r="P2793" s="185">
        <v>0</v>
      </c>
      <c r="Q2793" s="185">
        <v>0</v>
      </c>
      <c r="R2793" s="186">
        <v>0</v>
      </c>
    </row>
    <row r="2794" spans="1:18" s="81" customFormat="1" x14ac:dyDescent="0.2">
      <c r="A2794" s="81" t="s">
        <v>147</v>
      </c>
      <c r="B2794" s="81" t="s">
        <v>493</v>
      </c>
      <c r="C2794" s="81" t="str">
        <f t="shared" si="43"/>
        <v>08045</v>
      </c>
      <c r="D2794" s="81" t="s">
        <v>503</v>
      </c>
      <c r="E2794" s="81" t="s">
        <v>2803</v>
      </c>
      <c r="F2794" s="81">
        <v>66.486000000000004</v>
      </c>
      <c r="G2794" s="81" t="s">
        <v>528</v>
      </c>
      <c r="H2794" s="81" t="s">
        <v>1350</v>
      </c>
      <c r="I2794" s="81" t="s">
        <v>2804</v>
      </c>
      <c r="J2794" s="81" t="s">
        <v>14</v>
      </c>
      <c r="K2794" s="81" t="s">
        <v>494</v>
      </c>
      <c r="L2794" s="81">
        <v>-107.82022897222222</v>
      </c>
      <c r="M2794" s="81">
        <v>39.494984333333335</v>
      </c>
      <c r="N2794" s="190">
        <v>0</v>
      </c>
      <c r="O2794" s="185">
        <v>1.7683192691685738</v>
      </c>
      <c r="P2794" s="185">
        <v>0</v>
      </c>
      <c r="Q2794" s="185">
        <v>0</v>
      </c>
      <c r="R2794" s="186">
        <v>0</v>
      </c>
    </row>
    <row r="2795" spans="1:18" s="81" customFormat="1" x14ac:dyDescent="0.2">
      <c r="A2795" s="81" t="s">
        <v>147</v>
      </c>
      <c r="B2795" s="81" t="s">
        <v>493</v>
      </c>
      <c r="C2795" s="81" t="str">
        <f t="shared" si="43"/>
        <v>08045</v>
      </c>
      <c r="D2795" s="81" t="s">
        <v>503</v>
      </c>
      <c r="E2795" s="81" t="s">
        <v>2805</v>
      </c>
      <c r="F2795" s="81">
        <v>489.34199999999998</v>
      </c>
      <c r="G2795" s="81" t="s">
        <v>528</v>
      </c>
      <c r="H2795" s="81" t="s">
        <v>1364</v>
      </c>
      <c r="I2795" s="81" t="s">
        <v>2806</v>
      </c>
      <c r="J2795" s="81" t="s">
        <v>14</v>
      </c>
      <c r="K2795" s="81" t="s">
        <v>494</v>
      </c>
      <c r="L2795" s="81">
        <v>-107.59876658333333</v>
      </c>
      <c r="M2795" s="81">
        <v>39.470779361111113</v>
      </c>
      <c r="N2795" s="190">
        <v>0</v>
      </c>
      <c r="O2795" s="185">
        <v>13.014963869288094</v>
      </c>
      <c r="P2795" s="185">
        <v>0</v>
      </c>
      <c r="Q2795" s="185">
        <v>0</v>
      </c>
      <c r="R2795" s="186">
        <v>0</v>
      </c>
    </row>
    <row r="2796" spans="1:18" s="81" customFormat="1" x14ac:dyDescent="0.2">
      <c r="A2796" s="81" t="s">
        <v>147</v>
      </c>
      <c r="B2796" s="81" t="s">
        <v>493</v>
      </c>
      <c r="C2796" s="81" t="str">
        <f t="shared" si="43"/>
        <v>08045</v>
      </c>
      <c r="D2796" s="81" t="s">
        <v>503</v>
      </c>
      <c r="E2796" s="81" t="s">
        <v>2807</v>
      </c>
      <c r="F2796" s="81">
        <v>642.76800000000003</v>
      </c>
      <c r="G2796" s="81" t="s">
        <v>528</v>
      </c>
      <c r="H2796" s="81" t="s">
        <v>1364</v>
      </c>
      <c r="I2796" s="81" t="s">
        <v>2808</v>
      </c>
      <c r="J2796" s="81" t="s">
        <v>14</v>
      </c>
      <c r="K2796" s="81" t="s">
        <v>494</v>
      </c>
      <c r="L2796" s="81">
        <v>-107.63188916666665</v>
      </c>
      <c r="M2796" s="81">
        <v>39.500086888888887</v>
      </c>
      <c r="N2796" s="190">
        <v>0</v>
      </c>
      <c r="O2796" s="185">
        <v>17.095614715954422</v>
      </c>
      <c r="P2796" s="185">
        <v>0</v>
      </c>
      <c r="Q2796" s="185">
        <v>0</v>
      </c>
      <c r="R2796" s="186">
        <v>0</v>
      </c>
    </row>
    <row r="2797" spans="1:18" s="81" customFormat="1" x14ac:dyDescent="0.2">
      <c r="A2797" s="81" t="s">
        <v>147</v>
      </c>
      <c r="B2797" s="81" t="s">
        <v>493</v>
      </c>
      <c r="C2797" s="81" t="str">
        <f t="shared" si="43"/>
        <v>08045</v>
      </c>
      <c r="D2797" s="81" t="s">
        <v>503</v>
      </c>
      <c r="E2797" s="81" t="s">
        <v>2809</v>
      </c>
      <c r="F2797" s="81">
        <v>229.95</v>
      </c>
      <c r="G2797" s="81" t="s">
        <v>528</v>
      </c>
      <c r="H2797" s="81" t="s">
        <v>2786</v>
      </c>
      <c r="I2797" s="81" t="s">
        <v>2810</v>
      </c>
      <c r="J2797" s="81" t="s">
        <v>14</v>
      </c>
      <c r="K2797" s="81" t="s">
        <v>494</v>
      </c>
      <c r="L2797" s="81">
        <v>-108.07912488888888</v>
      </c>
      <c r="M2797" s="81">
        <v>39.554290166666661</v>
      </c>
      <c r="N2797" s="190">
        <v>0</v>
      </c>
      <c r="O2797" s="185">
        <v>11.751559514626273</v>
      </c>
      <c r="P2797" s="185">
        <v>0</v>
      </c>
      <c r="Q2797" s="185">
        <v>0</v>
      </c>
      <c r="R2797" s="186">
        <v>0</v>
      </c>
    </row>
    <row r="2798" spans="1:18" s="81" customFormat="1" x14ac:dyDescent="0.2">
      <c r="A2798" s="81" t="s">
        <v>147</v>
      </c>
      <c r="B2798" s="81" t="s">
        <v>493</v>
      </c>
      <c r="C2798" s="81" t="str">
        <f t="shared" si="43"/>
        <v>08045</v>
      </c>
      <c r="D2798" s="81" t="s">
        <v>503</v>
      </c>
      <c r="E2798" s="81" t="s">
        <v>2811</v>
      </c>
      <c r="F2798" s="81">
        <v>229.95</v>
      </c>
      <c r="G2798" s="81" t="s">
        <v>528</v>
      </c>
      <c r="H2798" s="81" t="s">
        <v>2786</v>
      </c>
      <c r="I2798" s="81" t="s">
        <v>2812</v>
      </c>
      <c r="J2798" s="81" t="s">
        <v>14</v>
      </c>
      <c r="K2798" s="81" t="s">
        <v>494</v>
      </c>
      <c r="L2798" s="81">
        <v>-107.90044780555556</v>
      </c>
      <c r="M2798" s="81">
        <v>39.512870694444445</v>
      </c>
      <c r="N2798" s="190">
        <v>0</v>
      </c>
      <c r="O2798" s="185">
        <v>11.751559514626273</v>
      </c>
      <c r="P2798" s="185">
        <v>0</v>
      </c>
      <c r="Q2798" s="185">
        <v>0</v>
      </c>
      <c r="R2798" s="186">
        <v>0</v>
      </c>
    </row>
    <row r="2799" spans="1:18" s="81" customFormat="1" x14ac:dyDescent="0.2">
      <c r="A2799" s="81" t="s">
        <v>147</v>
      </c>
      <c r="B2799" s="81" t="s">
        <v>493</v>
      </c>
      <c r="C2799" s="81" t="str">
        <f t="shared" si="43"/>
        <v>08045</v>
      </c>
      <c r="D2799" s="81" t="s">
        <v>503</v>
      </c>
      <c r="E2799" s="81" t="s">
        <v>2813</v>
      </c>
      <c r="F2799" s="81">
        <v>153.30000000000001</v>
      </c>
      <c r="G2799" s="81" t="s">
        <v>528</v>
      </c>
      <c r="H2799" s="81" t="s">
        <v>531</v>
      </c>
      <c r="I2799" s="81" t="s">
        <v>2814</v>
      </c>
      <c r="J2799" s="81" t="s">
        <v>14</v>
      </c>
      <c r="K2799" s="81" t="s">
        <v>494</v>
      </c>
      <c r="L2799" s="81">
        <v>-108.01967972222224</v>
      </c>
      <c r="M2799" s="81">
        <v>39.479260472222222</v>
      </c>
      <c r="N2799" s="190">
        <v>0</v>
      </c>
      <c r="O2799" s="185">
        <v>9.9782959620052107</v>
      </c>
      <c r="P2799" s="185">
        <v>0</v>
      </c>
      <c r="Q2799" s="185">
        <v>0</v>
      </c>
      <c r="R2799" s="186">
        <v>0</v>
      </c>
    </row>
    <row r="2800" spans="1:18" s="81" customFormat="1" x14ac:dyDescent="0.2">
      <c r="A2800" s="81" t="s">
        <v>147</v>
      </c>
      <c r="B2800" s="81" t="s">
        <v>493</v>
      </c>
      <c r="C2800" s="81" t="str">
        <f t="shared" si="43"/>
        <v>08045</v>
      </c>
      <c r="D2800" s="81" t="s">
        <v>503</v>
      </c>
      <c r="E2800" s="81" t="s">
        <v>2815</v>
      </c>
      <c r="F2800" s="81">
        <v>153.30000000000001</v>
      </c>
      <c r="G2800" s="81" t="s">
        <v>528</v>
      </c>
      <c r="H2800" s="81" t="s">
        <v>531</v>
      </c>
      <c r="I2800" s="81" t="s">
        <v>2816</v>
      </c>
      <c r="J2800" s="81" t="s">
        <v>14</v>
      </c>
      <c r="K2800" s="81" t="s">
        <v>494</v>
      </c>
      <c r="L2800" s="81">
        <v>-108.01967972222224</v>
      </c>
      <c r="M2800" s="81">
        <v>39.479260472222222</v>
      </c>
      <c r="N2800" s="190">
        <v>0</v>
      </c>
      <c r="O2800" s="185">
        <v>9.9782959620052107</v>
      </c>
      <c r="P2800" s="185">
        <v>0</v>
      </c>
      <c r="Q2800" s="185">
        <v>0</v>
      </c>
      <c r="R2800" s="186">
        <v>0</v>
      </c>
    </row>
    <row r="2801" spans="1:18" s="81" customFormat="1" x14ac:dyDescent="0.2">
      <c r="A2801" s="81" t="s">
        <v>147</v>
      </c>
      <c r="B2801" s="81" t="s">
        <v>493</v>
      </c>
      <c r="C2801" s="81" t="str">
        <f t="shared" si="43"/>
        <v>08045</v>
      </c>
      <c r="D2801" s="81" t="s">
        <v>503</v>
      </c>
      <c r="E2801" s="81" t="s">
        <v>2817</v>
      </c>
      <c r="F2801" s="81">
        <v>153.30000000000001</v>
      </c>
      <c r="G2801" s="81" t="s">
        <v>528</v>
      </c>
      <c r="H2801" s="81" t="s">
        <v>531</v>
      </c>
      <c r="I2801" s="81" t="s">
        <v>2818</v>
      </c>
      <c r="J2801" s="81" t="s">
        <v>14</v>
      </c>
      <c r="K2801" s="81" t="s">
        <v>494</v>
      </c>
      <c r="L2801" s="81">
        <v>-108.01971011111111</v>
      </c>
      <c r="M2801" s="81">
        <v>39.479259666666671</v>
      </c>
      <c r="N2801" s="190">
        <v>0</v>
      </c>
      <c r="O2801" s="185">
        <v>9.9782959620052107</v>
      </c>
      <c r="P2801" s="185">
        <v>0</v>
      </c>
      <c r="Q2801" s="185">
        <v>0</v>
      </c>
      <c r="R2801" s="186">
        <v>0</v>
      </c>
    </row>
    <row r="2802" spans="1:18" s="81" customFormat="1" x14ac:dyDescent="0.2">
      <c r="A2802" s="81" t="s">
        <v>147</v>
      </c>
      <c r="B2802" s="81" t="s">
        <v>493</v>
      </c>
      <c r="C2802" s="81" t="str">
        <f t="shared" si="43"/>
        <v>08045</v>
      </c>
      <c r="D2802" s="81" t="s">
        <v>503</v>
      </c>
      <c r="E2802" s="81" t="s">
        <v>2819</v>
      </c>
      <c r="F2802" s="81">
        <v>153.30000000000001</v>
      </c>
      <c r="G2802" s="81" t="s">
        <v>528</v>
      </c>
      <c r="H2802" s="81" t="s">
        <v>531</v>
      </c>
      <c r="I2802" s="81" t="s">
        <v>2820</v>
      </c>
      <c r="J2802" s="81" t="s">
        <v>14</v>
      </c>
      <c r="K2802" s="81" t="s">
        <v>494</v>
      </c>
      <c r="L2802" s="81">
        <v>-108.01974052777777</v>
      </c>
      <c r="M2802" s="81">
        <v>39.479258888888893</v>
      </c>
      <c r="N2802" s="190">
        <v>0</v>
      </c>
      <c r="O2802" s="185">
        <v>9.9782959620052107</v>
      </c>
      <c r="P2802" s="185">
        <v>0</v>
      </c>
      <c r="Q2802" s="185">
        <v>0</v>
      </c>
      <c r="R2802" s="186">
        <v>0</v>
      </c>
    </row>
    <row r="2803" spans="1:18" s="81" customFormat="1" x14ac:dyDescent="0.2">
      <c r="A2803" s="81" t="s">
        <v>147</v>
      </c>
      <c r="B2803" s="81" t="s">
        <v>493</v>
      </c>
      <c r="C2803" s="81" t="str">
        <f t="shared" si="43"/>
        <v>08045</v>
      </c>
      <c r="D2803" s="81" t="s">
        <v>503</v>
      </c>
      <c r="E2803" s="81" t="s">
        <v>2821</v>
      </c>
      <c r="F2803" s="81">
        <v>1300.3620000000001</v>
      </c>
      <c r="G2803" s="81" t="s">
        <v>528</v>
      </c>
      <c r="H2803" s="81" t="s">
        <v>1364</v>
      </c>
      <c r="I2803" s="81" t="s">
        <v>2822</v>
      </c>
      <c r="J2803" s="81" t="s">
        <v>14</v>
      </c>
      <c r="K2803" s="81" t="s">
        <v>494</v>
      </c>
      <c r="L2803" s="81">
        <v>-107.67417775000001</v>
      </c>
      <c r="M2803" s="81">
        <v>39.503353944444441</v>
      </c>
      <c r="N2803" s="190">
        <v>0</v>
      </c>
      <c r="O2803" s="185">
        <v>24.002372641133821</v>
      </c>
      <c r="P2803" s="185">
        <v>0</v>
      </c>
      <c r="Q2803" s="185">
        <v>0</v>
      </c>
      <c r="R2803" s="186">
        <v>0</v>
      </c>
    </row>
    <row r="2804" spans="1:18" s="81" customFormat="1" x14ac:dyDescent="0.2">
      <c r="A2804" s="81" t="s">
        <v>147</v>
      </c>
      <c r="B2804" s="81" t="s">
        <v>493</v>
      </c>
      <c r="C2804" s="81" t="str">
        <f t="shared" si="43"/>
        <v>08045</v>
      </c>
      <c r="D2804" s="81" t="s">
        <v>503</v>
      </c>
      <c r="E2804" s="81" t="s">
        <v>2823</v>
      </c>
      <c r="F2804" s="81">
        <v>68.25</v>
      </c>
      <c r="G2804" s="81" t="s">
        <v>528</v>
      </c>
      <c r="H2804" s="81" t="s">
        <v>565</v>
      </c>
      <c r="I2804" s="81" t="s">
        <v>2824</v>
      </c>
      <c r="J2804" s="81" t="s">
        <v>14</v>
      </c>
      <c r="K2804" s="81" t="s">
        <v>494</v>
      </c>
      <c r="L2804" s="81">
        <v>-108.18983908333334</v>
      </c>
      <c r="M2804" s="81">
        <v>39.535672444444444</v>
      </c>
      <c r="N2804" s="190">
        <v>0</v>
      </c>
      <c r="O2804" s="185">
        <v>4.4423031918151965</v>
      </c>
      <c r="P2804" s="185">
        <v>0</v>
      </c>
      <c r="Q2804" s="185">
        <v>0</v>
      </c>
      <c r="R2804" s="186">
        <v>0</v>
      </c>
    </row>
    <row r="2805" spans="1:18" s="81" customFormat="1" x14ac:dyDescent="0.2">
      <c r="A2805" s="81" t="s">
        <v>147</v>
      </c>
      <c r="B2805" s="81" t="s">
        <v>493</v>
      </c>
      <c r="C2805" s="81" t="str">
        <f t="shared" si="43"/>
        <v>08045</v>
      </c>
      <c r="D2805" s="81" t="s">
        <v>503</v>
      </c>
      <c r="E2805" s="81" t="s">
        <v>2825</v>
      </c>
      <c r="F2805" s="81">
        <v>327.30599999999998</v>
      </c>
      <c r="G2805" s="81" t="s">
        <v>528</v>
      </c>
      <c r="H2805" s="81" t="s">
        <v>531</v>
      </c>
      <c r="I2805" s="81" t="s">
        <v>2826</v>
      </c>
      <c r="J2805" s="81" t="s">
        <v>14</v>
      </c>
      <c r="K2805" s="81" t="s">
        <v>494</v>
      </c>
      <c r="L2805" s="81">
        <v>-108.27142433333333</v>
      </c>
      <c r="M2805" s="81">
        <v>39.608187805555559</v>
      </c>
      <c r="N2805" s="190">
        <v>0</v>
      </c>
      <c r="O2805" s="185">
        <v>10.661527660356471</v>
      </c>
      <c r="P2805" s="185">
        <v>0</v>
      </c>
      <c r="Q2805" s="185">
        <v>0</v>
      </c>
      <c r="R2805" s="186">
        <v>0</v>
      </c>
    </row>
    <row r="2806" spans="1:18" s="81" customFormat="1" x14ac:dyDescent="0.2">
      <c r="A2806" s="81" t="s">
        <v>147</v>
      </c>
      <c r="B2806" s="81" t="s">
        <v>493</v>
      </c>
      <c r="C2806" s="81" t="str">
        <f t="shared" si="43"/>
        <v>08045</v>
      </c>
      <c r="D2806" s="81" t="s">
        <v>503</v>
      </c>
      <c r="E2806" s="81" t="s">
        <v>2827</v>
      </c>
      <c r="F2806" s="81">
        <v>327.30599999999998</v>
      </c>
      <c r="G2806" s="81" t="s">
        <v>528</v>
      </c>
      <c r="H2806" s="81" t="s">
        <v>2828</v>
      </c>
      <c r="I2806" s="81" t="s">
        <v>2829</v>
      </c>
      <c r="J2806" s="81" t="s">
        <v>14</v>
      </c>
      <c r="K2806" s="81" t="s">
        <v>494</v>
      </c>
      <c r="L2806" s="81">
        <v>-108.24316894444445</v>
      </c>
      <c r="M2806" s="81">
        <v>39.564709611111105</v>
      </c>
      <c r="N2806" s="190">
        <v>0</v>
      </c>
      <c r="O2806" s="185">
        <v>10.661527660356471</v>
      </c>
      <c r="P2806" s="185">
        <v>0</v>
      </c>
      <c r="Q2806" s="185">
        <v>0</v>
      </c>
      <c r="R2806" s="186">
        <v>0</v>
      </c>
    </row>
    <row r="2807" spans="1:18" s="81" customFormat="1" x14ac:dyDescent="0.2">
      <c r="A2807" s="81" t="s">
        <v>147</v>
      </c>
      <c r="B2807" s="81" t="s">
        <v>493</v>
      </c>
      <c r="C2807" s="81" t="str">
        <f t="shared" si="43"/>
        <v>08045</v>
      </c>
      <c r="D2807" s="81" t="s">
        <v>503</v>
      </c>
      <c r="E2807" s="81" t="s">
        <v>2830</v>
      </c>
      <c r="F2807" s="81">
        <v>337.33600000000001</v>
      </c>
      <c r="G2807" s="81" t="s">
        <v>528</v>
      </c>
      <c r="H2807" s="81" t="s">
        <v>2831</v>
      </c>
      <c r="I2807" s="81" t="s">
        <v>2832</v>
      </c>
      <c r="J2807" s="81" t="s">
        <v>14</v>
      </c>
      <c r="K2807" s="81" t="s">
        <v>494</v>
      </c>
      <c r="L2807" s="81">
        <v>-108.23182213888889</v>
      </c>
      <c r="M2807" s="81">
        <v>39.550148777777778</v>
      </c>
      <c r="N2807" s="190">
        <v>0</v>
      </c>
      <c r="O2807" s="185">
        <v>10.661527660356471</v>
      </c>
      <c r="P2807" s="185">
        <v>0</v>
      </c>
      <c r="Q2807" s="185">
        <v>0</v>
      </c>
      <c r="R2807" s="186">
        <v>0</v>
      </c>
    </row>
    <row r="2808" spans="1:18" s="81" customFormat="1" x14ac:dyDescent="0.2">
      <c r="A2808" s="81" t="s">
        <v>147</v>
      </c>
      <c r="B2808" s="81" t="s">
        <v>493</v>
      </c>
      <c r="C2808" s="81" t="str">
        <f t="shared" si="43"/>
        <v>08045</v>
      </c>
      <c r="D2808" s="81" t="s">
        <v>503</v>
      </c>
      <c r="E2808" s="81" t="s">
        <v>2833</v>
      </c>
      <c r="F2808" s="81">
        <v>327.30599999999998</v>
      </c>
      <c r="G2808" s="81" t="s">
        <v>528</v>
      </c>
      <c r="H2808" s="81" t="s">
        <v>531</v>
      </c>
      <c r="I2808" s="81" t="s">
        <v>2834</v>
      </c>
      <c r="J2808" s="81" t="s">
        <v>14</v>
      </c>
      <c r="K2808" s="81" t="s">
        <v>494</v>
      </c>
      <c r="L2808" s="81">
        <v>-108.21313033333334</v>
      </c>
      <c r="M2808" s="81">
        <v>39.528424027777774</v>
      </c>
      <c r="N2808" s="190">
        <v>0</v>
      </c>
      <c r="O2808" s="185">
        <v>87.131334804263247</v>
      </c>
      <c r="P2808" s="185">
        <v>0</v>
      </c>
      <c r="Q2808" s="185">
        <v>0</v>
      </c>
      <c r="R2808" s="186">
        <v>0</v>
      </c>
    </row>
    <row r="2809" spans="1:18" s="81" customFormat="1" x14ac:dyDescent="0.2">
      <c r="A2809" s="81" t="s">
        <v>147</v>
      </c>
      <c r="B2809" s="81" t="s">
        <v>493</v>
      </c>
      <c r="C2809" s="81" t="str">
        <f t="shared" si="43"/>
        <v>08045</v>
      </c>
      <c r="D2809" s="81" t="s">
        <v>503</v>
      </c>
      <c r="E2809" s="81" t="s">
        <v>2835</v>
      </c>
      <c r="F2809" s="81">
        <v>327.30599999999998</v>
      </c>
      <c r="G2809" s="81" t="s">
        <v>528</v>
      </c>
      <c r="H2809" s="81" t="s">
        <v>531</v>
      </c>
      <c r="I2809" s="81" t="s">
        <v>2836</v>
      </c>
      <c r="J2809" s="81" t="s">
        <v>14</v>
      </c>
      <c r="K2809" s="81" t="s">
        <v>494</v>
      </c>
      <c r="L2809" s="81">
        <v>-108.19909669444445</v>
      </c>
      <c r="M2809" s="81">
        <v>39.513931638888891</v>
      </c>
      <c r="N2809" s="190">
        <v>0</v>
      </c>
      <c r="O2809" s="185">
        <v>87.131334804263247</v>
      </c>
      <c r="P2809" s="185">
        <v>0</v>
      </c>
      <c r="Q2809" s="185">
        <v>0</v>
      </c>
      <c r="R2809" s="186">
        <v>0</v>
      </c>
    </row>
    <row r="2810" spans="1:18" s="81" customFormat="1" x14ac:dyDescent="0.2">
      <c r="A2810" s="81" t="s">
        <v>147</v>
      </c>
      <c r="B2810" s="81" t="s">
        <v>493</v>
      </c>
      <c r="C2810" s="81" t="str">
        <f t="shared" si="43"/>
        <v>08045</v>
      </c>
      <c r="D2810" s="81" t="s">
        <v>503</v>
      </c>
      <c r="E2810" s="81" t="s">
        <v>2837</v>
      </c>
      <c r="F2810" s="81">
        <v>383.25</v>
      </c>
      <c r="G2810" s="81" t="s">
        <v>528</v>
      </c>
      <c r="H2810" s="81" t="s">
        <v>531</v>
      </c>
      <c r="I2810" s="81" t="s">
        <v>2838</v>
      </c>
      <c r="J2810" s="81" t="s">
        <v>14</v>
      </c>
      <c r="K2810" s="81" t="s">
        <v>494</v>
      </c>
      <c r="L2810" s="81">
        <v>-108.12049686111111</v>
      </c>
      <c r="M2810" s="81">
        <v>39.489636555555556</v>
      </c>
      <c r="N2810" s="190">
        <v>0</v>
      </c>
      <c r="O2810" s="185">
        <v>0</v>
      </c>
      <c r="P2810" s="185">
        <v>0</v>
      </c>
      <c r="Q2810" s="185">
        <v>0</v>
      </c>
      <c r="R2810" s="186">
        <v>0</v>
      </c>
    </row>
    <row r="2811" spans="1:18" s="81" customFormat="1" x14ac:dyDescent="0.2">
      <c r="A2811" s="81" t="s">
        <v>147</v>
      </c>
      <c r="B2811" s="81" t="s">
        <v>493</v>
      </c>
      <c r="C2811" s="81" t="str">
        <f t="shared" si="43"/>
        <v>08045</v>
      </c>
      <c r="D2811" s="81" t="s">
        <v>503</v>
      </c>
      <c r="E2811" s="81" t="s">
        <v>2837</v>
      </c>
      <c r="F2811" s="81">
        <v>383.25</v>
      </c>
      <c r="G2811" s="81" t="s">
        <v>528</v>
      </c>
      <c r="H2811" s="81" t="s">
        <v>531</v>
      </c>
      <c r="I2811" s="81" t="s">
        <v>2838</v>
      </c>
      <c r="J2811" s="81" t="s">
        <v>14</v>
      </c>
      <c r="K2811" s="81" t="s">
        <v>494</v>
      </c>
      <c r="L2811" s="81">
        <v>-108.12049686111111</v>
      </c>
      <c r="M2811" s="81">
        <v>39.489636555555556</v>
      </c>
      <c r="N2811" s="190">
        <v>0</v>
      </c>
      <c r="O2811" s="185">
        <v>0</v>
      </c>
      <c r="P2811" s="185">
        <v>0</v>
      </c>
      <c r="Q2811" s="185">
        <v>0</v>
      </c>
      <c r="R2811" s="186">
        <v>0</v>
      </c>
    </row>
    <row r="2812" spans="1:18" s="81" customFormat="1" x14ac:dyDescent="0.2">
      <c r="A2812" s="81" t="s">
        <v>147</v>
      </c>
      <c r="B2812" s="81" t="s">
        <v>493</v>
      </c>
      <c r="C2812" s="81" t="str">
        <f t="shared" si="43"/>
        <v>08045</v>
      </c>
      <c r="D2812" s="81" t="s">
        <v>503</v>
      </c>
      <c r="E2812" s="81" t="s">
        <v>2837</v>
      </c>
      <c r="F2812" s="81">
        <v>383.25</v>
      </c>
      <c r="G2812" s="81" t="s">
        <v>528</v>
      </c>
      <c r="H2812" s="81" t="s">
        <v>531</v>
      </c>
      <c r="I2812" s="81" t="s">
        <v>2838</v>
      </c>
      <c r="J2812" s="81" t="s">
        <v>14</v>
      </c>
      <c r="K2812" s="81" t="s">
        <v>494</v>
      </c>
      <c r="L2812" s="81">
        <v>-108.12049686111111</v>
      </c>
      <c r="M2812" s="81">
        <v>39.489636555555556</v>
      </c>
      <c r="N2812" s="190">
        <v>0</v>
      </c>
      <c r="O2812" s="185">
        <v>20.107231108676135</v>
      </c>
      <c r="P2812" s="185">
        <v>0</v>
      </c>
      <c r="Q2812" s="185">
        <v>0</v>
      </c>
      <c r="R2812" s="186">
        <v>0</v>
      </c>
    </row>
    <row r="2813" spans="1:18" s="81" customFormat="1" x14ac:dyDescent="0.2">
      <c r="A2813" s="81" t="s">
        <v>147</v>
      </c>
      <c r="B2813" s="81" t="s">
        <v>493</v>
      </c>
      <c r="C2813" s="81" t="str">
        <f t="shared" si="43"/>
        <v>08045</v>
      </c>
      <c r="D2813" s="81" t="s">
        <v>503</v>
      </c>
      <c r="E2813" s="81" t="s">
        <v>2839</v>
      </c>
      <c r="F2813" s="81">
        <v>122.64</v>
      </c>
      <c r="G2813" s="81" t="s">
        <v>528</v>
      </c>
      <c r="H2813" s="81" t="s">
        <v>565</v>
      </c>
      <c r="I2813" s="81" t="s">
        <v>2840</v>
      </c>
      <c r="J2813" s="81" t="s">
        <v>14</v>
      </c>
      <c r="K2813" s="81" t="s">
        <v>494</v>
      </c>
      <c r="L2813" s="81">
        <v>-108.17423888888889</v>
      </c>
      <c r="M2813" s="81">
        <v>39.644005249999999</v>
      </c>
      <c r="N2813" s="190">
        <v>0</v>
      </c>
      <c r="O2813" s="185">
        <v>7.9824771200617679</v>
      </c>
      <c r="P2813" s="185">
        <v>0</v>
      </c>
      <c r="Q2813" s="185">
        <v>0</v>
      </c>
      <c r="R2813" s="186">
        <v>0</v>
      </c>
    </row>
    <row r="2814" spans="1:18" s="81" customFormat="1" x14ac:dyDescent="0.2">
      <c r="A2814" s="81" t="s">
        <v>147</v>
      </c>
      <c r="B2814" s="81" t="s">
        <v>493</v>
      </c>
      <c r="C2814" s="81" t="str">
        <f t="shared" si="43"/>
        <v>08045</v>
      </c>
      <c r="D2814" s="81" t="s">
        <v>503</v>
      </c>
      <c r="E2814" s="81" t="s">
        <v>2841</v>
      </c>
      <c r="F2814" s="81">
        <v>122.64</v>
      </c>
      <c r="G2814" s="81" t="s">
        <v>528</v>
      </c>
      <c r="H2814" s="81" t="s">
        <v>565</v>
      </c>
      <c r="I2814" s="81" t="s">
        <v>2842</v>
      </c>
      <c r="J2814" s="81" t="s">
        <v>14</v>
      </c>
      <c r="K2814" s="81" t="s">
        <v>494</v>
      </c>
      <c r="L2814" s="81">
        <v>-108.17416491666667</v>
      </c>
      <c r="M2814" s="81">
        <v>39.631274833333336</v>
      </c>
      <c r="N2814" s="190">
        <v>0</v>
      </c>
      <c r="O2814" s="185">
        <v>7.9824771200617679</v>
      </c>
      <c r="P2814" s="185">
        <v>0</v>
      </c>
      <c r="Q2814" s="185">
        <v>0</v>
      </c>
      <c r="R2814" s="186">
        <v>0</v>
      </c>
    </row>
    <row r="2815" spans="1:18" s="81" customFormat="1" x14ac:dyDescent="0.2">
      <c r="A2815" s="81" t="s">
        <v>147</v>
      </c>
      <c r="B2815" s="81" t="s">
        <v>493</v>
      </c>
      <c r="C2815" s="81" t="str">
        <f t="shared" si="43"/>
        <v>08045</v>
      </c>
      <c r="D2815" s="81" t="s">
        <v>503</v>
      </c>
      <c r="E2815" s="81" t="s">
        <v>2843</v>
      </c>
      <c r="F2815" s="81">
        <v>122.64</v>
      </c>
      <c r="G2815" s="81" t="s">
        <v>528</v>
      </c>
      <c r="H2815" s="81" t="s">
        <v>565</v>
      </c>
      <c r="I2815" s="81" t="s">
        <v>2844</v>
      </c>
      <c r="J2815" s="81" t="s">
        <v>14</v>
      </c>
      <c r="K2815" s="81" t="s">
        <v>494</v>
      </c>
      <c r="L2815" s="81">
        <v>-108.15073252777778</v>
      </c>
      <c r="M2815" s="81">
        <v>39.647695916666663</v>
      </c>
      <c r="N2815" s="190">
        <v>0</v>
      </c>
      <c r="O2815" s="185">
        <v>7.9824771200617679</v>
      </c>
      <c r="P2815" s="185">
        <v>0</v>
      </c>
      <c r="Q2815" s="185">
        <v>0</v>
      </c>
      <c r="R2815" s="186">
        <v>0</v>
      </c>
    </row>
    <row r="2816" spans="1:18" s="81" customFormat="1" x14ac:dyDescent="0.2">
      <c r="A2816" s="81" t="s">
        <v>147</v>
      </c>
      <c r="B2816" s="81" t="s">
        <v>493</v>
      </c>
      <c r="C2816" s="81" t="str">
        <f t="shared" si="43"/>
        <v>08045</v>
      </c>
      <c r="D2816" s="81" t="s">
        <v>503</v>
      </c>
      <c r="E2816" s="81" t="s">
        <v>2845</v>
      </c>
      <c r="F2816" s="81">
        <v>122.64</v>
      </c>
      <c r="G2816" s="81" t="s">
        <v>528</v>
      </c>
      <c r="H2816" s="81" t="s">
        <v>565</v>
      </c>
      <c r="I2816" s="81" t="s">
        <v>2846</v>
      </c>
      <c r="J2816" s="81" t="s">
        <v>14</v>
      </c>
      <c r="K2816" s="81" t="s">
        <v>494</v>
      </c>
      <c r="L2816" s="81">
        <v>-108.19294419444445</v>
      </c>
      <c r="M2816" s="81">
        <v>39.629579777777778</v>
      </c>
      <c r="N2816" s="190">
        <v>0</v>
      </c>
      <c r="O2816" s="185">
        <v>7.9824771200617679</v>
      </c>
      <c r="P2816" s="185">
        <v>0</v>
      </c>
      <c r="Q2816" s="185">
        <v>0</v>
      </c>
      <c r="R2816" s="186">
        <v>0</v>
      </c>
    </row>
    <row r="2817" spans="1:18" s="81" customFormat="1" x14ac:dyDescent="0.2">
      <c r="A2817" s="81" t="s">
        <v>147</v>
      </c>
      <c r="B2817" s="81" t="s">
        <v>493</v>
      </c>
      <c r="C2817" s="81" t="str">
        <f t="shared" si="43"/>
        <v>08045</v>
      </c>
      <c r="D2817" s="81" t="s">
        <v>503</v>
      </c>
      <c r="E2817" s="81" t="s">
        <v>2847</v>
      </c>
      <c r="F2817" s="81">
        <v>122.64</v>
      </c>
      <c r="G2817" s="81" t="s">
        <v>528</v>
      </c>
      <c r="H2817" s="81" t="s">
        <v>565</v>
      </c>
      <c r="I2817" s="81" t="s">
        <v>2848</v>
      </c>
      <c r="J2817" s="81" t="s">
        <v>14</v>
      </c>
      <c r="K2817" s="81" t="s">
        <v>494</v>
      </c>
      <c r="L2817" s="81">
        <v>-108.18353288888889</v>
      </c>
      <c r="M2817" s="81">
        <v>39.615088444444446</v>
      </c>
      <c r="N2817" s="190">
        <v>0</v>
      </c>
      <c r="O2817" s="185">
        <v>7.9824771200617679</v>
      </c>
      <c r="P2817" s="185">
        <v>0</v>
      </c>
      <c r="Q2817" s="185">
        <v>0</v>
      </c>
      <c r="R2817" s="186">
        <v>0</v>
      </c>
    </row>
    <row r="2818" spans="1:18" s="81" customFormat="1" x14ac:dyDescent="0.2">
      <c r="A2818" s="81" t="s">
        <v>147</v>
      </c>
      <c r="B2818" s="81" t="s">
        <v>493</v>
      </c>
      <c r="C2818" s="81" t="str">
        <f t="shared" si="43"/>
        <v>08045</v>
      </c>
      <c r="D2818" s="81" t="s">
        <v>503</v>
      </c>
      <c r="E2818" s="81" t="s">
        <v>2849</v>
      </c>
      <c r="F2818" s="81">
        <v>200.2</v>
      </c>
      <c r="G2818" s="81" t="s">
        <v>515</v>
      </c>
      <c r="H2818" s="81" t="s">
        <v>2850</v>
      </c>
      <c r="I2818" s="81" t="s">
        <v>2851</v>
      </c>
      <c r="J2818" s="81" t="s">
        <v>231</v>
      </c>
      <c r="K2818" s="81" t="s">
        <v>333</v>
      </c>
      <c r="L2818" s="81">
        <v>-108.10196816666667</v>
      </c>
      <c r="M2818" s="81">
        <v>39.479913861111115</v>
      </c>
      <c r="N2818" s="190">
        <v>0</v>
      </c>
      <c r="O2818" s="185">
        <v>0</v>
      </c>
      <c r="P2818" s="185">
        <v>18.46</v>
      </c>
      <c r="Q2818" s="185">
        <v>0</v>
      </c>
      <c r="R2818" s="186">
        <v>0</v>
      </c>
    </row>
    <row r="2819" spans="1:18" s="81" customFormat="1" x14ac:dyDescent="0.2">
      <c r="A2819" s="81" t="s">
        <v>147</v>
      </c>
      <c r="B2819" s="81" t="s">
        <v>493</v>
      </c>
      <c r="C2819" s="81" t="str">
        <f t="shared" si="43"/>
        <v>08045</v>
      </c>
      <c r="D2819" s="81" t="s">
        <v>503</v>
      </c>
      <c r="E2819" s="81" t="s">
        <v>2849</v>
      </c>
      <c r="F2819" s="81">
        <v>200.2</v>
      </c>
      <c r="G2819" s="81" t="s">
        <v>515</v>
      </c>
      <c r="H2819" s="81" t="s">
        <v>2850</v>
      </c>
      <c r="I2819" s="81" t="s">
        <v>2851</v>
      </c>
      <c r="J2819" s="81" t="s">
        <v>231</v>
      </c>
      <c r="K2819" s="81" t="s">
        <v>333</v>
      </c>
      <c r="L2819" s="81">
        <v>-108.10196816666667</v>
      </c>
      <c r="M2819" s="81">
        <v>39.479913861111115</v>
      </c>
      <c r="N2819" s="190">
        <v>20.67</v>
      </c>
      <c r="O2819" s="185">
        <v>0</v>
      </c>
      <c r="P2819" s="185">
        <v>0</v>
      </c>
      <c r="Q2819" s="185">
        <v>0</v>
      </c>
      <c r="R2819" s="186">
        <v>0</v>
      </c>
    </row>
    <row r="2820" spans="1:18" s="81" customFormat="1" x14ac:dyDescent="0.2">
      <c r="A2820" s="81" t="s">
        <v>147</v>
      </c>
      <c r="B2820" s="81" t="s">
        <v>493</v>
      </c>
      <c r="C2820" s="81" t="str">
        <f t="shared" si="43"/>
        <v>08045</v>
      </c>
      <c r="D2820" s="81" t="s">
        <v>503</v>
      </c>
      <c r="E2820" s="81" t="s">
        <v>2849</v>
      </c>
      <c r="F2820" s="81">
        <v>200.2</v>
      </c>
      <c r="G2820" s="81" t="s">
        <v>515</v>
      </c>
      <c r="H2820" s="81" t="s">
        <v>2850</v>
      </c>
      <c r="I2820" s="81" t="s">
        <v>2851</v>
      </c>
      <c r="J2820" s="81" t="s">
        <v>231</v>
      </c>
      <c r="K2820" s="81" t="s">
        <v>333</v>
      </c>
      <c r="L2820" s="81">
        <v>-108.10196816666667</v>
      </c>
      <c r="M2820" s="81">
        <v>39.479913861111115</v>
      </c>
      <c r="N2820" s="190">
        <v>0</v>
      </c>
      <c r="O2820" s="185">
        <v>0</v>
      </c>
      <c r="P2820" s="185">
        <v>0</v>
      </c>
      <c r="Q2820" s="185">
        <v>0</v>
      </c>
      <c r="R2820" s="186">
        <v>1.0009999999999999</v>
      </c>
    </row>
    <row r="2821" spans="1:18" s="81" customFormat="1" x14ac:dyDescent="0.2">
      <c r="A2821" s="81" t="s">
        <v>147</v>
      </c>
      <c r="B2821" s="81" t="s">
        <v>493</v>
      </c>
      <c r="C2821" s="81" t="str">
        <f t="shared" si="43"/>
        <v>08045</v>
      </c>
      <c r="D2821" s="81" t="s">
        <v>503</v>
      </c>
      <c r="E2821" s="81" t="s">
        <v>2849</v>
      </c>
      <c r="F2821" s="81">
        <v>200.2</v>
      </c>
      <c r="G2821" s="81" t="s">
        <v>515</v>
      </c>
      <c r="H2821" s="81" t="s">
        <v>2850</v>
      </c>
      <c r="I2821" s="81" t="s">
        <v>2851</v>
      </c>
      <c r="J2821" s="81" t="s">
        <v>231</v>
      </c>
      <c r="K2821" s="81" t="s">
        <v>333</v>
      </c>
      <c r="L2821" s="81">
        <v>-108.10196816666667</v>
      </c>
      <c r="M2821" s="81">
        <v>39.479913861111115</v>
      </c>
      <c r="N2821" s="190">
        <v>0</v>
      </c>
      <c r="O2821" s="185">
        <v>0</v>
      </c>
      <c r="P2821" s="185">
        <v>0</v>
      </c>
      <c r="Q2821" s="185">
        <v>0</v>
      </c>
      <c r="R2821" s="186">
        <v>0</v>
      </c>
    </row>
    <row r="2822" spans="1:18" s="81" customFormat="1" x14ac:dyDescent="0.2">
      <c r="A2822" s="81" t="s">
        <v>147</v>
      </c>
      <c r="B2822" s="81" t="s">
        <v>493</v>
      </c>
      <c r="C2822" s="81" t="str">
        <f t="shared" si="43"/>
        <v>08045</v>
      </c>
      <c r="D2822" s="81" t="s">
        <v>503</v>
      </c>
      <c r="E2822" s="81" t="s">
        <v>2849</v>
      </c>
      <c r="F2822" s="81">
        <v>200.2</v>
      </c>
      <c r="G2822" s="81" t="s">
        <v>515</v>
      </c>
      <c r="H2822" s="81" t="s">
        <v>2850</v>
      </c>
      <c r="I2822" s="81" t="s">
        <v>2851</v>
      </c>
      <c r="J2822" s="81" t="s">
        <v>231</v>
      </c>
      <c r="K2822" s="81" t="s">
        <v>333</v>
      </c>
      <c r="L2822" s="81">
        <v>-108.10196816666667</v>
      </c>
      <c r="M2822" s="81">
        <v>39.479913861111115</v>
      </c>
      <c r="N2822" s="190">
        <v>0</v>
      </c>
      <c r="O2822" s="185">
        <v>0</v>
      </c>
      <c r="P2822" s="185">
        <v>0</v>
      </c>
      <c r="Q2822" s="185">
        <v>6.0060000000000002E-2</v>
      </c>
      <c r="R2822" s="186">
        <v>0</v>
      </c>
    </row>
    <row r="2823" spans="1:18" s="81" customFormat="1" x14ac:dyDescent="0.2">
      <c r="A2823" s="81" t="s">
        <v>147</v>
      </c>
      <c r="B2823" s="81" t="s">
        <v>493</v>
      </c>
      <c r="C2823" s="81" t="str">
        <f t="shared" ref="C2823:C2886" si="44">B2823&amp;D2823</f>
        <v>08045</v>
      </c>
      <c r="D2823" s="81" t="s">
        <v>503</v>
      </c>
      <c r="E2823" s="81" t="s">
        <v>2849</v>
      </c>
      <c r="F2823" s="81">
        <v>200.2</v>
      </c>
      <c r="G2823" s="81" t="s">
        <v>515</v>
      </c>
      <c r="H2823" s="81" t="s">
        <v>2850</v>
      </c>
      <c r="I2823" s="81" t="s">
        <v>2851</v>
      </c>
      <c r="J2823" s="81" t="s">
        <v>231</v>
      </c>
      <c r="K2823" s="81" t="s">
        <v>333</v>
      </c>
      <c r="L2823" s="81">
        <v>-108.10196816666667</v>
      </c>
      <c r="M2823" s="81">
        <v>39.479913861111115</v>
      </c>
      <c r="N2823" s="190">
        <v>0</v>
      </c>
      <c r="O2823" s="185">
        <v>10.98</v>
      </c>
      <c r="P2823" s="185">
        <v>0</v>
      </c>
      <c r="Q2823" s="185">
        <v>0</v>
      </c>
      <c r="R2823" s="186">
        <v>0</v>
      </c>
    </row>
    <row r="2824" spans="1:18" s="81" customFormat="1" x14ac:dyDescent="0.2">
      <c r="A2824" s="81" t="s">
        <v>147</v>
      </c>
      <c r="B2824" s="81" t="s">
        <v>493</v>
      </c>
      <c r="C2824" s="81" t="str">
        <f t="shared" si="44"/>
        <v>08045</v>
      </c>
      <c r="D2824" s="81" t="s">
        <v>503</v>
      </c>
      <c r="E2824" s="81" t="s">
        <v>2849</v>
      </c>
      <c r="F2824" s="81">
        <v>301.89999999999998</v>
      </c>
      <c r="G2824" s="81" t="s">
        <v>515</v>
      </c>
      <c r="H2824" s="81" t="s">
        <v>2852</v>
      </c>
      <c r="I2824" s="81" t="s">
        <v>2851</v>
      </c>
      <c r="J2824" s="81" t="s">
        <v>231</v>
      </c>
      <c r="K2824" s="81" t="s">
        <v>333</v>
      </c>
      <c r="L2824" s="81">
        <v>-108.10196816666667</v>
      </c>
      <c r="M2824" s="81">
        <v>39.479913861111115</v>
      </c>
      <c r="N2824" s="190">
        <v>0</v>
      </c>
      <c r="O2824" s="185">
        <v>0</v>
      </c>
      <c r="P2824" s="185">
        <v>8</v>
      </c>
      <c r="Q2824" s="185">
        <v>0</v>
      </c>
      <c r="R2824" s="186">
        <v>0</v>
      </c>
    </row>
    <row r="2825" spans="1:18" s="81" customFormat="1" x14ac:dyDescent="0.2">
      <c r="A2825" s="81" t="s">
        <v>147</v>
      </c>
      <c r="B2825" s="81" t="s">
        <v>493</v>
      </c>
      <c r="C2825" s="81" t="str">
        <f t="shared" si="44"/>
        <v>08045</v>
      </c>
      <c r="D2825" s="81" t="s">
        <v>503</v>
      </c>
      <c r="E2825" s="81" t="s">
        <v>2849</v>
      </c>
      <c r="F2825" s="81">
        <v>301.89999999999998</v>
      </c>
      <c r="G2825" s="81" t="s">
        <v>515</v>
      </c>
      <c r="H2825" s="81" t="s">
        <v>2852</v>
      </c>
      <c r="I2825" s="81" t="s">
        <v>2851</v>
      </c>
      <c r="J2825" s="81" t="s">
        <v>231</v>
      </c>
      <c r="K2825" s="81" t="s">
        <v>333</v>
      </c>
      <c r="L2825" s="81">
        <v>-108.10196816666667</v>
      </c>
      <c r="M2825" s="81">
        <v>39.479913861111115</v>
      </c>
      <c r="N2825" s="190">
        <v>32.1</v>
      </c>
      <c r="O2825" s="185">
        <v>0</v>
      </c>
      <c r="P2825" s="185">
        <v>0</v>
      </c>
      <c r="Q2825" s="185">
        <v>0</v>
      </c>
      <c r="R2825" s="186">
        <v>0</v>
      </c>
    </row>
    <row r="2826" spans="1:18" s="81" customFormat="1" x14ac:dyDescent="0.2">
      <c r="A2826" s="81" t="s">
        <v>147</v>
      </c>
      <c r="B2826" s="81" t="s">
        <v>493</v>
      </c>
      <c r="C2826" s="81" t="str">
        <f t="shared" si="44"/>
        <v>08045</v>
      </c>
      <c r="D2826" s="81" t="s">
        <v>503</v>
      </c>
      <c r="E2826" s="81" t="s">
        <v>2849</v>
      </c>
      <c r="F2826" s="81">
        <v>301.89999999999998</v>
      </c>
      <c r="G2826" s="81" t="s">
        <v>515</v>
      </c>
      <c r="H2826" s="81" t="s">
        <v>2852</v>
      </c>
      <c r="I2826" s="81" t="s">
        <v>2851</v>
      </c>
      <c r="J2826" s="81" t="s">
        <v>231</v>
      </c>
      <c r="K2826" s="81" t="s">
        <v>333</v>
      </c>
      <c r="L2826" s="81">
        <v>-108.10196816666667</v>
      </c>
      <c r="M2826" s="81">
        <v>39.479913861111115</v>
      </c>
      <c r="N2826" s="190">
        <v>0</v>
      </c>
      <c r="O2826" s="185">
        <v>0</v>
      </c>
      <c r="P2826" s="185">
        <v>0</v>
      </c>
      <c r="Q2826" s="185">
        <v>0</v>
      </c>
      <c r="R2826" s="186">
        <v>1.5095000000000001</v>
      </c>
    </row>
    <row r="2827" spans="1:18" s="81" customFormat="1" x14ac:dyDescent="0.2">
      <c r="A2827" s="81" t="s">
        <v>147</v>
      </c>
      <c r="B2827" s="81" t="s">
        <v>493</v>
      </c>
      <c r="C2827" s="81" t="str">
        <f t="shared" si="44"/>
        <v>08045</v>
      </c>
      <c r="D2827" s="81" t="s">
        <v>503</v>
      </c>
      <c r="E2827" s="81" t="s">
        <v>2849</v>
      </c>
      <c r="F2827" s="81">
        <v>301.89999999999998</v>
      </c>
      <c r="G2827" s="81" t="s">
        <v>515</v>
      </c>
      <c r="H2827" s="81" t="s">
        <v>2852</v>
      </c>
      <c r="I2827" s="81" t="s">
        <v>2851</v>
      </c>
      <c r="J2827" s="81" t="s">
        <v>231</v>
      </c>
      <c r="K2827" s="81" t="s">
        <v>333</v>
      </c>
      <c r="L2827" s="81">
        <v>-108.10196816666667</v>
      </c>
      <c r="M2827" s="81">
        <v>39.479913861111115</v>
      </c>
      <c r="N2827" s="190">
        <v>0</v>
      </c>
      <c r="O2827" s="185">
        <v>0</v>
      </c>
      <c r="P2827" s="185">
        <v>0</v>
      </c>
      <c r="Q2827" s="185">
        <v>0</v>
      </c>
      <c r="R2827" s="186">
        <v>0</v>
      </c>
    </row>
    <row r="2828" spans="1:18" s="81" customFormat="1" x14ac:dyDescent="0.2">
      <c r="A2828" s="81" t="s">
        <v>147</v>
      </c>
      <c r="B2828" s="81" t="s">
        <v>493</v>
      </c>
      <c r="C2828" s="81" t="str">
        <f t="shared" si="44"/>
        <v>08045</v>
      </c>
      <c r="D2828" s="81" t="s">
        <v>503</v>
      </c>
      <c r="E2828" s="81" t="s">
        <v>2849</v>
      </c>
      <c r="F2828" s="81">
        <v>301.89999999999998</v>
      </c>
      <c r="G2828" s="81" t="s">
        <v>515</v>
      </c>
      <c r="H2828" s="81" t="s">
        <v>2852</v>
      </c>
      <c r="I2828" s="81" t="s">
        <v>2851</v>
      </c>
      <c r="J2828" s="81" t="s">
        <v>231</v>
      </c>
      <c r="K2828" s="81" t="s">
        <v>333</v>
      </c>
      <c r="L2828" s="81">
        <v>-108.10196816666667</v>
      </c>
      <c r="M2828" s="81">
        <v>39.479913861111115</v>
      </c>
      <c r="N2828" s="190">
        <v>0</v>
      </c>
      <c r="O2828" s="185">
        <v>0</v>
      </c>
      <c r="P2828" s="185">
        <v>0</v>
      </c>
      <c r="Q2828" s="185">
        <v>9.0569999999999998E-2</v>
      </c>
      <c r="R2828" s="186">
        <v>0</v>
      </c>
    </row>
    <row r="2829" spans="1:18" s="81" customFormat="1" x14ac:dyDescent="0.2">
      <c r="A2829" s="81" t="s">
        <v>147</v>
      </c>
      <c r="B2829" s="81" t="s">
        <v>493</v>
      </c>
      <c r="C2829" s="81" t="str">
        <f t="shared" si="44"/>
        <v>08045</v>
      </c>
      <c r="D2829" s="81" t="s">
        <v>503</v>
      </c>
      <c r="E2829" s="81" t="s">
        <v>2849</v>
      </c>
      <c r="F2829" s="81">
        <v>301.89999999999998</v>
      </c>
      <c r="G2829" s="81" t="s">
        <v>515</v>
      </c>
      <c r="H2829" s="81" t="s">
        <v>2852</v>
      </c>
      <c r="I2829" s="81" t="s">
        <v>2851</v>
      </c>
      <c r="J2829" s="81" t="s">
        <v>231</v>
      </c>
      <c r="K2829" s="81" t="s">
        <v>333</v>
      </c>
      <c r="L2829" s="81">
        <v>-108.10196816666667</v>
      </c>
      <c r="M2829" s="81">
        <v>39.479913861111115</v>
      </c>
      <c r="N2829" s="190">
        <v>0</v>
      </c>
      <c r="O2829" s="185">
        <v>20</v>
      </c>
      <c r="P2829" s="185">
        <v>0</v>
      </c>
      <c r="Q2829" s="185">
        <v>0</v>
      </c>
      <c r="R2829" s="186">
        <v>0</v>
      </c>
    </row>
    <row r="2830" spans="1:18" s="81" customFormat="1" x14ac:dyDescent="0.2">
      <c r="A2830" s="81" t="s">
        <v>147</v>
      </c>
      <c r="B2830" s="81" t="s">
        <v>493</v>
      </c>
      <c r="C2830" s="81" t="str">
        <f t="shared" si="44"/>
        <v>08045</v>
      </c>
      <c r="D2830" s="81" t="s">
        <v>503</v>
      </c>
      <c r="E2830" s="81" t="s">
        <v>2849</v>
      </c>
      <c r="F2830" s="81">
        <v>301.89999999999998</v>
      </c>
      <c r="G2830" s="81" t="s">
        <v>515</v>
      </c>
      <c r="H2830" s="81" t="s">
        <v>2853</v>
      </c>
      <c r="I2830" s="81" t="s">
        <v>2851</v>
      </c>
      <c r="J2830" s="81" t="s">
        <v>231</v>
      </c>
      <c r="K2830" s="81" t="s">
        <v>333</v>
      </c>
      <c r="L2830" s="81">
        <v>-108.10196816666667</v>
      </c>
      <c r="M2830" s="81">
        <v>39.479913861111115</v>
      </c>
      <c r="N2830" s="190">
        <v>0</v>
      </c>
      <c r="O2830" s="185">
        <v>0</v>
      </c>
      <c r="P2830" s="185">
        <v>8</v>
      </c>
      <c r="Q2830" s="185">
        <v>0</v>
      </c>
      <c r="R2830" s="186">
        <v>0</v>
      </c>
    </row>
    <row r="2831" spans="1:18" s="81" customFormat="1" x14ac:dyDescent="0.2">
      <c r="A2831" s="81" t="s">
        <v>147</v>
      </c>
      <c r="B2831" s="81" t="s">
        <v>493</v>
      </c>
      <c r="C2831" s="81" t="str">
        <f t="shared" si="44"/>
        <v>08045</v>
      </c>
      <c r="D2831" s="81" t="s">
        <v>503</v>
      </c>
      <c r="E2831" s="81" t="s">
        <v>2849</v>
      </c>
      <c r="F2831" s="81">
        <v>301.89999999999998</v>
      </c>
      <c r="G2831" s="81" t="s">
        <v>515</v>
      </c>
      <c r="H2831" s="81" t="s">
        <v>2853</v>
      </c>
      <c r="I2831" s="81" t="s">
        <v>2851</v>
      </c>
      <c r="J2831" s="81" t="s">
        <v>231</v>
      </c>
      <c r="K2831" s="81" t="s">
        <v>333</v>
      </c>
      <c r="L2831" s="81">
        <v>-108.10196816666667</v>
      </c>
      <c r="M2831" s="81">
        <v>39.479913861111115</v>
      </c>
      <c r="N2831" s="190">
        <v>32.1</v>
      </c>
      <c r="O2831" s="185">
        <v>0</v>
      </c>
      <c r="P2831" s="185">
        <v>0</v>
      </c>
      <c r="Q2831" s="185">
        <v>0</v>
      </c>
      <c r="R2831" s="186">
        <v>0</v>
      </c>
    </row>
    <row r="2832" spans="1:18" s="81" customFormat="1" x14ac:dyDescent="0.2">
      <c r="A2832" s="81" t="s">
        <v>147</v>
      </c>
      <c r="B2832" s="81" t="s">
        <v>493</v>
      </c>
      <c r="C2832" s="81" t="str">
        <f t="shared" si="44"/>
        <v>08045</v>
      </c>
      <c r="D2832" s="81" t="s">
        <v>503</v>
      </c>
      <c r="E2832" s="81" t="s">
        <v>2849</v>
      </c>
      <c r="F2832" s="81">
        <v>301.89999999999998</v>
      </c>
      <c r="G2832" s="81" t="s">
        <v>515</v>
      </c>
      <c r="H2832" s="81" t="s">
        <v>2853</v>
      </c>
      <c r="I2832" s="81" t="s">
        <v>2851</v>
      </c>
      <c r="J2832" s="81" t="s">
        <v>231</v>
      </c>
      <c r="K2832" s="81" t="s">
        <v>333</v>
      </c>
      <c r="L2832" s="81">
        <v>-108.10196816666667</v>
      </c>
      <c r="M2832" s="81">
        <v>39.479913861111115</v>
      </c>
      <c r="N2832" s="190">
        <v>0</v>
      </c>
      <c r="O2832" s="185">
        <v>0</v>
      </c>
      <c r="P2832" s="185">
        <v>0</v>
      </c>
      <c r="Q2832" s="185">
        <v>0</v>
      </c>
      <c r="R2832" s="186">
        <v>1.5095000000000001</v>
      </c>
    </row>
    <row r="2833" spans="1:18" s="81" customFormat="1" x14ac:dyDescent="0.2">
      <c r="A2833" s="81" t="s">
        <v>147</v>
      </c>
      <c r="B2833" s="81" t="s">
        <v>493</v>
      </c>
      <c r="C2833" s="81" t="str">
        <f t="shared" si="44"/>
        <v>08045</v>
      </c>
      <c r="D2833" s="81" t="s">
        <v>503</v>
      </c>
      <c r="E2833" s="81" t="s">
        <v>2849</v>
      </c>
      <c r="F2833" s="81">
        <v>301.89999999999998</v>
      </c>
      <c r="G2833" s="81" t="s">
        <v>515</v>
      </c>
      <c r="H2833" s="81" t="s">
        <v>2853</v>
      </c>
      <c r="I2833" s="81" t="s">
        <v>2851</v>
      </c>
      <c r="J2833" s="81" t="s">
        <v>231</v>
      </c>
      <c r="K2833" s="81" t="s">
        <v>333</v>
      </c>
      <c r="L2833" s="81">
        <v>-108.10196816666667</v>
      </c>
      <c r="M2833" s="81">
        <v>39.479913861111115</v>
      </c>
      <c r="N2833" s="190">
        <v>0</v>
      </c>
      <c r="O2833" s="185">
        <v>0</v>
      </c>
      <c r="P2833" s="185">
        <v>0</v>
      </c>
      <c r="Q2833" s="185">
        <v>0</v>
      </c>
      <c r="R2833" s="186">
        <v>0</v>
      </c>
    </row>
    <row r="2834" spans="1:18" s="81" customFormat="1" x14ac:dyDescent="0.2">
      <c r="A2834" s="81" t="s">
        <v>147</v>
      </c>
      <c r="B2834" s="81" t="s">
        <v>493</v>
      </c>
      <c r="C2834" s="81" t="str">
        <f t="shared" si="44"/>
        <v>08045</v>
      </c>
      <c r="D2834" s="81" t="s">
        <v>503</v>
      </c>
      <c r="E2834" s="81" t="s">
        <v>2849</v>
      </c>
      <c r="F2834" s="81">
        <v>301.89999999999998</v>
      </c>
      <c r="G2834" s="81" t="s">
        <v>515</v>
      </c>
      <c r="H2834" s="81" t="s">
        <v>2853</v>
      </c>
      <c r="I2834" s="81" t="s">
        <v>2851</v>
      </c>
      <c r="J2834" s="81" t="s">
        <v>231</v>
      </c>
      <c r="K2834" s="81" t="s">
        <v>333</v>
      </c>
      <c r="L2834" s="81">
        <v>-108.10196816666667</v>
      </c>
      <c r="M2834" s="81">
        <v>39.479913861111115</v>
      </c>
      <c r="N2834" s="190">
        <v>0</v>
      </c>
      <c r="O2834" s="185">
        <v>0</v>
      </c>
      <c r="P2834" s="185">
        <v>0</v>
      </c>
      <c r="Q2834" s="185">
        <v>9.0569999999999998E-2</v>
      </c>
      <c r="R2834" s="186">
        <v>0</v>
      </c>
    </row>
    <row r="2835" spans="1:18" s="81" customFormat="1" x14ac:dyDescent="0.2">
      <c r="A2835" s="81" t="s">
        <v>147</v>
      </c>
      <c r="B2835" s="81" t="s">
        <v>493</v>
      </c>
      <c r="C2835" s="81" t="str">
        <f t="shared" si="44"/>
        <v>08045</v>
      </c>
      <c r="D2835" s="81" t="s">
        <v>503</v>
      </c>
      <c r="E2835" s="81" t="s">
        <v>2849</v>
      </c>
      <c r="F2835" s="81">
        <v>301.89999999999998</v>
      </c>
      <c r="G2835" s="81" t="s">
        <v>515</v>
      </c>
      <c r="H2835" s="81" t="s">
        <v>2853</v>
      </c>
      <c r="I2835" s="81" t="s">
        <v>2851</v>
      </c>
      <c r="J2835" s="81" t="s">
        <v>231</v>
      </c>
      <c r="K2835" s="81" t="s">
        <v>333</v>
      </c>
      <c r="L2835" s="81">
        <v>-108.10196816666667</v>
      </c>
      <c r="M2835" s="81">
        <v>39.479913861111115</v>
      </c>
      <c r="N2835" s="190">
        <v>0</v>
      </c>
      <c r="O2835" s="185">
        <v>20.085122999999999</v>
      </c>
      <c r="P2835" s="185">
        <v>0</v>
      </c>
      <c r="Q2835" s="185">
        <v>0</v>
      </c>
      <c r="R2835" s="186">
        <v>0</v>
      </c>
    </row>
    <row r="2836" spans="1:18" s="81" customFormat="1" x14ac:dyDescent="0.2">
      <c r="A2836" s="81" t="s">
        <v>147</v>
      </c>
      <c r="B2836" s="81" t="s">
        <v>493</v>
      </c>
      <c r="C2836" s="81" t="str">
        <f t="shared" si="44"/>
        <v>08045</v>
      </c>
      <c r="D2836" s="81" t="s">
        <v>503</v>
      </c>
      <c r="E2836" s="81" t="s">
        <v>2849</v>
      </c>
      <c r="F2836" s="81">
        <v>40150</v>
      </c>
      <c r="G2836" s="81" t="s">
        <v>505</v>
      </c>
      <c r="H2836" s="81" t="s">
        <v>545</v>
      </c>
      <c r="I2836" s="81" t="s">
        <v>2851</v>
      </c>
      <c r="J2836" s="81" t="s">
        <v>10</v>
      </c>
      <c r="K2836" s="81" t="s">
        <v>319</v>
      </c>
      <c r="L2836" s="81">
        <v>-108.10196816666667</v>
      </c>
      <c r="M2836" s="81">
        <v>39.479913861111115</v>
      </c>
      <c r="N2836" s="190">
        <v>0</v>
      </c>
      <c r="O2836" s="185">
        <v>13.404980999999999</v>
      </c>
      <c r="P2836" s="185">
        <v>0</v>
      </c>
      <c r="Q2836" s="185">
        <v>0</v>
      </c>
      <c r="R2836" s="186">
        <v>0</v>
      </c>
    </row>
    <row r="2837" spans="1:18" s="81" customFormat="1" x14ac:dyDescent="0.2">
      <c r="A2837" s="81" t="s">
        <v>147</v>
      </c>
      <c r="B2837" s="81" t="s">
        <v>493</v>
      </c>
      <c r="C2837" s="81" t="str">
        <f t="shared" si="44"/>
        <v>08045</v>
      </c>
      <c r="D2837" s="81" t="s">
        <v>503</v>
      </c>
      <c r="E2837" s="81" t="s">
        <v>2849</v>
      </c>
      <c r="F2837" s="81">
        <v>0</v>
      </c>
      <c r="G2837" s="81" t="s">
        <v>526</v>
      </c>
      <c r="H2837" s="81" t="s">
        <v>573</v>
      </c>
      <c r="I2837" s="81" t="s">
        <v>2851</v>
      </c>
      <c r="J2837" s="81" t="s">
        <v>277</v>
      </c>
      <c r="K2837" s="81" t="s">
        <v>350</v>
      </c>
      <c r="L2837" s="81">
        <v>-108.10196816666667</v>
      </c>
      <c r="M2837" s="81">
        <v>39.479913861111115</v>
      </c>
      <c r="N2837" s="190">
        <v>0</v>
      </c>
      <c r="O2837" s="185">
        <v>4.51</v>
      </c>
      <c r="P2837" s="185">
        <v>0</v>
      </c>
      <c r="Q2837" s="185">
        <v>0</v>
      </c>
      <c r="R2837" s="186">
        <v>0</v>
      </c>
    </row>
    <row r="2838" spans="1:18" s="81" customFormat="1" x14ac:dyDescent="0.2">
      <c r="A2838" s="81" t="s">
        <v>147</v>
      </c>
      <c r="B2838" s="81" t="s">
        <v>493</v>
      </c>
      <c r="C2838" s="81" t="str">
        <f t="shared" si="44"/>
        <v>08045</v>
      </c>
      <c r="D2838" s="81" t="s">
        <v>503</v>
      </c>
      <c r="E2838" s="81" t="s">
        <v>2849</v>
      </c>
      <c r="F2838" s="81">
        <v>79.254000000000005</v>
      </c>
      <c r="G2838" s="81" t="s">
        <v>528</v>
      </c>
      <c r="H2838" s="81" t="s">
        <v>531</v>
      </c>
      <c r="I2838" s="81" t="s">
        <v>2851</v>
      </c>
      <c r="J2838" s="81" t="s">
        <v>14</v>
      </c>
      <c r="K2838" s="81" t="s">
        <v>494</v>
      </c>
      <c r="L2838" s="81">
        <v>-108.10196816666667</v>
      </c>
      <c r="M2838" s="81">
        <v>39.479913861111115</v>
      </c>
      <c r="N2838" s="190">
        <v>0</v>
      </c>
      <c r="O2838" s="185">
        <v>5.1586424873944159</v>
      </c>
      <c r="P2838" s="185">
        <v>0</v>
      </c>
      <c r="Q2838" s="185">
        <v>0</v>
      </c>
      <c r="R2838" s="186">
        <v>0</v>
      </c>
    </row>
    <row r="2839" spans="1:18" s="81" customFormat="1" x14ac:dyDescent="0.2">
      <c r="A2839" s="81" t="s">
        <v>147</v>
      </c>
      <c r="B2839" s="81" t="s">
        <v>493</v>
      </c>
      <c r="C2839" s="81" t="str">
        <f t="shared" si="44"/>
        <v>08045</v>
      </c>
      <c r="D2839" s="81" t="s">
        <v>503</v>
      </c>
      <c r="E2839" s="81" t="s">
        <v>2854</v>
      </c>
      <c r="F2839" s="81">
        <v>122.64</v>
      </c>
      <c r="G2839" s="81" t="s">
        <v>528</v>
      </c>
      <c r="H2839" s="81" t="s">
        <v>565</v>
      </c>
      <c r="I2839" s="81" t="s">
        <v>2855</v>
      </c>
      <c r="J2839" s="81" t="s">
        <v>14</v>
      </c>
      <c r="K2839" s="81" t="s">
        <v>494</v>
      </c>
      <c r="L2839" s="81">
        <v>-108.13595644444445</v>
      </c>
      <c r="M2839" s="81">
        <v>39.658738805555551</v>
      </c>
      <c r="N2839" s="190">
        <v>0</v>
      </c>
      <c r="O2839" s="185">
        <v>7.9824771200617679</v>
      </c>
      <c r="P2839" s="185">
        <v>0</v>
      </c>
      <c r="Q2839" s="185">
        <v>0</v>
      </c>
      <c r="R2839" s="186">
        <v>0</v>
      </c>
    </row>
    <row r="2840" spans="1:18" s="81" customFormat="1" x14ac:dyDescent="0.2">
      <c r="A2840" s="81" t="s">
        <v>147</v>
      </c>
      <c r="B2840" s="81" t="s">
        <v>493</v>
      </c>
      <c r="C2840" s="81" t="str">
        <f t="shared" si="44"/>
        <v>08045</v>
      </c>
      <c r="D2840" s="81" t="s">
        <v>503</v>
      </c>
      <c r="E2840" s="81" t="s">
        <v>2856</v>
      </c>
      <c r="F2840" s="81">
        <v>122.64</v>
      </c>
      <c r="G2840" s="81" t="s">
        <v>528</v>
      </c>
      <c r="H2840" s="81" t="s">
        <v>565</v>
      </c>
      <c r="I2840" s="81" t="s">
        <v>2857</v>
      </c>
      <c r="J2840" s="81" t="s">
        <v>14</v>
      </c>
      <c r="K2840" s="81" t="s">
        <v>494</v>
      </c>
      <c r="L2840" s="81">
        <v>-108.21383930555555</v>
      </c>
      <c r="M2840" s="81">
        <v>39.64759463888889</v>
      </c>
      <c r="N2840" s="190">
        <v>0</v>
      </c>
      <c r="O2840" s="185">
        <v>7.9824771200617679</v>
      </c>
      <c r="P2840" s="185">
        <v>0</v>
      </c>
      <c r="Q2840" s="185">
        <v>0</v>
      </c>
      <c r="R2840" s="186">
        <v>0</v>
      </c>
    </row>
    <row r="2841" spans="1:18" s="81" customFormat="1" x14ac:dyDescent="0.2">
      <c r="A2841" s="81" t="s">
        <v>147</v>
      </c>
      <c r="B2841" s="81" t="s">
        <v>493</v>
      </c>
      <c r="C2841" s="81" t="str">
        <f t="shared" si="44"/>
        <v>08045</v>
      </c>
      <c r="D2841" s="81" t="s">
        <v>503</v>
      </c>
      <c r="E2841" s="81" t="s">
        <v>2858</v>
      </c>
      <c r="F2841" s="81">
        <v>74.298000000000002</v>
      </c>
      <c r="G2841" s="81" t="s">
        <v>528</v>
      </c>
      <c r="H2841" s="81" t="s">
        <v>1350</v>
      </c>
      <c r="I2841" s="81" t="s">
        <v>2859</v>
      </c>
      <c r="J2841" s="81" t="s">
        <v>14</v>
      </c>
      <c r="K2841" s="81" t="s">
        <v>494</v>
      </c>
      <c r="L2841" s="81">
        <v>-108.00947291666667</v>
      </c>
      <c r="M2841" s="81">
        <v>39.429347472222219</v>
      </c>
      <c r="N2841" s="190">
        <v>0</v>
      </c>
      <c r="O2841" s="185">
        <v>0</v>
      </c>
      <c r="P2841" s="185">
        <v>0</v>
      </c>
      <c r="Q2841" s="185">
        <v>0</v>
      </c>
      <c r="R2841" s="186">
        <v>0</v>
      </c>
    </row>
    <row r="2842" spans="1:18" s="81" customFormat="1" x14ac:dyDescent="0.2">
      <c r="A2842" s="81" t="s">
        <v>147</v>
      </c>
      <c r="B2842" s="81" t="s">
        <v>493</v>
      </c>
      <c r="C2842" s="81" t="str">
        <f t="shared" si="44"/>
        <v>08045</v>
      </c>
      <c r="D2842" s="81" t="s">
        <v>503</v>
      </c>
      <c r="E2842" s="81" t="s">
        <v>2858</v>
      </c>
      <c r="F2842" s="81">
        <v>74.298000000000002</v>
      </c>
      <c r="G2842" s="81" t="s">
        <v>528</v>
      </c>
      <c r="H2842" s="81" t="s">
        <v>1350</v>
      </c>
      <c r="I2842" s="81" t="s">
        <v>2859</v>
      </c>
      <c r="J2842" s="81" t="s">
        <v>14</v>
      </c>
      <c r="K2842" s="81" t="s">
        <v>494</v>
      </c>
      <c r="L2842" s="81">
        <v>-108.00947291666667</v>
      </c>
      <c r="M2842" s="81">
        <v>39.429347472222219</v>
      </c>
      <c r="N2842" s="190">
        <v>0</v>
      </c>
      <c r="O2842" s="185">
        <v>0</v>
      </c>
      <c r="P2842" s="185">
        <v>0</v>
      </c>
      <c r="Q2842" s="185">
        <v>0</v>
      </c>
      <c r="R2842" s="186">
        <v>0</v>
      </c>
    </row>
    <row r="2843" spans="1:18" s="81" customFormat="1" x14ac:dyDescent="0.2">
      <c r="A2843" s="81" t="s">
        <v>147</v>
      </c>
      <c r="B2843" s="81" t="s">
        <v>493</v>
      </c>
      <c r="C2843" s="81" t="str">
        <f t="shared" si="44"/>
        <v>08045</v>
      </c>
      <c r="D2843" s="81" t="s">
        <v>503</v>
      </c>
      <c r="E2843" s="81" t="s">
        <v>2858</v>
      </c>
      <c r="F2843" s="81">
        <v>74.298000000000002</v>
      </c>
      <c r="G2843" s="81" t="s">
        <v>528</v>
      </c>
      <c r="H2843" s="81" t="s">
        <v>1350</v>
      </c>
      <c r="I2843" s="81" t="s">
        <v>2859</v>
      </c>
      <c r="J2843" s="81" t="s">
        <v>14</v>
      </c>
      <c r="K2843" s="81" t="s">
        <v>494</v>
      </c>
      <c r="L2843" s="81">
        <v>-108.00947291666667</v>
      </c>
      <c r="M2843" s="81">
        <v>39.429347472222219</v>
      </c>
      <c r="N2843" s="190">
        <v>0</v>
      </c>
      <c r="O2843" s="185">
        <v>1.9760939906248933</v>
      </c>
      <c r="P2843" s="185">
        <v>0</v>
      </c>
      <c r="Q2843" s="185">
        <v>0</v>
      </c>
      <c r="R2843" s="186">
        <v>0</v>
      </c>
    </row>
    <row r="2844" spans="1:18" s="81" customFormat="1" x14ac:dyDescent="0.2">
      <c r="A2844" s="81" t="s">
        <v>147</v>
      </c>
      <c r="B2844" s="81" t="s">
        <v>493</v>
      </c>
      <c r="C2844" s="81" t="str">
        <f t="shared" si="44"/>
        <v>08045</v>
      </c>
      <c r="D2844" s="81" t="s">
        <v>503</v>
      </c>
      <c r="E2844" s="81" t="s">
        <v>2858</v>
      </c>
      <c r="F2844" s="81">
        <v>34.44</v>
      </c>
      <c r="G2844" s="81" t="s">
        <v>528</v>
      </c>
      <c r="H2844" s="81" t="s">
        <v>565</v>
      </c>
      <c r="I2844" s="81" t="s">
        <v>2859</v>
      </c>
      <c r="J2844" s="81" t="s">
        <v>14</v>
      </c>
      <c r="K2844" s="81" t="s">
        <v>494</v>
      </c>
      <c r="L2844" s="81">
        <v>-108.00947291666667</v>
      </c>
      <c r="M2844" s="81">
        <v>39.429347472222219</v>
      </c>
      <c r="N2844" s="190">
        <v>0</v>
      </c>
      <c r="O2844" s="185">
        <v>2.2416545337159759</v>
      </c>
      <c r="P2844" s="185">
        <v>0</v>
      </c>
      <c r="Q2844" s="185">
        <v>0</v>
      </c>
      <c r="R2844" s="186">
        <v>0</v>
      </c>
    </row>
    <row r="2845" spans="1:18" s="81" customFormat="1" x14ac:dyDescent="0.2">
      <c r="A2845" s="81" t="s">
        <v>147</v>
      </c>
      <c r="B2845" s="81" t="s">
        <v>493</v>
      </c>
      <c r="C2845" s="81" t="str">
        <f t="shared" si="44"/>
        <v>08045</v>
      </c>
      <c r="D2845" s="81" t="s">
        <v>503</v>
      </c>
      <c r="E2845" s="81" t="s">
        <v>2858</v>
      </c>
      <c r="F2845" s="81">
        <v>74.760000000000005</v>
      </c>
      <c r="G2845" s="81" t="s">
        <v>528</v>
      </c>
      <c r="H2845" s="81" t="s">
        <v>565</v>
      </c>
      <c r="I2845" s="81" t="s">
        <v>2859</v>
      </c>
      <c r="J2845" s="81" t="s">
        <v>14</v>
      </c>
      <c r="K2845" s="81" t="s">
        <v>494</v>
      </c>
      <c r="L2845" s="81">
        <v>-108.00947291666667</v>
      </c>
      <c r="M2845" s="81">
        <v>39.429347472222219</v>
      </c>
      <c r="N2845" s="190">
        <v>0</v>
      </c>
      <c r="O2845" s="185">
        <v>4.866030573188338</v>
      </c>
      <c r="P2845" s="185">
        <v>0</v>
      </c>
      <c r="Q2845" s="185">
        <v>0</v>
      </c>
      <c r="R2845" s="186">
        <v>0</v>
      </c>
    </row>
    <row r="2846" spans="1:18" s="81" customFormat="1" x14ac:dyDescent="0.2">
      <c r="A2846" s="81" t="s">
        <v>147</v>
      </c>
      <c r="B2846" s="81" t="s">
        <v>493</v>
      </c>
      <c r="C2846" s="81" t="str">
        <f t="shared" si="44"/>
        <v>08045</v>
      </c>
      <c r="D2846" s="81" t="s">
        <v>503</v>
      </c>
      <c r="E2846" s="81" t="s">
        <v>2860</v>
      </c>
      <c r="F2846" s="81">
        <v>28.602</v>
      </c>
      <c r="G2846" s="81" t="s">
        <v>528</v>
      </c>
      <c r="H2846" s="81" t="s">
        <v>565</v>
      </c>
      <c r="I2846" s="81" t="s">
        <v>2861</v>
      </c>
      <c r="J2846" s="81" t="s">
        <v>14</v>
      </c>
      <c r="K2846" s="81" t="s">
        <v>494</v>
      </c>
      <c r="L2846" s="81">
        <v>-107.75564833333334</v>
      </c>
      <c r="M2846" s="81">
        <v>39.484316444444445</v>
      </c>
      <c r="N2846" s="190">
        <v>0</v>
      </c>
      <c r="O2846" s="185">
        <v>1.8616667530007067</v>
      </c>
      <c r="P2846" s="185">
        <v>0</v>
      </c>
      <c r="Q2846" s="185">
        <v>0</v>
      </c>
      <c r="R2846" s="186">
        <v>0</v>
      </c>
    </row>
    <row r="2847" spans="1:18" s="81" customFormat="1" x14ac:dyDescent="0.2">
      <c r="A2847" s="81" t="s">
        <v>147</v>
      </c>
      <c r="B2847" s="81" t="s">
        <v>493</v>
      </c>
      <c r="C2847" s="81" t="str">
        <f t="shared" si="44"/>
        <v>08045</v>
      </c>
      <c r="D2847" s="81" t="s">
        <v>503</v>
      </c>
      <c r="E2847" s="81" t="s">
        <v>2860</v>
      </c>
      <c r="F2847" s="81">
        <v>54.558</v>
      </c>
      <c r="G2847" s="81" t="s">
        <v>528</v>
      </c>
      <c r="H2847" s="81" t="s">
        <v>565</v>
      </c>
      <c r="I2847" s="81" t="s">
        <v>2861</v>
      </c>
      <c r="J2847" s="81" t="s">
        <v>14</v>
      </c>
      <c r="K2847" s="81" t="s">
        <v>494</v>
      </c>
      <c r="L2847" s="81">
        <v>-107.75564833333334</v>
      </c>
      <c r="M2847" s="81">
        <v>39.484316444444445</v>
      </c>
      <c r="N2847" s="190">
        <v>0</v>
      </c>
      <c r="O2847" s="185">
        <v>3.5511088284110399</v>
      </c>
      <c r="P2847" s="185">
        <v>0</v>
      </c>
      <c r="Q2847" s="185">
        <v>0</v>
      </c>
      <c r="R2847" s="186">
        <v>0</v>
      </c>
    </row>
    <row r="2848" spans="1:18" s="81" customFormat="1" x14ac:dyDescent="0.2">
      <c r="A2848" s="81" t="s">
        <v>147</v>
      </c>
      <c r="B2848" s="81" t="s">
        <v>493</v>
      </c>
      <c r="C2848" s="81" t="str">
        <f t="shared" si="44"/>
        <v>08045</v>
      </c>
      <c r="D2848" s="81" t="s">
        <v>503</v>
      </c>
      <c r="E2848" s="81" t="s">
        <v>2860</v>
      </c>
      <c r="F2848" s="81">
        <v>56.616</v>
      </c>
      <c r="G2848" s="81" t="s">
        <v>528</v>
      </c>
      <c r="H2848" s="81" t="s">
        <v>565</v>
      </c>
      <c r="I2848" s="81" t="s">
        <v>2861</v>
      </c>
      <c r="J2848" s="81" t="s">
        <v>14</v>
      </c>
      <c r="K2848" s="81" t="s">
        <v>494</v>
      </c>
      <c r="L2848" s="81">
        <v>-107.75564833333334</v>
      </c>
      <c r="M2848" s="81">
        <v>39.484316444444445</v>
      </c>
      <c r="N2848" s="190">
        <v>0</v>
      </c>
      <c r="O2848" s="185">
        <v>3.6850613554257752</v>
      </c>
      <c r="P2848" s="185">
        <v>0</v>
      </c>
      <c r="Q2848" s="185">
        <v>0</v>
      </c>
      <c r="R2848" s="186">
        <v>0</v>
      </c>
    </row>
    <row r="2849" spans="1:18" s="81" customFormat="1" x14ac:dyDescent="0.2">
      <c r="A2849" s="81" t="s">
        <v>147</v>
      </c>
      <c r="B2849" s="81" t="s">
        <v>493</v>
      </c>
      <c r="C2849" s="81" t="str">
        <f t="shared" si="44"/>
        <v>08045</v>
      </c>
      <c r="D2849" s="81" t="s">
        <v>503</v>
      </c>
      <c r="E2849" s="81" t="s">
        <v>2860</v>
      </c>
      <c r="F2849" s="81">
        <v>7.9379999999999997</v>
      </c>
      <c r="G2849" s="81" t="s">
        <v>528</v>
      </c>
      <c r="H2849" s="81" t="s">
        <v>1364</v>
      </c>
      <c r="I2849" s="81" t="s">
        <v>2861</v>
      </c>
      <c r="J2849" s="81" t="s">
        <v>14</v>
      </c>
      <c r="K2849" s="81" t="s">
        <v>494</v>
      </c>
      <c r="L2849" s="81">
        <v>-107.75564833333334</v>
      </c>
      <c r="M2849" s="81">
        <v>39.484316444444445</v>
      </c>
      <c r="N2849" s="190">
        <v>0</v>
      </c>
      <c r="O2849" s="185">
        <v>0.21112592664109942</v>
      </c>
      <c r="P2849" s="185">
        <v>0</v>
      </c>
      <c r="Q2849" s="185">
        <v>0</v>
      </c>
      <c r="R2849" s="186">
        <v>0</v>
      </c>
    </row>
    <row r="2850" spans="1:18" s="81" customFormat="1" x14ac:dyDescent="0.2">
      <c r="A2850" s="81" t="s">
        <v>147</v>
      </c>
      <c r="B2850" s="81" t="s">
        <v>493</v>
      </c>
      <c r="C2850" s="81" t="str">
        <f t="shared" si="44"/>
        <v>08045</v>
      </c>
      <c r="D2850" s="81" t="s">
        <v>503</v>
      </c>
      <c r="E2850" s="81" t="s">
        <v>2860</v>
      </c>
      <c r="F2850" s="81">
        <v>12.474</v>
      </c>
      <c r="G2850" s="81" t="s">
        <v>528</v>
      </c>
      <c r="H2850" s="81" t="s">
        <v>1364</v>
      </c>
      <c r="I2850" s="81" t="s">
        <v>2861</v>
      </c>
      <c r="J2850" s="81" t="s">
        <v>14</v>
      </c>
      <c r="K2850" s="81" t="s">
        <v>494</v>
      </c>
      <c r="L2850" s="81">
        <v>-107.75564833333334</v>
      </c>
      <c r="M2850" s="81">
        <v>39.484316444444445</v>
      </c>
      <c r="N2850" s="190">
        <v>0</v>
      </c>
      <c r="O2850" s="185">
        <v>0.33176931329315623</v>
      </c>
      <c r="P2850" s="185">
        <v>0</v>
      </c>
      <c r="Q2850" s="185">
        <v>0</v>
      </c>
      <c r="R2850" s="186">
        <v>0</v>
      </c>
    </row>
    <row r="2851" spans="1:18" s="81" customFormat="1" x14ac:dyDescent="0.2">
      <c r="A2851" s="81" t="s">
        <v>147</v>
      </c>
      <c r="B2851" s="81" t="s">
        <v>493</v>
      </c>
      <c r="C2851" s="81" t="str">
        <f t="shared" si="44"/>
        <v>08045</v>
      </c>
      <c r="D2851" s="81" t="s">
        <v>503</v>
      </c>
      <c r="E2851" s="81" t="s">
        <v>2860</v>
      </c>
      <c r="F2851" s="81">
        <v>13.523999999999999</v>
      </c>
      <c r="G2851" s="81" t="s">
        <v>528</v>
      </c>
      <c r="H2851" s="81" t="s">
        <v>1364</v>
      </c>
      <c r="I2851" s="81" t="s">
        <v>2861</v>
      </c>
      <c r="J2851" s="81" t="s">
        <v>14</v>
      </c>
      <c r="K2851" s="81" t="s">
        <v>494</v>
      </c>
      <c r="L2851" s="81">
        <v>-107.75564833333334</v>
      </c>
      <c r="M2851" s="81">
        <v>39.484316444444445</v>
      </c>
      <c r="N2851" s="190">
        <v>0</v>
      </c>
      <c r="O2851" s="185">
        <v>0.35969602316631755</v>
      </c>
      <c r="P2851" s="185">
        <v>0</v>
      </c>
      <c r="Q2851" s="185">
        <v>0</v>
      </c>
      <c r="R2851" s="186">
        <v>0</v>
      </c>
    </row>
    <row r="2852" spans="1:18" s="81" customFormat="1" x14ac:dyDescent="0.2">
      <c r="A2852" s="81" t="s">
        <v>147</v>
      </c>
      <c r="B2852" s="81" t="s">
        <v>493</v>
      </c>
      <c r="C2852" s="81" t="str">
        <f t="shared" si="44"/>
        <v>08045</v>
      </c>
      <c r="D2852" s="81" t="s">
        <v>503</v>
      </c>
      <c r="E2852" s="81" t="s">
        <v>2862</v>
      </c>
      <c r="F2852" s="81">
        <v>107.81399999999999</v>
      </c>
      <c r="G2852" s="81" t="s">
        <v>528</v>
      </c>
      <c r="H2852" s="81" t="s">
        <v>1350</v>
      </c>
      <c r="I2852" s="81" t="s">
        <v>2863</v>
      </c>
      <c r="J2852" s="81" t="s">
        <v>14</v>
      </c>
      <c r="K2852" s="81" t="s">
        <v>494</v>
      </c>
      <c r="L2852" s="81">
        <v>-107.69808802777779</v>
      </c>
      <c r="M2852" s="81">
        <v>39.478344444444453</v>
      </c>
      <c r="N2852" s="190">
        <v>0</v>
      </c>
      <c r="O2852" s="185">
        <v>0</v>
      </c>
      <c r="P2852" s="185">
        <v>0</v>
      </c>
      <c r="Q2852" s="185">
        <v>0</v>
      </c>
      <c r="R2852" s="186">
        <v>0</v>
      </c>
    </row>
    <row r="2853" spans="1:18" s="81" customFormat="1" x14ac:dyDescent="0.2">
      <c r="A2853" s="81" t="s">
        <v>147</v>
      </c>
      <c r="B2853" s="81" t="s">
        <v>493</v>
      </c>
      <c r="C2853" s="81" t="str">
        <f t="shared" si="44"/>
        <v>08045</v>
      </c>
      <c r="D2853" s="81" t="s">
        <v>503</v>
      </c>
      <c r="E2853" s="81" t="s">
        <v>2862</v>
      </c>
      <c r="F2853" s="81">
        <v>107.81399999999999</v>
      </c>
      <c r="G2853" s="81" t="s">
        <v>528</v>
      </c>
      <c r="H2853" s="81" t="s">
        <v>1350</v>
      </c>
      <c r="I2853" s="81" t="s">
        <v>2863</v>
      </c>
      <c r="J2853" s="81" t="s">
        <v>14</v>
      </c>
      <c r="K2853" s="81" t="s">
        <v>494</v>
      </c>
      <c r="L2853" s="81">
        <v>-107.69808802777779</v>
      </c>
      <c r="M2853" s="81">
        <v>39.478344444444453</v>
      </c>
      <c r="N2853" s="190">
        <v>0</v>
      </c>
      <c r="O2853" s="185">
        <v>0</v>
      </c>
      <c r="P2853" s="185">
        <v>0</v>
      </c>
      <c r="Q2853" s="185">
        <v>0</v>
      </c>
      <c r="R2853" s="186">
        <v>0</v>
      </c>
    </row>
    <row r="2854" spans="1:18" s="81" customFormat="1" x14ac:dyDescent="0.2">
      <c r="A2854" s="81" t="s">
        <v>147</v>
      </c>
      <c r="B2854" s="81" t="s">
        <v>493</v>
      </c>
      <c r="C2854" s="81" t="str">
        <f t="shared" si="44"/>
        <v>08045</v>
      </c>
      <c r="D2854" s="81" t="s">
        <v>503</v>
      </c>
      <c r="E2854" s="81" t="s">
        <v>2862</v>
      </c>
      <c r="F2854" s="81">
        <v>107.81399999999999</v>
      </c>
      <c r="G2854" s="81" t="s">
        <v>528</v>
      </c>
      <c r="H2854" s="81" t="s">
        <v>1350</v>
      </c>
      <c r="I2854" s="81" t="s">
        <v>2863</v>
      </c>
      <c r="J2854" s="81" t="s">
        <v>14</v>
      </c>
      <c r="K2854" s="81" t="s">
        <v>494</v>
      </c>
      <c r="L2854" s="81">
        <v>-107.69808802777779</v>
      </c>
      <c r="M2854" s="81">
        <v>39.478344444444453</v>
      </c>
      <c r="N2854" s="190">
        <v>0</v>
      </c>
      <c r="O2854" s="185">
        <v>2.8675145697762026</v>
      </c>
      <c r="P2854" s="185">
        <v>0</v>
      </c>
      <c r="Q2854" s="185">
        <v>0</v>
      </c>
      <c r="R2854" s="186">
        <v>0</v>
      </c>
    </row>
    <row r="2855" spans="1:18" s="81" customFormat="1" x14ac:dyDescent="0.2">
      <c r="A2855" s="81" t="s">
        <v>147</v>
      </c>
      <c r="B2855" s="81" t="s">
        <v>493</v>
      </c>
      <c r="C2855" s="81" t="str">
        <f t="shared" si="44"/>
        <v>08045</v>
      </c>
      <c r="D2855" s="81" t="s">
        <v>503</v>
      </c>
      <c r="E2855" s="81" t="s">
        <v>2864</v>
      </c>
      <c r="F2855" s="81">
        <v>48.216000000000001</v>
      </c>
      <c r="G2855" s="81" t="s">
        <v>528</v>
      </c>
      <c r="H2855" s="81" t="s">
        <v>565</v>
      </c>
      <c r="I2855" s="81" t="s">
        <v>2865</v>
      </c>
      <c r="J2855" s="81" t="s">
        <v>14</v>
      </c>
      <c r="K2855" s="81" t="s">
        <v>494</v>
      </c>
      <c r="L2855" s="81">
        <v>-108.07446938888889</v>
      </c>
      <c r="M2855" s="81">
        <v>39.50300002777778</v>
      </c>
      <c r="N2855" s="190">
        <v>0</v>
      </c>
      <c r="O2855" s="185">
        <v>3.1383163472023665</v>
      </c>
      <c r="P2855" s="185">
        <v>0</v>
      </c>
      <c r="Q2855" s="185">
        <v>0</v>
      </c>
      <c r="R2855" s="186">
        <v>0</v>
      </c>
    </row>
    <row r="2856" spans="1:18" s="81" customFormat="1" x14ac:dyDescent="0.2">
      <c r="A2856" s="81" t="s">
        <v>147</v>
      </c>
      <c r="B2856" s="81" t="s">
        <v>493</v>
      </c>
      <c r="C2856" s="81" t="str">
        <f t="shared" si="44"/>
        <v>08045</v>
      </c>
      <c r="D2856" s="81" t="s">
        <v>503</v>
      </c>
      <c r="E2856" s="81" t="s">
        <v>2866</v>
      </c>
      <c r="F2856" s="81">
        <v>82.656000000000006</v>
      </c>
      <c r="G2856" s="81" t="s">
        <v>528</v>
      </c>
      <c r="H2856" s="81" t="s">
        <v>565</v>
      </c>
      <c r="I2856" s="81" t="s">
        <v>2867</v>
      </c>
      <c r="J2856" s="81" t="s">
        <v>14</v>
      </c>
      <c r="K2856" s="81" t="s">
        <v>494</v>
      </c>
      <c r="L2856" s="81">
        <v>-108.42857602777778</v>
      </c>
      <c r="M2856" s="81">
        <v>40.01532266666667</v>
      </c>
      <c r="N2856" s="190">
        <v>0</v>
      </c>
      <c r="O2856" s="185">
        <v>5.379970880918342</v>
      </c>
      <c r="P2856" s="185">
        <v>0</v>
      </c>
      <c r="Q2856" s="185">
        <v>0</v>
      </c>
      <c r="R2856" s="186">
        <v>0</v>
      </c>
    </row>
    <row r="2857" spans="1:18" s="81" customFormat="1" x14ac:dyDescent="0.2">
      <c r="A2857" s="81" t="s">
        <v>147</v>
      </c>
      <c r="B2857" s="81" t="s">
        <v>493</v>
      </c>
      <c r="C2857" s="81" t="str">
        <f t="shared" si="44"/>
        <v>08045</v>
      </c>
      <c r="D2857" s="81" t="s">
        <v>503</v>
      </c>
      <c r="E2857" s="81" t="s">
        <v>2868</v>
      </c>
      <c r="F2857" s="81">
        <v>33.515999999999998</v>
      </c>
      <c r="G2857" s="81" t="s">
        <v>528</v>
      </c>
      <c r="H2857" s="81" t="s">
        <v>565</v>
      </c>
      <c r="I2857" s="81" t="s">
        <v>2869</v>
      </c>
      <c r="J2857" s="81" t="s">
        <v>14</v>
      </c>
      <c r="K2857" s="81" t="s">
        <v>494</v>
      </c>
      <c r="L2857" s="81">
        <v>-108.34904188888889</v>
      </c>
      <c r="M2857" s="81">
        <v>39.939990083333328</v>
      </c>
      <c r="N2857" s="190">
        <v>0</v>
      </c>
      <c r="O2857" s="185">
        <v>2.181512582811401</v>
      </c>
      <c r="P2857" s="185">
        <v>0</v>
      </c>
      <c r="Q2857" s="185">
        <v>0</v>
      </c>
      <c r="R2857" s="186">
        <v>0</v>
      </c>
    </row>
    <row r="2858" spans="1:18" s="81" customFormat="1" x14ac:dyDescent="0.2">
      <c r="A2858" s="81" t="s">
        <v>147</v>
      </c>
      <c r="B2858" s="81" t="s">
        <v>493</v>
      </c>
      <c r="C2858" s="81" t="str">
        <f t="shared" si="44"/>
        <v>08045</v>
      </c>
      <c r="D2858" s="81" t="s">
        <v>503</v>
      </c>
      <c r="E2858" s="81" t="s">
        <v>2870</v>
      </c>
      <c r="F2858" s="81">
        <v>33.137999999999998</v>
      </c>
      <c r="G2858" s="81" t="s">
        <v>528</v>
      </c>
      <c r="H2858" s="81" t="s">
        <v>565</v>
      </c>
      <c r="I2858" s="81" t="s">
        <v>2871</v>
      </c>
      <c r="J2858" s="81" t="s">
        <v>14</v>
      </c>
      <c r="K2858" s="81" t="s">
        <v>494</v>
      </c>
      <c r="L2858" s="81">
        <v>-108.34013783333333</v>
      </c>
      <c r="M2858" s="81">
        <v>39.947037611111107</v>
      </c>
      <c r="N2858" s="190">
        <v>0</v>
      </c>
      <c r="O2858" s="185">
        <v>2.1569090574413474</v>
      </c>
      <c r="P2858" s="185">
        <v>0</v>
      </c>
      <c r="Q2858" s="185">
        <v>0</v>
      </c>
      <c r="R2858" s="186">
        <v>0</v>
      </c>
    </row>
    <row r="2859" spans="1:18" s="81" customFormat="1" x14ac:dyDescent="0.2">
      <c r="A2859" s="81" t="s">
        <v>147</v>
      </c>
      <c r="B2859" s="81" t="s">
        <v>493</v>
      </c>
      <c r="C2859" s="81" t="str">
        <f t="shared" si="44"/>
        <v>08045</v>
      </c>
      <c r="D2859" s="81" t="s">
        <v>503</v>
      </c>
      <c r="E2859" s="81" t="s">
        <v>2872</v>
      </c>
      <c r="F2859" s="81">
        <v>69.552000000000007</v>
      </c>
      <c r="G2859" s="81" t="s">
        <v>528</v>
      </c>
      <c r="H2859" s="81" t="s">
        <v>565</v>
      </c>
      <c r="I2859" s="81" t="s">
        <v>2873</v>
      </c>
      <c r="J2859" s="81" t="s">
        <v>14</v>
      </c>
      <c r="K2859" s="81" t="s">
        <v>494</v>
      </c>
      <c r="L2859" s="81">
        <v>-108.36519522222221</v>
      </c>
      <c r="M2859" s="81">
        <v>39.897746027777778</v>
      </c>
      <c r="N2859" s="190">
        <v>0</v>
      </c>
      <c r="O2859" s="185">
        <v>4.5270486680898241</v>
      </c>
      <c r="P2859" s="185">
        <v>0</v>
      </c>
      <c r="Q2859" s="185">
        <v>0</v>
      </c>
      <c r="R2859" s="186">
        <v>0</v>
      </c>
    </row>
    <row r="2860" spans="1:18" s="81" customFormat="1" x14ac:dyDescent="0.2">
      <c r="A2860" s="81" t="s">
        <v>147</v>
      </c>
      <c r="B2860" s="81" t="s">
        <v>493</v>
      </c>
      <c r="C2860" s="81" t="str">
        <f t="shared" si="44"/>
        <v>08045</v>
      </c>
      <c r="D2860" s="81" t="s">
        <v>503</v>
      </c>
      <c r="E2860" s="81" t="s">
        <v>2874</v>
      </c>
      <c r="F2860" s="81">
        <v>83.664000000000001</v>
      </c>
      <c r="G2860" s="81" t="s">
        <v>528</v>
      </c>
      <c r="H2860" s="81" t="s">
        <v>565</v>
      </c>
      <c r="I2860" s="81" t="s">
        <v>2875</v>
      </c>
      <c r="J2860" s="81" t="s">
        <v>14</v>
      </c>
      <c r="K2860" s="81" t="s">
        <v>494</v>
      </c>
      <c r="L2860" s="81">
        <v>-108.40339188888889</v>
      </c>
      <c r="M2860" s="81">
        <v>39.929247583333328</v>
      </c>
      <c r="N2860" s="190">
        <v>0</v>
      </c>
      <c r="O2860" s="185">
        <v>5.4455802819051522</v>
      </c>
      <c r="P2860" s="185">
        <v>0</v>
      </c>
      <c r="Q2860" s="185">
        <v>0</v>
      </c>
      <c r="R2860" s="186">
        <v>0</v>
      </c>
    </row>
    <row r="2861" spans="1:18" s="81" customFormat="1" x14ac:dyDescent="0.2">
      <c r="A2861" s="81" t="s">
        <v>147</v>
      </c>
      <c r="B2861" s="81" t="s">
        <v>493</v>
      </c>
      <c r="C2861" s="81" t="str">
        <f t="shared" si="44"/>
        <v>08045</v>
      </c>
      <c r="D2861" s="81" t="s">
        <v>503</v>
      </c>
      <c r="E2861" s="81" t="s">
        <v>2876</v>
      </c>
      <c r="F2861" s="81">
        <v>70.77</v>
      </c>
      <c r="G2861" s="81" t="s">
        <v>528</v>
      </c>
      <c r="H2861" s="81" t="s">
        <v>565</v>
      </c>
      <c r="I2861" s="81" t="s">
        <v>2877</v>
      </c>
      <c r="J2861" s="81" t="s">
        <v>14</v>
      </c>
      <c r="K2861" s="81" t="s">
        <v>494</v>
      </c>
      <c r="L2861" s="81">
        <v>-108.39902302777779</v>
      </c>
      <c r="M2861" s="81">
        <v>39.879477027777781</v>
      </c>
      <c r="N2861" s="190">
        <v>0</v>
      </c>
      <c r="O2861" s="185">
        <v>4.6063266942822194</v>
      </c>
      <c r="P2861" s="185">
        <v>0</v>
      </c>
      <c r="Q2861" s="185">
        <v>0</v>
      </c>
      <c r="R2861" s="186">
        <v>0</v>
      </c>
    </row>
    <row r="2862" spans="1:18" s="81" customFormat="1" x14ac:dyDescent="0.2">
      <c r="A2862" s="81" t="s">
        <v>147</v>
      </c>
      <c r="B2862" s="81" t="s">
        <v>493</v>
      </c>
      <c r="C2862" s="81" t="str">
        <f t="shared" si="44"/>
        <v>08045</v>
      </c>
      <c r="D2862" s="81" t="s">
        <v>503</v>
      </c>
      <c r="E2862" s="81" t="s">
        <v>2878</v>
      </c>
      <c r="F2862" s="81">
        <v>69.384</v>
      </c>
      <c r="G2862" s="81" t="s">
        <v>528</v>
      </c>
      <c r="H2862" s="81" t="s">
        <v>565</v>
      </c>
      <c r="I2862" s="81" t="s">
        <v>2879</v>
      </c>
      <c r="J2862" s="81" t="s">
        <v>14</v>
      </c>
      <c r="K2862" s="81" t="s">
        <v>494</v>
      </c>
      <c r="L2862" s="81">
        <v>-108.36248383333333</v>
      </c>
      <c r="M2862" s="81">
        <v>39.919344361111108</v>
      </c>
      <c r="N2862" s="190">
        <v>0</v>
      </c>
      <c r="O2862" s="185">
        <v>4.516113767925356</v>
      </c>
      <c r="P2862" s="185">
        <v>0</v>
      </c>
      <c r="Q2862" s="185">
        <v>0</v>
      </c>
      <c r="R2862" s="186">
        <v>0</v>
      </c>
    </row>
    <row r="2863" spans="1:18" s="81" customFormat="1" x14ac:dyDescent="0.2">
      <c r="A2863" s="81" t="s">
        <v>147</v>
      </c>
      <c r="B2863" s="81" t="s">
        <v>493</v>
      </c>
      <c r="C2863" s="81" t="str">
        <f t="shared" si="44"/>
        <v>08045</v>
      </c>
      <c r="D2863" s="81" t="s">
        <v>503</v>
      </c>
      <c r="E2863" s="81" t="s">
        <v>2880</v>
      </c>
      <c r="F2863" s="81">
        <v>76.061999999999998</v>
      </c>
      <c r="G2863" s="81" t="s">
        <v>528</v>
      </c>
      <c r="H2863" s="81" t="s">
        <v>565</v>
      </c>
      <c r="I2863" s="81" t="s">
        <v>2881</v>
      </c>
      <c r="J2863" s="81" t="s">
        <v>14</v>
      </c>
      <c r="K2863" s="81" t="s">
        <v>494</v>
      </c>
      <c r="L2863" s="81">
        <v>-108.41282441666667</v>
      </c>
      <c r="M2863" s="81">
        <v>39.918216527777773</v>
      </c>
      <c r="N2863" s="190">
        <v>0</v>
      </c>
      <c r="O2863" s="185">
        <v>4.9507760494629665</v>
      </c>
      <c r="P2863" s="185">
        <v>0</v>
      </c>
      <c r="Q2863" s="185">
        <v>0</v>
      </c>
      <c r="R2863" s="186">
        <v>0</v>
      </c>
    </row>
    <row r="2864" spans="1:18" s="81" customFormat="1" x14ac:dyDescent="0.2">
      <c r="A2864" s="81" t="s">
        <v>147</v>
      </c>
      <c r="B2864" s="81" t="s">
        <v>493</v>
      </c>
      <c r="C2864" s="81" t="str">
        <f t="shared" si="44"/>
        <v>08045</v>
      </c>
      <c r="D2864" s="81" t="s">
        <v>503</v>
      </c>
      <c r="E2864" s="81" t="s">
        <v>2882</v>
      </c>
      <c r="F2864" s="81">
        <v>32.381999999999998</v>
      </c>
      <c r="G2864" s="81" t="s">
        <v>528</v>
      </c>
      <c r="H2864" s="81" t="s">
        <v>565</v>
      </c>
      <c r="I2864" s="81" t="s">
        <v>2883</v>
      </c>
      <c r="J2864" s="81" t="s">
        <v>14</v>
      </c>
      <c r="K2864" s="81" t="s">
        <v>494</v>
      </c>
      <c r="L2864" s="81">
        <v>-108.37127555555556</v>
      </c>
      <c r="M2864" s="81">
        <v>39.907545111111112</v>
      </c>
      <c r="N2864" s="190">
        <v>0</v>
      </c>
      <c r="O2864" s="185">
        <v>2.1077020067012406</v>
      </c>
      <c r="P2864" s="185">
        <v>0</v>
      </c>
      <c r="Q2864" s="185">
        <v>0</v>
      </c>
      <c r="R2864" s="186">
        <v>0</v>
      </c>
    </row>
    <row r="2865" spans="1:18" s="81" customFormat="1" x14ac:dyDescent="0.2">
      <c r="A2865" s="81" t="s">
        <v>147</v>
      </c>
      <c r="B2865" s="81" t="s">
        <v>493</v>
      </c>
      <c r="C2865" s="81" t="str">
        <f t="shared" si="44"/>
        <v>08045</v>
      </c>
      <c r="D2865" s="81" t="s">
        <v>503</v>
      </c>
      <c r="E2865" s="81" t="s">
        <v>2884</v>
      </c>
      <c r="F2865" s="81">
        <v>60.69</v>
      </c>
      <c r="G2865" s="81" t="s">
        <v>528</v>
      </c>
      <c r="H2865" s="81" t="s">
        <v>565</v>
      </c>
      <c r="I2865" s="81" t="s">
        <v>2885</v>
      </c>
      <c r="J2865" s="81" t="s">
        <v>14</v>
      </c>
      <c r="K2865" s="81" t="s">
        <v>494</v>
      </c>
      <c r="L2865" s="81">
        <v>-108.08329111111111</v>
      </c>
      <c r="M2865" s="81">
        <v>39.495800500000001</v>
      </c>
      <c r="N2865" s="190">
        <v>0</v>
      </c>
      <c r="O2865" s="185">
        <v>3.9502326844141282</v>
      </c>
      <c r="P2865" s="185">
        <v>0</v>
      </c>
      <c r="Q2865" s="185">
        <v>0</v>
      </c>
      <c r="R2865" s="186">
        <v>0</v>
      </c>
    </row>
    <row r="2866" spans="1:18" s="81" customFormat="1" x14ac:dyDescent="0.2">
      <c r="A2866" s="81" t="s">
        <v>147</v>
      </c>
      <c r="B2866" s="81" t="s">
        <v>493</v>
      </c>
      <c r="C2866" s="81" t="str">
        <f t="shared" si="44"/>
        <v>08045</v>
      </c>
      <c r="D2866" s="81" t="s">
        <v>503</v>
      </c>
      <c r="E2866" s="81" t="s">
        <v>2886</v>
      </c>
      <c r="F2866" s="81">
        <v>61.277999999999999</v>
      </c>
      <c r="G2866" s="81" t="s">
        <v>528</v>
      </c>
      <c r="H2866" s="81" t="s">
        <v>565</v>
      </c>
      <c r="I2866" s="81" t="s">
        <v>2887</v>
      </c>
      <c r="J2866" s="81" t="s">
        <v>14</v>
      </c>
      <c r="K2866" s="81" t="s">
        <v>494</v>
      </c>
      <c r="L2866" s="81">
        <v>-108.12861802777778</v>
      </c>
      <c r="M2866" s="81">
        <v>39.529854333333333</v>
      </c>
      <c r="N2866" s="190">
        <v>0</v>
      </c>
      <c r="O2866" s="185">
        <v>3.9885048349897669</v>
      </c>
      <c r="P2866" s="185">
        <v>0</v>
      </c>
      <c r="Q2866" s="185">
        <v>0</v>
      </c>
      <c r="R2866" s="186">
        <v>0</v>
      </c>
    </row>
    <row r="2867" spans="1:18" s="81" customFormat="1" x14ac:dyDescent="0.2">
      <c r="A2867" s="81" t="s">
        <v>147</v>
      </c>
      <c r="B2867" s="81" t="s">
        <v>493</v>
      </c>
      <c r="C2867" s="81" t="str">
        <f t="shared" si="44"/>
        <v>08045</v>
      </c>
      <c r="D2867" s="81" t="s">
        <v>503</v>
      </c>
      <c r="E2867" s="81" t="s">
        <v>2888</v>
      </c>
      <c r="F2867" s="81">
        <v>55.481999999999999</v>
      </c>
      <c r="G2867" s="81" t="s">
        <v>528</v>
      </c>
      <c r="H2867" s="81" t="s">
        <v>565</v>
      </c>
      <c r="I2867" s="81" t="s">
        <v>2889</v>
      </c>
      <c r="J2867" s="81" t="s">
        <v>14</v>
      </c>
      <c r="K2867" s="81" t="s">
        <v>494</v>
      </c>
      <c r="L2867" s="81">
        <v>-108.12959419444444</v>
      </c>
      <c r="M2867" s="81">
        <v>39.522577083333331</v>
      </c>
      <c r="N2867" s="190">
        <v>0</v>
      </c>
      <c r="O2867" s="185">
        <v>3.6112507793156152</v>
      </c>
      <c r="P2867" s="185">
        <v>0</v>
      </c>
      <c r="Q2867" s="185">
        <v>0</v>
      </c>
      <c r="R2867" s="186">
        <v>0</v>
      </c>
    </row>
    <row r="2868" spans="1:18" s="81" customFormat="1" x14ac:dyDescent="0.2">
      <c r="A2868" s="81" t="s">
        <v>147</v>
      </c>
      <c r="B2868" s="81" t="s">
        <v>493</v>
      </c>
      <c r="C2868" s="81" t="str">
        <f t="shared" si="44"/>
        <v>08045</v>
      </c>
      <c r="D2868" s="81" t="s">
        <v>503</v>
      </c>
      <c r="E2868" s="81" t="s">
        <v>2890</v>
      </c>
      <c r="F2868" s="81">
        <v>51.072000000000003</v>
      </c>
      <c r="G2868" s="81" t="s">
        <v>528</v>
      </c>
      <c r="H2868" s="81" t="s">
        <v>565</v>
      </c>
      <c r="I2868" s="81" t="s">
        <v>2891</v>
      </c>
      <c r="J2868" s="81" t="s">
        <v>14</v>
      </c>
      <c r="K2868" s="81" t="s">
        <v>494</v>
      </c>
      <c r="L2868" s="81">
        <v>-107.97282572222223</v>
      </c>
      <c r="M2868" s="81">
        <v>39.472009750000005</v>
      </c>
      <c r="N2868" s="190">
        <v>0</v>
      </c>
      <c r="O2868" s="185">
        <v>3.3242096499983251</v>
      </c>
      <c r="P2868" s="185">
        <v>0</v>
      </c>
      <c r="Q2868" s="185">
        <v>0</v>
      </c>
      <c r="R2868" s="186">
        <v>0</v>
      </c>
    </row>
    <row r="2869" spans="1:18" s="81" customFormat="1" x14ac:dyDescent="0.2">
      <c r="A2869" s="81" t="s">
        <v>147</v>
      </c>
      <c r="B2869" s="81" t="s">
        <v>493</v>
      </c>
      <c r="C2869" s="81" t="str">
        <f t="shared" si="44"/>
        <v>08045</v>
      </c>
      <c r="D2869" s="81" t="s">
        <v>503</v>
      </c>
      <c r="E2869" s="81" t="s">
        <v>2892</v>
      </c>
      <c r="F2869" s="81">
        <v>31.373999999999999</v>
      </c>
      <c r="G2869" s="81" t="s">
        <v>528</v>
      </c>
      <c r="H2869" s="81" t="s">
        <v>565</v>
      </c>
      <c r="I2869" s="81" t="s">
        <v>2893</v>
      </c>
      <c r="J2869" s="81" t="s">
        <v>14</v>
      </c>
      <c r="K2869" s="81" t="s">
        <v>494</v>
      </c>
      <c r="L2869" s="81">
        <v>-107.82048247222222</v>
      </c>
      <c r="M2869" s="81">
        <v>39.531341888888889</v>
      </c>
      <c r="N2869" s="190">
        <v>0</v>
      </c>
      <c r="O2869" s="185">
        <v>2.0420926057144317</v>
      </c>
      <c r="P2869" s="185">
        <v>0</v>
      </c>
      <c r="Q2869" s="185">
        <v>0</v>
      </c>
      <c r="R2869" s="186">
        <v>0</v>
      </c>
    </row>
    <row r="2870" spans="1:18" s="81" customFormat="1" x14ac:dyDescent="0.2">
      <c r="A2870" s="81" t="s">
        <v>147</v>
      </c>
      <c r="B2870" s="81" t="s">
        <v>493</v>
      </c>
      <c r="C2870" s="81" t="str">
        <f t="shared" si="44"/>
        <v>08045</v>
      </c>
      <c r="D2870" s="81" t="s">
        <v>503</v>
      </c>
      <c r="E2870" s="81" t="s">
        <v>2894</v>
      </c>
      <c r="F2870" s="81">
        <v>33.558</v>
      </c>
      <c r="G2870" s="81" t="s">
        <v>528</v>
      </c>
      <c r="H2870" s="81" t="s">
        <v>565</v>
      </c>
      <c r="I2870" s="81" t="s">
        <v>2895</v>
      </c>
      <c r="J2870" s="81" t="s">
        <v>14</v>
      </c>
      <c r="K2870" s="81" t="s">
        <v>494</v>
      </c>
      <c r="L2870" s="81">
        <v>-107.95374666666667</v>
      </c>
      <c r="M2870" s="81">
        <v>39.475430166666669</v>
      </c>
      <c r="N2870" s="190">
        <v>0</v>
      </c>
      <c r="O2870" s="185">
        <v>2.1842463078525181</v>
      </c>
      <c r="P2870" s="185">
        <v>0</v>
      </c>
      <c r="Q2870" s="185">
        <v>0</v>
      </c>
      <c r="R2870" s="186">
        <v>0</v>
      </c>
    </row>
    <row r="2871" spans="1:18" s="81" customFormat="1" x14ac:dyDescent="0.2">
      <c r="A2871" s="81" t="s">
        <v>147</v>
      </c>
      <c r="B2871" s="81" t="s">
        <v>493</v>
      </c>
      <c r="C2871" s="81" t="str">
        <f t="shared" si="44"/>
        <v>08045</v>
      </c>
      <c r="D2871" s="81" t="s">
        <v>503</v>
      </c>
      <c r="E2871" s="81" t="s">
        <v>2896</v>
      </c>
      <c r="F2871" s="81">
        <v>75.852000000000004</v>
      </c>
      <c r="G2871" s="81" t="s">
        <v>528</v>
      </c>
      <c r="H2871" s="81" t="s">
        <v>565</v>
      </c>
      <c r="I2871" s="81" t="s">
        <v>2897</v>
      </c>
      <c r="J2871" s="81" t="s">
        <v>14</v>
      </c>
      <c r="K2871" s="81" t="s">
        <v>494</v>
      </c>
      <c r="L2871" s="81">
        <v>-107.98664966666666</v>
      </c>
      <c r="M2871" s="81">
        <v>39.471725388888892</v>
      </c>
      <c r="N2871" s="190">
        <v>0</v>
      </c>
      <c r="O2871" s="185">
        <v>4.9371074242573805</v>
      </c>
      <c r="P2871" s="185">
        <v>0</v>
      </c>
      <c r="Q2871" s="185">
        <v>0</v>
      </c>
      <c r="R2871" s="186">
        <v>0</v>
      </c>
    </row>
    <row r="2872" spans="1:18" s="81" customFormat="1" x14ac:dyDescent="0.2">
      <c r="A2872" s="81" t="s">
        <v>147</v>
      </c>
      <c r="B2872" s="81" t="s">
        <v>493</v>
      </c>
      <c r="C2872" s="81" t="str">
        <f t="shared" si="44"/>
        <v>08045</v>
      </c>
      <c r="D2872" s="81" t="s">
        <v>503</v>
      </c>
      <c r="E2872" s="81" t="s">
        <v>2898</v>
      </c>
      <c r="F2872" s="81">
        <v>82.53</v>
      </c>
      <c r="G2872" s="81" t="s">
        <v>528</v>
      </c>
      <c r="H2872" s="81" t="s">
        <v>565</v>
      </c>
      <c r="I2872" s="81" t="s">
        <v>2899</v>
      </c>
      <c r="J2872" s="81" t="s">
        <v>14</v>
      </c>
      <c r="K2872" s="81" t="s">
        <v>494</v>
      </c>
      <c r="L2872" s="81">
        <v>-107.94519794444444</v>
      </c>
      <c r="M2872" s="81">
        <v>39.486913999999999</v>
      </c>
      <c r="N2872" s="190">
        <v>0</v>
      </c>
      <c r="O2872" s="185">
        <v>5.3717697057949909</v>
      </c>
      <c r="P2872" s="185">
        <v>0</v>
      </c>
      <c r="Q2872" s="185">
        <v>0</v>
      </c>
      <c r="R2872" s="186">
        <v>0</v>
      </c>
    </row>
    <row r="2873" spans="1:18" s="81" customFormat="1" x14ac:dyDescent="0.2">
      <c r="A2873" s="81" t="s">
        <v>147</v>
      </c>
      <c r="B2873" s="81" t="s">
        <v>493</v>
      </c>
      <c r="C2873" s="81" t="str">
        <f t="shared" si="44"/>
        <v>08045</v>
      </c>
      <c r="D2873" s="81" t="s">
        <v>503</v>
      </c>
      <c r="E2873" s="81" t="s">
        <v>2900</v>
      </c>
      <c r="F2873" s="81">
        <v>31.08</v>
      </c>
      <c r="G2873" s="81" t="s">
        <v>528</v>
      </c>
      <c r="H2873" s="81" t="s">
        <v>565</v>
      </c>
      <c r="I2873" s="81" t="s">
        <v>2901</v>
      </c>
      <c r="J2873" s="81" t="s">
        <v>14</v>
      </c>
      <c r="K2873" s="81" t="s">
        <v>494</v>
      </c>
      <c r="L2873" s="81">
        <v>-107.98198386111112</v>
      </c>
      <c r="M2873" s="81">
        <v>39.468314305555559</v>
      </c>
      <c r="N2873" s="190">
        <v>0</v>
      </c>
      <c r="O2873" s="185">
        <v>2.0229565304266126</v>
      </c>
      <c r="P2873" s="185">
        <v>0</v>
      </c>
      <c r="Q2873" s="185">
        <v>0</v>
      </c>
      <c r="R2873" s="186">
        <v>0</v>
      </c>
    </row>
    <row r="2874" spans="1:18" s="81" customFormat="1" x14ac:dyDescent="0.2">
      <c r="A2874" s="81" t="s">
        <v>147</v>
      </c>
      <c r="B2874" s="81" t="s">
        <v>493</v>
      </c>
      <c r="C2874" s="81" t="str">
        <f t="shared" si="44"/>
        <v>08045</v>
      </c>
      <c r="D2874" s="81" t="s">
        <v>503</v>
      </c>
      <c r="E2874" s="81" t="s">
        <v>2902</v>
      </c>
      <c r="F2874" s="81">
        <v>58.212000000000003</v>
      </c>
      <c r="G2874" s="81" t="s">
        <v>528</v>
      </c>
      <c r="H2874" s="81" t="s">
        <v>565</v>
      </c>
      <c r="I2874" s="81" t="s">
        <v>2903</v>
      </c>
      <c r="J2874" s="81" t="s">
        <v>14</v>
      </c>
      <c r="K2874" s="81" t="s">
        <v>494</v>
      </c>
      <c r="L2874" s="81">
        <v>-107.95870030555555</v>
      </c>
      <c r="M2874" s="81">
        <v>39.490295000000003</v>
      </c>
      <c r="N2874" s="190">
        <v>0</v>
      </c>
      <c r="O2874" s="185">
        <v>3.7889429069882228</v>
      </c>
      <c r="P2874" s="185">
        <v>0</v>
      </c>
      <c r="Q2874" s="185">
        <v>0</v>
      </c>
      <c r="R2874" s="186">
        <v>0</v>
      </c>
    </row>
    <row r="2875" spans="1:18" s="81" customFormat="1" x14ac:dyDescent="0.2">
      <c r="A2875" s="81" t="s">
        <v>147</v>
      </c>
      <c r="B2875" s="81" t="s">
        <v>493</v>
      </c>
      <c r="C2875" s="81" t="str">
        <f t="shared" si="44"/>
        <v>08045</v>
      </c>
      <c r="D2875" s="81" t="s">
        <v>503</v>
      </c>
      <c r="E2875" s="81" t="s">
        <v>2904</v>
      </c>
      <c r="F2875" s="81">
        <v>71.063999999999993</v>
      </c>
      <c r="G2875" s="81" t="s">
        <v>528</v>
      </c>
      <c r="H2875" s="81" t="s">
        <v>565</v>
      </c>
      <c r="I2875" s="81" t="s">
        <v>2905</v>
      </c>
      <c r="J2875" s="81" t="s">
        <v>14</v>
      </c>
      <c r="K2875" s="81" t="s">
        <v>494</v>
      </c>
      <c r="L2875" s="81">
        <v>-107.87651608333333</v>
      </c>
      <c r="M2875" s="81">
        <v>39.542059222222221</v>
      </c>
      <c r="N2875" s="190">
        <v>0</v>
      </c>
      <c r="O2875" s="185">
        <v>4.6254627695700385</v>
      </c>
      <c r="P2875" s="185">
        <v>0</v>
      </c>
      <c r="Q2875" s="185">
        <v>0</v>
      </c>
      <c r="R2875" s="186">
        <v>0</v>
      </c>
    </row>
    <row r="2876" spans="1:18" s="81" customFormat="1" x14ac:dyDescent="0.2">
      <c r="A2876" s="81" t="s">
        <v>147</v>
      </c>
      <c r="B2876" s="81" t="s">
        <v>493</v>
      </c>
      <c r="C2876" s="81" t="str">
        <f t="shared" si="44"/>
        <v>08045</v>
      </c>
      <c r="D2876" s="81" t="s">
        <v>503</v>
      </c>
      <c r="E2876" s="81" t="s">
        <v>2906</v>
      </c>
      <c r="F2876" s="81">
        <v>115.206</v>
      </c>
      <c r="G2876" s="81" t="s">
        <v>528</v>
      </c>
      <c r="H2876" s="81" t="s">
        <v>565</v>
      </c>
      <c r="I2876" s="81" t="s">
        <v>2907</v>
      </c>
      <c r="J2876" s="81" t="s">
        <v>14</v>
      </c>
      <c r="K2876" s="81" t="s">
        <v>494</v>
      </c>
      <c r="L2876" s="81">
        <v>-107.90415588888889</v>
      </c>
      <c r="M2876" s="81">
        <v>39.483519250000001</v>
      </c>
      <c r="N2876" s="190">
        <v>0</v>
      </c>
      <c r="O2876" s="185">
        <v>7.4986077877840511</v>
      </c>
      <c r="P2876" s="185">
        <v>0</v>
      </c>
      <c r="Q2876" s="185">
        <v>0</v>
      </c>
      <c r="R2876" s="186">
        <v>0</v>
      </c>
    </row>
    <row r="2877" spans="1:18" s="81" customFormat="1" x14ac:dyDescent="0.2">
      <c r="A2877" s="81" t="s">
        <v>147</v>
      </c>
      <c r="B2877" s="81" t="s">
        <v>493</v>
      </c>
      <c r="C2877" s="81" t="str">
        <f t="shared" si="44"/>
        <v>08045</v>
      </c>
      <c r="D2877" s="81" t="s">
        <v>503</v>
      </c>
      <c r="E2877" s="81" t="s">
        <v>2908</v>
      </c>
      <c r="F2877" s="81">
        <v>862.89</v>
      </c>
      <c r="G2877" s="81" t="s">
        <v>528</v>
      </c>
      <c r="H2877" s="81" t="s">
        <v>1364</v>
      </c>
      <c r="I2877" s="81" t="s">
        <v>2909</v>
      </c>
      <c r="J2877" s="81" t="s">
        <v>14</v>
      </c>
      <c r="K2877" s="81" t="s">
        <v>494</v>
      </c>
      <c r="L2877" s="81">
        <v>-107.64592483333334</v>
      </c>
      <c r="M2877" s="81">
        <v>39.499918666666666</v>
      </c>
      <c r="N2877" s="190">
        <v>0</v>
      </c>
      <c r="O2877" s="185">
        <v>19.30109199906709</v>
      </c>
      <c r="P2877" s="185">
        <v>0</v>
      </c>
      <c r="Q2877" s="185">
        <v>0</v>
      </c>
      <c r="R2877" s="186">
        <v>0</v>
      </c>
    </row>
    <row r="2878" spans="1:18" s="81" customFormat="1" x14ac:dyDescent="0.2">
      <c r="A2878" s="81" t="s">
        <v>147</v>
      </c>
      <c r="B2878" s="81" t="s">
        <v>493</v>
      </c>
      <c r="C2878" s="81" t="str">
        <f t="shared" si="44"/>
        <v>08045</v>
      </c>
      <c r="D2878" s="81" t="s">
        <v>503</v>
      </c>
      <c r="E2878" s="81" t="s">
        <v>2910</v>
      </c>
      <c r="F2878" s="81">
        <v>20.495999999999999</v>
      </c>
      <c r="G2878" s="81" t="s">
        <v>528</v>
      </c>
      <c r="H2878" s="81" t="s">
        <v>565</v>
      </c>
      <c r="I2878" s="81" t="s">
        <v>2911</v>
      </c>
      <c r="J2878" s="81" t="s">
        <v>14</v>
      </c>
      <c r="K2878" s="81" t="s">
        <v>494</v>
      </c>
      <c r="L2878" s="81">
        <v>-107.80617897222221</v>
      </c>
      <c r="M2878" s="81">
        <v>39.502360444444442</v>
      </c>
      <c r="N2878" s="190">
        <v>0</v>
      </c>
      <c r="O2878" s="185">
        <v>1.3340578200651174</v>
      </c>
      <c r="P2878" s="185">
        <v>0</v>
      </c>
      <c r="Q2878" s="185">
        <v>0</v>
      </c>
      <c r="R2878" s="186">
        <v>0</v>
      </c>
    </row>
    <row r="2879" spans="1:18" s="81" customFormat="1" x14ac:dyDescent="0.2">
      <c r="A2879" s="81" t="s">
        <v>147</v>
      </c>
      <c r="B2879" s="81" t="s">
        <v>493</v>
      </c>
      <c r="C2879" s="81" t="str">
        <f t="shared" si="44"/>
        <v>08045</v>
      </c>
      <c r="D2879" s="81" t="s">
        <v>503</v>
      </c>
      <c r="E2879" s="81" t="s">
        <v>2910</v>
      </c>
      <c r="F2879" s="81">
        <v>121.128</v>
      </c>
      <c r="G2879" s="81" t="s">
        <v>528</v>
      </c>
      <c r="H2879" s="81" t="s">
        <v>1364</v>
      </c>
      <c r="I2879" s="81" t="s">
        <v>2911</v>
      </c>
      <c r="J2879" s="81" t="s">
        <v>14</v>
      </c>
      <c r="K2879" s="81" t="s">
        <v>494</v>
      </c>
      <c r="L2879" s="81">
        <v>-107.80617897222221</v>
      </c>
      <c r="M2879" s="81">
        <v>39.502360444444442</v>
      </c>
      <c r="N2879" s="190">
        <v>0</v>
      </c>
      <c r="O2879" s="185">
        <v>3.2216252509678878</v>
      </c>
      <c r="P2879" s="185">
        <v>0</v>
      </c>
      <c r="Q2879" s="185">
        <v>0</v>
      </c>
      <c r="R2879" s="186">
        <v>0</v>
      </c>
    </row>
    <row r="2880" spans="1:18" s="81" customFormat="1" x14ac:dyDescent="0.2">
      <c r="A2880" s="81" t="s">
        <v>147</v>
      </c>
      <c r="B2880" s="81" t="s">
        <v>493</v>
      </c>
      <c r="C2880" s="81" t="str">
        <f t="shared" si="44"/>
        <v>08045</v>
      </c>
      <c r="D2880" s="81" t="s">
        <v>503</v>
      </c>
      <c r="E2880" s="81" t="s">
        <v>2912</v>
      </c>
      <c r="F2880" s="81">
        <v>122.64</v>
      </c>
      <c r="G2880" s="81" t="s">
        <v>528</v>
      </c>
      <c r="H2880" s="81" t="s">
        <v>565</v>
      </c>
      <c r="I2880" s="81" t="s">
        <v>2913</v>
      </c>
      <c r="J2880" s="81" t="s">
        <v>14</v>
      </c>
      <c r="K2880" s="81" t="s">
        <v>494</v>
      </c>
      <c r="L2880" s="81">
        <v>-108.18823722222223</v>
      </c>
      <c r="M2880" s="81">
        <v>39.647706833333331</v>
      </c>
      <c r="N2880" s="190">
        <v>0</v>
      </c>
      <c r="O2880" s="185">
        <v>7.9824771200617679</v>
      </c>
      <c r="P2880" s="185">
        <v>0</v>
      </c>
      <c r="Q2880" s="185">
        <v>0</v>
      </c>
      <c r="R2880" s="186">
        <v>0</v>
      </c>
    </row>
    <row r="2881" spans="1:18" s="81" customFormat="1" x14ac:dyDescent="0.2">
      <c r="A2881" s="81" t="s">
        <v>147</v>
      </c>
      <c r="B2881" s="81" t="s">
        <v>493</v>
      </c>
      <c r="C2881" s="81" t="str">
        <f t="shared" si="44"/>
        <v>08045</v>
      </c>
      <c r="D2881" s="81" t="s">
        <v>503</v>
      </c>
      <c r="E2881" s="81" t="s">
        <v>2914</v>
      </c>
      <c r="F2881" s="81">
        <v>28.4</v>
      </c>
      <c r="G2881" s="81" t="s">
        <v>515</v>
      </c>
      <c r="H2881" s="81" t="s">
        <v>2915</v>
      </c>
      <c r="I2881" s="81" t="s">
        <v>2916</v>
      </c>
      <c r="J2881" s="81" t="s">
        <v>229</v>
      </c>
      <c r="K2881" s="81" t="s">
        <v>333</v>
      </c>
      <c r="L2881" s="81">
        <v>-108.12225783333332</v>
      </c>
      <c r="M2881" s="81">
        <v>39.320705055555557</v>
      </c>
      <c r="N2881" s="190">
        <v>0</v>
      </c>
      <c r="O2881" s="185">
        <v>0</v>
      </c>
      <c r="P2881" s="185">
        <v>3.870698</v>
      </c>
      <c r="Q2881" s="185">
        <v>0</v>
      </c>
      <c r="R2881" s="186">
        <v>0</v>
      </c>
    </row>
    <row r="2882" spans="1:18" s="81" customFormat="1" x14ac:dyDescent="0.2">
      <c r="A2882" s="81" t="s">
        <v>147</v>
      </c>
      <c r="B2882" s="81" t="s">
        <v>493</v>
      </c>
      <c r="C2882" s="81" t="str">
        <f t="shared" si="44"/>
        <v>08045</v>
      </c>
      <c r="D2882" s="81" t="s">
        <v>503</v>
      </c>
      <c r="E2882" s="81" t="s">
        <v>2914</v>
      </c>
      <c r="F2882" s="81">
        <v>28.4</v>
      </c>
      <c r="G2882" s="81" t="s">
        <v>515</v>
      </c>
      <c r="H2882" s="81" t="s">
        <v>2915</v>
      </c>
      <c r="I2882" s="81" t="s">
        <v>2916</v>
      </c>
      <c r="J2882" s="81" t="s">
        <v>229</v>
      </c>
      <c r="K2882" s="81" t="s">
        <v>333</v>
      </c>
      <c r="L2882" s="81">
        <v>-108.12225783333332</v>
      </c>
      <c r="M2882" s="81">
        <v>39.320705055555557</v>
      </c>
      <c r="N2882" s="190">
        <v>3.962027</v>
      </c>
      <c r="O2882" s="185">
        <v>0</v>
      </c>
      <c r="P2882" s="185">
        <v>0</v>
      </c>
      <c r="Q2882" s="185">
        <v>0</v>
      </c>
      <c r="R2882" s="186">
        <v>0</v>
      </c>
    </row>
    <row r="2883" spans="1:18" s="81" customFormat="1" x14ac:dyDescent="0.2">
      <c r="A2883" s="81" t="s">
        <v>147</v>
      </c>
      <c r="B2883" s="81" t="s">
        <v>493</v>
      </c>
      <c r="C2883" s="81" t="str">
        <f t="shared" si="44"/>
        <v>08045</v>
      </c>
      <c r="D2883" s="81" t="s">
        <v>503</v>
      </c>
      <c r="E2883" s="81" t="s">
        <v>2914</v>
      </c>
      <c r="F2883" s="81">
        <v>28.4</v>
      </c>
      <c r="G2883" s="81" t="s">
        <v>515</v>
      </c>
      <c r="H2883" s="81" t="s">
        <v>2915</v>
      </c>
      <c r="I2883" s="81" t="s">
        <v>2916</v>
      </c>
      <c r="J2883" s="81" t="s">
        <v>229</v>
      </c>
      <c r="K2883" s="81" t="s">
        <v>333</v>
      </c>
      <c r="L2883" s="81">
        <v>-108.12225783333332</v>
      </c>
      <c r="M2883" s="81">
        <v>39.320705055555557</v>
      </c>
      <c r="N2883" s="190">
        <v>0</v>
      </c>
      <c r="O2883" s="185">
        <v>0.38624000000000003</v>
      </c>
      <c r="P2883" s="185">
        <v>0</v>
      </c>
      <c r="Q2883" s="185">
        <v>0</v>
      </c>
      <c r="R2883" s="186">
        <v>0</v>
      </c>
    </row>
    <row r="2884" spans="1:18" s="81" customFormat="1" x14ac:dyDescent="0.2">
      <c r="A2884" s="81" t="s">
        <v>147</v>
      </c>
      <c r="B2884" s="81" t="s">
        <v>493</v>
      </c>
      <c r="C2884" s="81" t="str">
        <f t="shared" si="44"/>
        <v>08045</v>
      </c>
      <c r="D2884" s="81" t="s">
        <v>503</v>
      </c>
      <c r="E2884" s="81" t="s">
        <v>2917</v>
      </c>
      <c r="F2884" s="81">
        <v>1516.9559999999999</v>
      </c>
      <c r="G2884" s="81" t="s">
        <v>528</v>
      </c>
      <c r="H2884" s="81" t="s">
        <v>1364</v>
      </c>
      <c r="I2884" s="81" t="s">
        <v>2918</v>
      </c>
      <c r="J2884" s="81" t="s">
        <v>14</v>
      </c>
      <c r="K2884" s="81" t="s">
        <v>494</v>
      </c>
      <c r="L2884" s="81">
        <v>-107.63188213888888</v>
      </c>
      <c r="M2884" s="81">
        <v>39.500088277777778</v>
      </c>
      <c r="N2884" s="190">
        <v>0</v>
      </c>
      <c r="O2884" s="185">
        <v>40.346276287953593</v>
      </c>
      <c r="P2884" s="185">
        <v>0</v>
      </c>
      <c r="Q2884" s="185">
        <v>0</v>
      </c>
      <c r="R2884" s="186">
        <v>0</v>
      </c>
    </row>
    <row r="2885" spans="1:18" s="81" customFormat="1" x14ac:dyDescent="0.2">
      <c r="A2885" s="81" t="s">
        <v>147</v>
      </c>
      <c r="B2885" s="81" t="s">
        <v>493</v>
      </c>
      <c r="C2885" s="81" t="str">
        <f t="shared" si="44"/>
        <v>08045</v>
      </c>
      <c r="D2885" s="81" t="s">
        <v>503</v>
      </c>
      <c r="E2885" s="81" t="s">
        <v>2919</v>
      </c>
      <c r="F2885" s="81">
        <v>126</v>
      </c>
      <c r="G2885" s="81" t="s">
        <v>528</v>
      </c>
      <c r="H2885" s="81" t="s">
        <v>1350</v>
      </c>
      <c r="I2885" s="81" t="s">
        <v>2920</v>
      </c>
      <c r="J2885" s="81" t="s">
        <v>14</v>
      </c>
      <c r="K2885" s="81" t="s">
        <v>494</v>
      </c>
      <c r="L2885" s="81">
        <v>-108.07879338888888</v>
      </c>
      <c r="M2885" s="81">
        <v>39.467860055555555</v>
      </c>
      <c r="N2885" s="190">
        <v>0</v>
      </c>
      <c r="O2885" s="185">
        <v>0</v>
      </c>
      <c r="P2885" s="185">
        <v>0</v>
      </c>
      <c r="Q2885" s="185">
        <v>0</v>
      </c>
      <c r="R2885" s="186">
        <v>0</v>
      </c>
    </row>
    <row r="2886" spans="1:18" s="81" customFormat="1" x14ac:dyDescent="0.2">
      <c r="A2886" s="81" t="s">
        <v>147</v>
      </c>
      <c r="B2886" s="81" t="s">
        <v>493</v>
      </c>
      <c r="C2886" s="81" t="str">
        <f t="shared" si="44"/>
        <v>08045</v>
      </c>
      <c r="D2886" s="81" t="s">
        <v>503</v>
      </c>
      <c r="E2886" s="81" t="s">
        <v>2919</v>
      </c>
      <c r="F2886" s="81">
        <v>126</v>
      </c>
      <c r="G2886" s="81" t="s">
        <v>528</v>
      </c>
      <c r="H2886" s="81" t="s">
        <v>1350</v>
      </c>
      <c r="I2886" s="81" t="s">
        <v>2920</v>
      </c>
      <c r="J2886" s="81" t="s">
        <v>14</v>
      </c>
      <c r="K2886" s="81" t="s">
        <v>494</v>
      </c>
      <c r="L2886" s="81">
        <v>-108.07879338888888</v>
      </c>
      <c r="M2886" s="81">
        <v>39.467860055555555</v>
      </c>
      <c r="N2886" s="190">
        <v>0</v>
      </c>
      <c r="O2886" s="185">
        <v>0</v>
      </c>
      <c r="P2886" s="185">
        <v>0</v>
      </c>
      <c r="Q2886" s="185">
        <v>0</v>
      </c>
      <c r="R2886" s="186">
        <v>0</v>
      </c>
    </row>
    <row r="2887" spans="1:18" s="81" customFormat="1" x14ac:dyDescent="0.2">
      <c r="A2887" s="81" t="s">
        <v>147</v>
      </c>
      <c r="B2887" s="81" t="s">
        <v>493</v>
      </c>
      <c r="C2887" s="81" t="str">
        <f t="shared" ref="C2887:C2950" si="45">B2887&amp;D2887</f>
        <v>08045</v>
      </c>
      <c r="D2887" s="81" t="s">
        <v>503</v>
      </c>
      <c r="E2887" s="81" t="s">
        <v>2919</v>
      </c>
      <c r="F2887" s="81">
        <v>126</v>
      </c>
      <c r="G2887" s="81" t="s">
        <v>528</v>
      </c>
      <c r="H2887" s="81" t="s">
        <v>1350</v>
      </c>
      <c r="I2887" s="81" t="s">
        <v>2920</v>
      </c>
      <c r="J2887" s="81" t="s">
        <v>14</v>
      </c>
      <c r="K2887" s="81" t="s">
        <v>494</v>
      </c>
      <c r="L2887" s="81">
        <v>-108.07879338888888</v>
      </c>
      <c r="M2887" s="81">
        <v>39.467860055555555</v>
      </c>
      <c r="N2887" s="190">
        <v>0</v>
      </c>
      <c r="O2887" s="185">
        <v>1.3404820739117425</v>
      </c>
      <c r="P2887" s="185">
        <v>0</v>
      </c>
      <c r="Q2887" s="185">
        <v>0</v>
      </c>
      <c r="R2887" s="186">
        <v>0</v>
      </c>
    </row>
    <row r="2888" spans="1:18" s="81" customFormat="1" x14ac:dyDescent="0.2">
      <c r="A2888" s="81" t="s">
        <v>147</v>
      </c>
      <c r="B2888" s="81" t="s">
        <v>493</v>
      </c>
      <c r="C2888" s="81" t="str">
        <f t="shared" si="45"/>
        <v>08045</v>
      </c>
      <c r="D2888" s="81" t="s">
        <v>503</v>
      </c>
      <c r="E2888" s="81" t="s">
        <v>2921</v>
      </c>
      <c r="F2888" s="81">
        <v>501</v>
      </c>
      <c r="G2888" s="81" t="s">
        <v>528</v>
      </c>
      <c r="H2888" s="81" t="s">
        <v>1364</v>
      </c>
      <c r="I2888" s="81" t="s">
        <v>2922</v>
      </c>
      <c r="J2888" s="81" t="s">
        <v>14</v>
      </c>
      <c r="K2888" s="81" t="s">
        <v>494</v>
      </c>
      <c r="L2888" s="81">
        <v>-107.66943322222222</v>
      </c>
      <c r="M2888" s="81">
        <v>39.506956777777781</v>
      </c>
      <c r="N2888" s="190">
        <v>0</v>
      </c>
      <c r="O2888" s="185">
        <v>40.080414009961103</v>
      </c>
      <c r="P2888" s="185">
        <v>0</v>
      </c>
      <c r="Q2888" s="185">
        <v>0</v>
      </c>
      <c r="R2888" s="186">
        <v>0</v>
      </c>
    </row>
    <row r="2889" spans="1:18" s="81" customFormat="1" x14ac:dyDescent="0.2">
      <c r="A2889" s="81" t="s">
        <v>147</v>
      </c>
      <c r="B2889" s="81" t="s">
        <v>493</v>
      </c>
      <c r="C2889" s="81" t="str">
        <f t="shared" si="45"/>
        <v>08045</v>
      </c>
      <c r="D2889" s="81" t="s">
        <v>503</v>
      </c>
      <c r="E2889" s="81" t="s">
        <v>2923</v>
      </c>
      <c r="F2889" s="81">
        <v>455.61599999999999</v>
      </c>
      <c r="G2889" s="81" t="s">
        <v>528</v>
      </c>
      <c r="H2889" s="81" t="s">
        <v>1364</v>
      </c>
      <c r="I2889" s="81" t="s">
        <v>2924</v>
      </c>
      <c r="J2889" s="81" t="s">
        <v>14</v>
      </c>
      <c r="K2889" s="81" t="s">
        <v>494</v>
      </c>
      <c r="L2889" s="81">
        <v>-107.82023027777777</v>
      </c>
      <c r="M2889" s="81">
        <v>39.494982583333332</v>
      </c>
      <c r="N2889" s="190">
        <v>0</v>
      </c>
      <c r="O2889" s="185">
        <v>12.117957948162152</v>
      </c>
      <c r="P2889" s="185">
        <v>0</v>
      </c>
      <c r="Q2889" s="185">
        <v>0</v>
      </c>
      <c r="R2889" s="186">
        <v>0</v>
      </c>
    </row>
    <row r="2890" spans="1:18" s="81" customFormat="1" x14ac:dyDescent="0.2">
      <c r="A2890" s="81" t="s">
        <v>147</v>
      </c>
      <c r="B2890" s="81" t="s">
        <v>493</v>
      </c>
      <c r="C2890" s="81" t="str">
        <f t="shared" si="45"/>
        <v>08045</v>
      </c>
      <c r="D2890" s="81" t="s">
        <v>503</v>
      </c>
      <c r="E2890" s="81" t="s">
        <v>2925</v>
      </c>
      <c r="F2890" s="81">
        <v>88.7</v>
      </c>
      <c r="G2890" s="81" t="s">
        <v>515</v>
      </c>
      <c r="H2890" s="81" t="s">
        <v>2926</v>
      </c>
      <c r="I2890" s="81" t="s">
        <v>2927</v>
      </c>
      <c r="J2890" s="81" t="s">
        <v>231</v>
      </c>
      <c r="K2890" s="81" t="s">
        <v>333</v>
      </c>
      <c r="L2890" s="81">
        <v>-108.153068</v>
      </c>
      <c r="M2890" s="81">
        <v>39.637592777777776</v>
      </c>
      <c r="N2890" s="190">
        <v>0</v>
      </c>
      <c r="O2890" s="185">
        <v>0</v>
      </c>
      <c r="P2890" s="185">
        <v>6.1</v>
      </c>
      <c r="Q2890" s="185">
        <v>0</v>
      </c>
      <c r="R2890" s="186">
        <v>0</v>
      </c>
    </row>
    <row r="2891" spans="1:18" s="81" customFormat="1" x14ac:dyDescent="0.2">
      <c r="A2891" s="81" t="s">
        <v>147</v>
      </c>
      <c r="B2891" s="81" t="s">
        <v>493</v>
      </c>
      <c r="C2891" s="81" t="str">
        <f t="shared" si="45"/>
        <v>08045</v>
      </c>
      <c r="D2891" s="81" t="s">
        <v>503</v>
      </c>
      <c r="E2891" s="81" t="s">
        <v>2925</v>
      </c>
      <c r="F2891" s="81">
        <v>88.7</v>
      </c>
      <c r="G2891" s="81" t="s">
        <v>515</v>
      </c>
      <c r="H2891" s="81" t="s">
        <v>2926</v>
      </c>
      <c r="I2891" s="81" t="s">
        <v>2927</v>
      </c>
      <c r="J2891" s="81" t="s">
        <v>231</v>
      </c>
      <c r="K2891" s="81" t="s">
        <v>333</v>
      </c>
      <c r="L2891" s="81">
        <v>-108.153068</v>
      </c>
      <c r="M2891" s="81">
        <v>39.637592777777776</v>
      </c>
      <c r="N2891" s="190">
        <v>19.5</v>
      </c>
      <c r="O2891" s="185">
        <v>0</v>
      </c>
      <c r="P2891" s="185">
        <v>0</v>
      </c>
      <c r="Q2891" s="185">
        <v>0</v>
      </c>
      <c r="R2891" s="186">
        <v>0</v>
      </c>
    </row>
    <row r="2892" spans="1:18" s="81" customFormat="1" x14ac:dyDescent="0.2">
      <c r="A2892" s="81" t="s">
        <v>147</v>
      </c>
      <c r="B2892" s="81" t="s">
        <v>493</v>
      </c>
      <c r="C2892" s="81" t="str">
        <f t="shared" si="45"/>
        <v>08045</v>
      </c>
      <c r="D2892" s="81" t="s">
        <v>503</v>
      </c>
      <c r="E2892" s="81" t="s">
        <v>2925</v>
      </c>
      <c r="F2892" s="81">
        <v>88.7</v>
      </c>
      <c r="G2892" s="81" t="s">
        <v>515</v>
      </c>
      <c r="H2892" s="81" t="s">
        <v>2926</v>
      </c>
      <c r="I2892" s="81" t="s">
        <v>2927</v>
      </c>
      <c r="J2892" s="81" t="s">
        <v>231</v>
      </c>
      <c r="K2892" s="81" t="s">
        <v>333</v>
      </c>
      <c r="L2892" s="81">
        <v>-108.153068</v>
      </c>
      <c r="M2892" s="81">
        <v>39.637592777777776</v>
      </c>
      <c r="N2892" s="190">
        <v>0</v>
      </c>
      <c r="O2892" s="185">
        <v>0</v>
      </c>
      <c r="P2892" s="185">
        <v>0</v>
      </c>
      <c r="Q2892" s="185">
        <v>0</v>
      </c>
      <c r="R2892" s="186">
        <v>0.44350000000000001</v>
      </c>
    </row>
    <row r="2893" spans="1:18" s="81" customFormat="1" x14ac:dyDescent="0.2">
      <c r="A2893" s="81" t="s">
        <v>147</v>
      </c>
      <c r="B2893" s="81" t="s">
        <v>493</v>
      </c>
      <c r="C2893" s="81" t="str">
        <f t="shared" si="45"/>
        <v>08045</v>
      </c>
      <c r="D2893" s="81" t="s">
        <v>503</v>
      </c>
      <c r="E2893" s="81" t="s">
        <v>2925</v>
      </c>
      <c r="F2893" s="81">
        <v>88.7</v>
      </c>
      <c r="G2893" s="81" t="s">
        <v>515</v>
      </c>
      <c r="H2893" s="81" t="s">
        <v>2926</v>
      </c>
      <c r="I2893" s="81" t="s">
        <v>2927</v>
      </c>
      <c r="J2893" s="81" t="s">
        <v>231</v>
      </c>
      <c r="K2893" s="81" t="s">
        <v>333</v>
      </c>
      <c r="L2893" s="81">
        <v>-108.153068</v>
      </c>
      <c r="M2893" s="81">
        <v>39.637592777777776</v>
      </c>
      <c r="N2893" s="190">
        <v>0</v>
      </c>
      <c r="O2893" s="185">
        <v>0</v>
      </c>
      <c r="P2893" s="185">
        <v>0</v>
      </c>
      <c r="Q2893" s="185">
        <v>0</v>
      </c>
      <c r="R2893" s="186">
        <v>0</v>
      </c>
    </row>
    <row r="2894" spans="1:18" s="81" customFormat="1" x14ac:dyDescent="0.2">
      <c r="A2894" s="81" t="s">
        <v>147</v>
      </c>
      <c r="B2894" s="81" t="s">
        <v>493</v>
      </c>
      <c r="C2894" s="81" t="str">
        <f t="shared" si="45"/>
        <v>08045</v>
      </c>
      <c r="D2894" s="81" t="s">
        <v>503</v>
      </c>
      <c r="E2894" s="81" t="s">
        <v>2925</v>
      </c>
      <c r="F2894" s="81">
        <v>88.7</v>
      </c>
      <c r="G2894" s="81" t="s">
        <v>515</v>
      </c>
      <c r="H2894" s="81" t="s">
        <v>2926</v>
      </c>
      <c r="I2894" s="81" t="s">
        <v>2927</v>
      </c>
      <c r="J2894" s="81" t="s">
        <v>231</v>
      </c>
      <c r="K2894" s="81" t="s">
        <v>333</v>
      </c>
      <c r="L2894" s="81">
        <v>-108.153068</v>
      </c>
      <c r="M2894" s="81">
        <v>39.637592777777776</v>
      </c>
      <c r="N2894" s="190">
        <v>0</v>
      </c>
      <c r="O2894" s="185">
        <v>0</v>
      </c>
      <c r="P2894" s="185">
        <v>0</v>
      </c>
      <c r="Q2894" s="185">
        <v>2.6610000000000002E-2</v>
      </c>
      <c r="R2894" s="186">
        <v>0</v>
      </c>
    </row>
    <row r="2895" spans="1:18" s="81" customFormat="1" x14ac:dyDescent="0.2">
      <c r="A2895" s="81" t="s">
        <v>147</v>
      </c>
      <c r="B2895" s="81" t="s">
        <v>493</v>
      </c>
      <c r="C2895" s="81" t="str">
        <f t="shared" si="45"/>
        <v>08045</v>
      </c>
      <c r="D2895" s="81" t="s">
        <v>503</v>
      </c>
      <c r="E2895" s="81" t="s">
        <v>2925</v>
      </c>
      <c r="F2895" s="81">
        <v>88.7</v>
      </c>
      <c r="G2895" s="81" t="s">
        <v>515</v>
      </c>
      <c r="H2895" s="81" t="s">
        <v>2926</v>
      </c>
      <c r="I2895" s="81" t="s">
        <v>2927</v>
      </c>
      <c r="J2895" s="81" t="s">
        <v>231</v>
      </c>
      <c r="K2895" s="81" t="s">
        <v>333</v>
      </c>
      <c r="L2895" s="81">
        <v>-108.153068</v>
      </c>
      <c r="M2895" s="81">
        <v>39.637592777777776</v>
      </c>
      <c r="N2895" s="190">
        <v>0</v>
      </c>
      <c r="O2895" s="185">
        <v>2.6</v>
      </c>
      <c r="P2895" s="185">
        <v>0</v>
      </c>
      <c r="Q2895" s="185">
        <v>0</v>
      </c>
      <c r="R2895" s="186">
        <v>0</v>
      </c>
    </row>
    <row r="2896" spans="1:18" s="81" customFormat="1" x14ac:dyDescent="0.2">
      <c r="A2896" s="81" t="s">
        <v>147</v>
      </c>
      <c r="B2896" s="81" t="s">
        <v>493</v>
      </c>
      <c r="C2896" s="81" t="str">
        <f t="shared" si="45"/>
        <v>08045</v>
      </c>
      <c r="D2896" s="81" t="s">
        <v>503</v>
      </c>
      <c r="E2896" s="81" t="s">
        <v>2925</v>
      </c>
      <c r="F2896" s="81">
        <v>88.7</v>
      </c>
      <c r="G2896" s="81" t="s">
        <v>515</v>
      </c>
      <c r="H2896" s="81" t="s">
        <v>2928</v>
      </c>
      <c r="I2896" s="81" t="s">
        <v>2927</v>
      </c>
      <c r="J2896" s="81" t="s">
        <v>716</v>
      </c>
      <c r="K2896" s="81" t="s">
        <v>333</v>
      </c>
      <c r="L2896" s="81">
        <v>-108.153068</v>
      </c>
      <c r="M2896" s="81">
        <v>39.637592777777776</v>
      </c>
      <c r="N2896" s="190">
        <v>0</v>
      </c>
      <c r="O2896" s="185">
        <v>0</v>
      </c>
      <c r="P2896" s="185">
        <v>6.1</v>
      </c>
      <c r="Q2896" s="185">
        <v>0</v>
      </c>
      <c r="R2896" s="186">
        <v>0</v>
      </c>
    </row>
    <row r="2897" spans="1:18" s="81" customFormat="1" x14ac:dyDescent="0.2">
      <c r="A2897" s="81" t="s">
        <v>147</v>
      </c>
      <c r="B2897" s="81" t="s">
        <v>493</v>
      </c>
      <c r="C2897" s="81" t="str">
        <f t="shared" si="45"/>
        <v>08045</v>
      </c>
      <c r="D2897" s="81" t="s">
        <v>503</v>
      </c>
      <c r="E2897" s="81" t="s">
        <v>2925</v>
      </c>
      <c r="F2897" s="81">
        <v>88.7</v>
      </c>
      <c r="G2897" s="81" t="s">
        <v>515</v>
      </c>
      <c r="H2897" s="81" t="s">
        <v>2928</v>
      </c>
      <c r="I2897" s="81" t="s">
        <v>2927</v>
      </c>
      <c r="J2897" s="81" t="s">
        <v>716</v>
      </c>
      <c r="K2897" s="81" t="s">
        <v>333</v>
      </c>
      <c r="L2897" s="81">
        <v>-108.153068</v>
      </c>
      <c r="M2897" s="81">
        <v>39.637592777777776</v>
      </c>
      <c r="N2897" s="190">
        <v>19.5</v>
      </c>
      <c r="O2897" s="185">
        <v>0</v>
      </c>
      <c r="P2897" s="185">
        <v>0</v>
      </c>
      <c r="Q2897" s="185">
        <v>0</v>
      </c>
      <c r="R2897" s="186">
        <v>0</v>
      </c>
    </row>
    <row r="2898" spans="1:18" s="81" customFormat="1" x14ac:dyDescent="0.2">
      <c r="A2898" s="81" t="s">
        <v>147</v>
      </c>
      <c r="B2898" s="81" t="s">
        <v>493</v>
      </c>
      <c r="C2898" s="81" t="str">
        <f t="shared" si="45"/>
        <v>08045</v>
      </c>
      <c r="D2898" s="81" t="s">
        <v>503</v>
      </c>
      <c r="E2898" s="81" t="s">
        <v>2925</v>
      </c>
      <c r="F2898" s="81">
        <v>88.7</v>
      </c>
      <c r="G2898" s="81" t="s">
        <v>515</v>
      </c>
      <c r="H2898" s="81" t="s">
        <v>2928</v>
      </c>
      <c r="I2898" s="81" t="s">
        <v>2927</v>
      </c>
      <c r="J2898" s="81" t="s">
        <v>716</v>
      </c>
      <c r="K2898" s="81" t="s">
        <v>333</v>
      </c>
      <c r="L2898" s="81">
        <v>-108.153068</v>
      </c>
      <c r="M2898" s="81">
        <v>39.637592777777776</v>
      </c>
      <c r="N2898" s="190">
        <v>0</v>
      </c>
      <c r="O2898" s="185">
        <v>0</v>
      </c>
      <c r="P2898" s="185">
        <v>0</v>
      </c>
      <c r="Q2898" s="185">
        <v>0</v>
      </c>
      <c r="R2898" s="186">
        <v>0.44350000000000001</v>
      </c>
    </row>
    <row r="2899" spans="1:18" s="81" customFormat="1" x14ac:dyDescent="0.2">
      <c r="A2899" s="81" t="s">
        <v>147</v>
      </c>
      <c r="B2899" s="81" t="s">
        <v>493</v>
      </c>
      <c r="C2899" s="81" t="str">
        <f t="shared" si="45"/>
        <v>08045</v>
      </c>
      <c r="D2899" s="81" t="s">
        <v>503</v>
      </c>
      <c r="E2899" s="81" t="s">
        <v>2925</v>
      </c>
      <c r="F2899" s="81">
        <v>88.7</v>
      </c>
      <c r="G2899" s="81" t="s">
        <v>515</v>
      </c>
      <c r="H2899" s="81" t="s">
        <v>2928</v>
      </c>
      <c r="I2899" s="81" t="s">
        <v>2927</v>
      </c>
      <c r="J2899" s="81" t="s">
        <v>716</v>
      </c>
      <c r="K2899" s="81" t="s">
        <v>333</v>
      </c>
      <c r="L2899" s="81">
        <v>-108.153068</v>
      </c>
      <c r="M2899" s="81">
        <v>39.637592777777776</v>
      </c>
      <c r="N2899" s="190">
        <v>0</v>
      </c>
      <c r="O2899" s="185">
        <v>0</v>
      </c>
      <c r="P2899" s="185">
        <v>0</v>
      </c>
      <c r="Q2899" s="185">
        <v>2.6610000000000002E-2</v>
      </c>
      <c r="R2899" s="186">
        <v>0</v>
      </c>
    </row>
    <row r="2900" spans="1:18" s="81" customFormat="1" x14ac:dyDescent="0.2">
      <c r="A2900" s="81" t="s">
        <v>147</v>
      </c>
      <c r="B2900" s="81" t="s">
        <v>493</v>
      </c>
      <c r="C2900" s="81" t="str">
        <f t="shared" si="45"/>
        <v>08045</v>
      </c>
      <c r="D2900" s="81" t="s">
        <v>503</v>
      </c>
      <c r="E2900" s="81" t="s">
        <v>2925</v>
      </c>
      <c r="F2900" s="81">
        <v>88.7</v>
      </c>
      <c r="G2900" s="81" t="s">
        <v>515</v>
      </c>
      <c r="H2900" s="81" t="s">
        <v>2928</v>
      </c>
      <c r="I2900" s="81" t="s">
        <v>2927</v>
      </c>
      <c r="J2900" s="81" t="s">
        <v>716</v>
      </c>
      <c r="K2900" s="81" t="s">
        <v>333</v>
      </c>
      <c r="L2900" s="81">
        <v>-108.153068</v>
      </c>
      <c r="M2900" s="81">
        <v>39.637592777777776</v>
      </c>
      <c r="N2900" s="190">
        <v>0</v>
      </c>
      <c r="O2900" s="185">
        <v>2.6</v>
      </c>
      <c r="P2900" s="185">
        <v>0</v>
      </c>
      <c r="Q2900" s="185">
        <v>0</v>
      </c>
      <c r="R2900" s="186">
        <v>0</v>
      </c>
    </row>
    <row r="2901" spans="1:18" s="81" customFormat="1" x14ac:dyDescent="0.2">
      <c r="A2901" s="81" t="s">
        <v>147</v>
      </c>
      <c r="B2901" s="81" t="s">
        <v>493</v>
      </c>
      <c r="C2901" s="81" t="str">
        <f t="shared" si="45"/>
        <v>08045</v>
      </c>
      <c r="D2901" s="81" t="s">
        <v>503</v>
      </c>
      <c r="E2901" s="81" t="s">
        <v>2925</v>
      </c>
      <c r="F2901" s="81">
        <v>88.7</v>
      </c>
      <c r="G2901" s="81" t="s">
        <v>515</v>
      </c>
      <c r="H2901" s="81" t="s">
        <v>2929</v>
      </c>
      <c r="I2901" s="81" t="s">
        <v>2927</v>
      </c>
      <c r="J2901" s="81" t="s">
        <v>716</v>
      </c>
      <c r="K2901" s="81" t="s">
        <v>333</v>
      </c>
      <c r="L2901" s="81">
        <v>-108.153068</v>
      </c>
      <c r="M2901" s="81">
        <v>39.637592777777776</v>
      </c>
      <c r="N2901" s="190">
        <v>0</v>
      </c>
      <c r="O2901" s="185">
        <v>0</v>
      </c>
      <c r="P2901" s="185">
        <v>6.1</v>
      </c>
      <c r="Q2901" s="185">
        <v>0</v>
      </c>
      <c r="R2901" s="186">
        <v>0</v>
      </c>
    </row>
    <row r="2902" spans="1:18" s="81" customFormat="1" x14ac:dyDescent="0.2">
      <c r="A2902" s="81" t="s">
        <v>147</v>
      </c>
      <c r="B2902" s="81" t="s">
        <v>493</v>
      </c>
      <c r="C2902" s="81" t="str">
        <f t="shared" si="45"/>
        <v>08045</v>
      </c>
      <c r="D2902" s="81" t="s">
        <v>503</v>
      </c>
      <c r="E2902" s="81" t="s">
        <v>2925</v>
      </c>
      <c r="F2902" s="81">
        <v>88.7</v>
      </c>
      <c r="G2902" s="81" t="s">
        <v>515</v>
      </c>
      <c r="H2902" s="81" t="s">
        <v>2929</v>
      </c>
      <c r="I2902" s="81" t="s">
        <v>2927</v>
      </c>
      <c r="J2902" s="81" t="s">
        <v>716</v>
      </c>
      <c r="K2902" s="81" t="s">
        <v>333</v>
      </c>
      <c r="L2902" s="81">
        <v>-108.153068</v>
      </c>
      <c r="M2902" s="81">
        <v>39.637592777777776</v>
      </c>
      <c r="N2902" s="190">
        <v>19.5</v>
      </c>
      <c r="O2902" s="185">
        <v>0</v>
      </c>
      <c r="P2902" s="185">
        <v>0</v>
      </c>
      <c r="Q2902" s="185">
        <v>0</v>
      </c>
      <c r="R2902" s="186">
        <v>0</v>
      </c>
    </row>
    <row r="2903" spans="1:18" s="81" customFormat="1" x14ac:dyDescent="0.2">
      <c r="A2903" s="81" t="s">
        <v>147</v>
      </c>
      <c r="B2903" s="81" t="s">
        <v>493</v>
      </c>
      <c r="C2903" s="81" t="str">
        <f t="shared" si="45"/>
        <v>08045</v>
      </c>
      <c r="D2903" s="81" t="s">
        <v>503</v>
      </c>
      <c r="E2903" s="81" t="s">
        <v>2925</v>
      </c>
      <c r="F2903" s="81">
        <v>88.7</v>
      </c>
      <c r="G2903" s="81" t="s">
        <v>515</v>
      </c>
      <c r="H2903" s="81" t="s">
        <v>2929</v>
      </c>
      <c r="I2903" s="81" t="s">
        <v>2927</v>
      </c>
      <c r="J2903" s="81" t="s">
        <v>716</v>
      </c>
      <c r="K2903" s="81" t="s">
        <v>333</v>
      </c>
      <c r="L2903" s="81">
        <v>-108.153068</v>
      </c>
      <c r="M2903" s="81">
        <v>39.637592777777776</v>
      </c>
      <c r="N2903" s="190">
        <v>0</v>
      </c>
      <c r="O2903" s="185">
        <v>0</v>
      </c>
      <c r="P2903" s="185">
        <v>0</v>
      </c>
      <c r="Q2903" s="185">
        <v>0</v>
      </c>
      <c r="R2903" s="186">
        <v>0.44350000000000001</v>
      </c>
    </row>
    <row r="2904" spans="1:18" s="81" customFormat="1" x14ac:dyDescent="0.2">
      <c r="A2904" s="81" t="s">
        <v>147</v>
      </c>
      <c r="B2904" s="81" t="s">
        <v>493</v>
      </c>
      <c r="C2904" s="81" t="str">
        <f t="shared" si="45"/>
        <v>08045</v>
      </c>
      <c r="D2904" s="81" t="s">
        <v>503</v>
      </c>
      <c r="E2904" s="81" t="s">
        <v>2925</v>
      </c>
      <c r="F2904" s="81">
        <v>88.7</v>
      </c>
      <c r="G2904" s="81" t="s">
        <v>515</v>
      </c>
      <c r="H2904" s="81" t="s">
        <v>2929</v>
      </c>
      <c r="I2904" s="81" t="s">
        <v>2927</v>
      </c>
      <c r="J2904" s="81" t="s">
        <v>716</v>
      </c>
      <c r="K2904" s="81" t="s">
        <v>333</v>
      </c>
      <c r="L2904" s="81">
        <v>-108.153068</v>
      </c>
      <c r="M2904" s="81">
        <v>39.637592777777776</v>
      </c>
      <c r="N2904" s="190">
        <v>0</v>
      </c>
      <c r="O2904" s="185">
        <v>0</v>
      </c>
      <c r="P2904" s="185">
        <v>0</v>
      </c>
      <c r="Q2904" s="185">
        <v>19.5</v>
      </c>
      <c r="R2904" s="186">
        <v>0</v>
      </c>
    </row>
    <row r="2905" spans="1:18" s="81" customFormat="1" x14ac:dyDescent="0.2">
      <c r="A2905" s="81" t="s">
        <v>147</v>
      </c>
      <c r="B2905" s="81" t="s">
        <v>493</v>
      </c>
      <c r="C2905" s="81" t="str">
        <f t="shared" si="45"/>
        <v>08045</v>
      </c>
      <c r="D2905" s="81" t="s">
        <v>503</v>
      </c>
      <c r="E2905" s="81" t="s">
        <v>2925</v>
      </c>
      <c r="F2905" s="81">
        <v>88.7</v>
      </c>
      <c r="G2905" s="81" t="s">
        <v>515</v>
      </c>
      <c r="H2905" s="81" t="s">
        <v>2929</v>
      </c>
      <c r="I2905" s="81" t="s">
        <v>2927</v>
      </c>
      <c r="J2905" s="81" t="s">
        <v>716</v>
      </c>
      <c r="K2905" s="81" t="s">
        <v>333</v>
      </c>
      <c r="L2905" s="81">
        <v>-108.153068</v>
      </c>
      <c r="M2905" s="81">
        <v>39.637592777777776</v>
      </c>
      <c r="N2905" s="190">
        <v>0</v>
      </c>
      <c r="O2905" s="185">
        <v>2.6</v>
      </c>
      <c r="P2905" s="185">
        <v>0</v>
      </c>
      <c r="Q2905" s="185">
        <v>0</v>
      </c>
      <c r="R2905" s="186">
        <v>0</v>
      </c>
    </row>
    <row r="2906" spans="1:18" s="81" customFormat="1" x14ac:dyDescent="0.2">
      <c r="A2906" s="81" t="s">
        <v>147</v>
      </c>
      <c r="B2906" s="81" t="s">
        <v>493</v>
      </c>
      <c r="C2906" s="81" t="str">
        <f t="shared" si="45"/>
        <v>08045</v>
      </c>
      <c r="D2906" s="81" t="s">
        <v>503</v>
      </c>
      <c r="E2906" s="81" t="s">
        <v>2930</v>
      </c>
      <c r="F2906" s="81">
        <v>153.30000000000001</v>
      </c>
      <c r="G2906" s="81" t="s">
        <v>528</v>
      </c>
      <c r="H2906" s="81" t="s">
        <v>2931</v>
      </c>
      <c r="I2906" s="81" t="s">
        <v>2932</v>
      </c>
      <c r="J2906" s="81" t="s">
        <v>14</v>
      </c>
      <c r="K2906" s="81" t="s">
        <v>494</v>
      </c>
      <c r="L2906" s="81">
        <v>-108.01977302777777</v>
      </c>
      <c r="M2906" s="81">
        <v>39.479238666666667</v>
      </c>
      <c r="N2906" s="190">
        <v>0</v>
      </c>
      <c r="O2906" s="185">
        <v>9.9782959620052107</v>
      </c>
      <c r="P2906" s="185">
        <v>0</v>
      </c>
      <c r="Q2906" s="185">
        <v>0</v>
      </c>
      <c r="R2906" s="186">
        <v>0</v>
      </c>
    </row>
    <row r="2907" spans="1:18" s="81" customFormat="1" x14ac:dyDescent="0.2">
      <c r="A2907" s="81" t="s">
        <v>147</v>
      </c>
      <c r="B2907" s="81" t="s">
        <v>493</v>
      </c>
      <c r="C2907" s="81" t="str">
        <f t="shared" si="45"/>
        <v>08045</v>
      </c>
      <c r="D2907" s="81" t="s">
        <v>503</v>
      </c>
      <c r="E2907" s="81" t="s">
        <v>2933</v>
      </c>
      <c r="F2907" s="81">
        <v>153.30000000000001</v>
      </c>
      <c r="G2907" s="81" t="s">
        <v>528</v>
      </c>
      <c r="H2907" s="81" t="s">
        <v>2934</v>
      </c>
      <c r="I2907" s="81" t="s">
        <v>2935</v>
      </c>
      <c r="J2907" s="81" t="s">
        <v>14</v>
      </c>
      <c r="K2907" s="81" t="s">
        <v>494</v>
      </c>
      <c r="L2907" s="81">
        <v>-108.01975391666666</v>
      </c>
      <c r="M2907" s="81">
        <v>39.479211361111112</v>
      </c>
      <c r="N2907" s="190">
        <v>0</v>
      </c>
      <c r="O2907" s="185">
        <v>9.9782959620052107</v>
      </c>
      <c r="P2907" s="185">
        <v>0</v>
      </c>
      <c r="Q2907" s="185">
        <v>0</v>
      </c>
      <c r="R2907" s="186">
        <v>0</v>
      </c>
    </row>
    <row r="2908" spans="1:18" s="81" customFormat="1" x14ac:dyDescent="0.2">
      <c r="A2908" s="81" t="s">
        <v>147</v>
      </c>
      <c r="B2908" s="81" t="s">
        <v>493</v>
      </c>
      <c r="C2908" s="81" t="str">
        <f t="shared" si="45"/>
        <v>08045</v>
      </c>
      <c r="D2908" s="81" t="s">
        <v>503</v>
      </c>
      <c r="E2908" s="81" t="s">
        <v>2936</v>
      </c>
      <c r="F2908" s="81">
        <v>50</v>
      </c>
      <c r="G2908" s="81" t="s">
        <v>515</v>
      </c>
      <c r="H2908" s="81" t="s">
        <v>2937</v>
      </c>
      <c r="I2908" s="81" t="s">
        <v>2938</v>
      </c>
      <c r="J2908" s="81" t="s">
        <v>231</v>
      </c>
      <c r="K2908" s="81" t="s">
        <v>333</v>
      </c>
      <c r="L2908" s="81">
        <v>-107.58200019444445</v>
      </c>
      <c r="M2908" s="81">
        <v>39.452000777777791</v>
      </c>
      <c r="N2908" s="190">
        <v>0</v>
      </c>
      <c r="O2908" s="185">
        <v>0</v>
      </c>
      <c r="P2908" s="185">
        <v>14.3</v>
      </c>
      <c r="Q2908" s="185">
        <v>0</v>
      </c>
      <c r="R2908" s="186">
        <v>0</v>
      </c>
    </row>
    <row r="2909" spans="1:18" s="81" customFormat="1" x14ac:dyDescent="0.2">
      <c r="A2909" s="81" t="s">
        <v>147</v>
      </c>
      <c r="B2909" s="81" t="s">
        <v>493</v>
      </c>
      <c r="C2909" s="81" t="str">
        <f t="shared" si="45"/>
        <v>08045</v>
      </c>
      <c r="D2909" s="81" t="s">
        <v>503</v>
      </c>
      <c r="E2909" s="81" t="s">
        <v>2936</v>
      </c>
      <c r="F2909" s="81">
        <v>50</v>
      </c>
      <c r="G2909" s="81" t="s">
        <v>515</v>
      </c>
      <c r="H2909" s="81" t="s">
        <v>2937</v>
      </c>
      <c r="I2909" s="81" t="s">
        <v>2938</v>
      </c>
      <c r="J2909" s="81" t="s">
        <v>231</v>
      </c>
      <c r="K2909" s="81" t="s">
        <v>333</v>
      </c>
      <c r="L2909" s="81">
        <v>-107.58200019444445</v>
      </c>
      <c r="M2909" s="81">
        <v>39.452000777777791</v>
      </c>
      <c r="N2909" s="190">
        <v>14.3</v>
      </c>
      <c r="O2909" s="185">
        <v>0</v>
      </c>
      <c r="P2909" s="185">
        <v>0</v>
      </c>
      <c r="Q2909" s="185">
        <v>0</v>
      </c>
      <c r="R2909" s="186">
        <v>0</v>
      </c>
    </row>
    <row r="2910" spans="1:18" s="81" customFormat="1" x14ac:dyDescent="0.2">
      <c r="A2910" s="81" t="s">
        <v>147</v>
      </c>
      <c r="B2910" s="81" t="s">
        <v>493</v>
      </c>
      <c r="C2910" s="81" t="str">
        <f t="shared" si="45"/>
        <v>08045</v>
      </c>
      <c r="D2910" s="81" t="s">
        <v>503</v>
      </c>
      <c r="E2910" s="81" t="s">
        <v>2936</v>
      </c>
      <c r="F2910" s="81">
        <v>50</v>
      </c>
      <c r="G2910" s="81" t="s">
        <v>515</v>
      </c>
      <c r="H2910" s="81" t="s">
        <v>2937</v>
      </c>
      <c r="I2910" s="81" t="s">
        <v>2938</v>
      </c>
      <c r="J2910" s="81" t="s">
        <v>231</v>
      </c>
      <c r="K2910" s="81" t="s">
        <v>333</v>
      </c>
      <c r="L2910" s="81">
        <v>-107.58200019444445</v>
      </c>
      <c r="M2910" s="81">
        <v>39.452000777777791</v>
      </c>
      <c r="N2910" s="190">
        <v>0</v>
      </c>
      <c r="O2910" s="185">
        <v>0</v>
      </c>
      <c r="P2910" s="185">
        <v>0</v>
      </c>
      <c r="Q2910" s="185">
        <v>0</v>
      </c>
      <c r="R2910" s="186">
        <v>0.26</v>
      </c>
    </row>
    <row r="2911" spans="1:18" s="81" customFormat="1" x14ac:dyDescent="0.2">
      <c r="A2911" s="81" t="s">
        <v>147</v>
      </c>
      <c r="B2911" s="81" t="s">
        <v>493</v>
      </c>
      <c r="C2911" s="81" t="str">
        <f t="shared" si="45"/>
        <v>08045</v>
      </c>
      <c r="D2911" s="81" t="s">
        <v>503</v>
      </c>
      <c r="E2911" s="81" t="s">
        <v>2936</v>
      </c>
      <c r="F2911" s="81">
        <v>50</v>
      </c>
      <c r="G2911" s="81" t="s">
        <v>515</v>
      </c>
      <c r="H2911" s="81" t="s">
        <v>2937</v>
      </c>
      <c r="I2911" s="81" t="s">
        <v>2938</v>
      </c>
      <c r="J2911" s="81" t="s">
        <v>231</v>
      </c>
      <c r="K2911" s="81" t="s">
        <v>333</v>
      </c>
      <c r="L2911" s="81">
        <v>-107.58200019444445</v>
      </c>
      <c r="M2911" s="81">
        <v>39.452000777777791</v>
      </c>
      <c r="N2911" s="190">
        <v>0</v>
      </c>
      <c r="O2911" s="185">
        <v>0</v>
      </c>
      <c r="P2911" s="185">
        <v>0</v>
      </c>
      <c r="Q2911" s="185">
        <v>0</v>
      </c>
      <c r="R2911" s="186">
        <v>0</v>
      </c>
    </row>
    <row r="2912" spans="1:18" s="81" customFormat="1" x14ac:dyDescent="0.2">
      <c r="A2912" s="81" t="s">
        <v>147</v>
      </c>
      <c r="B2912" s="81" t="s">
        <v>493</v>
      </c>
      <c r="C2912" s="81" t="str">
        <f t="shared" si="45"/>
        <v>08045</v>
      </c>
      <c r="D2912" s="81" t="s">
        <v>503</v>
      </c>
      <c r="E2912" s="81" t="s">
        <v>2936</v>
      </c>
      <c r="F2912" s="81">
        <v>50</v>
      </c>
      <c r="G2912" s="81" t="s">
        <v>515</v>
      </c>
      <c r="H2912" s="81" t="s">
        <v>2937</v>
      </c>
      <c r="I2912" s="81" t="s">
        <v>2938</v>
      </c>
      <c r="J2912" s="81" t="s">
        <v>231</v>
      </c>
      <c r="K2912" s="81" t="s">
        <v>333</v>
      </c>
      <c r="L2912" s="81">
        <v>-107.58200019444445</v>
      </c>
      <c r="M2912" s="81">
        <v>39.452000777777791</v>
      </c>
      <c r="N2912" s="190">
        <v>0</v>
      </c>
      <c r="O2912" s="185">
        <v>0</v>
      </c>
      <c r="P2912" s="185">
        <v>0</v>
      </c>
      <c r="Q2912" s="185">
        <v>1.4999999999999999E-2</v>
      </c>
      <c r="R2912" s="186">
        <v>0</v>
      </c>
    </row>
    <row r="2913" spans="1:18" s="81" customFormat="1" x14ac:dyDescent="0.2">
      <c r="A2913" s="81" t="s">
        <v>147</v>
      </c>
      <c r="B2913" s="81" t="s">
        <v>493</v>
      </c>
      <c r="C2913" s="81" t="str">
        <f t="shared" si="45"/>
        <v>08045</v>
      </c>
      <c r="D2913" s="81" t="s">
        <v>503</v>
      </c>
      <c r="E2913" s="81" t="s">
        <v>2936</v>
      </c>
      <c r="F2913" s="81">
        <v>50</v>
      </c>
      <c r="G2913" s="81" t="s">
        <v>515</v>
      </c>
      <c r="H2913" s="81" t="s">
        <v>2937</v>
      </c>
      <c r="I2913" s="81" t="s">
        <v>2938</v>
      </c>
      <c r="J2913" s="81" t="s">
        <v>231</v>
      </c>
      <c r="K2913" s="81" t="s">
        <v>333</v>
      </c>
      <c r="L2913" s="81">
        <v>-107.58200019444445</v>
      </c>
      <c r="M2913" s="81">
        <v>39.452000777777791</v>
      </c>
      <c r="N2913" s="190">
        <v>0</v>
      </c>
      <c r="O2913" s="185">
        <v>7.1</v>
      </c>
      <c r="P2913" s="185">
        <v>0</v>
      </c>
      <c r="Q2913" s="185">
        <v>0</v>
      </c>
      <c r="R2913" s="186">
        <v>0</v>
      </c>
    </row>
    <row r="2914" spans="1:18" s="81" customFormat="1" x14ac:dyDescent="0.2">
      <c r="A2914" s="81" t="s">
        <v>147</v>
      </c>
      <c r="B2914" s="81" t="s">
        <v>493</v>
      </c>
      <c r="C2914" s="81" t="str">
        <f t="shared" si="45"/>
        <v>08045</v>
      </c>
      <c r="D2914" s="81" t="s">
        <v>503</v>
      </c>
      <c r="E2914" s="81" t="s">
        <v>2939</v>
      </c>
      <c r="F2914" s="81">
        <v>122.64</v>
      </c>
      <c r="G2914" s="81" t="s">
        <v>528</v>
      </c>
      <c r="H2914" s="81" t="s">
        <v>565</v>
      </c>
      <c r="I2914" s="81" t="s">
        <v>2940</v>
      </c>
      <c r="J2914" s="81" t="s">
        <v>14</v>
      </c>
      <c r="K2914" s="81" t="s">
        <v>494</v>
      </c>
      <c r="L2914" s="81">
        <v>-108.13194088888888</v>
      </c>
      <c r="M2914" s="81">
        <v>39.577025472222225</v>
      </c>
      <c r="N2914" s="190">
        <v>0</v>
      </c>
      <c r="O2914" s="185">
        <v>9.4592353872731945</v>
      </c>
      <c r="P2914" s="185">
        <v>0</v>
      </c>
      <c r="Q2914" s="185">
        <v>0</v>
      </c>
      <c r="R2914" s="186">
        <v>0</v>
      </c>
    </row>
    <row r="2915" spans="1:18" s="81" customFormat="1" x14ac:dyDescent="0.2">
      <c r="A2915" s="81" t="s">
        <v>147</v>
      </c>
      <c r="B2915" s="81" t="s">
        <v>493</v>
      </c>
      <c r="C2915" s="81" t="str">
        <f t="shared" si="45"/>
        <v>08045</v>
      </c>
      <c r="D2915" s="81" t="s">
        <v>503</v>
      </c>
      <c r="E2915" s="81" t="s">
        <v>2941</v>
      </c>
      <c r="F2915" s="81">
        <v>122.64</v>
      </c>
      <c r="G2915" s="81" t="s">
        <v>528</v>
      </c>
      <c r="H2915" s="81" t="s">
        <v>565</v>
      </c>
      <c r="I2915" s="81" t="s">
        <v>2942</v>
      </c>
      <c r="J2915" s="81" t="s">
        <v>14</v>
      </c>
      <c r="K2915" s="81" t="s">
        <v>494</v>
      </c>
      <c r="L2915" s="81">
        <v>-108.17820830555556</v>
      </c>
      <c r="M2915" s="81">
        <v>39.654979249999997</v>
      </c>
      <c r="N2915" s="190">
        <v>0</v>
      </c>
      <c r="O2915" s="185">
        <v>8.0223895056620762</v>
      </c>
      <c r="P2915" s="185">
        <v>0</v>
      </c>
      <c r="Q2915" s="185">
        <v>0</v>
      </c>
      <c r="R2915" s="186">
        <v>0</v>
      </c>
    </row>
    <row r="2916" spans="1:18" s="81" customFormat="1" x14ac:dyDescent="0.2">
      <c r="A2916" s="81" t="s">
        <v>147</v>
      </c>
      <c r="B2916" s="81" t="s">
        <v>493</v>
      </c>
      <c r="C2916" s="81" t="str">
        <f t="shared" si="45"/>
        <v>08045</v>
      </c>
      <c r="D2916" s="81" t="s">
        <v>503</v>
      </c>
      <c r="E2916" s="81" t="s">
        <v>2943</v>
      </c>
      <c r="F2916" s="81">
        <v>122.64</v>
      </c>
      <c r="G2916" s="81" t="s">
        <v>528</v>
      </c>
      <c r="H2916" s="81" t="s">
        <v>565</v>
      </c>
      <c r="I2916" s="81" t="s">
        <v>2944</v>
      </c>
      <c r="J2916" s="81" t="s">
        <v>14</v>
      </c>
      <c r="K2916" s="81" t="s">
        <v>494</v>
      </c>
      <c r="L2916" s="81">
        <v>-108.15939191666668</v>
      </c>
      <c r="M2916" s="81">
        <v>39.655134055555557</v>
      </c>
      <c r="N2916" s="190">
        <v>0</v>
      </c>
      <c r="O2916" s="185">
        <v>8.0223895056620762</v>
      </c>
      <c r="P2916" s="185">
        <v>0</v>
      </c>
      <c r="Q2916" s="185">
        <v>0</v>
      </c>
      <c r="R2916" s="186">
        <v>0</v>
      </c>
    </row>
    <row r="2917" spans="1:18" s="81" customFormat="1" x14ac:dyDescent="0.2">
      <c r="A2917" s="81" t="s">
        <v>147</v>
      </c>
      <c r="B2917" s="81" t="s">
        <v>493</v>
      </c>
      <c r="C2917" s="81" t="str">
        <f t="shared" si="45"/>
        <v>08045</v>
      </c>
      <c r="D2917" s="81" t="s">
        <v>503</v>
      </c>
      <c r="E2917" s="81" t="s">
        <v>2945</v>
      </c>
      <c r="F2917" s="81">
        <v>122.64</v>
      </c>
      <c r="G2917" s="81" t="s">
        <v>528</v>
      </c>
      <c r="H2917" s="81" t="s">
        <v>565</v>
      </c>
      <c r="I2917" s="81" t="s">
        <v>2946</v>
      </c>
      <c r="J2917" s="81" t="s">
        <v>14</v>
      </c>
      <c r="K2917" s="81" t="s">
        <v>494</v>
      </c>
      <c r="L2917" s="81">
        <v>-108.11801169444443</v>
      </c>
      <c r="M2917" s="81">
        <v>39.571637361111115</v>
      </c>
      <c r="N2917" s="190">
        <v>0</v>
      </c>
      <c r="O2917" s="185">
        <v>9.4592353872731945</v>
      </c>
      <c r="P2917" s="185">
        <v>0</v>
      </c>
      <c r="Q2917" s="185">
        <v>0</v>
      </c>
      <c r="R2917" s="186">
        <v>0</v>
      </c>
    </row>
    <row r="2918" spans="1:18" s="81" customFormat="1" x14ac:dyDescent="0.2">
      <c r="A2918" s="81" t="s">
        <v>147</v>
      </c>
      <c r="B2918" s="81" t="s">
        <v>493</v>
      </c>
      <c r="C2918" s="81" t="str">
        <f t="shared" si="45"/>
        <v>08045</v>
      </c>
      <c r="D2918" s="81" t="s">
        <v>503</v>
      </c>
      <c r="E2918" s="81" t="s">
        <v>2947</v>
      </c>
      <c r="F2918" s="81">
        <v>586.90800000000002</v>
      </c>
      <c r="G2918" s="81" t="s">
        <v>528</v>
      </c>
      <c r="H2918" s="81" t="s">
        <v>1364</v>
      </c>
      <c r="I2918" s="81" t="s">
        <v>2948</v>
      </c>
      <c r="J2918" s="81" t="s">
        <v>14</v>
      </c>
      <c r="K2918" s="81" t="s">
        <v>494</v>
      </c>
      <c r="L2918" s="81">
        <v>-107.59909130555555</v>
      </c>
      <c r="M2918" s="81">
        <v>39.496675527777782</v>
      </c>
      <c r="N2918" s="190">
        <v>0</v>
      </c>
      <c r="O2918" s="185">
        <v>15.609913750702242</v>
      </c>
      <c r="P2918" s="185">
        <v>0</v>
      </c>
      <c r="Q2918" s="185">
        <v>0</v>
      </c>
      <c r="R2918" s="186">
        <v>0</v>
      </c>
    </row>
    <row r="2919" spans="1:18" s="81" customFormat="1" x14ac:dyDescent="0.2">
      <c r="A2919" s="81" t="s">
        <v>147</v>
      </c>
      <c r="B2919" s="81" t="s">
        <v>493</v>
      </c>
      <c r="C2919" s="81" t="str">
        <f t="shared" si="45"/>
        <v>08045</v>
      </c>
      <c r="D2919" s="81" t="s">
        <v>503</v>
      </c>
      <c r="E2919" s="81" t="s">
        <v>2949</v>
      </c>
      <c r="F2919" s="81">
        <v>0</v>
      </c>
      <c r="G2919" s="81" t="s">
        <v>676</v>
      </c>
      <c r="H2919" s="81" t="s">
        <v>2950</v>
      </c>
      <c r="I2919" s="81" t="s">
        <v>2951</v>
      </c>
      <c r="J2919" s="81" t="s">
        <v>245</v>
      </c>
      <c r="K2919" s="81" t="s">
        <v>381</v>
      </c>
      <c r="L2919" s="81">
        <v>-107.91887011111112</v>
      </c>
      <c r="M2919" s="81">
        <v>39.505111638888891</v>
      </c>
      <c r="N2919" s="190">
        <v>0</v>
      </c>
      <c r="O2919" s="185">
        <v>9.42</v>
      </c>
      <c r="P2919" s="185">
        <v>0</v>
      </c>
      <c r="Q2919" s="185">
        <v>0</v>
      </c>
      <c r="R2919" s="186">
        <v>0</v>
      </c>
    </row>
    <row r="2920" spans="1:18" s="81" customFormat="1" x14ac:dyDescent="0.2">
      <c r="A2920" s="81" t="s">
        <v>147</v>
      </c>
      <c r="B2920" s="81" t="s">
        <v>493</v>
      </c>
      <c r="C2920" s="81" t="str">
        <f t="shared" si="45"/>
        <v>08045</v>
      </c>
      <c r="D2920" s="81" t="s">
        <v>503</v>
      </c>
      <c r="E2920" s="81" t="s">
        <v>2949</v>
      </c>
      <c r="F2920" s="81">
        <v>25200</v>
      </c>
      <c r="G2920" s="81" t="s">
        <v>2952</v>
      </c>
      <c r="H2920" s="81" t="s">
        <v>2953</v>
      </c>
      <c r="I2920" s="81" t="s">
        <v>2951</v>
      </c>
      <c r="J2920" s="81" t="s">
        <v>245</v>
      </c>
      <c r="K2920" s="81" t="s">
        <v>381</v>
      </c>
      <c r="L2920" s="81">
        <v>-107.91887011111112</v>
      </c>
      <c r="M2920" s="81">
        <v>39.505111638888891</v>
      </c>
      <c r="N2920" s="190">
        <v>0</v>
      </c>
      <c r="O2920" s="185">
        <v>62.37</v>
      </c>
      <c r="P2920" s="185">
        <v>0</v>
      </c>
      <c r="Q2920" s="185">
        <v>0</v>
      </c>
      <c r="R2920" s="186">
        <v>0</v>
      </c>
    </row>
    <row r="2921" spans="1:18" s="81" customFormat="1" x14ac:dyDescent="0.2">
      <c r="A2921" s="81" t="s">
        <v>147</v>
      </c>
      <c r="B2921" s="81" t="s">
        <v>493</v>
      </c>
      <c r="C2921" s="81" t="str">
        <f t="shared" si="45"/>
        <v>08045</v>
      </c>
      <c r="D2921" s="81" t="s">
        <v>503</v>
      </c>
      <c r="E2921" s="81" t="s">
        <v>2949</v>
      </c>
      <c r="F2921" s="81">
        <v>25200</v>
      </c>
      <c r="G2921" s="81" t="s">
        <v>2952</v>
      </c>
      <c r="H2921" s="81" t="s">
        <v>2954</v>
      </c>
      <c r="I2921" s="81" t="s">
        <v>2951</v>
      </c>
      <c r="J2921" s="81" t="s">
        <v>245</v>
      </c>
      <c r="K2921" s="81" t="s">
        <v>381</v>
      </c>
      <c r="L2921" s="81">
        <v>-107.91887011111112</v>
      </c>
      <c r="M2921" s="81">
        <v>39.505111638888891</v>
      </c>
      <c r="N2921" s="190">
        <v>0</v>
      </c>
      <c r="O2921" s="185">
        <v>2.56</v>
      </c>
      <c r="P2921" s="185">
        <v>0</v>
      </c>
      <c r="Q2921" s="185">
        <v>0</v>
      </c>
      <c r="R2921" s="186">
        <v>0</v>
      </c>
    </row>
    <row r="2922" spans="1:18" s="81" customFormat="1" x14ac:dyDescent="0.2">
      <c r="A2922" s="81" t="s">
        <v>147</v>
      </c>
      <c r="B2922" s="81" t="s">
        <v>493</v>
      </c>
      <c r="C2922" s="81" t="str">
        <f t="shared" si="45"/>
        <v>08045</v>
      </c>
      <c r="D2922" s="81" t="s">
        <v>503</v>
      </c>
      <c r="E2922" s="81" t="s">
        <v>2955</v>
      </c>
      <c r="F2922" s="81">
        <v>30.66</v>
      </c>
      <c r="G2922" s="81" t="s">
        <v>528</v>
      </c>
      <c r="H2922" s="81" t="s">
        <v>565</v>
      </c>
      <c r="I2922" s="81" t="s">
        <v>2956</v>
      </c>
      <c r="J2922" s="81" t="s">
        <v>14</v>
      </c>
      <c r="K2922" s="81" t="s">
        <v>494</v>
      </c>
      <c r="L2922" s="81">
        <v>-108.16176733333334</v>
      </c>
      <c r="M2922" s="81">
        <v>39.550081750000004</v>
      </c>
      <c r="N2922" s="190">
        <v>0</v>
      </c>
      <c r="O2922" s="185">
        <v>1.995619280015442</v>
      </c>
      <c r="P2922" s="185">
        <v>0</v>
      </c>
      <c r="Q2922" s="185">
        <v>0</v>
      </c>
      <c r="R2922" s="186">
        <v>0</v>
      </c>
    </row>
    <row r="2923" spans="1:18" s="81" customFormat="1" x14ac:dyDescent="0.2">
      <c r="A2923" s="81" t="s">
        <v>147</v>
      </c>
      <c r="B2923" s="81" t="s">
        <v>493</v>
      </c>
      <c r="C2923" s="81" t="str">
        <f t="shared" si="45"/>
        <v>08045</v>
      </c>
      <c r="D2923" s="81" t="s">
        <v>503</v>
      </c>
      <c r="E2923" s="81" t="s">
        <v>2957</v>
      </c>
      <c r="F2923" s="81">
        <v>289.8</v>
      </c>
      <c r="G2923" s="81" t="s">
        <v>528</v>
      </c>
      <c r="H2923" s="81" t="s">
        <v>1364</v>
      </c>
      <c r="I2923" s="81" t="s">
        <v>2958</v>
      </c>
      <c r="J2923" s="81" t="s">
        <v>14</v>
      </c>
      <c r="K2923" s="81" t="s">
        <v>494</v>
      </c>
      <c r="L2923" s="81">
        <v>-107.60372741666666</v>
      </c>
      <c r="M2923" s="81">
        <v>39.492992083333334</v>
      </c>
      <c r="N2923" s="190">
        <v>0</v>
      </c>
      <c r="O2923" s="185">
        <v>7.7077719249925192</v>
      </c>
      <c r="P2923" s="185">
        <v>0</v>
      </c>
      <c r="Q2923" s="185">
        <v>0</v>
      </c>
      <c r="R2923" s="186">
        <v>0</v>
      </c>
    </row>
    <row r="2924" spans="1:18" s="81" customFormat="1" x14ac:dyDescent="0.2">
      <c r="A2924" s="81" t="s">
        <v>147</v>
      </c>
      <c r="B2924" s="81" t="s">
        <v>493</v>
      </c>
      <c r="C2924" s="81" t="str">
        <f t="shared" si="45"/>
        <v>08045</v>
      </c>
      <c r="D2924" s="81" t="s">
        <v>503</v>
      </c>
      <c r="E2924" s="81" t="s">
        <v>2959</v>
      </c>
      <c r="F2924" s="81">
        <v>156.57599999999999</v>
      </c>
      <c r="G2924" s="81" t="s">
        <v>528</v>
      </c>
      <c r="H2924" s="81" t="s">
        <v>565</v>
      </c>
      <c r="I2924" s="81" t="s">
        <v>2960</v>
      </c>
      <c r="J2924" s="81" t="s">
        <v>14</v>
      </c>
      <c r="K2924" s="81" t="s">
        <v>494</v>
      </c>
      <c r="L2924" s="81">
        <v>-108.17102461111112</v>
      </c>
      <c r="M2924" s="81">
        <v>39.517498361111109</v>
      </c>
      <c r="N2924" s="190">
        <v>0</v>
      </c>
      <c r="O2924" s="185">
        <v>10.19132695328434</v>
      </c>
      <c r="P2924" s="185">
        <v>0</v>
      </c>
      <c r="Q2924" s="185">
        <v>0</v>
      </c>
      <c r="R2924" s="186">
        <v>0</v>
      </c>
    </row>
    <row r="2925" spans="1:18" s="81" customFormat="1" x14ac:dyDescent="0.2">
      <c r="A2925" s="81" t="s">
        <v>147</v>
      </c>
      <c r="B2925" s="81" t="s">
        <v>493</v>
      </c>
      <c r="C2925" s="81" t="str">
        <f t="shared" si="45"/>
        <v>08045</v>
      </c>
      <c r="D2925" s="81" t="s">
        <v>503</v>
      </c>
      <c r="E2925" s="81" t="s">
        <v>2959</v>
      </c>
      <c r="F2925" s="81">
        <v>36.624000000000002</v>
      </c>
      <c r="G2925" s="81" t="s">
        <v>528</v>
      </c>
      <c r="H2925" s="81" t="s">
        <v>1364</v>
      </c>
      <c r="I2925" s="81" t="s">
        <v>2960</v>
      </c>
      <c r="J2925" s="81" t="s">
        <v>14</v>
      </c>
      <c r="K2925" s="81" t="s">
        <v>494</v>
      </c>
      <c r="L2925" s="81">
        <v>-108.17102461111112</v>
      </c>
      <c r="M2925" s="81">
        <v>39.517498361111109</v>
      </c>
      <c r="N2925" s="190">
        <v>0</v>
      </c>
      <c r="O2925" s="185">
        <v>0.97408364037586614</v>
      </c>
      <c r="P2925" s="185">
        <v>0</v>
      </c>
      <c r="Q2925" s="185">
        <v>0</v>
      </c>
      <c r="R2925" s="186">
        <v>0</v>
      </c>
    </row>
    <row r="2926" spans="1:18" s="81" customFormat="1" x14ac:dyDescent="0.2">
      <c r="A2926" s="81" t="s">
        <v>147</v>
      </c>
      <c r="B2926" s="81" t="s">
        <v>493</v>
      </c>
      <c r="C2926" s="81" t="str">
        <f t="shared" si="45"/>
        <v>08045</v>
      </c>
      <c r="D2926" s="81" t="s">
        <v>503</v>
      </c>
      <c r="E2926" s="81" t="s">
        <v>2961</v>
      </c>
      <c r="F2926" s="81">
        <v>119.82599999999999</v>
      </c>
      <c r="G2926" s="81" t="s">
        <v>528</v>
      </c>
      <c r="H2926" s="81" t="s">
        <v>565</v>
      </c>
      <c r="I2926" s="81" t="s">
        <v>2962</v>
      </c>
      <c r="J2926" s="81" t="s">
        <v>14</v>
      </c>
      <c r="K2926" s="81" t="s">
        <v>494</v>
      </c>
      <c r="L2926" s="81">
        <v>-108.22578069444445</v>
      </c>
      <c r="M2926" s="81">
        <v>40.468947083333333</v>
      </c>
      <c r="N2926" s="190">
        <v>0</v>
      </c>
      <c r="O2926" s="185">
        <v>7.7993175423069268</v>
      </c>
      <c r="P2926" s="185">
        <v>0</v>
      </c>
      <c r="Q2926" s="185">
        <v>0</v>
      </c>
      <c r="R2926" s="186">
        <v>0</v>
      </c>
    </row>
    <row r="2927" spans="1:18" s="81" customFormat="1" x14ac:dyDescent="0.2">
      <c r="A2927" s="81" t="s">
        <v>147</v>
      </c>
      <c r="B2927" s="81" t="s">
        <v>493</v>
      </c>
      <c r="C2927" s="81" t="str">
        <f t="shared" si="45"/>
        <v>08045</v>
      </c>
      <c r="D2927" s="81" t="s">
        <v>503</v>
      </c>
      <c r="E2927" s="81" t="s">
        <v>2963</v>
      </c>
      <c r="F2927" s="81">
        <v>873.81</v>
      </c>
      <c r="G2927" s="81" t="s">
        <v>528</v>
      </c>
      <c r="H2927" s="81" t="s">
        <v>565</v>
      </c>
      <c r="I2927" s="81" t="s">
        <v>2964</v>
      </c>
      <c r="J2927" s="81" t="s">
        <v>14</v>
      </c>
      <c r="K2927" s="81" t="s">
        <v>494</v>
      </c>
      <c r="L2927" s="81">
        <v>-107.91320961111111</v>
      </c>
      <c r="M2927" s="81">
        <v>39.465092833333337</v>
      </c>
      <c r="N2927" s="190">
        <v>0</v>
      </c>
      <c r="O2927" s="185">
        <v>22.522559194254278</v>
      </c>
      <c r="P2927" s="185">
        <v>0</v>
      </c>
      <c r="Q2927" s="185">
        <v>0</v>
      </c>
      <c r="R2927" s="186">
        <v>0</v>
      </c>
    </row>
    <row r="2928" spans="1:18" s="81" customFormat="1" x14ac:dyDescent="0.2">
      <c r="A2928" s="81" t="s">
        <v>147</v>
      </c>
      <c r="B2928" s="81" t="s">
        <v>493</v>
      </c>
      <c r="C2928" s="81" t="str">
        <f t="shared" si="45"/>
        <v>08045</v>
      </c>
      <c r="D2928" s="81" t="s">
        <v>503</v>
      </c>
      <c r="E2928" s="81" t="s">
        <v>2965</v>
      </c>
      <c r="F2928" s="81">
        <v>42</v>
      </c>
      <c r="G2928" s="81" t="s">
        <v>528</v>
      </c>
      <c r="H2928" s="81" t="s">
        <v>1356</v>
      </c>
      <c r="I2928" s="81" t="s">
        <v>2966</v>
      </c>
      <c r="J2928" s="81" t="s">
        <v>14</v>
      </c>
      <c r="K2928" s="81" t="s">
        <v>494</v>
      </c>
      <c r="L2928" s="81">
        <v>-108.069768</v>
      </c>
      <c r="M2928" s="81">
        <v>39.381021972222221</v>
      </c>
      <c r="N2928" s="190">
        <v>0</v>
      </c>
      <c r="O2928" s="185">
        <v>2.7337250411170437</v>
      </c>
      <c r="P2928" s="185">
        <v>0</v>
      </c>
      <c r="Q2928" s="185">
        <v>0</v>
      </c>
      <c r="R2928" s="186">
        <v>0</v>
      </c>
    </row>
    <row r="2929" spans="1:18" s="81" customFormat="1" x14ac:dyDescent="0.2">
      <c r="A2929" s="81" t="s">
        <v>147</v>
      </c>
      <c r="B2929" s="81" t="s">
        <v>493</v>
      </c>
      <c r="C2929" s="81" t="str">
        <f t="shared" si="45"/>
        <v>08045</v>
      </c>
      <c r="D2929" s="81" t="s">
        <v>503</v>
      </c>
      <c r="E2929" s="81" t="s">
        <v>2967</v>
      </c>
      <c r="F2929" s="81">
        <v>45.863999999999997</v>
      </c>
      <c r="G2929" s="81" t="s">
        <v>528</v>
      </c>
      <c r="H2929" s="81" t="s">
        <v>1356</v>
      </c>
      <c r="I2929" s="81" t="s">
        <v>2968</v>
      </c>
      <c r="J2929" s="81" t="s">
        <v>14</v>
      </c>
      <c r="K2929" s="81" t="s">
        <v>494</v>
      </c>
      <c r="L2929" s="81">
        <v>-108.05645527777777</v>
      </c>
      <c r="M2929" s="81">
        <v>39.383897111111111</v>
      </c>
      <c r="N2929" s="190">
        <v>0</v>
      </c>
      <c r="O2929" s="185">
        <v>2.9852277448998117</v>
      </c>
      <c r="P2929" s="185">
        <v>0</v>
      </c>
      <c r="Q2929" s="185">
        <v>0</v>
      </c>
      <c r="R2929" s="186">
        <v>0</v>
      </c>
    </row>
    <row r="2930" spans="1:18" s="81" customFormat="1" x14ac:dyDescent="0.2">
      <c r="A2930" s="81" t="s">
        <v>147</v>
      </c>
      <c r="B2930" s="81" t="s">
        <v>493</v>
      </c>
      <c r="C2930" s="81" t="str">
        <f t="shared" si="45"/>
        <v>08045</v>
      </c>
      <c r="D2930" s="81" t="s">
        <v>503</v>
      </c>
      <c r="E2930" s="81" t="s">
        <v>2969</v>
      </c>
      <c r="F2930" s="81">
        <v>42</v>
      </c>
      <c r="G2930" s="81" t="s">
        <v>528</v>
      </c>
      <c r="H2930" s="81" t="s">
        <v>1356</v>
      </c>
      <c r="I2930" s="81" t="s">
        <v>2970</v>
      </c>
      <c r="J2930" s="81" t="s">
        <v>14</v>
      </c>
      <c r="K2930" s="81" t="s">
        <v>494</v>
      </c>
      <c r="L2930" s="81">
        <v>-108.07429102777778</v>
      </c>
      <c r="M2930" s="81">
        <v>39.373676222222223</v>
      </c>
      <c r="N2930" s="190">
        <v>0</v>
      </c>
      <c r="O2930" s="185">
        <v>2.7337250411170437</v>
      </c>
      <c r="P2930" s="185">
        <v>0</v>
      </c>
      <c r="Q2930" s="185">
        <v>0</v>
      </c>
      <c r="R2930" s="186">
        <v>0</v>
      </c>
    </row>
    <row r="2931" spans="1:18" s="81" customFormat="1" x14ac:dyDescent="0.2">
      <c r="A2931" s="81" t="s">
        <v>147</v>
      </c>
      <c r="B2931" s="81" t="s">
        <v>493</v>
      </c>
      <c r="C2931" s="81" t="str">
        <f t="shared" si="45"/>
        <v>08045</v>
      </c>
      <c r="D2931" s="81" t="s">
        <v>503</v>
      </c>
      <c r="E2931" s="81" t="s">
        <v>2971</v>
      </c>
      <c r="F2931" s="81">
        <v>257.20800000000003</v>
      </c>
      <c r="G2931" s="81" t="s">
        <v>528</v>
      </c>
      <c r="H2931" s="81" t="s">
        <v>1364</v>
      </c>
      <c r="I2931" s="81" t="s">
        <v>2972</v>
      </c>
      <c r="J2931" s="81" t="s">
        <v>14</v>
      </c>
      <c r="K2931" s="81" t="s">
        <v>494</v>
      </c>
      <c r="L2931" s="81">
        <v>-107.82010849999999</v>
      </c>
      <c r="M2931" s="81">
        <v>39.484171583333335</v>
      </c>
      <c r="N2931" s="190">
        <v>0</v>
      </c>
      <c r="O2931" s="185">
        <v>6.8409268505295913</v>
      </c>
      <c r="P2931" s="185">
        <v>0</v>
      </c>
      <c r="Q2931" s="185">
        <v>0</v>
      </c>
      <c r="R2931" s="186">
        <v>0</v>
      </c>
    </row>
    <row r="2932" spans="1:18" s="81" customFormat="1" x14ac:dyDescent="0.2">
      <c r="A2932" s="81" t="s">
        <v>147</v>
      </c>
      <c r="B2932" s="81" t="s">
        <v>493</v>
      </c>
      <c r="C2932" s="81" t="str">
        <f t="shared" si="45"/>
        <v>08045</v>
      </c>
      <c r="D2932" s="81" t="s">
        <v>503</v>
      </c>
      <c r="E2932" s="81" t="s">
        <v>2973</v>
      </c>
      <c r="F2932" s="81">
        <v>96.054000000000002</v>
      </c>
      <c r="G2932" s="81" t="s">
        <v>528</v>
      </c>
      <c r="H2932" s="81" t="s">
        <v>1364</v>
      </c>
      <c r="I2932" s="81" t="s">
        <v>2974</v>
      </c>
      <c r="J2932" s="81" t="s">
        <v>14</v>
      </c>
      <c r="K2932" s="81" t="s">
        <v>494</v>
      </c>
      <c r="L2932" s="81">
        <v>-107.824855</v>
      </c>
      <c r="M2932" s="81">
        <v>39.513190555555553</v>
      </c>
      <c r="N2932" s="190">
        <v>0</v>
      </c>
      <c r="O2932" s="185">
        <v>2.5547354191967955</v>
      </c>
      <c r="P2932" s="185">
        <v>0</v>
      </c>
      <c r="Q2932" s="185">
        <v>0</v>
      </c>
      <c r="R2932" s="186">
        <v>0</v>
      </c>
    </row>
    <row r="2933" spans="1:18" s="81" customFormat="1" x14ac:dyDescent="0.2">
      <c r="A2933" s="81" t="s">
        <v>147</v>
      </c>
      <c r="B2933" s="81" t="s">
        <v>493</v>
      </c>
      <c r="C2933" s="81" t="str">
        <f t="shared" si="45"/>
        <v>08045</v>
      </c>
      <c r="D2933" s="81" t="s">
        <v>503</v>
      </c>
      <c r="E2933" s="81" t="s">
        <v>2975</v>
      </c>
      <c r="F2933" s="81">
        <v>122.64</v>
      </c>
      <c r="G2933" s="81" t="s">
        <v>528</v>
      </c>
      <c r="H2933" s="81" t="s">
        <v>565</v>
      </c>
      <c r="I2933" s="81" t="s">
        <v>2976</v>
      </c>
      <c r="J2933" s="81" t="s">
        <v>14</v>
      </c>
      <c r="K2933" s="81" t="s">
        <v>494</v>
      </c>
      <c r="L2933" s="81">
        <v>-108.15944175</v>
      </c>
      <c r="M2933" s="81">
        <v>39.655108722222224</v>
      </c>
      <c r="N2933" s="190">
        <v>0</v>
      </c>
      <c r="O2933" s="185">
        <v>8.1101967539827573</v>
      </c>
      <c r="P2933" s="185">
        <v>0</v>
      </c>
      <c r="Q2933" s="185">
        <v>0</v>
      </c>
      <c r="R2933" s="186">
        <v>0</v>
      </c>
    </row>
    <row r="2934" spans="1:18" s="81" customFormat="1" x14ac:dyDescent="0.2">
      <c r="A2934" s="81" t="s">
        <v>147</v>
      </c>
      <c r="B2934" s="81" t="s">
        <v>493</v>
      </c>
      <c r="C2934" s="81" t="str">
        <f t="shared" si="45"/>
        <v>08045</v>
      </c>
      <c r="D2934" s="81" t="s">
        <v>503</v>
      </c>
      <c r="E2934" s="81" t="s">
        <v>2977</v>
      </c>
      <c r="F2934" s="81">
        <v>33.264000000000003</v>
      </c>
      <c r="G2934" s="81" t="s">
        <v>528</v>
      </c>
      <c r="H2934" s="81" t="s">
        <v>565</v>
      </c>
      <c r="I2934" s="81" t="s">
        <v>2978</v>
      </c>
      <c r="J2934" s="81" t="s">
        <v>14</v>
      </c>
      <c r="K2934" s="81" t="s">
        <v>494</v>
      </c>
      <c r="L2934" s="81">
        <v>-107.99042730555556</v>
      </c>
      <c r="M2934" s="81">
        <v>39.399286277777776</v>
      </c>
      <c r="N2934" s="190">
        <v>0</v>
      </c>
      <c r="O2934" s="185">
        <v>2.1651102325646989</v>
      </c>
      <c r="P2934" s="185">
        <v>0</v>
      </c>
      <c r="Q2934" s="185">
        <v>0</v>
      </c>
      <c r="R2934" s="186">
        <v>0</v>
      </c>
    </row>
    <row r="2935" spans="1:18" s="81" customFormat="1" x14ac:dyDescent="0.2">
      <c r="A2935" s="81" t="s">
        <v>147</v>
      </c>
      <c r="B2935" s="81" t="s">
        <v>493</v>
      </c>
      <c r="C2935" s="81" t="str">
        <f t="shared" si="45"/>
        <v>08045</v>
      </c>
      <c r="D2935" s="81" t="s">
        <v>503</v>
      </c>
      <c r="E2935" s="81" t="s">
        <v>2979</v>
      </c>
      <c r="F2935" s="81">
        <v>41.622</v>
      </c>
      <c r="G2935" s="81" t="s">
        <v>528</v>
      </c>
      <c r="H2935" s="81" t="s">
        <v>565</v>
      </c>
      <c r="I2935" s="81" t="s">
        <v>2980</v>
      </c>
      <c r="J2935" s="81" t="s">
        <v>14</v>
      </c>
      <c r="K2935" s="81" t="s">
        <v>494</v>
      </c>
      <c r="L2935" s="81">
        <v>-108.24590644444444</v>
      </c>
      <c r="M2935" s="81">
        <v>39.503091111111111</v>
      </c>
      <c r="N2935" s="190">
        <v>0</v>
      </c>
      <c r="O2935" s="185">
        <v>2.7091215157469906</v>
      </c>
      <c r="P2935" s="185">
        <v>0</v>
      </c>
      <c r="Q2935" s="185">
        <v>0</v>
      </c>
      <c r="R2935" s="186">
        <v>0</v>
      </c>
    </row>
    <row r="2936" spans="1:18" s="81" customFormat="1" x14ac:dyDescent="0.2">
      <c r="A2936" s="81" t="s">
        <v>147</v>
      </c>
      <c r="B2936" s="81" t="s">
        <v>493</v>
      </c>
      <c r="C2936" s="81" t="str">
        <f t="shared" si="45"/>
        <v>08045</v>
      </c>
      <c r="D2936" s="81" t="s">
        <v>503</v>
      </c>
      <c r="E2936" s="81" t="s">
        <v>2981</v>
      </c>
      <c r="F2936" s="81">
        <v>31.92</v>
      </c>
      <c r="G2936" s="81" t="s">
        <v>528</v>
      </c>
      <c r="H2936" s="81" t="s">
        <v>565</v>
      </c>
      <c r="I2936" s="81" t="s">
        <v>2982</v>
      </c>
      <c r="J2936" s="81" t="s">
        <v>14</v>
      </c>
      <c r="K2936" s="81" t="s">
        <v>494</v>
      </c>
      <c r="L2936" s="81">
        <v>-108.24582930555556</v>
      </c>
      <c r="M2936" s="81">
        <v>39.49578566666667</v>
      </c>
      <c r="N2936" s="190">
        <v>0</v>
      </c>
      <c r="O2936" s="185">
        <v>2.0776310312489534</v>
      </c>
      <c r="P2936" s="185">
        <v>0</v>
      </c>
      <c r="Q2936" s="185">
        <v>0</v>
      </c>
      <c r="R2936" s="186">
        <v>0</v>
      </c>
    </row>
    <row r="2937" spans="1:18" s="81" customFormat="1" x14ac:dyDescent="0.2">
      <c r="A2937" s="81" t="s">
        <v>147</v>
      </c>
      <c r="B2937" s="81" t="s">
        <v>493</v>
      </c>
      <c r="C2937" s="81" t="str">
        <f t="shared" si="45"/>
        <v>08045</v>
      </c>
      <c r="D2937" s="81" t="s">
        <v>503</v>
      </c>
      <c r="E2937" s="81" t="s">
        <v>2983</v>
      </c>
      <c r="F2937" s="81">
        <v>36.161999999999999</v>
      </c>
      <c r="G2937" s="81" t="s">
        <v>528</v>
      </c>
      <c r="H2937" s="81" t="s">
        <v>565</v>
      </c>
      <c r="I2937" s="81" t="s">
        <v>2984</v>
      </c>
      <c r="J2937" s="81" t="s">
        <v>14</v>
      </c>
      <c r="K2937" s="81" t="s">
        <v>494</v>
      </c>
      <c r="L2937" s="81">
        <v>-108.24492975</v>
      </c>
      <c r="M2937" s="81">
        <v>39.509583777777777</v>
      </c>
      <c r="N2937" s="190">
        <v>0</v>
      </c>
      <c r="O2937" s="185">
        <v>2.3537372604017746</v>
      </c>
      <c r="P2937" s="185">
        <v>0</v>
      </c>
      <c r="Q2937" s="185">
        <v>0</v>
      </c>
      <c r="R2937" s="186">
        <v>0</v>
      </c>
    </row>
    <row r="2938" spans="1:18" s="81" customFormat="1" x14ac:dyDescent="0.2">
      <c r="A2938" s="81" t="s">
        <v>147</v>
      </c>
      <c r="B2938" s="81" t="s">
        <v>493</v>
      </c>
      <c r="C2938" s="81" t="str">
        <f t="shared" si="45"/>
        <v>08045</v>
      </c>
      <c r="D2938" s="81" t="s">
        <v>503</v>
      </c>
      <c r="E2938" s="81" t="s">
        <v>2985</v>
      </c>
      <c r="F2938" s="81">
        <v>45.654000000000003</v>
      </c>
      <c r="G2938" s="81" t="s">
        <v>528</v>
      </c>
      <c r="H2938" s="81" t="s">
        <v>565</v>
      </c>
      <c r="I2938" s="81" t="s">
        <v>2986</v>
      </c>
      <c r="J2938" s="81" t="s">
        <v>14</v>
      </c>
      <c r="K2938" s="81" t="s">
        <v>494</v>
      </c>
      <c r="L2938" s="81">
        <v>-108.24591905555556</v>
      </c>
      <c r="M2938" s="81">
        <v>39.517549583333334</v>
      </c>
      <c r="N2938" s="190">
        <v>0</v>
      </c>
      <c r="O2938" s="185">
        <v>2.9715591196942266</v>
      </c>
      <c r="P2938" s="185">
        <v>0</v>
      </c>
      <c r="Q2938" s="185">
        <v>0</v>
      </c>
      <c r="R2938" s="186">
        <v>0</v>
      </c>
    </row>
    <row r="2939" spans="1:18" s="81" customFormat="1" x14ac:dyDescent="0.2">
      <c r="A2939" s="81" t="s">
        <v>147</v>
      </c>
      <c r="B2939" s="81" t="s">
        <v>493</v>
      </c>
      <c r="C2939" s="81" t="str">
        <f t="shared" si="45"/>
        <v>08045</v>
      </c>
      <c r="D2939" s="81" t="s">
        <v>503</v>
      </c>
      <c r="E2939" s="81" t="s">
        <v>2987</v>
      </c>
      <c r="F2939" s="81">
        <v>41.664000000000001</v>
      </c>
      <c r="G2939" s="81" t="s">
        <v>528</v>
      </c>
      <c r="H2939" s="81" t="s">
        <v>565</v>
      </c>
      <c r="I2939" s="81" t="s">
        <v>2988</v>
      </c>
      <c r="J2939" s="81" t="s">
        <v>14</v>
      </c>
      <c r="K2939" s="81" t="s">
        <v>494</v>
      </c>
      <c r="L2939" s="81">
        <v>-108.22246727777778</v>
      </c>
      <c r="M2939" s="81">
        <v>39.535022666666663</v>
      </c>
      <c r="N2939" s="190">
        <v>0</v>
      </c>
      <c r="O2939" s="185">
        <v>2.7118552407881076</v>
      </c>
      <c r="P2939" s="185">
        <v>0</v>
      </c>
      <c r="Q2939" s="185">
        <v>0</v>
      </c>
      <c r="R2939" s="186">
        <v>0</v>
      </c>
    </row>
    <row r="2940" spans="1:18" s="81" customFormat="1" x14ac:dyDescent="0.2">
      <c r="A2940" s="81" t="s">
        <v>147</v>
      </c>
      <c r="B2940" s="81" t="s">
        <v>493</v>
      </c>
      <c r="C2940" s="81" t="str">
        <f t="shared" si="45"/>
        <v>08045</v>
      </c>
      <c r="D2940" s="81" t="s">
        <v>503</v>
      </c>
      <c r="E2940" s="81" t="s">
        <v>2989</v>
      </c>
      <c r="F2940" s="81">
        <v>43.68</v>
      </c>
      <c r="G2940" s="81" t="s">
        <v>528</v>
      </c>
      <c r="H2940" s="81" t="s">
        <v>565</v>
      </c>
      <c r="I2940" s="81" t="s">
        <v>2990</v>
      </c>
      <c r="J2940" s="81" t="s">
        <v>14</v>
      </c>
      <c r="K2940" s="81" t="s">
        <v>494</v>
      </c>
      <c r="L2940" s="81">
        <v>-108.22857397222222</v>
      </c>
      <c r="M2940" s="81">
        <v>39.526845111111108</v>
      </c>
      <c r="N2940" s="190">
        <v>0</v>
      </c>
      <c r="O2940" s="185">
        <v>2.8430740427617258</v>
      </c>
      <c r="P2940" s="185">
        <v>0</v>
      </c>
      <c r="Q2940" s="185">
        <v>0</v>
      </c>
      <c r="R2940" s="186">
        <v>0</v>
      </c>
    </row>
    <row r="2941" spans="1:18" s="81" customFormat="1" x14ac:dyDescent="0.2">
      <c r="A2941" s="81" t="s">
        <v>147</v>
      </c>
      <c r="B2941" s="81" t="s">
        <v>493</v>
      </c>
      <c r="C2941" s="81" t="str">
        <f t="shared" si="45"/>
        <v>08045</v>
      </c>
      <c r="D2941" s="81" t="s">
        <v>503</v>
      </c>
      <c r="E2941" s="81" t="s">
        <v>2991</v>
      </c>
      <c r="F2941" s="81">
        <v>30.66</v>
      </c>
      <c r="G2941" s="81" t="s">
        <v>528</v>
      </c>
      <c r="H2941" s="81" t="s">
        <v>565</v>
      </c>
      <c r="I2941" s="81" t="s">
        <v>2992</v>
      </c>
      <c r="J2941" s="81" t="s">
        <v>14</v>
      </c>
      <c r="K2941" s="81" t="s">
        <v>494</v>
      </c>
      <c r="L2941" s="81">
        <v>-108.20166016666667</v>
      </c>
      <c r="M2941" s="81">
        <v>39.519290972222223</v>
      </c>
      <c r="N2941" s="190">
        <v>0</v>
      </c>
      <c r="O2941" s="185">
        <v>1.995619280015442</v>
      </c>
      <c r="P2941" s="185">
        <v>0</v>
      </c>
      <c r="Q2941" s="185">
        <v>0</v>
      </c>
      <c r="R2941" s="186">
        <v>0</v>
      </c>
    </row>
    <row r="2942" spans="1:18" s="81" customFormat="1" x14ac:dyDescent="0.2">
      <c r="A2942" s="81" t="s">
        <v>147</v>
      </c>
      <c r="B2942" s="81" t="s">
        <v>493</v>
      </c>
      <c r="C2942" s="81" t="str">
        <f t="shared" si="45"/>
        <v>08045</v>
      </c>
      <c r="D2942" s="81" t="s">
        <v>503</v>
      </c>
      <c r="E2942" s="81" t="s">
        <v>2993</v>
      </c>
      <c r="F2942" s="81">
        <v>24461</v>
      </c>
      <c r="G2942" s="81" t="s">
        <v>528</v>
      </c>
      <c r="H2942" s="81" t="s">
        <v>1364</v>
      </c>
      <c r="I2942" s="81" t="s">
        <v>2994</v>
      </c>
      <c r="J2942" s="81" t="s">
        <v>14</v>
      </c>
      <c r="K2942" s="81" t="s">
        <v>494</v>
      </c>
      <c r="L2942" s="81">
        <v>-107.63168908333333</v>
      </c>
      <c r="M2942" s="81">
        <v>39.485551611111113</v>
      </c>
      <c r="N2942" s="190">
        <v>0</v>
      </c>
      <c r="O2942" s="185">
        <v>27.324610008295942</v>
      </c>
      <c r="P2942" s="185">
        <v>0</v>
      </c>
      <c r="Q2942" s="185">
        <v>0</v>
      </c>
      <c r="R2942" s="186">
        <v>0</v>
      </c>
    </row>
    <row r="2943" spans="1:18" s="81" customFormat="1" x14ac:dyDescent="0.2">
      <c r="A2943" s="81" t="s">
        <v>147</v>
      </c>
      <c r="B2943" s="81" t="s">
        <v>493</v>
      </c>
      <c r="C2943" s="81" t="str">
        <f t="shared" si="45"/>
        <v>08045</v>
      </c>
      <c r="D2943" s="81" t="s">
        <v>503</v>
      </c>
      <c r="E2943" s="81" t="s">
        <v>2995</v>
      </c>
      <c r="F2943" s="81">
        <v>85.974000000000004</v>
      </c>
      <c r="G2943" s="81" t="s">
        <v>528</v>
      </c>
      <c r="H2943" s="81" t="s">
        <v>1364</v>
      </c>
      <c r="I2943" s="81" t="s">
        <v>2996</v>
      </c>
      <c r="J2943" s="81" t="s">
        <v>14</v>
      </c>
      <c r="K2943" s="81" t="s">
        <v>494</v>
      </c>
      <c r="L2943" s="81">
        <v>-107.82490008333333</v>
      </c>
      <c r="M2943" s="81">
        <v>39.480518055555557</v>
      </c>
      <c r="N2943" s="190">
        <v>0</v>
      </c>
      <c r="O2943" s="185">
        <v>2.2866390044144476</v>
      </c>
      <c r="P2943" s="185">
        <v>0</v>
      </c>
      <c r="Q2943" s="185">
        <v>0</v>
      </c>
      <c r="R2943" s="186">
        <v>0</v>
      </c>
    </row>
    <row r="2944" spans="1:18" s="81" customFormat="1" x14ac:dyDescent="0.2">
      <c r="A2944" s="81" t="s">
        <v>147</v>
      </c>
      <c r="B2944" s="81" t="s">
        <v>493</v>
      </c>
      <c r="C2944" s="81" t="str">
        <f t="shared" si="45"/>
        <v>08045</v>
      </c>
      <c r="D2944" s="81" t="s">
        <v>503</v>
      </c>
      <c r="E2944" s="81" t="s">
        <v>2997</v>
      </c>
      <c r="F2944" s="81">
        <v>229.95</v>
      </c>
      <c r="G2944" s="81" t="s">
        <v>528</v>
      </c>
      <c r="H2944" s="81" t="s">
        <v>565</v>
      </c>
      <c r="I2944" s="81" t="s">
        <v>2998</v>
      </c>
      <c r="J2944" s="81" t="s">
        <v>14</v>
      </c>
      <c r="K2944" s="81" t="s">
        <v>494</v>
      </c>
      <c r="L2944" s="81">
        <v>-108.15002586111112</v>
      </c>
      <c r="M2944" s="81">
        <v>39.66249502777778</v>
      </c>
      <c r="N2944" s="190">
        <v>0</v>
      </c>
      <c r="O2944" s="185">
        <v>14.967144600115814</v>
      </c>
      <c r="P2944" s="185">
        <v>0</v>
      </c>
      <c r="Q2944" s="185">
        <v>0</v>
      </c>
      <c r="R2944" s="186">
        <v>0</v>
      </c>
    </row>
    <row r="2945" spans="1:18" s="81" customFormat="1" x14ac:dyDescent="0.2">
      <c r="A2945" s="81" t="s">
        <v>147</v>
      </c>
      <c r="B2945" s="81" t="s">
        <v>493</v>
      </c>
      <c r="C2945" s="81" t="str">
        <f t="shared" si="45"/>
        <v>08045</v>
      </c>
      <c r="D2945" s="81" t="s">
        <v>503</v>
      </c>
      <c r="E2945" s="81" t="s">
        <v>2999</v>
      </c>
      <c r="F2945" s="81">
        <v>76.650000000000006</v>
      </c>
      <c r="G2945" s="81" t="s">
        <v>528</v>
      </c>
      <c r="H2945" s="81" t="s">
        <v>565</v>
      </c>
      <c r="I2945" s="81" t="s">
        <v>3000</v>
      </c>
      <c r="J2945" s="81" t="s">
        <v>14</v>
      </c>
      <c r="K2945" s="81" t="s">
        <v>494</v>
      </c>
      <c r="L2945" s="81">
        <v>-108.15943758333334</v>
      </c>
      <c r="M2945" s="81">
        <v>39.669732472222222</v>
      </c>
      <c r="N2945" s="190">
        <v>0</v>
      </c>
      <c r="O2945" s="185">
        <v>4.9890482000386047</v>
      </c>
      <c r="P2945" s="185">
        <v>0</v>
      </c>
      <c r="Q2945" s="185">
        <v>0</v>
      </c>
      <c r="R2945" s="186">
        <v>0</v>
      </c>
    </row>
    <row r="2946" spans="1:18" s="81" customFormat="1" x14ac:dyDescent="0.2">
      <c r="A2946" s="81" t="s">
        <v>147</v>
      </c>
      <c r="B2946" s="81" t="s">
        <v>493</v>
      </c>
      <c r="C2946" s="81" t="str">
        <f t="shared" si="45"/>
        <v>08045</v>
      </c>
      <c r="D2946" s="81" t="s">
        <v>503</v>
      </c>
      <c r="E2946" s="81" t="s">
        <v>3001</v>
      </c>
      <c r="F2946" s="81">
        <v>76.650000000000006</v>
      </c>
      <c r="G2946" s="81" t="s">
        <v>528</v>
      </c>
      <c r="H2946" s="81" t="s">
        <v>565</v>
      </c>
      <c r="I2946" s="81" t="s">
        <v>3002</v>
      </c>
      <c r="J2946" s="81" t="s">
        <v>14</v>
      </c>
      <c r="K2946" s="81" t="s">
        <v>494</v>
      </c>
      <c r="L2946" s="81">
        <v>-108.14066861111112</v>
      </c>
      <c r="M2946" s="81">
        <v>39.684203138888883</v>
      </c>
      <c r="N2946" s="190">
        <v>0</v>
      </c>
      <c r="O2946" s="185">
        <v>4.9890482000386047</v>
      </c>
      <c r="P2946" s="185">
        <v>0</v>
      </c>
      <c r="Q2946" s="185">
        <v>0</v>
      </c>
      <c r="R2946" s="186">
        <v>0</v>
      </c>
    </row>
    <row r="2947" spans="1:18" s="81" customFormat="1" x14ac:dyDescent="0.2">
      <c r="A2947" s="81" t="s">
        <v>147</v>
      </c>
      <c r="B2947" s="81" t="s">
        <v>493</v>
      </c>
      <c r="C2947" s="81" t="str">
        <f t="shared" si="45"/>
        <v>08045</v>
      </c>
      <c r="D2947" s="81" t="s">
        <v>503</v>
      </c>
      <c r="E2947" s="81" t="s">
        <v>3003</v>
      </c>
      <c r="F2947" s="81">
        <v>229.95</v>
      </c>
      <c r="G2947" s="81" t="s">
        <v>528</v>
      </c>
      <c r="H2947" s="81" t="s">
        <v>565</v>
      </c>
      <c r="I2947" s="81" t="s">
        <v>3004</v>
      </c>
      <c r="J2947" s="81" t="s">
        <v>14</v>
      </c>
      <c r="K2947" s="81" t="s">
        <v>494</v>
      </c>
      <c r="L2947" s="81">
        <v>-108.21359961111111</v>
      </c>
      <c r="M2947" s="81">
        <v>39.625968388888886</v>
      </c>
      <c r="N2947" s="190">
        <v>0</v>
      </c>
      <c r="O2947" s="185">
        <v>14.967144600115814</v>
      </c>
      <c r="P2947" s="185">
        <v>0</v>
      </c>
      <c r="Q2947" s="185">
        <v>0</v>
      </c>
      <c r="R2947" s="186">
        <v>0</v>
      </c>
    </row>
    <row r="2948" spans="1:18" s="81" customFormat="1" x14ac:dyDescent="0.2">
      <c r="A2948" s="81" t="s">
        <v>147</v>
      </c>
      <c r="B2948" s="81" t="s">
        <v>493</v>
      </c>
      <c r="C2948" s="81" t="str">
        <f t="shared" si="45"/>
        <v>08045</v>
      </c>
      <c r="D2948" s="81" t="s">
        <v>503</v>
      </c>
      <c r="E2948" s="81" t="s">
        <v>3005</v>
      </c>
      <c r="F2948" s="81">
        <v>20.58</v>
      </c>
      <c r="G2948" s="81" t="s">
        <v>528</v>
      </c>
      <c r="H2948" s="81" t="s">
        <v>565</v>
      </c>
      <c r="I2948" s="81" t="s">
        <v>3006</v>
      </c>
      <c r="J2948" s="81" t="s">
        <v>14</v>
      </c>
      <c r="K2948" s="81" t="s">
        <v>494</v>
      </c>
      <c r="L2948" s="81">
        <v>-108.89728400000001</v>
      </c>
      <c r="M2948" s="81">
        <v>39.591782722222227</v>
      </c>
      <c r="N2948" s="190">
        <v>0</v>
      </c>
      <c r="O2948" s="185">
        <v>1.3395252701473517</v>
      </c>
      <c r="P2948" s="185">
        <v>0</v>
      </c>
      <c r="Q2948" s="185">
        <v>0</v>
      </c>
      <c r="R2948" s="186">
        <v>0</v>
      </c>
    </row>
    <row r="2949" spans="1:18" s="81" customFormat="1" x14ac:dyDescent="0.2">
      <c r="A2949" s="81" t="s">
        <v>147</v>
      </c>
      <c r="B2949" s="81" t="s">
        <v>493</v>
      </c>
      <c r="C2949" s="81" t="str">
        <f t="shared" si="45"/>
        <v>08045</v>
      </c>
      <c r="D2949" s="81" t="s">
        <v>503</v>
      </c>
      <c r="E2949" s="81" t="s">
        <v>3007</v>
      </c>
      <c r="F2949" s="81">
        <v>33.012</v>
      </c>
      <c r="G2949" s="81" t="s">
        <v>528</v>
      </c>
      <c r="H2949" s="81" t="s">
        <v>1364</v>
      </c>
      <c r="I2949" s="81" t="s">
        <v>3008</v>
      </c>
      <c r="J2949" s="81" t="s">
        <v>14</v>
      </c>
      <c r="K2949" s="81" t="s">
        <v>494</v>
      </c>
      <c r="L2949" s="81">
        <v>-107.98115080555557</v>
      </c>
      <c r="M2949" s="81">
        <v>39.41756044444444</v>
      </c>
      <c r="N2949" s="190">
        <v>0</v>
      </c>
      <c r="O2949" s="185">
        <v>0.87801575841219137</v>
      </c>
      <c r="P2949" s="185">
        <v>0</v>
      </c>
      <c r="Q2949" s="185">
        <v>0</v>
      </c>
      <c r="R2949" s="186">
        <v>0</v>
      </c>
    </row>
    <row r="2950" spans="1:18" s="81" customFormat="1" x14ac:dyDescent="0.2">
      <c r="A2950" s="81" t="s">
        <v>147</v>
      </c>
      <c r="B2950" s="81" t="s">
        <v>493</v>
      </c>
      <c r="C2950" s="81" t="str">
        <f t="shared" si="45"/>
        <v>08045</v>
      </c>
      <c r="D2950" s="81" t="s">
        <v>503</v>
      </c>
      <c r="E2950" s="81" t="s">
        <v>3009</v>
      </c>
      <c r="F2950" s="81">
        <v>42</v>
      </c>
      <c r="G2950" s="81" t="s">
        <v>528</v>
      </c>
      <c r="H2950" s="81" t="s">
        <v>565</v>
      </c>
      <c r="I2950" s="81" t="s">
        <v>3010</v>
      </c>
      <c r="J2950" s="81" t="s">
        <v>14</v>
      </c>
      <c r="K2950" s="81" t="s">
        <v>494</v>
      </c>
      <c r="L2950" s="81">
        <v>-107.95400480555556</v>
      </c>
      <c r="M2950" s="81">
        <v>39.461465305555556</v>
      </c>
      <c r="N2950" s="190">
        <v>0</v>
      </c>
      <c r="O2950" s="185">
        <v>2.7337250411170437</v>
      </c>
      <c r="P2950" s="185">
        <v>0</v>
      </c>
      <c r="Q2950" s="185">
        <v>0</v>
      </c>
      <c r="R2950" s="186">
        <v>0</v>
      </c>
    </row>
    <row r="2951" spans="1:18" s="81" customFormat="1" x14ac:dyDescent="0.2">
      <c r="A2951" s="81" t="s">
        <v>147</v>
      </c>
      <c r="B2951" s="81" t="s">
        <v>493</v>
      </c>
      <c r="C2951" s="81" t="str">
        <f t="shared" ref="C2951:C3014" si="46">B2951&amp;D2951</f>
        <v>08045</v>
      </c>
      <c r="D2951" s="81" t="s">
        <v>503</v>
      </c>
      <c r="E2951" s="81" t="s">
        <v>3011</v>
      </c>
      <c r="F2951" s="81">
        <v>17.891999999999999</v>
      </c>
      <c r="G2951" s="81" t="s">
        <v>528</v>
      </c>
      <c r="H2951" s="81" t="s">
        <v>1364</v>
      </c>
      <c r="I2951" s="81" t="s">
        <v>3012</v>
      </c>
      <c r="J2951" s="81" t="s">
        <v>14</v>
      </c>
      <c r="K2951" s="81" t="s">
        <v>494</v>
      </c>
      <c r="L2951" s="81">
        <v>-107.79671277777778</v>
      </c>
      <c r="M2951" s="81">
        <v>39.502431388888887</v>
      </c>
      <c r="N2951" s="190">
        <v>0</v>
      </c>
      <c r="O2951" s="185">
        <v>0.47587113623866861</v>
      </c>
      <c r="P2951" s="185">
        <v>0</v>
      </c>
      <c r="Q2951" s="185">
        <v>0</v>
      </c>
      <c r="R2951" s="186">
        <v>0</v>
      </c>
    </row>
    <row r="2952" spans="1:18" s="81" customFormat="1" x14ac:dyDescent="0.2">
      <c r="A2952" s="81" t="s">
        <v>147</v>
      </c>
      <c r="B2952" s="81" t="s">
        <v>493</v>
      </c>
      <c r="C2952" s="81" t="str">
        <f t="shared" si="46"/>
        <v>08045</v>
      </c>
      <c r="D2952" s="81" t="s">
        <v>503</v>
      </c>
      <c r="E2952" s="81" t="s">
        <v>3013</v>
      </c>
      <c r="F2952" s="81">
        <v>42.966000000000001</v>
      </c>
      <c r="G2952" s="81" t="s">
        <v>528</v>
      </c>
      <c r="H2952" s="81" t="s">
        <v>565</v>
      </c>
      <c r="I2952" s="81" t="s">
        <v>1957</v>
      </c>
      <c r="J2952" s="81" t="s">
        <v>14</v>
      </c>
      <c r="K2952" s="81" t="s">
        <v>494</v>
      </c>
      <c r="L2952" s="81">
        <v>-108.19906358333334</v>
      </c>
      <c r="M2952" s="81">
        <v>39.524782083333335</v>
      </c>
      <c r="N2952" s="190">
        <v>0</v>
      </c>
      <c r="O2952" s="185">
        <v>2.7966007170627361</v>
      </c>
      <c r="P2952" s="185">
        <v>0</v>
      </c>
      <c r="Q2952" s="185">
        <v>0</v>
      </c>
      <c r="R2952" s="186">
        <v>0</v>
      </c>
    </row>
    <row r="2953" spans="1:18" s="81" customFormat="1" x14ac:dyDescent="0.2">
      <c r="A2953" s="81" t="s">
        <v>147</v>
      </c>
      <c r="B2953" s="81" t="s">
        <v>493</v>
      </c>
      <c r="C2953" s="81" t="str">
        <f t="shared" si="46"/>
        <v>08045</v>
      </c>
      <c r="D2953" s="81" t="s">
        <v>503</v>
      </c>
      <c r="E2953" s="81" t="s">
        <v>3014</v>
      </c>
      <c r="F2953" s="81">
        <v>40.026000000000003</v>
      </c>
      <c r="G2953" s="81" t="s">
        <v>528</v>
      </c>
      <c r="H2953" s="81" t="s">
        <v>565</v>
      </c>
      <c r="I2953" s="81" t="s">
        <v>1957</v>
      </c>
      <c r="J2953" s="81" t="s">
        <v>14</v>
      </c>
      <c r="K2953" s="81" t="s">
        <v>494</v>
      </c>
      <c r="L2953" s="81">
        <v>-108.23182000000001</v>
      </c>
      <c r="M2953" s="81">
        <v>39.521178305555551</v>
      </c>
      <c r="N2953" s="190">
        <v>0</v>
      </c>
      <c r="O2953" s="185">
        <v>2.6052399641845425</v>
      </c>
      <c r="P2953" s="185">
        <v>0</v>
      </c>
      <c r="Q2953" s="185">
        <v>0</v>
      </c>
      <c r="R2953" s="186">
        <v>0</v>
      </c>
    </row>
    <row r="2954" spans="1:18" s="81" customFormat="1" x14ac:dyDescent="0.2">
      <c r="A2954" s="81" t="s">
        <v>147</v>
      </c>
      <c r="B2954" s="81" t="s">
        <v>493</v>
      </c>
      <c r="C2954" s="81" t="str">
        <f t="shared" si="46"/>
        <v>08045</v>
      </c>
      <c r="D2954" s="81" t="s">
        <v>503</v>
      </c>
      <c r="E2954" s="81" t="s">
        <v>3015</v>
      </c>
      <c r="F2954" s="81">
        <v>29.064</v>
      </c>
      <c r="G2954" s="81" t="s">
        <v>528</v>
      </c>
      <c r="H2954" s="81" t="s">
        <v>565</v>
      </c>
      <c r="I2954" s="81" t="s">
        <v>1957</v>
      </c>
      <c r="J2954" s="81" t="s">
        <v>14</v>
      </c>
      <c r="K2954" s="81" t="s">
        <v>494</v>
      </c>
      <c r="L2954" s="81">
        <v>-108.22715916666668</v>
      </c>
      <c r="M2954" s="81">
        <v>39.465683583333337</v>
      </c>
      <c r="N2954" s="190">
        <v>0</v>
      </c>
      <c r="O2954" s="185">
        <v>1.8917754538585616</v>
      </c>
      <c r="P2954" s="185">
        <v>0</v>
      </c>
      <c r="Q2954" s="185">
        <v>0</v>
      </c>
      <c r="R2954" s="186">
        <v>0</v>
      </c>
    </row>
    <row r="2955" spans="1:18" s="81" customFormat="1" x14ac:dyDescent="0.2">
      <c r="A2955" s="81" t="s">
        <v>147</v>
      </c>
      <c r="B2955" s="81" t="s">
        <v>493</v>
      </c>
      <c r="C2955" s="81" t="str">
        <f t="shared" si="46"/>
        <v>08045</v>
      </c>
      <c r="D2955" s="81" t="s">
        <v>503</v>
      </c>
      <c r="E2955" s="81" t="s">
        <v>3016</v>
      </c>
      <c r="F2955" s="81">
        <v>574.22400000000005</v>
      </c>
      <c r="G2955" s="81" t="s">
        <v>528</v>
      </c>
      <c r="H2955" s="81" t="s">
        <v>1364</v>
      </c>
      <c r="I2955" s="81" t="s">
        <v>3017</v>
      </c>
      <c r="J2955" s="81" t="s">
        <v>14</v>
      </c>
      <c r="K2955" s="81" t="s">
        <v>494</v>
      </c>
      <c r="L2955" s="81">
        <v>-107.63170552777777</v>
      </c>
      <c r="M2955" s="81">
        <v>39.474257083333335</v>
      </c>
      <c r="N2955" s="190">
        <v>0</v>
      </c>
      <c r="O2955" s="185">
        <v>15.272862938037871</v>
      </c>
      <c r="P2955" s="185">
        <v>0</v>
      </c>
      <c r="Q2955" s="185">
        <v>0</v>
      </c>
      <c r="R2955" s="186">
        <v>0</v>
      </c>
    </row>
    <row r="2956" spans="1:18" s="81" customFormat="1" x14ac:dyDescent="0.2">
      <c r="A2956" s="81" t="s">
        <v>147</v>
      </c>
      <c r="B2956" s="81" t="s">
        <v>493</v>
      </c>
      <c r="C2956" s="81" t="str">
        <f t="shared" si="46"/>
        <v>08045</v>
      </c>
      <c r="D2956" s="81" t="s">
        <v>503</v>
      </c>
      <c r="E2956" s="81" t="s">
        <v>3018</v>
      </c>
      <c r="F2956" s="81">
        <v>697.70399999999995</v>
      </c>
      <c r="G2956" s="81" t="s">
        <v>528</v>
      </c>
      <c r="H2956" s="81" t="s">
        <v>1364</v>
      </c>
      <c r="I2956" s="81" t="s">
        <v>3017</v>
      </c>
      <c r="J2956" s="81" t="s">
        <v>14</v>
      </c>
      <c r="K2956" s="81" t="s">
        <v>494</v>
      </c>
      <c r="L2956" s="81">
        <v>-107.65507658333334</v>
      </c>
      <c r="M2956" s="81">
        <v>39.470408388888892</v>
      </c>
      <c r="N2956" s="190">
        <v>0</v>
      </c>
      <c r="O2956" s="185">
        <v>18.556740176518218</v>
      </c>
      <c r="P2956" s="185">
        <v>0</v>
      </c>
      <c r="Q2956" s="185">
        <v>0</v>
      </c>
      <c r="R2956" s="186">
        <v>0</v>
      </c>
    </row>
    <row r="2957" spans="1:18" s="81" customFormat="1" x14ac:dyDescent="0.2">
      <c r="A2957" s="81" t="s">
        <v>147</v>
      </c>
      <c r="B2957" s="81" t="s">
        <v>493</v>
      </c>
      <c r="C2957" s="81" t="str">
        <f t="shared" si="46"/>
        <v>08045</v>
      </c>
      <c r="D2957" s="81" t="s">
        <v>503</v>
      </c>
      <c r="E2957" s="81" t="s">
        <v>3019</v>
      </c>
      <c r="F2957" s="81">
        <v>393.28800000000001</v>
      </c>
      <c r="G2957" s="81" t="s">
        <v>528</v>
      </c>
      <c r="H2957" s="81" t="s">
        <v>1364</v>
      </c>
      <c r="I2957" s="81" t="s">
        <v>3017</v>
      </c>
      <c r="J2957" s="81" t="s">
        <v>14</v>
      </c>
      <c r="K2957" s="81" t="s">
        <v>494</v>
      </c>
      <c r="L2957" s="81">
        <v>-107.71380055555557</v>
      </c>
      <c r="M2957" s="81">
        <v>39.419050499999997</v>
      </c>
      <c r="N2957" s="190">
        <v>0</v>
      </c>
      <c r="O2957" s="185">
        <v>10.460228450091298</v>
      </c>
      <c r="P2957" s="185">
        <v>0</v>
      </c>
      <c r="Q2957" s="185">
        <v>0</v>
      </c>
      <c r="R2957" s="186">
        <v>0</v>
      </c>
    </row>
    <row r="2958" spans="1:18" s="81" customFormat="1" x14ac:dyDescent="0.2">
      <c r="A2958" s="81" t="s">
        <v>147</v>
      </c>
      <c r="B2958" s="81" t="s">
        <v>493</v>
      </c>
      <c r="C2958" s="81" t="str">
        <f t="shared" si="46"/>
        <v>08045</v>
      </c>
      <c r="D2958" s="81" t="s">
        <v>503</v>
      </c>
      <c r="E2958" s="81" t="s">
        <v>3019</v>
      </c>
      <c r="F2958" s="81">
        <v>398.95800000000003</v>
      </c>
      <c r="G2958" s="81" t="s">
        <v>528</v>
      </c>
      <c r="H2958" s="81" t="s">
        <v>1364</v>
      </c>
      <c r="I2958" s="81" t="s">
        <v>3017</v>
      </c>
      <c r="J2958" s="81" t="s">
        <v>14</v>
      </c>
      <c r="K2958" s="81" t="s">
        <v>494</v>
      </c>
      <c r="L2958" s="81">
        <v>-107.71380055555557</v>
      </c>
      <c r="M2958" s="81">
        <v>39.419050499999997</v>
      </c>
      <c r="N2958" s="190">
        <v>0</v>
      </c>
      <c r="O2958" s="185">
        <v>10.611032683406368</v>
      </c>
      <c r="P2958" s="185">
        <v>0</v>
      </c>
      <c r="Q2958" s="185">
        <v>0</v>
      </c>
      <c r="R2958" s="186">
        <v>0</v>
      </c>
    </row>
    <row r="2959" spans="1:18" s="81" customFormat="1" x14ac:dyDescent="0.2">
      <c r="A2959" s="81" t="s">
        <v>147</v>
      </c>
      <c r="B2959" s="81" t="s">
        <v>493</v>
      </c>
      <c r="C2959" s="81" t="str">
        <f t="shared" si="46"/>
        <v>08045</v>
      </c>
      <c r="D2959" s="81" t="s">
        <v>503</v>
      </c>
      <c r="E2959" s="81" t="s">
        <v>3020</v>
      </c>
      <c r="F2959" s="81">
        <v>482.58</v>
      </c>
      <c r="G2959" s="81" t="s">
        <v>528</v>
      </c>
      <c r="H2959" s="81" t="s">
        <v>1364</v>
      </c>
      <c r="I2959" s="81" t="s">
        <v>3017</v>
      </c>
      <c r="J2959" s="81" t="s">
        <v>14</v>
      </c>
      <c r="K2959" s="81" t="s">
        <v>494</v>
      </c>
      <c r="L2959" s="81">
        <v>-107.65052797222224</v>
      </c>
      <c r="M2959" s="81">
        <v>39.478194055555562</v>
      </c>
      <c r="N2959" s="190">
        <v>0</v>
      </c>
      <c r="O2959" s="185">
        <v>12.835115857704935</v>
      </c>
      <c r="P2959" s="185">
        <v>0</v>
      </c>
      <c r="Q2959" s="185">
        <v>0</v>
      </c>
      <c r="R2959" s="186">
        <v>0</v>
      </c>
    </row>
    <row r="2960" spans="1:18" s="81" customFormat="1" x14ac:dyDescent="0.2">
      <c r="A2960" s="81" t="s">
        <v>147</v>
      </c>
      <c r="B2960" s="81" t="s">
        <v>493</v>
      </c>
      <c r="C2960" s="81" t="str">
        <f t="shared" si="46"/>
        <v>08045</v>
      </c>
      <c r="D2960" s="81" t="s">
        <v>503</v>
      </c>
      <c r="E2960" s="81" t="s">
        <v>3020</v>
      </c>
      <c r="F2960" s="81">
        <v>578.76</v>
      </c>
      <c r="G2960" s="81" t="s">
        <v>528</v>
      </c>
      <c r="H2960" s="81" t="s">
        <v>1364</v>
      </c>
      <c r="I2960" s="81" t="s">
        <v>3017</v>
      </c>
      <c r="J2960" s="81" t="s">
        <v>14</v>
      </c>
      <c r="K2960" s="81" t="s">
        <v>494</v>
      </c>
      <c r="L2960" s="81">
        <v>-107.65052797222224</v>
      </c>
      <c r="M2960" s="81">
        <v>39.478194055555562</v>
      </c>
      <c r="N2960" s="190">
        <v>0</v>
      </c>
      <c r="O2960" s="185">
        <v>15.393202482086508</v>
      </c>
      <c r="P2960" s="185">
        <v>0</v>
      </c>
      <c r="Q2960" s="185">
        <v>0</v>
      </c>
      <c r="R2960" s="186">
        <v>0</v>
      </c>
    </row>
    <row r="2961" spans="1:18" s="81" customFormat="1" x14ac:dyDescent="0.2">
      <c r="A2961" s="81" t="s">
        <v>147</v>
      </c>
      <c r="B2961" s="81" t="s">
        <v>493</v>
      </c>
      <c r="C2961" s="81" t="str">
        <f t="shared" si="46"/>
        <v>08045</v>
      </c>
      <c r="D2961" s="81" t="s">
        <v>503</v>
      </c>
      <c r="E2961" s="81" t="s">
        <v>3021</v>
      </c>
      <c r="F2961" s="81">
        <v>37.212000000000003</v>
      </c>
      <c r="G2961" s="81" t="s">
        <v>528</v>
      </c>
      <c r="H2961" s="81" t="s">
        <v>565</v>
      </c>
      <c r="I2961" s="81" t="s">
        <v>3017</v>
      </c>
      <c r="J2961" s="81" t="s">
        <v>14</v>
      </c>
      <c r="K2961" s="81" t="s">
        <v>494</v>
      </c>
      <c r="L2961" s="81">
        <v>-107.73081836111113</v>
      </c>
      <c r="M2961" s="81">
        <v>39.451150722222224</v>
      </c>
      <c r="N2961" s="190">
        <v>0</v>
      </c>
      <c r="O2961" s="185">
        <v>2.4220803864297005</v>
      </c>
      <c r="P2961" s="185">
        <v>0</v>
      </c>
      <c r="Q2961" s="185">
        <v>0</v>
      </c>
      <c r="R2961" s="186">
        <v>0</v>
      </c>
    </row>
    <row r="2962" spans="1:18" s="81" customFormat="1" x14ac:dyDescent="0.2">
      <c r="A2962" s="81" t="s">
        <v>147</v>
      </c>
      <c r="B2962" s="81" t="s">
        <v>493</v>
      </c>
      <c r="C2962" s="81" t="str">
        <f t="shared" si="46"/>
        <v>08045</v>
      </c>
      <c r="D2962" s="81" t="s">
        <v>503</v>
      </c>
      <c r="E2962" s="81" t="s">
        <v>3022</v>
      </c>
      <c r="F2962" s="81">
        <v>318.77999999999997</v>
      </c>
      <c r="G2962" s="81" t="s">
        <v>528</v>
      </c>
      <c r="H2962" s="81" t="s">
        <v>565</v>
      </c>
      <c r="I2962" s="81" t="s">
        <v>3017</v>
      </c>
      <c r="J2962" s="81" t="s">
        <v>14</v>
      </c>
      <c r="K2962" s="81" t="s">
        <v>494</v>
      </c>
      <c r="L2962" s="81">
        <v>-107.73531930555556</v>
      </c>
      <c r="M2962" s="81">
        <v>39.43302522222222</v>
      </c>
      <c r="N2962" s="190">
        <v>0</v>
      </c>
      <c r="O2962" s="185">
        <v>20.748973062078363</v>
      </c>
      <c r="P2962" s="185">
        <v>0</v>
      </c>
      <c r="Q2962" s="185">
        <v>0</v>
      </c>
      <c r="R2962" s="186">
        <v>0</v>
      </c>
    </row>
    <row r="2963" spans="1:18" s="81" customFormat="1" x14ac:dyDescent="0.2">
      <c r="A2963" s="81" t="s">
        <v>147</v>
      </c>
      <c r="B2963" s="81" t="s">
        <v>493</v>
      </c>
      <c r="C2963" s="81" t="str">
        <f t="shared" si="46"/>
        <v>08045</v>
      </c>
      <c r="D2963" s="81" t="s">
        <v>503</v>
      </c>
      <c r="E2963" s="81" t="s">
        <v>3023</v>
      </c>
      <c r="F2963" s="81">
        <v>235.95599999999999</v>
      </c>
      <c r="G2963" s="81" t="s">
        <v>528</v>
      </c>
      <c r="H2963" s="81" t="s">
        <v>565</v>
      </c>
      <c r="I2963" s="81" t="s">
        <v>3017</v>
      </c>
      <c r="J2963" s="81" t="s">
        <v>14</v>
      </c>
      <c r="K2963" s="81" t="s">
        <v>494</v>
      </c>
      <c r="L2963" s="81">
        <v>-107.73045486111111</v>
      </c>
      <c r="M2963" s="81">
        <v>39.415484277777779</v>
      </c>
      <c r="N2963" s="190">
        <v>0</v>
      </c>
      <c r="O2963" s="185">
        <v>6.2000517613379049</v>
      </c>
      <c r="P2963" s="185">
        <v>0</v>
      </c>
      <c r="Q2963" s="185">
        <v>0</v>
      </c>
      <c r="R2963" s="186">
        <v>0</v>
      </c>
    </row>
    <row r="2964" spans="1:18" s="81" customFormat="1" x14ac:dyDescent="0.2">
      <c r="A2964" s="81" t="s">
        <v>147</v>
      </c>
      <c r="B2964" s="81" t="s">
        <v>493</v>
      </c>
      <c r="C2964" s="81" t="str">
        <f t="shared" si="46"/>
        <v>08045</v>
      </c>
      <c r="D2964" s="81" t="s">
        <v>503</v>
      </c>
      <c r="E2964" s="81" t="s">
        <v>3023</v>
      </c>
      <c r="F2964" s="81">
        <v>44.981999999999999</v>
      </c>
      <c r="G2964" s="81" t="s">
        <v>528</v>
      </c>
      <c r="H2964" s="81" t="s">
        <v>1364</v>
      </c>
      <c r="I2964" s="81" t="s">
        <v>3017</v>
      </c>
      <c r="J2964" s="81" t="s">
        <v>14</v>
      </c>
      <c r="K2964" s="81" t="s">
        <v>494</v>
      </c>
      <c r="L2964" s="81">
        <v>-107.73045486111111</v>
      </c>
      <c r="M2964" s="81">
        <v>39.415484277777779</v>
      </c>
      <c r="N2964" s="190">
        <v>0</v>
      </c>
      <c r="O2964" s="185">
        <v>0.48298015950398054</v>
      </c>
      <c r="P2964" s="185">
        <v>0</v>
      </c>
      <c r="Q2964" s="185">
        <v>0</v>
      </c>
      <c r="R2964" s="186">
        <v>0</v>
      </c>
    </row>
    <row r="2965" spans="1:18" s="81" customFormat="1" x14ac:dyDescent="0.2">
      <c r="A2965" s="81" t="s">
        <v>147</v>
      </c>
      <c r="B2965" s="81" t="s">
        <v>493</v>
      </c>
      <c r="C2965" s="81" t="str">
        <f t="shared" si="46"/>
        <v>08045</v>
      </c>
      <c r="D2965" s="81" t="s">
        <v>503</v>
      </c>
      <c r="E2965" s="81" t="s">
        <v>3024</v>
      </c>
      <c r="F2965" s="81">
        <v>875.322</v>
      </c>
      <c r="G2965" s="81" t="s">
        <v>528</v>
      </c>
      <c r="H2965" s="81" t="s">
        <v>529</v>
      </c>
      <c r="I2965" s="81" t="s">
        <v>3025</v>
      </c>
      <c r="J2965" s="81" t="s">
        <v>14</v>
      </c>
      <c r="K2965" s="81" t="s">
        <v>494</v>
      </c>
      <c r="L2965" s="81">
        <v>-107.78260025000002</v>
      </c>
      <c r="M2965" s="81">
        <v>39.480762444444444</v>
      </c>
      <c r="N2965" s="190">
        <v>0</v>
      </c>
      <c r="O2965" s="185">
        <v>23.281287119114474</v>
      </c>
      <c r="P2965" s="185">
        <v>0</v>
      </c>
      <c r="Q2965" s="185">
        <v>0</v>
      </c>
      <c r="R2965" s="186">
        <v>0</v>
      </c>
    </row>
    <row r="2966" spans="1:18" s="81" customFormat="1" x14ac:dyDescent="0.2">
      <c r="A2966" s="81" t="s">
        <v>147</v>
      </c>
      <c r="B2966" s="81" t="s">
        <v>493</v>
      </c>
      <c r="C2966" s="81" t="str">
        <f t="shared" si="46"/>
        <v>08045</v>
      </c>
      <c r="D2966" s="81" t="s">
        <v>503</v>
      </c>
      <c r="E2966" s="81" t="s">
        <v>3026</v>
      </c>
      <c r="F2966" s="81">
        <v>87.024000000000001</v>
      </c>
      <c r="G2966" s="81" t="s">
        <v>528</v>
      </c>
      <c r="H2966" s="81" t="s">
        <v>565</v>
      </c>
      <c r="I2966" s="81" t="s">
        <v>3017</v>
      </c>
      <c r="J2966" s="81" t="s">
        <v>14</v>
      </c>
      <c r="K2966" s="81" t="s">
        <v>494</v>
      </c>
      <c r="L2966" s="81">
        <v>-107.85193230555555</v>
      </c>
      <c r="M2966" s="81">
        <v>39.451596944444447</v>
      </c>
      <c r="N2966" s="190">
        <v>0</v>
      </c>
      <c r="O2966" s="185">
        <v>5.6642782851945146</v>
      </c>
      <c r="P2966" s="185">
        <v>0</v>
      </c>
      <c r="Q2966" s="185">
        <v>0</v>
      </c>
      <c r="R2966" s="186">
        <v>0</v>
      </c>
    </row>
    <row r="2967" spans="1:18" s="81" customFormat="1" x14ac:dyDescent="0.2">
      <c r="A2967" s="81" t="s">
        <v>147</v>
      </c>
      <c r="B2967" s="81" t="s">
        <v>493</v>
      </c>
      <c r="C2967" s="81" t="str">
        <f t="shared" si="46"/>
        <v>08045</v>
      </c>
      <c r="D2967" s="81" t="s">
        <v>503</v>
      </c>
      <c r="E2967" s="81" t="s">
        <v>3027</v>
      </c>
      <c r="F2967" s="81">
        <v>17.891999999999999</v>
      </c>
      <c r="G2967" s="81" t="s">
        <v>528</v>
      </c>
      <c r="H2967" s="81" t="s">
        <v>565</v>
      </c>
      <c r="I2967" s="81" t="s">
        <v>3017</v>
      </c>
      <c r="J2967" s="81" t="s">
        <v>14</v>
      </c>
      <c r="K2967" s="81" t="s">
        <v>494</v>
      </c>
      <c r="L2967" s="81">
        <v>-107.96775411111112</v>
      </c>
      <c r="M2967" s="81">
        <v>39.450428611111114</v>
      </c>
      <c r="N2967" s="190">
        <v>0</v>
      </c>
      <c r="O2967" s="185">
        <v>1.1645668675158607</v>
      </c>
      <c r="P2967" s="185">
        <v>0</v>
      </c>
      <c r="Q2967" s="185">
        <v>0</v>
      </c>
      <c r="R2967" s="186">
        <v>0</v>
      </c>
    </row>
    <row r="2968" spans="1:18" s="81" customFormat="1" x14ac:dyDescent="0.2">
      <c r="A2968" s="81" t="s">
        <v>147</v>
      </c>
      <c r="B2968" s="81" t="s">
        <v>493</v>
      </c>
      <c r="C2968" s="81" t="str">
        <f t="shared" si="46"/>
        <v>08045</v>
      </c>
      <c r="D2968" s="81" t="s">
        <v>503</v>
      </c>
      <c r="E2968" s="81" t="s">
        <v>3028</v>
      </c>
      <c r="F2968" s="81">
        <v>96.81</v>
      </c>
      <c r="G2968" s="81" t="s">
        <v>528</v>
      </c>
      <c r="H2968" s="81" t="s">
        <v>565</v>
      </c>
      <c r="I2968" s="81" t="s">
        <v>3029</v>
      </c>
      <c r="J2968" s="81" t="s">
        <v>14</v>
      </c>
      <c r="K2968" s="81" t="s">
        <v>494</v>
      </c>
      <c r="L2968" s="81">
        <v>-108.00950319444445</v>
      </c>
      <c r="M2968" s="81">
        <v>39.443223277777776</v>
      </c>
      <c r="N2968" s="190">
        <v>0</v>
      </c>
      <c r="O2968" s="185">
        <v>6.3012362197747862</v>
      </c>
      <c r="P2968" s="185">
        <v>0</v>
      </c>
      <c r="Q2968" s="185">
        <v>0</v>
      </c>
      <c r="R2968" s="186">
        <v>0</v>
      </c>
    </row>
    <row r="2969" spans="1:18" s="81" customFormat="1" x14ac:dyDescent="0.2">
      <c r="A2969" s="81" t="s">
        <v>147</v>
      </c>
      <c r="B2969" s="81" t="s">
        <v>493</v>
      </c>
      <c r="C2969" s="81" t="str">
        <f t="shared" si="46"/>
        <v>08045</v>
      </c>
      <c r="D2969" s="81" t="s">
        <v>503</v>
      </c>
      <c r="E2969" s="81" t="s">
        <v>3030</v>
      </c>
      <c r="F2969" s="81">
        <v>23.981999999999999</v>
      </c>
      <c r="G2969" s="81" t="s">
        <v>528</v>
      </c>
      <c r="H2969" s="81" t="s">
        <v>565</v>
      </c>
      <c r="I2969" s="81" t="s">
        <v>3031</v>
      </c>
      <c r="J2969" s="81" t="s">
        <v>14</v>
      </c>
      <c r="K2969" s="81" t="s">
        <v>494</v>
      </c>
      <c r="L2969" s="81">
        <v>-107.99995375</v>
      </c>
      <c r="M2969" s="81">
        <v>39.439432222222216</v>
      </c>
      <c r="N2969" s="190">
        <v>0</v>
      </c>
      <c r="O2969" s="185">
        <v>1.560956998477832</v>
      </c>
      <c r="P2969" s="185">
        <v>0</v>
      </c>
      <c r="Q2969" s="185">
        <v>0</v>
      </c>
      <c r="R2969" s="186">
        <v>0</v>
      </c>
    </row>
    <row r="2970" spans="1:18" s="81" customFormat="1" x14ac:dyDescent="0.2">
      <c r="A2970" s="81" t="s">
        <v>147</v>
      </c>
      <c r="B2970" s="81" t="s">
        <v>493</v>
      </c>
      <c r="C2970" s="81" t="str">
        <f t="shared" si="46"/>
        <v>08045</v>
      </c>
      <c r="D2970" s="81" t="s">
        <v>503</v>
      </c>
      <c r="E2970" s="81" t="s">
        <v>3030</v>
      </c>
      <c r="F2970" s="81">
        <v>25.242000000000001</v>
      </c>
      <c r="G2970" s="81" t="s">
        <v>528</v>
      </c>
      <c r="H2970" s="81" t="s">
        <v>565</v>
      </c>
      <c r="I2970" s="81" t="s">
        <v>3031</v>
      </c>
      <c r="J2970" s="81" t="s">
        <v>14</v>
      </c>
      <c r="K2970" s="81" t="s">
        <v>494</v>
      </c>
      <c r="L2970" s="81">
        <v>-107.99995375</v>
      </c>
      <c r="M2970" s="81">
        <v>39.439432222222216</v>
      </c>
      <c r="N2970" s="190">
        <v>0</v>
      </c>
      <c r="O2970" s="185">
        <v>1.6429687497113432</v>
      </c>
      <c r="P2970" s="185">
        <v>0</v>
      </c>
      <c r="Q2970" s="185">
        <v>0</v>
      </c>
      <c r="R2970" s="186">
        <v>0</v>
      </c>
    </row>
    <row r="2971" spans="1:18" s="81" customFormat="1" x14ac:dyDescent="0.2">
      <c r="A2971" s="81" t="s">
        <v>147</v>
      </c>
      <c r="B2971" s="81" t="s">
        <v>493</v>
      </c>
      <c r="C2971" s="81" t="str">
        <f t="shared" si="46"/>
        <v>08045</v>
      </c>
      <c r="D2971" s="81" t="s">
        <v>503</v>
      </c>
      <c r="E2971" s="81" t="s">
        <v>3030</v>
      </c>
      <c r="F2971" s="81">
        <v>26.795999999999999</v>
      </c>
      <c r="G2971" s="81" t="s">
        <v>528</v>
      </c>
      <c r="H2971" s="81" t="s">
        <v>565</v>
      </c>
      <c r="I2971" s="81" t="s">
        <v>3031</v>
      </c>
      <c r="J2971" s="81" t="s">
        <v>14</v>
      </c>
      <c r="K2971" s="81" t="s">
        <v>494</v>
      </c>
      <c r="L2971" s="81">
        <v>-107.99995375</v>
      </c>
      <c r="M2971" s="81">
        <v>39.439432222222216</v>
      </c>
      <c r="N2971" s="190">
        <v>0</v>
      </c>
      <c r="O2971" s="185">
        <v>1.744116576232674</v>
      </c>
      <c r="P2971" s="185">
        <v>0</v>
      </c>
      <c r="Q2971" s="185">
        <v>0</v>
      </c>
      <c r="R2971" s="186">
        <v>0</v>
      </c>
    </row>
    <row r="2972" spans="1:18" s="81" customFormat="1" x14ac:dyDescent="0.2">
      <c r="A2972" s="81" t="s">
        <v>147</v>
      </c>
      <c r="B2972" s="81" t="s">
        <v>493</v>
      </c>
      <c r="C2972" s="81" t="str">
        <f t="shared" si="46"/>
        <v>08045</v>
      </c>
      <c r="D2972" s="81" t="s">
        <v>503</v>
      </c>
      <c r="E2972" s="81" t="s">
        <v>3032</v>
      </c>
      <c r="F2972" s="81">
        <v>36.707999999999998</v>
      </c>
      <c r="G2972" s="81" t="s">
        <v>528</v>
      </c>
      <c r="H2972" s="81" t="s">
        <v>565</v>
      </c>
      <c r="I2972" s="81" t="s">
        <v>3033</v>
      </c>
      <c r="J2972" s="81" t="s">
        <v>14</v>
      </c>
      <c r="K2972" s="81" t="s">
        <v>494</v>
      </c>
      <c r="L2972" s="81">
        <v>-107.99540336111113</v>
      </c>
      <c r="M2972" s="81">
        <v>39.435850138888888</v>
      </c>
      <c r="N2972" s="190">
        <v>0</v>
      </c>
      <c r="O2972" s="185">
        <v>2.3892756859362962</v>
      </c>
      <c r="P2972" s="185">
        <v>0</v>
      </c>
      <c r="Q2972" s="185">
        <v>0</v>
      </c>
      <c r="R2972" s="186">
        <v>0</v>
      </c>
    </row>
    <row r="2973" spans="1:18" s="81" customFormat="1" x14ac:dyDescent="0.2">
      <c r="A2973" s="81" t="s">
        <v>147</v>
      </c>
      <c r="B2973" s="81" t="s">
        <v>493</v>
      </c>
      <c r="C2973" s="81" t="str">
        <f t="shared" si="46"/>
        <v>08045</v>
      </c>
      <c r="D2973" s="81" t="s">
        <v>503</v>
      </c>
      <c r="E2973" s="81" t="s">
        <v>3032</v>
      </c>
      <c r="F2973" s="81">
        <v>49.265999999999998</v>
      </c>
      <c r="G2973" s="81" t="s">
        <v>528</v>
      </c>
      <c r="H2973" s="81" t="s">
        <v>565</v>
      </c>
      <c r="I2973" s="81" t="s">
        <v>3033</v>
      </c>
      <c r="J2973" s="81" t="s">
        <v>14</v>
      </c>
      <c r="K2973" s="81" t="s">
        <v>494</v>
      </c>
      <c r="L2973" s="81">
        <v>-107.99540336111113</v>
      </c>
      <c r="M2973" s="81">
        <v>39.435850138888888</v>
      </c>
      <c r="N2973" s="190">
        <v>0</v>
      </c>
      <c r="O2973" s="185">
        <v>3.2066594732302924</v>
      </c>
      <c r="P2973" s="185">
        <v>0</v>
      </c>
      <c r="Q2973" s="185">
        <v>0</v>
      </c>
      <c r="R2973" s="186">
        <v>0</v>
      </c>
    </row>
    <row r="2974" spans="1:18" s="81" customFormat="1" x14ac:dyDescent="0.2">
      <c r="A2974" s="81" t="s">
        <v>147</v>
      </c>
      <c r="B2974" s="81" t="s">
        <v>493</v>
      </c>
      <c r="C2974" s="81" t="str">
        <f t="shared" si="46"/>
        <v>08045</v>
      </c>
      <c r="D2974" s="81" t="s">
        <v>503</v>
      </c>
      <c r="E2974" s="81" t="s">
        <v>3032</v>
      </c>
      <c r="F2974" s="81">
        <v>123.858</v>
      </c>
      <c r="G2974" s="81" t="s">
        <v>528</v>
      </c>
      <c r="H2974" s="81" t="s">
        <v>565</v>
      </c>
      <c r="I2974" s="81" t="s">
        <v>3033</v>
      </c>
      <c r="J2974" s="81" t="s">
        <v>14</v>
      </c>
      <c r="K2974" s="81" t="s">
        <v>494</v>
      </c>
      <c r="L2974" s="81">
        <v>-107.99540336111113</v>
      </c>
      <c r="M2974" s="81">
        <v>39.435850138888888</v>
      </c>
      <c r="N2974" s="190">
        <v>0</v>
      </c>
      <c r="O2974" s="185">
        <v>8.0617551462541623</v>
      </c>
      <c r="P2974" s="185">
        <v>0</v>
      </c>
      <c r="Q2974" s="185">
        <v>0</v>
      </c>
      <c r="R2974" s="186">
        <v>0</v>
      </c>
    </row>
    <row r="2975" spans="1:18" s="81" customFormat="1" x14ac:dyDescent="0.2">
      <c r="A2975" s="81" t="s">
        <v>147</v>
      </c>
      <c r="B2975" s="81" t="s">
        <v>493</v>
      </c>
      <c r="C2975" s="81" t="str">
        <f t="shared" si="46"/>
        <v>08045</v>
      </c>
      <c r="D2975" s="81" t="s">
        <v>503</v>
      </c>
      <c r="E2975" s="81" t="s">
        <v>3034</v>
      </c>
      <c r="F2975" s="81">
        <v>25.536000000000001</v>
      </c>
      <c r="G2975" s="81" t="s">
        <v>528</v>
      </c>
      <c r="H2975" s="81" t="s">
        <v>565</v>
      </c>
      <c r="I2975" s="81" t="s">
        <v>3035</v>
      </c>
      <c r="J2975" s="81" t="s">
        <v>14</v>
      </c>
      <c r="K2975" s="81" t="s">
        <v>494</v>
      </c>
      <c r="L2975" s="81">
        <v>-107.99998613888889</v>
      </c>
      <c r="M2975" s="81">
        <v>39.435828666666666</v>
      </c>
      <c r="N2975" s="190">
        <v>0</v>
      </c>
      <c r="O2975" s="185">
        <v>1.6621048249991626</v>
      </c>
      <c r="P2975" s="185">
        <v>0</v>
      </c>
      <c r="Q2975" s="185">
        <v>0</v>
      </c>
      <c r="R2975" s="186">
        <v>0</v>
      </c>
    </row>
    <row r="2976" spans="1:18" s="81" customFormat="1" x14ac:dyDescent="0.2">
      <c r="A2976" s="81" t="s">
        <v>147</v>
      </c>
      <c r="B2976" s="81" t="s">
        <v>493</v>
      </c>
      <c r="C2976" s="81" t="str">
        <f t="shared" si="46"/>
        <v>08045</v>
      </c>
      <c r="D2976" s="81" t="s">
        <v>503</v>
      </c>
      <c r="E2976" s="81" t="s">
        <v>3034</v>
      </c>
      <c r="F2976" s="81">
        <v>29.358000000000001</v>
      </c>
      <c r="G2976" s="81" t="s">
        <v>528</v>
      </c>
      <c r="H2976" s="81" t="s">
        <v>565</v>
      </c>
      <c r="I2976" s="81" t="s">
        <v>3035</v>
      </c>
      <c r="J2976" s="81" t="s">
        <v>14</v>
      </c>
      <c r="K2976" s="81" t="s">
        <v>494</v>
      </c>
      <c r="L2976" s="81">
        <v>-107.99998613888889</v>
      </c>
      <c r="M2976" s="81">
        <v>39.435828666666666</v>
      </c>
      <c r="N2976" s="190">
        <v>0</v>
      </c>
      <c r="O2976" s="185">
        <v>1.9108738037408137</v>
      </c>
      <c r="P2976" s="185">
        <v>0</v>
      </c>
      <c r="Q2976" s="185">
        <v>0</v>
      </c>
      <c r="R2976" s="186">
        <v>0</v>
      </c>
    </row>
    <row r="2977" spans="1:18" s="81" customFormat="1" x14ac:dyDescent="0.2">
      <c r="A2977" s="81" t="s">
        <v>147</v>
      </c>
      <c r="B2977" s="81" t="s">
        <v>493</v>
      </c>
      <c r="C2977" s="81" t="str">
        <f t="shared" si="46"/>
        <v>08045</v>
      </c>
      <c r="D2977" s="81" t="s">
        <v>503</v>
      </c>
      <c r="E2977" s="81" t="s">
        <v>3034</v>
      </c>
      <c r="F2977" s="81">
        <v>40.74</v>
      </c>
      <c r="G2977" s="81" t="s">
        <v>528</v>
      </c>
      <c r="H2977" s="81" t="s">
        <v>565</v>
      </c>
      <c r="I2977" s="81" t="s">
        <v>3035</v>
      </c>
      <c r="J2977" s="81" t="s">
        <v>14</v>
      </c>
      <c r="K2977" s="81" t="s">
        <v>494</v>
      </c>
      <c r="L2977" s="81">
        <v>-107.99998613888889</v>
      </c>
      <c r="M2977" s="81">
        <v>39.435828666666666</v>
      </c>
      <c r="N2977" s="190">
        <v>0</v>
      </c>
      <c r="O2977" s="185">
        <v>2.6517132898835323</v>
      </c>
      <c r="P2977" s="185">
        <v>0</v>
      </c>
      <c r="Q2977" s="185">
        <v>0</v>
      </c>
      <c r="R2977" s="186">
        <v>0</v>
      </c>
    </row>
    <row r="2978" spans="1:18" s="81" customFormat="1" x14ac:dyDescent="0.2">
      <c r="A2978" s="81" t="s">
        <v>147</v>
      </c>
      <c r="B2978" s="81" t="s">
        <v>493</v>
      </c>
      <c r="C2978" s="81" t="str">
        <f t="shared" si="46"/>
        <v>08045</v>
      </c>
      <c r="D2978" s="81" t="s">
        <v>503</v>
      </c>
      <c r="E2978" s="81" t="s">
        <v>3034</v>
      </c>
      <c r="F2978" s="81">
        <v>60.816000000000003</v>
      </c>
      <c r="G2978" s="81" t="s">
        <v>528</v>
      </c>
      <c r="H2978" s="81" t="s">
        <v>565</v>
      </c>
      <c r="I2978" s="81" t="s">
        <v>3035</v>
      </c>
      <c r="J2978" s="81" t="s">
        <v>14</v>
      </c>
      <c r="K2978" s="81" t="s">
        <v>494</v>
      </c>
      <c r="L2978" s="81">
        <v>-107.99998613888889</v>
      </c>
      <c r="M2978" s="81">
        <v>39.435828666666666</v>
      </c>
      <c r="N2978" s="190">
        <v>0</v>
      </c>
      <c r="O2978" s="185">
        <v>3.9584338595374797</v>
      </c>
      <c r="P2978" s="185">
        <v>0</v>
      </c>
      <c r="Q2978" s="185">
        <v>0</v>
      </c>
      <c r="R2978" s="186">
        <v>0</v>
      </c>
    </row>
    <row r="2979" spans="1:18" s="81" customFormat="1" x14ac:dyDescent="0.2">
      <c r="A2979" s="81" t="s">
        <v>147</v>
      </c>
      <c r="B2979" s="81" t="s">
        <v>493</v>
      </c>
      <c r="C2979" s="81" t="str">
        <f t="shared" si="46"/>
        <v>08045</v>
      </c>
      <c r="D2979" s="81" t="s">
        <v>503</v>
      </c>
      <c r="E2979" s="81" t="s">
        <v>3036</v>
      </c>
      <c r="F2979" s="81">
        <v>25.83</v>
      </c>
      <c r="G2979" s="81" t="s">
        <v>528</v>
      </c>
      <c r="H2979" s="81" t="s">
        <v>565</v>
      </c>
      <c r="I2979" s="81" t="s">
        <v>3037</v>
      </c>
      <c r="J2979" s="81" t="s">
        <v>14</v>
      </c>
      <c r="K2979" s="81" t="s">
        <v>494</v>
      </c>
      <c r="L2979" s="81">
        <v>-108.00934372222223</v>
      </c>
      <c r="M2979" s="81">
        <v>39.435901055555554</v>
      </c>
      <c r="N2979" s="190">
        <v>0</v>
      </c>
      <c r="O2979" s="185">
        <v>1.6812409002869821</v>
      </c>
      <c r="P2979" s="185">
        <v>0</v>
      </c>
      <c r="Q2979" s="185">
        <v>0</v>
      </c>
      <c r="R2979" s="186">
        <v>0</v>
      </c>
    </row>
    <row r="2980" spans="1:18" s="81" customFormat="1" x14ac:dyDescent="0.2">
      <c r="A2980" s="81" t="s">
        <v>147</v>
      </c>
      <c r="B2980" s="81" t="s">
        <v>493</v>
      </c>
      <c r="C2980" s="81" t="str">
        <f t="shared" si="46"/>
        <v>08045</v>
      </c>
      <c r="D2980" s="81" t="s">
        <v>503</v>
      </c>
      <c r="E2980" s="81" t="s">
        <v>3036</v>
      </c>
      <c r="F2980" s="81">
        <v>54.81</v>
      </c>
      <c r="G2980" s="81" t="s">
        <v>528</v>
      </c>
      <c r="H2980" s="81" t="s">
        <v>565</v>
      </c>
      <c r="I2980" s="81" t="s">
        <v>3037</v>
      </c>
      <c r="J2980" s="81" t="s">
        <v>14</v>
      </c>
      <c r="K2980" s="81" t="s">
        <v>494</v>
      </c>
      <c r="L2980" s="81">
        <v>-108.00934372222223</v>
      </c>
      <c r="M2980" s="81">
        <v>39.435901055555554</v>
      </c>
      <c r="N2980" s="190">
        <v>0</v>
      </c>
      <c r="O2980" s="185">
        <v>3.5675111786577425</v>
      </c>
      <c r="P2980" s="185">
        <v>0</v>
      </c>
      <c r="Q2980" s="185">
        <v>0</v>
      </c>
      <c r="R2980" s="186">
        <v>0</v>
      </c>
    </row>
    <row r="2981" spans="1:18" s="81" customFormat="1" x14ac:dyDescent="0.2">
      <c r="A2981" s="81" t="s">
        <v>147</v>
      </c>
      <c r="B2981" s="81" t="s">
        <v>493</v>
      </c>
      <c r="C2981" s="81" t="str">
        <f t="shared" si="46"/>
        <v>08045</v>
      </c>
      <c r="D2981" s="81" t="s">
        <v>503</v>
      </c>
      <c r="E2981" s="81" t="s">
        <v>3038</v>
      </c>
      <c r="F2981" s="81">
        <v>64.596000000000004</v>
      </c>
      <c r="G2981" s="81" t="s">
        <v>528</v>
      </c>
      <c r="H2981" s="81" t="s">
        <v>565</v>
      </c>
      <c r="I2981" s="81" t="s">
        <v>3017</v>
      </c>
      <c r="J2981" s="81" t="s">
        <v>14</v>
      </c>
      <c r="K2981" s="81" t="s">
        <v>494</v>
      </c>
      <c r="L2981" s="81">
        <v>-108.03249986111111</v>
      </c>
      <c r="M2981" s="81">
        <v>39.421234249999998</v>
      </c>
      <c r="N2981" s="190">
        <v>0</v>
      </c>
      <c r="O2981" s="185">
        <v>4.2044691132380132</v>
      </c>
      <c r="P2981" s="185">
        <v>0</v>
      </c>
      <c r="Q2981" s="185">
        <v>0</v>
      </c>
      <c r="R2981" s="186">
        <v>0</v>
      </c>
    </row>
    <row r="2982" spans="1:18" s="81" customFormat="1" x14ac:dyDescent="0.2">
      <c r="A2982" s="81" t="s">
        <v>147</v>
      </c>
      <c r="B2982" s="81" t="s">
        <v>493</v>
      </c>
      <c r="C2982" s="81" t="str">
        <f t="shared" si="46"/>
        <v>08045</v>
      </c>
      <c r="D2982" s="81" t="s">
        <v>503</v>
      </c>
      <c r="E2982" s="81" t="s">
        <v>3038</v>
      </c>
      <c r="F2982" s="81">
        <v>90.635999999999996</v>
      </c>
      <c r="G2982" s="81" t="s">
        <v>528</v>
      </c>
      <c r="H2982" s="81" t="s">
        <v>565</v>
      </c>
      <c r="I2982" s="81" t="s">
        <v>3017</v>
      </c>
      <c r="J2982" s="81" t="s">
        <v>14</v>
      </c>
      <c r="K2982" s="81" t="s">
        <v>494</v>
      </c>
      <c r="L2982" s="81">
        <v>-108.03249986111111</v>
      </c>
      <c r="M2982" s="81">
        <v>39.421234249999998</v>
      </c>
      <c r="N2982" s="190">
        <v>0</v>
      </c>
      <c r="O2982" s="185">
        <v>5.89937863873058</v>
      </c>
      <c r="P2982" s="185">
        <v>0</v>
      </c>
      <c r="Q2982" s="185">
        <v>0</v>
      </c>
      <c r="R2982" s="186">
        <v>0</v>
      </c>
    </row>
    <row r="2983" spans="1:18" s="81" customFormat="1" x14ac:dyDescent="0.2">
      <c r="A2983" s="81" t="s">
        <v>147</v>
      </c>
      <c r="B2983" s="81" t="s">
        <v>493</v>
      </c>
      <c r="C2983" s="81" t="str">
        <f t="shared" si="46"/>
        <v>08045</v>
      </c>
      <c r="D2983" s="81" t="s">
        <v>503</v>
      </c>
      <c r="E2983" s="81" t="s">
        <v>3039</v>
      </c>
      <c r="F2983" s="81">
        <v>49.601999999999997</v>
      </c>
      <c r="G2983" s="81" t="s">
        <v>528</v>
      </c>
      <c r="H2983" s="81" t="s">
        <v>565</v>
      </c>
      <c r="I2983" s="81" t="s">
        <v>3017</v>
      </c>
      <c r="J2983" s="81" t="s">
        <v>14</v>
      </c>
      <c r="K2983" s="81" t="s">
        <v>494</v>
      </c>
      <c r="L2983" s="81">
        <v>-108.04650919444444</v>
      </c>
      <c r="M2983" s="81">
        <v>39.417642083333334</v>
      </c>
      <c r="N2983" s="190">
        <v>0</v>
      </c>
      <c r="O2983" s="185">
        <v>3.228529273559229</v>
      </c>
      <c r="P2983" s="185">
        <v>0</v>
      </c>
      <c r="Q2983" s="185">
        <v>0</v>
      </c>
      <c r="R2983" s="186">
        <v>0</v>
      </c>
    </row>
    <row r="2984" spans="1:18" s="81" customFormat="1" x14ac:dyDescent="0.2">
      <c r="A2984" s="81" t="s">
        <v>147</v>
      </c>
      <c r="B2984" s="81" t="s">
        <v>493</v>
      </c>
      <c r="C2984" s="81" t="str">
        <f t="shared" si="46"/>
        <v>08045</v>
      </c>
      <c r="D2984" s="81" t="s">
        <v>503</v>
      </c>
      <c r="E2984" s="81" t="s">
        <v>3039</v>
      </c>
      <c r="F2984" s="81">
        <v>81.941999999999993</v>
      </c>
      <c r="G2984" s="81" t="s">
        <v>528</v>
      </c>
      <c r="H2984" s="81" t="s">
        <v>565</v>
      </c>
      <c r="I2984" s="81" t="s">
        <v>3017</v>
      </c>
      <c r="J2984" s="81" t="s">
        <v>14</v>
      </c>
      <c r="K2984" s="81" t="s">
        <v>494</v>
      </c>
      <c r="L2984" s="81">
        <v>-108.04650919444444</v>
      </c>
      <c r="M2984" s="81">
        <v>39.417642083333334</v>
      </c>
      <c r="N2984" s="190">
        <v>0</v>
      </c>
      <c r="O2984" s="185">
        <v>5.3334975552193526</v>
      </c>
      <c r="P2984" s="185">
        <v>0</v>
      </c>
      <c r="Q2984" s="185">
        <v>0</v>
      </c>
      <c r="R2984" s="186">
        <v>0</v>
      </c>
    </row>
    <row r="2985" spans="1:18" s="81" customFormat="1" x14ac:dyDescent="0.2">
      <c r="A2985" s="81" t="s">
        <v>147</v>
      </c>
      <c r="B2985" s="81" t="s">
        <v>493</v>
      </c>
      <c r="C2985" s="81" t="str">
        <f t="shared" si="46"/>
        <v>08045</v>
      </c>
      <c r="D2985" s="81" t="s">
        <v>503</v>
      </c>
      <c r="E2985" s="81" t="s">
        <v>3040</v>
      </c>
      <c r="F2985" s="81">
        <v>407.358</v>
      </c>
      <c r="G2985" s="81" t="s">
        <v>3041</v>
      </c>
      <c r="H2985" s="81" t="s">
        <v>3042</v>
      </c>
      <c r="I2985" s="81" t="s">
        <v>3043</v>
      </c>
      <c r="J2985" s="81" t="s">
        <v>285</v>
      </c>
      <c r="K2985" s="81" t="s">
        <v>494</v>
      </c>
      <c r="L2985" s="81">
        <v>-107.63056661111111</v>
      </c>
      <c r="M2985" s="81">
        <v>39.481139833333337</v>
      </c>
      <c r="N2985" s="190">
        <v>0</v>
      </c>
      <c r="O2985" s="185">
        <v>11.930290457814507</v>
      </c>
      <c r="P2985" s="185">
        <v>0</v>
      </c>
      <c r="Q2985" s="185">
        <v>0</v>
      </c>
      <c r="R2985" s="186">
        <v>0</v>
      </c>
    </row>
    <row r="2986" spans="1:18" s="81" customFormat="1" x14ac:dyDescent="0.2">
      <c r="A2986" s="81" t="s">
        <v>147</v>
      </c>
      <c r="B2986" s="81" t="s">
        <v>493</v>
      </c>
      <c r="C2986" s="81" t="str">
        <f t="shared" si="46"/>
        <v>08045</v>
      </c>
      <c r="D2986" s="81" t="s">
        <v>503</v>
      </c>
      <c r="E2986" s="81" t="s">
        <v>3040</v>
      </c>
      <c r="F2986" s="81">
        <v>650.49599999999998</v>
      </c>
      <c r="G2986" s="81" t="s">
        <v>3041</v>
      </c>
      <c r="H2986" s="81" t="s">
        <v>3044</v>
      </c>
      <c r="I2986" s="81" t="s">
        <v>3043</v>
      </c>
      <c r="J2986" s="81" t="s">
        <v>285</v>
      </c>
      <c r="K2986" s="81" t="s">
        <v>494</v>
      </c>
      <c r="L2986" s="81">
        <v>-107.63056661111111</v>
      </c>
      <c r="M2986" s="81">
        <v>39.481139833333337</v>
      </c>
      <c r="N2986" s="190">
        <v>0</v>
      </c>
      <c r="O2986" s="185">
        <v>9.7805027541052691E-2</v>
      </c>
      <c r="P2986" s="185">
        <v>0</v>
      </c>
      <c r="Q2986" s="185">
        <v>0</v>
      </c>
      <c r="R2986" s="186">
        <v>0</v>
      </c>
    </row>
    <row r="2987" spans="1:18" s="81" customFormat="1" x14ac:dyDescent="0.2">
      <c r="A2987" s="81" t="s">
        <v>147</v>
      </c>
      <c r="B2987" s="81" t="s">
        <v>493</v>
      </c>
      <c r="C2987" s="81" t="str">
        <f t="shared" si="46"/>
        <v>08045</v>
      </c>
      <c r="D2987" s="81" t="s">
        <v>503</v>
      </c>
      <c r="E2987" s="81" t="s">
        <v>3045</v>
      </c>
      <c r="F2987" s="81">
        <v>45.36</v>
      </c>
      <c r="G2987" s="81" t="s">
        <v>528</v>
      </c>
      <c r="H2987" s="81" t="s">
        <v>1364</v>
      </c>
      <c r="I2987" s="81" t="s">
        <v>3046</v>
      </c>
      <c r="J2987" s="81" t="s">
        <v>14</v>
      </c>
      <c r="K2987" s="81" t="s">
        <v>494</v>
      </c>
      <c r="L2987" s="81">
        <v>-107.71226791666668</v>
      </c>
      <c r="M2987" s="81">
        <v>39.543536388888889</v>
      </c>
      <c r="N2987" s="190">
        <v>0</v>
      </c>
      <c r="O2987" s="185">
        <v>1.2064338665205685</v>
      </c>
      <c r="P2987" s="185">
        <v>0</v>
      </c>
      <c r="Q2987" s="185">
        <v>0</v>
      </c>
      <c r="R2987" s="186">
        <v>0</v>
      </c>
    </row>
    <row r="2988" spans="1:18" s="81" customFormat="1" x14ac:dyDescent="0.2">
      <c r="A2988" s="81" t="s">
        <v>147</v>
      </c>
      <c r="B2988" s="81" t="s">
        <v>493</v>
      </c>
      <c r="C2988" s="81" t="str">
        <f t="shared" si="46"/>
        <v>08045</v>
      </c>
      <c r="D2988" s="81" t="s">
        <v>503</v>
      </c>
      <c r="E2988" s="81" t="s">
        <v>3047</v>
      </c>
      <c r="F2988" s="81">
        <v>564.98400000000004</v>
      </c>
      <c r="G2988" s="81" t="s">
        <v>528</v>
      </c>
      <c r="H2988" s="81" t="s">
        <v>1364</v>
      </c>
      <c r="I2988" s="81" t="s">
        <v>3048</v>
      </c>
      <c r="J2988" s="81" t="s">
        <v>14</v>
      </c>
      <c r="K2988" s="81" t="s">
        <v>494</v>
      </c>
      <c r="L2988" s="81">
        <v>-107.68367088888891</v>
      </c>
      <c r="M2988" s="81">
        <v>39.521296083333333</v>
      </c>
      <c r="N2988" s="190">
        <v>0</v>
      </c>
      <c r="O2988" s="185">
        <v>15.026804048550632</v>
      </c>
      <c r="P2988" s="185">
        <v>0</v>
      </c>
      <c r="Q2988" s="185">
        <v>0</v>
      </c>
      <c r="R2988" s="186">
        <v>0</v>
      </c>
    </row>
    <row r="2989" spans="1:18" s="81" customFormat="1" x14ac:dyDescent="0.2">
      <c r="A2989" s="81" t="s">
        <v>147</v>
      </c>
      <c r="B2989" s="81" t="s">
        <v>493</v>
      </c>
      <c r="C2989" s="81" t="str">
        <f t="shared" si="46"/>
        <v>08045</v>
      </c>
      <c r="D2989" s="81" t="s">
        <v>503</v>
      </c>
      <c r="E2989" s="81" t="s">
        <v>3049</v>
      </c>
      <c r="F2989" s="81">
        <v>149.184</v>
      </c>
      <c r="G2989" s="81" t="s">
        <v>528</v>
      </c>
      <c r="H2989" s="81" t="s">
        <v>1364</v>
      </c>
      <c r="I2989" s="81" t="s">
        <v>3050</v>
      </c>
      <c r="J2989" s="81" t="s">
        <v>14</v>
      </c>
      <c r="K2989" s="81" t="s">
        <v>494</v>
      </c>
      <c r="L2989" s="81">
        <v>-107.69305916666667</v>
      </c>
      <c r="M2989" s="81">
        <v>39.528488555555555</v>
      </c>
      <c r="N2989" s="190">
        <v>0</v>
      </c>
      <c r="O2989" s="185">
        <v>3.9678269387787579</v>
      </c>
      <c r="P2989" s="185">
        <v>0</v>
      </c>
      <c r="Q2989" s="185">
        <v>0</v>
      </c>
      <c r="R2989" s="186">
        <v>0</v>
      </c>
    </row>
    <row r="2990" spans="1:18" s="81" customFormat="1" x14ac:dyDescent="0.2">
      <c r="A2990" s="81" t="s">
        <v>147</v>
      </c>
      <c r="B2990" s="81" t="s">
        <v>493</v>
      </c>
      <c r="C2990" s="81" t="str">
        <f t="shared" si="46"/>
        <v>08045</v>
      </c>
      <c r="D2990" s="81" t="s">
        <v>503</v>
      </c>
      <c r="E2990" s="81" t="s">
        <v>3051</v>
      </c>
      <c r="F2990" s="81">
        <v>297.86399999999998</v>
      </c>
      <c r="G2990" s="81" t="s">
        <v>528</v>
      </c>
      <c r="H2990" s="81" t="s">
        <v>1364</v>
      </c>
      <c r="I2990" s="81" t="s">
        <v>3052</v>
      </c>
      <c r="J2990" s="81" t="s">
        <v>14</v>
      </c>
      <c r="K2990" s="81" t="s">
        <v>494</v>
      </c>
      <c r="L2990" s="81">
        <v>-107.72670094444445</v>
      </c>
      <c r="M2990" s="81">
        <v>39.524545583333335</v>
      </c>
      <c r="N2990" s="190">
        <v>0</v>
      </c>
      <c r="O2990" s="185">
        <v>7.9222490568183979</v>
      </c>
      <c r="P2990" s="185">
        <v>0</v>
      </c>
      <c r="Q2990" s="185">
        <v>0</v>
      </c>
      <c r="R2990" s="186">
        <v>0</v>
      </c>
    </row>
    <row r="2991" spans="1:18" s="81" customFormat="1" x14ac:dyDescent="0.2">
      <c r="A2991" s="81" t="s">
        <v>147</v>
      </c>
      <c r="B2991" s="81" t="s">
        <v>493</v>
      </c>
      <c r="C2991" s="81" t="str">
        <f t="shared" si="46"/>
        <v>08045</v>
      </c>
      <c r="D2991" s="81" t="s">
        <v>503</v>
      </c>
      <c r="E2991" s="81" t="s">
        <v>3053</v>
      </c>
      <c r="F2991" s="81">
        <v>89.712000000000003</v>
      </c>
      <c r="G2991" s="81" t="s">
        <v>528</v>
      </c>
      <c r="H2991" s="81" t="s">
        <v>1364</v>
      </c>
      <c r="I2991" s="81" t="s">
        <v>3054</v>
      </c>
      <c r="J2991" s="81" t="s">
        <v>14</v>
      </c>
      <c r="K2991" s="81" t="s">
        <v>494</v>
      </c>
      <c r="L2991" s="81">
        <v>-107.67439766666668</v>
      </c>
      <c r="M2991" s="81">
        <v>39.532151999999996</v>
      </c>
      <c r="N2991" s="190">
        <v>0</v>
      </c>
      <c r="O2991" s="185">
        <v>2.3860580915629015</v>
      </c>
      <c r="P2991" s="185">
        <v>0</v>
      </c>
      <c r="Q2991" s="185">
        <v>0</v>
      </c>
      <c r="R2991" s="186">
        <v>0</v>
      </c>
    </row>
    <row r="2992" spans="1:18" s="81" customFormat="1" x14ac:dyDescent="0.2">
      <c r="A2992" s="81" t="s">
        <v>147</v>
      </c>
      <c r="B2992" s="81" t="s">
        <v>493</v>
      </c>
      <c r="C2992" s="81" t="str">
        <f t="shared" si="46"/>
        <v>08045</v>
      </c>
      <c r="D2992" s="81" t="s">
        <v>503</v>
      </c>
      <c r="E2992" s="81" t="s">
        <v>3055</v>
      </c>
      <c r="F2992" s="81">
        <v>236.88</v>
      </c>
      <c r="G2992" s="81" t="s">
        <v>528</v>
      </c>
      <c r="H2992" s="81" t="s">
        <v>1364</v>
      </c>
      <c r="I2992" s="81" t="s">
        <v>3056</v>
      </c>
      <c r="J2992" s="81" t="s">
        <v>14</v>
      </c>
      <c r="K2992" s="81" t="s">
        <v>494</v>
      </c>
      <c r="L2992" s="81">
        <v>-107.74077633333333</v>
      </c>
      <c r="M2992" s="81">
        <v>39.532028583333336</v>
      </c>
      <c r="N2992" s="190">
        <v>0</v>
      </c>
      <c r="O2992" s="185">
        <v>6.3002657473851889</v>
      </c>
      <c r="P2992" s="185">
        <v>0</v>
      </c>
      <c r="Q2992" s="185">
        <v>0</v>
      </c>
      <c r="R2992" s="186">
        <v>0</v>
      </c>
    </row>
    <row r="2993" spans="1:18" s="81" customFormat="1" x14ac:dyDescent="0.2">
      <c r="A2993" s="81" t="s">
        <v>147</v>
      </c>
      <c r="B2993" s="81" t="s">
        <v>493</v>
      </c>
      <c r="C2993" s="81" t="str">
        <f t="shared" si="46"/>
        <v>08045</v>
      </c>
      <c r="D2993" s="81" t="s">
        <v>503</v>
      </c>
      <c r="E2993" s="81" t="s">
        <v>3057</v>
      </c>
      <c r="F2993" s="81">
        <v>120.456</v>
      </c>
      <c r="G2993" s="81" t="s">
        <v>528</v>
      </c>
      <c r="H2993" s="81" t="s">
        <v>1364</v>
      </c>
      <c r="I2993" s="81" t="s">
        <v>3058</v>
      </c>
      <c r="J2993" s="81" t="s">
        <v>14</v>
      </c>
      <c r="K2993" s="81" t="s">
        <v>494</v>
      </c>
      <c r="L2993" s="81">
        <v>-107.69298977777778</v>
      </c>
      <c r="M2993" s="81">
        <v>39.521174833333333</v>
      </c>
      <c r="N2993" s="190">
        <v>0</v>
      </c>
      <c r="O2993" s="185">
        <v>3.2037521566490641</v>
      </c>
      <c r="P2993" s="185">
        <v>0</v>
      </c>
      <c r="Q2993" s="185">
        <v>0</v>
      </c>
      <c r="R2993" s="186">
        <v>0</v>
      </c>
    </row>
    <row r="2994" spans="1:18" s="81" customFormat="1" x14ac:dyDescent="0.2">
      <c r="A2994" s="81" t="s">
        <v>147</v>
      </c>
      <c r="B2994" s="81" t="s">
        <v>493</v>
      </c>
      <c r="C2994" s="81" t="str">
        <f t="shared" si="46"/>
        <v>08045</v>
      </c>
      <c r="D2994" s="81" t="s">
        <v>503</v>
      </c>
      <c r="E2994" s="81" t="s">
        <v>3059</v>
      </c>
      <c r="F2994" s="81">
        <v>522.64800000000002</v>
      </c>
      <c r="G2994" s="81" t="s">
        <v>528</v>
      </c>
      <c r="H2994" s="81" t="s">
        <v>1364</v>
      </c>
      <c r="I2994" s="81" t="s">
        <v>3060</v>
      </c>
      <c r="J2994" s="81" t="s">
        <v>14</v>
      </c>
      <c r="K2994" s="81" t="s">
        <v>494</v>
      </c>
      <c r="L2994" s="81">
        <v>-107.67908808333334</v>
      </c>
      <c r="M2994" s="81">
        <v>39.528493499999996</v>
      </c>
      <c r="N2994" s="190">
        <v>0</v>
      </c>
      <c r="O2994" s="185">
        <v>13.900799106464769</v>
      </c>
      <c r="P2994" s="185">
        <v>0</v>
      </c>
      <c r="Q2994" s="185">
        <v>0</v>
      </c>
      <c r="R2994" s="186">
        <v>0</v>
      </c>
    </row>
    <row r="2995" spans="1:18" s="81" customFormat="1" x14ac:dyDescent="0.2">
      <c r="A2995" s="81" t="s">
        <v>147</v>
      </c>
      <c r="B2995" s="81" t="s">
        <v>493</v>
      </c>
      <c r="C2995" s="81" t="str">
        <f t="shared" si="46"/>
        <v>08045</v>
      </c>
      <c r="D2995" s="81" t="s">
        <v>503</v>
      </c>
      <c r="E2995" s="81" t="s">
        <v>3061</v>
      </c>
      <c r="F2995" s="81">
        <v>128.01599999999999</v>
      </c>
      <c r="G2995" s="81" t="s">
        <v>528</v>
      </c>
      <c r="H2995" s="81" t="s">
        <v>1364</v>
      </c>
      <c r="I2995" s="81" t="s">
        <v>3062</v>
      </c>
      <c r="J2995" s="81" t="s">
        <v>14</v>
      </c>
      <c r="K2995" s="81" t="s">
        <v>494</v>
      </c>
      <c r="L2995" s="81">
        <v>-107.67436666666667</v>
      </c>
      <c r="M2995" s="81">
        <v>39.524932749999998</v>
      </c>
      <c r="N2995" s="190">
        <v>0</v>
      </c>
      <c r="O2995" s="185">
        <v>3.4048244677358261</v>
      </c>
      <c r="P2995" s="185">
        <v>0</v>
      </c>
      <c r="Q2995" s="185">
        <v>0</v>
      </c>
      <c r="R2995" s="186">
        <v>0</v>
      </c>
    </row>
    <row r="2996" spans="1:18" s="81" customFormat="1" x14ac:dyDescent="0.2">
      <c r="A2996" s="81" t="s">
        <v>147</v>
      </c>
      <c r="B2996" s="81" t="s">
        <v>493</v>
      </c>
      <c r="C2996" s="81" t="str">
        <f t="shared" si="46"/>
        <v>08045</v>
      </c>
      <c r="D2996" s="81" t="s">
        <v>503</v>
      </c>
      <c r="E2996" s="81" t="s">
        <v>3063</v>
      </c>
      <c r="F2996" s="81">
        <v>84.671999999999997</v>
      </c>
      <c r="G2996" s="81" t="s">
        <v>528</v>
      </c>
      <c r="H2996" s="81" t="s">
        <v>1364</v>
      </c>
      <c r="I2996" s="81" t="s">
        <v>3064</v>
      </c>
      <c r="J2996" s="81" t="s">
        <v>14</v>
      </c>
      <c r="K2996" s="81" t="s">
        <v>494</v>
      </c>
      <c r="L2996" s="81">
        <v>-107.66496966666668</v>
      </c>
      <c r="M2996" s="81">
        <v>39.521383861111111</v>
      </c>
      <c r="N2996" s="190">
        <v>0</v>
      </c>
      <c r="O2996" s="185">
        <v>2.2520098841717275</v>
      </c>
      <c r="P2996" s="185">
        <v>0</v>
      </c>
      <c r="Q2996" s="185">
        <v>0</v>
      </c>
      <c r="R2996" s="186">
        <v>0</v>
      </c>
    </row>
    <row r="2997" spans="1:18" s="81" customFormat="1" x14ac:dyDescent="0.2">
      <c r="A2997" s="81" t="s">
        <v>147</v>
      </c>
      <c r="B2997" s="81" t="s">
        <v>493</v>
      </c>
      <c r="C2997" s="81" t="str">
        <f t="shared" si="46"/>
        <v>08045</v>
      </c>
      <c r="D2997" s="81" t="s">
        <v>503</v>
      </c>
      <c r="E2997" s="81" t="s">
        <v>3065</v>
      </c>
      <c r="F2997" s="81">
        <v>403.2</v>
      </c>
      <c r="G2997" s="81" t="s">
        <v>528</v>
      </c>
      <c r="H2997" s="81" t="s">
        <v>1364</v>
      </c>
      <c r="I2997" s="81" t="s">
        <v>3066</v>
      </c>
      <c r="J2997" s="81" t="s">
        <v>14</v>
      </c>
      <c r="K2997" s="81" t="s">
        <v>494</v>
      </c>
      <c r="L2997" s="81">
        <v>-107.6414851388889</v>
      </c>
      <c r="M2997" s="81">
        <v>39.525197249999998</v>
      </c>
      <c r="N2997" s="190">
        <v>0</v>
      </c>
      <c r="O2997" s="185">
        <v>10.72385659129394</v>
      </c>
      <c r="P2997" s="185">
        <v>0</v>
      </c>
      <c r="Q2997" s="185">
        <v>0</v>
      </c>
      <c r="R2997" s="186">
        <v>0</v>
      </c>
    </row>
    <row r="2998" spans="1:18" s="81" customFormat="1" x14ac:dyDescent="0.2">
      <c r="A2998" s="81" t="s">
        <v>147</v>
      </c>
      <c r="B2998" s="81" t="s">
        <v>493</v>
      </c>
      <c r="C2998" s="81" t="str">
        <f t="shared" si="46"/>
        <v>08045</v>
      </c>
      <c r="D2998" s="81" t="s">
        <v>503</v>
      </c>
      <c r="E2998" s="81" t="s">
        <v>3067</v>
      </c>
      <c r="F2998" s="81">
        <v>214.70400000000001</v>
      </c>
      <c r="G2998" s="81" t="s">
        <v>528</v>
      </c>
      <c r="H2998" s="81" t="s">
        <v>1364</v>
      </c>
      <c r="I2998" s="81" t="s">
        <v>3068</v>
      </c>
      <c r="J2998" s="81" t="s">
        <v>14</v>
      </c>
      <c r="K2998" s="81" t="s">
        <v>494</v>
      </c>
      <c r="L2998" s="81">
        <v>-107.64624522222223</v>
      </c>
      <c r="M2998" s="81">
        <v>39.528788055555552</v>
      </c>
      <c r="N2998" s="190">
        <v>0</v>
      </c>
      <c r="O2998" s="185">
        <v>5.7104536348640238</v>
      </c>
      <c r="P2998" s="185">
        <v>0</v>
      </c>
      <c r="Q2998" s="185">
        <v>0</v>
      </c>
      <c r="R2998" s="186">
        <v>0</v>
      </c>
    </row>
    <row r="2999" spans="1:18" s="81" customFormat="1" x14ac:dyDescent="0.2">
      <c r="A2999" s="81" t="s">
        <v>147</v>
      </c>
      <c r="B2999" s="81" t="s">
        <v>493</v>
      </c>
      <c r="C2999" s="81" t="str">
        <f t="shared" si="46"/>
        <v>08045</v>
      </c>
      <c r="D2999" s="81" t="s">
        <v>503</v>
      </c>
      <c r="E2999" s="81" t="s">
        <v>3069</v>
      </c>
      <c r="F2999" s="81">
        <v>66.528000000000006</v>
      </c>
      <c r="G2999" s="81" t="s">
        <v>528</v>
      </c>
      <c r="H2999" s="81" t="s">
        <v>1364</v>
      </c>
      <c r="I2999" s="81" t="s">
        <v>3070</v>
      </c>
      <c r="J2999" s="81" t="s">
        <v>14</v>
      </c>
      <c r="K2999" s="81" t="s">
        <v>494</v>
      </c>
      <c r="L2999" s="81">
        <v>-107.71740755555555</v>
      </c>
      <c r="M2999" s="81">
        <v>39.546292694444446</v>
      </c>
      <c r="N2999" s="190">
        <v>0</v>
      </c>
      <c r="O2999" s="185">
        <v>1.7694363375635001</v>
      </c>
      <c r="P2999" s="185">
        <v>0</v>
      </c>
      <c r="Q2999" s="185">
        <v>0</v>
      </c>
      <c r="R2999" s="186">
        <v>0</v>
      </c>
    </row>
    <row r="3000" spans="1:18" s="81" customFormat="1" x14ac:dyDescent="0.2">
      <c r="A3000" s="81" t="s">
        <v>147</v>
      </c>
      <c r="B3000" s="81" t="s">
        <v>493</v>
      </c>
      <c r="C3000" s="81" t="str">
        <f t="shared" si="46"/>
        <v>08045</v>
      </c>
      <c r="D3000" s="81" t="s">
        <v>503</v>
      </c>
      <c r="E3000" s="81" t="s">
        <v>3071</v>
      </c>
      <c r="F3000" s="81">
        <v>259.05599999999998</v>
      </c>
      <c r="G3000" s="81" t="s">
        <v>528</v>
      </c>
      <c r="H3000" s="81" t="s">
        <v>1364</v>
      </c>
      <c r="I3000" s="81" t="s">
        <v>3072</v>
      </c>
      <c r="J3000" s="81" t="s">
        <v>14</v>
      </c>
      <c r="K3000" s="81" t="s">
        <v>494</v>
      </c>
      <c r="L3000" s="81">
        <v>-107.66959813888889</v>
      </c>
      <c r="M3000" s="81">
        <v>39.524947138888891</v>
      </c>
      <c r="N3000" s="190">
        <v>0</v>
      </c>
      <c r="O3000" s="185">
        <v>6.8900778599063566</v>
      </c>
      <c r="P3000" s="185">
        <v>0</v>
      </c>
      <c r="Q3000" s="185">
        <v>0</v>
      </c>
      <c r="R3000" s="186">
        <v>0</v>
      </c>
    </row>
    <row r="3001" spans="1:18" s="81" customFormat="1" x14ac:dyDescent="0.2">
      <c r="A3001" s="81" t="s">
        <v>147</v>
      </c>
      <c r="B3001" s="81" t="s">
        <v>493</v>
      </c>
      <c r="C3001" s="81" t="str">
        <f t="shared" si="46"/>
        <v>08045</v>
      </c>
      <c r="D3001" s="81" t="s">
        <v>503</v>
      </c>
      <c r="E3001" s="81" t="s">
        <v>3073</v>
      </c>
      <c r="F3001" s="81">
        <v>110.88</v>
      </c>
      <c r="G3001" s="81" t="s">
        <v>528</v>
      </c>
      <c r="H3001" s="81" t="s">
        <v>1364</v>
      </c>
      <c r="I3001" s="81" t="s">
        <v>3074</v>
      </c>
      <c r="J3001" s="81" t="s">
        <v>14</v>
      </c>
      <c r="K3001" s="81" t="s">
        <v>494</v>
      </c>
      <c r="L3001" s="81">
        <v>-107.69780113888889</v>
      </c>
      <c r="M3001" s="81">
        <v>39.53560072222222</v>
      </c>
      <c r="N3001" s="190">
        <v>0</v>
      </c>
      <c r="O3001" s="185">
        <v>2.9490605626058333</v>
      </c>
      <c r="P3001" s="185">
        <v>0</v>
      </c>
      <c r="Q3001" s="185">
        <v>0</v>
      </c>
      <c r="R3001" s="186">
        <v>0</v>
      </c>
    </row>
    <row r="3002" spans="1:18" s="81" customFormat="1" x14ac:dyDescent="0.2">
      <c r="A3002" s="81" t="s">
        <v>147</v>
      </c>
      <c r="B3002" s="81" t="s">
        <v>493</v>
      </c>
      <c r="C3002" s="81" t="str">
        <f t="shared" si="46"/>
        <v>08045</v>
      </c>
      <c r="D3002" s="81" t="s">
        <v>503</v>
      </c>
      <c r="E3002" s="81" t="s">
        <v>3075</v>
      </c>
      <c r="F3002" s="81">
        <v>49.896000000000001</v>
      </c>
      <c r="G3002" s="81" t="s">
        <v>528</v>
      </c>
      <c r="H3002" s="81" t="s">
        <v>1364</v>
      </c>
      <c r="I3002" s="81" t="s">
        <v>3076</v>
      </c>
      <c r="J3002" s="81" t="s">
        <v>14</v>
      </c>
      <c r="K3002" s="81" t="s">
        <v>494</v>
      </c>
      <c r="L3002" s="81">
        <v>-107.71741430555555</v>
      </c>
      <c r="M3002" s="81">
        <v>39.535477416666666</v>
      </c>
      <c r="N3002" s="190">
        <v>0</v>
      </c>
      <c r="O3002" s="185">
        <v>1.3270772531726249</v>
      </c>
      <c r="P3002" s="185">
        <v>0</v>
      </c>
      <c r="Q3002" s="185">
        <v>0</v>
      </c>
      <c r="R3002" s="186">
        <v>0</v>
      </c>
    </row>
    <row r="3003" spans="1:18" s="81" customFormat="1" x14ac:dyDescent="0.2">
      <c r="A3003" s="81" t="s">
        <v>147</v>
      </c>
      <c r="B3003" s="81" t="s">
        <v>493</v>
      </c>
      <c r="C3003" s="81" t="str">
        <f t="shared" si="46"/>
        <v>08045</v>
      </c>
      <c r="D3003" s="81" t="s">
        <v>503</v>
      </c>
      <c r="E3003" s="81" t="s">
        <v>3077</v>
      </c>
      <c r="F3003" s="81">
        <v>391.608</v>
      </c>
      <c r="G3003" s="81" t="s">
        <v>528</v>
      </c>
      <c r="H3003" s="81" t="s">
        <v>1364</v>
      </c>
      <c r="I3003" s="81" t="s">
        <v>3078</v>
      </c>
      <c r="J3003" s="81" t="s">
        <v>14</v>
      </c>
      <c r="K3003" s="81" t="s">
        <v>494</v>
      </c>
      <c r="L3003" s="81">
        <v>-107.68370341666667</v>
      </c>
      <c r="M3003" s="81">
        <v>39.528469083333334</v>
      </c>
      <c r="N3003" s="190">
        <v>0</v>
      </c>
      <c r="O3003" s="185">
        <v>10.415545714294238</v>
      </c>
      <c r="P3003" s="185">
        <v>0</v>
      </c>
      <c r="Q3003" s="185">
        <v>0</v>
      </c>
      <c r="R3003" s="186">
        <v>0</v>
      </c>
    </row>
    <row r="3004" spans="1:18" s="81" customFormat="1" x14ac:dyDescent="0.2">
      <c r="A3004" s="81" t="s">
        <v>147</v>
      </c>
      <c r="B3004" s="81" t="s">
        <v>493</v>
      </c>
      <c r="C3004" s="81" t="str">
        <f t="shared" si="46"/>
        <v>08045</v>
      </c>
      <c r="D3004" s="81" t="s">
        <v>503</v>
      </c>
      <c r="E3004" s="81" t="s">
        <v>3079</v>
      </c>
      <c r="F3004" s="81">
        <v>98.28</v>
      </c>
      <c r="G3004" s="81" t="s">
        <v>528</v>
      </c>
      <c r="H3004" s="81" t="s">
        <v>529</v>
      </c>
      <c r="I3004" s="81" t="s">
        <v>3080</v>
      </c>
      <c r="J3004" s="81" t="s">
        <v>14</v>
      </c>
      <c r="K3004" s="81" t="s">
        <v>494</v>
      </c>
      <c r="L3004" s="81">
        <v>-108.15714483333333</v>
      </c>
      <c r="M3004" s="81">
        <v>39.524730833333329</v>
      </c>
      <c r="N3004" s="190">
        <v>0</v>
      </c>
      <c r="O3004" s="185">
        <v>6.3970445345458069</v>
      </c>
      <c r="P3004" s="185">
        <v>0</v>
      </c>
      <c r="Q3004" s="185">
        <v>0</v>
      </c>
      <c r="R3004" s="186">
        <v>0</v>
      </c>
    </row>
    <row r="3005" spans="1:18" s="81" customFormat="1" x14ac:dyDescent="0.2">
      <c r="A3005" s="81" t="s">
        <v>147</v>
      </c>
      <c r="B3005" s="81" t="s">
        <v>493</v>
      </c>
      <c r="C3005" s="81" t="str">
        <f t="shared" si="46"/>
        <v>08051</v>
      </c>
      <c r="D3005" s="81" t="s">
        <v>3081</v>
      </c>
      <c r="E3005" s="81" t="s">
        <v>3082</v>
      </c>
      <c r="F3005" s="81">
        <v>120.7</v>
      </c>
      <c r="G3005" s="81" t="s">
        <v>515</v>
      </c>
      <c r="H3005" s="81" t="s">
        <v>3083</v>
      </c>
      <c r="I3005" s="81" t="s">
        <v>3084</v>
      </c>
      <c r="J3005" s="81" t="s">
        <v>231</v>
      </c>
      <c r="K3005" s="81" t="s">
        <v>333</v>
      </c>
      <c r="L3005" s="81">
        <v>-107.47730555555556</v>
      </c>
      <c r="M3005" s="81">
        <v>39.159211111111112</v>
      </c>
      <c r="N3005" s="190">
        <v>0</v>
      </c>
      <c r="O3005" s="185">
        <v>0</v>
      </c>
      <c r="P3005" s="185">
        <v>43.399977999999997</v>
      </c>
      <c r="Q3005" s="185">
        <v>0</v>
      </c>
      <c r="R3005" s="186">
        <v>0</v>
      </c>
    </row>
    <row r="3006" spans="1:18" s="81" customFormat="1" x14ac:dyDescent="0.2">
      <c r="A3006" s="81" t="s">
        <v>147</v>
      </c>
      <c r="B3006" s="81" t="s">
        <v>493</v>
      </c>
      <c r="C3006" s="81" t="str">
        <f t="shared" si="46"/>
        <v>08051</v>
      </c>
      <c r="D3006" s="81" t="s">
        <v>3081</v>
      </c>
      <c r="E3006" s="81" t="s">
        <v>3082</v>
      </c>
      <c r="F3006" s="81">
        <v>120.7</v>
      </c>
      <c r="G3006" s="81" t="s">
        <v>515</v>
      </c>
      <c r="H3006" s="81" t="s">
        <v>3083</v>
      </c>
      <c r="I3006" s="81" t="s">
        <v>3084</v>
      </c>
      <c r="J3006" s="81" t="s">
        <v>231</v>
      </c>
      <c r="K3006" s="81" t="s">
        <v>333</v>
      </c>
      <c r="L3006" s="81">
        <v>-107.47730555555556</v>
      </c>
      <c r="M3006" s="81">
        <v>39.159211111111112</v>
      </c>
      <c r="N3006" s="190">
        <v>28.899985999999998</v>
      </c>
      <c r="O3006" s="185">
        <v>0</v>
      </c>
      <c r="P3006" s="185">
        <v>0</v>
      </c>
      <c r="Q3006" s="185">
        <v>0</v>
      </c>
      <c r="R3006" s="186">
        <v>0</v>
      </c>
    </row>
    <row r="3007" spans="1:18" s="81" customFormat="1" x14ac:dyDescent="0.2">
      <c r="A3007" s="81" t="s">
        <v>147</v>
      </c>
      <c r="B3007" s="81" t="s">
        <v>493</v>
      </c>
      <c r="C3007" s="81" t="str">
        <f t="shared" si="46"/>
        <v>08051</v>
      </c>
      <c r="D3007" s="81" t="s">
        <v>3081</v>
      </c>
      <c r="E3007" s="81" t="s">
        <v>3082</v>
      </c>
      <c r="F3007" s="81">
        <v>120.7</v>
      </c>
      <c r="G3007" s="81" t="s">
        <v>515</v>
      </c>
      <c r="H3007" s="81" t="s">
        <v>3083</v>
      </c>
      <c r="I3007" s="81" t="s">
        <v>3084</v>
      </c>
      <c r="J3007" s="81" t="s">
        <v>231</v>
      </c>
      <c r="K3007" s="81" t="s">
        <v>333</v>
      </c>
      <c r="L3007" s="81">
        <v>-107.47730555555556</v>
      </c>
      <c r="M3007" s="81">
        <v>39.159211111111112</v>
      </c>
      <c r="N3007" s="190">
        <v>0</v>
      </c>
      <c r="O3007" s="185">
        <v>10.599995</v>
      </c>
      <c r="P3007" s="185">
        <v>0</v>
      </c>
      <c r="Q3007" s="185">
        <v>0</v>
      </c>
      <c r="R3007" s="186">
        <v>0</v>
      </c>
    </row>
    <row r="3008" spans="1:18" s="81" customFormat="1" x14ac:dyDescent="0.2">
      <c r="A3008" s="81" t="s">
        <v>147</v>
      </c>
      <c r="B3008" s="81" t="s">
        <v>493</v>
      </c>
      <c r="C3008" s="81" t="str">
        <f t="shared" si="46"/>
        <v>08051</v>
      </c>
      <c r="D3008" s="81" t="s">
        <v>3081</v>
      </c>
      <c r="E3008" s="81" t="s">
        <v>3082</v>
      </c>
      <c r="F3008" s="81">
        <v>1825</v>
      </c>
      <c r="G3008" s="81" t="s">
        <v>505</v>
      </c>
      <c r="H3008" s="81" t="s">
        <v>3085</v>
      </c>
      <c r="I3008" s="81" t="s">
        <v>3084</v>
      </c>
      <c r="J3008" s="81" t="s">
        <v>10</v>
      </c>
      <c r="K3008" s="81" t="s">
        <v>319</v>
      </c>
      <c r="L3008" s="81">
        <v>-107.47730555555556</v>
      </c>
      <c r="M3008" s="81">
        <v>39.159211111111112</v>
      </c>
      <c r="N3008" s="190">
        <v>0</v>
      </c>
      <c r="O3008" s="185">
        <v>30.379863</v>
      </c>
      <c r="P3008" s="185">
        <v>0</v>
      </c>
      <c r="Q3008" s="185">
        <v>0</v>
      </c>
      <c r="R3008" s="186">
        <v>0</v>
      </c>
    </row>
    <row r="3009" spans="1:18" s="81" customFormat="1" x14ac:dyDescent="0.2">
      <c r="A3009" s="81" t="s">
        <v>147</v>
      </c>
      <c r="B3009" s="81" t="s">
        <v>493</v>
      </c>
      <c r="C3009" s="81" t="str">
        <f t="shared" si="46"/>
        <v>08051</v>
      </c>
      <c r="D3009" s="81" t="s">
        <v>3081</v>
      </c>
      <c r="E3009" s="81" t="s">
        <v>3082</v>
      </c>
      <c r="F3009" s="81">
        <v>0</v>
      </c>
      <c r="G3009" s="81" t="s">
        <v>676</v>
      </c>
      <c r="H3009" s="81" t="s">
        <v>3086</v>
      </c>
      <c r="I3009" s="81" t="s">
        <v>3084</v>
      </c>
      <c r="J3009" s="81" t="s">
        <v>267</v>
      </c>
      <c r="K3009" s="81" t="s">
        <v>318</v>
      </c>
      <c r="L3009" s="81">
        <v>-107.47730555555556</v>
      </c>
      <c r="M3009" s="81">
        <v>39.159211111111112</v>
      </c>
      <c r="N3009" s="190">
        <v>0</v>
      </c>
      <c r="O3009" s="185">
        <v>4.91</v>
      </c>
      <c r="P3009" s="185">
        <v>0</v>
      </c>
      <c r="Q3009" s="185">
        <v>0</v>
      </c>
      <c r="R3009" s="186">
        <v>0</v>
      </c>
    </row>
    <row r="3010" spans="1:18" s="81" customFormat="1" x14ac:dyDescent="0.2">
      <c r="A3010" s="81" t="s">
        <v>147</v>
      </c>
      <c r="B3010" s="81" t="s">
        <v>493</v>
      </c>
      <c r="C3010" s="81" t="str">
        <f t="shared" si="46"/>
        <v>08051</v>
      </c>
      <c r="D3010" s="81" t="s">
        <v>3081</v>
      </c>
      <c r="E3010" s="81" t="s">
        <v>3087</v>
      </c>
      <c r="F3010" s="81">
        <v>21.4</v>
      </c>
      <c r="G3010" s="81" t="s">
        <v>515</v>
      </c>
      <c r="H3010" s="81" t="s">
        <v>3088</v>
      </c>
      <c r="I3010" s="81" t="s">
        <v>3089</v>
      </c>
      <c r="J3010" s="81" t="s">
        <v>229</v>
      </c>
      <c r="K3010" s="81" t="s">
        <v>333</v>
      </c>
      <c r="L3010" s="81">
        <v>-107.3949638888889</v>
      </c>
      <c r="M3010" s="81">
        <v>39.085952777777777</v>
      </c>
      <c r="N3010" s="190">
        <v>0</v>
      </c>
      <c r="O3010" s="185">
        <v>0</v>
      </c>
      <c r="P3010" s="185">
        <v>3.5</v>
      </c>
      <c r="Q3010" s="185">
        <v>0</v>
      </c>
      <c r="R3010" s="186">
        <v>0</v>
      </c>
    </row>
    <row r="3011" spans="1:18" s="81" customFormat="1" x14ac:dyDescent="0.2">
      <c r="A3011" s="81" t="s">
        <v>147</v>
      </c>
      <c r="B3011" s="81" t="s">
        <v>493</v>
      </c>
      <c r="C3011" s="81" t="str">
        <f t="shared" si="46"/>
        <v>08051</v>
      </c>
      <c r="D3011" s="81" t="s">
        <v>3081</v>
      </c>
      <c r="E3011" s="81" t="s">
        <v>3087</v>
      </c>
      <c r="F3011" s="81">
        <v>21.4</v>
      </c>
      <c r="G3011" s="81" t="s">
        <v>515</v>
      </c>
      <c r="H3011" s="81" t="s">
        <v>3088</v>
      </c>
      <c r="I3011" s="81" t="s">
        <v>3089</v>
      </c>
      <c r="J3011" s="81" t="s">
        <v>229</v>
      </c>
      <c r="K3011" s="81" t="s">
        <v>333</v>
      </c>
      <c r="L3011" s="81">
        <v>-107.3949638888889</v>
      </c>
      <c r="M3011" s="81">
        <v>39.085952777777777</v>
      </c>
      <c r="N3011" s="190">
        <v>22.5</v>
      </c>
      <c r="O3011" s="185">
        <v>0</v>
      </c>
      <c r="P3011" s="185">
        <v>0</v>
      </c>
      <c r="Q3011" s="185">
        <v>0</v>
      </c>
      <c r="R3011" s="186">
        <v>0</v>
      </c>
    </row>
    <row r="3012" spans="1:18" s="81" customFormat="1" x14ac:dyDescent="0.2">
      <c r="A3012" s="81" t="s">
        <v>147</v>
      </c>
      <c r="B3012" s="81" t="s">
        <v>493</v>
      </c>
      <c r="C3012" s="81" t="str">
        <f t="shared" si="46"/>
        <v>08051</v>
      </c>
      <c r="D3012" s="81" t="s">
        <v>3081</v>
      </c>
      <c r="E3012" s="81" t="s">
        <v>3087</v>
      </c>
      <c r="F3012" s="81">
        <v>21.4</v>
      </c>
      <c r="G3012" s="81" t="s">
        <v>515</v>
      </c>
      <c r="H3012" s="81" t="s">
        <v>3088</v>
      </c>
      <c r="I3012" s="81" t="s">
        <v>3089</v>
      </c>
      <c r="J3012" s="81" t="s">
        <v>229</v>
      </c>
      <c r="K3012" s="81" t="s">
        <v>333</v>
      </c>
      <c r="L3012" s="81">
        <v>-107.3949638888889</v>
      </c>
      <c r="M3012" s="81">
        <v>39.085952777777777</v>
      </c>
      <c r="N3012" s="190">
        <v>0</v>
      </c>
      <c r="O3012" s="185">
        <v>0</v>
      </c>
      <c r="P3012" s="185">
        <v>0</v>
      </c>
      <c r="Q3012" s="185">
        <v>0</v>
      </c>
      <c r="R3012" s="186">
        <v>0.107</v>
      </c>
    </row>
    <row r="3013" spans="1:18" s="81" customFormat="1" x14ac:dyDescent="0.2">
      <c r="A3013" s="81" t="s">
        <v>147</v>
      </c>
      <c r="B3013" s="81" t="s">
        <v>493</v>
      </c>
      <c r="C3013" s="81" t="str">
        <f t="shared" si="46"/>
        <v>08051</v>
      </c>
      <c r="D3013" s="81" t="s">
        <v>3081</v>
      </c>
      <c r="E3013" s="81" t="s">
        <v>3087</v>
      </c>
      <c r="F3013" s="81">
        <v>21.4</v>
      </c>
      <c r="G3013" s="81" t="s">
        <v>515</v>
      </c>
      <c r="H3013" s="81" t="s">
        <v>3088</v>
      </c>
      <c r="I3013" s="81" t="s">
        <v>3089</v>
      </c>
      <c r="J3013" s="81" t="s">
        <v>229</v>
      </c>
      <c r="K3013" s="81" t="s">
        <v>333</v>
      </c>
      <c r="L3013" s="81">
        <v>-107.3949638888889</v>
      </c>
      <c r="M3013" s="81">
        <v>39.085952777777777</v>
      </c>
      <c r="N3013" s="190">
        <v>0</v>
      </c>
      <c r="O3013" s="185">
        <v>0</v>
      </c>
      <c r="P3013" s="185">
        <v>0</v>
      </c>
      <c r="Q3013" s="185">
        <v>0</v>
      </c>
      <c r="R3013" s="186">
        <v>0</v>
      </c>
    </row>
    <row r="3014" spans="1:18" s="81" customFormat="1" x14ac:dyDescent="0.2">
      <c r="A3014" s="81" t="s">
        <v>147</v>
      </c>
      <c r="B3014" s="81" t="s">
        <v>493</v>
      </c>
      <c r="C3014" s="81" t="str">
        <f t="shared" si="46"/>
        <v>08051</v>
      </c>
      <c r="D3014" s="81" t="s">
        <v>3081</v>
      </c>
      <c r="E3014" s="81" t="s">
        <v>3087</v>
      </c>
      <c r="F3014" s="81">
        <v>21.4</v>
      </c>
      <c r="G3014" s="81" t="s">
        <v>515</v>
      </c>
      <c r="H3014" s="81" t="s">
        <v>3088</v>
      </c>
      <c r="I3014" s="81" t="s">
        <v>3089</v>
      </c>
      <c r="J3014" s="81" t="s">
        <v>229</v>
      </c>
      <c r="K3014" s="81" t="s">
        <v>333</v>
      </c>
      <c r="L3014" s="81">
        <v>-107.3949638888889</v>
      </c>
      <c r="M3014" s="81">
        <v>39.085952777777777</v>
      </c>
      <c r="N3014" s="190">
        <v>0</v>
      </c>
      <c r="O3014" s="185">
        <v>0</v>
      </c>
      <c r="P3014" s="185">
        <v>0</v>
      </c>
      <c r="Q3014" s="185">
        <v>6.4200000000000004E-3</v>
      </c>
      <c r="R3014" s="186">
        <v>0</v>
      </c>
    </row>
    <row r="3015" spans="1:18" s="81" customFormat="1" x14ac:dyDescent="0.2">
      <c r="A3015" s="81" t="s">
        <v>147</v>
      </c>
      <c r="B3015" s="81" t="s">
        <v>493</v>
      </c>
      <c r="C3015" s="81" t="str">
        <f t="shared" ref="C3015:C3078" si="47">B3015&amp;D3015</f>
        <v>08051</v>
      </c>
      <c r="D3015" s="81" t="s">
        <v>3081</v>
      </c>
      <c r="E3015" s="81" t="s">
        <v>3087</v>
      </c>
      <c r="F3015" s="81">
        <v>21.4</v>
      </c>
      <c r="G3015" s="81" t="s">
        <v>515</v>
      </c>
      <c r="H3015" s="81" t="s">
        <v>3088</v>
      </c>
      <c r="I3015" s="81" t="s">
        <v>3089</v>
      </c>
      <c r="J3015" s="81" t="s">
        <v>229</v>
      </c>
      <c r="K3015" s="81" t="s">
        <v>333</v>
      </c>
      <c r="L3015" s="81">
        <v>-107.3949638888889</v>
      </c>
      <c r="M3015" s="81">
        <v>39.085952777777777</v>
      </c>
      <c r="N3015" s="190">
        <v>0</v>
      </c>
      <c r="O3015" s="185">
        <v>1.2</v>
      </c>
      <c r="P3015" s="185">
        <v>0</v>
      </c>
      <c r="Q3015" s="185">
        <v>0</v>
      </c>
      <c r="R3015" s="186">
        <v>0</v>
      </c>
    </row>
    <row r="3016" spans="1:18" s="81" customFormat="1" x14ac:dyDescent="0.2">
      <c r="A3016" s="81" t="s">
        <v>147</v>
      </c>
      <c r="B3016" s="81" t="s">
        <v>493</v>
      </c>
      <c r="C3016" s="81" t="str">
        <f t="shared" si="47"/>
        <v>08051</v>
      </c>
      <c r="D3016" s="81" t="s">
        <v>3081</v>
      </c>
      <c r="E3016" s="81" t="s">
        <v>3090</v>
      </c>
      <c r="F3016" s="81">
        <v>362</v>
      </c>
      <c r="G3016" s="81" t="s">
        <v>515</v>
      </c>
      <c r="H3016" s="81" t="s">
        <v>1070</v>
      </c>
      <c r="I3016" s="81" t="s">
        <v>3091</v>
      </c>
      <c r="J3016" s="81" t="s">
        <v>231</v>
      </c>
      <c r="K3016" s="81" t="s">
        <v>333</v>
      </c>
      <c r="L3016" s="81">
        <v>-107.43154736111111</v>
      </c>
      <c r="M3016" s="81">
        <v>39.114900583333338</v>
      </c>
      <c r="N3016" s="190">
        <v>0</v>
      </c>
      <c r="O3016" s="185">
        <v>0</v>
      </c>
      <c r="P3016" s="185">
        <v>10</v>
      </c>
      <c r="Q3016" s="185">
        <v>0</v>
      </c>
      <c r="R3016" s="186">
        <v>0</v>
      </c>
    </row>
    <row r="3017" spans="1:18" s="81" customFormat="1" x14ac:dyDescent="0.2">
      <c r="A3017" s="81" t="s">
        <v>147</v>
      </c>
      <c r="B3017" s="81" t="s">
        <v>493</v>
      </c>
      <c r="C3017" s="81" t="str">
        <f t="shared" si="47"/>
        <v>08051</v>
      </c>
      <c r="D3017" s="81" t="s">
        <v>3081</v>
      </c>
      <c r="E3017" s="81" t="s">
        <v>3090</v>
      </c>
      <c r="F3017" s="81">
        <v>362</v>
      </c>
      <c r="G3017" s="81" t="s">
        <v>515</v>
      </c>
      <c r="H3017" s="81" t="s">
        <v>1070</v>
      </c>
      <c r="I3017" s="81" t="s">
        <v>3091</v>
      </c>
      <c r="J3017" s="81" t="s">
        <v>231</v>
      </c>
      <c r="K3017" s="81" t="s">
        <v>333</v>
      </c>
      <c r="L3017" s="81">
        <v>-107.43154736111111</v>
      </c>
      <c r="M3017" s="81">
        <v>39.114900583333338</v>
      </c>
      <c r="N3017" s="190">
        <v>38</v>
      </c>
      <c r="O3017" s="185">
        <v>0</v>
      </c>
      <c r="P3017" s="185">
        <v>0</v>
      </c>
      <c r="Q3017" s="185">
        <v>0</v>
      </c>
      <c r="R3017" s="186">
        <v>0</v>
      </c>
    </row>
    <row r="3018" spans="1:18" s="81" customFormat="1" x14ac:dyDescent="0.2">
      <c r="A3018" s="81" t="s">
        <v>147</v>
      </c>
      <c r="B3018" s="81" t="s">
        <v>493</v>
      </c>
      <c r="C3018" s="81" t="str">
        <f t="shared" si="47"/>
        <v>08051</v>
      </c>
      <c r="D3018" s="81" t="s">
        <v>3081</v>
      </c>
      <c r="E3018" s="81" t="s">
        <v>3090</v>
      </c>
      <c r="F3018" s="81">
        <v>362</v>
      </c>
      <c r="G3018" s="81" t="s">
        <v>515</v>
      </c>
      <c r="H3018" s="81" t="s">
        <v>1070</v>
      </c>
      <c r="I3018" s="81" t="s">
        <v>3091</v>
      </c>
      <c r="J3018" s="81" t="s">
        <v>231</v>
      </c>
      <c r="K3018" s="81" t="s">
        <v>333</v>
      </c>
      <c r="L3018" s="81">
        <v>-107.43154736111111</v>
      </c>
      <c r="M3018" s="81">
        <v>39.114900583333338</v>
      </c>
      <c r="N3018" s="190">
        <v>0</v>
      </c>
      <c r="O3018" s="185">
        <v>6</v>
      </c>
      <c r="P3018" s="185">
        <v>0</v>
      </c>
      <c r="Q3018" s="185">
        <v>0</v>
      </c>
      <c r="R3018" s="186">
        <v>0</v>
      </c>
    </row>
    <row r="3019" spans="1:18" s="81" customFormat="1" x14ac:dyDescent="0.2">
      <c r="A3019" s="81" t="s">
        <v>147</v>
      </c>
      <c r="B3019" s="81" t="s">
        <v>493</v>
      </c>
      <c r="C3019" s="81" t="str">
        <f t="shared" si="47"/>
        <v>08051</v>
      </c>
      <c r="D3019" s="81" t="s">
        <v>3081</v>
      </c>
      <c r="E3019" s="81" t="s">
        <v>3090</v>
      </c>
      <c r="F3019" s="81">
        <v>72.3</v>
      </c>
      <c r="G3019" s="81" t="s">
        <v>515</v>
      </c>
      <c r="H3019" s="81" t="s">
        <v>1070</v>
      </c>
      <c r="I3019" s="81" t="s">
        <v>3091</v>
      </c>
      <c r="J3019" s="81" t="s">
        <v>231</v>
      </c>
      <c r="K3019" s="81" t="s">
        <v>333</v>
      </c>
      <c r="L3019" s="81">
        <v>-107.43154736111111</v>
      </c>
      <c r="M3019" s="81">
        <v>39.114900583333338</v>
      </c>
      <c r="N3019" s="190">
        <v>0</v>
      </c>
      <c r="O3019" s="185">
        <v>0</v>
      </c>
      <c r="P3019" s="185">
        <v>1.52</v>
      </c>
      <c r="Q3019" s="185">
        <v>0</v>
      </c>
      <c r="R3019" s="186">
        <v>0</v>
      </c>
    </row>
    <row r="3020" spans="1:18" s="81" customFormat="1" x14ac:dyDescent="0.2">
      <c r="A3020" s="81" t="s">
        <v>147</v>
      </c>
      <c r="B3020" s="81" t="s">
        <v>493</v>
      </c>
      <c r="C3020" s="81" t="str">
        <f t="shared" si="47"/>
        <v>08051</v>
      </c>
      <c r="D3020" s="81" t="s">
        <v>3081</v>
      </c>
      <c r="E3020" s="81" t="s">
        <v>3090</v>
      </c>
      <c r="F3020" s="81">
        <v>72.3</v>
      </c>
      <c r="G3020" s="81" t="s">
        <v>515</v>
      </c>
      <c r="H3020" s="81" t="s">
        <v>1070</v>
      </c>
      <c r="I3020" s="81" t="s">
        <v>3091</v>
      </c>
      <c r="J3020" s="81" t="s">
        <v>231</v>
      </c>
      <c r="K3020" s="81" t="s">
        <v>333</v>
      </c>
      <c r="L3020" s="81">
        <v>-107.43154736111111</v>
      </c>
      <c r="M3020" s="81">
        <v>39.114900583333338</v>
      </c>
      <c r="N3020" s="190">
        <v>15.2</v>
      </c>
      <c r="O3020" s="185">
        <v>0</v>
      </c>
      <c r="P3020" s="185">
        <v>0</v>
      </c>
      <c r="Q3020" s="185">
        <v>0</v>
      </c>
      <c r="R3020" s="186">
        <v>0</v>
      </c>
    </row>
    <row r="3021" spans="1:18" s="81" customFormat="1" x14ac:dyDescent="0.2">
      <c r="A3021" s="81" t="s">
        <v>147</v>
      </c>
      <c r="B3021" s="81" t="s">
        <v>493</v>
      </c>
      <c r="C3021" s="81" t="str">
        <f t="shared" si="47"/>
        <v>08051</v>
      </c>
      <c r="D3021" s="81" t="s">
        <v>3081</v>
      </c>
      <c r="E3021" s="81" t="s">
        <v>3090</v>
      </c>
      <c r="F3021" s="81">
        <v>72.3</v>
      </c>
      <c r="G3021" s="81" t="s">
        <v>515</v>
      </c>
      <c r="H3021" s="81" t="s">
        <v>1070</v>
      </c>
      <c r="I3021" s="81" t="s">
        <v>3091</v>
      </c>
      <c r="J3021" s="81" t="s">
        <v>231</v>
      </c>
      <c r="K3021" s="81" t="s">
        <v>333</v>
      </c>
      <c r="L3021" s="81">
        <v>-107.43154736111111</v>
      </c>
      <c r="M3021" s="81">
        <v>39.114900583333338</v>
      </c>
      <c r="N3021" s="190">
        <v>0</v>
      </c>
      <c r="O3021" s="185">
        <v>0.86</v>
      </c>
      <c r="P3021" s="185">
        <v>0</v>
      </c>
      <c r="Q3021" s="185">
        <v>0</v>
      </c>
      <c r="R3021" s="186">
        <v>0</v>
      </c>
    </row>
    <row r="3022" spans="1:18" s="81" customFormat="1" x14ac:dyDescent="0.2">
      <c r="A3022" s="81" t="s">
        <v>147</v>
      </c>
      <c r="B3022" s="81" t="s">
        <v>493</v>
      </c>
      <c r="C3022" s="81" t="str">
        <f t="shared" si="47"/>
        <v>08051</v>
      </c>
      <c r="D3022" s="81" t="s">
        <v>3081</v>
      </c>
      <c r="E3022" s="81" t="s">
        <v>3090</v>
      </c>
      <c r="F3022" s="81">
        <v>67.790000000000006</v>
      </c>
      <c r="G3022" s="81" t="s">
        <v>515</v>
      </c>
      <c r="H3022" s="81" t="s">
        <v>3092</v>
      </c>
      <c r="I3022" s="81" t="s">
        <v>3091</v>
      </c>
      <c r="J3022" s="81" t="s">
        <v>100</v>
      </c>
      <c r="K3022" s="81" t="s">
        <v>385</v>
      </c>
      <c r="L3022" s="81">
        <v>-107.43154736111111</v>
      </c>
      <c r="M3022" s="81">
        <v>39.114900583333338</v>
      </c>
      <c r="N3022" s="190">
        <v>0</v>
      </c>
      <c r="O3022" s="185">
        <v>0</v>
      </c>
      <c r="P3022" s="185">
        <v>1.3557999999999999</v>
      </c>
      <c r="Q3022" s="185">
        <v>0</v>
      </c>
      <c r="R3022" s="186">
        <v>0</v>
      </c>
    </row>
    <row r="3023" spans="1:18" s="81" customFormat="1" x14ac:dyDescent="0.2">
      <c r="A3023" s="81" t="s">
        <v>147</v>
      </c>
      <c r="B3023" s="81" t="s">
        <v>493</v>
      </c>
      <c r="C3023" s="81" t="str">
        <f t="shared" si="47"/>
        <v>08051</v>
      </c>
      <c r="D3023" s="81" t="s">
        <v>3081</v>
      </c>
      <c r="E3023" s="81" t="s">
        <v>3090</v>
      </c>
      <c r="F3023" s="81">
        <v>67.790000000000006</v>
      </c>
      <c r="G3023" s="81" t="s">
        <v>515</v>
      </c>
      <c r="H3023" s="81" t="s">
        <v>3092</v>
      </c>
      <c r="I3023" s="81" t="s">
        <v>3091</v>
      </c>
      <c r="J3023" s="81" t="s">
        <v>100</v>
      </c>
      <c r="K3023" s="81" t="s">
        <v>385</v>
      </c>
      <c r="L3023" s="81">
        <v>-107.43154736111111</v>
      </c>
      <c r="M3023" s="81">
        <v>39.114900583333338</v>
      </c>
      <c r="N3023" s="190">
        <v>3.1861299999999999</v>
      </c>
      <c r="O3023" s="185">
        <v>0</v>
      </c>
      <c r="P3023" s="185">
        <v>0</v>
      </c>
      <c r="Q3023" s="185">
        <v>0</v>
      </c>
      <c r="R3023" s="186">
        <v>0</v>
      </c>
    </row>
    <row r="3024" spans="1:18" s="81" customFormat="1" x14ac:dyDescent="0.2">
      <c r="A3024" s="81" t="s">
        <v>147</v>
      </c>
      <c r="B3024" s="81" t="s">
        <v>493</v>
      </c>
      <c r="C3024" s="81" t="str">
        <f t="shared" si="47"/>
        <v>08051</v>
      </c>
      <c r="D3024" s="81" t="s">
        <v>3081</v>
      </c>
      <c r="E3024" s="81" t="s">
        <v>3090</v>
      </c>
      <c r="F3024" s="81">
        <v>67.790000000000006</v>
      </c>
      <c r="G3024" s="81" t="s">
        <v>515</v>
      </c>
      <c r="H3024" s="81" t="s">
        <v>3092</v>
      </c>
      <c r="I3024" s="81" t="s">
        <v>3091</v>
      </c>
      <c r="J3024" s="81" t="s">
        <v>100</v>
      </c>
      <c r="K3024" s="81" t="s">
        <v>385</v>
      </c>
      <c r="L3024" s="81">
        <v>-107.43154736111111</v>
      </c>
      <c r="M3024" s="81">
        <v>39.114900583333338</v>
      </c>
      <c r="N3024" s="190">
        <v>0</v>
      </c>
      <c r="O3024" s="185">
        <v>0</v>
      </c>
      <c r="P3024" s="185">
        <v>0</v>
      </c>
      <c r="Q3024" s="185">
        <v>0</v>
      </c>
      <c r="R3024" s="186">
        <v>0.257602</v>
      </c>
    </row>
    <row r="3025" spans="1:18" s="81" customFormat="1" x14ac:dyDescent="0.2">
      <c r="A3025" s="81" t="s">
        <v>147</v>
      </c>
      <c r="B3025" s="81" t="s">
        <v>493</v>
      </c>
      <c r="C3025" s="81" t="str">
        <f t="shared" si="47"/>
        <v>08051</v>
      </c>
      <c r="D3025" s="81" t="s">
        <v>3081</v>
      </c>
      <c r="E3025" s="81" t="s">
        <v>3090</v>
      </c>
      <c r="F3025" s="81">
        <v>67.790000000000006</v>
      </c>
      <c r="G3025" s="81" t="s">
        <v>515</v>
      </c>
      <c r="H3025" s="81" t="s">
        <v>3092</v>
      </c>
      <c r="I3025" s="81" t="s">
        <v>3091</v>
      </c>
      <c r="J3025" s="81" t="s">
        <v>100</v>
      </c>
      <c r="K3025" s="81" t="s">
        <v>385</v>
      </c>
      <c r="L3025" s="81">
        <v>-107.43154736111111</v>
      </c>
      <c r="M3025" s="81">
        <v>39.114900583333338</v>
      </c>
      <c r="N3025" s="190">
        <v>0</v>
      </c>
      <c r="O3025" s="185">
        <v>0</v>
      </c>
      <c r="P3025" s="185">
        <v>0</v>
      </c>
      <c r="Q3025" s="185">
        <v>2.0337000000000001E-2</v>
      </c>
      <c r="R3025" s="186">
        <v>0</v>
      </c>
    </row>
    <row r="3026" spans="1:18" s="81" customFormat="1" x14ac:dyDescent="0.2">
      <c r="A3026" s="81" t="s">
        <v>147</v>
      </c>
      <c r="B3026" s="81" t="s">
        <v>493</v>
      </c>
      <c r="C3026" s="81" t="str">
        <f t="shared" si="47"/>
        <v>08051</v>
      </c>
      <c r="D3026" s="81" t="s">
        <v>3081</v>
      </c>
      <c r="E3026" s="81" t="s">
        <v>3090</v>
      </c>
      <c r="F3026" s="81">
        <v>18250</v>
      </c>
      <c r="G3026" s="81" t="s">
        <v>505</v>
      </c>
      <c r="H3026" s="81" t="s">
        <v>3093</v>
      </c>
      <c r="I3026" s="81" t="s">
        <v>3091</v>
      </c>
      <c r="J3026" s="81" t="s">
        <v>10</v>
      </c>
      <c r="K3026" s="81" t="s">
        <v>319</v>
      </c>
      <c r="L3026" s="81">
        <v>-107.43154736111111</v>
      </c>
      <c r="M3026" s="81">
        <v>39.114900583333338</v>
      </c>
      <c r="N3026" s="190">
        <v>0</v>
      </c>
      <c r="O3026" s="185">
        <v>7.3546E-2</v>
      </c>
      <c r="P3026" s="185">
        <v>0</v>
      </c>
      <c r="Q3026" s="185">
        <v>0</v>
      </c>
      <c r="R3026" s="186">
        <v>0</v>
      </c>
    </row>
    <row r="3027" spans="1:18" s="81" customFormat="1" x14ac:dyDescent="0.2">
      <c r="A3027" s="81" t="s">
        <v>147</v>
      </c>
      <c r="B3027" s="81" t="s">
        <v>493</v>
      </c>
      <c r="C3027" s="81" t="str">
        <f t="shared" si="47"/>
        <v>08051</v>
      </c>
      <c r="D3027" s="81" t="s">
        <v>3081</v>
      </c>
      <c r="E3027" s="81" t="s">
        <v>3090</v>
      </c>
      <c r="F3027" s="81">
        <v>18250</v>
      </c>
      <c r="G3027" s="81" t="s">
        <v>505</v>
      </c>
      <c r="H3027" s="81" t="s">
        <v>619</v>
      </c>
      <c r="I3027" s="81" t="s">
        <v>3091</v>
      </c>
      <c r="J3027" s="81" t="s">
        <v>257</v>
      </c>
      <c r="K3027" s="81" t="s">
        <v>38</v>
      </c>
      <c r="L3027" s="81">
        <v>-107.43154736111111</v>
      </c>
      <c r="M3027" s="81">
        <v>39.114900583333338</v>
      </c>
      <c r="N3027" s="190">
        <v>0</v>
      </c>
      <c r="O3027" s="185">
        <v>1.706</v>
      </c>
      <c r="P3027" s="185">
        <v>0</v>
      </c>
      <c r="Q3027" s="185">
        <v>0</v>
      </c>
      <c r="R3027" s="186">
        <v>0</v>
      </c>
    </row>
    <row r="3028" spans="1:18" s="81" customFormat="1" x14ac:dyDescent="0.2">
      <c r="A3028" s="81" t="s">
        <v>147</v>
      </c>
      <c r="B3028" s="81" t="s">
        <v>493</v>
      </c>
      <c r="C3028" s="81" t="str">
        <f t="shared" si="47"/>
        <v>08051</v>
      </c>
      <c r="D3028" s="81" t="s">
        <v>3081</v>
      </c>
      <c r="E3028" s="81" t="s">
        <v>3094</v>
      </c>
      <c r="F3028" s="81">
        <v>8.9499999999999993</v>
      </c>
      <c r="G3028" s="81" t="s">
        <v>515</v>
      </c>
      <c r="H3028" s="81" t="s">
        <v>3095</v>
      </c>
      <c r="I3028" s="81" t="s">
        <v>3096</v>
      </c>
      <c r="J3028" s="81" t="s">
        <v>227</v>
      </c>
      <c r="K3028" s="81" t="s">
        <v>333</v>
      </c>
      <c r="L3028" s="81">
        <v>-107.39059133333333</v>
      </c>
      <c r="M3028" s="81">
        <v>39.038009249999995</v>
      </c>
      <c r="N3028" s="190">
        <v>0</v>
      </c>
      <c r="O3028" s="185">
        <v>0</v>
      </c>
      <c r="P3028" s="185">
        <v>3.4</v>
      </c>
      <c r="Q3028" s="185">
        <v>0</v>
      </c>
      <c r="R3028" s="186">
        <v>0</v>
      </c>
    </row>
    <row r="3029" spans="1:18" s="81" customFormat="1" x14ac:dyDescent="0.2">
      <c r="A3029" s="81" t="s">
        <v>147</v>
      </c>
      <c r="B3029" s="81" t="s">
        <v>493</v>
      </c>
      <c r="C3029" s="81" t="str">
        <f t="shared" si="47"/>
        <v>08051</v>
      </c>
      <c r="D3029" s="81" t="s">
        <v>3081</v>
      </c>
      <c r="E3029" s="81" t="s">
        <v>3094</v>
      </c>
      <c r="F3029" s="81">
        <v>8.9499999999999993</v>
      </c>
      <c r="G3029" s="81" t="s">
        <v>515</v>
      </c>
      <c r="H3029" s="81" t="s">
        <v>3095</v>
      </c>
      <c r="I3029" s="81" t="s">
        <v>3096</v>
      </c>
      <c r="J3029" s="81" t="s">
        <v>227</v>
      </c>
      <c r="K3029" s="81" t="s">
        <v>333</v>
      </c>
      <c r="L3029" s="81">
        <v>-107.39059133333333</v>
      </c>
      <c r="M3029" s="81">
        <v>39.038009249999995</v>
      </c>
      <c r="N3029" s="190">
        <v>3.8</v>
      </c>
      <c r="O3029" s="185">
        <v>0</v>
      </c>
      <c r="P3029" s="185">
        <v>0</v>
      </c>
      <c r="Q3029" s="185">
        <v>0</v>
      </c>
      <c r="R3029" s="186">
        <v>0</v>
      </c>
    </row>
    <row r="3030" spans="1:18" s="81" customFormat="1" x14ac:dyDescent="0.2">
      <c r="A3030" s="81" t="s">
        <v>147</v>
      </c>
      <c r="B3030" s="81" t="s">
        <v>493</v>
      </c>
      <c r="C3030" s="81" t="str">
        <f t="shared" si="47"/>
        <v>08051</v>
      </c>
      <c r="D3030" s="81" t="s">
        <v>3081</v>
      </c>
      <c r="E3030" s="81" t="s">
        <v>3094</v>
      </c>
      <c r="F3030" s="81">
        <v>8.9499999999999993</v>
      </c>
      <c r="G3030" s="81" t="s">
        <v>515</v>
      </c>
      <c r="H3030" s="81" t="s">
        <v>3095</v>
      </c>
      <c r="I3030" s="81" t="s">
        <v>3096</v>
      </c>
      <c r="J3030" s="81" t="s">
        <v>227</v>
      </c>
      <c r="K3030" s="81" t="s">
        <v>333</v>
      </c>
      <c r="L3030" s="81">
        <v>-107.39059133333333</v>
      </c>
      <c r="M3030" s="81">
        <v>39.038009249999995</v>
      </c>
      <c r="N3030" s="190">
        <v>0</v>
      </c>
      <c r="O3030" s="185">
        <v>0</v>
      </c>
      <c r="P3030" s="185">
        <v>0</v>
      </c>
      <c r="Q3030" s="185">
        <v>0</v>
      </c>
      <c r="R3030" s="186">
        <v>4.4749999999999998E-2</v>
      </c>
    </row>
    <row r="3031" spans="1:18" s="81" customFormat="1" x14ac:dyDescent="0.2">
      <c r="A3031" s="81" t="s">
        <v>147</v>
      </c>
      <c r="B3031" s="81" t="s">
        <v>493</v>
      </c>
      <c r="C3031" s="81" t="str">
        <f t="shared" si="47"/>
        <v>08051</v>
      </c>
      <c r="D3031" s="81" t="s">
        <v>3081</v>
      </c>
      <c r="E3031" s="81" t="s">
        <v>3094</v>
      </c>
      <c r="F3031" s="81">
        <v>8.9499999999999993</v>
      </c>
      <c r="G3031" s="81" t="s">
        <v>515</v>
      </c>
      <c r="H3031" s="81" t="s">
        <v>3095</v>
      </c>
      <c r="I3031" s="81" t="s">
        <v>3096</v>
      </c>
      <c r="J3031" s="81" t="s">
        <v>227</v>
      </c>
      <c r="K3031" s="81" t="s">
        <v>333</v>
      </c>
      <c r="L3031" s="81">
        <v>-107.39059133333333</v>
      </c>
      <c r="M3031" s="81">
        <v>39.038009249999995</v>
      </c>
      <c r="N3031" s="190">
        <v>0</v>
      </c>
      <c r="O3031" s="185">
        <v>0</v>
      </c>
      <c r="P3031" s="185">
        <v>0</v>
      </c>
      <c r="Q3031" s="185">
        <v>0</v>
      </c>
      <c r="R3031" s="186">
        <v>0</v>
      </c>
    </row>
    <row r="3032" spans="1:18" s="81" customFormat="1" x14ac:dyDescent="0.2">
      <c r="A3032" s="81" t="s">
        <v>147</v>
      </c>
      <c r="B3032" s="81" t="s">
        <v>493</v>
      </c>
      <c r="C3032" s="81" t="str">
        <f t="shared" si="47"/>
        <v>08051</v>
      </c>
      <c r="D3032" s="81" t="s">
        <v>3081</v>
      </c>
      <c r="E3032" s="81" t="s">
        <v>3094</v>
      </c>
      <c r="F3032" s="81">
        <v>8.9499999999999993</v>
      </c>
      <c r="G3032" s="81" t="s">
        <v>515</v>
      </c>
      <c r="H3032" s="81" t="s">
        <v>3095</v>
      </c>
      <c r="I3032" s="81" t="s">
        <v>3096</v>
      </c>
      <c r="J3032" s="81" t="s">
        <v>227</v>
      </c>
      <c r="K3032" s="81" t="s">
        <v>333</v>
      </c>
      <c r="L3032" s="81">
        <v>-107.39059133333333</v>
      </c>
      <c r="M3032" s="81">
        <v>39.038009249999995</v>
      </c>
      <c r="N3032" s="190">
        <v>0</v>
      </c>
      <c r="O3032" s="185">
        <v>0</v>
      </c>
      <c r="P3032" s="185">
        <v>0</v>
      </c>
      <c r="Q3032" s="185">
        <v>2.6849999999999999E-3</v>
      </c>
      <c r="R3032" s="186">
        <v>0</v>
      </c>
    </row>
    <row r="3033" spans="1:18" s="81" customFormat="1" x14ac:dyDescent="0.2">
      <c r="A3033" s="81" t="s">
        <v>147</v>
      </c>
      <c r="B3033" s="81" t="s">
        <v>493</v>
      </c>
      <c r="C3033" s="81" t="str">
        <f t="shared" si="47"/>
        <v>08051</v>
      </c>
      <c r="D3033" s="81" t="s">
        <v>3081</v>
      </c>
      <c r="E3033" s="81" t="s">
        <v>3094</v>
      </c>
      <c r="F3033" s="81">
        <v>8.9499999999999993</v>
      </c>
      <c r="G3033" s="81" t="s">
        <v>515</v>
      </c>
      <c r="H3033" s="81" t="s">
        <v>3095</v>
      </c>
      <c r="I3033" s="81" t="s">
        <v>3096</v>
      </c>
      <c r="J3033" s="81" t="s">
        <v>227</v>
      </c>
      <c r="K3033" s="81" t="s">
        <v>333</v>
      </c>
      <c r="L3033" s="81">
        <v>-107.39059133333333</v>
      </c>
      <c r="M3033" s="81">
        <v>39.038009249999995</v>
      </c>
      <c r="N3033" s="190">
        <v>0</v>
      </c>
      <c r="O3033" s="185">
        <v>0.8</v>
      </c>
      <c r="P3033" s="185">
        <v>0</v>
      </c>
      <c r="Q3033" s="185">
        <v>0</v>
      </c>
      <c r="R3033" s="186">
        <v>0</v>
      </c>
    </row>
    <row r="3034" spans="1:18" s="81" customFormat="1" x14ac:dyDescent="0.2">
      <c r="A3034" s="81" t="s">
        <v>147</v>
      </c>
      <c r="B3034" s="81" t="s">
        <v>493</v>
      </c>
      <c r="C3034" s="81" t="str">
        <f t="shared" si="47"/>
        <v>08051</v>
      </c>
      <c r="D3034" s="81" t="s">
        <v>3081</v>
      </c>
      <c r="E3034" s="81" t="s">
        <v>3094</v>
      </c>
      <c r="F3034" s="81">
        <v>7.9</v>
      </c>
      <c r="G3034" s="81" t="s">
        <v>515</v>
      </c>
      <c r="H3034" s="81" t="s">
        <v>3097</v>
      </c>
      <c r="I3034" s="81" t="s">
        <v>3096</v>
      </c>
      <c r="J3034" s="81" t="s">
        <v>716</v>
      </c>
      <c r="K3034" s="81" t="s">
        <v>333</v>
      </c>
      <c r="L3034" s="81">
        <v>-107.39059133333333</v>
      </c>
      <c r="M3034" s="81">
        <v>39.038009249999995</v>
      </c>
      <c r="N3034" s="190">
        <v>0</v>
      </c>
      <c r="O3034" s="185">
        <v>0</v>
      </c>
      <c r="P3034" s="185">
        <v>4.6603490000000001</v>
      </c>
      <c r="Q3034" s="185">
        <v>0</v>
      </c>
      <c r="R3034" s="186">
        <v>0</v>
      </c>
    </row>
    <row r="3035" spans="1:18" s="81" customFormat="1" x14ac:dyDescent="0.2">
      <c r="A3035" s="81" t="s">
        <v>147</v>
      </c>
      <c r="B3035" s="81" t="s">
        <v>493</v>
      </c>
      <c r="C3035" s="81" t="str">
        <f t="shared" si="47"/>
        <v>08051</v>
      </c>
      <c r="D3035" s="81" t="s">
        <v>3081</v>
      </c>
      <c r="E3035" s="81" t="s">
        <v>3094</v>
      </c>
      <c r="F3035" s="81">
        <v>7.9</v>
      </c>
      <c r="G3035" s="81" t="s">
        <v>515</v>
      </c>
      <c r="H3035" s="81" t="s">
        <v>3097</v>
      </c>
      <c r="I3035" s="81" t="s">
        <v>3096</v>
      </c>
      <c r="J3035" s="81" t="s">
        <v>716</v>
      </c>
      <c r="K3035" s="81" t="s">
        <v>333</v>
      </c>
      <c r="L3035" s="81">
        <v>-107.39059133333333</v>
      </c>
      <c r="M3035" s="81">
        <v>39.038009249999995</v>
      </c>
      <c r="N3035" s="190">
        <v>2.3841139999999998</v>
      </c>
      <c r="O3035" s="185">
        <v>0</v>
      </c>
      <c r="P3035" s="185">
        <v>0</v>
      </c>
      <c r="Q3035" s="185">
        <v>0</v>
      </c>
      <c r="R3035" s="186">
        <v>0</v>
      </c>
    </row>
    <row r="3036" spans="1:18" s="81" customFormat="1" x14ac:dyDescent="0.2">
      <c r="A3036" s="81" t="s">
        <v>147</v>
      </c>
      <c r="B3036" s="81" t="s">
        <v>493</v>
      </c>
      <c r="C3036" s="81" t="str">
        <f t="shared" si="47"/>
        <v>08051</v>
      </c>
      <c r="D3036" s="81" t="s">
        <v>3081</v>
      </c>
      <c r="E3036" s="81" t="s">
        <v>3094</v>
      </c>
      <c r="F3036" s="81">
        <v>7.9</v>
      </c>
      <c r="G3036" s="81" t="s">
        <v>515</v>
      </c>
      <c r="H3036" s="81" t="s">
        <v>3097</v>
      </c>
      <c r="I3036" s="81" t="s">
        <v>3096</v>
      </c>
      <c r="J3036" s="81" t="s">
        <v>716</v>
      </c>
      <c r="K3036" s="81" t="s">
        <v>333</v>
      </c>
      <c r="L3036" s="81">
        <v>-107.39059133333333</v>
      </c>
      <c r="M3036" s="81">
        <v>39.038009249999995</v>
      </c>
      <c r="N3036" s="190">
        <v>0</v>
      </c>
      <c r="O3036" s="185">
        <v>0</v>
      </c>
      <c r="P3036" s="185">
        <v>0</v>
      </c>
      <c r="Q3036" s="185">
        <v>0</v>
      </c>
      <c r="R3036" s="186">
        <v>3.95E-2</v>
      </c>
    </row>
    <row r="3037" spans="1:18" s="81" customFormat="1" x14ac:dyDescent="0.2">
      <c r="A3037" s="81" t="s">
        <v>147</v>
      </c>
      <c r="B3037" s="81" t="s">
        <v>493</v>
      </c>
      <c r="C3037" s="81" t="str">
        <f t="shared" si="47"/>
        <v>08051</v>
      </c>
      <c r="D3037" s="81" t="s">
        <v>3081</v>
      </c>
      <c r="E3037" s="81" t="s">
        <v>3094</v>
      </c>
      <c r="F3037" s="81">
        <v>7.9</v>
      </c>
      <c r="G3037" s="81" t="s">
        <v>515</v>
      </c>
      <c r="H3037" s="81" t="s">
        <v>3097</v>
      </c>
      <c r="I3037" s="81" t="s">
        <v>3096</v>
      </c>
      <c r="J3037" s="81" t="s">
        <v>716</v>
      </c>
      <c r="K3037" s="81" t="s">
        <v>333</v>
      </c>
      <c r="L3037" s="81">
        <v>-107.39059133333333</v>
      </c>
      <c r="M3037" s="81">
        <v>39.038009249999995</v>
      </c>
      <c r="N3037" s="190">
        <v>0</v>
      </c>
      <c r="O3037" s="185">
        <v>0</v>
      </c>
      <c r="P3037" s="185">
        <v>0</v>
      </c>
      <c r="Q3037" s="185">
        <v>0</v>
      </c>
      <c r="R3037" s="186">
        <v>0</v>
      </c>
    </row>
    <row r="3038" spans="1:18" s="81" customFormat="1" x14ac:dyDescent="0.2">
      <c r="A3038" s="81" t="s">
        <v>147</v>
      </c>
      <c r="B3038" s="81" t="s">
        <v>493</v>
      </c>
      <c r="C3038" s="81" t="str">
        <f t="shared" si="47"/>
        <v>08051</v>
      </c>
      <c r="D3038" s="81" t="s">
        <v>3081</v>
      </c>
      <c r="E3038" s="81" t="s">
        <v>3094</v>
      </c>
      <c r="F3038" s="81">
        <v>7.9</v>
      </c>
      <c r="G3038" s="81" t="s">
        <v>515</v>
      </c>
      <c r="H3038" s="81" t="s">
        <v>3097</v>
      </c>
      <c r="I3038" s="81" t="s">
        <v>3096</v>
      </c>
      <c r="J3038" s="81" t="s">
        <v>716</v>
      </c>
      <c r="K3038" s="81" t="s">
        <v>333</v>
      </c>
      <c r="L3038" s="81">
        <v>-107.39059133333333</v>
      </c>
      <c r="M3038" s="81">
        <v>39.038009249999995</v>
      </c>
      <c r="N3038" s="190">
        <v>0</v>
      </c>
      <c r="O3038" s="185">
        <v>0</v>
      </c>
      <c r="P3038" s="185">
        <v>0</v>
      </c>
      <c r="Q3038" s="185">
        <v>2.3700000000000001E-3</v>
      </c>
      <c r="R3038" s="186">
        <v>0</v>
      </c>
    </row>
    <row r="3039" spans="1:18" s="81" customFormat="1" x14ac:dyDescent="0.2">
      <c r="A3039" s="81" t="s">
        <v>147</v>
      </c>
      <c r="B3039" s="81" t="s">
        <v>493</v>
      </c>
      <c r="C3039" s="81" t="str">
        <f t="shared" si="47"/>
        <v>08051</v>
      </c>
      <c r="D3039" s="81" t="s">
        <v>3081</v>
      </c>
      <c r="E3039" s="81" t="s">
        <v>3094</v>
      </c>
      <c r="F3039" s="81">
        <v>7.9</v>
      </c>
      <c r="G3039" s="81" t="s">
        <v>515</v>
      </c>
      <c r="H3039" s="81" t="s">
        <v>3097</v>
      </c>
      <c r="I3039" s="81" t="s">
        <v>3096</v>
      </c>
      <c r="J3039" s="81" t="s">
        <v>716</v>
      </c>
      <c r="K3039" s="81" t="s">
        <v>333</v>
      </c>
      <c r="L3039" s="81">
        <v>-107.39059133333333</v>
      </c>
      <c r="M3039" s="81">
        <v>39.038009249999995</v>
      </c>
      <c r="N3039" s="190">
        <v>0</v>
      </c>
      <c r="O3039" s="185">
        <v>0.103007</v>
      </c>
      <c r="P3039" s="185">
        <v>0</v>
      </c>
      <c r="Q3039" s="185">
        <v>0</v>
      </c>
      <c r="R3039" s="186">
        <v>0</v>
      </c>
    </row>
    <row r="3040" spans="1:18" s="81" customFormat="1" x14ac:dyDescent="0.2">
      <c r="A3040" s="81" t="s">
        <v>147</v>
      </c>
      <c r="B3040" s="81" t="s">
        <v>493</v>
      </c>
      <c r="C3040" s="81" t="str">
        <f t="shared" si="47"/>
        <v>08051</v>
      </c>
      <c r="D3040" s="81" t="s">
        <v>3081</v>
      </c>
      <c r="E3040" s="81" t="s">
        <v>3094</v>
      </c>
      <c r="F3040" s="81">
        <v>19.8</v>
      </c>
      <c r="G3040" s="81" t="s">
        <v>515</v>
      </c>
      <c r="H3040" s="81" t="s">
        <v>3098</v>
      </c>
      <c r="I3040" s="81" t="s">
        <v>3096</v>
      </c>
      <c r="J3040" s="81" t="s">
        <v>716</v>
      </c>
      <c r="K3040" s="81" t="s">
        <v>333</v>
      </c>
      <c r="L3040" s="81">
        <v>-107.39059133333333</v>
      </c>
      <c r="M3040" s="81">
        <v>39.038009249999995</v>
      </c>
      <c r="N3040" s="190">
        <v>0</v>
      </c>
      <c r="O3040" s="185">
        <v>0</v>
      </c>
      <c r="P3040" s="185">
        <v>10.029999999999999</v>
      </c>
      <c r="Q3040" s="185">
        <v>0</v>
      </c>
      <c r="R3040" s="186">
        <v>0</v>
      </c>
    </row>
    <row r="3041" spans="1:18" s="81" customFormat="1" x14ac:dyDescent="0.2">
      <c r="A3041" s="81" t="s">
        <v>147</v>
      </c>
      <c r="B3041" s="81" t="s">
        <v>493</v>
      </c>
      <c r="C3041" s="81" t="str">
        <f t="shared" si="47"/>
        <v>08051</v>
      </c>
      <c r="D3041" s="81" t="s">
        <v>3081</v>
      </c>
      <c r="E3041" s="81" t="s">
        <v>3094</v>
      </c>
      <c r="F3041" s="81">
        <v>19.8</v>
      </c>
      <c r="G3041" s="81" t="s">
        <v>515</v>
      </c>
      <c r="H3041" s="81" t="s">
        <v>3098</v>
      </c>
      <c r="I3041" s="81" t="s">
        <v>3096</v>
      </c>
      <c r="J3041" s="81" t="s">
        <v>716</v>
      </c>
      <c r="K3041" s="81" t="s">
        <v>333</v>
      </c>
      <c r="L3041" s="81">
        <v>-107.39059133333333</v>
      </c>
      <c r="M3041" s="81">
        <v>39.038009249999995</v>
      </c>
      <c r="N3041" s="190">
        <v>5.0199999999999996</v>
      </c>
      <c r="O3041" s="185">
        <v>0</v>
      </c>
      <c r="P3041" s="185">
        <v>0</v>
      </c>
      <c r="Q3041" s="185">
        <v>0</v>
      </c>
      <c r="R3041" s="186">
        <v>0</v>
      </c>
    </row>
    <row r="3042" spans="1:18" s="81" customFormat="1" x14ac:dyDescent="0.2">
      <c r="A3042" s="81" t="s">
        <v>147</v>
      </c>
      <c r="B3042" s="81" t="s">
        <v>493</v>
      </c>
      <c r="C3042" s="81" t="str">
        <f t="shared" si="47"/>
        <v>08051</v>
      </c>
      <c r="D3042" s="81" t="s">
        <v>3081</v>
      </c>
      <c r="E3042" s="81" t="s">
        <v>3094</v>
      </c>
      <c r="F3042" s="81">
        <v>19.8</v>
      </c>
      <c r="G3042" s="81" t="s">
        <v>515</v>
      </c>
      <c r="H3042" s="81" t="s">
        <v>3098</v>
      </c>
      <c r="I3042" s="81" t="s">
        <v>3096</v>
      </c>
      <c r="J3042" s="81" t="s">
        <v>716</v>
      </c>
      <c r="K3042" s="81" t="s">
        <v>333</v>
      </c>
      <c r="L3042" s="81">
        <v>-107.39059133333333</v>
      </c>
      <c r="M3042" s="81">
        <v>39.038009249999995</v>
      </c>
      <c r="N3042" s="190">
        <v>0</v>
      </c>
      <c r="O3042" s="185">
        <v>0</v>
      </c>
      <c r="P3042" s="185">
        <v>0</v>
      </c>
      <c r="Q3042" s="185">
        <v>0</v>
      </c>
      <c r="R3042" s="186">
        <v>0.08</v>
      </c>
    </row>
    <row r="3043" spans="1:18" s="81" customFormat="1" x14ac:dyDescent="0.2">
      <c r="A3043" s="81" t="s">
        <v>147</v>
      </c>
      <c r="B3043" s="81" t="s">
        <v>493</v>
      </c>
      <c r="C3043" s="81" t="str">
        <f t="shared" si="47"/>
        <v>08051</v>
      </c>
      <c r="D3043" s="81" t="s">
        <v>3081</v>
      </c>
      <c r="E3043" s="81" t="s">
        <v>3094</v>
      </c>
      <c r="F3043" s="81">
        <v>19.8</v>
      </c>
      <c r="G3043" s="81" t="s">
        <v>515</v>
      </c>
      <c r="H3043" s="81" t="s">
        <v>3098</v>
      </c>
      <c r="I3043" s="81" t="s">
        <v>3096</v>
      </c>
      <c r="J3043" s="81" t="s">
        <v>716</v>
      </c>
      <c r="K3043" s="81" t="s">
        <v>333</v>
      </c>
      <c r="L3043" s="81">
        <v>-107.39059133333333</v>
      </c>
      <c r="M3043" s="81">
        <v>39.038009249999995</v>
      </c>
      <c r="N3043" s="190">
        <v>0</v>
      </c>
      <c r="O3043" s="185">
        <v>0</v>
      </c>
      <c r="P3043" s="185">
        <v>0</v>
      </c>
      <c r="Q3043" s="185">
        <v>0</v>
      </c>
      <c r="R3043" s="186">
        <v>0</v>
      </c>
    </row>
    <row r="3044" spans="1:18" s="81" customFormat="1" x14ac:dyDescent="0.2">
      <c r="A3044" s="81" t="s">
        <v>147</v>
      </c>
      <c r="B3044" s="81" t="s">
        <v>493</v>
      </c>
      <c r="C3044" s="81" t="str">
        <f t="shared" si="47"/>
        <v>08051</v>
      </c>
      <c r="D3044" s="81" t="s">
        <v>3081</v>
      </c>
      <c r="E3044" s="81" t="s">
        <v>3094</v>
      </c>
      <c r="F3044" s="81">
        <v>19.8</v>
      </c>
      <c r="G3044" s="81" t="s">
        <v>515</v>
      </c>
      <c r="H3044" s="81" t="s">
        <v>3098</v>
      </c>
      <c r="I3044" s="81" t="s">
        <v>3096</v>
      </c>
      <c r="J3044" s="81" t="s">
        <v>716</v>
      </c>
      <c r="K3044" s="81" t="s">
        <v>333</v>
      </c>
      <c r="L3044" s="81">
        <v>-107.39059133333333</v>
      </c>
      <c r="M3044" s="81">
        <v>39.038009249999995</v>
      </c>
      <c r="N3044" s="190">
        <v>0</v>
      </c>
      <c r="O3044" s="185">
        <v>0</v>
      </c>
      <c r="P3044" s="185">
        <v>0</v>
      </c>
      <c r="Q3044" s="185">
        <v>0.01</v>
      </c>
      <c r="R3044" s="186">
        <v>0</v>
      </c>
    </row>
    <row r="3045" spans="1:18" s="81" customFormat="1" x14ac:dyDescent="0.2">
      <c r="A3045" s="81" t="s">
        <v>147</v>
      </c>
      <c r="B3045" s="81" t="s">
        <v>493</v>
      </c>
      <c r="C3045" s="81" t="str">
        <f t="shared" si="47"/>
        <v>08051</v>
      </c>
      <c r="D3045" s="81" t="s">
        <v>3081</v>
      </c>
      <c r="E3045" s="81" t="s">
        <v>3094</v>
      </c>
      <c r="F3045" s="81">
        <v>19.8</v>
      </c>
      <c r="G3045" s="81" t="s">
        <v>515</v>
      </c>
      <c r="H3045" s="81" t="s">
        <v>3098</v>
      </c>
      <c r="I3045" s="81" t="s">
        <v>3096</v>
      </c>
      <c r="J3045" s="81" t="s">
        <v>716</v>
      </c>
      <c r="K3045" s="81" t="s">
        <v>333</v>
      </c>
      <c r="L3045" s="81">
        <v>-107.39059133333333</v>
      </c>
      <c r="M3045" s="81">
        <v>39.038009249999995</v>
      </c>
      <c r="N3045" s="190">
        <v>0</v>
      </c>
      <c r="O3045" s="185">
        <v>2.5099999999999998</v>
      </c>
      <c r="P3045" s="185">
        <v>0</v>
      </c>
      <c r="Q3045" s="185">
        <v>0</v>
      </c>
      <c r="R3045" s="186">
        <v>0</v>
      </c>
    </row>
    <row r="3046" spans="1:18" s="81" customFormat="1" x14ac:dyDescent="0.2">
      <c r="A3046" s="81" t="s">
        <v>147</v>
      </c>
      <c r="B3046" s="81" t="s">
        <v>493</v>
      </c>
      <c r="C3046" s="81" t="str">
        <f t="shared" si="47"/>
        <v>08051</v>
      </c>
      <c r="D3046" s="81" t="s">
        <v>3081</v>
      </c>
      <c r="E3046" s="81" t="s">
        <v>3094</v>
      </c>
      <c r="F3046" s="81">
        <v>111</v>
      </c>
      <c r="G3046" s="81" t="s">
        <v>515</v>
      </c>
      <c r="H3046" s="81" t="s">
        <v>3099</v>
      </c>
      <c r="I3046" s="81" t="s">
        <v>3096</v>
      </c>
      <c r="J3046" s="81" t="s">
        <v>716</v>
      </c>
      <c r="K3046" s="81" t="s">
        <v>333</v>
      </c>
      <c r="L3046" s="81">
        <v>-107.39059133333333</v>
      </c>
      <c r="M3046" s="81">
        <v>39.038009249999995</v>
      </c>
      <c r="N3046" s="190">
        <v>0</v>
      </c>
      <c r="O3046" s="185">
        <v>0</v>
      </c>
      <c r="P3046" s="185">
        <v>53.25</v>
      </c>
      <c r="Q3046" s="185">
        <v>0</v>
      </c>
      <c r="R3046" s="186">
        <v>0</v>
      </c>
    </row>
    <row r="3047" spans="1:18" s="81" customFormat="1" x14ac:dyDescent="0.2">
      <c r="A3047" s="81" t="s">
        <v>147</v>
      </c>
      <c r="B3047" s="81" t="s">
        <v>493</v>
      </c>
      <c r="C3047" s="81" t="str">
        <f t="shared" si="47"/>
        <v>08051</v>
      </c>
      <c r="D3047" s="81" t="s">
        <v>3081</v>
      </c>
      <c r="E3047" s="81" t="s">
        <v>3094</v>
      </c>
      <c r="F3047" s="81">
        <v>111</v>
      </c>
      <c r="G3047" s="81" t="s">
        <v>515</v>
      </c>
      <c r="H3047" s="81" t="s">
        <v>3099</v>
      </c>
      <c r="I3047" s="81" t="s">
        <v>3096</v>
      </c>
      <c r="J3047" s="81" t="s">
        <v>716</v>
      </c>
      <c r="K3047" s="81" t="s">
        <v>333</v>
      </c>
      <c r="L3047" s="81">
        <v>-107.39059133333333</v>
      </c>
      <c r="M3047" s="81">
        <v>39.038009249999995</v>
      </c>
      <c r="N3047" s="190">
        <v>27.718959000000002</v>
      </c>
      <c r="O3047" s="185">
        <v>0</v>
      </c>
      <c r="P3047" s="185">
        <v>0</v>
      </c>
      <c r="Q3047" s="185">
        <v>0</v>
      </c>
      <c r="R3047" s="186">
        <v>0</v>
      </c>
    </row>
    <row r="3048" spans="1:18" s="81" customFormat="1" x14ac:dyDescent="0.2">
      <c r="A3048" s="81" t="s">
        <v>147</v>
      </c>
      <c r="B3048" s="81" t="s">
        <v>493</v>
      </c>
      <c r="C3048" s="81" t="str">
        <f t="shared" si="47"/>
        <v>08051</v>
      </c>
      <c r="D3048" s="81" t="s">
        <v>3081</v>
      </c>
      <c r="E3048" s="81" t="s">
        <v>3094</v>
      </c>
      <c r="F3048" s="81">
        <v>111</v>
      </c>
      <c r="G3048" s="81" t="s">
        <v>515</v>
      </c>
      <c r="H3048" s="81" t="s">
        <v>3099</v>
      </c>
      <c r="I3048" s="81" t="s">
        <v>3096</v>
      </c>
      <c r="J3048" s="81" t="s">
        <v>716</v>
      </c>
      <c r="K3048" s="81" t="s">
        <v>333</v>
      </c>
      <c r="L3048" s="81">
        <v>-107.39059133333333</v>
      </c>
      <c r="M3048" s="81">
        <v>39.038009249999995</v>
      </c>
      <c r="N3048" s="190">
        <v>0</v>
      </c>
      <c r="O3048" s="185">
        <v>0</v>
      </c>
      <c r="P3048" s="185">
        <v>0</v>
      </c>
      <c r="Q3048" s="185">
        <v>0</v>
      </c>
      <c r="R3048" s="186">
        <v>0.43</v>
      </c>
    </row>
    <row r="3049" spans="1:18" s="81" customFormat="1" x14ac:dyDescent="0.2">
      <c r="A3049" s="81" t="s">
        <v>147</v>
      </c>
      <c r="B3049" s="81" t="s">
        <v>493</v>
      </c>
      <c r="C3049" s="81" t="str">
        <f t="shared" si="47"/>
        <v>08051</v>
      </c>
      <c r="D3049" s="81" t="s">
        <v>3081</v>
      </c>
      <c r="E3049" s="81" t="s">
        <v>3094</v>
      </c>
      <c r="F3049" s="81">
        <v>111</v>
      </c>
      <c r="G3049" s="81" t="s">
        <v>515</v>
      </c>
      <c r="H3049" s="81" t="s">
        <v>3099</v>
      </c>
      <c r="I3049" s="81" t="s">
        <v>3096</v>
      </c>
      <c r="J3049" s="81" t="s">
        <v>716</v>
      </c>
      <c r="K3049" s="81" t="s">
        <v>333</v>
      </c>
      <c r="L3049" s="81">
        <v>-107.39059133333333</v>
      </c>
      <c r="M3049" s="81">
        <v>39.038009249999995</v>
      </c>
      <c r="N3049" s="190">
        <v>0</v>
      </c>
      <c r="O3049" s="185">
        <v>0</v>
      </c>
      <c r="P3049" s="185">
        <v>0</v>
      </c>
      <c r="Q3049" s="185">
        <v>0.03</v>
      </c>
      <c r="R3049" s="186">
        <v>0</v>
      </c>
    </row>
    <row r="3050" spans="1:18" s="81" customFormat="1" x14ac:dyDescent="0.2">
      <c r="A3050" s="81" t="s">
        <v>147</v>
      </c>
      <c r="B3050" s="81" t="s">
        <v>493</v>
      </c>
      <c r="C3050" s="81" t="str">
        <f t="shared" si="47"/>
        <v>08051</v>
      </c>
      <c r="D3050" s="81" t="s">
        <v>3081</v>
      </c>
      <c r="E3050" s="81" t="s">
        <v>3094</v>
      </c>
      <c r="F3050" s="81">
        <v>111</v>
      </c>
      <c r="G3050" s="81" t="s">
        <v>515</v>
      </c>
      <c r="H3050" s="81" t="s">
        <v>3099</v>
      </c>
      <c r="I3050" s="81" t="s">
        <v>3096</v>
      </c>
      <c r="J3050" s="81" t="s">
        <v>716</v>
      </c>
      <c r="K3050" s="81" t="s">
        <v>333</v>
      </c>
      <c r="L3050" s="81">
        <v>-107.39059133333333</v>
      </c>
      <c r="M3050" s="81">
        <v>39.038009249999995</v>
      </c>
      <c r="N3050" s="190">
        <v>0</v>
      </c>
      <c r="O3050" s="185">
        <v>13.31</v>
      </c>
      <c r="P3050" s="185">
        <v>0</v>
      </c>
      <c r="Q3050" s="185">
        <v>0</v>
      </c>
      <c r="R3050" s="186">
        <v>0</v>
      </c>
    </row>
    <row r="3051" spans="1:18" s="81" customFormat="1" x14ac:dyDescent="0.2">
      <c r="A3051" s="81" t="s">
        <v>147</v>
      </c>
      <c r="B3051" s="81" t="s">
        <v>493</v>
      </c>
      <c r="C3051" s="81" t="str">
        <f t="shared" si="47"/>
        <v>08051</v>
      </c>
      <c r="D3051" s="81" t="s">
        <v>3081</v>
      </c>
      <c r="E3051" s="81" t="s">
        <v>3094</v>
      </c>
      <c r="F3051" s="81">
        <v>101.4</v>
      </c>
      <c r="G3051" s="81" t="s">
        <v>505</v>
      </c>
      <c r="H3051" s="81" t="s">
        <v>3100</v>
      </c>
      <c r="I3051" s="81" t="s">
        <v>3096</v>
      </c>
      <c r="J3051" s="81" t="s">
        <v>4</v>
      </c>
      <c r="K3051" s="81" t="s">
        <v>319</v>
      </c>
      <c r="L3051" s="81">
        <v>-107.39059133333333</v>
      </c>
      <c r="M3051" s="81">
        <v>39.038009249999995</v>
      </c>
      <c r="N3051" s="190">
        <v>0</v>
      </c>
      <c r="O3051" s="185">
        <v>0</v>
      </c>
      <c r="P3051" s="185">
        <v>0.26800000000000002</v>
      </c>
      <c r="Q3051" s="185">
        <v>0</v>
      </c>
      <c r="R3051" s="186">
        <v>0</v>
      </c>
    </row>
    <row r="3052" spans="1:18" s="81" customFormat="1" x14ac:dyDescent="0.2">
      <c r="A3052" s="81" t="s">
        <v>147</v>
      </c>
      <c r="B3052" s="81" t="s">
        <v>493</v>
      </c>
      <c r="C3052" s="81" t="str">
        <f t="shared" si="47"/>
        <v>08051</v>
      </c>
      <c r="D3052" s="81" t="s">
        <v>3081</v>
      </c>
      <c r="E3052" s="81" t="s">
        <v>3094</v>
      </c>
      <c r="F3052" s="81">
        <v>101.4</v>
      </c>
      <c r="G3052" s="81" t="s">
        <v>505</v>
      </c>
      <c r="H3052" s="81" t="s">
        <v>3100</v>
      </c>
      <c r="I3052" s="81" t="s">
        <v>3096</v>
      </c>
      <c r="J3052" s="81" t="s">
        <v>4</v>
      </c>
      <c r="K3052" s="81" t="s">
        <v>319</v>
      </c>
      <c r="L3052" s="81">
        <v>-107.39059133333333</v>
      </c>
      <c r="M3052" s="81">
        <v>39.038009249999995</v>
      </c>
      <c r="N3052" s="190">
        <v>0.31900000000000001</v>
      </c>
      <c r="O3052" s="185">
        <v>0</v>
      </c>
      <c r="P3052" s="185">
        <v>0</v>
      </c>
      <c r="Q3052" s="185">
        <v>0</v>
      </c>
      <c r="R3052" s="186">
        <v>0</v>
      </c>
    </row>
    <row r="3053" spans="1:18" s="81" customFormat="1" x14ac:dyDescent="0.2">
      <c r="A3053" s="81" t="s">
        <v>147</v>
      </c>
      <c r="B3053" s="81" t="s">
        <v>493</v>
      </c>
      <c r="C3053" s="81" t="str">
        <f t="shared" si="47"/>
        <v>08051</v>
      </c>
      <c r="D3053" s="81" t="s">
        <v>3081</v>
      </c>
      <c r="E3053" s="81" t="s">
        <v>3094</v>
      </c>
      <c r="F3053" s="81">
        <v>101.4</v>
      </c>
      <c r="G3053" s="81" t="s">
        <v>505</v>
      </c>
      <c r="H3053" s="81" t="s">
        <v>3100</v>
      </c>
      <c r="I3053" s="81" t="s">
        <v>3096</v>
      </c>
      <c r="J3053" s="81" t="s">
        <v>4</v>
      </c>
      <c r="K3053" s="81" t="s">
        <v>319</v>
      </c>
      <c r="L3053" s="81">
        <v>-107.39059133333333</v>
      </c>
      <c r="M3053" s="81">
        <v>39.038009249999995</v>
      </c>
      <c r="N3053" s="190">
        <v>0</v>
      </c>
      <c r="O3053" s="185">
        <v>10.162000000000001</v>
      </c>
      <c r="P3053" s="185">
        <v>0</v>
      </c>
      <c r="Q3053" s="185">
        <v>0</v>
      </c>
      <c r="R3053" s="186">
        <v>0</v>
      </c>
    </row>
    <row r="3054" spans="1:18" s="81" customFormat="1" x14ac:dyDescent="0.2">
      <c r="A3054" s="81" t="s">
        <v>147</v>
      </c>
      <c r="B3054" s="81" t="s">
        <v>493</v>
      </c>
      <c r="C3054" s="81" t="str">
        <f t="shared" si="47"/>
        <v>08051</v>
      </c>
      <c r="D3054" s="81" t="s">
        <v>3081</v>
      </c>
      <c r="E3054" s="81" t="s">
        <v>3094</v>
      </c>
      <c r="F3054" s="81">
        <v>365</v>
      </c>
      <c r="G3054" s="81" t="s">
        <v>528</v>
      </c>
      <c r="H3054" s="81" t="s">
        <v>531</v>
      </c>
      <c r="I3054" s="81" t="s">
        <v>3096</v>
      </c>
      <c r="J3054" s="81" t="s">
        <v>14</v>
      </c>
      <c r="K3054" s="81" t="s">
        <v>494</v>
      </c>
      <c r="L3054" s="81">
        <v>-107.39059133333333</v>
      </c>
      <c r="M3054" s="81">
        <v>39.038009249999995</v>
      </c>
      <c r="N3054" s="190">
        <v>0</v>
      </c>
      <c r="O3054" s="185">
        <v>1.177415375209111</v>
      </c>
      <c r="P3054" s="185">
        <v>0</v>
      </c>
      <c r="Q3054" s="185">
        <v>0</v>
      </c>
      <c r="R3054" s="186">
        <v>0</v>
      </c>
    </row>
    <row r="3055" spans="1:18" s="81" customFormat="1" x14ac:dyDescent="0.2">
      <c r="A3055" s="81" t="s">
        <v>147</v>
      </c>
      <c r="B3055" s="81" t="s">
        <v>493</v>
      </c>
      <c r="C3055" s="81" t="str">
        <f t="shared" si="47"/>
        <v>08077</v>
      </c>
      <c r="D3055" s="81" t="s">
        <v>3101</v>
      </c>
      <c r="E3055" s="81" t="s">
        <v>3102</v>
      </c>
      <c r="F3055" s="81">
        <v>35</v>
      </c>
      <c r="G3055" s="81" t="s">
        <v>515</v>
      </c>
      <c r="H3055" s="81" t="s">
        <v>3103</v>
      </c>
      <c r="I3055" s="81" t="s">
        <v>3104</v>
      </c>
      <c r="J3055" s="81" t="s">
        <v>221</v>
      </c>
      <c r="K3055" s="81" t="s">
        <v>333</v>
      </c>
      <c r="L3055" s="81">
        <v>-108.99660808333333</v>
      </c>
      <c r="M3055" s="81">
        <v>39.258743166666669</v>
      </c>
      <c r="N3055" s="190">
        <v>0</v>
      </c>
      <c r="O3055" s="185">
        <v>0</v>
      </c>
      <c r="P3055" s="185">
        <v>7.9</v>
      </c>
      <c r="Q3055" s="185">
        <v>0</v>
      </c>
      <c r="R3055" s="186">
        <v>0</v>
      </c>
    </row>
    <row r="3056" spans="1:18" s="81" customFormat="1" x14ac:dyDescent="0.2">
      <c r="A3056" s="81" t="s">
        <v>147</v>
      </c>
      <c r="B3056" s="81" t="s">
        <v>493</v>
      </c>
      <c r="C3056" s="81" t="str">
        <f t="shared" si="47"/>
        <v>08077</v>
      </c>
      <c r="D3056" s="81" t="s">
        <v>3101</v>
      </c>
      <c r="E3056" s="81" t="s">
        <v>3102</v>
      </c>
      <c r="F3056" s="81">
        <v>35</v>
      </c>
      <c r="G3056" s="81" t="s">
        <v>515</v>
      </c>
      <c r="H3056" s="81" t="s">
        <v>3103</v>
      </c>
      <c r="I3056" s="81" t="s">
        <v>3104</v>
      </c>
      <c r="J3056" s="81" t="s">
        <v>221</v>
      </c>
      <c r="K3056" s="81" t="s">
        <v>333</v>
      </c>
      <c r="L3056" s="81">
        <v>-108.99660808333333</v>
      </c>
      <c r="M3056" s="81">
        <v>39.258743166666669</v>
      </c>
      <c r="N3056" s="190">
        <v>7.9</v>
      </c>
      <c r="O3056" s="185">
        <v>0</v>
      </c>
      <c r="P3056" s="185">
        <v>0</v>
      </c>
      <c r="Q3056" s="185">
        <v>0</v>
      </c>
      <c r="R3056" s="186">
        <v>0</v>
      </c>
    </row>
    <row r="3057" spans="1:18" s="81" customFormat="1" x14ac:dyDescent="0.2">
      <c r="A3057" s="81" t="s">
        <v>147</v>
      </c>
      <c r="B3057" s="81" t="s">
        <v>493</v>
      </c>
      <c r="C3057" s="81" t="str">
        <f t="shared" si="47"/>
        <v>08077</v>
      </c>
      <c r="D3057" s="81" t="s">
        <v>3101</v>
      </c>
      <c r="E3057" s="81" t="s">
        <v>3102</v>
      </c>
      <c r="F3057" s="81">
        <v>35</v>
      </c>
      <c r="G3057" s="81" t="s">
        <v>515</v>
      </c>
      <c r="H3057" s="81" t="s">
        <v>3103</v>
      </c>
      <c r="I3057" s="81" t="s">
        <v>3104</v>
      </c>
      <c r="J3057" s="81" t="s">
        <v>221</v>
      </c>
      <c r="K3057" s="81" t="s">
        <v>333</v>
      </c>
      <c r="L3057" s="81">
        <v>-108.99660808333333</v>
      </c>
      <c r="M3057" s="81">
        <v>39.258743166666669</v>
      </c>
      <c r="N3057" s="190">
        <v>0</v>
      </c>
      <c r="O3057" s="185">
        <v>0</v>
      </c>
      <c r="P3057" s="185">
        <v>0</v>
      </c>
      <c r="Q3057" s="185">
        <v>0</v>
      </c>
      <c r="R3057" s="186">
        <v>0.17499999999999999</v>
      </c>
    </row>
    <row r="3058" spans="1:18" s="81" customFormat="1" x14ac:dyDescent="0.2">
      <c r="A3058" s="81" t="s">
        <v>147</v>
      </c>
      <c r="B3058" s="81" t="s">
        <v>493</v>
      </c>
      <c r="C3058" s="81" t="str">
        <f t="shared" si="47"/>
        <v>08077</v>
      </c>
      <c r="D3058" s="81" t="s">
        <v>3101</v>
      </c>
      <c r="E3058" s="81" t="s">
        <v>3102</v>
      </c>
      <c r="F3058" s="81">
        <v>35</v>
      </c>
      <c r="G3058" s="81" t="s">
        <v>515</v>
      </c>
      <c r="H3058" s="81" t="s">
        <v>3103</v>
      </c>
      <c r="I3058" s="81" t="s">
        <v>3104</v>
      </c>
      <c r="J3058" s="81" t="s">
        <v>221</v>
      </c>
      <c r="K3058" s="81" t="s">
        <v>333</v>
      </c>
      <c r="L3058" s="81">
        <v>-108.99660808333333</v>
      </c>
      <c r="M3058" s="81">
        <v>39.258743166666669</v>
      </c>
      <c r="N3058" s="190">
        <v>0</v>
      </c>
      <c r="O3058" s="185">
        <v>0</v>
      </c>
      <c r="P3058" s="185">
        <v>0</v>
      </c>
      <c r="Q3058" s="185">
        <v>0</v>
      </c>
      <c r="R3058" s="186">
        <v>0</v>
      </c>
    </row>
    <row r="3059" spans="1:18" s="81" customFormat="1" x14ac:dyDescent="0.2">
      <c r="A3059" s="81" t="s">
        <v>147</v>
      </c>
      <c r="B3059" s="81" t="s">
        <v>493</v>
      </c>
      <c r="C3059" s="81" t="str">
        <f t="shared" si="47"/>
        <v>08077</v>
      </c>
      <c r="D3059" s="81" t="s">
        <v>3101</v>
      </c>
      <c r="E3059" s="81" t="s">
        <v>3102</v>
      </c>
      <c r="F3059" s="81">
        <v>35</v>
      </c>
      <c r="G3059" s="81" t="s">
        <v>515</v>
      </c>
      <c r="H3059" s="81" t="s">
        <v>3103</v>
      </c>
      <c r="I3059" s="81" t="s">
        <v>3104</v>
      </c>
      <c r="J3059" s="81" t="s">
        <v>221</v>
      </c>
      <c r="K3059" s="81" t="s">
        <v>333</v>
      </c>
      <c r="L3059" s="81">
        <v>-108.99660808333333</v>
      </c>
      <c r="M3059" s="81">
        <v>39.258743166666669</v>
      </c>
      <c r="N3059" s="190">
        <v>0</v>
      </c>
      <c r="O3059" s="185">
        <v>0</v>
      </c>
      <c r="P3059" s="185">
        <v>0</v>
      </c>
      <c r="Q3059" s="185">
        <v>1.0500000000000001E-2</v>
      </c>
      <c r="R3059" s="186">
        <v>0</v>
      </c>
    </row>
    <row r="3060" spans="1:18" s="81" customFormat="1" x14ac:dyDescent="0.2">
      <c r="A3060" s="81" t="s">
        <v>147</v>
      </c>
      <c r="B3060" s="81" t="s">
        <v>493</v>
      </c>
      <c r="C3060" s="81" t="str">
        <f t="shared" si="47"/>
        <v>08077</v>
      </c>
      <c r="D3060" s="81" t="s">
        <v>3101</v>
      </c>
      <c r="E3060" s="81" t="s">
        <v>3102</v>
      </c>
      <c r="F3060" s="81">
        <v>35</v>
      </c>
      <c r="G3060" s="81" t="s">
        <v>515</v>
      </c>
      <c r="H3060" s="81" t="s">
        <v>3103</v>
      </c>
      <c r="I3060" s="81" t="s">
        <v>3104</v>
      </c>
      <c r="J3060" s="81" t="s">
        <v>221</v>
      </c>
      <c r="K3060" s="81" t="s">
        <v>333</v>
      </c>
      <c r="L3060" s="81">
        <v>-108.99660808333333</v>
      </c>
      <c r="M3060" s="81">
        <v>39.258743166666669</v>
      </c>
      <c r="N3060" s="190">
        <v>0</v>
      </c>
      <c r="O3060" s="185">
        <v>2</v>
      </c>
      <c r="P3060" s="185">
        <v>0</v>
      </c>
      <c r="Q3060" s="185">
        <v>0</v>
      </c>
      <c r="R3060" s="186">
        <v>0</v>
      </c>
    </row>
    <row r="3061" spans="1:18" s="81" customFormat="1" x14ac:dyDescent="0.2">
      <c r="A3061" s="81" t="s">
        <v>147</v>
      </c>
      <c r="B3061" s="81" t="s">
        <v>493</v>
      </c>
      <c r="C3061" s="81" t="str">
        <f t="shared" si="47"/>
        <v>08077</v>
      </c>
      <c r="D3061" s="81" t="s">
        <v>3101</v>
      </c>
      <c r="E3061" s="81" t="s">
        <v>3102</v>
      </c>
      <c r="F3061" s="81">
        <v>40.200000000000003</v>
      </c>
      <c r="G3061" s="81" t="s">
        <v>515</v>
      </c>
      <c r="H3061" s="81" t="s">
        <v>3105</v>
      </c>
      <c r="I3061" s="81" t="s">
        <v>3104</v>
      </c>
      <c r="J3061" s="81" t="s">
        <v>229</v>
      </c>
      <c r="K3061" s="81" t="s">
        <v>333</v>
      </c>
      <c r="L3061" s="81">
        <v>-108.99660808333333</v>
      </c>
      <c r="M3061" s="81">
        <v>39.258743166666669</v>
      </c>
      <c r="N3061" s="190">
        <v>0</v>
      </c>
      <c r="O3061" s="185">
        <v>0</v>
      </c>
      <c r="P3061" s="185">
        <v>5.9</v>
      </c>
      <c r="Q3061" s="185">
        <v>0</v>
      </c>
      <c r="R3061" s="186">
        <v>0</v>
      </c>
    </row>
    <row r="3062" spans="1:18" s="81" customFormat="1" x14ac:dyDescent="0.2">
      <c r="A3062" s="81" t="s">
        <v>147</v>
      </c>
      <c r="B3062" s="81" t="s">
        <v>493</v>
      </c>
      <c r="C3062" s="81" t="str">
        <f t="shared" si="47"/>
        <v>08077</v>
      </c>
      <c r="D3062" s="81" t="s">
        <v>3101</v>
      </c>
      <c r="E3062" s="81" t="s">
        <v>3102</v>
      </c>
      <c r="F3062" s="81">
        <v>40.200000000000003</v>
      </c>
      <c r="G3062" s="81" t="s">
        <v>515</v>
      </c>
      <c r="H3062" s="81" t="s">
        <v>3105</v>
      </c>
      <c r="I3062" s="81" t="s">
        <v>3104</v>
      </c>
      <c r="J3062" s="81" t="s">
        <v>229</v>
      </c>
      <c r="K3062" s="81" t="s">
        <v>333</v>
      </c>
      <c r="L3062" s="81">
        <v>-108.99660808333333</v>
      </c>
      <c r="M3062" s="81">
        <v>39.258743166666669</v>
      </c>
      <c r="N3062" s="190">
        <v>3.9</v>
      </c>
      <c r="O3062" s="185">
        <v>0</v>
      </c>
      <c r="P3062" s="185">
        <v>0</v>
      </c>
      <c r="Q3062" s="185">
        <v>0</v>
      </c>
      <c r="R3062" s="186">
        <v>0</v>
      </c>
    </row>
    <row r="3063" spans="1:18" s="81" customFormat="1" x14ac:dyDescent="0.2">
      <c r="A3063" s="81" t="s">
        <v>147</v>
      </c>
      <c r="B3063" s="81" t="s">
        <v>493</v>
      </c>
      <c r="C3063" s="81" t="str">
        <f t="shared" si="47"/>
        <v>08077</v>
      </c>
      <c r="D3063" s="81" t="s">
        <v>3101</v>
      </c>
      <c r="E3063" s="81" t="s">
        <v>3102</v>
      </c>
      <c r="F3063" s="81">
        <v>40.200000000000003</v>
      </c>
      <c r="G3063" s="81" t="s">
        <v>515</v>
      </c>
      <c r="H3063" s="81" t="s">
        <v>3105</v>
      </c>
      <c r="I3063" s="81" t="s">
        <v>3104</v>
      </c>
      <c r="J3063" s="81" t="s">
        <v>229</v>
      </c>
      <c r="K3063" s="81" t="s">
        <v>333</v>
      </c>
      <c r="L3063" s="81">
        <v>-108.99660808333333</v>
      </c>
      <c r="M3063" s="81">
        <v>39.258743166666669</v>
      </c>
      <c r="N3063" s="190">
        <v>0</v>
      </c>
      <c r="O3063" s="185">
        <v>0</v>
      </c>
      <c r="P3063" s="185">
        <v>0</v>
      </c>
      <c r="Q3063" s="185">
        <v>0</v>
      </c>
      <c r="R3063" s="186">
        <v>0.20100000000000001</v>
      </c>
    </row>
    <row r="3064" spans="1:18" s="81" customFormat="1" x14ac:dyDescent="0.2">
      <c r="A3064" s="81" t="s">
        <v>147</v>
      </c>
      <c r="B3064" s="81" t="s">
        <v>493</v>
      </c>
      <c r="C3064" s="81" t="str">
        <f t="shared" si="47"/>
        <v>08077</v>
      </c>
      <c r="D3064" s="81" t="s">
        <v>3101</v>
      </c>
      <c r="E3064" s="81" t="s">
        <v>3102</v>
      </c>
      <c r="F3064" s="81">
        <v>40.200000000000003</v>
      </c>
      <c r="G3064" s="81" t="s">
        <v>515</v>
      </c>
      <c r="H3064" s="81" t="s">
        <v>3105</v>
      </c>
      <c r="I3064" s="81" t="s">
        <v>3104</v>
      </c>
      <c r="J3064" s="81" t="s">
        <v>229</v>
      </c>
      <c r="K3064" s="81" t="s">
        <v>333</v>
      </c>
      <c r="L3064" s="81">
        <v>-108.99660808333333</v>
      </c>
      <c r="M3064" s="81">
        <v>39.258743166666669</v>
      </c>
      <c r="N3064" s="190">
        <v>0</v>
      </c>
      <c r="O3064" s="185">
        <v>0</v>
      </c>
      <c r="P3064" s="185">
        <v>0</v>
      </c>
      <c r="Q3064" s="185">
        <v>0</v>
      </c>
      <c r="R3064" s="186">
        <v>0</v>
      </c>
    </row>
    <row r="3065" spans="1:18" s="81" customFormat="1" x14ac:dyDescent="0.2">
      <c r="A3065" s="81" t="s">
        <v>147</v>
      </c>
      <c r="B3065" s="81" t="s">
        <v>493</v>
      </c>
      <c r="C3065" s="81" t="str">
        <f t="shared" si="47"/>
        <v>08077</v>
      </c>
      <c r="D3065" s="81" t="s">
        <v>3101</v>
      </c>
      <c r="E3065" s="81" t="s">
        <v>3102</v>
      </c>
      <c r="F3065" s="81">
        <v>40.200000000000003</v>
      </c>
      <c r="G3065" s="81" t="s">
        <v>515</v>
      </c>
      <c r="H3065" s="81" t="s">
        <v>3105</v>
      </c>
      <c r="I3065" s="81" t="s">
        <v>3104</v>
      </c>
      <c r="J3065" s="81" t="s">
        <v>229</v>
      </c>
      <c r="K3065" s="81" t="s">
        <v>333</v>
      </c>
      <c r="L3065" s="81">
        <v>-108.99660808333333</v>
      </c>
      <c r="M3065" s="81">
        <v>39.258743166666669</v>
      </c>
      <c r="N3065" s="190">
        <v>0</v>
      </c>
      <c r="O3065" s="185">
        <v>0</v>
      </c>
      <c r="P3065" s="185">
        <v>0</v>
      </c>
      <c r="Q3065" s="185">
        <v>1.206E-2</v>
      </c>
      <c r="R3065" s="186">
        <v>0</v>
      </c>
    </row>
    <row r="3066" spans="1:18" s="81" customFormat="1" x14ac:dyDescent="0.2">
      <c r="A3066" s="81" t="s">
        <v>147</v>
      </c>
      <c r="B3066" s="81" t="s">
        <v>493</v>
      </c>
      <c r="C3066" s="81" t="str">
        <f t="shared" si="47"/>
        <v>08077</v>
      </c>
      <c r="D3066" s="81" t="s">
        <v>3101</v>
      </c>
      <c r="E3066" s="81" t="s">
        <v>3102</v>
      </c>
      <c r="F3066" s="81">
        <v>40.200000000000003</v>
      </c>
      <c r="G3066" s="81" t="s">
        <v>515</v>
      </c>
      <c r="H3066" s="81" t="s">
        <v>3105</v>
      </c>
      <c r="I3066" s="81" t="s">
        <v>3104</v>
      </c>
      <c r="J3066" s="81" t="s">
        <v>229</v>
      </c>
      <c r="K3066" s="81" t="s">
        <v>333</v>
      </c>
      <c r="L3066" s="81">
        <v>-108.99660808333333</v>
      </c>
      <c r="M3066" s="81">
        <v>39.258743166666669</v>
      </c>
      <c r="N3066" s="190">
        <v>0</v>
      </c>
      <c r="O3066" s="185">
        <v>0.4</v>
      </c>
      <c r="P3066" s="185">
        <v>0</v>
      </c>
      <c r="Q3066" s="185">
        <v>0</v>
      </c>
      <c r="R3066" s="186">
        <v>0</v>
      </c>
    </row>
    <row r="3067" spans="1:18" s="81" customFormat="1" x14ac:dyDescent="0.2">
      <c r="A3067" s="81" t="s">
        <v>147</v>
      </c>
      <c r="B3067" s="81" t="s">
        <v>493</v>
      </c>
      <c r="C3067" s="81" t="str">
        <f t="shared" si="47"/>
        <v>08077</v>
      </c>
      <c r="D3067" s="81" t="s">
        <v>3101</v>
      </c>
      <c r="E3067" s="81" t="s">
        <v>3102</v>
      </c>
      <c r="F3067" s="81">
        <v>20</v>
      </c>
      <c r="G3067" s="81" t="s">
        <v>523</v>
      </c>
      <c r="H3067" s="81" t="s">
        <v>1818</v>
      </c>
      <c r="I3067" s="81" t="s">
        <v>3104</v>
      </c>
      <c r="J3067" s="81" t="s">
        <v>251</v>
      </c>
      <c r="K3067" s="81" t="s">
        <v>333</v>
      </c>
      <c r="L3067" s="81">
        <v>-108.99660808333333</v>
      </c>
      <c r="M3067" s="81">
        <v>39.258743166666669</v>
      </c>
      <c r="N3067" s="190">
        <v>0</v>
      </c>
      <c r="O3067" s="185">
        <v>0</v>
      </c>
      <c r="P3067" s="185">
        <v>16.8</v>
      </c>
      <c r="Q3067" s="185">
        <v>0</v>
      </c>
      <c r="R3067" s="186">
        <v>0</v>
      </c>
    </row>
    <row r="3068" spans="1:18" s="81" customFormat="1" x14ac:dyDescent="0.2">
      <c r="A3068" s="81" t="s">
        <v>147</v>
      </c>
      <c r="B3068" s="81" t="s">
        <v>493</v>
      </c>
      <c r="C3068" s="81" t="str">
        <f t="shared" si="47"/>
        <v>08077</v>
      </c>
      <c r="D3068" s="81" t="s">
        <v>3101</v>
      </c>
      <c r="E3068" s="81" t="s">
        <v>3102</v>
      </c>
      <c r="F3068" s="81">
        <v>20</v>
      </c>
      <c r="G3068" s="81" t="s">
        <v>523</v>
      </c>
      <c r="H3068" s="81" t="s">
        <v>1818</v>
      </c>
      <c r="I3068" s="81" t="s">
        <v>3104</v>
      </c>
      <c r="J3068" s="81" t="s">
        <v>251</v>
      </c>
      <c r="K3068" s="81" t="s">
        <v>333</v>
      </c>
      <c r="L3068" s="81">
        <v>-108.99660808333333</v>
      </c>
      <c r="M3068" s="81">
        <v>39.258743166666669</v>
      </c>
      <c r="N3068" s="190">
        <v>48.3</v>
      </c>
      <c r="O3068" s="185">
        <v>0</v>
      </c>
      <c r="P3068" s="185">
        <v>0</v>
      </c>
      <c r="Q3068" s="185">
        <v>0</v>
      </c>
      <c r="R3068" s="186">
        <v>0</v>
      </c>
    </row>
    <row r="3069" spans="1:18" s="81" customFormat="1" x14ac:dyDescent="0.2">
      <c r="A3069" s="81" t="s">
        <v>147</v>
      </c>
      <c r="B3069" s="81" t="s">
        <v>493</v>
      </c>
      <c r="C3069" s="81" t="str">
        <f t="shared" si="47"/>
        <v>08077</v>
      </c>
      <c r="D3069" s="81" t="s">
        <v>3101</v>
      </c>
      <c r="E3069" s="81" t="s">
        <v>3102</v>
      </c>
      <c r="F3069" s="81">
        <v>20</v>
      </c>
      <c r="G3069" s="81" t="s">
        <v>523</v>
      </c>
      <c r="H3069" s="81" t="s">
        <v>1818</v>
      </c>
      <c r="I3069" s="81" t="s">
        <v>3104</v>
      </c>
      <c r="J3069" s="81" t="s">
        <v>251</v>
      </c>
      <c r="K3069" s="81" t="s">
        <v>333</v>
      </c>
      <c r="L3069" s="81">
        <v>-108.99660808333333</v>
      </c>
      <c r="M3069" s="81">
        <v>39.258743166666669</v>
      </c>
      <c r="N3069" s="190">
        <v>0</v>
      </c>
      <c r="O3069" s="185">
        <v>2.1</v>
      </c>
      <c r="P3069" s="185">
        <v>0</v>
      </c>
      <c r="Q3069" s="185">
        <v>0</v>
      </c>
      <c r="R3069" s="186">
        <v>0</v>
      </c>
    </row>
    <row r="3070" spans="1:18" s="81" customFormat="1" x14ac:dyDescent="0.2">
      <c r="A3070" s="81" t="s">
        <v>147</v>
      </c>
      <c r="B3070" s="81" t="s">
        <v>493</v>
      </c>
      <c r="C3070" s="81" t="str">
        <f t="shared" si="47"/>
        <v>08077</v>
      </c>
      <c r="D3070" s="81" t="s">
        <v>3101</v>
      </c>
      <c r="E3070" s="81" t="s">
        <v>3102</v>
      </c>
      <c r="F3070" s="81">
        <v>3613.5</v>
      </c>
      <c r="G3070" s="81" t="s">
        <v>505</v>
      </c>
      <c r="H3070" s="81" t="s">
        <v>545</v>
      </c>
      <c r="I3070" s="81" t="s">
        <v>3104</v>
      </c>
      <c r="J3070" s="81" t="s">
        <v>4</v>
      </c>
      <c r="K3070" s="81" t="s">
        <v>319</v>
      </c>
      <c r="L3070" s="81">
        <v>-108.99660808333333</v>
      </c>
      <c r="M3070" s="81">
        <v>39.258743166666669</v>
      </c>
      <c r="N3070" s="190">
        <v>0</v>
      </c>
      <c r="O3070" s="185">
        <v>0</v>
      </c>
      <c r="P3070" s="185">
        <v>5</v>
      </c>
      <c r="Q3070" s="185">
        <v>0</v>
      </c>
      <c r="R3070" s="186">
        <v>0</v>
      </c>
    </row>
    <row r="3071" spans="1:18" s="81" customFormat="1" x14ac:dyDescent="0.2">
      <c r="A3071" s="81" t="s">
        <v>147</v>
      </c>
      <c r="B3071" s="81" t="s">
        <v>493</v>
      </c>
      <c r="C3071" s="81" t="str">
        <f t="shared" si="47"/>
        <v>08077</v>
      </c>
      <c r="D3071" s="81" t="s">
        <v>3101</v>
      </c>
      <c r="E3071" s="81" t="s">
        <v>3102</v>
      </c>
      <c r="F3071" s="81">
        <v>3613.5</v>
      </c>
      <c r="G3071" s="81" t="s">
        <v>505</v>
      </c>
      <c r="H3071" s="81" t="s">
        <v>545</v>
      </c>
      <c r="I3071" s="81" t="s">
        <v>3104</v>
      </c>
      <c r="J3071" s="81" t="s">
        <v>4</v>
      </c>
      <c r="K3071" s="81" t="s">
        <v>319</v>
      </c>
      <c r="L3071" s="81">
        <v>-108.99660808333333</v>
      </c>
      <c r="M3071" s="81">
        <v>39.258743166666669</v>
      </c>
      <c r="N3071" s="190">
        <v>5</v>
      </c>
      <c r="O3071" s="185">
        <v>0</v>
      </c>
      <c r="P3071" s="185">
        <v>0</v>
      </c>
      <c r="Q3071" s="185">
        <v>0</v>
      </c>
      <c r="R3071" s="186">
        <v>0</v>
      </c>
    </row>
    <row r="3072" spans="1:18" s="81" customFormat="1" x14ac:dyDescent="0.2">
      <c r="A3072" s="81" t="s">
        <v>147</v>
      </c>
      <c r="B3072" s="81" t="s">
        <v>493</v>
      </c>
      <c r="C3072" s="81" t="str">
        <f t="shared" si="47"/>
        <v>08077</v>
      </c>
      <c r="D3072" s="81" t="s">
        <v>3101</v>
      </c>
      <c r="E3072" s="81" t="s">
        <v>3102</v>
      </c>
      <c r="F3072" s="81">
        <v>3613.5</v>
      </c>
      <c r="G3072" s="81" t="s">
        <v>505</v>
      </c>
      <c r="H3072" s="81" t="s">
        <v>545</v>
      </c>
      <c r="I3072" s="81" t="s">
        <v>3104</v>
      </c>
      <c r="J3072" s="81" t="s">
        <v>4</v>
      </c>
      <c r="K3072" s="81" t="s">
        <v>319</v>
      </c>
      <c r="L3072" s="81">
        <v>-108.99660808333333</v>
      </c>
      <c r="M3072" s="81">
        <v>39.258743166666669</v>
      </c>
      <c r="N3072" s="190">
        <v>0</v>
      </c>
      <c r="O3072" s="185">
        <v>4.8</v>
      </c>
      <c r="P3072" s="185">
        <v>0</v>
      </c>
      <c r="Q3072" s="185">
        <v>0</v>
      </c>
      <c r="R3072" s="186">
        <v>0</v>
      </c>
    </row>
    <row r="3073" spans="1:18" s="81" customFormat="1" x14ac:dyDescent="0.2">
      <c r="A3073" s="81" t="s">
        <v>147</v>
      </c>
      <c r="B3073" s="81" t="s">
        <v>493</v>
      </c>
      <c r="C3073" s="81" t="str">
        <f t="shared" si="47"/>
        <v>08077</v>
      </c>
      <c r="D3073" s="81" t="s">
        <v>3101</v>
      </c>
      <c r="E3073" s="81" t="s">
        <v>3102</v>
      </c>
      <c r="F3073" s="81">
        <v>126</v>
      </c>
      <c r="G3073" s="81" t="s">
        <v>528</v>
      </c>
      <c r="H3073" s="81" t="s">
        <v>565</v>
      </c>
      <c r="I3073" s="81" t="s">
        <v>3104</v>
      </c>
      <c r="J3073" s="81" t="s">
        <v>14</v>
      </c>
      <c r="K3073" s="81" t="s">
        <v>494</v>
      </c>
      <c r="L3073" s="81">
        <v>-108.99660808333333</v>
      </c>
      <c r="M3073" s="81">
        <v>39.258743166666669</v>
      </c>
      <c r="N3073" s="190">
        <v>0</v>
      </c>
      <c r="O3073" s="185">
        <v>8.2013391468535985</v>
      </c>
      <c r="P3073" s="185">
        <v>0</v>
      </c>
      <c r="Q3073" s="185">
        <v>0</v>
      </c>
      <c r="R3073" s="186">
        <v>0</v>
      </c>
    </row>
    <row r="3074" spans="1:18" s="81" customFormat="1" x14ac:dyDescent="0.2">
      <c r="A3074" s="81" t="s">
        <v>147</v>
      </c>
      <c r="B3074" s="81" t="s">
        <v>493</v>
      </c>
      <c r="C3074" s="81" t="str">
        <f t="shared" si="47"/>
        <v>08077</v>
      </c>
      <c r="D3074" s="81" t="s">
        <v>3101</v>
      </c>
      <c r="E3074" s="81" t="s">
        <v>534</v>
      </c>
      <c r="F3074" s="81">
        <v>6300</v>
      </c>
      <c r="G3074" s="81" t="s">
        <v>523</v>
      </c>
      <c r="H3074" s="81" t="s">
        <v>3106</v>
      </c>
      <c r="I3074" s="81" t="s">
        <v>3107</v>
      </c>
      <c r="J3074" s="81" t="s">
        <v>2</v>
      </c>
      <c r="K3074" s="81" t="s">
        <v>37</v>
      </c>
      <c r="L3074" s="81">
        <v>-108.60917747222221</v>
      </c>
      <c r="M3074" s="81">
        <v>39.090271138888895</v>
      </c>
      <c r="N3074" s="190">
        <v>0</v>
      </c>
      <c r="O3074" s="185">
        <v>0</v>
      </c>
      <c r="P3074" s="185">
        <v>0</v>
      </c>
      <c r="Q3074" s="185">
        <v>0</v>
      </c>
      <c r="R3074" s="186">
        <v>0.94499999999999995</v>
      </c>
    </row>
    <row r="3075" spans="1:18" s="81" customFormat="1" x14ac:dyDescent="0.2">
      <c r="A3075" s="81" t="s">
        <v>147</v>
      </c>
      <c r="B3075" s="81" t="s">
        <v>493</v>
      </c>
      <c r="C3075" s="81" t="str">
        <f t="shared" si="47"/>
        <v>08077</v>
      </c>
      <c r="D3075" s="81" t="s">
        <v>3101</v>
      </c>
      <c r="E3075" s="81" t="s">
        <v>534</v>
      </c>
      <c r="F3075" s="81">
        <v>6300</v>
      </c>
      <c r="G3075" s="81" t="s">
        <v>523</v>
      </c>
      <c r="H3075" s="81" t="s">
        <v>3106</v>
      </c>
      <c r="I3075" s="81" t="s">
        <v>3107</v>
      </c>
      <c r="J3075" s="81" t="s">
        <v>2</v>
      </c>
      <c r="K3075" s="81" t="s">
        <v>37</v>
      </c>
      <c r="L3075" s="81">
        <v>-108.60917747222221</v>
      </c>
      <c r="M3075" s="81">
        <v>39.090271138888895</v>
      </c>
      <c r="N3075" s="190">
        <v>0</v>
      </c>
      <c r="O3075" s="185">
        <v>0</v>
      </c>
      <c r="P3075" s="185">
        <v>0</v>
      </c>
      <c r="Q3075" s="185">
        <v>0</v>
      </c>
      <c r="R3075" s="186">
        <v>0</v>
      </c>
    </row>
    <row r="3076" spans="1:18" s="81" customFormat="1" x14ac:dyDescent="0.2">
      <c r="A3076" s="81" t="s">
        <v>147</v>
      </c>
      <c r="B3076" s="81" t="s">
        <v>493</v>
      </c>
      <c r="C3076" s="81" t="str">
        <f t="shared" si="47"/>
        <v>08077</v>
      </c>
      <c r="D3076" s="81" t="s">
        <v>3101</v>
      </c>
      <c r="E3076" s="81" t="s">
        <v>3108</v>
      </c>
      <c r="F3076" s="81">
        <v>118260</v>
      </c>
      <c r="G3076" s="81" t="s">
        <v>1038</v>
      </c>
      <c r="H3076" s="81" t="s">
        <v>3109</v>
      </c>
      <c r="I3076" s="81" t="s">
        <v>3110</v>
      </c>
      <c r="J3076" s="81" t="s">
        <v>271</v>
      </c>
      <c r="K3076" s="81" t="s">
        <v>322</v>
      </c>
      <c r="L3076" s="81">
        <v>-108.61759552777777</v>
      </c>
      <c r="M3076" s="81">
        <v>39.123592138888888</v>
      </c>
      <c r="N3076" s="190">
        <v>0</v>
      </c>
      <c r="O3076" s="185">
        <v>0</v>
      </c>
      <c r="P3076" s="185">
        <v>4.8499999999999996</v>
      </c>
      <c r="Q3076" s="185">
        <v>0</v>
      </c>
      <c r="R3076" s="186">
        <v>0</v>
      </c>
    </row>
    <row r="3077" spans="1:18" s="81" customFormat="1" x14ac:dyDescent="0.2">
      <c r="A3077" s="81" t="s">
        <v>147</v>
      </c>
      <c r="B3077" s="81" t="s">
        <v>493</v>
      </c>
      <c r="C3077" s="81" t="str">
        <f t="shared" si="47"/>
        <v>08077</v>
      </c>
      <c r="D3077" s="81" t="s">
        <v>3101</v>
      </c>
      <c r="E3077" s="81" t="s">
        <v>3108</v>
      </c>
      <c r="F3077" s="81">
        <v>118260</v>
      </c>
      <c r="G3077" s="81" t="s">
        <v>1038</v>
      </c>
      <c r="H3077" s="81" t="s">
        <v>3109</v>
      </c>
      <c r="I3077" s="81" t="s">
        <v>3110</v>
      </c>
      <c r="J3077" s="81" t="s">
        <v>271</v>
      </c>
      <c r="K3077" s="81" t="s">
        <v>322</v>
      </c>
      <c r="L3077" s="81">
        <v>-108.61759552777777</v>
      </c>
      <c r="M3077" s="81">
        <v>39.123592138888888</v>
      </c>
      <c r="N3077" s="190">
        <v>5.74</v>
      </c>
      <c r="O3077" s="185">
        <v>0</v>
      </c>
      <c r="P3077" s="185">
        <v>0</v>
      </c>
      <c r="Q3077" s="185">
        <v>0</v>
      </c>
      <c r="R3077" s="186">
        <v>0</v>
      </c>
    </row>
    <row r="3078" spans="1:18" s="81" customFormat="1" x14ac:dyDescent="0.2">
      <c r="A3078" s="81" t="s">
        <v>147</v>
      </c>
      <c r="B3078" s="81" t="s">
        <v>493</v>
      </c>
      <c r="C3078" s="81" t="str">
        <f t="shared" si="47"/>
        <v>08077</v>
      </c>
      <c r="D3078" s="81" t="s">
        <v>3101</v>
      </c>
      <c r="E3078" s="81" t="s">
        <v>3108</v>
      </c>
      <c r="F3078" s="81">
        <v>118260</v>
      </c>
      <c r="G3078" s="81" t="s">
        <v>1038</v>
      </c>
      <c r="H3078" s="81" t="s">
        <v>3109</v>
      </c>
      <c r="I3078" s="81" t="s">
        <v>3110</v>
      </c>
      <c r="J3078" s="81" t="s">
        <v>271</v>
      </c>
      <c r="K3078" s="81" t="s">
        <v>322</v>
      </c>
      <c r="L3078" s="81">
        <v>-108.61759552777777</v>
      </c>
      <c r="M3078" s="81">
        <v>39.123592138888888</v>
      </c>
      <c r="N3078" s="190">
        <v>0</v>
      </c>
      <c r="O3078" s="185">
        <v>0</v>
      </c>
      <c r="P3078" s="185">
        <v>0</v>
      </c>
      <c r="Q3078" s="185">
        <v>0</v>
      </c>
      <c r="R3078" s="186">
        <v>0.44</v>
      </c>
    </row>
    <row r="3079" spans="1:18" s="81" customFormat="1" x14ac:dyDescent="0.2">
      <c r="A3079" s="81" t="s">
        <v>147</v>
      </c>
      <c r="B3079" s="81" t="s">
        <v>493</v>
      </c>
      <c r="C3079" s="81" t="str">
        <f t="shared" ref="C3079:C3142" si="48">B3079&amp;D3079</f>
        <v>08077</v>
      </c>
      <c r="D3079" s="81" t="s">
        <v>3101</v>
      </c>
      <c r="E3079" s="81" t="s">
        <v>3108</v>
      </c>
      <c r="F3079" s="81">
        <v>118260</v>
      </c>
      <c r="G3079" s="81" t="s">
        <v>1038</v>
      </c>
      <c r="H3079" s="81" t="s">
        <v>3109</v>
      </c>
      <c r="I3079" s="81" t="s">
        <v>3110</v>
      </c>
      <c r="J3079" s="81" t="s">
        <v>271</v>
      </c>
      <c r="K3079" s="81" t="s">
        <v>322</v>
      </c>
      <c r="L3079" s="81">
        <v>-108.61759552777777</v>
      </c>
      <c r="M3079" s="81">
        <v>39.123592138888888</v>
      </c>
      <c r="N3079" s="190">
        <v>0</v>
      </c>
      <c r="O3079" s="185">
        <v>0</v>
      </c>
      <c r="P3079" s="185">
        <v>0</v>
      </c>
      <c r="Q3079" s="185">
        <v>0</v>
      </c>
      <c r="R3079" s="186">
        <v>0</v>
      </c>
    </row>
    <row r="3080" spans="1:18" s="81" customFormat="1" x14ac:dyDescent="0.2">
      <c r="A3080" s="81" t="s">
        <v>147</v>
      </c>
      <c r="B3080" s="81" t="s">
        <v>493</v>
      </c>
      <c r="C3080" s="81" t="str">
        <f t="shared" si="48"/>
        <v>08077</v>
      </c>
      <c r="D3080" s="81" t="s">
        <v>3101</v>
      </c>
      <c r="E3080" s="81" t="s">
        <v>3108</v>
      </c>
      <c r="F3080" s="81">
        <v>118260</v>
      </c>
      <c r="G3080" s="81" t="s">
        <v>1038</v>
      </c>
      <c r="H3080" s="81" t="s">
        <v>3109</v>
      </c>
      <c r="I3080" s="81" t="s">
        <v>3110</v>
      </c>
      <c r="J3080" s="81" t="s">
        <v>271</v>
      </c>
      <c r="K3080" s="81" t="s">
        <v>322</v>
      </c>
      <c r="L3080" s="81">
        <v>-108.61759552777777</v>
      </c>
      <c r="M3080" s="81">
        <v>39.123592138888888</v>
      </c>
      <c r="N3080" s="190">
        <v>0</v>
      </c>
      <c r="O3080" s="185">
        <v>0.32</v>
      </c>
      <c r="P3080" s="185">
        <v>0</v>
      </c>
      <c r="Q3080" s="185">
        <v>0</v>
      </c>
      <c r="R3080" s="186">
        <v>0</v>
      </c>
    </row>
    <row r="3081" spans="1:18" s="81" customFormat="1" x14ac:dyDescent="0.2">
      <c r="A3081" s="81" t="s">
        <v>147</v>
      </c>
      <c r="B3081" s="81" t="s">
        <v>493</v>
      </c>
      <c r="C3081" s="81" t="str">
        <f t="shared" si="48"/>
        <v>08077</v>
      </c>
      <c r="D3081" s="81" t="s">
        <v>3101</v>
      </c>
      <c r="E3081" s="81" t="s">
        <v>3111</v>
      </c>
      <c r="F3081" s="81">
        <v>4.8209999999999997</v>
      </c>
      <c r="G3081" s="81" t="s">
        <v>515</v>
      </c>
      <c r="H3081" s="81" t="s">
        <v>3112</v>
      </c>
      <c r="I3081" s="81" t="s">
        <v>3113</v>
      </c>
      <c r="J3081" s="81" t="s">
        <v>221</v>
      </c>
      <c r="K3081" s="81" t="s">
        <v>333</v>
      </c>
      <c r="L3081" s="81">
        <v>-107.95337469444446</v>
      </c>
      <c r="M3081" s="81">
        <v>39.233098500000004</v>
      </c>
      <c r="N3081" s="190">
        <v>0</v>
      </c>
      <c r="O3081" s="185">
        <v>0</v>
      </c>
      <c r="P3081" s="185">
        <v>5.4</v>
      </c>
      <c r="Q3081" s="185">
        <v>0</v>
      </c>
      <c r="R3081" s="186">
        <v>0</v>
      </c>
    </row>
    <row r="3082" spans="1:18" s="81" customFormat="1" x14ac:dyDescent="0.2">
      <c r="A3082" s="81" t="s">
        <v>147</v>
      </c>
      <c r="B3082" s="81" t="s">
        <v>493</v>
      </c>
      <c r="C3082" s="81" t="str">
        <f t="shared" si="48"/>
        <v>08077</v>
      </c>
      <c r="D3082" s="81" t="s">
        <v>3101</v>
      </c>
      <c r="E3082" s="81" t="s">
        <v>3111</v>
      </c>
      <c r="F3082" s="81">
        <v>4.8209999999999997</v>
      </c>
      <c r="G3082" s="81" t="s">
        <v>515</v>
      </c>
      <c r="H3082" s="81" t="s">
        <v>3112</v>
      </c>
      <c r="I3082" s="81" t="s">
        <v>3113</v>
      </c>
      <c r="J3082" s="81" t="s">
        <v>221</v>
      </c>
      <c r="K3082" s="81" t="s">
        <v>333</v>
      </c>
      <c r="L3082" s="81">
        <v>-107.95337469444446</v>
      </c>
      <c r="M3082" s="81">
        <v>39.233098500000004</v>
      </c>
      <c r="N3082" s="190">
        <v>5.4</v>
      </c>
      <c r="O3082" s="185">
        <v>0</v>
      </c>
      <c r="P3082" s="185">
        <v>0</v>
      </c>
      <c r="Q3082" s="185">
        <v>0</v>
      </c>
      <c r="R3082" s="186">
        <v>0</v>
      </c>
    </row>
    <row r="3083" spans="1:18" s="81" customFormat="1" x14ac:dyDescent="0.2">
      <c r="A3083" s="81" t="s">
        <v>147</v>
      </c>
      <c r="B3083" s="81" t="s">
        <v>493</v>
      </c>
      <c r="C3083" s="81" t="str">
        <f t="shared" si="48"/>
        <v>08077</v>
      </c>
      <c r="D3083" s="81" t="s">
        <v>3101</v>
      </c>
      <c r="E3083" s="81" t="s">
        <v>3111</v>
      </c>
      <c r="F3083" s="81">
        <v>4.8209999999999997</v>
      </c>
      <c r="G3083" s="81" t="s">
        <v>515</v>
      </c>
      <c r="H3083" s="81" t="s">
        <v>3112</v>
      </c>
      <c r="I3083" s="81" t="s">
        <v>3113</v>
      </c>
      <c r="J3083" s="81" t="s">
        <v>221</v>
      </c>
      <c r="K3083" s="81" t="s">
        <v>333</v>
      </c>
      <c r="L3083" s="81">
        <v>-107.95337469444446</v>
      </c>
      <c r="M3083" s="81">
        <v>39.233098500000004</v>
      </c>
      <c r="N3083" s="190">
        <v>0</v>
      </c>
      <c r="O3083" s="185">
        <v>2.64</v>
      </c>
      <c r="P3083" s="185">
        <v>0</v>
      </c>
      <c r="Q3083" s="185">
        <v>0</v>
      </c>
      <c r="R3083" s="186">
        <v>0</v>
      </c>
    </row>
    <row r="3084" spans="1:18" s="81" customFormat="1" x14ac:dyDescent="0.2">
      <c r="A3084" s="81" t="s">
        <v>147</v>
      </c>
      <c r="B3084" s="81" t="s">
        <v>493</v>
      </c>
      <c r="C3084" s="81" t="str">
        <f t="shared" si="48"/>
        <v>08077</v>
      </c>
      <c r="D3084" s="81" t="s">
        <v>3101</v>
      </c>
      <c r="E3084" s="81" t="s">
        <v>3111</v>
      </c>
      <c r="F3084" s="81">
        <v>1.915</v>
      </c>
      <c r="G3084" s="81" t="s">
        <v>515</v>
      </c>
      <c r="H3084" s="81" t="s">
        <v>3114</v>
      </c>
      <c r="I3084" s="81" t="s">
        <v>3113</v>
      </c>
      <c r="J3084" s="81" t="s">
        <v>231</v>
      </c>
      <c r="K3084" s="81" t="s">
        <v>333</v>
      </c>
      <c r="L3084" s="81">
        <v>-107.95337469444446</v>
      </c>
      <c r="M3084" s="81">
        <v>39.233098500000004</v>
      </c>
      <c r="N3084" s="190">
        <v>0</v>
      </c>
      <c r="O3084" s="185">
        <v>0</v>
      </c>
      <c r="P3084" s="185">
        <v>1.4750000000000001</v>
      </c>
      <c r="Q3084" s="185">
        <v>0</v>
      </c>
      <c r="R3084" s="186">
        <v>0</v>
      </c>
    </row>
    <row r="3085" spans="1:18" s="81" customFormat="1" x14ac:dyDescent="0.2">
      <c r="A3085" s="81" t="s">
        <v>147</v>
      </c>
      <c r="B3085" s="81" t="s">
        <v>493</v>
      </c>
      <c r="C3085" s="81" t="str">
        <f t="shared" si="48"/>
        <v>08077</v>
      </c>
      <c r="D3085" s="81" t="s">
        <v>3101</v>
      </c>
      <c r="E3085" s="81" t="s">
        <v>3111</v>
      </c>
      <c r="F3085" s="81">
        <v>1.915</v>
      </c>
      <c r="G3085" s="81" t="s">
        <v>515</v>
      </c>
      <c r="H3085" s="81" t="s">
        <v>3114</v>
      </c>
      <c r="I3085" s="81" t="s">
        <v>3113</v>
      </c>
      <c r="J3085" s="81" t="s">
        <v>231</v>
      </c>
      <c r="K3085" s="81" t="s">
        <v>333</v>
      </c>
      <c r="L3085" s="81">
        <v>-107.95337469444446</v>
      </c>
      <c r="M3085" s="81">
        <v>39.233098500000004</v>
      </c>
      <c r="N3085" s="190">
        <v>4.577</v>
      </c>
      <c r="O3085" s="185">
        <v>0</v>
      </c>
      <c r="P3085" s="185">
        <v>0</v>
      </c>
      <c r="Q3085" s="185">
        <v>0</v>
      </c>
      <c r="R3085" s="186">
        <v>0</v>
      </c>
    </row>
    <row r="3086" spans="1:18" s="81" customFormat="1" x14ac:dyDescent="0.2">
      <c r="A3086" s="81" t="s">
        <v>147</v>
      </c>
      <c r="B3086" s="81" t="s">
        <v>493</v>
      </c>
      <c r="C3086" s="81" t="str">
        <f t="shared" si="48"/>
        <v>08077</v>
      </c>
      <c r="D3086" s="81" t="s">
        <v>3101</v>
      </c>
      <c r="E3086" s="81" t="s">
        <v>3111</v>
      </c>
      <c r="F3086" s="81">
        <v>1.915</v>
      </c>
      <c r="G3086" s="81" t="s">
        <v>515</v>
      </c>
      <c r="H3086" s="81" t="s">
        <v>3114</v>
      </c>
      <c r="I3086" s="81" t="s">
        <v>3113</v>
      </c>
      <c r="J3086" s="81" t="s">
        <v>231</v>
      </c>
      <c r="K3086" s="81" t="s">
        <v>333</v>
      </c>
      <c r="L3086" s="81">
        <v>-107.95337469444446</v>
      </c>
      <c r="M3086" s="81">
        <v>39.233098500000004</v>
      </c>
      <c r="N3086" s="190">
        <v>0</v>
      </c>
      <c r="O3086" s="185">
        <v>0</v>
      </c>
      <c r="P3086" s="185">
        <v>0</v>
      </c>
      <c r="Q3086" s="185">
        <v>0</v>
      </c>
      <c r="R3086" s="186">
        <v>0.26</v>
      </c>
    </row>
    <row r="3087" spans="1:18" s="81" customFormat="1" x14ac:dyDescent="0.2">
      <c r="A3087" s="81" t="s">
        <v>147</v>
      </c>
      <c r="B3087" s="81" t="s">
        <v>493</v>
      </c>
      <c r="C3087" s="81" t="str">
        <f t="shared" si="48"/>
        <v>08077</v>
      </c>
      <c r="D3087" s="81" t="s">
        <v>3101</v>
      </c>
      <c r="E3087" s="81" t="s">
        <v>3111</v>
      </c>
      <c r="F3087" s="81">
        <v>1.915</v>
      </c>
      <c r="G3087" s="81" t="s">
        <v>515</v>
      </c>
      <c r="H3087" s="81" t="s">
        <v>3114</v>
      </c>
      <c r="I3087" s="81" t="s">
        <v>3113</v>
      </c>
      <c r="J3087" s="81" t="s">
        <v>231</v>
      </c>
      <c r="K3087" s="81" t="s">
        <v>333</v>
      </c>
      <c r="L3087" s="81">
        <v>-107.95337469444446</v>
      </c>
      <c r="M3087" s="81">
        <v>39.233098500000004</v>
      </c>
      <c r="N3087" s="190">
        <v>0</v>
      </c>
      <c r="O3087" s="185">
        <v>0</v>
      </c>
      <c r="P3087" s="185">
        <v>0</v>
      </c>
      <c r="Q3087" s="185">
        <v>0</v>
      </c>
      <c r="R3087" s="186">
        <v>0</v>
      </c>
    </row>
    <row r="3088" spans="1:18" s="81" customFormat="1" x14ac:dyDescent="0.2">
      <c r="A3088" s="81" t="s">
        <v>147</v>
      </c>
      <c r="B3088" s="81" t="s">
        <v>493</v>
      </c>
      <c r="C3088" s="81" t="str">
        <f t="shared" si="48"/>
        <v>08077</v>
      </c>
      <c r="D3088" s="81" t="s">
        <v>3101</v>
      </c>
      <c r="E3088" s="81" t="s">
        <v>3111</v>
      </c>
      <c r="F3088" s="81">
        <v>1.915</v>
      </c>
      <c r="G3088" s="81" t="s">
        <v>515</v>
      </c>
      <c r="H3088" s="81" t="s">
        <v>3114</v>
      </c>
      <c r="I3088" s="81" t="s">
        <v>3113</v>
      </c>
      <c r="J3088" s="81" t="s">
        <v>231</v>
      </c>
      <c r="K3088" s="81" t="s">
        <v>333</v>
      </c>
      <c r="L3088" s="81">
        <v>-107.95337469444446</v>
      </c>
      <c r="M3088" s="81">
        <v>39.233098500000004</v>
      </c>
      <c r="N3088" s="190">
        <v>0</v>
      </c>
      <c r="O3088" s="185">
        <v>0</v>
      </c>
      <c r="P3088" s="185">
        <v>0</v>
      </c>
      <c r="Q3088" s="185">
        <v>0.01</v>
      </c>
      <c r="R3088" s="186">
        <v>0</v>
      </c>
    </row>
    <row r="3089" spans="1:18" s="81" customFormat="1" x14ac:dyDescent="0.2">
      <c r="A3089" s="81" t="s">
        <v>147</v>
      </c>
      <c r="B3089" s="81" t="s">
        <v>493</v>
      </c>
      <c r="C3089" s="81" t="str">
        <f t="shared" si="48"/>
        <v>08077</v>
      </c>
      <c r="D3089" s="81" t="s">
        <v>3101</v>
      </c>
      <c r="E3089" s="81" t="s">
        <v>3111</v>
      </c>
      <c r="F3089" s="81">
        <v>1.915</v>
      </c>
      <c r="G3089" s="81" t="s">
        <v>515</v>
      </c>
      <c r="H3089" s="81" t="s">
        <v>3114</v>
      </c>
      <c r="I3089" s="81" t="s">
        <v>3113</v>
      </c>
      <c r="J3089" s="81" t="s">
        <v>231</v>
      </c>
      <c r="K3089" s="81" t="s">
        <v>333</v>
      </c>
      <c r="L3089" s="81">
        <v>-107.95337469444446</v>
      </c>
      <c r="M3089" s="81">
        <v>39.233098500000004</v>
      </c>
      <c r="N3089" s="190">
        <v>0</v>
      </c>
      <c r="O3089" s="185">
        <v>1.274</v>
      </c>
      <c r="P3089" s="185">
        <v>0</v>
      </c>
      <c r="Q3089" s="185">
        <v>0</v>
      </c>
      <c r="R3089" s="186">
        <v>0</v>
      </c>
    </row>
    <row r="3090" spans="1:18" s="81" customFormat="1" x14ac:dyDescent="0.2">
      <c r="A3090" s="81" t="s">
        <v>147</v>
      </c>
      <c r="B3090" s="81" t="s">
        <v>493</v>
      </c>
      <c r="C3090" s="81" t="str">
        <f t="shared" si="48"/>
        <v>08077</v>
      </c>
      <c r="D3090" s="81" t="s">
        <v>3101</v>
      </c>
      <c r="E3090" s="81" t="s">
        <v>3111</v>
      </c>
      <c r="F3090" s="81">
        <v>27.01</v>
      </c>
      <c r="G3090" s="81" t="s">
        <v>515</v>
      </c>
      <c r="H3090" s="81" t="s">
        <v>3115</v>
      </c>
      <c r="I3090" s="81" t="s">
        <v>3113</v>
      </c>
      <c r="J3090" s="81" t="s">
        <v>716</v>
      </c>
      <c r="K3090" s="81" t="s">
        <v>333</v>
      </c>
      <c r="L3090" s="81">
        <v>-107.95337469444446</v>
      </c>
      <c r="M3090" s="81">
        <v>39.233098500000004</v>
      </c>
      <c r="N3090" s="190">
        <v>0</v>
      </c>
      <c r="O3090" s="185">
        <v>0</v>
      </c>
      <c r="P3090" s="185">
        <v>12.84</v>
      </c>
      <c r="Q3090" s="185">
        <v>0</v>
      </c>
      <c r="R3090" s="186">
        <v>0</v>
      </c>
    </row>
    <row r="3091" spans="1:18" s="81" customFormat="1" x14ac:dyDescent="0.2">
      <c r="A3091" s="81" t="s">
        <v>147</v>
      </c>
      <c r="B3091" s="81" t="s">
        <v>493</v>
      </c>
      <c r="C3091" s="81" t="str">
        <f t="shared" si="48"/>
        <v>08077</v>
      </c>
      <c r="D3091" s="81" t="s">
        <v>3101</v>
      </c>
      <c r="E3091" s="81" t="s">
        <v>3111</v>
      </c>
      <c r="F3091" s="81">
        <v>27.01</v>
      </c>
      <c r="G3091" s="81" t="s">
        <v>515</v>
      </c>
      <c r="H3091" s="81" t="s">
        <v>3115</v>
      </c>
      <c r="I3091" s="81" t="s">
        <v>3113</v>
      </c>
      <c r="J3091" s="81" t="s">
        <v>716</v>
      </c>
      <c r="K3091" s="81" t="s">
        <v>333</v>
      </c>
      <c r="L3091" s="81">
        <v>-107.95337469444446</v>
      </c>
      <c r="M3091" s="81">
        <v>39.233098500000004</v>
      </c>
      <c r="N3091" s="190">
        <v>12.84</v>
      </c>
      <c r="O3091" s="185">
        <v>0</v>
      </c>
      <c r="P3091" s="185">
        <v>0</v>
      </c>
      <c r="Q3091" s="185">
        <v>0</v>
      </c>
      <c r="R3091" s="186">
        <v>0</v>
      </c>
    </row>
    <row r="3092" spans="1:18" s="81" customFormat="1" x14ac:dyDescent="0.2">
      <c r="A3092" s="81" t="s">
        <v>147</v>
      </c>
      <c r="B3092" s="81" t="s">
        <v>493</v>
      </c>
      <c r="C3092" s="81" t="str">
        <f t="shared" si="48"/>
        <v>08077</v>
      </c>
      <c r="D3092" s="81" t="s">
        <v>3101</v>
      </c>
      <c r="E3092" s="81" t="s">
        <v>3111</v>
      </c>
      <c r="F3092" s="81">
        <v>27.01</v>
      </c>
      <c r="G3092" s="81" t="s">
        <v>515</v>
      </c>
      <c r="H3092" s="81" t="s">
        <v>3115</v>
      </c>
      <c r="I3092" s="81" t="s">
        <v>3113</v>
      </c>
      <c r="J3092" s="81" t="s">
        <v>716</v>
      </c>
      <c r="K3092" s="81" t="s">
        <v>333</v>
      </c>
      <c r="L3092" s="81">
        <v>-107.95337469444446</v>
      </c>
      <c r="M3092" s="81">
        <v>39.233098500000004</v>
      </c>
      <c r="N3092" s="190">
        <v>0</v>
      </c>
      <c r="O3092" s="185">
        <v>0</v>
      </c>
      <c r="P3092" s="185">
        <v>0</v>
      </c>
      <c r="Q3092" s="185">
        <v>0</v>
      </c>
      <c r="R3092" s="186">
        <v>0.2</v>
      </c>
    </row>
    <row r="3093" spans="1:18" s="81" customFormat="1" x14ac:dyDescent="0.2">
      <c r="A3093" s="81" t="s">
        <v>147</v>
      </c>
      <c r="B3093" s="81" t="s">
        <v>493</v>
      </c>
      <c r="C3093" s="81" t="str">
        <f t="shared" si="48"/>
        <v>08077</v>
      </c>
      <c r="D3093" s="81" t="s">
        <v>3101</v>
      </c>
      <c r="E3093" s="81" t="s">
        <v>3111</v>
      </c>
      <c r="F3093" s="81">
        <v>27.01</v>
      </c>
      <c r="G3093" s="81" t="s">
        <v>515</v>
      </c>
      <c r="H3093" s="81" t="s">
        <v>3115</v>
      </c>
      <c r="I3093" s="81" t="s">
        <v>3113</v>
      </c>
      <c r="J3093" s="81" t="s">
        <v>716</v>
      </c>
      <c r="K3093" s="81" t="s">
        <v>333</v>
      </c>
      <c r="L3093" s="81">
        <v>-107.95337469444446</v>
      </c>
      <c r="M3093" s="81">
        <v>39.233098500000004</v>
      </c>
      <c r="N3093" s="190">
        <v>0</v>
      </c>
      <c r="O3093" s="185">
        <v>3.79</v>
      </c>
      <c r="P3093" s="185">
        <v>0</v>
      </c>
      <c r="Q3093" s="185">
        <v>0</v>
      </c>
      <c r="R3093" s="186">
        <v>0</v>
      </c>
    </row>
    <row r="3094" spans="1:18" s="81" customFormat="1" x14ac:dyDescent="0.2">
      <c r="A3094" s="81" t="s">
        <v>147</v>
      </c>
      <c r="B3094" s="81" t="s">
        <v>493</v>
      </c>
      <c r="C3094" s="81" t="str">
        <f t="shared" si="48"/>
        <v>08077</v>
      </c>
      <c r="D3094" s="81" t="s">
        <v>3101</v>
      </c>
      <c r="E3094" s="81" t="s">
        <v>3111</v>
      </c>
      <c r="F3094" s="81">
        <v>0</v>
      </c>
      <c r="G3094" s="81" t="s">
        <v>505</v>
      </c>
      <c r="H3094" s="81" t="s">
        <v>3116</v>
      </c>
      <c r="I3094" s="81" t="s">
        <v>3113</v>
      </c>
      <c r="J3094" s="81" t="s">
        <v>259</v>
      </c>
      <c r="K3094" s="81" t="s">
        <v>39</v>
      </c>
      <c r="L3094" s="81">
        <v>-107.95337469444446</v>
      </c>
      <c r="M3094" s="81">
        <v>39.233098500000004</v>
      </c>
      <c r="N3094" s="190">
        <v>0</v>
      </c>
      <c r="O3094" s="185">
        <v>4.8</v>
      </c>
      <c r="P3094" s="185">
        <v>0</v>
      </c>
      <c r="Q3094" s="185">
        <v>0</v>
      </c>
      <c r="R3094" s="186">
        <v>0</v>
      </c>
    </row>
    <row r="3095" spans="1:18" s="81" customFormat="1" x14ac:dyDescent="0.2">
      <c r="A3095" s="81" t="s">
        <v>147</v>
      </c>
      <c r="B3095" s="81" t="s">
        <v>493</v>
      </c>
      <c r="C3095" s="81" t="str">
        <f t="shared" si="48"/>
        <v>08077</v>
      </c>
      <c r="D3095" s="81" t="s">
        <v>3101</v>
      </c>
      <c r="E3095" s="81" t="s">
        <v>3117</v>
      </c>
      <c r="F3095" s="81">
        <v>38</v>
      </c>
      <c r="G3095" s="81" t="s">
        <v>515</v>
      </c>
      <c r="H3095" s="81" t="s">
        <v>3118</v>
      </c>
      <c r="I3095" s="81" t="s">
        <v>3119</v>
      </c>
      <c r="J3095" s="81" t="s">
        <v>227</v>
      </c>
      <c r="K3095" s="81" t="s">
        <v>333</v>
      </c>
      <c r="L3095" s="81">
        <v>-109.02348611111111</v>
      </c>
      <c r="M3095" s="81">
        <v>39.330186111111118</v>
      </c>
      <c r="N3095" s="190">
        <v>0</v>
      </c>
      <c r="O3095" s="185">
        <v>0</v>
      </c>
      <c r="P3095" s="185">
        <v>5.2</v>
      </c>
      <c r="Q3095" s="185">
        <v>0</v>
      </c>
      <c r="R3095" s="186">
        <v>0</v>
      </c>
    </row>
    <row r="3096" spans="1:18" s="81" customFormat="1" x14ac:dyDescent="0.2">
      <c r="A3096" s="81" t="s">
        <v>147</v>
      </c>
      <c r="B3096" s="81" t="s">
        <v>493</v>
      </c>
      <c r="C3096" s="81" t="str">
        <f t="shared" si="48"/>
        <v>08077</v>
      </c>
      <c r="D3096" s="81" t="s">
        <v>3101</v>
      </c>
      <c r="E3096" s="81" t="s">
        <v>3117</v>
      </c>
      <c r="F3096" s="81">
        <v>38</v>
      </c>
      <c r="G3096" s="81" t="s">
        <v>515</v>
      </c>
      <c r="H3096" s="81" t="s">
        <v>3118</v>
      </c>
      <c r="I3096" s="81" t="s">
        <v>3119</v>
      </c>
      <c r="J3096" s="81" t="s">
        <v>227</v>
      </c>
      <c r="K3096" s="81" t="s">
        <v>333</v>
      </c>
      <c r="L3096" s="81">
        <v>-109.02348611111111</v>
      </c>
      <c r="M3096" s="81">
        <v>39.330186111111118</v>
      </c>
      <c r="N3096" s="190">
        <v>11.6</v>
      </c>
      <c r="O3096" s="185">
        <v>0</v>
      </c>
      <c r="P3096" s="185">
        <v>0</v>
      </c>
      <c r="Q3096" s="185">
        <v>0</v>
      </c>
      <c r="R3096" s="186">
        <v>0</v>
      </c>
    </row>
    <row r="3097" spans="1:18" s="81" customFormat="1" x14ac:dyDescent="0.2">
      <c r="A3097" s="81" t="s">
        <v>147</v>
      </c>
      <c r="B3097" s="81" t="s">
        <v>493</v>
      </c>
      <c r="C3097" s="81" t="str">
        <f t="shared" si="48"/>
        <v>08077</v>
      </c>
      <c r="D3097" s="81" t="s">
        <v>3101</v>
      </c>
      <c r="E3097" s="81" t="s">
        <v>3117</v>
      </c>
      <c r="F3097" s="81">
        <v>38</v>
      </c>
      <c r="G3097" s="81" t="s">
        <v>515</v>
      </c>
      <c r="H3097" s="81" t="s">
        <v>3118</v>
      </c>
      <c r="I3097" s="81" t="s">
        <v>3119</v>
      </c>
      <c r="J3097" s="81" t="s">
        <v>227</v>
      </c>
      <c r="K3097" s="81" t="s">
        <v>333</v>
      </c>
      <c r="L3097" s="81">
        <v>-109.02348611111111</v>
      </c>
      <c r="M3097" s="81">
        <v>39.330186111111118</v>
      </c>
      <c r="N3097" s="190">
        <v>0</v>
      </c>
      <c r="O3097" s="185">
        <v>0</v>
      </c>
      <c r="P3097" s="185">
        <v>0</v>
      </c>
      <c r="Q3097" s="185">
        <v>0</v>
      </c>
      <c r="R3097" s="186">
        <v>0.19</v>
      </c>
    </row>
    <row r="3098" spans="1:18" s="81" customFormat="1" x14ac:dyDescent="0.2">
      <c r="A3098" s="81" t="s">
        <v>147</v>
      </c>
      <c r="B3098" s="81" t="s">
        <v>493</v>
      </c>
      <c r="C3098" s="81" t="str">
        <f t="shared" si="48"/>
        <v>08077</v>
      </c>
      <c r="D3098" s="81" t="s">
        <v>3101</v>
      </c>
      <c r="E3098" s="81" t="s">
        <v>3117</v>
      </c>
      <c r="F3098" s="81">
        <v>38</v>
      </c>
      <c r="G3098" s="81" t="s">
        <v>515</v>
      </c>
      <c r="H3098" s="81" t="s">
        <v>3118</v>
      </c>
      <c r="I3098" s="81" t="s">
        <v>3119</v>
      </c>
      <c r="J3098" s="81" t="s">
        <v>227</v>
      </c>
      <c r="K3098" s="81" t="s">
        <v>333</v>
      </c>
      <c r="L3098" s="81">
        <v>-109.02348611111111</v>
      </c>
      <c r="M3098" s="81">
        <v>39.330186111111118</v>
      </c>
      <c r="N3098" s="190">
        <v>0</v>
      </c>
      <c r="O3098" s="185">
        <v>0</v>
      </c>
      <c r="P3098" s="185">
        <v>0</v>
      </c>
      <c r="Q3098" s="185">
        <v>0</v>
      </c>
      <c r="R3098" s="186">
        <v>0</v>
      </c>
    </row>
    <row r="3099" spans="1:18" s="81" customFormat="1" x14ac:dyDescent="0.2">
      <c r="A3099" s="81" t="s">
        <v>147</v>
      </c>
      <c r="B3099" s="81" t="s">
        <v>493</v>
      </c>
      <c r="C3099" s="81" t="str">
        <f t="shared" si="48"/>
        <v>08077</v>
      </c>
      <c r="D3099" s="81" t="s">
        <v>3101</v>
      </c>
      <c r="E3099" s="81" t="s">
        <v>3117</v>
      </c>
      <c r="F3099" s="81">
        <v>38</v>
      </c>
      <c r="G3099" s="81" t="s">
        <v>515</v>
      </c>
      <c r="H3099" s="81" t="s">
        <v>3118</v>
      </c>
      <c r="I3099" s="81" t="s">
        <v>3119</v>
      </c>
      <c r="J3099" s="81" t="s">
        <v>227</v>
      </c>
      <c r="K3099" s="81" t="s">
        <v>333</v>
      </c>
      <c r="L3099" s="81">
        <v>-109.02348611111111</v>
      </c>
      <c r="M3099" s="81">
        <v>39.330186111111118</v>
      </c>
      <c r="N3099" s="190">
        <v>0</v>
      </c>
      <c r="O3099" s="185">
        <v>0</v>
      </c>
      <c r="P3099" s="185">
        <v>0</v>
      </c>
      <c r="Q3099" s="185">
        <v>1.14E-2</v>
      </c>
      <c r="R3099" s="186">
        <v>0</v>
      </c>
    </row>
    <row r="3100" spans="1:18" s="81" customFormat="1" x14ac:dyDescent="0.2">
      <c r="A3100" s="81" t="s">
        <v>147</v>
      </c>
      <c r="B3100" s="81" t="s">
        <v>493</v>
      </c>
      <c r="C3100" s="81" t="str">
        <f t="shared" si="48"/>
        <v>08077</v>
      </c>
      <c r="D3100" s="81" t="s">
        <v>3101</v>
      </c>
      <c r="E3100" s="81" t="s">
        <v>3117</v>
      </c>
      <c r="F3100" s="81">
        <v>38</v>
      </c>
      <c r="G3100" s="81" t="s">
        <v>515</v>
      </c>
      <c r="H3100" s="81" t="s">
        <v>3118</v>
      </c>
      <c r="I3100" s="81" t="s">
        <v>3119</v>
      </c>
      <c r="J3100" s="81" t="s">
        <v>227</v>
      </c>
      <c r="K3100" s="81" t="s">
        <v>333</v>
      </c>
      <c r="L3100" s="81">
        <v>-109.02348611111111</v>
      </c>
      <c r="M3100" s="81">
        <v>39.330186111111118</v>
      </c>
      <c r="N3100" s="190">
        <v>0</v>
      </c>
      <c r="O3100" s="185">
        <v>3.9</v>
      </c>
      <c r="P3100" s="185">
        <v>0</v>
      </c>
      <c r="Q3100" s="185">
        <v>0</v>
      </c>
      <c r="R3100" s="186">
        <v>0</v>
      </c>
    </row>
    <row r="3101" spans="1:18" s="81" customFormat="1" x14ac:dyDescent="0.2">
      <c r="A3101" s="81" t="s">
        <v>147</v>
      </c>
      <c r="B3101" s="81" t="s">
        <v>493</v>
      </c>
      <c r="C3101" s="81" t="str">
        <f t="shared" si="48"/>
        <v>08077</v>
      </c>
      <c r="D3101" s="81" t="s">
        <v>3101</v>
      </c>
      <c r="E3101" s="81" t="s">
        <v>3117</v>
      </c>
      <c r="F3101" s="81">
        <v>38</v>
      </c>
      <c r="G3101" s="81" t="s">
        <v>515</v>
      </c>
      <c r="H3101" s="81" t="s">
        <v>3120</v>
      </c>
      <c r="I3101" s="81" t="s">
        <v>3119</v>
      </c>
      <c r="J3101" s="81" t="s">
        <v>227</v>
      </c>
      <c r="K3101" s="81" t="s">
        <v>333</v>
      </c>
      <c r="L3101" s="81">
        <v>-109.02348611111111</v>
      </c>
      <c r="M3101" s="81">
        <v>39.330186111111118</v>
      </c>
      <c r="N3101" s="190">
        <v>0</v>
      </c>
      <c r="O3101" s="185">
        <v>0</v>
      </c>
      <c r="P3101" s="185">
        <v>14.8</v>
      </c>
      <c r="Q3101" s="185">
        <v>0</v>
      </c>
      <c r="R3101" s="186">
        <v>0</v>
      </c>
    </row>
    <row r="3102" spans="1:18" s="81" customFormat="1" x14ac:dyDescent="0.2">
      <c r="A3102" s="81" t="s">
        <v>147</v>
      </c>
      <c r="B3102" s="81" t="s">
        <v>493</v>
      </c>
      <c r="C3102" s="81" t="str">
        <f t="shared" si="48"/>
        <v>08077</v>
      </c>
      <c r="D3102" s="81" t="s">
        <v>3101</v>
      </c>
      <c r="E3102" s="81" t="s">
        <v>3117</v>
      </c>
      <c r="F3102" s="81">
        <v>38</v>
      </c>
      <c r="G3102" s="81" t="s">
        <v>515</v>
      </c>
      <c r="H3102" s="81" t="s">
        <v>3120</v>
      </c>
      <c r="I3102" s="81" t="s">
        <v>3119</v>
      </c>
      <c r="J3102" s="81" t="s">
        <v>227</v>
      </c>
      <c r="K3102" s="81" t="s">
        <v>333</v>
      </c>
      <c r="L3102" s="81">
        <v>-109.02348611111111</v>
      </c>
      <c r="M3102" s="81">
        <v>39.330186111111118</v>
      </c>
      <c r="N3102" s="190">
        <v>42.3</v>
      </c>
      <c r="O3102" s="185">
        <v>0</v>
      </c>
      <c r="P3102" s="185">
        <v>0</v>
      </c>
      <c r="Q3102" s="185">
        <v>0</v>
      </c>
      <c r="R3102" s="186">
        <v>0</v>
      </c>
    </row>
    <row r="3103" spans="1:18" s="81" customFormat="1" x14ac:dyDescent="0.2">
      <c r="A3103" s="81" t="s">
        <v>147</v>
      </c>
      <c r="B3103" s="81" t="s">
        <v>493</v>
      </c>
      <c r="C3103" s="81" t="str">
        <f t="shared" si="48"/>
        <v>08077</v>
      </c>
      <c r="D3103" s="81" t="s">
        <v>3101</v>
      </c>
      <c r="E3103" s="81" t="s">
        <v>3117</v>
      </c>
      <c r="F3103" s="81">
        <v>38</v>
      </c>
      <c r="G3103" s="81" t="s">
        <v>515</v>
      </c>
      <c r="H3103" s="81" t="s">
        <v>3120</v>
      </c>
      <c r="I3103" s="81" t="s">
        <v>3119</v>
      </c>
      <c r="J3103" s="81" t="s">
        <v>227</v>
      </c>
      <c r="K3103" s="81" t="s">
        <v>333</v>
      </c>
      <c r="L3103" s="81">
        <v>-109.02348611111111</v>
      </c>
      <c r="M3103" s="81">
        <v>39.330186111111118</v>
      </c>
      <c r="N3103" s="190">
        <v>0</v>
      </c>
      <c r="O3103" s="185">
        <v>0</v>
      </c>
      <c r="P3103" s="185">
        <v>0</v>
      </c>
      <c r="Q3103" s="185">
        <v>0</v>
      </c>
      <c r="R3103" s="186">
        <v>0.19</v>
      </c>
    </row>
    <row r="3104" spans="1:18" s="81" customFormat="1" x14ac:dyDescent="0.2">
      <c r="A3104" s="81" t="s">
        <v>147</v>
      </c>
      <c r="B3104" s="81" t="s">
        <v>493</v>
      </c>
      <c r="C3104" s="81" t="str">
        <f t="shared" si="48"/>
        <v>08077</v>
      </c>
      <c r="D3104" s="81" t="s">
        <v>3101</v>
      </c>
      <c r="E3104" s="81" t="s">
        <v>3117</v>
      </c>
      <c r="F3104" s="81">
        <v>38</v>
      </c>
      <c r="G3104" s="81" t="s">
        <v>515</v>
      </c>
      <c r="H3104" s="81" t="s">
        <v>3120</v>
      </c>
      <c r="I3104" s="81" t="s">
        <v>3119</v>
      </c>
      <c r="J3104" s="81" t="s">
        <v>227</v>
      </c>
      <c r="K3104" s="81" t="s">
        <v>333</v>
      </c>
      <c r="L3104" s="81">
        <v>-109.02348611111111</v>
      </c>
      <c r="M3104" s="81">
        <v>39.330186111111118</v>
      </c>
      <c r="N3104" s="190">
        <v>0</v>
      </c>
      <c r="O3104" s="185">
        <v>0</v>
      </c>
      <c r="P3104" s="185">
        <v>0</v>
      </c>
      <c r="Q3104" s="185">
        <v>0</v>
      </c>
      <c r="R3104" s="186">
        <v>0</v>
      </c>
    </row>
    <row r="3105" spans="1:18" s="81" customFormat="1" x14ac:dyDescent="0.2">
      <c r="A3105" s="81" t="s">
        <v>147</v>
      </c>
      <c r="B3105" s="81" t="s">
        <v>493</v>
      </c>
      <c r="C3105" s="81" t="str">
        <f t="shared" si="48"/>
        <v>08077</v>
      </c>
      <c r="D3105" s="81" t="s">
        <v>3101</v>
      </c>
      <c r="E3105" s="81" t="s">
        <v>3117</v>
      </c>
      <c r="F3105" s="81">
        <v>38</v>
      </c>
      <c r="G3105" s="81" t="s">
        <v>515</v>
      </c>
      <c r="H3105" s="81" t="s">
        <v>3120</v>
      </c>
      <c r="I3105" s="81" t="s">
        <v>3119</v>
      </c>
      <c r="J3105" s="81" t="s">
        <v>227</v>
      </c>
      <c r="K3105" s="81" t="s">
        <v>333</v>
      </c>
      <c r="L3105" s="81">
        <v>-109.02348611111111</v>
      </c>
      <c r="M3105" s="81">
        <v>39.330186111111118</v>
      </c>
      <c r="N3105" s="190">
        <v>0</v>
      </c>
      <c r="O3105" s="185">
        <v>0</v>
      </c>
      <c r="P3105" s="185">
        <v>0</v>
      </c>
      <c r="Q3105" s="185">
        <v>1.14E-2</v>
      </c>
      <c r="R3105" s="186">
        <v>0</v>
      </c>
    </row>
    <row r="3106" spans="1:18" s="81" customFormat="1" x14ac:dyDescent="0.2">
      <c r="A3106" s="81" t="s">
        <v>147</v>
      </c>
      <c r="B3106" s="81" t="s">
        <v>493</v>
      </c>
      <c r="C3106" s="81" t="str">
        <f t="shared" si="48"/>
        <v>08077</v>
      </c>
      <c r="D3106" s="81" t="s">
        <v>3101</v>
      </c>
      <c r="E3106" s="81" t="s">
        <v>3117</v>
      </c>
      <c r="F3106" s="81">
        <v>38</v>
      </c>
      <c r="G3106" s="81" t="s">
        <v>515</v>
      </c>
      <c r="H3106" s="81" t="s">
        <v>3120</v>
      </c>
      <c r="I3106" s="81" t="s">
        <v>3119</v>
      </c>
      <c r="J3106" s="81" t="s">
        <v>227</v>
      </c>
      <c r="K3106" s="81" t="s">
        <v>333</v>
      </c>
      <c r="L3106" s="81">
        <v>-109.02348611111111</v>
      </c>
      <c r="M3106" s="81">
        <v>39.330186111111118</v>
      </c>
      <c r="N3106" s="190">
        <v>0</v>
      </c>
      <c r="O3106" s="185">
        <v>4.9000000000000004</v>
      </c>
      <c r="P3106" s="185">
        <v>0</v>
      </c>
      <c r="Q3106" s="185">
        <v>0</v>
      </c>
      <c r="R3106" s="186">
        <v>0</v>
      </c>
    </row>
    <row r="3107" spans="1:18" s="81" customFormat="1" x14ac:dyDescent="0.2">
      <c r="A3107" s="81" t="s">
        <v>147</v>
      </c>
      <c r="B3107" s="81" t="s">
        <v>493</v>
      </c>
      <c r="C3107" s="81" t="str">
        <f t="shared" si="48"/>
        <v>08077</v>
      </c>
      <c r="D3107" s="81" t="s">
        <v>3101</v>
      </c>
      <c r="E3107" s="81" t="s">
        <v>708</v>
      </c>
      <c r="F3107" s="81">
        <v>84.8</v>
      </c>
      <c r="G3107" s="81" t="s">
        <v>515</v>
      </c>
      <c r="H3107" s="81" t="s">
        <v>3121</v>
      </c>
      <c r="I3107" s="81" t="s">
        <v>3122</v>
      </c>
      <c r="J3107" s="81" t="s">
        <v>229</v>
      </c>
      <c r="K3107" s="81" t="s">
        <v>333</v>
      </c>
      <c r="L3107" s="81">
        <v>-108.20516288888889</v>
      </c>
      <c r="M3107" s="81">
        <v>39.28032558333333</v>
      </c>
      <c r="N3107" s="190">
        <v>0</v>
      </c>
      <c r="O3107" s="185">
        <v>0</v>
      </c>
      <c r="P3107" s="185">
        <v>24.5</v>
      </c>
      <c r="Q3107" s="185">
        <v>0</v>
      </c>
      <c r="R3107" s="186">
        <v>0</v>
      </c>
    </row>
    <row r="3108" spans="1:18" s="81" customFormat="1" x14ac:dyDescent="0.2">
      <c r="A3108" s="81" t="s">
        <v>147</v>
      </c>
      <c r="B3108" s="81" t="s">
        <v>493</v>
      </c>
      <c r="C3108" s="81" t="str">
        <f t="shared" si="48"/>
        <v>08077</v>
      </c>
      <c r="D3108" s="81" t="s">
        <v>3101</v>
      </c>
      <c r="E3108" s="81" t="s">
        <v>708</v>
      </c>
      <c r="F3108" s="81">
        <v>84.8</v>
      </c>
      <c r="G3108" s="81" t="s">
        <v>515</v>
      </c>
      <c r="H3108" s="81" t="s">
        <v>3121</v>
      </c>
      <c r="I3108" s="81" t="s">
        <v>3122</v>
      </c>
      <c r="J3108" s="81" t="s">
        <v>229</v>
      </c>
      <c r="K3108" s="81" t="s">
        <v>333</v>
      </c>
      <c r="L3108" s="81">
        <v>-108.20516288888889</v>
      </c>
      <c r="M3108" s="81">
        <v>39.28032558333333</v>
      </c>
      <c r="N3108" s="190">
        <v>19.5</v>
      </c>
      <c r="O3108" s="185">
        <v>0</v>
      </c>
      <c r="P3108" s="185">
        <v>0</v>
      </c>
      <c r="Q3108" s="185">
        <v>0</v>
      </c>
      <c r="R3108" s="186">
        <v>0</v>
      </c>
    </row>
    <row r="3109" spans="1:18" s="81" customFormat="1" x14ac:dyDescent="0.2">
      <c r="A3109" s="81" t="s">
        <v>147</v>
      </c>
      <c r="B3109" s="81" t="s">
        <v>493</v>
      </c>
      <c r="C3109" s="81" t="str">
        <f t="shared" si="48"/>
        <v>08077</v>
      </c>
      <c r="D3109" s="81" t="s">
        <v>3101</v>
      </c>
      <c r="E3109" s="81" t="s">
        <v>708</v>
      </c>
      <c r="F3109" s="81">
        <v>84.8</v>
      </c>
      <c r="G3109" s="81" t="s">
        <v>515</v>
      </c>
      <c r="H3109" s="81" t="s">
        <v>3121</v>
      </c>
      <c r="I3109" s="81" t="s">
        <v>3122</v>
      </c>
      <c r="J3109" s="81" t="s">
        <v>229</v>
      </c>
      <c r="K3109" s="81" t="s">
        <v>333</v>
      </c>
      <c r="L3109" s="81">
        <v>-108.20516288888889</v>
      </c>
      <c r="M3109" s="81">
        <v>39.28032558333333</v>
      </c>
      <c r="N3109" s="190">
        <v>0</v>
      </c>
      <c r="O3109" s="185">
        <v>0</v>
      </c>
      <c r="P3109" s="185">
        <v>0</v>
      </c>
      <c r="Q3109" s="185">
        <v>0</v>
      </c>
      <c r="R3109" s="186">
        <v>0.42399999999999999</v>
      </c>
    </row>
    <row r="3110" spans="1:18" s="81" customFormat="1" x14ac:dyDescent="0.2">
      <c r="A3110" s="81" t="s">
        <v>147</v>
      </c>
      <c r="B3110" s="81" t="s">
        <v>493</v>
      </c>
      <c r="C3110" s="81" t="str">
        <f t="shared" si="48"/>
        <v>08077</v>
      </c>
      <c r="D3110" s="81" t="s">
        <v>3101</v>
      </c>
      <c r="E3110" s="81" t="s">
        <v>708</v>
      </c>
      <c r="F3110" s="81">
        <v>84.8</v>
      </c>
      <c r="G3110" s="81" t="s">
        <v>515</v>
      </c>
      <c r="H3110" s="81" t="s">
        <v>3121</v>
      </c>
      <c r="I3110" s="81" t="s">
        <v>3122</v>
      </c>
      <c r="J3110" s="81" t="s">
        <v>229</v>
      </c>
      <c r="K3110" s="81" t="s">
        <v>333</v>
      </c>
      <c r="L3110" s="81">
        <v>-108.20516288888889</v>
      </c>
      <c r="M3110" s="81">
        <v>39.28032558333333</v>
      </c>
      <c r="N3110" s="190">
        <v>0</v>
      </c>
      <c r="O3110" s="185">
        <v>0</v>
      </c>
      <c r="P3110" s="185">
        <v>0</v>
      </c>
      <c r="Q3110" s="185">
        <v>0</v>
      </c>
      <c r="R3110" s="186">
        <v>0</v>
      </c>
    </row>
    <row r="3111" spans="1:18" s="81" customFormat="1" x14ac:dyDescent="0.2">
      <c r="A3111" s="81" t="s">
        <v>147</v>
      </c>
      <c r="B3111" s="81" t="s">
        <v>493</v>
      </c>
      <c r="C3111" s="81" t="str">
        <f t="shared" si="48"/>
        <v>08077</v>
      </c>
      <c r="D3111" s="81" t="s">
        <v>3101</v>
      </c>
      <c r="E3111" s="81" t="s">
        <v>708</v>
      </c>
      <c r="F3111" s="81">
        <v>84.8</v>
      </c>
      <c r="G3111" s="81" t="s">
        <v>515</v>
      </c>
      <c r="H3111" s="81" t="s">
        <v>3121</v>
      </c>
      <c r="I3111" s="81" t="s">
        <v>3122</v>
      </c>
      <c r="J3111" s="81" t="s">
        <v>229</v>
      </c>
      <c r="K3111" s="81" t="s">
        <v>333</v>
      </c>
      <c r="L3111" s="81">
        <v>-108.20516288888889</v>
      </c>
      <c r="M3111" s="81">
        <v>39.28032558333333</v>
      </c>
      <c r="N3111" s="190">
        <v>0</v>
      </c>
      <c r="O3111" s="185">
        <v>0</v>
      </c>
      <c r="P3111" s="185">
        <v>0</v>
      </c>
      <c r="Q3111" s="185">
        <v>2.5440000000000001E-2</v>
      </c>
      <c r="R3111" s="186">
        <v>0</v>
      </c>
    </row>
    <row r="3112" spans="1:18" s="81" customFormat="1" x14ac:dyDescent="0.2">
      <c r="A3112" s="81" t="s">
        <v>147</v>
      </c>
      <c r="B3112" s="81" t="s">
        <v>493</v>
      </c>
      <c r="C3112" s="81" t="str">
        <f t="shared" si="48"/>
        <v>08077</v>
      </c>
      <c r="D3112" s="81" t="s">
        <v>3101</v>
      </c>
      <c r="E3112" s="81" t="s">
        <v>708</v>
      </c>
      <c r="F3112" s="81">
        <v>84.8</v>
      </c>
      <c r="G3112" s="81" t="s">
        <v>515</v>
      </c>
      <c r="H3112" s="81" t="s">
        <v>3121</v>
      </c>
      <c r="I3112" s="81" t="s">
        <v>3122</v>
      </c>
      <c r="J3112" s="81" t="s">
        <v>229</v>
      </c>
      <c r="K3112" s="81" t="s">
        <v>333</v>
      </c>
      <c r="L3112" s="81">
        <v>-108.20516288888889</v>
      </c>
      <c r="M3112" s="81">
        <v>39.28032558333333</v>
      </c>
      <c r="N3112" s="190">
        <v>0</v>
      </c>
      <c r="O3112" s="185">
        <v>5.2</v>
      </c>
      <c r="P3112" s="185">
        <v>0</v>
      </c>
      <c r="Q3112" s="185">
        <v>0</v>
      </c>
      <c r="R3112" s="186">
        <v>0</v>
      </c>
    </row>
    <row r="3113" spans="1:18" s="81" customFormat="1" x14ac:dyDescent="0.2">
      <c r="A3113" s="81" t="s">
        <v>147</v>
      </c>
      <c r="B3113" s="81" t="s">
        <v>493</v>
      </c>
      <c r="C3113" s="81" t="str">
        <f t="shared" si="48"/>
        <v>08077</v>
      </c>
      <c r="D3113" s="81" t="s">
        <v>3101</v>
      </c>
      <c r="E3113" s="81" t="s">
        <v>708</v>
      </c>
      <c r="F3113" s="81">
        <v>36.4</v>
      </c>
      <c r="G3113" s="81" t="s">
        <v>515</v>
      </c>
      <c r="H3113" s="81" t="s">
        <v>2850</v>
      </c>
      <c r="I3113" s="81" t="s">
        <v>3122</v>
      </c>
      <c r="J3113" s="81" t="s">
        <v>229</v>
      </c>
      <c r="K3113" s="81" t="s">
        <v>333</v>
      </c>
      <c r="L3113" s="81">
        <v>-108.20516288888889</v>
      </c>
      <c r="M3113" s="81">
        <v>39.28032558333333</v>
      </c>
      <c r="N3113" s="190">
        <v>0</v>
      </c>
      <c r="O3113" s="185">
        <v>0</v>
      </c>
      <c r="P3113" s="185">
        <v>14.5</v>
      </c>
      <c r="Q3113" s="185">
        <v>0</v>
      </c>
      <c r="R3113" s="186">
        <v>0</v>
      </c>
    </row>
    <row r="3114" spans="1:18" s="81" customFormat="1" x14ac:dyDescent="0.2">
      <c r="A3114" s="81" t="s">
        <v>147</v>
      </c>
      <c r="B3114" s="81" t="s">
        <v>493</v>
      </c>
      <c r="C3114" s="81" t="str">
        <f t="shared" si="48"/>
        <v>08077</v>
      </c>
      <c r="D3114" s="81" t="s">
        <v>3101</v>
      </c>
      <c r="E3114" s="81" t="s">
        <v>708</v>
      </c>
      <c r="F3114" s="81">
        <v>36.4</v>
      </c>
      <c r="G3114" s="81" t="s">
        <v>515</v>
      </c>
      <c r="H3114" s="81" t="s">
        <v>2850</v>
      </c>
      <c r="I3114" s="81" t="s">
        <v>3122</v>
      </c>
      <c r="J3114" s="81" t="s">
        <v>229</v>
      </c>
      <c r="K3114" s="81" t="s">
        <v>333</v>
      </c>
      <c r="L3114" s="81">
        <v>-108.20516288888889</v>
      </c>
      <c r="M3114" s="81">
        <v>39.28032558333333</v>
      </c>
      <c r="N3114" s="190">
        <v>9.6999999999999993</v>
      </c>
      <c r="O3114" s="185">
        <v>0</v>
      </c>
      <c r="P3114" s="185">
        <v>0</v>
      </c>
      <c r="Q3114" s="185">
        <v>0</v>
      </c>
      <c r="R3114" s="186">
        <v>0</v>
      </c>
    </row>
    <row r="3115" spans="1:18" s="81" customFormat="1" x14ac:dyDescent="0.2">
      <c r="A3115" s="81" t="s">
        <v>147</v>
      </c>
      <c r="B3115" s="81" t="s">
        <v>493</v>
      </c>
      <c r="C3115" s="81" t="str">
        <f t="shared" si="48"/>
        <v>08077</v>
      </c>
      <c r="D3115" s="81" t="s">
        <v>3101</v>
      </c>
      <c r="E3115" s="81" t="s">
        <v>708</v>
      </c>
      <c r="F3115" s="81">
        <v>36.4</v>
      </c>
      <c r="G3115" s="81" t="s">
        <v>515</v>
      </c>
      <c r="H3115" s="81" t="s">
        <v>2850</v>
      </c>
      <c r="I3115" s="81" t="s">
        <v>3122</v>
      </c>
      <c r="J3115" s="81" t="s">
        <v>229</v>
      </c>
      <c r="K3115" s="81" t="s">
        <v>333</v>
      </c>
      <c r="L3115" s="81">
        <v>-108.20516288888889</v>
      </c>
      <c r="M3115" s="81">
        <v>39.28032558333333</v>
      </c>
      <c r="N3115" s="190">
        <v>0</v>
      </c>
      <c r="O3115" s="185">
        <v>0</v>
      </c>
      <c r="P3115" s="185">
        <v>0</v>
      </c>
      <c r="Q3115" s="185">
        <v>0</v>
      </c>
      <c r="R3115" s="186">
        <v>0.182</v>
      </c>
    </row>
    <row r="3116" spans="1:18" s="81" customFormat="1" x14ac:dyDescent="0.2">
      <c r="A3116" s="81" t="s">
        <v>147</v>
      </c>
      <c r="B3116" s="81" t="s">
        <v>493</v>
      </c>
      <c r="C3116" s="81" t="str">
        <f t="shared" si="48"/>
        <v>08077</v>
      </c>
      <c r="D3116" s="81" t="s">
        <v>3101</v>
      </c>
      <c r="E3116" s="81" t="s">
        <v>708</v>
      </c>
      <c r="F3116" s="81">
        <v>36.4</v>
      </c>
      <c r="G3116" s="81" t="s">
        <v>515</v>
      </c>
      <c r="H3116" s="81" t="s">
        <v>2850</v>
      </c>
      <c r="I3116" s="81" t="s">
        <v>3122</v>
      </c>
      <c r="J3116" s="81" t="s">
        <v>229</v>
      </c>
      <c r="K3116" s="81" t="s">
        <v>333</v>
      </c>
      <c r="L3116" s="81">
        <v>-108.20516288888889</v>
      </c>
      <c r="M3116" s="81">
        <v>39.28032558333333</v>
      </c>
      <c r="N3116" s="190">
        <v>0</v>
      </c>
      <c r="O3116" s="185">
        <v>0</v>
      </c>
      <c r="P3116" s="185">
        <v>0</v>
      </c>
      <c r="Q3116" s="185">
        <v>0</v>
      </c>
      <c r="R3116" s="186">
        <v>0</v>
      </c>
    </row>
    <row r="3117" spans="1:18" s="81" customFormat="1" x14ac:dyDescent="0.2">
      <c r="A3117" s="81" t="s">
        <v>147</v>
      </c>
      <c r="B3117" s="81" t="s">
        <v>493</v>
      </c>
      <c r="C3117" s="81" t="str">
        <f t="shared" si="48"/>
        <v>08077</v>
      </c>
      <c r="D3117" s="81" t="s">
        <v>3101</v>
      </c>
      <c r="E3117" s="81" t="s">
        <v>708</v>
      </c>
      <c r="F3117" s="81">
        <v>36.4</v>
      </c>
      <c r="G3117" s="81" t="s">
        <v>515</v>
      </c>
      <c r="H3117" s="81" t="s">
        <v>2850</v>
      </c>
      <c r="I3117" s="81" t="s">
        <v>3122</v>
      </c>
      <c r="J3117" s="81" t="s">
        <v>229</v>
      </c>
      <c r="K3117" s="81" t="s">
        <v>333</v>
      </c>
      <c r="L3117" s="81">
        <v>-108.20516288888889</v>
      </c>
      <c r="M3117" s="81">
        <v>39.28032558333333</v>
      </c>
      <c r="N3117" s="190">
        <v>0</v>
      </c>
      <c r="O3117" s="185">
        <v>0</v>
      </c>
      <c r="P3117" s="185">
        <v>0</v>
      </c>
      <c r="Q3117" s="185">
        <v>1.0919999999999999E-2</v>
      </c>
      <c r="R3117" s="186">
        <v>0</v>
      </c>
    </row>
    <row r="3118" spans="1:18" s="81" customFormat="1" x14ac:dyDescent="0.2">
      <c r="A3118" s="81" t="s">
        <v>147</v>
      </c>
      <c r="B3118" s="81" t="s">
        <v>493</v>
      </c>
      <c r="C3118" s="81" t="str">
        <f t="shared" si="48"/>
        <v>08077</v>
      </c>
      <c r="D3118" s="81" t="s">
        <v>3101</v>
      </c>
      <c r="E3118" s="81" t="s">
        <v>708</v>
      </c>
      <c r="F3118" s="81">
        <v>36.4</v>
      </c>
      <c r="G3118" s="81" t="s">
        <v>515</v>
      </c>
      <c r="H3118" s="81" t="s">
        <v>2850</v>
      </c>
      <c r="I3118" s="81" t="s">
        <v>3122</v>
      </c>
      <c r="J3118" s="81" t="s">
        <v>229</v>
      </c>
      <c r="K3118" s="81" t="s">
        <v>333</v>
      </c>
      <c r="L3118" s="81">
        <v>-108.20516288888889</v>
      </c>
      <c r="M3118" s="81">
        <v>39.28032558333333</v>
      </c>
      <c r="N3118" s="190">
        <v>0</v>
      </c>
      <c r="O3118" s="185">
        <v>4.9000000000000004</v>
      </c>
      <c r="P3118" s="185">
        <v>0</v>
      </c>
      <c r="Q3118" s="185">
        <v>0</v>
      </c>
      <c r="R3118" s="186">
        <v>0</v>
      </c>
    </row>
    <row r="3119" spans="1:18" s="81" customFormat="1" x14ac:dyDescent="0.2">
      <c r="A3119" s="81" t="s">
        <v>147</v>
      </c>
      <c r="B3119" s="81" t="s">
        <v>493</v>
      </c>
      <c r="C3119" s="81" t="str">
        <f t="shared" si="48"/>
        <v>08077</v>
      </c>
      <c r="D3119" s="81" t="s">
        <v>3101</v>
      </c>
      <c r="E3119" s="81" t="s">
        <v>708</v>
      </c>
      <c r="F3119" s="81">
        <v>66.2</v>
      </c>
      <c r="G3119" s="81" t="s">
        <v>515</v>
      </c>
      <c r="H3119" s="81" t="s">
        <v>3123</v>
      </c>
      <c r="I3119" s="81" t="s">
        <v>3122</v>
      </c>
      <c r="J3119" s="81" t="s">
        <v>229</v>
      </c>
      <c r="K3119" s="81" t="s">
        <v>333</v>
      </c>
      <c r="L3119" s="81">
        <v>-108.20516288888889</v>
      </c>
      <c r="M3119" s="81">
        <v>39.28032558333333</v>
      </c>
      <c r="N3119" s="190">
        <v>0</v>
      </c>
      <c r="O3119" s="185">
        <v>0</v>
      </c>
      <c r="P3119" s="185">
        <v>15.3</v>
      </c>
      <c r="Q3119" s="185">
        <v>0</v>
      </c>
      <c r="R3119" s="186">
        <v>0</v>
      </c>
    </row>
    <row r="3120" spans="1:18" s="81" customFormat="1" x14ac:dyDescent="0.2">
      <c r="A3120" s="81" t="s">
        <v>147</v>
      </c>
      <c r="B3120" s="81" t="s">
        <v>493</v>
      </c>
      <c r="C3120" s="81" t="str">
        <f t="shared" si="48"/>
        <v>08077</v>
      </c>
      <c r="D3120" s="81" t="s">
        <v>3101</v>
      </c>
      <c r="E3120" s="81" t="s">
        <v>708</v>
      </c>
      <c r="F3120" s="81">
        <v>66.2</v>
      </c>
      <c r="G3120" s="81" t="s">
        <v>515</v>
      </c>
      <c r="H3120" s="81" t="s">
        <v>3123</v>
      </c>
      <c r="I3120" s="81" t="s">
        <v>3122</v>
      </c>
      <c r="J3120" s="81" t="s">
        <v>229</v>
      </c>
      <c r="K3120" s="81" t="s">
        <v>333</v>
      </c>
      <c r="L3120" s="81">
        <v>-108.20516288888889</v>
      </c>
      <c r="M3120" s="81">
        <v>39.28032558333333</v>
      </c>
      <c r="N3120" s="190">
        <v>20.3</v>
      </c>
      <c r="O3120" s="185">
        <v>0</v>
      </c>
      <c r="P3120" s="185">
        <v>0</v>
      </c>
      <c r="Q3120" s="185">
        <v>0</v>
      </c>
      <c r="R3120" s="186">
        <v>0</v>
      </c>
    </row>
    <row r="3121" spans="1:18" s="81" customFormat="1" x14ac:dyDescent="0.2">
      <c r="A3121" s="81" t="s">
        <v>147</v>
      </c>
      <c r="B3121" s="81" t="s">
        <v>493</v>
      </c>
      <c r="C3121" s="81" t="str">
        <f t="shared" si="48"/>
        <v>08077</v>
      </c>
      <c r="D3121" s="81" t="s">
        <v>3101</v>
      </c>
      <c r="E3121" s="81" t="s">
        <v>708</v>
      </c>
      <c r="F3121" s="81">
        <v>66.2</v>
      </c>
      <c r="G3121" s="81" t="s">
        <v>515</v>
      </c>
      <c r="H3121" s="81" t="s">
        <v>3123</v>
      </c>
      <c r="I3121" s="81" t="s">
        <v>3122</v>
      </c>
      <c r="J3121" s="81" t="s">
        <v>229</v>
      </c>
      <c r="K3121" s="81" t="s">
        <v>333</v>
      </c>
      <c r="L3121" s="81">
        <v>-108.20516288888889</v>
      </c>
      <c r="M3121" s="81">
        <v>39.28032558333333</v>
      </c>
      <c r="N3121" s="190">
        <v>0</v>
      </c>
      <c r="O3121" s="185">
        <v>0</v>
      </c>
      <c r="P3121" s="185">
        <v>0</v>
      </c>
      <c r="Q3121" s="185">
        <v>0</v>
      </c>
      <c r="R3121" s="186">
        <v>0.33100000000000002</v>
      </c>
    </row>
    <row r="3122" spans="1:18" s="81" customFormat="1" x14ac:dyDescent="0.2">
      <c r="A3122" s="81" t="s">
        <v>147</v>
      </c>
      <c r="B3122" s="81" t="s">
        <v>493</v>
      </c>
      <c r="C3122" s="81" t="str">
        <f t="shared" si="48"/>
        <v>08077</v>
      </c>
      <c r="D3122" s="81" t="s">
        <v>3101</v>
      </c>
      <c r="E3122" s="81" t="s">
        <v>708</v>
      </c>
      <c r="F3122" s="81">
        <v>66.2</v>
      </c>
      <c r="G3122" s="81" t="s">
        <v>515</v>
      </c>
      <c r="H3122" s="81" t="s">
        <v>3123</v>
      </c>
      <c r="I3122" s="81" t="s">
        <v>3122</v>
      </c>
      <c r="J3122" s="81" t="s">
        <v>229</v>
      </c>
      <c r="K3122" s="81" t="s">
        <v>333</v>
      </c>
      <c r="L3122" s="81">
        <v>-108.20516288888889</v>
      </c>
      <c r="M3122" s="81">
        <v>39.28032558333333</v>
      </c>
      <c r="N3122" s="190">
        <v>0</v>
      </c>
      <c r="O3122" s="185">
        <v>0</v>
      </c>
      <c r="P3122" s="185">
        <v>0</v>
      </c>
      <c r="Q3122" s="185">
        <v>0</v>
      </c>
      <c r="R3122" s="186">
        <v>0</v>
      </c>
    </row>
    <row r="3123" spans="1:18" s="81" customFormat="1" x14ac:dyDescent="0.2">
      <c r="A3123" s="81" t="s">
        <v>147</v>
      </c>
      <c r="B3123" s="81" t="s">
        <v>493</v>
      </c>
      <c r="C3123" s="81" t="str">
        <f t="shared" si="48"/>
        <v>08077</v>
      </c>
      <c r="D3123" s="81" t="s">
        <v>3101</v>
      </c>
      <c r="E3123" s="81" t="s">
        <v>708</v>
      </c>
      <c r="F3123" s="81">
        <v>66.2</v>
      </c>
      <c r="G3123" s="81" t="s">
        <v>515</v>
      </c>
      <c r="H3123" s="81" t="s">
        <v>3123</v>
      </c>
      <c r="I3123" s="81" t="s">
        <v>3122</v>
      </c>
      <c r="J3123" s="81" t="s">
        <v>229</v>
      </c>
      <c r="K3123" s="81" t="s">
        <v>333</v>
      </c>
      <c r="L3123" s="81">
        <v>-108.20516288888889</v>
      </c>
      <c r="M3123" s="81">
        <v>39.28032558333333</v>
      </c>
      <c r="N3123" s="190">
        <v>0</v>
      </c>
      <c r="O3123" s="185">
        <v>0</v>
      </c>
      <c r="P3123" s="185">
        <v>0</v>
      </c>
      <c r="Q3123" s="185">
        <v>1.42</v>
      </c>
      <c r="R3123" s="186">
        <v>0</v>
      </c>
    </row>
    <row r="3124" spans="1:18" s="81" customFormat="1" x14ac:dyDescent="0.2">
      <c r="A3124" s="81" t="s">
        <v>147</v>
      </c>
      <c r="B3124" s="81" t="s">
        <v>493</v>
      </c>
      <c r="C3124" s="81" t="str">
        <f t="shared" si="48"/>
        <v>08077</v>
      </c>
      <c r="D3124" s="81" t="s">
        <v>3101</v>
      </c>
      <c r="E3124" s="81" t="s">
        <v>708</v>
      </c>
      <c r="F3124" s="81">
        <v>66.2</v>
      </c>
      <c r="G3124" s="81" t="s">
        <v>515</v>
      </c>
      <c r="H3124" s="81" t="s">
        <v>3123</v>
      </c>
      <c r="I3124" s="81" t="s">
        <v>3122</v>
      </c>
      <c r="J3124" s="81" t="s">
        <v>229</v>
      </c>
      <c r="K3124" s="81" t="s">
        <v>333</v>
      </c>
      <c r="L3124" s="81">
        <v>-108.20516288888889</v>
      </c>
      <c r="M3124" s="81">
        <v>39.28032558333333</v>
      </c>
      <c r="N3124" s="190">
        <v>0</v>
      </c>
      <c r="O3124" s="185">
        <v>15.3</v>
      </c>
      <c r="P3124" s="185">
        <v>0</v>
      </c>
      <c r="Q3124" s="185">
        <v>0</v>
      </c>
      <c r="R3124" s="186">
        <v>0</v>
      </c>
    </row>
    <row r="3125" spans="1:18" s="81" customFormat="1" x14ac:dyDescent="0.2">
      <c r="A3125" s="81" t="s">
        <v>147</v>
      </c>
      <c r="B3125" s="81" t="s">
        <v>493</v>
      </c>
      <c r="C3125" s="81" t="str">
        <f t="shared" si="48"/>
        <v>08077</v>
      </c>
      <c r="D3125" s="81" t="s">
        <v>3101</v>
      </c>
      <c r="E3125" s="81" t="s">
        <v>708</v>
      </c>
      <c r="F3125" s="81">
        <v>55.2</v>
      </c>
      <c r="G3125" s="81" t="s">
        <v>515</v>
      </c>
      <c r="H3125" s="81" t="s">
        <v>3124</v>
      </c>
      <c r="I3125" s="81" t="s">
        <v>3122</v>
      </c>
      <c r="J3125" s="81" t="s">
        <v>229</v>
      </c>
      <c r="K3125" s="81" t="s">
        <v>333</v>
      </c>
      <c r="L3125" s="81">
        <v>-108.20516288888889</v>
      </c>
      <c r="M3125" s="81">
        <v>39.28032558333333</v>
      </c>
      <c r="N3125" s="190">
        <v>0</v>
      </c>
      <c r="O3125" s="185">
        <v>0</v>
      </c>
      <c r="P3125" s="185">
        <v>12.7</v>
      </c>
      <c r="Q3125" s="185">
        <v>0</v>
      </c>
      <c r="R3125" s="186">
        <v>0</v>
      </c>
    </row>
    <row r="3126" spans="1:18" s="81" customFormat="1" x14ac:dyDescent="0.2">
      <c r="A3126" s="81" t="s">
        <v>147</v>
      </c>
      <c r="B3126" s="81" t="s">
        <v>493</v>
      </c>
      <c r="C3126" s="81" t="str">
        <f t="shared" si="48"/>
        <v>08077</v>
      </c>
      <c r="D3126" s="81" t="s">
        <v>3101</v>
      </c>
      <c r="E3126" s="81" t="s">
        <v>708</v>
      </c>
      <c r="F3126" s="81">
        <v>55.2</v>
      </c>
      <c r="G3126" s="81" t="s">
        <v>515</v>
      </c>
      <c r="H3126" s="81" t="s">
        <v>3124</v>
      </c>
      <c r="I3126" s="81" t="s">
        <v>3122</v>
      </c>
      <c r="J3126" s="81" t="s">
        <v>229</v>
      </c>
      <c r="K3126" s="81" t="s">
        <v>333</v>
      </c>
      <c r="L3126" s="81">
        <v>-108.20516288888889</v>
      </c>
      <c r="M3126" s="81">
        <v>39.28032558333333</v>
      </c>
      <c r="N3126" s="190">
        <v>16.899999999999999</v>
      </c>
      <c r="O3126" s="185">
        <v>0</v>
      </c>
      <c r="P3126" s="185">
        <v>0</v>
      </c>
      <c r="Q3126" s="185">
        <v>0</v>
      </c>
      <c r="R3126" s="186">
        <v>0</v>
      </c>
    </row>
    <row r="3127" spans="1:18" s="81" customFormat="1" x14ac:dyDescent="0.2">
      <c r="A3127" s="81" t="s">
        <v>147</v>
      </c>
      <c r="B3127" s="81" t="s">
        <v>493</v>
      </c>
      <c r="C3127" s="81" t="str">
        <f t="shared" si="48"/>
        <v>08077</v>
      </c>
      <c r="D3127" s="81" t="s">
        <v>3101</v>
      </c>
      <c r="E3127" s="81" t="s">
        <v>708</v>
      </c>
      <c r="F3127" s="81">
        <v>55.2</v>
      </c>
      <c r="G3127" s="81" t="s">
        <v>515</v>
      </c>
      <c r="H3127" s="81" t="s">
        <v>3124</v>
      </c>
      <c r="I3127" s="81" t="s">
        <v>3122</v>
      </c>
      <c r="J3127" s="81" t="s">
        <v>229</v>
      </c>
      <c r="K3127" s="81" t="s">
        <v>333</v>
      </c>
      <c r="L3127" s="81">
        <v>-108.20516288888889</v>
      </c>
      <c r="M3127" s="81">
        <v>39.28032558333333</v>
      </c>
      <c r="N3127" s="190">
        <v>0</v>
      </c>
      <c r="O3127" s="185">
        <v>0</v>
      </c>
      <c r="P3127" s="185">
        <v>0</v>
      </c>
      <c r="Q3127" s="185">
        <v>0</v>
      </c>
      <c r="R3127" s="186">
        <v>0.27600000000000002</v>
      </c>
    </row>
    <row r="3128" spans="1:18" s="81" customFormat="1" x14ac:dyDescent="0.2">
      <c r="A3128" s="81" t="s">
        <v>147</v>
      </c>
      <c r="B3128" s="81" t="s">
        <v>493</v>
      </c>
      <c r="C3128" s="81" t="str">
        <f t="shared" si="48"/>
        <v>08077</v>
      </c>
      <c r="D3128" s="81" t="s">
        <v>3101</v>
      </c>
      <c r="E3128" s="81" t="s">
        <v>708</v>
      </c>
      <c r="F3128" s="81">
        <v>55.2</v>
      </c>
      <c r="G3128" s="81" t="s">
        <v>515</v>
      </c>
      <c r="H3128" s="81" t="s">
        <v>3124</v>
      </c>
      <c r="I3128" s="81" t="s">
        <v>3122</v>
      </c>
      <c r="J3128" s="81" t="s">
        <v>229</v>
      </c>
      <c r="K3128" s="81" t="s">
        <v>333</v>
      </c>
      <c r="L3128" s="81">
        <v>-108.20516288888889</v>
      </c>
      <c r="M3128" s="81">
        <v>39.28032558333333</v>
      </c>
      <c r="N3128" s="190">
        <v>0</v>
      </c>
      <c r="O3128" s="185">
        <v>0</v>
      </c>
      <c r="P3128" s="185">
        <v>0</v>
      </c>
      <c r="Q3128" s="185">
        <v>0</v>
      </c>
      <c r="R3128" s="186">
        <v>0</v>
      </c>
    </row>
    <row r="3129" spans="1:18" s="81" customFormat="1" x14ac:dyDescent="0.2">
      <c r="A3129" s="81" t="s">
        <v>147</v>
      </c>
      <c r="B3129" s="81" t="s">
        <v>493</v>
      </c>
      <c r="C3129" s="81" t="str">
        <f t="shared" si="48"/>
        <v>08077</v>
      </c>
      <c r="D3129" s="81" t="s">
        <v>3101</v>
      </c>
      <c r="E3129" s="81" t="s">
        <v>708</v>
      </c>
      <c r="F3129" s="81">
        <v>55.2</v>
      </c>
      <c r="G3129" s="81" t="s">
        <v>515</v>
      </c>
      <c r="H3129" s="81" t="s">
        <v>3124</v>
      </c>
      <c r="I3129" s="81" t="s">
        <v>3122</v>
      </c>
      <c r="J3129" s="81" t="s">
        <v>229</v>
      </c>
      <c r="K3129" s="81" t="s">
        <v>333</v>
      </c>
      <c r="L3129" s="81">
        <v>-108.20516288888889</v>
      </c>
      <c r="M3129" s="81">
        <v>39.28032558333333</v>
      </c>
      <c r="N3129" s="190">
        <v>0</v>
      </c>
      <c r="O3129" s="185">
        <v>0</v>
      </c>
      <c r="P3129" s="185">
        <v>0</v>
      </c>
      <c r="Q3129" s="185">
        <v>0.01</v>
      </c>
      <c r="R3129" s="186">
        <v>0</v>
      </c>
    </row>
    <row r="3130" spans="1:18" s="81" customFormat="1" x14ac:dyDescent="0.2">
      <c r="A3130" s="81" t="s">
        <v>147</v>
      </c>
      <c r="B3130" s="81" t="s">
        <v>493</v>
      </c>
      <c r="C3130" s="81" t="str">
        <f t="shared" si="48"/>
        <v>08077</v>
      </c>
      <c r="D3130" s="81" t="s">
        <v>3101</v>
      </c>
      <c r="E3130" s="81" t="s">
        <v>708</v>
      </c>
      <c r="F3130" s="81">
        <v>55.2</v>
      </c>
      <c r="G3130" s="81" t="s">
        <v>515</v>
      </c>
      <c r="H3130" s="81" t="s">
        <v>3124</v>
      </c>
      <c r="I3130" s="81" t="s">
        <v>3122</v>
      </c>
      <c r="J3130" s="81" t="s">
        <v>229</v>
      </c>
      <c r="K3130" s="81" t="s">
        <v>333</v>
      </c>
      <c r="L3130" s="81">
        <v>-108.20516288888889</v>
      </c>
      <c r="M3130" s="81">
        <v>39.28032558333333</v>
      </c>
      <c r="N3130" s="190">
        <v>0</v>
      </c>
      <c r="O3130" s="185">
        <v>12.7</v>
      </c>
      <c r="P3130" s="185">
        <v>0</v>
      </c>
      <c r="Q3130" s="185">
        <v>0</v>
      </c>
      <c r="R3130" s="186">
        <v>0</v>
      </c>
    </row>
    <row r="3131" spans="1:18" s="81" customFormat="1" x14ac:dyDescent="0.2">
      <c r="A3131" s="81" t="s">
        <v>147</v>
      </c>
      <c r="B3131" s="81" t="s">
        <v>493</v>
      </c>
      <c r="C3131" s="81" t="str">
        <f t="shared" si="48"/>
        <v>08077</v>
      </c>
      <c r="D3131" s="81" t="s">
        <v>3101</v>
      </c>
      <c r="E3131" s="81" t="s">
        <v>708</v>
      </c>
      <c r="F3131" s="81">
        <v>3467.5</v>
      </c>
      <c r="G3131" s="81" t="s">
        <v>618</v>
      </c>
      <c r="H3131" s="81" t="s">
        <v>3125</v>
      </c>
      <c r="I3131" s="81" t="s">
        <v>3122</v>
      </c>
      <c r="J3131" s="81" t="s">
        <v>247</v>
      </c>
      <c r="K3131" s="81" t="s">
        <v>382</v>
      </c>
      <c r="L3131" s="81">
        <v>-108.20516288888889</v>
      </c>
      <c r="M3131" s="81">
        <v>39.28032558333333</v>
      </c>
      <c r="N3131" s="190">
        <v>0</v>
      </c>
      <c r="O3131" s="185">
        <v>28.5</v>
      </c>
      <c r="P3131" s="185">
        <v>0</v>
      </c>
      <c r="Q3131" s="185">
        <v>0</v>
      </c>
      <c r="R3131" s="186">
        <v>0</v>
      </c>
    </row>
    <row r="3132" spans="1:18" s="81" customFormat="1" x14ac:dyDescent="0.2">
      <c r="A3132" s="81" t="s">
        <v>147</v>
      </c>
      <c r="B3132" s="81" t="s">
        <v>493</v>
      </c>
      <c r="C3132" s="81" t="str">
        <f t="shared" si="48"/>
        <v>08077</v>
      </c>
      <c r="D3132" s="81" t="s">
        <v>3101</v>
      </c>
      <c r="E3132" s="81" t="s">
        <v>708</v>
      </c>
      <c r="F3132" s="81">
        <v>3467.5</v>
      </c>
      <c r="G3132" s="81" t="s">
        <v>505</v>
      </c>
      <c r="H3132" s="81" t="s">
        <v>3093</v>
      </c>
      <c r="I3132" s="81" t="s">
        <v>3122</v>
      </c>
      <c r="J3132" s="81" t="s">
        <v>10</v>
      </c>
      <c r="K3132" s="81" t="s">
        <v>319</v>
      </c>
      <c r="L3132" s="81">
        <v>-108.20516288888889</v>
      </c>
      <c r="M3132" s="81">
        <v>39.28032558333333</v>
      </c>
      <c r="N3132" s="190">
        <v>0</v>
      </c>
      <c r="O3132" s="185">
        <v>7.2</v>
      </c>
      <c r="P3132" s="185">
        <v>0</v>
      </c>
      <c r="Q3132" s="185">
        <v>0</v>
      </c>
      <c r="R3132" s="186">
        <v>0</v>
      </c>
    </row>
    <row r="3133" spans="1:18" s="81" customFormat="1" x14ac:dyDescent="0.2">
      <c r="A3133" s="81" t="s">
        <v>147</v>
      </c>
      <c r="B3133" s="81" t="s">
        <v>493</v>
      </c>
      <c r="C3133" s="81" t="str">
        <f t="shared" si="48"/>
        <v>08077</v>
      </c>
      <c r="D3133" s="81" t="s">
        <v>3101</v>
      </c>
      <c r="E3133" s="81" t="s">
        <v>708</v>
      </c>
      <c r="F3133" s="81">
        <v>409</v>
      </c>
      <c r="G3133" s="81" t="s">
        <v>526</v>
      </c>
      <c r="H3133" s="81" t="s">
        <v>2019</v>
      </c>
      <c r="I3133" s="81" t="s">
        <v>3122</v>
      </c>
      <c r="J3133" s="81" t="s">
        <v>277</v>
      </c>
      <c r="K3133" s="81" t="s">
        <v>350</v>
      </c>
      <c r="L3133" s="81">
        <v>-108.20516288888889</v>
      </c>
      <c r="M3133" s="81">
        <v>39.28032558333333</v>
      </c>
      <c r="N3133" s="190">
        <v>0</v>
      </c>
      <c r="O3133" s="185">
        <v>5.33</v>
      </c>
      <c r="P3133" s="185">
        <v>0</v>
      </c>
      <c r="Q3133" s="185">
        <v>0</v>
      </c>
      <c r="R3133" s="186">
        <v>0</v>
      </c>
    </row>
    <row r="3134" spans="1:18" s="81" customFormat="1" x14ac:dyDescent="0.2">
      <c r="A3134" s="81" t="s">
        <v>147</v>
      </c>
      <c r="B3134" s="81" t="s">
        <v>493</v>
      </c>
      <c r="C3134" s="81" t="str">
        <f t="shared" si="48"/>
        <v>08077</v>
      </c>
      <c r="D3134" s="81" t="s">
        <v>3101</v>
      </c>
      <c r="E3134" s="81" t="s">
        <v>3126</v>
      </c>
      <c r="F3134" s="81">
        <v>8</v>
      </c>
      <c r="G3134" s="81" t="s">
        <v>515</v>
      </c>
      <c r="H3134" s="81" t="s">
        <v>3127</v>
      </c>
      <c r="I3134" s="81" t="s">
        <v>3128</v>
      </c>
      <c r="J3134" s="81" t="s">
        <v>221</v>
      </c>
      <c r="K3134" s="81" t="s">
        <v>333</v>
      </c>
      <c r="L3134" s="81">
        <v>-107.91889391666668</v>
      </c>
      <c r="M3134" s="81">
        <v>39.258716305555552</v>
      </c>
      <c r="N3134" s="190">
        <v>0</v>
      </c>
      <c r="O3134" s="185">
        <v>0</v>
      </c>
      <c r="P3134" s="185">
        <v>1.0666679999999999</v>
      </c>
      <c r="Q3134" s="185">
        <v>0</v>
      </c>
      <c r="R3134" s="186">
        <v>0</v>
      </c>
    </row>
    <row r="3135" spans="1:18" s="81" customFormat="1" x14ac:dyDescent="0.2">
      <c r="A3135" s="81" t="s">
        <v>147</v>
      </c>
      <c r="B3135" s="81" t="s">
        <v>493</v>
      </c>
      <c r="C3135" s="81" t="str">
        <f t="shared" si="48"/>
        <v>08077</v>
      </c>
      <c r="D3135" s="81" t="s">
        <v>3101</v>
      </c>
      <c r="E3135" s="81" t="s">
        <v>3126</v>
      </c>
      <c r="F3135" s="81">
        <v>8</v>
      </c>
      <c r="G3135" s="81" t="s">
        <v>515</v>
      </c>
      <c r="H3135" s="81" t="s">
        <v>3127</v>
      </c>
      <c r="I3135" s="81" t="s">
        <v>3128</v>
      </c>
      <c r="J3135" s="81" t="s">
        <v>221</v>
      </c>
      <c r="K3135" s="81" t="s">
        <v>333</v>
      </c>
      <c r="L3135" s="81">
        <v>-107.91889391666668</v>
      </c>
      <c r="M3135" s="81">
        <v>39.258716305555552</v>
      </c>
      <c r="N3135" s="190">
        <v>16.711120000000001</v>
      </c>
      <c r="O3135" s="185">
        <v>0</v>
      </c>
      <c r="P3135" s="185">
        <v>0</v>
      </c>
      <c r="Q3135" s="185">
        <v>0</v>
      </c>
      <c r="R3135" s="186">
        <v>0</v>
      </c>
    </row>
    <row r="3136" spans="1:18" s="81" customFormat="1" x14ac:dyDescent="0.2">
      <c r="A3136" s="81" t="s">
        <v>147</v>
      </c>
      <c r="B3136" s="81" t="s">
        <v>493</v>
      </c>
      <c r="C3136" s="81" t="str">
        <f t="shared" si="48"/>
        <v>08077</v>
      </c>
      <c r="D3136" s="81" t="s">
        <v>3101</v>
      </c>
      <c r="E3136" s="81" t="s">
        <v>3126</v>
      </c>
      <c r="F3136" s="81">
        <v>8</v>
      </c>
      <c r="G3136" s="81" t="s">
        <v>515</v>
      </c>
      <c r="H3136" s="81" t="s">
        <v>3127</v>
      </c>
      <c r="I3136" s="81" t="s">
        <v>3128</v>
      </c>
      <c r="J3136" s="81" t="s">
        <v>221</v>
      </c>
      <c r="K3136" s="81" t="s">
        <v>333</v>
      </c>
      <c r="L3136" s="81">
        <v>-107.91889391666668</v>
      </c>
      <c r="M3136" s="81">
        <v>39.258716305555552</v>
      </c>
      <c r="N3136" s="190">
        <v>0</v>
      </c>
      <c r="O3136" s="185">
        <v>0</v>
      </c>
      <c r="P3136" s="185">
        <v>0</v>
      </c>
      <c r="Q3136" s="185">
        <v>0</v>
      </c>
      <c r="R3136" s="186">
        <v>0.04</v>
      </c>
    </row>
    <row r="3137" spans="1:18" s="81" customFormat="1" x14ac:dyDescent="0.2">
      <c r="A3137" s="81" t="s">
        <v>147</v>
      </c>
      <c r="B3137" s="81" t="s">
        <v>493</v>
      </c>
      <c r="C3137" s="81" t="str">
        <f t="shared" si="48"/>
        <v>08077</v>
      </c>
      <c r="D3137" s="81" t="s">
        <v>3101</v>
      </c>
      <c r="E3137" s="81" t="s">
        <v>3126</v>
      </c>
      <c r="F3137" s="81">
        <v>8</v>
      </c>
      <c r="G3137" s="81" t="s">
        <v>515</v>
      </c>
      <c r="H3137" s="81" t="s">
        <v>3127</v>
      </c>
      <c r="I3137" s="81" t="s">
        <v>3128</v>
      </c>
      <c r="J3137" s="81" t="s">
        <v>221</v>
      </c>
      <c r="K3137" s="81" t="s">
        <v>333</v>
      </c>
      <c r="L3137" s="81">
        <v>-107.91889391666668</v>
      </c>
      <c r="M3137" s="81">
        <v>39.258716305555552</v>
      </c>
      <c r="N3137" s="190">
        <v>0</v>
      </c>
      <c r="O3137" s="185">
        <v>0</v>
      </c>
      <c r="P3137" s="185">
        <v>0</v>
      </c>
      <c r="Q3137" s="185">
        <v>0</v>
      </c>
      <c r="R3137" s="186">
        <v>0</v>
      </c>
    </row>
    <row r="3138" spans="1:18" s="81" customFormat="1" x14ac:dyDescent="0.2">
      <c r="A3138" s="81" t="s">
        <v>147</v>
      </c>
      <c r="B3138" s="81" t="s">
        <v>493</v>
      </c>
      <c r="C3138" s="81" t="str">
        <f t="shared" si="48"/>
        <v>08077</v>
      </c>
      <c r="D3138" s="81" t="s">
        <v>3101</v>
      </c>
      <c r="E3138" s="81" t="s">
        <v>3126</v>
      </c>
      <c r="F3138" s="81">
        <v>8</v>
      </c>
      <c r="G3138" s="81" t="s">
        <v>515</v>
      </c>
      <c r="H3138" s="81" t="s">
        <v>3127</v>
      </c>
      <c r="I3138" s="81" t="s">
        <v>3128</v>
      </c>
      <c r="J3138" s="81" t="s">
        <v>221</v>
      </c>
      <c r="K3138" s="81" t="s">
        <v>333</v>
      </c>
      <c r="L3138" s="81">
        <v>-107.91889391666668</v>
      </c>
      <c r="M3138" s="81">
        <v>39.258716305555552</v>
      </c>
      <c r="N3138" s="190">
        <v>0</v>
      </c>
      <c r="O3138" s="185">
        <v>0</v>
      </c>
      <c r="P3138" s="185">
        <v>0</v>
      </c>
      <c r="Q3138" s="185">
        <v>2.3999999999999998E-3</v>
      </c>
      <c r="R3138" s="186">
        <v>0</v>
      </c>
    </row>
    <row r="3139" spans="1:18" s="81" customFormat="1" x14ac:dyDescent="0.2">
      <c r="A3139" s="81" t="s">
        <v>147</v>
      </c>
      <c r="B3139" s="81" t="s">
        <v>493</v>
      </c>
      <c r="C3139" s="81" t="str">
        <f t="shared" si="48"/>
        <v>08077</v>
      </c>
      <c r="D3139" s="81" t="s">
        <v>3101</v>
      </c>
      <c r="E3139" s="81" t="s">
        <v>3126</v>
      </c>
      <c r="F3139" s="81">
        <v>8</v>
      </c>
      <c r="G3139" s="81" t="s">
        <v>515</v>
      </c>
      <c r="H3139" s="81" t="s">
        <v>3127</v>
      </c>
      <c r="I3139" s="81" t="s">
        <v>3128</v>
      </c>
      <c r="J3139" s="81" t="s">
        <v>221</v>
      </c>
      <c r="K3139" s="81" t="s">
        <v>333</v>
      </c>
      <c r="L3139" s="81">
        <v>-107.91889391666668</v>
      </c>
      <c r="M3139" s="81">
        <v>39.258716305555552</v>
      </c>
      <c r="N3139" s="190">
        <v>0</v>
      </c>
      <c r="O3139" s="185">
        <v>0.26666800000000002</v>
      </c>
      <c r="P3139" s="185">
        <v>0</v>
      </c>
      <c r="Q3139" s="185">
        <v>0</v>
      </c>
      <c r="R3139" s="186">
        <v>0</v>
      </c>
    </row>
    <row r="3140" spans="1:18" s="81" customFormat="1" x14ac:dyDescent="0.2">
      <c r="A3140" s="81" t="s">
        <v>147</v>
      </c>
      <c r="B3140" s="81" t="s">
        <v>493</v>
      </c>
      <c r="C3140" s="81" t="str">
        <f t="shared" si="48"/>
        <v>08077</v>
      </c>
      <c r="D3140" s="81" t="s">
        <v>3101</v>
      </c>
      <c r="E3140" s="81" t="s">
        <v>3129</v>
      </c>
      <c r="F3140" s="81">
        <v>27</v>
      </c>
      <c r="G3140" s="81" t="s">
        <v>515</v>
      </c>
      <c r="H3140" s="81" t="s">
        <v>3130</v>
      </c>
      <c r="I3140" s="81" t="s">
        <v>3131</v>
      </c>
      <c r="J3140" s="81" t="s">
        <v>219</v>
      </c>
      <c r="K3140" s="81" t="s">
        <v>333</v>
      </c>
      <c r="L3140" s="81">
        <v>-108.59166413888889</v>
      </c>
      <c r="M3140" s="81">
        <v>39.32945052777778</v>
      </c>
      <c r="N3140" s="190">
        <v>0</v>
      </c>
      <c r="O3140" s="185">
        <v>0</v>
      </c>
      <c r="P3140" s="185">
        <v>3.1540050000000002</v>
      </c>
      <c r="Q3140" s="185">
        <v>0</v>
      </c>
      <c r="R3140" s="186">
        <v>0</v>
      </c>
    </row>
    <row r="3141" spans="1:18" s="81" customFormat="1" x14ac:dyDescent="0.2">
      <c r="A3141" s="81" t="s">
        <v>147</v>
      </c>
      <c r="B3141" s="81" t="s">
        <v>493</v>
      </c>
      <c r="C3141" s="81" t="str">
        <f t="shared" si="48"/>
        <v>08077</v>
      </c>
      <c r="D3141" s="81" t="s">
        <v>3101</v>
      </c>
      <c r="E3141" s="81" t="s">
        <v>3129</v>
      </c>
      <c r="F3141" s="81">
        <v>27</v>
      </c>
      <c r="G3141" s="81" t="s">
        <v>515</v>
      </c>
      <c r="H3141" s="81" t="s">
        <v>3130</v>
      </c>
      <c r="I3141" s="81" t="s">
        <v>3131</v>
      </c>
      <c r="J3141" s="81" t="s">
        <v>219</v>
      </c>
      <c r="K3141" s="81" t="s">
        <v>333</v>
      </c>
      <c r="L3141" s="81">
        <v>-108.59166413888889</v>
      </c>
      <c r="M3141" s="81">
        <v>39.32945052777778</v>
      </c>
      <c r="N3141" s="190">
        <v>15.768000000000001</v>
      </c>
      <c r="O3141" s="185">
        <v>0</v>
      </c>
      <c r="P3141" s="185">
        <v>0</v>
      </c>
      <c r="Q3141" s="185">
        <v>0</v>
      </c>
      <c r="R3141" s="186">
        <v>0</v>
      </c>
    </row>
    <row r="3142" spans="1:18" s="81" customFormat="1" x14ac:dyDescent="0.2">
      <c r="A3142" s="81" t="s">
        <v>147</v>
      </c>
      <c r="B3142" s="81" t="s">
        <v>493</v>
      </c>
      <c r="C3142" s="81" t="str">
        <f t="shared" si="48"/>
        <v>08077</v>
      </c>
      <c r="D3142" s="81" t="s">
        <v>3101</v>
      </c>
      <c r="E3142" s="81" t="s">
        <v>3129</v>
      </c>
      <c r="F3142" s="81">
        <v>27</v>
      </c>
      <c r="G3142" s="81" t="s">
        <v>515</v>
      </c>
      <c r="H3142" s="81" t="s">
        <v>3130</v>
      </c>
      <c r="I3142" s="81" t="s">
        <v>3131</v>
      </c>
      <c r="J3142" s="81" t="s">
        <v>219</v>
      </c>
      <c r="K3142" s="81" t="s">
        <v>333</v>
      </c>
      <c r="L3142" s="81">
        <v>-108.59166413888889</v>
      </c>
      <c r="M3142" s="81">
        <v>39.32945052777778</v>
      </c>
      <c r="N3142" s="190">
        <v>0</v>
      </c>
      <c r="O3142" s="185">
        <v>0</v>
      </c>
      <c r="P3142" s="185">
        <v>0</v>
      </c>
      <c r="Q3142" s="185">
        <v>0</v>
      </c>
      <c r="R3142" s="186">
        <v>0.189</v>
      </c>
    </row>
    <row r="3143" spans="1:18" s="81" customFormat="1" x14ac:dyDescent="0.2">
      <c r="A3143" s="81" t="s">
        <v>147</v>
      </c>
      <c r="B3143" s="81" t="s">
        <v>493</v>
      </c>
      <c r="C3143" s="81" t="str">
        <f t="shared" ref="C3143:C3206" si="49">B3143&amp;D3143</f>
        <v>08077</v>
      </c>
      <c r="D3143" s="81" t="s">
        <v>3101</v>
      </c>
      <c r="E3143" s="81" t="s">
        <v>3129</v>
      </c>
      <c r="F3143" s="81">
        <v>27</v>
      </c>
      <c r="G3143" s="81" t="s">
        <v>515</v>
      </c>
      <c r="H3143" s="81" t="s">
        <v>3130</v>
      </c>
      <c r="I3143" s="81" t="s">
        <v>3131</v>
      </c>
      <c r="J3143" s="81" t="s">
        <v>219</v>
      </c>
      <c r="K3143" s="81" t="s">
        <v>333</v>
      </c>
      <c r="L3143" s="81">
        <v>-108.59166413888889</v>
      </c>
      <c r="M3143" s="81">
        <v>39.32945052777778</v>
      </c>
      <c r="N3143" s="190">
        <v>0</v>
      </c>
      <c r="O3143" s="185">
        <v>0</v>
      </c>
      <c r="P3143" s="185">
        <v>0</v>
      </c>
      <c r="Q3143" s="185">
        <v>0</v>
      </c>
      <c r="R3143" s="186">
        <v>0</v>
      </c>
    </row>
    <row r="3144" spans="1:18" s="81" customFormat="1" x14ac:dyDescent="0.2">
      <c r="A3144" s="81" t="s">
        <v>147</v>
      </c>
      <c r="B3144" s="81" t="s">
        <v>493</v>
      </c>
      <c r="C3144" s="81" t="str">
        <f t="shared" si="49"/>
        <v>08077</v>
      </c>
      <c r="D3144" s="81" t="s">
        <v>3101</v>
      </c>
      <c r="E3144" s="81" t="s">
        <v>3129</v>
      </c>
      <c r="F3144" s="81">
        <v>27</v>
      </c>
      <c r="G3144" s="81" t="s">
        <v>515</v>
      </c>
      <c r="H3144" s="81" t="s">
        <v>3130</v>
      </c>
      <c r="I3144" s="81" t="s">
        <v>3131</v>
      </c>
      <c r="J3144" s="81" t="s">
        <v>219</v>
      </c>
      <c r="K3144" s="81" t="s">
        <v>333</v>
      </c>
      <c r="L3144" s="81">
        <v>-108.59166413888889</v>
      </c>
      <c r="M3144" s="81">
        <v>39.32945052777778</v>
      </c>
      <c r="N3144" s="190">
        <v>0</v>
      </c>
      <c r="O3144" s="185">
        <v>0</v>
      </c>
      <c r="P3144" s="185">
        <v>0</v>
      </c>
      <c r="Q3144" s="185">
        <v>8.0999999999999996E-3</v>
      </c>
      <c r="R3144" s="186">
        <v>0</v>
      </c>
    </row>
    <row r="3145" spans="1:18" s="81" customFormat="1" x14ac:dyDescent="0.2">
      <c r="A3145" s="81" t="s">
        <v>147</v>
      </c>
      <c r="B3145" s="81" t="s">
        <v>493</v>
      </c>
      <c r="C3145" s="81" t="str">
        <f t="shared" si="49"/>
        <v>08077</v>
      </c>
      <c r="D3145" s="81" t="s">
        <v>3101</v>
      </c>
      <c r="E3145" s="81" t="s">
        <v>3129</v>
      </c>
      <c r="F3145" s="81">
        <v>27</v>
      </c>
      <c r="G3145" s="81" t="s">
        <v>515</v>
      </c>
      <c r="H3145" s="81" t="s">
        <v>3130</v>
      </c>
      <c r="I3145" s="81" t="s">
        <v>3131</v>
      </c>
      <c r="J3145" s="81" t="s">
        <v>219</v>
      </c>
      <c r="K3145" s="81" t="s">
        <v>333</v>
      </c>
      <c r="L3145" s="81">
        <v>-108.59166413888889</v>
      </c>
      <c r="M3145" s="81">
        <v>39.32945052777778</v>
      </c>
      <c r="N3145" s="190">
        <v>0</v>
      </c>
      <c r="O3145" s="185">
        <v>3.1540050000000002</v>
      </c>
      <c r="P3145" s="185">
        <v>0</v>
      </c>
      <c r="Q3145" s="185">
        <v>0</v>
      </c>
      <c r="R3145" s="186">
        <v>0</v>
      </c>
    </row>
    <row r="3146" spans="1:18" s="81" customFormat="1" x14ac:dyDescent="0.2">
      <c r="A3146" s="81" t="s">
        <v>147</v>
      </c>
      <c r="B3146" s="81" t="s">
        <v>493</v>
      </c>
      <c r="C3146" s="81" t="str">
        <f t="shared" si="49"/>
        <v>08077</v>
      </c>
      <c r="D3146" s="81" t="s">
        <v>3101</v>
      </c>
      <c r="E3146" s="81" t="s">
        <v>3129</v>
      </c>
      <c r="F3146" s="81">
        <v>23.56</v>
      </c>
      <c r="G3146" s="81" t="s">
        <v>515</v>
      </c>
      <c r="H3146" s="81" t="s">
        <v>3132</v>
      </c>
      <c r="I3146" s="81" t="s">
        <v>3131</v>
      </c>
      <c r="J3146" s="81" t="s">
        <v>229</v>
      </c>
      <c r="K3146" s="81" t="s">
        <v>333</v>
      </c>
      <c r="L3146" s="81">
        <v>-108.59166413888889</v>
      </c>
      <c r="M3146" s="81">
        <v>39.32945052777778</v>
      </c>
      <c r="N3146" s="190">
        <v>0</v>
      </c>
      <c r="O3146" s="185">
        <v>0</v>
      </c>
      <c r="P3146" s="185">
        <v>5.7</v>
      </c>
      <c r="Q3146" s="185">
        <v>0</v>
      </c>
      <c r="R3146" s="186">
        <v>0</v>
      </c>
    </row>
    <row r="3147" spans="1:18" s="81" customFormat="1" x14ac:dyDescent="0.2">
      <c r="A3147" s="81" t="s">
        <v>147</v>
      </c>
      <c r="B3147" s="81" t="s">
        <v>493</v>
      </c>
      <c r="C3147" s="81" t="str">
        <f t="shared" si="49"/>
        <v>08077</v>
      </c>
      <c r="D3147" s="81" t="s">
        <v>3101</v>
      </c>
      <c r="E3147" s="81" t="s">
        <v>3129</v>
      </c>
      <c r="F3147" s="81">
        <v>23.56</v>
      </c>
      <c r="G3147" s="81" t="s">
        <v>515</v>
      </c>
      <c r="H3147" s="81" t="s">
        <v>3132</v>
      </c>
      <c r="I3147" s="81" t="s">
        <v>3131</v>
      </c>
      <c r="J3147" s="81" t="s">
        <v>229</v>
      </c>
      <c r="K3147" s="81" t="s">
        <v>333</v>
      </c>
      <c r="L3147" s="81">
        <v>-108.59166413888889</v>
      </c>
      <c r="M3147" s="81">
        <v>39.32945052777778</v>
      </c>
      <c r="N3147" s="190">
        <v>6.3</v>
      </c>
      <c r="O3147" s="185">
        <v>0</v>
      </c>
      <c r="P3147" s="185">
        <v>0</v>
      </c>
      <c r="Q3147" s="185">
        <v>0</v>
      </c>
      <c r="R3147" s="186">
        <v>0</v>
      </c>
    </row>
    <row r="3148" spans="1:18" s="81" customFormat="1" x14ac:dyDescent="0.2">
      <c r="A3148" s="81" t="s">
        <v>147</v>
      </c>
      <c r="B3148" s="81" t="s">
        <v>493</v>
      </c>
      <c r="C3148" s="81" t="str">
        <f t="shared" si="49"/>
        <v>08077</v>
      </c>
      <c r="D3148" s="81" t="s">
        <v>3101</v>
      </c>
      <c r="E3148" s="81" t="s">
        <v>3129</v>
      </c>
      <c r="F3148" s="81">
        <v>23.56</v>
      </c>
      <c r="G3148" s="81" t="s">
        <v>515</v>
      </c>
      <c r="H3148" s="81" t="s">
        <v>3132</v>
      </c>
      <c r="I3148" s="81" t="s">
        <v>3131</v>
      </c>
      <c r="J3148" s="81" t="s">
        <v>229</v>
      </c>
      <c r="K3148" s="81" t="s">
        <v>333</v>
      </c>
      <c r="L3148" s="81">
        <v>-108.59166413888889</v>
      </c>
      <c r="M3148" s="81">
        <v>39.32945052777778</v>
      </c>
      <c r="N3148" s="190">
        <v>0</v>
      </c>
      <c r="O3148" s="185">
        <v>0</v>
      </c>
      <c r="P3148" s="185">
        <v>0</v>
      </c>
      <c r="Q3148" s="185">
        <v>0</v>
      </c>
      <c r="R3148" s="186">
        <v>0.1178</v>
      </c>
    </row>
    <row r="3149" spans="1:18" s="81" customFormat="1" x14ac:dyDescent="0.2">
      <c r="A3149" s="81" t="s">
        <v>147</v>
      </c>
      <c r="B3149" s="81" t="s">
        <v>493</v>
      </c>
      <c r="C3149" s="81" t="str">
        <f t="shared" si="49"/>
        <v>08077</v>
      </c>
      <c r="D3149" s="81" t="s">
        <v>3101</v>
      </c>
      <c r="E3149" s="81" t="s">
        <v>3129</v>
      </c>
      <c r="F3149" s="81">
        <v>23.56</v>
      </c>
      <c r="G3149" s="81" t="s">
        <v>515</v>
      </c>
      <c r="H3149" s="81" t="s">
        <v>3132</v>
      </c>
      <c r="I3149" s="81" t="s">
        <v>3131</v>
      </c>
      <c r="J3149" s="81" t="s">
        <v>229</v>
      </c>
      <c r="K3149" s="81" t="s">
        <v>333</v>
      </c>
      <c r="L3149" s="81">
        <v>-108.59166413888889</v>
      </c>
      <c r="M3149" s="81">
        <v>39.32945052777778</v>
      </c>
      <c r="N3149" s="190">
        <v>0</v>
      </c>
      <c r="O3149" s="185">
        <v>0</v>
      </c>
      <c r="P3149" s="185">
        <v>0</v>
      </c>
      <c r="Q3149" s="185">
        <v>0</v>
      </c>
      <c r="R3149" s="186">
        <v>0</v>
      </c>
    </row>
    <row r="3150" spans="1:18" s="81" customFormat="1" x14ac:dyDescent="0.2">
      <c r="A3150" s="81" t="s">
        <v>147</v>
      </c>
      <c r="B3150" s="81" t="s">
        <v>493</v>
      </c>
      <c r="C3150" s="81" t="str">
        <f t="shared" si="49"/>
        <v>08077</v>
      </c>
      <c r="D3150" s="81" t="s">
        <v>3101</v>
      </c>
      <c r="E3150" s="81" t="s">
        <v>3129</v>
      </c>
      <c r="F3150" s="81">
        <v>23.56</v>
      </c>
      <c r="G3150" s="81" t="s">
        <v>515</v>
      </c>
      <c r="H3150" s="81" t="s">
        <v>3132</v>
      </c>
      <c r="I3150" s="81" t="s">
        <v>3131</v>
      </c>
      <c r="J3150" s="81" t="s">
        <v>229</v>
      </c>
      <c r="K3150" s="81" t="s">
        <v>333</v>
      </c>
      <c r="L3150" s="81">
        <v>-108.59166413888889</v>
      </c>
      <c r="M3150" s="81">
        <v>39.32945052777778</v>
      </c>
      <c r="N3150" s="190">
        <v>0</v>
      </c>
      <c r="O3150" s="185">
        <v>0</v>
      </c>
      <c r="P3150" s="185">
        <v>0</v>
      </c>
      <c r="Q3150" s="185">
        <v>7.0679999999999996E-3</v>
      </c>
      <c r="R3150" s="186">
        <v>0</v>
      </c>
    </row>
    <row r="3151" spans="1:18" s="81" customFormat="1" x14ac:dyDescent="0.2">
      <c r="A3151" s="81" t="s">
        <v>147</v>
      </c>
      <c r="B3151" s="81" t="s">
        <v>493</v>
      </c>
      <c r="C3151" s="81" t="str">
        <f t="shared" si="49"/>
        <v>08077</v>
      </c>
      <c r="D3151" s="81" t="s">
        <v>3101</v>
      </c>
      <c r="E3151" s="81" t="s">
        <v>3129</v>
      </c>
      <c r="F3151" s="81">
        <v>23.56</v>
      </c>
      <c r="G3151" s="81" t="s">
        <v>515</v>
      </c>
      <c r="H3151" s="81" t="s">
        <v>3132</v>
      </c>
      <c r="I3151" s="81" t="s">
        <v>3131</v>
      </c>
      <c r="J3151" s="81" t="s">
        <v>229</v>
      </c>
      <c r="K3151" s="81" t="s">
        <v>333</v>
      </c>
      <c r="L3151" s="81">
        <v>-108.59166413888889</v>
      </c>
      <c r="M3151" s="81">
        <v>39.32945052777778</v>
      </c>
      <c r="N3151" s="190">
        <v>0</v>
      </c>
      <c r="O3151" s="185">
        <v>4.4000000000000004</v>
      </c>
      <c r="P3151" s="185">
        <v>0</v>
      </c>
      <c r="Q3151" s="185">
        <v>0</v>
      </c>
      <c r="R3151" s="186">
        <v>0</v>
      </c>
    </row>
    <row r="3152" spans="1:18" s="81" customFormat="1" x14ac:dyDescent="0.2">
      <c r="A3152" s="81" t="s">
        <v>147</v>
      </c>
      <c r="B3152" s="81" t="s">
        <v>493</v>
      </c>
      <c r="C3152" s="81" t="str">
        <f t="shared" si="49"/>
        <v>08077</v>
      </c>
      <c r="D3152" s="81" t="s">
        <v>3101</v>
      </c>
      <c r="E3152" s="81" t="s">
        <v>3133</v>
      </c>
      <c r="F3152" s="81">
        <v>11.36</v>
      </c>
      <c r="G3152" s="81" t="s">
        <v>515</v>
      </c>
      <c r="H3152" s="81" t="s">
        <v>671</v>
      </c>
      <c r="I3152" s="81" t="s">
        <v>3134</v>
      </c>
      <c r="J3152" s="81" t="s">
        <v>221</v>
      </c>
      <c r="K3152" s="81" t="s">
        <v>333</v>
      </c>
      <c r="L3152" s="81">
        <v>-108.59203947222221</v>
      </c>
      <c r="M3152" s="81">
        <v>39.331367361111113</v>
      </c>
      <c r="N3152" s="190">
        <v>0</v>
      </c>
      <c r="O3152" s="185">
        <v>0</v>
      </c>
      <c r="P3152" s="185">
        <v>1.99</v>
      </c>
      <c r="Q3152" s="185">
        <v>0</v>
      </c>
      <c r="R3152" s="186">
        <v>0</v>
      </c>
    </row>
    <row r="3153" spans="1:18" s="81" customFormat="1" x14ac:dyDescent="0.2">
      <c r="A3153" s="81" t="s">
        <v>147</v>
      </c>
      <c r="B3153" s="81" t="s">
        <v>493</v>
      </c>
      <c r="C3153" s="81" t="str">
        <f t="shared" si="49"/>
        <v>08077</v>
      </c>
      <c r="D3153" s="81" t="s">
        <v>3101</v>
      </c>
      <c r="E3153" s="81" t="s">
        <v>3133</v>
      </c>
      <c r="F3153" s="81">
        <v>11.36</v>
      </c>
      <c r="G3153" s="81" t="s">
        <v>515</v>
      </c>
      <c r="H3153" s="81" t="s">
        <v>671</v>
      </c>
      <c r="I3153" s="81" t="s">
        <v>3134</v>
      </c>
      <c r="J3153" s="81" t="s">
        <v>221</v>
      </c>
      <c r="K3153" s="81" t="s">
        <v>333</v>
      </c>
      <c r="L3153" s="81">
        <v>-108.59203947222221</v>
      </c>
      <c r="M3153" s="81">
        <v>39.331367361111113</v>
      </c>
      <c r="N3153" s="190">
        <v>16.37</v>
      </c>
      <c r="O3153" s="185">
        <v>0</v>
      </c>
      <c r="P3153" s="185">
        <v>0</v>
      </c>
      <c r="Q3153" s="185">
        <v>0</v>
      </c>
      <c r="R3153" s="186">
        <v>0</v>
      </c>
    </row>
    <row r="3154" spans="1:18" s="81" customFormat="1" x14ac:dyDescent="0.2">
      <c r="A3154" s="81" t="s">
        <v>147</v>
      </c>
      <c r="B3154" s="81" t="s">
        <v>493</v>
      </c>
      <c r="C3154" s="81" t="str">
        <f t="shared" si="49"/>
        <v>08077</v>
      </c>
      <c r="D3154" s="81" t="s">
        <v>3101</v>
      </c>
      <c r="E3154" s="81" t="s">
        <v>3133</v>
      </c>
      <c r="F3154" s="81">
        <v>11.36</v>
      </c>
      <c r="G3154" s="81" t="s">
        <v>515</v>
      </c>
      <c r="H3154" s="81" t="s">
        <v>671</v>
      </c>
      <c r="I3154" s="81" t="s">
        <v>3134</v>
      </c>
      <c r="J3154" s="81" t="s">
        <v>221</v>
      </c>
      <c r="K3154" s="81" t="s">
        <v>333</v>
      </c>
      <c r="L3154" s="81">
        <v>-108.59203947222221</v>
      </c>
      <c r="M3154" s="81">
        <v>39.331367361111113</v>
      </c>
      <c r="N3154" s="190">
        <v>0</v>
      </c>
      <c r="O3154" s="185">
        <v>0</v>
      </c>
      <c r="P3154" s="185">
        <v>0</v>
      </c>
      <c r="Q3154" s="185">
        <v>0</v>
      </c>
      <c r="R3154" s="186">
        <v>0.2</v>
      </c>
    </row>
    <row r="3155" spans="1:18" s="81" customFormat="1" x14ac:dyDescent="0.2">
      <c r="A3155" s="81" t="s">
        <v>147</v>
      </c>
      <c r="B3155" s="81" t="s">
        <v>493</v>
      </c>
      <c r="C3155" s="81" t="str">
        <f t="shared" si="49"/>
        <v>08077</v>
      </c>
      <c r="D3155" s="81" t="s">
        <v>3101</v>
      </c>
      <c r="E3155" s="81" t="s">
        <v>3133</v>
      </c>
      <c r="F3155" s="81">
        <v>11.36</v>
      </c>
      <c r="G3155" s="81" t="s">
        <v>515</v>
      </c>
      <c r="H3155" s="81" t="s">
        <v>671</v>
      </c>
      <c r="I3155" s="81" t="s">
        <v>3134</v>
      </c>
      <c r="J3155" s="81" t="s">
        <v>221</v>
      </c>
      <c r="K3155" s="81" t="s">
        <v>333</v>
      </c>
      <c r="L3155" s="81">
        <v>-108.59203947222221</v>
      </c>
      <c r="M3155" s="81">
        <v>39.331367361111113</v>
      </c>
      <c r="N3155" s="190">
        <v>0</v>
      </c>
      <c r="O3155" s="185">
        <v>0</v>
      </c>
      <c r="P3155" s="185">
        <v>0</v>
      </c>
      <c r="Q3155" s="185">
        <v>0</v>
      </c>
      <c r="R3155" s="186">
        <v>0</v>
      </c>
    </row>
    <row r="3156" spans="1:18" s="81" customFormat="1" x14ac:dyDescent="0.2">
      <c r="A3156" s="81" t="s">
        <v>147</v>
      </c>
      <c r="B3156" s="81" t="s">
        <v>493</v>
      </c>
      <c r="C3156" s="81" t="str">
        <f t="shared" si="49"/>
        <v>08077</v>
      </c>
      <c r="D3156" s="81" t="s">
        <v>3101</v>
      </c>
      <c r="E3156" s="81" t="s">
        <v>3133</v>
      </c>
      <c r="F3156" s="81">
        <v>11.36</v>
      </c>
      <c r="G3156" s="81" t="s">
        <v>515</v>
      </c>
      <c r="H3156" s="81" t="s">
        <v>671</v>
      </c>
      <c r="I3156" s="81" t="s">
        <v>3134</v>
      </c>
      <c r="J3156" s="81" t="s">
        <v>221</v>
      </c>
      <c r="K3156" s="81" t="s">
        <v>333</v>
      </c>
      <c r="L3156" s="81">
        <v>-108.59203947222221</v>
      </c>
      <c r="M3156" s="81">
        <v>39.331367361111113</v>
      </c>
      <c r="N3156" s="190">
        <v>0</v>
      </c>
      <c r="O3156" s="185">
        <v>0</v>
      </c>
      <c r="P3156" s="185">
        <v>0</v>
      </c>
      <c r="Q3156" s="185">
        <v>3.0000000000000001E-3</v>
      </c>
      <c r="R3156" s="186">
        <v>0</v>
      </c>
    </row>
    <row r="3157" spans="1:18" s="81" customFormat="1" x14ac:dyDescent="0.2">
      <c r="A3157" s="81" t="s">
        <v>147</v>
      </c>
      <c r="B3157" s="81" t="s">
        <v>493</v>
      </c>
      <c r="C3157" s="81" t="str">
        <f t="shared" si="49"/>
        <v>08077</v>
      </c>
      <c r="D3157" s="81" t="s">
        <v>3101</v>
      </c>
      <c r="E3157" s="81" t="s">
        <v>3133</v>
      </c>
      <c r="F3157" s="81">
        <v>11.36</v>
      </c>
      <c r="G3157" s="81" t="s">
        <v>515</v>
      </c>
      <c r="H3157" s="81" t="s">
        <v>671</v>
      </c>
      <c r="I3157" s="81" t="s">
        <v>3134</v>
      </c>
      <c r="J3157" s="81" t="s">
        <v>221</v>
      </c>
      <c r="K3157" s="81" t="s">
        <v>333</v>
      </c>
      <c r="L3157" s="81">
        <v>-108.59203947222221</v>
      </c>
      <c r="M3157" s="81">
        <v>39.331367361111113</v>
      </c>
      <c r="N3157" s="190">
        <v>0</v>
      </c>
      <c r="O3157" s="185">
        <v>0.62</v>
      </c>
      <c r="P3157" s="185">
        <v>0</v>
      </c>
      <c r="Q3157" s="185">
        <v>0</v>
      </c>
      <c r="R3157" s="186">
        <v>0</v>
      </c>
    </row>
    <row r="3158" spans="1:18" s="81" customFormat="1" x14ac:dyDescent="0.2">
      <c r="A3158" s="81" t="s">
        <v>147</v>
      </c>
      <c r="B3158" s="81" t="s">
        <v>493</v>
      </c>
      <c r="C3158" s="81" t="str">
        <f t="shared" si="49"/>
        <v>08077</v>
      </c>
      <c r="D3158" s="81" t="s">
        <v>3101</v>
      </c>
      <c r="E3158" s="81" t="s">
        <v>3135</v>
      </c>
      <c r="F3158" s="81">
        <v>14.95</v>
      </c>
      <c r="G3158" s="81" t="s">
        <v>515</v>
      </c>
      <c r="H3158" s="81" t="s">
        <v>671</v>
      </c>
      <c r="I3158" s="81" t="s">
        <v>3136</v>
      </c>
      <c r="J3158" s="81" t="s">
        <v>221</v>
      </c>
      <c r="K3158" s="81" t="s">
        <v>333</v>
      </c>
      <c r="L3158" s="81">
        <v>-108.64787455555556</v>
      </c>
      <c r="M3158" s="81">
        <v>39.230257555555561</v>
      </c>
      <c r="N3158" s="190">
        <v>0</v>
      </c>
      <c r="O3158" s="185">
        <v>0</v>
      </c>
      <c r="P3158" s="185">
        <v>25.4</v>
      </c>
      <c r="Q3158" s="185">
        <v>0</v>
      </c>
      <c r="R3158" s="186">
        <v>0</v>
      </c>
    </row>
    <row r="3159" spans="1:18" s="81" customFormat="1" x14ac:dyDescent="0.2">
      <c r="A3159" s="81" t="s">
        <v>147</v>
      </c>
      <c r="B3159" s="81" t="s">
        <v>493</v>
      </c>
      <c r="C3159" s="81" t="str">
        <f t="shared" si="49"/>
        <v>08077</v>
      </c>
      <c r="D3159" s="81" t="s">
        <v>3101</v>
      </c>
      <c r="E3159" s="81" t="s">
        <v>3135</v>
      </c>
      <c r="F3159" s="81">
        <v>14.95</v>
      </c>
      <c r="G3159" s="81" t="s">
        <v>515</v>
      </c>
      <c r="H3159" s="81" t="s">
        <v>671</v>
      </c>
      <c r="I3159" s="81" t="s">
        <v>3136</v>
      </c>
      <c r="J3159" s="81" t="s">
        <v>221</v>
      </c>
      <c r="K3159" s="81" t="s">
        <v>333</v>
      </c>
      <c r="L3159" s="81">
        <v>-108.64787455555556</v>
      </c>
      <c r="M3159" s="81">
        <v>39.230257555555561</v>
      </c>
      <c r="N3159" s="190">
        <v>19.3</v>
      </c>
      <c r="O3159" s="185">
        <v>0</v>
      </c>
      <c r="P3159" s="185">
        <v>0</v>
      </c>
      <c r="Q3159" s="185">
        <v>0</v>
      </c>
      <c r="R3159" s="186">
        <v>0</v>
      </c>
    </row>
    <row r="3160" spans="1:18" s="81" customFormat="1" x14ac:dyDescent="0.2">
      <c r="A3160" s="81" t="s">
        <v>147</v>
      </c>
      <c r="B3160" s="81" t="s">
        <v>493</v>
      </c>
      <c r="C3160" s="81" t="str">
        <f t="shared" si="49"/>
        <v>08077</v>
      </c>
      <c r="D3160" s="81" t="s">
        <v>3101</v>
      </c>
      <c r="E3160" s="81" t="s">
        <v>3135</v>
      </c>
      <c r="F3160" s="81">
        <v>14.95</v>
      </c>
      <c r="G3160" s="81" t="s">
        <v>515</v>
      </c>
      <c r="H3160" s="81" t="s">
        <v>671</v>
      </c>
      <c r="I3160" s="81" t="s">
        <v>3136</v>
      </c>
      <c r="J3160" s="81" t="s">
        <v>221</v>
      </c>
      <c r="K3160" s="81" t="s">
        <v>333</v>
      </c>
      <c r="L3160" s="81">
        <v>-108.64787455555556</v>
      </c>
      <c r="M3160" s="81">
        <v>39.230257555555561</v>
      </c>
      <c r="N3160" s="190">
        <v>0</v>
      </c>
      <c r="O3160" s="185">
        <v>0</v>
      </c>
      <c r="P3160" s="185">
        <v>0</v>
      </c>
      <c r="Q3160" s="185">
        <v>0</v>
      </c>
      <c r="R3160" s="186">
        <v>0.1</v>
      </c>
    </row>
    <row r="3161" spans="1:18" s="81" customFormat="1" x14ac:dyDescent="0.2">
      <c r="A3161" s="81" t="s">
        <v>147</v>
      </c>
      <c r="B3161" s="81" t="s">
        <v>493</v>
      </c>
      <c r="C3161" s="81" t="str">
        <f t="shared" si="49"/>
        <v>08077</v>
      </c>
      <c r="D3161" s="81" t="s">
        <v>3101</v>
      </c>
      <c r="E3161" s="81" t="s">
        <v>3135</v>
      </c>
      <c r="F3161" s="81">
        <v>14.95</v>
      </c>
      <c r="G3161" s="81" t="s">
        <v>515</v>
      </c>
      <c r="H3161" s="81" t="s">
        <v>671</v>
      </c>
      <c r="I3161" s="81" t="s">
        <v>3136</v>
      </c>
      <c r="J3161" s="81" t="s">
        <v>221</v>
      </c>
      <c r="K3161" s="81" t="s">
        <v>333</v>
      </c>
      <c r="L3161" s="81">
        <v>-108.64787455555556</v>
      </c>
      <c r="M3161" s="81">
        <v>39.230257555555561</v>
      </c>
      <c r="N3161" s="190">
        <v>0</v>
      </c>
      <c r="O3161" s="185">
        <v>0</v>
      </c>
      <c r="P3161" s="185">
        <v>0</v>
      </c>
      <c r="Q3161" s="185">
        <v>0</v>
      </c>
      <c r="R3161" s="186">
        <v>0</v>
      </c>
    </row>
    <row r="3162" spans="1:18" s="81" customFormat="1" x14ac:dyDescent="0.2">
      <c r="A3162" s="81" t="s">
        <v>147</v>
      </c>
      <c r="B3162" s="81" t="s">
        <v>493</v>
      </c>
      <c r="C3162" s="81" t="str">
        <f t="shared" si="49"/>
        <v>08077</v>
      </c>
      <c r="D3162" s="81" t="s">
        <v>3101</v>
      </c>
      <c r="E3162" s="81" t="s">
        <v>3135</v>
      </c>
      <c r="F3162" s="81">
        <v>14.95</v>
      </c>
      <c r="G3162" s="81" t="s">
        <v>515</v>
      </c>
      <c r="H3162" s="81" t="s">
        <v>671</v>
      </c>
      <c r="I3162" s="81" t="s">
        <v>3136</v>
      </c>
      <c r="J3162" s="81" t="s">
        <v>221</v>
      </c>
      <c r="K3162" s="81" t="s">
        <v>333</v>
      </c>
      <c r="L3162" s="81">
        <v>-108.64787455555556</v>
      </c>
      <c r="M3162" s="81">
        <v>39.230257555555561</v>
      </c>
      <c r="N3162" s="190">
        <v>0</v>
      </c>
      <c r="O3162" s="185">
        <v>0</v>
      </c>
      <c r="P3162" s="185">
        <v>0</v>
      </c>
      <c r="Q3162" s="185">
        <v>4.0000000000000001E-3</v>
      </c>
      <c r="R3162" s="186">
        <v>0</v>
      </c>
    </row>
    <row r="3163" spans="1:18" s="81" customFormat="1" x14ac:dyDescent="0.2">
      <c r="A3163" s="81" t="s">
        <v>147</v>
      </c>
      <c r="B3163" s="81" t="s">
        <v>493</v>
      </c>
      <c r="C3163" s="81" t="str">
        <f t="shared" si="49"/>
        <v>08077</v>
      </c>
      <c r="D3163" s="81" t="s">
        <v>3101</v>
      </c>
      <c r="E3163" s="81" t="s">
        <v>3135</v>
      </c>
      <c r="F3163" s="81">
        <v>14.95</v>
      </c>
      <c r="G3163" s="81" t="s">
        <v>515</v>
      </c>
      <c r="H3163" s="81" t="s">
        <v>671</v>
      </c>
      <c r="I3163" s="81" t="s">
        <v>3136</v>
      </c>
      <c r="J3163" s="81" t="s">
        <v>221</v>
      </c>
      <c r="K3163" s="81" t="s">
        <v>333</v>
      </c>
      <c r="L3163" s="81">
        <v>-108.64787455555556</v>
      </c>
      <c r="M3163" s="81">
        <v>39.230257555555561</v>
      </c>
      <c r="N3163" s="190">
        <v>0</v>
      </c>
      <c r="O3163" s="185">
        <v>0.2</v>
      </c>
      <c r="P3163" s="185">
        <v>0</v>
      </c>
      <c r="Q3163" s="185">
        <v>0</v>
      </c>
      <c r="R3163" s="186">
        <v>0</v>
      </c>
    </row>
    <row r="3164" spans="1:18" s="81" customFormat="1" x14ac:dyDescent="0.2">
      <c r="A3164" s="81" t="s">
        <v>147</v>
      </c>
      <c r="B3164" s="81" t="s">
        <v>493</v>
      </c>
      <c r="C3164" s="81" t="str">
        <f t="shared" si="49"/>
        <v>08077</v>
      </c>
      <c r="D3164" s="81" t="s">
        <v>3101</v>
      </c>
      <c r="E3164" s="81" t="s">
        <v>3135</v>
      </c>
      <c r="F3164" s="81">
        <v>1330</v>
      </c>
      <c r="G3164" s="81" t="s">
        <v>505</v>
      </c>
      <c r="H3164" s="81" t="s">
        <v>545</v>
      </c>
      <c r="I3164" s="81" t="s">
        <v>3136</v>
      </c>
      <c r="J3164" s="81" t="s">
        <v>4</v>
      </c>
      <c r="K3164" s="81" t="s">
        <v>319</v>
      </c>
      <c r="L3164" s="81">
        <v>-108.64787455555556</v>
      </c>
      <c r="M3164" s="81">
        <v>39.230257555555561</v>
      </c>
      <c r="N3164" s="190">
        <v>0</v>
      </c>
      <c r="O3164" s="185">
        <v>5.54</v>
      </c>
      <c r="P3164" s="185">
        <v>0</v>
      </c>
      <c r="Q3164" s="185">
        <v>0</v>
      </c>
      <c r="R3164" s="186">
        <v>0</v>
      </c>
    </row>
    <row r="3165" spans="1:18" s="81" customFormat="1" x14ac:dyDescent="0.2">
      <c r="A3165" s="81" t="s">
        <v>147</v>
      </c>
      <c r="B3165" s="81" t="s">
        <v>493</v>
      </c>
      <c r="C3165" s="81" t="str">
        <f t="shared" si="49"/>
        <v>08077</v>
      </c>
      <c r="D3165" s="81" t="s">
        <v>3101</v>
      </c>
      <c r="E3165" s="81" t="s">
        <v>594</v>
      </c>
      <c r="F3165" s="81">
        <v>803</v>
      </c>
      <c r="G3165" s="81" t="s">
        <v>505</v>
      </c>
      <c r="H3165" s="81" t="s">
        <v>545</v>
      </c>
      <c r="I3165" s="81" t="s">
        <v>3137</v>
      </c>
      <c r="J3165" s="81" t="s">
        <v>4</v>
      </c>
      <c r="K3165" s="81" t="s">
        <v>319</v>
      </c>
      <c r="L3165" s="81">
        <v>-108.59203947222221</v>
      </c>
      <c r="M3165" s="81">
        <v>39.316923083333336</v>
      </c>
      <c r="N3165" s="190">
        <v>0</v>
      </c>
      <c r="O3165" s="185">
        <v>14.9</v>
      </c>
      <c r="P3165" s="185">
        <v>0</v>
      </c>
      <c r="Q3165" s="185">
        <v>0</v>
      </c>
      <c r="R3165" s="186">
        <v>0</v>
      </c>
    </row>
    <row r="3166" spans="1:18" s="81" customFormat="1" x14ac:dyDescent="0.2">
      <c r="A3166" s="81" t="s">
        <v>147</v>
      </c>
      <c r="B3166" s="81" t="s">
        <v>493</v>
      </c>
      <c r="C3166" s="81" t="str">
        <f t="shared" si="49"/>
        <v>08077</v>
      </c>
      <c r="D3166" s="81" t="s">
        <v>3101</v>
      </c>
      <c r="E3166" s="81" t="s">
        <v>798</v>
      </c>
      <c r="F3166" s="81">
        <v>730</v>
      </c>
      <c r="G3166" s="81" t="s">
        <v>505</v>
      </c>
      <c r="H3166" s="81" t="s">
        <v>3138</v>
      </c>
      <c r="I3166" s="81" t="s">
        <v>3139</v>
      </c>
      <c r="J3166" s="81" t="s">
        <v>4</v>
      </c>
      <c r="K3166" s="81" t="s">
        <v>319</v>
      </c>
      <c r="L3166" s="81">
        <v>-107.51088758333333</v>
      </c>
      <c r="M3166" s="81">
        <v>39.318314361111121</v>
      </c>
      <c r="N3166" s="190">
        <v>0</v>
      </c>
      <c r="O3166" s="185">
        <v>2.8</v>
      </c>
      <c r="P3166" s="185">
        <v>0</v>
      </c>
      <c r="Q3166" s="185">
        <v>0</v>
      </c>
      <c r="R3166" s="186">
        <v>0</v>
      </c>
    </row>
    <row r="3167" spans="1:18" s="81" customFormat="1" x14ac:dyDescent="0.2">
      <c r="A3167" s="81" t="s">
        <v>147</v>
      </c>
      <c r="B3167" s="81" t="s">
        <v>493</v>
      </c>
      <c r="C3167" s="81" t="str">
        <f t="shared" si="49"/>
        <v>08077</v>
      </c>
      <c r="D3167" s="81" t="s">
        <v>3101</v>
      </c>
      <c r="E3167" s="81" t="s">
        <v>504</v>
      </c>
      <c r="F3167" s="81">
        <v>3.7</v>
      </c>
      <c r="G3167" s="81" t="s">
        <v>515</v>
      </c>
      <c r="H3167" s="81" t="s">
        <v>3140</v>
      </c>
      <c r="I3167" s="81" t="s">
        <v>3141</v>
      </c>
      <c r="J3167" s="81" t="s">
        <v>229</v>
      </c>
      <c r="K3167" s="81" t="s">
        <v>333</v>
      </c>
      <c r="L3167" s="81">
        <v>-107.84473863888888</v>
      </c>
      <c r="M3167" s="81">
        <v>39.281964444444441</v>
      </c>
      <c r="N3167" s="190">
        <v>0</v>
      </c>
      <c r="O3167" s="185">
        <v>0</v>
      </c>
      <c r="P3167" s="185">
        <v>22.32</v>
      </c>
      <c r="Q3167" s="185">
        <v>0</v>
      </c>
      <c r="R3167" s="186">
        <v>0</v>
      </c>
    </row>
    <row r="3168" spans="1:18" s="81" customFormat="1" x14ac:dyDescent="0.2">
      <c r="A3168" s="81" t="s">
        <v>147</v>
      </c>
      <c r="B3168" s="81" t="s">
        <v>493</v>
      </c>
      <c r="C3168" s="81" t="str">
        <f t="shared" si="49"/>
        <v>08077</v>
      </c>
      <c r="D3168" s="81" t="s">
        <v>3101</v>
      </c>
      <c r="E3168" s="81" t="s">
        <v>504</v>
      </c>
      <c r="F3168" s="81">
        <v>3.7</v>
      </c>
      <c r="G3168" s="81" t="s">
        <v>515</v>
      </c>
      <c r="H3168" s="81" t="s">
        <v>3140</v>
      </c>
      <c r="I3168" s="81" t="s">
        <v>3141</v>
      </c>
      <c r="J3168" s="81" t="s">
        <v>229</v>
      </c>
      <c r="K3168" s="81" t="s">
        <v>333</v>
      </c>
      <c r="L3168" s="81">
        <v>-107.84473863888888</v>
      </c>
      <c r="M3168" s="81">
        <v>39.281964444444441</v>
      </c>
      <c r="N3168" s="190">
        <v>5.05</v>
      </c>
      <c r="O3168" s="185">
        <v>0</v>
      </c>
      <c r="P3168" s="185">
        <v>0</v>
      </c>
      <c r="Q3168" s="185">
        <v>0</v>
      </c>
      <c r="R3168" s="186">
        <v>0</v>
      </c>
    </row>
    <row r="3169" spans="1:18" s="81" customFormat="1" x14ac:dyDescent="0.2">
      <c r="A3169" s="81" t="s">
        <v>147</v>
      </c>
      <c r="B3169" s="81" t="s">
        <v>493</v>
      </c>
      <c r="C3169" s="81" t="str">
        <f t="shared" si="49"/>
        <v>08077</v>
      </c>
      <c r="D3169" s="81" t="s">
        <v>3101</v>
      </c>
      <c r="E3169" s="81" t="s">
        <v>504</v>
      </c>
      <c r="F3169" s="81">
        <v>3.7</v>
      </c>
      <c r="G3169" s="81" t="s">
        <v>515</v>
      </c>
      <c r="H3169" s="81" t="s">
        <v>3140</v>
      </c>
      <c r="I3169" s="81" t="s">
        <v>3141</v>
      </c>
      <c r="J3169" s="81" t="s">
        <v>229</v>
      </c>
      <c r="K3169" s="81" t="s">
        <v>333</v>
      </c>
      <c r="L3169" s="81">
        <v>-107.84473863888888</v>
      </c>
      <c r="M3169" s="81">
        <v>39.281964444444441</v>
      </c>
      <c r="N3169" s="190">
        <v>0</v>
      </c>
      <c r="O3169" s="185">
        <v>0.05</v>
      </c>
      <c r="P3169" s="185">
        <v>0</v>
      </c>
      <c r="Q3169" s="185">
        <v>0</v>
      </c>
      <c r="R3169" s="186">
        <v>0</v>
      </c>
    </row>
    <row r="3170" spans="1:18" s="81" customFormat="1" x14ac:dyDescent="0.2">
      <c r="A3170" s="81" t="s">
        <v>147</v>
      </c>
      <c r="B3170" s="81" t="s">
        <v>493</v>
      </c>
      <c r="C3170" s="81" t="str">
        <f t="shared" si="49"/>
        <v>08077</v>
      </c>
      <c r="D3170" s="81" t="s">
        <v>3101</v>
      </c>
      <c r="E3170" s="81" t="s">
        <v>504</v>
      </c>
      <c r="F3170" s="81">
        <v>88.6</v>
      </c>
      <c r="G3170" s="81" t="s">
        <v>515</v>
      </c>
      <c r="H3170" s="81" t="s">
        <v>3142</v>
      </c>
      <c r="I3170" s="81" t="s">
        <v>3141</v>
      </c>
      <c r="J3170" s="81" t="s">
        <v>231</v>
      </c>
      <c r="K3170" s="81" t="s">
        <v>333</v>
      </c>
      <c r="L3170" s="81">
        <v>-107.84473863888888</v>
      </c>
      <c r="M3170" s="81">
        <v>39.281964444444441</v>
      </c>
      <c r="N3170" s="190">
        <v>0</v>
      </c>
      <c r="O3170" s="185">
        <v>0</v>
      </c>
      <c r="P3170" s="185">
        <v>19.68</v>
      </c>
      <c r="Q3170" s="185">
        <v>0</v>
      </c>
      <c r="R3170" s="186">
        <v>0</v>
      </c>
    </row>
    <row r="3171" spans="1:18" s="81" customFormat="1" x14ac:dyDescent="0.2">
      <c r="A3171" s="81" t="s">
        <v>147</v>
      </c>
      <c r="B3171" s="81" t="s">
        <v>493</v>
      </c>
      <c r="C3171" s="81" t="str">
        <f t="shared" si="49"/>
        <v>08077</v>
      </c>
      <c r="D3171" s="81" t="s">
        <v>3101</v>
      </c>
      <c r="E3171" s="81" t="s">
        <v>504</v>
      </c>
      <c r="F3171" s="81">
        <v>88.6</v>
      </c>
      <c r="G3171" s="81" t="s">
        <v>515</v>
      </c>
      <c r="H3171" s="81" t="s">
        <v>3142</v>
      </c>
      <c r="I3171" s="81" t="s">
        <v>3141</v>
      </c>
      <c r="J3171" s="81" t="s">
        <v>231</v>
      </c>
      <c r="K3171" s="81" t="s">
        <v>333</v>
      </c>
      <c r="L3171" s="81">
        <v>-107.84473863888888</v>
      </c>
      <c r="M3171" s="81">
        <v>39.281964444444441</v>
      </c>
      <c r="N3171" s="190">
        <v>17.489999999999998</v>
      </c>
      <c r="O3171" s="185">
        <v>0</v>
      </c>
      <c r="P3171" s="185">
        <v>0</v>
      </c>
      <c r="Q3171" s="185">
        <v>0</v>
      </c>
      <c r="R3171" s="186">
        <v>0</v>
      </c>
    </row>
    <row r="3172" spans="1:18" s="81" customFormat="1" x14ac:dyDescent="0.2">
      <c r="A3172" s="81" t="s">
        <v>147</v>
      </c>
      <c r="B3172" s="81" t="s">
        <v>493</v>
      </c>
      <c r="C3172" s="81" t="str">
        <f t="shared" si="49"/>
        <v>08077</v>
      </c>
      <c r="D3172" s="81" t="s">
        <v>3101</v>
      </c>
      <c r="E3172" s="81" t="s">
        <v>504</v>
      </c>
      <c r="F3172" s="81">
        <v>88.6</v>
      </c>
      <c r="G3172" s="81" t="s">
        <v>515</v>
      </c>
      <c r="H3172" s="81" t="s">
        <v>3142</v>
      </c>
      <c r="I3172" s="81" t="s">
        <v>3141</v>
      </c>
      <c r="J3172" s="81" t="s">
        <v>231</v>
      </c>
      <c r="K3172" s="81" t="s">
        <v>333</v>
      </c>
      <c r="L3172" s="81">
        <v>-107.84473863888888</v>
      </c>
      <c r="M3172" s="81">
        <v>39.281964444444441</v>
      </c>
      <c r="N3172" s="190">
        <v>0</v>
      </c>
      <c r="O3172" s="185">
        <v>0</v>
      </c>
      <c r="P3172" s="185">
        <v>0</v>
      </c>
      <c r="Q3172" s="185">
        <v>0</v>
      </c>
      <c r="R3172" s="186">
        <v>0.443</v>
      </c>
    </row>
    <row r="3173" spans="1:18" s="81" customFormat="1" x14ac:dyDescent="0.2">
      <c r="A3173" s="81" t="s">
        <v>147</v>
      </c>
      <c r="B3173" s="81" t="s">
        <v>493</v>
      </c>
      <c r="C3173" s="81" t="str">
        <f t="shared" si="49"/>
        <v>08077</v>
      </c>
      <c r="D3173" s="81" t="s">
        <v>3101</v>
      </c>
      <c r="E3173" s="81" t="s">
        <v>504</v>
      </c>
      <c r="F3173" s="81">
        <v>88.6</v>
      </c>
      <c r="G3173" s="81" t="s">
        <v>515</v>
      </c>
      <c r="H3173" s="81" t="s">
        <v>3142</v>
      </c>
      <c r="I3173" s="81" t="s">
        <v>3141</v>
      </c>
      <c r="J3173" s="81" t="s">
        <v>231</v>
      </c>
      <c r="K3173" s="81" t="s">
        <v>333</v>
      </c>
      <c r="L3173" s="81">
        <v>-107.84473863888888</v>
      </c>
      <c r="M3173" s="81">
        <v>39.281964444444441</v>
      </c>
      <c r="N3173" s="190">
        <v>0</v>
      </c>
      <c r="O3173" s="185">
        <v>0</v>
      </c>
      <c r="P3173" s="185">
        <v>0</v>
      </c>
      <c r="Q3173" s="185">
        <v>0</v>
      </c>
      <c r="R3173" s="186">
        <v>0</v>
      </c>
    </row>
    <row r="3174" spans="1:18" s="81" customFormat="1" x14ac:dyDescent="0.2">
      <c r="A3174" s="81" t="s">
        <v>147</v>
      </c>
      <c r="B3174" s="81" t="s">
        <v>493</v>
      </c>
      <c r="C3174" s="81" t="str">
        <f t="shared" si="49"/>
        <v>08077</v>
      </c>
      <c r="D3174" s="81" t="s">
        <v>3101</v>
      </c>
      <c r="E3174" s="81" t="s">
        <v>504</v>
      </c>
      <c r="F3174" s="81">
        <v>88.6</v>
      </c>
      <c r="G3174" s="81" t="s">
        <v>515</v>
      </c>
      <c r="H3174" s="81" t="s">
        <v>3142</v>
      </c>
      <c r="I3174" s="81" t="s">
        <v>3141</v>
      </c>
      <c r="J3174" s="81" t="s">
        <v>231</v>
      </c>
      <c r="K3174" s="81" t="s">
        <v>333</v>
      </c>
      <c r="L3174" s="81">
        <v>-107.84473863888888</v>
      </c>
      <c r="M3174" s="81">
        <v>39.281964444444441</v>
      </c>
      <c r="N3174" s="190">
        <v>0</v>
      </c>
      <c r="O3174" s="185">
        <v>0</v>
      </c>
      <c r="P3174" s="185">
        <v>0</v>
      </c>
      <c r="Q3174" s="185">
        <v>2.35E-2</v>
      </c>
      <c r="R3174" s="186">
        <v>0</v>
      </c>
    </row>
    <row r="3175" spans="1:18" s="81" customFormat="1" x14ac:dyDescent="0.2">
      <c r="A3175" s="81" t="s">
        <v>147</v>
      </c>
      <c r="B3175" s="81" t="s">
        <v>493</v>
      </c>
      <c r="C3175" s="81" t="str">
        <f t="shared" si="49"/>
        <v>08077</v>
      </c>
      <c r="D3175" s="81" t="s">
        <v>3101</v>
      </c>
      <c r="E3175" s="81" t="s">
        <v>504</v>
      </c>
      <c r="F3175" s="81">
        <v>88.6</v>
      </c>
      <c r="G3175" s="81" t="s">
        <v>515</v>
      </c>
      <c r="H3175" s="81" t="s">
        <v>3142</v>
      </c>
      <c r="I3175" s="81" t="s">
        <v>3141</v>
      </c>
      <c r="J3175" s="81" t="s">
        <v>231</v>
      </c>
      <c r="K3175" s="81" t="s">
        <v>333</v>
      </c>
      <c r="L3175" s="81">
        <v>-107.84473863888888</v>
      </c>
      <c r="M3175" s="81">
        <v>39.281964444444441</v>
      </c>
      <c r="N3175" s="190">
        <v>0</v>
      </c>
      <c r="O3175" s="185">
        <v>3.3</v>
      </c>
      <c r="P3175" s="185">
        <v>0</v>
      </c>
      <c r="Q3175" s="185">
        <v>0</v>
      </c>
      <c r="R3175" s="186">
        <v>0</v>
      </c>
    </row>
    <row r="3176" spans="1:18" s="81" customFormat="1" x14ac:dyDescent="0.2">
      <c r="A3176" s="81" t="s">
        <v>147</v>
      </c>
      <c r="B3176" s="81" t="s">
        <v>493</v>
      </c>
      <c r="C3176" s="81" t="str">
        <f t="shared" si="49"/>
        <v>08077</v>
      </c>
      <c r="D3176" s="81" t="s">
        <v>3101</v>
      </c>
      <c r="E3176" s="81" t="s">
        <v>504</v>
      </c>
      <c r="F3176" s="81">
        <v>88.6</v>
      </c>
      <c r="G3176" s="81" t="s">
        <v>515</v>
      </c>
      <c r="H3176" s="81" t="s">
        <v>3143</v>
      </c>
      <c r="I3176" s="81" t="s">
        <v>3141</v>
      </c>
      <c r="J3176" s="81" t="s">
        <v>231</v>
      </c>
      <c r="K3176" s="81" t="s">
        <v>333</v>
      </c>
      <c r="L3176" s="81">
        <v>-107.84473863888888</v>
      </c>
      <c r="M3176" s="81">
        <v>39.281964444444441</v>
      </c>
      <c r="N3176" s="190">
        <v>0</v>
      </c>
      <c r="O3176" s="185">
        <v>0</v>
      </c>
      <c r="P3176" s="185">
        <v>1.7</v>
      </c>
      <c r="Q3176" s="185">
        <v>0</v>
      </c>
      <c r="R3176" s="186">
        <v>0</v>
      </c>
    </row>
    <row r="3177" spans="1:18" s="81" customFormat="1" x14ac:dyDescent="0.2">
      <c r="A3177" s="81" t="s">
        <v>147</v>
      </c>
      <c r="B3177" s="81" t="s">
        <v>493</v>
      </c>
      <c r="C3177" s="81" t="str">
        <f t="shared" si="49"/>
        <v>08077</v>
      </c>
      <c r="D3177" s="81" t="s">
        <v>3101</v>
      </c>
      <c r="E3177" s="81" t="s">
        <v>504</v>
      </c>
      <c r="F3177" s="81">
        <v>88.6</v>
      </c>
      <c r="G3177" s="81" t="s">
        <v>515</v>
      </c>
      <c r="H3177" s="81" t="s">
        <v>3143</v>
      </c>
      <c r="I3177" s="81" t="s">
        <v>3141</v>
      </c>
      <c r="J3177" s="81" t="s">
        <v>231</v>
      </c>
      <c r="K3177" s="81" t="s">
        <v>333</v>
      </c>
      <c r="L3177" s="81">
        <v>-107.84473863888888</v>
      </c>
      <c r="M3177" s="81">
        <v>39.281964444444441</v>
      </c>
      <c r="N3177" s="190">
        <v>19.399999999999999</v>
      </c>
      <c r="O3177" s="185">
        <v>0</v>
      </c>
      <c r="P3177" s="185">
        <v>0</v>
      </c>
      <c r="Q3177" s="185">
        <v>0</v>
      </c>
      <c r="R3177" s="186">
        <v>0</v>
      </c>
    </row>
    <row r="3178" spans="1:18" s="81" customFormat="1" x14ac:dyDescent="0.2">
      <c r="A3178" s="81" t="s">
        <v>147</v>
      </c>
      <c r="B3178" s="81" t="s">
        <v>493</v>
      </c>
      <c r="C3178" s="81" t="str">
        <f t="shared" si="49"/>
        <v>08077</v>
      </c>
      <c r="D3178" s="81" t="s">
        <v>3101</v>
      </c>
      <c r="E3178" s="81" t="s">
        <v>504</v>
      </c>
      <c r="F3178" s="81">
        <v>88.6</v>
      </c>
      <c r="G3178" s="81" t="s">
        <v>515</v>
      </c>
      <c r="H3178" s="81" t="s">
        <v>3143</v>
      </c>
      <c r="I3178" s="81" t="s">
        <v>3141</v>
      </c>
      <c r="J3178" s="81" t="s">
        <v>231</v>
      </c>
      <c r="K3178" s="81" t="s">
        <v>333</v>
      </c>
      <c r="L3178" s="81">
        <v>-107.84473863888888</v>
      </c>
      <c r="M3178" s="81">
        <v>39.281964444444441</v>
      </c>
      <c r="N3178" s="190">
        <v>0</v>
      </c>
      <c r="O3178" s="185">
        <v>0</v>
      </c>
      <c r="P3178" s="185">
        <v>0</v>
      </c>
      <c r="Q3178" s="185">
        <v>0</v>
      </c>
      <c r="R3178" s="186">
        <v>0.443</v>
      </c>
    </row>
    <row r="3179" spans="1:18" s="81" customFormat="1" x14ac:dyDescent="0.2">
      <c r="A3179" s="81" t="s">
        <v>147</v>
      </c>
      <c r="B3179" s="81" t="s">
        <v>493</v>
      </c>
      <c r="C3179" s="81" t="str">
        <f t="shared" si="49"/>
        <v>08077</v>
      </c>
      <c r="D3179" s="81" t="s">
        <v>3101</v>
      </c>
      <c r="E3179" s="81" t="s">
        <v>504</v>
      </c>
      <c r="F3179" s="81">
        <v>88.6</v>
      </c>
      <c r="G3179" s="81" t="s">
        <v>515</v>
      </c>
      <c r="H3179" s="81" t="s">
        <v>3143</v>
      </c>
      <c r="I3179" s="81" t="s">
        <v>3141</v>
      </c>
      <c r="J3179" s="81" t="s">
        <v>231</v>
      </c>
      <c r="K3179" s="81" t="s">
        <v>333</v>
      </c>
      <c r="L3179" s="81">
        <v>-107.84473863888888</v>
      </c>
      <c r="M3179" s="81">
        <v>39.281964444444441</v>
      </c>
      <c r="N3179" s="190">
        <v>0</v>
      </c>
      <c r="O3179" s="185">
        <v>0</v>
      </c>
      <c r="P3179" s="185">
        <v>0</v>
      </c>
      <c r="Q3179" s="185">
        <v>0</v>
      </c>
      <c r="R3179" s="186">
        <v>0</v>
      </c>
    </row>
    <row r="3180" spans="1:18" s="81" customFormat="1" x14ac:dyDescent="0.2">
      <c r="A3180" s="81" t="s">
        <v>147</v>
      </c>
      <c r="B3180" s="81" t="s">
        <v>493</v>
      </c>
      <c r="C3180" s="81" t="str">
        <f t="shared" si="49"/>
        <v>08077</v>
      </c>
      <c r="D3180" s="81" t="s">
        <v>3101</v>
      </c>
      <c r="E3180" s="81" t="s">
        <v>504</v>
      </c>
      <c r="F3180" s="81">
        <v>88.6</v>
      </c>
      <c r="G3180" s="81" t="s">
        <v>515</v>
      </c>
      <c r="H3180" s="81" t="s">
        <v>3143</v>
      </c>
      <c r="I3180" s="81" t="s">
        <v>3141</v>
      </c>
      <c r="J3180" s="81" t="s">
        <v>231</v>
      </c>
      <c r="K3180" s="81" t="s">
        <v>333</v>
      </c>
      <c r="L3180" s="81">
        <v>-107.84473863888888</v>
      </c>
      <c r="M3180" s="81">
        <v>39.281964444444441</v>
      </c>
      <c r="N3180" s="190">
        <v>0</v>
      </c>
      <c r="O3180" s="185">
        <v>0</v>
      </c>
      <c r="P3180" s="185">
        <v>0</v>
      </c>
      <c r="Q3180" s="185">
        <v>2.4199999999999999E-2</v>
      </c>
      <c r="R3180" s="186">
        <v>0</v>
      </c>
    </row>
    <row r="3181" spans="1:18" s="81" customFormat="1" x14ac:dyDescent="0.2">
      <c r="A3181" s="81" t="s">
        <v>147</v>
      </c>
      <c r="B3181" s="81" t="s">
        <v>493</v>
      </c>
      <c r="C3181" s="81" t="str">
        <f t="shared" si="49"/>
        <v>08077</v>
      </c>
      <c r="D3181" s="81" t="s">
        <v>3101</v>
      </c>
      <c r="E3181" s="81" t="s">
        <v>504</v>
      </c>
      <c r="F3181" s="81">
        <v>88.6</v>
      </c>
      <c r="G3181" s="81" t="s">
        <v>515</v>
      </c>
      <c r="H3181" s="81" t="s">
        <v>3143</v>
      </c>
      <c r="I3181" s="81" t="s">
        <v>3141</v>
      </c>
      <c r="J3181" s="81" t="s">
        <v>231</v>
      </c>
      <c r="K3181" s="81" t="s">
        <v>333</v>
      </c>
      <c r="L3181" s="81">
        <v>-107.84473863888888</v>
      </c>
      <c r="M3181" s="81">
        <v>39.281964444444441</v>
      </c>
      <c r="N3181" s="190">
        <v>0</v>
      </c>
      <c r="O3181" s="185">
        <v>1</v>
      </c>
      <c r="P3181" s="185">
        <v>0</v>
      </c>
      <c r="Q3181" s="185">
        <v>0</v>
      </c>
      <c r="R3181" s="186">
        <v>0</v>
      </c>
    </row>
    <row r="3182" spans="1:18" s="81" customFormat="1" x14ac:dyDescent="0.2">
      <c r="A3182" s="81" t="s">
        <v>147</v>
      </c>
      <c r="B3182" s="81" t="s">
        <v>493</v>
      </c>
      <c r="C3182" s="81" t="str">
        <f t="shared" si="49"/>
        <v>08077</v>
      </c>
      <c r="D3182" s="81" t="s">
        <v>3101</v>
      </c>
      <c r="E3182" s="81" t="s">
        <v>504</v>
      </c>
      <c r="F3182" s="81">
        <v>88.6</v>
      </c>
      <c r="G3182" s="81" t="s">
        <v>515</v>
      </c>
      <c r="H3182" s="81" t="s">
        <v>3144</v>
      </c>
      <c r="I3182" s="81" t="s">
        <v>3141</v>
      </c>
      <c r="J3182" s="81" t="s">
        <v>231</v>
      </c>
      <c r="K3182" s="81" t="s">
        <v>333</v>
      </c>
      <c r="L3182" s="81">
        <v>-107.84473863888888</v>
      </c>
      <c r="M3182" s="81">
        <v>39.281964444444441</v>
      </c>
      <c r="N3182" s="190">
        <v>0</v>
      </c>
      <c r="O3182" s="185">
        <v>0</v>
      </c>
      <c r="P3182" s="185">
        <v>1.7</v>
      </c>
      <c r="Q3182" s="185">
        <v>0</v>
      </c>
      <c r="R3182" s="186">
        <v>0</v>
      </c>
    </row>
    <row r="3183" spans="1:18" s="81" customFormat="1" x14ac:dyDescent="0.2">
      <c r="A3183" s="81" t="s">
        <v>147</v>
      </c>
      <c r="B3183" s="81" t="s">
        <v>493</v>
      </c>
      <c r="C3183" s="81" t="str">
        <f t="shared" si="49"/>
        <v>08077</v>
      </c>
      <c r="D3183" s="81" t="s">
        <v>3101</v>
      </c>
      <c r="E3183" s="81" t="s">
        <v>504</v>
      </c>
      <c r="F3183" s="81">
        <v>88.6</v>
      </c>
      <c r="G3183" s="81" t="s">
        <v>515</v>
      </c>
      <c r="H3183" s="81" t="s">
        <v>3144</v>
      </c>
      <c r="I3183" s="81" t="s">
        <v>3141</v>
      </c>
      <c r="J3183" s="81" t="s">
        <v>231</v>
      </c>
      <c r="K3183" s="81" t="s">
        <v>333</v>
      </c>
      <c r="L3183" s="81">
        <v>-107.84473863888888</v>
      </c>
      <c r="M3183" s="81">
        <v>39.281964444444441</v>
      </c>
      <c r="N3183" s="190">
        <v>19.399999999999999</v>
      </c>
      <c r="O3183" s="185">
        <v>0</v>
      </c>
      <c r="P3183" s="185">
        <v>0</v>
      </c>
      <c r="Q3183" s="185">
        <v>0</v>
      </c>
      <c r="R3183" s="186">
        <v>0</v>
      </c>
    </row>
    <row r="3184" spans="1:18" s="81" customFormat="1" x14ac:dyDescent="0.2">
      <c r="A3184" s="81" t="s">
        <v>147</v>
      </c>
      <c r="B3184" s="81" t="s">
        <v>493</v>
      </c>
      <c r="C3184" s="81" t="str">
        <f t="shared" si="49"/>
        <v>08077</v>
      </c>
      <c r="D3184" s="81" t="s">
        <v>3101</v>
      </c>
      <c r="E3184" s="81" t="s">
        <v>504</v>
      </c>
      <c r="F3184" s="81">
        <v>88.6</v>
      </c>
      <c r="G3184" s="81" t="s">
        <v>515</v>
      </c>
      <c r="H3184" s="81" t="s">
        <v>3144</v>
      </c>
      <c r="I3184" s="81" t="s">
        <v>3141</v>
      </c>
      <c r="J3184" s="81" t="s">
        <v>231</v>
      </c>
      <c r="K3184" s="81" t="s">
        <v>333</v>
      </c>
      <c r="L3184" s="81">
        <v>-107.84473863888888</v>
      </c>
      <c r="M3184" s="81">
        <v>39.281964444444441</v>
      </c>
      <c r="N3184" s="190">
        <v>0</v>
      </c>
      <c r="O3184" s="185">
        <v>0</v>
      </c>
      <c r="P3184" s="185">
        <v>0</v>
      </c>
      <c r="Q3184" s="185">
        <v>0</v>
      </c>
      <c r="R3184" s="186">
        <v>0.443</v>
      </c>
    </row>
    <row r="3185" spans="1:18" s="81" customFormat="1" x14ac:dyDescent="0.2">
      <c r="A3185" s="81" t="s">
        <v>147</v>
      </c>
      <c r="B3185" s="81" t="s">
        <v>493</v>
      </c>
      <c r="C3185" s="81" t="str">
        <f t="shared" si="49"/>
        <v>08077</v>
      </c>
      <c r="D3185" s="81" t="s">
        <v>3101</v>
      </c>
      <c r="E3185" s="81" t="s">
        <v>504</v>
      </c>
      <c r="F3185" s="81">
        <v>88.6</v>
      </c>
      <c r="G3185" s="81" t="s">
        <v>515</v>
      </c>
      <c r="H3185" s="81" t="s">
        <v>3144</v>
      </c>
      <c r="I3185" s="81" t="s">
        <v>3141</v>
      </c>
      <c r="J3185" s="81" t="s">
        <v>231</v>
      </c>
      <c r="K3185" s="81" t="s">
        <v>333</v>
      </c>
      <c r="L3185" s="81">
        <v>-107.84473863888888</v>
      </c>
      <c r="M3185" s="81">
        <v>39.281964444444441</v>
      </c>
      <c r="N3185" s="190">
        <v>0</v>
      </c>
      <c r="O3185" s="185">
        <v>0</v>
      </c>
      <c r="P3185" s="185">
        <v>0</v>
      </c>
      <c r="Q3185" s="185">
        <v>0</v>
      </c>
      <c r="R3185" s="186">
        <v>0</v>
      </c>
    </row>
    <row r="3186" spans="1:18" s="81" customFormat="1" x14ac:dyDescent="0.2">
      <c r="A3186" s="81" t="s">
        <v>147</v>
      </c>
      <c r="B3186" s="81" t="s">
        <v>493</v>
      </c>
      <c r="C3186" s="81" t="str">
        <f t="shared" si="49"/>
        <v>08077</v>
      </c>
      <c r="D3186" s="81" t="s">
        <v>3101</v>
      </c>
      <c r="E3186" s="81" t="s">
        <v>504</v>
      </c>
      <c r="F3186" s="81">
        <v>88.6</v>
      </c>
      <c r="G3186" s="81" t="s">
        <v>515</v>
      </c>
      <c r="H3186" s="81" t="s">
        <v>3144</v>
      </c>
      <c r="I3186" s="81" t="s">
        <v>3141</v>
      </c>
      <c r="J3186" s="81" t="s">
        <v>231</v>
      </c>
      <c r="K3186" s="81" t="s">
        <v>333</v>
      </c>
      <c r="L3186" s="81">
        <v>-107.84473863888888</v>
      </c>
      <c r="M3186" s="81">
        <v>39.281964444444441</v>
      </c>
      <c r="N3186" s="190">
        <v>0</v>
      </c>
      <c r="O3186" s="185">
        <v>0</v>
      </c>
      <c r="P3186" s="185">
        <v>0</v>
      </c>
      <c r="Q3186" s="185">
        <v>2.5399999999999999E-2</v>
      </c>
      <c r="R3186" s="186">
        <v>0</v>
      </c>
    </row>
    <row r="3187" spans="1:18" s="81" customFormat="1" x14ac:dyDescent="0.2">
      <c r="A3187" s="81" t="s">
        <v>147</v>
      </c>
      <c r="B3187" s="81" t="s">
        <v>493</v>
      </c>
      <c r="C3187" s="81" t="str">
        <f t="shared" si="49"/>
        <v>08077</v>
      </c>
      <c r="D3187" s="81" t="s">
        <v>3101</v>
      </c>
      <c r="E3187" s="81" t="s">
        <v>504</v>
      </c>
      <c r="F3187" s="81">
        <v>88.6</v>
      </c>
      <c r="G3187" s="81" t="s">
        <v>515</v>
      </c>
      <c r="H3187" s="81" t="s">
        <v>3144</v>
      </c>
      <c r="I3187" s="81" t="s">
        <v>3141</v>
      </c>
      <c r="J3187" s="81" t="s">
        <v>231</v>
      </c>
      <c r="K3187" s="81" t="s">
        <v>333</v>
      </c>
      <c r="L3187" s="81">
        <v>-107.84473863888888</v>
      </c>
      <c r="M3187" s="81">
        <v>39.281964444444441</v>
      </c>
      <c r="N3187" s="190">
        <v>0</v>
      </c>
      <c r="O3187" s="185">
        <v>1</v>
      </c>
      <c r="P3187" s="185">
        <v>0</v>
      </c>
      <c r="Q3187" s="185">
        <v>0</v>
      </c>
      <c r="R3187" s="186">
        <v>0</v>
      </c>
    </row>
    <row r="3188" spans="1:18" s="81" customFormat="1" x14ac:dyDescent="0.2">
      <c r="A3188" s="81" t="s">
        <v>147</v>
      </c>
      <c r="B3188" s="81" t="s">
        <v>493</v>
      </c>
      <c r="C3188" s="81" t="str">
        <f t="shared" si="49"/>
        <v>08077</v>
      </c>
      <c r="D3188" s="81" t="s">
        <v>3101</v>
      </c>
      <c r="E3188" s="81" t="s">
        <v>504</v>
      </c>
      <c r="F3188" s="81">
        <v>88.6</v>
      </c>
      <c r="G3188" s="81" t="s">
        <v>515</v>
      </c>
      <c r="H3188" s="81" t="s">
        <v>3145</v>
      </c>
      <c r="I3188" s="81" t="s">
        <v>3141</v>
      </c>
      <c r="J3188" s="81" t="s">
        <v>231</v>
      </c>
      <c r="K3188" s="81" t="s">
        <v>333</v>
      </c>
      <c r="L3188" s="81">
        <v>-107.84473863888888</v>
      </c>
      <c r="M3188" s="81">
        <v>39.281964444444441</v>
      </c>
      <c r="N3188" s="190">
        <v>0</v>
      </c>
      <c r="O3188" s="185">
        <v>0</v>
      </c>
      <c r="P3188" s="185">
        <v>1.7</v>
      </c>
      <c r="Q3188" s="185">
        <v>0</v>
      </c>
      <c r="R3188" s="186">
        <v>0</v>
      </c>
    </row>
    <row r="3189" spans="1:18" s="81" customFormat="1" x14ac:dyDescent="0.2">
      <c r="A3189" s="81" t="s">
        <v>147</v>
      </c>
      <c r="B3189" s="81" t="s">
        <v>493</v>
      </c>
      <c r="C3189" s="81" t="str">
        <f t="shared" si="49"/>
        <v>08077</v>
      </c>
      <c r="D3189" s="81" t="s">
        <v>3101</v>
      </c>
      <c r="E3189" s="81" t="s">
        <v>504</v>
      </c>
      <c r="F3189" s="81">
        <v>88.6</v>
      </c>
      <c r="G3189" s="81" t="s">
        <v>515</v>
      </c>
      <c r="H3189" s="81" t="s">
        <v>3145</v>
      </c>
      <c r="I3189" s="81" t="s">
        <v>3141</v>
      </c>
      <c r="J3189" s="81" t="s">
        <v>231</v>
      </c>
      <c r="K3189" s="81" t="s">
        <v>333</v>
      </c>
      <c r="L3189" s="81">
        <v>-107.84473863888888</v>
      </c>
      <c r="M3189" s="81">
        <v>39.281964444444441</v>
      </c>
      <c r="N3189" s="190">
        <v>19.399999999999999</v>
      </c>
      <c r="O3189" s="185">
        <v>0</v>
      </c>
      <c r="P3189" s="185">
        <v>0</v>
      </c>
      <c r="Q3189" s="185">
        <v>0</v>
      </c>
      <c r="R3189" s="186">
        <v>0</v>
      </c>
    </row>
    <row r="3190" spans="1:18" s="81" customFormat="1" x14ac:dyDescent="0.2">
      <c r="A3190" s="81" t="s">
        <v>147</v>
      </c>
      <c r="B3190" s="81" t="s">
        <v>493</v>
      </c>
      <c r="C3190" s="81" t="str">
        <f t="shared" si="49"/>
        <v>08077</v>
      </c>
      <c r="D3190" s="81" t="s">
        <v>3101</v>
      </c>
      <c r="E3190" s="81" t="s">
        <v>504</v>
      </c>
      <c r="F3190" s="81">
        <v>88.6</v>
      </c>
      <c r="G3190" s="81" t="s">
        <v>515</v>
      </c>
      <c r="H3190" s="81" t="s">
        <v>3145</v>
      </c>
      <c r="I3190" s="81" t="s">
        <v>3141</v>
      </c>
      <c r="J3190" s="81" t="s">
        <v>231</v>
      </c>
      <c r="K3190" s="81" t="s">
        <v>333</v>
      </c>
      <c r="L3190" s="81">
        <v>-107.84473863888888</v>
      </c>
      <c r="M3190" s="81">
        <v>39.281964444444441</v>
      </c>
      <c r="N3190" s="190">
        <v>0</v>
      </c>
      <c r="O3190" s="185">
        <v>0</v>
      </c>
      <c r="P3190" s="185">
        <v>0</v>
      </c>
      <c r="Q3190" s="185">
        <v>0</v>
      </c>
      <c r="R3190" s="186">
        <v>0.443</v>
      </c>
    </row>
    <row r="3191" spans="1:18" s="81" customFormat="1" x14ac:dyDescent="0.2">
      <c r="A3191" s="81" t="s">
        <v>147</v>
      </c>
      <c r="B3191" s="81" t="s">
        <v>493</v>
      </c>
      <c r="C3191" s="81" t="str">
        <f t="shared" si="49"/>
        <v>08077</v>
      </c>
      <c r="D3191" s="81" t="s">
        <v>3101</v>
      </c>
      <c r="E3191" s="81" t="s">
        <v>504</v>
      </c>
      <c r="F3191" s="81">
        <v>88.6</v>
      </c>
      <c r="G3191" s="81" t="s">
        <v>515</v>
      </c>
      <c r="H3191" s="81" t="s">
        <v>3145</v>
      </c>
      <c r="I3191" s="81" t="s">
        <v>3141</v>
      </c>
      <c r="J3191" s="81" t="s">
        <v>231</v>
      </c>
      <c r="K3191" s="81" t="s">
        <v>333</v>
      </c>
      <c r="L3191" s="81">
        <v>-107.84473863888888</v>
      </c>
      <c r="M3191" s="81">
        <v>39.281964444444441</v>
      </c>
      <c r="N3191" s="190">
        <v>0</v>
      </c>
      <c r="O3191" s="185">
        <v>0</v>
      </c>
      <c r="P3191" s="185">
        <v>0</v>
      </c>
      <c r="Q3191" s="185">
        <v>0</v>
      </c>
      <c r="R3191" s="186">
        <v>0</v>
      </c>
    </row>
    <row r="3192" spans="1:18" s="81" customFormat="1" x14ac:dyDescent="0.2">
      <c r="A3192" s="81" t="s">
        <v>147</v>
      </c>
      <c r="B3192" s="81" t="s">
        <v>493</v>
      </c>
      <c r="C3192" s="81" t="str">
        <f t="shared" si="49"/>
        <v>08077</v>
      </c>
      <c r="D3192" s="81" t="s">
        <v>3101</v>
      </c>
      <c r="E3192" s="81" t="s">
        <v>504</v>
      </c>
      <c r="F3192" s="81">
        <v>88.6</v>
      </c>
      <c r="G3192" s="81" t="s">
        <v>515</v>
      </c>
      <c r="H3192" s="81" t="s">
        <v>3145</v>
      </c>
      <c r="I3192" s="81" t="s">
        <v>3141</v>
      </c>
      <c r="J3192" s="81" t="s">
        <v>231</v>
      </c>
      <c r="K3192" s="81" t="s">
        <v>333</v>
      </c>
      <c r="L3192" s="81">
        <v>-107.84473863888888</v>
      </c>
      <c r="M3192" s="81">
        <v>39.281964444444441</v>
      </c>
      <c r="N3192" s="190">
        <v>0</v>
      </c>
      <c r="O3192" s="185">
        <v>0</v>
      </c>
      <c r="P3192" s="185">
        <v>0</v>
      </c>
      <c r="Q3192" s="185">
        <v>2.53E-2</v>
      </c>
      <c r="R3192" s="186">
        <v>0</v>
      </c>
    </row>
    <row r="3193" spans="1:18" s="81" customFormat="1" x14ac:dyDescent="0.2">
      <c r="A3193" s="81" t="s">
        <v>147</v>
      </c>
      <c r="B3193" s="81" t="s">
        <v>493</v>
      </c>
      <c r="C3193" s="81" t="str">
        <f t="shared" si="49"/>
        <v>08077</v>
      </c>
      <c r="D3193" s="81" t="s">
        <v>3101</v>
      </c>
      <c r="E3193" s="81" t="s">
        <v>504</v>
      </c>
      <c r="F3193" s="81">
        <v>88.6</v>
      </c>
      <c r="G3193" s="81" t="s">
        <v>515</v>
      </c>
      <c r="H3193" s="81" t="s">
        <v>3145</v>
      </c>
      <c r="I3193" s="81" t="s">
        <v>3141</v>
      </c>
      <c r="J3193" s="81" t="s">
        <v>231</v>
      </c>
      <c r="K3193" s="81" t="s">
        <v>333</v>
      </c>
      <c r="L3193" s="81">
        <v>-107.84473863888888</v>
      </c>
      <c r="M3193" s="81">
        <v>39.281964444444441</v>
      </c>
      <c r="N3193" s="190">
        <v>0</v>
      </c>
      <c r="O3193" s="185">
        <v>1</v>
      </c>
      <c r="P3193" s="185">
        <v>0</v>
      </c>
      <c r="Q3193" s="185">
        <v>0</v>
      </c>
      <c r="R3193" s="186">
        <v>0</v>
      </c>
    </row>
    <row r="3194" spans="1:18" s="81" customFormat="1" x14ac:dyDescent="0.2">
      <c r="A3194" s="81" t="s">
        <v>147</v>
      </c>
      <c r="B3194" s="81" t="s">
        <v>493</v>
      </c>
      <c r="C3194" s="81" t="str">
        <f t="shared" si="49"/>
        <v>08077</v>
      </c>
      <c r="D3194" s="81" t="s">
        <v>3101</v>
      </c>
      <c r="E3194" s="81" t="s">
        <v>504</v>
      </c>
      <c r="F3194" s="81">
        <v>115.9</v>
      </c>
      <c r="G3194" s="81" t="s">
        <v>515</v>
      </c>
      <c r="H3194" s="81" t="s">
        <v>3146</v>
      </c>
      <c r="I3194" s="81" t="s">
        <v>3141</v>
      </c>
      <c r="J3194" s="81" t="s">
        <v>716</v>
      </c>
      <c r="K3194" s="81" t="s">
        <v>333</v>
      </c>
      <c r="L3194" s="81">
        <v>-107.84473863888888</v>
      </c>
      <c r="M3194" s="81">
        <v>39.281964444444441</v>
      </c>
      <c r="N3194" s="190">
        <v>0</v>
      </c>
      <c r="O3194" s="185">
        <v>0</v>
      </c>
      <c r="P3194" s="185">
        <v>4.3</v>
      </c>
      <c r="Q3194" s="185">
        <v>0</v>
      </c>
      <c r="R3194" s="186">
        <v>0</v>
      </c>
    </row>
    <row r="3195" spans="1:18" s="81" customFormat="1" x14ac:dyDescent="0.2">
      <c r="A3195" s="81" t="s">
        <v>147</v>
      </c>
      <c r="B3195" s="81" t="s">
        <v>493</v>
      </c>
      <c r="C3195" s="81" t="str">
        <f t="shared" si="49"/>
        <v>08077</v>
      </c>
      <c r="D3195" s="81" t="s">
        <v>3101</v>
      </c>
      <c r="E3195" s="81" t="s">
        <v>504</v>
      </c>
      <c r="F3195" s="81">
        <v>115.9</v>
      </c>
      <c r="G3195" s="81" t="s">
        <v>515</v>
      </c>
      <c r="H3195" s="81" t="s">
        <v>3146</v>
      </c>
      <c r="I3195" s="81" t="s">
        <v>3141</v>
      </c>
      <c r="J3195" s="81" t="s">
        <v>716</v>
      </c>
      <c r="K3195" s="81" t="s">
        <v>333</v>
      </c>
      <c r="L3195" s="81">
        <v>-107.84473863888888</v>
      </c>
      <c r="M3195" s="81">
        <v>39.281964444444441</v>
      </c>
      <c r="N3195" s="190">
        <v>11.9</v>
      </c>
      <c r="O3195" s="185">
        <v>0</v>
      </c>
      <c r="P3195" s="185">
        <v>0</v>
      </c>
      <c r="Q3195" s="185">
        <v>0</v>
      </c>
      <c r="R3195" s="186">
        <v>0</v>
      </c>
    </row>
    <row r="3196" spans="1:18" s="81" customFormat="1" x14ac:dyDescent="0.2">
      <c r="A3196" s="81" t="s">
        <v>147</v>
      </c>
      <c r="B3196" s="81" t="s">
        <v>493</v>
      </c>
      <c r="C3196" s="81" t="str">
        <f t="shared" si="49"/>
        <v>08077</v>
      </c>
      <c r="D3196" s="81" t="s">
        <v>3101</v>
      </c>
      <c r="E3196" s="81" t="s">
        <v>504</v>
      </c>
      <c r="F3196" s="81">
        <v>115.9</v>
      </c>
      <c r="G3196" s="81" t="s">
        <v>515</v>
      </c>
      <c r="H3196" s="81" t="s">
        <v>3146</v>
      </c>
      <c r="I3196" s="81" t="s">
        <v>3141</v>
      </c>
      <c r="J3196" s="81" t="s">
        <v>716</v>
      </c>
      <c r="K3196" s="81" t="s">
        <v>333</v>
      </c>
      <c r="L3196" s="81">
        <v>-107.84473863888888</v>
      </c>
      <c r="M3196" s="81">
        <v>39.281964444444441</v>
      </c>
      <c r="N3196" s="190">
        <v>0</v>
      </c>
      <c r="O3196" s="185">
        <v>0</v>
      </c>
      <c r="P3196" s="185">
        <v>0</v>
      </c>
      <c r="Q3196" s="185">
        <v>0</v>
      </c>
      <c r="R3196" s="186">
        <v>0.57950000000000002</v>
      </c>
    </row>
    <row r="3197" spans="1:18" s="81" customFormat="1" x14ac:dyDescent="0.2">
      <c r="A3197" s="81" t="s">
        <v>147</v>
      </c>
      <c r="B3197" s="81" t="s">
        <v>493</v>
      </c>
      <c r="C3197" s="81" t="str">
        <f t="shared" si="49"/>
        <v>08077</v>
      </c>
      <c r="D3197" s="81" t="s">
        <v>3101</v>
      </c>
      <c r="E3197" s="81" t="s">
        <v>504</v>
      </c>
      <c r="F3197" s="81">
        <v>115.9</v>
      </c>
      <c r="G3197" s="81" t="s">
        <v>515</v>
      </c>
      <c r="H3197" s="81" t="s">
        <v>3146</v>
      </c>
      <c r="I3197" s="81" t="s">
        <v>3141</v>
      </c>
      <c r="J3197" s="81" t="s">
        <v>716</v>
      </c>
      <c r="K3197" s="81" t="s">
        <v>333</v>
      </c>
      <c r="L3197" s="81">
        <v>-107.84473863888888</v>
      </c>
      <c r="M3197" s="81">
        <v>39.281964444444441</v>
      </c>
      <c r="N3197" s="190">
        <v>0</v>
      </c>
      <c r="O3197" s="185">
        <v>0</v>
      </c>
      <c r="P3197" s="185">
        <v>0</v>
      </c>
      <c r="Q3197" s="185">
        <v>3.4770000000000002E-2</v>
      </c>
      <c r="R3197" s="186">
        <v>0</v>
      </c>
    </row>
    <row r="3198" spans="1:18" s="81" customFormat="1" x14ac:dyDescent="0.2">
      <c r="A3198" s="81" t="s">
        <v>147</v>
      </c>
      <c r="B3198" s="81" t="s">
        <v>493</v>
      </c>
      <c r="C3198" s="81" t="str">
        <f t="shared" si="49"/>
        <v>08077</v>
      </c>
      <c r="D3198" s="81" t="s">
        <v>3101</v>
      </c>
      <c r="E3198" s="81" t="s">
        <v>504</v>
      </c>
      <c r="F3198" s="81">
        <v>115.9</v>
      </c>
      <c r="G3198" s="81" t="s">
        <v>515</v>
      </c>
      <c r="H3198" s="81" t="s">
        <v>3146</v>
      </c>
      <c r="I3198" s="81" t="s">
        <v>3141</v>
      </c>
      <c r="J3198" s="81" t="s">
        <v>716</v>
      </c>
      <c r="K3198" s="81" t="s">
        <v>333</v>
      </c>
      <c r="L3198" s="81">
        <v>-107.84473863888888</v>
      </c>
      <c r="M3198" s="81">
        <v>39.281964444444441</v>
      </c>
      <c r="N3198" s="190">
        <v>0</v>
      </c>
      <c r="O3198" s="185">
        <v>10.199999999999999</v>
      </c>
      <c r="P3198" s="185">
        <v>0</v>
      </c>
      <c r="Q3198" s="185">
        <v>0</v>
      </c>
      <c r="R3198" s="186">
        <v>0</v>
      </c>
    </row>
    <row r="3199" spans="1:18" s="81" customFormat="1" x14ac:dyDescent="0.2">
      <c r="A3199" s="81" t="s">
        <v>147</v>
      </c>
      <c r="B3199" s="81" t="s">
        <v>493</v>
      </c>
      <c r="C3199" s="81" t="str">
        <f t="shared" si="49"/>
        <v>08077</v>
      </c>
      <c r="D3199" s="81" t="s">
        <v>3101</v>
      </c>
      <c r="E3199" s="81" t="s">
        <v>504</v>
      </c>
      <c r="F3199" s="81">
        <v>7300</v>
      </c>
      <c r="G3199" s="81" t="s">
        <v>505</v>
      </c>
      <c r="H3199" s="81" t="s">
        <v>3147</v>
      </c>
      <c r="I3199" s="81" t="s">
        <v>3141</v>
      </c>
      <c r="J3199" s="81" t="s">
        <v>4</v>
      </c>
      <c r="K3199" s="81" t="s">
        <v>319</v>
      </c>
      <c r="L3199" s="81">
        <v>-107.84473863888888</v>
      </c>
      <c r="M3199" s="81">
        <v>39.281964444444441</v>
      </c>
      <c r="N3199" s="190">
        <v>0</v>
      </c>
      <c r="O3199" s="185">
        <v>1.28</v>
      </c>
      <c r="P3199" s="185">
        <v>0</v>
      </c>
      <c r="Q3199" s="185">
        <v>0</v>
      </c>
      <c r="R3199" s="186">
        <v>0</v>
      </c>
    </row>
    <row r="3200" spans="1:18" s="81" customFormat="1" x14ac:dyDescent="0.2">
      <c r="A3200" s="81" t="s">
        <v>147</v>
      </c>
      <c r="B3200" s="81" t="s">
        <v>493</v>
      </c>
      <c r="C3200" s="81" t="str">
        <f t="shared" si="49"/>
        <v>08077</v>
      </c>
      <c r="D3200" s="81" t="s">
        <v>3101</v>
      </c>
      <c r="E3200" s="81" t="s">
        <v>504</v>
      </c>
      <c r="F3200" s="81">
        <v>7300</v>
      </c>
      <c r="G3200" s="81" t="s">
        <v>505</v>
      </c>
      <c r="H3200" s="81" t="s">
        <v>3148</v>
      </c>
      <c r="I3200" s="81" t="s">
        <v>3141</v>
      </c>
      <c r="J3200" s="81" t="s">
        <v>4</v>
      </c>
      <c r="K3200" s="81" t="s">
        <v>319</v>
      </c>
      <c r="L3200" s="81">
        <v>-107.84473863888888</v>
      </c>
      <c r="M3200" s="81">
        <v>39.281964444444441</v>
      </c>
      <c r="N3200" s="190">
        <v>0</v>
      </c>
      <c r="O3200" s="185">
        <v>1.29</v>
      </c>
      <c r="P3200" s="185">
        <v>0</v>
      </c>
      <c r="Q3200" s="185">
        <v>0</v>
      </c>
      <c r="R3200" s="186">
        <v>0</v>
      </c>
    </row>
    <row r="3201" spans="1:18" s="81" customFormat="1" x14ac:dyDescent="0.2">
      <c r="A3201" s="81" t="s">
        <v>147</v>
      </c>
      <c r="B3201" s="81" t="s">
        <v>493</v>
      </c>
      <c r="C3201" s="81" t="str">
        <f t="shared" si="49"/>
        <v>08077</v>
      </c>
      <c r="D3201" s="81" t="s">
        <v>3101</v>
      </c>
      <c r="E3201" s="81" t="s">
        <v>504</v>
      </c>
      <c r="F3201" s="81">
        <v>735.84</v>
      </c>
      <c r="G3201" s="81" t="s">
        <v>528</v>
      </c>
      <c r="H3201" s="81" t="s">
        <v>531</v>
      </c>
      <c r="I3201" s="81" t="s">
        <v>3141</v>
      </c>
      <c r="J3201" s="81" t="s">
        <v>14</v>
      </c>
      <c r="K3201" s="81" t="s">
        <v>494</v>
      </c>
      <c r="L3201" s="81">
        <v>-107.84473863888888</v>
      </c>
      <c r="M3201" s="81">
        <v>39.281964444444441</v>
      </c>
      <c r="N3201" s="190">
        <v>0</v>
      </c>
      <c r="O3201" s="185">
        <v>9.1853161381532669</v>
      </c>
      <c r="P3201" s="185">
        <v>0</v>
      </c>
      <c r="Q3201" s="185">
        <v>0</v>
      </c>
      <c r="R3201" s="186">
        <v>0</v>
      </c>
    </row>
    <row r="3202" spans="1:18" s="81" customFormat="1" x14ac:dyDescent="0.2">
      <c r="A3202" s="81" t="s">
        <v>147</v>
      </c>
      <c r="B3202" s="81" t="s">
        <v>493</v>
      </c>
      <c r="C3202" s="81" t="str">
        <f t="shared" si="49"/>
        <v>08077</v>
      </c>
      <c r="D3202" s="81" t="s">
        <v>3101</v>
      </c>
      <c r="E3202" s="81" t="s">
        <v>3149</v>
      </c>
      <c r="F3202" s="81">
        <v>11</v>
      </c>
      <c r="G3202" s="81" t="s">
        <v>515</v>
      </c>
      <c r="H3202" s="81" t="s">
        <v>3150</v>
      </c>
      <c r="I3202" s="81" t="s">
        <v>3151</v>
      </c>
      <c r="J3202" s="81" t="s">
        <v>221</v>
      </c>
      <c r="K3202" s="81" t="s">
        <v>333</v>
      </c>
      <c r="L3202" s="81">
        <v>-108.24201991666666</v>
      </c>
      <c r="M3202" s="81">
        <v>39.327810250000006</v>
      </c>
      <c r="N3202" s="190">
        <v>0</v>
      </c>
      <c r="O3202" s="185">
        <v>0</v>
      </c>
      <c r="P3202" s="185">
        <v>4.5</v>
      </c>
      <c r="Q3202" s="185">
        <v>0</v>
      </c>
      <c r="R3202" s="186">
        <v>0</v>
      </c>
    </row>
    <row r="3203" spans="1:18" s="81" customFormat="1" x14ac:dyDescent="0.2">
      <c r="A3203" s="81" t="s">
        <v>147</v>
      </c>
      <c r="B3203" s="81" t="s">
        <v>493</v>
      </c>
      <c r="C3203" s="81" t="str">
        <f t="shared" si="49"/>
        <v>08077</v>
      </c>
      <c r="D3203" s="81" t="s">
        <v>3101</v>
      </c>
      <c r="E3203" s="81" t="s">
        <v>3149</v>
      </c>
      <c r="F3203" s="81">
        <v>11</v>
      </c>
      <c r="G3203" s="81" t="s">
        <v>515</v>
      </c>
      <c r="H3203" s="81" t="s">
        <v>3150</v>
      </c>
      <c r="I3203" s="81" t="s">
        <v>3151</v>
      </c>
      <c r="J3203" s="81" t="s">
        <v>221</v>
      </c>
      <c r="K3203" s="81" t="s">
        <v>333</v>
      </c>
      <c r="L3203" s="81">
        <v>-108.24201991666666</v>
      </c>
      <c r="M3203" s="81">
        <v>39.327810250000006</v>
      </c>
      <c r="N3203" s="190">
        <v>24.3</v>
      </c>
      <c r="O3203" s="185">
        <v>0</v>
      </c>
      <c r="P3203" s="185">
        <v>0</v>
      </c>
      <c r="Q3203" s="185">
        <v>0</v>
      </c>
      <c r="R3203" s="186">
        <v>0</v>
      </c>
    </row>
    <row r="3204" spans="1:18" s="81" customFormat="1" x14ac:dyDescent="0.2">
      <c r="A3204" s="81" t="s">
        <v>147</v>
      </c>
      <c r="B3204" s="81" t="s">
        <v>493</v>
      </c>
      <c r="C3204" s="81" t="str">
        <f t="shared" si="49"/>
        <v>08077</v>
      </c>
      <c r="D3204" s="81" t="s">
        <v>3101</v>
      </c>
      <c r="E3204" s="81" t="s">
        <v>3149</v>
      </c>
      <c r="F3204" s="81">
        <v>11</v>
      </c>
      <c r="G3204" s="81" t="s">
        <v>515</v>
      </c>
      <c r="H3204" s="81" t="s">
        <v>3150</v>
      </c>
      <c r="I3204" s="81" t="s">
        <v>3151</v>
      </c>
      <c r="J3204" s="81" t="s">
        <v>221</v>
      </c>
      <c r="K3204" s="81" t="s">
        <v>333</v>
      </c>
      <c r="L3204" s="81">
        <v>-108.24201991666666</v>
      </c>
      <c r="M3204" s="81">
        <v>39.327810250000006</v>
      </c>
      <c r="N3204" s="190">
        <v>0</v>
      </c>
      <c r="O3204" s="185">
        <v>0</v>
      </c>
      <c r="P3204" s="185">
        <v>0</v>
      </c>
      <c r="Q3204" s="185">
        <v>0</v>
      </c>
      <c r="R3204" s="186">
        <v>5.5E-2</v>
      </c>
    </row>
    <row r="3205" spans="1:18" s="81" customFormat="1" x14ac:dyDescent="0.2">
      <c r="A3205" s="81" t="s">
        <v>147</v>
      </c>
      <c r="B3205" s="81" t="s">
        <v>493</v>
      </c>
      <c r="C3205" s="81" t="str">
        <f t="shared" si="49"/>
        <v>08077</v>
      </c>
      <c r="D3205" s="81" t="s">
        <v>3101</v>
      </c>
      <c r="E3205" s="81" t="s">
        <v>3149</v>
      </c>
      <c r="F3205" s="81">
        <v>11</v>
      </c>
      <c r="G3205" s="81" t="s">
        <v>515</v>
      </c>
      <c r="H3205" s="81" t="s">
        <v>3150</v>
      </c>
      <c r="I3205" s="81" t="s">
        <v>3151</v>
      </c>
      <c r="J3205" s="81" t="s">
        <v>221</v>
      </c>
      <c r="K3205" s="81" t="s">
        <v>333</v>
      </c>
      <c r="L3205" s="81">
        <v>-108.24201991666666</v>
      </c>
      <c r="M3205" s="81">
        <v>39.327810250000006</v>
      </c>
      <c r="N3205" s="190">
        <v>0</v>
      </c>
      <c r="O3205" s="185">
        <v>0</v>
      </c>
      <c r="P3205" s="185">
        <v>0</v>
      </c>
      <c r="Q3205" s="185">
        <v>0</v>
      </c>
      <c r="R3205" s="186">
        <v>0</v>
      </c>
    </row>
    <row r="3206" spans="1:18" s="81" customFormat="1" x14ac:dyDescent="0.2">
      <c r="A3206" s="81" t="s">
        <v>147</v>
      </c>
      <c r="B3206" s="81" t="s">
        <v>493</v>
      </c>
      <c r="C3206" s="81" t="str">
        <f t="shared" si="49"/>
        <v>08077</v>
      </c>
      <c r="D3206" s="81" t="s">
        <v>3101</v>
      </c>
      <c r="E3206" s="81" t="s">
        <v>3149</v>
      </c>
      <c r="F3206" s="81">
        <v>11</v>
      </c>
      <c r="G3206" s="81" t="s">
        <v>515</v>
      </c>
      <c r="H3206" s="81" t="s">
        <v>3150</v>
      </c>
      <c r="I3206" s="81" t="s">
        <v>3151</v>
      </c>
      <c r="J3206" s="81" t="s">
        <v>221</v>
      </c>
      <c r="K3206" s="81" t="s">
        <v>333</v>
      </c>
      <c r="L3206" s="81">
        <v>-108.24201991666666</v>
      </c>
      <c r="M3206" s="81">
        <v>39.327810250000006</v>
      </c>
      <c r="N3206" s="190">
        <v>0</v>
      </c>
      <c r="O3206" s="185">
        <v>0</v>
      </c>
      <c r="P3206" s="185">
        <v>0</v>
      </c>
      <c r="Q3206" s="185">
        <v>3.3E-3</v>
      </c>
      <c r="R3206" s="186">
        <v>0</v>
      </c>
    </row>
    <row r="3207" spans="1:18" s="81" customFormat="1" x14ac:dyDescent="0.2">
      <c r="A3207" s="81" t="s">
        <v>147</v>
      </c>
      <c r="B3207" s="81" t="s">
        <v>493</v>
      </c>
      <c r="C3207" s="81" t="str">
        <f t="shared" ref="C3207:C3270" si="50">B3207&amp;D3207</f>
        <v>08077</v>
      </c>
      <c r="D3207" s="81" t="s">
        <v>3101</v>
      </c>
      <c r="E3207" s="81" t="s">
        <v>3149</v>
      </c>
      <c r="F3207" s="81">
        <v>11</v>
      </c>
      <c r="G3207" s="81" t="s">
        <v>515</v>
      </c>
      <c r="H3207" s="81" t="s">
        <v>3150</v>
      </c>
      <c r="I3207" s="81" t="s">
        <v>3151</v>
      </c>
      <c r="J3207" s="81" t="s">
        <v>221</v>
      </c>
      <c r="K3207" s="81" t="s">
        <v>333</v>
      </c>
      <c r="L3207" s="81">
        <v>-108.24201991666666</v>
      </c>
      <c r="M3207" s="81">
        <v>39.327810250000006</v>
      </c>
      <c r="N3207" s="190">
        <v>0</v>
      </c>
      <c r="O3207" s="185">
        <v>0.8</v>
      </c>
      <c r="P3207" s="185">
        <v>0</v>
      </c>
      <c r="Q3207" s="185">
        <v>0</v>
      </c>
      <c r="R3207" s="186">
        <v>0</v>
      </c>
    </row>
    <row r="3208" spans="1:18" s="81" customFormat="1" x14ac:dyDescent="0.2">
      <c r="A3208" s="81" t="s">
        <v>147</v>
      </c>
      <c r="B3208" s="81" t="s">
        <v>493</v>
      </c>
      <c r="C3208" s="81" t="str">
        <f t="shared" si="50"/>
        <v>08077</v>
      </c>
      <c r="D3208" s="81" t="s">
        <v>3101</v>
      </c>
      <c r="E3208" s="81" t="s">
        <v>3149</v>
      </c>
      <c r="F3208" s="81">
        <v>99.8</v>
      </c>
      <c r="G3208" s="81" t="s">
        <v>515</v>
      </c>
      <c r="H3208" s="81" t="s">
        <v>759</v>
      </c>
      <c r="I3208" s="81" t="s">
        <v>3151</v>
      </c>
      <c r="J3208" s="81" t="s">
        <v>231</v>
      </c>
      <c r="K3208" s="81" t="s">
        <v>333</v>
      </c>
      <c r="L3208" s="81">
        <v>-108.24201991666666</v>
      </c>
      <c r="M3208" s="81">
        <v>39.327810250000006</v>
      </c>
      <c r="N3208" s="190">
        <v>0</v>
      </c>
      <c r="O3208" s="185">
        <v>0</v>
      </c>
      <c r="P3208" s="185">
        <v>12.949998000000001</v>
      </c>
      <c r="Q3208" s="185">
        <v>0</v>
      </c>
      <c r="R3208" s="186">
        <v>0</v>
      </c>
    </row>
    <row r="3209" spans="1:18" s="81" customFormat="1" x14ac:dyDescent="0.2">
      <c r="A3209" s="81" t="s">
        <v>147</v>
      </c>
      <c r="B3209" s="81" t="s">
        <v>493</v>
      </c>
      <c r="C3209" s="81" t="str">
        <f t="shared" si="50"/>
        <v>08077</v>
      </c>
      <c r="D3209" s="81" t="s">
        <v>3101</v>
      </c>
      <c r="E3209" s="81" t="s">
        <v>3149</v>
      </c>
      <c r="F3209" s="81">
        <v>99.8</v>
      </c>
      <c r="G3209" s="81" t="s">
        <v>515</v>
      </c>
      <c r="H3209" s="81" t="s">
        <v>759</v>
      </c>
      <c r="I3209" s="81" t="s">
        <v>3151</v>
      </c>
      <c r="J3209" s="81" t="s">
        <v>231</v>
      </c>
      <c r="K3209" s="81" t="s">
        <v>333</v>
      </c>
      <c r="L3209" s="81">
        <v>-108.24201991666666</v>
      </c>
      <c r="M3209" s="81">
        <v>39.327810250000006</v>
      </c>
      <c r="N3209" s="190">
        <v>19.400022</v>
      </c>
      <c r="O3209" s="185">
        <v>0</v>
      </c>
      <c r="P3209" s="185">
        <v>0</v>
      </c>
      <c r="Q3209" s="185">
        <v>0</v>
      </c>
      <c r="R3209" s="186">
        <v>0</v>
      </c>
    </row>
    <row r="3210" spans="1:18" s="81" customFormat="1" x14ac:dyDescent="0.2">
      <c r="A3210" s="81" t="s">
        <v>147</v>
      </c>
      <c r="B3210" s="81" t="s">
        <v>493</v>
      </c>
      <c r="C3210" s="81" t="str">
        <f t="shared" si="50"/>
        <v>08077</v>
      </c>
      <c r="D3210" s="81" t="s">
        <v>3101</v>
      </c>
      <c r="E3210" s="81" t="s">
        <v>3149</v>
      </c>
      <c r="F3210" s="81">
        <v>99.8</v>
      </c>
      <c r="G3210" s="81" t="s">
        <v>515</v>
      </c>
      <c r="H3210" s="81" t="s">
        <v>759</v>
      </c>
      <c r="I3210" s="81" t="s">
        <v>3151</v>
      </c>
      <c r="J3210" s="81" t="s">
        <v>231</v>
      </c>
      <c r="K3210" s="81" t="s">
        <v>333</v>
      </c>
      <c r="L3210" s="81">
        <v>-108.24201991666666</v>
      </c>
      <c r="M3210" s="81">
        <v>39.327810250000006</v>
      </c>
      <c r="N3210" s="190">
        <v>0</v>
      </c>
      <c r="O3210" s="185">
        <v>0</v>
      </c>
      <c r="P3210" s="185">
        <v>0</v>
      </c>
      <c r="Q3210" s="185">
        <v>0</v>
      </c>
      <c r="R3210" s="186">
        <v>0.499</v>
      </c>
    </row>
    <row r="3211" spans="1:18" s="81" customFormat="1" x14ac:dyDescent="0.2">
      <c r="A3211" s="81" t="s">
        <v>147</v>
      </c>
      <c r="B3211" s="81" t="s">
        <v>493</v>
      </c>
      <c r="C3211" s="81" t="str">
        <f t="shared" si="50"/>
        <v>08077</v>
      </c>
      <c r="D3211" s="81" t="s">
        <v>3101</v>
      </c>
      <c r="E3211" s="81" t="s">
        <v>3149</v>
      </c>
      <c r="F3211" s="81">
        <v>99.8</v>
      </c>
      <c r="G3211" s="81" t="s">
        <v>515</v>
      </c>
      <c r="H3211" s="81" t="s">
        <v>759</v>
      </c>
      <c r="I3211" s="81" t="s">
        <v>3151</v>
      </c>
      <c r="J3211" s="81" t="s">
        <v>231</v>
      </c>
      <c r="K3211" s="81" t="s">
        <v>333</v>
      </c>
      <c r="L3211" s="81">
        <v>-108.24201991666666</v>
      </c>
      <c r="M3211" s="81">
        <v>39.327810250000006</v>
      </c>
      <c r="N3211" s="190">
        <v>0</v>
      </c>
      <c r="O3211" s="185">
        <v>0</v>
      </c>
      <c r="P3211" s="185">
        <v>0</v>
      </c>
      <c r="Q3211" s="185">
        <v>0</v>
      </c>
      <c r="R3211" s="186">
        <v>0</v>
      </c>
    </row>
    <row r="3212" spans="1:18" s="81" customFormat="1" x14ac:dyDescent="0.2">
      <c r="A3212" s="81" t="s">
        <v>147</v>
      </c>
      <c r="B3212" s="81" t="s">
        <v>493</v>
      </c>
      <c r="C3212" s="81" t="str">
        <f t="shared" si="50"/>
        <v>08077</v>
      </c>
      <c r="D3212" s="81" t="s">
        <v>3101</v>
      </c>
      <c r="E3212" s="81" t="s">
        <v>3149</v>
      </c>
      <c r="F3212" s="81">
        <v>99.8</v>
      </c>
      <c r="G3212" s="81" t="s">
        <v>515</v>
      </c>
      <c r="H3212" s="81" t="s">
        <v>759</v>
      </c>
      <c r="I3212" s="81" t="s">
        <v>3151</v>
      </c>
      <c r="J3212" s="81" t="s">
        <v>231</v>
      </c>
      <c r="K3212" s="81" t="s">
        <v>333</v>
      </c>
      <c r="L3212" s="81">
        <v>-108.24201991666666</v>
      </c>
      <c r="M3212" s="81">
        <v>39.327810250000006</v>
      </c>
      <c r="N3212" s="190">
        <v>0</v>
      </c>
      <c r="O3212" s="185">
        <v>0</v>
      </c>
      <c r="P3212" s="185">
        <v>0</v>
      </c>
      <c r="Q3212" s="185">
        <v>2.9940000000000001E-2</v>
      </c>
      <c r="R3212" s="186">
        <v>0</v>
      </c>
    </row>
    <row r="3213" spans="1:18" s="81" customFormat="1" x14ac:dyDescent="0.2">
      <c r="A3213" s="81" t="s">
        <v>147</v>
      </c>
      <c r="B3213" s="81" t="s">
        <v>493</v>
      </c>
      <c r="C3213" s="81" t="str">
        <f t="shared" si="50"/>
        <v>08077</v>
      </c>
      <c r="D3213" s="81" t="s">
        <v>3101</v>
      </c>
      <c r="E3213" s="81" t="s">
        <v>3149</v>
      </c>
      <c r="F3213" s="81">
        <v>99.8</v>
      </c>
      <c r="G3213" s="81" t="s">
        <v>515</v>
      </c>
      <c r="H3213" s="81" t="s">
        <v>759</v>
      </c>
      <c r="I3213" s="81" t="s">
        <v>3151</v>
      </c>
      <c r="J3213" s="81" t="s">
        <v>231</v>
      </c>
      <c r="K3213" s="81" t="s">
        <v>333</v>
      </c>
      <c r="L3213" s="81">
        <v>-108.24201991666666</v>
      </c>
      <c r="M3213" s="81">
        <v>39.327810250000006</v>
      </c>
      <c r="N3213" s="190">
        <v>0</v>
      </c>
      <c r="O3213" s="185">
        <v>6.5000239999999998</v>
      </c>
      <c r="P3213" s="185">
        <v>0</v>
      </c>
      <c r="Q3213" s="185">
        <v>0</v>
      </c>
      <c r="R3213" s="186">
        <v>0</v>
      </c>
    </row>
    <row r="3214" spans="1:18" s="81" customFormat="1" x14ac:dyDescent="0.2">
      <c r="A3214" s="81" t="s">
        <v>147</v>
      </c>
      <c r="B3214" s="81" t="s">
        <v>493</v>
      </c>
      <c r="C3214" s="81" t="str">
        <f t="shared" si="50"/>
        <v>08077</v>
      </c>
      <c r="D3214" s="81" t="s">
        <v>3101</v>
      </c>
      <c r="E3214" s="81" t="s">
        <v>3149</v>
      </c>
      <c r="F3214" s="81">
        <v>99.8</v>
      </c>
      <c r="G3214" s="81" t="s">
        <v>515</v>
      </c>
      <c r="H3214" s="81" t="s">
        <v>3152</v>
      </c>
      <c r="I3214" s="81" t="s">
        <v>3151</v>
      </c>
      <c r="J3214" s="81" t="s">
        <v>231</v>
      </c>
      <c r="K3214" s="81" t="s">
        <v>333</v>
      </c>
      <c r="L3214" s="81">
        <v>-108.24201991666666</v>
      </c>
      <c r="M3214" s="81">
        <v>39.327810250000006</v>
      </c>
      <c r="N3214" s="190">
        <v>0</v>
      </c>
      <c r="O3214" s="185">
        <v>0</v>
      </c>
      <c r="P3214" s="185">
        <v>12.949998000000001</v>
      </c>
      <c r="Q3214" s="185">
        <v>0</v>
      </c>
      <c r="R3214" s="186">
        <v>0</v>
      </c>
    </row>
    <row r="3215" spans="1:18" s="81" customFormat="1" x14ac:dyDescent="0.2">
      <c r="A3215" s="81" t="s">
        <v>147</v>
      </c>
      <c r="B3215" s="81" t="s">
        <v>493</v>
      </c>
      <c r="C3215" s="81" t="str">
        <f t="shared" si="50"/>
        <v>08077</v>
      </c>
      <c r="D3215" s="81" t="s">
        <v>3101</v>
      </c>
      <c r="E3215" s="81" t="s">
        <v>3149</v>
      </c>
      <c r="F3215" s="81">
        <v>99.8</v>
      </c>
      <c r="G3215" s="81" t="s">
        <v>515</v>
      </c>
      <c r="H3215" s="81" t="s">
        <v>3152</v>
      </c>
      <c r="I3215" s="81" t="s">
        <v>3151</v>
      </c>
      <c r="J3215" s="81" t="s">
        <v>231</v>
      </c>
      <c r="K3215" s="81" t="s">
        <v>333</v>
      </c>
      <c r="L3215" s="81">
        <v>-108.24201991666666</v>
      </c>
      <c r="M3215" s="81">
        <v>39.327810250000006</v>
      </c>
      <c r="N3215" s="190">
        <v>19.400022</v>
      </c>
      <c r="O3215" s="185">
        <v>0</v>
      </c>
      <c r="P3215" s="185">
        <v>0</v>
      </c>
      <c r="Q3215" s="185">
        <v>0</v>
      </c>
      <c r="R3215" s="186">
        <v>0</v>
      </c>
    </row>
    <row r="3216" spans="1:18" s="81" customFormat="1" x14ac:dyDescent="0.2">
      <c r="A3216" s="81" t="s">
        <v>147</v>
      </c>
      <c r="B3216" s="81" t="s">
        <v>493</v>
      </c>
      <c r="C3216" s="81" t="str">
        <f t="shared" si="50"/>
        <v>08077</v>
      </c>
      <c r="D3216" s="81" t="s">
        <v>3101</v>
      </c>
      <c r="E3216" s="81" t="s">
        <v>3149</v>
      </c>
      <c r="F3216" s="81">
        <v>99.8</v>
      </c>
      <c r="G3216" s="81" t="s">
        <v>515</v>
      </c>
      <c r="H3216" s="81" t="s">
        <v>3152</v>
      </c>
      <c r="I3216" s="81" t="s">
        <v>3151</v>
      </c>
      <c r="J3216" s="81" t="s">
        <v>231</v>
      </c>
      <c r="K3216" s="81" t="s">
        <v>333</v>
      </c>
      <c r="L3216" s="81">
        <v>-108.24201991666666</v>
      </c>
      <c r="M3216" s="81">
        <v>39.327810250000006</v>
      </c>
      <c r="N3216" s="190">
        <v>0</v>
      </c>
      <c r="O3216" s="185">
        <v>0</v>
      </c>
      <c r="P3216" s="185">
        <v>0</v>
      </c>
      <c r="Q3216" s="185">
        <v>0</v>
      </c>
      <c r="R3216" s="186">
        <v>0.499</v>
      </c>
    </row>
    <row r="3217" spans="1:18" s="81" customFormat="1" x14ac:dyDescent="0.2">
      <c r="A3217" s="81" t="s">
        <v>147</v>
      </c>
      <c r="B3217" s="81" t="s">
        <v>493</v>
      </c>
      <c r="C3217" s="81" t="str">
        <f t="shared" si="50"/>
        <v>08077</v>
      </c>
      <c r="D3217" s="81" t="s">
        <v>3101</v>
      </c>
      <c r="E3217" s="81" t="s">
        <v>3149</v>
      </c>
      <c r="F3217" s="81">
        <v>99.8</v>
      </c>
      <c r="G3217" s="81" t="s">
        <v>515</v>
      </c>
      <c r="H3217" s="81" t="s">
        <v>3152</v>
      </c>
      <c r="I3217" s="81" t="s">
        <v>3151</v>
      </c>
      <c r="J3217" s="81" t="s">
        <v>231</v>
      </c>
      <c r="K3217" s="81" t="s">
        <v>333</v>
      </c>
      <c r="L3217" s="81">
        <v>-108.24201991666666</v>
      </c>
      <c r="M3217" s="81">
        <v>39.327810250000006</v>
      </c>
      <c r="N3217" s="190">
        <v>0</v>
      </c>
      <c r="O3217" s="185">
        <v>0</v>
      </c>
      <c r="P3217" s="185">
        <v>0</v>
      </c>
      <c r="Q3217" s="185">
        <v>0</v>
      </c>
      <c r="R3217" s="186">
        <v>0</v>
      </c>
    </row>
    <row r="3218" spans="1:18" s="81" customFormat="1" x14ac:dyDescent="0.2">
      <c r="A3218" s="81" t="s">
        <v>147</v>
      </c>
      <c r="B3218" s="81" t="s">
        <v>493</v>
      </c>
      <c r="C3218" s="81" t="str">
        <f t="shared" si="50"/>
        <v>08077</v>
      </c>
      <c r="D3218" s="81" t="s">
        <v>3101</v>
      </c>
      <c r="E3218" s="81" t="s">
        <v>3149</v>
      </c>
      <c r="F3218" s="81">
        <v>99.8</v>
      </c>
      <c r="G3218" s="81" t="s">
        <v>515</v>
      </c>
      <c r="H3218" s="81" t="s">
        <v>3152</v>
      </c>
      <c r="I3218" s="81" t="s">
        <v>3151</v>
      </c>
      <c r="J3218" s="81" t="s">
        <v>231</v>
      </c>
      <c r="K3218" s="81" t="s">
        <v>333</v>
      </c>
      <c r="L3218" s="81">
        <v>-108.24201991666666</v>
      </c>
      <c r="M3218" s="81">
        <v>39.327810250000006</v>
      </c>
      <c r="N3218" s="190">
        <v>0</v>
      </c>
      <c r="O3218" s="185">
        <v>0</v>
      </c>
      <c r="P3218" s="185">
        <v>0</v>
      </c>
      <c r="Q3218" s="185">
        <v>2.9940000000000001E-2</v>
      </c>
      <c r="R3218" s="186">
        <v>0</v>
      </c>
    </row>
    <row r="3219" spans="1:18" s="81" customFormat="1" x14ac:dyDescent="0.2">
      <c r="A3219" s="81" t="s">
        <v>147</v>
      </c>
      <c r="B3219" s="81" t="s">
        <v>493</v>
      </c>
      <c r="C3219" s="81" t="str">
        <f t="shared" si="50"/>
        <v>08077</v>
      </c>
      <c r="D3219" s="81" t="s">
        <v>3101</v>
      </c>
      <c r="E3219" s="81" t="s">
        <v>3149</v>
      </c>
      <c r="F3219" s="81">
        <v>99.8</v>
      </c>
      <c r="G3219" s="81" t="s">
        <v>515</v>
      </c>
      <c r="H3219" s="81" t="s">
        <v>3152</v>
      </c>
      <c r="I3219" s="81" t="s">
        <v>3151</v>
      </c>
      <c r="J3219" s="81" t="s">
        <v>231</v>
      </c>
      <c r="K3219" s="81" t="s">
        <v>333</v>
      </c>
      <c r="L3219" s="81">
        <v>-108.24201991666666</v>
      </c>
      <c r="M3219" s="81">
        <v>39.327810250000006</v>
      </c>
      <c r="N3219" s="190">
        <v>0</v>
      </c>
      <c r="O3219" s="185">
        <v>6.5000239999999998</v>
      </c>
      <c r="P3219" s="185">
        <v>0</v>
      </c>
      <c r="Q3219" s="185">
        <v>0</v>
      </c>
      <c r="R3219" s="186">
        <v>0</v>
      </c>
    </row>
    <row r="3220" spans="1:18" s="81" customFormat="1" x14ac:dyDescent="0.2">
      <c r="A3220" s="81" t="s">
        <v>147</v>
      </c>
      <c r="B3220" s="81" t="s">
        <v>493</v>
      </c>
      <c r="C3220" s="81" t="str">
        <f t="shared" si="50"/>
        <v>08077</v>
      </c>
      <c r="D3220" s="81" t="s">
        <v>3101</v>
      </c>
      <c r="E3220" s="81" t="s">
        <v>3149</v>
      </c>
      <c r="F3220" s="81">
        <v>47</v>
      </c>
      <c r="G3220" s="81" t="s">
        <v>515</v>
      </c>
      <c r="H3220" s="81" t="s">
        <v>3153</v>
      </c>
      <c r="I3220" s="81" t="s">
        <v>3151</v>
      </c>
      <c r="J3220" s="81" t="s">
        <v>716</v>
      </c>
      <c r="K3220" s="81" t="s">
        <v>333</v>
      </c>
      <c r="L3220" s="81">
        <v>-108.24201991666666</v>
      </c>
      <c r="M3220" s="81">
        <v>39.327810250000006</v>
      </c>
      <c r="N3220" s="190">
        <v>0</v>
      </c>
      <c r="O3220" s="185">
        <v>0</v>
      </c>
      <c r="P3220" s="185">
        <v>11.6</v>
      </c>
      <c r="Q3220" s="185">
        <v>0</v>
      </c>
      <c r="R3220" s="186">
        <v>0</v>
      </c>
    </row>
    <row r="3221" spans="1:18" s="81" customFormat="1" x14ac:dyDescent="0.2">
      <c r="A3221" s="81" t="s">
        <v>147</v>
      </c>
      <c r="B3221" s="81" t="s">
        <v>493</v>
      </c>
      <c r="C3221" s="81" t="str">
        <f t="shared" si="50"/>
        <v>08077</v>
      </c>
      <c r="D3221" s="81" t="s">
        <v>3101</v>
      </c>
      <c r="E3221" s="81" t="s">
        <v>3149</v>
      </c>
      <c r="F3221" s="81">
        <v>47</v>
      </c>
      <c r="G3221" s="81" t="s">
        <v>515</v>
      </c>
      <c r="H3221" s="81" t="s">
        <v>3153</v>
      </c>
      <c r="I3221" s="81" t="s">
        <v>3151</v>
      </c>
      <c r="J3221" s="81" t="s">
        <v>716</v>
      </c>
      <c r="K3221" s="81" t="s">
        <v>333</v>
      </c>
      <c r="L3221" s="81">
        <v>-108.24201991666666</v>
      </c>
      <c r="M3221" s="81">
        <v>39.327810250000006</v>
      </c>
      <c r="N3221" s="190">
        <v>11.6</v>
      </c>
      <c r="O3221" s="185">
        <v>0</v>
      </c>
      <c r="P3221" s="185">
        <v>0</v>
      </c>
      <c r="Q3221" s="185">
        <v>0</v>
      </c>
      <c r="R3221" s="186">
        <v>0</v>
      </c>
    </row>
    <row r="3222" spans="1:18" s="81" customFormat="1" x14ac:dyDescent="0.2">
      <c r="A3222" s="81" t="s">
        <v>147</v>
      </c>
      <c r="B3222" s="81" t="s">
        <v>493</v>
      </c>
      <c r="C3222" s="81" t="str">
        <f t="shared" si="50"/>
        <v>08077</v>
      </c>
      <c r="D3222" s="81" t="s">
        <v>3101</v>
      </c>
      <c r="E3222" s="81" t="s">
        <v>3149</v>
      </c>
      <c r="F3222" s="81">
        <v>47</v>
      </c>
      <c r="G3222" s="81" t="s">
        <v>515</v>
      </c>
      <c r="H3222" s="81" t="s">
        <v>3153</v>
      </c>
      <c r="I3222" s="81" t="s">
        <v>3151</v>
      </c>
      <c r="J3222" s="81" t="s">
        <v>716</v>
      </c>
      <c r="K3222" s="81" t="s">
        <v>333</v>
      </c>
      <c r="L3222" s="81">
        <v>-108.24201991666666</v>
      </c>
      <c r="M3222" s="81">
        <v>39.327810250000006</v>
      </c>
      <c r="N3222" s="190">
        <v>0</v>
      </c>
      <c r="O3222" s="185">
        <v>0</v>
      </c>
      <c r="P3222" s="185">
        <v>0</v>
      </c>
      <c r="Q3222" s="185">
        <v>0</v>
      </c>
      <c r="R3222" s="186">
        <v>0.23499999999999999</v>
      </c>
    </row>
    <row r="3223" spans="1:18" s="81" customFormat="1" x14ac:dyDescent="0.2">
      <c r="A3223" s="81" t="s">
        <v>147</v>
      </c>
      <c r="B3223" s="81" t="s">
        <v>493</v>
      </c>
      <c r="C3223" s="81" t="str">
        <f t="shared" si="50"/>
        <v>08077</v>
      </c>
      <c r="D3223" s="81" t="s">
        <v>3101</v>
      </c>
      <c r="E3223" s="81" t="s">
        <v>3149</v>
      </c>
      <c r="F3223" s="81">
        <v>47</v>
      </c>
      <c r="G3223" s="81" t="s">
        <v>515</v>
      </c>
      <c r="H3223" s="81" t="s">
        <v>3153</v>
      </c>
      <c r="I3223" s="81" t="s">
        <v>3151</v>
      </c>
      <c r="J3223" s="81" t="s">
        <v>716</v>
      </c>
      <c r="K3223" s="81" t="s">
        <v>333</v>
      </c>
      <c r="L3223" s="81">
        <v>-108.24201991666666</v>
      </c>
      <c r="M3223" s="81">
        <v>39.327810250000006</v>
      </c>
      <c r="N3223" s="190">
        <v>0</v>
      </c>
      <c r="O3223" s="185">
        <v>0</v>
      </c>
      <c r="P3223" s="185">
        <v>0</v>
      </c>
      <c r="Q3223" s="185">
        <v>1.41E-2</v>
      </c>
      <c r="R3223" s="186">
        <v>0</v>
      </c>
    </row>
    <row r="3224" spans="1:18" s="81" customFormat="1" x14ac:dyDescent="0.2">
      <c r="A3224" s="81" t="s">
        <v>147</v>
      </c>
      <c r="B3224" s="81" t="s">
        <v>493</v>
      </c>
      <c r="C3224" s="81" t="str">
        <f t="shared" si="50"/>
        <v>08077</v>
      </c>
      <c r="D3224" s="81" t="s">
        <v>3101</v>
      </c>
      <c r="E3224" s="81" t="s">
        <v>3149</v>
      </c>
      <c r="F3224" s="81">
        <v>47</v>
      </c>
      <c r="G3224" s="81" t="s">
        <v>515</v>
      </c>
      <c r="H3224" s="81" t="s">
        <v>3153</v>
      </c>
      <c r="I3224" s="81" t="s">
        <v>3151</v>
      </c>
      <c r="J3224" s="81" t="s">
        <v>716</v>
      </c>
      <c r="K3224" s="81" t="s">
        <v>333</v>
      </c>
      <c r="L3224" s="81">
        <v>-108.24201991666666</v>
      </c>
      <c r="M3224" s="81">
        <v>39.327810250000006</v>
      </c>
      <c r="N3224" s="190">
        <v>0</v>
      </c>
      <c r="O3224" s="185">
        <v>2.7000090000000001</v>
      </c>
      <c r="P3224" s="185">
        <v>0</v>
      </c>
      <c r="Q3224" s="185">
        <v>0</v>
      </c>
      <c r="R3224" s="186">
        <v>0</v>
      </c>
    </row>
    <row r="3225" spans="1:18" s="81" customFormat="1" x14ac:dyDescent="0.2">
      <c r="A3225" s="81" t="s">
        <v>147</v>
      </c>
      <c r="B3225" s="81" t="s">
        <v>493</v>
      </c>
      <c r="C3225" s="81" t="str">
        <f t="shared" si="50"/>
        <v>08077</v>
      </c>
      <c r="D3225" s="81" t="s">
        <v>3101</v>
      </c>
      <c r="E3225" s="81" t="s">
        <v>3149</v>
      </c>
      <c r="F3225" s="81">
        <v>0</v>
      </c>
      <c r="G3225" s="81" t="s">
        <v>505</v>
      </c>
      <c r="H3225" s="81" t="s">
        <v>977</v>
      </c>
      <c r="I3225" s="81" t="s">
        <v>3151</v>
      </c>
      <c r="J3225" s="81" t="s">
        <v>4</v>
      </c>
      <c r="K3225" s="81" t="s">
        <v>319</v>
      </c>
      <c r="L3225" s="81">
        <v>-108.24201991666666</v>
      </c>
      <c r="M3225" s="81">
        <v>39.327810250000006</v>
      </c>
      <c r="N3225" s="190">
        <v>0</v>
      </c>
      <c r="O3225" s="185">
        <v>0</v>
      </c>
      <c r="P3225" s="185">
        <v>0.7</v>
      </c>
      <c r="Q3225" s="185">
        <v>0</v>
      </c>
      <c r="R3225" s="186">
        <v>0</v>
      </c>
    </row>
    <row r="3226" spans="1:18" s="81" customFormat="1" x14ac:dyDescent="0.2">
      <c r="A3226" s="81" t="s">
        <v>147</v>
      </c>
      <c r="B3226" s="81" t="s">
        <v>493</v>
      </c>
      <c r="C3226" s="81" t="str">
        <f t="shared" si="50"/>
        <v>08077</v>
      </c>
      <c r="D3226" s="81" t="s">
        <v>3101</v>
      </c>
      <c r="E3226" s="81" t="s">
        <v>3149</v>
      </c>
      <c r="F3226" s="81">
        <v>0</v>
      </c>
      <c r="G3226" s="81" t="s">
        <v>505</v>
      </c>
      <c r="H3226" s="81" t="s">
        <v>977</v>
      </c>
      <c r="I3226" s="81" t="s">
        <v>3151</v>
      </c>
      <c r="J3226" s="81" t="s">
        <v>4</v>
      </c>
      <c r="K3226" s="81" t="s">
        <v>319</v>
      </c>
      <c r="L3226" s="81">
        <v>-108.24201991666666</v>
      </c>
      <c r="M3226" s="81">
        <v>39.327810250000006</v>
      </c>
      <c r="N3226" s="190">
        <v>0.1</v>
      </c>
      <c r="O3226" s="185">
        <v>0</v>
      </c>
      <c r="P3226" s="185">
        <v>0</v>
      </c>
      <c r="Q3226" s="185">
        <v>0</v>
      </c>
      <c r="R3226" s="186">
        <v>0</v>
      </c>
    </row>
    <row r="3227" spans="1:18" s="81" customFormat="1" x14ac:dyDescent="0.2">
      <c r="A3227" s="81" t="s">
        <v>147</v>
      </c>
      <c r="B3227" s="81" t="s">
        <v>493</v>
      </c>
      <c r="C3227" s="81" t="str">
        <f t="shared" si="50"/>
        <v>08077</v>
      </c>
      <c r="D3227" s="81" t="s">
        <v>3101</v>
      </c>
      <c r="E3227" s="81" t="s">
        <v>3149</v>
      </c>
      <c r="F3227" s="81">
        <v>0</v>
      </c>
      <c r="G3227" s="81" t="s">
        <v>505</v>
      </c>
      <c r="H3227" s="81" t="s">
        <v>977</v>
      </c>
      <c r="I3227" s="81" t="s">
        <v>3151</v>
      </c>
      <c r="J3227" s="81" t="s">
        <v>4</v>
      </c>
      <c r="K3227" s="81" t="s">
        <v>319</v>
      </c>
      <c r="L3227" s="81">
        <v>-108.24201991666666</v>
      </c>
      <c r="M3227" s="81">
        <v>39.327810250000006</v>
      </c>
      <c r="N3227" s="190">
        <v>0</v>
      </c>
      <c r="O3227" s="185">
        <v>0.4</v>
      </c>
      <c r="P3227" s="185">
        <v>0</v>
      </c>
      <c r="Q3227" s="185">
        <v>0</v>
      </c>
      <c r="R3227" s="186">
        <v>0</v>
      </c>
    </row>
    <row r="3228" spans="1:18" s="81" customFormat="1" x14ac:dyDescent="0.2">
      <c r="A3228" s="81" t="s">
        <v>147</v>
      </c>
      <c r="B3228" s="81" t="s">
        <v>493</v>
      </c>
      <c r="C3228" s="81" t="str">
        <f t="shared" si="50"/>
        <v>08077</v>
      </c>
      <c r="D3228" s="81" t="s">
        <v>3101</v>
      </c>
      <c r="E3228" s="81" t="s">
        <v>889</v>
      </c>
      <c r="F3228" s="81">
        <v>3.72</v>
      </c>
      <c r="G3228" s="81" t="s">
        <v>515</v>
      </c>
      <c r="H3228" s="81" t="s">
        <v>3154</v>
      </c>
      <c r="I3228" s="81" t="s">
        <v>3155</v>
      </c>
      <c r="J3228" s="81" t="s">
        <v>716</v>
      </c>
      <c r="K3228" s="81" t="s">
        <v>333</v>
      </c>
      <c r="L3228" s="81">
        <v>-108.09735805555555</v>
      </c>
      <c r="M3228" s="81">
        <v>39.162108888888888</v>
      </c>
      <c r="N3228" s="190">
        <v>0</v>
      </c>
      <c r="O3228" s="185">
        <v>0</v>
      </c>
      <c r="P3228" s="185">
        <v>3.0083829999999998</v>
      </c>
      <c r="Q3228" s="185">
        <v>0</v>
      </c>
      <c r="R3228" s="186">
        <v>0</v>
      </c>
    </row>
    <row r="3229" spans="1:18" s="81" customFormat="1" x14ac:dyDescent="0.2">
      <c r="A3229" s="81" t="s">
        <v>147</v>
      </c>
      <c r="B3229" s="81" t="s">
        <v>493</v>
      </c>
      <c r="C3229" s="81" t="str">
        <f t="shared" si="50"/>
        <v>08077</v>
      </c>
      <c r="D3229" s="81" t="s">
        <v>3101</v>
      </c>
      <c r="E3229" s="81" t="s">
        <v>889</v>
      </c>
      <c r="F3229" s="81">
        <v>3.72</v>
      </c>
      <c r="G3229" s="81" t="s">
        <v>515</v>
      </c>
      <c r="H3229" s="81" t="s">
        <v>3154</v>
      </c>
      <c r="I3229" s="81" t="s">
        <v>3155</v>
      </c>
      <c r="J3229" s="81" t="s">
        <v>716</v>
      </c>
      <c r="K3229" s="81" t="s">
        <v>333</v>
      </c>
      <c r="L3229" s="81">
        <v>-108.09735805555555</v>
      </c>
      <c r="M3229" s="81">
        <v>39.162108888888888</v>
      </c>
      <c r="N3229" s="190">
        <v>3.2534559999999999</v>
      </c>
      <c r="O3229" s="185">
        <v>0</v>
      </c>
      <c r="P3229" s="185">
        <v>0</v>
      </c>
      <c r="Q3229" s="185">
        <v>0</v>
      </c>
      <c r="R3229" s="186">
        <v>0</v>
      </c>
    </row>
    <row r="3230" spans="1:18" s="81" customFormat="1" x14ac:dyDescent="0.2">
      <c r="A3230" s="81" t="s">
        <v>147</v>
      </c>
      <c r="B3230" s="81" t="s">
        <v>493</v>
      </c>
      <c r="C3230" s="81" t="str">
        <f t="shared" si="50"/>
        <v>08077</v>
      </c>
      <c r="D3230" s="81" t="s">
        <v>3101</v>
      </c>
      <c r="E3230" s="81" t="s">
        <v>889</v>
      </c>
      <c r="F3230" s="81">
        <v>3.72</v>
      </c>
      <c r="G3230" s="81" t="s">
        <v>515</v>
      </c>
      <c r="H3230" s="81" t="s">
        <v>3154</v>
      </c>
      <c r="I3230" s="81" t="s">
        <v>3155</v>
      </c>
      <c r="J3230" s="81" t="s">
        <v>716</v>
      </c>
      <c r="K3230" s="81" t="s">
        <v>333</v>
      </c>
      <c r="L3230" s="81">
        <v>-108.09735805555555</v>
      </c>
      <c r="M3230" s="81">
        <v>39.162108888888888</v>
      </c>
      <c r="N3230" s="190">
        <v>0</v>
      </c>
      <c r="O3230" s="185">
        <v>5.5056000000000001E-2</v>
      </c>
      <c r="P3230" s="185">
        <v>0</v>
      </c>
      <c r="Q3230" s="185">
        <v>0</v>
      </c>
      <c r="R3230" s="186">
        <v>0</v>
      </c>
    </row>
    <row r="3231" spans="1:18" s="81" customFormat="1" x14ac:dyDescent="0.2">
      <c r="A3231" s="81" t="s">
        <v>147</v>
      </c>
      <c r="B3231" s="81" t="s">
        <v>493</v>
      </c>
      <c r="C3231" s="81" t="str">
        <f t="shared" si="50"/>
        <v>08077</v>
      </c>
      <c r="D3231" s="81" t="s">
        <v>3101</v>
      </c>
      <c r="E3231" s="81" t="s">
        <v>3156</v>
      </c>
      <c r="F3231" s="81">
        <v>3</v>
      </c>
      <c r="G3231" s="81" t="s">
        <v>515</v>
      </c>
      <c r="H3231" s="81" t="s">
        <v>3157</v>
      </c>
      <c r="I3231" s="81" t="s">
        <v>3158</v>
      </c>
      <c r="J3231" s="81" t="s">
        <v>229</v>
      </c>
      <c r="K3231" s="81" t="s">
        <v>333</v>
      </c>
      <c r="L3231" s="81">
        <v>-108.99711111111111</v>
      </c>
      <c r="M3231" s="81">
        <v>39.258605555555562</v>
      </c>
      <c r="N3231" s="190">
        <v>0</v>
      </c>
      <c r="O3231" s="185">
        <v>0</v>
      </c>
      <c r="P3231" s="185">
        <v>1.0000009999999999</v>
      </c>
      <c r="Q3231" s="185">
        <v>0</v>
      </c>
      <c r="R3231" s="186">
        <v>0</v>
      </c>
    </row>
    <row r="3232" spans="1:18" s="81" customFormat="1" x14ac:dyDescent="0.2">
      <c r="A3232" s="81" t="s">
        <v>147</v>
      </c>
      <c r="B3232" s="81" t="s">
        <v>493</v>
      </c>
      <c r="C3232" s="81" t="str">
        <f t="shared" si="50"/>
        <v>08077</v>
      </c>
      <c r="D3232" s="81" t="s">
        <v>3101</v>
      </c>
      <c r="E3232" s="81" t="s">
        <v>3156</v>
      </c>
      <c r="F3232" s="81">
        <v>3</v>
      </c>
      <c r="G3232" s="81" t="s">
        <v>515</v>
      </c>
      <c r="H3232" s="81" t="s">
        <v>3157</v>
      </c>
      <c r="I3232" s="81" t="s">
        <v>3158</v>
      </c>
      <c r="J3232" s="81" t="s">
        <v>229</v>
      </c>
      <c r="K3232" s="81" t="s">
        <v>333</v>
      </c>
      <c r="L3232" s="81">
        <v>-108.99711111111111</v>
      </c>
      <c r="M3232" s="81">
        <v>39.258605555555562</v>
      </c>
      <c r="N3232" s="190">
        <v>6.4000009999999996</v>
      </c>
      <c r="O3232" s="185">
        <v>0</v>
      </c>
      <c r="P3232" s="185">
        <v>0</v>
      </c>
      <c r="Q3232" s="185">
        <v>0</v>
      </c>
      <c r="R3232" s="186">
        <v>0</v>
      </c>
    </row>
    <row r="3233" spans="1:18" s="81" customFormat="1" x14ac:dyDescent="0.2">
      <c r="A3233" s="81" t="s">
        <v>147</v>
      </c>
      <c r="B3233" s="81" t="s">
        <v>493</v>
      </c>
      <c r="C3233" s="81" t="str">
        <f t="shared" si="50"/>
        <v>08077</v>
      </c>
      <c r="D3233" s="81" t="s">
        <v>3101</v>
      </c>
      <c r="E3233" s="81" t="s">
        <v>3156</v>
      </c>
      <c r="F3233" s="81">
        <v>3</v>
      </c>
      <c r="G3233" s="81" t="s">
        <v>515</v>
      </c>
      <c r="H3233" s="81" t="s">
        <v>3157</v>
      </c>
      <c r="I3233" s="81" t="s">
        <v>3158</v>
      </c>
      <c r="J3233" s="81" t="s">
        <v>229</v>
      </c>
      <c r="K3233" s="81" t="s">
        <v>333</v>
      </c>
      <c r="L3233" s="81">
        <v>-108.99711111111111</v>
      </c>
      <c r="M3233" s="81">
        <v>39.258605555555562</v>
      </c>
      <c r="N3233" s="190">
        <v>0</v>
      </c>
      <c r="O3233" s="185">
        <v>0</v>
      </c>
      <c r="P3233" s="185">
        <v>0</v>
      </c>
      <c r="Q3233" s="185">
        <v>0</v>
      </c>
      <c r="R3233" s="186">
        <v>1.4999999999999999E-2</v>
      </c>
    </row>
    <row r="3234" spans="1:18" s="81" customFormat="1" x14ac:dyDescent="0.2">
      <c r="A3234" s="81" t="s">
        <v>147</v>
      </c>
      <c r="B3234" s="81" t="s">
        <v>493</v>
      </c>
      <c r="C3234" s="81" t="str">
        <f t="shared" si="50"/>
        <v>08077</v>
      </c>
      <c r="D3234" s="81" t="s">
        <v>3101</v>
      </c>
      <c r="E3234" s="81" t="s">
        <v>3156</v>
      </c>
      <c r="F3234" s="81">
        <v>3</v>
      </c>
      <c r="G3234" s="81" t="s">
        <v>515</v>
      </c>
      <c r="H3234" s="81" t="s">
        <v>3157</v>
      </c>
      <c r="I3234" s="81" t="s">
        <v>3158</v>
      </c>
      <c r="J3234" s="81" t="s">
        <v>229</v>
      </c>
      <c r="K3234" s="81" t="s">
        <v>333</v>
      </c>
      <c r="L3234" s="81">
        <v>-108.99711111111111</v>
      </c>
      <c r="M3234" s="81">
        <v>39.258605555555562</v>
      </c>
      <c r="N3234" s="190">
        <v>0</v>
      </c>
      <c r="O3234" s="185">
        <v>0</v>
      </c>
      <c r="P3234" s="185">
        <v>0</v>
      </c>
      <c r="Q3234" s="185">
        <v>0</v>
      </c>
      <c r="R3234" s="186">
        <v>0</v>
      </c>
    </row>
    <row r="3235" spans="1:18" s="81" customFormat="1" x14ac:dyDescent="0.2">
      <c r="A3235" s="81" t="s">
        <v>147</v>
      </c>
      <c r="B3235" s="81" t="s">
        <v>493</v>
      </c>
      <c r="C3235" s="81" t="str">
        <f t="shared" si="50"/>
        <v>08077</v>
      </c>
      <c r="D3235" s="81" t="s">
        <v>3101</v>
      </c>
      <c r="E3235" s="81" t="s">
        <v>3156</v>
      </c>
      <c r="F3235" s="81">
        <v>3</v>
      </c>
      <c r="G3235" s="81" t="s">
        <v>515</v>
      </c>
      <c r="H3235" s="81" t="s">
        <v>3157</v>
      </c>
      <c r="I3235" s="81" t="s">
        <v>3158</v>
      </c>
      <c r="J3235" s="81" t="s">
        <v>229</v>
      </c>
      <c r="K3235" s="81" t="s">
        <v>333</v>
      </c>
      <c r="L3235" s="81">
        <v>-108.99711111111111</v>
      </c>
      <c r="M3235" s="81">
        <v>39.258605555555562</v>
      </c>
      <c r="N3235" s="190">
        <v>0</v>
      </c>
      <c r="O3235" s="185">
        <v>0</v>
      </c>
      <c r="P3235" s="185">
        <v>0</v>
      </c>
      <c r="Q3235" s="185">
        <v>8.9999999999999998E-4</v>
      </c>
      <c r="R3235" s="186">
        <v>0</v>
      </c>
    </row>
    <row r="3236" spans="1:18" s="81" customFormat="1" x14ac:dyDescent="0.2">
      <c r="A3236" s="81" t="s">
        <v>147</v>
      </c>
      <c r="B3236" s="81" t="s">
        <v>493</v>
      </c>
      <c r="C3236" s="81" t="str">
        <f t="shared" si="50"/>
        <v>08077</v>
      </c>
      <c r="D3236" s="81" t="s">
        <v>3101</v>
      </c>
      <c r="E3236" s="81" t="s">
        <v>3156</v>
      </c>
      <c r="F3236" s="81">
        <v>3</v>
      </c>
      <c r="G3236" s="81" t="s">
        <v>515</v>
      </c>
      <c r="H3236" s="81" t="s">
        <v>3157</v>
      </c>
      <c r="I3236" s="81" t="s">
        <v>3158</v>
      </c>
      <c r="J3236" s="81" t="s">
        <v>229</v>
      </c>
      <c r="K3236" s="81" t="s">
        <v>333</v>
      </c>
      <c r="L3236" s="81">
        <v>-108.99711111111111</v>
      </c>
      <c r="M3236" s="81">
        <v>39.258605555555562</v>
      </c>
      <c r="N3236" s="190">
        <v>0</v>
      </c>
      <c r="O3236" s="185">
        <v>0.10000100000000001</v>
      </c>
      <c r="P3236" s="185">
        <v>0</v>
      </c>
      <c r="Q3236" s="185">
        <v>0</v>
      </c>
      <c r="R3236" s="186">
        <v>0</v>
      </c>
    </row>
    <row r="3237" spans="1:18" s="81" customFormat="1" x14ac:dyDescent="0.2">
      <c r="A3237" s="81" t="s">
        <v>147</v>
      </c>
      <c r="B3237" s="81" t="s">
        <v>493</v>
      </c>
      <c r="C3237" s="81" t="str">
        <f t="shared" si="50"/>
        <v>08077</v>
      </c>
      <c r="D3237" s="81" t="s">
        <v>3101</v>
      </c>
      <c r="E3237" s="81" t="s">
        <v>971</v>
      </c>
      <c r="F3237" s="81">
        <v>42.4</v>
      </c>
      <c r="G3237" s="81" t="s">
        <v>515</v>
      </c>
      <c r="H3237" s="81" t="s">
        <v>3159</v>
      </c>
      <c r="I3237" s="81" t="s">
        <v>3160</v>
      </c>
      <c r="J3237" s="81" t="s">
        <v>229</v>
      </c>
      <c r="K3237" s="81" t="s">
        <v>333</v>
      </c>
      <c r="L3237" s="81">
        <v>-108.90818333333334</v>
      </c>
      <c r="M3237" s="81">
        <v>39.330761111111116</v>
      </c>
      <c r="N3237" s="190">
        <v>0</v>
      </c>
      <c r="O3237" s="185">
        <v>0</v>
      </c>
      <c r="P3237" s="185">
        <v>26.7</v>
      </c>
      <c r="Q3237" s="185">
        <v>0</v>
      </c>
      <c r="R3237" s="186">
        <v>0</v>
      </c>
    </row>
    <row r="3238" spans="1:18" s="81" customFormat="1" x14ac:dyDescent="0.2">
      <c r="A3238" s="81" t="s">
        <v>147</v>
      </c>
      <c r="B3238" s="81" t="s">
        <v>493</v>
      </c>
      <c r="C3238" s="81" t="str">
        <f t="shared" si="50"/>
        <v>08077</v>
      </c>
      <c r="D3238" s="81" t="s">
        <v>3101</v>
      </c>
      <c r="E3238" s="81" t="s">
        <v>971</v>
      </c>
      <c r="F3238" s="81">
        <v>42.4</v>
      </c>
      <c r="G3238" s="81" t="s">
        <v>515</v>
      </c>
      <c r="H3238" s="81" t="s">
        <v>3159</v>
      </c>
      <c r="I3238" s="81" t="s">
        <v>3160</v>
      </c>
      <c r="J3238" s="81" t="s">
        <v>229</v>
      </c>
      <c r="K3238" s="81" t="s">
        <v>333</v>
      </c>
      <c r="L3238" s="81">
        <v>-108.90818333333334</v>
      </c>
      <c r="M3238" s="81">
        <v>39.330761111111116</v>
      </c>
      <c r="N3238" s="190">
        <v>14.7</v>
      </c>
      <c r="O3238" s="185">
        <v>0</v>
      </c>
      <c r="P3238" s="185">
        <v>0</v>
      </c>
      <c r="Q3238" s="185">
        <v>0</v>
      </c>
      <c r="R3238" s="186">
        <v>0</v>
      </c>
    </row>
    <row r="3239" spans="1:18" s="81" customFormat="1" x14ac:dyDescent="0.2">
      <c r="A3239" s="81" t="s">
        <v>147</v>
      </c>
      <c r="B3239" s="81" t="s">
        <v>493</v>
      </c>
      <c r="C3239" s="81" t="str">
        <f t="shared" si="50"/>
        <v>08077</v>
      </c>
      <c r="D3239" s="81" t="s">
        <v>3101</v>
      </c>
      <c r="E3239" s="81" t="s">
        <v>971</v>
      </c>
      <c r="F3239" s="81">
        <v>42.4</v>
      </c>
      <c r="G3239" s="81" t="s">
        <v>515</v>
      </c>
      <c r="H3239" s="81" t="s">
        <v>3159</v>
      </c>
      <c r="I3239" s="81" t="s">
        <v>3160</v>
      </c>
      <c r="J3239" s="81" t="s">
        <v>229</v>
      </c>
      <c r="K3239" s="81" t="s">
        <v>333</v>
      </c>
      <c r="L3239" s="81">
        <v>-108.90818333333334</v>
      </c>
      <c r="M3239" s="81">
        <v>39.330761111111116</v>
      </c>
      <c r="N3239" s="190">
        <v>0</v>
      </c>
      <c r="O3239" s="185">
        <v>0</v>
      </c>
      <c r="P3239" s="185">
        <v>0</v>
      </c>
      <c r="Q3239" s="185">
        <v>0</v>
      </c>
      <c r="R3239" s="186">
        <v>0.21199999999999999</v>
      </c>
    </row>
    <row r="3240" spans="1:18" s="81" customFormat="1" x14ac:dyDescent="0.2">
      <c r="A3240" s="81" t="s">
        <v>147</v>
      </c>
      <c r="B3240" s="81" t="s">
        <v>493</v>
      </c>
      <c r="C3240" s="81" t="str">
        <f t="shared" si="50"/>
        <v>08077</v>
      </c>
      <c r="D3240" s="81" t="s">
        <v>3101</v>
      </c>
      <c r="E3240" s="81" t="s">
        <v>971</v>
      </c>
      <c r="F3240" s="81">
        <v>42.4</v>
      </c>
      <c r="G3240" s="81" t="s">
        <v>515</v>
      </c>
      <c r="H3240" s="81" t="s">
        <v>3159</v>
      </c>
      <c r="I3240" s="81" t="s">
        <v>3160</v>
      </c>
      <c r="J3240" s="81" t="s">
        <v>229</v>
      </c>
      <c r="K3240" s="81" t="s">
        <v>333</v>
      </c>
      <c r="L3240" s="81">
        <v>-108.90818333333334</v>
      </c>
      <c r="M3240" s="81">
        <v>39.330761111111116</v>
      </c>
      <c r="N3240" s="190">
        <v>0</v>
      </c>
      <c r="O3240" s="185">
        <v>0</v>
      </c>
      <c r="P3240" s="185">
        <v>0</v>
      </c>
      <c r="Q3240" s="185">
        <v>0</v>
      </c>
      <c r="R3240" s="186">
        <v>0</v>
      </c>
    </row>
    <row r="3241" spans="1:18" s="81" customFormat="1" x14ac:dyDescent="0.2">
      <c r="A3241" s="81" t="s">
        <v>147</v>
      </c>
      <c r="B3241" s="81" t="s">
        <v>493</v>
      </c>
      <c r="C3241" s="81" t="str">
        <f t="shared" si="50"/>
        <v>08077</v>
      </c>
      <c r="D3241" s="81" t="s">
        <v>3101</v>
      </c>
      <c r="E3241" s="81" t="s">
        <v>971</v>
      </c>
      <c r="F3241" s="81">
        <v>42.4</v>
      </c>
      <c r="G3241" s="81" t="s">
        <v>515</v>
      </c>
      <c r="H3241" s="81" t="s">
        <v>3159</v>
      </c>
      <c r="I3241" s="81" t="s">
        <v>3160</v>
      </c>
      <c r="J3241" s="81" t="s">
        <v>229</v>
      </c>
      <c r="K3241" s="81" t="s">
        <v>333</v>
      </c>
      <c r="L3241" s="81">
        <v>-108.90818333333334</v>
      </c>
      <c r="M3241" s="81">
        <v>39.330761111111116</v>
      </c>
      <c r="N3241" s="190">
        <v>0</v>
      </c>
      <c r="O3241" s="185">
        <v>0</v>
      </c>
      <c r="P3241" s="185">
        <v>0</v>
      </c>
      <c r="Q3241" s="185">
        <v>1.272E-2</v>
      </c>
      <c r="R3241" s="186">
        <v>0</v>
      </c>
    </row>
    <row r="3242" spans="1:18" s="81" customFormat="1" x14ac:dyDescent="0.2">
      <c r="A3242" s="81" t="s">
        <v>147</v>
      </c>
      <c r="B3242" s="81" t="s">
        <v>493</v>
      </c>
      <c r="C3242" s="81" t="str">
        <f t="shared" si="50"/>
        <v>08077</v>
      </c>
      <c r="D3242" s="81" t="s">
        <v>3101</v>
      </c>
      <c r="E3242" s="81" t="s">
        <v>971</v>
      </c>
      <c r="F3242" s="81">
        <v>42.4</v>
      </c>
      <c r="G3242" s="81" t="s">
        <v>515</v>
      </c>
      <c r="H3242" s="81" t="s">
        <v>3159</v>
      </c>
      <c r="I3242" s="81" t="s">
        <v>3160</v>
      </c>
      <c r="J3242" s="81" t="s">
        <v>229</v>
      </c>
      <c r="K3242" s="81" t="s">
        <v>333</v>
      </c>
      <c r="L3242" s="81">
        <v>-108.90818333333334</v>
      </c>
      <c r="M3242" s="81">
        <v>39.330761111111116</v>
      </c>
      <c r="N3242" s="190">
        <v>0</v>
      </c>
      <c r="O3242" s="185">
        <v>2.7</v>
      </c>
      <c r="P3242" s="185">
        <v>0</v>
      </c>
      <c r="Q3242" s="185">
        <v>0</v>
      </c>
      <c r="R3242" s="186">
        <v>0</v>
      </c>
    </row>
    <row r="3243" spans="1:18" s="81" customFormat="1" x14ac:dyDescent="0.2">
      <c r="A3243" s="81" t="s">
        <v>147</v>
      </c>
      <c r="B3243" s="81" t="s">
        <v>493</v>
      </c>
      <c r="C3243" s="81" t="str">
        <f t="shared" si="50"/>
        <v>08077</v>
      </c>
      <c r="D3243" s="81" t="s">
        <v>3101</v>
      </c>
      <c r="E3243" s="81" t="s">
        <v>971</v>
      </c>
      <c r="F3243" s="81">
        <v>29.6</v>
      </c>
      <c r="G3243" s="81" t="s">
        <v>515</v>
      </c>
      <c r="H3243" s="81" t="s">
        <v>3161</v>
      </c>
      <c r="I3243" s="81" t="s">
        <v>3160</v>
      </c>
      <c r="J3243" s="81" t="s">
        <v>231</v>
      </c>
      <c r="K3243" s="81" t="s">
        <v>333</v>
      </c>
      <c r="L3243" s="81">
        <v>-108.90818333333334</v>
      </c>
      <c r="M3243" s="81">
        <v>39.330761111111116</v>
      </c>
      <c r="N3243" s="190">
        <v>0</v>
      </c>
      <c r="O3243" s="185">
        <v>0</v>
      </c>
      <c r="P3243" s="185">
        <v>8.51</v>
      </c>
      <c r="Q3243" s="185">
        <v>0</v>
      </c>
      <c r="R3243" s="186">
        <v>0</v>
      </c>
    </row>
    <row r="3244" spans="1:18" s="81" customFormat="1" x14ac:dyDescent="0.2">
      <c r="A3244" s="81" t="s">
        <v>147</v>
      </c>
      <c r="B3244" s="81" t="s">
        <v>493</v>
      </c>
      <c r="C3244" s="81" t="str">
        <f t="shared" si="50"/>
        <v>08077</v>
      </c>
      <c r="D3244" s="81" t="s">
        <v>3101</v>
      </c>
      <c r="E3244" s="81" t="s">
        <v>971</v>
      </c>
      <c r="F3244" s="81">
        <v>29.6</v>
      </c>
      <c r="G3244" s="81" t="s">
        <v>515</v>
      </c>
      <c r="H3244" s="81" t="s">
        <v>3161</v>
      </c>
      <c r="I3244" s="81" t="s">
        <v>3160</v>
      </c>
      <c r="J3244" s="81" t="s">
        <v>231</v>
      </c>
      <c r="K3244" s="81" t="s">
        <v>333</v>
      </c>
      <c r="L3244" s="81">
        <v>-108.90818333333334</v>
      </c>
      <c r="M3244" s="81">
        <v>39.330761111111116</v>
      </c>
      <c r="N3244" s="190">
        <v>6.7354799999999999</v>
      </c>
      <c r="O3244" s="185">
        <v>0</v>
      </c>
      <c r="P3244" s="185">
        <v>0</v>
      </c>
      <c r="Q3244" s="185">
        <v>0</v>
      </c>
      <c r="R3244" s="186">
        <v>0</v>
      </c>
    </row>
    <row r="3245" spans="1:18" s="81" customFormat="1" x14ac:dyDescent="0.2">
      <c r="A3245" s="81" t="s">
        <v>147</v>
      </c>
      <c r="B3245" s="81" t="s">
        <v>493</v>
      </c>
      <c r="C3245" s="81" t="str">
        <f t="shared" si="50"/>
        <v>08077</v>
      </c>
      <c r="D3245" s="81" t="s">
        <v>3101</v>
      </c>
      <c r="E3245" s="81" t="s">
        <v>971</v>
      </c>
      <c r="F3245" s="81">
        <v>29.6</v>
      </c>
      <c r="G3245" s="81" t="s">
        <v>515</v>
      </c>
      <c r="H3245" s="81" t="s">
        <v>3161</v>
      </c>
      <c r="I3245" s="81" t="s">
        <v>3160</v>
      </c>
      <c r="J3245" s="81" t="s">
        <v>231</v>
      </c>
      <c r="K3245" s="81" t="s">
        <v>333</v>
      </c>
      <c r="L3245" s="81">
        <v>-108.90818333333334</v>
      </c>
      <c r="M3245" s="81">
        <v>39.330761111111116</v>
      </c>
      <c r="N3245" s="190">
        <v>0</v>
      </c>
      <c r="O3245" s="185">
        <v>0</v>
      </c>
      <c r="P3245" s="185">
        <v>0</v>
      </c>
      <c r="Q3245" s="185">
        <v>0</v>
      </c>
      <c r="R3245" s="186">
        <v>0.14799999999999999</v>
      </c>
    </row>
    <row r="3246" spans="1:18" s="81" customFormat="1" x14ac:dyDescent="0.2">
      <c r="A3246" s="81" t="s">
        <v>147</v>
      </c>
      <c r="B3246" s="81" t="s">
        <v>493</v>
      </c>
      <c r="C3246" s="81" t="str">
        <f t="shared" si="50"/>
        <v>08077</v>
      </c>
      <c r="D3246" s="81" t="s">
        <v>3101</v>
      </c>
      <c r="E3246" s="81" t="s">
        <v>971</v>
      </c>
      <c r="F3246" s="81">
        <v>29.6</v>
      </c>
      <c r="G3246" s="81" t="s">
        <v>515</v>
      </c>
      <c r="H3246" s="81" t="s">
        <v>3161</v>
      </c>
      <c r="I3246" s="81" t="s">
        <v>3160</v>
      </c>
      <c r="J3246" s="81" t="s">
        <v>231</v>
      </c>
      <c r="K3246" s="81" t="s">
        <v>333</v>
      </c>
      <c r="L3246" s="81">
        <v>-108.90818333333334</v>
      </c>
      <c r="M3246" s="81">
        <v>39.330761111111116</v>
      </c>
      <c r="N3246" s="190">
        <v>0</v>
      </c>
      <c r="O3246" s="185">
        <v>0</v>
      </c>
      <c r="P3246" s="185">
        <v>0</v>
      </c>
      <c r="Q3246" s="185">
        <v>0</v>
      </c>
      <c r="R3246" s="186">
        <v>0</v>
      </c>
    </row>
    <row r="3247" spans="1:18" s="81" customFormat="1" x14ac:dyDescent="0.2">
      <c r="A3247" s="81" t="s">
        <v>147</v>
      </c>
      <c r="B3247" s="81" t="s">
        <v>493</v>
      </c>
      <c r="C3247" s="81" t="str">
        <f t="shared" si="50"/>
        <v>08077</v>
      </c>
      <c r="D3247" s="81" t="s">
        <v>3101</v>
      </c>
      <c r="E3247" s="81" t="s">
        <v>971</v>
      </c>
      <c r="F3247" s="81">
        <v>29.6</v>
      </c>
      <c r="G3247" s="81" t="s">
        <v>515</v>
      </c>
      <c r="H3247" s="81" t="s">
        <v>3161</v>
      </c>
      <c r="I3247" s="81" t="s">
        <v>3160</v>
      </c>
      <c r="J3247" s="81" t="s">
        <v>231</v>
      </c>
      <c r="K3247" s="81" t="s">
        <v>333</v>
      </c>
      <c r="L3247" s="81">
        <v>-108.90818333333334</v>
      </c>
      <c r="M3247" s="81">
        <v>39.330761111111116</v>
      </c>
      <c r="N3247" s="190">
        <v>0</v>
      </c>
      <c r="O3247" s="185">
        <v>0</v>
      </c>
      <c r="P3247" s="185">
        <v>0</v>
      </c>
      <c r="Q3247" s="185">
        <v>8.8800000000000007E-3</v>
      </c>
      <c r="R3247" s="186">
        <v>0</v>
      </c>
    </row>
    <row r="3248" spans="1:18" s="81" customFormat="1" x14ac:dyDescent="0.2">
      <c r="A3248" s="81" t="s">
        <v>147</v>
      </c>
      <c r="B3248" s="81" t="s">
        <v>493</v>
      </c>
      <c r="C3248" s="81" t="str">
        <f t="shared" si="50"/>
        <v>08077</v>
      </c>
      <c r="D3248" s="81" t="s">
        <v>3101</v>
      </c>
      <c r="E3248" s="81" t="s">
        <v>971</v>
      </c>
      <c r="F3248" s="81">
        <v>29.6</v>
      </c>
      <c r="G3248" s="81" t="s">
        <v>515</v>
      </c>
      <c r="H3248" s="81" t="s">
        <v>3161</v>
      </c>
      <c r="I3248" s="81" t="s">
        <v>3160</v>
      </c>
      <c r="J3248" s="81" t="s">
        <v>231</v>
      </c>
      <c r="K3248" s="81" t="s">
        <v>333</v>
      </c>
      <c r="L3248" s="81">
        <v>-108.90818333333334</v>
      </c>
      <c r="M3248" s="81">
        <v>39.330761111111116</v>
      </c>
      <c r="N3248" s="190">
        <v>0</v>
      </c>
      <c r="O3248" s="185">
        <v>2.1844800000000002</v>
      </c>
      <c r="P3248" s="185">
        <v>0</v>
      </c>
      <c r="Q3248" s="185">
        <v>0</v>
      </c>
      <c r="R3248" s="186">
        <v>0</v>
      </c>
    </row>
    <row r="3249" spans="1:18" s="81" customFormat="1" x14ac:dyDescent="0.2">
      <c r="A3249" s="81" t="s">
        <v>147</v>
      </c>
      <c r="B3249" s="81" t="s">
        <v>493</v>
      </c>
      <c r="C3249" s="81" t="str">
        <f t="shared" si="50"/>
        <v>08077</v>
      </c>
      <c r="D3249" s="81" t="s">
        <v>3101</v>
      </c>
      <c r="E3249" s="81" t="s">
        <v>971</v>
      </c>
      <c r="F3249" s="81">
        <v>27.2</v>
      </c>
      <c r="G3249" s="81" t="s">
        <v>515</v>
      </c>
      <c r="H3249" s="81" t="s">
        <v>3162</v>
      </c>
      <c r="I3249" s="81" t="s">
        <v>3160</v>
      </c>
      <c r="J3249" s="81" t="s">
        <v>231</v>
      </c>
      <c r="K3249" s="81" t="s">
        <v>333</v>
      </c>
      <c r="L3249" s="81">
        <v>-108.90818333333334</v>
      </c>
      <c r="M3249" s="81">
        <v>39.330761111111116</v>
      </c>
      <c r="N3249" s="190">
        <v>0</v>
      </c>
      <c r="O3249" s="185">
        <v>0</v>
      </c>
      <c r="P3249" s="185">
        <v>7.82</v>
      </c>
      <c r="Q3249" s="185">
        <v>0</v>
      </c>
      <c r="R3249" s="186">
        <v>0</v>
      </c>
    </row>
    <row r="3250" spans="1:18" s="81" customFormat="1" x14ac:dyDescent="0.2">
      <c r="A3250" s="81" t="s">
        <v>147</v>
      </c>
      <c r="B3250" s="81" t="s">
        <v>493</v>
      </c>
      <c r="C3250" s="81" t="str">
        <f t="shared" si="50"/>
        <v>08077</v>
      </c>
      <c r="D3250" s="81" t="s">
        <v>3101</v>
      </c>
      <c r="E3250" s="81" t="s">
        <v>971</v>
      </c>
      <c r="F3250" s="81">
        <v>27.2</v>
      </c>
      <c r="G3250" s="81" t="s">
        <v>515</v>
      </c>
      <c r="H3250" s="81" t="s">
        <v>3162</v>
      </c>
      <c r="I3250" s="81" t="s">
        <v>3160</v>
      </c>
      <c r="J3250" s="81" t="s">
        <v>231</v>
      </c>
      <c r="K3250" s="81" t="s">
        <v>333</v>
      </c>
      <c r="L3250" s="81">
        <v>-108.90818333333334</v>
      </c>
      <c r="M3250" s="81">
        <v>39.330761111111116</v>
      </c>
      <c r="N3250" s="190">
        <v>6.1893599999999998</v>
      </c>
      <c r="O3250" s="185">
        <v>0</v>
      </c>
      <c r="P3250" s="185">
        <v>0</v>
      </c>
      <c r="Q3250" s="185">
        <v>0</v>
      </c>
      <c r="R3250" s="186">
        <v>0</v>
      </c>
    </row>
    <row r="3251" spans="1:18" s="81" customFormat="1" x14ac:dyDescent="0.2">
      <c r="A3251" s="81" t="s">
        <v>147</v>
      </c>
      <c r="B3251" s="81" t="s">
        <v>493</v>
      </c>
      <c r="C3251" s="81" t="str">
        <f t="shared" si="50"/>
        <v>08077</v>
      </c>
      <c r="D3251" s="81" t="s">
        <v>3101</v>
      </c>
      <c r="E3251" s="81" t="s">
        <v>971</v>
      </c>
      <c r="F3251" s="81">
        <v>27.2</v>
      </c>
      <c r="G3251" s="81" t="s">
        <v>515</v>
      </c>
      <c r="H3251" s="81" t="s">
        <v>3162</v>
      </c>
      <c r="I3251" s="81" t="s">
        <v>3160</v>
      </c>
      <c r="J3251" s="81" t="s">
        <v>231</v>
      </c>
      <c r="K3251" s="81" t="s">
        <v>333</v>
      </c>
      <c r="L3251" s="81">
        <v>-108.90818333333334</v>
      </c>
      <c r="M3251" s="81">
        <v>39.330761111111116</v>
      </c>
      <c r="N3251" s="190">
        <v>0</v>
      </c>
      <c r="O3251" s="185">
        <v>0</v>
      </c>
      <c r="P3251" s="185">
        <v>0</v>
      </c>
      <c r="Q3251" s="185">
        <v>0</v>
      </c>
      <c r="R3251" s="186">
        <v>0.13600000000000001</v>
      </c>
    </row>
    <row r="3252" spans="1:18" s="81" customFormat="1" x14ac:dyDescent="0.2">
      <c r="A3252" s="81" t="s">
        <v>147</v>
      </c>
      <c r="B3252" s="81" t="s">
        <v>493</v>
      </c>
      <c r="C3252" s="81" t="str">
        <f t="shared" si="50"/>
        <v>08077</v>
      </c>
      <c r="D3252" s="81" t="s">
        <v>3101</v>
      </c>
      <c r="E3252" s="81" t="s">
        <v>971</v>
      </c>
      <c r="F3252" s="81">
        <v>27.2</v>
      </c>
      <c r="G3252" s="81" t="s">
        <v>515</v>
      </c>
      <c r="H3252" s="81" t="s">
        <v>3162</v>
      </c>
      <c r="I3252" s="81" t="s">
        <v>3160</v>
      </c>
      <c r="J3252" s="81" t="s">
        <v>231</v>
      </c>
      <c r="K3252" s="81" t="s">
        <v>333</v>
      </c>
      <c r="L3252" s="81">
        <v>-108.90818333333334</v>
      </c>
      <c r="M3252" s="81">
        <v>39.330761111111116</v>
      </c>
      <c r="N3252" s="190">
        <v>0</v>
      </c>
      <c r="O3252" s="185">
        <v>0</v>
      </c>
      <c r="P3252" s="185">
        <v>0</v>
      </c>
      <c r="Q3252" s="185">
        <v>0</v>
      </c>
      <c r="R3252" s="186">
        <v>0</v>
      </c>
    </row>
    <row r="3253" spans="1:18" s="81" customFormat="1" x14ac:dyDescent="0.2">
      <c r="A3253" s="81" t="s">
        <v>147</v>
      </c>
      <c r="B3253" s="81" t="s">
        <v>493</v>
      </c>
      <c r="C3253" s="81" t="str">
        <f t="shared" si="50"/>
        <v>08077</v>
      </c>
      <c r="D3253" s="81" t="s">
        <v>3101</v>
      </c>
      <c r="E3253" s="81" t="s">
        <v>971</v>
      </c>
      <c r="F3253" s="81">
        <v>27.2</v>
      </c>
      <c r="G3253" s="81" t="s">
        <v>515</v>
      </c>
      <c r="H3253" s="81" t="s">
        <v>3162</v>
      </c>
      <c r="I3253" s="81" t="s">
        <v>3160</v>
      </c>
      <c r="J3253" s="81" t="s">
        <v>231</v>
      </c>
      <c r="K3253" s="81" t="s">
        <v>333</v>
      </c>
      <c r="L3253" s="81">
        <v>-108.90818333333334</v>
      </c>
      <c r="M3253" s="81">
        <v>39.330761111111116</v>
      </c>
      <c r="N3253" s="190">
        <v>0</v>
      </c>
      <c r="O3253" s="185">
        <v>0</v>
      </c>
      <c r="P3253" s="185">
        <v>0</v>
      </c>
      <c r="Q3253" s="185">
        <v>8.1600000000000006E-3</v>
      </c>
      <c r="R3253" s="186">
        <v>0</v>
      </c>
    </row>
    <row r="3254" spans="1:18" s="81" customFormat="1" x14ac:dyDescent="0.2">
      <c r="A3254" s="81" t="s">
        <v>147</v>
      </c>
      <c r="B3254" s="81" t="s">
        <v>493</v>
      </c>
      <c r="C3254" s="81" t="str">
        <f t="shared" si="50"/>
        <v>08077</v>
      </c>
      <c r="D3254" s="81" t="s">
        <v>3101</v>
      </c>
      <c r="E3254" s="81" t="s">
        <v>971</v>
      </c>
      <c r="F3254" s="81">
        <v>27.2</v>
      </c>
      <c r="G3254" s="81" t="s">
        <v>515</v>
      </c>
      <c r="H3254" s="81" t="s">
        <v>3162</v>
      </c>
      <c r="I3254" s="81" t="s">
        <v>3160</v>
      </c>
      <c r="J3254" s="81" t="s">
        <v>231</v>
      </c>
      <c r="K3254" s="81" t="s">
        <v>333</v>
      </c>
      <c r="L3254" s="81">
        <v>-108.90818333333334</v>
      </c>
      <c r="M3254" s="81">
        <v>39.330761111111116</v>
      </c>
      <c r="N3254" s="190">
        <v>0</v>
      </c>
      <c r="O3254" s="185">
        <v>2.0073599999999998</v>
      </c>
      <c r="P3254" s="185">
        <v>0</v>
      </c>
      <c r="Q3254" s="185">
        <v>0</v>
      </c>
      <c r="R3254" s="186">
        <v>0</v>
      </c>
    </row>
    <row r="3255" spans="1:18" s="81" customFormat="1" x14ac:dyDescent="0.2">
      <c r="A3255" s="81" t="s">
        <v>147</v>
      </c>
      <c r="B3255" s="81" t="s">
        <v>493</v>
      </c>
      <c r="C3255" s="81" t="str">
        <f t="shared" si="50"/>
        <v>08077</v>
      </c>
      <c r="D3255" s="81" t="s">
        <v>3101</v>
      </c>
      <c r="E3255" s="81" t="s">
        <v>971</v>
      </c>
      <c r="F3255" s="81">
        <v>730</v>
      </c>
      <c r="G3255" s="81" t="s">
        <v>618</v>
      </c>
      <c r="H3255" s="81" t="s">
        <v>3163</v>
      </c>
      <c r="I3255" s="81" t="s">
        <v>3160</v>
      </c>
      <c r="J3255" s="81" t="s">
        <v>247</v>
      </c>
      <c r="K3255" s="81" t="s">
        <v>382</v>
      </c>
      <c r="L3255" s="81">
        <v>-108.90818333333334</v>
      </c>
      <c r="M3255" s="81">
        <v>39.330761111111116</v>
      </c>
      <c r="N3255" s="190">
        <v>0</v>
      </c>
      <c r="O3255" s="185">
        <v>9</v>
      </c>
      <c r="P3255" s="185">
        <v>0</v>
      </c>
      <c r="Q3255" s="185">
        <v>0</v>
      </c>
      <c r="R3255" s="186">
        <v>0</v>
      </c>
    </row>
    <row r="3256" spans="1:18" s="81" customFormat="1" x14ac:dyDescent="0.2">
      <c r="A3256" s="81" t="s">
        <v>147</v>
      </c>
      <c r="B3256" s="81" t="s">
        <v>493</v>
      </c>
      <c r="C3256" s="81" t="str">
        <f t="shared" si="50"/>
        <v>08077</v>
      </c>
      <c r="D3256" s="81" t="s">
        <v>3101</v>
      </c>
      <c r="E3256" s="81" t="s">
        <v>971</v>
      </c>
      <c r="F3256" s="81">
        <v>8760</v>
      </c>
      <c r="G3256" s="81" t="s">
        <v>505</v>
      </c>
      <c r="H3256" s="81" t="s">
        <v>3164</v>
      </c>
      <c r="I3256" s="81" t="s">
        <v>3160</v>
      </c>
      <c r="J3256" s="81" t="s">
        <v>257</v>
      </c>
      <c r="K3256" s="81" t="s">
        <v>38</v>
      </c>
      <c r="L3256" s="81">
        <v>-108.90818333333334</v>
      </c>
      <c r="M3256" s="81">
        <v>39.330761111111116</v>
      </c>
      <c r="N3256" s="190">
        <v>0</v>
      </c>
      <c r="O3256" s="185">
        <v>2.2000000000000002</v>
      </c>
      <c r="P3256" s="185">
        <v>0</v>
      </c>
      <c r="Q3256" s="185">
        <v>0</v>
      </c>
      <c r="R3256" s="186">
        <v>0</v>
      </c>
    </row>
    <row r="3257" spans="1:18" s="81" customFormat="1" x14ac:dyDescent="0.2">
      <c r="A3257" s="81" t="s">
        <v>147</v>
      </c>
      <c r="B3257" s="81" t="s">
        <v>493</v>
      </c>
      <c r="C3257" s="81" t="str">
        <f t="shared" si="50"/>
        <v>08077</v>
      </c>
      <c r="D3257" s="81" t="s">
        <v>3101</v>
      </c>
      <c r="E3257" s="81" t="s">
        <v>971</v>
      </c>
      <c r="F3257" s="81">
        <v>8760</v>
      </c>
      <c r="G3257" s="81" t="s">
        <v>1051</v>
      </c>
      <c r="H3257" s="81" t="s">
        <v>602</v>
      </c>
      <c r="I3257" s="81" t="s">
        <v>3160</v>
      </c>
      <c r="J3257" s="81" t="s">
        <v>283</v>
      </c>
      <c r="K3257" s="81" t="s">
        <v>350</v>
      </c>
      <c r="L3257" s="81">
        <v>-108.90818333333334</v>
      </c>
      <c r="M3257" s="81">
        <v>39.330761111111116</v>
      </c>
      <c r="N3257" s="190">
        <v>0</v>
      </c>
      <c r="O3257" s="185">
        <v>4.2</v>
      </c>
      <c r="P3257" s="185">
        <v>0</v>
      </c>
      <c r="Q3257" s="185">
        <v>0</v>
      </c>
      <c r="R3257" s="186">
        <v>0</v>
      </c>
    </row>
    <row r="3258" spans="1:18" s="81" customFormat="1" x14ac:dyDescent="0.2">
      <c r="A3258" s="81" t="s">
        <v>147</v>
      </c>
      <c r="B3258" s="81" t="s">
        <v>493</v>
      </c>
      <c r="C3258" s="81" t="str">
        <f t="shared" si="50"/>
        <v>08077</v>
      </c>
      <c r="D3258" s="81" t="s">
        <v>3101</v>
      </c>
      <c r="E3258" s="81" t="s">
        <v>1017</v>
      </c>
      <c r="F3258" s="81">
        <v>8.7200000000000006</v>
      </c>
      <c r="G3258" s="81" t="s">
        <v>515</v>
      </c>
      <c r="H3258" s="81" t="s">
        <v>3165</v>
      </c>
      <c r="I3258" s="81" t="s">
        <v>3166</v>
      </c>
      <c r="J3258" s="81" t="s">
        <v>227</v>
      </c>
      <c r="K3258" s="81" t="s">
        <v>333</v>
      </c>
      <c r="L3258" s="81">
        <v>-108.11880249999999</v>
      </c>
      <c r="M3258" s="81">
        <v>39.170001277777779</v>
      </c>
      <c r="N3258" s="190">
        <v>0</v>
      </c>
      <c r="O3258" s="185">
        <v>0</v>
      </c>
      <c r="P3258" s="185">
        <v>2.33</v>
      </c>
      <c r="Q3258" s="185">
        <v>0</v>
      </c>
      <c r="R3258" s="186">
        <v>0</v>
      </c>
    </row>
    <row r="3259" spans="1:18" s="81" customFormat="1" x14ac:dyDescent="0.2">
      <c r="A3259" s="81" t="s">
        <v>147</v>
      </c>
      <c r="B3259" s="81" t="s">
        <v>493</v>
      </c>
      <c r="C3259" s="81" t="str">
        <f t="shared" si="50"/>
        <v>08077</v>
      </c>
      <c r="D3259" s="81" t="s">
        <v>3101</v>
      </c>
      <c r="E3259" s="81" t="s">
        <v>1017</v>
      </c>
      <c r="F3259" s="81">
        <v>8.7200000000000006</v>
      </c>
      <c r="G3259" s="81" t="s">
        <v>515</v>
      </c>
      <c r="H3259" s="81" t="s">
        <v>3165</v>
      </c>
      <c r="I3259" s="81" t="s">
        <v>3166</v>
      </c>
      <c r="J3259" s="81" t="s">
        <v>227</v>
      </c>
      <c r="K3259" s="81" t="s">
        <v>333</v>
      </c>
      <c r="L3259" s="81">
        <v>-108.11880249999999</v>
      </c>
      <c r="M3259" s="81">
        <v>39.170001277777779</v>
      </c>
      <c r="N3259" s="190">
        <v>3.08</v>
      </c>
      <c r="O3259" s="185">
        <v>0</v>
      </c>
      <c r="P3259" s="185">
        <v>0</v>
      </c>
      <c r="Q3259" s="185">
        <v>0</v>
      </c>
      <c r="R3259" s="186">
        <v>0</v>
      </c>
    </row>
    <row r="3260" spans="1:18" s="81" customFormat="1" x14ac:dyDescent="0.2">
      <c r="A3260" s="81" t="s">
        <v>147</v>
      </c>
      <c r="B3260" s="81" t="s">
        <v>493</v>
      </c>
      <c r="C3260" s="81" t="str">
        <f t="shared" si="50"/>
        <v>08077</v>
      </c>
      <c r="D3260" s="81" t="s">
        <v>3101</v>
      </c>
      <c r="E3260" s="81" t="s">
        <v>1017</v>
      </c>
      <c r="F3260" s="81">
        <v>8.7200000000000006</v>
      </c>
      <c r="G3260" s="81" t="s">
        <v>515</v>
      </c>
      <c r="H3260" s="81" t="s">
        <v>3165</v>
      </c>
      <c r="I3260" s="81" t="s">
        <v>3166</v>
      </c>
      <c r="J3260" s="81" t="s">
        <v>227</v>
      </c>
      <c r="K3260" s="81" t="s">
        <v>333</v>
      </c>
      <c r="L3260" s="81">
        <v>-108.11880249999999</v>
      </c>
      <c r="M3260" s="81">
        <v>39.170001277777779</v>
      </c>
      <c r="N3260" s="190">
        <v>0</v>
      </c>
      <c r="O3260" s="185">
        <v>0</v>
      </c>
      <c r="P3260" s="185">
        <v>0</v>
      </c>
      <c r="Q3260" s="185">
        <v>0</v>
      </c>
      <c r="R3260" s="186">
        <v>3.3140000000000001E-3</v>
      </c>
    </row>
    <row r="3261" spans="1:18" s="81" customFormat="1" x14ac:dyDescent="0.2">
      <c r="A3261" s="81" t="s">
        <v>147</v>
      </c>
      <c r="B3261" s="81" t="s">
        <v>493</v>
      </c>
      <c r="C3261" s="81" t="str">
        <f t="shared" si="50"/>
        <v>08077</v>
      </c>
      <c r="D3261" s="81" t="s">
        <v>3101</v>
      </c>
      <c r="E3261" s="81" t="s">
        <v>1017</v>
      </c>
      <c r="F3261" s="81">
        <v>8.7200000000000006</v>
      </c>
      <c r="G3261" s="81" t="s">
        <v>515</v>
      </c>
      <c r="H3261" s="81" t="s">
        <v>3165</v>
      </c>
      <c r="I3261" s="81" t="s">
        <v>3166</v>
      </c>
      <c r="J3261" s="81" t="s">
        <v>227</v>
      </c>
      <c r="K3261" s="81" t="s">
        <v>333</v>
      </c>
      <c r="L3261" s="81">
        <v>-108.11880249999999</v>
      </c>
      <c r="M3261" s="81">
        <v>39.170001277777779</v>
      </c>
      <c r="N3261" s="190">
        <v>0</v>
      </c>
      <c r="O3261" s="185">
        <v>0</v>
      </c>
      <c r="P3261" s="185">
        <v>0</v>
      </c>
      <c r="Q3261" s="185">
        <v>0</v>
      </c>
      <c r="R3261" s="186">
        <v>0</v>
      </c>
    </row>
    <row r="3262" spans="1:18" s="81" customFormat="1" x14ac:dyDescent="0.2">
      <c r="A3262" s="81" t="s">
        <v>147</v>
      </c>
      <c r="B3262" s="81" t="s">
        <v>493</v>
      </c>
      <c r="C3262" s="81" t="str">
        <f t="shared" si="50"/>
        <v>08077</v>
      </c>
      <c r="D3262" s="81" t="s">
        <v>3101</v>
      </c>
      <c r="E3262" s="81" t="s">
        <v>1017</v>
      </c>
      <c r="F3262" s="81">
        <v>8.7200000000000006</v>
      </c>
      <c r="G3262" s="81" t="s">
        <v>515</v>
      </c>
      <c r="H3262" s="81" t="s">
        <v>3165</v>
      </c>
      <c r="I3262" s="81" t="s">
        <v>3166</v>
      </c>
      <c r="J3262" s="81" t="s">
        <v>227</v>
      </c>
      <c r="K3262" s="81" t="s">
        <v>333</v>
      </c>
      <c r="L3262" s="81">
        <v>-108.11880249999999</v>
      </c>
      <c r="M3262" s="81">
        <v>39.170001277777779</v>
      </c>
      <c r="N3262" s="190">
        <v>0</v>
      </c>
      <c r="O3262" s="185">
        <v>0</v>
      </c>
      <c r="P3262" s="185">
        <v>0</v>
      </c>
      <c r="Q3262" s="185">
        <v>2.2239999999999998E-3</v>
      </c>
      <c r="R3262" s="186">
        <v>0</v>
      </c>
    </row>
    <row r="3263" spans="1:18" s="81" customFormat="1" x14ac:dyDescent="0.2">
      <c r="A3263" s="81" t="s">
        <v>147</v>
      </c>
      <c r="B3263" s="81" t="s">
        <v>493</v>
      </c>
      <c r="C3263" s="81" t="str">
        <f t="shared" si="50"/>
        <v>08077</v>
      </c>
      <c r="D3263" s="81" t="s">
        <v>3101</v>
      </c>
      <c r="E3263" s="81" t="s">
        <v>1017</v>
      </c>
      <c r="F3263" s="81">
        <v>8.7200000000000006</v>
      </c>
      <c r="G3263" s="81" t="s">
        <v>515</v>
      </c>
      <c r="H3263" s="81" t="s">
        <v>3165</v>
      </c>
      <c r="I3263" s="81" t="s">
        <v>3166</v>
      </c>
      <c r="J3263" s="81" t="s">
        <v>227</v>
      </c>
      <c r="K3263" s="81" t="s">
        <v>333</v>
      </c>
      <c r="L3263" s="81">
        <v>-108.11880249999999</v>
      </c>
      <c r="M3263" s="81">
        <v>39.170001277777779</v>
      </c>
      <c r="N3263" s="190">
        <v>0</v>
      </c>
      <c r="O3263" s="185">
        <v>1.94</v>
      </c>
      <c r="P3263" s="185">
        <v>0</v>
      </c>
      <c r="Q3263" s="185">
        <v>0</v>
      </c>
      <c r="R3263" s="186">
        <v>0</v>
      </c>
    </row>
    <row r="3264" spans="1:18" s="81" customFormat="1" x14ac:dyDescent="0.2">
      <c r="A3264" s="81" t="s">
        <v>147</v>
      </c>
      <c r="B3264" s="81" t="s">
        <v>493</v>
      </c>
      <c r="C3264" s="81" t="str">
        <f t="shared" si="50"/>
        <v>08077</v>
      </c>
      <c r="D3264" s="81" t="s">
        <v>3101</v>
      </c>
      <c r="E3264" s="81" t="s">
        <v>1017</v>
      </c>
      <c r="F3264" s="81">
        <v>17.41</v>
      </c>
      <c r="G3264" s="81" t="s">
        <v>515</v>
      </c>
      <c r="H3264" s="81" t="s">
        <v>3167</v>
      </c>
      <c r="I3264" s="81" t="s">
        <v>3166</v>
      </c>
      <c r="J3264" s="81" t="s">
        <v>227</v>
      </c>
      <c r="K3264" s="81" t="s">
        <v>333</v>
      </c>
      <c r="L3264" s="81">
        <v>-108.11880249999999</v>
      </c>
      <c r="M3264" s="81">
        <v>39.170001277777779</v>
      </c>
      <c r="N3264" s="190">
        <v>0</v>
      </c>
      <c r="O3264" s="185">
        <v>0</v>
      </c>
      <c r="P3264" s="185">
        <v>4.5</v>
      </c>
      <c r="Q3264" s="185">
        <v>0</v>
      </c>
      <c r="R3264" s="186">
        <v>0</v>
      </c>
    </row>
    <row r="3265" spans="1:18" s="81" customFormat="1" x14ac:dyDescent="0.2">
      <c r="A3265" s="81" t="s">
        <v>147</v>
      </c>
      <c r="B3265" s="81" t="s">
        <v>493</v>
      </c>
      <c r="C3265" s="81" t="str">
        <f t="shared" si="50"/>
        <v>08077</v>
      </c>
      <c r="D3265" s="81" t="s">
        <v>3101</v>
      </c>
      <c r="E3265" s="81" t="s">
        <v>1017</v>
      </c>
      <c r="F3265" s="81">
        <v>17.41</v>
      </c>
      <c r="G3265" s="81" t="s">
        <v>515</v>
      </c>
      <c r="H3265" s="81" t="s">
        <v>3167</v>
      </c>
      <c r="I3265" s="81" t="s">
        <v>3166</v>
      </c>
      <c r="J3265" s="81" t="s">
        <v>227</v>
      </c>
      <c r="K3265" s="81" t="s">
        <v>333</v>
      </c>
      <c r="L3265" s="81">
        <v>-108.11880249999999</v>
      </c>
      <c r="M3265" s="81">
        <v>39.170001277777779</v>
      </c>
      <c r="N3265" s="190">
        <v>6.12</v>
      </c>
      <c r="O3265" s="185">
        <v>0</v>
      </c>
      <c r="P3265" s="185">
        <v>0</v>
      </c>
      <c r="Q3265" s="185">
        <v>0</v>
      </c>
      <c r="R3265" s="186">
        <v>0</v>
      </c>
    </row>
    <row r="3266" spans="1:18" s="81" customFormat="1" x14ac:dyDescent="0.2">
      <c r="A3266" s="81" t="s">
        <v>147</v>
      </c>
      <c r="B3266" s="81" t="s">
        <v>493</v>
      </c>
      <c r="C3266" s="81" t="str">
        <f t="shared" si="50"/>
        <v>08077</v>
      </c>
      <c r="D3266" s="81" t="s">
        <v>3101</v>
      </c>
      <c r="E3266" s="81" t="s">
        <v>1017</v>
      </c>
      <c r="F3266" s="81">
        <v>17.41</v>
      </c>
      <c r="G3266" s="81" t="s">
        <v>515</v>
      </c>
      <c r="H3266" s="81" t="s">
        <v>3167</v>
      </c>
      <c r="I3266" s="81" t="s">
        <v>3166</v>
      </c>
      <c r="J3266" s="81" t="s">
        <v>227</v>
      </c>
      <c r="K3266" s="81" t="s">
        <v>333</v>
      </c>
      <c r="L3266" s="81">
        <v>-108.11880249999999</v>
      </c>
      <c r="M3266" s="81">
        <v>39.170001277777779</v>
      </c>
      <c r="N3266" s="190">
        <v>0</v>
      </c>
      <c r="O3266" s="185">
        <v>0</v>
      </c>
      <c r="P3266" s="185">
        <v>0</v>
      </c>
      <c r="Q3266" s="185">
        <v>0</v>
      </c>
      <c r="R3266" s="186">
        <v>6.6160000000000004E-3</v>
      </c>
    </row>
    <row r="3267" spans="1:18" s="81" customFormat="1" x14ac:dyDescent="0.2">
      <c r="A3267" s="81" t="s">
        <v>147</v>
      </c>
      <c r="B3267" s="81" t="s">
        <v>493</v>
      </c>
      <c r="C3267" s="81" t="str">
        <f t="shared" si="50"/>
        <v>08077</v>
      </c>
      <c r="D3267" s="81" t="s">
        <v>3101</v>
      </c>
      <c r="E3267" s="81" t="s">
        <v>1017</v>
      </c>
      <c r="F3267" s="81">
        <v>17.41</v>
      </c>
      <c r="G3267" s="81" t="s">
        <v>515</v>
      </c>
      <c r="H3267" s="81" t="s">
        <v>3167</v>
      </c>
      <c r="I3267" s="81" t="s">
        <v>3166</v>
      </c>
      <c r="J3267" s="81" t="s">
        <v>227</v>
      </c>
      <c r="K3267" s="81" t="s">
        <v>333</v>
      </c>
      <c r="L3267" s="81">
        <v>-108.11880249999999</v>
      </c>
      <c r="M3267" s="81">
        <v>39.170001277777779</v>
      </c>
      <c r="N3267" s="190">
        <v>0</v>
      </c>
      <c r="O3267" s="185">
        <v>0</v>
      </c>
      <c r="P3267" s="185">
        <v>0</v>
      </c>
      <c r="Q3267" s="185">
        <v>0</v>
      </c>
      <c r="R3267" s="186">
        <v>0</v>
      </c>
    </row>
    <row r="3268" spans="1:18" s="81" customFormat="1" x14ac:dyDescent="0.2">
      <c r="A3268" s="81" t="s">
        <v>147</v>
      </c>
      <c r="B3268" s="81" t="s">
        <v>493</v>
      </c>
      <c r="C3268" s="81" t="str">
        <f t="shared" si="50"/>
        <v>08077</v>
      </c>
      <c r="D3268" s="81" t="s">
        <v>3101</v>
      </c>
      <c r="E3268" s="81" t="s">
        <v>1017</v>
      </c>
      <c r="F3268" s="81">
        <v>17.41</v>
      </c>
      <c r="G3268" s="81" t="s">
        <v>515</v>
      </c>
      <c r="H3268" s="81" t="s">
        <v>3167</v>
      </c>
      <c r="I3268" s="81" t="s">
        <v>3166</v>
      </c>
      <c r="J3268" s="81" t="s">
        <v>227</v>
      </c>
      <c r="K3268" s="81" t="s">
        <v>333</v>
      </c>
      <c r="L3268" s="81">
        <v>-108.11880249999999</v>
      </c>
      <c r="M3268" s="81">
        <v>39.170001277777779</v>
      </c>
      <c r="N3268" s="190">
        <v>0</v>
      </c>
      <c r="O3268" s="185">
        <v>0</v>
      </c>
      <c r="P3268" s="185">
        <v>0</v>
      </c>
      <c r="Q3268" s="185">
        <v>4.4400000000000004E-3</v>
      </c>
      <c r="R3268" s="186">
        <v>0</v>
      </c>
    </row>
    <row r="3269" spans="1:18" s="81" customFormat="1" x14ac:dyDescent="0.2">
      <c r="A3269" s="81" t="s">
        <v>147</v>
      </c>
      <c r="B3269" s="81" t="s">
        <v>493</v>
      </c>
      <c r="C3269" s="81" t="str">
        <f t="shared" si="50"/>
        <v>08077</v>
      </c>
      <c r="D3269" s="81" t="s">
        <v>3101</v>
      </c>
      <c r="E3269" s="81" t="s">
        <v>1017</v>
      </c>
      <c r="F3269" s="81">
        <v>17.41</v>
      </c>
      <c r="G3269" s="81" t="s">
        <v>515</v>
      </c>
      <c r="H3269" s="81" t="s">
        <v>3167</v>
      </c>
      <c r="I3269" s="81" t="s">
        <v>3166</v>
      </c>
      <c r="J3269" s="81" t="s">
        <v>227</v>
      </c>
      <c r="K3269" s="81" t="s">
        <v>333</v>
      </c>
      <c r="L3269" s="81">
        <v>-108.11880249999999</v>
      </c>
      <c r="M3269" s="81">
        <v>39.170001277777779</v>
      </c>
      <c r="N3269" s="190">
        <v>0</v>
      </c>
      <c r="O3269" s="185">
        <v>3.96</v>
      </c>
      <c r="P3269" s="185">
        <v>0</v>
      </c>
      <c r="Q3269" s="185">
        <v>0</v>
      </c>
      <c r="R3269" s="186">
        <v>0</v>
      </c>
    </row>
    <row r="3270" spans="1:18" s="81" customFormat="1" x14ac:dyDescent="0.2">
      <c r="A3270" s="81" t="s">
        <v>147</v>
      </c>
      <c r="B3270" s="81" t="s">
        <v>493</v>
      </c>
      <c r="C3270" s="81" t="str">
        <f t="shared" si="50"/>
        <v>08077</v>
      </c>
      <c r="D3270" s="81" t="s">
        <v>3101</v>
      </c>
      <c r="E3270" s="81" t="s">
        <v>1017</v>
      </c>
      <c r="F3270" s="81">
        <v>20.45</v>
      </c>
      <c r="G3270" s="81" t="s">
        <v>515</v>
      </c>
      <c r="H3270" s="81" t="s">
        <v>1070</v>
      </c>
      <c r="I3270" s="81" t="s">
        <v>3166</v>
      </c>
      <c r="J3270" s="81" t="s">
        <v>231</v>
      </c>
      <c r="K3270" s="81" t="s">
        <v>333</v>
      </c>
      <c r="L3270" s="81">
        <v>-108.11880249999999</v>
      </c>
      <c r="M3270" s="81">
        <v>39.170001277777779</v>
      </c>
      <c r="N3270" s="190">
        <v>0</v>
      </c>
      <c r="O3270" s="185">
        <v>0</v>
      </c>
      <c r="P3270" s="185">
        <v>5.1103319999999997</v>
      </c>
      <c r="Q3270" s="185">
        <v>0</v>
      </c>
      <c r="R3270" s="186">
        <v>0</v>
      </c>
    </row>
    <row r="3271" spans="1:18" s="81" customFormat="1" x14ac:dyDescent="0.2">
      <c r="A3271" s="81" t="s">
        <v>147</v>
      </c>
      <c r="B3271" s="81" t="s">
        <v>493</v>
      </c>
      <c r="C3271" s="81" t="str">
        <f t="shared" ref="C3271:C3334" si="51">B3271&amp;D3271</f>
        <v>08077</v>
      </c>
      <c r="D3271" s="81" t="s">
        <v>3101</v>
      </c>
      <c r="E3271" s="81" t="s">
        <v>1017</v>
      </c>
      <c r="F3271" s="81">
        <v>20.45</v>
      </c>
      <c r="G3271" s="81" t="s">
        <v>515</v>
      </c>
      <c r="H3271" s="81" t="s">
        <v>1070</v>
      </c>
      <c r="I3271" s="81" t="s">
        <v>3166</v>
      </c>
      <c r="J3271" s="81" t="s">
        <v>231</v>
      </c>
      <c r="K3271" s="81" t="s">
        <v>333</v>
      </c>
      <c r="L3271" s="81">
        <v>-108.11880249999999</v>
      </c>
      <c r="M3271" s="81">
        <v>39.170001277777779</v>
      </c>
      <c r="N3271" s="190">
        <v>5.6781470000000001</v>
      </c>
      <c r="O3271" s="185">
        <v>0</v>
      </c>
      <c r="P3271" s="185">
        <v>0</v>
      </c>
      <c r="Q3271" s="185">
        <v>0</v>
      </c>
      <c r="R3271" s="186">
        <v>0</v>
      </c>
    </row>
    <row r="3272" spans="1:18" s="81" customFormat="1" x14ac:dyDescent="0.2">
      <c r="A3272" s="81" t="s">
        <v>147</v>
      </c>
      <c r="B3272" s="81" t="s">
        <v>493</v>
      </c>
      <c r="C3272" s="81" t="str">
        <f t="shared" si="51"/>
        <v>08077</v>
      </c>
      <c r="D3272" s="81" t="s">
        <v>3101</v>
      </c>
      <c r="E3272" s="81" t="s">
        <v>1017</v>
      </c>
      <c r="F3272" s="81">
        <v>20.45</v>
      </c>
      <c r="G3272" s="81" t="s">
        <v>515</v>
      </c>
      <c r="H3272" s="81" t="s">
        <v>1070</v>
      </c>
      <c r="I3272" s="81" t="s">
        <v>3166</v>
      </c>
      <c r="J3272" s="81" t="s">
        <v>231</v>
      </c>
      <c r="K3272" s="81" t="s">
        <v>333</v>
      </c>
      <c r="L3272" s="81">
        <v>-108.11880249999999</v>
      </c>
      <c r="M3272" s="81">
        <v>39.170001277777779</v>
      </c>
      <c r="N3272" s="190">
        <v>0</v>
      </c>
      <c r="O3272" s="185">
        <v>1.9873510000000001</v>
      </c>
      <c r="P3272" s="185">
        <v>0</v>
      </c>
      <c r="Q3272" s="185">
        <v>0</v>
      </c>
      <c r="R3272" s="186">
        <v>0</v>
      </c>
    </row>
    <row r="3273" spans="1:18" s="81" customFormat="1" x14ac:dyDescent="0.2">
      <c r="A3273" s="81" t="s">
        <v>147</v>
      </c>
      <c r="B3273" s="81" t="s">
        <v>493</v>
      </c>
      <c r="C3273" s="81" t="str">
        <f t="shared" si="51"/>
        <v>08077</v>
      </c>
      <c r="D3273" s="81" t="s">
        <v>3101</v>
      </c>
      <c r="E3273" s="81" t="s">
        <v>1017</v>
      </c>
      <c r="F3273" s="81">
        <v>1825</v>
      </c>
      <c r="G3273" s="81" t="s">
        <v>505</v>
      </c>
      <c r="H3273" s="81" t="s">
        <v>3168</v>
      </c>
      <c r="I3273" s="81" t="s">
        <v>3166</v>
      </c>
      <c r="J3273" s="81" t="s">
        <v>6</v>
      </c>
      <c r="K3273" s="81" t="s">
        <v>319</v>
      </c>
      <c r="L3273" s="81">
        <v>-108.11880249999999</v>
      </c>
      <c r="M3273" s="81">
        <v>39.170001277777779</v>
      </c>
      <c r="N3273" s="190">
        <v>0</v>
      </c>
      <c r="O3273" s="185">
        <v>0.73456299999999997</v>
      </c>
      <c r="P3273" s="185">
        <v>0</v>
      </c>
      <c r="Q3273" s="185">
        <v>0</v>
      </c>
      <c r="R3273" s="186">
        <v>0</v>
      </c>
    </row>
    <row r="3274" spans="1:18" s="81" customFormat="1" x14ac:dyDescent="0.2">
      <c r="A3274" s="81" t="s">
        <v>147</v>
      </c>
      <c r="B3274" s="81" t="s">
        <v>493</v>
      </c>
      <c r="C3274" s="81" t="str">
        <f t="shared" si="51"/>
        <v>08077</v>
      </c>
      <c r="D3274" s="81" t="s">
        <v>3101</v>
      </c>
      <c r="E3274" s="81" t="s">
        <v>1017</v>
      </c>
      <c r="F3274" s="81">
        <v>22.2</v>
      </c>
      <c r="G3274" s="81" t="s">
        <v>526</v>
      </c>
      <c r="H3274" s="81" t="s">
        <v>3169</v>
      </c>
      <c r="I3274" s="81" t="s">
        <v>3166</v>
      </c>
      <c r="J3274" s="81" t="s">
        <v>277</v>
      </c>
      <c r="K3274" s="81" t="s">
        <v>350</v>
      </c>
      <c r="L3274" s="81">
        <v>-108.11880249999999</v>
      </c>
      <c r="M3274" s="81">
        <v>39.170001277777779</v>
      </c>
      <c r="N3274" s="190">
        <v>0</v>
      </c>
      <c r="O3274" s="185">
        <v>4.3</v>
      </c>
      <c r="P3274" s="185">
        <v>0</v>
      </c>
      <c r="Q3274" s="185">
        <v>0</v>
      </c>
      <c r="R3274" s="186">
        <v>0</v>
      </c>
    </row>
    <row r="3275" spans="1:18" s="81" customFormat="1" x14ac:dyDescent="0.2">
      <c r="A3275" s="81" t="s">
        <v>147</v>
      </c>
      <c r="B3275" s="81" t="s">
        <v>493</v>
      </c>
      <c r="C3275" s="81" t="str">
        <f t="shared" si="51"/>
        <v>08077</v>
      </c>
      <c r="D3275" s="81" t="s">
        <v>3101</v>
      </c>
      <c r="E3275" s="81" t="s">
        <v>1067</v>
      </c>
      <c r="F3275" s="81">
        <v>92</v>
      </c>
      <c r="G3275" s="81" t="s">
        <v>515</v>
      </c>
      <c r="H3275" s="81" t="s">
        <v>3170</v>
      </c>
      <c r="I3275" s="81" t="s">
        <v>3171</v>
      </c>
      <c r="J3275" s="81" t="s">
        <v>231</v>
      </c>
      <c r="K3275" s="81" t="s">
        <v>333</v>
      </c>
      <c r="L3275" s="81">
        <v>-107.76757127777778</v>
      </c>
      <c r="M3275" s="81">
        <v>39.272365583333332</v>
      </c>
      <c r="N3275" s="190">
        <v>0</v>
      </c>
      <c r="O3275" s="185">
        <v>0</v>
      </c>
      <c r="P3275" s="185">
        <v>52</v>
      </c>
      <c r="Q3275" s="185">
        <v>0</v>
      </c>
      <c r="R3275" s="186">
        <v>0</v>
      </c>
    </row>
    <row r="3276" spans="1:18" s="81" customFormat="1" x14ac:dyDescent="0.2">
      <c r="A3276" s="81" t="s">
        <v>147</v>
      </c>
      <c r="B3276" s="81" t="s">
        <v>493</v>
      </c>
      <c r="C3276" s="81" t="str">
        <f t="shared" si="51"/>
        <v>08077</v>
      </c>
      <c r="D3276" s="81" t="s">
        <v>3101</v>
      </c>
      <c r="E3276" s="81" t="s">
        <v>1067</v>
      </c>
      <c r="F3276" s="81">
        <v>92</v>
      </c>
      <c r="G3276" s="81" t="s">
        <v>515</v>
      </c>
      <c r="H3276" s="81" t="s">
        <v>3170</v>
      </c>
      <c r="I3276" s="81" t="s">
        <v>3171</v>
      </c>
      <c r="J3276" s="81" t="s">
        <v>231</v>
      </c>
      <c r="K3276" s="81" t="s">
        <v>333</v>
      </c>
      <c r="L3276" s="81">
        <v>-107.76757127777778</v>
      </c>
      <c r="M3276" s="81">
        <v>39.272365583333332</v>
      </c>
      <c r="N3276" s="190">
        <v>52</v>
      </c>
      <c r="O3276" s="185">
        <v>0</v>
      </c>
      <c r="P3276" s="185">
        <v>0</v>
      </c>
      <c r="Q3276" s="185">
        <v>0</v>
      </c>
      <c r="R3276" s="186">
        <v>0</v>
      </c>
    </row>
    <row r="3277" spans="1:18" s="81" customFormat="1" x14ac:dyDescent="0.2">
      <c r="A3277" s="81" t="s">
        <v>147</v>
      </c>
      <c r="B3277" s="81" t="s">
        <v>493</v>
      </c>
      <c r="C3277" s="81" t="str">
        <f t="shared" si="51"/>
        <v>08077</v>
      </c>
      <c r="D3277" s="81" t="s">
        <v>3101</v>
      </c>
      <c r="E3277" s="81" t="s">
        <v>1067</v>
      </c>
      <c r="F3277" s="81">
        <v>92</v>
      </c>
      <c r="G3277" s="81" t="s">
        <v>515</v>
      </c>
      <c r="H3277" s="81" t="s">
        <v>3170</v>
      </c>
      <c r="I3277" s="81" t="s">
        <v>3171</v>
      </c>
      <c r="J3277" s="81" t="s">
        <v>231</v>
      </c>
      <c r="K3277" s="81" t="s">
        <v>333</v>
      </c>
      <c r="L3277" s="81">
        <v>-107.76757127777778</v>
      </c>
      <c r="M3277" s="81">
        <v>39.272365583333332</v>
      </c>
      <c r="N3277" s="190">
        <v>0</v>
      </c>
      <c r="O3277" s="185">
        <v>11.7</v>
      </c>
      <c r="P3277" s="185">
        <v>0</v>
      </c>
      <c r="Q3277" s="185">
        <v>0</v>
      </c>
      <c r="R3277" s="186">
        <v>0</v>
      </c>
    </row>
    <row r="3278" spans="1:18" s="81" customFormat="1" x14ac:dyDescent="0.2">
      <c r="A3278" s="81" t="s">
        <v>147</v>
      </c>
      <c r="B3278" s="81" t="s">
        <v>493</v>
      </c>
      <c r="C3278" s="81" t="str">
        <f t="shared" si="51"/>
        <v>08077</v>
      </c>
      <c r="D3278" s="81" t="s">
        <v>3101</v>
      </c>
      <c r="E3278" s="81" t="s">
        <v>1067</v>
      </c>
      <c r="F3278" s="81">
        <v>30.4</v>
      </c>
      <c r="G3278" s="81" t="s">
        <v>515</v>
      </c>
      <c r="H3278" s="81" t="s">
        <v>1077</v>
      </c>
      <c r="I3278" s="81" t="s">
        <v>3171</v>
      </c>
      <c r="J3278" s="81" t="s">
        <v>231</v>
      </c>
      <c r="K3278" s="81" t="s">
        <v>333</v>
      </c>
      <c r="L3278" s="81">
        <v>-107.76757127777778</v>
      </c>
      <c r="M3278" s="81">
        <v>39.272365583333332</v>
      </c>
      <c r="N3278" s="190">
        <v>0</v>
      </c>
      <c r="O3278" s="185">
        <v>0</v>
      </c>
      <c r="P3278" s="185">
        <v>18.8</v>
      </c>
      <c r="Q3278" s="185">
        <v>0</v>
      </c>
      <c r="R3278" s="186">
        <v>0</v>
      </c>
    </row>
    <row r="3279" spans="1:18" s="81" customFormat="1" x14ac:dyDescent="0.2">
      <c r="A3279" s="81" t="s">
        <v>147</v>
      </c>
      <c r="B3279" s="81" t="s">
        <v>493</v>
      </c>
      <c r="C3279" s="81" t="str">
        <f t="shared" si="51"/>
        <v>08077</v>
      </c>
      <c r="D3279" s="81" t="s">
        <v>3101</v>
      </c>
      <c r="E3279" s="81" t="s">
        <v>1067</v>
      </c>
      <c r="F3279" s="81">
        <v>30.4</v>
      </c>
      <c r="G3279" s="81" t="s">
        <v>515</v>
      </c>
      <c r="H3279" s="81" t="s">
        <v>1077</v>
      </c>
      <c r="I3279" s="81" t="s">
        <v>3171</v>
      </c>
      <c r="J3279" s="81" t="s">
        <v>231</v>
      </c>
      <c r="K3279" s="81" t="s">
        <v>333</v>
      </c>
      <c r="L3279" s="81">
        <v>-107.76757127777778</v>
      </c>
      <c r="M3279" s="81">
        <v>39.272365583333332</v>
      </c>
      <c r="N3279" s="190">
        <v>25.8</v>
      </c>
      <c r="O3279" s="185">
        <v>0</v>
      </c>
      <c r="P3279" s="185">
        <v>0</v>
      </c>
      <c r="Q3279" s="185">
        <v>0</v>
      </c>
      <c r="R3279" s="186">
        <v>0</v>
      </c>
    </row>
    <row r="3280" spans="1:18" s="81" customFormat="1" x14ac:dyDescent="0.2">
      <c r="A3280" s="81" t="s">
        <v>147</v>
      </c>
      <c r="B3280" s="81" t="s">
        <v>493</v>
      </c>
      <c r="C3280" s="81" t="str">
        <f t="shared" si="51"/>
        <v>08077</v>
      </c>
      <c r="D3280" s="81" t="s">
        <v>3101</v>
      </c>
      <c r="E3280" s="81" t="s">
        <v>1067</v>
      </c>
      <c r="F3280" s="81">
        <v>30.4</v>
      </c>
      <c r="G3280" s="81" t="s">
        <v>515</v>
      </c>
      <c r="H3280" s="81" t="s">
        <v>1077</v>
      </c>
      <c r="I3280" s="81" t="s">
        <v>3171</v>
      </c>
      <c r="J3280" s="81" t="s">
        <v>231</v>
      </c>
      <c r="K3280" s="81" t="s">
        <v>333</v>
      </c>
      <c r="L3280" s="81">
        <v>-107.76757127777778</v>
      </c>
      <c r="M3280" s="81">
        <v>39.272365583333332</v>
      </c>
      <c r="N3280" s="190">
        <v>0</v>
      </c>
      <c r="O3280" s="185">
        <v>0</v>
      </c>
      <c r="P3280" s="185">
        <v>0</v>
      </c>
      <c r="Q3280" s="185">
        <v>0</v>
      </c>
      <c r="R3280" s="186">
        <v>0.152</v>
      </c>
    </row>
    <row r="3281" spans="1:18" s="81" customFormat="1" x14ac:dyDescent="0.2">
      <c r="A3281" s="81" t="s">
        <v>147</v>
      </c>
      <c r="B3281" s="81" t="s">
        <v>493</v>
      </c>
      <c r="C3281" s="81" t="str">
        <f t="shared" si="51"/>
        <v>08077</v>
      </c>
      <c r="D3281" s="81" t="s">
        <v>3101</v>
      </c>
      <c r="E3281" s="81" t="s">
        <v>1067</v>
      </c>
      <c r="F3281" s="81">
        <v>30.4</v>
      </c>
      <c r="G3281" s="81" t="s">
        <v>515</v>
      </c>
      <c r="H3281" s="81" t="s">
        <v>1077</v>
      </c>
      <c r="I3281" s="81" t="s">
        <v>3171</v>
      </c>
      <c r="J3281" s="81" t="s">
        <v>231</v>
      </c>
      <c r="K3281" s="81" t="s">
        <v>333</v>
      </c>
      <c r="L3281" s="81">
        <v>-107.76757127777778</v>
      </c>
      <c r="M3281" s="81">
        <v>39.272365583333332</v>
      </c>
      <c r="N3281" s="190">
        <v>0</v>
      </c>
      <c r="O3281" s="185">
        <v>0</v>
      </c>
      <c r="P3281" s="185">
        <v>0</v>
      </c>
      <c r="Q3281" s="185">
        <v>0</v>
      </c>
      <c r="R3281" s="186">
        <v>0</v>
      </c>
    </row>
    <row r="3282" spans="1:18" s="81" customFormat="1" x14ac:dyDescent="0.2">
      <c r="A3282" s="81" t="s">
        <v>147</v>
      </c>
      <c r="B3282" s="81" t="s">
        <v>493</v>
      </c>
      <c r="C3282" s="81" t="str">
        <f t="shared" si="51"/>
        <v>08077</v>
      </c>
      <c r="D3282" s="81" t="s">
        <v>3101</v>
      </c>
      <c r="E3282" s="81" t="s">
        <v>1067</v>
      </c>
      <c r="F3282" s="81">
        <v>30.4</v>
      </c>
      <c r="G3282" s="81" t="s">
        <v>515</v>
      </c>
      <c r="H3282" s="81" t="s">
        <v>1077</v>
      </c>
      <c r="I3282" s="81" t="s">
        <v>3171</v>
      </c>
      <c r="J3282" s="81" t="s">
        <v>231</v>
      </c>
      <c r="K3282" s="81" t="s">
        <v>333</v>
      </c>
      <c r="L3282" s="81">
        <v>-107.76757127777778</v>
      </c>
      <c r="M3282" s="81">
        <v>39.272365583333332</v>
      </c>
      <c r="N3282" s="190">
        <v>0</v>
      </c>
      <c r="O3282" s="185">
        <v>0</v>
      </c>
      <c r="P3282" s="185">
        <v>0</v>
      </c>
      <c r="Q3282" s="185">
        <v>9.1199999999999996E-3</v>
      </c>
      <c r="R3282" s="186">
        <v>0</v>
      </c>
    </row>
    <row r="3283" spans="1:18" s="81" customFormat="1" x14ac:dyDescent="0.2">
      <c r="A3283" s="81" t="s">
        <v>147</v>
      </c>
      <c r="B3283" s="81" t="s">
        <v>493</v>
      </c>
      <c r="C3283" s="81" t="str">
        <f t="shared" si="51"/>
        <v>08077</v>
      </c>
      <c r="D3283" s="81" t="s">
        <v>3101</v>
      </c>
      <c r="E3283" s="81" t="s">
        <v>1067</v>
      </c>
      <c r="F3283" s="81">
        <v>30.4</v>
      </c>
      <c r="G3283" s="81" t="s">
        <v>515</v>
      </c>
      <c r="H3283" s="81" t="s">
        <v>1077</v>
      </c>
      <c r="I3283" s="81" t="s">
        <v>3171</v>
      </c>
      <c r="J3283" s="81" t="s">
        <v>231</v>
      </c>
      <c r="K3283" s="81" t="s">
        <v>333</v>
      </c>
      <c r="L3283" s="81">
        <v>-107.76757127777778</v>
      </c>
      <c r="M3283" s="81">
        <v>39.272365583333332</v>
      </c>
      <c r="N3283" s="190">
        <v>0</v>
      </c>
      <c r="O3283" s="185">
        <v>1.6</v>
      </c>
      <c r="P3283" s="185">
        <v>0</v>
      </c>
      <c r="Q3283" s="185">
        <v>0</v>
      </c>
      <c r="R3283" s="186">
        <v>0</v>
      </c>
    </row>
    <row r="3284" spans="1:18" s="81" customFormat="1" x14ac:dyDescent="0.2">
      <c r="A3284" s="81" t="s">
        <v>147</v>
      </c>
      <c r="B3284" s="81" t="s">
        <v>493</v>
      </c>
      <c r="C3284" s="81" t="str">
        <f t="shared" si="51"/>
        <v>08077</v>
      </c>
      <c r="D3284" s="81" t="s">
        <v>3101</v>
      </c>
      <c r="E3284" s="81" t="s">
        <v>1067</v>
      </c>
      <c r="F3284" s="81">
        <v>3650</v>
      </c>
      <c r="G3284" s="81" t="s">
        <v>505</v>
      </c>
      <c r="H3284" s="81" t="s">
        <v>3172</v>
      </c>
      <c r="I3284" s="81" t="s">
        <v>3171</v>
      </c>
      <c r="J3284" s="81" t="s">
        <v>6</v>
      </c>
      <c r="K3284" s="81" t="s">
        <v>319</v>
      </c>
      <c r="L3284" s="81">
        <v>-107.76757127777778</v>
      </c>
      <c r="M3284" s="81">
        <v>39.272365583333332</v>
      </c>
      <c r="N3284" s="190">
        <v>0</v>
      </c>
      <c r="O3284" s="185">
        <v>7.04</v>
      </c>
      <c r="P3284" s="185">
        <v>0</v>
      </c>
      <c r="Q3284" s="185">
        <v>0</v>
      </c>
      <c r="R3284" s="186">
        <v>0</v>
      </c>
    </row>
    <row r="3285" spans="1:18" s="81" customFormat="1" x14ac:dyDescent="0.2">
      <c r="A3285" s="81" t="s">
        <v>147</v>
      </c>
      <c r="B3285" s="81" t="s">
        <v>493</v>
      </c>
      <c r="C3285" s="81" t="str">
        <f t="shared" si="51"/>
        <v>08077</v>
      </c>
      <c r="D3285" s="81" t="s">
        <v>3101</v>
      </c>
      <c r="E3285" s="81" t="s">
        <v>1067</v>
      </c>
      <c r="F3285" s="81">
        <v>452</v>
      </c>
      <c r="G3285" s="81" t="s">
        <v>526</v>
      </c>
      <c r="H3285" s="81" t="s">
        <v>602</v>
      </c>
      <c r="I3285" s="81" t="s">
        <v>3171</v>
      </c>
      <c r="J3285" s="81" t="s">
        <v>277</v>
      </c>
      <c r="K3285" s="81" t="s">
        <v>350</v>
      </c>
      <c r="L3285" s="81">
        <v>-107.76757127777778</v>
      </c>
      <c r="M3285" s="81">
        <v>39.272365583333332</v>
      </c>
      <c r="N3285" s="190">
        <v>0</v>
      </c>
      <c r="O3285" s="185">
        <v>3</v>
      </c>
      <c r="P3285" s="185">
        <v>0</v>
      </c>
      <c r="Q3285" s="185">
        <v>0</v>
      </c>
      <c r="R3285" s="186">
        <v>0</v>
      </c>
    </row>
    <row r="3286" spans="1:18" s="81" customFormat="1" x14ac:dyDescent="0.2">
      <c r="A3286" s="81" t="s">
        <v>147</v>
      </c>
      <c r="B3286" s="81" t="s">
        <v>493</v>
      </c>
      <c r="C3286" s="81" t="str">
        <f t="shared" si="51"/>
        <v>08077</v>
      </c>
      <c r="D3286" s="81" t="s">
        <v>3101</v>
      </c>
      <c r="E3286" s="81" t="s">
        <v>1067</v>
      </c>
      <c r="F3286" s="81">
        <v>403.2</v>
      </c>
      <c r="G3286" s="81" t="s">
        <v>528</v>
      </c>
      <c r="H3286" s="81" t="s">
        <v>531</v>
      </c>
      <c r="I3286" s="81" t="s">
        <v>3171</v>
      </c>
      <c r="J3286" s="81" t="s">
        <v>14</v>
      </c>
      <c r="K3286" s="81" t="s">
        <v>494</v>
      </c>
      <c r="L3286" s="81">
        <v>-107.76757127777778</v>
      </c>
      <c r="M3286" s="81">
        <v>39.272365583333332</v>
      </c>
      <c r="N3286" s="190">
        <v>0</v>
      </c>
      <c r="O3286" s="185">
        <v>3.2804700493404528</v>
      </c>
      <c r="P3286" s="185">
        <v>0</v>
      </c>
      <c r="Q3286" s="185">
        <v>0</v>
      </c>
      <c r="R3286" s="186">
        <v>0</v>
      </c>
    </row>
    <row r="3287" spans="1:18" s="81" customFormat="1" x14ac:dyDescent="0.2">
      <c r="A3287" s="81" t="s">
        <v>147</v>
      </c>
      <c r="B3287" s="81" t="s">
        <v>493</v>
      </c>
      <c r="C3287" s="81" t="str">
        <f t="shared" si="51"/>
        <v>08077</v>
      </c>
      <c r="D3287" s="81" t="s">
        <v>3101</v>
      </c>
      <c r="E3287" s="81" t="s">
        <v>3173</v>
      </c>
      <c r="F3287" s="81">
        <v>10.49</v>
      </c>
      <c r="G3287" s="81" t="s">
        <v>515</v>
      </c>
      <c r="H3287" s="81" t="s">
        <v>3174</v>
      </c>
      <c r="I3287" s="81" t="s">
        <v>3175</v>
      </c>
      <c r="J3287" s="81" t="s">
        <v>716</v>
      </c>
      <c r="K3287" s="81" t="s">
        <v>333</v>
      </c>
      <c r="L3287" s="81">
        <v>-108.30380833333334</v>
      </c>
      <c r="M3287" s="81">
        <v>39.024047222222229</v>
      </c>
      <c r="N3287" s="190">
        <v>0</v>
      </c>
      <c r="O3287" s="185">
        <v>0</v>
      </c>
      <c r="P3287" s="185">
        <v>2.72</v>
      </c>
      <c r="Q3287" s="185">
        <v>0</v>
      </c>
      <c r="R3287" s="186">
        <v>0</v>
      </c>
    </row>
    <row r="3288" spans="1:18" s="81" customFormat="1" x14ac:dyDescent="0.2">
      <c r="A3288" s="81" t="s">
        <v>147</v>
      </c>
      <c r="B3288" s="81" t="s">
        <v>493</v>
      </c>
      <c r="C3288" s="81" t="str">
        <f t="shared" si="51"/>
        <v>08077</v>
      </c>
      <c r="D3288" s="81" t="s">
        <v>3101</v>
      </c>
      <c r="E3288" s="81" t="s">
        <v>3173</v>
      </c>
      <c r="F3288" s="81">
        <v>10.49</v>
      </c>
      <c r="G3288" s="81" t="s">
        <v>515</v>
      </c>
      <c r="H3288" s="81" t="s">
        <v>3174</v>
      </c>
      <c r="I3288" s="81" t="s">
        <v>3175</v>
      </c>
      <c r="J3288" s="81" t="s">
        <v>716</v>
      </c>
      <c r="K3288" s="81" t="s">
        <v>333</v>
      </c>
      <c r="L3288" s="81">
        <v>-108.30380833333334</v>
      </c>
      <c r="M3288" s="81">
        <v>39.024047222222229</v>
      </c>
      <c r="N3288" s="190">
        <v>49.15</v>
      </c>
      <c r="O3288" s="185">
        <v>0</v>
      </c>
      <c r="P3288" s="185">
        <v>0</v>
      </c>
      <c r="Q3288" s="185">
        <v>0</v>
      </c>
      <c r="R3288" s="186">
        <v>0</v>
      </c>
    </row>
    <row r="3289" spans="1:18" s="81" customFormat="1" x14ac:dyDescent="0.2">
      <c r="A3289" s="81" t="s">
        <v>147</v>
      </c>
      <c r="B3289" s="81" t="s">
        <v>493</v>
      </c>
      <c r="C3289" s="81" t="str">
        <f t="shared" si="51"/>
        <v>08077</v>
      </c>
      <c r="D3289" s="81" t="s">
        <v>3101</v>
      </c>
      <c r="E3289" s="81" t="s">
        <v>3173</v>
      </c>
      <c r="F3289" s="81">
        <v>10.49</v>
      </c>
      <c r="G3289" s="81" t="s">
        <v>515</v>
      </c>
      <c r="H3289" s="81" t="s">
        <v>3174</v>
      </c>
      <c r="I3289" s="81" t="s">
        <v>3175</v>
      </c>
      <c r="J3289" s="81" t="s">
        <v>716</v>
      </c>
      <c r="K3289" s="81" t="s">
        <v>333</v>
      </c>
      <c r="L3289" s="81">
        <v>-108.30380833333334</v>
      </c>
      <c r="M3289" s="81">
        <v>39.024047222222229</v>
      </c>
      <c r="N3289" s="190">
        <v>0</v>
      </c>
      <c r="O3289" s="185">
        <v>0</v>
      </c>
      <c r="P3289" s="185">
        <v>0</v>
      </c>
      <c r="Q3289" s="185">
        <v>0</v>
      </c>
      <c r="R3289" s="186">
        <v>5.2449999999999997E-2</v>
      </c>
    </row>
    <row r="3290" spans="1:18" s="81" customFormat="1" x14ac:dyDescent="0.2">
      <c r="A3290" s="81" t="s">
        <v>147</v>
      </c>
      <c r="B3290" s="81" t="s">
        <v>493</v>
      </c>
      <c r="C3290" s="81" t="str">
        <f t="shared" si="51"/>
        <v>08077</v>
      </c>
      <c r="D3290" s="81" t="s">
        <v>3101</v>
      </c>
      <c r="E3290" s="81" t="s">
        <v>3173</v>
      </c>
      <c r="F3290" s="81">
        <v>10.49</v>
      </c>
      <c r="G3290" s="81" t="s">
        <v>515</v>
      </c>
      <c r="H3290" s="81" t="s">
        <v>3174</v>
      </c>
      <c r="I3290" s="81" t="s">
        <v>3175</v>
      </c>
      <c r="J3290" s="81" t="s">
        <v>716</v>
      </c>
      <c r="K3290" s="81" t="s">
        <v>333</v>
      </c>
      <c r="L3290" s="81">
        <v>-108.30380833333334</v>
      </c>
      <c r="M3290" s="81">
        <v>39.024047222222229</v>
      </c>
      <c r="N3290" s="190">
        <v>0</v>
      </c>
      <c r="O3290" s="185">
        <v>0</v>
      </c>
      <c r="P3290" s="185">
        <v>0</v>
      </c>
      <c r="Q3290" s="185">
        <v>3.1470000000000001E-3</v>
      </c>
      <c r="R3290" s="186">
        <v>0</v>
      </c>
    </row>
    <row r="3291" spans="1:18" s="81" customFormat="1" x14ac:dyDescent="0.2">
      <c r="A3291" s="81" t="s">
        <v>147</v>
      </c>
      <c r="B3291" s="81" t="s">
        <v>493</v>
      </c>
      <c r="C3291" s="81" t="str">
        <f t="shared" si="51"/>
        <v>08077</v>
      </c>
      <c r="D3291" s="81" t="s">
        <v>3101</v>
      </c>
      <c r="E3291" s="81" t="s">
        <v>3173</v>
      </c>
      <c r="F3291" s="81">
        <v>10.49</v>
      </c>
      <c r="G3291" s="81" t="s">
        <v>515</v>
      </c>
      <c r="H3291" s="81" t="s">
        <v>3174</v>
      </c>
      <c r="I3291" s="81" t="s">
        <v>3175</v>
      </c>
      <c r="J3291" s="81" t="s">
        <v>716</v>
      </c>
      <c r="K3291" s="81" t="s">
        <v>333</v>
      </c>
      <c r="L3291" s="81">
        <v>-108.30380833333334</v>
      </c>
      <c r="M3291" s="81">
        <v>39.024047222222229</v>
      </c>
      <c r="N3291" s="190">
        <v>0</v>
      </c>
      <c r="O3291" s="185">
        <v>0.38</v>
      </c>
      <c r="P3291" s="185">
        <v>0</v>
      </c>
      <c r="Q3291" s="185">
        <v>0</v>
      </c>
      <c r="R3291" s="186">
        <v>0</v>
      </c>
    </row>
    <row r="3292" spans="1:18" s="81" customFormat="1" x14ac:dyDescent="0.2">
      <c r="A3292" s="81" t="s">
        <v>147</v>
      </c>
      <c r="B3292" s="81" t="s">
        <v>493</v>
      </c>
      <c r="C3292" s="81" t="str">
        <f t="shared" si="51"/>
        <v>08077</v>
      </c>
      <c r="D3292" s="81" t="s">
        <v>3101</v>
      </c>
      <c r="E3292" s="81" t="s">
        <v>3173</v>
      </c>
      <c r="F3292" s="81">
        <v>3650</v>
      </c>
      <c r="G3292" s="81" t="s">
        <v>505</v>
      </c>
      <c r="H3292" s="81" t="s">
        <v>887</v>
      </c>
      <c r="I3292" s="81" t="s">
        <v>3175</v>
      </c>
      <c r="J3292" s="81" t="s">
        <v>10</v>
      </c>
      <c r="K3292" s="81" t="s">
        <v>319</v>
      </c>
      <c r="L3292" s="81">
        <v>-108.30380833333334</v>
      </c>
      <c r="M3292" s="81">
        <v>39.024047222222229</v>
      </c>
      <c r="N3292" s="190">
        <v>0</v>
      </c>
      <c r="O3292" s="185">
        <v>2.4308999999999998</v>
      </c>
      <c r="P3292" s="185">
        <v>0</v>
      </c>
      <c r="Q3292" s="185">
        <v>0</v>
      </c>
      <c r="R3292" s="186">
        <v>0</v>
      </c>
    </row>
    <row r="3293" spans="1:18" s="81" customFormat="1" x14ac:dyDescent="0.2">
      <c r="A3293" s="81" t="s">
        <v>147</v>
      </c>
      <c r="B3293" s="81" t="s">
        <v>493</v>
      </c>
      <c r="C3293" s="81" t="str">
        <f t="shared" si="51"/>
        <v>08077</v>
      </c>
      <c r="D3293" s="81" t="s">
        <v>3101</v>
      </c>
      <c r="E3293" s="81" t="s">
        <v>1102</v>
      </c>
      <c r="F3293" s="81">
        <v>271.39999999999998</v>
      </c>
      <c r="G3293" s="81" t="s">
        <v>515</v>
      </c>
      <c r="H3293" s="81" t="s">
        <v>3176</v>
      </c>
      <c r="I3293" s="81" t="s">
        <v>3177</v>
      </c>
      <c r="J3293" s="81" t="s">
        <v>221</v>
      </c>
      <c r="K3293" s="81" t="s">
        <v>333</v>
      </c>
      <c r="L3293" s="81">
        <v>-108.39482777777778</v>
      </c>
      <c r="M3293" s="81">
        <v>38.997797222222225</v>
      </c>
      <c r="N3293" s="190">
        <v>0</v>
      </c>
      <c r="O3293" s="185">
        <v>0</v>
      </c>
      <c r="P3293" s="185">
        <v>7.13</v>
      </c>
      <c r="Q3293" s="185">
        <v>0</v>
      </c>
      <c r="R3293" s="186">
        <v>0</v>
      </c>
    </row>
    <row r="3294" spans="1:18" s="81" customFormat="1" x14ac:dyDescent="0.2">
      <c r="A3294" s="81" t="s">
        <v>147</v>
      </c>
      <c r="B3294" s="81" t="s">
        <v>493</v>
      </c>
      <c r="C3294" s="81" t="str">
        <f t="shared" si="51"/>
        <v>08077</v>
      </c>
      <c r="D3294" s="81" t="s">
        <v>3101</v>
      </c>
      <c r="E3294" s="81" t="s">
        <v>1102</v>
      </c>
      <c r="F3294" s="81">
        <v>271.39999999999998</v>
      </c>
      <c r="G3294" s="81" t="s">
        <v>515</v>
      </c>
      <c r="H3294" s="81" t="s">
        <v>3176</v>
      </c>
      <c r="I3294" s="81" t="s">
        <v>3177</v>
      </c>
      <c r="J3294" s="81" t="s">
        <v>221</v>
      </c>
      <c r="K3294" s="81" t="s">
        <v>333</v>
      </c>
      <c r="L3294" s="81">
        <v>-108.39482777777778</v>
      </c>
      <c r="M3294" s="81">
        <v>38.997797222222225</v>
      </c>
      <c r="N3294" s="190">
        <v>28.37</v>
      </c>
      <c r="O3294" s="185">
        <v>0</v>
      </c>
      <c r="P3294" s="185">
        <v>0</v>
      </c>
      <c r="Q3294" s="185">
        <v>0</v>
      </c>
      <c r="R3294" s="186">
        <v>0</v>
      </c>
    </row>
    <row r="3295" spans="1:18" s="81" customFormat="1" x14ac:dyDescent="0.2">
      <c r="A3295" s="81" t="s">
        <v>147</v>
      </c>
      <c r="B3295" s="81" t="s">
        <v>493</v>
      </c>
      <c r="C3295" s="81" t="str">
        <f t="shared" si="51"/>
        <v>08077</v>
      </c>
      <c r="D3295" s="81" t="s">
        <v>3101</v>
      </c>
      <c r="E3295" s="81" t="s">
        <v>1102</v>
      </c>
      <c r="F3295" s="81">
        <v>271.39999999999998</v>
      </c>
      <c r="G3295" s="81" t="s">
        <v>515</v>
      </c>
      <c r="H3295" s="81" t="s">
        <v>3176</v>
      </c>
      <c r="I3295" s="81" t="s">
        <v>3177</v>
      </c>
      <c r="J3295" s="81" t="s">
        <v>221</v>
      </c>
      <c r="K3295" s="81" t="s">
        <v>333</v>
      </c>
      <c r="L3295" s="81">
        <v>-108.39482777777778</v>
      </c>
      <c r="M3295" s="81">
        <v>38.997797222222225</v>
      </c>
      <c r="N3295" s="190">
        <v>0</v>
      </c>
      <c r="O3295" s="185">
        <v>0</v>
      </c>
      <c r="P3295" s="185">
        <v>0</v>
      </c>
      <c r="Q3295" s="185">
        <v>0</v>
      </c>
      <c r="R3295" s="186">
        <v>0.88</v>
      </c>
    </row>
    <row r="3296" spans="1:18" s="81" customFormat="1" x14ac:dyDescent="0.2">
      <c r="A3296" s="81" t="s">
        <v>147</v>
      </c>
      <c r="B3296" s="81" t="s">
        <v>493</v>
      </c>
      <c r="C3296" s="81" t="str">
        <f t="shared" si="51"/>
        <v>08077</v>
      </c>
      <c r="D3296" s="81" t="s">
        <v>3101</v>
      </c>
      <c r="E3296" s="81" t="s">
        <v>1102</v>
      </c>
      <c r="F3296" s="81">
        <v>271.39999999999998</v>
      </c>
      <c r="G3296" s="81" t="s">
        <v>515</v>
      </c>
      <c r="H3296" s="81" t="s">
        <v>3176</v>
      </c>
      <c r="I3296" s="81" t="s">
        <v>3177</v>
      </c>
      <c r="J3296" s="81" t="s">
        <v>221</v>
      </c>
      <c r="K3296" s="81" t="s">
        <v>333</v>
      </c>
      <c r="L3296" s="81">
        <v>-108.39482777777778</v>
      </c>
      <c r="M3296" s="81">
        <v>38.997797222222225</v>
      </c>
      <c r="N3296" s="190">
        <v>0</v>
      </c>
      <c r="O3296" s="185">
        <v>0</v>
      </c>
      <c r="P3296" s="185">
        <v>0</v>
      </c>
      <c r="Q3296" s="185">
        <v>0</v>
      </c>
      <c r="R3296" s="186">
        <v>0</v>
      </c>
    </row>
    <row r="3297" spans="1:18" s="81" customFormat="1" x14ac:dyDescent="0.2">
      <c r="A3297" s="81" t="s">
        <v>147</v>
      </c>
      <c r="B3297" s="81" t="s">
        <v>493</v>
      </c>
      <c r="C3297" s="81" t="str">
        <f t="shared" si="51"/>
        <v>08077</v>
      </c>
      <c r="D3297" s="81" t="s">
        <v>3101</v>
      </c>
      <c r="E3297" s="81" t="s">
        <v>1102</v>
      </c>
      <c r="F3297" s="81">
        <v>271.39999999999998</v>
      </c>
      <c r="G3297" s="81" t="s">
        <v>515</v>
      </c>
      <c r="H3297" s="81" t="s">
        <v>3176</v>
      </c>
      <c r="I3297" s="81" t="s">
        <v>3177</v>
      </c>
      <c r="J3297" s="81" t="s">
        <v>221</v>
      </c>
      <c r="K3297" s="81" t="s">
        <v>333</v>
      </c>
      <c r="L3297" s="81">
        <v>-108.39482777777778</v>
      </c>
      <c r="M3297" s="81">
        <v>38.997797222222225</v>
      </c>
      <c r="N3297" s="190">
        <v>0</v>
      </c>
      <c r="O3297" s="185">
        <v>0</v>
      </c>
      <c r="P3297" s="185">
        <v>0</v>
      </c>
      <c r="Q3297" s="185">
        <v>0.05</v>
      </c>
      <c r="R3297" s="186">
        <v>0</v>
      </c>
    </row>
    <row r="3298" spans="1:18" s="81" customFormat="1" x14ac:dyDescent="0.2">
      <c r="A3298" s="81" t="s">
        <v>147</v>
      </c>
      <c r="B3298" s="81" t="s">
        <v>493</v>
      </c>
      <c r="C3298" s="81" t="str">
        <f t="shared" si="51"/>
        <v>08077</v>
      </c>
      <c r="D3298" s="81" t="s">
        <v>3101</v>
      </c>
      <c r="E3298" s="81" t="s">
        <v>1102</v>
      </c>
      <c r="F3298" s="81">
        <v>271.39999999999998</v>
      </c>
      <c r="G3298" s="81" t="s">
        <v>515</v>
      </c>
      <c r="H3298" s="81" t="s">
        <v>3176</v>
      </c>
      <c r="I3298" s="81" t="s">
        <v>3177</v>
      </c>
      <c r="J3298" s="81" t="s">
        <v>221</v>
      </c>
      <c r="K3298" s="81" t="s">
        <v>333</v>
      </c>
      <c r="L3298" s="81">
        <v>-108.39482777777778</v>
      </c>
      <c r="M3298" s="81">
        <v>38.997797222222225</v>
      </c>
      <c r="N3298" s="190">
        <v>0</v>
      </c>
      <c r="O3298" s="185">
        <v>20.260000000000002</v>
      </c>
      <c r="P3298" s="185">
        <v>0</v>
      </c>
      <c r="Q3298" s="185">
        <v>0</v>
      </c>
      <c r="R3298" s="186">
        <v>0</v>
      </c>
    </row>
    <row r="3299" spans="1:18" s="81" customFormat="1" x14ac:dyDescent="0.2">
      <c r="A3299" s="81" t="s">
        <v>147</v>
      </c>
      <c r="B3299" s="81" t="s">
        <v>493</v>
      </c>
      <c r="C3299" s="81" t="str">
        <f t="shared" si="51"/>
        <v>08077</v>
      </c>
      <c r="D3299" s="81" t="s">
        <v>3101</v>
      </c>
      <c r="E3299" s="81" t="s">
        <v>1102</v>
      </c>
      <c r="F3299" s="81">
        <v>3.99</v>
      </c>
      <c r="G3299" s="81" t="s">
        <v>515</v>
      </c>
      <c r="H3299" s="81" t="s">
        <v>3178</v>
      </c>
      <c r="I3299" s="81" t="s">
        <v>3177</v>
      </c>
      <c r="J3299" s="81" t="s">
        <v>229</v>
      </c>
      <c r="K3299" s="81" t="s">
        <v>333</v>
      </c>
      <c r="L3299" s="81">
        <v>-108.39482777777778</v>
      </c>
      <c r="M3299" s="81">
        <v>38.997797222222225</v>
      </c>
      <c r="N3299" s="190">
        <v>0</v>
      </c>
      <c r="O3299" s="185">
        <v>0</v>
      </c>
      <c r="P3299" s="185">
        <v>1.54</v>
      </c>
      <c r="Q3299" s="185">
        <v>0</v>
      </c>
      <c r="R3299" s="186">
        <v>0</v>
      </c>
    </row>
    <row r="3300" spans="1:18" s="81" customFormat="1" x14ac:dyDescent="0.2">
      <c r="A3300" s="81" t="s">
        <v>147</v>
      </c>
      <c r="B3300" s="81" t="s">
        <v>493</v>
      </c>
      <c r="C3300" s="81" t="str">
        <f t="shared" si="51"/>
        <v>08077</v>
      </c>
      <c r="D3300" s="81" t="s">
        <v>3101</v>
      </c>
      <c r="E3300" s="81" t="s">
        <v>1102</v>
      </c>
      <c r="F3300" s="81">
        <v>3.99</v>
      </c>
      <c r="G3300" s="81" t="s">
        <v>515</v>
      </c>
      <c r="H3300" s="81" t="s">
        <v>3178</v>
      </c>
      <c r="I3300" s="81" t="s">
        <v>3177</v>
      </c>
      <c r="J3300" s="81" t="s">
        <v>229</v>
      </c>
      <c r="K3300" s="81" t="s">
        <v>333</v>
      </c>
      <c r="L3300" s="81">
        <v>-108.39482777777778</v>
      </c>
      <c r="M3300" s="81">
        <v>38.997797222222225</v>
      </c>
      <c r="N3300" s="190">
        <v>2.63</v>
      </c>
      <c r="O3300" s="185">
        <v>0</v>
      </c>
      <c r="P3300" s="185">
        <v>0</v>
      </c>
      <c r="Q3300" s="185">
        <v>0</v>
      </c>
      <c r="R3300" s="186">
        <v>0</v>
      </c>
    </row>
    <row r="3301" spans="1:18" s="81" customFormat="1" x14ac:dyDescent="0.2">
      <c r="A3301" s="81" t="s">
        <v>147</v>
      </c>
      <c r="B3301" s="81" t="s">
        <v>493</v>
      </c>
      <c r="C3301" s="81" t="str">
        <f t="shared" si="51"/>
        <v>08077</v>
      </c>
      <c r="D3301" s="81" t="s">
        <v>3101</v>
      </c>
      <c r="E3301" s="81" t="s">
        <v>1102</v>
      </c>
      <c r="F3301" s="81">
        <v>3.99</v>
      </c>
      <c r="G3301" s="81" t="s">
        <v>515</v>
      </c>
      <c r="H3301" s="81" t="s">
        <v>3178</v>
      </c>
      <c r="I3301" s="81" t="s">
        <v>3177</v>
      </c>
      <c r="J3301" s="81" t="s">
        <v>229</v>
      </c>
      <c r="K3301" s="81" t="s">
        <v>333</v>
      </c>
      <c r="L3301" s="81">
        <v>-108.39482777777778</v>
      </c>
      <c r="M3301" s="81">
        <v>38.997797222222225</v>
      </c>
      <c r="N3301" s="190">
        <v>0</v>
      </c>
      <c r="O3301" s="185">
        <v>0</v>
      </c>
      <c r="P3301" s="185">
        <v>0</v>
      </c>
      <c r="Q3301" s="185">
        <v>0</v>
      </c>
      <c r="R3301" s="186">
        <v>0.04</v>
      </c>
    </row>
    <row r="3302" spans="1:18" s="81" customFormat="1" x14ac:dyDescent="0.2">
      <c r="A3302" s="81" t="s">
        <v>147</v>
      </c>
      <c r="B3302" s="81" t="s">
        <v>493</v>
      </c>
      <c r="C3302" s="81" t="str">
        <f t="shared" si="51"/>
        <v>08077</v>
      </c>
      <c r="D3302" s="81" t="s">
        <v>3101</v>
      </c>
      <c r="E3302" s="81" t="s">
        <v>1102</v>
      </c>
      <c r="F3302" s="81">
        <v>3.99</v>
      </c>
      <c r="G3302" s="81" t="s">
        <v>515</v>
      </c>
      <c r="H3302" s="81" t="s">
        <v>3178</v>
      </c>
      <c r="I3302" s="81" t="s">
        <v>3177</v>
      </c>
      <c r="J3302" s="81" t="s">
        <v>229</v>
      </c>
      <c r="K3302" s="81" t="s">
        <v>333</v>
      </c>
      <c r="L3302" s="81">
        <v>-108.39482777777778</v>
      </c>
      <c r="M3302" s="81">
        <v>38.997797222222225</v>
      </c>
      <c r="N3302" s="190">
        <v>0</v>
      </c>
      <c r="O3302" s="185">
        <v>0</v>
      </c>
      <c r="P3302" s="185">
        <v>0</v>
      </c>
      <c r="Q3302" s="185">
        <v>0</v>
      </c>
      <c r="R3302" s="186">
        <v>0</v>
      </c>
    </row>
    <row r="3303" spans="1:18" s="81" customFormat="1" x14ac:dyDescent="0.2">
      <c r="A3303" s="81" t="s">
        <v>147</v>
      </c>
      <c r="B3303" s="81" t="s">
        <v>493</v>
      </c>
      <c r="C3303" s="81" t="str">
        <f t="shared" si="51"/>
        <v>08077</v>
      </c>
      <c r="D3303" s="81" t="s">
        <v>3101</v>
      </c>
      <c r="E3303" s="81" t="s">
        <v>1102</v>
      </c>
      <c r="F3303" s="81">
        <v>3.99</v>
      </c>
      <c r="G3303" s="81" t="s">
        <v>515</v>
      </c>
      <c r="H3303" s="81" t="s">
        <v>3178</v>
      </c>
      <c r="I3303" s="81" t="s">
        <v>3177</v>
      </c>
      <c r="J3303" s="81" t="s">
        <v>229</v>
      </c>
      <c r="K3303" s="81" t="s">
        <v>333</v>
      </c>
      <c r="L3303" s="81">
        <v>-108.39482777777778</v>
      </c>
      <c r="M3303" s="81">
        <v>38.997797222222225</v>
      </c>
      <c r="N3303" s="190">
        <v>0</v>
      </c>
      <c r="O3303" s="185">
        <v>0.08</v>
      </c>
      <c r="P3303" s="185">
        <v>0</v>
      </c>
      <c r="Q3303" s="185">
        <v>0</v>
      </c>
      <c r="R3303" s="186">
        <v>0</v>
      </c>
    </row>
    <row r="3304" spans="1:18" s="81" customFormat="1" x14ac:dyDescent="0.2">
      <c r="A3304" s="81" t="s">
        <v>147</v>
      </c>
      <c r="B3304" s="81" t="s">
        <v>493</v>
      </c>
      <c r="C3304" s="81" t="str">
        <f t="shared" si="51"/>
        <v>08077</v>
      </c>
      <c r="D3304" s="81" t="s">
        <v>3101</v>
      </c>
      <c r="E3304" s="81" t="s">
        <v>1102</v>
      </c>
      <c r="F3304" s="81">
        <v>7.68</v>
      </c>
      <c r="G3304" s="81" t="s">
        <v>515</v>
      </c>
      <c r="H3304" s="81" t="s">
        <v>3179</v>
      </c>
      <c r="I3304" s="81" t="s">
        <v>3177</v>
      </c>
      <c r="J3304" s="81" t="s">
        <v>229</v>
      </c>
      <c r="K3304" s="81" t="s">
        <v>333</v>
      </c>
      <c r="L3304" s="81">
        <v>-108.39482777777778</v>
      </c>
      <c r="M3304" s="81">
        <v>38.997797222222225</v>
      </c>
      <c r="N3304" s="190">
        <v>0</v>
      </c>
      <c r="O3304" s="185">
        <v>0</v>
      </c>
      <c r="P3304" s="185">
        <v>1.18</v>
      </c>
      <c r="Q3304" s="185">
        <v>0</v>
      </c>
      <c r="R3304" s="186">
        <v>0</v>
      </c>
    </row>
    <row r="3305" spans="1:18" s="81" customFormat="1" x14ac:dyDescent="0.2">
      <c r="A3305" s="81" t="s">
        <v>147</v>
      </c>
      <c r="B3305" s="81" t="s">
        <v>493</v>
      </c>
      <c r="C3305" s="81" t="str">
        <f t="shared" si="51"/>
        <v>08077</v>
      </c>
      <c r="D3305" s="81" t="s">
        <v>3101</v>
      </c>
      <c r="E3305" s="81" t="s">
        <v>1102</v>
      </c>
      <c r="F3305" s="81">
        <v>7.68</v>
      </c>
      <c r="G3305" s="81" t="s">
        <v>515</v>
      </c>
      <c r="H3305" s="81" t="s">
        <v>3179</v>
      </c>
      <c r="I3305" s="81" t="s">
        <v>3177</v>
      </c>
      <c r="J3305" s="81" t="s">
        <v>229</v>
      </c>
      <c r="K3305" s="81" t="s">
        <v>333</v>
      </c>
      <c r="L3305" s="81">
        <v>-108.39482777777778</v>
      </c>
      <c r="M3305" s="81">
        <v>38.997797222222225</v>
      </c>
      <c r="N3305" s="190">
        <v>2.0299999999999998</v>
      </c>
      <c r="O3305" s="185">
        <v>0</v>
      </c>
      <c r="P3305" s="185">
        <v>0</v>
      </c>
      <c r="Q3305" s="185">
        <v>0</v>
      </c>
      <c r="R3305" s="186">
        <v>0</v>
      </c>
    </row>
    <row r="3306" spans="1:18" s="81" customFormat="1" x14ac:dyDescent="0.2">
      <c r="A3306" s="81" t="s">
        <v>147</v>
      </c>
      <c r="B3306" s="81" t="s">
        <v>493</v>
      </c>
      <c r="C3306" s="81" t="str">
        <f t="shared" si="51"/>
        <v>08077</v>
      </c>
      <c r="D3306" s="81" t="s">
        <v>3101</v>
      </c>
      <c r="E3306" s="81" t="s">
        <v>1102</v>
      </c>
      <c r="F3306" s="81">
        <v>7.68</v>
      </c>
      <c r="G3306" s="81" t="s">
        <v>515</v>
      </c>
      <c r="H3306" s="81" t="s">
        <v>3179</v>
      </c>
      <c r="I3306" s="81" t="s">
        <v>3177</v>
      </c>
      <c r="J3306" s="81" t="s">
        <v>229</v>
      </c>
      <c r="K3306" s="81" t="s">
        <v>333</v>
      </c>
      <c r="L3306" s="81">
        <v>-108.39482777777778</v>
      </c>
      <c r="M3306" s="81">
        <v>38.997797222222225</v>
      </c>
      <c r="N3306" s="190">
        <v>0</v>
      </c>
      <c r="O3306" s="185">
        <v>0</v>
      </c>
      <c r="P3306" s="185">
        <v>0</v>
      </c>
      <c r="Q3306" s="185">
        <v>0</v>
      </c>
      <c r="R3306" s="186">
        <v>0.06</v>
      </c>
    </row>
    <row r="3307" spans="1:18" s="81" customFormat="1" x14ac:dyDescent="0.2">
      <c r="A3307" s="81" t="s">
        <v>147</v>
      </c>
      <c r="B3307" s="81" t="s">
        <v>493</v>
      </c>
      <c r="C3307" s="81" t="str">
        <f t="shared" si="51"/>
        <v>08077</v>
      </c>
      <c r="D3307" s="81" t="s">
        <v>3101</v>
      </c>
      <c r="E3307" s="81" t="s">
        <v>1102</v>
      </c>
      <c r="F3307" s="81">
        <v>7.68</v>
      </c>
      <c r="G3307" s="81" t="s">
        <v>515</v>
      </c>
      <c r="H3307" s="81" t="s">
        <v>3179</v>
      </c>
      <c r="I3307" s="81" t="s">
        <v>3177</v>
      </c>
      <c r="J3307" s="81" t="s">
        <v>229</v>
      </c>
      <c r="K3307" s="81" t="s">
        <v>333</v>
      </c>
      <c r="L3307" s="81">
        <v>-108.39482777777778</v>
      </c>
      <c r="M3307" s="81">
        <v>38.997797222222225</v>
      </c>
      <c r="N3307" s="190">
        <v>0</v>
      </c>
      <c r="O3307" s="185">
        <v>0</v>
      </c>
      <c r="P3307" s="185">
        <v>0</v>
      </c>
      <c r="Q3307" s="185">
        <v>0</v>
      </c>
      <c r="R3307" s="186">
        <v>0</v>
      </c>
    </row>
    <row r="3308" spans="1:18" s="81" customFormat="1" x14ac:dyDescent="0.2">
      <c r="A3308" s="81" t="s">
        <v>147</v>
      </c>
      <c r="B3308" s="81" t="s">
        <v>493</v>
      </c>
      <c r="C3308" s="81" t="str">
        <f t="shared" si="51"/>
        <v>08077</v>
      </c>
      <c r="D3308" s="81" t="s">
        <v>3101</v>
      </c>
      <c r="E3308" s="81" t="s">
        <v>1102</v>
      </c>
      <c r="F3308" s="81">
        <v>7.68</v>
      </c>
      <c r="G3308" s="81" t="s">
        <v>515</v>
      </c>
      <c r="H3308" s="81" t="s">
        <v>3179</v>
      </c>
      <c r="I3308" s="81" t="s">
        <v>3177</v>
      </c>
      <c r="J3308" s="81" t="s">
        <v>229</v>
      </c>
      <c r="K3308" s="81" t="s">
        <v>333</v>
      </c>
      <c r="L3308" s="81">
        <v>-108.39482777777778</v>
      </c>
      <c r="M3308" s="81">
        <v>38.997797222222225</v>
      </c>
      <c r="N3308" s="190">
        <v>0</v>
      </c>
      <c r="O3308" s="185">
        <v>0.06</v>
      </c>
      <c r="P3308" s="185">
        <v>0</v>
      </c>
      <c r="Q3308" s="185">
        <v>0</v>
      </c>
      <c r="R3308" s="186">
        <v>0</v>
      </c>
    </row>
    <row r="3309" spans="1:18" s="81" customFormat="1" x14ac:dyDescent="0.2">
      <c r="A3309" s="81" t="s">
        <v>147</v>
      </c>
      <c r="B3309" s="81" t="s">
        <v>493</v>
      </c>
      <c r="C3309" s="81" t="str">
        <f t="shared" si="51"/>
        <v>08077</v>
      </c>
      <c r="D3309" s="81" t="s">
        <v>3101</v>
      </c>
      <c r="E3309" s="81" t="s">
        <v>1106</v>
      </c>
      <c r="F3309" s="81">
        <v>255.5</v>
      </c>
      <c r="G3309" s="81" t="s">
        <v>505</v>
      </c>
      <c r="H3309" s="81" t="s">
        <v>3180</v>
      </c>
      <c r="I3309" s="81" t="s">
        <v>3181</v>
      </c>
      <c r="J3309" s="81" t="s">
        <v>6</v>
      </c>
      <c r="K3309" s="81" t="s">
        <v>319</v>
      </c>
      <c r="L3309" s="81">
        <v>-108.11383888888888</v>
      </c>
      <c r="M3309" s="81">
        <v>39.349516666666666</v>
      </c>
      <c r="N3309" s="190">
        <v>0</v>
      </c>
      <c r="O3309" s="185">
        <v>4.7999510000000001</v>
      </c>
      <c r="P3309" s="185">
        <v>0</v>
      </c>
      <c r="Q3309" s="185">
        <v>0</v>
      </c>
      <c r="R3309" s="186">
        <v>0</v>
      </c>
    </row>
    <row r="3310" spans="1:18" s="81" customFormat="1" x14ac:dyDescent="0.2">
      <c r="A3310" s="81" t="s">
        <v>147</v>
      </c>
      <c r="B3310" s="81" t="s">
        <v>493</v>
      </c>
      <c r="C3310" s="81" t="str">
        <f t="shared" si="51"/>
        <v>08077</v>
      </c>
      <c r="D3310" s="81" t="s">
        <v>3101</v>
      </c>
      <c r="E3310" s="81" t="s">
        <v>1112</v>
      </c>
      <c r="F3310" s="81">
        <v>3.07</v>
      </c>
      <c r="G3310" s="81" t="s">
        <v>515</v>
      </c>
      <c r="H3310" s="81" t="s">
        <v>3182</v>
      </c>
      <c r="I3310" s="81" t="s">
        <v>3183</v>
      </c>
      <c r="J3310" s="81" t="s">
        <v>221</v>
      </c>
      <c r="K3310" s="81" t="s">
        <v>333</v>
      </c>
      <c r="L3310" s="81">
        <v>-108.10569044444443</v>
      </c>
      <c r="M3310" s="81">
        <v>39.177973777777773</v>
      </c>
      <c r="N3310" s="190">
        <v>0</v>
      </c>
      <c r="O3310" s="185">
        <v>0</v>
      </c>
      <c r="P3310" s="185">
        <v>5.7</v>
      </c>
      <c r="Q3310" s="185">
        <v>0</v>
      </c>
      <c r="R3310" s="186">
        <v>0</v>
      </c>
    </row>
    <row r="3311" spans="1:18" s="81" customFormat="1" x14ac:dyDescent="0.2">
      <c r="A3311" s="81" t="s">
        <v>147</v>
      </c>
      <c r="B3311" s="81" t="s">
        <v>493</v>
      </c>
      <c r="C3311" s="81" t="str">
        <f t="shared" si="51"/>
        <v>08077</v>
      </c>
      <c r="D3311" s="81" t="s">
        <v>3101</v>
      </c>
      <c r="E3311" s="81" t="s">
        <v>1112</v>
      </c>
      <c r="F3311" s="81">
        <v>3.07</v>
      </c>
      <c r="G3311" s="81" t="s">
        <v>515</v>
      </c>
      <c r="H3311" s="81" t="s">
        <v>3182</v>
      </c>
      <c r="I3311" s="81" t="s">
        <v>3183</v>
      </c>
      <c r="J3311" s="81" t="s">
        <v>221</v>
      </c>
      <c r="K3311" s="81" t="s">
        <v>333</v>
      </c>
      <c r="L3311" s="81">
        <v>-108.10569044444443</v>
      </c>
      <c r="M3311" s="81">
        <v>39.177973777777773</v>
      </c>
      <c r="N3311" s="190">
        <v>3.4</v>
      </c>
      <c r="O3311" s="185">
        <v>0</v>
      </c>
      <c r="P3311" s="185">
        <v>0</v>
      </c>
      <c r="Q3311" s="185">
        <v>0</v>
      </c>
      <c r="R3311" s="186">
        <v>0</v>
      </c>
    </row>
    <row r="3312" spans="1:18" s="81" customFormat="1" x14ac:dyDescent="0.2">
      <c r="A3312" s="81" t="s">
        <v>147</v>
      </c>
      <c r="B3312" s="81" t="s">
        <v>493</v>
      </c>
      <c r="C3312" s="81" t="str">
        <f t="shared" si="51"/>
        <v>08077</v>
      </c>
      <c r="D3312" s="81" t="s">
        <v>3101</v>
      </c>
      <c r="E3312" s="81" t="s">
        <v>1112</v>
      </c>
      <c r="F3312" s="81">
        <v>3.07</v>
      </c>
      <c r="G3312" s="81" t="s">
        <v>515</v>
      </c>
      <c r="H3312" s="81" t="s">
        <v>3182</v>
      </c>
      <c r="I3312" s="81" t="s">
        <v>3183</v>
      </c>
      <c r="J3312" s="81" t="s">
        <v>221</v>
      </c>
      <c r="K3312" s="81" t="s">
        <v>333</v>
      </c>
      <c r="L3312" s="81">
        <v>-108.10569044444443</v>
      </c>
      <c r="M3312" s="81">
        <v>39.177973777777773</v>
      </c>
      <c r="N3312" s="190">
        <v>0</v>
      </c>
      <c r="O3312" s="185">
        <v>0</v>
      </c>
      <c r="P3312" s="185">
        <v>0</v>
      </c>
      <c r="Q3312" s="185">
        <v>0</v>
      </c>
      <c r="R3312" s="186">
        <v>1.5350000000000001E-2</v>
      </c>
    </row>
    <row r="3313" spans="1:18" s="81" customFormat="1" x14ac:dyDescent="0.2">
      <c r="A3313" s="81" t="s">
        <v>147</v>
      </c>
      <c r="B3313" s="81" t="s">
        <v>493</v>
      </c>
      <c r="C3313" s="81" t="str">
        <f t="shared" si="51"/>
        <v>08077</v>
      </c>
      <c r="D3313" s="81" t="s">
        <v>3101</v>
      </c>
      <c r="E3313" s="81" t="s">
        <v>1112</v>
      </c>
      <c r="F3313" s="81">
        <v>3.07</v>
      </c>
      <c r="G3313" s="81" t="s">
        <v>515</v>
      </c>
      <c r="H3313" s="81" t="s">
        <v>3182</v>
      </c>
      <c r="I3313" s="81" t="s">
        <v>3183</v>
      </c>
      <c r="J3313" s="81" t="s">
        <v>221</v>
      </c>
      <c r="K3313" s="81" t="s">
        <v>333</v>
      </c>
      <c r="L3313" s="81">
        <v>-108.10569044444443</v>
      </c>
      <c r="M3313" s="81">
        <v>39.177973777777773</v>
      </c>
      <c r="N3313" s="190">
        <v>0</v>
      </c>
      <c r="O3313" s="185">
        <v>0</v>
      </c>
      <c r="P3313" s="185">
        <v>0</v>
      </c>
      <c r="Q3313" s="185">
        <v>0</v>
      </c>
      <c r="R3313" s="186">
        <v>0</v>
      </c>
    </row>
    <row r="3314" spans="1:18" s="81" customFormat="1" x14ac:dyDescent="0.2">
      <c r="A3314" s="81" t="s">
        <v>147</v>
      </c>
      <c r="B3314" s="81" t="s">
        <v>493</v>
      </c>
      <c r="C3314" s="81" t="str">
        <f t="shared" si="51"/>
        <v>08077</v>
      </c>
      <c r="D3314" s="81" t="s">
        <v>3101</v>
      </c>
      <c r="E3314" s="81" t="s">
        <v>1112</v>
      </c>
      <c r="F3314" s="81">
        <v>3.07</v>
      </c>
      <c r="G3314" s="81" t="s">
        <v>515</v>
      </c>
      <c r="H3314" s="81" t="s">
        <v>3182</v>
      </c>
      <c r="I3314" s="81" t="s">
        <v>3183</v>
      </c>
      <c r="J3314" s="81" t="s">
        <v>221</v>
      </c>
      <c r="K3314" s="81" t="s">
        <v>333</v>
      </c>
      <c r="L3314" s="81">
        <v>-108.10569044444443</v>
      </c>
      <c r="M3314" s="81">
        <v>39.177973777777773</v>
      </c>
      <c r="N3314" s="190">
        <v>0</v>
      </c>
      <c r="O3314" s="185">
        <v>0</v>
      </c>
      <c r="P3314" s="185">
        <v>0</v>
      </c>
      <c r="Q3314" s="185">
        <v>9.2100000000000005E-4</v>
      </c>
      <c r="R3314" s="186">
        <v>0</v>
      </c>
    </row>
    <row r="3315" spans="1:18" s="81" customFormat="1" x14ac:dyDescent="0.2">
      <c r="A3315" s="81" t="s">
        <v>147</v>
      </c>
      <c r="B3315" s="81" t="s">
        <v>493</v>
      </c>
      <c r="C3315" s="81" t="str">
        <f t="shared" si="51"/>
        <v>08077</v>
      </c>
      <c r="D3315" s="81" t="s">
        <v>3101</v>
      </c>
      <c r="E3315" s="81" t="s">
        <v>1112</v>
      </c>
      <c r="F3315" s="81">
        <v>3.07</v>
      </c>
      <c r="G3315" s="81" t="s">
        <v>515</v>
      </c>
      <c r="H3315" s="81" t="s">
        <v>3182</v>
      </c>
      <c r="I3315" s="81" t="s">
        <v>3183</v>
      </c>
      <c r="J3315" s="81" t="s">
        <v>221</v>
      </c>
      <c r="K3315" s="81" t="s">
        <v>333</v>
      </c>
      <c r="L3315" s="81">
        <v>-108.10569044444443</v>
      </c>
      <c r="M3315" s="81">
        <v>39.177973777777773</v>
      </c>
      <c r="N3315" s="190">
        <v>0</v>
      </c>
      <c r="O3315" s="185">
        <v>0.1</v>
      </c>
      <c r="P3315" s="185">
        <v>0</v>
      </c>
      <c r="Q3315" s="185">
        <v>0</v>
      </c>
      <c r="R3315" s="186">
        <v>0</v>
      </c>
    </row>
    <row r="3316" spans="1:18" s="81" customFormat="1" x14ac:dyDescent="0.2">
      <c r="A3316" s="81" t="s">
        <v>147</v>
      </c>
      <c r="B3316" s="81" t="s">
        <v>493</v>
      </c>
      <c r="C3316" s="81" t="str">
        <f t="shared" si="51"/>
        <v>08077</v>
      </c>
      <c r="D3316" s="81" t="s">
        <v>3101</v>
      </c>
      <c r="E3316" s="81" t="s">
        <v>1127</v>
      </c>
      <c r="F3316" s="81">
        <v>285</v>
      </c>
      <c r="G3316" s="81" t="s">
        <v>505</v>
      </c>
      <c r="H3316" s="81" t="s">
        <v>545</v>
      </c>
      <c r="I3316" s="81" t="s">
        <v>3184</v>
      </c>
      <c r="J3316" s="81" t="s">
        <v>4</v>
      </c>
      <c r="K3316" s="81" t="s">
        <v>319</v>
      </c>
      <c r="L3316" s="81">
        <v>-108.63171944444444</v>
      </c>
      <c r="M3316" s="81">
        <v>39.274416666666674</v>
      </c>
      <c r="N3316" s="190">
        <v>0</v>
      </c>
      <c r="O3316" s="185">
        <v>1.6</v>
      </c>
      <c r="P3316" s="185">
        <v>0</v>
      </c>
      <c r="Q3316" s="185">
        <v>0</v>
      </c>
      <c r="R3316" s="186">
        <v>0</v>
      </c>
    </row>
    <row r="3317" spans="1:18" s="81" customFormat="1" x14ac:dyDescent="0.2">
      <c r="A3317" s="81" t="s">
        <v>147</v>
      </c>
      <c r="B3317" s="81" t="s">
        <v>493</v>
      </c>
      <c r="C3317" s="81" t="str">
        <f t="shared" si="51"/>
        <v>08077</v>
      </c>
      <c r="D3317" s="81" t="s">
        <v>3101</v>
      </c>
      <c r="E3317" s="81" t="s">
        <v>1129</v>
      </c>
      <c r="F3317" s="81">
        <v>95</v>
      </c>
      <c r="G3317" s="81" t="s">
        <v>505</v>
      </c>
      <c r="H3317" s="81" t="s">
        <v>545</v>
      </c>
      <c r="I3317" s="81" t="s">
        <v>3185</v>
      </c>
      <c r="J3317" s="81" t="s">
        <v>4</v>
      </c>
      <c r="K3317" s="81" t="s">
        <v>319</v>
      </c>
      <c r="L3317" s="81">
        <v>-108.63168055555555</v>
      </c>
      <c r="M3317" s="81">
        <v>39.274388888888886</v>
      </c>
      <c r="N3317" s="190">
        <v>0</v>
      </c>
      <c r="O3317" s="185">
        <v>1.3</v>
      </c>
      <c r="P3317" s="185">
        <v>0</v>
      </c>
      <c r="Q3317" s="185">
        <v>0</v>
      </c>
      <c r="R3317" s="186">
        <v>0</v>
      </c>
    </row>
    <row r="3318" spans="1:18" s="81" customFormat="1" x14ac:dyDescent="0.2">
      <c r="A3318" s="81" t="s">
        <v>147</v>
      </c>
      <c r="B3318" s="81" t="s">
        <v>493</v>
      </c>
      <c r="C3318" s="81" t="str">
        <f t="shared" si="51"/>
        <v>08077</v>
      </c>
      <c r="D3318" s="81" t="s">
        <v>3101</v>
      </c>
      <c r="E3318" s="81" t="s">
        <v>1131</v>
      </c>
      <c r="F3318" s="81">
        <v>190</v>
      </c>
      <c r="G3318" s="81" t="s">
        <v>505</v>
      </c>
      <c r="H3318" s="81" t="s">
        <v>545</v>
      </c>
      <c r="I3318" s="81" t="s">
        <v>3186</v>
      </c>
      <c r="J3318" s="81" t="s">
        <v>4</v>
      </c>
      <c r="K3318" s="81" t="s">
        <v>319</v>
      </c>
      <c r="L3318" s="81">
        <v>-108.61307499999999</v>
      </c>
      <c r="M3318" s="81">
        <v>39.274366666666666</v>
      </c>
      <c r="N3318" s="190">
        <v>0</v>
      </c>
      <c r="O3318" s="185">
        <v>1.2</v>
      </c>
      <c r="P3318" s="185">
        <v>0</v>
      </c>
      <c r="Q3318" s="185">
        <v>0</v>
      </c>
      <c r="R3318" s="186">
        <v>0</v>
      </c>
    </row>
    <row r="3319" spans="1:18" s="81" customFormat="1" x14ac:dyDescent="0.2">
      <c r="A3319" s="81" t="s">
        <v>147</v>
      </c>
      <c r="B3319" s="81" t="s">
        <v>493</v>
      </c>
      <c r="C3319" s="81" t="str">
        <f t="shared" si="51"/>
        <v>08077</v>
      </c>
      <c r="D3319" s="81" t="s">
        <v>3101</v>
      </c>
      <c r="E3319" s="81" t="s">
        <v>1133</v>
      </c>
      <c r="F3319" s="81">
        <v>190</v>
      </c>
      <c r="G3319" s="81" t="s">
        <v>505</v>
      </c>
      <c r="H3319" s="81" t="s">
        <v>545</v>
      </c>
      <c r="I3319" s="81" t="s">
        <v>3187</v>
      </c>
      <c r="J3319" s="81" t="s">
        <v>4</v>
      </c>
      <c r="K3319" s="81" t="s">
        <v>319</v>
      </c>
      <c r="L3319" s="81">
        <v>-108.61307499999999</v>
      </c>
      <c r="M3319" s="81">
        <v>39.274366666666666</v>
      </c>
      <c r="N3319" s="190">
        <v>0</v>
      </c>
      <c r="O3319" s="185">
        <v>1.7</v>
      </c>
      <c r="P3319" s="185">
        <v>0</v>
      </c>
      <c r="Q3319" s="185">
        <v>0</v>
      </c>
      <c r="R3319" s="186">
        <v>0</v>
      </c>
    </row>
    <row r="3320" spans="1:18" s="81" customFormat="1" x14ac:dyDescent="0.2">
      <c r="A3320" s="81" t="s">
        <v>147</v>
      </c>
      <c r="B3320" s="81" t="s">
        <v>493</v>
      </c>
      <c r="C3320" s="81" t="str">
        <f t="shared" si="51"/>
        <v>08077</v>
      </c>
      <c r="D3320" s="81" t="s">
        <v>3101</v>
      </c>
      <c r="E3320" s="81" t="s">
        <v>1135</v>
      </c>
      <c r="F3320" s="81">
        <v>47.5</v>
      </c>
      <c r="G3320" s="81" t="s">
        <v>505</v>
      </c>
      <c r="H3320" s="81" t="s">
        <v>545</v>
      </c>
      <c r="I3320" s="81" t="s">
        <v>3188</v>
      </c>
      <c r="J3320" s="81" t="s">
        <v>4</v>
      </c>
      <c r="K3320" s="81" t="s">
        <v>319</v>
      </c>
      <c r="L3320" s="81">
        <v>-108.63167777777777</v>
      </c>
      <c r="M3320" s="81">
        <v>39.274425000000001</v>
      </c>
      <c r="N3320" s="190">
        <v>0</v>
      </c>
      <c r="O3320" s="185">
        <v>1.3</v>
      </c>
      <c r="P3320" s="185">
        <v>0</v>
      </c>
      <c r="Q3320" s="185">
        <v>0</v>
      </c>
      <c r="R3320" s="186">
        <v>0</v>
      </c>
    </row>
    <row r="3321" spans="1:18" s="81" customFormat="1" x14ac:dyDescent="0.2">
      <c r="A3321" s="81" t="s">
        <v>147</v>
      </c>
      <c r="B3321" s="81" t="s">
        <v>493</v>
      </c>
      <c r="C3321" s="81" t="str">
        <f t="shared" si="51"/>
        <v>08077</v>
      </c>
      <c r="D3321" s="81" t="s">
        <v>3101</v>
      </c>
      <c r="E3321" s="81" t="s">
        <v>1137</v>
      </c>
      <c r="F3321" s="81">
        <v>142.5</v>
      </c>
      <c r="G3321" s="81" t="s">
        <v>505</v>
      </c>
      <c r="H3321" s="81" t="s">
        <v>545</v>
      </c>
      <c r="I3321" s="81" t="s">
        <v>3189</v>
      </c>
      <c r="J3321" s="81" t="s">
        <v>4</v>
      </c>
      <c r="K3321" s="81" t="s">
        <v>319</v>
      </c>
      <c r="L3321" s="81">
        <v>-108.63171666666666</v>
      </c>
      <c r="M3321" s="81">
        <v>39.274452777777775</v>
      </c>
      <c r="N3321" s="190">
        <v>0</v>
      </c>
      <c r="O3321" s="185">
        <v>1.6</v>
      </c>
      <c r="P3321" s="185">
        <v>0</v>
      </c>
      <c r="Q3321" s="185">
        <v>0</v>
      </c>
      <c r="R3321" s="186">
        <v>0</v>
      </c>
    </row>
    <row r="3322" spans="1:18" s="81" customFormat="1" x14ac:dyDescent="0.2">
      <c r="A3322" s="81" t="s">
        <v>147</v>
      </c>
      <c r="B3322" s="81" t="s">
        <v>493</v>
      </c>
      <c r="C3322" s="81" t="str">
        <f t="shared" si="51"/>
        <v>08077</v>
      </c>
      <c r="D3322" s="81" t="s">
        <v>3101</v>
      </c>
      <c r="E3322" s="81" t="s">
        <v>3190</v>
      </c>
      <c r="F3322" s="81">
        <v>308.75</v>
      </c>
      <c r="G3322" s="81" t="s">
        <v>505</v>
      </c>
      <c r="H3322" s="81" t="s">
        <v>545</v>
      </c>
      <c r="I3322" s="81" t="s">
        <v>3191</v>
      </c>
      <c r="J3322" s="81" t="s">
        <v>4</v>
      </c>
      <c r="K3322" s="81" t="s">
        <v>319</v>
      </c>
      <c r="L3322" s="81">
        <v>-108.61307499999999</v>
      </c>
      <c r="M3322" s="81">
        <v>39.27439722222222</v>
      </c>
      <c r="N3322" s="190">
        <v>0</v>
      </c>
      <c r="O3322" s="185">
        <v>1.4</v>
      </c>
      <c r="P3322" s="185">
        <v>0</v>
      </c>
      <c r="Q3322" s="185">
        <v>0</v>
      </c>
      <c r="R3322" s="186">
        <v>0</v>
      </c>
    </row>
    <row r="3323" spans="1:18" s="81" customFormat="1" x14ac:dyDescent="0.2">
      <c r="A3323" s="81" t="s">
        <v>147</v>
      </c>
      <c r="B3323" s="81" t="s">
        <v>493</v>
      </c>
      <c r="C3323" s="81" t="str">
        <f t="shared" si="51"/>
        <v>08077</v>
      </c>
      <c r="D3323" s="81" t="s">
        <v>3101</v>
      </c>
      <c r="E3323" s="81" t="s">
        <v>1139</v>
      </c>
      <c r="F3323" s="81">
        <v>308.75</v>
      </c>
      <c r="G3323" s="81" t="s">
        <v>505</v>
      </c>
      <c r="H3323" s="81" t="s">
        <v>545</v>
      </c>
      <c r="I3323" s="81" t="s">
        <v>3192</v>
      </c>
      <c r="J3323" s="81" t="s">
        <v>4</v>
      </c>
      <c r="K3323" s="81" t="s">
        <v>319</v>
      </c>
      <c r="L3323" s="81">
        <v>-108.63171666666666</v>
      </c>
      <c r="M3323" s="81">
        <v>39.274422222222221</v>
      </c>
      <c r="N3323" s="190">
        <v>0</v>
      </c>
      <c r="O3323" s="185">
        <v>1.3</v>
      </c>
      <c r="P3323" s="185">
        <v>0</v>
      </c>
      <c r="Q3323" s="185">
        <v>0</v>
      </c>
      <c r="R3323" s="186">
        <v>0</v>
      </c>
    </row>
    <row r="3324" spans="1:18" s="81" customFormat="1" x14ac:dyDescent="0.2">
      <c r="A3324" s="81" t="s">
        <v>147</v>
      </c>
      <c r="B3324" s="81" t="s">
        <v>493</v>
      </c>
      <c r="C3324" s="81" t="str">
        <f t="shared" si="51"/>
        <v>08077</v>
      </c>
      <c r="D3324" s="81" t="s">
        <v>3101</v>
      </c>
      <c r="E3324" s="81" t="s">
        <v>1141</v>
      </c>
      <c r="F3324" s="81">
        <v>730</v>
      </c>
      <c r="G3324" s="81" t="s">
        <v>505</v>
      </c>
      <c r="H3324" s="81" t="s">
        <v>977</v>
      </c>
      <c r="I3324" s="81" t="s">
        <v>3193</v>
      </c>
      <c r="J3324" s="81" t="s">
        <v>4</v>
      </c>
      <c r="K3324" s="81" t="s">
        <v>319</v>
      </c>
      <c r="L3324" s="81">
        <v>-108.09116666666667</v>
      </c>
      <c r="M3324" s="81">
        <v>39.362388888888887</v>
      </c>
      <c r="N3324" s="190">
        <v>0</v>
      </c>
      <c r="O3324" s="185">
        <v>15.50009</v>
      </c>
      <c r="P3324" s="185">
        <v>0</v>
      </c>
      <c r="Q3324" s="185">
        <v>0</v>
      </c>
      <c r="R3324" s="186">
        <v>0</v>
      </c>
    </row>
    <row r="3325" spans="1:18" s="81" customFormat="1" x14ac:dyDescent="0.2">
      <c r="A3325" s="81" t="s">
        <v>147</v>
      </c>
      <c r="B3325" s="81" t="s">
        <v>493</v>
      </c>
      <c r="C3325" s="81" t="str">
        <f t="shared" si="51"/>
        <v>08077</v>
      </c>
      <c r="D3325" s="81" t="s">
        <v>3101</v>
      </c>
      <c r="E3325" s="81" t="s">
        <v>1151</v>
      </c>
      <c r="F3325" s="81">
        <v>74.400000000000006</v>
      </c>
      <c r="G3325" s="81" t="s">
        <v>515</v>
      </c>
      <c r="H3325" s="81" t="s">
        <v>3194</v>
      </c>
      <c r="I3325" s="81" t="s">
        <v>3195</v>
      </c>
      <c r="J3325" s="81" t="s">
        <v>221</v>
      </c>
      <c r="K3325" s="81" t="s">
        <v>333</v>
      </c>
      <c r="L3325" s="81">
        <v>-108.03948686111113</v>
      </c>
      <c r="M3325" s="81">
        <v>39.226034638888891</v>
      </c>
      <c r="N3325" s="190">
        <v>0</v>
      </c>
      <c r="O3325" s="185">
        <v>0</v>
      </c>
      <c r="P3325" s="185">
        <v>2.16</v>
      </c>
      <c r="Q3325" s="185">
        <v>0</v>
      </c>
      <c r="R3325" s="186">
        <v>0</v>
      </c>
    </row>
    <row r="3326" spans="1:18" s="81" customFormat="1" x14ac:dyDescent="0.2">
      <c r="A3326" s="81" t="s">
        <v>147</v>
      </c>
      <c r="B3326" s="81" t="s">
        <v>493</v>
      </c>
      <c r="C3326" s="81" t="str">
        <f t="shared" si="51"/>
        <v>08077</v>
      </c>
      <c r="D3326" s="81" t="s">
        <v>3101</v>
      </c>
      <c r="E3326" s="81" t="s">
        <v>1151</v>
      </c>
      <c r="F3326" s="81">
        <v>74.400000000000006</v>
      </c>
      <c r="G3326" s="81" t="s">
        <v>515</v>
      </c>
      <c r="H3326" s="81" t="s">
        <v>3194</v>
      </c>
      <c r="I3326" s="81" t="s">
        <v>3195</v>
      </c>
      <c r="J3326" s="81" t="s">
        <v>221</v>
      </c>
      <c r="K3326" s="81" t="s">
        <v>333</v>
      </c>
      <c r="L3326" s="81">
        <v>-108.03948686111113</v>
      </c>
      <c r="M3326" s="81">
        <v>39.226034638888891</v>
      </c>
      <c r="N3326" s="190">
        <v>15.4</v>
      </c>
      <c r="O3326" s="185">
        <v>0</v>
      </c>
      <c r="P3326" s="185">
        <v>0</v>
      </c>
      <c r="Q3326" s="185">
        <v>0</v>
      </c>
      <c r="R3326" s="186">
        <v>0</v>
      </c>
    </row>
    <row r="3327" spans="1:18" s="81" customFormat="1" x14ac:dyDescent="0.2">
      <c r="A3327" s="81" t="s">
        <v>147</v>
      </c>
      <c r="B3327" s="81" t="s">
        <v>493</v>
      </c>
      <c r="C3327" s="81" t="str">
        <f t="shared" si="51"/>
        <v>08077</v>
      </c>
      <c r="D3327" s="81" t="s">
        <v>3101</v>
      </c>
      <c r="E3327" s="81" t="s">
        <v>1151</v>
      </c>
      <c r="F3327" s="81">
        <v>74.400000000000006</v>
      </c>
      <c r="G3327" s="81" t="s">
        <v>515</v>
      </c>
      <c r="H3327" s="81" t="s">
        <v>3194</v>
      </c>
      <c r="I3327" s="81" t="s">
        <v>3195</v>
      </c>
      <c r="J3327" s="81" t="s">
        <v>221</v>
      </c>
      <c r="K3327" s="81" t="s">
        <v>333</v>
      </c>
      <c r="L3327" s="81">
        <v>-108.03948686111113</v>
      </c>
      <c r="M3327" s="81">
        <v>39.226034638888891</v>
      </c>
      <c r="N3327" s="190">
        <v>0</v>
      </c>
      <c r="O3327" s="185">
        <v>0</v>
      </c>
      <c r="P3327" s="185">
        <v>0</v>
      </c>
      <c r="Q3327" s="185">
        <v>0</v>
      </c>
      <c r="R3327" s="186">
        <v>0.35</v>
      </c>
    </row>
    <row r="3328" spans="1:18" s="81" customFormat="1" x14ac:dyDescent="0.2">
      <c r="A3328" s="81" t="s">
        <v>147</v>
      </c>
      <c r="B3328" s="81" t="s">
        <v>493</v>
      </c>
      <c r="C3328" s="81" t="str">
        <f t="shared" si="51"/>
        <v>08077</v>
      </c>
      <c r="D3328" s="81" t="s">
        <v>3101</v>
      </c>
      <c r="E3328" s="81" t="s">
        <v>1151</v>
      </c>
      <c r="F3328" s="81">
        <v>74.400000000000006</v>
      </c>
      <c r="G3328" s="81" t="s">
        <v>515</v>
      </c>
      <c r="H3328" s="81" t="s">
        <v>3194</v>
      </c>
      <c r="I3328" s="81" t="s">
        <v>3195</v>
      </c>
      <c r="J3328" s="81" t="s">
        <v>221</v>
      </c>
      <c r="K3328" s="81" t="s">
        <v>333</v>
      </c>
      <c r="L3328" s="81">
        <v>-108.03948686111113</v>
      </c>
      <c r="M3328" s="81">
        <v>39.226034638888891</v>
      </c>
      <c r="N3328" s="190">
        <v>0</v>
      </c>
      <c r="O3328" s="185">
        <v>0</v>
      </c>
      <c r="P3328" s="185">
        <v>0</v>
      </c>
      <c r="Q3328" s="185">
        <v>0</v>
      </c>
      <c r="R3328" s="186">
        <v>0</v>
      </c>
    </row>
    <row r="3329" spans="1:18" s="81" customFormat="1" x14ac:dyDescent="0.2">
      <c r="A3329" s="81" t="s">
        <v>147</v>
      </c>
      <c r="B3329" s="81" t="s">
        <v>493</v>
      </c>
      <c r="C3329" s="81" t="str">
        <f t="shared" si="51"/>
        <v>08077</v>
      </c>
      <c r="D3329" s="81" t="s">
        <v>3101</v>
      </c>
      <c r="E3329" s="81" t="s">
        <v>1151</v>
      </c>
      <c r="F3329" s="81">
        <v>74.400000000000006</v>
      </c>
      <c r="G3329" s="81" t="s">
        <v>515</v>
      </c>
      <c r="H3329" s="81" t="s">
        <v>3194</v>
      </c>
      <c r="I3329" s="81" t="s">
        <v>3195</v>
      </c>
      <c r="J3329" s="81" t="s">
        <v>221</v>
      </c>
      <c r="K3329" s="81" t="s">
        <v>333</v>
      </c>
      <c r="L3329" s="81">
        <v>-108.03948686111113</v>
      </c>
      <c r="M3329" s="81">
        <v>39.226034638888891</v>
      </c>
      <c r="N3329" s="190">
        <v>0</v>
      </c>
      <c r="O3329" s="185">
        <v>0</v>
      </c>
      <c r="P3329" s="185">
        <v>0</v>
      </c>
      <c r="Q3329" s="185">
        <v>0.02</v>
      </c>
      <c r="R3329" s="186">
        <v>0</v>
      </c>
    </row>
    <row r="3330" spans="1:18" s="81" customFormat="1" x14ac:dyDescent="0.2">
      <c r="A3330" s="81" t="s">
        <v>147</v>
      </c>
      <c r="B3330" s="81" t="s">
        <v>493</v>
      </c>
      <c r="C3330" s="81" t="str">
        <f t="shared" si="51"/>
        <v>08077</v>
      </c>
      <c r="D3330" s="81" t="s">
        <v>3101</v>
      </c>
      <c r="E3330" s="81" t="s">
        <v>1151</v>
      </c>
      <c r="F3330" s="81">
        <v>74.400000000000006</v>
      </c>
      <c r="G3330" s="81" t="s">
        <v>515</v>
      </c>
      <c r="H3330" s="81" t="s">
        <v>3194</v>
      </c>
      <c r="I3330" s="81" t="s">
        <v>3195</v>
      </c>
      <c r="J3330" s="81" t="s">
        <v>221</v>
      </c>
      <c r="K3330" s="81" t="s">
        <v>333</v>
      </c>
      <c r="L3330" s="81">
        <v>-108.03948686111113</v>
      </c>
      <c r="M3330" s="81">
        <v>39.226034638888891</v>
      </c>
      <c r="N3330" s="190">
        <v>0</v>
      </c>
      <c r="O3330" s="185">
        <v>1.37</v>
      </c>
      <c r="P3330" s="185">
        <v>0</v>
      </c>
      <c r="Q3330" s="185">
        <v>0</v>
      </c>
      <c r="R3330" s="186">
        <v>0</v>
      </c>
    </row>
    <row r="3331" spans="1:18" s="81" customFormat="1" x14ac:dyDescent="0.2">
      <c r="A3331" s="81" t="s">
        <v>147</v>
      </c>
      <c r="B3331" s="81" t="s">
        <v>493</v>
      </c>
      <c r="C3331" s="81" t="str">
        <f t="shared" si="51"/>
        <v>08077</v>
      </c>
      <c r="D3331" s="81" t="s">
        <v>3101</v>
      </c>
      <c r="E3331" s="81" t="s">
        <v>1151</v>
      </c>
      <c r="F3331" s="81">
        <v>74.400000000000006</v>
      </c>
      <c r="G3331" s="81" t="s">
        <v>515</v>
      </c>
      <c r="H3331" s="81" t="s">
        <v>3196</v>
      </c>
      <c r="I3331" s="81" t="s">
        <v>3195</v>
      </c>
      <c r="J3331" s="81" t="s">
        <v>231</v>
      </c>
      <c r="K3331" s="81" t="s">
        <v>333</v>
      </c>
      <c r="L3331" s="81">
        <v>-108.03948686111113</v>
      </c>
      <c r="M3331" s="81">
        <v>39.226034638888891</v>
      </c>
      <c r="N3331" s="190">
        <v>0</v>
      </c>
      <c r="O3331" s="185">
        <v>0</v>
      </c>
      <c r="P3331" s="185">
        <v>2.16</v>
      </c>
      <c r="Q3331" s="185">
        <v>0</v>
      </c>
      <c r="R3331" s="186">
        <v>0</v>
      </c>
    </row>
    <row r="3332" spans="1:18" s="81" customFormat="1" x14ac:dyDescent="0.2">
      <c r="A3332" s="81" t="s">
        <v>147</v>
      </c>
      <c r="B3332" s="81" t="s">
        <v>493</v>
      </c>
      <c r="C3332" s="81" t="str">
        <f t="shared" si="51"/>
        <v>08077</v>
      </c>
      <c r="D3332" s="81" t="s">
        <v>3101</v>
      </c>
      <c r="E3332" s="81" t="s">
        <v>1151</v>
      </c>
      <c r="F3332" s="81">
        <v>74.400000000000006</v>
      </c>
      <c r="G3332" s="81" t="s">
        <v>515</v>
      </c>
      <c r="H3332" s="81" t="s">
        <v>3196</v>
      </c>
      <c r="I3332" s="81" t="s">
        <v>3195</v>
      </c>
      <c r="J3332" s="81" t="s">
        <v>231</v>
      </c>
      <c r="K3332" s="81" t="s">
        <v>333</v>
      </c>
      <c r="L3332" s="81">
        <v>-108.03948686111113</v>
      </c>
      <c r="M3332" s="81">
        <v>39.226034638888891</v>
      </c>
      <c r="N3332" s="190">
        <v>15.54</v>
      </c>
      <c r="O3332" s="185">
        <v>0</v>
      </c>
      <c r="P3332" s="185">
        <v>0</v>
      </c>
      <c r="Q3332" s="185">
        <v>0</v>
      </c>
      <c r="R3332" s="186">
        <v>0</v>
      </c>
    </row>
    <row r="3333" spans="1:18" s="81" customFormat="1" x14ac:dyDescent="0.2">
      <c r="A3333" s="81" t="s">
        <v>147</v>
      </c>
      <c r="B3333" s="81" t="s">
        <v>493</v>
      </c>
      <c r="C3333" s="81" t="str">
        <f t="shared" si="51"/>
        <v>08077</v>
      </c>
      <c r="D3333" s="81" t="s">
        <v>3101</v>
      </c>
      <c r="E3333" s="81" t="s">
        <v>1151</v>
      </c>
      <c r="F3333" s="81">
        <v>74.400000000000006</v>
      </c>
      <c r="G3333" s="81" t="s">
        <v>515</v>
      </c>
      <c r="H3333" s="81" t="s">
        <v>3196</v>
      </c>
      <c r="I3333" s="81" t="s">
        <v>3195</v>
      </c>
      <c r="J3333" s="81" t="s">
        <v>231</v>
      </c>
      <c r="K3333" s="81" t="s">
        <v>333</v>
      </c>
      <c r="L3333" s="81">
        <v>-108.03948686111113</v>
      </c>
      <c r="M3333" s="81">
        <v>39.226034638888891</v>
      </c>
      <c r="N3333" s="190">
        <v>0</v>
      </c>
      <c r="O3333" s="185">
        <v>0</v>
      </c>
      <c r="P3333" s="185">
        <v>0</v>
      </c>
      <c r="Q3333" s="185">
        <v>0</v>
      </c>
      <c r="R3333" s="186">
        <v>0.35</v>
      </c>
    </row>
    <row r="3334" spans="1:18" s="81" customFormat="1" x14ac:dyDescent="0.2">
      <c r="A3334" s="81" t="s">
        <v>147</v>
      </c>
      <c r="B3334" s="81" t="s">
        <v>493</v>
      </c>
      <c r="C3334" s="81" t="str">
        <f t="shared" si="51"/>
        <v>08077</v>
      </c>
      <c r="D3334" s="81" t="s">
        <v>3101</v>
      </c>
      <c r="E3334" s="81" t="s">
        <v>1151</v>
      </c>
      <c r="F3334" s="81">
        <v>74.400000000000006</v>
      </c>
      <c r="G3334" s="81" t="s">
        <v>515</v>
      </c>
      <c r="H3334" s="81" t="s">
        <v>3196</v>
      </c>
      <c r="I3334" s="81" t="s">
        <v>3195</v>
      </c>
      <c r="J3334" s="81" t="s">
        <v>231</v>
      </c>
      <c r="K3334" s="81" t="s">
        <v>333</v>
      </c>
      <c r="L3334" s="81">
        <v>-108.03948686111113</v>
      </c>
      <c r="M3334" s="81">
        <v>39.226034638888891</v>
      </c>
      <c r="N3334" s="190">
        <v>0</v>
      </c>
      <c r="O3334" s="185">
        <v>0</v>
      </c>
      <c r="P3334" s="185">
        <v>0</v>
      </c>
      <c r="Q3334" s="185">
        <v>0</v>
      </c>
      <c r="R3334" s="186">
        <v>0</v>
      </c>
    </row>
    <row r="3335" spans="1:18" s="81" customFormat="1" x14ac:dyDescent="0.2">
      <c r="A3335" s="81" t="s">
        <v>147</v>
      </c>
      <c r="B3335" s="81" t="s">
        <v>493</v>
      </c>
      <c r="C3335" s="81" t="str">
        <f t="shared" ref="C3335:C3398" si="52">B3335&amp;D3335</f>
        <v>08077</v>
      </c>
      <c r="D3335" s="81" t="s">
        <v>3101</v>
      </c>
      <c r="E3335" s="81" t="s">
        <v>1151</v>
      </c>
      <c r="F3335" s="81">
        <v>74.400000000000006</v>
      </c>
      <c r="G3335" s="81" t="s">
        <v>515</v>
      </c>
      <c r="H3335" s="81" t="s">
        <v>3196</v>
      </c>
      <c r="I3335" s="81" t="s">
        <v>3195</v>
      </c>
      <c r="J3335" s="81" t="s">
        <v>231</v>
      </c>
      <c r="K3335" s="81" t="s">
        <v>333</v>
      </c>
      <c r="L3335" s="81">
        <v>-108.03948686111113</v>
      </c>
      <c r="M3335" s="81">
        <v>39.226034638888891</v>
      </c>
      <c r="N3335" s="190">
        <v>0</v>
      </c>
      <c r="O3335" s="185">
        <v>0</v>
      </c>
      <c r="P3335" s="185">
        <v>0</v>
      </c>
      <c r="Q3335" s="185">
        <v>0.02</v>
      </c>
      <c r="R3335" s="186">
        <v>0</v>
      </c>
    </row>
    <row r="3336" spans="1:18" s="81" customFormat="1" x14ac:dyDescent="0.2">
      <c r="A3336" s="81" t="s">
        <v>147</v>
      </c>
      <c r="B3336" s="81" t="s">
        <v>493</v>
      </c>
      <c r="C3336" s="81" t="str">
        <f t="shared" si="52"/>
        <v>08077</v>
      </c>
      <c r="D3336" s="81" t="s">
        <v>3101</v>
      </c>
      <c r="E3336" s="81" t="s">
        <v>1151</v>
      </c>
      <c r="F3336" s="81">
        <v>74.400000000000006</v>
      </c>
      <c r="G3336" s="81" t="s">
        <v>515</v>
      </c>
      <c r="H3336" s="81" t="s">
        <v>3196</v>
      </c>
      <c r="I3336" s="81" t="s">
        <v>3195</v>
      </c>
      <c r="J3336" s="81" t="s">
        <v>231</v>
      </c>
      <c r="K3336" s="81" t="s">
        <v>333</v>
      </c>
      <c r="L3336" s="81">
        <v>-108.03948686111113</v>
      </c>
      <c r="M3336" s="81">
        <v>39.226034638888891</v>
      </c>
      <c r="N3336" s="190">
        <v>0</v>
      </c>
      <c r="O3336" s="185">
        <v>1.37</v>
      </c>
      <c r="P3336" s="185">
        <v>0</v>
      </c>
      <c r="Q3336" s="185">
        <v>0</v>
      </c>
      <c r="R3336" s="186">
        <v>0</v>
      </c>
    </row>
    <row r="3337" spans="1:18" s="81" customFormat="1" x14ac:dyDescent="0.2">
      <c r="A3337" s="81" t="s">
        <v>147</v>
      </c>
      <c r="B3337" s="81" t="s">
        <v>493</v>
      </c>
      <c r="C3337" s="81" t="str">
        <f t="shared" si="52"/>
        <v>08077</v>
      </c>
      <c r="D3337" s="81" t="s">
        <v>3101</v>
      </c>
      <c r="E3337" s="81" t="s">
        <v>1151</v>
      </c>
      <c r="F3337" s="81">
        <v>74.400000000000006</v>
      </c>
      <c r="G3337" s="81" t="s">
        <v>515</v>
      </c>
      <c r="H3337" s="81" t="s">
        <v>3196</v>
      </c>
      <c r="I3337" s="81" t="s">
        <v>3195</v>
      </c>
      <c r="J3337" s="81" t="s">
        <v>231</v>
      </c>
      <c r="K3337" s="81" t="s">
        <v>333</v>
      </c>
      <c r="L3337" s="81">
        <v>-108.03948686111113</v>
      </c>
      <c r="M3337" s="81">
        <v>39.226034638888891</v>
      </c>
      <c r="N3337" s="190">
        <v>0</v>
      </c>
      <c r="O3337" s="185">
        <v>0</v>
      </c>
      <c r="P3337" s="185">
        <v>2.16</v>
      </c>
      <c r="Q3337" s="185">
        <v>0</v>
      </c>
      <c r="R3337" s="186">
        <v>0</v>
      </c>
    </row>
    <row r="3338" spans="1:18" s="81" customFormat="1" x14ac:dyDescent="0.2">
      <c r="A3338" s="81" t="s">
        <v>147</v>
      </c>
      <c r="B3338" s="81" t="s">
        <v>493</v>
      </c>
      <c r="C3338" s="81" t="str">
        <f t="shared" si="52"/>
        <v>08077</v>
      </c>
      <c r="D3338" s="81" t="s">
        <v>3101</v>
      </c>
      <c r="E3338" s="81" t="s">
        <v>1151</v>
      </c>
      <c r="F3338" s="81">
        <v>74.400000000000006</v>
      </c>
      <c r="G3338" s="81" t="s">
        <v>515</v>
      </c>
      <c r="H3338" s="81" t="s">
        <v>3196</v>
      </c>
      <c r="I3338" s="81" t="s">
        <v>3195</v>
      </c>
      <c r="J3338" s="81" t="s">
        <v>231</v>
      </c>
      <c r="K3338" s="81" t="s">
        <v>333</v>
      </c>
      <c r="L3338" s="81">
        <v>-108.03948686111113</v>
      </c>
      <c r="M3338" s="81">
        <v>39.226034638888891</v>
      </c>
      <c r="N3338" s="190">
        <v>15.54</v>
      </c>
      <c r="O3338" s="185">
        <v>0</v>
      </c>
      <c r="P3338" s="185">
        <v>0</v>
      </c>
      <c r="Q3338" s="185">
        <v>0</v>
      </c>
      <c r="R3338" s="186">
        <v>0</v>
      </c>
    </row>
    <row r="3339" spans="1:18" s="81" customFormat="1" x14ac:dyDescent="0.2">
      <c r="A3339" s="81" t="s">
        <v>147</v>
      </c>
      <c r="B3339" s="81" t="s">
        <v>493</v>
      </c>
      <c r="C3339" s="81" t="str">
        <f t="shared" si="52"/>
        <v>08077</v>
      </c>
      <c r="D3339" s="81" t="s">
        <v>3101</v>
      </c>
      <c r="E3339" s="81" t="s">
        <v>1151</v>
      </c>
      <c r="F3339" s="81">
        <v>74.400000000000006</v>
      </c>
      <c r="G3339" s="81" t="s">
        <v>515</v>
      </c>
      <c r="H3339" s="81" t="s">
        <v>3196</v>
      </c>
      <c r="I3339" s="81" t="s">
        <v>3195</v>
      </c>
      <c r="J3339" s="81" t="s">
        <v>231</v>
      </c>
      <c r="K3339" s="81" t="s">
        <v>333</v>
      </c>
      <c r="L3339" s="81">
        <v>-108.03948686111113</v>
      </c>
      <c r="M3339" s="81">
        <v>39.226034638888891</v>
      </c>
      <c r="N3339" s="190">
        <v>0</v>
      </c>
      <c r="O3339" s="185">
        <v>0</v>
      </c>
      <c r="P3339" s="185">
        <v>0</v>
      </c>
      <c r="Q3339" s="185">
        <v>0</v>
      </c>
      <c r="R3339" s="186">
        <v>0.35</v>
      </c>
    </row>
    <row r="3340" spans="1:18" s="81" customFormat="1" x14ac:dyDescent="0.2">
      <c r="A3340" s="81" t="s">
        <v>147</v>
      </c>
      <c r="B3340" s="81" t="s">
        <v>493</v>
      </c>
      <c r="C3340" s="81" t="str">
        <f t="shared" si="52"/>
        <v>08077</v>
      </c>
      <c r="D3340" s="81" t="s">
        <v>3101</v>
      </c>
      <c r="E3340" s="81" t="s">
        <v>1151</v>
      </c>
      <c r="F3340" s="81">
        <v>74.400000000000006</v>
      </c>
      <c r="G3340" s="81" t="s">
        <v>515</v>
      </c>
      <c r="H3340" s="81" t="s">
        <v>3196</v>
      </c>
      <c r="I3340" s="81" t="s">
        <v>3195</v>
      </c>
      <c r="J3340" s="81" t="s">
        <v>231</v>
      </c>
      <c r="K3340" s="81" t="s">
        <v>333</v>
      </c>
      <c r="L3340" s="81">
        <v>-108.03948686111113</v>
      </c>
      <c r="M3340" s="81">
        <v>39.226034638888891</v>
      </c>
      <c r="N3340" s="190">
        <v>0</v>
      </c>
      <c r="O3340" s="185">
        <v>0</v>
      </c>
      <c r="P3340" s="185">
        <v>0</v>
      </c>
      <c r="Q3340" s="185">
        <v>0</v>
      </c>
      <c r="R3340" s="186">
        <v>0</v>
      </c>
    </row>
    <row r="3341" spans="1:18" s="81" customFormat="1" x14ac:dyDescent="0.2">
      <c r="A3341" s="81" t="s">
        <v>147</v>
      </c>
      <c r="B3341" s="81" t="s">
        <v>493</v>
      </c>
      <c r="C3341" s="81" t="str">
        <f t="shared" si="52"/>
        <v>08077</v>
      </c>
      <c r="D3341" s="81" t="s">
        <v>3101</v>
      </c>
      <c r="E3341" s="81" t="s">
        <v>1151</v>
      </c>
      <c r="F3341" s="81">
        <v>74.400000000000006</v>
      </c>
      <c r="G3341" s="81" t="s">
        <v>515</v>
      </c>
      <c r="H3341" s="81" t="s">
        <v>3196</v>
      </c>
      <c r="I3341" s="81" t="s">
        <v>3195</v>
      </c>
      <c r="J3341" s="81" t="s">
        <v>231</v>
      </c>
      <c r="K3341" s="81" t="s">
        <v>333</v>
      </c>
      <c r="L3341" s="81">
        <v>-108.03948686111113</v>
      </c>
      <c r="M3341" s="81">
        <v>39.226034638888891</v>
      </c>
      <c r="N3341" s="190">
        <v>0</v>
      </c>
      <c r="O3341" s="185">
        <v>0</v>
      </c>
      <c r="P3341" s="185">
        <v>0</v>
      </c>
      <c r="Q3341" s="185">
        <v>0.02</v>
      </c>
      <c r="R3341" s="186">
        <v>0</v>
      </c>
    </row>
    <row r="3342" spans="1:18" s="81" customFormat="1" x14ac:dyDescent="0.2">
      <c r="A3342" s="81" t="s">
        <v>147</v>
      </c>
      <c r="B3342" s="81" t="s">
        <v>493</v>
      </c>
      <c r="C3342" s="81" t="str">
        <f t="shared" si="52"/>
        <v>08077</v>
      </c>
      <c r="D3342" s="81" t="s">
        <v>3101</v>
      </c>
      <c r="E3342" s="81" t="s">
        <v>1151</v>
      </c>
      <c r="F3342" s="81">
        <v>74.400000000000006</v>
      </c>
      <c r="G3342" s="81" t="s">
        <v>515</v>
      </c>
      <c r="H3342" s="81" t="s">
        <v>3196</v>
      </c>
      <c r="I3342" s="81" t="s">
        <v>3195</v>
      </c>
      <c r="J3342" s="81" t="s">
        <v>231</v>
      </c>
      <c r="K3342" s="81" t="s">
        <v>333</v>
      </c>
      <c r="L3342" s="81">
        <v>-108.03948686111113</v>
      </c>
      <c r="M3342" s="81">
        <v>39.226034638888891</v>
      </c>
      <c r="N3342" s="190">
        <v>0</v>
      </c>
      <c r="O3342" s="185">
        <v>1.37</v>
      </c>
      <c r="P3342" s="185">
        <v>0</v>
      </c>
      <c r="Q3342" s="185">
        <v>0</v>
      </c>
      <c r="R3342" s="186">
        <v>0</v>
      </c>
    </row>
    <row r="3343" spans="1:18" s="81" customFormat="1" x14ac:dyDescent="0.2">
      <c r="A3343" s="81" t="s">
        <v>147</v>
      </c>
      <c r="B3343" s="81" t="s">
        <v>493</v>
      </c>
      <c r="C3343" s="81" t="str">
        <f t="shared" si="52"/>
        <v>08077</v>
      </c>
      <c r="D3343" s="81" t="s">
        <v>3101</v>
      </c>
      <c r="E3343" s="81" t="s">
        <v>1151</v>
      </c>
      <c r="F3343" s="81">
        <v>99.4</v>
      </c>
      <c r="G3343" s="81" t="s">
        <v>523</v>
      </c>
      <c r="H3343" s="81" t="s">
        <v>1818</v>
      </c>
      <c r="I3343" s="81" t="s">
        <v>3195</v>
      </c>
      <c r="J3343" s="81" t="s">
        <v>251</v>
      </c>
      <c r="K3343" s="81" t="s">
        <v>333</v>
      </c>
      <c r="L3343" s="81">
        <v>-108.03948686111113</v>
      </c>
      <c r="M3343" s="81">
        <v>39.226034638888891</v>
      </c>
      <c r="N3343" s="190">
        <v>0</v>
      </c>
      <c r="O3343" s="185">
        <v>0</v>
      </c>
      <c r="P3343" s="185">
        <v>15.600000000000001</v>
      </c>
      <c r="Q3343" s="185">
        <v>0</v>
      </c>
      <c r="R3343" s="186">
        <v>0</v>
      </c>
    </row>
    <row r="3344" spans="1:18" s="81" customFormat="1" x14ac:dyDescent="0.2">
      <c r="A3344" s="81" t="s">
        <v>147</v>
      </c>
      <c r="B3344" s="81" t="s">
        <v>493</v>
      </c>
      <c r="C3344" s="81" t="str">
        <f t="shared" si="52"/>
        <v>08077</v>
      </c>
      <c r="D3344" s="81" t="s">
        <v>3101</v>
      </c>
      <c r="E3344" s="81" t="s">
        <v>1151</v>
      </c>
      <c r="F3344" s="81">
        <v>99.4</v>
      </c>
      <c r="G3344" s="81" t="s">
        <v>523</v>
      </c>
      <c r="H3344" s="81" t="s">
        <v>1818</v>
      </c>
      <c r="I3344" s="81" t="s">
        <v>3195</v>
      </c>
      <c r="J3344" s="81" t="s">
        <v>251</v>
      </c>
      <c r="K3344" s="81" t="s">
        <v>333</v>
      </c>
      <c r="L3344" s="81">
        <v>-108.03948686111113</v>
      </c>
      <c r="M3344" s="81">
        <v>39.226034638888891</v>
      </c>
      <c r="N3344" s="190">
        <v>33.599999999999994</v>
      </c>
      <c r="O3344" s="185">
        <v>0</v>
      </c>
      <c r="P3344" s="185">
        <v>0</v>
      </c>
      <c r="Q3344" s="185">
        <v>0</v>
      </c>
      <c r="R3344" s="186">
        <v>0</v>
      </c>
    </row>
    <row r="3345" spans="1:18" s="81" customFormat="1" x14ac:dyDescent="0.2">
      <c r="A3345" s="81" t="s">
        <v>147</v>
      </c>
      <c r="B3345" s="81" t="s">
        <v>493</v>
      </c>
      <c r="C3345" s="81" t="str">
        <f t="shared" si="52"/>
        <v>08077</v>
      </c>
      <c r="D3345" s="81" t="s">
        <v>3101</v>
      </c>
      <c r="E3345" s="81" t="s">
        <v>1151</v>
      </c>
      <c r="F3345" s="81">
        <v>99.4</v>
      </c>
      <c r="G3345" s="81" t="s">
        <v>523</v>
      </c>
      <c r="H3345" s="81" t="s">
        <v>1818</v>
      </c>
      <c r="I3345" s="81" t="s">
        <v>3195</v>
      </c>
      <c r="J3345" s="81" t="s">
        <v>251</v>
      </c>
      <c r="K3345" s="81" t="s">
        <v>333</v>
      </c>
      <c r="L3345" s="81">
        <v>-108.03948686111113</v>
      </c>
      <c r="M3345" s="81">
        <v>39.226034638888891</v>
      </c>
      <c r="N3345" s="190">
        <v>0</v>
      </c>
      <c r="O3345" s="185">
        <v>11.7</v>
      </c>
      <c r="P3345" s="185">
        <v>0</v>
      </c>
      <c r="Q3345" s="185">
        <v>0</v>
      </c>
      <c r="R3345" s="186">
        <v>0</v>
      </c>
    </row>
    <row r="3346" spans="1:18" s="81" customFormat="1" x14ac:dyDescent="0.2">
      <c r="A3346" s="81" t="s">
        <v>147</v>
      </c>
      <c r="B3346" s="81" t="s">
        <v>493</v>
      </c>
      <c r="C3346" s="81" t="str">
        <f t="shared" si="52"/>
        <v>08077</v>
      </c>
      <c r="D3346" s="81" t="s">
        <v>3101</v>
      </c>
      <c r="E3346" s="81" t="s">
        <v>1151</v>
      </c>
      <c r="F3346" s="81">
        <v>22.7</v>
      </c>
      <c r="G3346" s="81" t="s">
        <v>505</v>
      </c>
      <c r="H3346" s="81" t="s">
        <v>724</v>
      </c>
      <c r="I3346" s="81" t="s">
        <v>3195</v>
      </c>
      <c r="J3346" s="81" t="s">
        <v>314</v>
      </c>
      <c r="K3346" s="81" t="s">
        <v>319</v>
      </c>
      <c r="L3346" s="81">
        <v>-108.03948686111113</v>
      </c>
      <c r="M3346" s="81">
        <v>39.226034638888891</v>
      </c>
      <c r="N3346" s="190">
        <v>0</v>
      </c>
      <c r="O3346" s="185">
        <v>1.7</v>
      </c>
      <c r="P3346" s="185">
        <v>0</v>
      </c>
      <c r="Q3346" s="185">
        <v>0</v>
      </c>
      <c r="R3346" s="186">
        <v>0</v>
      </c>
    </row>
    <row r="3347" spans="1:18" s="81" customFormat="1" x14ac:dyDescent="0.2">
      <c r="A3347" s="81" t="s">
        <v>147</v>
      </c>
      <c r="B3347" s="81" t="s">
        <v>493</v>
      </c>
      <c r="C3347" s="81" t="str">
        <f t="shared" si="52"/>
        <v>08077</v>
      </c>
      <c r="D3347" s="81" t="s">
        <v>3101</v>
      </c>
      <c r="E3347" s="81" t="s">
        <v>1151</v>
      </c>
      <c r="F3347" s="81">
        <v>9125</v>
      </c>
      <c r="G3347" s="81" t="s">
        <v>505</v>
      </c>
      <c r="H3347" s="81" t="s">
        <v>3197</v>
      </c>
      <c r="I3347" s="81" t="s">
        <v>3195</v>
      </c>
      <c r="J3347" s="81" t="s">
        <v>314</v>
      </c>
      <c r="K3347" s="81" t="s">
        <v>319</v>
      </c>
      <c r="L3347" s="81">
        <v>-108.03948686111113</v>
      </c>
      <c r="M3347" s="81">
        <v>39.226034638888891</v>
      </c>
      <c r="N3347" s="190">
        <v>0</v>
      </c>
      <c r="O3347" s="185">
        <v>1.6</v>
      </c>
      <c r="P3347" s="185">
        <v>0</v>
      </c>
      <c r="Q3347" s="185">
        <v>0</v>
      </c>
      <c r="R3347" s="186">
        <v>0</v>
      </c>
    </row>
    <row r="3348" spans="1:18" s="81" customFormat="1" x14ac:dyDescent="0.2">
      <c r="A3348" s="81" t="s">
        <v>147</v>
      </c>
      <c r="B3348" s="81" t="s">
        <v>493</v>
      </c>
      <c r="C3348" s="81" t="str">
        <f t="shared" si="52"/>
        <v>08077</v>
      </c>
      <c r="D3348" s="81" t="s">
        <v>3101</v>
      </c>
      <c r="E3348" s="81" t="s">
        <v>1151</v>
      </c>
      <c r="F3348" s="81">
        <v>9125</v>
      </c>
      <c r="G3348" s="81" t="s">
        <v>505</v>
      </c>
      <c r="H3348" s="81" t="s">
        <v>724</v>
      </c>
      <c r="I3348" s="81" t="s">
        <v>3195</v>
      </c>
      <c r="J3348" s="81" t="s">
        <v>314</v>
      </c>
      <c r="K3348" s="81" t="s">
        <v>319</v>
      </c>
      <c r="L3348" s="81">
        <v>-108.03948686111113</v>
      </c>
      <c r="M3348" s="81">
        <v>39.226034638888891</v>
      </c>
      <c r="N3348" s="190">
        <v>0</v>
      </c>
      <c r="O3348" s="185">
        <v>1.6</v>
      </c>
      <c r="P3348" s="185">
        <v>0</v>
      </c>
      <c r="Q3348" s="185">
        <v>0</v>
      </c>
      <c r="R3348" s="186">
        <v>0</v>
      </c>
    </row>
    <row r="3349" spans="1:18" s="81" customFormat="1" x14ac:dyDescent="0.2">
      <c r="A3349" s="81" t="s">
        <v>147</v>
      </c>
      <c r="B3349" s="81" t="s">
        <v>493</v>
      </c>
      <c r="C3349" s="81" t="str">
        <f t="shared" si="52"/>
        <v>08077</v>
      </c>
      <c r="D3349" s="81" t="s">
        <v>3101</v>
      </c>
      <c r="E3349" s="81" t="s">
        <v>1151</v>
      </c>
      <c r="F3349" s="81">
        <v>12775</v>
      </c>
      <c r="G3349" s="81" t="s">
        <v>505</v>
      </c>
      <c r="H3349" s="81" t="s">
        <v>725</v>
      </c>
      <c r="I3349" s="81" t="s">
        <v>3195</v>
      </c>
      <c r="J3349" s="81" t="s">
        <v>4</v>
      </c>
      <c r="K3349" s="81" t="s">
        <v>319</v>
      </c>
      <c r="L3349" s="81">
        <v>-108.03948686111113</v>
      </c>
      <c r="M3349" s="81">
        <v>39.226034638888891</v>
      </c>
      <c r="N3349" s="190">
        <v>0</v>
      </c>
      <c r="O3349" s="185">
        <v>1.58</v>
      </c>
      <c r="P3349" s="185">
        <v>0</v>
      </c>
      <c r="Q3349" s="185">
        <v>0</v>
      </c>
      <c r="R3349" s="186">
        <v>0</v>
      </c>
    </row>
    <row r="3350" spans="1:18" s="81" customFormat="1" x14ac:dyDescent="0.2">
      <c r="A3350" s="81" t="s">
        <v>147</v>
      </c>
      <c r="B3350" s="81" t="s">
        <v>493</v>
      </c>
      <c r="C3350" s="81" t="str">
        <f t="shared" si="52"/>
        <v>08077</v>
      </c>
      <c r="D3350" s="81" t="s">
        <v>3101</v>
      </c>
      <c r="E3350" s="81" t="s">
        <v>1151</v>
      </c>
      <c r="F3350" s="81">
        <v>21.9</v>
      </c>
      <c r="G3350" s="81" t="s">
        <v>505</v>
      </c>
      <c r="H3350" s="81" t="s">
        <v>3198</v>
      </c>
      <c r="I3350" s="81" t="s">
        <v>3195</v>
      </c>
      <c r="J3350" s="81" t="s">
        <v>6</v>
      </c>
      <c r="K3350" s="81" t="s">
        <v>319</v>
      </c>
      <c r="L3350" s="81">
        <v>-108.03948686111113</v>
      </c>
      <c r="M3350" s="81">
        <v>39.226034638888891</v>
      </c>
      <c r="N3350" s="190">
        <v>0</v>
      </c>
      <c r="O3350" s="185">
        <v>0</v>
      </c>
      <c r="P3350" s="185">
        <v>1.2</v>
      </c>
      <c r="Q3350" s="185">
        <v>0</v>
      </c>
      <c r="R3350" s="186">
        <v>0</v>
      </c>
    </row>
    <row r="3351" spans="1:18" s="81" customFormat="1" x14ac:dyDescent="0.2">
      <c r="A3351" s="81" t="s">
        <v>147</v>
      </c>
      <c r="B3351" s="81" t="s">
        <v>493</v>
      </c>
      <c r="C3351" s="81" t="str">
        <f t="shared" si="52"/>
        <v>08077</v>
      </c>
      <c r="D3351" s="81" t="s">
        <v>3101</v>
      </c>
      <c r="E3351" s="81" t="s">
        <v>1151</v>
      </c>
      <c r="F3351" s="81">
        <v>21.9</v>
      </c>
      <c r="G3351" s="81" t="s">
        <v>505</v>
      </c>
      <c r="H3351" s="81" t="s">
        <v>3198</v>
      </c>
      <c r="I3351" s="81" t="s">
        <v>3195</v>
      </c>
      <c r="J3351" s="81" t="s">
        <v>6</v>
      </c>
      <c r="K3351" s="81" t="s">
        <v>319</v>
      </c>
      <c r="L3351" s="81">
        <v>-108.03948686111113</v>
      </c>
      <c r="M3351" s="81">
        <v>39.226034638888891</v>
      </c>
      <c r="N3351" s="190">
        <v>1.4</v>
      </c>
      <c r="O3351" s="185">
        <v>0</v>
      </c>
      <c r="P3351" s="185">
        <v>0</v>
      </c>
      <c r="Q3351" s="185">
        <v>0</v>
      </c>
      <c r="R3351" s="186">
        <v>0</v>
      </c>
    </row>
    <row r="3352" spans="1:18" s="81" customFormat="1" x14ac:dyDescent="0.2">
      <c r="A3352" s="81" t="s">
        <v>147</v>
      </c>
      <c r="B3352" s="81" t="s">
        <v>493</v>
      </c>
      <c r="C3352" s="81" t="str">
        <f t="shared" si="52"/>
        <v>08077</v>
      </c>
      <c r="D3352" s="81" t="s">
        <v>3101</v>
      </c>
      <c r="E3352" s="81" t="s">
        <v>1151</v>
      </c>
      <c r="F3352" s="81">
        <v>21.9</v>
      </c>
      <c r="G3352" s="81" t="s">
        <v>505</v>
      </c>
      <c r="H3352" s="81" t="s">
        <v>3198</v>
      </c>
      <c r="I3352" s="81" t="s">
        <v>3195</v>
      </c>
      <c r="J3352" s="81" t="s">
        <v>6</v>
      </c>
      <c r="K3352" s="81" t="s">
        <v>319</v>
      </c>
      <c r="L3352" s="81">
        <v>-108.03948686111113</v>
      </c>
      <c r="M3352" s="81">
        <v>39.226034638888891</v>
      </c>
      <c r="N3352" s="190">
        <v>0</v>
      </c>
      <c r="O3352" s="185">
        <v>1.6</v>
      </c>
      <c r="P3352" s="185">
        <v>0</v>
      </c>
      <c r="Q3352" s="185">
        <v>0</v>
      </c>
      <c r="R3352" s="186">
        <v>0</v>
      </c>
    </row>
    <row r="3353" spans="1:18" s="81" customFormat="1" x14ac:dyDescent="0.2">
      <c r="A3353" s="81" t="s">
        <v>147</v>
      </c>
      <c r="B3353" s="81" t="s">
        <v>493</v>
      </c>
      <c r="C3353" s="81" t="str">
        <f t="shared" si="52"/>
        <v>08077</v>
      </c>
      <c r="D3353" s="81" t="s">
        <v>3101</v>
      </c>
      <c r="E3353" s="81" t="s">
        <v>1151</v>
      </c>
      <c r="F3353" s="81">
        <v>5</v>
      </c>
      <c r="G3353" s="81" t="s">
        <v>505</v>
      </c>
      <c r="H3353" s="81" t="s">
        <v>3199</v>
      </c>
      <c r="I3353" s="81" t="s">
        <v>3195</v>
      </c>
      <c r="J3353" s="81" t="s">
        <v>6</v>
      </c>
      <c r="K3353" s="81" t="s">
        <v>319</v>
      </c>
      <c r="L3353" s="81">
        <v>-108.03948686111113</v>
      </c>
      <c r="M3353" s="81">
        <v>39.226034638888891</v>
      </c>
      <c r="N3353" s="190">
        <v>0</v>
      </c>
      <c r="O3353" s="185">
        <v>0</v>
      </c>
      <c r="P3353" s="185">
        <v>0.6</v>
      </c>
      <c r="Q3353" s="185">
        <v>0</v>
      </c>
      <c r="R3353" s="186">
        <v>0</v>
      </c>
    </row>
    <row r="3354" spans="1:18" s="81" customFormat="1" x14ac:dyDescent="0.2">
      <c r="A3354" s="81" t="s">
        <v>147</v>
      </c>
      <c r="B3354" s="81" t="s">
        <v>493</v>
      </c>
      <c r="C3354" s="81" t="str">
        <f t="shared" si="52"/>
        <v>08077</v>
      </c>
      <c r="D3354" s="81" t="s">
        <v>3101</v>
      </c>
      <c r="E3354" s="81" t="s">
        <v>1151</v>
      </c>
      <c r="F3354" s="81">
        <v>5</v>
      </c>
      <c r="G3354" s="81" t="s">
        <v>505</v>
      </c>
      <c r="H3354" s="81" t="s">
        <v>3199</v>
      </c>
      <c r="I3354" s="81" t="s">
        <v>3195</v>
      </c>
      <c r="J3354" s="81" t="s">
        <v>6</v>
      </c>
      <c r="K3354" s="81" t="s">
        <v>319</v>
      </c>
      <c r="L3354" s="81">
        <v>-108.03948686111113</v>
      </c>
      <c r="M3354" s="81">
        <v>39.226034638888891</v>
      </c>
      <c r="N3354" s="190">
        <v>0.8</v>
      </c>
      <c r="O3354" s="185">
        <v>0</v>
      </c>
      <c r="P3354" s="185">
        <v>0</v>
      </c>
      <c r="Q3354" s="185">
        <v>0</v>
      </c>
      <c r="R3354" s="186">
        <v>0</v>
      </c>
    </row>
    <row r="3355" spans="1:18" s="81" customFormat="1" x14ac:dyDescent="0.2">
      <c r="A3355" s="81" t="s">
        <v>147</v>
      </c>
      <c r="B3355" s="81" t="s">
        <v>493</v>
      </c>
      <c r="C3355" s="81" t="str">
        <f t="shared" si="52"/>
        <v>08077</v>
      </c>
      <c r="D3355" s="81" t="s">
        <v>3101</v>
      </c>
      <c r="E3355" s="81" t="s">
        <v>1151</v>
      </c>
      <c r="F3355" s="81">
        <v>5</v>
      </c>
      <c r="G3355" s="81" t="s">
        <v>505</v>
      </c>
      <c r="H3355" s="81" t="s">
        <v>3199</v>
      </c>
      <c r="I3355" s="81" t="s">
        <v>3195</v>
      </c>
      <c r="J3355" s="81" t="s">
        <v>6</v>
      </c>
      <c r="K3355" s="81" t="s">
        <v>319</v>
      </c>
      <c r="L3355" s="81">
        <v>-108.03948686111113</v>
      </c>
      <c r="M3355" s="81">
        <v>39.226034638888891</v>
      </c>
      <c r="N3355" s="190">
        <v>0</v>
      </c>
      <c r="O3355" s="185">
        <v>1.6</v>
      </c>
      <c r="P3355" s="185">
        <v>0</v>
      </c>
      <c r="Q3355" s="185">
        <v>0</v>
      </c>
      <c r="R3355" s="186">
        <v>0</v>
      </c>
    </row>
    <row r="3356" spans="1:18" s="81" customFormat="1" x14ac:dyDescent="0.2">
      <c r="A3356" s="81" t="s">
        <v>147</v>
      </c>
      <c r="B3356" s="81" t="s">
        <v>493</v>
      </c>
      <c r="C3356" s="81" t="str">
        <f t="shared" si="52"/>
        <v>08077</v>
      </c>
      <c r="D3356" s="81" t="s">
        <v>3101</v>
      </c>
      <c r="E3356" s="81" t="s">
        <v>1151</v>
      </c>
      <c r="F3356" s="81">
        <v>5</v>
      </c>
      <c r="G3356" s="81" t="s">
        <v>505</v>
      </c>
      <c r="H3356" s="81" t="s">
        <v>3199</v>
      </c>
      <c r="I3356" s="81" t="s">
        <v>3195</v>
      </c>
      <c r="J3356" s="81" t="s">
        <v>6</v>
      </c>
      <c r="K3356" s="81" t="s">
        <v>319</v>
      </c>
      <c r="L3356" s="81">
        <v>-108.03948686111113</v>
      </c>
      <c r="M3356" s="81">
        <v>39.226034638888891</v>
      </c>
      <c r="N3356" s="190">
        <v>0</v>
      </c>
      <c r="O3356" s="185">
        <v>0</v>
      </c>
      <c r="P3356" s="185">
        <v>0.6</v>
      </c>
      <c r="Q3356" s="185">
        <v>0</v>
      </c>
      <c r="R3356" s="186">
        <v>0</v>
      </c>
    </row>
    <row r="3357" spans="1:18" s="81" customFormat="1" x14ac:dyDescent="0.2">
      <c r="A3357" s="81" t="s">
        <v>147</v>
      </c>
      <c r="B3357" s="81" t="s">
        <v>493</v>
      </c>
      <c r="C3357" s="81" t="str">
        <f t="shared" si="52"/>
        <v>08077</v>
      </c>
      <c r="D3357" s="81" t="s">
        <v>3101</v>
      </c>
      <c r="E3357" s="81" t="s">
        <v>1151</v>
      </c>
      <c r="F3357" s="81">
        <v>5</v>
      </c>
      <c r="G3357" s="81" t="s">
        <v>505</v>
      </c>
      <c r="H3357" s="81" t="s">
        <v>3199</v>
      </c>
      <c r="I3357" s="81" t="s">
        <v>3195</v>
      </c>
      <c r="J3357" s="81" t="s">
        <v>6</v>
      </c>
      <c r="K3357" s="81" t="s">
        <v>319</v>
      </c>
      <c r="L3357" s="81">
        <v>-108.03948686111113</v>
      </c>
      <c r="M3357" s="81">
        <v>39.226034638888891</v>
      </c>
      <c r="N3357" s="190">
        <v>0.8</v>
      </c>
      <c r="O3357" s="185">
        <v>0</v>
      </c>
      <c r="P3357" s="185">
        <v>0</v>
      </c>
      <c r="Q3357" s="185">
        <v>0</v>
      </c>
      <c r="R3357" s="186">
        <v>0</v>
      </c>
    </row>
    <row r="3358" spans="1:18" s="81" customFormat="1" x14ac:dyDescent="0.2">
      <c r="A3358" s="81" t="s">
        <v>147</v>
      </c>
      <c r="B3358" s="81" t="s">
        <v>493</v>
      </c>
      <c r="C3358" s="81" t="str">
        <f t="shared" si="52"/>
        <v>08077</v>
      </c>
      <c r="D3358" s="81" t="s">
        <v>3101</v>
      </c>
      <c r="E3358" s="81" t="s">
        <v>1151</v>
      </c>
      <c r="F3358" s="81">
        <v>5</v>
      </c>
      <c r="G3358" s="81" t="s">
        <v>505</v>
      </c>
      <c r="H3358" s="81" t="s">
        <v>3199</v>
      </c>
      <c r="I3358" s="81" t="s">
        <v>3195</v>
      </c>
      <c r="J3358" s="81" t="s">
        <v>6</v>
      </c>
      <c r="K3358" s="81" t="s">
        <v>319</v>
      </c>
      <c r="L3358" s="81">
        <v>-108.03948686111113</v>
      </c>
      <c r="M3358" s="81">
        <v>39.226034638888891</v>
      </c>
      <c r="N3358" s="190">
        <v>0</v>
      </c>
      <c r="O3358" s="185">
        <v>1.6</v>
      </c>
      <c r="P3358" s="185">
        <v>0</v>
      </c>
      <c r="Q3358" s="185">
        <v>0</v>
      </c>
      <c r="R3358" s="186">
        <v>0</v>
      </c>
    </row>
    <row r="3359" spans="1:18" s="81" customFormat="1" x14ac:dyDescent="0.2">
      <c r="A3359" s="81" t="s">
        <v>147</v>
      </c>
      <c r="B3359" s="81" t="s">
        <v>493</v>
      </c>
      <c r="C3359" s="81" t="str">
        <f t="shared" si="52"/>
        <v>08077</v>
      </c>
      <c r="D3359" s="81" t="s">
        <v>3101</v>
      </c>
      <c r="E3359" s="81" t="s">
        <v>1151</v>
      </c>
      <c r="F3359" s="81">
        <v>5</v>
      </c>
      <c r="G3359" s="81" t="s">
        <v>505</v>
      </c>
      <c r="H3359" s="81" t="s">
        <v>3199</v>
      </c>
      <c r="I3359" s="81" t="s">
        <v>3195</v>
      </c>
      <c r="J3359" s="81" t="s">
        <v>6</v>
      </c>
      <c r="K3359" s="81" t="s">
        <v>319</v>
      </c>
      <c r="L3359" s="81">
        <v>-108.03948686111113</v>
      </c>
      <c r="M3359" s="81">
        <v>39.226034638888891</v>
      </c>
      <c r="N3359" s="190">
        <v>0</v>
      </c>
      <c r="O3359" s="185">
        <v>0</v>
      </c>
      <c r="P3359" s="185">
        <v>0.6</v>
      </c>
      <c r="Q3359" s="185">
        <v>0</v>
      </c>
      <c r="R3359" s="186">
        <v>0</v>
      </c>
    </row>
    <row r="3360" spans="1:18" s="81" customFormat="1" x14ac:dyDescent="0.2">
      <c r="A3360" s="81" t="s">
        <v>147</v>
      </c>
      <c r="B3360" s="81" t="s">
        <v>493</v>
      </c>
      <c r="C3360" s="81" t="str">
        <f t="shared" si="52"/>
        <v>08077</v>
      </c>
      <c r="D3360" s="81" t="s">
        <v>3101</v>
      </c>
      <c r="E3360" s="81" t="s">
        <v>1151</v>
      </c>
      <c r="F3360" s="81">
        <v>5</v>
      </c>
      <c r="G3360" s="81" t="s">
        <v>505</v>
      </c>
      <c r="H3360" s="81" t="s">
        <v>3199</v>
      </c>
      <c r="I3360" s="81" t="s">
        <v>3195</v>
      </c>
      <c r="J3360" s="81" t="s">
        <v>6</v>
      </c>
      <c r="K3360" s="81" t="s">
        <v>319</v>
      </c>
      <c r="L3360" s="81">
        <v>-108.03948686111113</v>
      </c>
      <c r="M3360" s="81">
        <v>39.226034638888891</v>
      </c>
      <c r="N3360" s="190">
        <v>0.8</v>
      </c>
      <c r="O3360" s="185">
        <v>0</v>
      </c>
      <c r="P3360" s="185">
        <v>0</v>
      </c>
      <c r="Q3360" s="185">
        <v>0</v>
      </c>
      <c r="R3360" s="186">
        <v>0</v>
      </c>
    </row>
    <row r="3361" spans="1:18" s="81" customFormat="1" x14ac:dyDescent="0.2">
      <c r="A3361" s="81" t="s">
        <v>147</v>
      </c>
      <c r="B3361" s="81" t="s">
        <v>493</v>
      </c>
      <c r="C3361" s="81" t="str">
        <f t="shared" si="52"/>
        <v>08077</v>
      </c>
      <c r="D3361" s="81" t="s">
        <v>3101</v>
      </c>
      <c r="E3361" s="81" t="s">
        <v>1151</v>
      </c>
      <c r="F3361" s="81">
        <v>5</v>
      </c>
      <c r="G3361" s="81" t="s">
        <v>505</v>
      </c>
      <c r="H3361" s="81" t="s">
        <v>3199</v>
      </c>
      <c r="I3361" s="81" t="s">
        <v>3195</v>
      </c>
      <c r="J3361" s="81" t="s">
        <v>6</v>
      </c>
      <c r="K3361" s="81" t="s">
        <v>319</v>
      </c>
      <c r="L3361" s="81">
        <v>-108.03948686111113</v>
      </c>
      <c r="M3361" s="81">
        <v>39.226034638888891</v>
      </c>
      <c r="N3361" s="190">
        <v>0</v>
      </c>
      <c r="O3361" s="185">
        <v>1.6</v>
      </c>
      <c r="P3361" s="185">
        <v>0</v>
      </c>
      <c r="Q3361" s="185">
        <v>0</v>
      </c>
      <c r="R3361" s="186">
        <v>0</v>
      </c>
    </row>
    <row r="3362" spans="1:18" s="81" customFormat="1" x14ac:dyDescent="0.2">
      <c r="A3362" s="81" t="s">
        <v>147</v>
      </c>
      <c r="B3362" s="81" t="s">
        <v>493</v>
      </c>
      <c r="C3362" s="81" t="str">
        <f t="shared" si="52"/>
        <v>08077</v>
      </c>
      <c r="D3362" s="81" t="s">
        <v>3101</v>
      </c>
      <c r="E3362" s="81" t="s">
        <v>1151</v>
      </c>
      <c r="F3362" s="81">
        <v>617.80999999999995</v>
      </c>
      <c r="G3362" s="81" t="s">
        <v>505</v>
      </c>
      <c r="H3362" s="81" t="s">
        <v>3200</v>
      </c>
      <c r="I3362" s="81" t="s">
        <v>3195</v>
      </c>
      <c r="J3362" s="81" t="s">
        <v>257</v>
      </c>
      <c r="K3362" s="81" t="s">
        <v>38</v>
      </c>
      <c r="L3362" s="81">
        <v>-108.03948686111113</v>
      </c>
      <c r="M3362" s="81">
        <v>39.226034638888891</v>
      </c>
      <c r="N3362" s="190">
        <v>0</v>
      </c>
      <c r="O3362" s="185">
        <v>0</v>
      </c>
      <c r="P3362" s="185">
        <v>25.95</v>
      </c>
      <c r="Q3362" s="185">
        <v>0</v>
      </c>
      <c r="R3362" s="186">
        <v>0</v>
      </c>
    </row>
    <row r="3363" spans="1:18" s="81" customFormat="1" x14ac:dyDescent="0.2">
      <c r="A3363" s="81" t="s">
        <v>147</v>
      </c>
      <c r="B3363" s="81" t="s">
        <v>493</v>
      </c>
      <c r="C3363" s="81" t="str">
        <f t="shared" si="52"/>
        <v>08077</v>
      </c>
      <c r="D3363" s="81" t="s">
        <v>3101</v>
      </c>
      <c r="E3363" s="81" t="s">
        <v>1151</v>
      </c>
      <c r="F3363" s="81">
        <v>617.80999999999995</v>
      </c>
      <c r="G3363" s="81" t="s">
        <v>505</v>
      </c>
      <c r="H3363" s="81" t="s">
        <v>3200</v>
      </c>
      <c r="I3363" s="81" t="s">
        <v>3195</v>
      </c>
      <c r="J3363" s="81" t="s">
        <v>257</v>
      </c>
      <c r="K3363" s="81" t="s">
        <v>38</v>
      </c>
      <c r="L3363" s="81">
        <v>-108.03948686111113</v>
      </c>
      <c r="M3363" s="81">
        <v>39.226034638888891</v>
      </c>
      <c r="N3363" s="190">
        <v>30.89</v>
      </c>
      <c r="O3363" s="185">
        <v>0</v>
      </c>
      <c r="P3363" s="185">
        <v>0</v>
      </c>
      <c r="Q3363" s="185">
        <v>0</v>
      </c>
      <c r="R3363" s="186">
        <v>0</v>
      </c>
    </row>
    <row r="3364" spans="1:18" s="81" customFormat="1" x14ac:dyDescent="0.2">
      <c r="A3364" s="81" t="s">
        <v>147</v>
      </c>
      <c r="B3364" s="81" t="s">
        <v>493</v>
      </c>
      <c r="C3364" s="81" t="str">
        <f t="shared" si="52"/>
        <v>08077</v>
      </c>
      <c r="D3364" s="81" t="s">
        <v>3101</v>
      </c>
      <c r="E3364" s="81" t="s">
        <v>1151</v>
      </c>
      <c r="F3364" s="81">
        <v>617.80999999999995</v>
      </c>
      <c r="G3364" s="81" t="s">
        <v>505</v>
      </c>
      <c r="H3364" s="81" t="s">
        <v>3200</v>
      </c>
      <c r="I3364" s="81" t="s">
        <v>3195</v>
      </c>
      <c r="J3364" s="81" t="s">
        <v>257</v>
      </c>
      <c r="K3364" s="81" t="s">
        <v>38</v>
      </c>
      <c r="L3364" s="81">
        <v>-108.03948686111113</v>
      </c>
      <c r="M3364" s="81">
        <v>39.226034638888891</v>
      </c>
      <c r="N3364" s="190">
        <v>0</v>
      </c>
      <c r="O3364" s="185">
        <v>0</v>
      </c>
      <c r="P3364" s="185">
        <v>0</v>
      </c>
      <c r="Q3364" s="185">
        <v>0</v>
      </c>
      <c r="R3364" s="186">
        <v>2.35</v>
      </c>
    </row>
    <row r="3365" spans="1:18" s="81" customFormat="1" x14ac:dyDescent="0.2">
      <c r="A3365" s="81" t="s">
        <v>147</v>
      </c>
      <c r="B3365" s="81" t="s">
        <v>493</v>
      </c>
      <c r="C3365" s="81" t="str">
        <f t="shared" si="52"/>
        <v>08077</v>
      </c>
      <c r="D3365" s="81" t="s">
        <v>3101</v>
      </c>
      <c r="E3365" s="81" t="s">
        <v>1151</v>
      </c>
      <c r="F3365" s="81">
        <v>617.80999999999995</v>
      </c>
      <c r="G3365" s="81" t="s">
        <v>505</v>
      </c>
      <c r="H3365" s="81" t="s">
        <v>3200</v>
      </c>
      <c r="I3365" s="81" t="s">
        <v>3195</v>
      </c>
      <c r="J3365" s="81" t="s">
        <v>257</v>
      </c>
      <c r="K3365" s="81" t="s">
        <v>38</v>
      </c>
      <c r="L3365" s="81">
        <v>-108.03948686111113</v>
      </c>
      <c r="M3365" s="81">
        <v>39.226034638888891</v>
      </c>
      <c r="N3365" s="190">
        <v>0</v>
      </c>
      <c r="O3365" s="185">
        <v>0</v>
      </c>
      <c r="P3365" s="185">
        <v>0</v>
      </c>
      <c r="Q3365" s="185">
        <v>0</v>
      </c>
      <c r="R3365" s="186">
        <v>0</v>
      </c>
    </row>
    <row r="3366" spans="1:18" s="81" customFormat="1" x14ac:dyDescent="0.2">
      <c r="A3366" s="81" t="s">
        <v>147</v>
      </c>
      <c r="B3366" s="81" t="s">
        <v>493</v>
      </c>
      <c r="C3366" s="81" t="str">
        <f t="shared" si="52"/>
        <v>08077</v>
      </c>
      <c r="D3366" s="81" t="s">
        <v>3101</v>
      </c>
      <c r="E3366" s="81" t="s">
        <v>1151</v>
      </c>
      <c r="F3366" s="81">
        <v>617.80999999999995</v>
      </c>
      <c r="G3366" s="81" t="s">
        <v>505</v>
      </c>
      <c r="H3366" s="81" t="s">
        <v>3200</v>
      </c>
      <c r="I3366" s="81" t="s">
        <v>3195</v>
      </c>
      <c r="J3366" s="81" t="s">
        <v>257</v>
      </c>
      <c r="K3366" s="81" t="s">
        <v>38</v>
      </c>
      <c r="L3366" s="81">
        <v>-108.03948686111113</v>
      </c>
      <c r="M3366" s="81">
        <v>39.226034638888891</v>
      </c>
      <c r="N3366" s="190">
        <v>0</v>
      </c>
      <c r="O3366" s="185">
        <v>1.7</v>
      </c>
      <c r="P3366" s="185">
        <v>0</v>
      </c>
      <c r="Q3366" s="185">
        <v>0</v>
      </c>
      <c r="R3366" s="186">
        <v>0</v>
      </c>
    </row>
    <row r="3367" spans="1:18" s="81" customFormat="1" x14ac:dyDescent="0.2">
      <c r="A3367" s="81" t="s">
        <v>147</v>
      </c>
      <c r="B3367" s="81" t="s">
        <v>493</v>
      </c>
      <c r="C3367" s="81" t="str">
        <f t="shared" si="52"/>
        <v>08077</v>
      </c>
      <c r="D3367" s="81" t="s">
        <v>3101</v>
      </c>
      <c r="E3367" s="81" t="s">
        <v>1151</v>
      </c>
      <c r="F3367" s="81">
        <v>252.66</v>
      </c>
      <c r="G3367" s="81" t="s">
        <v>505</v>
      </c>
      <c r="H3367" s="81" t="s">
        <v>3201</v>
      </c>
      <c r="I3367" s="81" t="s">
        <v>3195</v>
      </c>
      <c r="J3367" s="81" t="s">
        <v>257</v>
      </c>
      <c r="K3367" s="81" t="s">
        <v>38</v>
      </c>
      <c r="L3367" s="81">
        <v>-108.03948686111113</v>
      </c>
      <c r="M3367" s="81">
        <v>39.226034638888891</v>
      </c>
      <c r="N3367" s="190">
        <v>0</v>
      </c>
      <c r="O3367" s="185">
        <v>0</v>
      </c>
      <c r="P3367" s="185">
        <v>10.61</v>
      </c>
      <c r="Q3367" s="185">
        <v>0</v>
      </c>
      <c r="R3367" s="186">
        <v>0</v>
      </c>
    </row>
    <row r="3368" spans="1:18" s="81" customFormat="1" x14ac:dyDescent="0.2">
      <c r="A3368" s="81" t="s">
        <v>147</v>
      </c>
      <c r="B3368" s="81" t="s">
        <v>493</v>
      </c>
      <c r="C3368" s="81" t="str">
        <f t="shared" si="52"/>
        <v>08077</v>
      </c>
      <c r="D3368" s="81" t="s">
        <v>3101</v>
      </c>
      <c r="E3368" s="81" t="s">
        <v>1151</v>
      </c>
      <c r="F3368" s="81">
        <v>252.66</v>
      </c>
      <c r="G3368" s="81" t="s">
        <v>505</v>
      </c>
      <c r="H3368" s="81" t="s">
        <v>3201</v>
      </c>
      <c r="I3368" s="81" t="s">
        <v>3195</v>
      </c>
      <c r="J3368" s="81" t="s">
        <v>257</v>
      </c>
      <c r="K3368" s="81" t="s">
        <v>38</v>
      </c>
      <c r="L3368" s="81">
        <v>-108.03948686111113</v>
      </c>
      <c r="M3368" s="81">
        <v>39.226034638888891</v>
      </c>
      <c r="N3368" s="190">
        <v>12.63</v>
      </c>
      <c r="O3368" s="185">
        <v>0</v>
      </c>
      <c r="P3368" s="185">
        <v>0</v>
      </c>
      <c r="Q3368" s="185">
        <v>0</v>
      </c>
      <c r="R3368" s="186">
        <v>0</v>
      </c>
    </row>
    <row r="3369" spans="1:18" s="81" customFormat="1" x14ac:dyDescent="0.2">
      <c r="A3369" s="81" t="s">
        <v>147</v>
      </c>
      <c r="B3369" s="81" t="s">
        <v>493</v>
      </c>
      <c r="C3369" s="81" t="str">
        <f t="shared" si="52"/>
        <v>08077</v>
      </c>
      <c r="D3369" s="81" t="s">
        <v>3101</v>
      </c>
      <c r="E3369" s="81" t="s">
        <v>1151</v>
      </c>
      <c r="F3369" s="81">
        <v>252.66</v>
      </c>
      <c r="G3369" s="81" t="s">
        <v>505</v>
      </c>
      <c r="H3369" s="81" t="s">
        <v>3201</v>
      </c>
      <c r="I3369" s="81" t="s">
        <v>3195</v>
      </c>
      <c r="J3369" s="81" t="s">
        <v>257</v>
      </c>
      <c r="K3369" s="81" t="s">
        <v>38</v>
      </c>
      <c r="L3369" s="81">
        <v>-108.03948686111113</v>
      </c>
      <c r="M3369" s="81">
        <v>39.226034638888891</v>
      </c>
      <c r="N3369" s="190">
        <v>0</v>
      </c>
      <c r="O3369" s="185">
        <v>0</v>
      </c>
      <c r="P3369" s="185">
        <v>0</v>
      </c>
      <c r="Q3369" s="185">
        <v>0</v>
      </c>
      <c r="R3369" s="186">
        <v>0.96</v>
      </c>
    </row>
    <row r="3370" spans="1:18" s="81" customFormat="1" x14ac:dyDescent="0.2">
      <c r="A3370" s="81" t="s">
        <v>147</v>
      </c>
      <c r="B3370" s="81" t="s">
        <v>493</v>
      </c>
      <c r="C3370" s="81" t="str">
        <f t="shared" si="52"/>
        <v>08077</v>
      </c>
      <c r="D3370" s="81" t="s">
        <v>3101</v>
      </c>
      <c r="E3370" s="81" t="s">
        <v>1151</v>
      </c>
      <c r="F3370" s="81">
        <v>252.66</v>
      </c>
      <c r="G3370" s="81" t="s">
        <v>505</v>
      </c>
      <c r="H3370" s="81" t="s">
        <v>3201</v>
      </c>
      <c r="I3370" s="81" t="s">
        <v>3195</v>
      </c>
      <c r="J3370" s="81" t="s">
        <v>257</v>
      </c>
      <c r="K3370" s="81" t="s">
        <v>38</v>
      </c>
      <c r="L3370" s="81">
        <v>-108.03948686111113</v>
      </c>
      <c r="M3370" s="81">
        <v>39.226034638888891</v>
      </c>
      <c r="N3370" s="190">
        <v>0</v>
      </c>
      <c r="O3370" s="185">
        <v>0</v>
      </c>
      <c r="P3370" s="185">
        <v>0</v>
      </c>
      <c r="Q3370" s="185">
        <v>0</v>
      </c>
      <c r="R3370" s="186">
        <v>0</v>
      </c>
    </row>
    <row r="3371" spans="1:18" s="81" customFormat="1" x14ac:dyDescent="0.2">
      <c r="A3371" s="81" t="s">
        <v>147</v>
      </c>
      <c r="B3371" s="81" t="s">
        <v>493</v>
      </c>
      <c r="C3371" s="81" t="str">
        <f t="shared" si="52"/>
        <v>08077</v>
      </c>
      <c r="D3371" s="81" t="s">
        <v>3101</v>
      </c>
      <c r="E3371" s="81" t="s">
        <v>1151</v>
      </c>
      <c r="F3371" s="81">
        <v>252.66</v>
      </c>
      <c r="G3371" s="81" t="s">
        <v>505</v>
      </c>
      <c r="H3371" s="81" t="s">
        <v>3201</v>
      </c>
      <c r="I3371" s="81" t="s">
        <v>3195</v>
      </c>
      <c r="J3371" s="81" t="s">
        <v>257</v>
      </c>
      <c r="K3371" s="81" t="s">
        <v>38</v>
      </c>
      <c r="L3371" s="81">
        <v>-108.03948686111113</v>
      </c>
      <c r="M3371" s="81">
        <v>39.226034638888891</v>
      </c>
      <c r="N3371" s="190">
        <v>0</v>
      </c>
      <c r="O3371" s="185">
        <v>0</v>
      </c>
      <c r="P3371" s="185">
        <v>0</v>
      </c>
      <c r="Q3371" s="185">
        <v>0.06</v>
      </c>
      <c r="R3371" s="186">
        <v>0</v>
      </c>
    </row>
    <row r="3372" spans="1:18" s="81" customFormat="1" x14ac:dyDescent="0.2">
      <c r="A3372" s="81" t="s">
        <v>147</v>
      </c>
      <c r="B3372" s="81" t="s">
        <v>493</v>
      </c>
      <c r="C3372" s="81" t="str">
        <f t="shared" si="52"/>
        <v>08077</v>
      </c>
      <c r="D3372" s="81" t="s">
        <v>3101</v>
      </c>
      <c r="E3372" s="81" t="s">
        <v>1151</v>
      </c>
      <c r="F3372" s="81">
        <v>252.66</v>
      </c>
      <c r="G3372" s="81" t="s">
        <v>505</v>
      </c>
      <c r="H3372" s="81" t="s">
        <v>3201</v>
      </c>
      <c r="I3372" s="81" t="s">
        <v>3195</v>
      </c>
      <c r="J3372" s="81" t="s">
        <v>257</v>
      </c>
      <c r="K3372" s="81" t="s">
        <v>38</v>
      </c>
      <c r="L3372" s="81">
        <v>-108.03948686111113</v>
      </c>
      <c r="M3372" s="81">
        <v>39.226034638888891</v>
      </c>
      <c r="N3372" s="190">
        <v>0</v>
      </c>
      <c r="O3372" s="185">
        <v>0.69</v>
      </c>
      <c r="P3372" s="185">
        <v>0</v>
      </c>
      <c r="Q3372" s="185">
        <v>0</v>
      </c>
      <c r="R3372" s="186">
        <v>0</v>
      </c>
    </row>
    <row r="3373" spans="1:18" s="81" customFormat="1" x14ac:dyDescent="0.2">
      <c r="A3373" s="81" t="s">
        <v>147</v>
      </c>
      <c r="B3373" s="81" t="s">
        <v>493</v>
      </c>
      <c r="C3373" s="81" t="str">
        <f t="shared" si="52"/>
        <v>08077</v>
      </c>
      <c r="D3373" s="81" t="s">
        <v>3101</v>
      </c>
      <c r="E3373" s="81" t="s">
        <v>1151</v>
      </c>
      <c r="F3373" s="81">
        <v>38325</v>
      </c>
      <c r="G3373" s="81" t="s">
        <v>505</v>
      </c>
      <c r="H3373" s="81" t="s">
        <v>3202</v>
      </c>
      <c r="I3373" s="81" t="s">
        <v>3195</v>
      </c>
      <c r="J3373" s="81" t="s">
        <v>257</v>
      </c>
      <c r="K3373" s="81" t="s">
        <v>38</v>
      </c>
      <c r="L3373" s="81">
        <v>-108.03948686111113</v>
      </c>
      <c r="M3373" s="81">
        <v>39.226034638888891</v>
      </c>
      <c r="N3373" s="190">
        <v>0</v>
      </c>
      <c r="O3373" s="185">
        <v>0</v>
      </c>
      <c r="P3373" s="185">
        <v>10.88</v>
      </c>
      <c r="Q3373" s="185">
        <v>0</v>
      </c>
      <c r="R3373" s="186">
        <v>0</v>
      </c>
    </row>
    <row r="3374" spans="1:18" s="81" customFormat="1" x14ac:dyDescent="0.2">
      <c r="A3374" s="81" t="s">
        <v>147</v>
      </c>
      <c r="B3374" s="81" t="s">
        <v>493</v>
      </c>
      <c r="C3374" s="81" t="str">
        <f t="shared" si="52"/>
        <v>08077</v>
      </c>
      <c r="D3374" s="81" t="s">
        <v>3101</v>
      </c>
      <c r="E3374" s="81" t="s">
        <v>1151</v>
      </c>
      <c r="F3374" s="81">
        <v>38325</v>
      </c>
      <c r="G3374" s="81" t="s">
        <v>505</v>
      </c>
      <c r="H3374" s="81" t="s">
        <v>3202</v>
      </c>
      <c r="I3374" s="81" t="s">
        <v>3195</v>
      </c>
      <c r="J3374" s="81" t="s">
        <v>257</v>
      </c>
      <c r="K3374" s="81" t="s">
        <v>38</v>
      </c>
      <c r="L3374" s="81">
        <v>-108.03948686111113</v>
      </c>
      <c r="M3374" s="81">
        <v>39.226034638888891</v>
      </c>
      <c r="N3374" s="190">
        <v>2</v>
      </c>
      <c r="O3374" s="185">
        <v>0</v>
      </c>
      <c r="P3374" s="185">
        <v>0</v>
      </c>
      <c r="Q3374" s="185">
        <v>0</v>
      </c>
      <c r="R3374" s="186">
        <v>0</v>
      </c>
    </row>
    <row r="3375" spans="1:18" s="81" customFormat="1" x14ac:dyDescent="0.2">
      <c r="A3375" s="81" t="s">
        <v>147</v>
      </c>
      <c r="B3375" s="81" t="s">
        <v>493</v>
      </c>
      <c r="C3375" s="81" t="str">
        <f t="shared" si="52"/>
        <v>08077</v>
      </c>
      <c r="D3375" s="81" t="s">
        <v>3101</v>
      </c>
      <c r="E3375" s="81" t="s">
        <v>1151</v>
      </c>
      <c r="F3375" s="81">
        <v>38325</v>
      </c>
      <c r="G3375" s="81" t="s">
        <v>505</v>
      </c>
      <c r="H3375" s="81" t="s">
        <v>3202</v>
      </c>
      <c r="I3375" s="81" t="s">
        <v>3195</v>
      </c>
      <c r="J3375" s="81" t="s">
        <v>257</v>
      </c>
      <c r="K3375" s="81" t="s">
        <v>38</v>
      </c>
      <c r="L3375" s="81">
        <v>-108.03948686111113</v>
      </c>
      <c r="M3375" s="81">
        <v>39.226034638888891</v>
      </c>
      <c r="N3375" s="190">
        <v>0</v>
      </c>
      <c r="O3375" s="185">
        <v>0</v>
      </c>
      <c r="P3375" s="185">
        <v>0</v>
      </c>
      <c r="Q3375" s="185">
        <v>3.26</v>
      </c>
      <c r="R3375" s="186">
        <v>0</v>
      </c>
    </row>
    <row r="3376" spans="1:18" s="81" customFormat="1" x14ac:dyDescent="0.2">
      <c r="A3376" s="81" t="s">
        <v>147</v>
      </c>
      <c r="B3376" s="81" t="s">
        <v>493</v>
      </c>
      <c r="C3376" s="81" t="str">
        <f t="shared" si="52"/>
        <v>08077</v>
      </c>
      <c r="D3376" s="81" t="s">
        <v>3101</v>
      </c>
      <c r="E3376" s="81" t="s">
        <v>1151</v>
      </c>
      <c r="F3376" s="81">
        <v>38325</v>
      </c>
      <c r="G3376" s="81" t="s">
        <v>505</v>
      </c>
      <c r="H3376" s="81" t="s">
        <v>3202</v>
      </c>
      <c r="I3376" s="81" t="s">
        <v>3195</v>
      </c>
      <c r="J3376" s="81" t="s">
        <v>257</v>
      </c>
      <c r="K3376" s="81" t="s">
        <v>38</v>
      </c>
      <c r="L3376" s="81">
        <v>-108.03948686111113</v>
      </c>
      <c r="M3376" s="81">
        <v>39.226034638888891</v>
      </c>
      <c r="N3376" s="190">
        <v>0</v>
      </c>
      <c r="O3376" s="185">
        <v>2.2999999999999998</v>
      </c>
      <c r="P3376" s="185">
        <v>0</v>
      </c>
      <c r="Q3376" s="185">
        <v>0</v>
      </c>
      <c r="R3376" s="186">
        <v>0</v>
      </c>
    </row>
    <row r="3377" spans="1:18" s="81" customFormat="1" x14ac:dyDescent="0.2">
      <c r="A3377" s="81" t="s">
        <v>147</v>
      </c>
      <c r="B3377" s="81" t="s">
        <v>493</v>
      </c>
      <c r="C3377" s="81" t="str">
        <f t="shared" si="52"/>
        <v>08077</v>
      </c>
      <c r="D3377" s="81" t="s">
        <v>3101</v>
      </c>
      <c r="E3377" s="81" t="s">
        <v>1151</v>
      </c>
      <c r="F3377" s="81">
        <v>21900</v>
      </c>
      <c r="G3377" s="81" t="s">
        <v>1051</v>
      </c>
      <c r="H3377" s="81" t="s">
        <v>3203</v>
      </c>
      <c r="I3377" s="81" t="s">
        <v>3195</v>
      </c>
      <c r="J3377" s="81" t="s">
        <v>283</v>
      </c>
      <c r="K3377" s="81" t="s">
        <v>350</v>
      </c>
      <c r="L3377" s="81">
        <v>-108.03948686111113</v>
      </c>
      <c r="M3377" s="81">
        <v>39.226034638888891</v>
      </c>
      <c r="N3377" s="190">
        <v>0</v>
      </c>
      <c r="O3377" s="185">
        <v>37.049999999999997</v>
      </c>
      <c r="P3377" s="185">
        <v>0</v>
      </c>
      <c r="Q3377" s="185">
        <v>0</v>
      </c>
      <c r="R3377" s="186">
        <v>0</v>
      </c>
    </row>
    <row r="3378" spans="1:18" s="81" customFormat="1" x14ac:dyDescent="0.2">
      <c r="A3378" s="81" t="s">
        <v>147</v>
      </c>
      <c r="B3378" s="81" t="s">
        <v>493</v>
      </c>
      <c r="C3378" s="81" t="str">
        <f t="shared" si="52"/>
        <v>08077</v>
      </c>
      <c r="D3378" s="81" t="s">
        <v>3101</v>
      </c>
      <c r="E3378" s="81" t="s">
        <v>1153</v>
      </c>
      <c r="F3378" s="81">
        <v>88.6</v>
      </c>
      <c r="G3378" s="81" t="s">
        <v>515</v>
      </c>
      <c r="H3378" s="81" t="s">
        <v>3204</v>
      </c>
      <c r="I3378" s="81" t="s">
        <v>3205</v>
      </c>
      <c r="J3378" s="81" t="s">
        <v>231</v>
      </c>
      <c r="K3378" s="81" t="s">
        <v>333</v>
      </c>
      <c r="L3378" s="81">
        <v>-107.91256286111111</v>
      </c>
      <c r="M3378" s="81">
        <v>39.202215222222222</v>
      </c>
      <c r="N3378" s="190">
        <v>0</v>
      </c>
      <c r="O3378" s="185">
        <v>0</v>
      </c>
      <c r="P3378" s="185">
        <v>1.7</v>
      </c>
      <c r="Q3378" s="185">
        <v>0</v>
      </c>
      <c r="R3378" s="186">
        <v>0</v>
      </c>
    </row>
    <row r="3379" spans="1:18" s="81" customFormat="1" x14ac:dyDescent="0.2">
      <c r="A3379" s="81" t="s">
        <v>147</v>
      </c>
      <c r="B3379" s="81" t="s">
        <v>493</v>
      </c>
      <c r="C3379" s="81" t="str">
        <f t="shared" si="52"/>
        <v>08077</v>
      </c>
      <c r="D3379" s="81" t="s">
        <v>3101</v>
      </c>
      <c r="E3379" s="81" t="s">
        <v>1153</v>
      </c>
      <c r="F3379" s="81">
        <v>88.6</v>
      </c>
      <c r="G3379" s="81" t="s">
        <v>515</v>
      </c>
      <c r="H3379" s="81" t="s">
        <v>3204</v>
      </c>
      <c r="I3379" s="81" t="s">
        <v>3205</v>
      </c>
      <c r="J3379" s="81" t="s">
        <v>231</v>
      </c>
      <c r="K3379" s="81" t="s">
        <v>333</v>
      </c>
      <c r="L3379" s="81">
        <v>-107.91256286111111</v>
      </c>
      <c r="M3379" s="81">
        <v>39.202215222222222</v>
      </c>
      <c r="N3379" s="190">
        <v>19.399999999999999</v>
      </c>
      <c r="O3379" s="185">
        <v>0</v>
      </c>
      <c r="P3379" s="185">
        <v>0</v>
      </c>
      <c r="Q3379" s="185">
        <v>0</v>
      </c>
      <c r="R3379" s="186">
        <v>0</v>
      </c>
    </row>
    <row r="3380" spans="1:18" s="81" customFormat="1" x14ac:dyDescent="0.2">
      <c r="A3380" s="81" t="s">
        <v>147</v>
      </c>
      <c r="B3380" s="81" t="s">
        <v>493</v>
      </c>
      <c r="C3380" s="81" t="str">
        <f t="shared" si="52"/>
        <v>08077</v>
      </c>
      <c r="D3380" s="81" t="s">
        <v>3101</v>
      </c>
      <c r="E3380" s="81" t="s">
        <v>1153</v>
      </c>
      <c r="F3380" s="81">
        <v>88.6</v>
      </c>
      <c r="G3380" s="81" t="s">
        <v>515</v>
      </c>
      <c r="H3380" s="81" t="s">
        <v>3204</v>
      </c>
      <c r="I3380" s="81" t="s">
        <v>3205</v>
      </c>
      <c r="J3380" s="81" t="s">
        <v>231</v>
      </c>
      <c r="K3380" s="81" t="s">
        <v>333</v>
      </c>
      <c r="L3380" s="81">
        <v>-107.91256286111111</v>
      </c>
      <c r="M3380" s="81">
        <v>39.202215222222222</v>
      </c>
      <c r="N3380" s="190">
        <v>0</v>
      </c>
      <c r="O3380" s="185">
        <v>0</v>
      </c>
      <c r="P3380" s="185">
        <v>0</v>
      </c>
      <c r="Q3380" s="185">
        <v>0</v>
      </c>
      <c r="R3380" s="186">
        <v>0.443</v>
      </c>
    </row>
    <row r="3381" spans="1:18" s="81" customFormat="1" x14ac:dyDescent="0.2">
      <c r="A3381" s="81" t="s">
        <v>147</v>
      </c>
      <c r="B3381" s="81" t="s">
        <v>493</v>
      </c>
      <c r="C3381" s="81" t="str">
        <f t="shared" si="52"/>
        <v>08077</v>
      </c>
      <c r="D3381" s="81" t="s">
        <v>3101</v>
      </c>
      <c r="E3381" s="81" t="s">
        <v>1153</v>
      </c>
      <c r="F3381" s="81">
        <v>88.6</v>
      </c>
      <c r="G3381" s="81" t="s">
        <v>515</v>
      </c>
      <c r="H3381" s="81" t="s">
        <v>3204</v>
      </c>
      <c r="I3381" s="81" t="s">
        <v>3205</v>
      </c>
      <c r="J3381" s="81" t="s">
        <v>231</v>
      </c>
      <c r="K3381" s="81" t="s">
        <v>333</v>
      </c>
      <c r="L3381" s="81">
        <v>-107.91256286111111</v>
      </c>
      <c r="M3381" s="81">
        <v>39.202215222222222</v>
      </c>
      <c r="N3381" s="190">
        <v>0</v>
      </c>
      <c r="O3381" s="185">
        <v>0</v>
      </c>
      <c r="P3381" s="185">
        <v>0</v>
      </c>
      <c r="Q3381" s="185">
        <v>0</v>
      </c>
      <c r="R3381" s="186">
        <v>0</v>
      </c>
    </row>
    <row r="3382" spans="1:18" s="81" customFormat="1" x14ac:dyDescent="0.2">
      <c r="A3382" s="81" t="s">
        <v>147</v>
      </c>
      <c r="B3382" s="81" t="s">
        <v>493</v>
      </c>
      <c r="C3382" s="81" t="str">
        <f t="shared" si="52"/>
        <v>08077</v>
      </c>
      <c r="D3382" s="81" t="s">
        <v>3101</v>
      </c>
      <c r="E3382" s="81" t="s">
        <v>1153</v>
      </c>
      <c r="F3382" s="81">
        <v>88.6</v>
      </c>
      <c r="G3382" s="81" t="s">
        <v>515</v>
      </c>
      <c r="H3382" s="81" t="s">
        <v>3204</v>
      </c>
      <c r="I3382" s="81" t="s">
        <v>3205</v>
      </c>
      <c r="J3382" s="81" t="s">
        <v>231</v>
      </c>
      <c r="K3382" s="81" t="s">
        <v>333</v>
      </c>
      <c r="L3382" s="81">
        <v>-107.91256286111111</v>
      </c>
      <c r="M3382" s="81">
        <v>39.202215222222222</v>
      </c>
      <c r="N3382" s="190">
        <v>0</v>
      </c>
      <c r="O3382" s="185">
        <v>0</v>
      </c>
      <c r="P3382" s="185">
        <v>0</v>
      </c>
      <c r="Q3382" s="185">
        <v>1.89E-2</v>
      </c>
      <c r="R3382" s="186">
        <v>0</v>
      </c>
    </row>
    <row r="3383" spans="1:18" s="81" customFormat="1" x14ac:dyDescent="0.2">
      <c r="A3383" s="81" t="s">
        <v>147</v>
      </c>
      <c r="B3383" s="81" t="s">
        <v>493</v>
      </c>
      <c r="C3383" s="81" t="str">
        <f t="shared" si="52"/>
        <v>08077</v>
      </c>
      <c r="D3383" s="81" t="s">
        <v>3101</v>
      </c>
      <c r="E3383" s="81" t="s">
        <v>1153</v>
      </c>
      <c r="F3383" s="81">
        <v>88.6</v>
      </c>
      <c r="G3383" s="81" t="s">
        <v>515</v>
      </c>
      <c r="H3383" s="81" t="s">
        <v>3204</v>
      </c>
      <c r="I3383" s="81" t="s">
        <v>3205</v>
      </c>
      <c r="J3383" s="81" t="s">
        <v>231</v>
      </c>
      <c r="K3383" s="81" t="s">
        <v>333</v>
      </c>
      <c r="L3383" s="81">
        <v>-107.91256286111111</v>
      </c>
      <c r="M3383" s="81">
        <v>39.202215222222222</v>
      </c>
      <c r="N3383" s="190">
        <v>0</v>
      </c>
      <c r="O3383" s="185">
        <v>1</v>
      </c>
      <c r="P3383" s="185">
        <v>0</v>
      </c>
      <c r="Q3383" s="185">
        <v>0</v>
      </c>
      <c r="R3383" s="186">
        <v>0</v>
      </c>
    </row>
    <row r="3384" spans="1:18" s="81" customFormat="1" x14ac:dyDescent="0.2">
      <c r="A3384" s="81" t="s">
        <v>147</v>
      </c>
      <c r="B3384" s="81" t="s">
        <v>493</v>
      </c>
      <c r="C3384" s="81" t="str">
        <f t="shared" si="52"/>
        <v>08077</v>
      </c>
      <c r="D3384" s="81" t="s">
        <v>3101</v>
      </c>
      <c r="E3384" s="81" t="s">
        <v>1153</v>
      </c>
      <c r="F3384" s="81">
        <v>88.6</v>
      </c>
      <c r="G3384" s="81" t="s">
        <v>515</v>
      </c>
      <c r="H3384" s="81" t="s">
        <v>3206</v>
      </c>
      <c r="I3384" s="81" t="s">
        <v>3205</v>
      </c>
      <c r="J3384" s="81" t="s">
        <v>231</v>
      </c>
      <c r="K3384" s="81" t="s">
        <v>333</v>
      </c>
      <c r="L3384" s="81">
        <v>-107.91256286111111</v>
      </c>
      <c r="M3384" s="81">
        <v>39.202215222222222</v>
      </c>
      <c r="N3384" s="190">
        <v>0</v>
      </c>
      <c r="O3384" s="185">
        <v>0</v>
      </c>
      <c r="P3384" s="185">
        <v>24.5</v>
      </c>
      <c r="Q3384" s="185">
        <v>0</v>
      </c>
      <c r="R3384" s="186">
        <v>0</v>
      </c>
    </row>
    <row r="3385" spans="1:18" s="81" customFormat="1" x14ac:dyDescent="0.2">
      <c r="A3385" s="81" t="s">
        <v>147</v>
      </c>
      <c r="B3385" s="81" t="s">
        <v>493</v>
      </c>
      <c r="C3385" s="81" t="str">
        <f t="shared" si="52"/>
        <v>08077</v>
      </c>
      <c r="D3385" s="81" t="s">
        <v>3101</v>
      </c>
      <c r="E3385" s="81" t="s">
        <v>1153</v>
      </c>
      <c r="F3385" s="81">
        <v>88.6</v>
      </c>
      <c r="G3385" s="81" t="s">
        <v>515</v>
      </c>
      <c r="H3385" s="81" t="s">
        <v>3206</v>
      </c>
      <c r="I3385" s="81" t="s">
        <v>3205</v>
      </c>
      <c r="J3385" s="81" t="s">
        <v>231</v>
      </c>
      <c r="K3385" s="81" t="s">
        <v>333</v>
      </c>
      <c r="L3385" s="81">
        <v>-107.91256286111111</v>
      </c>
      <c r="M3385" s="81">
        <v>39.202215222222222</v>
      </c>
      <c r="N3385" s="190">
        <v>19.399999999999999</v>
      </c>
      <c r="O3385" s="185">
        <v>0</v>
      </c>
      <c r="P3385" s="185">
        <v>0</v>
      </c>
      <c r="Q3385" s="185">
        <v>0</v>
      </c>
      <c r="R3385" s="186">
        <v>0</v>
      </c>
    </row>
    <row r="3386" spans="1:18" s="81" customFormat="1" x14ac:dyDescent="0.2">
      <c r="A3386" s="81" t="s">
        <v>147</v>
      </c>
      <c r="B3386" s="81" t="s">
        <v>493</v>
      </c>
      <c r="C3386" s="81" t="str">
        <f t="shared" si="52"/>
        <v>08077</v>
      </c>
      <c r="D3386" s="81" t="s">
        <v>3101</v>
      </c>
      <c r="E3386" s="81" t="s">
        <v>1153</v>
      </c>
      <c r="F3386" s="81">
        <v>88.6</v>
      </c>
      <c r="G3386" s="81" t="s">
        <v>515</v>
      </c>
      <c r="H3386" s="81" t="s">
        <v>3206</v>
      </c>
      <c r="I3386" s="81" t="s">
        <v>3205</v>
      </c>
      <c r="J3386" s="81" t="s">
        <v>231</v>
      </c>
      <c r="K3386" s="81" t="s">
        <v>333</v>
      </c>
      <c r="L3386" s="81">
        <v>-107.91256286111111</v>
      </c>
      <c r="M3386" s="81">
        <v>39.202215222222222</v>
      </c>
      <c r="N3386" s="190">
        <v>0</v>
      </c>
      <c r="O3386" s="185">
        <v>0</v>
      </c>
      <c r="P3386" s="185">
        <v>0</v>
      </c>
      <c r="Q3386" s="185">
        <v>0</v>
      </c>
      <c r="R3386" s="186">
        <v>0.443</v>
      </c>
    </row>
    <row r="3387" spans="1:18" s="81" customFormat="1" x14ac:dyDescent="0.2">
      <c r="A3387" s="81" t="s">
        <v>147</v>
      </c>
      <c r="B3387" s="81" t="s">
        <v>493</v>
      </c>
      <c r="C3387" s="81" t="str">
        <f t="shared" si="52"/>
        <v>08077</v>
      </c>
      <c r="D3387" s="81" t="s">
        <v>3101</v>
      </c>
      <c r="E3387" s="81" t="s">
        <v>1153</v>
      </c>
      <c r="F3387" s="81">
        <v>88.6</v>
      </c>
      <c r="G3387" s="81" t="s">
        <v>515</v>
      </c>
      <c r="H3387" s="81" t="s">
        <v>3206</v>
      </c>
      <c r="I3387" s="81" t="s">
        <v>3205</v>
      </c>
      <c r="J3387" s="81" t="s">
        <v>231</v>
      </c>
      <c r="K3387" s="81" t="s">
        <v>333</v>
      </c>
      <c r="L3387" s="81">
        <v>-107.91256286111111</v>
      </c>
      <c r="M3387" s="81">
        <v>39.202215222222222</v>
      </c>
      <c r="N3387" s="190">
        <v>0</v>
      </c>
      <c r="O3387" s="185">
        <v>0</v>
      </c>
      <c r="P3387" s="185">
        <v>0</v>
      </c>
      <c r="Q3387" s="185">
        <v>0</v>
      </c>
      <c r="R3387" s="186">
        <v>0</v>
      </c>
    </row>
    <row r="3388" spans="1:18" s="81" customFormat="1" x14ac:dyDescent="0.2">
      <c r="A3388" s="81" t="s">
        <v>147</v>
      </c>
      <c r="B3388" s="81" t="s">
        <v>493</v>
      </c>
      <c r="C3388" s="81" t="str">
        <f t="shared" si="52"/>
        <v>08077</v>
      </c>
      <c r="D3388" s="81" t="s">
        <v>3101</v>
      </c>
      <c r="E3388" s="81" t="s">
        <v>1153</v>
      </c>
      <c r="F3388" s="81">
        <v>88.6</v>
      </c>
      <c r="G3388" s="81" t="s">
        <v>515</v>
      </c>
      <c r="H3388" s="81" t="s">
        <v>3206</v>
      </c>
      <c r="I3388" s="81" t="s">
        <v>3205</v>
      </c>
      <c r="J3388" s="81" t="s">
        <v>231</v>
      </c>
      <c r="K3388" s="81" t="s">
        <v>333</v>
      </c>
      <c r="L3388" s="81">
        <v>-107.91256286111111</v>
      </c>
      <c r="M3388" s="81">
        <v>39.202215222222222</v>
      </c>
      <c r="N3388" s="190">
        <v>0</v>
      </c>
      <c r="O3388" s="185">
        <v>0</v>
      </c>
      <c r="P3388" s="185">
        <v>0</v>
      </c>
      <c r="Q3388" s="185">
        <v>1.9199999999999998E-2</v>
      </c>
      <c r="R3388" s="186">
        <v>0</v>
      </c>
    </row>
    <row r="3389" spans="1:18" s="81" customFormat="1" x14ac:dyDescent="0.2">
      <c r="A3389" s="81" t="s">
        <v>147</v>
      </c>
      <c r="B3389" s="81" t="s">
        <v>493</v>
      </c>
      <c r="C3389" s="81" t="str">
        <f t="shared" si="52"/>
        <v>08077</v>
      </c>
      <c r="D3389" s="81" t="s">
        <v>3101</v>
      </c>
      <c r="E3389" s="81" t="s">
        <v>1153</v>
      </c>
      <c r="F3389" s="81">
        <v>88.6</v>
      </c>
      <c r="G3389" s="81" t="s">
        <v>515</v>
      </c>
      <c r="H3389" s="81" t="s">
        <v>3206</v>
      </c>
      <c r="I3389" s="81" t="s">
        <v>3205</v>
      </c>
      <c r="J3389" s="81" t="s">
        <v>231</v>
      </c>
      <c r="K3389" s="81" t="s">
        <v>333</v>
      </c>
      <c r="L3389" s="81">
        <v>-107.91256286111111</v>
      </c>
      <c r="M3389" s="81">
        <v>39.202215222222222</v>
      </c>
      <c r="N3389" s="190">
        <v>0</v>
      </c>
      <c r="O3389" s="185">
        <v>4</v>
      </c>
      <c r="P3389" s="185">
        <v>0</v>
      </c>
      <c r="Q3389" s="185">
        <v>0</v>
      </c>
      <c r="R3389" s="186">
        <v>0</v>
      </c>
    </row>
    <row r="3390" spans="1:18" s="81" customFormat="1" x14ac:dyDescent="0.2">
      <c r="A3390" s="81" t="s">
        <v>147</v>
      </c>
      <c r="B3390" s="81" t="s">
        <v>493</v>
      </c>
      <c r="C3390" s="81" t="str">
        <f t="shared" si="52"/>
        <v>08077</v>
      </c>
      <c r="D3390" s="81" t="s">
        <v>3101</v>
      </c>
      <c r="E3390" s="81" t="s">
        <v>1153</v>
      </c>
      <c r="F3390" s="81">
        <v>88.6</v>
      </c>
      <c r="G3390" s="81" t="s">
        <v>515</v>
      </c>
      <c r="H3390" s="81" t="s">
        <v>3207</v>
      </c>
      <c r="I3390" s="81" t="s">
        <v>3205</v>
      </c>
      <c r="J3390" s="81" t="s">
        <v>231</v>
      </c>
      <c r="K3390" s="81" t="s">
        <v>333</v>
      </c>
      <c r="L3390" s="81">
        <v>-107.91256286111111</v>
      </c>
      <c r="M3390" s="81">
        <v>39.202215222222222</v>
      </c>
      <c r="N3390" s="190">
        <v>0</v>
      </c>
      <c r="O3390" s="185">
        <v>0</v>
      </c>
      <c r="P3390" s="185">
        <v>1.7</v>
      </c>
      <c r="Q3390" s="185">
        <v>0</v>
      </c>
      <c r="R3390" s="186">
        <v>0</v>
      </c>
    </row>
    <row r="3391" spans="1:18" s="81" customFormat="1" x14ac:dyDescent="0.2">
      <c r="A3391" s="81" t="s">
        <v>147</v>
      </c>
      <c r="B3391" s="81" t="s">
        <v>493</v>
      </c>
      <c r="C3391" s="81" t="str">
        <f t="shared" si="52"/>
        <v>08077</v>
      </c>
      <c r="D3391" s="81" t="s">
        <v>3101</v>
      </c>
      <c r="E3391" s="81" t="s">
        <v>1153</v>
      </c>
      <c r="F3391" s="81">
        <v>88.6</v>
      </c>
      <c r="G3391" s="81" t="s">
        <v>515</v>
      </c>
      <c r="H3391" s="81" t="s">
        <v>3207</v>
      </c>
      <c r="I3391" s="81" t="s">
        <v>3205</v>
      </c>
      <c r="J3391" s="81" t="s">
        <v>231</v>
      </c>
      <c r="K3391" s="81" t="s">
        <v>333</v>
      </c>
      <c r="L3391" s="81">
        <v>-107.91256286111111</v>
      </c>
      <c r="M3391" s="81">
        <v>39.202215222222222</v>
      </c>
      <c r="N3391" s="190">
        <v>19.399999999999999</v>
      </c>
      <c r="O3391" s="185">
        <v>0</v>
      </c>
      <c r="P3391" s="185">
        <v>0</v>
      </c>
      <c r="Q3391" s="185">
        <v>0</v>
      </c>
      <c r="R3391" s="186">
        <v>0</v>
      </c>
    </row>
    <row r="3392" spans="1:18" s="81" customFormat="1" x14ac:dyDescent="0.2">
      <c r="A3392" s="81" t="s">
        <v>147</v>
      </c>
      <c r="B3392" s="81" t="s">
        <v>493</v>
      </c>
      <c r="C3392" s="81" t="str">
        <f t="shared" si="52"/>
        <v>08077</v>
      </c>
      <c r="D3392" s="81" t="s">
        <v>3101</v>
      </c>
      <c r="E3392" s="81" t="s">
        <v>1153</v>
      </c>
      <c r="F3392" s="81">
        <v>88.6</v>
      </c>
      <c r="G3392" s="81" t="s">
        <v>515</v>
      </c>
      <c r="H3392" s="81" t="s">
        <v>3207</v>
      </c>
      <c r="I3392" s="81" t="s">
        <v>3205</v>
      </c>
      <c r="J3392" s="81" t="s">
        <v>231</v>
      </c>
      <c r="K3392" s="81" t="s">
        <v>333</v>
      </c>
      <c r="L3392" s="81">
        <v>-107.91256286111111</v>
      </c>
      <c r="M3392" s="81">
        <v>39.202215222222222</v>
      </c>
      <c r="N3392" s="190">
        <v>0</v>
      </c>
      <c r="O3392" s="185">
        <v>0</v>
      </c>
      <c r="P3392" s="185">
        <v>0</v>
      </c>
      <c r="Q3392" s="185">
        <v>0</v>
      </c>
      <c r="R3392" s="186">
        <v>0.443</v>
      </c>
    </row>
    <row r="3393" spans="1:18" s="81" customFormat="1" x14ac:dyDescent="0.2">
      <c r="A3393" s="81" t="s">
        <v>147</v>
      </c>
      <c r="B3393" s="81" t="s">
        <v>493</v>
      </c>
      <c r="C3393" s="81" t="str">
        <f t="shared" si="52"/>
        <v>08077</v>
      </c>
      <c r="D3393" s="81" t="s">
        <v>3101</v>
      </c>
      <c r="E3393" s="81" t="s">
        <v>1153</v>
      </c>
      <c r="F3393" s="81">
        <v>88.6</v>
      </c>
      <c r="G3393" s="81" t="s">
        <v>515</v>
      </c>
      <c r="H3393" s="81" t="s">
        <v>3207</v>
      </c>
      <c r="I3393" s="81" t="s">
        <v>3205</v>
      </c>
      <c r="J3393" s="81" t="s">
        <v>231</v>
      </c>
      <c r="K3393" s="81" t="s">
        <v>333</v>
      </c>
      <c r="L3393" s="81">
        <v>-107.91256286111111</v>
      </c>
      <c r="M3393" s="81">
        <v>39.202215222222222</v>
      </c>
      <c r="N3393" s="190">
        <v>0</v>
      </c>
      <c r="O3393" s="185">
        <v>0</v>
      </c>
      <c r="P3393" s="185">
        <v>0</v>
      </c>
      <c r="Q3393" s="185">
        <v>0</v>
      </c>
      <c r="R3393" s="186">
        <v>0</v>
      </c>
    </row>
    <row r="3394" spans="1:18" s="81" customFormat="1" x14ac:dyDescent="0.2">
      <c r="A3394" s="81" t="s">
        <v>147</v>
      </c>
      <c r="B3394" s="81" t="s">
        <v>493</v>
      </c>
      <c r="C3394" s="81" t="str">
        <f t="shared" si="52"/>
        <v>08077</v>
      </c>
      <c r="D3394" s="81" t="s">
        <v>3101</v>
      </c>
      <c r="E3394" s="81" t="s">
        <v>1153</v>
      </c>
      <c r="F3394" s="81">
        <v>88.6</v>
      </c>
      <c r="G3394" s="81" t="s">
        <v>515</v>
      </c>
      <c r="H3394" s="81" t="s">
        <v>3207</v>
      </c>
      <c r="I3394" s="81" t="s">
        <v>3205</v>
      </c>
      <c r="J3394" s="81" t="s">
        <v>231</v>
      </c>
      <c r="K3394" s="81" t="s">
        <v>333</v>
      </c>
      <c r="L3394" s="81">
        <v>-107.91256286111111</v>
      </c>
      <c r="M3394" s="81">
        <v>39.202215222222222</v>
      </c>
      <c r="N3394" s="190">
        <v>0</v>
      </c>
      <c r="O3394" s="185">
        <v>0</v>
      </c>
      <c r="P3394" s="185">
        <v>0</v>
      </c>
      <c r="Q3394" s="185">
        <v>1.7999999999999999E-2</v>
      </c>
      <c r="R3394" s="186">
        <v>0</v>
      </c>
    </row>
    <row r="3395" spans="1:18" s="81" customFormat="1" x14ac:dyDescent="0.2">
      <c r="A3395" s="81" t="s">
        <v>147</v>
      </c>
      <c r="B3395" s="81" t="s">
        <v>493</v>
      </c>
      <c r="C3395" s="81" t="str">
        <f t="shared" si="52"/>
        <v>08077</v>
      </c>
      <c r="D3395" s="81" t="s">
        <v>3101</v>
      </c>
      <c r="E3395" s="81" t="s">
        <v>1153</v>
      </c>
      <c r="F3395" s="81">
        <v>88.6</v>
      </c>
      <c r="G3395" s="81" t="s">
        <v>515</v>
      </c>
      <c r="H3395" s="81" t="s">
        <v>3207</v>
      </c>
      <c r="I3395" s="81" t="s">
        <v>3205</v>
      </c>
      <c r="J3395" s="81" t="s">
        <v>231</v>
      </c>
      <c r="K3395" s="81" t="s">
        <v>333</v>
      </c>
      <c r="L3395" s="81">
        <v>-107.91256286111111</v>
      </c>
      <c r="M3395" s="81">
        <v>39.202215222222222</v>
      </c>
      <c r="N3395" s="190">
        <v>0</v>
      </c>
      <c r="O3395" s="185">
        <v>1</v>
      </c>
      <c r="P3395" s="185">
        <v>0</v>
      </c>
      <c r="Q3395" s="185">
        <v>0</v>
      </c>
      <c r="R3395" s="186">
        <v>0</v>
      </c>
    </row>
    <row r="3396" spans="1:18" s="81" customFormat="1" x14ac:dyDescent="0.2">
      <c r="A3396" s="81" t="s">
        <v>147</v>
      </c>
      <c r="B3396" s="81" t="s">
        <v>493</v>
      </c>
      <c r="C3396" s="81" t="str">
        <f t="shared" si="52"/>
        <v>08077</v>
      </c>
      <c r="D3396" s="81" t="s">
        <v>3101</v>
      </c>
      <c r="E3396" s="81" t="s">
        <v>1153</v>
      </c>
      <c r="F3396" s="81">
        <v>88.6</v>
      </c>
      <c r="G3396" s="81" t="s">
        <v>515</v>
      </c>
      <c r="H3396" s="81" t="s">
        <v>3142</v>
      </c>
      <c r="I3396" s="81" t="s">
        <v>3205</v>
      </c>
      <c r="J3396" s="81" t="s">
        <v>231</v>
      </c>
      <c r="K3396" s="81" t="s">
        <v>333</v>
      </c>
      <c r="L3396" s="81">
        <v>-107.91256286111111</v>
      </c>
      <c r="M3396" s="81">
        <v>39.202215222222222</v>
      </c>
      <c r="N3396" s="190">
        <v>0</v>
      </c>
      <c r="O3396" s="185">
        <v>0</v>
      </c>
      <c r="P3396" s="185">
        <v>1.7</v>
      </c>
      <c r="Q3396" s="185">
        <v>0</v>
      </c>
      <c r="R3396" s="186">
        <v>0</v>
      </c>
    </row>
    <row r="3397" spans="1:18" s="81" customFormat="1" x14ac:dyDescent="0.2">
      <c r="A3397" s="81" t="s">
        <v>147</v>
      </c>
      <c r="B3397" s="81" t="s">
        <v>493</v>
      </c>
      <c r="C3397" s="81" t="str">
        <f t="shared" si="52"/>
        <v>08077</v>
      </c>
      <c r="D3397" s="81" t="s">
        <v>3101</v>
      </c>
      <c r="E3397" s="81" t="s">
        <v>1153</v>
      </c>
      <c r="F3397" s="81">
        <v>88.6</v>
      </c>
      <c r="G3397" s="81" t="s">
        <v>515</v>
      </c>
      <c r="H3397" s="81" t="s">
        <v>3142</v>
      </c>
      <c r="I3397" s="81" t="s">
        <v>3205</v>
      </c>
      <c r="J3397" s="81" t="s">
        <v>231</v>
      </c>
      <c r="K3397" s="81" t="s">
        <v>333</v>
      </c>
      <c r="L3397" s="81">
        <v>-107.91256286111111</v>
      </c>
      <c r="M3397" s="81">
        <v>39.202215222222222</v>
      </c>
      <c r="N3397" s="190">
        <v>19.399999999999999</v>
      </c>
      <c r="O3397" s="185">
        <v>0</v>
      </c>
      <c r="P3397" s="185">
        <v>0</v>
      </c>
      <c r="Q3397" s="185">
        <v>0</v>
      </c>
      <c r="R3397" s="186">
        <v>0</v>
      </c>
    </row>
    <row r="3398" spans="1:18" s="81" customFormat="1" x14ac:dyDescent="0.2">
      <c r="A3398" s="81" t="s">
        <v>147</v>
      </c>
      <c r="B3398" s="81" t="s">
        <v>493</v>
      </c>
      <c r="C3398" s="81" t="str">
        <f t="shared" si="52"/>
        <v>08077</v>
      </c>
      <c r="D3398" s="81" t="s">
        <v>3101</v>
      </c>
      <c r="E3398" s="81" t="s">
        <v>1153</v>
      </c>
      <c r="F3398" s="81">
        <v>88.6</v>
      </c>
      <c r="G3398" s="81" t="s">
        <v>515</v>
      </c>
      <c r="H3398" s="81" t="s">
        <v>3142</v>
      </c>
      <c r="I3398" s="81" t="s">
        <v>3205</v>
      </c>
      <c r="J3398" s="81" t="s">
        <v>231</v>
      </c>
      <c r="K3398" s="81" t="s">
        <v>333</v>
      </c>
      <c r="L3398" s="81">
        <v>-107.91256286111111</v>
      </c>
      <c r="M3398" s="81">
        <v>39.202215222222222</v>
      </c>
      <c r="N3398" s="190">
        <v>0</v>
      </c>
      <c r="O3398" s="185">
        <v>0</v>
      </c>
      <c r="P3398" s="185">
        <v>0</v>
      </c>
      <c r="Q3398" s="185">
        <v>0</v>
      </c>
      <c r="R3398" s="186">
        <v>0.443</v>
      </c>
    </row>
    <row r="3399" spans="1:18" s="81" customFormat="1" x14ac:dyDescent="0.2">
      <c r="A3399" s="81" t="s">
        <v>147</v>
      </c>
      <c r="B3399" s="81" t="s">
        <v>493</v>
      </c>
      <c r="C3399" s="81" t="str">
        <f t="shared" ref="C3399:C3462" si="53">B3399&amp;D3399</f>
        <v>08077</v>
      </c>
      <c r="D3399" s="81" t="s">
        <v>3101</v>
      </c>
      <c r="E3399" s="81" t="s">
        <v>1153</v>
      </c>
      <c r="F3399" s="81">
        <v>88.6</v>
      </c>
      <c r="G3399" s="81" t="s">
        <v>515</v>
      </c>
      <c r="H3399" s="81" t="s">
        <v>3142</v>
      </c>
      <c r="I3399" s="81" t="s">
        <v>3205</v>
      </c>
      <c r="J3399" s="81" t="s">
        <v>231</v>
      </c>
      <c r="K3399" s="81" t="s">
        <v>333</v>
      </c>
      <c r="L3399" s="81">
        <v>-107.91256286111111</v>
      </c>
      <c r="M3399" s="81">
        <v>39.202215222222222</v>
      </c>
      <c r="N3399" s="190">
        <v>0</v>
      </c>
      <c r="O3399" s="185">
        <v>0</v>
      </c>
      <c r="P3399" s="185">
        <v>0</v>
      </c>
      <c r="Q3399" s="185">
        <v>0</v>
      </c>
      <c r="R3399" s="186">
        <v>0</v>
      </c>
    </row>
    <row r="3400" spans="1:18" s="81" customFormat="1" x14ac:dyDescent="0.2">
      <c r="A3400" s="81" t="s">
        <v>147</v>
      </c>
      <c r="B3400" s="81" t="s">
        <v>493</v>
      </c>
      <c r="C3400" s="81" t="str">
        <f t="shared" si="53"/>
        <v>08077</v>
      </c>
      <c r="D3400" s="81" t="s">
        <v>3101</v>
      </c>
      <c r="E3400" s="81" t="s">
        <v>1153</v>
      </c>
      <c r="F3400" s="81">
        <v>88.6</v>
      </c>
      <c r="G3400" s="81" t="s">
        <v>515</v>
      </c>
      <c r="H3400" s="81" t="s">
        <v>3142</v>
      </c>
      <c r="I3400" s="81" t="s">
        <v>3205</v>
      </c>
      <c r="J3400" s="81" t="s">
        <v>231</v>
      </c>
      <c r="K3400" s="81" t="s">
        <v>333</v>
      </c>
      <c r="L3400" s="81">
        <v>-107.91256286111111</v>
      </c>
      <c r="M3400" s="81">
        <v>39.202215222222222</v>
      </c>
      <c r="N3400" s="190">
        <v>0</v>
      </c>
      <c r="O3400" s="185">
        <v>0</v>
      </c>
      <c r="P3400" s="185">
        <v>0</v>
      </c>
      <c r="Q3400" s="185">
        <v>2.12E-2</v>
      </c>
      <c r="R3400" s="186">
        <v>0</v>
      </c>
    </row>
    <row r="3401" spans="1:18" s="81" customFormat="1" x14ac:dyDescent="0.2">
      <c r="A3401" s="81" t="s">
        <v>147</v>
      </c>
      <c r="B3401" s="81" t="s">
        <v>493</v>
      </c>
      <c r="C3401" s="81" t="str">
        <f t="shared" si="53"/>
        <v>08077</v>
      </c>
      <c r="D3401" s="81" t="s">
        <v>3101</v>
      </c>
      <c r="E3401" s="81" t="s">
        <v>1153</v>
      </c>
      <c r="F3401" s="81">
        <v>88.6</v>
      </c>
      <c r="G3401" s="81" t="s">
        <v>515</v>
      </c>
      <c r="H3401" s="81" t="s">
        <v>3142</v>
      </c>
      <c r="I3401" s="81" t="s">
        <v>3205</v>
      </c>
      <c r="J3401" s="81" t="s">
        <v>231</v>
      </c>
      <c r="K3401" s="81" t="s">
        <v>333</v>
      </c>
      <c r="L3401" s="81">
        <v>-107.91256286111111</v>
      </c>
      <c r="M3401" s="81">
        <v>39.202215222222222</v>
      </c>
      <c r="N3401" s="190">
        <v>0</v>
      </c>
      <c r="O3401" s="185">
        <v>1</v>
      </c>
      <c r="P3401" s="185">
        <v>0</v>
      </c>
      <c r="Q3401" s="185">
        <v>0</v>
      </c>
      <c r="R3401" s="186">
        <v>0</v>
      </c>
    </row>
    <row r="3402" spans="1:18" s="81" customFormat="1" x14ac:dyDescent="0.2">
      <c r="A3402" s="81" t="s">
        <v>147</v>
      </c>
      <c r="B3402" s="81" t="s">
        <v>493</v>
      </c>
      <c r="C3402" s="81" t="str">
        <f t="shared" si="53"/>
        <v>08077</v>
      </c>
      <c r="D3402" s="81" t="s">
        <v>3101</v>
      </c>
      <c r="E3402" s="81" t="s">
        <v>1153</v>
      </c>
      <c r="F3402" s="81">
        <v>7300</v>
      </c>
      <c r="G3402" s="81" t="s">
        <v>505</v>
      </c>
      <c r="H3402" s="81" t="s">
        <v>3208</v>
      </c>
      <c r="I3402" s="81" t="s">
        <v>3205</v>
      </c>
      <c r="J3402" s="81" t="s">
        <v>4</v>
      </c>
      <c r="K3402" s="81" t="s">
        <v>319</v>
      </c>
      <c r="L3402" s="81">
        <v>-107.91256286111111</v>
      </c>
      <c r="M3402" s="81">
        <v>39.202215222222222</v>
      </c>
      <c r="N3402" s="190">
        <v>0</v>
      </c>
      <c r="O3402" s="185">
        <v>9.8000000000000007</v>
      </c>
      <c r="P3402" s="185">
        <v>0</v>
      </c>
      <c r="Q3402" s="185">
        <v>0</v>
      </c>
      <c r="R3402" s="186">
        <v>0</v>
      </c>
    </row>
    <row r="3403" spans="1:18" s="81" customFormat="1" x14ac:dyDescent="0.2">
      <c r="A3403" s="81" t="s">
        <v>147</v>
      </c>
      <c r="B3403" s="81" t="s">
        <v>493</v>
      </c>
      <c r="C3403" s="81" t="str">
        <f t="shared" si="53"/>
        <v>08077</v>
      </c>
      <c r="D3403" s="81" t="s">
        <v>3101</v>
      </c>
      <c r="E3403" s="81" t="s">
        <v>1153</v>
      </c>
      <c r="F3403" s="81">
        <v>7300</v>
      </c>
      <c r="G3403" s="81" t="s">
        <v>505</v>
      </c>
      <c r="H3403" s="81" t="s">
        <v>3209</v>
      </c>
      <c r="I3403" s="81" t="s">
        <v>3205</v>
      </c>
      <c r="J3403" s="81" t="s">
        <v>4</v>
      </c>
      <c r="K3403" s="81" t="s">
        <v>319</v>
      </c>
      <c r="L3403" s="81">
        <v>-107.91256286111111</v>
      </c>
      <c r="M3403" s="81">
        <v>39.202215222222222</v>
      </c>
      <c r="N3403" s="190">
        <v>0</v>
      </c>
      <c r="O3403" s="185">
        <v>9.8000000000000007</v>
      </c>
      <c r="P3403" s="185">
        <v>0</v>
      </c>
      <c r="Q3403" s="185">
        <v>0</v>
      </c>
      <c r="R3403" s="186">
        <v>0</v>
      </c>
    </row>
    <row r="3404" spans="1:18" s="81" customFormat="1" x14ac:dyDescent="0.2">
      <c r="A3404" s="81" t="s">
        <v>147</v>
      </c>
      <c r="B3404" s="81" t="s">
        <v>493</v>
      </c>
      <c r="C3404" s="81" t="str">
        <f t="shared" si="53"/>
        <v>08077</v>
      </c>
      <c r="D3404" s="81" t="s">
        <v>3101</v>
      </c>
      <c r="E3404" s="81" t="s">
        <v>1153</v>
      </c>
      <c r="F3404" s="81">
        <v>1245</v>
      </c>
      <c r="G3404" s="81" t="s">
        <v>1051</v>
      </c>
      <c r="H3404" s="81" t="s">
        <v>677</v>
      </c>
      <c r="I3404" s="81" t="s">
        <v>3205</v>
      </c>
      <c r="J3404" s="81" t="s">
        <v>283</v>
      </c>
      <c r="K3404" s="81" t="s">
        <v>350</v>
      </c>
      <c r="L3404" s="81">
        <v>-107.91256286111111</v>
      </c>
      <c r="M3404" s="81">
        <v>39.202215222222222</v>
      </c>
      <c r="N3404" s="190">
        <v>0</v>
      </c>
      <c r="O3404" s="185">
        <v>4.8</v>
      </c>
      <c r="P3404" s="185">
        <v>0</v>
      </c>
      <c r="Q3404" s="185">
        <v>0</v>
      </c>
      <c r="R3404" s="186">
        <v>0</v>
      </c>
    </row>
    <row r="3405" spans="1:18" s="81" customFormat="1" x14ac:dyDescent="0.2">
      <c r="A3405" s="81" t="s">
        <v>147</v>
      </c>
      <c r="B3405" s="81" t="s">
        <v>493</v>
      </c>
      <c r="C3405" s="81" t="str">
        <f t="shared" si="53"/>
        <v>08077</v>
      </c>
      <c r="D3405" s="81" t="s">
        <v>3101</v>
      </c>
      <c r="E3405" s="81" t="s">
        <v>1153</v>
      </c>
      <c r="F3405" s="81">
        <v>201.26400000000001</v>
      </c>
      <c r="G3405" s="81" t="s">
        <v>528</v>
      </c>
      <c r="H3405" s="81" t="s">
        <v>1073</v>
      </c>
      <c r="I3405" s="81" t="s">
        <v>3205</v>
      </c>
      <c r="J3405" s="81" t="s">
        <v>14</v>
      </c>
      <c r="K3405" s="81" t="s">
        <v>494</v>
      </c>
      <c r="L3405" s="81">
        <v>-107.91256286111111</v>
      </c>
      <c r="M3405" s="81">
        <v>39.202215222222222</v>
      </c>
      <c r="N3405" s="190">
        <v>0</v>
      </c>
      <c r="O3405" s="185">
        <v>1.3668625205585219</v>
      </c>
      <c r="P3405" s="185">
        <v>0</v>
      </c>
      <c r="Q3405" s="185">
        <v>0</v>
      </c>
      <c r="R3405" s="186">
        <v>0</v>
      </c>
    </row>
    <row r="3406" spans="1:18" s="81" customFormat="1" x14ac:dyDescent="0.2">
      <c r="A3406" s="81" t="s">
        <v>147</v>
      </c>
      <c r="B3406" s="81" t="s">
        <v>493</v>
      </c>
      <c r="C3406" s="81" t="str">
        <f t="shared" si="53"/>
        <v>08077</v>
      </c>
      <c r="D3406" s="81" t="s">
        <v>3101</v>
      </c>
      <c r="E3406" s="81" t="s">
        <v>1153</v>
      </c>
      <c r="F3406" s="81">
        <v>201.26400000000001</v>
      </c>
      <c r="G3406" s="81" t="s">
        <v>528</v>
      </c>
      <c r="H3406" s="81" t="s">
        <v>565</v>
      </c>
      <c r="I3406" s="81" t="s">
        <v>3205</v>
      </c>
      <c r="J3406" s="81" t="s">
        <v>14</v>
      </c>
      <c r="K3406" s="81" t="s">
        <v>494</v>
      </c>
      <c r="L3406" s="81">
        <v>-107.91256286111111</v>
      </c>
      <c r="M3406" s="81">
        <v>39.202215222222222</v>
      </c>
      <c r="N3406" s="190">
        <v>0</v>
      </c>
      <c r="O3406" s="185">
        <v>12.511166023176262</v>
      </c>
      <c r="P3406" s="185">
        <v>0</v>
      </c>
      <c r="Q3406" s="185">
        <v>0</v>
      </c>
      <c r="R3406" s="186">
        <v>0</v>
      </c>
    </row>
    <row r="3407" spans="1:18" s="81" customFormat="1" x14ac:dyDescent="0.2">
      <c r="A3407" s="81" t="s">
        <v>147</v>
      </c>
      <c r="B3407" s="81" t="s">
        <v>493</v>
      </c>
      <c r="C3407" s="81" t="str">
        <f t="shared" si="53"/>
        <v>08077</v>
      </c>
      <c r="D3407" s="81" t="s">
        <v>3101</v>
      </c>
      <c r="E3407" s="81" t="s">
        <v>1155</v>
      </c>
      <c r="F3407" s="81">
        <v>113.3</v>
      </c>
      <c r="G3407" s="81" t="s">
        <v>515</v>
      </c>
      <c r="H3407" s="81" t="s">
        <v>1502</v>
      </c>
      <c r="I3407" s="81" t="s">
        <v>3210</v>
      </c>
      <c r="J3407" s="81" t="s">
        <v>229</v>
      </c>
      <c r="K3407" s="81" t="s">
        <v>333</v>
      </c>
      <c r="L3407" s="81">
        <v>-107.74387019444444</v>
      </c>
      <c r="M3407" s="81">
        <v>39.273693833333333</v>
      </c>
      <c r="N3407" s="190">
        <v>0</v>
      </c>
      <c r="O3407" s="185">
        <v>0</v>
      </c>
      <c r="P3407" s="185">
        <v>16.22</v>
      </c>
      <c r="Q3407" s="185">
        <v>0</v>
      </c>
      <c r="R3407" s="186">
        <v>0</v>
      </c>
    </row>
    <row r="3408" spans="1:18" s="81" customFormat="1" x14ac:dyDescent="0.2">
      <c r="A3408" s="81" t="s">
        <v>147</v>
      </c>
      <c r="B3408" s="81" t="s">
        <v>493</v>
      </c>
      <c r="C3408" s="81" t="str">
        <f t="shared" si="53"/>
        <v>08077</v>
      </c>
      <c r="D3408" s="81" t="s">
        <v>3101</v>
      </c>
      <c r="E3408" s="81" t="s">
        <v>1155</v>
      </c>
      <c r="F3408" s="81">
        <v>113.3</v>
      </c>
      <c r="G3408" s="81" t="s">
        <v>515</v>
      </c>
      <c r="H3408" s="81" t="s">
        <v>1502</v>
      </c>
      <c r="I3408" s="81" t="s">
        <v>3210</v>
      </c>
      <c r="J3408" s="81" t="s">
        <v>229</v>
      </c>
      <c r="K3408" s="81" t="s">
        <v>333</v>
      </c>
      <c r="L3408" s="81">
        <v>-107.74387019444444</v>
      </c>
      <c r="M3408" s="81">
        <v>39.273693833333333</v>
      </c>
      <c r="N3408" s="190">
        <v>8.11</v>
      </c>
      <c r="O3408" s="185">
        <v>0</v>
      </c>
      <c r="P3408" s="185">
        <v>0</v>
      </c>
      <c r="Q3408" s="185">
        <v>0</v>
      </c>
      <c r="R3408" s="186">
        <v>0</v>
      </c>
    </row>
    <row r="3409" spans="1:18" s="81" customFormat="1" x14ac:dyDescent="0.2">
      <c r="A3409" s="81" t="s">
        <v>147</v>
      </c>
      <c r="B3409" s="81" t="s">
        <v>493</v>
      </c>
      <c r="C3409" s="81" t="str">
        <f t="shared" si="53"/>
        <v>08077</v>
      </c>
      <c r="D3409" s="81" t="s">
        <v>3101</v>
      </c>
      <c r="E3409" s="81" t="s">
        <v>1155</v>
      </c>
      <c r="F3409" s="81">
        <v>113.3</v>
      </c>
      <c r="G3409" s="81" t="s">
        <v>515</v>
      </c>
      <c r="H3409" s="81" t="s">
        <v>1502</v>
      </c>
      <c r="I3409" s="81" t="s">
        <v>3210</v>
      </c>
      <c r="J3409" s="81" t="s">
        <v>229</v>
      </c>
      <c r="K3409" s="81" t="s">
        <v>333</v>
      </c>
      <c r="L3409" s="81">
        <v>-107.74387019444444</v>
      </c>
      <c r="M3409" s="81">
        <v>39.273693833333333</v>
      </c>
      <c r="N3409" s="190">
        <v>0</v>
      </c>
      <c r="O3409" s="185">
        <v>0</v>
      </c>
      <c r="P3409" s="185">
        <v>0</v>
      </c>
      <c r="Q3409" s="185">
        <v>0</v>
      </c>
      <c r="R3409" s="186">
        <v>0.5665</v>
      </c>
    </row>
    <row r="3410" spans="1:18" s="81" customFormat="1" x14ac:dyDescent="0.2">
      <c r="A3410" s="81" t="s">
        <v>147</v>
      </c>
      <c r="B3410" s="81" t="s">
        <v>493</v>
      </c>
      <c r="C3410" s="81" t="str">
        <f t="shared" si="53"/>
        <v>08077</v>
      </c>
      <c r="D3410" s="81" t="s">
        <v>3101</v>
      </c>
      <c r="E3410" s="81" t="s">
        <v>1155</v>
      </c>
      <c r="F3410" s="81">
        <v>113.3</v>
      </c>
      <c r="G3410" s="81" t="s">
        <v>515</v>
      </c>
      <c r="H3410" s="81" t="s">
        <v>1502</v>
      </c>
      <c r="I3410" s="81" t="s">
        <v>3210</v>
      </c>
      <c r="J3410" s="81" t="s">
        <v>229</v>
      </c>
      <c r="K3410" s="81" t="s">
        <v>333</v>
      </c>
      <c r="L3410" s="81">
        <v>-107.74387019444444</v>
      </c>
      <c r="M3410" s="81">
        <v>39.273693833333333</v>
      </c>
      <c r="N3410" s="190">
        <v>0</v>
      </c>
      <c r="O3410" s="185">
        <v>0</v>
      </c>
      <c r="P3410" s="185">
        <v>0</v>
      </c>
      <c r="Q3410" s="185">
        <v>0</v>
      </c>
      <c r="R3410" s="186">
        <v>0</v>
      </c>
    </row>
    <row r="3411" spans="1:18" s="81" customFormat="1" x14ac:dyDescent="0.2">
      <c r="A3411" s="81" t="s">
        <v>147</v>
      </c>
      <c r="B3411" s="81" t="s">
        <v>493</v>
      </c>
      <c r="C3411" s="81" t="str">
        <f t="shared" si="53"/>
        <v>08077</v>
      </c>
      <c r="D3411" s="81" t="s">
        <v>3101</v>
      </c>
      <c r="E3411" s="81" t="s">
        <v>1155</v>
      </c>
      <c r="F3411" s="81">
        <v>113.3</v>
      </c>
      <c r="G3411" s="81" t="s">
        <v>515</v>
      </c>
      <c r="H3411" s="81" t="s">
        <v>1502</v>
      </c>
      <c r="I3411" s="81" t="s">
        <v>3210</v>
      </c>
      <c r="J3411" s="81" t="s">
        <v>229</v>
      </c>
      <c r="K3411" s="81" t="s">
        <v>333</v>
      </c>
      <c r="L3411" s="81">
        <v>-107.74387019444444</v>
      </c>
      <c r="M3411" s="81">
        <v>39.273693833333333</v>
      </c>
      <c r="N3411" s="190">
        <v>0</v>
      </c>
      <c r="O3411" s="185">
        <v>0</v>
      </c>
      <c r="P3411" s="185">
        <v>0</v>
      </c>
      <c r="Q3411" s="185">
        <v>3.3989999999999999E-2</v>
      </c>
      <c r="R3411" s="186">
        <v>0</v>
      </c>
    </row>
    <row r="3412" spans="1:18" s="81" customFormat="1" x14ac:dyDescent="0.2">
      <c r="A3412" s="81" t="s">
        <v>147</v>
      </c>
      <c r="B3412" s="81" t="s">
        <v>493</v>
      </c>
      <c r="C3412" s="81" t="str">
        <f t="shared" si="53"/>
        <v>08077</v>
      </c>
      <c r="D3412" s="81" t="s">
        <v>3101</v>
      </c>
      <c r="E3412" s="81" t="s">
        <v>1155</v>
      </c>
      <c r="F3412" s="81">
        <v>113.3</v>
      </c>
      <c r="G3412" s="81" t="s">
        <v>515</v>
      </c>
      <c r="H3412" s="81" t="s">
        <v>1502</v>
      </c>
      <c r="I3412" s="81" t="s">
        <v>3210</v>
      </c>
      <c r="J3412" s="81" t="s">
        <v>229</v>
      </c>
      <c r="K3412" s="81" t="s">
        <v>333</v>
      </c>
      <c r="L3412" s="81">
        <v>-107.74387019444444</v>
      </c>
      <c r="M3412" s="81">
        <v>39.273693833333333</v>
      </c>
      <c r="N3412" s="190">
        <v>0</v>
      </c>
      <c r="O3412" s="185">
        <v>4.0599999999999996</v>
      </c>
      <c r="P3412" s="185">
        <v>0</v>
      </c>
      <c r="Q3412" s="185">
        <v>0</v>
      </c>
      <c r="R3412" s="186">
        <v>0</v>
      </c>
    </row>
    <row r="3413" spans="1:18" s="81" customFormat="1" x14ac:dyDescent="0.2">
      <c r="A3413" s="81" t="s">
        <v>147</v>
      </c>
      <c r="B3413" s="81" t="s">
        <v>493</v>
      </c>
      <c r="C3413" s="81" t="str">
        <f t="shared" si="53"/>
        <v>08077</v>
      </c>
      <c r="D3413" s="81" t="s">
        <v>3101</v>
      </c>
      <c r="E3413" s="81" t="s">
        <v>1155</v>
      </c>
      <c r="F3413" s="81">
        <v>113</v>
      </c>
      <c r="G3413" s="81" t="s">
        <v>515</v>
      </c>
      <c r="H3413" s="81" t="s">
        <v>1077</v>
      </c>
      <c r="I3413" s="81" t="s">
        <v>3210</v>
      </c>
      <c r="J3413" s="81" t="s">
        <v>231</v>
      </c>
      <c r="K3413" s="81" t="s">
        <v>333</v>
      </c>
      <c r="L3413" s="81">
        <v>-107.74387019444444</v>
      </c>
      <c r="M3413" s="81">
        <v>39.273693833333333</v>
      </c>
      <c r="N3413" s="190">
        <v>0</v>
      </c>
      <c r="O3413" s="185">
        <v>0</v>
      </c>
      <c r="P3413" s="185">
        <v>16.835999999999999</v>
      </c>
      <c r="Q3413" s="185">
        <v>0</v>
      </c>
      <c r="R3413" s="186">
        <v>0</v>
      </c>
    </row>
    <row r="3414" spans="1:18" s="81" customFormat="1" x14ac:dyDescent="0.2">
      <c r="A3414" s="81" t="s">
        <v>147</v>
      </c>
      <c r="B3414" s="81" t="s">
        <v>493</v>
      </c>
      <c r="C3414" s="81" t="str">
        <f t="shared" si="53"/>
        <v>08077</v>
      </c>
      <c r="D3414" s="81" t="s">
        <v>3101</v>
      </c>
      <c r="E3414" s="81" t="s">
        <v>1155</v>
      </c>
      <c r="F3414" s="81">
        <v>113</v>
      </c>
      <c r="G3414" s="81" t="s">
        <v>515</v>
      </c>
      <c r="H3414" s="81" t="s">
        <v>1077</v>
      </c>
      <c r="I3414" s="81" t="s">
        <v>3210</v>
      </c>
      <c r="J3414" s="81" t="s">
        <v>231</v>
      </c>
      <c r="K3414" s="81" t="s">
        <v>333</v>
      </c>
      <c r="L3414" s="81">
        <v>-107.74387019444444</v>
      </c>
      <c r="M3414" s="81">
        <v>39.273693833333333</v>
      </c>
      <c r="N3414" s="190">
        <v>9.7129999999999992</v>
      </c>
      <c r="O3414" s="185">
        <v>0</v>
      </c>
      <c r="P3414" s="185">
        <v>0</v>
      </c>
      <c r="Q3414" s="185">
        <v>0</v>
      </c>
      <c r="R3414" s="186">
        <v>0</v>
      </c>
    </row>
    <row r="3415" spans="1:18" s="81" customFormat="1" x14ac:dyDescent="0.2">
      <c r="A3415" s="81" t="s">
        <v>147</v>
      </c>
      <c r="B3415" s="81" t="s">
        <v>493</v>
      </c>
      <c r="C3415" s="81" t="str">
        <f t="shared" si="53"/>
        <v>08077</v>
      </c>
      <c r="D3415" s="81" t="s">
        <v>3101</v>
      </c>
      <c r="E3415" s="81" t="s">
        <v>1155</v>
      </c>
      <c r="F3415" s="81">
        <v>113</v>
      </c>
      <c r="G3415" s="81" t="s">
        <v>515</v>
      </c>
      <c r="H3415" s="81" t="s">
        <v>1077</v>
      </c>
      <c r="I3415" s="81" t="s">
        <v>3210</v>
      </c>
      <c r="J3415" s="81" t="s">
        <v>231</v>
      </c>
      <c r="K3415" s="81" t="s">
        <v>333</v>
      </c>
      <c r="L3415" s="81">
        <v>-107.74387019444444</v>
      </c>
      <c r="M3415" s="81">
        <v>39.273693833333333</v>
      </c>
      <c r="N3415" s="190">
        <v>0</v>
      </c>
      <c r="O3415" s="185">
        <v>0</v>
      </c>
      <c r="P3415" s="185">
        <v>0</v>
      </c>
      <c r="Q3415" s="185">
        <v>0</v>
      </c>
      <c r="R3415" s="186">
        <v>0.6</v>
      </c>
    </row>
    <row r="3416" spans="1:18" s="81" customFormat="1" x14ac:dyDescent="0.2">
      <c r="A3416" s="81" t="s">
        <v>147</v>
      </c>
      <c r="B3416" s="81" t="s">
        <v>493</v>
      </c>
      <c r="C3416" s="81" t="str">
        <f t="shared" si="53"/>
        <v>08077</v>
      </c>
      <c r="D3416" s="81" t="s">
        <v>3101</v>
      </c>
      <c r="E3416" s="81" t="s">
        <v>1155</v>
      </c>
      <c r="F3416" s="81">
        <v>113</v>
      </c>
      <c r="G3416" s="81" t="s">
        <v>515</v>
      </c>
      <c r="H3416" s="81" t="s">
        <v>1077</v>
      </c>
      <c r="I3416" s="81" t="s">
        <v>3210</v>
      </c>
      <c r="J3416" s="81" t="s">
        <v>231</v>
      </c>
      <c r="K3416" s="81" t="s">
        <v>333</v>
      </c>
      <c r="L3416" s="81">
        <v>-107.74387019444444</v>
      </c>
      <c r="M3416" s="81">
        <v>39.273693833333333</v>
      </c>
      <c r="N3416" s="190">
        <v>0</v>
      </c>
      <c r="O3416" s="185">
        <v>0</v>
      </c>
      <c r="P3416" s="185">
        <v>0</v>
      </c>
      <c r="Q3416" s="185">
        <v>0</v>
      </c>
      <c r="R3416" s="186">
        <v>0</v>
      </c>
    </row>
    <row r="3417" spans="1:18" s="81" customFormat="1" x14ac:dyDescent="0.2">
      <c r="A3417" s="81" t="s">
        <v>147</v>
      </c>
      <c r="B3417" s="81" t="s">
        <v>493</v>
      </c>
      <c r="C3417" s="81" t="str">
        <f t="shared" si="53"/>
        <v>08077</v>
      </c>
      <c r="D3417" s="81" t="s">
        <v>3101</v>
      </c>
      <c r="E3417" s="81" t="s">
        <v>1155</v>
      </c>
      <c r="F3417" s="81">
        <v>113</v>
      </c>
      <c r="G3417" s="81" t="s">
        <v>515</v>
      </c>
      <c r="H3417" s="81" t="s">
        <v>1077</v>
      </c>
      <c r="I3417" s="81" t="s">
        <v>3210</v>
      </c>
      <c r="J3417" s="81" t="s">
        <v>231</v>
      </c>
      <c r="K3417" s="81" t="s">
        <v>333</v>
      </c>
      <c r="L3417" s="81">
        <v>-107.74387019444444</v>
      </c>
      <c r="M3417" s="81">
        <v>39.273693833333333</v>
      </c>
      <c r="N3417" s="190">
        <v>0</v>
      </c>
      <c r="O3417" s="185">
        <v>0</v>
      </c>
      <c r="P3417" s="185">
        <v>0</v>
      </c>
      <c r="Q3417" s="185">
        <v>1.13E-4</v>
      </c>
      <c r="R3417" s="186">
        <v>0</v>
      </c>
    </row>
    <row r="3418" spans="1:18" s="81" customFormat="1" x14ac:dyDescent="0.2">
      <c r="A3418" s="81" t="s">
        <v>147</v>
      </c>
      <c r="B3418" s="81" t="s">
        <v>493</v>
      </c>
      <c r="C3418" s="81" t="str">
        <f t="shared" si="53"/>
        <v>08077</v>
      </c>
      <c r="D3418" s="81" t="s">
        <v>3101</v>
      </c>
      <c r="E3418" s="81" t="s">
        <v>1155</v>
      </c>
      <c r="F3418" s="81">
        <v>113</v>
      </c>
      <c r="G3418" s="81" t="s">
        <v>515</v>
      </c>
      <c r="H3418" s="81" t="s">
        <v>1077</v>
      </c>
      <c r="I3418" s="81" t="s">
        <v>3210</v>
      </c>
      <c r="J3418" s="81" t="s">
        <v>231</v>
      </c>
      <c r="K3418" s="81" t="s">
        <v>333</v>
      </c>
      <c r="L3418" s="81">
        <v>-107.74387019444444</v>
      </c>
      <c r="M3418" s="81">
        <v>39.273693833333333</v>
      </c>
      <c r="N3418" s="190">
        <v>0</v>
      </c>
      <c r="O3418" s="185">
        <v>4.0469999999999997</v>
      </c>
      <c r="P3418" s="185">
        <v>0</v>
      </c>
      <c r="Q3418" s="185">
        <v>0</v>
      </c>
      <c r="R3418" s="186">
        <v>0</v>
      </c>
    </row>
    <row r="3419" spans="1:18" s="81" customFormat="1" x14ac:dyDescent="0.2">
      <c r="A3419" s="81" t="s">
        <v>147</v>
      </c>
      <c r="B3419" s="81" t="s">
        <v>493</v>
      </c>
      <c r="C3419" s="81" t="str">
        <f t="shared" si="53"/>
        <v>08077</v>
      </c>
      <c r="D3419" s="81" t="s">
        <v>3101</v>
      </c>
      <c r="E3419" s="81" t="s">
        <v>1155</v>
      </c>
      <c r="F3419" s="81">
        <v>113</v>
      </c>
      <c r="G3419" s="81" t="s">
        <v>515</v>
      </c>
      <c r="H3419" s="81" t="s">
        <v>1077</v>
      </c>
      <c r="I3419" s="81" t="s">
        <v>3210</v>
      </c>
      <c r="J3419" s="81" t="s">
        <v>231</v>
      </c>
      <c r="K3419" s="81" t="s">
        <v>333</v>
      </c>
      <c r="L3419" s="81">
        <v>-107.74387019444444</v>
      </c>
      <c r="M3419" s="81">
        <v>39.273693833333333</v>
      </c>
      <c r="N3419" s="190">
        <v>0</v>
      </c>
      <c r="O3419" s="185">
        <v>0</v>
      </c>
      <c r="P3419" s="185">
        <v>16.835999999999999</v>
      </c>
      <c r="Q3419" s="185">
        <v>0</v>
      </c>
      <c r="R3419" s="186">
        <v>0</v>
      </c>
    </row>
    <row r="3420" spans="1:18" s="81" customFormat="1" x14ac:dyDescent="0.2">
      <c r="A3420" s="81" t="s">
        <v>147</v>
      </c>
      <c r="B3420" s="81" t="s">
        <v>493</v>
      </c>
      <c r="C3420" s="81" t="str">
        <f t="shared" si="53"/>
        <v>08077</v>
      </c>
      <c r="D3420" s="81" t="s">
        <v>3101</v>
      </c>
      <c r="E3420" s="81" t="s">
        <v>1155</v>
      </c>
      <c r="F3420" s="81">
        <v>113</v>
      </c>
      <c r="G3420" s="81" t="s">
        <v>515</v>
      </c>
      <c r="H3420" s="81" t="s">
        <v>1077</v>
      </c>
      <c r="I3420" s="81" t="s">
        <v>3210</v>
      </c>
      <c r="J3420" s="81" t="s">
        <v>231</v>
      </c>
      <c r="K3420" s="81" t="s">
        <v>333</v>
      </c>
      <c r="L3420" s="81">
        <v>-107.74387019444444</v>
      </c>
      <c r="M3420" s="81">
        <v>39.273693833333333</v>
      </c>
      <c r="N3420" s="190">
        <v>9.7129999999999992</v>
      </c>
      <c r="O3420" s="185">
        <v>0</v>
      </c>
      <c r="P3420" s="185">
        <v>0</v>
      </c>
      <c r="Q3420" s="185">
        <v>0</v>
      </c>
      <c r="R3420" s="186">
        <v>0</v>
      </c>
    </row>
    <row r="3421" spans="1:18" s="81" customFormat="1" x14ac:dyDescent="0.2">
      <c r="A3421" s="81" t="s">
        <v>147</v>
      </c>
      <c r="B3421" s="81" t="s">
        <v>493</v>
      </c>
      <c r="C3421" s="81" t="str">
        <f t="shared" si="53"/>
        <v>08077</v>
      </c>
      <c r="D3421" s="81" t="s">
        <v>3101</v>
      </c>
      <c r="E3421" s="81" t="s">
        <v>1155</v>
      </c>
      <c r="F3421" s="81">
        <v>113</v>
      </c>
      <c r="G3421" s="81" t="s">
        <v>515</v>
      </c>
      <c r="H3421" s="81" t="s">
        <v>1077</v>
      </c>
      <c r="I3421" s="81" t="s">
        <v>3210</v>
      </c>
      <c r="J3421" s="81" t="s">
        <v>231</v>
      </c>
      <c r="K3421" s="81" t="s">
        <v>333</v>
      </c>
      <c r="L3421" s="81">
        <v>-107.74387019444444</v>
      </c>
      <c r="M3421" s="81">
        <v>39.273693833333333</v>
      </c>
      <c r="N3421" s="190">
        <v>0</v>
      </c>
      <c r="O3421" s="185">
        <v>0</v>
      </c>
      <c r="P3421" s="185">
        <v>0</v>
      </c>
      <c r="Q3421" s="185">
        <v>0</v>
      </c>
      <c r="R3421" s="186">
        <v>0.6</v>
      </c>
    </row>
    <row r="3422" spans="1:18" s="81" customFormat="1" x14ac:dyDescent="0.2">
      <c r="A3422" s="81" t="s">
        <v>147</v>
      </c>
      <c r="B3422" s="81" t="s">
        <v>493</v>
      </c>
      <c r="C3422" s="81" t="str">
        <f t="shared" si="53"/>
        <v>08077</v>
      </c>
      <c r="D3422" s="81" t="s">
        <v>3101</v>
      </c>
      <c r="E3422" s="81" t="s">
        <v>1155</v>
      </c>
      <c r="F3422" s="81">
        <v>113</v>
      </c>
      <c r="G3422" s="81" t="s">
        <v>515</v>
      </c>
      <c r="H3422" s="81" t="s">
        <v>1077</v>
      </c>
      <c r="I3422" s="81" t="s">
        <v>3210</v>
      </c>
      <c r="J3422" s="81" t="s">
        <v>231</v>
      </c>
      <c r="K3422" s="81" t="s">
        <v>333</v>
      </c>
      <c r="L3422" s="81">
        <v>-107.74387019444444</v>
      </c>
      <c r="M3422" s="81">
        <v>39.273693833333333</v>
      </c>
      <c r="N3422" s="190">
        <v>0</v>
      </c>
      <c r="O3422" s="185">
        <v>0</v>
      </c>
      <c r="P3422" s="185">
        <v>0</v>
      </c>
      <c r="Q3422" s="185">
        <v>0</v>
      </c>
      <c r="R3422" s="186">
        <v>0</v>
      </c>
    </row>
    <row r="3423" spans="1:18" s="81" customFormat="1" x14ac:dyDescent="0.2">
      <c r="A3423" s="81" t="s">
        <v>147</v>
      </c>
      <c r="B3423" s="81" t="s">
        <v>493</v>
      </c>
      <c r="C3423" s="81" t="str">
        <f t="shared" si="53"/>
        <v>08077</v>
      </c>
      <c r="D3423" s="81" t="s">
        <v>3101</v>
      </c>
      <c r="E3423" s="81" t="s">
        <v>1155</v>
      </c>
      <c r="F3423" s="81">
        <v>113</v>
      </c>
      <c r="G3423" s="81" t="s">
        <v>515</v>
      </c>
      <c r="H3423" s="81" t="s">
        <v>1077</v>
      </c>
      <c r="I3423" s="81" t="s">
        <v>3210</v>
      </c>
      <c r="J3423" s="81" t="s">
        <v>231</v>
      </c>
      <c r="K3423" s="81" t="s">
        <v>333</v>
      </c>
      <c r="L3423" s="81">
        <v>-107.74387019444444</v>
      </c>
      <c r="M3423" s="81">
        <v>39.273693833333333</v>
      </c>
      <c r="N3423" s="190">
        <v>0</v>
      </c>
      <c r="O3423" s="185">
        <v>0</v>
      </c>
      <c r="P3423" s="185">
        <v>0</v>
      </c>
      <c r="Q3423" s="185">
        <v>1.13E-4</v>
      </c>
      <c r="R3423" s="186">
        <v>0</v>
      </c>
    </row>
    <row r="3424" spans="1:18" s="81" customFormat="1" x14ac:dyDescent="0.2">
      <c r="A3424" s="81" t="s">
        <v>147</v>
      </c>
      <c r="B3424" s="81" t="s">
        <v>493</v>
      </c>
      <c r="C3424" s="81" t="str">
        <f t="shared" si="53"/>
        <v>08077</v>
      </c>
      <c r="D3424" s="81" t="s">
        <v>3101</v>
      </c>
      <c r="E3424" s="81" t="s">
        <v>1155</v>
      </c>
      <c r="F3424" s="81">
        <v>113</v>
      </c>
      <c r="G3424" s="81" t="s">
        <v>515</v>
      </c>
      <c r="H3424" s="81" t="s">
        <v>1077</v>
      </c>
      <c r="I3424" s="81" t="s">
        <v>3210</v>
      </c>
      <c r="J3424" s="81" t="s">
        <v>231</v>
      </c>
      <c r="K3424" s="81" t="s">
        <v>333</v>
      </c>
      <c r="L3424" s="81">
        <v>-107.74387019444444</v>
      </c>
      <c r="M3424" s="81">
        <v>39.273693833333333</v>
      </c>
      <c r="N3424" s="190">
        <v>0</v>
      </c>
      <c r="O3424" s="185">
        <v>4.0469999999999997</v>
      </c>
      <c r="P3424" s="185">
        <v>0</v>
      </c>
      <c r="Q3424" s="185">
        <v>0</v>
      </c>
      <c r="R3424" s="186">
        <v>0</v>
      </c>
    </row>
    <row r="3425" spans="1:18" s="81" customFormat="1" x14ac:dyDescent="0.2">
      <c r="A3425" s="81" t="s">
        <v>147</v>
      </c>
      <c r="B3425" s="81" t="s">
        <v>493</v>
      </c>
      <c r="C3425" s="81" t="str">
        <f t="shared" si="53"/>
        <v>08077</v>
      </c>
      <c r="D3425" s="81" t="s">
        <v>3101</v>
      </c>
      <c r="E3425" s="81" t="s">
        <v>1155</v>
      </c>
      <c r="F3425" s="81">
        <v>20075</v>
      </c>
      <c r="G3425" s="81" t="s">
        <v>505</v>
      </c>
      <c r="H3425" s="81" t="s">
        <v>3211</v>
      </c>
      <c r="I3425" s="81" t="s">
        <v>3210</v>
      </c>
      <c r="J3425" s="81" t="s">
        <v>4</v>
      </c>
      <c r="K3425" s="81" t="s">
        <v>319</v>
      </c>
      <c r="L3425" s="81">
        <v>-107.74387019444444</v>
      </c>
      <c r="M3425" s="81">
        <v>39.273693833333333</v>
      </c>
      <c r="N3425" s="190">
        <v>0</v>
      </c>
      <c r="O3425" s="185">
        <v>1</v>
      </c>
      <c r="P3425" s="185">
        <v>0</v>
      </c>
      <c r="Q3425" s="185">
        <v>0</v>
      </c>
      <c r="R3425" s="186">
        <v>0</v>
      </c>
    </row>
    <row r="3426" spans="1:18" s="81" customFormat="1" x14ac:dyDescent="0.2">
      <c r="A3426" s="81" t="s">
        <v>147</v>
      </c>
      <c r="B3426" s="81" t="s">
        <v>493</v>
      </c>
      <c r="C3426" s="81" t="str">
        <f t="shared" si="53"/>
        <v>08077</v>
      </c>
      <c r="D3426" s="81" t="s">
        <v>3101</v>
      </c>
      <c r="E3426" s="81" t="s">
        <v>1155</v>
      </c>
      <c r="F3426" s="81">
        <v>0</v>
      </c>
      <c r="G3426" s="81" t="s">
        <v>526</v>
      </c>
      <c r="H3426" s="81" t="s">
        <v>602</v>
      </c>
      <c r="I3426" s="81" t="s">
        <v>3210</v>
      </c>
      <c r="J3426" s="81" t="s">
        <v>277</v>
      </c>
      <c r="K3426" s="81" t="s">
        <v>350</v>
      </c>
      <c r="L3426" s="81">
        <v>-107.74387019444444</v>
      </c>
      <c r="M3426" s="81">
        <v>39.273693833333333</v>
      </c>
      <c r="N3426" s="190">
        <v>0</v>
      </c>
      <c r="O3426" s="185">
        <v>9.1</v>
      </c>
      <c r="P3426" s="185">
        <v>0</v>
      </c>
      <c r="Q3426" s="185">
        <v>0</v>
      </c>
      <c r="R3426" s="186">
        <v>0</v>
      </c>
    </row>
    <row r="3427" spans="1:18" s="81" customFormat="1" x14ac:dyDescent="0.2">
      <c r="A3427" s="81" t="s">
        <v>147</v>
      </c>
      <c r="B3427" s="81" t="s">
        <v>493</v>
      </c>
      <c r="C3427" s="81" t="str">
        <f t="shared" si="53"/>
        <v>08077</v>
      </c>
      <c r="D3427" s="81" t="s">
        <v>3101</v>
      </c>
      <c r="E3427" s="81" t="s">
        <v>1155</v>
      </c>
      <c r="F3427" s="81">
        <v>16452</v>
      </c>
      <c r="G3427" s="81" t="s">
        <v>528</v>
      </c>
      <c r="H3427" s="81" t="s">
        <v>531</v>
      </c>
      <c r="I3427" s="81" t="s">
        <v>3210</v>
      </c>
      <c r="J3427" s="81" t="s">
        <v>14</v>
      </c>
      <c r="K3427" s="81" t="s">
        <v>494</v>
      </c>
      <c r="L3427" s="81">
        <v>-107.74387019444444</v>
      </c>
      <c r="M3427" s="81">
        <v>39.273693833333333</v>
      </c>
      <c r="N3427" s="190">
        <v>0</v>
      </c>
      <c r="O3427" s="185">
        <v>16.00724604223042</v>
      </c>
      <c r="P3427" s="185">
        <v>0</v>
      </c>
      <c r="Q3427" s="185">
        <v>0</v>
      </c>
      <c r="R3427" s="186">
        <v>0</v>
      </c>
    </row>
    <row r="3428" spans="1:18" s="81" customFormat="1" x14ac:dyDescent="0.2">
      <c r="A3428" s="81" t="s">
        <v>147</v>
      </c>
      <c r="B3428" s="81" t="s">
        <v>493</v>
      </c>
      <c r="C3428" s="81" t="str">
        <f t="shared" si="53"/>
        <v>08077</v>
      </c>
      <c r="D3428" s="81" t="s">
        <v>3101</v>
      </c>
      <c r="E3428" s="81" t="s">
        <v>1165</v>
      </c>
      <c r="F3428" s="81">
        <v>12</v>
      </c>
      <c r="G3428" s="81" t="s">
        <v>515</v>
      </c>
      <c r="H3428" s="81" t="s">
        <v>3212</v>
      </c>
      <c r="I3428" s="81" t="s">
        <v>3213</v>
      </c>
      <c r="J3428" s="81" t="s">
        <v>221</v>
      </c>
      <c r="K3428" s="81" t="s">
        <v>333</v>
      </c>
      <c r="L3428" s="81">
        <v>-107.84676883333333</v>
      </c>
      <c r="M3428" s="81">
        <v>39.289368861111107</v>
      </c>
      <c r="N3428" s="190">
        <v>0</v>
      </c>
      <c r="O3428" s="185">
        <v>0</v>
      </c>
      <c r="P3428" s="185">
        <v>0.04</v>
      </c>
      <c r="Q3428" s="185">
        <v>0</v>
      </c>
      <c r="R3428" s="186">
        <v>0</v>
      </c>
    </row>
    <row r="3429" spans="1:18" s="81" customFormat="1" x14ac:dyDescent="0.2">
      <c r="A3429" s="81" t="s">
        <v>147</v>
      </c>
      <c r="B3429" s="81" t="s">
        <v>493</v>
      </c>
      <c r="C3429" s="81" t="str">
        <f t="shared" si="53"/>
        <v>08077</v>
      </c>
      <c r="D3429" s="81" t="s">
        <v>3101</v>
      </c>
      <c r="E3429" s="81" t="s">
        <v>1165</v>
      </c>
      <c r="F3429" s="81">
        <v>12</v>
      </c>
      <c r="G3429" s="81" t="s">
        <v>515</v>
      </c>
      <c r="H3429" s="81" t="s">
        <v>3212</v>
      </c>
      <c r="I3429" s="81" t="s">
        <v>3213</v>
      </c>
      <c r="J3429" s="81" t="s">
        <v>221</v>
      </c>
      <c r="K3429" s="81" t="s">
        <v>333</v>
      </c>
      <c r="L3429" s="81">
        <v>-107.84676883333333</v>
      </c>
      <c r="M3429" s="81">
        <v>39.289368861111107</v>
      </c>
      <c r="N3429" s="190">
        <v>0.21</v>
      </c>
      <c r="O3429" s="185">
        <v>0</v>
      </c>
      <c r="P3429" s="185">
        <v>0</v>
      </c>
      <c r="Q3429" s="185">
        <v>0</v>
      </c>
      <c r="R3429" s="186">
        <v>0</v>
      </c>
    </row>
    <row r="3430" spans="1:18" s="81" customFormat="1" x14ac:dyDescent="0.2">
      <c r="A3430" s="81" t="s">
        <v>147</v>
      </c>
      <c r="B3430" s="81" t="s">
        <v>493</v>
      </c>
      <c r="C3430" s="81" t="str">
        <f t="shared" si="53"/>
        <v>08077</v>
      </c>
      <c r="D3430" s="81" t="s">
        <v>3101</v>
      </c>
      <c r="E3430" s="81" t="s">
        <v>1165</v>
      </c>
      <c r="F3430" s="81">
        <v>12</v>
      </c>
      <c r="G3430" s="81" t="s">
        <v>515</v>
      </c>
      <c r="H3430" s="81" t="s">
        <v>3212</v>
      </c>
      <c r="I3430" s="81" t="s">
        <v>3213</v>
      </c>
      <c r="J3430" s="81" t="s">
        <v>221</v>
      </c>
      <c r="K3430" s="81" t="s">
        <v>333</v>
      </c>
      <c r="L3430" s="81">
        <v>-107.84676883333333</v>
      </c>
      <c r="M3430" s="81">
        <v>39.289368861111107</v>
      </c>
      <c r="N3430" s="190">
        <v>0</v>
      </c>
      <c r="O3430" s="185">
        <v>1E-3</v>
      </c>
      <c r="P3430" s="185">
        <v>0</v>
      </c>
      <c r="Q3430" s="185">
        <v>0</v>
      </c>
      <c r="R3430" s="186">
        <v>0</v>
      </c>
    </row>
    <row r="3431" spans="1:18" s="81" customFormat="1" x14ac:dyDescent="0.2">
      <c r="A3431" s="81" t="s">
        <v>147</v>
      </c>
      <c r="B3431" s="81" t="s">
        <v>493</v>
      </c>
      <c r="C3431" s="81" t="str">
        <f t="shared" si="53"/>
        <v>08077</v>
      </c>
      <c r="D3431" s="81" t="s">
        <v>3101</v>
      </c>
      <c r="E3431" s="81" t="s">
        <v>1165</v>
      </c>
      <c r="F3431" s="81">
        <v>766.5</v>
      </c>
      <c r="G3431" s="81" t="s">
        <v>528</v>
      </c>
      <c r="H3431" s="81" t="s">
        <v>3214</v>
      </c>
      <c r="I3431" s="81" t="s">
        <v>3213</v>
      </c>
      <c r="J3431" s="81" t="s">
        <v>14</v>
      </c>
      <c r="K3431" s="81" t="s">
        <v>320</v>
      </c>
      <c r="L3431" s="81">
        <v>-107.84676883333333</v>
      </c>
      <c r="M3431" s="81">
        <v>39.289368861111107</v>
      </c>
      <c r="N3431" s="190">
        <v>0</v>
      </c>
      <c r="O3431" s="185">
        <v>1.7</v>
      </c>
      <c r="P3431" s="185">
        <v>0</v>
      </c>
      <c r="Q3431" s="185">
        <v>0</v>
      </c>
      <c r="R3431" s="186">
        <v>0</v>
      </c>
    </row>
    <row r="3432" spans="1:18" s="81" customFormat="1" x14ac:dyDescent="0.2">
      <c r="A3432" s="81" t="s">
        <v>147</v>
      </c>
      <c r="B3432" s="81" t="s">
        <v>493</v>
      </c>
      <c r="C3432" s="81" t="str">
        <f t="shared" si="53"/>
        <v>08077</v>
      </c>
      <c r="D3432" s="81" t="s">
        <v>3101</v>
      </c>
      <c r="E3432" s="81" t="s">
        <v>3215</v>
      </c>
      <c r="F3432" s="81">
        <v>18.25</v>
      </c>
      <c r="G3432" s="81" t="s">
        <v>668</v>
      </c>
      <c r="H3432" s="81" t="s">
        <v>3214</v>
      </c>
      <c r="I3432" s="81" t="s">
        <v>3216</v>
      </c>
      <c r="J3432" s="81" t="s">
        <v>245</v>
      </c>
      <c r="K3432" s="81" t="s">
        <v>381</v>
      </c>
      <c r="L3432" s="81">
        <v>-107.91739233333334</v>
      </c>
      <c r="M3432" s="81">
        <v>39.206194888888895</v>
      </c>
      <c r="N3432" s="190">
        <v>0</v>
      </c>
      <c r="O3432" s="185">
        <v>0.08</v>
      </c>
      <c r="P3432" s="185">
        <v>0</v>
      </c>
      <c r="Q3432" s="185">
        <v>0</v>
      </c>
      <c r="R3432" s="186">
        <v>0</v>
      </c>
    </row>
    <row r="3433" spans="1:18" s="81" customFormat="1" x14ac:dyDescent="0.2">
      <c r="A3433" s="81" t="s">
        <v>147</v>
      </c>
      <c r="B3433" s="81" t="s">
        <v>493</v>
      </c>
      <c r="C3433" s="81" t="str">
        <f t="shared" si="53"/>
        <v>08077</v>
      </c>
      <c r="D3433" s="81" t="s">
        <v>3101</v>
      </c>
      <c r="E3433" s="81" t="s">
        <v>1169</v>
      </c>
      <c r="F3433" s="81">
        <v>43000</v>
      </c>
      <c r="G3433" s="81" t="s">
        <v>3217</v>
      </c>
      <c r="H3433" s="81" t="s">
        <v>3218</v>
      </c>
      <c r="I3433" s="81" t="s">
        <v>3219</v>
      </c>
      <c r="J3433" s="81" t="s">
        <v>235</v>
      </c>
      <c r="K3433" s="81" t="s">
        <v>376</v>
      </c>
      <c r="L3433" s="81">
        <v>-108.75721944444444</v>
      </c>
      <c r="M3433" s="81">
        <v>39.169461111111112</v>
      </c>
      <c r="N3433" s="190">
        <v>0</v>
      </c>
      <c r="O3433" s="185">
        <v>0</v>
      </c>
      <c r="P3433" s="185">
        <v>0</v>
      </c>
      <c r="Q3433" s="185">
        <v>0</v>
      </c>
      <c r="R3433" s="186">
        <v>0.83</v>
      </c>
    </row>
    <row r="3434" spans="1:18" s="81" customFormat="1" x14ac:dyDescent="0.2">
      <c r="A3434" s="81" t="s">
        <v>147</v>
      </c>
      <c r="B3434" s="81" t="s">
        <v>493</v>
      </c>
      <c r="C3434" s="81" t="str">
        <f t="shared" si="53"/>
        <v>08077</v>
      </c>
      <c r="D3434" s="81" t="s">
        <v>3101</v>
      </c>
      <c r="E3434" s="81" t="s">
        <v>1173</v>
      </c>
      <c r="F3434" s="81">
        <v>41.832000000000001</v>
      </c>
      <c r="G3434" s="81" t="s">
        <v>528</v>
      </c>
      <c r="H3434" s="81" t="s">
        <v>565</v>
      </c>
      <c r="I3434" s="81" t="s">
        <v>3220</v>
      </c>
      <c r="J3434" s="81" t="s">
        <v>14</v>
      </c>
      <c r="K3434" s="81" t="s">
        <v>494</v>
      </c>
      <c r="L3434" s="81">
        <v>-107.89456505555556</v>
      </c>
      <c r="M3434" s="81">
        <v>39.208006333333337</v>
      </c>
      <c r="N3434" s="190">
        <v>0</v>
      </c>
      <c r="O3434" s="185">
        <v>2.7227901409525761</v>
      </c>
      <c r="P3434" s="185">
        <v>0</v>
      </c>
      <c r="Q3434" s="185">
        <v>0</v>
      </c>
      <c r="R3434" s="186">
        <v>0</v>
      </c>
    </row>
    <row r="3435" spans="1:18" s="81" customFormat="1" x14ac:dyDescent="0.2">
      <c r="A3435" s="81" t="s">
        <v>147</v>
      </c>
      <c r="B3435" s="81" t="s">
        <v>493</v>
      </c>
      <c r="C3435" s="81" t="str">
        <f t="shared" si="53"/>
        <v>08077</v>
      </c>
      <c r="D3435" s="81" t="s">
        <v>3101</v>
      </c>
      <c r="E3435" s="81" t="s">
        <v>1175</v>
      </c>
      <c r="F3435" s="81">
        <v>37.295999999999999</v>
      </c>
      <c r="G3435" s="81" t="s">
        <v>528</v>
      </c>
      <c r="H3435" s="81" t="s">
        <v>565</v>
      </c>
      <c r="I3435" s="81" t="s">
        <v>3221</v>
      </c>
      <c r="J3435" s="81" t="s">
        <v>14</v>
      </c>
      <c r="K3435" s="81" t="s">
        <v>494</v>
      </c>
      <c r="L3435" s="81">
        <v>-107.91297191666668</v>
      </c>
      <c r="M3435" s="81">
        <v>39.210470388888893</v>
      </c>
      <c r="N3435" s="190">
        <v>0</v>
      </c>
      <c r="O3435" s="185">
        <v>2.427547836511935</v>
      </c>
      <c r="P3435" s="185">
        <v>0</v>
      </c>
      <c r="Q3435" s="185">
        <v>0</v>
      </c>
      <c r="R3435" s="186">
        <v>0</v>
      </c>
    </row>
    <row r="3436" spans="1:18" s="81" customFormat="1" x14ac:dyDescent="0.2">
      <c r="A3436" s="81" t="s">
        <v>147</v>
      </c>
      <c r="B3436" s="81" t="s">
        <v>493</v>
      </c>
      <c r="C3436" s="81" t="str">
        <f t="shared" si="53"/>
        <v>08077</v>
      </c>
      <c r="D3436" s="81" t="s">
        <v>3101</v>
      </c>
      <c r="E3436" s="81" t="s">
        <v>1177</v>
      </c>
      <c r="F3436" s="81">
        <v>39.311999999999998</v>
      </c>
      <c r="G3436" s="81" t="s">
        <v>528</v>
      </c>
      <c r="H3436" s="81" t="s">
        <v>565</v>
      </c>
      <c r="I3436" s="81" t="s">
        <v>3222</v>
      </c>
      <c r="J3436" s="81" t="s">
        <v>14</v>
      </c>
      <c r="K3436" s="81" t="s">
        <v>494</v>
      </c>
      <c r="L3436" s="81">
        <v>-107.92674444444445</v>
      </c>
      <c r="M3436" s="81">
        <v>39.217538888888889</v>
      </c>
      <c r="N3436" s="190">
        <v>0</v>
      </c>
      <c r="O3436" s="185">
        <v>2.5587666384855527</v>
      </c>
      <c r="P3436" s="185">
        <v>0</v>
      </c>
      <c r="Q3436" s="185">
        <v>0</v>
      </c>
      <c r="R3436" s="186">
        <v>0</v>
      </c>
    </row>
    <row r="3437" spans="1:18" s="81" customFormat="1" x14ac:dyDescent="0.2">
      <c r="A3437" s="81" t="s">
        <v>147</v>
      </c>
      <c r="B3437" s="81" t="s">
        <v>493</v>
      </c>
      <c r="C3437" s="81" t="str">
        <f t="shared" si="53"/>
        <v>08077</v>
      </c>
      <c r="D3437" s="81" t="s">
        <v>3101</v>
      </c>
      <c r="E3437" s="81" t="s">
        <v>1179</v>
      </c>
      <c r="F3437" s="81">
        <v>38.177999999999997</v>
      </c>
      <c r="G3437" s="81" t="s">
        <v>528</v>
      </c>
      <c r="H3437" s="81" t="s">
        <v>565</v>
      </c>
      <c r="I3437" s="81" t="s">
        <v>3223</v>
      </c>
      <c r="J3437" s="81" t="s">
        <v>14</v>
      </c>
      <c r="K3437" s="81" t="s">
        <v>494</v>
      </c>
      <c r="L3437" s="81">
        <v>-107.90308594444446</v>
      </c>
      <c r="M3437" s="81">
        <v>39.190630944444443</v>
      </c>
      <c r="N3437" s="190">
        <v>0</v>
      </c>
      <c r="O3437" s="185">
        <v>2.4849560623753928</v>
      </c>
      <c r="P3437" s="185">
        <v>0</v>
      </c>
      <c r="Q3437" s="185">
        <v>0</v>
      </c>
      <c r="R3437" s="186">
        <v>0</v>
      </c>
    </row>
    <row r="3438" spans="1:18" s="81" customFormat="1" x14ac:dyDescent="0.2">
      <c r="A3438" s="81" t="s">
        <v>147</v>
      </c>
      <c r="B3438" s="81" t="s">
        <v>493</v>
      </c>
      <c r="C3438" s="81" t="str">
        <f t="shared" si="53"/>
        <v>08077</v>
      </c>
      <c r="D3438" s="81" t="s">
        <v>3101</v>
      </c>
      <c r="E3438" s="81" t="s">
        <v>1182</v>
      </c>
      <c r="F3438" s="81">
        <v>32.256</v>
      </c>
      <c r="G3438" s="81" t="s">
        <v>528</v>
      </c>
      <c r="H3438" s="81" t="s">
        <v>565</v>
      </c>
      <c r="I3438" s="81" t="s">
        <v>3224</v>
      </c>
      <c r="J3438" s="81" t="s">
        <v>14</v>
      </c>
      <c r="K3438" s="81" t="s">
        <v>494</v>
      </c>
      <c r="L3438" s="81">
        <v>-107.91786111111112</v>
      </c>
      <c r="M3438" s="81">
        <v>39.195019444444441</v>
      </c>
      <c r="N3438" s="190">
        <v>0</v>
      </c>
      <c r="O3438" s="185">
        <v>2.0995008315778896</v>
      </c>
      <c r="P3438" s="185">
        <v>0</v>
      </c>
      <c r="Q3438" s="185">
        <v>0</v>
      </c>
      <c r="R3438" s="186">
        <v>0</v>
      </c>
    </row>
    <row r="3439" spans="1:18" s="81" customFormat="1" x14ac:dyDescent="0.2">
      <c r="A3439" s="81" t="s">
        <v>147</v>
      </c>
      <c r="B3439" s="81" t="s">
        <v>493</v>
      </c>
      <c r="C3439" s="81" t="str">
        <f t="shared" si="53"/>
        <v>08077</v>
      </c>
      <c r="D3439" s="81" t="s">
        <v>3101</v>
      </c>
      <c r="E3439" s="81" t="s">
        <v>1184</v>
      </c>
      <c r="F3439" s="81">
        <v>31.248000000000001</v>
      </c>
      <c r="G3439" s="81" t="s">
        <v>528</v>
      </c>
      <c r="H3439" s="81" t="s">
        <v>565</v>
      </c>
      <c r="I3439" s="81" t="s">
        <v>3225</v>
      </c>
      <c r="J3439" s="81" t="s">
        <v>14</v>
      </c>
      <c r="K3439" s="81" t="s">
        <v>494</v>
      </c>
      <c r="L3439" s="81">
        <v>-107.89023508333334</v>
      </c>
      <c r="M3439" s="81">
        <v>39.22097602777778</v>
      </c>
      <c r="N3439" s="190">
        <v>0</v>
      </c>
      <c r="O3439" s="185">
        <v>2.0338914305910807</v>
      </c>
      <c r="P3439" s="185">
        <v>0</v>
      </c>
      <c r="Q3439" s="185">
        <v>0</v>
      </c>
      <c r="R3439" s="186">
        <v>0</v>
      </c>
    </row>
    <row r="3440" spans="1:18" s="81" customFormat="1" x14ac:dyDescent="0.2">
      <c r="A3440" s="81" t="s">
        <v>147</v>
      </c>
      <c r="B3440" s="81" t="s">
        <v>493</v>
      </c>
      <c r="C3440" s="81" t="str">
        <f t="shared" si="53"/>
        <v>08077</v>
      </c>
      <c r="D3440" s="81" t="s">
        <v>3101</v>
      </c>
      <c r="E3440" s="81" t="s">
        <v>1186</v>
      </c>
      <c r="F3440" s="81">
        <v>41.832000000000001</v>
      </c>
      <c r="G3440" s="81" t="s">
        <v>528</v>
      </c>
      <c r="H3440" s="81" t="s">
        <v>565</v>
      </c>
      <c r="I3440" s="81" t="s">
        <v>3226</v>
      </c>
      <c r="J3440" s="81" t="s">
        <v>14</v>
      </c>
      <c r="K3440" s="81" t="s">
        <v>494</v>
      </c>
      <c r="L3440" s="81">
        <v>-107.85601872222222</v>
      </c>
      <c r="M3440" s="81">
        <v>39.273148944444443</v>
      </c>
      <c r="N3440" s="190">
        <v>0</v>
      </c>
      <c r="O3440" s="185">
        <v>2.7227901409525761</v>
      </c>
      <c r="P3440" s="185">
        <v>0</v>
      </c>
      <c r="Q3440" s="185">
        <v>0</v>
      </c>
      <c r="R3440" s="186">
        <v>0</v>
      </c>
    </row>
    <row r="3441" spans="1:18" s="81" customFormat="1" x14ac:dyDescent="0.2">
      <c r="A3441" s="81" t="s">
        <v>147</v>
      </c>
      <c r="B3441" s="81" t="s">
        <v>493</v>
      </c>
      <c r="C3441" s="81" t="str">
        <f t="shared" si="53"/>
        <v>08077</v>
      </c>
      <c r="D3441" s="81" t="s">
        <v>3101</v>
      </c>
      <c r="E3441" s="81" t="s">
        <v>1188</v>
      </c>
      <c r="F3441" s="81">
        <v>42.335999999999999</v>
      </c>
      <c r="G3441" s="81" t="s">
        <v>528</v>
      </c>
      <c r="H3441" s="81" t="s">
        <v>565</v>
      </c>
      <c r="I3441" s="81" t="s">
        <v>3227</v>
      </c>
      <c r="J3441" s="81" t="s">
        <v>14</v>
      </c>
      <c r="K3441" s="81" t="s">
        <v>494</v>
      </c>
      <c r="L3441" s="81">
        <v>-107.85602625</v>
      </c>
      <c r="M3441" s="81">
        <v>39.273148333333332</v>
      </c>
      <c r="N3441" s="190">
        <v>0</v>
      </c>
      <c r="O3441" s="185">
        <v>2.7555948414459803</v>
      </c>
      <c r="P3441" s="185">
        <v>0</v>
      </c>
      <c r="Q3441" s="185">
        <v>0</v>
      </c>
      <c r="R3441" s="186">
        <v>0</v>
      </c>
    </row>
    <row r="3442" spans="1:18" s="81" customFormat="1" x14ac:dyDescent="0.2">
      <c r="A3442" s="81" t="s">
        <v>147</v>
      </c>
      <c r="B3442" s="81" t="s">
        <v>493</v>
      </c>
      <c r="C3442" s="81" t="str">
        <f t="shared" si="53"/>
        <v>08077</v>
      </c>
      <c r="D3442" s="81" t="s">
        <v>3101</v>
      </c>
      <c r="E3442" s="81" t="s">
        <v>1190</v>
      </c>
      <c r="F3442" s="81">
        <v>31.248000000000001</v>
      </c>
      <c r="G3442" s="81" t="s">
        <v>528</v>
      </c>
      <c r="H3442" s="81" t="s">
        <v>565</v>
      </c>
      <c r="I3442" s="81" t="s">
        <v>3228</v>
      </c>
      <c r="J3442" s="81" t="s">
        <v>14</v>
      </c>
      <c r="K3442" s="81" t="s">
        <v>494</v>
      </c>
      <c r="L3442" s="81">
        <v>-107.83333611111111</v>
      </c>
      <c r="M3442" s="81">
        <v>39.274788888888885</v>
      </c>
      <c r="N3442" s="190">
        <v>0</v>
      </c>
      <c r="O3442" s="185">
        <v>2.0338914305910807</v>
      </c>
      <c r="P3442" s="185">
        <v>0</v>
      </c>
      <c r="Q3442" s="185">
        <v>0</v>
      </c>
      <c r="R3442" s="186">
        <v>0</v>
      </c>
    </row>
    <row r="3443" spans="1:18" s="81" customFormat="1" x14ac:dyDescent="0.2">
      <c r="A3443" s="81" t="s">
        <v>147</v>
      </c>
      <c r="B3443" s="81" t="s">
        <v>493</v>
      </c>
      <c r="C3443" s="81" t="str">
        <f t="shared" si="53"/>
        <v>08077</v>
      </c>
      <c r="D3443" s="81" t="s">
        <v>3101</v>
      </c>
      <c r="E3443" s="81" t="s">
        <v>1192</v>
      </c>
      <c r="F3443" s="81">
        <v>58.968000000000004</v>
      </c>
      <c r="G3443" s="81" t="s">
        <v>528</v>
      </c>
      <c r="H3443" s="81" t="s">
        <v>565</v>
      </c>
      <c r="I3443" s="81" t="s">
        <v>3229</v>
      </c>
      <c r="J3443" s="81" t="s">
        <v>14</v>
      </c>
      <c r="K3443" s="81" t="s">
        <v>494</v>
      </c>
      <c r="L3443" s="81">
        <v>-107.83337499999999</v>
      </c>
      <c r="M3443" s="81">
        <v>39.274816666666666</v>
      </c>
      <c r="N3443" s="190">
        <v>0</v>
      </c>
      <c r="O3443" s="185">
        <v>3.8381499577283291</v>
      </c>
      <c r="P3443" s="185">
        <v>0</v>
      </c>
      <c r="Q3443" s="185">
        <v>0</v>
      </c>
      <c r="R3443" s="186">
        <v>0</v>
      </c>
    </row>
    <row r="3444" spans="1:18" s="81" customFormat="1" x14ac:dyDescent="0.2">
      <c r="A3444" s="81" t="s">
        <v>147</v>
      </c>
      <c r="B3444" s="81" t="s">
        <v>493</v>
      </c>
      <c r="C3444" s="81" t="str">
        <f t="shared" si="53"/>
        <v>08077</v>
      </c>
      <c r="D3444" s="81" t="s">
        <v>3101</v>
      </c>
      <c r="E3444" s="81" t="s">
        <v>1194</v>
      </c>
      <c r="F3444" s="81">
        <v>44.856000000000002</v>
      </c>
      <c r="G3444" s="81" t="s">
        <v>528</v>
      </c>
      <c r="H3444" s="81" t="s">
        <v>565</v>
      </c>
      <c r="I3444" s="81" t="s">
        <v>3230</v>
      </c>
      <c r="J3444" s="81" t="s">
        <v>14</v>
      </c>
      <c r="K3444" s="81" t="s">
        <v>494</v>
      </c>
      <c r="L3444" s="81">
        <v>-107.83337499999999</v>
      </c>
      <c r="M3444" s="81">
        <v>39.274816666666666</v>
      </c>
      <c r="N3444" s="190">
        <v>0</v>
      </c>
      <c r="O3444" s="185">
        <v>2.9196183439130028</v>
      </c>
      <c r="P3444" s="185">
        <v>0</v>
      </c>
      <c r="Q3444" s="185">
        <v>0</v>
      </c>
      <c r="R3444" s="186">
        <v>0</v>
      </c>
    </row>
    <row r="3445" spans="1:18" s="81" customFormat="1" x14ac:dyDescent="0.2">
      <c r="A3445" s="81" t="s">
        <v>147</v>
      </c>
      <c r="B3445" s="81" t="s">
        <v>493</v>
      </c>
      <c r="C3445" s="81" t="str">
        <f t="shared" si="53"/>
        <v>08077</v>
      </c>
      <c r="D3445" s="81" t="s">
        <v>3101</v>
      </c>
      <c r="E3445" s="81" t="s">
        <v>1196</v>
      </c>
      <c r="F3445" s="81">
        <v>50.4</v>
      </c>
      <c r="G3445" s="81" t="s">
        <v>528</v>
      </c>
      <c r="H3445" s="81" t="s">
        <v>565</v>
      </c>
      <c r="I3445" s="81" t="s">
        <v>3231</v>
      </c>
      <c r="J3445" s="81" t="s">
        <v>14</v>
      </c>
      <c r="K3445" s="81" t="s">
        <v>494</v>
      </c>
      <c r="L3445" s="81">
        <v>-107.83337499999999</v>
      </c>
      <c r="M3445" s="81">
        <v>39.274816666666666</v>
      </c>
      <c r="N3445" s="190">
        <v>0</v>
      </c>
      <c r="O3445" s="185">
        <v>3.2804700493404528</v>
      </c>
      <c r="P3445" s="185">
        <v>0</v>
      </c>
      <c r="Q3445" s="185">
        <v>0</v>
      </c>
      <c r="R3445" s="186">
        <v>0</v>
      </c>
    </row>
    <row r="3446" spans="1:18" s="81" customFormat="1" x14ac:dyDescent="0.2">
      <c r="A3446" s="81" t="s">
        <v>147</v>
      </c>
      <c r="B3446" s="81" t="s">
        <v>493</v>
      </c>
      <c r="C3446" s="81" t="str">
        <f t="shared" si="53"/>
        <v>08077</v>
      </c>
      <c r="D3446" s="81" t="s">
        <v>3101</v>
      </c>
      <c r="E3446" s="81" t="s">
        <v>1199</v>
      </c>
      <c r="F3446" s="81">
        <v>40.32</v>
      </c>
      <c r="G3446" s="81" t="s">
        <v>528</v>
      </c>
      <c r="H3446" s="81" t="s">
        <v>565</v>
      </c>
      <c r="I3446" s="81" t="s">
        <v>3232</v>
      </c>
      <c r="J3446" s="81" t="s">
        <v>14</v>
      </c>
      <c r="K3446" s="81" t="s">
        <v>494</v>
      </c>
      <c r="L3446" s="81">
        <v>-107.85075158333333</v>
      </c>
      <c r="M3446" s="81">
        <v>39.310515555555554</v>
      </c>
      <c r="N3446" s="190">
        <v>0</v>
      </c>
      <c r="O3446" s="185">
        <v>2.6243760394723621</v>
      </c>
      <c r="P3446" s="185">
        <v>0</v>
      </c>
      <c r="Q3446" s="185">
        <v>0</v>
      </c>
      <c r="R3446" s="186">
        <v>0</v>
      </c>
    </row>
    <row r="3447" spans="1:18" s="81" customFormat="1" x14ac:dyDescent="0.2">
      <c r="A3447" s="81" t="s">
        <v>147</v>
      </c>
      <c r="B3447" s="81" t="s">
        <v>493</v>
      </c>
      <c r="C3447" s="81" t="str">
        <f t="shared" si="53"/>
        <v>08077</v>
      </c>
      <c r="D3447" s="81" t="s">
        <v>3101</v>
      </c>
      <c r="E3447" s="81" t="s">
        <v>1201</v>
      </c>
      <c r="F3447" s="81">
        <v>41.328000000000003</v>
      </c>
      <c r="G3447" s="81" t="s">
        <v>528</v>
      </c>
      <c r="H3447" s="81" t="s">
        <v>565</v>
      </c>
      <c r="I3447" s="81" t="s">
        <v>3233</v>
      </c>
      <c r="J3447" s="81" t="s">
        <v>14</v>
      </c>
      <c r="K3447" s="81" t="s">
        <v>494</v>
      </c>
      <c r="L3447" s="81">
        <v>-107.84354494444445</v>
      </c>
      <c r="M3447" s="81">
        <v>39.281904944444442</v>
      </c>
      <c r="N3447" s="190">
        <v>0</v>
      </c>
      <c r="O3447" s="185">
        <v>2.689985440459171</v>
      </c>
      <c r="P3447" s="185">
        <v>0</v>
      </c>
      <c r="Q3447" s="185">
        <v>0</v>
      </c>
      <c r="R3447" s="186">
        <v>0</v>
      </c>
    </row>
    <row r="3448" spans="1:18" s="81" customFormat="1" x14ac:dyDescent="0.2">
      <c r="A3448" s="81" t="s">
        <v>147</v>
      </c>
      <c r="B3448" s="81" t="s">
        <v>493</v>
      </c>
      <c r="C3448" s="81" t="str">
        <f t="shared" si="53"/>
        <v>08077</v>
      </c>
      <c r="D3448" s="81" t="s">
        <v>3101</v>
      </c>
      <c r="E3448" s="81" t="s">
        <v>1203</v>
      </c>
      <c r="F3448" s="81">
        <v>36.792000000000002</v>
      </c>
      <c r="G3448" s="81" t="s">
        <v>528</v>
      </c>
      <c r="H3448" s="81" t="s">
        <v>565</v>
      </c>
      <c r="I3448" s="81" t="s">
        <v>3234</v>
      </c>
      <c r="J3448" s="81" t="s">
        <v>14</v>
      </c>
      <c r="K3448" s="81" t="s">
        <v>494</v>
      </c>
      <c r="L3448" s="81">
        <v>-107.8435316111111</v>
      </c>
      <c r="M3448" s="81">
        <v>39.281898277777778</v>
      </c>
      <c r="N3448" s="190">
        <v>0</v>
      </c>
      <c r="O3448" s="185">
        <v>2.3947431360185303</v>
      </c>
      <c r="P3448" s="185">
        <v>0</v>
      </c>
      <c r="Q3448" s="185">
        <v>0</v>
      </c>
      <c r="R3448" s="186">
        <v>0</v>
      </c>
    </row>
    <row r="3449" spans="1:18" s="81" customFormat="1" x14ac:dyDescent="0.2">
      <c r="A3449" s="81" t="s">
        <v>147</v>
      </c>
      <c r="B3449" s="81" t="s">
        <v>493</v>
      </c>
      <c r="C3449" s="81" t="str">
        <f t="shared" si="53"/>
        <v>08077</v>
      </c>
      <c r="D3449" s="81" t="s">
        <v>3101</v>
      </c>
      <c r="E3449" s="81" t="s">
        <v>1205</v>
      </c>
      <c r="F3449" s="81">
        <v>53.927999999999997</v>
      </c>
      <c r="G3449" s="81" t="s">
        <v>528</v>
      </c>
      <c r="H3449" s="81" t="s">
        <v>565</v>
      </c>
      <c r="I3449" s="81" t="s">
        <v>3235</v>
      </c>
      <c r="J3449" s="81" t="s">
        <v>14</v>
      </c>
      <c r="K3449" s="81" t="s">
        <v>494</v>
      </c>
      <c r="L3449" s="81">
        <v>-107.63044258333332</v>
      </c>
      <c r="M3449" s="81">
        <v>39.306805249999996</v>
      </c>
      <c r="N3449" s="190">
        <v>0</v>
      </c>
      <c r="O3449" s="185">
        <v>3.5101029527942842</v>
      </c>
      <c r="P3449" s="185">
        <v>0</v>
      </c>
      <c r="Q3449" s="185">
        <v>0</v>
      </c>
      <c r="R3449" s="186">
        <v>0</v>
      </c>
    </row>
    <row r="3450" spans="1:18" s="81" customFormat="1" x14ac:dyDescent="0.2">
      <c r="A3450" s="81" t="s">
        <v>147</v>
      </c>
      <c r="B3450" s="81" t="s">
        <v>493</v>
      </c>
      <c r="C3450" s="81" t="str">
        <f t="shared" si="53"/>
        <v>08077</v>
      </c>
      <c r="D3450" s="81" t="s">
        <v>3101</v>
      </c>
      <c r="E3450" s="81" t="s">
        <v>3236</v>
      </c>
      <c r="F3450" s="81">
        <v>71.063999999999993</v>
      </c>
      <c r="G3450" s="81" t="s">
        <v>528</v>
      </c>
      <c r="H3450" s="81" t="s">
        <v>565</v>
      </c>
      <c r="I3450" s="81" t="s">
        <v>3237</v>
      </c>
      <c r="J3450" s="81" t="s">
        <v>14</v>
      </c>
      <c r="K3450" s="81" t="s">
        <v>494</v>
      </c>
      <c r="L3450" s="81">
        <v>-107.6411138888889</v>
      </c>
      <c r="M3450" s="81">
        <v>39.340421972222224</v>
      </c>
      <c r="N3450" s="190">
        <v>0</v>
      </c>
      <c r="O3450" s="185">
        <v>4.6254627695700385</v>
      </c>
      <c r="P3450" s="185">
        <v>0</v>
      </c>
      <c r="Q3450" s="185">
        <v>0</v>
      </c>
      <c r="R3450" s="186">
        <v>0</v>
      </c>
    </row>
    <row r="3451" spans="1:18" s="81" customFormat="1" x14ac:dyDescent="0.2">
      <c r="A3451" s="81" t="s">
        <v>147</v>
      </c>
      <c r="B3451" s="81" t="s">
        <v>493</v>
      </c>
      <c r="C3451" s="81" t="str">
        <f t="shared" si="53"/>
        <v>08077</v>
      </c>
      <c r="D3451" s="81" t="s">
        <v>3101</v>
      </c>
      <c r="E3451" s="81" t="s">
        <v>1207</v>
      </c>
      <c r="F3451" s="81">
        <v>60.48</v>
      </c>
      <c r="G3451" s="81" t="s">
        <v>528</v>
      </c>
      <c r="H3451" s="81" t="s">
        <v>565</v>
      </c>
      <c r="I3451" s="81" t="s">
        <v>3238</v>
      </c>
      <c r="J3451" s="81" t="s">
        <v>14</v>
      </c>
      <c r="K3451" s="81" t="s">
        <v>494</v>
      </c>
      <c r="L3451" s="81">
        <v>-107.64112152777778</v>
      </c>
      <c r="M3451" s="81">
        <v>39.340419027777777</v>
      </c>
      <c r="N3451" s="190">
        <v>0</v>
      </c>
      <c r="O3451" s="185">
        <v>3.9365640592085431</v>
      </c>
      <c r="P3451" s="185">
        <v>0</v>
      </c>
      <c r="Q3451" s="185">
        <v>0</v>
      </c>
      <c r="R3451" s="186">
        <v>0</v>
      </c>
    </row>
    <row r="3452" spans="1:18" s="81" customFormat="1" x14ac:dyDescent="0.2">
      <c r="A3452" s="81" t="s">
        <v>147</v>
      </c>
      <c r="B3452" s="81" t="s">
        <v>493</v>
      </c>
      <c r="C3452" s="81" t="str">
        <f t="shared" si="53"/>
        <v>08077</v>
      </c>
      <c r="D3452" s="81" t="s">
        <v>3101</v>
      </c>
      <c r="E3452" s="81" t="s">
        <v>1209</v>
      </c>
      <c r="F3452" s="81">
        <v>108.864</v>
      </c>
      <c r="G3452" s="81" t="s">
        <v>528</v>
      </c>
      <c r="H3452" s="81" t="s">
        <v>565</v>
      </c>
      <c r="I3452" s="81" t="s">
        <v>3239</v>
      </c>
      <c r="J3452" s="81" t="s">
        <v>14</v>
      </c>
      <c r="K3452" s="81" t="s">
        <v>494</v>
      </c>
      <c r="L3452" s="81">
        <v>-107.63174430555554</v>
      </c>
      <c r="M3452" s="81">
        <v>39.333294666666674</v>
      </c>
      <c r="N3452" s="190">
        <v>0</v>
      </c>
      <c r="O3452" s="185">
        <v>7.0858153065753777</v>
      </c>
      <c r="P3452" s="185">
        <v>0</v>
      </c>
      <c r="Q3452" s="185">
        <v>0</v>
      </c>
      <c r="R3452" s="186">
        <v>0</v>
      </c>
    </row>
    <row r="3453" spans="1:18" s="81" customFormat="1" x14ac:dyDescent="0.2">
      <c r="A3453" s="81" t="s">
        <v>147</v>
      </c>
      <c r="B3453" s="81" t="s">
        <v>493</v>
      </c>
      <c r="C3453" s="81" t="str">
        <f t="shared" si="53"/>
        <v>08077</v>
      </c>
      <c r="D3453" s="81" t="s">
        <v>3101</v>
      </c>
      <c r="E3453" s="81" t="s">
        <v>1209</v>
      </c>
      <c r="F3453" s="81">
        <v>36.624000000000002</v>
      </c>
      <c r="G3453" s="81" t="s">
        <v>528</v>
      </c>
      <c r="H3453" s="81" t="s">
        <v>1364</v>
      </c>
      <c r="I3453" s="81" t="s">
        <v>3239</v>
      </c>
      <c r="J3453" s="81" t="s">
        <v>14</v>
      </c>
      <c r="K3453" s="81" t="s">
        <v>494</v>
      </c>
      <c r="L3453" s="81">
        <v>-107.63174430555554</v>
      </c>
      <c r="M3453" s="81">
        <v>39.333294666666674</v>
      </c>
      <c r="N3453" s="190">
        <v>0</v>
      </c>
      <c r="O3453" s="185">
        <v>0.97408364037586614</v>
      </c>
      <c r="P3453" s="185">
        <v>0</v>
      </c>
      <c r="Q3453" s="185">
        <v>0</v>
      </c>
      <c r="R3453" s="186">
        <v>0</v>
      </c>
    </row>
    <row r="3454" spans="1:18" s="81" customFormat="1" x14ac:dyDescent="0.2">
      <c r="A3454" s="81" t="s">
        <v>147</v>
      </c>
      <c r="B3454" s="81" t="s">
        <v>493</v>
      </c>
      <c r="C3454" s="81" t="str">
        <f t="shared" si="53"/>
        <v>08077</v>
      </c>
      <c r="D3454" s="81" t="s">
        <v>3101</v>
      </c>
      <c r="E3454" s="81" t="s">
        <v>1211</v>
      </c>
      <c r="F3454" s="81">
        <v>51.408000000000001</v>
      </c>
      <c r="G3454" s="81" t="s">
        <v>528</v>
      </c>
      <c r="H3454" s="81" t="s">
        <v>565</v>
      </c>
      <c r="I3454" s="81" t="s">
        <v>3240</v>
      </c>
      <c r="J3454" s="81" t="s">
        <v>14</v>
      </c>
      <c r="K3454" s="81" t="s">
        <v>494</v>
      </c>
      <c r="L3454" s="81">
        <v>-107.63173766666667</v>
      </c>
      <c r="M3454" s="81">
        <v>39.333295666666672</v>
      </c>
      <c r="N3454" s="190">
        <v>0</v>
      </c>
      <c r="O3454" s="185">
        <v>3.3460794503272617</v>
      </c>
      <c r="P3454" s="185">
        <v>0</v>
      </c>
      <c r="Q3454" s="185">
        <v>0</v>
      </c>
      <c r="R3454" s="186">
        <v>0</v>
      </c>
    </row>
    <row r="3455" spans="1:18" s="81" customFormat="1" x14ac:dyDescent="0.2">
      <c r="A3455" s="81" t="s">
        <v>147</v>
      </c>
      <c r="B3455" s="81" t="s">
        <v>493</v>
      </c>
      <c r="C3455" s="81" t="str">
        <f t="shared" si="53"/>
        <v>08077</v>
      </c>
      <c r="D3455" s="81" t="s">
        <v>3101</v>
      </c>
      <c r="E3455" s="81" t="s">
        <v>1213</v>
      </c>
      <c r="F3455" s="81">
        <v>92.3</v>
      </c>
      <c r="G3455" s="81" t="s">
        <v>515</v>
      </c>
      <c r="H3455" s="81" t="s">
        <v>3241</v>
      </c>
      <c r="I3455" s="81" t="s">
        <v>3242</v>
      </c>
      <c r="J3455" s="81" t="s">
        <v>227</v>
      </c>
      <c r="K3455" s="81" t="s">
        <v>333</v>
      </c>
      <c r="L3455" s="81">
        <v>-108.35538888888888</v>
      </c>
      <c r="M3455" s="81">
        <v>38.945408333333333</v>
      </c>
      <c r="N3455" s="190">
        <v>0</v>
      </c>
      <c r="O3455" s="185">
        <v>0</v>
      </c>
      <c r="P3455" s="185">
        <v>24.6</v>
      </c>
      <c r="Q3455" s="185">
        <v>0</v>
      </c>
      <c r="R3455" s="186">
        <v>0</v>
      </c>
    </row>
    <row r="3456" spans="1:18" s="81" customFormat="1" x14ac:dyDescent="0.2">
      <c r="A3456" s="81" t="s">
        <v>147</v>
      </c>
      <c r="B3456" s="81" t="s">
        <v>493</v>
      </c>
      <c r="C3456" s="81" t="str">
        <f t="shared" si="53"/>
        <v>08077</v>
      </c>
      <c r="D3456" s="81" t="s">
        <v>3101</v>
      </c>
      <c r="E3456" s="81" t="s">
        <v>1213</v>
      </c>
      <c r="F3456" s="81">
        <v>92.3</v>
      </c>
      <c r="G3456" s="81" t="s">
        <v>515</v>
      </c>
      <c r="H3456" s="81" t="s">
        <v>3241</v>
      </c>
      <c r="I3456" s="81" t="s">
        <v>3242</v>
      </c>
      <c r="J3456" s="81" t="s">
        <v>227</v>
      </c>
      <c r="K3456" s="81" t="s">
        <v>333</v>
      </c>
      <c r="L3456" s="81">
        <v>-108.35538888888888</v>
      </c>
      <c r="M3456" s="81">
        <v>38.945408333333333</v>
      </c>
      <c r="N3456" s="190">
        <v>19.399999999999999</v>
      </c>
      <c r="O3456" s="185">
        <v>0</v>
      </c>
      <c r="P3456" s="185">
        <v>0</v>
      </c>
      <c r="Q3456" s="185">
        <v>0</v>
      </c>
      <c r="R3456" s="186">
        <v>0</v>
      </c>
    </row>
    <row r="3457" spans="1:18" s="81" customFormat="1" x14ac:dyDescent="0.2">
      <c r="A3457" s="81" t="s">
        <v>147</v>
      </c>
      <c r="B3457" s="81" t="s">
        <v>493</v>
      </c>
      <c r="C3457" s="81" t="str">
        <f t="shared" si="53"/>
        <v>08077</v>
      </c>
      <c r="D3457" s="81" t="s">
        <v>3101</v>
      </c>
      <c r="E3457" s="81" t="s">
        <v>1213</v>
      </c>
      <c r="F3457" s="81">
        <v>92.3</v>
      </c>
      <c r="G3457" s="81" t="s">
        <v>515</v>
      </c>
      <c r="H3457" s="81" t="s">
        <v>3241</v>
      </c>
      <c r="I3457" s="81" t="s">
        <v>3242</v>
      </c>
      <c r="J3457" s="81" t="s">
        <v>227</v>
      </c>
      <c r="K3457" s="81" t="s">
        <v>333</v>
      </c>
      <c r="L3457" s="81">
        <v>-108.35538888888888</v>
      </c>
      <c r="M3457" s="81">
        <v>38.945408333333333</v>
      </c>
      <c r="N3457" s="190">
        <v>0</v>
      </c>
      <c r="O3457" s="185">
        <v>0</v>
      </c>
      <c r="P3457" s="185">
        <v>0</v>
      </c>
      <c r="Q3457" s="185">
        <v>0</v>
      </c>
      <c r="R3457" s="186">
        <v>0.46150000000000002</v>
      </c>
    </row>
    <row r="3458" spans="1:18" s="81" customFormat="1" x14ac:dyDescent="0.2">
      <c r="A3458" s="81" t="s">
        <v>147</v>
      </c>
      <c r="B3458" s="81" t="s">
        <v>493</v>
      </c>
      <c r="C3458" s="81" t="str">
        <f t="shared" si="53"/>
        <v>08077</v>
      </c>
      <c r="D3458" s="81" t="s">
        <v>3101</v>
      </c>
      <c r="E3458" s="81" t="s">
        <v>1213</v>
      </c>
      <c r="F3458" s="81">
        <v>92.3</v>
      </c>
      <c r="G3458" s="81" t="s">
        <v>515</v>
      </c>
      <c r="H3458" s="81" t="s">
        <v>3241</v>
      </c>
      <c r="I3458" s="81" t="s">
        <v>3242</v>
      </c>
      <c r="J3458" s="81" t="s">
        <v>227</v>
      </c>
      <c r="K3458" s="81" t="s">
        <v>333</v>
      </c>
      <c r="L3458" s="81">
        <v>-108.35538888888888</v>
      </c>
      <c r="M3458" s="81">
        <v>38.945408333333333</v>
      </c>
      <c r="N3458" s="190">
        <v>0</v>
      </c>
      <c r="O3458" s="185">
        <v>0</v>
      </c>
      <c r="P3458" s="185">
        <v>0</v>
      </c>
      <c r="Q3458" s="185">
        <v>0</v>
      </c>
      <c r="R3458" s="186">
        <v>0</v>
      </c>
    </row>
    <row r="3459" spans="1:18" s="81" customFormat="1" x14ac:dyDescent="0.2">
      <c r="A3459" s="81" t="s">
        <v>147</v>
      </c>
      <c r="B3459" s="81" t="s">
        <v>493</v>
      </c>
      <c r="C3459" s="81" t="str">
        <f t="shared" si="53"/>
        <v>08077</v>
      </c>
      <c r="D3459" s="81" t="s">
        <v>3101</v>
      </c>
      <c r="E3459" s="81" t="s">
        <v>1213</v>
      </c>
      <c r="F3459" s="81">
        <v>92.3</v>
      </c>
      <c r="G3459" s="81" t="s">
        <v>515</v>
      </c>
      <c r="H3459" s="81" t="s">
        <v>3241</v>
      </c>
      <c r="I3459" s="81" t="s">
        <v>3242</v>
      </c>
      <c r="J3459" s="81" t="s">
        <v>227</v>
      </c>
      <c r="K3459" s="81" t="s">
        <v>333</v>
      </c>
      <c r="L3459" s="81">
        <v>-108.35538888888888</v>
      </c>
      <c r="M3459" s="81">
        <v>38.945408333333333</v>
      </c>
      <c r="N3459" s="190">
        <v>0</v>
      </c>
      <c r="O3459" s="185">
        <v>0</v>
      </c>
      <c r="P3459" s="185">
        <v>0</v>
      </c>
      <c r="Q3459" s="185">
        <v>2.7689999999999999E-2</v>
      </c>
      <c r="R3459" s="186">
        <v>0</v>
      </c>
    </row>
    <row r="3460" spans="1:18" s="81" customFormat="1" x14ac:dyDescent="0.2">
      <c r="A3460" s="81" t="s">
        <v>147</v>
      </c>
      <c r="B3460" s="81" t="s">
        <v>493</v>
      </c>
      <c r="C3460" s="81" t="str">
        <f t="shared" si="53"/>
        <v>08077</v>
      </c>
      <c r="D3460" s="81" t="s">
        <v>3101</v>
      </c>
      <c r="E3460" s="81" t="s">
        <v>1213</v>
      </c>
      <c r="F3460" s="81">
        <v>92.3</v>
      </c>
      <c r="G3460" s="81" t="s">
        <v>515</v>
      </c>
      <c r="H3460" s="81" t="s">
        <v>3241</v>
      </c>
      <c r="I3460" s="81" t="s">
        <v>3242</v>
      </c>
      <c r="J3460" s="81" t="s">
        <v>227</v>
      </c>
      <c r="K3460" s="81" t="s">
        <v>333</v>
      </c>
      <c r="L3460" s="81">
        <v>-108.35538888888888</v>
      </c>
      <c r="M3460" s="81">
        <v>38.945408333333333</v>
      </c>
      <c r="N3460" s="190">
        <v>0</v>
      </c>
      <c r="O3460" s="185">
        <v>4.03</v>
      </c>
      <c r="P3460" s="185">
        <v>0</v>
      </c>
      <c r="Q3460" s="185">
        <v>0</v>
      </c>
      <c r="R3460" s="186">
        <v>0</v>
      </c>
    </row>
    <row r="3461" spans="1:18" s="81" customFormat="1" x14ac:dyDescent="0.2">
      <c r="A3461" s="81" t="s">
        <v>147</v>
      </c>
      <c r="B3461" s="81" t="s">
        <v>493</v>
      </c>
      <c r="C3461" s="81" t="str">
        <f t="shared" si="53"/>
        <v>08077</v>
      </c>
      <c r="D3461" s="81" t="s">
        <v>3101</v>
      </c>
      <c r="E3461" s="81" t="s">
        <v>1213</v>
      </c>
      <c r="F3461" s="81">
        <v>3650</v>
      </c>
      <c r="G3461" s="81" t="s">
        <v>505</v>
      </c>
      <c r="H3461" s="81" t="s">
        <v>580</v>
      </c>
      <c r="I3461" s="81" t="s">
        <v>3242</v>
      </c>
      <c r="J3461" s="81" t="s">
        <v>4</v>
      </c>
      <c r="K3461" s="81" t="s">
        <v>319</v>
      </c>
      <c r="L3461" s="81">
        <v>-108.35538888888888</v>
      </c>
      <c r="M3461" s="81">
        <v>38.945408333333333</v>
      </c>
      <c r="N3461" s="190">
        <v>0</v>
      </c>
      <c r="O3461" s="185">
        <v>5.1285420000000004</v>
      </c>
      <c r="P3461" s="185">
        <v>0</v>
      </c>
      <c r="Q3461" s="185">
        <v>0</v>
      </c>
      <c r="R3461" s="186">
        <v>0</v>
      </c>
    </row>
    <row r="3462" spans="1:18" s="81" customFormat="1" x14ac:dyDescent="0.2">
      <c r="A3462" s="81" t="s">
        <v>147</v>
      </c>
      <c r="B3462" s="81" t="s">
        <v>493</v>
      </c>
      <c r="C3462" s="81" t="str">
        <f t="shared" si="53"/>
        <v>08077</v>
      </c>
      <c r="D3462" s="81" t="s">
        <v>3101</v>
      </c>
      <c r="E3462" s="81" t="s">
        <v>1217</v>
      </c>
      <c r="F3462" s="81">
        <v>88.6</v>
      </c>
      <c r="G3462" s="81" t="s">
        <v>515</v>
      </c>
      <c r="H3462" s="81" t="s">
        <v>3243</v>
      </c>
      <c r="I3462" s="81" t="s">
        <v>3244</v>
      </c>
      <c r="J3462" s="81" t="s">
        <v>231</v>
      </c>
      <c r="K3462" s="81" t="s">
        <v>333</v>
      </c>
      <c r="L3462" s="81">
        <v>-107.64517797222223</v>
      </c>
      <c r="M3462" s="81">
        <v>39.356711583333336</v>
      </c>
      <c r="N3462" s="190">
        <v>0</v>
      </c>
      <c r="O3462" s="185">
        <v>0</v>
      </c>
      <c r="P3462" s="185">
        <v>3</v>
      </c>
      <c r="Q3462" s="185">
        <v>0</v>
      </c>
      <c r="R3462" s="186">
        <v>0</v>
      </c>
    </row>
    <row r="3463" spans="1:18" s="81" customFormat="1" x14ac:dyDescent="0.2">
      <c r="A3463" s="81" t="s">
        <v>147</v>
      </c>
      <c r="B3463" s="81" t="s">
        <v>493</v>
      </c>
      <c r="C3463" s="81" t="str">
        <f t="shared" ref="C3463:C3526" si="54">B3463&amp;D3463</f>
        <v>08077</v>
      </c>
      <c r="D3463" s="81" t="s">
        <v>3101</v>
      </c>
      <c r="E3463" s="81" t="s">
        <v>1217</v>
      </c>
      <c r="F3463" s="81">
        <v>88.6</v>
      </c>
      <c r="G3463" s="81" t="s">
        <v>515</v>
      </c>
      <c r="H3463" s="81" t="s">
        <v>3243</v>
      </c>
      <c r="I3463" s="81" t="s">
        <v>3244</v>
      </c>
      <c r="J3463" s="81" t="s">
        <v>231</v>
      </c>
      <c r="K3463" s="81" t="s">
        <v>333</v>
      </c>
      <c r="L3463" s="81">
        <v>-107.64517797222223</v>
      </c>
      <c r="M3463" s="81">
        <v>39.356711583333336</v>
      </c>
      <c r="N3463" s="190">
        <v>5.03</v>
      </c>
      <c r="O3463" s="185">
        <v>0</v>
      </c>
      <c r="P3463" s="185">
        <v>0</v>
      </c>
      <c r="Q3463" s="185">
        <v>0</v>
      </c>
      <c r="R3463" s="186">
        <v>0</v>
      </c>
    </row>
    <row r="3464" spans="1:18" s="81" customFormat="1" x14ac:dyDescent="0.2">
      <c r="A3464" s="81" t="s">
        <v>147</v>
      </c>
      <c r="B3464" s="81" t="s">
        <v>493</v>
      </c>
      <c r="C3464" s="81" t="str">
        <f t="shared" si="54"/>
        <v>08077</v>
      </c>
      <c r="D3464" s="81" t="s">
        <v>3101</v>
      </c>
      <c r="E3464" s="81" t="s">
        <v>1217</v>
      </c>
      <c r="F3464" s="81">
        <v>88.6</v>
      </c>
      <c r="G3464" s="81" t="s">
        <v>515</v>
      </c>
      <c r="H3464" s="81" t="s">
        <v>3243</v>
      </c>
      <c r="I3464" s="81" t="s">
        <v>3244</v>
      </c>
      <c r="J3464" s="81" t="s">
        <v>231</v>
      </c>
      <c r="K3464" s="81" t="s">
        <v>333</v>
      </c>
      <c r="L3464" s="81">
        <v>-107.64517797222223</v>
      </c>
      <c r="M3464" s="81">
        <v>39.356711583333336</v>
      </c>
      <c r="N3464" s="190">
        <v>0</v>
      </c>
      <c r="O3464" s="185">
        <v>0</v>
      </c>
      <c r="P3464" s="185">
        <v>0</v>
      </c>
      <c r="Q3464" s="185">
        <v>0</v>
      </c>
      <c r="R3464" s="186">
        <v>0.443</v>
      </c>
    </row>
    <row r="3465" spans="1:18" s="81" customFormat="1" x14ac:dyDescent="0.2">
      <c r="A3465" s="81" t="s">
        <v>147</v>
      </c>
      <c r="B3465" s="81" t="s">
        <v>493</v>
      </c>
      <c r="C3465" s="81" t="str">
        <f t="shared" si="54"/>
        <v>08077</v>
      </c>
      <c r="D3465" s="81" t="s">
        <v>3101</v>
      </c>
      <c r="E3465" s="81" t="s">
        <v>1217</v>
      </c>
      <c r="F3465" s="81">
        <v>88.6</v>
      </c>
      <c r="G3465" s="81" t="s">
        <v>515</v>
      </c>
      <c r="H3465" s="81" t="s">
        <v>3243</v>
      </c>
      <c r="I3465" s="81" t="s">
        <v>3244</v>
      </c>
      <c r="J3465" s="81" t="s">
        <v>231</v>
      </c>
      <c r="K3465" s="81" t="s">
        <v>333</v>
      </c>
      <c r="L3465" s="81">
        <v>-107.64517797222223</v>
      </c>
      <c r="M3465" s="81">
        <v>39.356711583333336</v>
      </c>
      <c r="N3465" s="190">
        <v>0</v>
      </c>
      <c r="O3465" s="185">
        <v>0</v>
      </c>
      <c r="P3465" s="185">
        <v>0</v>
      </c>
      <c r="Q3465" s="185">
        <v>0</v>
      </c>
      <c r="R3465" s="186">
        <v>0</v>
      </c>
    </row>
    <row r="3466" spans="1:18" s="81" customFormat="1" x14ac:dyDescent="0.2">
      <c r="A3466" s="81" t="s">
        <v>147</v>
      </c>
      <c r="B3466" s="81" t="s">
        <v>493</v>
      </c>
      <c r="C3466" s="81" t="str">
        <f t="shared" si="54"/>
        <v>08077</v>
      </c>
      <c r="D3466" s="81" t="s">
        <v>3101</v>
      </c>
      <c r="E3466" s="81" t="s">
        <v>1217</v>
      </c>
      <c r="F3466" s="81">
        <v>88.6</v>
      </c>
      <c r="G3466" s="81" t="s">
        <v>515</v>
      </c>
      <c r="H3466" s="81" t="s">
        <v>3243</v>
      </c>
      <c r="I3466" s="81" t="s">
        <v>3244</v>
      </c>
      <c r="J3466" s="81" t="s">
        <v>231</v>
      </c>
      <c r="K3466" s="81" t="s">
        <v>333</v>
      </c>
      <c r="L3466" s="81">
        <v>-107.64517797222223</v>
      </c>
      <c r="M3466" s="81">
        <v>39.356711583333336</v>
      </c>
      <c r="N3466" s="190">
        <v>0</v>
      </c>
      <c r="O3466" s="185">
        <v>0</v>
      </c>
      <c r="P3466" s="185">
        <v>0</v>
      </c>
      <c r="Q3466" s="185">
        <v>6.7000000000000002E-3</v>
      </c>
      <c r="R3466" s="186">
        <v>0</v>
      </c>
    </row>
    <row r="3467" spans="1:18" s="81" customFormat="1" x14ac:dyDescent="0.2">
      <c r="A3467" s="81" t="s">
        <v>147</v>
      </c>
      <c r="B3467" s="81" t="s">
        <v>493</v>
      </c>
      <c r="C3467" s="81" t="str">
        <f t="shared" si="54"/>
        <v>08077</v>
      </c>
      <c r="D3467" s="81" t="s">
        <v>3101</v>
      </c>
      <c r="E3467" s="81" t="s">
        <v>1217</v>
      </c>
      <c r="F3467" s="81">
        <v>88.6</v>
      </c>
      <c r="G3467" s="81" t="s">
        <v>515</v>
      </c>
      <c r="H3467" s="81" t="s">
        <v>3243</v>
      </c>
      <c r="I3467" s="81" t="s">
        <v>3244</v>
      </c>
      <c r="J3467" s="81" t="s">
        <v>231</v>
      </c>
      <c r="K3467" s="81" t="s">
        <v>333</v>
      </c>
      <c r="L3467" s="81">
        <v>-107.64517797222223</v>
      </c>
      <c r="M3467" s="81">
        <v>39.356711583333336</v>
      </c>
      <c r="N3467" s="190">
        <v>0</v>
      </c>
      <c r="O3467" s="185">
        <v>0.6</v>
      </c>
      <c r="P3467" s="185">
        <v>0</v>
      </c>
      <c r="Q3467" s="185">
        <v>0</v>
      </c>
      <c r="R3467" s="186">
        <v>0</v>
      </c>
    </row>
    <row r="3468" spans="1:18" s="81" customFormat="1" x14ac:dyDescent="0.2">
      <c r="A3468" s="81" t="s">
        <v>147</v>
      </c>
      <c r="B3468" s="81" t="s">
        <v>493</v>
      </c>
      <c r="C3468" s="81" t="str">
        <f t="shared" si="54"/>
        <v>08077</v>
      </c>
      <c r="D3468" s="81" t="s">
        <v>3101</v>
      </c>
      <c r="E3468" s="81" t="s">
        <v>1217</v>
      </c>
      <c r="F3468" s="81">
        <v>88.6</v>
      </c>
      <c r="G3468" s="81" t="s">
        <v>515</v>
      </c>
      <c r="H3468" s="81" t="s">
        <v>3245</v>
      </c>
      <c r="I3468" s="81" t="s">
        <v>3244</v>
      </c>
      <c r="J3468" s="81" t="s">
        <v>231</v>
      </c>
      <c r="K3468" s="81" t="s">
        <v>333</v>
      </c>
      <c r="L3468" s="81">
        <v>-107.64517797222223</v>
      </c>
      <c r="M3468" s="81">
        <v>39.356711583333336</v>
      </c>
      <c r="N3468" s="190">
        <v>0</v>
      </c>
      <c r="O3468" s="185">
        <v>0</v>
      </c>
      <c r="P3468" s="185">
        <v>1</v>
      </c>
      <c r="Q3468" s="185">
        <v>0</v>
      </c>
      <c r="R3468" s="186">
        <v>0</v>
      </c>
    </row>
    <row r="3469" spans="1:18" s="81" customFormat="1" x14ac:dyDescent="0.2">
      <c r="A3469" s="81" t="s">
        <v>147</v>
      </c>
      <c r="B3469" s="81" t="s">
        <v>493</v>
      </c>
      <c r="C3469" s="81" t="str">
        <f t="shared" si="54"/>
        <v>08077</v>
      </c>
      <c r="D3469" s="81" t="s">
        <v>3101</v>
      </c>
      <c r="E3469" s="81" t="s">
        <v>1217</v>
      </c>
      <c r="F3469" s="81">
        <v>88.6</v>
      </c>
      <c r="G3469" s="81" t="s">
        <v>515</v>
      </c>
      <c r="H3469" s="81" t="s">
        <v>3245</v>
      </c>
      <c r="I3469" s="81" t="s">
        <v>3244</v>
      </c>
      <c r="J3469" s="81" t="s">
        <v>231</v>
      </c>
      <c r="K3469" s="81" t="s">
        <v>333</v>
      </c>
      <c r="L3469" s="81">
        <v>-107.64517797222223</v>
      </c>
      <c r="M3469" s="81">
        <v>39.356711583333336</v>
      </c>
      <c r="N3469" s="190">
        <v>19.399999999999999</v>
      </c>
      <c r="O3469" s="185">
        <v>0</v>
      </c>
      <c r="P3469" s="185">
        <v>0</v>
      </c>
      <c r="Q3469" s="185">
        <v>0</v>
      </c>
      <c r="R3469" s="186">
        <v>0</v>
      </c>
    </row>
    <row r="3470" spans="1:18" s="81" customFormat="1" x14ac:dyDescent="0.2">
      <c r="A3470" s="81" t="s">
        <v>147</v>
      </c>
      <c r="B3470" s="81" t="s">
        <v>493</v>
      </c>
      <c r="C3470" s="81" t="str">
        <f t="shared" si="54"/>
        <v>08077</v>
      </c>
      <c r="D3470" s="81" t="s">
        <v>3101</v>
      </c>
      <c r="E3470" s="81" t="s">
        <v>1217</v>
      </c>
      <c r="F3470" s="81">
        <v>88.6</v>
      </c>
      <c r="G3470" s="81" t="s">
        <v>515</v>
      </c>
      <c r="H3470" s="81" t="s">
        <v>3245</v>
      </c>
      <c r="I3470" s="81" t="s">
        <v>3244</v>
      </c>
      <c r="J3470" s="81" t="s">
        <v>231</v>
      </c>
      <c r="K3470" s="81" t="s">
        <v>333</v>
      </c>
      <c r="L3470" s="81">
        <v>-107.64517797222223</v>
      </c>
      <c r="M3470" s="81">
        <v>39.356711583333336</v>
      </c>
      <c r="N3470" s="190">
        <v>0</v>
      </c>
      <c r="O3470" s="185">
        <v>0</v>
      </c>
      <c r="P3470" s="185">
        <v>0</v>
      </c>
      <c r="Q3470" s="185">
        <v>0</v>
      </c>
      <c r="R3470" s="186">
        <v>0.443</v>
      </c>
    </row>
    <row r="3471" spans="1:18" s="81" customFormat="1" x14ac:dyDescent="0.2">
      <c r="A3471" s="81" t="s">
        <v>147</v>
      </c>
      <c r="B3471" s="81" t="s">
        <v>493</v>
      </c>
      <c r="C3471" s="81" t="str">
        <f t="shared" si="54"/>
        <v>08077</v>
      </c>
      <c r="D3471" s="81" t="s">
        <v>3101</v>
      </c>
      <c r="E3471" s="81" t="s">
        <v>1217</v>
      </c>
      <c r="F3471" s="81">
        <v>88.6</v>
      </c>
      <c r="G3471" s="81" t="s">
        <v>515</v>
      </c>
      <c r="H3471" s="81" t="s">
        <v>3245</v>
      </c>
      <c r="I3471" s="81" t="s">
        <v>3244</v>
      </c>
      <c r="J3471" s="81" t="s">
        <v>231</v>
      </c>
      <c r="K3471" s="81" t="s">
        <v>333</v>
      </c>
      <c r="L3471" s="81">
        <v>-107.64517797222223</v>
      </c>
      <c r="M3471" s="81">
        <v>39.356711583333336</v>
      </c>
      <c r="N3471" s="190">
        <v>0</v>
      </c>
      <c r="O3471" s="185">
        <v>0</v>
      </c>
      <c r="P3471" s="185">
        <v>0</v>
      </c>
      <c r="Q3471" s="185">
        <v>0</v>
      </c>
      <c r="R3471" s="186">
        <v>0</v>
      </c>
    </row>
    <row r="3472" spans="1:18" s="81" customFormat="1" x14ac:dyDescent="0.2">
      <c r="A3472" s="81" t="s">
        <v>147</v>
      </c>
      <c r="B3472" s="81" t="s">
        <v>493</v>
      </c>
      <c r="C3472" s="81" t="str">
        <f t="shared" si="54"/>
        <v>08077</v>
      </c>
      <c r="D3472" s="81" t="s">
        <v>3101</v>
      </c>
      <c r="E3472" s="81" t="s">
        <v>1217</v>
      </c>
      <c r="F3472" s="81">
        <v>88.6</v>
      </c>
      <c r="G3472" s="81" t="s">
        <v>515</v>
      </c>
      <c r="H3472" s="81" t="s">
        <v>3245</v>
      </c>
      <c r="I3472" s="81" t="s">
        <v>3244</v>
      </c>
      <c r="J3472" s="81" t="s">
        <v>231</v>
      </c>
      <c r="K3472" s="81" t="s">
        <v>333</v>
      </c>
      <c r="L3472" s="81">
        <v>-107.64517797222223</v>
      </c>
      <c r="M3472" s="81">
        <v>39.356711583333336</v>
      </c>
      <c r="N3472" s="190">
        <v>0</v>
      </c>
      <c r="O3472" s="185">
        <v>0</v>
      </c>
      <c r="P3472" s="185">
        <v>0</v>
      </c>
      <c r="Q3472" s="185">
        <v>1.38E-2</v>
      </c>
      <c r="R3472" s="186">
        <v>0</v>
      </c>
    </row>
    <row r="3473" spans="1:18" s="81" customFormat="1" x14ac:dyDescent="0.2">
      <c r="A3473" s="81" t="s">
        <v>147</v>
      </c>
      <c r="B3473" s="81" t="s">
        <v>493</v>
      </c>
      <c r="C3473" s="81" t="str">
        <f t="shared" si="54"/>
        <v>08077</v>
      </c>
      <c r="D3473" s="81" t="s">
        <v>3101</v>
      </c>
      <c r="E3473" s="81" t="s">
        <v>1217</v>
      </c>
      <c r="F3473" s="81">
        <v>88.6</v>
      </c>
      <c r="G3473" s="81" t="s">
        <v>515</v>
      </c>
      <c r="H3473" s="81" t="s">
        <v>3245</v>
      </c>
      <c r="I3473" s="81" t="s">
        <v>3244</v>
      </c>
      <c r="J3473" s="81" t="s">
        <v>231</v>
      </c>
      <c r="K3473" s="81" t="s">
        <v>333</v>
      </c>
      <c r="L3473" s="81">
        <v>-107.64517797222223</v>
      </c>
      <c r="M3473" s="81">
        <v>39.356711583333336</v>
      </c>
      <c r="N3473" s="190">
        <v>0</v>
      </c>
      <c r="O3473" s="185">
        <v>1</v>
      </c>
      <c r="P3473" s="185">
        <v>0</v>
      </c>
      <c r="Q3473" s="185">
        <v>0</v>
      </c>
      <c r="R3473" s="186">
        <v>0</v>
      </c>
    </row>
    <row r="3474" spans="1:18" s="81" customFormat="1" x14ac:dyDescent="0.2">
      <c r="A3474" s="81" t="s">
        <v>147</v>
      </c>
      <c r="B3474" s="81" t="s">
        <v>493</v>
      </c>
      <c r="C3474" s="81" t="str">
        <f t="shared" si="54"/>
        <v>08077</v>
      </c>
      <c r="D3474" s="81" t="s">
        <v>3101</v>
      </c>
      <c r="E3474" s="81" t="s">
        <v>1217</v>
      </c>
      <c r="F3474" s="81">
        <v>88.6</v>
      </c>
      <c r="G3474" s="81" t="s">
        <v>515</v>
      </c>
      <c r="H3474" s="81" t="s">
        <v>3143</v>
      </c>
      <c r="I3474" s="81" t="s">
        <v>3244</v>
      </c>
      <c r="J3474" s="81" t="s">
        <v>231</v>
      </c>
      <c r="K3474" s="81" t="s">
        <v>333</v>
      </c>
      <c r="L3474" s="81">
        <v>-107.64517797222223</v>
      </c>
      <c r="M3474" s="81">
        <v>39.356711583333336</v>
      </c>
      <c r="N3474" s="190">
        <v>0</v>
      </c>
      <c r="O3474" s="185">
        <v>0</v>
      </c>
      <c r="P3474" s="185">
        <v>1.7</v>
      </c>
      <c r="Q3474" s="185">
        <v>0</v>
      </c>
      <c r="R3474" s="186">
        <v>0</v>
      </c>
    </row>
    <row r="3475" spans="1:18" s="81" customFormat="1" x14ac:dyDescent="0.2">
      <c r="A3475" s="81" t="s">
        <v>147</v>
      </c>
      <c r="B3475" s="81" t="s">
        <v>493</v>
      </c>
      <c r="C3475" s="81" t="str">
        <f t="shared" si="54"/>
        <v>08077</v>
      </c>
      <c r="D3475" s="81" t="s">
        <v>3101</v>
      </c>
      <c r="E3475" s="81" t="s">
        <v>1217</v>
      </c>
      <c r="F3475" s="81">
        <v>88.6</v>
      </c>
      <c r="G3475" s="81" t="s">
        <v>515</v>
      </c>
      <c r="H3475" s="81" t="s">
        <v>3143</v>
      </c>
      <c r="I3475" s="81" t="s">
        <v>3244</v>
      </c>
      <c r="J3475" s="81" t="s">
        <v>231</v>
      </c>
      <c r="K3475" s="81" t="s">
        <v>333</v>
      </c>
      <c r="L3475" s="81">
        <v>-107.64517797222223</v>
      </c>
      <c r="M3475" s="81">
        <v>39.356711583333336</v>
      </c>
      <c r="N3475" s="190">
        <v>19.399999999999999</v>
      </c>
      <c r="O3475" s="185">
        <v>0</v>
      </c>
      <c r="P3475" s="185">
        <v>0</v>
      </c>
      <c r="Q3475" s="185">
        <v>0</v>
      </c>
      <c r="R3475" s="186">
        <v>0</v>
      </c>
    </row>
    <row r="3476" spans="1:18" s="81" customFormat="1" x14ac:dyDescent="0.2">
      <c r="A3476" s="81" t="s">
        <v>147</v>
      </c>
      <c r="B3476" s="81" t="s">
        <v>493</v>
      </c>
      <c r="C3476" s="81" t="str">
        <f t="shared" si="54"/>
        <v>08077</v>
      </c>
      <c r="D3476" s="81" t="s">
        <v>3101</v>
      </c>
      <c r="E3476" s="81" t="s">
        <v>1217</v>
      </c>
      <c r="F3476" s="81">
        <v>88.6</v>
      </c>
      <c r="G3476" s="81" t="s">
        <v>515</v>
      </c>
      <c r="H3476" s="81" t="s">
        <v>3143</v>
      </c>
      <c r="I3476" s="81" t="s">
        <v>3244</v>
      </c>
      <c r="J3476" s="81" t="s">
        <v>231</v>
      </c>
      <c r="K3476" s="81" t="s">
        <v>333</v>
      </c>
      <c r="L3476" s="81">
        <v>-107.64517797222223</v>
      </c>
      <c r="M3476" s="81">
        <v>39.356711583333336</v>
      </c>
      <c r="N3476" s="190">
        <v>0</v>
      </c>
      <c r="O3476" s="185">
        <v>0</v>
      </c>
      <c r="P3476" s="185">
        <v>0</v>
      </c>
      <c r="Q3476" s="185">
        <v>0</v>
      </c>
      <c r="R3476" s="186">
        <v>0.443</v>
      </c>
    </row>
    <row r="3477" spans="1:18" s="81" customFormat="1" x14ac:dyDescent="0.2">
      <c r="A3477" s="81" t="s">
        <v>147</v>
      </c>
      <c r="B3477" s="81" t="s">
        <v>493</v>
      </c>
      <c r="C3477" s="81" t="str">
        <f t="shared" si="54"/>
        <v>08077</v>
      </c>
      <c r="D3477" s="81" t="s">
        <v>3101</v>
      </c>
      <c r="E3477" s="81" t="s">
        <v>1217</v>
      </c>
      <c r="F3477" s="81">
        <v>88.6</v>
      </c>
      <c r="G3477" s="81" t="s">
        <v>515</v>
      </c>
      <c r="H3477" s="81" t="s">
        <v>3143</v>
      </c>
      <c r="I3477" s="81" t="s">
        <v>3244</v>
      </c>
      <c r="J3477" s="81" t="s">
        <v>231</v>
      </c>
      <c r="K3477" s="81" t="s">
        <v>333</v>
      </c>
      <c r="L3477" s="81">
        <v>-107.64517797222223</v>
      </c>
      <c r="M3477" s="81">
        <v>39.356711583333336</v>
      </c>
      <c r="N3477" s="190">
        <v>0</v>
      </c>
      <c r="O3477" s="185">
        <v>0</v>
      </c>
      <c r="P3477" s="185">
        <v>0</v>
      </c>
      <c r="Q3477" s="185">
        <v>0</v>
      </c>
      <c r="R3477" s="186">
        <v>0</v>
      </c>
    </row>
    <row r="3478" spans="1:18" s="81" customFormat="1" x14ac:dyDescent="0.2">
      <c r="A3478" s="81" t="s">
        <v>147</v>
      </c>
      <c r="B3478" s="81" t="s">
        <v>493</v>
      </c>
      <c r="C3478" s="81" t="str">
        <f t="shared" si="54"/>
        <v>08077</v>
      </c>
      <c r="D3478" s="81" t="s">
        <v>3101</v>
      </c>
      <c r="E3478" s="81" t="s">
        <v>1217</v>
      </c>
      <c r="F3478" s="81">
        <v>88.6</v>
      </c>
      <c r="G3478" s="81" t="s">
        <v>515</v>
      </c>
      <c r="H3478" s="81" t="s">
        <v>3143</v>
      </c>
      <c r="I3478" s="81" t="s">
        <v>3244</v>
      </c>
      <c r="J3478" s="81" t="s">
        <v>231</v>
      </c>
      <c r="K3478" s="81" t="s">
        <v>333</v>
      </c>
      <c r="L3478" s="81">
        <v>-107.64517797222223</v>
      </c>
      <c r="M3478" s="81">
        <v>39.356711583333336</v>
      </c>
      <c r="N3478" s="190">
        <v>0</v>
      </c>
      <c r="O3478" s="185">
        <v>0</v>
      </c>
      <c r="P3478" s="185">
        <v>0</v>
      </c>
      <c r="Q3478" s="185">
        <v>1.8200000000000001E-2</v>
      </c>
      <c r="R3478" s="186">
        <v>0</v>
      </c>
    </row>
    <row r="3479" spans="1:18" s="81" customFormat="1" x14ac:dyDescent="0.2">
      <c r="A3479" s="81" t="s">
        <v>147</v>
      </c>
      <c r="B3479" s="81" t="s">
        <v>493</v>
      </c>
      <c r="C3479" s="81" t="str">
        <f t="shared" si="54"/>
        <v>08077</v>
      </c>
      <c r="D3479" s="81" t="s">
        <v>3101</v>
      </c>
      <c r="E3479" s="81" t="s">
        <v>1217</v>
      </c>
      <c r="F3479" s="81">
        <v>88.6</v>
      </c>
      <c r="G3479" s="81" t="s">
        <v>515</v>
      </c>
      <c r="H3479" s="81" t="s">
        <v>3143</v>
      </c>
      <c r="I3479" s="81" t="s">
        <v>3244</v>
      </c>
      <c r="J3479" s="81" t="s">
        <v>231</v>
      </c>
      <c r="K3479" s="81" t="s">
        <v>333</v>
      </c>
      <c r="L3479" s="81">
        <v>-107.64517797222223</v>
      </c>
      <c r="M3479" s="81">
        <v>39.356711583333336</v>
      </c>
      <c r="N3479" s="190">
        <v>0</v>
      </c>
      <c r="O3479" s="185">
        <v>1</v>
      </c>
      <c r="P3479" s="185">
        <v>0</v>
      </c>
      <c r="Q3479" s="185">
        <v>0</v>
      </c>
      <c r="R3479" s="186">
        <v>0</v>
      </c>
    </row>
    <row r="3480" spans="1:18" s="81" customFormat="1" x14ac:dyDescent="0.2">
      <c r="A3480" s="81" t="s">
        <v>147</v>
      </c>
      <c r="B3480" s="81" t="s">
        <v>493</v>
      </c>
      <c r="C3480" s="81" t="str">
        <f t="shared" si="54"/>
        <v>08077</v>
      </c>
      <c r="D3480" s="81" t="s">
        <v>3101</v>
      </c>
      <c r="E3480" s="81" t="s">
        <v>1217</v>
      </c>
      <c r="F3480" s="81">
        <v>88.6</v>
      </c>
      <c r="G3480" s="81" t="s">
        <v>515</v>
      </c>
      <c r="H3480" s="81" t="s">
        <v>3246</v>
      </c>
      <c r="I3480" s="81" t="s">
        <v>3244</v>
      </c>
      <c r="J3480" s="81" t="s">
        <v>231</v>
      </c>
      <c r="K3480" s="81" t="s">
        <v>333</v>
      </c>
      <c r="L3480" s="81">
        <v>-107.64517797222223</v>
      </c>
      <c r="M3480" s="81">
        <v>39.356711583333336</v>
      </c>
      <c r="N3480" s="190">
        <v>0</v>
      </c>
      <c r="O3480" s="185">
        <v>0</v>
      </c>
      <c r="P3480" s="185">
        <v>1.7</v>
      </c>
      <c r="Q3480" s="185">
        <v>0</v>
      </c>
      <c r="R3480" s="186">
        <v>0</v>
      </c>
    </row>
    <row r="3481" spans="1:18" s="81" customFormat="1" x14ac:dyDescent="0.2">
      <c r="A3481" s="81" t="s">
        <v>147</v>
      </c>
      <c r="B3481" s="81" t="s">
        <v>493</v>
      </c>
      <c r="C3481" s="81" t="str">
        <f t="shared" si="54"/>
        <v>08077</v>
      </c>
      <c r="D3481" s="81" t="s">
        <v>3101</v>
      </c>
      <c r="E3481" s="81" t="s">
        <v>1217</v>
      </c>
      <c r="F3481" s="81">
        <v>88.6</v>
      </c>
      <c r="G3481" s="81" t="s">
        <v>515</v>
      </c>
      <c r="H3481" s="81" t="s">
        <v>3246</v>
      </c>
      <c r="I3481" s="81" t="s">
        <v>3244</v>
      </c>
      <c r="J3481" s="81" t="s">
        <v>231</v>
      </c>
      <c r="K3481" s="81" t="s">
        <v>333</v>
      </c>
      <c r="L3481" s="81">
        <v>-107.64517797222223</v>
      </c>
      <c r="M3481" s="81">
        <v>39.356711583333336</v>
      </c>
      <c r="N3481" s="190">
        <v>19.399999999999999</v>
      </c>
      <c r="O3481" s="185">
        <v>0</v>
      </c>
      <c r="P3481" s="185">
        <v>0</v>
      </c>
      <c r="Q3481" s="185">
        <v>0</v>
      </c>
      <c r="R3481" s="186">
        <v>0</v>
      </c>
    </row>
    <row r="3482" spans="1:18" s="81" customFormat="1" x14ac:dyDescent="0.2">
      <c r="A3482" s="81" t="s">
        <v>147</v>
      </c>
      <c r="B3482" s="81" t="s">
        <v>493</v>
      </c>
      <c r="C3482" s="81" t="str">
        <f t="shared" si="54"/>
        <v>08077</v>
      </c>
      <c r="D3482" s="81" t="s">
        <v>3101</v>
      </c>
      <c r="E3482" s="81" t="s">
        <v>1217</v>
      </c>
      <c r="F3482" s="81">
        <v>88.6</v>
      </c>
      <c r="G3482" s="81" t="s">
        <v>515</v>
      </c>
      <c r="H3482" s="81" t="s">
        <v>3246</v>
      </c>
      <c r="I3482" s="81" t="s">
        <v>3244</v>
      </c>
      <c r="J3482" s="81" t="s">
        <v>231</v>
      </c>
      <c r="K3482" s="81" t="s">
        <v>333</v>
      </c>
      <c r="L3482" s="81">
        <v>-107.64517797222223</v>
      </c>
      <c r="M3482" s="81">
        <v>39.356711583333336</v>
      </c>
      <c r="N3482" s="190">
        <v>0</v>
      </c>
      <c r="O3482" s="185">
        <v>0</v>
      </c>
      <c r="P3482" s="185">
        <v>0</v>
      </c>
      <c r="Q3482" s="185">
        <v>0</v>
      </c>
      <c r="R3482" s="186">
        <v>0.443</v>
      </c>
    </row>
    <row r="3483" spans="1:18" s="81" customFormat="1" x14ac:dyDescent="0.2">
      <c r="A3483" s="81" t="s">
        <v>147</v>
      </c>
      <c r="B3483" s="81" t="s">
        <v>493</v>
      </c>
      <c r="C3483" s="81" t="str">
        <f t="shared" si="54"/>
        <v>08077</v>
      </c>
      <c r="D3483" s="81" t="s">
        <v>3101</v>
      </c>
      <c r="E3483" s="81" t="s">
        <v>1217</v>
      </c>
      <c r="F3483" s="81">
        <v>88.6</v>
      </c>
      <c r="G3483" s="81" t="s">
        <v>515</v>
      </c>
      <c r="H3483" s="81" t="s">
        <v>3246</v>
      </c>
      <c r="I3483" s="81" t="s">
        <v>3244</v>
      </c>
      <c r="J3483" s="81" t="s">
        <v>231</v>
      </c>
      <c r="K3483" s="81" t="s">
        <v>333</v>
      </c>
      <c r="L3483" s="81">
        <v>-107.64517797222223</v>
      </c>
      <c r="M3483" s="81">
        <v>39.356711583333336</v>
      </c>
      <c r="N3483" s="190">
        <v>0</v>
      </c>
      <c r="O3483" s="185">
        <v>0</v>
      </c>
      <c r="P3483" s="185">
        <v>0</v>
      </c>
      <c r="Q3483" s="185">
        <v>0</v>
      </c>
      <c r="R3483" s="186">
        <v>0</v>
      </c>
    </row>
    <row r="3484" spans="1:18" s="81" customFormat="1" x14ac:dyDescent="0.2">
      <c r="A3484" s="81" t="s">
        <v>147</v>
      </c>
      <c r="B3484" s="81" t="s">
        <v>493</v>
      </c>
      <c r="C3484" s="81" t="str">
        <f t="shared" si="54"/>
        <v>08077</v>
      </c>
      <c r="D3484" s="81" t="s">
        <v>3101</v>
      </c>
      <c r="E3484" s="81" t="s">
        <v>1217</v>
      </c>
      <c r="F3484" s="81">
        <v>88.6</v>
      </c>
      <c r="G3484" s="81" t="s">
        <v>515</v>
      </c>
      <c r="H3484" s="81" t="s">
        <v>3246</v>
      </c>
      <c r="I3484" s="81" t="s">
        <v>3244</v>
      </c>
      <c r="J3484" s="81" t="s">
        <v>231</v>
      </c>
      <c r="K3484" s="81" t="s">
        <v>333</v>
      </c>
      <c r="L3484" s="81">
        <v>-107.64517797222223</v>
      </c>
      <c r="M3484" s="81">
        <v>39.356711583333336</v>
      </c>
      <c r="N3484" s="190">
        <v>0</v>
      </c>
      <c r="O3484" s="185">
        <v>0</v>
      </c>
      <c r="P3484" s="185">
        <v>0</v>
      </c>
      <c r="Q3484" s="185">
        <v>1.7500000000000002E-2</v>
      </c>
      <c r="R3484" s="186">
        <v>0</v>
      </c>
    </row>
    <row r="3485" spans="1:18" s="81" customFormat="1" x14ac:dyDescent="0.2">
      <c r="A3485" s="81" t="s">
        <v>147</v>
      </c>
      <c r="B3485" s="81" t="s">
        <v>493</v>
      </c>
      <c r="C3485" s="81" t="str">
        <f t="shared" si="54"/>
        <v>08077</v>
      </c>
      <c r="D3485" s="81" t="s">
        <v>3101</v>
      </c>
      <c r="E3485" s="81" t="s">
        <v>1217</v>
      </c>
      <c r="F3485" s="81">
        <v>88.6</v>
      </c>
      <c r="G3485" s="81" t="s">
        <v>515</v>
      </c>
      <c r="H3485" s="81" t="s">
        <v>3246</v>
      </c>
      <c r="I3485" s="81" t="s">
        <v>3244</v>
      </c>
      <c r="J3485" s="81" t="s">
        <v>231</v>
      </c>
      <c r="K3485" s="81" t="s">
        <v>333</v>
      </c>
      <c r="L3485" s="81">
        <v>-107.64517797222223</v>
      </c>
      <c r="M3485" s="81">
        <v>39.356711583333336</v>
      </c>
      <c r="N3485" s="190">
        <v>0</v>
      </c>
      <c r="O3485" s="185">
        <v>4</v>
      </c>
      <c r="P3485" s="185">
        <v>0</v>
      </c>
      <c r="Q3485" s="185">
        <v>0</v>
      </c>
      <c r="R3485" s="186">
        <v>0</v>
      </c>
    </row>
    <row r="3486" spans="1:18" s="81" customFormat="1" x14ac:dyDescent="0.2">
      <c r="A3486" s="81" t="s">
        <v>147</v>
      </c>
      <c r="B3486" s="81" t="s">
        <v>493</v>
      </c>
      <c r="C3486" s="81" t="str">
        <f t="shared" si="54"/>
        <v>08077</v>
      </c>
      <c r="D3486" s="81" t="s">
        <v>3101</v>
      </c>
      <c r="E3486" s="81" t="s">
        <v>1217</v>
      </c>
      <c r="F3486" s="81">
        <v>3.7</v>
      </c>
      <c r="G3486" s="81" t="s">
        <v>515</v>
      </c>
      <c r="H3486" s="81" t="s">
        <v>3154</v>
      </c>
      <c r="I3486" s="81" t="s">
        <v>3244</v>
      </c>
      <c r="J3486" s="81" t="s">
        <v>716</v>
      </c>
      <c r="K3486" s="81" t="s">
        <v>333</v>
      </c>
      <c r="L3486" s="81">
        <v>-107.64517797222223</v>
      </c>
      <c r="M3486" s="81">
        <v>39.356711583333336</v>
      </c>
      <c r="N3486" s="190">
        <v>0</v>
      </c>
      <c r="O3486" s="185">
        <v>0</v>
      </c>
      <c r="P3486" s="185">
        <v>22.57</v>
      </c>
      <c r="Q3486" s="185">
        <v>0</v>
      </c>
      <c r="R3486" s="186">
        <v>0</v>
      </c>
    </row>
    <row r="3487" spans="1:18" s="81" customFormat="1" x14ac:dyDescent="0.2">
      <c r="A3487" s="81" t="s">
        <v>147</v>
      </c>
      <c r="B3487" s="81" t="s">
        <v>493</v>
      </c>
      <c r="C3487" s="81" t="str">
        <f t="shared" si="54"/>
        <v>08077</v>
      </c>
      <c r="D3487" s="81" t="s">
        <v>3101</v>
      </c>
      <c r="E3487" s="81" t="s">
        <v>1217</v>
      </c>
      <c r="F3487" s="81">
        <v>3.7</v>
      </c>
      <c r="G3487" s="81" t="s">
        <v>515</v>
      </c>
      <c r="H3487" s="81" t="s">
        <v>3154</v>
      </c>
      <c r="I3487" s="81" t="s">
        <v>3244</v>
      </c>
      <c r="J3487" s="81" t="s">
        <v>716</v>
      </c>
      <c r="K3487" s="81" t="s">
        <v>333</v>
      </c>
      <c r="L3487" s="81">
        <v>-107.64517797222223</v>
      </c>
      <c r="M3487" s="81">
        <v>39.356711583333336</v>
      </c>
      <c r="N3487" s="190">
        <v>5.1059999999999999</v>
      </c>
      <c r="O3487" s="185">
        <v>0</v>
      </c>
      <c r="P3487" s="185">
        <v>0</v>
      </c>
      <c r="Q3487" s="185">
        <v>0</v>
      </c>
      <c r="R3487" s="186">
        <v>0</v>
      </c>
    </row>
    <row r="3488" spans="1:18" s="81" customFormat="1" x14ac:dyDescent="0.2">
      <c r="A3488" s="81" t="s">
        <v>147</v>
      </c>
      <c r="B3488" s="81" t="s">
        <v>493</v>
      </c>
      <c r="C3488" s="81" t="str">
        <f t="shared" si="54"/>
        <v>08077</v>
      </c>
      <c r="D3488" s="81" t="s">
        <v>3101</v>
      </c>
      <c r="E3488" s="81" t="s">
        <v>1217</v>
      </c>
      <c r="F3488" s="81">
        <v>3.7</v>
      </c>
      <c r="G3488" s="81" t="s">
        <v>515</v>
      </c>
      <c r="H3488" s="81" t="s">
        <v>3154</v>
      </c>
      <c r="I3488" s="81" t="s">
        <v>3244</v>
      </c>
      <c r="J3488" s="81" t="s">
        <v>716</v>
      </c>
      <c r="K3488" s="81" t="s">
        <v>333</v>
      </c>
      <c r="L3488" s="81">
        <v>-107.64517797222223</v>
      </c>
      <c r="M3488" s="81">
        <v>39.356711583333336</v>
      </c>
      <c r="N3488" s="190">
        <v>0</v>
      </c>
      <c r="O3488" s="185">
        <v>5.5500000000000001E-2</v>
      </c>
      <c r="P3488" s="185">
        <v>0</v>
      </c>
      <c r="Q3488" s="185">
        <v>0</v>
      </c>
      <c r="R3488" s="186">
        <v>0</v>
      </c>
    </row>
    <row r="3489" spans="1:18" s="81" customFormat="1" x14ac:dyDescent="0.2">
      <c r="A3489" s="81" t="s">
        <v>147</v>
      </c>
      <c r="B3489" s="81" t="s">
        <v>493</v>
      </c>
      <c r="C3489" s="81" t="str">
        <f t="shared" si="54"/>
        <v>08077</v>
      </c>
      <c r="D3489" s="81" t="s">
        <v>3101</v>
      </c>
      <c r="E3489" s="81" t="s">
        <v>1217</v>
      </c>
      <c r="F3489" s="81">
        <v>7300</v>
      </c>
      <c r="G3489" s="81" t="s">
        <v>505</v>
      </c>
      <c r="H3489" s="81" t="s">
        <v>3247</v>
      </c>
      <c r="I3489" s="81" t="s">
        <v>3244</v>
      </c>
      <c r="J3489" s="81" t="s">
        <v>4</v>
      </c>
      <c r="K3489" s="81" t="s">
        <v>319</v>
      </c>
      <c r="L3489" s="81">
        <v>-107.64517797222223</v>
      </c>
      <c r="M3489" s="81">
        <v>39.356711583333336</v>
      </c>
      <c r="N3489" s="190">
        <v>0</v>
      </c>
      <c r="O3489" s="185">
        <v>8.4</v>
      </c>
      <c r="P3489" s="185">
        <v>0</v>
      </c>
      <c r="Q3489" s="185">
        <v>0</v>
      </c>
      <c r="R3489" s="186">
        <v>0</v>
      </c>
    </row>
    <row r="3490" spans="1:18" s="81" customFormat="1" x14ac:dyDescent="0.2">
      <c r="A3490" s="81" t="s">
        <v>147</v>
      </c>
      <c r="B3490" s="81" t="s">
        <v>493</v>
      </c>
      <c r="C3490" s="81" t="str">
        <f t="shared" si="54"/>
        <v>08077</v>
      </c>
      <c r="D3490" s="81" t="s">
        <v>3101</v>
      </c>
      <c r="E3490" s="81" t="s">
        <v>1217</v>
      </c>
      <c r="F3490" s="81">
        <v>7300</v>
      </c>
      <c r="G3490" s="81" t="s">
        <v>505</v>
      </c>
      <c r="H3490" s="81" t="s">
        <v>631</v>
      </c>
      <c r="I3490" s="81" t="s">
        <v>3244</v>
      </c>
      <c r="J3490" s="81" t="s">
        <v>6</v>
      </c>
      <c r="K3490" s="81" t="s">
        <v>319</v>
      </c>
      <c r="L3490" s="81">
        <v>-107.64517797222223</v>
      </c>
      <c r="M3490" s="81">
        <v>39.356711583333336</v>
      </c>
      <c r="N3490" s="190">
        <v>0</v>
      </c>
      <c r="O3490" s="185">
        <v>8.4</v>
      </c>
      <c r="P3490" s="185">
        <v>0</v>
      </c>
      <c r="Q3490" s="185">
        <v>0</v>
      </c>
      <c r="R3490" s="186">
        <v>0</v>
      </c>
    </row>
    <row r="3491" spans="1:18" s="81" customFormat="1" x14ac:dyDescent="0.2">
      <c r="A3491" s="81" t="s">
        <v>147</v>
      </c>
      <c r="B3491" s="81" t="s">
        <v>493</v>
      </c>
      <c r="C3491" s="81" t="str">
        <f t="shared" si="54"/>
        <v>08077</v>
      </c>
      <c r="D3491" s="81" t="s">
        <v>3101</v>
      </c>
      <c r="E3491" s="81" t="s">
        <v>1217</v>
      </c>
      <c r="F3491" s="81">
        <v>270</v>
      </c>
      <c r="G3491" s="81" t="s">
        <v>526</v>
      </c>
      <c r="H3491" s="81" t="s">
        <v>602</v>
      </c>
      <c r="I3491" s="81" t="s">
        <v>3244</v>
      </c>
      <c r="J3491" s="81" t="s">
        <v>277</v>
      </c>
      <c r="K3491" s="81" t="s">
        <v>350</v>
      </c>
      <c r="L3491" s="81">
        <v>-107.64517797222223</v>
      </c>
      <c r="M3491" s="81">
        <v>39.356711583333336</v>
      </c>
      <c r="N3491" s="190">
        <v>0</v>
      </c>
      <c r="O3491" s="185">
        <v>4.5999999999999996</v>
      </c>
      <c r="P3491" s="185">
        <v>0</v>
      </c>
      <c r="Q3491" s="185">
        <v>0</v>
      </c>
      <c r="R3491" s="186">
        <v>0</v>
      </c>
    </row>
    <row r="3492" spans="1:18" s="81" customFormat="1" x14ac:dyDescent="0.2">
      <c r="A3492" s="81" t="s">
        <v>147</v>
      </c>
      <c r="B3492" s="81" t="s">
        <v>493</v>
      </c>
      <c r="C3492" s="81" t="str">
        <f t="shared" si="54"/>
        <v>08077</v>
      </c>
      <c r="D3492" s="81" t="s">
        <v>3101</v>
      </c>
      <c r="E3492" s="81" t="s">
        <v>1217</v>
      </c>
      <c r="F3492" s="81">
        <v>201.26400000000001</v>
      </c>
      <c r="G3492" s="81" t="s">
        <v>528</v>
      </c>
      <c r="H3492" s="81" t="s">
        <v>531</v>
      </c>
      <c r="I3492" s="81" t="s">
        <v>3244</v>
      </c>
      <c r="J3492" s="81" t="s">
        <v>14</v>
      </c>
      <c r="K3492" s="81" t="s">
        <v>494</v>
      </c>
      <c r="L3492" s="81">
        <v>-107.64517797222223</v>
      </c>
      <c r="M3492" s="81">
        <v>39.356711583333336</v>
      </c>
      <c r="N3492" s="190">
        <v>0</v>
      </c>
      <c r="O3492" s="185">
        <v>12.064338665205682</v>
      </c>
      <c r="P3492" s="185">
        <v>0</v>
      </c>
      <c r="Q3492" s="185">
        <v>0</v>
      </c>
      <c r="R3492" s="186">
        <v>0</v>
      </c>
    </row>
    <row r="3493" spans="1:18" s="81" customFormat="1" x14ac:dyDescent="0.2">
      <c r="A3493" s="81" t="s">
        <v>147</v>
      </c>
      <c r="B3493" s="81" t="s">
        <v>493</v>
      </c>
      <c r="C3493" s="81" t="str">
        <f t="shared" si="54"/>
        <v>08077</v>
      </c>
      <c r="D3493" s="81" t="s">
        <v>3101</v>
      </c>
      <c r="E3493" s="81" t="s">
        <v>1217</v>
      </c>
      <c r="F3493" s="81">
        <v>1082.7180000000001</v>
      </c>
      <c r="G3493" s="81" t="s">
        <v>528</v>
      </c>
      <c r="H3493" s="81" t="s">
        <v>531</v>
      </c>
      <c r="I3493" s="81" t="s">
        <v>3244</v>
      </c>
      <c r="J3493" s="81" t="s">
        <v>14</v>
      </c>
      <c r="K3493" s="81" t="s">
        <v>494</v>
      </c>
      <c r="L3493" s="81">
        <v>-107.64517797222223</v>
      </c>
      <c r="M3493" s="81">
        <v>39.356711583333336</v>
      </c>
      <c r="N3493" s="190">
        <v>0</v>
      </c>
      <c r="O3493" s="185">
        <v>54.06611031444028</v>
      </c>
      <c r="P3493" s="185">
        <v>0</v>
      </c>
      <c r="Q3493" s="185">
        <v>0</v>
      </c>
      <c r="R3493" s="186">
        <v>0</v>
      </c>
    </row>
    <row r="3494" spans="1:18" s="81" customFormat="1" x14ac:dyDescent="0.2">
      <c r="A3494" s="81" t="s">
        <v>147</v>
      </c>
      <c r="B3494" s="81" t="s">
        <v>493</v>
      </c>
      <c r="C3494" s="81" t="str">
        <f t="shared" si="54"/>
        <v>08077</v>
      </c>
      <c r="D3494" s="81" t="s">
        <v>3101</v>
      </c>
      <c r="E3494" s="81" t="s">
        <v>1217</v>
      </c>
      <c r="F3494" s="81">
        <v>1082.817</v>
      </c>
      <c r="G3494" s="81" t="s">
        <v>528</v>
      </c>
      <c r="H3494" s="81" t="s">
        <v>531</v>
      </c>
      <c r="I3494" s="81" t="s">
        <v>3244</v>
      </c>
      <c r="J3494" s="81" t="s">
        <v>14</v>
      </c>
      <c r="K3494" s="81" t="s">
        <v>494</v>
      </c>
      <c r="L3494" s="81">
        <v>-107.64517797222223</v>
      </c>
      <c r="M3494" s="81">
        <v>39.356711583333336</v>
      </c>
      <c r="N3494" s="190">
        <v>0</v>
      </c>
      <c r="O3494" s="185">
        <v>17.873094318823231</v>
      </c>
      <c r="P3494" s="185">
        <v>0</v>
      </c>
      <c r="Q3494" s="185">
        <v>0</v>
      </c>
      <c r="R3494" s="186">
        <v>0</v>
      </c>
    </row>
    <row r="3495" spans="1:18" s="81" customFormat="1" x14ac:dyDescent="0.2">
      <c r="A3495" s="81" t="s">
        <v>147</v>
      </c>
      <c r="B3495" s="81" t="s">
        <v>493</v>
      </c>
      <c r="C3495" s="81" t="str">
        <f t="shared" si="54"/>
        <v>08077</v>
      </c>
      <c r="D3495" s="81" t="s">
        <v>3101</v>
      </c>
      <c r="E3495" s="81" t="s">
        <v>1225</v>
      </c>
      <c r="F3495" s="81">
        <v>44.01</v>
      </c>
      <c r="G3495" s="81" t="s">
        <v>515</v>
      </c>
      <c r="H3495" s="81" t="s">
        <v>3248</v>
      </c>
      <c r="I3495" s="81" t="s">
        <v>3249</v>
      </c>
      <c r="J3495" s="81" t="s">
        <v>231</v>
      </c>
      <c r="K3495" s="81" t="s">
        <v>333</v>
      </c>
      <c r="L3495" s="81">
        <v>-107.74964130555556</v>
      </c>
      <c r="M3495" s="81">
        <v>39.262716833333336</v>
      </c>
      <c r="N3495" s="190">
        <v>0</v>
      </c>
      <c r="O3495" s="185">
        <v>0</v>
      </c>
      <c r="P3495" s="185">
        <v>10.18</v>
      </c>
      <c r="Q3495" s="185">
        <v>0</v>
      </c>
      <c r="R3495" s="186">
        <v>0</v>
      </c>
    </row>
    <row r="3496" spans="1:18" s="81" customFormat="1" x14ac:dyDescent="0.2">
      <c r="A3496" s="81" t="s">
        <v>147</v>
      </c>
      <c r="B3496" s="81" t="s">
        <v>493</v>
      </c>
      <c r="C3496" s="81" t="str">
        <f t="shared" si="54"/>
        <v>08077</v>
      </c>
      <c r="D3496" s="81" t="s">
        <v>3101</v>
      </c>
      <c r="E3496" s="81" t="s">
        <v>1225</v>
      </c>
      <c r="F3496" s="81">
        <v>44.01</v>
      </c>
      <c r="G3496" s="81" t="s">
        <v>515</v>
      </c>
      <c r="H3496" s="81" t="s">
        <v>3248</v>
      </c>
      <c r="I3496" s="81" t="s">
        <v>3249</v>
      </c>
      <c r="J3496" s="81" t="s">
        <v>231</v>
      </c>
      <c r="K3496" s="81" t="s">
        <v>333</v>
      </c>
      <c r="L3496" s="81">
        <v>-107.74964130555556</v>
      </c>
      <c r="M3496" s="81">
        <v>39.262716833333336</v>
      </c>
      <c r="N3496" s="190">
        <v>12.19</v>
      </c>
      <c r="O3496" s="185">
        <v>0</v>
      </c>
      <c r="P3496" s="185">
        <v>0</v>
      </c>
      <c r="Q3496" s="185">
        <v>0</v>
      </c>
      <c r="R3496" s="186">
        <v>0</v>
      </c>
    </row>
    <row r="3497" spans="1:18" s="81" customFormat="1" x14ac:dyDescent="0.2">
      <c r="A3497" s="81" t="s">
        <v>147</v>
      </c>
      <c r="B3497" s="81" t="s">
        <v>493</v>
      </c>
      <c r="C3497" s="81" t="str">
        <f t="shared" si="54"/>
        <v>08077</v>
      </c>
      <c r="D3497" s="81" t="s">
        <v>3101</v>
      </c>
      <c r="E3497" s="81" t="s">
        <v>1225</v>
      </c>
      <c r="F3497" s="81">
        <v>44.01</v>
      </c>
      <c r="G3497" s="81" t="s">
        <v>515</v>
      </c>
      <c r="H3497" s="81" t="s">
        <v>3248</v>
      </c>
      <c r="I3497" s="81" t="s">
        <v>3249</v>
      </c>
      <c r="J3497" s="81" t="s">
        <v>231</v>
      </c>
      <c r="K3497" s="81" t="s">
        <v>333</v>
      </c>
      <c r="L3497" s="81">
        <v>-107.74964130555556</v>
      </c>
      <c r="M3497" s="81">
        <v>39.262716833333336</v>
      </c>
      <c r="N3497" s="190">
        <v>0</v>
      </c>
      <c r="O3497" s="185">
        <v>0</v>
      </c>
      <c r="P3497" s="185">
        <v>0</v>
      </c>
      <c r="Q3497" s="185">
        <v>0</v>
      </c>
      <c r="R3497" s="186">
        <v>0.22005</v>
      </c>
    </row>
    <row r="3498" spans="1:18" s="81" customFormat="1" x14ac:dyDescent="0.2">
      <c r="A3498" s="81" t="s">
        <v>147</v>
      </c>
      <c r="B3498" s="81" t="s">
        <v>493</v>
      </c>
      <c r="C3498" s="81" t="str">
        <f t="shared" si="54"/>
        <v>08077</v>
      </c>
      <c r="D3498" s="81" t="s">
        <v>3101</v>
      </c>
      <c r="E3498" s="81" t="s">
        <v>1225</v>
      </c>
      <c r="F3498" s="81">
        <v>44.01</v>
      </c>
      <c r="G3498" s="81" t="s">
        <v>515</v>
      </c>
      <c r="H3498" s="81" t="s">
        <v>3248</v>
      </c>
      <c r="I3498" s="81" t="s">
        <v>3249</v>
      </c>
      <c r="J3498" s="81" t="s">
        <v>231</v>
      </c>
      <c r="K3498" s="81" t="s">
        <v>333</v>
      </c>
      <c r="L3498" s="81">
        <v>-107.74964130555556</v>
      </c>
      <c r="M3498" s="81">
        <v>39.262716833333336</v>
      </c>
      <c r="N3498" s="190">
        <v>0</v>
      </c>
      <c r="O3498" s="185">
        <v>0</v>
      </c>
      <c r="P3498" s="185">
        <v>0</v>
      </c>
      <c r="Q3498" s="185">
        <v>0</v>
      </c>
      <c r="R3498" s="186">
        <v>0</v>
      </c>
    </row>
    <row r="3499" spans="1:18" s="81" customFormat="1" x14ac:dyDescent="0.2">
      <c r="A3499" s="81" t="s">
        <v>147</v>
      </c>
      <c r="B3499" s="81" t="s">
        <v>493</v>
      </c>
      <c r="C3499" s="81" t="str">
        <f t="shared" si="54"/>
        <v>08077</v>
      </c>
      <c r="D3499" s="81" t="s">
        <v>3101</v>
      </c>
      <c r="E3499" s="81" t="s">
        <v>1225</v>
      </c>
      <c r="F3499" s="81">
        <v>44.01</v>
      </c>
      <c r="G3499" s="81" t="s">
        <v>515</v>
      </c>
      <c r="H3499" s="81" t="s">
        <v>3248</v>
      </c>
      <c r="I3499" s="81" t="s">
        <v>3249</v>
      </c>
      <c r="J3499" s="81" t="s">
        <v>231</v>
      </c>
      <c r="K3499" s="81" t="s">
        <v>333</v>
      </c>
      <c r="L3499" s="81">
        <v>-107.74964130555556</v>
      </c>
      <c r="M3499" s="81">
        <v>39.262716833333336</v>
      </c>
      <c r="N3499" s="190">
        <v>0</v>
      </c>
      <c r="O3499" s="185">
        <v>0</v>
      </c>
      <c r="P3499" s="185">
        <v>0</v>
      </c>
      <c r="Q3499" s="185">
        <v>1.3202999999999999E-2</v>
      </c>
      <c r="R3499" s="186">
        <v>0</v>
      </c>
    </row>
    <row r="3500" spans="1:18" s="81" customFormat="1" x14ac:dyDescent="0.2">
      <c r="A3500" s="81" t="s">
        <v>147</v>
      </c>
      <c r="B3500" s="81" t="s">
        <v>493</v>
      </c>
      <c r="C3500" s="81" t="str">
        <f t="shared" si="54"/>
        <v>08077</v>
      </c>
      <c r="D3500" s="81" t="s">
        <v>3101</v>
      </c>
      <c r="E3500" s="81" t="s">
        <v>1225</v>
      </c>
      <c r="F3500" s="81">
        <v>44.01</v>
      </c>
      <c r="G3500" s="81" t="s">
        <v>515</v>
      </c>
      <c r="H3500" s="81" t="s">
        <v>3248</v>
      </c>
      <c r="I3500" s="81" t="s">
        <v>3249</v>
      </c>
      <c r="J3500" s="81" t="s">
        <v>231</v>
      </c>
      <c r="K3500" s="81" t="s">
        <v>333</v>
      </c>
      <c r="L3500" s="81">
        <v>-107.74964130555556</v>
      </c>
      <c r="M3500" s="81">
        <v>39.262716833333336</v>
      </c>
      <c r="N3500" s="190">
        <v>0</v>
      </c>
      <c r="O3500" s="185">
        <v>1.6</v>
      </c>
      <c r="P3500" s="185">
        <v>0</v>
      </c>
      <c r="Q3500" s="185">
        <v>0</v>
      </c>
      <c r="R3500" s="186">
        <v>0</v>
      </c>
    </row>
    <row r="3501" spans="1:18" s="81" customFormat="1" x14ac:dyDescent="0.2">
      <c r="A3501" s="81" t="s">
        <v>147</v>
      </c>
      <c r="B3501" s="81" t="s">
        <v>493</v>
      </c>
      <c r="C3501" s="81" t="str">
        <f t="shared" si="54"/>
        <v>08077</v>
      </c>
      <c r="D3501" s="81" t="s">
        <v>3101</v>
      </c>
      <c r="E3501" s="81" t="s">
        <v>1225</v>
      </c>
      <c r="F3501" s="81">
        <v>0</v>
      </c>
      <c r="G3501" s="81" t="s">
        <v>1029</v>
      </c>
      <c r="H3501" s="81" t="s">
        <v>3250</v>
      </c>
      <c r="I3501" s="81" t="s">
        <v>3249</v>
      </c>
      <c r="J3501" s="81" t="s">
        <v>253</v>
      </c>
      <c r="K3501" s="81" t="s">
        <v>384</v>
      </c>
      <c r="L3501" s="81">
        <v>-107.74964130555556</v>
      </c>
      <c r="M3501" s="81">
        <v>39.262716833333336</v>
      </c>
      <c r="N3501" s="190">
        <v>0</v>
      </c>
      <c r="O3501" s="185">
        <v>0</v>
      </c>
      <c r="P3501" s="185">
        <v>21.4</v>
      </c>
      <c r="Q3501" s="185">
        <v>0</v>
      </c>
      <c r="R3501" s="186">
        <v>0</v>
      </c>
    </row>
    <row r="3502" spans="1:18" s="81" customFormat="1" x14ac:dyDescent="0.2">
      <c r="A3502" s="81" t="s">
        <v>147</v>
      </c>
      <c r="B3502" s="81" t="s">
        <v>493</v>
      </c>
      <c r="C3502" s="81" t="str">
        <f t="shared" si="54"/>
        <v>08077</v>
      </c>
      <c r="D3502" s="81" t="s">
        <v>3101</v>
      </c>
      <c r="E3502" s="81" t="s">
        <v>1225</v>
      </c>
      <c r="F3502" s="81">
        <v>0</v>
      </c>
      <c r="G3502" s="81" t="s">
        <v>1029</v>
      </c>
      <c r="H3502" s="81" t="s">
        <v>3250</v>
      </c>
      <c r="I3502" s="81" t="s">
        <v>3249</v>
      </c>
      <c r="J3502" s="81" t="s">
        <v>253</v>
      </c>
      <c r="K3502" s="81" t="s">
        <v>384</v>
      </c>
      <c r="L3502" s="81">
        <v>-107.74964130555556</v>
      </c>
      <c r="M3502" s="81">
        <v>39.262716833333336</v>
      </c>
      <c r="N3502" s="190">
        <v>3.9</v>
      </c>
      <c r="O3502" s="185">
        <v>0</v>
      </c>
      <c r="P3502" s="185">
        <v>0</v>
      </c>
      <c r="Q3502" s="185">
        <v>0</v>
      </c>
      <c r="R3502" s="186">
        <v>0</v>
      </c>
    </row>
    <row r="3503" spans="1:18" s="81" customFormat="1" x14ac:dyDescent="0.2">
      <c r="A3503" s="81" t="s">
        <v>147</v>
      </c>
      <c r="B3503" s="81" t="s">
        <v>493</v>
      </c>
      <c r="C3503" s="81" t="str">
        <f t="shared" si="54"/>
        <v>08077</v>
      </c>
      <c r="D3503" s="81" t="s">
        <v>3101</v>
      </c>
      <c r="E3503" s="81" t="s">
        <v>1225</v>
      </c>
      <c r="F3503" s="81">
        <v>25550</v>
      </c>
      <c r="G3503" s="81" t="s">
        <v>505</v>
      </c>
      <c r="H3503" s="81" t="s">
        <v>724</v>
      </c>
      <c r="I3503" s="81" t="s">
        <v>3249</v>
      </c>
      <c r="J3503" s="81" t="s">
        <v>10</v>
      </c>
      <c r="K3503" s="81" t="s">
        <v>319</v>
      </c>
      <c r="L3503" s="81">
        <v>-107.74964130555556</v>
      </c>
      <c r="M3503" s="81">
        <v>39.262716833333336</v>
      </c>
      <c r="N3503" s="190">
        <v>0</v>
      </c>
      <c r="O3503" s="185">
        <v>0</v>
      </c>
      <c r="P3503" s="185">
        <v>0.7</v>
      </c>
      <c r="Q3503" s="185">
        <v>0</v>
      </c>
      <c r="R3503" s="186">
        <v>0</v>
      </c>
    </row>
    <row r="3504" spans="1:18" s="81" customFormat="1" x14ac:dyDescent="0.2">
      <c r="A3504" s="81" t="s">
        <v>147</v>
      </c>
      <c r="B3504" s="81" t="s">
        <v>493</v>
      </c>
      <c r="C3504" s="81" t="str">
        <f t="shared" si="54"/>
        <v>08077</v>
      </c>
      <c r="D3504" s="81" t="s">
        <v>3101</v>
      </c>
      <c r="E3504" s="81" t="s">
        <v>1225</v>
      </c>
      <c r="F3504" s="81">
        <v>25550</v>
      </c>
      <c r="G3504" s="81" t="s">
        <v>505</v>
      </c>
      <c r="H3504" s="81" t="s">
        <v>724</v>
      </c>
      <c r="I3504" s="81" t="s">
        <v>3249</v>
      </c>
      <c r="J3504" s="81" t="s">
        <v>10</v>
      </c>
      <c r="K3504" s="81" t="s">
        <v>319</v>
      </c>
      <c r="L3504" s="81">
        <v>-107.74964130555556</v>
      </c>
      <c r="M3504" s="81">
        <v>39.262716833333336</v>
      </c>
      <c r="N3504" s="190">
        <v>0.8</v>
      </c>
      <c r="O3504" s="185">
        <v>0</v>
      </c>
      <c r="P3504" s="185">
        <v>0</v>
      </c>
      <c r="Q3504" s="185">
        <v>0</v>
      </c>
      <c r="R3504" s="186">
        <v>0</v>
      </c>
    </row>
    <row r="3505" spans="1:18" s="81" customFormat="1" x14ac:dyDescent="0.2">
      <c r="A3505" s="81" t="s">
        <v>147</v>
      </c>
      <c r="B3505" s="81" t="s">
        <v>493</v>
      </c>
      <c r="C3505" s="81" t="str">
        <f t="shared" si="54"/>
        <v>08077</v>
      </c>
      <c r="D3505" s="81" t="s">
        <v>3101</v>
      </c>
      <c r="E3505" s="81" t="s">
        <v>1225</v>
      </c>
      <c r="F3505" s="81">
        <v>25550</v>
      </c>
      <c r="G3505" s="81" t="s">
        <v>505</v>
      </c>
      <c r="H3505" s="81" t="s">
        <v>724</v>
      </c>
      <c r="I3505" s="81" t="s">
        <v>3249</v>
      </c>
      <c r="J3505" s="81" t="s">
        <v>10</v>
      </c>
      <c r="K3505" s="81" t="s">
        <v>319</v>
      </c>
      <c r="L3505" s="81">
        <v>-107.74964130555556</v>
      </c>
      <c r="M3505" s="81">
        <v>39.262716833333336</v>
      </c>
      <c r="N3505" s="190">
        <v>0</v>
      </c>
      <c r="O3505" s="185">
        <v>2.9</v>
      </c>
      <c r="P3505" s="185">
        <v>0</v>
      </c>
      <c r="Q3505" s="185">
        <v>0</v>
      </c>
      <c r="R3505" s="186">
        <v>0</v>
      </c>
    </row>
    <row r="3506" spans="1:18" s="81" customFormat="1" x14ac:dyDescent="0.2">
      <c r="A3506" s="81" t="s">
        <v>147</v>
      </c>
      <c r="B3506" s="81" t="s">
        <v>493</v>
      </c>
      <c r="C3506" s="81" t="str">
        <f t="shared" si="54"/>
        <v>08077</v>
      </c>
      <c r="D3506" s="81" t="s">
        <v>3101</v>
      </c>
      <c r="E3506" s="81" t="s">
        <v>1225</v>
      </c>
      <c r="F3506" s="81">
        <v>0</v>
      </c>
      <c r="G3506" s="81" t="s">
        <v>676</v>
      </c>
      <c r="H3506" s="81" t="s">
        <v>3251</v>
      </c>
      <c r="I3506" s="81" t="s">
        <v>3249</v>
      </c>
      <c r="J3506" s="81" t="s">
        <v>282</v>
      </c>
      <c r="K3506" s="81" t="s">
        <v>350</v>
      </c>
      <c r="L3506" s="81">
        <v>-107.74964130555556</v>
      </c>
      <c r="M3506" s="81">
        <v>39.262716833333336</v>
      </c>
      <c r="N3506" s="190">
        <v>0</v>
      </c>
      <c r="O3506" s="185">
        <v>6.9</v>
      </c>
      <c r="P3506" s="185">
        <v>0</v>
      </c>
      <c r="Q3506" s="185">
        <v>0</v>
      </c>
      <c r="R3506" s="186">
        <v>0</v>
      </c>
    </row>
    <row r="3507" spans="1:18" s="81" customFormat="1" x14ac:dyDescent="0.2">
      <c r="A3507" s="81" t="s">
        <v>147</v>
      </c>
      <c r="B3507" s="81" t="s">
        <v>493</v>
      </c>
      <c r="C3507" s="81" t="str">
        <f t="shared" si="54"/>
        <v>08077</v>
      </c>
      <c r="D3507" s="81" t="s">
        <v>3101</v>
      </c>
      <c r="E3507" s="81" t="s">
        <v>1225</v>
      </c>
      <c r="F3507" s="81">
        <v>876</v>
      </c>
      <c r="G3507" s="81" t="s">
        <v>3252</v>
      </c>
      <c r="H3507" s="81" t="s">
        <v>3253</v>
      </c>
      <c r="I3507" s="81" t="s">
        <v>3249</v>
      </c>
      <c r="J3507" s="81" t="s">
        <v>282</v>
      </c>
      <c r="K3507" s="81" t="s">
        <v>350</v>
      </c>
      <c r="L3507" s="81">
        <v>-107.74964130555556</v>
      </c>
      <c r="M3507" s="81">
        <v>39.262716833333336</v>
      </c>
      <c r="N3507" s="190">
        <v>0</v>
      </c>
      <c r="O3507" s="185">
        <v>15.6</v>
      </c>
      <c r="P3507" s="185">
        <v>0</v>
      </c>
      <c r="Q3507" s="185">
        <v>0</v>
      </c>
      <c r="R3507" s="186">
        <v>0</v>
      </c>
    </row>
    <row r="3508" spans="1:18" s="81" customFormat="1" x14ac:dyDescent="0.2">
      <c r="A3508" s="81" t="s">
        <v>147</v>
      </c>
      <c r="B3508" s="81" t="s">
        <v>493</v>
      </c>
      <c r="C3508" s="81" t="str">
        <f t="shared" si="54"/>
        <v>08077</v>
      </c>
      <c r="D3508" s="81" t="s">
        <v>3101</v>
      </c>
      <c r="E3508" s="81" t="s">
        <v>1225</v>
      </c>
      <c r="F3508" s="81">
        <v>3.6789999999999998</v>
      </c>
      <c r="G3508" s="81" t="s">
        <v>528</v>
      </c>
      <c r="H3508" s="81" t="s">
        <v>1073</v>
      </c>
      <c r="I3508" s="81" t="s">
        <v>3249</v>
      </c>
      <c r="J3508" s="81" t="s">
        <v>14</v>
      </c>
      <c r="K3508" s="81" t="s">
        <v>494</v>
      </c>
      <c r="L3508" s="81">
        <v>-107.74964130555556</v>
      </c>
      <c r="M3508" s="81">
        <v>39.262716833333336</v>
      </c>
      <c r="N3508" s="190">
        <v>0</v>
      </c>
      <c r="O3508" s="185">
        <v>62.868609266460716</v>
      </c>
      <c r="P3508" s="185">
        <v>0</v>
      </c>
      <c r="Q3508" s="185">
        <v>0</v>
      </c>
      <c r="R3508" s="186">
        <v>0</v>
      </c>
    </row>
    <row r="3509" spans="1:18" s="81" customFormat="1" x14ac:dyDescent="0.2">
      <c r="A3509" s="81" t="s">
        <v>147</v>
      </c>
      <c r="B3509" s="81" t="s">
        <v>493</v>
      </c>
      <c r="C3509" s="81" t="str">
        <f t="shared" si="54"/>
        <v>08077</v>
      </c>
      <c r="D3509" s="81" t="s">
        <v>3101</v>
      </c>
      <c r="E3509" s="81" t="s">
        <v>1237</v>
      </c>
      <c r="F3509" s="81">
        <v>12</v>
      </c>
      <c r="G3509" s="81" t="s">
        <v>515</v>
      </c>
      <c r="H3509" s="81" t="s">
        <v>3254</v>
      </c>
      <c r="I3509" s="81" t="s">
        <v>3255</v>
      </c>
      <c r="J3509" s="81" t="s">
        <v>716</v>
      </c>
      <c r="K3509" s="81" t="s">
        <v>333</v>
      </c>
      <c r="L3509" s="81">
        <v>-107.90323475000001</v>
      </c>
      <c r="M3509" s="81">
        <v>39.1905705</v>
      </c>
      <c r="N3509" s="190">
        <v>0</v>
      </c>
      <c r="O3509" s="185">
        <v>0</v>
      </c>
      <c r="P3509" s="185">
        <v>5.6729159999999998</v>
      </c>
      <c r="Q3509" s="185">
        <v>0</v>
      </c>
      <c r="R3509" s="186">
        <v>0</v>
      </c>
    </row>
    <row r="3510" spans="1:18" s="81" customFormat="1" x14ac:dyDescent="0.2">
      <c r="A3510" s="81" t="s">
        <v>147</v>
      </c>
      <c r="B3510" s="81" t="s">
        <v>493</v>
      </c>
      <c r="C3510" s="81" t="str">
        <f t="shared" si="54"/>
        <v>08077</v>
      </c>
      <c r="D3510" s="81" t="s">
        <v>3101</v>
      </c>
      <c r="E3510" s="81" t="s">
        <v>1237</v>
      </c>
      <c r="F3510" s="81">
        <v>12</v>
      </c>
      <c r="G3510" s="81" t="s">
        <v>515</v>
      </c>
      <c r="H3510" s="81" t="s">
        <v>3254</v>
      </c>
      <c r="I3510" s="81" t="s">
        <v>3255</v>
      </c>
      <c r="J3510" s="81" t="s">
        <v>716</v>
      </c>
      <c r="K3510" s="81" t="s">
        <v>333</v>
      </c>
      <c r="L3510" s="81">
        <v>-107.90323475000001</v>
      </c>
      <c r="M3510" s="81">
        <v>39.1905705</v>
      </c>
      <c r="N3510" s="190">
        <v>30.328320000000001</v>
      </c>
      <c r="O3510" s="185">
        <v>0</v>
      </c>
      <c r="P3510" s="185">
        <v>0</v>
      </c>
      <c r="Q3510" s="185">
        <v>0</v>
      </c>
      <c r="R3510" s="186">
        <v>0</v>
      </c>
    </row>
    <row r="3511" spans="1:18" s="81" customFormat="1" x14ac:dyDescent="0.2">
      <c r="A3511" s="81" t="s">
        <v>147</v>
      </c>
      <c r="B3511" s="81" t="s">
        <v>493</v>
      </c>
      <c r="C3511" s="81" t="str">
        <f t="shared" si="54"/>
        <v>08077</v>
      </c>
      <c r="D3511" s="81" t="s">
        <v>3101</v>
      </c>
      <c r="E3511" s="81" t="s">
        <v>1237</v>
      </c>
      <c r="F3511" s="81">
        <v>12</v>
      </c>
      <c r="G3511" s="81" t="s">
        <v>515</v>
      </c>
      <c r="H3511" s="81" t="s">
        <v>3254</v>
      </c>
      <c r="I3511" s="81" t="s">
        <v>3255</v>
      </c>
      <c r="J3511" s="81" t="s">
        <v>716</v>
      </c>
      <c r="K3511" s="81" t="s">
        <v>333</v>
      </c>
      <c r="L3511" s="81">
        <v>-107.90323475000001</v>
      </c>
      <c r="M3511" s="81">
        <v>39.1905705</v>
      </c>
      <c r="N3511" s="190">
        <v>0</v>
      </c>
      <c r="O3511" s="185">
        <v>0</v>
      </c>
      <c r="P3511" s="185">
        <v>0</v>
      </c>
      <c r="Q3511" s="185">
        <v>0</v>
      </c>
      <c r="R3511" s="186">
        <v>0.06</v>
      </c>
    </row>
    <row r="3512" spans="1:18" s="81" customFormat="1" x14ac:dyDescent="0.2">
      <c r="A3512" s="81" t="s">
        <v>147</v>
      </c>
      <c r="B3512" s="81" t="s">
        <v>493</v>
      </c>
      <c r="C3512" s="81" t="str">
        <f t="shared" si="54"/>
        <v>08077</v>
      </c>
      <c r="D3512" s="81" t="s">
        <v>3101</v>
      </c>
      <c r="E3512" s="81" t="s">
        <v>1237</v>
      </c>
      <c r="F3512" s="81">
        <v>12</v>
      </c>
      <c r="G3512" s="81" t="s">
        <v>515</v>
      </c>
      <c r="H3512" s="81" t="s">
        <v>3254</v>
      </c>
      <c r="I3512" s="81" t="s">
        <v>3255</v>
      </c>
      <c r="J3512" s="81" t="s">
        <v>716</v>
      </c>
      <c r="K3512" s="81" t="s">
        <v>333</v>
      </c>
      <c r="L3512" s="81">
        <v>-107.90323475000001</v>
      </c>
      <c r="M3512" s="81">
        <v>39.1905705</v>
      </c>
      <c r="N3512" s="190">
        <v>0</v>
      </c>
      <c r="O3512" s="185">
        <v>0</v>
      </c>
      <c r="P3512" s="185">
        <v>0</v>
      </c>
      <c r="Q3512" s="185">
        <v>3.5999999999999999E-3</v>
      </c>
      <c r="R3512" s="186">
        <v>0</v>
      </c>
    </row>
    <row r="3513" spans="1:18" s="81" customFormat="1" x14ac:dyDescent="0.2">
      <c r="A3513" s="81" t="s">
        <v>147</v>
      </c>
      <c r="B3513" s="81" t="s">
        <v>493</v>
      </c>
      <c r="C3513" s="81" t="str">
        <f t="shared" si="54"/>
        <v>08077</v>
      </c>
      <c r="D3513" s="81" t="s">
        <v>3101</v>
      </c>
      <c r="E3513" s="81" t="s">
        <v>1237</v>
      </c>
      <c r="F3513" s="81">
        <v>12</v>
      </c>
      <c r="G3513" s="81" t="s">
        <v>515</v>
      </c>
      <c r="H3513" s="81" t="s">
        <v>3254</v>
      </c>
      <c r="I3513" s="81" t="s">
        <v>3255</v>
      </c>
      <c r="J3513" s="81" t="s">
        <v>716</v>
      </c>
      <c r="K3513" s="81" t="s">
        <v>333</v>
      </c>
      <c r="L3513" s="81">
        <v>-107.90323475000001</v>
      </c>
      <c r="M3513" s="81">
        <v>39.1905705</v>
      </c>
      <c r="N3513" s="190">
        <v>0</v>
      </c>
      <c r="O3513" s="185">
        <v>5.382E-2</v>
      </c>
      <c r="P3513" s="185">
        <v>0</v>
      </c>
      <c r="Q3513" s="185">
        <v>0</v>
      </c>
      <c r="R3513" s="186">
        <v>0</v>
      </c>
    </row>
    <row r="3514" spans="1:18" s="81" customFormat="1" x14ac:dyDescent="0.2">
      <c r="A3514" s="81" t="s">
        <v>147</v>
      </c>
      <c r="B3514" s="81" t="s">
        <v>493</v>
      </c>
      <c r="C3514" s="81" t="str">
        <f t="shared" si="54"/>
        <v>08077</v>
      </c>
      <c r="D3514" s="81" t="s">
        <v>3101</v>
      </c>
      <c r="E3514" s="81" t="s">
        <v>1237</v>
      </c>
      <c r="F3514" s="81">
        <v>27.51</v>
      </c>
      <c r="G3514" s="81" t="s">
        <v>528</v>
      </c>
      <c r="H3514" s="81" t="s">
        <v>565</v>
      </c>
      <c r="I3514" s="81" t="s">
        <v>3255</v>
      </c>
      <c r="J3514" s="81" t="s">
        <v>14</v>
      </c>
      <c r="K3514" s="81" t="s">
        <v>494</v>
      </c>
      <c r="L3514" s="81">
        <v>-107.90323475000001</v>
      </c>
      <c r="M3514" s="81">
        <v>39.1905705</v>
      </c>
      <c r="N3514" s="190">
        <v>0</v>
      </c>
      <c r="O3514" s="185">
        <v>1.7905899019316636</v>
      </c>
      <c r="P3514" s="185">
        <v>0</v>
      </c>
      <c r="Q3514" s="185">
        <v>0</v>
      </c>
      <c r="R3514" s="186">
        <v>0</v>
      </c>
    </row>
    <row r="3515" spans="1:18" s="81" customFormat="1" x14ac:dyDescent="0.2">
      <c r="A3515" s="81" t="s">
        <v>147</v>
      </c>
      <c r="B3515" s="81" t="s">
        <v>493</v>
      </c>
      <c r="C3515" s="81" t="str">
        <f t="shared" si="54"/>
        <v>08077</v>
      </c>
      <c r="D3515" s="81" t="s">
        <v>3101</v>
      </c>
      <c r="E3515" s="81" t="s">
        <v>3256</v>
      </c>
      <c r="F3515" s="81">
        <v>88.703999999999994</v>
      </c>
      <c r="G3515" s="81" t="s">
        <v>528</v>
      </c>
      <c r="H3515" s="81" t="s">
        <v>565</v>
      </c>
      <c r="I3515" s="81" t="s">
        <v>3257</v>
      </c>
      <c r="J3515" s="81" t="s">
        <v>14</v>
      </c>
      <c r="K3515" s="81" t="s">
        <v>494</v>
      </c>
      <c r="L3515" s="81">
        <v>-107.64116905555557</v>
      </c>
      <c r="M3515" s="81">
        <v>39.340427722222223</v>
      </c>
      <c r="N3515" s="190">
        <v>0</v>
      </c>
      <c r="O3515" s="185">
        <v>5.7736272868391971</v>
      </c>
      <c r="P3515" s="185">
        <v>0</v>
      </c>
      <c r="Q3515" s="185">
        <v>0</v>
      </c>
      <c r="R3515" s="186">
        <v>0</v>
      </c>
    </row>
    <row r="3516" spans="1:18" s="81" customFormat="1" x14ac:dyDescent="0.2">
      <c r="A3516" s="81" t="s">
        <v>147</v>
      </c>
      <c r="B3516" s="81" t="s">
        <v>493</v>
      </c>
      <c r="C3516" s="81" t="str">
        <f t="shared" si="54"/>
        <v>08077</v>
      </c>
      <c r="D3516" s="81" t="s">
        <v>3101</v>
      </c>
      <c r="E3516" s="81" t="s">
        <v>3256</v>
      </c>
      <c r="F3516" s="81">
        <v>35.363999999999997</v>
      </c>
      <c r="G3516" s="81" t="s">
        <v>528</v>
      </c>
      <c r="H3516" s="81" t="s">
        <v>1364</v>
      </c>
      <c r="I3516" s="81" t="s">
        <v>3257</v>
      </c>
      <c r="J3516" s="81" t="s">
        <v>14</v>
      </c>
      <c r="K3516" s="81" t="s">
        <v>494</v>
      </c>
      <c r="L3516" s="81">
        <v>-107.64116905555557</v>
      </c>
      <c r="M3516" s="81">
        <v>39.340427722222223</v>
      </c>
      <c r="N3516" s="190">
        <v>0</v>
      </c>
      <c r="O3516" s="185">
        <v>0.94057158852807254</v>
      </c>
      <c r="P3516" s="185">
        <v>0</v>
      </c>
      <c r="Q3516" s="185">
        <v>0</v>
      </c>
      <c r="R3516" s="186">
        <v>0</v>
      </c>
    </row>
    <row r="3517" spans="1:18" s="81" customFormat="1" x14ac:dyDescent="0.2">
      <c r="A3517" s="81" t="s">
        <v>147</v>
      </c>
      <c r="B3517" s="81" t="s">
        <v>493</v>
      </c>
      <c r="C3517" s="81" t="str">
        <f t="shared" si="54"/>
        <v>08077</v>
      </c>
      <c r="D3517" s="81" t="s">
        <v>3101</v>
      </c>
      <c r="E3517" s="81" t="s">
        <v>1251</v>
      </c>
      <c r="F3517" s="81">
        <v>29.736000000000001</v>
      </c>
      <c r="G3517" s="81" t="s">
        <v>528</v>
      </c>
      <c r="H3517" s="81" t="s">
        <v>565</v>
      </c>
      <c r="I3517" s="81" t="s">
        <v>3258</v>
      </c>
      <c r="J3517" s="81" t="s">
        <v>14</v>
      </c>
      <c r="K3517" s="81" t="s">
        <v>494</v>
      </c>
      <c r="L3517" s="81">
        <v>-107.63142563888889</v>
      </c>
      <c r="M3517" s="81">
        <v>39.300313138888889</v>
      </c>
      <c r="N3517" s="190">
        <v>0</v>
      </c>
      <c r="O3517" s="185">
        <v>1.9354773291108671</v>
      </c>
      <c r="P3517" s="185">
        <v>0</v>
      </c>
      <c r="Q3517" s="185">
        <v>0</v>
      </c>
      <c r="R3517" s="186">
        <v>0</v>
      </c>
    </row>
    <row r="3518" spans="1:18" s="81" customFormat="1" x14ac:dyDescent="0.2">
      <c r="A3518" s="81" t="s">
        <v>147</v>
      </c>
      <c r="B3518" s="81" t="s">
        <v>493</v>
      </c>
      <c r="C3518" s="81" t="str">
        <f t="shared" si="54"/>
        <v>08077</v>
      </c>
      <c r="D3518" s="81" t="s">
        <v>3101</v>
      </c>
      <c r="E3518" s="81" t="s">
        <v>1251</v>
      </c>
      <c r="F3518" s="81">
        <v>35.826000000000001</v>
      </c>
      <c r="G3518" s="81" t="s">
        <v>528</v>
      </c>
      <c r="H3518" s="81" t="s">
        <v>565</v>
      </c>
      <c r="I3518" s="81" t="s">
        <v>3258</v>
      </c>
      <c r="J3518" s="81" t="s">
        <v>14</v>
      </c>
      <c r="K3518" s="81" t="s">
        <v>494</v>
      </c>
      <c r="L3518" s="81">
        <v>-107.63142563888889</v>
      </c>
      <c r="M3518" s="81">
        <v>39.300313138888889</v>
      </c>
      <c r="N3518" s="190">
        <v>0</v>
      </c>
      <c r="O3518" s="185">
        <v>5.6861480855234516</v>
      </c>
      <c r="P3518" s="185">
        <v>0</v>
      </c>
      <c r="Q3518" s="185">
        <v>0</v>
      </c>
      <c r="R3518" s="186">
        <v>0</v>
      </c>
    </row>
    <row r="3519" spans="1:18" s="81" customFormat="1" x14ac:dyDescent="0.2">
      <c r="A3519" s="81" t="s">
        <v>147</v>
      </c>
      <c r="B3519" s="81" t="s">
        <v>493</v>
      </c>
      <c r="C3519" s="81" t="str">
        <f t="shared" si="54"/>
        <v>08077</v>
      </c>
      <c r="D3519" s="81" t="s">
        <v>3101</v>
      </c>
      <c r="E3519" s="81" t="s">
        <v>1253</v>
      </c>
      <c r="F3519" s="81">
        <v>29.484000000000002</v>
      </c>
      <c r="G3519" s="81" t="s">
        <v>528</v>
      </c>
      <c r="H3519" s="81" t="s">
        <v>565</v>
      </c>
      <c r="I3519" s="81" t="s">
        <v>3259</v>
      </c>
      <c r="J3519" s="81" t="s">
        <v>14</v>
      </c>
      <c r="K3519" s="81" t="s">
        <v>494</v>
      </c>
      <c r="L3519" s="81">
        <v>-107.63639655555556</v>
      </c>
      <c r="M3519" s="81">
        <v>39.354902666666668</v>
      </c>
      <c r="N3519" s="190">
        <v>0</v>
      </c>
      <c r="O3519" s="185">
        <v>1.9190749788641646</v>
      </c>
      <c r="P3519" s="185">
        <v>0</v>
      </c>
      <c r="Q3519" s="185">
        <v>0</v>
      </c>
      <c r="R3519" s="186">
        <v>0</v>
      </c>
    </row>
    <row r="3520" spans="1:18" s="81" customFormat="1" x14ac:dyDescent="0.2">
      <c r="A3520" s="81" t="s">
        <v>147</v>
      </c>
      <c r="B3520" s="81" t="s">
        <v>493</v>
      </c>
      <c r="C3520" s="81" t="str">
        <f t="shared" si="54"/>
        <v>08077</v>
      </c>
      <c r="D3520" s="81" t="s">
        <v>3101</v>
      </c>
      <c r="E3520" s="81" t="s">
        <v>1253</v>
      </c>
      <c r="F3520" s="81">
        <v>30.66</v>
      </c>
      <c r="G3520" s="81" t="s">
        <v>528</v>
      </c>
      <c r="H3520" s="81" t="s">
        <v>1364</v>
      </c>
      <c r="I3520" s="81" t="s">
        <v>3259</v>
      </c>
      <c r="J3520" s="81" t="s">
        <v>14</v>
      </c>
      <c r="K3520" s="81" t="s">
        <v>494</v>
      </c>
      <c r="L3520" s="81">
        <v>-107.63639655555556</v>
      </c>
      <c r="M3520" s="81">
        <v>39.354902666666668</v>
      </c>
      <c r="N3520" s="190">
        <v>0</v>
      </c>
      <c r="O3520" s="185">
        <v>0.81545992829630987</v>
      </c>
      <c r="P3520" s="185">
        <v>0</v>
      </c>
      <c r="Q3520" s="185">
        <v>0</v>
      </c>
      <c r="R3520" s="186">
        <v>0</v>
      </c>
    </row>
    <row r="3521" spans="1:18" s="81" customFormat="1" x14ac:dyDescent="0.2">
      <c r="A3521" s="81" t="s">
        <v>147</v>
      </c>
      <c r="B3521" s="81" t="s">
        <v>493</v>
      </c>
      <c r="C3521" s="81" t="str">
        <f t="shared" si="54"/>
        <v>08077</v>
      </c>
      <c r="D3521" s="81" t="s">
        <v>3101</v>
      </c>
      <c r="E3521" s="81" t="s">
        <v>1255</v>
      </c>
      <c r="F3521" s="81">
        <v>99.33</v>
      </c>
      <c r="G3521" s="81" t="s">
        <v>528</v>
      </c>
      <c r="H3521" s="81" t="s">
        <v>565</v>
      </c>
      <c r="I3521" s="81" t="s">
        <v>3260</v>
      </c>
      <c r="J3521" s="81" t="s">
        <v>14</v>
      </c>
      <c r="K3521" s="81" t="s">
        <v>494</v>
      </c>
      <c r="L3521" s="81">
        <v>-107.63648858333335</v>
      </c>
      <c r="M3521" s="81">
        <v>39.333179805555559</v>
      </c>
      <c r="N3521" s="190">
        <v>0</v>
      </c>
      <c r="O3521" s="185">
        <v>6.4652597222418082</v>
      </c>
      <c r="P3521" s="185">
        <v>0</v>
      </c>
      <c r="Q3521" s="185">
        <v>0</v>
      </c>
      <c r="R3521" s="186">
        <v>0</v>
      </c>
    </row>
    <row r="3522" spans="1:18" s="81" customFormat="1" x14ac:dyDescent="0.2">
      <c r="A3522" s="81" t="s">
        <v>147</v>
      </c>
      <c r="B3522" s="81" t="s">
        <v>493</v>
      </c>
      <c r="C3522" s="81" t="str">
        <f t="shared" si="54"/>
        <v>08077</v>
      </c>
      <c r="D3522" s="81" t="s">
        <v>3101</v>
      </c>
      <c r="E3522" s="81" t="s">
        <v>1255</v>
      </c>
      <c r="F3522" s="81">
        <v>27.51</v>
      </c>
      <c r="G3522" s="81" t="s">
        <v>528</v>
      </c>
      <c r="H3522" s="81" t="s">
        <v>1364</v>
      </c>
      <c r="I3522" s="81" t="s">
        <v>3260</v>
      </c>
      <c r="J3522" s="81" t="s">
        <v>14</v>
      </c>
      <c r="K3522" s="81" t="s">
        <v>494</v>
      </c>
      <c r="L3522" s="81">
        <v>-107.63648858333335</v>
      </c>
      <c r="M3522" s="81">
        <v>39.333179805555559</v>
      </c>
      <c r="N3522" s="190">
        <v>0</v>
      </c>
      <c r="O3522" s="185">
        <v>0.73167979867682609</v>
      </c>
      <c r="P3522" s="185">
        <v>0</v>
      </c>
      <c r="Q3522" s="185">
        <v>0</v>
      </c>
      <c r="R3522" s="186">
        <v>0</v>
      </c>
    </row>
    <row r="3523" spans="1:18" s="81" customFormat="1" x14ac:dyDescent="0.2">
      <c r="A3523" s="81" t="s">
        <v>147</v>
      </c>
      <c r="B3523" s="81" t="s">
        <v>493</v>
      </c>
      <c r="C3523" s="81" t="str">
        <f t="shared" si="54"/>
        <v>08077</v>
      </c>
      <c r="D3523" s="81" t="s">
        <v>3101</v>
      </c>
      <c r="E3523" s="81" t="s">
        <v>1257</v>
      </c>
      <c r="F3523" s="81">
        <v>3.72</v>
      </c>
      <c r="G3523" s="81" t="s">
        <v>515</v>
      </c>
      <c r="H3523" s="81" t="s">
        <v>3261</v>
      </c>
      <c r="I3523" s="81" t="s">
        <v>3262</v>
      </c>
      <c r="J3523" s="81" t="s">
        <v>716</v>
      </c>
      <c r="K3523" s="81" t="s">
        <v>333</v>
      </c>
      <c r="L3523" s="81">
        <v>-108.05024952777778</v>
      </c>
      <c r="M3523" s="81">
        <v>39.180887972222223</v>
      </c>
      <c r="N3523" s="190">
        <v>0</v>
      </c>
      <c r="O3523" s="185">
        <v>0</v>
      </c>
      <c r="P3523" s="185">
        <v>3.0083829999999998</v>
      </c>
      <c r="Q3523" s="185">
        <v>0</v>
      </c>
      <c r="R3523" s="186">
        <v>0</v>
      </c>
    </row>
    <row r="3524" spans="1:18" s="81" customFormat="1" x14ac:dyDescent="0.2">
      <c r="A3524" s="81" t="s">
        <v>147</v>
      </c>
      <c r="B3524" s="81" t="s">
        <v>493</v>
      </c>
      <c r="C3524" s="81" t="str">
        <f t="shared" si="54"/>
        <v>08077</v>
      </c>
      <c r="D3524" s="81" t="s">
        <v>3101</v>
      </c>
      <c r="E3524" s="81" t="s">
        <v>1257</v>
      </c>
      <c r="F3524" s="81">
        <v>3.72</v>
      </c>
      <c r="G3524" s="81" t="s">
        <v>515</v>
      </c>
      <c r="H3524" s="81" t="s">
        <v>3261</v>
      </c>
      <c r="I3524" s="81" t="s">
        <v>3262</v>
      </c>
      <c r="J3524" s="81" t="s">
        <v>716</v>
      </c>
      <c r="K3524" s="81" t="s">
        <v>333</v>
      </c>
      <c r="L3524" s="81">
        <v>-108.05024952777778</v>
      </c>
      <c r="M3524" s="81">
        <v>39.180887972222223</v>
      </c>
      <c r="N3524" s="190">
        <v>3.2534559999999999</v>
      </c>
      <c r="O3524" s="185">
        <v>0</v>
      </c>
      <c r="P3524" s="185">
        <v>0</v>
      </c>
      <c r="Q3524" s="185">
        <v>0</v>
      </c>
      <c r="R3524" s="186">
        <v>0</v>
      </c>
    </row>
    <row r="3525" spans="1:18" s="81" customFormat="1" x14ac:dyDescent="0.2">
      <c r="A3525" s="81" t="s">
        <v>147</v>
      </c>
      <c r="B3525" s="81" t="s">
        <v>493</v>
      </c>
      <c r="C3525" s="81" t="str">
        <f t="shared" si="54"/>
        <v>08077</v>
      </c>
      <c r="D3525" s="81" t="s">
        <v>3101</v>
      </c>
      <c r="E3525" s="81" t="s">
        <v>1257</v>
      </c>
      <c r="F3525" s="81">
        <v>3.72</v>
      </c>
      <c r="G3525" s="81" t="s">
        <v>515</v>
      </c>
      <c r="H3525" s="81" t="s">
        <v>3261</v>
      </c>
      <c r="I3525" s="81" t="s">
        <v>3262</v>
      </c>
      <c r="J3525" s="81" t="s">
        <v>716</v>
      </c>
      <c r="K3525" s="81" t="s">
        <v>333</v>
      </c>
      <c r="L3525" s="81">
        <v>-108.05024952777778</v>
      </c>
      <c r="M3525" s="81">
        <v>39.180887972222223</v>
      </c>
      <c r="N3525" s="190">
        <v>0</v>
      </c>
      <c r="O3525" s="185">
        <v>5.5056000000000001E-2</v>
      </c>
      <c r="P3525" s="185">
        <v>0</v>
      </c>
      <c r="Q3525" s="185">
        <v>0</v>
      </c>
      <c r="R3525" s="186">
        <v>0</v>
      </c>
    </row>
    <row r="3526" spans="1:18" s="81" customFormat="1" x14ac:dyDescent="0.2">
      <c r="A3526" s="81" t="s">
        <v>147</v>
      </c>
      <c r="B3526" s="81" t="s">
        <v>493</v>
      </c>
      <c r="C3526" s="81" t="str">
        <f t="shared" si="54"/>
        <v>08077</v>
      </c>
      <c r="D3526" s="81" t="s">
        <v>3101</v>
      </c>
      <c r="E3526" s="81" t="s">
        <v>1263</v>
      </c>
      <c r="F3526" s="81">
        <v>19.571999999999999</v>
      </c>
      <c r="G3526" s="81" t="s">
        <v>528</v>
      </c>
      <c r="H3526" s="81" t="s">
        <v>565</v>
      </c>
      <c r="I3526" s="81" t="s">
        <v>3263</v>
      </c>
      <c r="J3526" s="81" t="s">
        <v>14</v>
      </c>
      <c r="K3526" s="81" t="s">
        <v>494</v>
      </c>
      <c r="L3526" s="81">
        <v>-107.88932761111111</v>
      </c>
      <c r="M3526" s="81">
        <v>39.232079305555558</v>
      </c>
      <c r="N3526" s="190">
        <v>0</v>
      </c>
      <c r="O3526" s="185">
        <v>1.2739158691605426</v>
      </c>
      <c r="P3526" s="185">
        <v>0</v>
      </c>
      <c r="Q3526" s="185">
        <v>0</v>
      </c>
      <c r="R3526" s="186">
        <v>0</v>
      </c>
    </row>
    <row r="3527" spans="1:18" s="81" customFormat="1" x14ac:dyDescent="0.2">
      <c r="A3527" s="81" t="s">
        <v>147</v>
      </c>
      <c r="B3527" s="81" t="s">
        <v>493</v>
      </c>
      <c r="C3527" s="81" t="str">
        <f t="shared" ref="C3527:C3590" si="55">B3527&amp;D3527</f>
        <v>08077</v>
      </c>
      <c r="D3527" s="81" t="s">
        <v>3101</v>
      </c>
      <c r="E3527" s="81" t="s">
        <v>1263</v>
      </c>
      <c r="F3527" s="81">
        <v>31.164000000000001</v>
      </c>
      <c r="G3527" s="81" t="s">
        <v>528</v>
      </c>
      <c r="H3527" s="81" t="s">
        <v>565</v>
      </c>
      <c r="I3527" s="81" t="s">
        <v>3263</v>
      </c>
      <c r="J3527" s="81" t="s">
        <v>14</v>
      </c>
      <c r="K3527" s="81" t="s">
        <v>494</v>
      </c>
      <c r="L3527" s="81">
        <v>-107.88932761111111</v>
      </c>
      <c r="M3527" s="81">
        <v>39.232079305555558</v>
      </c>
      <c r="N3527" s="190">
        <v>0</v>
      </c>
      <c r="O3527" s="185">
        <v>2.0284239805088466</v>
      </c>
      <c r="P3527" s="185">
        <v>0</v>
      </c>
      <c r="Q3527" s="185">
        <v>0</v>
      </c>
      <c r="R3527" s="186">
        <v>0</v>
      </c>
    </row>
    <row r="3528" spans="1:18" s="81" customFormat="1" x14ac:dyDescent="0.2">
      <c r="A3528" s="81" t="s">
        <v>147</v>
      </c>
      <c r="B3528" s="81" t="s">
        <v>493</v>
      </c>
      <c r="C3528" s="81" t="str">
        <f t="shared" si="55"/>
        <v>08077</v>
      </c>
      <c r="D3528" s="81" t="s">
        <v>3101</v>
      </c>
      <c r="E3528" s="81" t="s">
        <v>3264</v>
      </c>
      <c r="F3528" s="81">
        <v>18.059999999999999</v>
      </c>
      <c r="G3528" s="81" t="s">
        <v>528</v>
      </c>
      <c r="H3528" s="81" t="s">
        <v>565</v>
      </c>
      <c r="I3528" s="81" t="s">
        <v>1957</v>
      </c>
      <c r="J3528" s="81" t="s">
        <v>14</v>
      </c>
      <c r="K3528" s="81" t="s">
        <v>494</v>
      </c>
      <c r="L3528" s="81">
        <v>-107.92660050000001</v>
      </c>
      <c r="M3528" s="81">
        <v>39.217513694444449</v>
      </c>
      <c r="N3528" s="190">
        <v>0</v>
      </c>
      <c r="O3528" s="185">
        <v>1.1755017676803288</v>
      </c>
      <c r="P3528" s="185">
        <v>0</v>
      </c>
      <c r="Q3528" s="185">
        <v>0</v>
      </c>
      <c r="R3528" s="186">
        <v>0</v>
      </c>
    </row>
    <row r="3529" spans="1:18" s="81" customFormat="1" x14ac:dyDescent="0.2">
      <c r="A3529" s="81" t="s">
        <v>147</v>
      </c>
      <c r="B3529" s="81" t="s">
        <v>493</v>
      </c>
      <c r="C3529" s="81" t="str">
        <f t="shared" si="55"/>
        <v>08077</v>
      </c>
      <c r="D3529" s="81" t="s">
        <v>3101</v>
      </c>
      <c r="E3529" s="81" t="s">
        <v>3265</v>
      </c>
      <c r="F3529" s="81">
        <v>17.43</v>
      </c>
      <c r="G3529" s="81" t="s">
        <v>528</v>
      </c>
      <c r="H3529" s="81" t="s">
        <v>565</v>
      </c>
      <c r="I3529" s="81" t="s">
        <v>3266</v>
      </c>
      <c r="J3529" s="81" t="s">
        <v>14</v>
      </c>
      <c r="K3529" s="81" t="s">
        <v>494</v>
      </c>
      <c r="L3529" s="81">
        <v>-107.93153625000001</v>
      </c>
      <c r="M3529" s="81">
        <v>39.202585027777779</v>
      </c>
      <c r="N3529" s="190">
        <v>0</v>
      </c>
      <c r="O3529" s="185">
        <v>1.1344958920635733</v>
      </c>
      <c r="P3529" s="185">
        <v>0</v>
      </c>
      <c r="Q3529" s="185">
        <v>0</v>
      </c>
      <c r="R3529" s="186">
        <v>0</v>
      </c>
    </row>
    <row r="3530" spans="1:18" s="81" customFormat="1" x14ac:dyDescent="0.2">
      <c r="A3530" s="81" t="s">
        <v>147</v>
      </c>
      <c r="B3530" s="81" t="s">
        <v>493</v>
      </c>
      <c r="C3530" s="81" t="str">
        <f t="shared" si="55"/>
        <v>08077</v>
      </c>
      <c r="D3530" s="81" t="s">
        <v>3101</v>
      </c>
      <c r="E3530" s="81" t="s">
        <v>3265</v>
      </c>
      <c r="F3530" s="81">
        <v>19.698</v>
      </c>
      <c r="G3530" s="81" t="s">
        <v>528</v>
      </c>
      <c r="H3530" s="81" t="s">
        <v>565</v>
      </c>
      <c r="I3530" s="81" t="s">
        <v>3266</v>
      </c>
      <c r="J3530" s="81" t="s">
        <v>14</v>
      </c>
      <c r="K3530" s="81" t="s">
        <v>494</v>
      </c>
      <c r="L3530" s="81">
        <v>-107.93153625000001</v>
      </c>
      <c r="M3530" s="81">
        <v>39.202585027777779</v>
      </c>
      <c r="N3530" s="190">
        <v>0</v>
      </c>
      <c r="O3530" s="185">
        <v>1.2821170442838936</v>
      </c>
      <c r="P3530" s="185">
        <v>0</v>
      </c>
      <c r="Q3530" s="185">
        <v>0</v>
      </c>
      <c r="R3530" s="186">
        <v>0</v>
      </c>
    </row>
    <row r="3531" spans="1:18" s="81" customFormat="1" x14ac:dyDescent="0.2">
      <c r="A3531" s="81" t="s">
        <v>147</v>
      </c>
      <c r="B3531" s="81" t="s">
        <v>493</v>
      </c>
      <c r="C3531" s="81" t="str">
        <f t="shared" si="55"/>
        <v>08077</v>
      </c>
      <c r="D3531" s="81" t="s">
        <v>3101</v>
      </c>
      <c r="E3531" s="81" t="s">
        <v>1265</v>
      </c>
      <c r="F3531" s="81">
        <v>41.537999999999997</v>
      </c>
      <c r="G3531" s="81" t="s">
        <v>528</v>
      </c>
      <c r="H3531" s="81" t="s">
        <v>565</v>
      </c>
      <c r="I3531" s="81" t="s">
        <v>3267</v>
      </c>
      <c r="J3531" s="81" t="s">
        <v>14</v>
      </c>
      <c r="K3531" s="81" t="s">
        <v>494</v>
      </c>
      <c r="L3531" s="81">
        <v>-107.87534780555555</v>
      </c>
      <c r="M3531" s="81">
        <v>39.203516944444452</v>
      </c>
      <c r="N3531" s="190">
        <v>0</v>
      </c>
      <c r="O3531" s="185">
        <v>2.7036540656647565</v>
      </c>
      <c r="P3531" s="185">
        <v>0</v>
      </c>
      <c r="Q3531" s="185">
        <v>0</v>
      </c>
      <c r="R3531" s="186">
        <v>0</v>
      </c>
    </row>
    <row r="3532" spans="1:18" s="81" customFormat="1" x14ac:dyDescent="0.2">
      <c r="A3532" s="81" t="s">
        <v>147</v>
      </c>
      <c r="B3532" s="81" t="s">
        <v>493</v>
      </c>
      <c r="C3532" s="81" t="str">
        <f t="shared" si="55"/>
        <v>08077</v>
      </c>
      <c r="D3532" s="81" t="s">
        <v>3101</v>
      </c>
      <c r="E3532" s="81" t="s">
        <v>1265</v>
      </c>
      <c r="F3532" s="81">
        <v>53.508000000000003</v>
      </c>
      <c r="G3532" s="81" t="s">
        <v>528</v>
      </c>
      <c r="H3532" s="81" t="s">
        <v>565</v>
      </c>
      <c r="I3532" s="81" t="s">
        <v>3267</v>
      </c>
      <c r="J3532" s="81" t="s">
        <v>14</v>
      </c>
      <c r="K3532" s="81" t="s">
        <v>494</v>
      </c>
      <c r="L3532" s="81">
        <v>-107.87534780555555</v>
      </c>
      <c r="M3532" s="81">
        <v>39.203516944444452</v>
      </c>
      <c r="N3532" s="190">
        <v>0</v>
      </c>
      <c r="O3532" s="185">
        <v>3.482765702383114</v>
      </c>
      <c r="P3532" s="185">
        <v>0</v>
      </c>
      <c r="Q3532" s="185">
        <v>0</v>
      </c>
      <c r="R3532" s="186">
        <v>0</v>
      </c>
    </row>
    <row r="3533" spans="1:18" s="81" customFormat="1" x14ac:dyDescent="0.2">
      <c r="A3533" s="81" t="s">
        <v>147</v>
      </c>
      <c r="B3533" s="81" t="s">
        <v>493</v>
      </c>
      <c r="C3533" s="81" t="str">
        <f t="shared" si="55"/>
        <v>08077</v>
      </c>
      <c r="D3533" s="81" t="s">
        <v>3101</v>
      </c>
      <c r="E3533" s="81" t="s">
        <v>1267</v>
      </c>
      <c r="F3533" s="81">
        <v>40.152000000000001</v>
      </c>
      <c r="G3533" s="81" t="s">
        <v>528</v>
      </c>
      <c r="H3533" s="81" t="s">
        <v>565</v>
      </c>
      <c r="I3533" s="81" t="s">
        <v>3268</v>
      </c>
      <c r="J3533" s="81" t="s">
        <v>14</v>
      </c>
      <c r="K3533" s="81" t="s">
        <v>494</v>
      </c>
      <c r="L3533" s="81">
        <v>-107.86116224999999</v>
      </c>
      <c r="M3533" s="81">
        <v>39.206540583333336</v>
      </c>
      <c r="N3533" s="190">
        <v>0</v>
      </c>
      <c r="O3533" s="185">
        <v>2.613441139307894</v>
      </c>
      <c r="P3533" s="185">
        <v>0</v>
      </c>
      <c r="Q3533" s="185">
        <v>0</v>
      </c>
      <c r="R3533" s="186">
        <v>0</v>
      </c>
    </row>
    <row r="3534" spans="1:18" s="81" customFormat="1" x14ac:dyDescent="0.2">
      <c r="A3534" s="81" t="s">
        <v>147</v>
      </c>
      <c r="B3534" s="81" t="s">
        <v>493</v>
      </c>
      <c r="C3534" s="81" t="str">
        <f t="shared" si="55"/>
        <v>08077</v>
      </c>
      <c r="D3534" s="81" t="s">
        <v>3101</v>
      </c>
      <c r="E3534" s="81" t="s">
        <v>1271</v>
      </c>
      <c r="F3534" s="81">
        <v>17.303999999999998</v>
      </c>
      <c r="G3534" s="81" t="s">
        <v>528</v>
      </c>
      <c r="H3534" s="81" t="s">
        <v>565</v>
      </c>
      <c r="I3534" s="81" t="s">
        <v>3269</v>
      </c>
      <c r="J3534" s="81" t="s">
        <v>14</v>
      </c>
      <c r="K3534" s="81" t="s">
        <v>494</v>
      </c>
      <c r="L3534" s="81">
        <v>-107.84192636111111</v>
      </c>
      <c r="M3534" s="81">
        <v>39.311407444444441</v>
      </c>
      <c r="N3534" s="190">
        <v>0</v>
      </c>
      <c r="O3534" s="185">
        <v>1.126294716940222</v>
      </c>
      <c r="P3534" s="185">
        <v>0</v>
      </c>
      <c r="Q3534" s="185">
        <v>0</v>
      </c>
      <c r="R3534" s="186">
        <v>0</v>
      </c>
    </row>
    <row r="3535" spans="1:18" s="81" customFormat="1" x14ac:dyDescent="0.2">
      <c r="A3535" s="81" t="s">
        <v>147</v>
      </c>
      <c r="B3535" s="81" t="s">
        <v>493</v>
      </c>
      <c r="C3535" s="81" t="str">
        <f t="shared" si="55"/>
        <v>08077</v>
      </c>
      <c r="D3535" s="81" t="s">
        <v>3101</v>
      </c>
      <c r="E3535" s="81" t="s">
        <v>1271</v>
      </c>
      <c r="F3535" s="81">
        <v>20.873999999999999</v>
      </c>
      <c r="G3535" s="81" t="s">
        <v>528</v>
      </c>
      <c r="H3535" s="81" t="s">
        <v>565</v>
      </c>
      <c r="I3535" s="81" t="s">
        <v>3269</v>
      </c>
      <c r="J3535" s="81" t="s">
        <v>14</v>
      </c>
      <c r="K3535" s="81" t="s">
        <v>494</v>
      </c>
      <c r="L3535" s="81">
        <v>-107.84192636111111</v>
      </c>
      <c r="M3535" s="81">
        <v>39.311407444444441</v>
      </c>
      <c r="N3535" s="190">
        <v>0</v>
      </c>
      <c r="O3535" s="185">
        <v>1.3586613454351708</v>
      </c>
      <c r="P3535" s="185">
        <v>0</v>
      </c>
      <c r="Q3535" s="185">
        <v>0</v>
      </c>
      <c r="R3535" s="186">
        <v>0</v>
      </c>
    </row>
    <row r="3536" spans="1:18" s="81" customFormat="1" x14ac:dyDescent="0.2">
      <c r="A3536" s="81" t="s">
        <v>147</v>
      </c>
      <c r="B3536" s="81" t="s">
        <v>493</v>
      </c>
      <c r="C3536" s="81" t="str">
        <f t="shared" si="55"/>
        <v>08077</v>
      </c>
      <c r="D3536" s="81" t="s">
        <v>3101</v>
      </c>
      <c r="E3536" s="81" t="s">
        <v>1273</v>
      </c>
      <c r="F3536" s="81">
        <v>18.858000000000001</v>
      </c>
      <c r="G3536" s="81" t="s">
        <v>528</v>
      </c>
      <c r="H3536" s="81" t="s">
        <v>565</v>
      </c>
      <c r="I3536" s="81" t="s">
        <v>3270</v>
      </c>
      <c r="J3536" s="81" t="s">
        <v>14</v>
      </c>
      <c r="K3536" s="81" t="s">
        <v>494</v>
      </c>
      <c r="L3536" s="81">
        <v>-107.8513908611111</v>
      </c>
      <c r="M3536" s="81">
        <v>39.303995749999999</v>
      </c>
      <c r="N3536" s="190">
        <v>0</v>
      </c>
      <c r="O3536" s="185">
        <v>1.2274425434615528</v>
      </c>
      <c r="P3536" s="185">
        <v>0</v>
      </c>
      <c r="Q3536" s="185">
        <v>0</v>
      </c>
      <c r="R3536" s="186">
        <v>0</v>
      </c>
    </row>
    <row r="3537" spans="1:18" s="81" customFormat="1" x14ac:dyDescent="0.2">
      <c r="A3537" s="81" t="s">
        <v>147</v>
      </c>
      <c r="B3537" s="81" t="s">
        <v>493</v>
      </c>
      <c r="C3537" s="81" t="str">
        <f t="shared" si="55"/>
        <v>08077</v>
      </c>
      <c r="D3537" s="81" t="s">
        <v>3101</v>
      </c>
      <c r="E3537" s="81" t="s">
        <v>1275</v>
      </c>
      <c r="F3537" s="81">
        <v>17.178000000000001</v>
      </c>
      <c r="G3537" s="81" t="s">
        <v>528</v>
      </c>
      <c r="H3537" s="81" t="s">
        <v>565</v>
      </c>
      <c r="I3537" s="81" t="s">
        <v>3271</v>
      </c>
      <c r="J3537" s="81" t="s">
        <v>14</v>
      </c>
      <c r="K3537" s="81" t="s">
        <v>494</v>
      </c>
      <c r="L3537" s="81">
        <v>-107.85275822222222</v>
      </c>
      <c r="M3537" s="81">
        <v>39.285498166666663</v>
      </c>
      <c r="N3537" s="190">
        <v>0</v>
      </c>
      <c r="O3537" s="185">
        <v>1.1180935418168709</v>
      </c>
      <c r="P3537" s="185">
        <v>0</v>
      </c>
      <c r="Q3537" s="185">
        <v>0</v>
      </c>
      <c r="R3537" s="186">
        <v>0</v>
      </c>
    </row>
    <row r="3538" spans="1:18" s="81" customFormat="1" x14ac:dyDescent="0.2">
      <c r="A3538" s="81" t="s">
        <v>147</v>
      </c>
      <c r="B3538" s="81" t="s">
        <v>493</v>
      </c>
      <c r="C3538" s="81" t="str">
        <f t="shared" si="55"/>
        <v>08077</v>
      </c>
      <c r="D3538" s="81" t="s">
        <v>3101</v>
      </c>
      <c r="E3538" s="81" t="s">
        <v>1275</v>
      </c>
      <c r="F3538" s="81">
        <v>19.32</v>
      </c>
      <c r="G3538" s="81" t="s">
        <v>528</v>
      </c>
      <c r="H3538" s="81" t="s">
        <v>565</v>
      </c>
      <c r="I3538" s="81" t="s">
        <v>3271</v>
      </c>
      <c r="J3538" s="81" t="s">
        <v>14</v>
      </c>
      <c r="K3538" s="81" t="s">
        <v>494</v>
      </c>
      <c r="L3538" s="81">
        <v>-107.85275822222222</v>
      </c>
      <c r="M3538" s="81">
        <v>39.285498166666663</v>
      </c>
      <c r="N3538" s="190">
        <v>0</v>
      </c>
      <c r="O3538" s="185">
        <v>1.25751351891384</v>
      </c>
      <c r="P3538" s="185">
        <v>0</v>
      </c>
      <c r="Q3538" s="185">
        <v>0</v>
      </c>
      <c r="R3538" s="186">
        <v>0</v>
      </c>
    </row>
    <row r="3539" spans="1:18" s="81" customFormat="1" x14ac:dyDescent="0.2">
      <c r="A3539" s="81" t="s">
        <v>147</v>
      </c>
      <c r="B3539" s="81" t="s">
        <v>493</v>
      </c>
      <c r="C3539" s="81" t="str">
        <f t="shared" si="55"/>
        <v>08077</v>
      </c>
      <c r="D3539" s="81" t="s">
        <v>3101</v>
      </c>
      <c r="E3539" s="81" t="s">
        <v>1279</v>
      </c>
      <c r="F3539" s="81">
        <v>20.706</v>
      </c>
      <c r="G3539" s="81" t="s">
        <v>528</v>
      </c>
      <c r="H3539" s="81" t="s">
        <v>565</v>
      </c>
      <c r="I3539" s="81" t="s">
        <v>3272</v>
      </c>
      <c r="J3539" s="81" t="s">
        <v>14</v>
      </c>
      <c r="K3539" s="81" t="s">
        <v>494</v>
      </c>
      <c r="L3539" s="81">
        <v>-107.88951225000002</v>
      </c>
      <c r="M3539" s="81">
        <v>39.271161666666664</v>
      </c>
      <c r="N3539" s="190">
        <v>0</v>
      </c>
      <c r="O3539" s="185">
        <v>1.3477264452707025</v>
      </c>
      <c r="P3539" s="185">
        <v>0</v>
      </c>
      <c r="Q3539" s="185">
        <v>0</v>
      </c>
      <c r="R3539" s="186">
        <v>0</v>
      </c>
    </row>
    <row r="3540" spans="1:18" s="81" customFormat="1" x14ac:dyDescent="0.2">
      <c r="A3540" s="81" t="s">
        <v>147</v>
      </c>
      <c r="B3540" s="81" t="s">
        <v>493</v>
      </c>
      <c r="C3540" s="81" t="str">
        <f t="shared" si="55"/>
        <v>08077</v>
      </c>
      <c r="D3540" s="81" t="s">
        <v>3101</v>
      </c>
      <c r="E3540" s="81" t="s">
        <v>1279</v>
      </c>
      <c r="F3540" s="81">
        <v>25.116</v>
      </c>
      <c r="G3540" s="81" t="s">
        <v>528</v>
      </c>
      <c r="H3540" s="81" t="s">
        <v>565</v>
      </c>
      <c r="I3540" s="81" t="s">
        <v>3272</v>
      </c>
      <c r="J3540" s="81" t="s">
        <v>14</v>
      </c>
      <c r="K3540" s="81" t="s">
        <v>494</v>
      </c>
      <c r="L3540" s="81">
        <v>-107.88951225000002</v>
      </c>
      <c r="M3540" s="81">
        <v>39.271161666666664</v>
      </c>
      <c r="N3540" s="190">
        <v>0</v>
      </c>
      <c r="O3540" s="185">
        <v>1.6347675745879924</v>
      </c>
      <c r="P3540" s="185">
        <v>0</v>
      </c>
      <c r="Q3540" s="185">
        <v>0</v>
      </c>
      <c r="R3540" s="186">
        <v>0</v>
      </c>
    </row>
    <row r="3541" spans="1:18" s="81" customFormat="1" x14ac:dyDescent="0.2">
      <c r="A3541" s="81" t="s">
        <v>147</v>
      </c>
      <c r="B3541" s="81" t="s">
        <v>493</v>
      </c>
      <c r="C3541" s="81" t="str">
        <f t="shared" si="55"/>
        <v>08077</v>
      </c>
      <c r="D3541" s="81" t="s">
        <v>3101</v>
      </c>
      <c r="E3541" s="81" t="s">
        <v>1282</v>
      </c>
      <c r="F3541" s="81">
        <v>31.29</v>
      </c>
      <c r="G3541" s="81" t="s">
        <v>528</v>
      </c>
      <c r="H3541" s="81" t="s">
        <v>565</v>
      </c>
      <c r="I3541" s="81" t="s">
        <v>3273</v>
      </c>
      <c r="J3541" s="81" t="s">
        <v>14</v>
      </c>
      <c r="K3541" s="81" t="s">
        <v>494</v>
      </c>
      <c r="L3541" s="81">
        <v>-107.87078208333332</v>
      </c>
      <c r="M3541" s="81">
        <v>39.256950305555556</v>
      </c>
      <c r="N3541" s="190">
        <v>0</v>
      </c>
      <c r="O3541" s="185">
        <v>2.0366251556321977</v>
      </c>
      <c r="P3541" s="185">
        <v>0</v>
      </c>
      <c r="Q3541" s="185">
        <v>0</v>
      </c>
      <c r="R3541" s="186">
        <v>0</v>
      </c>
    </row>
    <row r="3542" spans="1:18" s="81" customFormat="1" x14ac:dyDescent="0.2">
      <c r="A3542" s="81" t="s">
        <v>147</v>
      </c>
      <c r="B3542" s="81" t="s">
        <v>493</v>
      </c>
      <c r="C3542" s="81" t="str">
        <f t="shared" si="55"/>
        <v>08077</v>
      </c>
      <c r="D3542" s="81" t="s">
        <v>3101</v>
      </c>
      <c r="E3542" s="81" t="s">
        <v>1285</v>
      </c>
      <c r="F3542" s="81">
        <v>192.738</v>
      </c>
      <c r="G3542" s="81" t="s">
        <v>528</v>
      </c>
      <c r="H3542" s="81" t="s">
        <v>565</v>
      </c>
      <c r="I3542" s="81" t="s">
        <v>3274</v>
      </c>
      <c r="J3542" s="81" t="s">
        <v>14</v>
      </c>
      <c r="K3542" s="81" t="s">
        <v>494</v>
      </c>
      <c r="L3542" s="81">
        <v>-107.84753811111111</v>
      </c>
      <c r="M3542" s="81">
        <v>39.263928055555553</v>
      </c>
      <c r="N3542" s="190">
        <v>0</v>
      </c>
      <c r="O3542" s="185">
        <v>12.545064213686114</v>
      </c>
      <c r="P3542" s="185">
        <v>0</v>
      </c>
      <c r="Q3542" s="185">
        <v>0</v>
      </c>
      <c r="R3542" s="186">
        <v>0</v>
      </c>
    </row>
    <row r="3543" spans="1:18" s="81" customFormat="1" x14ac:dyDescent="0.2">
      <c r="A3543" s="81" t="s">
        <v>147</v>
      </c>
      <c r="B3543" s="81" t="s">
        <v>493</v>
      </c>
      <c r="C3543" s="81" t="str">
        <f t="shared" si="55"/>
        <v>08077</v>
      </c>
      <c r="D3543" s="81" t="s">
        <v>3101</v>
      </c>
      <c r="E3543" s="81" t="s">
        <v>1287</v>
      </c>
      <c r="F3543" s="81">
        <v>115.584</v>
      </c>
      <c r="G3543" s="81" t="s">
        <v>528</v>
      </c>
      <c r="H3543" s="81" t="s">
        <v>565</v>
      </c>
      <c r="I3543" s="81" t="s">
        <v>3275</v>
      </c>
      <c r="J3543" s="81" t="s">
        <v>14</v>
      </c>
      <c r="K3543" s="81" t="s">
        <v>494</v>
      </c>
      <c r="L3543" s="81">
        <v>-107.83319419444445</v>
      </c>
      <c r="M3543" s="81">
        <v>39.264077527777779</v>
      </c>
      <c r="N3543" s="190">
        <v>0</v>
      </c>
      <c r="O3543" s="185">
        <v>7.5232113131541043</v>
      </c>
      <c r="P3543" s="185">
        <v>0</v>
      </c>
      <c r="Q3543" s="185">
        <v>0</v>
      </c>
      <c r="R3543" s="186">
        <v>0</v>
      </c>
    </row>
    <row r="3544" spans="1:18" s="81" customFormat="1" x14ac:dyDescent="0.2">
      <c r="A3544" s="81" t="s">
        <v>147</v>
      </c>
      <c r="B3544" s="81" t="s">
        <v>493</v>
      </c>
      <c r="C3544" s="81" t="str">
        <f t="shared" si="55"/>
        <v>08077</v>
      </c>
      <c r="D3544" s="81" t="s">
        <v>3101</v>
      </c>
      <c r="E3544" s="81" t="s">
        <v>1287</v>
      </c>
      <c r="F3544" s="81">
        <v>13.986000000000001</v>
      </c>
      <c r="G3544" s="81" t="s">
        <v>528</v>
      </c>
      <c r="H3544" s="81" t="s">
        <v>1364</v>
      </c>
      <c r="I3544" s="81" t="s">
        <v>3275</v>
      </c>
      <c r="J3544" s="81" t="s">
        <v>14</v>
      </c>
      <c r="K3544" s="81" t="s">
        <v>494</v>
      </c>
      <c r="L3544" s="81">
        <v>-107.83319419444445</v>
      </c>
      <c r="M3544" s="81">
        <v>39.264077527777779</v>
      </c>
      <c r="N3544" s="190">
        <v>0</v>
      </c>
      <c r="O3544" s="185">
        <v>0.37198377551050854</v>
      </c>
      <c r="P3544" s="185">
        <v>0</v>
      </c>
      <c r="Q3544" s="185">
        <v>0</v>
      </c>
      <c r="R3544" s="186">
        <v>0</v>
      </c>
    </row>
    <row r="3545" spans="1:18" s="81" customFormat="1" x14ac:dyDescent="0.2">
      <c r="A3545" s="81" t="s">
        <v>147</v>
      </c>
      <c r="B3545" s="81" t="s">
        <v>493</v>
      </c>
      <c r="C3545" s="81" t="str">
        <f t="shared" si="55"/>
        <v>08077</v>
      </c>
      <c r="D3545" s="81" t="s">
        <v>3101</v>
      </c>
      <c r="E3545" s="81" t="s">
        <v>626</v>
      </c>
      <c r="F3545" s="81">
        <v>17.64</v>
      </c>
      <c r="G3545" s="81" t="s">
        <v>528</v>
      </c>
      <c r="H3545" s="81" t="s">
        <v>565</v>
      </c>
      <c r="I3545" s="81" t="s">
        <v>3276</v>
      </c>
      <c r="J3545" s="81" t="s">
        <v>14</v>
      </c>
      <c r="K3545" s="81" t="s">
        <v>494</v>
      </c>
      <c r="L3545" s="81">
        <v>-107.84679569444444</v>
      </c>
      <c r="M3545" s="81">
        <v>39.242655777777777</v>
      </c>
      <c r="N3545" s="190">
        <v>0</v>
      </c>
      <c r="O3545" s="185">
        <v>1.1481645172691584</v>
      </c>
      <c r="P3545" s="185">
        <v>0</v>
      </c>
      <c r="Q3545" s="185">
        <v>0</v>
      </c>
      <c r="R3545" s="186">
        <v>0</v>
      </c>
    </row>
    <row r="3546" spans="1:18" s="81" customFormat="1" x14ac:dyDescent="0.2">
      <c r="A3546" s="81" t="s">
        <v>147</v>
      </c>
      <c r="B3546" s="81" t="s">
        <v>493</v>
      </c>
      <c r="C3546" s="81" t="str">
        <f t="shared" si="55"/>
        <v>08077</v>
      </c>
      <c r="D3546" s="81" t="s">
        <v>3101</v>
      </c>
      <c r="E3546" s="81" t="s">
        <v>626</v>
      </c>
      <c r="F3546" s="81">
        <v>24.99</v>
      </c>
      <c r="G3546" s="81" t="s">
        <v>528</v>
      </c>
      <c r="H3546" s="81" t="s">
        <v>565</v>
      </c>
      <c r="I3546" s="81" t="s">
        <v>3276</v>
      </c>
      <c r="J3546" s="81" t="s">
        <v>14</v>
      </c>
      <c r="K3546" s="81" t="s">
        <v>494</v>
      </c>
      <c r="L3546" s="81">
        <v>-107.84679569444444</v>
      </c>
      <c r="M3546" s="81">
        <v>39.242655777777777</v>
      </c>
      <c r="N3546" s="190">
        <v>0</v>
      </c>
      <c r="O3546" s="185">
        <v>1.6265663994646411</v>
      </c>
      <c r="P3546" s="185">
        <v>0</v>
      </c>
      <c r="Q3546" s="185">
        <v>0</v>
      </c>
      <c r="R3546" s="186">
        <v>0</v>
      </c>
    </row>
    <row r="3547" spans="1:18" s="81" customFormat="1" x14ac:dyDescent="0.2">
      <c r="A3547" s="81" t="s">
        <v>147</v>
      </c>
      <c r="B3547" s="81" t="s">
        <v>493</v>
      </c>
      <c r="C3547" s="81" t="str">
        <f t="shared" si="55"/>
        <v>08077</v>
      </c>
      <c r="D3547" s="81" t="s">
        <v>3101</v>
      </c>
      <c r="E3547" s="81" t="s">
        <v>626</v>
      </c>
      <c r="F3547" s="81">
        <v>26.67</v>
      </c>
      <c r="G3547" s="81" t="s">
        <v>528</v>
      </c>
      <c r="H3547" s="81" t="s">
        <v>565</v>
      </c>
      <c r="I3547" s="81" t="s">
        <v>3276</v>
      </c>
      <c r="J3547" s="81" t="s">
        <v>14</v>
      </c>
      <c r="K3547" s="81" t="s">
        <v>494</v>
      </c>
      <c r="L3547" s="81">
        <v>-107.84679569444444</v>
      </c>
      <c r="M3547" s="81">
        <v>39.242655777777777</v>
      </c>
      <c r="N3547" s="190">
        <v>0</v>
      </c>
      <c r="O3547" s="185">
        <v>1.7359154011093227</v>
      </c>
      <c r="P3547" s="185">
        <v>0</v>
      </c>
      <c r="Q3547" s="185">
        <v>0</v>
      </c>
      <c r="R3547" s="186">
        <v>0</v>
      </c>
    </row>
    <row r="3548" spans="1:18" s="81" customFormat="1" x14ac:dyDescent="0.2">
      <c r="A3548" s="81" t="s">
        <v>147</v>
      </c>
      <c r="B3548" s="81" t="s">
        <v>493</v>
      </c>
      <c r="C3548" s="81" t="str">
        <f t="shared" si="55"/>
        <v>08077</v>
      </c>
      <c r="D3548" s="81" t="s">
        <v>3101</v>
      </c>
      <c r="E3548" s="81" t="s">
        <v>626</v>
      </c>
      <c r="F3548" s="81">
        <v>27.762</v>
      </c>
      <c r="G3548" s="81" t="s">
        <v>528</v>
      </c>
      <c r="H3548" s="81" t="s">
        <v>565</v>
      </c>
      <c r="I3548" s="81" t="s">
        <v>3276</v>
      </c>
      <c r="J3548" s="81" t="s">
        <v>14</v>
      </c>
      <c r="K3548" s="81" t="s">
        <v>494</v>
      </c>
      <c r="L3548" s="81">
        <v>-107.84679569444444</v>
      </c>
      <c r="M3548" s="81">
        <v>39.242655777777777</v>
      </c>
      <c r="N3548" s="190">
        <v>0</v>
      </c>
      <c r="O3548" s="185">
        <v>1.8069922521783661</v>
      </c>
      <c r="P3548" s="185">
        <v>0</v>
      </c>
      <c r="Q3548" s="185">
        <v>0</v>
      </c>
      <c r="R3548" s="186">
        <v>0</v>
      </c>
    </row>
    <row r="3549" spans="1:18" s="81" customFormat="1" x14ac:dyDescent="0.2">
      <c r="A3549" s="81" t="s">
        <v>147</v>
      </c>
      <c r="B3549" s="81" t="s">
        <v>493</v>
      </c>
      <c r="C3549" s="81" t="str">
        <f t="shared" si="55"/>
        <v>08081</v>
      </c>
      <c r="D3549" s="81" t="s">
        <v>533</v>
      </c>
      <c r="E3549" s="81" t="s">
        <v>3277</v>
      </c>
      <c r="F3549" s="81">
        <v>365</v>
      </c>
      <c r="G3549" s="81" t="s">
        <v>505</v>
      </c>
      <c r="H3549" s="81" t="s">
        <v>3278</v>
      </c>
      <c r="I3549" s="81" t="s">
        <v>3279</v>
      </c>
      <c r="J3549" s="81" t="s">
        <v>4</v>
      </c>
      <c r="K3549" s="81" t="s">
        <v>319</v>
      </c>
      <c r="L3549" s="81">
        <v>-108.63928000000001</v>
      </c>
      <c r="M3549" s="81">
        <v>40.985430000000001</v>
      </c>
      <c r="N3549" s="190">
        <v>0</v>
      </c>
      <c r="O3549" s="185">
        <v>11.387088</v>
      </c>
      <c r="P3549" s="185">
        <v>0</v>
      </c>
      <c r="Q3549" s="185">
        <v>0</v>
      </c>
      <c r="R3549" s="186">
        <v>0</v>
      </c>
    </row>
    <row r="3550" spans="1:18" s="81" customFormat="1" x14ac:dyDescent="0.2">
      <c r="A3550" s="81" t="s">
        <v>147</v>
      </c>
      <c r="B3550" s="81" t="s">
        <v>493</v>
      </c>
      <c r="C3550" s="81" t="str">
        <f t="shared" si="55"/>
        <v>08081</v>
      </c>
      <c r="D3550" s="81" t="s">
        <v>533</v>
      </c>
      <c r="E3550" s="81" t="s">
        <v>3280</v>
      </c>
      <c r="F3550" s="81">
        <v>182.5</v>
      </c>
      <c r="G3550" s="81" t="s">
        <v>505</v>
      </c>
      <c r="H3550" s="81" t="s">
        <v>545</v>
      </c>
      <c r="I3550" s="81" t="s">
        <v>3281</v>
      </c>
      <c r="J3550" s="81" t="s">
        <v>10</v>
      </c>
      <c r="K3550" s="81" t="s">
        <v>319</v>
      </c>
      <c r="L3550" s="81">
        <v>-108.7048328888889</v>
      </c>
      <c r="M3550" s="81">
        <v>40.996906000000003</v>
      </c>
      <c r="N3550" s="190">
        <v>0</v>
      </c>
      <c r="O3550" s="185">
        <v>11.799994</v>
      </c>
      <c r="P3550" s="185">
        <v>0</v>
      </c>
      <c r="Q3550" s="185">
        <v>0</v>
      </c>
      <c r="R3550" s="186">
        <v>0</v>
      </c>
    </row>
    <row r="3551" spans="1:18" s="81" customFormat="1" x14ac:dyDescent="0.2">
      <c r="A3551" s="81" t="s">
        <v>147</v>
      </c>
      <c r="B3551" s="81" t="s">
        <v>493</v>
      </c>
      <c r="C3551" s="81" t="str">
        <f t="shared" si="55"/>
        <v>08081</v>
      </c>
      <c r="D3551" s="81" t="s">
        <v>533</v>
      </c>
      <c r="E3551" s="81" t="s">
        <v>3282</v>
      </c>
      <c r="F3551" s="81">
        <v>511</v>
      </c>
      <c r="G3551" s="81" t="s">
        <v>505</v>
      </c>
      <c r="H3551" s="81" t="s">
        <v>3283</v>
      </c>
      <c r="I3551" s="81" t="s">
        <v>3284</v>
      </c>
      <c r="J3551" s="81" t="s">
        <v>4</v>
      </c>
      <c r="K3551" s="81" t="s">
        <v>319</v>
      </c>
      <c r="L3551" s="81">
        <v>-108.63928000000001</v>
      </c>
      <c r="M3551" s="81">
        <v>40.985430000000001</v>
      </c>
      <c r="N3551" s="190">
        <v>0</v>
      </c>
      <c r="O3551" s="185">
        <v>11.426216</v>
      </c>
      <c r="P3551" s="185">
        <v>0</v>
      </c>
      <c r="Q3551" s="185">
        <v>0</v>
      </c>
      <c r="R3551" s="186">
        <v>0</v>
      </c>
    </row>
    <row r="3552" spans="1:18" s="81" customFormat="1" x14ac:dyDescent="0.2">
      <c r="A3552" s="81" t="s">
        <v>147</v>
      </c>
      <c r="B3552" s="81" t="s">
        <v>493</v>
      </c>
      <c r="C3552" s="81" t="str">
        <f t="shared" si="55"/>
        <v>08081</v>
      </c>
      <c r="D3552" s="81" t="s">
        <v>533</v>
      </c>
      <c r="E3552" s="81" t="s">
        <v>3285</v>
      </c>
      <c r="F3552" s="81">
        <v>219</v>
      </c>
      <c r="G3552" s="81" t="s">
        <v>505</v>
      </c>
      <c r="H3552" s="81" t="s">
        <v>3286</v>
      </c>
      <c r="I3552" s="81" t="s">
        <v>3287</v>
      </c>
      <c r="J3552" s="81" t="s">
        <v>4</v>
      </c>
      <c r="K3552" s="81" t="s">
        <v>319</v>
      </c>
      <c r="L3552" s="81">
        <v>-108.63928000000001</v>
      </c>
      <c r="M3552" s="81">
        <v>40.985430000000001</v>
      </c>
      <c r="N3552" s="190">
        <v>0</v>
      </c>
      <c r="O3552" s="185">
        <v>10.917588</v>
      </c>
      <c r="P3552" s="185">
        <v>0</v>
      </c>
      <c r="Q3552" s="185">
        <v>0</v>
      </c>
      <c r="R3552" s="186">
        <v>0</v>
      </c>
    </row>
    <row r="3553" spans="1:18" s="81" customFormat="1" x14ac:dyDescent="0.2">
      <c r="A3553" s="81" t="s">
        <v>147</v>
      </c>
      <c r="B3553" s="81" t="s">
        <v>493</v>
      </c>
      <c r="C3553" s="81" t="str">
        <f t="shared" si="55"/>
        <v>08081</v>
      </c>
      <c r="D3553" s="81" t="s">
        <v>533</v>
      </c>
      <c r="E3553" s="81" t="s">
        <v>3288</v>
      </c>
      <c r="F3553" s="81">
        <v>135.05000000000001</v>
      </c>
      <c r="G3553" s="81" t="s">
        <v>505</v>
      </c>
      <c r="H3553" s="81" t="s">
        <v>3199</v>
      </c>
      <c r="I3553" s="81" t="s">
        <v>3289</v>
      </c>
      <c r="J3553" s="81" t="s">
        <v>10</v>
      </c>
      <c r="K3553" s="81" t="s">
        <v>319</v>
      </c>
      <c r="L3553" s="81">
        <v>-108.63928000000001</v>
      </c>
      <c r="M3553" s="81">
        <v>40.985430000000001</v>
      </c>
      <c r="N3553" s="190">
        <v>0</v>
      </c>
      <c r="O3553" s="185">
        <v>11.4</v>
      </c>
      <c r="P3553" s="185">
        <v>0</v>
      </c>
      <c r="Q3553" s="185">
        <v>0</v>
      </c>
      <c r="R3553" s="186">
        <v>0</v>
      </c>
    </row>
    <row r="3554" spans="1:18" s="81" customFormat="1" x14ac:dyDescent="0.2">
      <c r="A3554" s="81" t="s">
        <v>147</v>
      </c>
      <c r="B3554" s="81" t="s">
        <v>493</v>
      </c>
      <c r="C3554" s="81" t="str">
        <f t="shared" si="55"/>
        <v>08081</v>
      </c>
      <c r="D3554" s="81" t="s">
        <v>533</v>
      </c>
      <c r="E3554" s="81" t="s">
        <v>3290</v>
      </c>
      <c r="F3554" s="81">
        <v>292</v>
      </c>
      <c r="G3554" s="81" t="s">
        <v>505</v>
      </c>
      <c r="H3554" s="81" t="s">
        <v>983</v>
      </c>
      <c r="I3554" s="81" t="s">
        <v>3291</v>
      </c>
      <c r="J3554" s="81" t="s">
        <v>4</v>
      </c>
      <c r="K3554" s="81" t="s">
        <v>319</v>
      </c>
      <c r="L3554" s="81">
        <v>-108.63928000000001</v>
      </c>
      <c r="M3554" s="81">
        <v>40.985430000000001</v>
      </c>
      <c r="N3554" s="190">
        <v>0</v>
      </c>
      <c r="O3554" s="185">
        <v>11.238204</v>
      </c>
      <c r="P3554" s="185">
        <v>0</v>
      </c>
      <c r="Q3554" s="185">
        <v>0</v>
      </c>
      <c r="R3554" s="186">
        <v>0</v>
      </c>
    </row>
    <row r="3555" spans="1:18" s="81" customFormat="1" x14ac:dyDescent="0.2">
      <c r="A3555" s="81" t="s">
        <v>147</v>
      </c>
      <c r="B3555" s="81" t="s">
        <v>493</v>
      </c>
      <c r="C3555" s="81" t="str">
        <f t="shared" si="55"/>
        <v>08081</v>
      </c>
      <c r="D3555" s="81" t="s">
        <v>533</v>
      </c>
      <c r="E3555" s="81" t="s">
        <v>3292</v>
      </c>
      <c r="F3555" s="81">
        <v>75.599999999999994</v>
      </c>
      <c r="G3555" s="81" t="s">
        <v>515</v>
      </c>
      <c r="H3555" s="81" t="s">
        <v>3293</v>
      </c>
      <c r="I3555" s="81" t="s">
        <v>3294</v>
      </c>
      <c r="J3555" s="81" t="s">
        <v>221</v>
      </c>
      <c r="K3555" s="81" t="s">
        <v>333</v>
      </c>
      <c r="L3555" s="81">
        <v>-108.31398141666666</v>
      </c>
      <c r="M3555" s="81">
        <v>40.952112638888892</v>
      </c>
      <c r="N3555" s="190">
        <v>0</v>
      </c>
      <c r="O3555" s="185">
        <v>0</v>
      </c>
      <c r="P3555" s="185">
        <v>13.3</v>
      </c>
      <c r="Q3555" s="185">
        <v>0</v>
      </c>
      <c r="R3555" s="186">
        <v>0</v>
      </c>
    </row>
    <row r="3556" spans="1:18" s="81" customFormat="1" x14ac:dyDescent="0.2">
      <c r="A3556" s="81" t="s">
        <v>147</v>
      </c>
      <c r="B3556" s="81" t="s">
        <v>493</v>
      </c>
      <c r="C3556" s="81" t="str">
        <f t="shared" si="55"/>
        <v>08081</v>
      </c>
      <c r="D3556" s="81" t="s">
        <v>533</v>
      </c>
      <c r="E3556" s="81" t="s">
        <v>3292</v>
      </c>
      <c r="F3556" s="81">
        <v>75.599999999999994</v>
      </c>
      <c r="G3556" s="81" t="s">
        <v>515</v>
      </c>
      <c r="H3556" s="81" t="s">
        <v>3293</v>
      </c>
      <c r="I3556" s="81" t="s">
        <v>3294</v>
      </c>
      <c r="J3556" s="81" t="s">
        <v>221</v>
      </c>
      <c r="K3556" s="81" t="s">
        <v>333</v>
      </c>
      <c r="L3556" s="81">
        <v>-108.31398141666666</v>
      </c>
      <c r="M3556" s="81">
        <v>40.952112638888892</v>
      </c>
      <c r="N3556" s="190">
        <v>13.3</v>
      </c>
      <c r="O3556" s="185">
        <v>0</v>
      </c>
      <c r="P3556" s="185">
        <v>0</v>
      </c>
      <c r="Q3556" s="185">
        <v>0</v>
      </c>
      <c r="R3556" s="186">
        <v>0</v>
      </c>
    </row>
    <row r="3557" spans="1:18" s="81" customFormat="1" x14ac:dyDescent="0.2">
      <c r="A3557" s="81" t="s">
        <v>147</v>
      </c>
      <c r="B3557" s="81" t="s">
        <v>493</v>
      </c>
      <c r="C3557" s="81" t="str">
        <f t="shared" si="55"/>
        <v>08081</v>
      </c>
      <c r="D3557" s="81" t="s">
        <v>533</v>
      </c>
      <c r="E3557" s="81" t="s">
        <v>3292</v>
      </c>
      <c r="F3557" s="81">
        <v>75.599999999999994</v>
      </c>
      <c r="G3557" s="81" t="s">
        <v>515</v>
      </c>
      <c r="H3557" s="81" t="s">
        <v>3293</v>
      </c>
      <c r="I3557" s="81" t="s">
        <v>3294</v>
      </c>
      <c r="J3557" s="81" t="s">
        <v>221</v>
      </c>
      <c r="K3557" s="81" t="s">
        <v>333</v>
      </c>
      <c r="L3557" s="81">
        <v>-108.31398141666666</v>
      </c>
      <c r="M3557" s="81">
        <v>40.952112638888892</v>
      </c>
      <c r="N3557" s="190">
        <v>0</v>
      </c>
      <c r="O3557" s="185">
        <v>6.6</v>
      </c>
      <c r="P3557" s="185">
        <v>0</v>
      </c>
      <c r="Q3557" s="185">
        <v>0</v>
      </c>
      <c r="R3557" s="186">
        <v>0</v>
      </c>
    </row>
    <row r="3558" spans="1:18" s="81" customFormat="1" x14ac:dyDescent="0.2">
      <c r="A3558" s="81" t="s">
        <v>147</v>
      </c>
      <c r="B3558" s="81" t="s">
        <v>493</v>
      </c>
      <c r="C3558" s="81" t="str">
        <f t="shared" si="55"/>
        <v>08081</v>
      </c>
      <c r="D3558" s="81" t="s">
        <v>533</v>
      </c>
      <c r="E3558" s="81" t="s">
        <v>3292</v>
      </c>
      <c r="F3558" s="81">
        <v>11.2</v>
      </c>
      <c r="G3558" s="81" t="s">
        <v>515</v>
      </c>
      <c r="H3558" s="81" t="s">
        <v>3295</v>
      </c>
      <c r="I3558" s="81" t="s">
        <v>3294</v>
      </c>
      <c r="J3558" s="81" t="s">
        <v>221</v>
      </c>
      <c r="K3558" s="81" t="s">
        <v>333</v>
      </c>
      <c r="L3558" s="81">
        <v>-108.31398141666666</v>
      </c>
      <c r="M3558" s="81">
        <v>40.952112638888892</v>
      </c>
      <c r="N3558" s="190">
        <v>0</v>
      </c>
      <c r="O3558" s="185">
        <v>0</v>
      </c>
      <c r="P3558" s="185">
        <v>3.38</v>
      </c>
      <c r="Q3558" s="185">
        <v>0</v>
      </c>
      <c r="R3558" s="186">
        <v>0</v>
      </c>
    </row>
    <row r="3559" spans="1:18" s="81" customFormat="1" x14ac:dyDescent="0.2">
      <c r="A3559" s="81" t="s">
        <v>147</v>
      </c>
      <c r="B3559" s="81" t="s">
        <v>493</v>
      </c>
      <c r="C3559" s="81" t="str">
        <f t="shared" si="55"/>
        <v>08081</v>
      </c>
      <c r="D3559" s="81" t="s">
        <v>533</v>
      </c>
      <c r="E3559" s="81" t="s">
        <v>3292</v>
      </c>
      <c r="F3559" s="81">
        <v>11.2</v>
      </c>
      <c r="G3559" s="81" t="s">
        <v>515</v>
      </c>
      <c r="H3559" s="81" t="s">
        <v>3295</v>
      </c>
      <c r="I3559" s="81" t="s">
        <v>3294</v>
      </c>
      <c r="J3559" s="81" t="s">
        <v>221</v>
      </c>
      <c r="K3559" s="81" t="s">
        <v>333</v>
      </c>
      <c r="L3559" s="81">
        <v>-108.31398141666666</v>
      </c>
      <c r="M3559" s="81">
        <v>40.952112638888892</v>
      </c>
      <c r="N3559" s="190">
        <v>24.45</v>
      </c>
      <c r="O3559" s="185">
        <v>0</v>
      </c>
      <c r="P3559" s="185">
        <v>0</v>
      </c>
      <c r="Q3559" s="185">
        <v>0</v>
      </c>
      <c r="R3559" s="186">
        <v>0</v>
      </c>
    </row>
    <row r="3560" spans="1:18" s="81" customFormat="1" x14ac:dyDescent="0.2">
      <c r="A3560" s="81" t="s">
        <v>147</v>
      </c>
      <c r="B3560" s="81" t="s">
        <v>493</v>
      </c>
      <c r="C3560" s="81" t="str">
        <f t="shared" si="55"/>
        <v>08081</v>
      </c>
      <c r="D3560" s="81" t="s">
        <v>533</v>
      </c>
      <c r="E3560" s="81" t="s">
        <v>3292</v>
      </c>
      <c r="F3560" s="81">
        <v>11.2</v>
      </c>
      <c r="G3560" s="81" t="s">
        <v>515</v>
      </c>
      <c r="H3560" s="81" t="s">
        <v>3295</v>
      </c>
      <c r="I3560" s="81" t="s">
        <v>3294</v>
      </c>
      <c r="J3560" s="81" t="s">
        <v>221</v>
      </c>
      <c r="K3560" s="81" t="s">
        <v>333</v>
      </c>
      <c r="L3560" s="81">
        <v>-108.31398141666666</v>
      </c>
      <c r="M3560" s="81">
        <v>40.952112638888892</v>
      </c>
      <c r="N3560" s="190">
        <v>0</v>
      </c>
      <c r="O3560" s="185">
        <v>0</v>
      </c>
      <c r="P3560" s="185">
        <v>0</v>
      </c>
      <c r="Q3560" s="185">
        <v>0</v>
      </c>
      <c r="R3560" s="186">
        <v>0.06</v>
      </c>
    </row>
    <row r="3561" spans="1:18" s="81" customFormat="1" x14ac:dyDescent="0.2">
      <c r="A3561" s="81" t="s">
        <v>147</v>
      </c>
      <c r="B3561" s="81" t="s">
        <v>493</v>
      </c>
      <c r="C3561" s="81" t="str">
        <f t="shared" si="55"/>
        <v>08081</v>
      </c>
      <c r="D3561" s="81" t="s">
        <v>533</v>
      </c>
      <c r="E3561" s="81" t="s">
        <v>3292</v>
      </c>
      <c r="F3561" s="81">
        <v>11.2</v>
      </c>
      <c r="G3561" s="81" t="s">
        <v>515</v>
      </c>
      <c r="H3561" s="81" t="s">
        <v>3295</v>
      </c>
      <c r="I3561" s="81" t="s">
        <v>3294</v>
      </c>
      <c r="J3561" s="81" t="s">
        <v>221</v>
      </c>
      <c r="K3561" s="81" t="s">
        <v>333</v>
      </c>
      <c r="L3561" s="81">
        <v>-108.31398141666666</v>
      </c>
      <c r="M3561" s="81">
        <v>40.952112638888892</v>
      </c>
      <c r="N3561" s="190">
        <v>0</v>
      </c>
      <c r="O3561" s="185">
        <v>0</v>
      </c>
      <c r="P3561" s="185">
        <v>0</v>
      </c>
      <c r="Q3561" s="185">
        <v>0</v>
      </c>
      <c r="R3561" s="186">
        <v>0</v>
      </c>
    </row>
    <row r="3562" spans="1:18" s="81" customFormat="1" x14ac:dyDescent="0.2">
      <c r="A3562" s="81" t="s">
        <v>147</v>
      </c>
      <c r="B3562" s="81" t="s">
        <v>493</v>
      </c>
      <c r="C3562" s="81" t="str">
        <f t="shared" si="55"/>
        <v>08081</v>
      </c>
      <c r="D3562" s="81" t="s">
        <v>533</v>
      </c>
      <c r="E3562" s="81" t="s">
        <v>3292</v>
      </c>
      <c r="F3562" s="81">
        <v>11.2</v>
      </c>
      <c r="G3562" s="81" t="s">
        <v>515</v>
      </c>
      <c r="H3562" s="81" t="s">
        <v>3295</v>
      </c>
      <c r="I3562" s="81" t="s">
        <v>3294</v>
      </c>
      <c r="J3562" s="81" t="s">
        <v>221</v>
      </c>
      <c r="K3562" s="81" t="s">
        <v>333</v>
      </c>
      <c r="L3562" s="81">
        <v>-108.31398141666666</v>
      </c>
      <c r="M3562" s="81">
        <v>40.952112638888892</v>
      </c>
      <c r="N3562" s="190">
        <v>0</v>
      </c>
      <c r="O3562" s="185">
        <v>0</v>
      </c>
      <c r="P3562" s="185">
        <v>0</v>
      </c>
      <c r="Q3562" s="185">
        <v>4.0000000000000001E-3</v>
      </c>
      <c r="R3562" s="186">
        <v>0</v>
      </c>
    </row>
    <row r="3563" spans="1:18" s="81" customFormat="1" x14ac:dyDescent="0.2">
      <c r="A3563" s="81" t="s">
        <v>147</v>
      </c>
      <c r="B3563" s="81" t="s">
        <v>493</v>
      </c>
      <c r="C3563" s="81" t="str">
        <f t="shared" si="55"/>
        <v>08081</v>
      </c>
      <c r="D3563" s="81" t="s">
        <v>533</v>
      </c>
      <c r="E3563" s="81" t="s">
        <v>3292</v>
      </c>
      <c r="F3563" s="81">
        <v>11.2</v>
      </c>
      <c r="G3563" s="81" t="s">
        <v>515</v>
      </c>
      <c r="H3563" s="81" t="s">
        <v>3295</v>
      </c>
      <c r="I3563" s="81" t="s">
        <v>3294</v>
      </c>
      <c r="J3563" s="81" t="s">
        <v>221</v>
      </c>
      <c r="K3563" s="81" t="s">
        <v>333</v>
      </c>
      <c r="L3563" s="81">
        <v>-108.31398141666666</v>
      </c>
      <c r="M3563" s="81">
        <v>40.952112638888892</v>
      </c>
      <c r="N3563" s="190">
        <v>0</v>
      </c>
      <c r="O3563" s="185">
        <v>0.71</v>
      </c>
      <c r="P3563" s="185">
        <v>0</v>
      </c>
      <c r="Q3563" s="185">
        <v>0</v>
      </c>
      <c r="R3563" s="186">
        <v>0</v>
      </c>
    </row>
    <row r="3564" spans="1:18" s="81" customFormat="1" x14ac:dyDescent="0.2">
      <c r="A3564" s="81" t="s">
        <v>147</v>
      </c>
      <c r="B3564" s="81" t="s">
        <v>493</v>
      </c>
      <c r="C3564" s="81" t="str">
        <f t="shared" si="55"/>
        <v>08081</v>
      </c>
      <c r="D3564" s="81" t="s">
        <v>533</v>
      </c>
      <c r="E3564" s="81" t="s">
        <v>3292</v>
      </c>
      <c r="F3564" s="81">
        <v>4133</v>
      </c>
      <c r="G3564" s="81" t="s">
        <v>668</v>
      </c>
      <c r="H3564" s="81" t="s">
        <v>531</v>
      </c>
      <c r="I3564" s="81" t="s">
        <v>3294</v>
      </c>
      <c r="J3564" s="81" t="s">
        <v>245</v>
      </c>
      <c r="K3564" s="81" t="s">
        <v>494</v>
      </c>
      <c r="L3564" s="81">
        <v>-108.31398141666666</v>
      </c>
      <c r="M3564" s="81">
        <v>40.952112638888892</v>
      </c>
      <c r="N3564" s="190">
        <v>0</v>
      </c>
      <c r="O3564" s="185">
        <v>18.615599737006008</v>
      </c>
      <c r="P3564" s="185">
        <v>0</v>
      </c>
      <c r="Q3564" s="185">
        <v>0</v>
      </c>
      <c r="R3564" s="186">
        <v>0</v>
      </c>
    </row>
    <row r="3565" spans="1:18" s="81" customFormat="1" x14ac:dyDescent="0.2">
      <c r="A3565" s="81" t="s">
        <v>147</v>
      </c>
      <c r="B3565" s="81" t="s">
        <v>493</v>
      </c>
      <c r="C3565" s="81" t="str">
        <f t="shared" si="55"/>
        <v>08081</v>
      </c>
      <c r="D3565" s="81" t="s">
        <v>533</v>
      </c>
      <c r="E3565" s="81" t="s">
        <v>3292</v>
      </c>
      <c r="F3565" s="81">
        <v>134.66</v>
      </c>
      <c r="G3565" s="81" t="s">
        <v>523</v>
      </c>
      <c r="H3565" s="81" t="s">
        <v>1818</v>
      </c>
      <c r="I3565" s="81" t="s">
        <v>3294</v>
      </c>
      <c r="J3565" s="81" t="s">
        <v>251</v>
      </c>
      <c r="K3565" s="81" t="s">
        <v>333</v>
      </c>
      <c r="L3565" s="81">
        <v>-108.31398141666666</v>
      </c>
      <c r="M3565" s="81">
        <v>40.952112638888892</v>
      </c>
      <c r="N3565" s="190">
        <v>0</v>
      </c>
      <c r="O3565" s="185">
        <v>0</v>
      </c>
      <c r="P3565" s="185">
        <v>4.8</v>
      </c>
      <c r="Q3565" s="185">
        <v>0</v>
      </c>
      <c r="R3565" s="186">
        <v>0</v>
      </c>
    </row>
    <row r="3566" spans="1:18" s="81" customFormat="1" x14ac:dyDescent="0.2">
      <c r="A3566" s="81" t="s">
        <v>147</v>
      </c>
      <c r="B3566" s="81" t="s">
        <v>493</v>
      </c>
      <c r="C3566" s="81" t="str">
        <f t="shared" si="55"/>
        <v>08081</v>
      </c>
      <c r="D3566" s="81" t="s">
        <v>533</v>
      </c>
      <c r="E3566" s="81" t="s">
        <v>3292</v>
      </c>
      <c r="F3566" s="81">
        <v>134.66</v>
      </c>
      <c r="G3566" s="81" t="s">
        <v>523</v>
      </c>
      <c r="H3566" s="81" t="s">
        <v>1818</v>
      </c>
      <c r="I3566" s="81" t="s">
        <v>3294</v>
      </c>
      <c r="J3566" s="81" t="s">
        <v>251</v>
      </c>
      <c r="K3566" s="81" t="s">
        <v>333</v>
      </c>
      <c r="L3566" s="81">
        <v>-108.31398141666666</v>
      </c>
      <c r="M3566" s="81">
        <v>40.952112638888892</v>
      </c>
      <c r="N3566" s="190">
        <v>19.399999999999999</v>
      </c>
      <c r="O3566" s="185">
        <v>0</v>
      </c>
      <c r="P3566" s="185">
        <v>0</v>
      </c>
      <c r="Q3566" s="185">
        <v>0</v>
      </c>
      <c r="R3566" s="186">
        <v>0</v>
      </c>
    </row>
    <row r="3567" spans="1:18" s="81" customFormat="1" x14ac:dyDescent="0.2">
      <c r="A3567" s="81" t="s">
        <v>147</v>
      </c>
      <c r="B3567" s="81" t="s">
        <v>493</v>
      </c>
      <c r="C3567" s="81" t="str">
        <f t="shared" si="55"/>
        <v>08081</v>
      </c>
      <c r="D3567" s="81" t="s">
        <v>533</v>
      </c>
      <c r="E3567" s="81" t="s">
        <v>3292</v>
      </c>
      <c r="F3567" s="81">
        <v>134.66</v>
      </c>
      <c r="G3567" s="81" t="s">
        <v>523</v>
      </c>
      <c r="H3567" s="81" t="s">
        <v>1818</v>
      </c>
      <c r="I3567" s="81" t="s">
        <v>3294</v>
      </c>
      <c r="J3567" s="81" t="s">
        <v>251</v>
      </c>
      <c r="K3567" s="81" t="s">
        <v>333</v>
      </c>
      <c r="L3567" s="81">
        <v>-108.31398141666666</v>
      </c>
      <c r="M3567" s="81">
        <v>40.952112638888892</v>
      </c>
      <c r="N3567" s="190">
        <v>0</v>
      </c>
      <c r="O3567" s="185">
        <v>2.9</v>
      </c>
      <c r="P3567" s="185">
        <v>0</v>
      </c>
      <c r="Q3567" s="185">
        <v>0</v>
      </c>
      <c r="R3567" s="186">
        <v>0</v>
      </c>
    </row>
    <row r="3568" spans="1:18" s="81" customFormat="1" x14ac:dyDescent="0.2">
      <c r="A3568" s="81" t="s">
        <v>147</v>
      </c>
      <c r="B3568" s="81" t="s">
        <v>493</v>
      </c>
      <c r="C3568" s="81" t="str">
        <f t="shared" si="55"/>
        <v>08081</v>
      </c>
      <c r="D3568" s="81" t="s">
        <v>533</v>
      </c>
      <c r="E3568" s="81" t="s">
        <v>3292</v>
      </c>
      <c r="F3568" s="81">
        <v>14577</v>
      </c>
      <c r="G3568" s="81" t="s">
        <v>505</v>
      </c>
      <c r="H3568" s="81" t="s">
        <v>3296</v>
      </c>
      <c r="I3568" s="81" t="s">
        <v>3294</v>
      </c>
      <c r="J3568" s="81" t="s">
        <v>312</v>
      </c>
      <c r="K3568" s="81" t="s">
        <v>319</v>
      </c>
      <c r="L3568" s="81">
        <v>-108.31398141666666</v>
      </c>
      <c r="M3568" s="81">
        <v>40.952112638888892</v>
      </c>
      <c r="N3568" s="190">
        <v>0</v>
      </c>
      <c r="O3568" s="185">
        <v>0.6</v>
      </c>
      <c r="P3568" s="185">
        <v>0</v>
      </c>
      <c r="Q3568" s="185">
        <v>0</v>
      </c>
      <c r="R3568" s="186">
        <v>0</v>
      </c>
    </row>
    <row r="3569" spans="1:18" s="81" customFormat="1" x14ac:dyDescent="0.2">
      <c r="A3569" s="81" t="s">
        <v>147</v>
      </c>
      <c r="B3569" s="81" t="s">
        <v>493</v>
      </c>
      <c r="C3569" s="81" t="str">
        <f t="shared" si="55"/>
        <v>08081</v>
      </c>
      <c r="D3569" s="81" t="s">
        <v>533</v>
      </c>
      <c r="E3569" s="81" t="s">
        <v>3292</v>
      </c>
      <c r="F3569" s="81">
        <v>12</v>
      </c>
      <c r="G3569" s="81" t="s">
        <v>505</v>
      </c>
      <c r="H3569" s="81" t="s">
        <v>545</v>
      </c>
      <c r="I3569" s="81" t="s">
        <v>3294</v>
      </c>
      <c r="J3569" s="81" t="s">
        <v>314</v>
      </c>
      <c r="K3569" s="81" t="s">
        <v>319</v>
      </c>
      <c r="L3569" s="81">
        <v>-108.31398141666666</v>
      </c>
      <c r="M3569" s="81">
        <v>40.952112638888892</v>
      </c>
      <c r="N3569" s="190">
        <v>0</v>
      </c>
      <c r="O3569" s="185">
        <v>0</v>
      </c>
      <c r="P3569" s="185">
        <v>0.123</v>
      </c>
      <c r="Q3569" s="185">
        <v>0</v>
      </c>
      <c r="R3569" s="186">
        <v>0</v>
      </c>
    </row>
    <row r="3570" spans="1:18" s="81" customFormat="1" x14ac:dyDescent="0.2">
      <c r="A3570" s="81" t="s">
        <v>147</v>
      </c>
      <c r="B3570" s="81" t="s">
        <v>493</v>
      </c>
      <c r="C3570" s="81" t="str">
        <f t="shared" si="55"/>
        <v>08081</v>
      </c>
      <c r="D3570" s="81" t="s">
        <v>533</v>
      </c>
      <c r="E3570" s="81" t="s">
        <v>3292</v>
      </c>
      <c r="F3570" s="81">
        <v>12</v>
      </c>
      <c r="G3570" s="81" t="s">
        <v>505</v>
      </c>
      <c r="H3570" s="81" t="s">
        <v>545</v>
      </c>
      <c r="I3570" s="81" t="s">
        <v>3294</v>
      </c>
      <c r="J3570" s="81" t="s">
        <v>314</v>
      </c>
      <c r="K3570" s="81" t="s">
        <v>319</v>
      </c>
      <c r="L3570" s="81">
        <v>-108.31398141666666</v>
      </c>
      <c r="M3570" s="81">
        <v>40.952112638888892</v>
      </c>
      <c r="N3570" s="190">
        <v>0.61399999999999999</v>
      </c>
      <c r="O3570" s="185">
        <v>0</v>
      </c>
      <c r="P3570" s="185">
        <v>0</v>
      </c>
      <c r="Q3570" s="185">
        <v>0</v>
      </c>
      <c r="R3570" s="186">
        <v>0</v>
      </c>
    </row>
    <row r="3571" spans="1:18" s="81" customFormat="1" x14ac:dyDescent="0.2">
      <c r="A3571" s="81" t="s">
        <v>147</v>
      </c>
      <c r="B3571" s="81" t="s">
        <v>493</v>
      </c>
      <c r="C3571" s="81" t="str">
        <f t="shared" si="55"/>
        <v>08081</v>
      </c>
      <c r="D3571" s="81" t="s">
        <v>533</v>
      </c>
      <c r="E3571" s="81" t="s">
        <v>3292</v>
      </c>
      <c r="F3571" s="81">
        <v>12</v>
      </c>
      <c r="G3571" s="81" t="s">
        <v>505</v>
      </c>
      <c r="H3571" s="81" t="s">
        <v>545</v>
      </c>
      <c r="I3571" s="81" t="s">
        <v>3294</v>
      </c>
      <c r="J3571" s="81" t="s">
        <v>314</v>
      </c>
      <c r="K3571" s="81" t="s">
        <v>319</v>
      </c>
      <c r="L3571" s="81">
        <v>-108.31398141666666</v>
      </c>
      <c r="M3571" s="81">
        <v>40.952112638888892</v>
      </c>
      <c r="N3571" s="190">
        <v>0</v>
      </c>
      <c r="O3571" s="185">
        <v>0</v>
      </c>
      <c r="P3571" s="185">
        <v>0</v>
      </c>
      <c r="Q3571" s="185">
        <v>0</v>
      </c>
      <c r="R3571" s="186">
        <v>3.1E-2</v>
      </c>
    </row>
    <row r="3572" spans="1:18" s="81" customFormat="1" x14ac:dyDescent="0.2">
      <c r="A3572" s="81" t="s">
        <v>147</v>
      </c>
      <c r="B3572" s="81" t="s">
        <v>493</v>
      </c>
      <c r="C3572" s="81" t="str">
        <f t="shared" si="55"/>
        <v>08081</v>
      </c>
      <c r="D3572" s="81" t="s">
        <v>533</v>
      </c>
      <c r="E3572" s="81" t="s">
        <v>3292</v>
      </c>
      <c r="F3572" s="81">
        <v>12</v>
      </c>
      <c r="G3572" s="81" t="s">
        <v>505</v>
      </c>
      <c r="H3572" s="81" t="s">
        <v>545</v>
      </c>
      <c r="I3572" s="81" t="s">
        <v>3294</v>
      </c>
      <c r="J3572" s="81" t="s">
        <v>314</v>
      </c>
      <c r="K3572" s="81" t="s">
        <v>319</v>
      </c>
      <c r="L3572" s="81">
        <v>-108.31398141666666</v>
      </c>
      <c r="M3572" s="81">
        <v>40.952112638888892</v>
      </c>
      <c r="N3572" s="190">
        <v>0</v>
      </c>
      <c r="O3572" s="185">
        <v>0</v>
      </c>
      <c r="P3572" s="185">
        <v>0</v>
      </c>
      <c r="Q3572" s="185">
        <v>0</v>
      </c>
      <c r="R3572" s="186">
        <v>0</v>
      </c>
    </row>
    <row r="3573" spans="1:18" s="81" customFormat="1" x14ac:dyDescent="0.2">
      <c r="A3573" s="81" t="s">
        <v>147</v>
      </c>
      <c r="B3573" s="81" t="s">
        <v>493</v>
      </c>
      <c r="C3573" s="81" t="str">
        <f t="shared" si="55"/>
        <v>08081</v>
      </c>
      <c r="D3573" s="81" t="s">
        <v>533</v>
      </c>
      <c r="E3573" s="81" t="s">
        <v>3292</v>
      </c>
      <c r="F3573" s="81">
        <v>12</v>
      </c>
      <c r="G3573" s="81" t="s">
        <v>505</v>
      </c>
      <c r="H3573" s="81" t="s">
        <v>545</v>
      </c>
      <c r="I3573" s="81" t="s">
        <v>3294</v>
      </c>
      <c r="J3573" s="81" t="s">
        <v>314</v>
      </c>
      <c r="K3573" s="81" t="s">
        <v>319</v>
      </c>
      <c r="L3573" s="81">
        <v>-108.31398141666666</v>
      </c>
      <c r="M3573" s="81">
        <v>40.952112638888892</v>
      </c>
      <c r="N3573" s="190">
        <v>0</v>
      </c>
      <c r="O3573" s="185">
        <v>0</v>
      </c>
      <c r="P3573" s="185">
        <v>0</v>
      </c>
      <c r="Q3573" s="185">
        <v>4.0000000000000001E-3</v>
      </c>
      <c r="R3573" s="186">
        <v>0</v>
      </c>
    </row>
    <row r="3574" spans="1:18" s="81" customFormat="1" x14ac:dyDescent="0.2">
      <c r="A3574" s="81" t="s">
        <v>147</v>
      </c>
      <c r="B3574" s="81" t="s">
        <v>493</v>
      </c>
      <c r="C3574" s="81" t="str">
        <f t="shared" si="55"/>
        <v>08081</v>
      </c>
      <c r="D3574" s="81" t="s">
        <v>533</v>
      </c>
      <c r="E3574" s="81" t="s">
        <v>3292</v>
      </c>
      <c r="F3574" s="81">
        <v>12</v>
      </c>
      <c r="G3574" s="81" t="s">
        <v>505</v>
      </c>
      <c r="H3574" s="81" t="s">
        <v>545</v>
      </c>
      <c r="I3574" s="81" t="s">
        <v>3294</v>
      </c>
      <c r="J3574" s="81" t="s">
        <v>314</v>
      </c>
      <c r="K3574" s="81" t="s">
        <v>319</v>
      </c>
      <c r="L3574" s="81">
        <v>-108.31398141666666</v>
      </c>
      <c r="M3574" s="81">
        <v>40.952112638888892</v>
      </c>
      <c r="N3574" s="190">
        <v>0</v>
      </c>
      <c r="O3574" s="185">
        <v>23.28</v>
      </c>
      <c r="P3574" s="185">
        <v>0</v>
      </c>
      <c r="Q3574" s="185">
        <v>0</v>
      </c>
      <c r="R3574" s="186">
        <v>0</v>
      </c>
    </row>
    <row r="3575" spans="1:18" s="81" customFormat="1" x14ac:dyDescent="0.2">
      <c r="A3575" s="81" t="s">
        <v>147</v>
      </c>
      <c r="B3575" s="81" t="s">
        <v>493</v>
      </c>
      <c r="C3575" s="81" t="str">
        <f t="shared" si="55"/>
        <v>08081</v>
      </c>
      <c r="D3575" s="81" t="s">
        <v>533</v>
      </c>
      <c r="E3575" s="81" t="s">
        <v>3292</v>
      </c>
      <c r="F3575" s="81">
        <v>510</v>
      </c>
      <c r="G3575" s="81" t="s">
        <v>526</v>
      </c>
      <c r="H3575" s="81" t="s">
        <v>699</v>
      </c>
      <c r="I3575" s="81" t="s">
        <v>3294</v>
      </c>
      <c r="J3575" s="81" t="s">
        <v>277</v>
      </c>
      <c r="K3575" s="81" t="s">
        <v>350</v>
      </c>
      <c r="L3575" s="81">
        <v>-108.31398141666666</v>
      </c>
      <c r="M3575" s="81">
        <v>40.952112638888892</v>
      </c>
      <c r="N3575" s="190">
        <v>0</v>
      </c>
      <c r="O3575" s="185">
        <v>7.76</v>
      </c>
      <c r="P3575" s="185">
        <v>0</v>
      </c>
      <c r="Q3575" s="185">
        <v>0</v>
      </c>
      <c r="R3575" s="186">
        <v>0</v>
      </c>
    </row>
    <row r="3576" spans="1:18" s="81" customFormat="1" x14ac:dyDescent="0.2">
      <c r="A3576" s="81" t="s">
        <v>147</v>
      </c>
      <c r="B3576" s="81" t="s">
        <v>493</v>
      </c>
      <c r="C3576" s="81" t="str">
        <f t="shared" si="55"/>
        <v>08081</v>
      </c>
      <c r="D3576" s="81" t="s">
        <v>533</v>
      </c>
      <c r="E3576" s="81" t="s">
        <v>3297</v>
      </c>
      <c r="F3576" s="81">
        <v>124.86499999999999</v>
      </c>
      <c r="G3576" s="81" t="s">
        <v>505</v>
      </c>
      <c r="H3576" s="81" t="s">
        <v>977</v>
      </c>
      <c r="I3576" s="81" t="s">
        <v>3298</v>
      </c>
      <c r="J3576" s="81" t="s">
        <v>6</v>
      </c>
      <c r="K3576" s="81" t="s">
        <v>319</v>
      </c>
      <c r="L3576" s="81">
        <v>-108.48232394444445</v>
      </c>
      <c r="M3576" s="81">
        <v>40.722466000000004</v>
      </c>
      <c r="N3576" s="190">
        <v>0</v>
      </c>
      <c r="O3576" s="185">
        <v>5.22</v>
      </c>
      <c r="P3576" s="185">
        <v>0</v>
      </c>
      <c r="Q3576" s="185">
        <v>0</v>
      </c>
      <c r="R3576" s="186">
        <v>0</v>
      </c>
    </row>
    <row r="3577" spans="1:18" s="81" customFormat="1" x14ac:dyDescent="0.2">
      <c r="A3577" s="81" t="s">
        <v>147</v>
      </c>
      <c r="B3577" s="81" t="s">
        <v>493</v>
      </c>
      <c r="C3577" s="81" t="str">
        <f t="shared" si="55"/>
        <v>08081</v>
      </c>
      <c r="D3577" s="81" t="s">
        <v>533</v>
      </c>
      <c r="E3577" s="81" t="s">
        <v>3299</v>
      </c>
      <c r="F3577" s="81">
        <v>1.94</v>
      </c>
      <c r="G3577" s="81" t="s">
        <v>515</v>
      </c>
      <c r="H3577" s="81" t="s">
        <v>3300</v>
      </c>
      <c r="I3577" s="81" t="s">
        <v>3301</v>
      </c>
      <c r="J3577" s="81" t="s">
        <v>219</v>
      </c>
      <c r="K3577" s="81" t="s">
        <v>333</v>
      </c>
      <c r="L3577" s="81">
        <v>-108.06835</v>
      </c>
      <c r="M3577" s="81">
        <v>40.985716666666669</v>
      </c>
      <c r="N3577" s="190">
        <v>0</v>
      </c>
      <c r="O3577" s="185">
        <v>0</v>
      </c>
      <c r="P3577" s="185">
        <v>1.0900000000000001</v>
      </c>
      <c r="Q3577" s="185">
        <v>0</v>
      </c>
      <c r="R3577" s="186">
        <v>0</v>
      </c>
    </row>
    <row r="3578" spans="1:18" s="81" customFormat="1" x14ac:dyDescent="0.2">
      <c r="A3578" s="81" t="s">
        <v>147</v>
      </c>
      <c r="B3578" s="81" t="s">
        <v>493</v>
      </c>
      <c r="C3578" s="81" t="str">
        <f t="shared" si="55"/>
        <v>08081</v>
      </c>
      <c r="D3578" s="81" t="s">
        <v>533</v>
      </c>
      <c r="E3578" s="81" t="s">
        <v>3299</v>
      </c>
      <c r="F3578" s="81">
        <v>1.94</v>
      </c>
      <c r="G3578" s="81" t="s">
        <v>515</v>
      </c>
      <c r="H3578" s="81" t="s">
        <v>3300</v>
      </c>
      <c r="I3578" s="81" t="s">
        <v>3301</v>
      </c>
      <c r="J3578" s="81" t="s">
        <v>219</v>
      </c>
      <c r="K3578" s="81" t="s">
        <v>333</v>
      </c>
      <c r="L3578" s="81">
        <v>-108.06835</v>
      </c>
      <c r="M3578" s="81">
        <v>40.985716666666669</v>
      </c>
      <c r="N3578" s="190">
        <v>0.67</v>
      </c>
      <c r="O3578" s="185">
        <v>0</v>
      </c>
      <c r="P3578" s="185">
        <v>0</v>
      </c>
      <c r="Q3578" s="185">
        <v>0</v>
      </c>
      <c r="R3578" s="186">
        <v>0</v>
      </c>
    </row>
    <row r="3579" spans="1:18" s="81" customFormat="1" x14ac:dyDescent="0.2">
      <c r="A3579" s="81" t="s">
        <v>147</v>
      </c>
      <c r="B3579" s="81" t="s">
        <v>493</v>
      </c>
      <c r="C3579" s="81" t="str">
        <f t="shared" si="55"/>
        <v>08081</v>
      </c>
      <c r="D3579" s="81" t="s">
        <v>533</v>
      </c>
      <c r="E3579" s="81" t="s">
        <v>3299</v>
      </c>
      <c r="F3579" s="81">
        <v>1.94</v>
      </c>
      <c r="G3579" s="81" t="s">
        <v>515</v>
      </c>
      <c r="H3579" s="81" t="s">
        <v>3300</v>
      </c>
      <c r="I3579" s="81" t="s">
        <v>3301</v>
      </c>
      <c r="J3579" s="81" t="s">
        <v>219</v>
      </c>
      <c r="K3579" s="81" t="s">
        <v>333</v>
      </c>
      <c r="L3579" s="81">
        <v>-108.06835</v>
      </c>
      <c r="M3579" s="81">
        <v>40.985716666666669</v>
      </c>
      <c r="N3579" s="190">
        <v>0</v>
      </c>
      <c r="O3579" s="185">
        <v>0</v>
      </c>
      <c r="P3579" s="185">
        <v>0</v>
      </c>
      <c r="Q3579" s="185">
        <v>0</v>
      </c>
      <c r="R3579" s="186">
        <v>7.0000000000000001E-3</v>
      </c>
    </row>
    <row r="3580" spans="1:18" s="81" customFormat="1" x14ac:dyDescent="0.2">
      <c r="A3580" s="81" t="s">
        <v>147</v>
      </c>
      <c r="B3580" s="81" t="s">
        <v>493</v>
      </c>
      <c r="C3580" s="81" t="str">
        <f t="shared" si="55"/>
        <v>08081</v>
      </c>
      <c r="D3580" s="81" t="s">
        <v>533</v>
      </c>
      <c r="E3580" s="81" t="s">
        <v>3299</v>
      </c>
      <c r="F3580" s="81">
        <v>1.94</v>
      </c>
      <c r="G3580" s="81" t="s">
        <v>515</v>
      </c>
      <c r="H3580" s="81" t="s">
        <v>3300</v>
      </c>
      <c r="I3580" s="81" t="s">
        <v>3301</v>
      </c>
      <c r="J3580" s="81" t="s">
        <v>219</v>
      </c>
      <c r="K3580" s="81" t="s">
        <v>333</v>
      </c>
      <c r="L3580" s="81">
        <v>-108.06835</v>
      </c>
      <c r="M3580" s="81">
        <v>40.985716666666669</v>
      </c>
      <c r="N3580" s="190">
        <v>0</v>
      </c>
      <c r="O3580" s="185">
        <v>0</v>
      </c>
      <c r="P3580" s="185">
        <v>0</v>
      </c>
      <c r="Q3580" s="185">
        <v>0</v>
      </c>
      <c r="R3580" s="186">
        <v>0</v>
      </c>
    </row>
    <row r="3581" spans="1:18" s="81" customFormat="1" x14ac:dyDescent="0.2">
      <c r="A3581" s="81" t="s">
        <v>147</v>
      </c>
      <c r="B3581" s="81" t="s">
        <v>493</v>
      </c>
      <c r="C3581" s="81" t="str">
        <f t="shared" si="55"/>
        <v>08081</v>
      </c>
      <c r="D3581" s="81" t="s">
        <v>533</v>
      </c>
      <c r="E3581" s="81" t="s">
        <v>3299</v>
      </c>
      <c r="F3581" s="81">
        <v>1.94</v>
      </c>
      <c r="G3581" s="81" t="s">
        <v>515</v>
      </c>
      <c r="H3581" s="81" t="s">
        <v>3300</v>
      </c>
      <c r="I3581" s="81" t="s">
        <v>3301</v>
      </c>
      <c r="J3581" s="81" t="s">
        <v>219</v>
      </c>
      <c r="K3581" s="81" t="s">
        <v>333</v>
      </c>
      <c r="L3581" s="81">
        <v>-108.06835</v>
      </c>
      <c r="M3581" s="81">
        <v>40.985716666666669</v>
      </c>
      <c r="N3581" s="190">
        <v>0</v>
      </c>
      <c r="O3581" s="185">
        <v>0</v>
      </c>
      <c r="P3581" s="185">
        <v>0</v>
      </c>
      <c r="Q3581" s="185">
        <v>2E-3</v>
      </c>
      <c r="R3581" s="186">
        <v>0</v>
      </c>
    </row>
    <row r="3582" spans="1:18" s="81" customFormat="1" x14ac:dyDescent="0.2">
      <c r="A3582" s="81" t="s">
        <v>147</v>
      </c>
      <c r="B3582" s="81" t="s">
        <v>493</v>
      </c>
      <c r="C3582" s="81" t="str">
        <f t="shared" si="55"/>
        <v>08081</v>
      </c>
      <c r="D3582" s="81" t="s">
        <v>533</v>
      </c>
      <c r="E3582" s="81" t="s">
        <v>3299</v>
      </c>
      <c r="F3582" s="81">
        <v>1.94</v>
      </c>
      <c r="G3582" s="81" t="s">
        <v>515</v>
      </c>
      <c r="H3582" s="81" t="s">
        <v>3300</v>
      </c>
      <c r="I3582" s="81" t="s">
        <v>3301</v>
      </c>
      <c r="J3582" s="81" t="s">
        <v>219</v>
      </c>
      <c r="K3582" s="81" t="s">
        <v>333</v>
      </c>
      <c r="L3582" s="81">
        <v>-108.06835</v>
      </c>
      <c r="M3582" s="81">
        <v>40.985716666666669</v>
      </c>
      <c r="N3582" s="190">
        <v>0</v>
      </c>
      <c r="O3582" s="185">
        <v>2E-3</v>
      </c>
      <c r="P3582" s="185">
        <v>0</v>
      </c>
      <c r="Q3582" s="185">
        <v>0</v>
      </c>
      <c r="R3582" s="186">
        <v>0</v>
      </c>
    </row>
    <row r="3583" spans="1:18" s="81" customFormat="1" x14ac:dyDescent="0.2">
      <c r="A3583" s="81" t="s">
        <v>147</v>
      </c>
      <c r="B3583" s="81" t="s">
        <v>493</v>
      </c>
      <c r="C3583" s="81" t="str">
        <f t="shared" si="55"/>
        <v>08081</v>
      </c>
      <c r="D3583" s="81" t="s">
        <v>533</v>
      </c>
      <c r="E3583" s="81" t="s">
        <v>3299</v>
      </c>
      <c r="F3583" s="81">
        <v>5.0999999999999996</v>
      </c>
      <c r="G3583" s="81" t="s">
        <v>515</v>
      </c>
      <c r="H3583" s="81" t="s">
        <v>3302</v>
      </c>
      <c r="I3583" s="81" t="s">
        <v>3301</v>
      </c>
      <c r="J3583" s="81" t="s">
        <v>229</v>
      </c>
      <c r="K3583" s="81" t="s">
        <v>333</v>
      </c>
      <c r="L3583" s="81">
        <v>-108.06835</v>
      </c>
      <c r="M3583" s="81">
        <v>40.985716666666669</v>
      </c>
      <c r="N3583" s="190">
        <v>0</v>
      </c>
      <c r="O3583" s="185">
        <v>0</v>
      </c>
      <c r="P3583" s="185">
        <v>0.68</v>
      </c>
      <c r="Q3583" s="185">
        <v>0</v>
      </c>
      <c r="R3583" s="186">
        <v>0</v>
      </c>
    </row>
    <row r="3584" spans="1:18" s="81" customFormat="1" x14ac:dyDescent="0.2">
      <c r="A3584" s="81" t="s">
        <v>147</v>
      </c>
      <c r="B3584" s="81" t="s">
        <v>493</v>
      </c>
      <c r="C3584" s="81" t="str">
        <f t="shared" si="55"/>
        <v>08081</v>
      </c>
      <c r="D3584" s="81" t="s">
        <v>533</v>
      </c>
      <c r="E3584" s="81" t="s">
        <v>3299</v>
      </c>
      <c r="F3584" s="81">
        <v>5.0999999999999996</v>
      </c>
      <c r="G3584" s="81" t="s">
        <v>515</v>
      </c>
      <c r="H3584" s="81" t="s">
        <v>3302</v>
      </c>
      <c r="I3584" s="81" t="s">
        <v>3301</v>
      </c>
      <c r="J3584" s="81" t="s">
        <v>229</v>
      </c>
      <c r="K3584" s="81" t="s">
        <v>333</v>
      </c>
      <c r="L3584" s="81">
        <v>-108.06835</v>
      </c>
      <c r="M3584" s="81">
        <v>40.985716666666669</v>
      </c>
      <c r="N3584" s="190">
        <v>12.35</v>
      </c>
      <c r="O3584" s="185">
        <v>0</v>
      </c>
      <c r="P3584" s="185">
        <v>0</v>
      </c>
      <c r="Q3584" s="185">
        <v>0</v>
      </c>
      <c r="R3584" s="186">
        <v>0</v>
      </c>
    </row>
    <row r="3585" spans="1:18" s="81" customFormat="1" x14ac:dyDescent="0.2">
      <c r="A3585" s="81" t="s">
        <v>147</v>
      </c>
      <c r="B3585" s="81" t="s">
        <v>493</v>
      </c>
      <c r="C3585" s="81" t="str">
        <f t="shared" si="55"/>
        <v>08081</v>
      </c>
      <c r="D3585" s="81" t="s">
        <v>533</v>
      </c>
      <c r="E3585" s="81" t="s">
        <v>3299</v>
      </c>
      <c r="F3585" s="81">
        <v>5.0999999999999996</v>
      </c>
      <c r="G3585" s="81" t="s">
        <v>515</v>
      </c>
      <c r="H3585" s="81" t="s">
        <v>3302</v>
      </c>
      <c r="I3585" s="81" t="s">
        <v>3301</v>
      </c>
      <c r="J3585" s="81" t="s">
        <v>229</v>
      </c>
      <c r="K3585" s="81" t="s">
        <v>333</v>
      </c>
      <c r="L3585" s="81">
        <v>-108.06835</v>
      </c>
      <c r="M3585" s="81">
        <v>40.985716666666669</v>
      </c>
      <c r="N3585" s="190">
        <v>0</v>
      </c>
      <c r="O3585" s="185">
        <v>0</v>
      </c>
      <c r="P3585" s="185">
        <v>0</v>
      </c>
      <c r="Q3585" s="185">
        <v>0</v>
      </c>
      <c r="R3585" s="186">
        <v>0.3</v>
      </c>
    </row>
    <row r="3586" spans="1:18" s="81" customFormat="1" x14ac:dyDescent="0.2">
      <c r="A3586" s="81" t="s">
        <v>147</v>
      </c>
      <c r="B3586" s="81" t="s">
        <v>493</v>
      </c>
      <c r="C3586" s="81" t="str">
        <f t="shared" si="55"/>
        <v>08081</v>
      </c>
      <c r="D3586" s="81" t="s">
        <v>533</v>
      </c>
      <c r="E3586" s="81" t="s">
        <v>3299</v>
      </c>
      <c r="F3586" s="81">
        <v>5.0999999999999996</v>
      </c>
      <c r="G3586" s="81" t="s">
        <v>515</v>
      </c>
      <c r="H3586" s="81" t="s">
        <v>3302</v>
      </c>
      <c r="I3586" s="81" t="s">
        <v>3301</v>
      </c>
      <c r="J3586" s="81" t="s">
        <v>229</v>
      </c>
      <c r="K3586" s="81" t="s">
        <v>333</v>
      </c>
      <c r="L3586" s="81">
        <v>-108.06835</v>
      </c>
      <c r="M3586" s="81">
        <v>40.985716666666669</v>
      </c>
      <c r="N3586" s="190">
        <v>0</v>
      </c>
      <c r="O3586" s="185">
        <v>0</v>
      </c>
      <c r="P3586" s="185">
        <v>0</v>
      </c>
      <c r="Q3586" s="185">
        <v>0</v>
      </c>
      <c r="R3586" s="186">
        <v>0</v>
      </c>
    </row>
    <row r="3587" spans="1:18" s="81" customFormat="1" x14ac:dyDescent="0.2">
      <c r="A3587" s="81" t="s">
        <v>147</v>
      </c>
      <c r="B3587" s="81" t="s">
        <v>493</v>
      </c>
      <c r="C3587" s="81" t="str">
        <f t="shared" si="55"/>
        <v>08081</v>
      </c>
      <c r="D3587" s="81" t="s">
        <v>533</v>
      </c>
      <c r="E3587" s="81" t="s">
        <v>3299</v>
      </c>
      <c r="F3587" s="81">
        <v>5.0999999999999996</v>
      </c>
      <c r="G3587" s="81" t="s">
        <v>515</v>
      </c>
      <c r="H3587" s="81" t="s">
        <v>3302</v>
      </c>
      <c r="I3587" s="81" t="s">
        <v>3301</v>
      </c>
      <c r="J3587" s="81" t="s">
        <v>229</v>
      </c>
      <c r="K3587" s="81" t="s">
        <v>333</v>
      </c>
      <c r="L3587" s="81">
        <v>-108.06835</v>
      </c>
      <c r="M3587" s="81">
        <v>40.985716666666669</v>
      </c>
      <c r="N3587" s="190">
        <v>0</v>
      </c>
      <c r="O3587" s="185">
        <v>0</v>
      </c>
      <c r="P3587" s="185">
        <v>0</v>
      </c>
      <c r="Q3587" s="185">
        <v>2E-3</v>
      </c>
      <c r="R3587" s="186">
        <v>0</v>
      </c>
    </row>
    <row r="3588" spans="1:18" s="81" customFormat="1" x14ac:dyDescent="0.2">
      <c r="A3588" s="81" t="s">
        <v>147</v>
      </c>
      <c r="B3588" s="81" t="s">
        <v>493</v>
      </c>
      <c r="C3588" s="81" t="str">
        <f t="shared" si="55"/>
        <v>08081</v>
      </c>
      <c r="D3588" s="81" t="s">
        <v>533</v>
      </c>
      <c r="E3588" s="81" t="s">
        <v>3299</v>
      </c>
      <c r="F3588" s="81">
        <v>5.0999999999999996</v>
      </c>
      <c r="G3588" s="81" t="s">
        <v>515</v>
      </c>
      <c r="H3588" s="81" t="s">
        <v>3302</v>
      </c>
      <c r="I3588" s="81" t="s">
        <v>3301</v>
      </c>
      <c r="J3588" s="81" t="s">
        <v>229</v>
      </c>
      <c r="K3588" s="81" t="s">
        <v>333</v>
      </c>
      <c r="L3588" s="81">
        <v>-108.06835</v>
      </c>
      <c r="M3588" s="81">
        <v>40.985716666666669</v>
      </c>
      <c r="N3588" s="190">
        <v>0</v>
      </c>
      <c r="O3588" s="185">
        <v>0.09</v>
      </c>
      <c r="P3588" s="185">
        <v>0</v>
      </c>
      <c r="Q3588" s="185">
        <v>0</v>
      </c>
      <c r="R3588" s="186">
        <v>0</v>
      </c>
    </row>
    <row r="3589" spans="1:18" s="81" customFormat="1" x14ac:dyDescent="0.2">
      <c r="A3589" s="81" t="s">
        <v>147</v>
      </c>
      <c r="B3589" s="81" t="s">
        <v>493</v>
      </c>
      <c r="C3589" s="81" t="str">
        <f t="shared" si="55"/>
        <v>08081</v>
      </c>
      <c r="D3589" s="81" t="s">
        <v>533</v>
      </c>
      <c r="E3589" s="81" t="s">
        <v>3303</v>
      </c>
      <c r="F3589" s="81">
        <v>5.08</v>
      </c>
      <c r="G3589" s="81" t="s">
        <v>515</v>
      </c>
      <c r="H3589" s="81" t="s">
        <v>3304</v>
      </c>
      <c r="I3589" s="81" t="s">
        <v>3305</v>
      </c>
      <c r="J3589" s="81" t="s">
        <v>221</v>
      </c>
      <c r="K3589" s="81" t="s">
        <v>333</v>
      </c>
      <c r="L3589" s="81">
        <v>-108.61335297222222</v>
      </c>
      <c r="M3589" s="81">
        <v>40.998885999999999</v>
      </c>
      <c r="N3589" s="190">
        <v>0</v>
      </c>
      <c r="O3589" s="185">
        <v>0</v>
      </c>
      <c r="P3589" s="185">
        <v>10.11</v>
      </c>
      <c r="Q3589" s="185">
        <v>0</v>
      </c>
      <c r="R3589" s="186">
        <v>0</v>
      </c>
    </row>
    <row r="3590" spans="1:18" s="81" customFormat="1" x14ac:dyDescent="0.2">
      <c r="A3590" s="81" t="s">
        <v>147</v>
      </c>
      <c r="B3590" s="81" t="s">
        <v>493</v>
      </c>
      <c r="C3590" s="81" t="str">
        <f t="shared" si="55"/>
        <v>08081</v>
      </c>
      <c r="D3590" s="81" t="s">
        <v>533</v>
      </c>
      <c r="E3590" s="81" t="s">
        <v>3303</v>
      </c>
      <c r="F3590" s="81">
        <v>5.08</v>
      </c>
      <c r="G3590" s="81" t="s">
        <v>515</v>
      </c>
      <c r="H3590" s="81" t="s">
        <v>3304</v>
      </c>
      <c r="I3590" s="81" t="s">
        <v>3305</v>
      </c>
      <c r="J3590" s="81" t="s">
        <v>221</v>
      </c>
      <c r="K3590" s="81" t="s">
        <v>333</v>
      </c>
      <c r="L3590" s="81">
        <v>-108.61335297222222</v>
      </c>
      <c r="M3590" s="81">
        <v>40.998885999999999</v>
      </c>
      <c r="N3590" s="190">
        <v>12.4</v>
      </c>
      <c r="O3590" s="185">
        <v>0</v>
      </c>
      <c r="P3590" s="185">
        <v>0</v>
      </c>
      <c r="Q3590" s="185">
        <v>0</v>
      </c>
      <c r="R3590" s="186">
        <v>0</v>
      </c>
    </row>
    <row r="3591" spans="1:18" s="81" customFormat="1" x14ac:dyDescent="0.2">
      <c r="A3591" s="81" t="s">
        <v>147</v>
      </c>
      <c r="B3591" s="81" t="s">
        <v>493</v>
      </c>
      <c r="C3591" s="81" t="str">
        <f t="shared" ref="C3591:C3654" si="56">B3591&amp;D3591</f>
        <v>08081</v>
      </c>
      <c r="D3591" s="81" t="s">
        <v>533</v>
      </c>
      <c r="E3591" s="81" t="s">
        <v>3303</v>
      </c>
      <c r="F3591" s="81">
        <v>5.08</v>
      </c>
      <c r="G3591" s="81" t="s">
        <v>515</v>
      </c>
      <c r="H3591" s="81" t="s">
        <v>3304</v>
      </c>
      <c r="I3591" s="81" t="s">
        <v>3305</v>
      </c>
      <c r="J3591" s="81" t="s">
        <v>221</v>
      </c>
      <c r="K3591" s="81" t="s">
        <v>333</v>
      </c>
      <c r="L3591" s="81">
        <v>-108.61335297222222</v>
      </c>
      <c r="M3591" s="81">
        <v>40.998885999999999</v>
      </c>
      <c r="N3591" s="190">
        <v>0</v>
      </c>
      <c r="O3591" s="185">
        <v>0</v>
      </c>
      <c r="P3591" s="185">
        <v>0</v>
      </c>
      <c r="Q3591" s="185">
        <v>0</v>
      </c>
      <c r="R3591" s="186">
        <v>2.5399999999999999E-2</v>
      </c>
    </row>
    <row r="3592" spans="1:18" s="81" customFormat="1" x14ac:dyDescent="0.2">
      <c r="A3592" s="81" t="s">
        <v>147</v>
      </c>
      <c r="B3592" s="81" t="s">
        <v>493</v>
      </c>
      <c r="C3592" s="81" t="str">
        <f t="shared" si="56"/>
        <v>08081</v>
      </c>
      <c r="D3592" s="81" t="s">
        <v>533</v>
      </c>
      <c r="E3592" s="81" t="s">
        <v>3303</v>
      </c>
      <c r="F3592" s="81">
        <v>5.08</v>
      </c>
      <c r="G3592" s="81" t="s">
        <v>515</v>
      </c>
      <c r="H3592" s="81" t="s">
        <v>3304</v>
      </c>
      <c r="I3592" s="81" t="s">
        <v>3305</v>
      </c>
      <c r="J3592" s="81" t="s">
        <v>221</v>
      </c>
      <c r="K3592" s="81" t="s">
        <v>333</v>
      </c>
      <c r="L3592" s="81">
        <v>-108.61335297222222</v>
      </c>
      <c r="M3592" s="81">
        <v>40.998885999999999</v>
      </c>
      <c r="N3592" s="190">
        <v>0</v>
      </c>
      <c r="O3592" s="185">
        <v>0</v>
      </c>
      <c r="P3592" s="185">
        <v>0</v>
      </c>
      <c r="Q3592" s="185">
        <v>0</v>
      </c>
      <c r="R3592" s="186">
        <v>0</v>
      </c>
    </row>
    <row r="3593" spans="1:18" s="81" customFormat="1" x14ac:dyDescent="0.2">
      <c r="A3593" s="81" t="s">
        <v>147</v>
      </c>
      <c r="B3593" s="81" t="s">
        <v>493</v>
      </c>
      <c r="C3593" s="81" t="str">
        <f t="shared" si="56"/>
        <v>08081</v>
      </c>
      <c r="D3593" s="81" t="s">
        <v>533</v>
      </c>
      <c r="E3593" s="81" t="s">
        <v>3303</v>
      </c>
      <c r="F3593" s="81">
        <v>5.08</v>
      </c>
      <c r="G3593" s="81" t="s">
        <v>515</v>
      </c>
      <c r="H3593" s="81" t="s">
        <v>3304</v>
      </c>
      <c r="I3593" s="81" t="s">
        <v>3305</v>
      </c>
      <c r="J3593" s="81" t="s">
        <v>221</v>
      </c>
      <c r="K3593" s="81" t="s">
        <v>333</v>
      </c>
      <c r="L3593" s="81">
        <v>-108.61335297222222</v>
      </c>
      <c r="M3593" s="81">
        <v>40.998885999999999</v>
      </c>
      <c r="N3593" s="190">
        <v>0</v>
      </c>
      <c r="O3593" s="185">
        <v>0.08</v>
      </c>
      <c r="P3593" s="185">
        <v>0</v>
      </c>
      <c r="Q3593" s="185">
        <v>0</v>
      </c>
      <c r="R3593" s="186">
        <v>0</v>
      </c>
    </row>
    <row r="3594" spans="1:18" s="81" customFormat="1" x14ac:dyDescent="0.2">
      <c r="A3594" s="81" t="s">
        <v>147</v>
      </c>
      <c r="B3594" s="81" t="s">
        <v>493</v>
      </c>
      <c r="C3594" s="81" t="str">
        <f t="shared" si="56"/>
        <v>08081</v>
      </c>
      <c r="D3594" s="81" t="s">
        <v>533</v>
      </c>
      <c r="E3594" s="81" t="s">
        <v>3303</v>
      </c>
      <c r="F3594" s="81">
        <v>17.399999999999999</v>
      </c>
      <c r="G3594" s="81" t="s">
        <v>515</v>
      </c>
      <c r="H3594" s="81" t="s">
        <v>3306</v>
      </c>
      <c r="I3594" s="81" t="s">
        <v>3305</v>
      </c>
      <c r="J3594" s="81" t="s">
        <v>221</v>
      </c>
      <c r="K3594" s="81" t="s">
        <v>333</v>
      </c>
      <c r="L3594" s="81">
        <v>-108.61335297222222</v>
      </c>
      <c r="M3594" s="81">
        <v>40.998885999999999</v>
      </c>
      <c r="N3594" s="190">
        <v>0</v>
      </c>
      <c r="O3594" s="185">
        <v>0</v>
      </c>
      <c r="P3594" s="185">
        <v>18.399999999999999</v>
      </c>
      <c r="Q3594" s="185">
        <v>0</v>
      </c>
      <c r="R3594" s="186">
        <v>0</v>
      </c>
    </row>
    <row r="3595" spans="1:18" s="81" customFormat="1" x14ac:dyDescent="0.2">
      <c r="A3595" s="81" t="s">
        <v>147</v>
      </c>
      <c r="B3595" s="81" t="s">
        <v>493</v>
      </c>
      <c r="C3595" s="81" t="str">
        <f t="shared" si="56"/>
        <v>08081</v>
      </c>
      <c r="D3595" s="81" t="s">
        <v>533</v>
      </c>
      <c r="E3595" s="81" t="s">
        <v>3303</v>
      </c>
      <c r="F3595" s="81">
        <v>17.399999999999999</v>
      </c>
      <c r="G3595" s="81" t="s">
        <v>515</v>
      </c>
      <c r="H3595" s="81" t="s">
        <v>3306</v>
      </c>
      <c r="I3595" s="81" t="s">
        <v>3305</v>
      </c>
      <c r="J3595" s="81" t="s">
        <v>221</v>
      </c>
      <c r="K3595" s="81" t="s">
        <v>333</v>
      </c>
      <c r="L3595" s="81">
        <v>-108.61335297222222</v>
      </c>
      <c r="M3595" s="81">
        <v>40.998885999999999</v>
      </c>
      <c r="N3595" s="190">
        <v>21.1</v>
      </c>
      <c r="O3595" s="185">
        <v>0</v>
      </c>
      <c r="P3595" s="185">
        <v>0</v>
      </c>
      <c r="Q3595" s="185">
        <v>0</v>
      </c>
      <c r="R3595" s="186">
        <v>0</v>
      </c>
    </row>
    <row r="3596" spans="1:18" s="81" customFormat="1" x14ac:dyDescent="0.2">
      <c r="A3596" s="81" t="s">
        <v>147</v>
      </c>
      <c r="B3596" s="81" t="s">
        <v>493</v>
      </c>
      <c r="C3596" s="81" t="str">
        <f t="shared" si="56"/>
        <v>08081</v>
      </c>
      <c r="D3596" s="81" t="s">
        <v>533</v>
      </c>
      <c r="E3596" s="81" t="s">
        <v>3303</v>
      </c>
      <c r="F3596" s="81">
        <v>17.399999999999999</v>
      </c>
      <c r="G3596" s="81" t="s">
        <v>515</v>
      </c>
      <c r="H3596" s="81" t="s">
        <v>3306</v>
      </c>
      <c r="I3596" s="81" t="s">
        <v>3305</v>
      </c>
      <c r="J3596" s="81" t="s">
        <v>221</v>
      </c>
      <c r="K3596" s="81" t="s">
        <v>333</v>
      </c>
      <c r="L3596" s="81">
        <v>-108.61335297222222</v>
      </c>
      <c r="M3596" s="81">
        <v>40.998885999999999</v>
      </c>
      <c r="N3596" s="190">
        <v>0</v>
      </c>
      <c r="O3596" s="185">
        <v>0</v>
      </c>
      <c r="P3596" s="185">
        <v>0</v>
      </c>
      <c r="Q3596" s="185">
        <v>0</v>
      </c>
      <c r="R3596" s="186">
        <v>8.6999999999999994E-2</v>
      </c>
    </row>
    <row r="3597" spans="1:18" s="81" customFormat="1" x14ac:dyDescent="0.2">
      <c r="A3597" s="81" t="s">
        <v>147</v>
      </c>
      <c r="B3597" s="81" t="s">
        <v>493</v>
      </c>
      <c r="C3597" s="81" t="str">
        <f t="shared" si="56"/>
        <v>08081</v>
      </c>
      <c r="D3597" s="81" t="s">
        <v>533</v>
      </c>
      <c r="E3597" s="81" t="s">
        <v>3303</v>
      </c>
      <c r="F3597" s="81">
        <v>17.399999999999999</v>
      </c>
      <c r="G3597" s="81" t="s">
        <v>515</v>
      </c>
      <c r="H3597" s="81" t="s">
        <v>3306</v>
      </c>
      <c r="I3597" s="81" t="s">
        <v>3305</v>
      </c>
      <c r="J3597" s="81" t="s">
        <v>221</v>
      </c>
      <c r="K3597" s="81" t="s">
        <v>333</v>
      </c>
      <c r="L3597" s="81">
        <v>-108.61335297222222</v>
      </c>
      <c r="M3597" s="81">
        <v>40.998885999999999</v>
      </c>
      <c r="N3597" s="190">
        <v>0</v>
      </c>
      <c r="O3597" s="185">
        <v>0</v>
      </c>
      <c r="P3597" s="185">
        <v>0</v>
      </c>
      <c r="Q3597" s="185">
        <v>0</v>
      </c>
      <c r="R3597" s="186">
        <v>0</v>
      </c>
    </row>
    <row r="3598" spans="1:18" s="81" customFormat="1" x14ac:dyDescent="0.2">
      <c r="A3598" s="81" t="s">
        <v>147</v>
      </c>
      <c r="B3598" s="81" t="s">
        <v>493</v>
      </c>
      <c r="C3598" s="81" t="str">
        <f t="shared" si="56"/>
        <v>08081</v>
      </c>
      <c r="D3598" s="81" t="s">
        <v>533</v>
      </c>
      <c r="E3598" s="81" t="s">
        <v>3303</v>
      </c>
      <c r="F3598" s="81">
        <v>17.399999999999999</v>
      </c>
      <c r="G3598" s="81" t="s">
        <v>515</v>
      </c>
      <c r="H3598" s="81" t="s">
        <v>3306</v>
      </c>
      <c r="I3598" s="81" t="s">
        <v>3305</v>
      </c>
      <c r="J3598" s="81" t="s">
        <v>221</v>
      </c>
      <c r="K3598" s="81" t="s">
        <v>333</v>
      </c>
      <c r="L3598" s="81">
        <v>-108.61335297222222</v>
      </c>
      <c r="M3598" s="81">
        <v>40.998885999999999</v>
      </c>
      <c r="N3598" s="190">
        <v>0</v>
      </c>
      <c r="O3598" s="185">
        <v>0</v>
      </c>
      <c r="P3598" s="185">
        <v>0</v>
      </c>
      <c r="Q3598" s="185">
        <v>5.2199999999999998E-3</v>
      </c>
      <c r="R3598" s="186">
        <v>0</v>
      </c>
    </row>
    <row r="3599" spans="1:18" s="81" customFormat="1" x14ac:dyDescent="0.2">
      <c r="A3599" s="81" t="s">
        <v>147</v>
      </c>
      <c r="B3599" s="81" t="s">
        <v>493</v>
      </c>
      <c r="C3599" s="81" t="str">
        <f t="shared" si="56"/>
        <v>08081</v>
      </c>
      <c r="D3599" s="81" t="s">
        <v>533</v>
      </c>
      <c r="E3599" s="81" t="s">
        <v>3303</v>
      </c>
      <c r="F3599" s="81">
        <v>17.399999999999999</v>
      </c>
      <c r="G3599" s="81" t="s">
        <v>515</v>
      </c>
      <c r="H3599" s="81" t="s">
        <v>3306</v>
      </c>
      <c r="I3599" s="81" t="s">
        <v>3305</v>
      </c>
      <c r="J3599" s="81" t="s">
        <v>221</v>
      </c>
      <c r="K3599" s="81" t="s">
        <v>333</v>
      </c>
      <c r="L3599" s="81">
        <v>-108.61335297222222</v>
      </c>
      <c r="M3599" s="81">
        <v>40.998885999999999</v>
      </c>
      <c r="N3599" s="190">
        <v>0</v>
      </c>
      <c r="O3599" s="185">
        <v>0.1</v>
      </c>
      <c r="P3599" s="185">
        <v>0</v>
      </c>
      <c r="Q3599" s="185">
        <v>0</v>
      </c>
      <c r="R3599" s="186">
        <v>0</v>
      </c>
    </row>
    <row r="3600" spans="1:18" s="81" customFormat="1" x14ac:dyDescent="0.2">
      <c r="A3600" s="81" t="s">
        <v>147</v>
      </c>
      <c r="B3600" s="81" t="s">
        <v>493</v>
      </c>
      <c r="C3600" s="81" t="str">
        <f t="shared" si="56"/>
        <v>08081</v>
      </c>
      <c r="D3600" s="81" t="s">
        <v>533</v>
      </c>
      <c r="E3600" s="81" t="s">
        <v>3303</v>
      </c>
      <c r="F3600" s="81">
        <v>45.85</v>
      </c>
      <c r="G3600" s="81" t="s">
        <v>515</v>
      </c>
      <c r="H3600" s="81" t="s">
        <v>3307</v>
      </c>
      <c r="I3600" s="81" t="s">
        <v>3305</v>
      </c>
      <c r="J3600" s="81" t="s">
        <v>221</v>
      </c>
      <c r="K3600" s="81" t="s">
        <v>333</v>
      </c>
      <c r="L3600" s="81">
        <v>-108.61335297222222</v>
      </c>
      <c r="M3600" s="81">
        <v>40.998885999999999</v>
      </c>
      <c r="N3600" s="190">
        <v>0</v>
      </c>
      <c r="O3600" s="185">
        <v>0</v>
      </c>
      <c r="P3600" s="185">
        <v>85.7</v>
      </c>
      <c r="Q3600" s="185">
        <v>0</v>
      </c>
      <c r="R3600" s="186">
        <v>0</v>
      </c>
    </row>
    <row r="3601" spans="1:18" s="81" customFormat="1" x14ac:dyDescent="0.2">
      <c r="A3601" s="81" t="s">
        <v>147</v>
      </c>
      <c r="B3601" s="81" t="s">
        <v>493</v>
      </c>
      <c r="C3601" s="81" t="str">
        <f t="shared" si="56"/>
        <v>08081</v>
      </c>
      <c r="D3601" s="81" t="s">
        <v>533</v>
      </c>
      <c r="E3601" s="81" t="s">
        <v>3303</v>
      </c>
      <c r="F3601" s="81">
        <v>45.85</v>
      </c>
      <c r="G3601" s="81" t="s">
        <v>515</v>
      </c>
      <c r="H3601" s="81" t="s">
        <v>3307</v>
      </c>
      <c r="I3601" s="81" t="s">
        <v>3305</v>
      </c>
      <c r="J3601" s="81" t="s">
        <v>221</v>
      </c>
      <c r="K3601" s="81" t="s">
        <v>333</v>
      </c>
      <c r="L3601" s="81">
        <v>-108.61335297222222</v>
      </c>
      <c r="M3601" s="81">
        <v>40.998885999999999</v>
      </c>
      <c r="N3601" s="190">
        <v>97.9</v>
      </c>
      <c r="O3601" s="185">
        <v>0</v>
      </c>
      <c r="P3601" s="185">
        <v>0</v>
      </c>
      <c r="Q3601" s="185">
        <v>0</v>
      </c>
      <c r="R3601" s="186">
        <v>0</v>
      </c>
    </row>
    <row r="3602" spans="1:18" s="81" customFormat="1" x14ac:dyDescent="0.2">
      <c r="A3602" s="81" t="s">
        <v>147</v>
      </c>
      <c r="B3602" s="81" t="s">
        <v>493</v>
      </c>
      <c r="C3602" s="81" t="str">
        <f t="shared" si="56"/>
        <v>08081</v>
      </c>
      <c r="D3602" s="81" t="s">
        <v>533</v>
      </c>
      <c r="E3602" s="81" t="s">
        <v>3303</v>
      </c>
      <c r="F3602" s="81">
        <v>45.85</v>
      </c>
      <c r="G3602" s="81" t="s">
        <v>515</v>
      </c>
      <c r="H3602" s="81" t="s">
        <v>3307</v>
      </c>
      <c r="I3602" s="81" t="s">
        <v>3305</v>
      </c>
      <c r="J3602" s="81" t="s">
        <v>221</v>
      </c>
      <c r="K3602" s="81" t="s">
        <v>333</v>
      </c>
      <c r="L3602" s="81">
        <v>-108.61335297222222</v>
      </c>
      <c r="M3602" s="81">
        <v>40.998885999999999</v>
      </c>
      <c r="N3602" s="190">
        <v>0</v>
      </c>
      <c r="O3602" s="185">
        <v>0</v>
      </c>
      <c r="P3602" s="185">
        <v>0</v>
      </c>
      <c r="Q3602" s="185">
        <v>0</v>
      </c>
      <c r="R3602" s="186">
        <v>0.22925000000000001</v>
      </c>
    </row>
    <row r="3603" spans="1:18" s="81" customFormat="1" x14ac:dyDescent="0.2">
      <c r="A3603" s="81" t="s">
        <v>147</v>
      </c>
      <c r="B3603" s="81" t="s">
        <v>493</v>
      </c>
      <c r="C3603" s="81" t="str">
        <f t="shared" si="56"/>
        <v>08081</v>
      </c>
      <c r="D3603" s="81" t="s">
        <v>533</v>
      </c>
      <c r="E3603" s="81" t="s">
        <v>3303</v>
      </c>
      <c r="F3603" s="81">
        <v>45.85</v>
      </c>
      <c r="G3603" s="81" t="s">
        <v>515</v>
      </c>
      <c r="H3603" s="81" t="s">
        <v>3307</v>
      </c>
      <c r="I3603" s="81" t="s">
        <v>3305</v>
      </c>
      <c r="J3603" s="81" t="s">
        <v>221</v>
      </c>
      <c r="K3603" s="81" t="s">
        <v>333</v>
      </c>
      <c r="L3603" s="81">
        <v>-108.61335297222222</v>
      </c>
      <c r="M3603" s="81">
        <v>40.998885999999999</v>
      </c>
      <c r="N3603" s="190">
        <v>0</v>
      </c>
      <c r="O3603" s="185">
        <v>0</v>
      </c>
      <c r="P3603" s="185">
        <v>0</v>
      </c>
      <c r="Q3603" s="185">
        <v>0</v>
      </c>
      <c r="R3603" s="186">
        <v>0</v>
      </c>
    </row>
    <row r="3604" spans="1:18" s="81" customFormat="1" x14ac:dyDescent="0.2">
      <c r="A3604" s="81" t="s">
        <v>147</v>
      </c>
      <c r="B3604" s="81" t="s">
        <v>493</v>
      </c>
      <c r="C3604" s="81" t="str">
        <f t="shared" si="56"/>
        <v>08081</v>
      </c>
      <c r="D3604" s="81" t="s">
        <v>533</v>
      </c>
      <c r="E3604" s="81" t="s">
        <v>3303</v>
      </c>
      <c r="F3604" s="81">
        <v>45.85</v>
      </c>
      <c r="G3604" s="81" t="s">
        <v>515</v>
      </c>
      <c r="H3604" s="81" t="s">
        <v>3307</v>
      </c>
      <c r="I3604" s="81" t="s">
        <v>3305</v>
      </c>
      <c r="J3604" s="81" t="s">
        <v>221</v>
      </c>
      <c r="K3604" s="81" t="s">
        <v>333</v>
      </c>
      <c r="L3604" s="81">
        <v>-108.61335297222222</v>
      </c>
      <c r="M3604" s="81">
        <v>40.998885999999999</v>
      </c>
      <c r="N3604" s="190">
        <v>0</v>
      </c>
      <c r="O3604" s="185">
        <v>0</v>
      </c>
      <c r="P3604" s="185">
        <v>0</v>
      </c>
      <c r="Q3604" s="185">
        <v>1.3755E-2</v>
      </c>
      <c r="R3604" s="186">
        <v>0</v>
      </c>
    </row>
    <row r="3605" spans="1:18" s="81" customFormat="1" x14ac:dyDescent="0.2">
      <c r="A3605" s="81" t="s">
        <v>147</v>
      </c>
      <c r="B3605" s="81" t="s">
        <v>493</v>
      </c>
      <c r="C3605" s="81" t="str">
        <f t="shared" si="56"/>
        <v>08081</v>
      </c>
      <c r="D3605" s="81" t="s">
        <v>533</v>
      </c>
      <c r="E3605" s="81" t="s">
        <v>3303</v>
      </c>
      <c r="F3605" s="81">
        <v>45.85</v>
      </c>
      <c r="G3605" s="81" t="s">
        <v>515</v>
      </c>
      <c r="H3605" s="81" t="s">
        <v>3307</v>
      </c>
      <c r="I3605" s="81" t="s">
        <v>3305</v>
      </c>
      <c r="J3605" s="81" t="s">
        <v>221</v>
      </c>
      <c r="K3605" s="81" t="s">
        <v>333</v>
      </c>
      <c r="L3605" s="81">
        <v>-108.61335297222222</v>
      </c>
      <c r="M3605" s="81">
        <v>40.998885999999999</v>
      </c>
      <c r="N3605" s="190">
        <v>0</v>
      </c>
      <c r="O3605" s="185">
        <v>0.6</v>
      </c>
      <c r="P3605" s="185">
        <v>0</v>
      </c>
      <c r="Q3605" s="185">
        <v>0</v>
      </c>
      <c r="R3605" s="186">
        <v>0</v>
      </c>
    </row>
    <row r="3606" spans="1:18" s="81" customFormat="1" x14ac:dyDescent="0.2">
      <c r="A3606" s="81" t="s">
        <v>147</v>
      </c>
      <c r="B3606" s="81" t="s">
        <v>493</v>
      </c>
      <c r="C3606" s="81" t="str">
        <f t="shared" si="56"/>
        <v>08081</v>
      </c>
      <c r="D3606" s="81" t="s">
        <v>533</v>
      </c>
      <c r="E3606" s="81" t="s">
        <v>3303</v>
      </c>
      <c r="F3606" s="81">
        <v>5.08</v>
      </c>
      <c r="G3606" s="81" t="s">
        <v>515</v>
      </c>
      <c r="H3606" s="81" t="s">
        <v>3308</v>
      </c>
      <c r="I3606" s="81" t="s">
        <v>3305</v>
      </c>
      <c r="J3606" s="81" t="s">
        <v>221</v>
      </c>
      <c r="K3606" s="81" t="s">
        <v>333</v>
      </c>
      <c r="L3606" s="81">
        <v>-108.61335297222222</v>
      </c>
      <c r="M3606" s="81">
        <v>40.998885999999999</v>
      </c>
      <c r="N3606" s="190">
        <v>0</v>
      </c>
      <c r="O3606" s="185">
        <v>0</v>
      </c>
      <c r="P3606" s="185">
        <v>10.11</v>
      </c>
      <c r="Q3606" s="185">
        <v>0</v>
      </c>
      <c r="R3606" s="186">
        <v>0</v>
      </c>
    </row>
    <row r="3607" spans="1:18" s="81" customFormat="1" x14ac:dyDescent="0.2">
      <c r="A3607" s="81" t="s">
        <v>147</v>
      </c>
      <c r="B3607" s="81" t="s">
        <v>493</v>
      </c>
      <c r="C3607" s="81" t="str">
        <f t="shared" si="56"/>
        <v>08081</v>
      </c>
      <c r="D3607" s="81" t="s">
        <v>533</v>
      </c>
      <c r="E3607" s="81" t="s">
        <v>3303</v>
      </c>
      <c r="F3607" s="81">
        <v>5.08</v>
      </c>
      <c r="G3607" s="81" t="s">
        <v>515</v>
      </c>
      <c r="H3607" s="81" t="s">
        <v>3308</v>
      </c>
      <c r="I3607" s="81" t="s">
        <v>3305</v>
      </c>
      <c r="J3607" s="81" t="s">
        <v>221</v>
      </c>
      <c r="K3607" s="81" t="s">
        <v>333</v>
      </c>
      <c r="L3607" s="81">
        <v>-108.61335297222222</v>
      </c>
      <c r="M3607" s="81">
        <v>40.998885999999999</v>
      </c>
      <c r="N3607" s="190">
        <v>12.4</v>
      </c>
      <c r="O3607" s="185">
        <v>0</v>
      </c>
      <c r="P3607" s="185">
        <v>0</v>
      </c>
      <c r="Q3607" s="185">
        <v>0</v>
      </c>
      <c r="R3607" s="186">
        <v>0</v>
      </c>
    </row>
    <row r="3608" spans="1:18" s="81" customFormat="1" x14ac:dyDescent="0.2">
      <c r="A3608" s="81" t="s">
        <v>147</v>
      </c>
      <c r="B3608" s="81" t="s">
        <v>493</v>
      </c>
      <c r="C3608" s="81" t="str">
        <f t="shared" si="56"/>
        <v>08081</v>
      </c>
      <c r="D3608" s="81" t="s">
        <v>533</v>
      </c>
      <c r="E3608" s="81" t="s">
        <v>3303</v>
      </c>
      <c r="F3608" s="81">
        <v>5.08</v>
      </c>
      <c r="G3608" s="81" t="s">
        <v>515</v>
      </c>
      <c r="H3608" s="81" t="s">
        <v>3308</v>
      </c>
      <c r="I3608" s="81" t="s">
        <v>3305</v>
      </c>
      <c r="J3608" s="81" t="s">
        <v>221</v>
      </c>
      <c r="K3608" s="81" t="s">
        <v>333</v>
      </c>
      <c r="L3608" s="81">
        <v>-108.61335297222222</v>
      </c>
      <c r="M3608" s="81">
        <v>40.998885999999999</v>
      </c>
      <c r="N3608" s="190">
        <v>0</v>
      </c>
      <c r="O3608" s="185">
        <v>0</v>
      </c>
      <c r="P3608" s="185">
        <v>0</v>
      </c>
      <c r="Q3608" s="185">
        <v>0</v>
      </c>
      <c r="R3608" s="186">
        <v>2.5399999999999999E-2</v>
      </c>
    </row>
    <row r="3609" spans="1:18" s="81" customFormat="1" x14ac:dyDescent="0.2">
      <c r="A3609" s="81" t="s">
        <v>147</v>
      </c>
      <c r="B3609" s="81" t="s">
        <v>493</v>
      </c>
      <c r="C3609" s="81" t="str">
        <f t="shared" si="56"/>
        <v>08081</v>
      </c>
      <c r="D3609" s="81" t="s">
        <v>533</v>
      </c>
      <c r="E3609" s="81" t="s">
        <v>3303</v>
      </c>
      <c r="F3609" s="81">
        <v>5.08</v>
      </c>
      <c r="G3609" s="81" t="s">
        <v>515</v>
      </c>
      <c r="H3609" s="81" t="s">
        <v>3308</v>
      </c>
      <c r="I3609" s="81" t="s">
        <v>3305</v>
      </c>
      <c r="J3609" s="81" t="s">
        <v>221</v>
      </c>
      <c r="K3609" s="81" t="s">
        <v>333</v>
      </c>
      <c r="L3609" s="81">
        <v>-108.61335297222222</v>
      </c>
      <c r="M3609" s="81">
        <v>40.998885999999999</v>
      </c>
      <c r="N3609" s="190">
        <v>0</v>
      </c>
      <c r="O3609" s="185">
        <v>0</v>
      </c>
      <c r="P3609" s="185">
        <v>0</v>
      </c>
      <c r="Q3609" s="185">
        <v>0</v>
      </c>
      <c r="R3609" s="186">
        <v>0</v>
      </c>
    </row>
    <row r="3610" spans="1:18" s="81" customFormat="1" x14ac:dyDescent="0.2">
      <c r="A3610" s="81" t="s">
        <v>147</v>
      </c>
      <c r="B3610" s="81" t="s">
        <v>493</v>
      </c>
      <c r="C3610" s="81" t="str">
        <f t="shared" si="56"/>
        <v>08081</v>
      </c>
      <c r="D3610" s="81" t="s">
        <v>533</v>
      </c>
      <c r="E3610" s="81" t="s">
        <v>3303</v>
      </c>
      <c r="F3610" s="81">
        <v>5.08</v>
      </c>
      <c r="G3610" s="81" t="s">
        <v>515</v>
      </c>
      <c r="H3610" s="81" t="s">
        <v>3308</v>
      </c>
      <c r="I3610" s="81" t="s">
        <v>3305</v>
      </c>
      <c r="J3610" s="81" t="s">
        <v>221</v>
      </c>
      <c r="K3610" s="81" t="s">
        <v>333</v>
      </c>
      <c r="L3610" s="81">
        <v>-108.61335297222222</v>
      </c>
      <c r="M3610" s="81">
        <v>40.998885999999999</v>
      </c>
      <c r="N3610" s="190">
        <v>0</v>
      </c>
      <c r="O3610" s="185">
        <v>0</v>
      </c>
      <c r="P3610" s="185">
        <v>0</v>
      </c>
      <c r="Q3610" s="185">
        <v>1.524E-3</v>
      </c>
      <c r="R3610" s="186">
        <v>0</v>
      </c>
    </row>
    <row r="3611" spans="1:18" s="81" customFormat="1" x14ac:dyDescent="0.2">
      <c r="A3611" s="81" t="s">
        <v>147</v>
      </c>
      <c r="B3611" s="81" t="s">
        <v>493</v>
      </c>
      <c r="C3611" s="81" t="str">
        <f t="shared" si="56"/>
        <v>08081</v>
      </c>
      <c r="D3611" s="81" t="s">
        <v>533</v>
      </c>
      <c r="E3611" s="81" t="s">
        <v>3303</v>
      </c>
      <c r="F3611" s="81">
        <v>5.08</v>
      </c>
      <c r="G3611" s="81" t="s">
        <v>515</v>
      </c>
      <c r="H3611" s="81" t="s">
        <v>3308</v>
      </c>
      <c r="I3611" s="81" t="s">
        <v>3305</v>
      </c>
      <c r="J3611" s="81" t="s">
        <v>221</v>
      </c>
      <c r="K3611" s="81" t="s">
        <v>333</v>
      </c>
      <c r="L3611" s="81">
        <v>-108.61335297222222</v>
      </c>
      <c r="M3611" s="81">
        <v>40.998885999999999</v>
      </c>
      <c r="N3611" s="190">
        <v>0</v>
      </c>
      <c r="O3611" s="185">
        <v>0.08</v>
      </c>
      <c r="P3611" s="185">
        <v>0</v>
      </c>
      <c r="Q3611" s="185">
        <v>0</v>
      </c>
      <c r="R3611" s="186">
        <v>0</v>
      </c>
    </row>
    <row r="3612" spans="1:18" s="81" customFormat="1" x14ac:dyDescent="0.2">
      <c r="A3612" s="81" t="s">
        <v>147</v>
      </c>
      <c r="B3612" s="81" t="s">
        <v>493</v>
      </c>
      <c r="C3612" s="81" t="str">
        <f t="shared" si="56"/>
        <v>08081</v>
      </c>
      <c r="D3612" s="81" t="s">
        <v>533</v>
      </c>
      <c r="E3612" s="81" t="s">
        <v>3303</v>
      </c>
      <c r="F3612" s="81">
        <v>59.5</v>
      </c>
      <c r="G3612" s="81" t="s">
        <v>515</v>
      </c>
      <c r="H3612" s="81" t="s">
        <v>3309</v>
      </c>
      <c r="I3612" s="81" t="s">
        <v>3305</v>
      </c>
      <c r="J3612" s="81" t="s">
        <v>229</v>
      </c>
      <c r="K3612" s="81" t="s">
        <v>333</v>
      </c>
      <c r="L3612" s="81">
        <v>-108.61335297222222</v>
      </c>
      <c r="M3612" s="81">
        <v>40.998885999999999</v>
      </c>
      <c r="N3612" s="190">
        <v>0</v>
      </c>
      <c r="O3612" s="185">
        <v>0</v>
      </c>
      <c r="P3612" s="185">
        <v>8.1999999999999993</v>
      </c>
      <c r="Q3612" s="185">
        <v>0</v>
      </c>
      <c r="R3612" s="186">
        <v>0</v>
      </c>
    </row>
    <row r="3613" spans="1:18" s="81" customFormat="1" x14ac:dyDescent="0.2">
      <c r="A3613" s="81" t="s">
        <v>147</v>
      </c>
      <c r="B3613" s="81" t="s">
        <v>493</v>
      </c>
      <c r="C3613" s="81" t="str">
        <f t="shared" si="56"/>
        <v>08081</v>
      </c>
      <c r="D3613" s="81" t="s">
        <v>533</v>
      </c>
      <c r="E3613" s="81" t="s">
        <v>3303</v>
      </c>
      <c r="F3613" s="81">
        <v>59.5</v>
      </c>
      <c r="G3613" s="81" t="s">
        <v>515</v>
      </c>
      <c r="H3613" s="81" t="s">
        <v>3309</v>
      </c>
      <c r="I3613" s="81" t="s">
        <v>3305</v>
      </c>
      <c r="J3613" s="81" t="s">
        <v>229</v>
      </c>
      <c r="K3613" s="81" t="s">
        <v>333</v>
      </c>
      <c r="L3613" s="81">
        <v>-108.61335297222222</v>
      </c>
      <c r="M3613" s="81">
        <v>40.998885999999999</v>
      </c>
      <c r="N3613" s="190">
        <v>8.1999999999999993</v>
      </c>
      <c r="O3613" s="185">
        <v>0</v>
      </c>
      <c r="P3613" s="185">
        <v>0</v>
      </c>
      <c r="Q3613" s="185">
        <v>0</v>
      </c>
      <c r="R3613" s="186">
        <v>0</v>
      </c>
    </row>
    <row r="3614" spans="1:18" s="81" customFormat="1" x14ac:dyDescent="0.2">
      <c r="A3614" s="81" t="s">
        <v>147</v>
      </c>
      <c r="B3614" s="81" t="s">
        <v>493</v>
      </c>
      <c r="C3614" s="81" t="str">
        <f t="shared" si="56"/>
        <v>08081</v>
      </c>
      <c r="D3614" s="81" t="s">
        <v>533</v>
      </c>
      <c r="E3614" s="81" t="s">
        <v>3303</v>
      </c>
      <c r="F3614" s="81">
        <v>59.5</v>
      </c>
      <c r="G3614" s="81" t="s">
        <v>515</v>
      </c>
      <c r="H3614" s="81" t="s">
        <v>3309</v>
      </c>
      <c r="I3614" s="81" t="s">
        <v>3305</v>
      </c>
      <c r="J3614" s="81" t="s">
        <v>229</v>
      </c>
      <c r="K3614" s="81" t="s">
        <v>333</v>
      </c>
      <c r="L3614" s="81">
        <v>-108.61335297222222</v>
      </c>
      <c r="M3614" s="81">
        <v>40.998885999999999</v>
      </c>
      <c r="N3614" s="190">
        <v>0</v>
      </c>
      <c r="O3614" s="185">
        <v>0</v>
      </c>
      <c r="P3614" s="185">
        <v>0</v>
      </c>
      <c r="Q3614" s="185">
        <v>0</v>
      </c>
      <c r="R3614" s="186">
        <v>0.29749999999999999</v>
      </c>
    </row>
    <row r="3615" spans="1:18" s="81" customFormat="1" x14ac:dyDescent="0.2">
      <c r="A3615" s="81" t="s">
        <v>147</v>
      </c>
      <c r="B3615" s="81" t="s">
        <v>493</v>
      </c>
      <c r="C3615" s="81" t="str">
        <f t="shared" si="56"/>
        <v>08081</v>
      </c>
      <c r="D3615" s="81" t="s">
        <v>533</v>
      </c>
      <c r="E3615" s="81" t="s">
        <v>3303</v>
      </c>
      <c r="F3615" s="81">
        <v>59.5</v>
      </c>
      <c r="G3615" s="81" t="s">
        <v>515</v>
      </c>
      <c r="H3615" s="81" t="s">
        <v>3309</v>
      </c>
      <c r="I3615" s="81" t="s">
        <v>3305</v>
      </c>
      <c r="J3615" s="81" t="s">
        <v>229</v>
      </c>
      <c r="K3615" s="81" t="s">
        <v>333</v>
      </c>
      <c r="L3615" s="81">
        <v>-108.61335297222222</v>
      </c>
      <c r="M3615" s="81">
        <v>40.998885999999999</v>
      </c>
      <c r="N3615" s="190">
        <v>0</v>
      </c>
      <c r="O3615" s="185">
        <v>0</v>
      </c>
      <c r="P3615" s="185">
        <v>0</v>
      </c>
      <c r="Q3615" s="185">
        <v>0</v>
      </c>
      <c r="R3615" s="186">
        <v>0</v>
      </c>
    </row>
    <row r="3616" spans="1:18" s="81" customFormat="1" x14ac:dyDescent="0.2">
      <c r="A3616" s="81" t="s">
        <v>147</v>
      </c>
      <c r="B3616" s="81" t="s">
        <v>493</v>
      </c>
      <c r="C3616" s="81" t="str">
        <f t="shared" si="56"/>
        <v>08081</v>
      </c>
      <c r="D3616" s="81" t="s">
        <v>533</v>
      </c>
      <c r="E3616" s="81" t="s">
        <v>3303</v>
      </c>
      <c r="F3616" s="81">
        <v>59.5</v>
      </c>
      <c r="G3616" s="81" t="s">
        <v>515</v>
      </c>
      <c r="H3616" s="81" t="s">
        <v>3309</v>
      </c>
      <c r="I3616" s="81" t="s">
        <v>3305</v>
      </c>
      <c r="J3616" s="81" t="s">
        <v>229</v>
      </c>
      <c r="K3616" s="81" t="s">
        <v>333</v>
      </c>
      <c r="L3616" s="81">
        <v>-108.61335297222222</v>
      </c>
      <c r="M3616" s="81">
        <v>40.998885999999999</v>
      </c>
      <c r="N3616" s="190">
        <v>0</v>
      </c>
      <c r="O3616" s="185">
        <v>0</v>
      </c>
      <c r="P3616" s="185">
        <v>0</v>
      </c>
      <c r="Q3616" s="185">
        <v>1.7850000000000001E-2</v>
      </c>
      <c r="R3616" s="186">
        <v>0</v>
      </c>
    </row>
    <row r="3617" spans="1:18" s="81" customFormat="1" x14ac:dyDescent="0.2">
      <c r="A3617" s="81" t="s">
        <v>147</v>
      </c>
      <c r="B3617" s="81" t="s">
        <v>493</v>
      </c>
      <c r="C3617" s="81" t="str">
        <f t="shared" si="56"/>
        <v>08081</v>
      </c>
      <c r="D3617" s="81" t="s">
        <v>533</v>
      </c>
      <c r="E3617" s="81" t="s">
        <v>3303</v>
      </c>
      <c r="F3617" s="81">
        <v>59.5</v>
      </c>
      <c r="G3617" s="81" t="s">
        <v>515</v>
      </c>
      <c r="H3617" s="81" t="s">
        <v>3309</v>
      </c>
      <c r="I3617" s="81" t="s">
        <v>3305</v>
      </c>
      <c r="J3617" s="81" t="s">
        <v>229</v>
      </c>
      <c r="K3617" s="81" t="s">
        <v>333</v>
      </c>
      <c r="L3617" s="81">
        <v>-108.61335297222222</v>
      </c>
      <c r="M3617" s="81">
        <v>40.998885999999999</v>
      </c>
      <c r="N3617" s="190">
        <v>0</v>
      </c>
      <c r="O3617" s="185">
        <v>4.0999999999999996</v>
      </c>
      <c r="P3617" s="185">
        <v>0</v>
      </c>
      <c r="Q3617" s="185">
        <v>0</v>
      </c>
      <c r="R3617" s="186">
        <v>0</v>
      </c>
    </row>
    <row r="3618" spans="1:18" s="81" customFormat="1" x14ac:dyDescent="0.2">
      <c r="A3618" s="81" t="s">
        <v>147</v>
      </c>
      <c r="B3618" s="81" t="s">
        <v>493</v>
      </c>
      <c r="C3618" s="81" t="str">
        <f t="shared" si="56"/>
        <v>08081</v>
      </c>
      <c r="D3618" s="81" t="s">
        <v>533</v>
      </c>
      <c r="E3618" s="81" t="s">
        <v>3303</v>
      </c>
      <c r="F3618" s="81">
        <v>738</v>
      </c>
      <c r="G3618" s="81" t="s">
        <v>668</v>
      </c>
      <c r="H3618" s="81" t="s">
        <v>531</v>
      </c>
      <c r="I3618" s="81" t="s">
        <v>3305</v>
      </c>
      <c r="J3618" s="81" t="s">
        <v>245</v>
      </c>
      <c r="K3618" s="81" t="s">
        <v>494</v>
      </c>
      <c r="L3618" s="81">
        <v>-108.61335297222222</v>
      </c>
      <c r="M3618" s="81">
        <v>40.998885999999999</v>
      </c>
      <c r="N3618" s="190">
        <v>0</v>
      </c>
      <c r="O3618" s="185">
        <v>5.9048460888128149</v>
      </c>
      <c r="P3618" s="185">
        <v>0</v>
      </c>
      <c r="Q3618" s="185">
        <v>0</v>
      </c>
      <c r="R3618" s="186">
        <v>0</v>
      </c>
    </row>
    <row r="3619" spans="1:18" s="81" customFormat="1" x14ac:dyDescent="0.2">
      <c r="A3619" s="81" t="s">
        <v>147</v>
      </c>
      <c r="B3619" s="81" t="s">
        <v>493</v>
      </c>
      <c r="C3619" s="81" t="str">
        <f t="shared" si="56"/>
        <v>08081</v>
      </c>
      <c r="D3619" s="81" t="s">
        <v>533</v>
      </c>
      <c r="E3619" s="81" t="s">
        <v>3303</v>
      </c>
      <c r="F3619" s="81">
        <v>6387</v>
      </c>
      <c r="G3619" s="81" t="s">
        <v>505</v>
      </c>
      <c r="H3619" s="81" t="s">
        <v>3310</v>
      </c>
      <c r="I3619" s="81" t="s">
        <v>3305</v>
      </c>
      <c r="J3619" s="81" t="s">
        <v>4</v>
      </c>
      <c r="K3619" s="81" t="s">
        <v>319</v>
      </c>
      <c r="L3619" s="81">
        <v>-108.61335297222222</v>
      </c>
      <c r="M3619" s="81">
        <v>40.998885999999999</v>
      </c>
      <c r="N3619" s="190">
        <v>0</v>
      </c>
      <c r="O3619" s="185">
        <v>49.800077999999999</v>
      </c>
      <c r="P3619" s="185">
        <v>0</v>
      </c>
      <c r="Q3619" s="185">
        <v>0</v>
      </c>
      <c r="R3619" s="186">
        <v>0</v>
      </c>
    </row>
    <row r="3620" spans="1:18" s="81" customFormat="1" x14ac:dyDescent="0.2">
      <c r="A3620" s="81" t="s">
        <v>147</v>
      </c>
      <c r="B3620" s="81" t="s">
        <v>493</v>
      </c>
      <c r="C3620" s="81" t="str">
        <f t="shared" si="56"/>
        <v>08081</v>
      </c>
      <c r="D3620" s="81" t="s">
        <v>533</v>
      </c>
      <c r="E3620" s="81" t="s">
        <v>3303</v>
      </c>
      <c r="F3620" s="81">
        <v>3.3</v>
      </c>
      <c r="G3620" s="81" t="s">
        <v>515</v>
      </c>
      <c r="H3620" s="81" t="s">
        <v>3311</v>
      </c>
      <c r="I3620" s="81" t="s">
        <v>3305</v>
      </c>
      <c r="J3620" s="81" t="s">
        <v>4</v>
      </c>
      <c r="K3620" s="81" t="s">
        <v>319</v>
      </c>
      <c r="L3620" s="81">
        <v>-108.61335297222222</v>
      </c>
      <c r="M3620" s="81">
        <v>40.998885999999999</v>
      </c>
      <c r="N3620" s="190">
        <v>0</v>
      </c>
      <c r="O3620" s="185">
        <v>0</v>
      </c>
      <c r="P3620" s="185">
        <v>0.14000000000000001</v>
      </c>
      <c r="Q3620" s="185">
        <v>0</v>
      </c>
      <c r="R3620" s="186">
        <v>0</v>
      </c>
    </row>
    <row r="3621" spans="1:18" s="81" customFormat="1" x14ac:dyDescent="0.2">
      <c r="A3621" s="81" t="s">
        <v>147</v>
      </c>
      <c r="B3621" s="81" t="s">
        <v>493</v>
      </c>
      <c r="C3621" s="81" t="str">
        <f t="shared" si="56"/>
        <v>08081</v>
      </c>
      <c r="D3621" s="81" t="s">
        <v>533</v>
      </c>
      <c r="E3621" s="81" t="s">
        <v>3303</v>
      </c>
      <c r="F3621" s="81">
        <v>3.3</v>
      </c>
      <c r="G3621" s="81" t="s">
        <v>515</v>
      </c>
      <c r="H3621" s="81" t="s">
        <v>3311</v>
      </c>
      <c r="I3621" s="81" t="s">
        <v>3305</v>
      </c>
      <c r="J3621" s="81" t="s">
        <v>4</v>
      </c>
      <c r="K3621" s="81" t="s">
        <v>319</v>
      </c>
      <c r="L3621" s="81">
        <v>-108.61335297222222</v>
      </c>
      <c r="M3621" s="81">
        <v>40.998885999999999</v>
      </c>
      <c r="N3621" s="190">
        <v>0.16</v>
      </c>
      <c r="O3621" s="185">
        <v>0</v>
      </c>
      <c r="P3621" s="185">
        <v>0</v>
      </c>
      <c r="Q3621" s="185">
        <v>0</v>
      </c>
      <c r="R3621" s="186">
        <v>0</v>
      </c>
    </row>
    <row r="3622" spans="1:18" s="81" customFormat="1" x14ac:dyDescent="0.2">
      <c r="A3622" s="81" t="s">
        <v>147</v>
      </c>
      <c r="B3622" s="81" t="s">
        <v>493</v>
      </c>
      <c r="C3622" s="81" t="str">
        <f t="shared" si="56"/>
        <v>08081</v>
      </c>
      <c r="D3622" s="81" t="s">
        <v>533</v>
      </c>
      <c r="E3622" s="81" t="s">
        <v>3303</v>
      </c>
      <c r="F3622" s="81">
        <v>3.3</v>
      </c>
      <c r="G3622" s="81" t="s">
        <v>515</v>
      </c>
      <c r="H3622" s="81" t="s">
        <v>3311</v>
      </c>
      <c r="I3622" s="81" t="s">
        <v>3305</v>
      </c>
      <c r="J3622" s="81" t="s">
        <v>4</v>
      </c>
      <c r="K3622" s="81" t="s">
        <v>319</v>
      </c>
      <c r="L3622" s="81">
        <v>-108.61335297222222</v>
      </c>
      <c r="M3622" s="81">
        <v>40.998885999999999</v>
      </c>
      <c r="N3622" s="190">
        <v>0</v>
      </c>
      <c r="O3622" s="185">
        <v>0</v>
      </c>
      <c r="P3622" s="185">
        <v>0</v>
      </c>
      <c r="Q3622" s="185">
        <v>0</v>
      </c>
      <c r="R3622" s="186">
        <v>0.01</v>
      </c>
    </row>
    <row r="3623" spans="1:18" s="81" customFormat="1" x14ac:dyDescent="0.2">
      <c r="A3623" s="81" t="s">
        <v>147</v>
      </c>
      <c r="B3623" s="81" t="s">
        <v>493</v>
      </c>
      <c r="C3623" s="81" t="str">
        <f t="shared" si="56"/>
        <v>08081</v>
      </c>
      <c r="D3623" s="81" t="s">
        <v>533</v>
      </c>
      <c r="E3623" s="81" t="s">
        <v>3303</v>
      </c>
      <c r="F3623" s="81">
        <v>3.3</v>
      </c>
      <c r="G3623" s="81" t="s">
        <v>515</v>
      </c>
      <c r="H3623" s="81" t="s">
        <v>3311</v>
      </c>
      <c r="I3623" s="81" t="s">
        <v>3305</v>
      </c>
      <c r="J3623" s="81" t="s">
        <v>4</v>
      </c>
      <c r="K3623" s="81" t="s">
        <v>319</v>
      </c>
      <c r="L3623" s="81">
        <v>-108.61335297222222</v>
      </c>
      <c r="M3623" s="81">
        <v>40.998885999999999</v>
      </c>
      <c r="N3623" s="190">
        <v>0</v>
      </c>
      <c r="O3623" s="185">
        <v>0.501</v>
      </c>
      <c r="P3623" s="185">
        <v>0</v>
      </c>
      <c r="Q3623" s="185">
        <v>0</v>
      </c>
      <c r="R3623" s="186">
        <v>0</v>
      </c>
    </row>
    <row r="3624" spans="1:18" s="81" customFormat="1" x14ac:dyDescent="0.2">
      <c r="A3624" s="81" t="s">
        <v>147</v>
      </c>
      <c r="B3624" s="81" t="s">
        <v>493</v>
      </c>
      <c r="C3624" s="81" t="str">
        <f t="shared" si="56"/>
        <v>08081</v>
      </c>
      <c r="D3624" s="81" t="s">
        <v>533</v>
      </c>
      <c r="E3624" s="81" t="s">
        <v>643</v>
      </c>
      <c r="F3624" s="81">
        <v>6</v>
      </c>
      <c r="G3624" s="81" t="s">
        <v>515</v>
      </c>
      <c r="H3624" s="81" t="s">
        <v>3312</v>
      </c>
      <c r="I3624" s="81" t="s">
        <v>3313</v>
      </c>
      <c r="J3624" s="81" t="s">
        <v>221</v>
      </c>
      <c r="K3624" s="81" t="s">
        <v>333</v>
      </c>
      <c r="L3624" s="81">
        <v>-108.30602499999999</v>
      </c>
      <c r="M3624" s="81">
        <v>40.970983333333336</v>
      </c>
      <c r="N3624" s="190">
        <v>0</v>
      </c>
      <c r="O3624" s="185">
        <v>0</v>
      </c>
      <c r="P3624" s="185">
        <v>0.81</v>
      </c>
      <c r="Q3624" s="185">
        <v>0</v>
      </c>
      <c r="R3624" s="186">
        <v>0</v>
      </c>
    </row>
    <row r="3625" spans="1:18" s="81" customFormat="1" x14ac:dyDescent="0.2">
      <c r="A3625" s="81" t="s">
        <v>147</v>
      </c>
      <c r="B3625" s="81" t="s">
        <v>493</v>
      </c>
      <c r="C3625" s="81" t="str">
        <f t="shared" si="56"/>
        <v>08081</v>
      </c>
      <c r="D3625" s="81" t="s">
        <v>533</v>
      </c>
      <c r="E3625" s="81" t="s">
        <v>643</v>
      </c>
      <c r="F3625" s="81">
        <v>6</v>
      </c>
      <c r="G3625" s="81" t="s">
        <v>515</v>
      </c>
      <c r="H3625" s="81" t="s">
        <v>3312</v>
      </c>
      <c r="I3625" s="81" t="s">
        <v>3313</v>
      </c>
      <c r="J3625" s="81" t="s">
        <v>221</v>
      </c>
      <c r="K3625" s="81" t="s">
        <v>333</v>
      </c>
      <c r="L3625" s="81">
        <v>-108.30602499999999</v>
      </c>
      <c r="M3625" s="81">
        <v>40.970983333333336</v>
      </c>
      <c r="N3625" s="190">
        <v>6.367</v>
      </c>
      <c r="O3625" s="185">
        <v>0</v>
      </c>
      <c r="P3625" s="185">
        <v>0</v>
      </c>
      <c r="Q3625" s="185">
        <v>0</v>
      </c>
      <c r="R3625" s="186">
        <v>0</v>
      </c>
    </row>
    <row r="3626" spans="1:18" s="81" customFormat="1" x14ac:dyDescent="0.2">
      <c r="A3626" s="81" t="s">
        <v>147</v>
      </c>
      <c r="B3626" s="81" t="s">
        <v>493</v>
      </c>
      <c r="C3626" s="81" t="str">
        <f t="shared" si="56"/>
        <v>08081</v>
      </c>
      <c r="D3626" s="81" t="s">
        <v>533</v>
      </c>
      <c r="E3626" s="81" t="s">
        <v>643</v>
      </c>
      <c r="F3626" s="81">
        <v>6</v>
      </c>
      <c r="G3626" s="81" t="s">
        <v>515</v>
      </c>
      <c r="H3626" s="81" t="s">
        <v>3312</v>
      </c>
      <c r="I3626" s="81" t="s">
        <v>3313</v>
      </c>
      <c r="J3626" s="81" t="s">
        <v>221</v>
      </c>
      <c r="K3626" s="81" t="s">
        <v>333</v>
      </c>
      <c r="L3626" s="81">
        <v>-108.30602499999999</v>
      </c>
      <c r="M3626" s="81">
        <v>40.970983333333336</v>
      </c>
      <c r="N3626" s="190">
        <v>0</v>
      </c>
      <c r="O3626" s="185">
        <v>0</v>
      </c>
      <c r="P3626" s="185">
        <v>0</v>
      </c>
      <c r="Q3626" s="185">
        <v>0</v>
      </c>
      <c r="R3626" s="186">
        <v>0.03</v>
      </c>
    </row>
    <row r="3627" spans="1:18" s="81" customFormat="1" x14ac:dyDescent="0.2">
      <c r="A3627" s="81" t="s">
        <v>147</v>
      </c>
      <c r="B3627" s="81" t="s">
        <v>493</v>
      </c>
      <c r="C3627" s="81" t="str">
        <f t="shared" si="56"/>
        <v>08081</v>
      </c>
      <c r="D3627" s="81" t="s">
        <v>533</v>
      </c>
      <c r="E3627" s="81" t="s">
        <v>643</v>
      </c>
      <c r="F3627" s="81">
        <v>6</v>
      </c>
      <c r="G3627" s="81" t="s">
        <v>515</v>
      </c>
      <c r="H3627" s="81" t="s">
        <v>3312</v>
      </c>
      <c r="I3627" s="81" t="s">
        <v>3313</v>
      </c>
      <c r="J3627" s="81" t="s">
        <v>221</v>
      </c>
      <c r="K3627" s="81" t="s">
        <v>333</v>
      </c>
      <c r="L3627" s="81">
        <v>-108.30602499999999</v>
      </c>
      <c r="M3627" s="81">
        <v>40.970983333333336</v>
      </c>
      <c r="N3627" s="190">
        <v>0</v>
      </c>
      <c r="O3627" s="185">
        <v>0</v>
      </c>
      <c r="P3627" s="185">
        <v>0</v>
      </c>
      <c r="Q3627" s="185">
        <v>0</v>
      </c>
      <c r="R3627" s="186">
        <v>0</v>
      </c>
    </row>
    <row r="3628" spans="1:18" s="81" customFormat="1" x14ac:dyDescent="0.2">
      <c r="A3628" s="81" t="s">
        <v>147</v>
      </c>
      <c r="B3628" s="81" t="s">
        <v>493</v>
      </c>
      <c r="C3628" s="81" t="str">
        <f t="shared" si="56"/>
        <v>08081</v>
      </c>
      <c r="D3628" s="81" t="s">
        <v>533</v>
      </c>
      <c r="E3628" s="81" t="s">
        <v>643</v>
      </c>
      <c r="F3628" s="81">
        <v>6</v>
      </c>
      <c r="G3628" s="81" t="s">
        <v>515</v>
      </c>
      <c r="H3628" s="81" t="s">
        <v>3312</v>
      </c>
      <c r="I3628" s="81" t="s">
        <v>3313</v>
      </c>
      <c r="J3628" s="81" t="s">
        <v>221</v>
      </c>
      <c r="K3628" s="81" t="s">
        <v>333</v>
      </c>
      <c r="L3628" s="81">
        <v>-108.30602499999999</v>
      </c>
      <c r="M3628" s="81">
        <v>40.970983333333336</v>
      </c>
      <c r="N3628" s="190">
        <v>0</v>
      </c>
      <c r="O3628" s="185">
        <v>0</v>
      </c>
      <c r="P3628" s="185">
        <v>0</v>
      </c>
      <c r="Q3628" s="185">
        <v>1E-3</v>
      </c>
      <c r="R3628" s="186">
        <v>0</v>
      </c>
    </row>
    <row r="3629" spans="1:18" s="81" customFormat="1" x14ac:dyDescent="0.2">
      <c r="A3629" s="81" t="s">
        <v>147</v>
      </c>
      <c r="B3629" s="81" t="s">
        <v>493</v>
      </c>
      <c r="C3629" s="81" t="str">
        <f t="shared" si="56"/>
        <v>08081</v>
      </c>
      <c r="D3629" s="81" t="s">
        <v>533</v>
      </c>
      <c r="E3629" s="81" t="s">
        <v>643</v>
      </c>
      <c r="F3629" s="81">
        <v>6</v>
      </c>
      <c r="G3629" s="81" t="s">
        <v>515</v>
      </c>
      <c r="H3629" s="81" t="s">
        <v>3312</v>
      </c>
      <c r="I3629" s="81" t="s">
        <v>3313</v>
      </c>
      <c r="J3629" s="81" t="s">
        <v>221</v>
      </c>
      <c r="K3629" s="81" t="s">
        <v>333</v>
      </c>
      <c r="L3629" s="81">
        <v>-108.30602499999999</v>
      </c>
      <c r="M3629" s="81">
        <v>40.970983333333336</v>
      </c>
      <c r="N3629" s="190">
        <v>0</v>
      </c>
      <c r="O3629" s="185">
        <v>0.255</v>
      </c>
      <c r="P3629" s="185">
        <v>0</v>
      </c>
      <c r="Q3629" s="185">
        <v>0</v>
      </c>
      <c r="R3629" s="186">
        <v>0</v>
      </c>
    </row>
    <row r="3630" spans="1:18" s="81" customFormat="1" x14ac:dyDescent="0.2">
      <c r="A3630" s="81" t="s">
        <v>147</v>
      </c>
      <c r="B3630" s="81" t="s">
        <v>493</v>
      </c>
      <c r="C3630" s="81" t="str">
        <f t="shared" si="56"/>
        <v>08081</v>
      </c>
      <c r="D3630" s="81" t="s">
        <v>533</v>
      </c>
      <c r="E3630" s="81" t="s">
        <v>3314</v>
      </c>
      <c r="F3630" s="81">
        <v>16.117999999999999</v>
      </c>
      <c r="G3630" s="81" t="s">
        <v>515</v>
      </c>
      <c r="H3630" s="81" t="s">
        <v>3315</v>
      </c>
      <c r="I3630" s="81" t="s">
        <v>3316</v>
      </c>
      <c r="J3630" s="81" t="s">
        <v>221</v>
      </c>
      <c r="K3630" s="81" t="s">
        <v>333</v>
      </c>
      <c r="L3630" s="81">
        <v>-108.28450000000001</v>
      </c>
      <c r="M3630" s="81">
        <v>40.96178888888889</v>
      </c>
      <c r="N3630" s="190">
        <v>0</v>
      </c>
      <c r="O3630" s="185">
        <v>0</v>
      </c>
      <c r="P3630" s="185">
        <v>2.163036</v>
      </c>
      <c r="Q3630" s="185">
        <v>0</v>
      </c>
      <c r="R3630" s="186">
        <v>0</v>
      </c>
    </row>
    <row r="3631" spans="1:18" s="81" customFormat="1" x14ac:dyDescent="0.2">
      <c r="A3631" s="81" t="s">
        <v>147</v>
      </c>
      <c r="B3631" s="81" t="s">
        <v>493</v>
      </c>
      <c r="C3631" s="81" t="str">
        <f t="shared" si="56"/>
        <v>08081</v>
      </c>
      <c r="D3631" s="81" t="s">
        <v>533</v>
      </c>
      <c r="E3631" s="81" t="s">
        <v>3314</v>
      </c>
      <c r="F3631" s="81">
        <v>16.117999999999999</v>
      </c>
      <c r="G3631" s="81" t="s">
        <v>515</v>
      </c>
      <c r="H3631" s="81" t="s">
        <v>3315</v>
      </c>
      <c r="I3631" s="81" t="s">
        <v>3316</v>
      </c>
      <c r="J3631" s="81" t="s">
        <v>221</v>
      </c>
      <c r="K3631" s="81" t="s">
        <v>333</v>
      </c>
      <c r="L3631" s="81">
        <v>-108.28450000000001</v>
      </c>
      <c r="M3631" s="81">
        <v>40.96178888888889</v>
      </c>
      <c r="N3631" s="190">
        <v>16.994819</v>
      </c>
      <c r="O3631" s="185">
        <v>0</v>
      </c>
      <c r="P3631" s="185">
        <v>0</v>
      </c>
      <c r="Q3631" s="185">
        <v>0</v>
      </c>
      <c r="R3631" s="186">
        <v>0</v>
      </c>
    </row>
    <row r="3632" spans="1:18" s="81" customFormat="1" x14ac:dyDescent="0.2">
      <c r="A3632" s="81" t="s">
        <v>147</v>
      </c>
      <c r="B3632" s="81" t="s">
        <v>493</v>
      </c>
      <c r="C3632" s="81" t="str">
        <f t="shared" si="56"/>
        <v>08081</v>
      </c>
      <c r="D3632" s="81" t="s">
        <v>533</v>
      </c>
      <c r="E3632" s="81" t="s">
        <v>3314</v>
      </c>
      <c r="F3632" s="81">
        <v>16.117999999999999</v>
      </c>
      <c r="G3632" s="81" t="s">
        <v>515</v>
      </c>
      <c r="H3632" s="81" t="s">
        <v>3315</v>
      </c>
      <c r="I3632" s="81" t="s">
        <v>3316</v>
      </c>
      <c r="J3632" s="81" t="s">
        <v>221</v>
      </c>
      <c r="K3632" s="81" t="s">
        <v>333</v>
      </c>
      <c r="L3632" s="81">
        <v>-108.28450000000001</v>
      </c>
      <c r="M3632" s="81">
        <v>40.96178888888889</v>
      </c>
      <c r="N3632" s="190">
        <v>0</v>
      </c>
      <c r="O3632" s="185">
        <v>0</v>
      </c>
      <c r="P3632" s="185">
        <v>0</v>
      </c>
      <c r="Q3632" s="185">
        <v>0</v>
      </c>
      <c r="R3632" s="186">
        <v>8.0589999999999995E-2</v>
      </c>
    </row>
    <row r="3633" spans="1:18" s="81" customFormat="1" x14ac:dyDescent="0.2">
      <c r="A3633" s="81" t="s">
        <v>147</v>
      </c>
      <c r="B3633" s="81" t="s">
        <v>493</v>
      </c>
      <c r="C3633" s="81" t="str">
        <f t="shared" si="56"/>
        <v>08081</v>
      </c>
      <c r="D3633" s="81" t="s">
        <v>533</v>
      </c>
      <c r="E3633" s="81" t="s">
        <v>3314</v>
      </c>
      <c r="F3633" s="81">
        <v>16.117999999999999</v>
      </c>
      <c r="G3633" s="81" t="s">
        <v>515</v>
      </c>
      <c r="H3633" s="81" t="s">
        <v>3315</v>
      </c>
      <c r="I3633" s="81" t="s">
        <v>3316</v>
      </c>
      <c r="J3633" s="81" t="s">
        <v>221</v>
      </c>
      <c r="K3633" s="81" t="s">
        <v>333</v>
      </c>
      <c r="L3633" s="81">
        <v>-108.28450000000001</v>
      </c>
      <c r="M3633" s="81">
        <v>40.96178888888889</v>
      </c>
      <c r="N3633" s="190">
        <v>0</v>
      </c>
      <c r="O3633" s="185">
        <v>0</v>
      </c>
      <c r="P3633" s="185">
        <v>0</v>
      </c>
      <c r="Q3633" s="185">
        <v>0</v>
      </c>
      <c r="R3633" s="186">
        <v>0</v>
      </c>
    </row>
    <row r="3634" spans="1:18" s="81" customFormat="1" x14ac:dyDescent="0.2">
      <c r="A3634" s="81" t="s">
        <v>147</v>
      </c>
      <c r="B3634" s="81" t="s">
        <v>493</v>
      </c>
      <c r="C3634" s="81" t="str">
        <f t="shared" si="56"/>
        <v>08081</v>
      </c>
      <c r="D3634" s="81" t="s">
        <v>533</v>
      </c>
      <c r="E3634" s="81" t="s">
        <v>3314</v>
      </c>
      <c r="F3634" s="81">
        <v>16.117999999999999</v>
      </c>
      <c r="G3634" s="81" t="s">
        <v>515</v>
      </c>
      <c r="H3634" s="81" t="s">
        <v>3315</v>
      </c>
      <c r="I3634" s="81" t="s">
        <v>3316</v>
      </c>
      <c r="J3634" s="81" t="s">
        <v>221</v>
      </c>
      <c r="K3634" s="81" t="s">
        <v>333</v>
      </c>
      <c r="L3634" s="81">
        <v>-108.28450000000001</v>
      </c>
      <c r="M3634" s="81">
        <v>40.96178888888889</v>
      </c>
      <c r="N3634" s="190">
        <v>0</v>
      </c>
      <c r="O3634" s="185">
        <v>0</v>
      </c>
      <c r="P3634" s="185">
        <v>0</v>
      </c>
      <c r="Q3634" s="185">
        <v>3.0000000000000001E-3</v>
      </c>
      <c r="R3634" s="186">
        <v>0</v>
      </c>
    </row>
    <row r="3635" spans="1:18" s="81" customFormat="1" x14ac:dyDescent="0.2">
      <c r="A3635" s="81" t="s">
        <v>147</v>
      </c>
      <c r="B3635" s="81" t="s">
        <v>493</v>
      </c>
      <c r="C3635" s="81" t="str">
        <f t="shared" si="56"/>
        <v>08081</v>
      </c>
      <c r="D3635" s="81" t="s">
        <v>533</v>
      </c>
      <c r="E3635" s="81" t="s">
        <v>3314</v>
      </c>
      <c r="F3635" s="81">
        <v>16.117999999999999</v>
      </c>
      <c r="G3635" s="81" t="s">
        <v>515</v>
      </c>
      <c r="H3635" s="81" t="s">
        <v>3315</v>
      </c>
      <c r="I3635" s="81" t="s">
        <v>3316</v>
      </c>
      <c r="J3635" s="81" t="s">
        <v>221</v>
      </c>
      <c r="K3635" s="81" t="s">
        <v>333</v>
      </c>
      <c r="L3635" s="81">
        <v>-108.28450000000001</v>
      </c>
      <c r="M3635" s="81">
        <v>40.96178888888889</v>
      </c>
      <c r="N3635" s="190">
        <v>0</v>
      </c>
      <c r="O3635" s="185">
        <v>0.68018000000000001</v>
      </c>
      <c r="P3635" s="185">
        <v>0</v>
      </c>
      <c r="Q3635" s="185">
        <v>0</v>
      </c>
      <c r="R3635" s="186">
        <v>0</v>
      </c>
    </row>
    <row r="3636" spans="1:18" s="81" customFormat="1" x14ac:dyDescent="0.2">
      <c r="A3636" s="81" t="s">
        <v>147</v>
      </c>
      <c r="B3636" s="81" t="s">
        <v>493</v>
      </c>
      <c r="C3636" s="81" t="str">
        <f t="shared" si="56"/>
        <v>08081</v>
      </c>
      <c r="D3636" s="81" t="s">
        <v>533</v>
      </c>
      <c r="E3636" s="81" t="s">
        <v>3317</v>
      </c>
      <c r="F3636" s="81">
        <v>2</v>
      </c>
      <c r="G3636" s="81" t="s">
        <v>515</v>
      </c>
      <c r="H3636" s="81" t="s">
        <v>3318</v>
      </c>
      <c r="I3636" s="81" t="s">
        <v>3319</v>
      </c>
      <c r="J3636" s="81" t="s">
        <v>221</v>
      </c>
      <c r="K3636" s="81" t="s">
        <v>333</v>
      </c>
      <c r="L3636" s="81">
        <v>-108.31569166666667</v>
      </c>
      <c r="M3636" s="81">
        <v>40.95644444444445</v>
      </c>
      <c r="N3636" s="190">
        <v>0</v>
      </c>
      <c r="O3636" s="185">
        <v>0</v>
      </c>
      <c r="P3636" s="185">
        <v>0.23</v>
      </c>
      <c r="Q3636" s="185">
        <v>0</v>
      </c>
      <c r="R3636" s="186">
        <v>0</v>
      </c>
    </row>
    <row r="3637" spans="1:18" s="81" customFormat="1" x14ac:dyDescent="0.2">
      <c r="A3637" s="81" t="s">
        <v>147</v>
      </c>
      <c r="B3637" s="81" t="s">
        <v>493</v>
      </c>
      <c r="C3637" s="81" t="str">
        <f t="shared" si="56"/>
        <v>08081</v>
      </c>
      <c r="D3637" s="81" t="s">
        <v>533</v>
      </c>
      <c r="E3637" s="81" t="s">
        <v>3317</v>
      </c>
      <c r="F3637" s="81">
        <v>2</v>
      </c>
      <c r="G3637" s="81" t="s">
        <v>515</v>
      </c>
      <c r="H3637" s="81" t="s">
        <v>3318</v>
      </c>
      <c r="I3637" s="81" t="s">
        <v>3319</v>
      </c>
      <c r="J3637" s="81" t="s">
        <v>221</v>
      </c>
      <c r="K3637" s="81" t="s">
        <v>333</v>
      </c>
      <c r="L3637" s="81">
        <v>-108.31569166666667</v>
      </c>
      <c r="M3637" s="81">
        <v>40.95644444444445</v>
      </c>
      <c r="N3637" s="190">
        <v>4.1399999999999997</v>
      </c>
      <c r="O3637" s="185">
        <v>0</v>
      </c>
      <c r="P3637" s="185">
        <v>0</v>
      </c>
      <c r="Q3637" s="185">
        <v>0</v>
      </c>
      <c r="R3637" s="186">
        <v>0</v>
      </c>
    </row>
    <row r="3638" spans="1:18" s="81" customFormat="1" x14ac:dyDescent="0.2">
      <c r="A3638" s="81" t="s">
        <v>147</v>
      </c>
      <c r="B3638" s="81" t="s">
        <v>493</v>
      </c>
      <c r="C3638" s="81" t="str">
        <f t="shared" si="56"/>
        <v>08081</v>
      </c>
      <c r="D3638" s="81" t="s">
        <v>533</v>
      </c>
      <c r="E3638" s="81" t="s">
        <v>3317</v>
      </c>
      <c r="F3638" s="81">
        <v>2</v>
      </c>
      <c r="G3638" s="81" t="s">
        <v>515</v>
      </c>
      <c r="H3638" s="81" t="s">
        <v>3318</v>
      </c>
      <c r="I3638" s="81" t="s">
        <v>3319</v>
      </c>
      <c r="J3638" s="81" t="s">
        <v>221</v>
      </c>
      <c r="K3638" s="81" t="s">
        <v>333</v>
      </c>
      <c r="L3638" s="81">
        <v>-108.31569166666667</v>
      </c>
      <c r="M3638" s="81">
        <v>40.95644444444445</v>
      </c>
      <c r="N3638" s="190">
        <v>0</v>
      </c>
      <c r="O3638" s="185">
        <v>0.23</v>
      </c>
      <c r="P3638" s="185">
        <v>0</v>
      </c>
      <c r="Q3638" s="185">
        <v>0</v>
      </c>
      <c r="R3638" s="186">
        <v>0</v>
      </c>
    </row>
    <row r="3639" spans="1:18" s="81" customFormat="1" x14ac:dyDescent="0.2">
      <c r="A3639" s="81" t="s">
        <v>147</v>
      </c>
      <c r="B3639" s="81" t="s">
        <v>493</v>
      </c>
      <c r="C3639" s="81" t="str">
        <f t="shared" si="56"/>
        <v>08081</v>
      </c>
      <c r="D3639" s="81" t="s">
        <v>533</v>
      </c>
      <c r="E3639" s="81" t="s">
        <v>3317</v>
      </c>
      <c r="F3639" s="81">
        <v>570</v>
      </c>
      <c r="G3639" s="81" t="s">
        <v>668</v>
      </c>
      <c r="H3639" s="81" t="s">
        <v>531</v>
      </c>
      <c r="I3639" s="81" t="s">
        <v>3319</v>
      </c>
      <c r="J3639" s="81" t="s">
        <v>245</v>
      </c>
      <c r="K3639" s="81" t="s">
        <v>494</v>
      </c>
      <c r="L3639" s="81">
        <v>-108.31569166666667</v>
      </c>
      <c r="M3639" s="81">
        <v>40.95644444444445</v>
      </c>
      <c r="N3639" s="190">
        <v>0</v>
      </c>
      <c r="O3639" s="185">
        <v>4.012958552227567</v>
      </c>
      <c r="P3639" s="185">
        <v>0</v>
      </c>
      <c r="Q3639" s="185">
        <v>0</v>
      </c>
      <c r="R3639" s="186">
        <v>0</v>
      </c>
    </row>
    <row r="3640" spans="1:18" s="81" customFormat="1" x14ac:dyDescent="0.2">
      <c r="A3640" s="81" t="s">
        <v>147</v>
      </c>
      <c r="B3640" s="81" t="s">
        <v>493</v>
      </c>
      <c r="C3640" s="81" t="str">
        <f t="shared" si="56"/>
        <v>08081</v>
      </c>
      <c r="D3640" s="81" t="s">
        <v>533</v>
      </c>
      <c r="E3640" s="81" t="s">
        <v>3320</v>
      </c>
      <c r="F3640" s="81">
        <v>14</v>
      </c>
      <c r="G3640" s="81" t="s">
        <v>515</v>
      </c>
      <c r="H3640" s="81" t="s">
        <v>3321</v>
      </c>
      <c r="I3640" s="81" t="s">
        <v>3322</v>
      </c>
      <c r="J3640" s="81" t="s">
        <v>221</v>
      </c>
      <c r="K3640" s="81" t="s">
        <v>333</v>
      </c>
      <c r="L3640" s="81">
        <v>-108.29644999999999</v>
      </c>
      <c r="M3640" s="81">
        <v>40.942072222222222</v>
      </c>
      <c r="N3640" s="190">
        <v>0</v>
      </c>
      <c r="O3640" s="185">
        <v>0</v>
      </c>
      <c r="P3640" s="185">
        <v>1.91</v>
      </c>
      <c r="Q3640" s="185">
        <v>0</v>
      </c>
      <c r="R3640" s="186">
        <v>0</v>
      </c>
    </row>
    <row r="3641" spans="1:18" s="81" customFormat="1" x14ac:dyDescent="0.2">
      <c r="A3641" s="81" t="s">
        <v>147</v>
      </c>
      <c r="B3641" s="81" t="s">
        <v>493</v>
      </c>
      <c r="C3641" s="81" t="str">
        <f t="shared" si="56"/>
        <v>08081</v>
      </c>
      <c r="D3641" s="81" t="s">
        <v>533</v>
      </c>
      <c r="E3641" s="81" t="s">
        <v>3320</v>
      </c>
      <c r="F3641" s="81">
        <v>14</v>
      </c>
      <c r="G3641" s="81" t="s">
        <v>515</v>
      </c>
      <c r="H3641" s="81" t="s">
        <v>3321</v>
      </c>
      <c r="I3641" s="81" t="s">
        <v>3322</v>
      </c>
      <c r="J3641" s="81" t="s">
        <v>221</v>
      </c>
      <c r="K3641" s="81" t="s">
        <v>333</v>
      </c>
      <c r="L3641" s="81">
        <v>-108.29644999999999</v>
      </c>
      <c r="M3641" s="81">
        <v>40.942072222222222</v>
      </c>
      <c r="N3641" s="190">
        <v>38.54</v>
      </c>
      <c r="O3641" s="185">
        <v>0</v>
      </c>
      <c r="P3641" s="185">
        <v>0</v>
      </c>
      <c r="Q3641" s="185">
        <v>0</v>
      </c>
      <c r="R3641" s="186">
        <v>0</v>
      </c>
    </row>
    <row r="3642" spans="1:18" s="81" customFormat="1" x14ac:dyDescent="0.2">
      <c r="A3642" s="81" t="s">
        <v>147</v>
      </c>
      <c r="B3642" s="81" t="s">
        <v>493</v>
      </c>
      <c r="C3642" s="81" t="str">
        <f t="shared" si="56"/>
        <v>08081</v>
      </c>
      <c r="D3642" s="81" t="s">
        <v>533</v>
      </c>
      <c r="E3642" s="81" t="s">
        <v>3320</v>
      </c>
      <c r="F3642" s="81">
        <v>14</v>
      </c>
      <c r="G3642" s="81" t="s">
        <v>515</v>
      </c>
      <c r="H3642" s="81" t="s">
        <v>3321</v>
      </c>
      <c r="I3642" s="81" t="s">
        <v>3322</v>
      </c>
      <c r="J3642" s="81" t="s">
        <v>221</v>
      </c>
      <c r="K3642" s="81" t="s">
        <v>333</v>
      </c>
      <c r="L3642" s="81">
        <v>-108.29644999999999</v>
      </c>
      <c r="M3642" s="81">
        <v>40.942072222222222</v>
      </c>
      <c r="N3642" s="190">
        <v>0</v>
      </c>
      <c r="O3642" s="185">
        <v>0</v>
      </c>
      <c r="P3642" s="185">
        <v>0</v>
      </c>
      <c r="Q3642" s="185">
        <v>0</v>
      </c>
      <c r="R3642" s="186">
        <v>7.0000000000000007E-2</v>
      </c>
    </row>
    <row r="3643" spans="1:18" s="81" customFormat="1" x14ac:dyDescent="0.2">
      <c r="A3643" s="81" t="s">
        <v>147</v>
      </c>
      <c r="B3643" s="81" t="s">
        <v>493</v>
      </c>
      <c r="C3643" s="81" t="str">
        <f t="shared" si="56"/>
        <v>08081</v>
      </c>
      <c r="D3643" s="81" t="s">
        <v>533</v>
      </c>
      <c r="E3643" s="81" t="s">
        <v>3320</v>
      </c>
      <c r="F3643" s="81">
        <v>14</v>
      </c>
      <c r="G3643" s="81" t="s">
        <v>515</v>
      </c>
      <c r="H3643" s="81" t="s">
        <v>3321</v>
      </c>
      <c r="I3643" s="81" t="s">
        <v>3322</v>
      </c>
      <c r="J3643" s="81" t="s">
        <v>221</v>
      </c>
      <c r="K3643" s="81" t="s">
        <v>333</v>
      </c>
      <c r="L3643" s="81">
        <v>-108.29644999999999</v>
      </c>
      <c r="M3643" s="81">
        <v>40.942072222222222</v>
      </c>
      <c r="N3643" s="190">
        <v>0</v>
      </c>
      <c r="O3643" s="185">
        <v>0</v>
      </c>
      <c r="P3643" s="185">
        <v>0</v>
      </c>
      <c r="Q3643" s="185">
        <v>0</v>
      </c>
      <c r="R3643" s="186">
        <v>0</v>
      </c>
    </row>
    <row r="3644" spans="1:18" s="81" customFormat="1" x14ac:dyDescent="0.2">
      <c r="A3644" s="81" t="s">
        <v>147</v>
      </c>
      <c r="B3644" s="81" t="s">
        <v>493</v>
      </c>
      <c r="C3644" s="81" t="str">
        <f t="shared" si="56"/>
        <v>08081</v>
      </c>
      <c r="D3644" s="81" t="s">
        <v>533</v>
      </c>
      <c r="E3644" s="81" t="s">
        <v>3320</v>
      </c>
      <c r="F3644" s="81">
        <v>14</v>
      </c>
      <c r="G3644" s="81" t="s">
        <v>515</v>
      </c>
      <c r="H3644" s="81" t="s">
        <v>3321</v>
      </c>
      <c r="I3644" s="81" t="s">
        <v>3322</v>
      </c>
      <c r="J3644" s="81" t="s">
        <v>221</v>
      </c>
      <c r="K3644" s="81" t="s">
        <v>333</v>
      </c>
      <c r="L3644" s="81">
        <v>-108.29644999999999</v>
      </c>
      <c r="M3644" s="81">
        <v>40.942072222222222</v>
      </c>
      <c r="N3644" s="190">
        <v>0</v>
      </c>
      <c r="O3644" s="185">
        <v>0</v>
      </c>
      <c r="P3644" s="185">
        <v>0</v>
      </c>
      <c r="Q3644" s="185">
        <v>4.1999999999999997E-3</v>
      </c>
      <c r="R3644" s="186">
        <v>0</v>
      </c>
    </row>
    <row r="3645" spans="1:18" s="81" customFormat="1" x14ac:dyDescent="0.2">
      <c r="A3645" s="81" t="s">
        <v>147</v>
      </c>
      <c r="B3645" s="81" t="s">
        <v>493</v>
      </c>
      <c r="C3645" s="81" t="str">
        <f t="shared" si="56"/>
        <v>08081</v>
      </c>
      <c r="D3645" s="81" t="s">
        <v>533</v>
      </c>
      <c r="E3645" s="81" t="s">
        <v>3320</v>
      </c>
      <c r="F3645" s="81">
        <v>14</v>
      </c>
      <c r="G3645" s="81" t="s">
        <v>515</v>
      </c>
      <c r="H3645" s="81" t="s">
        <v>3321</v>
      </c>
      <c r="I3645" s="81" t="s">
        <v>3322</v>
      </c>
      <c r="J3645" s="81" t="s">
        <v>221</v>
      </c>
      <c r="K3645" s="81" t="s">
        <v>333</v>
      </c>
      <c r="L3645" s="81">
        <v>-108.29644999999999</v>
      </c>
      <c r="M3645" s="81">
        <v>40.942072222222222</v>
      </c>
      <c r="N3645" s="190">
        <v>0</v>
      </c>
      <c r="O3645" s="185">
        <v>1.92</v>
      </c>
      <c r="P3645" s="185">
        <v>0</v>
      </c>
      <c r="Q3645" s="185">
        <v>0</v>
      </c>
      <c r="R3645" s="186">
        <v>0</v>
      </c>
    </row>
    <row r="3646" spans="1:18" s="81" customFormat="1" x14ac:dyDescent="0.2">
      <c r="A3646" s="81" t="s">
        <v>147</v>
      </c>
      <c r="B3646" s="81" t="s">
        <v>493</v>
      </c>
      <c r="C3646" s="81" t="str">
        <f t="shared" si="56"/>
        <v>08081</v>
      </c>
      <c r="D3646" s="81" t="s">
        <v>533</v>
      </c>
      <c r="E3646" s="81" t="s">
        <v>3320</v>
      </c>
      <c r="F3646" s="81">
        <v>475</v>
      </c>
      <c r="G3646" s="81" t="s">
        <v>668</v>
      </c>
      <c r="H3646" s="81" t="s">
        <v>531</v>
      </c>
      <c r="I3646" s="81" t="s">
        <v>3322</v>
      </c>
      <c r="J3646" s="81" t="s">
        <v>245</v>
      </c>
      <c r="K3646" s="81" t="s">
        <v>494</v>
      </c>
      <c r="L3646" s="81">
        <v>-108.29644999999999</v>
      </c>
      <c r="M3646" s="81">
        <v>40.942072222222222</v>
      </c>
      <c r="N3646" s="190">
        <v>0</v>
      </c>
      <c r="O3646" s="185">
        <v>3.3351445501627932</v>
      </c>
      <c r="P3646" s="185">
        <v>0</v>
      </c>
      <c r="Q3646" s="185">
        <v>0</v>
      </c>
      <c r="R3646" s="186">
        <v>0</v>
      </c>
    </row>
    <row r="3647" spans="1:18" s="81" customFormat="1" x14ac:dyDescent="0.2">
      <c r="A3647" s="81" t="s">
        <v>147</v>
      </c>
      <c r="B3647" s="81" t="s">
        <v>493</v>
      </c>
      <c r="C3647" s="81" t="str">
        <f t="shared" si="56"/>
        <v>08081</v>
      </c>
      <c r="D3647" s="81" t="s">
        <v>533</v>
      </c>
      <c r="E3647" s="81" t="s">
        <v>3323</v>
      </c>
      <c r="F3647" s="81">
        <v>33.15</v>
      </c>
      <c r="G3647" s="81" t="s">
        <v>515</v>
      </c>
      <c r="H3647" s="81" t="s">
        <v>3324</v>
      </c>
      <c r="I3647" s="81" t="s">
        <v>3325</v>
      </c>
      <c r="J3647" s="81" t="s">
        <v>221</v>
      </c>
      <c r="K3647" s="81" t="s">
        <v>333</v>
      </c>
      <c r="L3647" s="81">
        <v>-108.75399722222224</v>
      </c>
      <c r="M3647" s="81">
        <v>40.956519444444446</v>
      </c>
      <c r="N3647" s="190">
        <v>0</v>
      </c>
      <c r="O3647" s="185">
        <v>0</v>
      </c>
      <c r="P3647" s="185">
        <v>10.199999999999999</v>
      </c>
      <c r="Q3647" s="185">
        <v>0</v>
      </c>
      <c r="R3647" s="186">
        <v>0</v>
      </c>
    </row>
    <row r="3648" spans="1:18" s="81" customFormat="1" x14ac:dyDescent="0.2">
      <c r="A3648" s="81" t="s">
        <v>147</v>
      </c>
      <c r="B3648" s="81" t="s">
        <v>493</v>
      </c>
      <c r="C3648" s="81" t="str">
        <f t="shared" si="56"/>
        <v>08081</v>
      </c>
      <c r="D3648" s="81" t="s">
        <v>533</v>
      </c>
      <c r="E3648" s="81" t="s">
        <v>3323</v>
      </c>
      <c r="F3648" s="81">
        <v>33.15</v>
      </c>
      <c r="G3648" s="81" t="s">
        <v>515</v>
      </c>
      <c r="H3648" s="81" t="s">
        <v>3324</v>
      </c>
      <c r="I3648" s="81" t="s">
        <v>3325</v>
      </c>
      <c r="J3648" s="81" t="s">
        <v>221</v>
      </c>
      <c r="K3648" s="81" t="s">
        <v>333</v>
      </c>
      <c r="L3648" s="81">
        <v>-108.75399722222224</v>
      </c>
      <c r="M3648" s="81">
        <v>40.956519444444446</v>
      </c>
      <c r="N3648" s="190">
        <v>5.8</v>
      </c>
      <c r="O3648" s="185">
        <v>0</v>
      </c>
      <c r="P3648" s="185">
        <v>0</v>
      </c>
      <c r="Q3648" s="185">
        <v>0</v>
      </c>
      <c r="R3648" s="186">
        <v>0</v>
      </c>
    </row>
    <row r="3649" spans="1:18" s="81" customFormat="1" x14ac:dyDescent="0.2">
      <c r="A3649" s="81" t="s">
        <v>147</v>
      </c>
      <c r="B3649" s="81" t="s">
        <v>493</v>
      </c>
      <c r="C3649" s="81" t="str">
        <f t="shared" si="56"/>
        <v>08081</v>
      </c>
      <c r="D3649" s="81" t="s">
        <v>533</v>
      </c>
      <c r="E3649" s="81" t="s">
        <v>3323</v>
      </c>
      <c r="F3649" s="81">
        <v>33.15</v>
      </c>
      <c r="G3649" s="81" t="s">
        <v>515</v>
      </c>
      <c r="H3649" s="81" t="s">
        <v>3324</v>
      </c>
      <c r="I3649" s="81" t="s">
        <v>3325</v>
      </c>
      <c r="J3649" s="81" t="s">
        <v>221</v>
      </c>
      <c r="K3649" s="81" t="s">
        <v>333</v>
      </c>
      <c r="L3649" s="81">
        <v>-108.75399722222224</v>
      </c>
      <c r="M3649" s="81">
        <v>40.956519444444446</v>
      </c>
      <c r="N3649" s="190">
        <v>0</v>
      </c>
      <c r="O3649" s="185">
        <v>0</v>
      </c>
      <c r="P3649" s="185">
        <v>0</v>
      </c>
      <c r="Q3649" s="185">
        <v>0</v>
      </c>
      <c r="R3649" s="186">
        <v>0.16575000000000001</v>
      </c>
    </row>
    <row r="3650" spans="1:18" s="81" customFormat="1" x14ac:dyDescent="0.2">
      <c r="A3650" s="81" t="s">
        <v>147</v>
      </c>
      <c r="B3650" s="81" t="s">
        <v>493</v>
      </c>
      <c r="C3650" s="81" t="str">
        <f t="shared" si="56"/>
        <v>08081</v>
      </c>
      <c r="D3650" s="81" t="s">
        <v>533</v>
      </c>
      <c r="E3650" s="81" t="s">
        <v>3323</v>
      </c>
      <c r="F3650" s="81">
        <v>33.15</v>
      </c>
      <c r="G3650" s="81" t="s">
        <v>515</v>
      </c>
      <c r="H3650" s="81" t="s">
        <v>3324</v>
      </c>
      <c r="I3650" s="81" t="s">
        <v>3325</v>
      </c>
      <c r="J3650" s="81" t="s">
        <v>221</v>
      </c>
      <c r="K3650" s="81" t="s">
        <v>333</v>
      </c>
      <c r="L3650" s="81">
        <v>-108.75399722222224</v>
      </c>
      <c r="M3650" s="81">
        <v>40.956519444444446</v>
      </c>
      <c r="N3650" s="190">
        <v>0</v>
      </c>
      <c r="O3650" s="185">
        <v>0</v>
      </c>
      <c r="P3650" s="185">
        <v>0</v>
      </c>
      <c r="Q3650" s="185">
        <v>0</v>
      </c>
      <c r="R3650" s="186">
        <v>0</v>
      </c>
    </row>
    <row r="3651" spans="1:18" s="81" customFormat="1" x14ac:dyDescent="0.2">
      <c r="A3651" s="81" t="s">
        <v>147</v>
      </c>
      <c r="B3651" s="81" t="s">
        <v>493</v>
      </c>
      <c r="C3651" s="81" t="str">
        <f t="shared" si="56"/>
        <v>08081</v>
      </c>
      <c r="D3651" s="81" t="s">
        <v>533</v>
      </c>
      <c r="E3651" s="81" t="s">
        <v>3323</v>
      </c>
      <c r="F3651" s="81">
        <v>33.15</v>
      </c>
      <c r="G3651" s="81" t="s">
        <v>515</v>
      </c>
      <c r="H3651" s="81" t="s">
        <v>3324</v>
      </c>
      <c r="I3651" s="81" t="s">
        <v>3325</v>
      </c>
      <c r="J3651" s="81" t="s">
        <v>221</v>
      </c>
      <c r="K3651" s="81" t="s">
        <v>333</v>
      </c>
      <c r="L3651" s="81">
        <v>-108.75399722222224</v>
      </c>
      <c r="M3651" s="81">
        <v>40.956519444444446</v>
      </c>
      <c r="N3651" s="190">
        <v>0</v>
      </c>
      <c r="O3651" s="185">
        <v>0</v>
      </c>
      <c r="P3651" s="185">
        <v>0</v>
      </c>
      <c r="Q3651" s="185">
        <v>9.9450000000000007E-3</v>
      </c>
      <c r="R3651" s="186">
        <v>0</v>
      </c>
    </row>
    <row r="3652" spans="1:18" s="81" customFormat="1" x14ac:dyDescent="0.2">
      <c r="A3652" s="81" t="s">
        <v>147</v>
      </c>
      <c r="B3652" s="81" t="s">
        <v>493</v>
      </c>
      <c r="C3652" s="81" t="str">
        <f t="shared" si="56"/>
        <v>08081</v>
      </c>
      <c r="D3652" s="81" t="s">
        <v>533</v>
      </c>
      <c r="E3652" s="81" t="s">
        <v>3323</v>
      </c>
      <c r="F3652" s="81">
        <v>33.15</v>
      </c>
      <c r="G3652" s="81" t="s">
        <v>515</v>
      </c>
      <c r="H3652" s="81" t="s">
        <v>3324</v>
      </c>
      <c r="I3652" s="81" t="s">
        <v>3325</v>
      </c>
      <c r="J3652" s="81" t="s">
        <v>221</v>
      </c>
      <c r="K3652" s="81" t="s">
        <v>333</v>
      </c>
      <c r="L3652" s="81">
        <v>-108.75399722222224</v>
      </c>
      <c r="M3652" s="81">
        <v>40.956519444444446</v>
      </c>
      <c r="N3652" s="190">
        <v>0</v>
      </c>
      <c r="O3652" s="185">
        <v>5.6</v>
      </c>
      <c r="P3652" s="185">
        <v>0</v>
      </c>
      <c r="Q3652" s="185">
        <v>0</v>
      </c>
      <c r="R3652" s="186">
        <v>0</v>
      </c>
    </row>
    <row r="3653" spans="1:18" s="81" customFormat="1" x14ac:dyDescent="0.2">
      <c r="A3653" s="81" t="s">
        <v>147</v>
      </c>
      <c r="B3653" s="81" t="s">
        <v>493</v>
      </c>
      <c r="C3653" s="81" t="str">
        <f t="shared" si="56"/>
        <v>08081</v>
      </c>
      <c r="D3653" s="81" t="s">
        <v>533</v>
      </c>
      <c r="E3653" s="81" t="s">
        <v>3323</v>
      </c>
      <c r="F3653" s="81">
        <v>1058.5</v>
      </c>
      <c r="G3653" s="81" t="s">
        <v>505</v>
      </c>
      <c r="H3653" s="81" t="s">
        <v>3326</v>
      </c>
      <c r="I3653" s="81" t="s">
        <v>3325</v>
      </c>
      <c r="J3653" s="81" t="s">
        <v>10</v>
      </c>
      <c r="K3653" s="81" t="s">
        <v>319</v>
      </c>
      <c r="L3653" s="81">
        <v>-108.75399722222224</v>
      </c>
      <c r="M3653" s="81">
        <v>40.956519444444446</v>
      </c>
      <c r="N3653" s="190">
        <v>0</v>
      </c>
      <c r="O3653" s="185">
        <v>12.324999999999999</v>
      </c>
      <c r="P3653" s="185">
        <v>0</v>
      </c>
      <c r="Q3653" s="185">
        <v>0</v>
      </c>
      <c r="R3653" s="186">
        <v>0</v>
      </c>
    </row>
    <row r="3654" spans="1:18" s="81" customFormat="1" x14ac:dyDescent="0.2">
      <c r="A3654" s="81" t="s">
        <v>147</v>
      </c>
      <c r="B3654" s="81" t="s">
        <v>493</v>
      </c>
      <c r="C3654" s="81" t="str">
        <f t="shared" si="56"/>
        <v>08081</v>
      </c>
      <c r="D3654" s="81" t="s">
        <v>533</v>
      </c>
      <c r="E3654" s="81" t="s">
        <v>3327</v>
      </c>
      <c r="F3654" s="81">
        <v>1.6839999999999999</v>
      </c>
      <c r="G3654" s="81" t="s">
        <v>515</v>
      </c>
      <c r="H3654" s="81" t="s">
        <v>3328</v>
      </c>
      <c r="I3654" s="81" t="s">
        <v>3329</v>
      </c>
      <c r="J3654" s="81" t="s">
        <v>221</v>
      </c>
      <c r="K3654" s="81" t="s">
        <v>333</v>
      </c>
      <c r="L3654" s="81">
        <v>-107.49937652777778</v>
      </c>
      <c r="M3654" s="81">
        <v>40.486528</v>
      </c>
      <c r="N3654" s="190">
        <v>0</v>
      </c>
      <c r="O3654" s="185">
        <v>0</v>
      </c>
      <c r="P3654" s="185">
        <v>0.42436800000000002</v>
      </c>
      <c r="Q3654" s="185">
        <v>0</v>
      </c>
      <c r="R3654" s="186">
        <v>0</v>
      </c>
    </row>
    <row r="3655" spans="1:18" s="81" customFormat="1" x14ac:dyDescent="0.2">
      <c r="A3655" s="81" t="s">
        <v>147</v>
      </c>
      <c r="B3655" s="81" t="s">
        <v>493</v>
      </c>
      <c r="C3655" s="81" t="str">
        <f t="shared" ref="C3655:C3718" si="57">B3655&amp;D3655</f>
        <v>08081</v>
      </c>
      <c r="D3655" s="81" t="s">
        <v>533</v>
      </c>
      <c r="E3655" s="81" t="s">
        <v>3327</v>
      </c>
      <c r="F3655" s="81">
        <v>1.6839999999999999</v>
      </c>
      <c r="G3655" s="81" t="s">
        <v>515</v>
      </c>
      <c r="H3655" s="81" t="s">
        <v>3328</v>
      </c>
      <c r="I3655" s="81" t="s">
        <v>3329</v>
      </c>
      <c r="J3655" s="81" t="s">
        <v>221</v>
      </c>
      <c r="K3655" s="81" t="s">
        <v>333</v>
      </c>
      <c r="L3655" s="81">
        <v>-107.49937652777778</v>
      </c>
      <c r="M3655" s="81">
        <v>40.486528</v>
      </c>
      <c r="N3655" s="190">
        <v>3.2332800000000002</v>
      </c>
      <c r="O3655" s="185">
        <v>0</v>
      </c>
      <c r="P3655" s="185">
        <v>0</v>
      </c>
      <c r="Q3655" s="185">
        <v>0</v>
      </c>
      <c r="R3655" s="186">
        <v>0</v>
      </c>
    </row>
    <row r="3656" spans="1:18" s="81" customFormat="1" x14ac:dyDescent="0.2">
      <c r="A3656" s="81" t="s">
        <v>147</v>
      </c>
      <c r="B3656" s="81" t="s">
        <v>493</v>
      </c>
      <c r="C3656" s="81" t="str">
        <f t="shared" si="57"/>
        <v>08081</v>
      </c>
      <c r="D3656" s="81" t="s">
        <v>533</v>
      </c>
      <c r="E3656" s="81" t="s">
        <v>3327</v>
      </c>
      <c r="F3656" s="81">
        <v>1.6839999999999999</v>
      </c>
      <c r="G3656" s="81" t="s">
        <v>515</v>
      </c>
      <c r="H3656" s="81" t="s">
        <v>3328</v>
      </c>
      <c r="I3656" s="81" t="s">
        <v>3329</v>
      </c>
      <c r="J3656" s="81" t="s">
        <v>221</v>
      </c>
      <c r="K3656" s="81" t="s">
        <v>333</v>
      </c>
      <c r="L3656" s="81">
        <v>-107.49937652777778</v>
      </c>
      <c r="M3656" s="81">
        <v>40.486528</v>
      </c>
      <c r="N3656" s="190">
        <v>0</v>
      </c>
      <c r="O3656" s="185">
        <v>0</v>
      </c>
      <c r="P3656" s="185">
        <v>0</v>
      </c>
      <c r="Q3656" s="185">
        <v>0</v>
      </c>
      <c r="R3656" s="186">
        <v>8.4200000000000004E-3</v>
      </c>
    </row>
    <row r="3657" spans="1:18" s="81" customFormat="1" x14ac:dyDescent="0.2">
      <c r="A3657" s="81" t="s">
        <v>147</v>
      </c>
      <c r="B3657" s="81" t="s">
        <v>493</v>
      </c>
      <c r="C3657" s="81" t="str">
        <f t="shared" si="57"/>
        <v>08081</v>
      </c>
      <c r="D3657" s="81" t="s">
        <v>533</v>
      </c>
      <c r="E3657" s="81" t="s">
        <v>3327</v>
      </c>
      <c r="F3657" s="81">
        <v>1.6839999999999999</v>
      </c>
      <c r="G3657" s="81" t="s">
        <v>515</v>
      </c>
      <c r="H3657" s="81" t="s">
        <v>3328</v>
      </c>
      <c r="I3657" s="81" t="s">
        <v>3329</v>
      </c>
      <c r="J3657" s="81" t="s">
        <v>221</v>
      </c>
      <c r="K3657" s="81" t="s">
        <v>333</v>
      </c>
      <c r="L3657" s="81">
        <v>-107.49937652777778</v>
      </c>
      <c r="M3657" s="81">
        <v>40.486528</v>
      </c>
      <c r="N3657" s="190">
        <v>0</v>
      </c>
      <c r="O3657" s="185">
        <v>0</v>
      </c>
      <c r="P3657" s="185">
        <v>0</v>
      </c>
      <c r="Q3657" s="185">
        <v>0</v>
      </c>
      <c r="R3657" s="186">
        <v>0</v>
      </c>
    </row>
    <row r="3658" spans="1:18" s="81" customFormat="1" x14ac:dyDescent="0.2">
      <c r="A3658" s="81" t="s">
        <v>147</v>
      </c>
      <c r="B3658" s="81" t="s">
        <v>493</v>
      </c>
      <c r="C3658" s="81" t="str">
        <f t="shared" si="57"/>
        <v>08081</v>
      </c>
      <c r="D3658" s="81" t="s">
        <v>533</v>
      </c>
      <c r="E3658" s="81" t="s">
        <v>3327</v>
      </c>
      <c r="F3658" s="81">
        <v>1.6839999999999999</v>
      </c>
      <c r="G3658" s="81" t="s">
        <v>515</v>
      </c>
      <c r="H3658" s="81" t="s">
        <v>3328</v>
      </c>
      <c r="I3658" s="81" t="s">
        <v>3329</v>
      </c>
      <c r="J3658" s="81" t="s">
        <v>221</v>
      </c>
      <c r="K3658" s="81" t="s">
        <v>333</v>
      </c>
      <c r="L3658" s="81">
        <v>-107.49937652777778</v>
      </c>
      <c r="M3658" s="81">
        <v>40.486528</v>
      </c>
      <c r="N3658" s="190">
        <v>0</v>
      </c>
      <c r="O3658" s="185">
        <v>0</v>
      </c>
      <c r="P3658" s="185">
        <v>0</v>
      </c>
      <c r="Q3658" s="185">
        <v>5.0500000000000002E-4</v>
      </c>
      <c r="R3658" s="186">
        <v>0</v>
      </c>
    </row>
    <row r="3659" spans="1:18" s="81" customFormat="1" x14ac:dyDescent="0.2">
      <c r="A3659" s="81" t="s">
        <v>147</v>
      </c>
      <c r="B3659" s="81" t="s">
        <v>493</v>
      </c>
      <c r="C3659" s="81" t="str">
        <f t="shared" si="57"/>
        <v>08081</v>
      </c>
      <c r="D3659" s="81" t="s">
        <v>533</v>
      </c>
      <c r="E3659" s="81" t="s">
        <v>3327</v>
      </c>
      <c r="F3659" s="81">
        <v>1.6839999999999999</v>
      </c>
      <c r="G3659" s="81" t="s">
        <v>515</v>
      </c>
      <c r="H3659" s="81" t="s">
        <v>3328</v>
      </c>
      <c r="I3659" s="81" t="s">
        <v>3329</v>
      </c>
      <c r="J3659" s="81" t="s">
        <v>221</v>
      </c>
      <c r="K3659" s="81" t="s">
        <v>333</v>
      </c>
      <c r="L3659" s="81">
        <v>-107.49937652777778</v>
      </c>
      <c r="M3659" s="81">
        <v>40.486528</v>
      </c>
      <c r="N3659" s="190">
        <v>0</v>
      </c>
      <c r="O3659" s="185">
        <v>0.18187200000000001</v>
      </c>
      <c r="P3659" s="185">
        <v>0</v>
      </c>
      <c r="Q3659" s="185">
        <v>0</v>
      </c>
      <c r="R3659" s="186">
        <v>0</v>
      </c>
    </row>
    <row r="3660" spans="1:18" s="81" customFormat="1" x14ac:dyDescent="0.2">
      <c r="A3660" s="81" t="s">
        <v>147</v>
      </c>
      <c r="B3660" s="81" t="s">
        <v>493</v>
      </c>
      <c r="C3660" s="81" t="str">
        <f t="shared" si="57"/>
        <v>08081</v>
      </c>
      <c r="D3660" s="81" t="s">
        <v>533</v>
      </c>
      <c r="E3660" s="81" t="s">
        <v>3327</v>
      </c>
      <c r="F3660" s="81">
        <v>8.6020000000000003</v>
      </c>
      <c r="G3660" s="81" t="s">
        <v>515</v>
      </c>
      <c r="H3660" s="81" t="s">
        <v>3330</v>
      </c>
      <c r="I3660" s="81" t="s">
        <v>3329</v>
      </c>
      <c r="J3660" s="81" t="s">
        <v>231</v>
      </c>
      <c r="K3660" s="81" t="s">
        <v>333</v>
      </c>
      <c r="L3660" s="81">
        <v>-107.49937652777778</v>
      </c>
      <c r="M3660" s="81">
        <v>40.486528</v>
      </c>
      <c r="N3660" s="190">
        <v>0</v>
      </c>
      <c r="O3660" s="185">
        <v>0</v>
      </c>
      <c r="P3660" s="185">
        <v>1.5</v>
      </c>
      <c r="Q3660" s="185">
        <v>0</v>
      </c>
      <c r="R3660" s="186">
        <v>0</v>
      </c>
    </row>
    <row r="3661" spans="1:18" s="81" customFormat="1" x14ac:dyDescent="0.2">
      <c r="A3661" s="81" t="s">
        <v>147</v>
      </c>
      <c r="B3661" s="81" t="s">
        <v>493</v>
      </c>
      <c r="C3661" s="81" t="str">
        <f t="shared" si="57"/>
        <v>08081</v>
      </c>
      <c r="D3661" s="81" t="s">
        <v>533</v>
      </c>
      <c r="E3661" s="81" t="s">
        <v>3327</v>
      </c>
      <c r="F3661" s="81">
        <v>8.6020000000000003</v>
      </c>
      <c r="G3661" s="81" t="s">
        <v>515</v>
      </c>
      <c r="H3661" s="81" t="s">
        <v>3330</v>
      </c>
      <c r="I3661" s="81" t="s">
        <v>3329</v>
      </c>
      <c r="J3661" s="81" t="s">
        <v>231</v>
      </c>
      <c r="K3661" s="81" t="s">
        <v>333</v>
      </c>
      <c r="L3661" s="81">
        <v>-107.49937652777778</v>
      </c>
      <c r="M3661" s="81">
        <v>40.486528</v>
      </c>
      <c r="N3661" s="190">
        <v>1.5</v>
      </c>
      <c r="O3661" s="185">
        <v>0</v>
      </c>
      <c r="P3661" s="185">
        <v>0</v>
      </c>
      <c r="Q3661" s="185">
        <v>0</v>
      </c>
      <c r="R3661" s="186">
        <v>0</v>
      </c>
    </row>
    <row r="3662" spans="1:18" s="81" customFormat="1" x14ac:dyDescent="0.2">
      <c r="A3662" s="81" t="s">
        <v>147</v>
      </c>
      <c r="B3662" s="81" t="s">
        <v>493</v>
      </c>
      <c r="C3662" s="81" t="str">
        <f t="shared" si="57"/>
        <v>08081</v>
      </c>
      <c r="D3662" s="81" t="s">
        <v>533</v>
      </c>
      <c r="E3662" s="81" t="s">
        <v>3327</v>
      </c>
      <c r="F3662" s="81">
        <v>8.6020000000000003</v>
      </c>
      <c r="G3662" s="81" t="s">
        <v>515</v>
      </c>
      <c r="H3662" s="81" t="s">
        <v>3330</v>
      </c>
      <c r="I3662" s="81" t="s">
        <v>3329</v>
      </c>
      <c r="J3662" s="81" t="s">
        <v>231</v>
      </c>
      <c r="K3662" s="81" t="s">
        <v>333</v>
      </c>
      <c r="L3662" s="81">
        <v>-107.49937652777778</v>
      </c>
      <c r="M3662" s="81">
        <v>40.486528</v>
      </c>
      <c r="N3662" s="190">
        <v>0</v>
      </c>
      <c r="O3662" s="185">
        <v>0.8</v>
      </c>
      <c r="P3662" s="185">
        <v>0</v>
      </c>
      <c r="Q3662" s="185">
        <v>0</v>
      </c>
      <c r="R3662" s="186">
        <v>0</v>
      </c>
    </row>
    <row r="3663" spans="1:18" s="81" customFormat="1" x14ac:dyDescent="0.2">
      <c r="A3663" s="81" t="s">
        <v>147</v>
      </c>
      <c r="B3663" s="81" t="s">
        <v>493</v>
      </c>
      <c r="C3663" s="81" t="str">
        <f t="shared" si="57"/>
        <v>08081</v>
      </c>
      <c r="D3663" s="81" t="s">
        <v>533</v>
      </c>
      <c r="E3663" s="81" t="s">
        <v>3327</v>
      </c>
      <c r="F3663" s="81">
        <v>219</v>
      </c>
      <c r="G3663" s="81" t="s">
        <v>523</v>
      </c>
      <c r="H3663" s="81" t="s">
        <v>724</v>
      </c>
      <c r="I3663" s="81" t="s">
        <v>3329</v>
      </c>
      <c r="J3663" s="81" t="s">
        <v>2</v>
      </c>
      <c r="K3663" s="81" t="s">
        <v>37</v>
      </c>
      <c r="L3663" s="81">
        <v>-107.49937652777778</v>
      </c>
      <c r="M3663" s="81">
        <v>40.486528</v>
      </c>
      <c r="N3663" s="190">
        <v>0</v>
      </c>
      <c r="O3663" s="185">
        <v>2.4929869999999998</v>
      </c>
      <c r="P3663" s="185">
        <v>0</v>
      </c>
      <c r="Q3663" s="185">
        <v>0</v>
      </c>
      <c r="R3663" s="186">
        <v>0</v>
      </c>
    </row>
    <row r="3664" spans="1:18" s="81" customFormat="1" x14ac:dyDescent="0.2">
      <c r="A3664" s="81" t="s">
        <v>147</v>
      </c>
      <c r="B3664" s="81" t="s">
        <v>493</v>
      </c>
      <c r="C3664" s="81" t="str">
        <f t="shared" si="57"/>
        <v>08081</v>
      </c>
      <c r="D3664" s="81" t="s">
        <v>533</v>
      </c>
      <c r="E3664" s="81" t="s">
        <v>3331</v>
      </c>
      <c r="F3664" s="81">
        <v>7300</v>
      </c>
      <c r="G3664" s="81" t="s">
        <v>523</v>
      </c>
      <c r="H3664" s="81" t="s">
        <v>3332</v>
      </c>
      <c r="I3664" s="81" t="s">
        <v>3333</v>
      </c>
      <c r="J3664" s="81" t="s">
        <v>2</v>
      </c>
      <c r="K3664" s="81" t="s">
        <v>37</v>
      </c>
      <c r="L3664" s="81">
        <v>-107.69729297222223</v>
      </c>
      <c r="M3664" s="81">
        <v>40.99996491666667</v>
      </c>
      <c r="N3664" s="190">
        <v>0</v>
      </c>
      <c r="O3664" s="185">
        <v>21.651800000000001</v>
      </c>
      <c r="P3664" s="185">
        <v>0</v>
      </c>
      <c r="Q3664" s="185">
        <v>0</v>
      </c>
      <c r="R3664" s="186">
        <v>0</v>
      </c>
    </row>
    <row r="3665" spans="1:18" s="81" customFormat="1" x14ac:dyDescent="0.2">
      <c r="A3665" s="81" t="s">
        <v>147</v>
      </c>
      <c r="B3665" s="81" t="s">
        <v>493</v>
      </c>
      <c r="C3665" s="81" t="str">
        <f t="shared" si="57"/>
        <v>08081</v>
      </c>
      <c r="D3665" s="81" t="s">
        <v>533</v>
      </c>
      <c r="E3665" s="81" t="s">
        <v>3334</v>
      </c>
      <c r="F3665" s="81">
        <v>4.3</v>
      </c>
      <c r="G3665" s="81" t="s">
        <v>515</v>
      </c>
      <c r="H3665" s="81" t="s">
        <v>3335</v>
      </c>
      <c r="I3665" s="81" t="s">
        <v>3336</v>
      </c>
      <c r="J3665" s="81" t="s">
        <v>221</v>
      </c>
      <c r="K3665" s="81" t="s">
        <v>333</v>
      </c>
      <c r="L3665" s="81">
        <v>-107.53506105555556</v>
      </c>
      <c r="M3665" s="81">
        <v>40.497855111111114</v>
      </c>
      <c r="N3665" s="190">
        <v>0</v>
      </c>
      <c r="O3665" s="185">
        <v>0</v>
      </c>
      <c r="P3665" s="185">
        <v>1.4680629999999999</v>
      </c>
      <c r="Q3665" s="185">
        <v>0</v>
      </c>
      <c r="R3665" s="186">
        <v>0</v>
      </c>
    </row>
    <row r="3666" spans="1:18" s="81" customFormat="1" x14ac:dyDescent="0.2">
      <c r="A3666" s="81" t="s">
        <v>147</v>
      </c>
      <c r="B3666" s="81" t="s">
        <v>493</v>
      </c>
      <c r="C3666" s="81" t="str">
        <f t="shared" si="57"/>
        <v>08081</v>
      </c>
      <c r="D3666" s="81" t="s">
        <v>533</v>
      </c>
      <c r="E3666" s="81" t="s">
        <v>3334</v>
      </c>
      <c r="F3666" s="81">
        <v>4.3</v>
      </c>
      <c r="G3666" s="81" t="s">
        <v>515</v>
      </c>
      <c r="H3666" s="81" t="s">
        <v>3335</v>
      </c>
      <c r="I3666" s="81" t="s">
        <v>3336</v>
      </c>
      <c r="J3666" s="81" t="s">
        <v>221</v>
      </c>
      <c r="K3666" s="81" t="s">
        <v>333</v>
      </c>
      <c r="L3666" s="81">
        <v>-107.53506105555556</v>
      </c>
      <c r="M3666" s="81">
        <v>40.497855111111114</v>
      </c>
      <c r="N3666" s="190">
        <v>10.817747000000001</v>
      </c>
      <c r="O3666" s="185">
        <v>0</v>
      </c>
      <c r="P3666" s="185">
        <v>0</v>
      </c>
      <c r="Q3666" s="185">
        <v>0</v>
      </c>
      <c r="R3666" s="186">
        <v>0</v>
      </c>
    </row>
    <row r="3667" spans="1:18" s="81" customFormat="1" x14ac:dyDescent="0.2">
      <c r="A3667" s="81" t="s">
        <v>147</v>
      </c>
      <c r="B3667" s="81" t="s">
        <v>493</v>
      </c>
      <c r="C3667" s="81" t="str">
        <f t="shared" si="57"/>
        <v>08081</v>
      </c>
      <c r="D3667" s="81" t="s">
        <v>533</v>
      </c>
      <c r="E3667" s="81" t="s">
        <v>3334</v>
      </c>
      <c r="F3667" s="81">
        <v>4.3</v>
      </c>
      <c r="G3667" s="81" t="s">
        <v>515</v>
      </c>
      <c r="H3667" s="81" t="s">
        <v>3335</v>
      </c>
      <c r="I3667" s="81" t="s">
        <v>3336</v>
      </c>
      <c r="J3667" s="81" t="s">
        <v>221</v>
      </c>
      <c r="K3667" s="81" t="s">
        <v>333</v>
      </c>
      <c r="L3667" s="81">
        <v>-107.53506105555556</v>
      </c>
      <c r="M3667" s="81">
        <v>40.497855111111114</v>
      </c>
      <c r="N3667" s="190">
        <v>0</v>
      </c>
      <c r="O3667" s="185">
        <v>0</v>
      </c>
      <c r="P3667" s="185">
        <v>0</v>
      </c>
      <c r="Q3667" s="185">
        <v>0</v>
      </c>
      <c r="R3667" s="186">
        <v>2.1499999999999998E-2</v>
      </c>
    </row>
    <row r="3668" spans="1:18" s="81" customFormat="1" x14ac:dyDescent="0.2">
      <c r="A3668" s="81" t="s">
        <v>147</v>
      </c>
      <c r="B3668" s="81" t="s">
        <v>493</v>
      </c>
      <c r="C3668" s="81" t="str">
        <f t="shared" si="57"/>
        <v>08081</v>
      </c>
      <c r="D3668" s="81" t="s">
        <v>533</v>
      </c>
      <c r="E3668" s="81" t="s">
        <v>3334</v>
      </c>
      <c r="F3668" s="81">
        <v>4.3</v>
      </c>
      <c r="G3668" s="81" t="s">
        <v>515</v>
      </c>
      <c r="H3668" s="81" t="s">
        <v>3335</v>
      </c>
      <c r="I3668" s="81" t="s">
        <v>3336</v>
      </c>
      <c r="J3668" s="81" t="s">
        <v>221</v>
      </c>
      <c r="K3668" s="81" t="s">
        <v>333</v>
      </c>
      <c r="L3668" s="81">
        <v>-107.53506105555556</v>
      </c>
      <c r="M3668" s="81">
        <v>40.497855111111114</v>
      </c>
      <c r="N3668" s="190">
        <v>0</v>
      </c>
      <c r="O3668" s="185">
        <v>0</v>
      </c>
      <c r="P3668" s="185">
        <v>0</v>
      </c>
      <c r="Q3668" s="185">
        <v>0</v>
      </c>
      <c r="R3668" s="186">
        <v>0</v>
      </c>
    </row>
    <row r="3669" spans="1:18" s="81" customFormat="1" x14ac:dyDescent="0.2">
      <c r="A3669" s="81" t="s">
        <v>147</v>
      </c>
      <c r="B3669" s="81" t="s">
        <v>493</v>
      </c>
      <c r="C3669" s="81" t="str">
        <f t="shared" si="57"/>
        <v>08081</v>
      </c>
      <c r="D3669" s="81" t="s">
        <v>533</v>
      </c>
      <c r="E3669" s="81" t="s">
        <v>3334</v>
      </c>
      <c r="F3669" s="81">
        <v>4.3</v>
      </c>
      <c r="G3669" s="81" t="s">
        <v>515</v>
      </c>
      <c r="H3669" s="81" t="s">
        <v>3335</v>
      </c>
      <c r="I3669" s="81" t="s">
        <v>3336</v>
      </c>
      <c r="J3669" s="81" t="s">
        <v>221</v>
      </c>
      <c r="K3669" s="81" t="s">
        <v>333</v>
      </c>
      <c r="L3669" s="81">
        <v>-107.53506105555556</v>
      </c>
      <c r="M3669" s="81">
        <v>40.497855111111114</v>
      </c>
      <c r="N3669" s="190">
        <v>0</v>
      </c>
      <c r="O3669" s="185">
        <v>0</v>
      </c>
      <c r="P3669" s="185">
        <v>0</v>
      </c>
      <c r="Q3669" s="185">
        <v>1.2899999999999999E-3</v>
      </c>
      <c r="R3669" s="186">
        <v>0</v>
      </c>
    </row>
    <row r="3670" spans="1:18" s="81" customFormat="1" x14ac:dyDescent="0.2">
      <c r="A3670" s="81" t="s">
        <v>147</v>
      </c>
      <c r="B3670" s="81" t="s">
        <v>493</v>
      </c>
      <c r="C3670" s="81" t="str">
        <f t="shared" si="57"/>
        <v>08081</v>
      </c>
      <c r="D3670" s="81" t="s">
        <v>533</v>
      </c>
      <c r="E3670" s="81" t="s">
        <v>3334</v>
      </c>
      <c r="F3670" s="81">
        <v>4.3</v>
      </c>
      <c r="G3670" s="81" t="s">
        <v>515</v>
      </c>
      <c r="H3670" s="81" t="s">
        <v>3335</v>
      </c>
      <c r="I3670" s="81" t="s">
        <v>3336</v>
      </c>
      <c r="J3670" s="81" t="s">
        <v>221</v>
      </c>
      <c r="K3670" s="81" t="s">
        <v>333</v>
      </c>
      <c r="L3670" s="81">
        <v>-107.53506105555556</v>
      </c>
      <c r="M3670" s="81">
        <v>40.497855111111114</v>
      </c>
      <c r="N3670" s="190">
        <v>0</v>
      </c>
      <c r="O3670" s="185">
        <v>0.66063099999999997</v>
      </c>
      <c r="P3670" s="185">
        <v>0</v>
      </c>
      <c r="Q3670" s="185">
        <v>0</v>
      </c>
      <c r="R3670" s="186">
        <v>0</v>
      </c>
    </row>
    <row r="3671" spans="1:18" s="81" customFormat="1" x14ac:dyDescent="0.2">
      <c r="A3671" s="81" t="s">
        <v>147</v>
      </c>
      <c r="B3671" s="81" t="s">
        <v>493</v>
      </c>
      <c r="C3671" s="81" t="str">
        <f t="shared" si="57"/>
        <v>08081</v>
      </c>
      <c r="D3671" s="81" t="s">
        <v>533</v>
      </c>
      <c r="E3671" s="81" t="s">
        <v>3337</v>
      </c>
      <c r="F3671" s="81">
        <v>4.3</v>
      </c>
      <c r="G3671" s="81" t="s">
        <v>515</v>
      </c>
      <c r="H3671" s="81" t="s">
        <v>3338</v>
      </c>
      <c r="I3671" s="81" t="s">
        <v>3339</v>
      </c>
      <c r="J3671" s="81" t="s">
        <v>221</v>
      </c>
      <c r="K3671" s="81" t="s">
        <v>333</v>
      </c>
      <c r="L3671" s="81">
        <v>-107.4735191388889</v>
      </c>
      <c r="M3671" s="81">
        <v>40.472585444444448</v>
      </c>
      <c r="N3671" s="190">
        <v>0</v>
      </c>
      <c r="O3671" s="185">
        <v>0</v>
      </c>
      <c r="P3671" s="185">
        <v>1.4680629999999999</v>
      </c>
      <c r="Q3671" s="185">
        <v>0</v>
      </c>
      <c r="R3671" s="186">
        <v>0</v>
      </c>
    </row>
    <row r="3672" spans="1:18" s="81" customFormat="1" x14ac:dyDescent="0.2">
      <c r="A3672" s="81" t="s">
        <v>147</v>
      </c>
      <c r="B3672" s="81" t="s">
        <v>493</v>
      </c>
      <c r="C3672" s="81" t="str">
        <f t="shared" si="57"/>
        <v>08081</v>
      </c>
      <c r="D3672" s="81" t="s">
        <v>533</v>
      </c>
      <c r="E3672" s="81" t="s">
        <v>3337</v>
      </c>
      <c r="F3672" s="81">
        <v>4.3</v>
      </c>
      <c r="G3672" s="81" t="s">
        <v>515</v>
      </c>
      <c r="H3672" s="81" t="s">
        <v>3338</v>
      </c>
      <c r="I3672" s="81" t="s">
        <v>3339</v>
      </c>
      <c r="J3672" s="81" t="s">
        <v>221</v>
      </c>
      <c r="K3672" s="81" t="s">
        <v>333</v>
      </c>
      <c r="L3672" s="81">
        <v>-107.4735191388889</v>
      </c>
      <c r="M3672" s="81">
        <v>40.472585444444448</v>
      </c>
      <c r="N3672" s="190">
        <v>5.69</v>
      </c>
      <c r="O3672" s="185">
        <v>0</v>
      </c>
      <c r="P3672" s="185">
        <v>0</v>
      </c>
      <c r="Q3672" s="185">
        <v>0</v>
      </c>
      <c r="R3672" s="186">
        <v>0</v>
      </c>
    </row>
    <row r="3673" spans="1:18" s="81" customFormat="1" x14ac:dyDescent="0.2">
      <c r="A3673" s="81" t="s">
        <v>147</v>
      </c>
      <c r="B3673" s="81" t="s">
        <v>493</v>
      </c>
      <c r="C3673" s="81" t="str">
        <f t="shared" si="57"/>
        <v>08081</v>
      </c>
      <c r="D3673" s="81" t="s">
        <v>533</v>
      </c>
      <c r="E3673" s="81" t="s">
        <v>3337</v>
      </c>
      <c r="F3673" s="81">
        <v>4.3</v>
      </c>
      <c r="G3673" s="81" t="s">
        <v>515</v>
      </c>
      <c r="H3673" s="81" t="s">
        <v>3338</v>
      </c>
      <c r="I3673" s="81" t="s">
        <v>3339</v>
      </c>
      <c r="J3673" s="81" t="s">
        <v>221</v>
      </c>
      <c r="K3673" s="81" t="s">
        <v>333</v>
      </c>
      <c r="L3673" s="81">
        <v>-107.4735191388889</v>
      </c>
      <c r="M3673" s="81">
        <v>40.472585444444448</v>
      </c>
      <c r="N3673" s="190">
        <v>0</v>
      </c>
      <c r="O3673" s="185">
        <v>0</v>
      </c>
      <c r="P3673" s="185">
        <v>0</v>
      </c>
      <c r="Q3673" s="185">
        <v>0</v>
      </c>
      <c r="R3673" s="186">
        <v>1.1299999999999999E-2</v>
      </c>
    </row>
    <row r="3674" spans="1:18" s="81" customFormat="1" x14ac:dyDescent="0.2">
      <c r="A3674" s="81" t="s">
        <v>147</v>
      </c>
      <c r="B3674" s="81" t="s">
        <v>493</v>
      </c>
      <c r="C3674" s="81" t="str">
        <f t="shared" si="57"/>
        <v>08081</v>
      </c>
      <c r="D3674" s="81" t="s">
        <v>533</v>
      </c>
      <c r="E3674" s="81" t="s">
        <v>3337</v>
      </c>
      <c r="F3674" s="81">
        <v>4.3</v>
      </c>
      <c r="G3674" s="81" t="s">
        <v>515</v>
      </c>
      <c r="H3674" s="81" t="s">
        <v>3338</v>
      </c>
      <c r="I3674" s="81" t="s">
        <v>3339</v>
      </c>
      <c r="J3674" s="81" t="s">
        <v>221</v>
      </c>
      <c r="K3674" s="81" t="s">
        <v>333</v>
      </c>
      <c r="L3674" s="81">
        <v>-107.4735191388889</v>
      </c>
      <c r="M3674" s="81">
        <v>40.472585444444448</v>
      </c>
      <c r="N3674" s="190">
        <v>0</v>
      </c>
      <c r="O3674" s="185">
        <v>0</v>
      </c>
      <c r="P3674" s="185">
        <v>0</v>
      </c>
      <c r="Q3674" s="185">
        <v>0</v>
      </c>
      <c r="R3674" s="186">
        <v>0</v>
      </c>
    </row>
    <row r="3675" spans="1:18" s="81" customFormat="1" x14ac:dyDescent="0.2">
      <c r="A3675" s="81" t="s">
        <v>147</v>
      </c>
      <c r="B3675" s="81" t="s">
        <v>493</v>
      </c>
      <c r="C3675" s="81" t="str">
        <f t="shared" si="57"/>
        <v>08081</v>
      </c>
      <c r="D3675" s="81" t="s">
        <v>533</v>
      </c>
      <c r="E3675" s="81" t="s">
        <v>3337</v>
      </c>
      <c r="F3675" s="81">
        <v>4.3</v>
      </c>
      <c r="G3675" s="81" t="s">
        <v>515</v>
      </c>
      <c r="H3675" s="81" t="s">
        <v>3338</v>
      </c>
      <c r="I3675" s="81" t="s">
        <v>3339</v>
      </c>
      <c r="J3675" s="81" t="s">
        <v>221</v>
      </c>
      <c r="K3675" s="81" t="s">
        <v>333</v>
      </c>
      <c r="L3675" s="81">
        <v>-107.4735191388889</v>
      </c>
      <c r="M3675" s="81">
        <v>40.472585444444448</v>
      </c>
      <c r="N3675" s="190">
        <v>0</v>
      </c>
      <c r="O3675" s="185">
        <v>0</v>
      </c>
      <c r="P3675" s="185">
        <v>0</v>
      </c>
      <c r="Q3675" s="185">
        <v>6.9999999999999999E-4</v>
      </c>
      <c r="R3675" s="186">
        <v>0</v>
      </c>
    </row>
    <row r="3676" spans="1:18" s="81" customFormat="1" x14ac:dyDescent="0.2">
      <c r="A3676" s="81" t="s">
        <v>147</v>
      </c>
      <c r="B3676" s="81" t="s">
        <v>493</v>
      </c>
      <c r="C3676" s="81" t="str">
        <f t="shared" si="57"/>
        <v>08081</v>
      </c>
      <c r="D3676" s="81" t="s">
        <v>533</v>
      </c>
      <c r="E3676" s="81" t="s">
        <v>3337</v>
      </c>
      <c r="F3676" s="81">
        <v>4.3</v>
      </c>
      <c r="G3676" s="81" t="s">
        <v>515</v>
      </c>
      <c r="H3676" s="81" t="s">
        <v>3338</v>
      </c>
      <c r="I3676" s="81" t="s">
        <v>3339</v>
      </c>
      <c r="J3676" s="81" t="s">
        <v>221</v>
      </c>
      <c r="K3676" s="81" t="s">
        <v>333</v>
      </c>
      <c r="L3676" s="81">
        <v>-107.4735191388889</v>
      </c>
      <c r="M3676" s="81">
        <v>40.472585444444448</v>
      </c>
      <c r="N3676" s="190">
        <v>0</v>
      </c>
      <c r="O3676" s="185">
        <v>0.34760000000000002</v>
      </c>
      <c r="P3676" s="185">
        <v>0</v>
      </c>
      <c r="Q3676" s="185">
        <v>0</v>
      </c>
      <c r="R3676" s="186">
        <v>0</v>
      </c>
    </row>
    <row r="3677" spans="1:18" s="81" customFormat="1" x14ac:dyDescent="0.2">
      <c r="A3677" s="81" t="s">
        <v>147</v>
      </c>
      <c r="B3677" s="81" t="s">
        <v>493</v>
      </c>
      <c r="C3677" s="81" t="str">
        <f t="shared" si="57"/>
        <v>08081</v>
      </c>
      <c r="D3677" s="81" t="s">
        <v>533</v>
      </c>
      <c r="E3677" s="81" t="s">
        <v>3340</v>
      </c>
      <c r="F3677" s="81">
        <v>91.614999999999995</v>
      </c>
      <c r="G3677" s="81" t="s">
        <v>505</v>
      </c>
      <c r="H3677" s="81" t="s">
        <v>3341</v>
      </c>
      <c r="I3677" s="81" t="s">
        <v>3342</v>
      </c>
      <c r="J3677" s="81" t="s">
        <v>6</v>
      </c>
      <c r="K3677" s="81" t="s">
        <v>319</v>
      </c>
      <c r="L3677" s="81">
        <v>-107.96702491666667</v>
      </c>
      <c r="M3677" s="81">
        <v>40.81274475</v>
      </c>
      <c r="N3677" s="190">
        <v>0</v>
      </c>
      <c r="O3677" s="185">
        <v>6.266</v>
      </c>
      <c r="P3677" s="185">
        <v>0</v>
      </c>
      <c r="Q3677" s="185">
        <v>0</v>
      </c>
      <c r="R3677" s="186">
        <v>0</v>
      </c>
    </row>
    <row r="3678" spans="1:18" s="81" customFormat="1" x14ac:dyDescent="0.2">
      <c r="A3678" s="81" t="s">
        <v>147</v>
      </c>
      <c r="B3678" s="81" t="s">
        <v>493</v>
      </c>
      <c r="C3678" s="81" t="str">
        <f t="shared" si="57"/>
        <v>08081</v>
      </c>
      <c r="D3678" s="81" t="s">
        <v>533</v>
      </c>
      <c r="E3678" s="81" t="s">
        <v>661</v>
      </c>
      <c r="F3678" s="81">
        <v>33.299999999999997</v>
      </c>
      <c r="G3678" s="81" t="s">
        <v>515</v>
      </c>
      <c r="H3678" s="81" t="s">
        <v>3343</v>
      </c>
      <c r="I3678" s="81" t="s">
        <v>3344</v>
      </c>
      <c r="J3678" s="81" t="s">
        <v>231</v>
      </c>
      <c r="K3678" s="81" t="s">
        <v>333</v>
      </c>
      <c r="L3678" s="81">
        <v>-107.52225980555555</v>
      </c>
      <c r="M3678" s="81">
        <v>40.606076944444446</v>
      </c>
      <c r="N3678" s="190">
        <v>0</v>
      </c>
      <c r="O3678" s="185">
        <v>0</v>
      </c>
      <c r="P3678" s="185">
        <v>6.787331</v>
      </c>
      <c r="Q3678" s="185">
        <v>0</v>
      </c>
      <c r="R3678" s="186">
        <v>0</v>
      </c>
    </row>
    <row r="3679" spans="1:18" s="81" customFormat="1" x14ac:dyDescent="0.2">
      <c r="A3679" s="81" t="s">
        <v>147</v>
      </c>
      <c r="B3679" s="81" t="s">
        <v>493</v>
      </c>
      <c r="C3679" s="81" t="str">
        <f t="shared" si="57"/>
        <v>08081</v>
      </c>
      <c r="D3679" s="81" t="s">
        <v>533</v>
      </c>
      <c r="E3679" s="81" t="s">
        <v>661</v>
      </c>
      <c r="F3679" s="81">
        <v>33.299999999999997</v>
      </c>
      <c r="G3679" s="81" t="s">
        <v>515</v>
      </c>
      <c r="H3679" s="81" t="s">
        <v>3343</v>
      </c>
      <c r="I3679" s="81" t="s">
        <v>3344</v>
      </c>
      <c r="J3679" s="81" t="s">
        <v>231</v>
      </c>
      <c r="K3679" s="81" t="s">
        <v>333</v>
      </c>
      <c r="L3679" s="81">
        <v>-107.52225980555555</v>
      </c>
      <c r="M3679" s="81">
        <v>40.606076944444446</v>
      </c>
      <c r="N3679" s="190">
        <v>6.5359579999999999</v>
      </c>
      <c r="O3679" s="185">
        <v>0</v>
      </c>
      <c r="P3679" s="185">
        <v>0</v>
      </c>
      <c r="Q3679" s="185">
        <v>0</v>
      </c>
      <c r="R3679" s="186">
        <v>0</v>
      </c>
    </row>
    <row r="3680" spans="1:18" s="81" customFormat="1" x14ac:dyDescent="0.2">
      <c r="A3680" s="81" t="s">
        <v>147</v>
      </c>
      <c r="B3680" s="81" t="s">
        <v>493</v>
      </c>
      <c r="C3680" s="81" t="str">
        <f t="shared" si="57"/>
        <v>08081</v>
      </c>
      <c r="D3680" s="81" t="s">
        <v>533</v>
      </c>
      <c r="E3680" s="81" t="s">
        <v>661</v>
      </c>
      <c r="F3680" s="81">
        <v>33.299999999999997</v>
      </c>
      <c r="G3680" s="81" t="s">
        <v>515</v>
      </c>
      <c r="H3680" s="81" t="s">
        <v>3343</v>
      </c>
      <c r="I3680" s="81" t="s">
        <v>3344</v>
      </c>
      <c r="J3680" s="81" t="s">
        <v>231</v>
      </c>
      <c r="K3680" s="81" t="s">
        <v>333</v>
      </c>
      <c r="L3680" s="81">
        <v>-107.52225980555555</v>
      </c>
      <c r="M3680" s="81">
        <v>40.606076944444446</v>
      </c>
      <c r="N3680" s="190">
        <v>0</v>
      </c>
      <c r="O3680" s="185">
        <v>0</v>
      </c>
      <c r="P3680" s="185">
        <v>0</v>
      </c>
      <c r="Q3680" s="185">
        <v>0</v>
      </c>
      <c r="R3680" s="186">
        <v>0.16650000000000001</v>
      </c>
    </row>
    <row r="3681" spans="1:18" s="81" customFormat="1" x14ac:dyDescent="0.2">
      <c r="A3681" s="81" t="s">
        <v>147</v>
      </c>
      <c r="B3681" s="81" t="s">
        <v>493</v>
      </c>
      <c r="C3681" s="81" t="str">
        <f t="shared" si="57"/>
        <v>08081</v>
      </c>
      <c r="D3681" s="81" t="s">
        <v>533</v>
      </c>
      <c r="E3681" s="81" t="s">
        <v>661</v>
      </c>
      <c r="F3681" s="81">
        <v>33.299999999999997</v>
      </c>
      <c r="G3681" s="81" t="s">
        <v>515</v>
      </c>
      <c r="H3681" s="81" t="s">
        <v>3343</v>
      </c>
      <c r="I3681" s="81" t="s">
        <v>3344</v>
      </c>
      <c r="J3681" s="81" t="s">
        <v>231</v>
      </c>
      <c r="K3681" s="81" t="s">
        <v>333</v>
      </c>
      <c r="L3681" s="81">
        <v>-107.52225980555555</v>
      </c>
      <c r="M3681" s="81">
        <v>40.606076944444446</v>
      </c>
      <c r="N3681" s="190">
        <v>0</v>
      </c>
      <c r="O3681" s="185">
        <v>0</v>
      </c>
      <c r="P3681" s="185">
        <v>0</v>
      </c>
      <c r="Q3681" s="185">
        <v>0</v>
      </c>
      <c r="R3681" s="186">
        <v>0</v>
      </c>
    </row>
    <row r="3682" spans="1:18" s="81" customFormat="1" x14ac:dyDescent="0.2">
      <c r="A3682" s="81" t="s">
        <v>147</v>
      </c>
      <c r="B3682" s="81" t="s">
        <v>493</v>
      </c>
      <c r="C3682" s="81" t="str">
        <f t="shared" si="57"/>
        <v>08081</v>
      </c>
      <c r="D3682" s="81" t="s">
        <v>533</v>
      </c>
      <c r="E3682" s="81" t="s">
        <v>661</v>
      </c>
      <c r="F3682" s="81">
        <v>33.299999999999997</v>
      </c>
      <c r="G3682" s="81" t="s">
        <v>515</v>
      </c>
      <c r="H3682" s="81" t="s">
        <v>3343</v>
      </c>
      <c r="I3682" s="81" t="s">
        <v>3344</v>
      </c>
      <c r="J3682" s="81" t="s">
        <v>231</v>
      </c>
      <c r="K3682" s="81" t="s">
        <v>333</v>
      </c>
      <c r="L3682" s="81">
        <v>-107.52225980555555</v>
      </c>
      <c r="M3682" s="81">
        <v>40.606076944444446</v>
      </c>
      <c r="N3682" s="190">
        <v>0</v>
      </c>
      <c r="O3682" s="185">
        <v>0</v>
      </c>
      <c r="P3682" s="185">
        <v>0</v>
      </c>
      <c r="Q3682" s="185">
        <v>9.9900000000000006E-3</v>
      </c>
      <c r="R3682" s="186">
        <v>0</v>
      </c>
    </row>
    <row r="3683" spans="1:18" s="81" customFormat="1" x14ac:dyDescent="0.2">
      <c r="A3683" s="81" t="s">
        <v>147</v>
      </c>
      <c r="B3683" s="81" t="s">
        <v>493</v>
      </c>
      <c r="C3683" s="81" t="str">
        <f t="shared" si="57"/>
        <v>08081</v>
      </c>
      <c r="D3683" s="81" t="s">
        <v>533</v>
      </c>
      <c r="E3683" s="81" t="s">
        <v>661</v>
      </c>
      <c r="F3683" s="81">
        <v>33.299999999999997</v>
      </c>
      <c r="G3683" s="81" t="s">
        <v>515</v>
      </c>
      <c r="H3683" s="81" t="s">
        <v>3343</v>
      </c>
      <c r="I3683" s="81" t="s">
        <v>3344</v>
      </c>
      <c r="J3683" s="81" t="s">
        <v>231</v>
      </c>
      <c r="K3683" s="81" t="s">
        <v>333</v>
      </c>
      <c r="L3683" s="81">
        <v>-107.52225980555555</v>
      </c>
      <c r="M3683" s="81">
        <v>40.606076944444446</v>
      </c>
      <c r="N3683" s="190">
        <v>0</v>
      </c>
      <c r="O3683" s="185">
        <v>2.5138340000000001</v>
      </c>
      <c r="P3683" s="185">
        <v>0</v>
      </c>
      <c r="Q3683" s="185">
        <v>0</v>
      </c>
      <c r="R3683" s="186">
        <v>0</v>
      </c>
    </row>
    <row r="3684" spans="1:18" s="81" customFormat="1" x14ac:dyDescent="0.2">
      <c r="A3684" s="81" t="s">
        <v>147</v>
      </c>
      <c r="B3684" s="81" t="s">
        <v>493</v>
      </c>
      <c r="C3684" s="81" t="str">
        <f t="shared" si="57"/>
        <v>08081</v>
      </c>
      <c r="D3684" s="81" t="s">
        <v>533</v>
      </c>
      <c r="E3684" s="81" t="s">
        <v>661</v>
      </c>
      <c r="F3684" s="81">
        <v>91.25</v>
      </c>
      <c r="G3684" s="81" t="s">
        <v>505</v>
      </c>
      <c r="H3684" s="81" t="s">
        <v>3345</v>
      </c>
      <c r="I3684" s="81" t="s">
        <v>3344</v>
      </c>
      <c r="J3684" s="81" t="s">
        <v>4</v>
      </c>
      <c r="K3684" s="81" t="s">
        <v>319</v>
      </c>
      <c r="L3684" s="81">
        <v>-107.52225980555555</v>
      </c>
      <c r="M3684" s="81">
        <v>40.606076944444446</v>
      </c>
      <c r="N3684" s="190">
        <v>0</v>
      </c>
      <c r="O3684" s="185">
        <v>1.5714999999999999</v>
      </c>
      <c r="P3684" s="185">
        <v>0</v>
      </c>
      <c r="Q3684" s="185">
        <v>0</v>
      </c>
      <c r="R3684" s="186">
        <v>0</v>
      </c>
    </row>
    <row r="3685" spans="1:18" s="81" customFormat="1" x14ac:dyDescent="0.2">
      <c r="A3685" s="81" t="s">
        <v>147</v>
      </c>
      <c r="B3685" s="81" t="s">
        <v>493</v>
      </c>
      <c r="C3685" s="81" t="str">
        <f t="shared" si="57"/>
        <v>08081</v>
      </c>
      <c r="D3685" s="81" t="s">
        <v>533</v>
      </c>
      <c r="E3685" s="81" t="s">
        <v>665</v>
      </c>
      <c r="F3685" s="81">
        <v>11.11</v>
      </c>
      <c r="G3685" s="81" t="s">
        <v>515</v>
      </c>
      <c r="H3685" s="81" t="s">
        <v>1070</v>
      </c>
      <c r="I3685" s="81" t="s">
        <v>3346</v>
      </c>
      <c r="J3685" s="81" t="s">
        <v>231</v>
      </c>
      <c r="K3685" s="81" t="s">
        <v>333</v>
      </c>
      <c r="L3685" s="81">
        <v>-107.52243961111111</v>
      </c>
      <c r="M3685" s="81">
        <v>40.620676083333336</v>
      </c>
      <c r="N3685" s="190">
        <v>0</v>
      </c>
      <c r="O3685" s="185">
        <v>0</v>
      </c>
      <c r="P3685" s="185">
        <v>1.2614289999999999</v>
      </c>
      <c r="Q3685" s="185">
        <v>0</v>
      </c>
      <c r="R3685" s="186">
        <v>0</v>
      </c>
    </row>
    <row r="3686" spans="1:18" s="81" customFormat="1" x14ac:dyDescent="0.2">
      <c r="A3686" s="81" t="s">
        <v>147</v>
      </c>
      <c r="B3686" s="81" t="s">
        <v>493</v>
      </c>
      <c r="C3686" s="81" t="str">
        <f t="shared" si="57"/>
        <v>08081</v>
      </c>
      <c r="D3686" s="81" t="s">
        <v>533</v>
      </c>
      <c r="E3686" s="81" t="s">
        <v>665</v>
      </c>
      <c r="F3686" s="81">
        <v>11.11</v>
      </c>
      <c r="G3686" s="81" t="s">
        <v>515</v>
      </c>
      <c r="H3686" s="81" t="s">
        <v>1070</v>
      </c>
      <c r="I3686" s="81" t="s">
        <v>3346</v>
      </c>
      <c r="J3686" s="81" t="s">
        <v>231</v>
      </c>
      <c r="K3686" s="81" t="s">
        <v>333</v>
      </c>
      <c r="L3686" s="81">
        <v>-107.52243961111111</v>
      </c>
      <c r="M3686" s="81">
        <v>40.620676083333336</v>
      </c>
      <c r="N3686" s="190">
        <v>43.641913000000002</v>
      </c>
      <c r="O3686" s="185">
        <v>0</v>
      </c>
      <c r="P3686" s="185">
        <v>0</v>
      </c>
      <c r="Q3686" s="185">
        <v>0</v>
      </c>
      <c r="R3686" s="186">
        <v>0</v>
      </c>
    </row>
    <row r="3687" spans="1:18" s="81" customFormat="1" x14ac:dyDescent="0.2">
      <c r="A3687" s="81" t="s">
        <v>147</v>
      </c>
      <c r="B3687" s="81" t="s">
        <v>493</v>
      </c>
      <c r="C3687" s="81" t="str">
        <f t="shared" si="57"/>
        <v>08081</v>
      </c>
      <c r="D3687" s="81" t="s">
        <v>533</v>
      </c>
      <c r="E3687" s="81" t="s">
        <v>665</v>
      </c>
      <c r="F3687" s="81">
        <v>129.1</v>
      </c>
      <c r="G3687" s="81" t="s">
        <v>505</v>
      </c>
      <c r="H3687" s="81" t="s">
        <v>3347</v>
      </c>
      <c r="I3687" s="81" t="s">
        <v>3346</v>
      </c>
      <c r="J3687" s="81" t="s">
        <v>4</v>
      </c>
      <c r="K3687" s="81" t="s">
        <v>319</v>
      </c>
      <c r="L3687" s="81">
        <v>-107.52243961111111</v>
      </c>
      <c r="M3687" s="81">
        <v>40.620676083333336</v>
      </c>
      <c r="N3687" s="190">
        <v>0</v>
      </c>
      <c r="O3687" s="185">
        <v>4.097569</v>
      </c>
      <c r="P3687" s="185">
        <v>0</v>
      </c>
      <c r="Q3687" s="185">
        <v>0</v>
      </c>
      <c r="R3687" s="186">
        <v>0</v>
      </c>
    </row>
    <row r="3688" spans="1:18" s="81" customFormat="1" x14ac:dyDescent="0.2">
      <c r="A3688" s="81" t="s">
        <v>147</v>
      </c>
      <c r="B3688" s="81" t="s">
        <v>493</v>
      </c>
      <c r="C3688" s="81" t="str">
        <f t="shared" si="57"/>
        <v>08081</v>
      </c>
      <c r="D3688" s="81" t="s">
        <v>533</v>
      </c>
      <c r="E3688" s="81" t="s">
        <v>3111</v>
      </c>
      <c r="F3688" s="81">
        <v>8</v>
      </c>
      <c r="G3688" s="81" t="s">
        <v>505</v>
      </c>
      <c r="H3688" s="81" t="s">
        <v>3348</v>
      </c>
      <c r="I3688" s="81" t="s">
        <v>3346</v>
      </c>
      <c r="J3688" s="81" t="s">
        <v>6</v>
      </c>
      <c r="K3688" s="81" t="s">
        <v>319</v>
      </c>
      <c r="L3688" s="81">
        <v>-107.7064</v>
      </c>
      <c r="M3688" s="81">
        <v>40.996200000000002</v>
      </c>
      <c r="N3688" s="190">
        <v>0</v>
      </c>
      <c r="O3688" s="185">
        <v>0</v>
      </c>
      <c r="P3688" s="185">
        <v>0.05</v>
      </c>
      <c r="Q3688" s="185">
        <v>0</v>
      </c>
      <c r="R3688" s="186">
        <v>0</v>
      </c>
    </row>
    <row r="3689" spans="1:18" s="81" customFormat="1" x14ac:dyDescent="0.2">
      <c r="A3689" s="81" t="s">
        <v>147</v>
      </c>
      <c r="B3689" s="81" t="s">
        <v>493</v>
      </c>
      <c r="C3689" s="81" t="str">
        <f t="shared" si="57"/>
        <v>08081</v>
      </c>
      <c r="D3689" s="81" t="s">
        <v>533</v>
      </c>
      <c r="E3689" s="81" t="s">
        <v>3111</v>
      </c>
      <c r="F3689" s="81">
        <v>8</v>
      </c>
      <c r="G3689" s="81" t="s">
        <v>505</v>
      </c>
      <c r="H3689" s="81" t="s">
        <v>3348</v>
      </c>
      <c r="I3689" s="81" t="s">
        <v>3346</v>
      </c>
      <c r="J3689" s="81" t="s">
        <v>6</v>
      </c>
      <c r="K3689" s="81" t="s">
        <v>319</v>
      </c>
      <c r="L3689" s="81">
        <v>-107.7064</v>
      </c>
      <c r="M3689" s="81">
        <v>40.996200000000002</v>
      </c>
      <c r="N3689" s="190">
        <v>0.1</v>
      </c>
      <c r="O3689" s="185">
        <v>0</v>
      </c>
      <c r="P3689" s="185">
        <v>0</v>
      </c>
      <c r="Q3689" s="185">
        <v>0</v>
      </c>
      <c r="R3689" s="186">
        <v>0</v>
      </c>
    </row>
    <row r="3690" spans="1:18" s="81" customFormat="1" x14ac:dyDescent="0.2">
      <c r="A3690" s="81" t="s">
        <v>147</v>
      </c>
      <c r="B3690" s="81" t="s">
        <v>493</v>
      </c>
      <c r="C3690" s="81" t="str">
        <f t="shared" si="57"/>
        <v>08081</v>
      </c>
      <c r="D3690" s="81" t="s">
        <v>533</v>
      </c>
      <c r="E3690" s="81" t="s">
        <v>3111</v>
      </c>
      <c r="F3690" s="81">
        <v>8</v>
      </c>
      <c r="G3690" s="81" t="s">
        <v>505</v>
      </c>
      <c r="H3690" s="81" t="s">
        <v>3348</v>
      </c>
      <c r="I3690" s="81" t="s">
        <v>3346</v>
      </c>
      <c r="J3690" s="81" t="s">
        <v>6</v>
      </c>
      <c r="K3690" s="81" t="s">
        <v>319</v>
      </c>
      <c r="L3690" s="81">
        <v>-107.7064</v>
      </c>
      <c r="M3690" s="81">
        <v>40.996200000000002</v>
      </c>
      <c r="N3690" s="190">
        <v>0</v>
      </c>
      <c r="O3690" s="185">
        <v>2.42</v>
      </c>
      <c r="P3690" s="185">
        <v>0</v>
      </c>
      <c r="Q3690" s="185">
        <v>0</v>
      </c>
      <c r="R3690" s="186">
        <v>0</v>
      </c>
    </row>
    <row r="3691" spans="1:18" s="81" customFormat="1" x14ac:dyDescent="0.2">
      <c r="A3691" s="81" t="s">
        <v>147</v>
      </c>
      <c r="B3691" s="81" t="s">
        <v>493</v>
      </c>
      <c r="C3691" s="81" t="str">
        <f t="shared" si="57"/>
        <v>08081</v>
      </c>
      <c r="D3691" s="81" t="s">
        <v>533</v>
      </c>
      <c r="E3691" s="81" t="s">
        <v>3349</v>
      </c>
      <c r="F3691" s="81">
        <v>73</v>
      </c>
      <c r="G3691" s="81" t="s">
        <v>505</v>
      </c>
      <c r="H3691" s="81" t="s">
        <v>3350</v>
      </c>
      <c r="I3691" s="81" t="s">
        <v>3351</v>
      </c>
      <c r="J3691" s="81" t="s">
        <v>10</v>
      </c>
      <c r="K3691" s="81" t="s">
        <v>319</v>
      </c>
      <c r="L3691" s="81">
        <v>-108.68566563888891</v>
      </c>
      <c r="M3691" s="81">
        <v>40.996906138888889</v>
      </c>
      <c r="N3691" s="190">
        <v>0</v>
      </c>
      <c r="O3691" s="185">
        <v>14.700010000000001</v>
      </c>
      <c r="P3691" s="185">
        <v>0</v>
      </c>
      <c r="Q3691" s="185">
        <v>0</v>
      </c>
      <c r="R3691" s="186">
        <v>0</v>
      </c>
    </row>
    <row r="3692" spans="1:18" s="81" customFormat="1" x14ac:dyDescent="0.2">
      <c r="A3692" s="81" t="s">
        <v>147</v>
      </c>
      <c r="B3692" s="81" t="s">
        <v>493</v>
      </c>
      <c r="C3692" s="81" t="str">
        <f t="shared" si="57"/>
        <v>08081</v>
      </c>
      <c r="D3692" s="81" t="s">
        <v>533</v>
      </c>
      <c r="E3692" s="81" t="s">
        <v>3352</v>
      </c>
      <c r="F3692" s="81">
        <v>547.5</v>
      </c>
      <c r="G3692" s="81" t="s">
        <v>1029</v>
      </c>
      <c r="H3692" s="81" t="s">
        <v>3353</v>
      </c>
      <c r="I3692" s="81" t="s">
        <v>3354</v>
      </c>
      <c r="J3692" s="81" t="s">
        <v>3355</v>
      </c>
      <c r="K3692" s="81" t="s">
        <v>495</v>
      </c>
      <c r="L3692" s="81">
        <v>-108.65983138888889</v>
      </c>
      <c r="M3692" s="81">
        <v>40.970795500000001</v>
      </c>
      <c r="N3692" s="190">
        <v>0</v>
      </c>
      <c r="O3692" s="185">
        <v>13.5999</v>
      </c>
      <c r="P3692" s="185">
        <v>0</v>
      </c>
      <c r="Q3692" s="185">
        <v>0</v>
      </c>
      <c r="R3692" s="186">
        <v>0</v>
      </c>
    </row>
    <row r="3693" spans="1:18" s="81" customFormat="1" x14ac:dyDescent="0.2">
      <c r="A3693" s="81" t="s">
        <v>147</v>
      </c>
      <c r="B3693" s="81" t="s">
        <v>493</v>
      </c>
      <c r="C3693" s="81" t="str">
        <f t="shared" si="57"/>
        <v>08081</v>
      </c>
      <c r="D3693" s="81" t="s">
        <v>533</v>
      </c>
      <c r="E3693" s="81" t="s">
        <v>3352</v>
      </c>
      <c r="F3693" s="81">
        <v>46.2</v>
      </c>
      <c r="G3693" s="81" t="s">
        <v>528</v>
      </c>
      <c r="H3693" s="81" t="s">
        <v>565</v>
      </c>
      <c r="I3693" s="81" t="s">
        <v>3354</v>
      </c>
      <c r="J3693" s="81" t="s">
        <v>14</v>
      </c>
      <c r="K3693" s="81" t="s">
        <v>494</v>
      </c>
      <c r="L3693" s="81">
        <v>-108.65983138888889</v>
      </c>
      <c r="M3693" s="81">
        <v>40.970795500000001</v>
      </c>
      <c r="N3693" s="190">
        <v>0</v>
      </c>
      <c r="O3693" s="185">
        <v>3.007157687179653</v>
      </c>
      <c r="P3693" s="185">
        <v>0</v>
      </c>
      <c r="Q3693" s="185">
        <v>0</v>
      </c>
      <c r="R3693" s="186">
        <v>0</v>
      </c>
    </row>
    <row r="3694" spans="1:18" s="81" customFormat="1" x14ac:dyDescent="0.2">
      <c r="A3694" s="81" t="s">
        <v>147</v>
      </c>
      <c r="B3694" s="81" t="s">
        <v>493</v>
      </c>
      <c r="C3694" s="81" t="str">
        <f t="shared" si="57"/>
        <v>08081</v>
      </c>
      <c r="D3694" s="81" t="s">
        <v>533</v>
      </c>
      <c r="E3694" s="81" t="s">
        <v>3356</v>
      </c>
      <c r="F3694" s="81">
        <v>182.55</v>
      </c>
      <c r="G3694" s="81" t="s">
        <v>505</v>
      </c>
      <c r="H3694" s="81" t="s">
        <v>545</v>
      </c>
      <c r="I3694" s="81" t="s">
        <v>3357</v>
      </c>
      <c r="J3694" s="81" t="s">
        <v>312</v>
      </c>
      <c r="K3694" s="81" t="s">
        <v>319</v>
      </c>
      <c r="L3694" s="81">
        <v>-108.65849</v>
      </c>
      <c r="M3694" s="81">
        <v>40.996160000000003</v>
      </c>
      <c r="N3694" s="190">
        <v>0</v>
      </c>
      <c r="O3694" s="185">
        <v>10.802944</v>
      </c>
      <c r="P3694" s="185">
        <v>0</v>
      </c>
      <c r="Q3694" s="185">
        <v>0</v>
      </c>
      <c r="R3694" s="186">
        <v>0</v>
      </c>
    </row>
    <row r="3695" spans="1:18" s="81" customFormat="1" x14ac:dyDescent="0.2">
      <c r="A3695" s="81" t="s">
        <v>147</v>
      </c>
      <c r="B3695" s="81" t="s">
        <v>493</v>
      </c>
      <c r="C3695" s="81" t="str">
        <f t="shared" si="57"/>
        <v>08081</v>
      </c>
      <c r="D3695" s="81" t="s">
        <v>533</v>
      </c>
      <c r="E3695" s="81" t="s">
        <v>3356</v>
      </c>
      <c r="F3695" s="81">
        <v>730</v>
      </c>
      <c r="G3695" s="81" t="s">
        <v>505</v>
      </c>
      <c r="H3695" s="81" t="s">
        <v>3199</v>
      </c>
      <c r="I3695" s="81" t="s">
        <v>3357</v>
      </c>
      <c r="J3695" s="81" t="s">
        <v>4</v>
      </c>
      <c r="K3695" s="81" t="s">
        <v>319</v>
      </c>
      <c r="L3695" s="81">
        <v>-108.65849</v>
      </c>
      <c r="M3695" s="81">
        <v>40.996160000000003</v>
      </c>
      <c r="N3695" s="190">
        <v>0</v>
      </c>
      <c r="O3695" s="185">
        <v>7.36</v>
      </c>
      <c r="P3695" s="185">
        <v>0</v>
      </c>
      <c r="Q3695" s="185">
        <v>0</v>
      </c>
      <c r="R3695" s="186">
        <v>0</v>
      </c>
    </row>
    <row r="3696" spans="1:18" s="81" customFormat="1" x14ac:dyDescent="0.2">
      <c r="A3696" s="81" t="s">
        <v>147</v>
      </c>
      <c r="B3696" s="81" t="s">
        <v>493</v>
      </c>
      <c r="C3696" s="81" t="str">
        <f t="shared" si="57"/>
        <v>08081</v>
      </c>
      <c r="D3696" s="81" t="s">
        <v>533</v>
      </c>
      <c r="E3696" s="81" t="s">
        <v>3358</v>
      </c>
      <c r="F3696" s="81">
        <v>584</v>
      </c>
      <c r="G3696" s="81" t="s">
        <v>505</v>
      </c>
      <c r="H3696" s="81" t="s">
        <v>545</v>
      </c>
      <c r="I3696" s="81" t="s">
        <v>3359</v>
      </c>
      <c r="J3696" s="81" t="s">
        <v>10</v>
      </c>
      <c r="K3696" s="81" t="s">
        <v>319</v>
      </c>
      <c r="L3696" s="81">
        <v>-108.7048328888889</v>
      </c>
      <c r="M3696" s="81">
        <v>40.996906000000003</v>
      </c>
      <c r="N3696" s="190">
        <v>0</v>
      </c>
      <c r="O3696" s="185">
        <v>11.4</v>
      </c>
      <c r="P3696" s="185">
        <v>0</v>
      </c>
      <c r="Q3696" s="185">
        <v>0</v>
      </c>
      <c r="R3696" s="186">
        <v>0</v>
      </c>
    </row>
    <row r="3697" spans="1:18" s="81" customFormat="1" x14ac:dyDescent="0.2">
      <c r="A3697" s="81" t="s">
        <v>147</v>
      </c>
      <c r="B3697" s="81" t="s">
        <v>493</v>
      </c>
      <c r="C3697" s="81" t="str">
        <f t="shared" si="57"/>
        <v>08081</v>
      </c>
      <c r="D3697" s="81" t="s">
        <v>533</v>
      </c>
      <c r="E3697" s="81" t="s">
        <v>3360</v>
      </c>
      <c r="F3697" s="81">
        <v>182.5</v>
      </c>
      <c r="G3697" s="81" t="s">
        <v>505</v>
      </c>
      <c r="H3697" s="81" t="s">
        <v>3361</v>
      </c>
      <c r="I3697" s="81" t="s">
        <v>3362</v>
      </c>
      <c r="J3697" s="81" t="s">
        <v>10</v>
      </c>
      <c r="K3697" s="81" t="s">
        <v>319</v>
      </c>
      <c r="L3697" s="81">
        <v>-108.69662000000001</v>
      </c>
      <c r="M3697" s="81">
        <v>40.985430000000001</v>
      </c>
      <c r="N3697" s="190">
        <v>0</v>
      </c>
      <c r="O3697" s="185">
        <v>13.200043000000001</v>
      </c>
      <c r="P3697" s="185">
        <v>0</v>
      </c>
      <c r="Q3697" s="185">
        <v>0</v>
      </c>
      <c r="R3697" s="186">
        <v>0</v>
      </c>
    </row>
    <row r="3698" spans="1:18" s="81" customFormat="1" x14ac:dyDescent="0.2">
      <c r="A3698" s="81" t="s">
        <v>147</v>
      </c>
      <c r="B3698" s="81" t="s">
        <v>493</v>
      </c>
      <c r="C3698" s="81" t="str">
        <f t="shared" si="57"/>
        <v>08081</v>
      </c>
      <c r="D3698" s="81" t="s">
        <v>533</v>
      </c>
      <c r="E3698" s="81" t="s">
        <v>3117</v>
      </c>
      <c r="F3698" s="81">
        <v>9.26</v>
      </c>
      <c r="G3698" s="81" t="s">
        <v>515</v>
      </c>
      <c r="H3698" s="81" t="s">
        <v>3363</v>
      </c>
      <c r="I3698" s="81" t="s">
        <v>3364</v>
      </c>
      <c r="J3698" s="81" t="s">
        <v>221</v>
      </c>
      <c r="K3698" s="81" t="s">
        <v>333</v>
      </c>
      <c r="L3698" s="81">
        <v>-107.57229983333333</v>
      </c>
      <c r="M3698" s="81">
        <v>40.723054333333337</v>
      </c>
      <c r="N3698" s="190">
        <v>0</v>
      </c>
      <c r="O3698" s="185">
        <v>0</v>
      </c>
      <c r="P3698" s="185">
        <v>3.97</v>
      </c>
      <c r="Q3698" s="185">
        <v>0</v>
      </c>
      <c r="R3698" s="186">
        <v>0</v>
      </c>
    </row>
    <row r="3699" spans="1:18" s="81" customFormat="1" x14ac:dyDescent="0.2">
      <c r="A3699" s="81" t="s">
        <v>147</v>
      </c>
      <c r="B3699" s="81" t="s">
        <v>493</v>
      </c>
      <c r="C3699" s="81" t="str">
        <f t="shared" si="57"/>
        <v>08081</v>
      </c>
      <c r="D3699" s="81" t="s">
        <v>533</v>
      </c>
      <c r="E3699" s="81" t="s">
        <v>3117</v>
      </c>
      <c r="F3699" s="81">
        <v>9.26</v>
      </c>
      <c r="G3699" s="81" t="s">
        <v>515</v>
      </c>
      <c r="H3699" s="81" t="s">
        <v>3363</v>
      </c>
      <c r="I3699" s="81" t="s">
        <v>3364</v>
      </c>
      <c r="J3699" s="81" t="s">
        <v>221</v>
      </c>
      <c r="K3699" s="81" t="s">
        <v>333</v>
      </c>
      <c r="L3699" s="81">
        <v>-107.57229983333333</v>
      </c>
      <c r="M3699" s="81">
        <v>40.723054333333337</v>
      </c>
      <c r="N3699" s="190">
        <v>6.78</v>
      </c>
      <c r="O3699" s="185">
        <v>0</v>
      </c>
      <c r="P3699" s="185">
        <v>0</v>
      </c>
      <c r="Q3699" s="185">
        <v>0</v>
      </c>
      <c r="R3699" s="186">
        <v>0</v>
      </c>
    </row>
    <row r="3700" spans="1:18" s="81" customFormat="1" x14ac:dyDescent="0.2">
      <c r="A3700" s="81" t="s">
        <v>147</v>
      </c>
      <c r="B3700" s="81" t="s">
        <v>493</v>
      </c>
      <c r="C3700" s="81" t="str">
        <f t="shared" si="57"/>
        <v>08081</v>
      </c>
      <c r="D3700" s="81" t="s">
        <v>533</v>
      </c>
      <c r="E3700" s="81" t="s">
        <v>3117</v>
      </c>
      <c r="F3700" s="81">
        <v>9.26</v>
      </c>
      <c r="G3700" s="81" t="s">
        <v>515</v>
      </c>
      <c r="H3700" s="81" t="s">
        <v>3363</v>
      </c>
      <c r="I3700" s="81" t="s">
        <v>3364</v>
      </c>
      <c r="J3700" s="81" t="s">
        <v>221</v>
      </c>
      <c r="K3700" s="81" t="s">
        <v>333</v>
      </c>
      <c r="L3700" s="81">
        <v>-107.57229983333333</v>
      </c>
      <c r="M3700" s="81">
        <v>40.723054333333337</v>
      </c>
      <c r="N3700" s="190">
        <v>0</v>
      </c>
      <c r="O3700" s="185">
        <v>0</v>
      </c>
      <c r="P3700" s="185">
        <v>0</v>
      </c>
      <c r="Q3700" s="185">
        <v>0</v>
      </c>
      <c r="R3700" s="186">
        <v>7.0000000000000007E-2</v>
      </c>
    </row>
    <row r="3701" spans="1:18" s="81" customFormat="1" x14ac:dyDescent="0.2">
      <c r="A3701" s="81" t="s">
        <v>147</v>
      </c>
      <c r="B3701" s="81" t="s">
        <v>493</v>
      </c>
      <c r="C3701" s="81" t="str">
        <f t="shared" si="57"/>
        <v>08081</v>
      </c>
      <c r="D3701" s="81" t="s">
        <v>533</v>
      </c>
      <c r="E3701" s="81" t="s">
        <v>3117</v>
      </c>
      <c r="F3701" s="81">
        <v>9.26</v>
      </c>
      <c r="G3701" s="81" t="s">
        <v>515</v>
      </c>
      <c r="H3701" s="81" t="s">
        <v>3363</v>
      </c>
      <c r="I3701" s="81" t="s">
        <v>3364</v>
      </c>
      <c r="J3701" s="81" t="s">
        <v>221</v>
      </c>
      <c r="K3701" s="81" t="s">
        <v>333</v>
      </c>
      <c r="L3701" s="81">
        <v>-107.57229983333333</v>
      </c>
      <c r="M3701" s="81">
        <v>40.723054333333337</v>
      </c>
      <c r="N3701" s="190">
        <v>0</v>
      </c>
      <c r="O3701" s="185">
        <v>0</v>
      </c>
      <c r="P3701" s="185">
        <v>0</v>
      </c>
      <c r="Q3701" s="185">
        <v>0</v>
      </c>
      <c r="R3701" s="186">
        <v>0</v>
      </c>
    </row>
    <row r="3702" spans="1:18" s="81" customFormat="1" x14ac:dyDescent="0.2">
      <c r="A3702" s="81" t="s">
        <v>147</v>
      </c>
      <c r="B3702" s="81" t="s">
        <v>493</v>
      </c>
      <c r="C3702" s="81" t="str">
        <f t="shared" si="57"/>
        <v>08081</v>
      </c>
      <c r="D3702" s="81" t="s">
        <v>533</v>
      </c>
      <c r="E3702" s="81" t="s">
        <v>3117</v>
      </c>
      <c r="F3702" s="81">
        <v>9.26</v>
      </c>
      <c r="G3702" s="81" t="s">
        <v>515</v>
      </c>
      <c r="H3702" s="81" t="s">
        <v>3363</v>
      </c>
      <c r="I3702" s="81" t="s">
        <v>3364</v>
      </c>
      <c r="J3702" s="81" t="s">
        <v>221</v>
      </c>
      <c r="K3702" s="81" t="s">
        <v>333</v>
      </c>
      <c r="L3702" s="81">
        <v>-107.57229983333333</v>
      </c>
      <c r="M3702" s="81">
        <v>40.723054333333337</v>
      </c>
      <c r="N3702" s="190">
        <v>0</v>
      </c>
      <c r="O3702" s="185">
        <v>0.11</v>
      </c>
      <c r="P3702" s="185">
        <v>0</v>
      </c>
      <c r="Q3702" s="185">
        <v>0</v>
      </c>
      <c r="R3702" s="186">
        <v>0</v>
      </c>
    </row>
    <row r="3703" spans="1:18" s="81" customFormat="1" x14ac:dyDescent="0.2">
      <c r="A3703" s="81" t="s">
        <v>147</v>
      </c>
      <c r="B3703" s="81" t="s">
        <v>493</v>
      </c>
      <c r="C3703" s="81" t="str">
        <f t="shared" si="57"/>
        <v>08081</v>
      </c>
      <c r="D3703" s="81" t="s">
        <v>533</v>
      </c>
      <c r="E3703" s="81" t="s">
        <v>3117</v>
      </c>
      <c r="F3703" s="81">
        <v>12.96</v>
      </c>
      <c r="G3703" s="81" t="s">
        <v>515</v>
      </c>
      <c r="H3703" s="81" t="s">
        <v>3365</v>
      </c>
      <c r="I3703" s="81" t="s">
        <v>3364</v>
      </c>
      <c r="J3703" s="81" t="s">
        <v>229</v>
      </c>
      <c r="K3703" s="81" t="s">
        <v>333</v>
      </c>
      <c r="L3703" s="81">
        <v>-107.57229983333333</v>
      </c>
      <c r="M3703" s="81">
        <v>40.723054333333337</v>
      </c>
      <c r="N3703" s="190">
        <v>0</v>
      </c>
      <c r="O3703" s="185">
        <v>0</v>
      </c>
      <c r="P3703" s="185">
        <v>26.1</v>
      </c>
      <c r="Q3703" s="185">
        <v>0</v>
      </c>
      <c r="R3703" s="186">
        <v>0</v>
      </c>
    </row>
    <row r="3704" spans="1:18" s="81" customFormat="1" x14ac:dyDescent="0.2">
      <c r="A3704" s="81" t="s">
        <v>147</v>
      </c>
      <c r="B3704" s="81" t="s">
        <v>493</v>
      </c>
      <c r="C3704" s="81" t="str">
        <f t="shared" si="57"/>
        <v>08081</v>
      </c>
      <c r="D3704" s="81" t="s">
        <v>533</v>
      </c>
      <c r="E3704" s="81" t="s">
        <v>3117</v>
      </c>
      <c r="F3704" s="81">
        <v>12.96</v>
      </c>
      <c r="G3704" s="81" t="s">
        <v>515</v>
      </c>
      <c r="H3704" s="81" t="s">
        <v>3365</v>
      </c>
      <c r="I3704" s="81" t="s">
        <v>3364</v>
      </c>
      <c r="J3704" s="81" t="s">
        <v>229</v>
      </c>
      <c r="K3704" s="81" t="s">
        <v>333</v>
      </c>
      <c r="L3704" s="81">
        <v>-107.57229983333333</v>
      </c>
      <c r="M3704" s="81">
        <v>40.723054333333337</v>
      </c>
      <c r="N3704" s="190">
        <v>24.4</v>
      </c>
      <c r="O3704" s="185">
        <v>0</v>
      </c>
      <c r="P3704" s="185">
        <v>0</v>
      </c>
      <c r="Q3704" s="185">
        <v>0</v>
      </c>
      <c r="R3704" s="186">
        <v>0</v>
      </c>
    </row>
    <row r="3705" spans="1:18" s="81" customFormat="1" x14ac:dyDescent="0.2">
      <c r="A3705" s="81" t="s">
        <v>147</v>
      </c>
      <c r="B3705" s="81" t="s">
        <v>493</v>
      </c>
      <c r="C3705" s="81" t="str">
        <f t="shared" si="57"/>
        <v>08081</v>
      </c>
      <c r="D3705" s="81" t="s">
        <v>533</v>
      </c>
      <c r="E3705" s="81" t="s">
        <v>3117</v>
      </c>
      <c r="F3705" s="81">
        <v>0.15</v>
      </c>
      <c r="G3705" s="81" t="s">
        <v>515</v>
      </c>
      <c r="H3705" s="81" t="s">
        <v>3366</v>
      </c>
      <c r="I3705" s="81" t="s">
        <v>3364</v>
      </c>
      <c r="J3705" s="81" t="s">
        <v>229</v>
      </c>
      <c r="K3705" s="81" t="s">
        <v>333</v>
      </c>
      <c r="L3705" s="81">
        <v>-107.57229983333333</v>
      </c>
      <c r="M3705" s="81">
        <v>40.723054333333337</v>
      </c>
      <c r="N3705" s="190">
        <v>0</v>
      </c>
      <c r="O3705" s="185">
        <v>0</v>
      </c>
      <c r="P3705" s="185">
        <v>5.3</v>
      </c>
      <c r="Q3705" s="185">
        <v>0</v>
      </c>
      <c r="R3705" s="186">
        <v>0</v>
      </c>
    </row>
    <row r="3706" spans="1:18" s="81" customFormat="1" x14ac:dyDescent="0.2">
      <c r="A3706" s="81" t="s">
        <v>147</v>
      </c>
      <c r="B3706" s="81" t="s">
        <v>493</v>
      </c>
      <c r="C3706" s="81" t="str">
        <f t="shared" si="57"/>
        <v>08081</v>
      </c>
      <c r="D3706" s="81" t="s">
        <v>533</v>
      </c>
      <c r="E3706" s="81" t="s">
        <v>3117</v>
      </c>
      <c r="F3706" s="81">
        <v>0.15</v>
      </c>
      <c r="G3706" s="81" t="s">
        <v>515</v>
      </c>
      <c r="H3706" s="81" t="s">
        <v>3366</v>
      </c>
      <c r="I3706" s="81" t="s">
        <v>3364</v>
      </c>
      <c r="J3706" s="81" t="s">
        <v>229</v>
      </c>
      <c r="K3706" s="81" t="s">
        <v>333</v>
      </c>
      <c r="L3706" s="81">
        <v>-107.57229983333333</v>
      </c>
      <c r="M3706" s="81">
        <v>40.723054333333337</v>
      </c>
      <c r="N3706" s="190">
        <v>3.23</v>
      </c>
      <c r="O3706" s="185">
        <v>0</v>
      </c>
      <c r="P3706" s="185">
        <v>0</v>
      </c>
      <c r="Q3706" s="185">
        <v>0</v>
      </c>
      <c r="R3706" s="186">
        <v>0</v>
      </c>
    </row>
    <row r="3707" spans="1:18" s="81" customFormat="1" x14ac:dyDescent="0.2">
      <c r="A3707" s="81" t="s">
        <v>147</v>
      </c>
      <c r="B3707" s="81" t="s">
        <v>493</v>
      </c>
      <c r="C3707" s="81" t="str">
        <f t="shared" si="57"/>
        <v>08081</v>
      </c>
      <c r="D3707" s="81" t="s">
        <v>533</v>
      </c>
      <c r="E3707" s="81" t="s">
        <v>3367</v>
      </c>
      <c r="F3707" s="81">
        <v>830</v>
      </c>
      <c r="G3707" s="81" t="s">
        <v>505</v>
      </c>
      <c r="H3707" s="81" t="s">
        <v>545</v>
      </c>
      <c r="I3707" s="81" t="s">
        <v>3368</v>
      </c>
      <c r="J3707" s="81" t="s">
        <v>4</v>
      </c>
      <c r="K3707" s="81" t="s">
        <v>319</v>
      </c>
      <c r="L3707" s="81">
        <v>-107.6214573611111</v>
      </c>
      <c r="M3707" s="81">
        <v>40.951910166666671</v>
      </c>
      <c r="N3707" s="190">
        <v>0</v>
      </c>
      <c r="O3707" s="185">
        <v>3.1635450000000001</v>
      </c>
      <c r="P3707" s="185">
        <v>0</v>
      </c>
      <c r="Q3707" s="185">
        <v>0</v>
      </c>
      <c r="R3707" s="186">
        <v>0</v>
      </c>
    </row>
    <row r="3708" spans="1:18" s="81" customFormat="1" x14ac:dyDescent="0.2">
      <c r="A3708" s="81" t="s">
        <v>147</v>
      </c>
      <c r="B3708" s="81" t="s">
        <v>493</v>
      </c>
      <c r="C3708" s="81" t="str">
        <f t="shared" si="57"/>
        <v>08081</v>
      </c>
      <c r="D3708" s="81" t="s">
        <v>533</v>
      </c>
      <c r="E3708" s="81" t="s">
        <v>3369</v>
      </c>
      <c r="F3708" s="81">
        <v>14</v>
      </c>
      <c r="G3708" s="81" t="s">
        <v>515</v>
      </c>
      <c r="H3708" s="81" t="s">
        <v>3370</v>
      </c>
      <c r="I3708" s="81" t="s">
        <v>3371</v>
      </c>
      <c r="J3708" s="81" t="s">
        <v>227</v>
      </c>
      <c r="K3708" s="81" t="s">
        <v>333</v>
      </c>
      <c r="L3708" s="81">
        <v>-107.64998000000001</v>
      </c>
      <c r="M3708" s="81">
        <v>40.993279999999999</v>
      </c>
      <c r="N3708" s="190">
        <v>0</v>
      </c>
      <c r="O3708" s="185">
        <v>0</v>
      </c>
      <c r="P3708" s="185">
        <v>1.570001</v>
      </c>
      <c r="Q3708" s="185">
        <v>0</v>
      </c>
      <c r="R3708" s="186">
        <v>0</v>
      </c>
    </row>
    <row r="3709" spans="1:18" s="81" customFormat="1" x14ac:dyDescent="0.2">
      <c r="A3709" s="81" t="s">
        <v>147</v>
      </c>
      <c r="B3709" s="81" t="s">
        <v>493</v>
      </c>
      <c r="C3709" s="81" t="str">
        <f t="shared" si="57"/>
        <v>08081</v>
      </c>
      <c r="D3709" s="81" t="s">
        <v>533</v>
      </c>
      <c r="E3709" s="81" t="s">
        <v>3369</v>
      </c>
      <c r="F3709" s="81">
        <v>14</v>
      </c>
      <c r="G3709" s="81" t="s">
        <v>515</v>
      </c>
      <c r="H3709" s="81" t="s">
        <v>3370</v>
      </c>
      <c r="I3709" s="81" t="s">
        <v>3371</v>
      </c>
      <c r="J3709" s="81" t="s">
        <v>227</v>
      </c>
      <c r="K3709" s="81" t="s">
        <v>333</v>
      </c>
      <c r="L3709" s="81">
        <v>-107.64998000000001</v>
      </c>
      <c r="M3709" s="81">
        <v>40.993279999999999</v>
      </c>
      <c r="N3709" s="190">
        <v>3.15</v>
      </c>
      <c r="O3709" s="185">
        <v>0</v>
      </c>
      <c r="P3709" s="185">
        <v>0</v>
      </c>
      <c r="Q3709" s="185">
        <v>0</v>
      </c>
      <c r="R3709" s="186">
        <v>0</v>
      </c>
    </row>
    <row r="3710" spans="1:18" s="81" customFormat="1" x14ac:dyDescent="0.2">
      <c r="A3710" s="81" t="s">
        <v>147</v>
      </c>
      <c r="B3710" s="81" t="s">
        <v>493</v>
      </c>
      <c r="C3710" s="81" t="str">
        <f t="shared" si="57"/>
        <v>08081</v>
      </c>
      <c r="D3710" s="81" t="s">
        <v>533</v>
      </c>
      <c r="E3710" s="81" t="s">
        <v>3369</v>
      </c>
      <c r="F3710" s="81">
        <v>14</v>
      </c>
      <c r="G3710" s="81" t="s">
        <v>515</v>
      </c>
      <c r="H3710" s="81" t="s">
        <v>3370</v>
      </c>
      <c r="I3710" s="81" t="s">
        <v>3371</v>
      </c>
      <c r="J3710" s="81" t="s">
        <v>227</v>
      </c>
      <c r="K3710" s="81" t="s">
        <v>333</v>
      </c>
      <c r="L3710" s="81">
        <v>-107.64998000000001</v>
      </c>
      <c r="M3710" s="81">
        <v>40.993279999999999</v>
      </c>
      <c r="N3710" s="190">
        <v>0</v>
      </c>
      <c r="O3710" s="185">
        <v>0</v>
      </c>
      <c r="P3710" s="185">
        <v>0</v>
      </c>
      <c r="Q3710" s="185">
        <v>0</v>
      </c>
      <c r="R3710" s="186">
        <v>7.0000000000000007E-2</v>
      </c>
    </row>
    <row r="3711" spans="1:18" s="81" customFormat="1" x14ac:dyDescent="0.2">
      <c r="A3711" s="81" t="s">
        <v>147</v>
      </c>
      <c r="B3711" s="81" t="s">
        <v>493</v>
      </c>
      <c r="C3711" s="81" t="str">
        <f t="shared" si="57"/>
        <v>08081</v>
      </c>
      <c r="D3711" s="81" t="s">
        <v>533</v>
      </c>
      <c r="E3711" s="81" t="s">
        <v>3369</v>
      </c>
      <c r="F3711" s="81">
        <v>14</v>
      </c>
      <c r="G3711" s="81" t="s">
        <v>515</v>
      </c>
      <c r="H3711" s="81" t="s">
        <v>3370</v>
      </c>
      <c r="I3711" s="81" t="s">
        <v>3371</v>
      </c>
      <c r="J3711" s="81" t="s">
        <v>227</v>
      </c>
      <c r="K3711" s="81" t="s">
        <v>333</v>
      </c>
      <c r="L3711" s="81">
        <v>-107.64998000000001</v>
      </c>
      <c r="M3711" s="81">
        <v>40.993279999999999</v>
      </c>
      <c r="N3711" s="190">
        <v>0</v>
      </c>
      <c r="O3711" s="185">
        <v>0</v>
      </c>
      <c r="P3711" s="185">
        <v>0</v>
      </c>
      <c r="Q3711" s="185">
        <v>0</v>
      </c>
      <c r="R3711" s="186">
        <v>0</v>
      </c>
    </row>
    <row r="3712" spans="1:18" s="81" customFormat="1" x14ac:dyDescent="0.2">
      <c r="A3712" s="81" t="s">
        <v>147</v>
      </c>
      <c r="B3712" s="81" t="s">
        <v>493</v>
      </c>
      <c r="C3712" s="81" t="str">
        <f t="shared" si="57"/>
        <v>08081</v>
      </c>
      <c r="D3712" s="81" t="s">
        <v>533</v>
      </c>
      <c r="E3712" s="81" t="s">
        <v>3369</v>
      </c>
      <c r="F3712" s="81">
        <v>14</v>
      </c>
      <c r="G3712" s="81" t="s">
        <v>515</v>
      </c>
      <c r="H3712" s="81" t="s">
        <v>3370</v>
      </c>
      <c r="I3712" s="81" t="s">
        <v>3371</v>
      </c>
      <c r="J3712" s="81" t="s">
        <v>227</v>
      </c>
      <c r="K3712" s="81" t="s">
        <v>333</v>
      </c>
      <c r="L3712" s="81">
        <v>-107.64998000000001</v>
      </c>
      <c r="M3712" s="81">
        <v>40.993279999999999</v>
      </c>
      <c r="N3712" s="190">
        <v>0</v>
      </c>
      <c r="O3712" s="185">
        <v>0</v>
      </c>
      <c r="P3712" s="185">
        <v>0</v>
      </c>
      <c r="Q3712" s="185">
        <v>4.1999999999999997E-3</v>
      </c>
      <c r="R3712" s="186">
        <v>0</v>
      </c>
    </row>
    <row r="3713" spans="1:18" s="81" customFormat="1" x14ac:dyDescent="0.2">
      <c r="A3713" s="81" t="s">
        <v>147</v>
      </c>
      <c r="B3713" s="81" t="s">
        <v>493</v>
      </c>
      <c r="C3713" s="81" t="str">
        <f t="shared" si="57"/>
        <v>08081</v>
      </c>
      <c r="D3713" s="81" t="s">
        <v>533</v>
      </c>
      <c r="E3713" s="81" t="s">
        <v>3369</v>
      </c>
      <c r="F3713" s="81">
        <v>14</v>
      </c>
      <c r="G3713" s="81" t="s">
        <v>515</v>
      </c>
      <c r="H3713" s="81" t="s">
        <v>3370</v>
      </c>
      <c r="I3713" s="81" t="s">
        <v>3371</v>
      </c>
      <c r="J3713" s="81" t="s">
        <v>227</v>
      </c>
      <c r="K3713" s="81" t="s">
        <v>333</v>
      </c>
      <c r="L3713" s="81">
        <v>-107.64998000000001</v>
      </c>
      <c r="M3713" s="81">
        <v>40.993279999999999</v>
      </c>
      <c r="N3713" s="190">
        <v>0</v>
      </c>
      <c r="O3713" s="185">
        <v>4.7200009999999999</v>
      </c>
      <c r="P3713" s="185">
        <v>0</v>
      </c>
      <c r="Q3713" s="185">
        <v>0</v>
      </c>
      <c r="R3713" s="186">
        <v>0</v>
      </c>
    </row>
    <row r="3714" spans="1:18" s="81" customFormat="1" x14ac:dyDescent="0.2">
      <c r="A3714" s="81" t="s">
        <v>147</v>
      </c>
      <c r="B3714" s="81" t="s">
        <v>493</v>
      </c>
      <c r="C3714" s="81" t="str">
        <f t="shared" si="57"/>
        <v>08081</v>
      </c>
      <c r="D3714" s="81" t="s">
        <v>533</v>
      </c>
      <c r="E3714" s="81" t="s">
        <v>3369</v>
      </c>
      <c r="F3714" s="81">
        <v>621</v>
      </c>
      <c r="G3714" s="81" t="s">
        <v>505</v>
      </c>
      <c r="H3714" s="81" t="s">
        <v>3372</v>
      </c>
      <c r="I3714" s="81" t="s">
        <v>3371</v>
      </c>
      <c r="J3714" s="81" t="s">
        <v>6</v>
      </c>
      <c r="K3714" s="81" t="s">
        <v>319</v>
      </c>
      <c r="L3714" s="81">
        <v>-107.64998000000001</v>
      </c>
      <c r="M3714" s="81">
        <v>40.993279999999999</v>
      </c>
      <c r="N3714" s="190">
        <v>0</v>
      </c>
      <c r="O3714" s="185">
        <v>6.6</v>
      </c>
      <c r="P3714" s="185">
        <v>0</v>
      </c>
      <c r="Q3714" s="185">
        <v>0</v>
      </c>
      <c r="R3714" s="186">
        <v>0</v>
      </c>
    </row>
    <row r="3715" spans="1:18" s="81" customFormat="1" x14ac:dyDescent="0.2">
      <c r="A3715" s="81" t="s">
        <v>147</v>
      </c>
      <c r="B3715" s="81" t="s">
        <v>493</v>
      </c>
      <c r="C3715" s="81" t="str">
        <f t="shared" si="57"/>
        <v>08081</v>
      </c>
      <c r="D3715" s="81" t="s">
        <v>533</v>
      </c>
      <c r="E3715" s="81" t="s">
        <v>3373</v>
      </c>
      <c r="F3715" s="81">
        <v>0.94</v>
      </c>
      <c r="G3715" s="81" t="s">
        <v>515</v>
      </c>
      <c r="H3715" s="81" t="s">
        <v>3374</v>
      </c>
      <c r="I3715" s="81" t="s">
        <v>3375</v>
      </c>
      <c r="J3715" s="81" t="s">
        <v>229</v>
      </c>
      <c r="K3715" s="81" t="s">
        <v>333</v>
      </c>
      <c r="L3715" s="81">
        <v>-107.52408947222223</v>
      </c>
      <c r="M3715" s="81">
        <v>40.61797547222222</v>
      </c>
      <c r="N3715" s="190">
        <v>0</v>
      </c>
      <c r="O3715" s="185">
        <v>0</v>
      </c>
      <c r="P3715" s="185">
        <v>1.97</v>
      </c>
      <c r="Q3715" s="185">
        <v>0</v>
      </c>
      <c r="R3715" s="186">
        <v>0</v>
      </c>
    </row>
    <row r="3716" spans="1:18" s="81" customFormat="1" x14ac:dyDescent="0.2">
      <c r="A3716" s="81" t="s">
        <v>147</v>
      </c>
      <c r="B3716" s="81" t="s">
        <v>493</v>
      </c>
      <c r="C3716" s="81" t="str">
        <f t="shared" si="57"/>
        <v>08081</v>
      </c>
      <c r="D3716" s="81" t="s">
        <v>533</v>
      </c>
      <c r="E3716" s="81" t="s">
        <v>3373</v>
      </c>
      <c r="F3716" s="81">
        <v>0.94</v>
      </c>
      <c r="G3716" s="81" t="s">
        <v>515</v>
      </c>
      <c r="H3716" s="81" t="s">
        <v>3374</v>
      </c>
      <c r="I3716" s="81" t="s">
        <v>3375</v>
      </c>
      <c r="J3716" s="81" t="s">
        <v>229</v>
      </c>
      <c r="K3716" s="81" t="s">
        <v>333</v>
      </c>
      <c r="L3716" s="81">
        <v>-107.52408947222223</v>
      </c>
      <c r="M3716" s="81">
        <v>40.61797547222222</v>
      </c>
      <c r="N3716" s="190">
        <v>2.19</v>
      </c>
      <c r="O3716" s="185">
        <v>0</v>
      </c>
      <c r="P3716" s="185">
        <v>0</v>
      </c>
      <c r="Q3716" s="185">
        <v>0</v>
      </c>
      <c r="R3716" s="186">
        <v>0</v>
      </c>
    </row>
    <row r="3717" spans="1:18" s="81" customFormat="1" x14ac:dyDescent="0.2">
      <c r="A3717" s="81" t="s">
        <v>147</v>
      </c>
      <c r="B3717" s="81" t="s">
        <v>493</v>
      </c>
      <c r="C3717" s="81" t="str">
        <f t="shared" si="57"/>
        <v>08081</v>
      </c>
      <c r="D3717" s="81" t="s">
        <v>533</v>
      </c>
      <c r="E3717" s="81" t="s">
        <v>3373</v>
      </c>
      <c r="F3717" s="81">
        <v>0.94</v>
      </c>
      <c r="G3717" s="81" t="s">
        <v>515</v>
      </c>
      <c r="H3717" s="81" t="s">
        <v>3374</v>
      </c>
      <c r="I3717" s="81" t="s">
        <v>3375</v>
      </c>
      <c r="J3717" s="81" t="s">
        <v>229</v>
      </c>
      <c r="K3717" s="81" t="s">
        <v>333</v>
      </c>
      <c r="L3717" s="81">
        <v>-107.52408947222223</v>
      </c>
      <c r="M3717" s="81">
        <v>40.61797547222222</v>
      </c>
      <c r="N3717" s="190">
        <v>0</v>
      </c>
      <c r="O3717" s="185">
        <v>0</v>
      </c>
      <c r="P3717" s="185">
        <v>0</v>
      </c>
      <c r="Q3717" s="185">
        <v>0</v>
      </c>
      <c r="R3717" s="186">
        <v>4.7000000000000002E-3</v>
      </c>
    </row>
    <row r="3718" spans="1:18" s="81" customFormat="1" x14ac:dyDescent="0.2">
      <c r="A3718" s="81" t="s">
        <v>147</v>
      </c>
      <c r="B3718" s="81" t="s">
        <v>493</v>
      </c>
      <c r="C3718" s="81" t="str">
        <f t="shared" si="57"/>
        <v>08081</v>
      </c>
      <c r="D3718" s="81" t="s">
        <v>533</v>
      </c>
      <c r="E3718" s="81" t="s">
        <v>3373</v>
      </c>
      <c r="F3718" s="81">
        <v>0.94</v>
      </c>
      <c r="G3718" s="81" t="s">
        <v>515</v>
      </c>
      <c r="H3718" s="81" t="s">
        <v>3374</v>
      </c>
      <c r="I3718" s="81" t="s">
        <v>3375</v>
      </c>
      <c r="J3718" s="81" t="s">
        <v>229</v>
      </c>
      <c r="K3718" s="81" t="s">
        <v>333</v>
      </c>
      <c r="L3718" s="81">
        <v>-107.52408947222223</v>
      </c>
      <c r="M3718" s="81">
        <v>40.61797547222222</v>
      </c>
      <c r="N3718" s="190">
        <v>0</v>
      </c>
      <c r="O3718" s="185">
        <v>0</v>
      </c>
      <c r="P3718" s="185">
        <v>0</v>
      </c>
      <c r="Q3718" s="185">
        <v>0</v>
      </c>
      <c r="R3718" s="186">
        <v>0</v>
      </c>
    </row>
    <row r="3719" spans="1:18" s="81" customFormat="1" x14ac:dyDescent="0.2">
      <c r="A3719" s="81" t="s">
        <v>147</v>
      </c>
      <c r="B3719" s="81" t="s">
        <v>493</v>
      </c>
      <c r="C3719" s="81" t="str">
        <f t="shared" ref="C3719:C3782" si="58">B3719&amp;D3719</f>
        <v>08081</v>
      </c>
      <c r="D3719" s="81" t="s">
        <v>533</v>
      </c>
      <c r="E3719" s="81" t="s">
        <v>3373</v>
      </c>
      <c r="F3719" s="81">
        <v>0.94</v>
      </c>
      <c r="G3719" s="81" t="s">
        <v>515</v>
      </c>
      <c r="H3719" s="81" t="s">
        <v>3374</v>
      </c>
      <c r="I3719" s="81" t="s">
        <v>3375</v>
      </c>
      <c r="J3719" s="81" t="s">
        <v>229</v>
      </c>
      <c r="K3719" s="81" t="s">
        <v>333</v>
      </c>
      <c r="L3719" s="81">
        <v>-107.52408947222223</v>
      </c>
      <c r="M3719" s="81">
        <v>40.61797547222222</v>
      </c>
      <c r="N3719" s="190">
        <v>0</v>
      </c>
      <c r="O3719" s="185">
        <v>0</v>
      </c>
      <c r="P3719" s="185">
        <v>0</v>
      </c>
      <c r="Q3719" s="185">
        <v>2.8200000000000002E-4</v>
      </c>
      <c r="R3719" s="186">
        <v>0</v>
      </c>
    </row>
    <row r="3720" spans="1:18" s="81" customFormat="1" x14ac:dyDescent="0.2">
      <c r="A3720" s="81" t="s">
        <v>147</v>
      </c>
      <c r="B3720" s="81" t="s">
        <v>493</v>
      </c>
      <c r="C3720" s="81" t="str">
        <f t="shared" si="58"/>
        <v>08081</v>
      </c>
      <c r="D3720" s="81" t="s">
        <v>533</v>
      </c>
      <c r="E3720" s="81" t="s">
        <v>3373</v>
      </c>
      <c r="F3720" s="81">
        <v>0.94</v>
      </c>
      <c r="G3720" s="81" t="s">
        <v>515</v>
      </c>
      <c r="H3720" s="81" t="s">
        <v>3374</v>
      </c>
      <c r="I3720" s="81" t="s">
        <v>3375</v>
      </c>
      <c r="J3720" s="81" t="s">
        <v>229</v>
      </c>
      <c r="K3720" s="81" t="s">
        <v>333</v>
      </c>
      <c r="L3720" s="81">
        <v>-107.52408947222223</v>
      </c>
      <c r="M3720" s="81">
        <v>40.61797547222222</v>
      </c>
      <c r="N3720" s="190">
        <v>0</v>
      </c>
      <c r="O3720" s="185">
        <v>0.11</v>
      </c>
      <c r="P3720" s="185">
        <v>0</v>
      </c>
      <c r="Q3720" s="185">
        <v>0</v>
      </c>
      <c r="R3720" s="186">
        <v>0</v>
      </c>
    </row>
    <row r="3721" spans="1:18" s="81" customFormat="1" x14ac:dyDescent="0.2">
      <c r="A3721" s="81" t="s">
        <v>147</v>
      </c>
      <c r="B3721" s="81" t="s">
        <v>493</v>
      </c>
      <c r="C3721" s="81" t="str">
        <f t="shared" si="58"/>
        <v>08081</v>
      </c>
      <c r="D3721" s="81" t="s">
        <v>533</v>
      </c>
      <c r="E3721" s="81" t="s">
        <v>3373</v>
      </c>
      <c r="F3721" s="81">
        <v>15</v>
      </c>
      <c r="G3721" s="81" t="s">
        <v>515</v>
      </c>
      <c r="H3721" s="81" t="s">
        <v>3376</v>
      </c>
      <c r="I3721" s="81" t="s">
        <v>3375</v>
      </c>
      <c r="J3721" s="81" t="s">
        <v>231</v>
      </c>
      <c r="K3721" s="81" t="s">
        <v>333</v>
      </c>
      <c r="L3721" s="81">
        <v>-107.52408947222223</v>
      </c>
      <c r="M3721" s="81">
        <v>40.61797547222222</v>
      </c>
      <c r="N3721" s="190">
        <v>0</v>
      </c>
      <c r="O3721" s="185">
        <v>0</v>
      </c>
      <c r="P3721" s="185">
        <v>1.3000050000000001</v>
      </c>
      <c r="Q3721" s="185">
        <v>0</v>
      </c>
      <c r="R3721" s="186">
        <v>0</v>
      </c>
    </row>
    <row r="3722" spans="1:18" s="81" customFormat="1" x14ac:dyDescent="0.2">
      <c r="A3722" s="81" t="s">
        <v>147</v>
      </c>
      <c r="B3722" s="81" t="s">
        <v>493</v>
      </c>
      <c r="C3722" s="81" t="str">
        <f t="shared" si="58"/>
        <v>08081</v>
      </c>
      <c r="D3722" s="81" t="s">
        <v>533</v>
      </c>
      <c r="E3722" s="81" t="s">
        <v>3373</v>
      </c>
      <c r="F3722" s="81">
        <v>15</v>
      </c>
      <c r="G3722" s="81" t="s">
        <v>515</v>
      </c>
      <c r="H3722" s="81" t="s">
        <v>3376</v>
      </c>
      <c r="I3722" s="81" t="s">
        <v>3375</v>
      </c>
      <c r="J3722" s="81" t="s">
        <v>231</v>
      </c>
      <c r="K3722" s="81" t="s">
        <v>333</v>
      </c>
      <c r="L3722" s="81">
        <v>-107.52408947222223</v>
      </c>
      <c r="M3722" s="81">
        <v>40.61797547222222</v>
      </c>
      <c r="N3722" s="190">
        <v>43.400002999999998</v>
      </c>
      <c r="O3722" s="185">
        <v>0</v>
      </c>
      <c r="P3722" s="185">
        <v>0</v>
      </c>
      <c r="Q3722" s="185">
        <v>0</v>
      </c>
      <c r="R3722" s="186">
        <v>0</v>
      </c>
    </row>
    <row r="3723" spans="1:18" s="81" customFormat="1" x14ac:dyDescent="0.2">
      <c r="A3723" s="81" t="s">
        <v>147</v>
      </c>
      <c r="B3723" s="81" t="s">
        <v>493</v>
      </c>
      <c r="C3723" s="81" t="str">
        <f t="shared" si="58"/>
        <v>08081</v>
      </c>
      <c r="D3723" s="81" t="s">
        <v>533</v>
      </c>
      <c r="E3723" s="81" t="s">
        <v>3373</v>
      </c>
      <c r="F3723" s="81">
        <v>15</v>
      </c>
      <c r="G3723" s="81" t="s">
        <v>515</v>
      </c>
      <c r="H3723" s="81" t="s">
        <v>3376</v>
      </c>
      <c r="I3723" s="81" t="s">
        <v>3375</v>
      </c>
      <c r="J3723" s="81" t="s">
        <v>231</v>
      </c>
      <c r="K3723" s="81" t="s">
        <v>333</v>
      </c>
      <c r="L3723" s="81">
        <v>-107.52408947222223</v>
      </c>
      <c r="M3723" s="81">
        <v>40.61797547222222</v>
      </c>
      <c r="N3723" s="190">
        <v>0</v>
      </c>
      <c r="O3723" s="185">
        <v>0</v>
      </c>
      <c r="P3723" s="185">
        <v>0</v>
      </c>
      <c r="Q3723" s="185">
        <v>0</v>
      </c>
      <c r="R3723" s="186">
        <v>7.4999999999999997E-2</v>
      </c>
    </row>
    <row r="3724" spans="1:18" s="81" customFormat="1" x14ac:dyDescent="0.2">
      <c r="A3724" s="81" t="s">
        <v>147</v>
      </c>
      <c r="B3724" s="81" t="s">
        <v>493</v>
      </c>
      <c r="C3724" s="81" t="str">
        <f t="shared" si="58"/>
        <v>08081</v>
      </c>
      <c r="D3724" s="81" t="s">
        <v>533</v>
      </c>
      <c r="E3724" s="81" t="s">
        <v>3373</v>
      </c>
      <c r="F3724" s="81">
        <v>15</v>
      </c>
      <c r="G3724" s="81" t="s">
        <v>515</v>
      </c>
      <c r="H3724" s="81" t="s">
        <v>3376</v>
      </c>
      <c r="I3724" s="81" t="s">
        <v>3375</v>
      </c>
      <c r="J3724" s="81" t="s">
        <v>231</v>
      </c>
      <c r="K3724" s="81" t="s">
        <v>333</v>
      </c>
      <c r="L3724" s="81">
        <v>-107.52408947222223</v>
      </c>
      <c r="M3724" s="81">
        <v>40.61797547222222</v>
      </c>
      <c r="N3724" s="190">
        <v>0</v>
      </c>
      <c r="O3724" s="185">
        <v>0</v>
      </c>
      <c r="P3724" s="185">
        <v>0</v>
      </c>
      <c r="Q3724" s="185">
        <v>0</v>
      </c>
      <c r="R3724" s="186">
        <v>0</v>
      </c>
    </row>
    <row r="3725" spans="1:18" s="81" customFormat="1" x14ac:dyDescent="0.2">
      <c r="A3725" s="81" t="s">
        <v>147</v>
      </c>
      <c r="B3725" s="81" t="s">
        <v>493</v>
      </c>
      <c r="C3725" s="81" t="str">
        <f t="shared" si="58"/>
        <v>08081</v>
      </c>
      <c r="D3725" s="81" t="s">
        <v>533</v>
      </c>
      <c r="E3725" s="81" t="s">
        <v>3373</v>
      </c>
      <c r="F3725" s="81">
        <v>15</v>
      </c>
      <c r="G3725" s="81" t="s">
        <v>515</v>
      </c>
      <c r="H3725" s="81" t="s">
        <v>3376</v>
      </c>
      <c r="I3725" s="81" t="s">
        <v>3375</v>
      </c>
      <c r="J3725" s="81" t="s">
        <v>231</v>
      </c>
      <c r="K3725" s="81" t="s">
        <v>333</v>
      </c>
      <c r="L3725" s="81">
        <v>-107.52408947222223</v>
      </c>
      <c r="M3725" s="81">
        <v>40.61797547222222</v>
      </c>
      <c r="N3725" s="190">
        <v>0</v>
      </c>
      <c r="O3725" s="185">
        <v>0</v>
      </c>
      <c r="P3725" s="185">
        <v>0</v>
      </c>
      <c r="Q3725" s="185">
        <v>4.4999999999999997E-3</v>
      </c>
      <c r="R3725" s="186">
        <v>0</v>
      </c>
    </row>
    <row r="3726" spans="1:18" s="81" customFormat="1" x14ac:dyDescent="0.2">
      <c r="A3726" s="81" t="s">
        <v>147</v>
      </c>
      <c r="B3726" s="81" t="s">
        <v>493</v>
      </c>
      <c r="C3726" s="81" t="str">
        <f t="shared" si="58"/>
        <v>08081</v>
      </c>
      <c r="D3726" s="81" t="s">
        <v>533</v>
      </c>
      <c r="E3726" s="81" t="s">
        <v>3373</v>
      </c>
      <c r="F3726" s="81">
        <v>15</v>
      </c>
      <c r="G3726" s="81" t="s">
        <v>515</v>
      </c>
      <c r="H3726" s="81" t="s">
        <v>3376</v>
      </c>
      <c r="I3726" s="81" t="s">
        <v>3375</v>
      </c>
      <c r="J3726" s="81" t="s">
        <v>231</v>
      </c>
      <c r="K3726" s="81" t="s">
        <v>333</v>
      </c>
      <c r="L3726" s="81">
        <v>-107.52408947222223</v>
      </c>
      <c r="M3726" s="81">
        <v>40.61797547222222</v>
      </c>
      <c r="N3726" s="190">
        <v>0</v>
      </c>
      <c r="O3726" s="185">
        <v>0.3</v>
      </c>
      <c r="P3726" s="185">
        <v>0</v>
      </c>
      <c r="Q3726" s="185">
        <v>0</v>
      </c>
      <c r="R3726" s="186">
        <v>0</v>
      </c>
    </row>
    <row r="3727" spans="1:18" s="81" customFormat="1" x14ac:dyDescent="0.2">
      <c r="A3727" s="81" t="s">
        <v>147</v>
      </c>
      <c r="B3727" s="81" t="s">
        <v>493</v>
      </c>
      <c r="C3727" s="81" t="str">
        <f t="shared" si="58"/>
        <v>08081</v>
      </c>
      <c r="D3727" s="81" t="s">
        <v>533</v>
      </c>
      <c r="E3727" s="81" t="s">
        <v>3373</v>
      </c>
      <c r="F3727" s="81">
        <v>75.519000000000005</v>
      </c>
      <c r="G3727" s="81" t="s">
        <v>505</v>
      </c>
      <c r="H3727" s="81" t="s">
        <v>3377</v>
      </c>
      <c r="I3727" s="81" t="s">
        <v>3375</v>
      </c>
      <c r="J3727" s="81" t="s">
        <v>6</v>
      </c>
      <c r="K3727" s="81" t="s">
        <v>319</v>
      </c>
      <c r="L3727" s="81">
        <v>-107.52408947222223</v>
      </c>
      <c r="M3727" s="81">
        <v>40.61797547222222</v>
      </c>
      <c r="N3727" s="190">
        <v>0</v>
      </c>
      <c r="O3727" s="185">
        <v>0.57208300000000001</v>
      </c>
      <c r="P3727" s="185">
        <v>0</v>
      </c>
      <c r="Q3727" s="185">
        <v>0</v>
      </c>
      <c r="R3727" s="186">
        <v>0</v>
      </c>
    </row>
    <row r="3728" spans="1:18" s="81" customFormat="1" x14ac:dyDescent="0.2">
      <c r="A3728" s="81" t="s">
        <v>147</v>
      </c>
      <c r="B3728" s="81" t="s">
        <v>493</v>
      </c>
      <c r="C3728" s="81" t="str">
        <f t="shared" si="58"/>
        <v>08081</v>
      </c>
      <c r="D3728" s="81" t="s">
        <v>533</v>
      </c>
      <c r="E3728" s="81" t="s">
        <v>3378</v>
      </c>
      <c r="F3728" s="81">
        <v>72.635000000000005</v>
      </c>
      <c r="G3728" s="81" t="s">
        <v>505</v>
      </c>
      <c r="H3728" s="81" t="s">
        <v>545</v>
      </c>
      <c r="I3728" s="81" t="s">
        <v>3379</v>
      </c>
      <c r="J3728" s="81" t="s">
        <v>6</v>
      </c>
      <c r="K3728" s="81" t="s">
        <v>319</v>
      </c>
      <c r="L3728" s="81">
        <v>-108.60120277777777</v>
      </c>
      <c r="M3728" s="81">
        <v>40.985472222222221</v>
      </c>
      <c r="N3728" s="190">
        <v>0</v>
      </c>
      <c r="O3728" s="185">
        <v>1.6</v>
      </c>
      <c r="P3728" s="185">
        <v>0</v>
      </c>
      <c r="Q3728" s="185">
        <v>0</v>
      </c>
      <c r="R3728" s="186">
        <v>0</v>
      </c>
    </row>
    <row r="3729" spans="1:18" s="81" customFormat="1" x14ac:dyDescent="0.2">
      <c r="A3729" s="81" t="s">
        <v>147</v>
      </c>
      <c r="B3729" s="81" t="s">
        <v>493</v>
      </c>
      <c r="C3729" s="81" t="str">
        <f t="shared" si="58"/>
        <v>08081</v>
      </c>
      <c r="D3729" s="81" t="s">
        <v>533</v>
      </c>
      <c r="E3729" s="81" t="s">
        <v>3378</v>
      </c>
      <c r="F3729" s="81">
        <v>10.585000000000001</v>
      </c>
      <c r="G3729" s="81" t="s">
        <v>505</v>
      </c>
      <c r="H3729" s="81" t="s">
        <v>545</v>
      </c>
      <c r="I3729" s="81" t="s">
        <v>3379</v>
      </c>
      <c r="J3729" s="81" t="s">
        <v>6</v>
      </c>
      <c r="K3729" s="81" t="s">
        <v>319</v>
      </c>
      <c r="L3729" s="81">
        <v>-108.60120277777777</v>
      </c>
      <c r="M3729" s="81">
        <v>40.985472222222221</v>
      </c>
      <c r="N3729" s="190">
        <v>0</v>
      </c>
      <c r="O3729" s="185">
        <v>0.8</v>
      </c>
      <c r="P3729" s="185">
        <v>0</v>
      </c>
      <c r="Q3729" s="185">
        <v>0</v>
      </c>
      <c r="R3729" s="186">
        <v>0</v>
      </c>
    </row>
    <row r="3730" spans="1:18" s="81" customFormat="1" x14ac:dyDescent="0.2">
      <c r="A3730" s="81" t="s">
        <v>147</v>
      </c>
      <c r="B3730" s="81" t="s">
        <v>493</v>
      </c>
      <c r="C3730" s="81" t="str">
        <f t="shared" si="58"/>
        <v>08081</v>
      </c>
      <c r="D3730" s="81" t="s">
        <v>533</v>
      </c>
      <c r="E3730" s="81" t="s">
        <v>3378</v>
      </c>
      <c r="F3730" s="81">
        <v>8.0299999999999994</v>
      </c>
      <c r="G3730" s="81" t="s">
        <v>505</v>
      </c>
      <c r="H3730" s="81" t="s">
        <v>545</v>
      </c>
      <c r="I3730" s="81" t="s">
        <v>3379</v>
      </c>
      <c r="J3730" s="81" t="s">
        <v>6</v>
      </c>
      <c r="K3730" s="81" t="s">
        <v>319</v>
      </c>
      <c r="L3730" s="81">
        <v>-108.60120277777777</v>
      </c>
      <c r="M3730" s="81">
        <v>40.985472222222221</v>
      </c>
      <c r="N3730" s="190">
        <v>0</v>
      </c>
      <c r="O3730" s="185">
        <v>0.7</v>
      </c>
      <c r="P3730" s="185">
        <v>0</v>
      </c>
      <c r="Q3730" s="185">
        <v>0</v>
      </c>
      <c r="R3730" s="186">
        <v>0</v>
      </c>
    </row>
    <row r="3731" spans="1:18" s="81" customFormat="1" x14ac:dyDescent="0.2">
      <c r="A3731" s="81" t="s">
        <v>147</v>
      </c>
      <c r="B3731" s="81" t="s">
        <v>493</v>
      </c>
      <c r="C3731" s="81" t="str">
        <f t="shared" si="58"/>
        <v>08081</v>
      </c>
      <c r="D3731" s="81" t="s">
        <v>533</v>
      </c>
      <c r="E3731" s="81" t="s">
        <v>3378</v>
      </c>
      <c r="F3731" s="81">
        <v>50.005000000000003</v>
      </c>
      <c r="G3731" s="81" t="s">
        <v>505</v>
      </c>
      <c r="H3731" s="81" t="s">
        <v>545</v>
      </c>
      <c r="I3731" s="81" t="s">
        <v>3379</v>
      </c>
      <c r="J3731" s="81" t="s">
        <v>6</v>
      </c>
      <c r="K3731" s="81" t="s">
        <v>319</v>
      </c>
      <c r="L3731" s="81">
        <v>-108.60120277777777</v>
      </c>
      <c r="M3731" s="81">
        <v>40.985472222222221</v>
      </c>
      <c r="N3731" s="190">
        <v>0</v>
      </c>
      <c r="O3731" s="185">
        <v>1.4</v>
      </c>
      <c r="P3731" s="185">
        <v>0</v>
      </c>
      <c r="Q3731" s="185">
        <v>0</v>
      </c>
      <c r="R3731" s="186">
        <v>0</v>
      </c>
    </row>
    <row r="3732" spans="1:18" s="81" customFormat="1" x14ac:dyDescent="0.2">
      <c r="A3732" s="81" t="s">
        <v>147</v>
      </c>
      <c r="B3732" s="81" t="s">
        <v>493</v>
      </c>
      <c r="C3732" s="81" t="str">
        <f t="shared" si="58"/>
        <v>08081</v>
      </c>
      <c r="D3732" s="81" t="s">
        <v>533</v>
      </c>
      <c r="E3732" s="81" t="s">
        <v>3378</v>
      </c>
      <c r="F3732" s="81">
        <v>88.33</v>
      </c>
      <c r="G3732" s="81" t="s">
        <v>505</v>
      </c>
      <c r="H3732" s="81" t="s">
        <v>545</v>
      </c>
      <c r="I3732" s="81" t="s">
        <v>3379</v>
      </c>
      <c r="J3732" s="81" t="s">
        <v>6</v>
      </c>
      <c r="K3732" s="81" t="s">
        <v>319</v>
      </c>
      <c r="L3732" s="81">
        <v>-108.60120277777777</v>
      </c>
      <c r="M3732" s="81">
        <v>40.985472222222221</v>
      </c>
      <c r="N3732" s="190">
        <v>0</v>
      </c>
      <c r="O3732" s="185">
        <v>1.7</v>
      </c>
      <c r="P3732" s="185">
        <v>0</v>
      </c>
      <c r="Q3732" s="185">
        <v>0</v>
      </c>
      <c r="R3732" s="186">
        <v>0</v>
      </c>
    </row>
    <row r="3733" spans="1:18" s="81" customFormat="1" x14ac:dyDescent="0.2">
      <c r="A3733" s="81" t="s">
        <v>147</v>
      </c>
      <c r="B3733" s="81" t="s">
        <v>493</v>
      </c>
      <c r="C3733" s="81" t="str">
        <f t="shared" si="58"/>
        <v>08081</v>
      </c>
      <c r="D3733" s="81" t="s">
        <v>533</v>
      </c>
      <c r="E3733" s="81" t="s">
        <v>3378</v>
      </c>
      <c r="F3733" s="81">
        <v>91.25</v>
      </c>
      <c r="G3733" s="81" t="s">
        <v>505</v>
      </c>
      <c r="H3733" s="81" t="s">
        <v>545</v>
      </c>
      <c r="I3733" s="81" t="s">
        <v>3379</v>
      </c>
      <c r="J3733" s="81" t="s">
        <v>6</v>
      </c>
      <c r="K3733" s="81" t="s">
        <v>319</v>
      </c>
      <c r="L3733" s="81">
        <v>-108.60120277777777</v>
      </c>
      <c r="M3733" s="81">
        <v>40.985472222222221</v>
      </c>
      <c r="N3733" s="190">
        <v>0</v>
      </c>
      <c r="O3733" s="185">
        <v>1.5</v>
      </c>
      <c r="P3733" s="185">
        <v>0</v>
      </c>
      <c r="Q3733" s="185">
        <v>0</v>
      </c>
      <c r="R3733" s="186">
        <v>0</v>
      </c>
    </row>
    <row r="3734" spans="1:18" s="81" customFormat="1" x14ac:dyDescent="0.2">
      <c r="A3734" s="81" t="s">
        <v>147</v>
      </c>
      <c r="B3734" s="81" t="s">
        <v>493</v>
      </c>
      <c r="C3734" s="81" t="str">
        <f t="shared" si="58"/>
        <v>08081</v>
      </c>
      <c r="D3734" s="81" t="s">
        <v>533</v>
      </c>
      <c r="E3734" s="81" t="s">
        <v>3378</v>
      </c>
      <c r="F3734" s="81">
        <v>150.38</v>
      </c>
      <c r="G3734" s="81" t="s">
        <v>505</v>
      </c>
      <c r="H3734" s="81" t="s">
        <v>545</v>
      </c>
      <c r="I3734" s="81" t="s">
        <v>3379</v>
      </c>
      <c r="J3734" s="81" t="s">
        <v>6</v>
      </c>
      <c r="K3734" s="81" t="s">
        <v>319</v>
      </c>
      <c r="L3734" s="81">
        <v>-108.60120277777777</v>
      </c>
      <c r="M3734" s="81">
        <v>40.985472222222221</v>
      </c>
      <c r="N3734" s="190">
        <v>0</v>
      </c>
      <c r="O3734" s="185">
        <v>2.7</v>
      </c>
      <c r="P3734" s="185">
        <v>0</v>
      </c>
      <c r="Q3734" s="185">
        <v>0</v>
      </c>
      <c r="R3734" s="186">
        <v>0</v>
      </c>
    </row>
    <row r="3735" spans="1:18" s="81" customFormat="1" x14ac:dyDescent="0.2">
      <c r="A3735" s="81" t="s">
        <v>147</v>
      </c>
      <c r="B3735" s="81" t="s">
        <v>493</v>
      </c>
      <c r="C3735" s="81" t="str">
        <f t="shared" si="58"/>
        <v>08081</v>
      </c>
      <c r="D3735" s="81" t="s">
        <v>533</v>
      </c>
      <c r="E3735" s="81" t="s">
        <v>3378</v>
      </c>
      <c r="F3735" s="81">
        <v>200.02</v>
      </c>
      <c r="G3735" s="81" t="s">
        <v>505</v>
      </c>
      <c r="H3735" s="81" t="s">
        <v>545</v>
      </c>
      <c r="I3735" s="81" t="s">
        <v>3379</v>
      </c>
      <c r="J3735" s="81" t="s">
        <v>6</v>
      </c>
      <c r="K3735" s="81" t="s">
        <v>319</v>
      </c>
      <c r="L3735" s="81">
        <v>-108.60120277777777</v>
      </c>
      <c r="M3735" s="81">
        <v>40.985472222222221</v>
      </c>
      <c r="N3735" s="190">
        <v>0</v>
      </c>
      <c r="O3735" s="185">
        <v>3</v>
      </c>
      <c r="P3735" s="185">
        <v>0</v>
      </c>
      <c r="Q3735" s="185">
        <v>0</v>
      </c>
      <c r="R3735" s="186">
        <v>0</v>
      </c>
    </row>
    <row r="3736" spans="1:18" s="81" customFormat="1" x14ac:dyDescent="0.2">
      <c r="A3736" s="81" t="s">
        <v>147</v>
      </c>
      <c r="B3736" s="81" t="s">
        <v>493</v>
      </c>
      <c r="C3736" s="81" t="str">
        <f t="shared" si="58"/>
        <v>08081</v>
      </c>
      <c r="D3736" s="81" t="s">
        <v>533</v>
      </c>
      <c r="E3736" s="81" t="s">
        <v>3378</v>
      </c>
      <c r="F3736" s="81">
        <v>74.094999999999999</v>
      </c>
      <c r="G3736" s="81" t="s">
        <v>505</v>
      </c>
      <c r="H3736" s="81" t="s">
        <v>3380</v>
      </c>
      <c r="I3736" s="81" t="s">
        <v>3379</v>
      </c>
      <c r="J3736" s="81" t="s">
        <v>6</v>
      </c>
      <c r="K3736" s="81" t="s">
        <v>319</v>
      </c>
      <c r="L3736" s="81">
        <v>-108.60120277777777</v>
      </c>
      <c r="M3736" s="81">
        <v>40.985472222222221</v>
      </c>
      <c r="N3736" s="190">
        <v>0</v>
      </c>
      <c r="O3736" s="185">
        <v>1.6</v>
      </c>
      <c r="P3736" s="185">
        <v>0</v>
      </c>
      <c r="Q3736" s="185">
        <v>0</v>
      </c>
      <c r="R3736" s="186">
        <v>0</v>
      </c>
    </row>
    <row r="3737" spans="1:18" s="81" customFormat="1" x14ac:dyDescent="0.2">
      <c r="A3737" s="81" t="s">
        <v>147</v>
      </c>
      <c r="B3737" s="81" t="s">
        <v>493</v>
      </c>
      <c r="C3737" s="81" t="str">
        <f t="shared" si="58"/>
        <v>08081</v>
      </c>
      <c r="D3737" s="81" t="s">
        <v>533</v>
      </c>
      <c r="E3737" s="81" t="s">
        <v>3378</v>
      </c>
      <c r="F3737" s="81">
        <v>21.535</v>
      </c>
      <c r="G3737" s="81" t="s">
        <v>505</v>
      </c>
      <c r="H3737" s="81" t="s">
        <v>545</v>
      </c>
      <c r="I3737" s="81" t="s">
        <v>3379</v>
      </c>
      <c r="J3737" s="81" t="s">
        <v>6</v>
      </c>
      <c r="K3737" s="81" t="s">
        <v>319</v>
      </c>
      <c r="L3737" s="81">
        <v>-108.60120277777777</v>
      </c>
      <c r="M3737" s="81">
        <v>40.985472222222221</v>
      </c>
      <c r="N3737" s="190">
        <v>0</v>
      </c>
      <c r="O3737" s="185">
        <v>1</v>
      </c>
      <c r="P3737" s="185">
        <v>0</v>
      </c>
      <c r="Q3737" s="185">
        <v>0</v>
      </c>
      <c r="R3737" s="186">
        <v>0</v>
      </c>
    </row>
    <row r="3738" spans="1:18" s="81" customFormat="1" x14ac:dyDescent="0.2">
      <c r="A3738" s="81" t="s">
        <v>147</v>
      </c>
      <c r="B3738" s="81" t="s">
        <v>493</v>
      </c>
      <c r="C3738" s="81" t="str">
        <f t="shared" si="58"/>
        <v>08081</v>
      </c>
      <c r="D3738" s="81" t="s">
        <v>533</v>
      </c>
      <c r="E3738" s="81" t="s">
        <v>3378</v>
      </c>
      <c r="F3738" s="81">
        <v>30.295000000000002</v>
      </c>
      <c r="G3738" s="81" t="s">
        <v>505</v>
      </c>
      <c r="H3738" s="81" t="s">
        <v>545</v>
      </c>
      <c r="I3738" s="81" t="s">
        <v>3379</v>
      </c>
      <c r="J3738" s="81" t="s">
        <v>6</v>
      </c>
      <c r="K3738" s="81" t="s">
        <v>319</v>
      </c>
      <c r="L3738" s="81">
        <v>-108.60120277777777</v>
      </c>
      <c r="M3738" s="81">
        <v>40.985472222222221</v>
      </c>
      <c r="N3738" s="190">
        <v>0</v>
      </c>
      <c r="O3738" s="185">
        <v>1.2</v>
      </c>
      <c r="P3738" s="185">
        <v>0</v>
      </c>
      <c r="Q3738" s="185">
        <v>0</v>
      </c>
      <c r="R3738" s="186">
        <v>0</v>
      </c>
    </row>
    <row r="3739" spans="1:18" s="81" customFormat="1" x14ac:dyDescent="0.2">
      <c r="A3739" s="81" t="s">
        <v>147</v>
      </c>
      <c r="B3739" s="81" t="s">
        <v>493</v>
      </c>
      <c r="C3739" s="81" t="str">
        <f t="shared" si="58"/>
        <v>08081</v>
      </c>
      <c r="D3739" s="81" t="s">
        <v>533</v>
      </c>
      <c r="E3739" s="81" t="s">
        <v>3378</v>
      </c>
      <c r="F3739" s="81">
        <v>37.96</v>
      </c>
      <c r="G3739" s="81" t="s">
        <v>505</v>
      </c>
      <c r="H3739" s="81" t="s">
        <v>545</v>
      </c>
      <c r="I3739" s="81" t="s">
        <v>3379</v>
      </c>
      <c r="J3739" s="81" t="s">
        <v>6</v>
      </c>
      <c r="K3739" s="81" t="s">
        <v>319</v>
      </c>
      <c r="L3739" s="81">
        <v>-108.60120277777777</v>
      </c>
      <c r="M3739" s="81">
        <v>40.985472222222221</v>
      </c>
      <c r="N3739" s="190">
        <v>0</v>
      </c>
      <c r="O3739" s="185">
        <v>1.3</v>
      </c>
      <c r="P3739" s="185">
        <v>0</v>
      </c>
      <c r="Q3739" s="185">
        <v>0</v>
      </c>
      <c r="R3739" s="186">
        <v>0</v>
      </c>
    </row>
    <row r="3740" spans="1:18" s="81" customFormat="1" x14ac:dyDescent="0.2">
      <c r="A3740" s="81" t="s">
        <v>147</v>
      </c>
      <c r="B3740" s="81" t="s">
        <v>493</v>
      </c>
      <c r="C3740" s="81" t="str">
        <f t="shared" si="58"/>
        <v>08081</v>
      </c>
      <c r="D3740" s="81" t="s">
        <v>533</v>
      </c>
      <c r="E3740" s="81" t="s">
        <v>3378</v>
      </c>
      <c r="F3740" s="81">
        <v>1104.49</v>
      </c>
      <c r="G3740" s="81" t="s">
        <v>505</v>
      </c>
      <c r="H3740" s="81" t="s">
        <v>545</v>
      </c>
      <c r="I3740" s="81" t="s">
        <v>3379</v>
      </c>
      <c r="J3740" s="81" t="s">
        <v>6</v>
      </c>
      <c r="K3740" s="81" t="s">
        <v>319</v>
      </c>
      <c r="L3740" s="81">
        <v>-108.60120277777777</v>
      </c>
      <c r="M3740" s="81">
        <v>40.985472222222221</v>
      </c>
      <c r="N3740" s="190">
        <v>0</v>
      </c>
      <c r="O3740" s="185">
        <v>4</v>
      </c>
      <c r="P3740" s="185">
        <v>0</v>
      </c>
      <c r="Q3740" s="185">
        <v>0</v>
      </c>
      <c r="R3740" s="186">
        <v>0</v>
      </c>
    </row>
    <row r="3741" spans="1:18" s="81" customFormat="1" x14ac:dyDescent="0.2">
      <c r="A3741" s="81" t="s">
        <v>147</v>
      </c>
      <c r="B3741" s="81" t="s">
        <v>493</v>
      </c>
      <c r="C3741" s="81" t="str">
        <f t="shared" si="58"/>
        <v>08081</v>
      </c>
      <c r="D3741" s="81" t="s">
        <v>533</v>
      </c>
      <c r="E3741" s="81" t="s">
        <v>3381</v>
      </c>
      <c r="F3741" s="81">
        <v>292</v>
      </c>
      <c r="G3741" s="81" t="s">
        <v>505</v>
      </c>
      <c r="H3741" s="81" t="s">
        <v>3382</v>
      </c>
      <c r="I3741" s="81" t="s">
        <v>3383</v>
      </c>
      <c r="J3741" s="81" t="s">
        <v>6</v>
      </c>
      <c r="K3741" s="81" t="s">
        <v>319</v>
      </c>
      <c r="L3741" s="81">
        <v>-108.74221666666666</v>
      </c>
      <c r="M3741" s="81">
        <v>40.932847222222222</v>
      </c>
      <c r="N3741" s="190">
        <v>0</v>
      </c>
      <c r="O3741" s="185">
        <v>4.2</v>
      </c>
      <c r="P3741" s="185">
        <v>0</v>
      </c>
      <c r="Q3741" s="185">
        <v>0</v>
      </c>
      <c r="R3741" s="186">
        <v>0</v>
      </c>
    </row>
    <row r="3742" spans="1:18" s="81" customFormat="1" x14ac:dyDescent="0.2">
      <c r="A3742" s="81" t="s">
        <v>147</v>
      </c>
      <c r="B3742" s="81" t="s">
        <v>493</v>
      </c>
      <c r="C3742" s="81" t="str">
        <f t="shared" si="58"/>
        <v>08081</v>
      </c>
      <c r="D3742" s="81" t="s">
        <v>533</v>
      </c>
      <c r="E3742" s="81" t="s">
        <v>3381</v>
      </c>
      <c r="F3742" s="81">
        <v>36.5</v>
      </c>
      <c r="G3742" s="81" t="s">
        <v>505</v>
      </c>
      <c r="H3742" s="81" t="s">
        <v>3384</v>
      </c>
      <c r="I3742" s="81" t="s">
        <v>3383</v>
      </c>
      <c r="J3742" s="81" t="s">
        <v>6</v>
      </c>
      <c r="K3742" s="81" t="s">
        <v>319</v>
      </c>
      <c r="L3742" s="81">
        <v>-108.74221666666666</v>
      </c>
      <c r="M3742" s="81">
        <v>40.932847222222222</v>
      </c>
      <c r="N3742" s="190">
        <v>0</v>
      </c>
      <c r="O3742" s="185">
        <v>4.2</v>
      </c>
      <c r="P3742" s="185">
        <v>0</v>
      </c>
      <c r="Q3742" s="185">
        <v>0</v>
      </c>
      <c r="R3742" s="186">
        <v>0</v>
      </c>
    </row>
    <row r="3743" spans="1:18" s="81" customFormat="1" x14ac:dyDescent="0.2">
      <c r="A3743" s="81" t="s">
        <v>147</v>
      </c>
      <c r="B3743" s="81" t="s">
        <v>493</v>
      </c>
      <c r="C3743" s="81" t="str">
        <f t="shared" si="58"/>
        <v>08081</v>
      </c>
      <c r="D3743" s="81" t="s">
        <v>533</v>
      </c>
      <c r="E3743" s="81" t="s">
        <v>3381</v>
      </c>
      <c r="F3743" s="81">
        <v>109.86499999999999</v>
      </c>
      <c r="G3743" s="81" t="s">
        <v>505</v>
      </c>
      <c r="H3743" s="81" t="s">
        <v>3385</v>
      </c>
      <c r="I3743" s="81" t="s">
        <v>3383</v>
      </c>
      <c r="J3743" s="81" t="s">
        <v>6</v>
      </c>
      <c r="K3743" s="81" t="s">
        <v>319</v>
      </c>
      <c r="L3743" s="81">
        <v>-108.74221666666666</v>
      </c>
      <c r="M3743" s="81">
        <v>40.932847222222222</v>
      </c>
      <c r="N3743" s="190">
        <v>0</v>
      </c>
      <c r="O3743" s="185">
        <v>6.5</v>
      </c>
      <c r="P3743" s="185">
        <v>0</v>
      </c>
      <c r="Q3743" s="185">
        <v>0</v>
      </c>
      <c r="R3743" s="186">
        <v>0</v>
      </c>
    </row>
    <row r="3744" spans="1:18" s="81" customFormat="1" x14ac:dyDescent="0.2">
      <c r="A3744" s="81" t="s">
        <v>147</v>
      </c>
      <c r="B3744" s="81" t="s">
        <v>493</v>
      </c>
      <c r="C3744" s="81" t="str">
        <f t="shared" si="58"/>
        <v>08081</v>
      </c>
      <c r="D3744" s="81" t="s">
        <v>533</v>
      </c>
      <c r="E3744" s="81" t="s">
        <v>3381</v>
      </c>
      <c r="F3744" s="81">
        <v>32.484999999999999</v>
      </c>
      <c r="G3744" s="81" t="s">
        <v>505</v>
      </c>
      <c r="H3744" s="81" t="s">
        <v>3386</v>
      </c>
      <c r="I3744" s="81" t="s">
        <v>3383</v>
      </c>
      <c r="J3744" s="81" t="s">
        <v>6</v>
      </c>
      <c r="K3744" s="81" t="s">
        <v>319</v>
      </c>
      <c r="L3744" s="81">
        <v>-108.74221666666666</v>
      </c>
      <c r="M3744" s="81">
        <v>40.932847222222222</v>
      </c>
      <c r="N3744" s="190">
        <v>0</v>
      </c>
      <c r="O3744" s="185">
        <v>3.9</v>
      </c>
      <c r="P3744" s="185">
        <v>0</v>
      </c>
      <c r="Q3744" s="185">
        <v>0</v>
      </c>
      <c r="R3744" s="186">
        <v>0</v>
      </c>
    </row>
    <row r="3745" spans="1:18" s="81" customFormat="1" x14ac:dyDescent="0.2">
      <c r="A3745" s="81" t="s">
        <v>147</v>
      </c>
      <c r="B3745" s="81" t="s">
        <v>493</v>
      </c>
      <c r="C3745" s="81" t="str">
        <f t="shared" si="58"/>
        <v>08081</v>
      </c>
      <c r="D3745" s="81" t="s">
        <v>533</v>
      </c>
      <c r="E3745" s="81" t="s">
        <v>3381</v>
      </c>
      <c r="F3745" s="81">
        <v>105.12</v>
      </c>
      <c r="G3745" s="81" t="s">
        <v>505</v>
      </c>
      <c r="H3745" s="81" t="s">
        <v>3387</v>
      </c>
      <c r="I3745" s="81" t="s">
        <v>3383</v>
      </c>
      <c r="J3745" s="81" t="s">
        <v>6</v>
      </c>
      <c r="K3745" s="81" t="s">
        <v>319</v>
      </c>
      <c r="L3745" s="81">
        <v>-108.74221666666666</v>
      </c>
      <c r="M3745" s="81">
        <v>40.932847222222222</v>
      </c>
      <c r="N3745" s="190">
        <v>0</v>
      </c>
      <c r="O3745" s="185">
        <v>4.9000000000000004</v>
      </c>
      <c r="P3745" s="185">
        <v>0</v>
      </c>
      <c r="Q3745" s="185">
        <v>0</v>
      </c>
      <c r="R3745" s="186">
        <v>0</v>
      </c>
    </row>
    <row r="3746" spans="1:18" s="81" customFormat="1" x14ac:dyDescent="0.2">
      <c r="A3746" s="81" t="s">
        <v>147</v>
      </c>
      <c r="B3746" s="81" t="s">
        <v>493</v>
      </c>
      <c r="C3746" s="81" t="str">
        <f t="shared" si="58"/>
        <v>08081</v>
      </c>
      <c r="D3746" s="81" t="s">
        <v>533</v>
      </c>
      <c r="E3746" s="81" t="s">
        <v>3381</v>
      </c>
      <c r="F3746" s="81">
        <v>42.34</v>
      </c>
      <c r="G3746" s="81" t="s">
        <v>505</v>
      </c>
      <c r="H3746" s="81" t="s">
        <v>3388</v>
      </c>
      <c r="I3746" s="81" t="s">
        <v>3383</v>
      </c>
      <c r="J3746" s="81" t="s">
        <v>6</v>
      </c>
      <c r="K3746" s="81" t="s">
        <v>319</v>
      </c>
      <c r="L3746" s="81">
        <v>-108.74221666666666</v>
      </c>
      <c r="M3746" s="81">
        <v>40.932847222222222</v>
      </c>
      <c r="N3746" s="190">
        <v>0</v>
      </c>
      <c r="O3746" s="185">
        <v>4.4000000000000004</v>
      </c>
      <c r="P3746" s="185">
        <v>0</v>
      </c>
      <c r="Q3746" s="185">
        <v>0</v>
      </c>
      <c r="R3746" s="186">
        <v>0</v>
      </c>
    </row>
    <row r="3747" spans="1:18" s="81" customFormat="1" x14ac:dyDescent="0.2">
      <c r="A3747" s="81" t="s">
        <v>147</v>
      </c>
      <c r="B3747" s="81" t="s">
        <v>493</v>
      </c>
      <c r="C3747" s="81" t="str">
        <f t="shared" si="58"/>
        <v>08081</v>
      </c>
      <c r="D3747" s="81" t="s">
        <v>533</v>
      </c>
      <c r="E3747" s="81" t="s">
        <v>3381</v>
      </c>
      <c r="F3747" s="81">
        <v>70.444999999999993</v>
      </c>
      <c r="G3747" s="81" t="s">
        <v>505</v>
      </c>
      <c r="H3747" s="81" t="s">
        <v>3389</v>
      </c>
      <c r="I3747" s="81" t="s">
        <v>3383</v>
      </c>
      <c r="J3747" s="81" t="s">
        <v>6</v>
      </c>
      <c r="K3747" s="81" t="s">
        <v>319</v>
      </c>
      <c r="L3747" s="81">
        <v>-108.74221666666666</v>
      </c>
      <c r="M3747" s="81">
        <v>40.932847222222222</v>
      </c>
      <c r="N3747" s="190">
        <v>0</v>
      </c>
      <c r="O3747" s="185">
        <v>4.9000000000000004</v>
      </c>
      <c r="P3747" s="185">
        <v>0</v>
      </c>
      <c r="Q3747" s="185">
        <v>0</v>
      </c>
      <c r="R3747" s="186">
        <v>0</v>
      </c>
    </row>
    <row r="3748" spans="1:18" s="81" customFormat="1" x14ac:dyDescent="0.2">
      <c r="A3748" s="81" t="s">
        <v>147</v>
      </c>
      <c r="B3748" s="81" t="s">
        <v>493</v>
      </c>
      <c r="C3748" s="81" t="str">
        <f t="shared" si="58"/>
        <v>08081</v>
      </c>
      <c r="D3748" s="81" t="s">
        <v>533</v>
      </c>
      <c r="E3748" s="81" t="s">
        <v>3381</v>
      </c>
      <c r="F3748" s="81">
        <v>208.05</v>
      </c>
      <c r="G3748" s="81" t="s">
        <v>505</v>
      </c>
      <c r="H3748" s="81" t="s">
        <v>3390</v>
      </c>
      <c r="I3748" s="81" t="s">
        <v>3383</v>
      </c>
      <c r="J3748" s="81" t="s">
        <v>6</v>
      </c>
      <c r="K3748" s="81" t="s">
        <v>319</v>
      </c>
      <c r="L3748" s="81">
        <v>-108.74221666666666</v>
      </c>
      <c r="M3748" s="81">
        <v>40.932847222222222</v>
      </c>
      <c r="N3748" s="190">
        <v>0</v>
      </c>
      <c r="O3748" s="185">
        <v>3.9</v>
      </c>
      <c r="P3748" s="185">
        <v>0</v>
      </c>
      <c r="Q3748" s="185">
        <v>0</v>
      </c>
      <c r="R3748" s="186">
        <v>0</v>
      </c>
    </row>
    <row r="3749" spans="1:18" s="81" customFormat="1" x14ac:dyDescent="0.2">
      <c r="A3749" s="81" t="s">
        <v>147</v>
      </c>
      <c r="B3749" s="81" t="s">
        <v>493</v>
      </c>
      <c r="C3749" s="81" t="str">
        <f t="shared" si="58"/>
        <v>08081</v>
      </c>
      <c r="D3749" s="81" t="s">
        <v>533</v>
      </c>
      <c r="E3749" s="81" t="s">
        <v>3381</v>
      </c>
      <c r="F3749" s="81">
        <v>65.7</v>
      </c>
      <c r="G3749" s="81" t="s">
        <v>505</v>
      </c>
      <c r="H3749" s="81" t="s">
        <v>3391</v>
      </c>
      <c r="I3749" s="81" t="s">
        <v>3383</v>
      </c>
      <c r="J3749" s="81" t="s">
        <v>6</v>
      </c>
      <c r="K3749" s="81" t="s">
        <v>319</v>
      </c>
      <c r="L3749" s="81">
        <v>-108.74221666666666</v>
      </c>
      <c r="M3749" s="81">
        <v>40.932847222222222</v>
      </c>
      <c r="N3749" s="190">
        <v>0</v>
      </c>
      <c r="O3749" s="185">
        <v>4.8</v>
      </c>
      <c r="P3749" s="185">
        <v>0</v>
      </c>
      <c r="Q3749" s="185">
        <v>0</v>
      </c>
      <c r="R3749" s="186">
        <v>0</v>
      </c>
    </row>
    <row r="3750" spans="1:18" s="81" customFormat="1" x14ac:dyDescent="0.2">
      <c r="A3750" s="81" t="s">
        <v>147</v>
      </c>
      <c r="B3750" s="81" t="s">
        <v>493</v>
      </c>
      <c r="C3750" s="81" t="str">
        <f t="shared" si="58"/>
        <v>08081</v>
      </c>
      <c r="D3750" s="81" t="s">
        <v>533</v>
      </c>
      <c r="E3750" s="81" t="s">
        <v>3381</v>
      </c>
      <c r="F3750" s="81">
        <v>13.14</v>
      </c>
      <c r="G3750" s="81" t="s">
        <v>505</v>
      </c>
      <c r="H3750" s="81" t="s">
        <v>3392</v>
      </c>
      <c r="I3750" s="81" t="s">
        <v>3383</v>
      </c>
      <c r="J3750" s="81" t="s">
        <v>6</v>
      </c>
      <c r="K3750" s="81" t="s">
        <v>319</v>
      </c>
      <c r="L3750" s="81">
        <v>-108.74221666666666</v>
      </c>
      <c r="M3750" s="81">
        <v>40.932847222222222</v>
      </c>
      <c r="N3750" s="190">
        <v>0</v>
      </c>
      <c r="O3750" s="185">
        <v>2.6</v>
      </c>
      <c r="P3750" s="185">
        <v>0</v>
      </c>
      <c r="Q3750" s="185">
        <v>0</v>
      </c>
      <c r="R3750" s="186">
        <v>0</v>
      </c>
    </row>
    <row r="3751" spans="1:18" s="81" customFormat="1" x14ac:dyDescent="0.2">
      <c r="A3751" s="81" t="s">
        <v>147</v>
      </c>
      <c r="B3751" s="81" t="s">
        <v>493</v>
      </c>
      <c r="C3751" s="81" t="str">
        <f t="shared" si="58"/>
        <v>08081</v>
      </c>
      <c r="D3751" s="81" t="s">
        <v>533</v>
      </c>
      <c r="E3751" s="81" t="s">
        <v>3393</v>
      </c>
      <c r="F3751" s="81">
        <v>30.295000000000002</v>
      </c>
      <c r="G3751" s="81" t="s">
        <v>505</v>
      </c>
      <c r="H3751" s="81" t="s">
        <v>545</v>
      </c>
      <c r="I3751" s="81" t="s">
        <v>3383</v>
      </c>
      <c r="J3751" s="81" t="s">
        <v>312</v>
      </c>
      <c r="K3751" s="81" t="s">
        <v>319</v>
      </c>
      <c r="L3751" s="81">
        <v>-108.68260994444445</v>
      </c>
      <c r="M3751" s="81">
        <v>40.986072944444444</v>
      </c>
      <c r="N3751" s="190">
        <v>0</v>
      </c>
      <c r="O3751" s="185">
        <v>3.2</v>
      </c>
      <c r="P3751" s="185">
        <v>0</v>
      </c>
      <c r="Q3751" s="185">
        <v>0</v>
      </c>
      <c r="R3751" s="186">
        <v>0</v>
      </c>
    </row>
    <row r="3752" spans="1:18" s="81" customFormat="1" x14ac:dyDescent="0.2">
      <c r="A3752" s="81" t="s">
        <v>147</v>
      </c>
      <c r="B3752" s="81" t="s">
        <v>493</v>
      </c>
      <c r="C3752" s="81" t="str">
        <f t="shared" si="58"/>
        <v>08081</v>
      </c>
      <c r="D3752" s="81" t="s">
        <v>533</v>
      </c>
      <c r="E3752" s="81" t="s">
        <v>3393</v>
      </c>
      <c r="F3752" s="81">
        <v>36.865000000000002</v>
      </c>
      <c r="G3752" s="81" t="s">
        <v>505</v>
      </c>
      <c r="H3752" s="81" t="s">
        <v>545</v>
      </c>
      <c r="I3752" s="81" t="s">
        <v>3383</v>
      </c>
      <c r="J3752" s="81" t="s">
        <v>312</v>
      </c>
      <c r="K3752" s="81" t="s">
        <v>319</v>
      </c>
      <c r="L3752" s="81">
        <v>-108.68260994444445</v>
      </c>
      <c r="M3752" s="81">
        <v>40.986072944444444</v>
      </c>
      <c r="N3752" s="190">
        <v>0</v>
      </c>
      <c r="O3752" s="185">
        <v>3.4</v>
      </c>
      <c r="P3752" s="185">
        <v>0</v>
      </c>
      <c r="Q3752" s="185">
        <v>0</v>
      </c>
      <c r="R3752" s="186">
        <v>0</v>
      </c>
    </row>
    <row r="3753" spans="1:18" s="81" customFormat="1" x14ac:dyDescent="0.2">
      <c r="A3753" s="81" t="s">
        <v>147</v>
      </c>
      <c r="B3753" s="81" t="s">
        <v>493</v>
      </c>
      <c r="C3753" s="81" t="str">
        <f t="shared" si="58"/>
        <v>08081</v>
      </c>
      <c r="D3753" s="81" t="s">
        <v>533</v>
      </c>
      <c r="E3753" s="81" t="s">
        <v>3393</v>
      </c>
      <c r="F3753" s="81">
        <v>44.164999999999999</v>
      </c>
      <c r="G3753" s="81" t="s">
        <v>505</v>
      </c>
      <c r="H3753" s="81" t="s">
        <v>545</v>
      </c>
      <c r="I3753" s="81" t="s">
        <v>3383</v>
      </c>
      <c r="J3753" s="81" t="s">
        <v>312</v>
      </c>
      <c r="K3753" s="81" t="s">
        <v>319</v>
      </c>
      <c r="L3753" s="81">
        <v>-108.68260994444445</v>
      </c>
      <c r="M3753" s="81">
        <v>40.986072944444444</v>
      </c>
      <c r="N3753" s="190">
        <v>0</v>
      </c>
      <c r="O3753" s="185">
        <v>3.7</v>
      </c>
      <c r="P3753" s="185">
        <v>0</v>
      </c>
      <c r="Q3753" s="185">
        <v>0</v>
      </c>
      <c r="R3753" s="186">
        <v>0</v>
      </c>
    </row>
    <row r="3754" spans="1:18" s="81" customFormat="1" x14ac:dyDescent="0.2">
      <c r="A3754" s="81" t="s">
        <v>147</v>
      </c>
      <c r="B3754" s="81" t="s">
        <v>493</v>
      </c>
      <c r="C3754" s="81" t="str">
        <f t="shared" si="58"/>
        <v>08081</v>
      </c>
      <c r="D3754" s="81" t="s">
        <v>533</v>
      </c>
      <c r="E3754" s="81" t="s">
        <v>3393</v>
      </c>
      <c r="F3754" s="81">
        <v>52.195</v>
      </c>
      <c r="G3754" s="81" t="s">
        <v>505</v>
      </c>
      <c r="H3754" s="81" t="s">
        <v>545</v>
      </c>
      <c r="I3754" s="81" t="s">
        <v>3383</v>
      </c>
      <c r="J3754" s="81" t="s">
        <v>312</v>
      </c>
      <c r="K3754" s="81" t="s">
        <v>319</v>
      </c>
      <c r="L3754" s="81">
        <v>-108.68260994444445</v>
      </c>
      <c r="M3754" s="81">
        <v>40.986072944444444</v>
      </c>
      <c r="N3754" s="190">
        <v>0</v>
      </c>
      <c r="O3754" s="185">
        <v>3.8</v>
      </c>
      <c r="P3754" s="185">
        <v>0</v>
      </c>
      <c r="Q3754" s="185">
        <v>0</v>
      </c>
      <c r="R3754" s="186">
        <v>0</v>
      </c>
    </row>
    <row r="3755" spans="1:18" s="81" customFormat="1" x14ac:dyDescent="0.2">
      <c r="A3755" s="81" t="s">
        <v>147</v>
      </c>
      <c r="B3755" s="81" t="s">
        <v>493</v>
      </c>
      <c r="C3755" s="81" t="str">
        <f t="shared" si="58"/>
        <v>08081</v>
      </c>
      <c r="D3755" s="81" t="s">
        <v>533</v>
      </c>
      <c r="E3755" s="81" t="s">
        <v>3393</v>
      </c>
      <c r="F3755" s="81">
        <v>83.95</v>
      </c>
      <c r="G3755" s="81" t="s">
        <v>505</v>
      </c>
      <c r="H3755" s="81" t="s">
        <v>545</v>
      </c>
      <c r="I3755" s="81" t="s">
        <v>3383</v>
      </c>
      <c r="J3755" s="81" t="s">
        <v>312</v>
      </c>
      <c r="K3755" s="81" t="s">
        <v>319</v>
      </c>
      <c r="L3755" s="81">
        <v>-108.68260994444445</v>
      </c>
      <c r="M3755" s="81">
        <v>40.986072944444444</v>
      </c>
      <c r="N3755" s="190">
        <v>0</v>
      </c>
      <c r="O3755" s="185">
        <v>4.2</v>
      </c>
      <c r="P3755" s="185">
        <v>0</v>
      </c>
      <c r="Q3755" s="185">
        <v>0</v>
      </c>
      <c r="R3755" s="186">
        <v>0</v>
      </c>
    </row>
    <row r="3756" spans="1:18" s="81" customFormat="1" x14ac:dyDescent="0.2">
      <c r="A3756" s="81" t="s">
        <v>147</v>
      </c>
      <c r="B3756" s="81" t="s">
        <v>493</v>
      </c>
      <c r="C3756" s="81" t="str">
        <f t="shared" si="58"/>
        <v>08081</v>
      </c>
      <c r="D3756" s="81" t="s">
        <v>533</v>
      </c>
      <c r="E3756" s="81" t="s">
        <v>3393</v>
      </c>
      <c r="F3756" s="81">
        <v>438</v>
      </c>
      <c r="G3756" s="81" t="s">
        <v>505</v>
      </c>
      <c r="H3756" s="81" t="s">
        <v>545</v>
      </c>
      <c r="I3756" s="81" t="s">
        <v>3383</v>
      </c>
      <c r="J3756" s="81" t="s">
        <v>312</v>
      </c>
      <c r="K3756" s="81" t="s">
        <v>319</v>
      </c>
      <c r="L3756" s="81">
        <v>-108.68260994444445</v>
      </c>
      <c r="M3756" s="81">
        <v>40.986072944444444</v>
      </c>
      <c r="N3756" s="190">
        <v>0</v>
      </c>
      <c r="O3756" s="185">
        <v>3.9</v>
      </c>
      <c r="P3756" s="185">
        <v>0</v>
      </c>
      <c r="Q3756" s="185">
        <v>0</v>
      </c>
      <c r="R3756" s="186">
        <v>0</v>
      </c>
    </row>
    <row r="3757" spans="1:18" s="81" customFormat="1" x14ac:dyDescent="0.2">
      <c r="A3757" s="81" t="s">
        <v>147</v>
      </c>
      <c r="B3757" s="81" t="s">
        <v>493</v>
      </c>
      <c r="C3757" s="81" t="str">
        <f t="shared" si="58"/>
        <v>08081</v>
      </c>
      <c r="D3757" s="81" t="s">
        <v>533</v>
      </c>
      <c r="E3757" s="81" t="s">
        <v>3394</v>
      </c>
      <c r="F3757" s="81">
        <v>29.2</v>
      </c>
      <c r="G3757" s="81" t="s">
        <v>505</v>
      </c>
      <c r="H3757" s="81" t="s">
        <v>3395</v>
      </c>
      <c r="I3757" s="81" t="s">
        <v>3383</v>
      </c>
      <c r="J3757" s="81" t="s">
        <v>6</v>
      </c>
      <c r="K3757" s="81" t="s">
        <v>319</v>
      </c>
      <c r="L3757" s="81">
        <v>-108.31418611111111</v>
      </c>
      <c r="M3757" s="81">
        <v>40.934102777777774</v>
      </c>
      <c r="N3757" s="190">
        <v>0</v>
      </c>
      <c r="O3757" s="185">
        <v>0.55900000000000005</v>
      </c>
      <c r="P3757" s="185">
        <v>0</v>
      </c>
      <c r="Q3757" s="185">
        <v>0</v>
      </c>
      <c r="R3757" s="186">
        <v>0</v>
      </c>
    </row>
    <row r="3758" spans="1:18" s="81" customFormat="1" x14ac:dyDescent="0.2">
      <c r="A3758" s="81" t="s">
        <v>147</v>
      </c>
      <c r="B3758" s="81" t="s">
        <v>493</v>
      </c>
      <c r="C3758" s="81" t="str">
        <f t="shared" si="58"/>
        <v>08081</v>
      </c>
      <c r="D3758" s="81" t="s">
        <v>533</v>
      </c>
      <c r="E3758" s="81" t="s">
        <v>3394</v>
      </c>
      <c r="F3758" s="81">
        <v>90.885000000000005</v>
      </c>
      <c r="G3758" s="81" t="s">
        <v>505</v>
      </c>
      <c r="H3758" s="81" t="s">
        <v>3396</v>
      </c>
      <c r="I3758" s="81" t="s">
        <v>3383</v>
      </c>
      <c r="J3758" s="81" t="s">
        <v>6</v>
      </c>
      <c r="K3758" s="81" t="s">
        <v>319</v>
      </c>
      <c r="L3758" s="81">
        <v>-108.31418611111111</v>
      </c>
      <c r="M3758" s="81">
        <v>40.934102777777774</v>
      </c>
      <c r="N3758" s="190">
        <v>0</v>
      </c>
      <c r="O3758" s="185">
        <v>5.5</v>
      </c>
      <c r="P3758" s="185">
        <v>0</v>
      </c>
      <c r="Q3758" s="185">
        <v>0</v>
      </c>
      <c r="R3758" s="186">
        <v>0</v>
      </c>
    </row>
    <row r="3759" spans="1:18" s="81" customFormat="1" x14ac:dyDescent="0.2">
      <c r="A3759" s="81" t="s">
        <v>147</v>
      </c>
      <c r="B3759" s="81" t="s">
        <v>493</v>
      </c>
      <c r="C3759" s="81" t="str">
        <f t="shared" si="58"/>
        <v>08081</v>
      </c>
      <c r="D3759" s="81" t="s">
        <v>533</v>
      </c>
      <c r="E3759" s="81" t="s">
        <v>3394</v>
      </c>
      <c r="F3759" s="81">
        <v>28.47</v>
      </c>
      <c r="G3759" s="81" t="s">
        <v>505</v>
      </c>
      <c r="H3759" s="81" t="s">
        <v>3397</v>
      </c>
      <c r="I3759" s="81" t="s">
        <v>3383</v>
      </c>
      <c r="J3759" s="81" t="s">
        <v>6</v>
      </c>
      <c r="K3759" s="81" t="s">
        <v>319</v>
      </c>
      <c r="L3759" s="81">
        <v>-108.31418611111111</v>
      </c>
      <c r="M3759" s="81">
        <v>40.934102777777774</v>
      </c>
      <c r="N3759" s="190">
        <v>0</v>
      </c>
      <c r="O3759" s="185">
        <v>2.8</v>
      </c>
      <c r="P3759" s="185">
        <v>0</v>
      </c>
      <c r="Q3759" s="185">
        <v>0</v>
      </c>
      <c r="R3759" s="186">
        <v>0</v>
      </c>
    </row>
    <row r="3760" spans="1:18" s="81" customFormat="1" x14ac:dyDescent="0.2">
      <c r="A3760" s="81" t="s">
        <v>147</v>
      </c>
      <c r="B3760" s="81" t="s">
        <v>493</v>
      </c>
      <c r="C3760" s="81" t="str">
        <f t="shared" si="58"/>
        <v>08081</v>
      </c>
      <c r="D3760" s="81" t="s">
        <v>533</v>
      </c>
      <c r="E3760" s="81" t="s">
        <v>3394</v>
      </c>
      <c r="F3760" s="81">
        <v>57.67</v>
      </c>
      <c r="G3760" s="81" t="s">
        <v>505</v>
      </c>
      <c r="H3760" s="81" t="s">
        <v>3398</v>
      </c>
      <c r="I3760" s="81" t="s">
        <v>3383</v>
      </c>
      <c r="J3760" s="81" t="s">
        <v>6</v>
      </c>
      <c r="K3760" s="81" t="s">
        <v>319</v>
      </c>
      <c r="L3760" s="81">
        <v>-108.31418611111111</v>
      </c>
      <c r="M3760" s="81">
        <v>40.934102777777774</v>
      </c>
      <c r="N3760" s="190">
        <v>0</v>
      </c>
      <c r="O3760" s="185">
        <v>3.3</v>
      </c>
      <c r="P3760" s="185">
        <v>0</v>
      </c>
      <c r="Q3760" s="185">
        <v>0</v>
      </c>
      <c r="R3760" s="186">
        <v>0</v>
      </c>
    </row>
    <row r="3761" spans="1:18" s="81" customFormat="1" x14ac:dyDescent="0.2">
      <c r="A3761" s="81" t="s">
        <v>147</v>
      </c>
      <c r="B3761" s="81" t="s">
        <v>493</v>
      </c>
      <c r="C3761" s="81" t="str">
        <f t="shared" si="58"/>
        <v>08081</v>
      </c>
      <c r="D3761" s="81" t="s">
        <v>533</v>
      </c>
      <c r="E3761" s="81" t="s">
        <v>3394</v>
      </c>
      <c r="F3761" s="81">
        <v>58.4</v>
      </c>
      <c r="G3761" s="81" t="s">
        <v>505</v>
      </c>
      <c r="H3761" s="81" t="s">
        <v>3399</v>
      </c>
      <c r="I3761" s="81" t="s">
        <v>3383</v>
      </c>
      <c r="J3761" s="81" t="s">
        <v>6</v>
      </c>
      <c r="K3761" s="81" t="s">
        <v>319</v>
      </c>
      <c r="L3761" s="81">
        <v>-108.31418611111111</v>
      </c>
      <c r="M3761" s="81">
        <v>40.934102777777774</v>
      </c>
      <c r="N3761" s="190">
        <v>0</v>
      </c>
      <c r="O3761" s="185">
        <v>3.3</v>
      </c>
      <c r="P3761" s="185">
        <v>0</v>
      </c>
      <c r="Q3761" s="185">
        <v>0</v>
      </c>
      <c r="R3761" s="186">
        <v>0</v>
      </c>
    </row>
    <row r="3762" spans="1:18" s="81" customFormat="1" x14ac:dyDescent="0.2">
      <c r="A3762" s="81" t="s">
        <v>147</v>
      </c>
      <c r="B3762" s="81" t="s">
        <v>493</v>
      </c>
      <c r="C3762" s="81" t="str">
        <f t="shared" si="58"/>
        <v>08081</v>
      </c>
      <c r="D3762" s="81" t="s">
        <v>533</v>
      </c>
      <c r="E3762" s="81" t="s">
        <v>3394</v>
      </c>
      <c r="F3762" s="81">
        <v>28.47</v>
      </c>
      <c r="G3762" s="81" t="s">
        <v>505</v>
      </c>
      <c r="H3762" s="81" t="s">
        <v>3400</v>
      </c>
      <c r="I3762" s="81" t="s">
        <v>3383</v>
      </c>
      <c r="J3762" s="81" t="s">
        <v>6</v>
      </c>
      <c r="K3762" s="81" t="s">
        <v>319</v>
      </c>
      <c r="L3762" s="81">
        <v>-108.31418611111111</v>
      </c>
      <c r="M3762" s="81">
        <v>40.934102777777774</v>
      </c>
      <c r="N3762" s="190">
        <v>0</v>
      </c>
      <c r="O3762" s="185">
        <v>2.8</v>
      </c>
      <c r="P3762" s="185">
        <v>0</v>
      </c>
      <c r="Q3762" s="185">
        <v>0</v>
      </c>
      <c r="R3762" s="186">
        <v>0</v>
      </c>
    </row>
    <row r="3763" spans="1:18" s="81" customFormat="1" x14ac:dyDescent="0.2">
      <c r="A3763" s="81" t="s">
        <v>147</v>
      </c>
      <c r="B3763" s="81" t="s">
        <v>493</v>
      </c>
      <c r="C3763" s="81" t="str">
        <f t="shared" si="58"/>
        <v>08081</v>
      </c>
      <c r="D3763" s="81" t="s">
        <v>533</v>
      </c>
      <c r="E3763" s="81" t="s">
        <v>3394</v>
      </c>
      <c r="F3763" s="81">
        <v>27.74</v>
      </c>
      <c r="G3763" s="81" t="s">
        <v>505</v>
      </c>
      <c r="H3763" s="81" t="s">
        <v>3372</v>
      </c>
      <c r="I3763" s="81" t="s">
        <v>3383</v>
      </c>
      <c r="J3763" s="81" t="s">
        <v>6</v>
      </c>
      <c r="K3763" s="81" t="s">
        <v>319</v>
      </c>
      <c r="L3763" s="81">
        <v>-108.31418611111111</v>
      </c>
      <c r="M3763" s="81">
        <v>40.934102777777774</v>
      </c>
      <c r="N3763" s="190">
        <v>0</v>
      </c>
      <c r="O3763" s="185">
        <v>2.8</v>
      </c>
      <c r="P3763" s="185">
        <v>0</v>
      </c>
      <c r="Q3763" s="185">
        <v>0</v>
      </c>
      <c r="R3763" s="186">
        <v>0</v>
      </c>
    </row>
    <row r="3764" spans="1:18" s="81" customFormat="1" x14ac:dyDescent="0.2">
      <c r="A3764" s="81" t="s">
        <v>147</v>
      </c>
      <c r="B3764" s="81" t="s">
        <v>493</v>
      </c>
      <c r="C3764" s="81" t="str">
        <f t="shared" si="58"/>
        <v>08081</v>
      </c>
      <c r="D3764" s="81" t="s">
        <v>533</v>
      </c>
      <c r="E3764" s="81" t="s">
        <v>3394</v>
      </c>
      <c r="F3764" s="81">
        <v>29.2</v>
      </c>
      <c r="G3764" s="81" t="s">
        <v>505</v>
      </c>
      <c r="H3764" s="81" t="s">
        <v>3401</v>
      </c>
      <c r="I3764" s="81" t="s">
        <v>3383</v>
      </c>
      <c r="J3764" s="81" t="s">
        <v>6</v>
      </c>
      <c r="K3764" s="81" t="s">
        <v>319</v>
      </c>
      <c r="L3764" s="81">
        <v>-108.31418611111111</v>
      </c>
      <c r="M3764" s="81">
        <v>40.934102777777774</v>
      </c>
      <c r="N3764" s="190">
        <v>0</v>
      </c>
      <c r="O3764" s="185">
        <v>1.7</v>
      </c>
      <c r="P3764" s="185">
        <v>0</v>
      </c>
      <c r="Q3764" s="185">
        <v>0</v>
      </c>
      <c r="R3764" s="186">
        <v>0</v>
      </c>
    </row>
    <row r="3765" spans="1:18" s="81" customFormat="1" x14ac:dyDescent="0.2">
      <c r="A3765" s="81" t="s">
        <v>147</v>
      </c>
      <c r="B3765" s="81" t="s">
        <v>493</v>
      </c>
      <c r="C3765" s="81" t="str">
        <f t="shared" si="58"/>
        <v>08081</v>
      </c>
      <c r="D3765" s="81" t="s">
        <v>533</v>
      </c>
      <c r="E3765" s="81" t="s">
        <v>3394</v>
      </c>
      <c r="F3765" s="81">
        <v>43.435000000000002</v>
      </c>
      <c r="G3765" s="81" t="s">
        <v>505</v>
      </c>
      <c r="H3765" s="81" t="s">
        <v>3402</v>
      </c>
      <c r="I3765" s="81" t="s">
        <v>3383</v>
      </c>
      <c r="J3765" s="81" t="s">
        <v>6</v>
      </c>
      <c r="K3765" s="81" t="s">
        <v>319</v>
      </c>
      <c r="L3765" s="81">
        <v>-108.31418611111111</v>
      </c>
      <c r="M3765" s="81">
        <v>40.934102777777774</v>
      </c>
      <c r="N3765" s="190">
        <v>0</v>
      </c>
      <c r="O3765" s="185">
        <v>2.5</v>
      </c>
      <c r="P3765" s="185">
        <v>0</v>
      </c>
      <c r="Q3765" s="185">
        <v>0</v>
      </c>
      <c r="R3765" s="186">
        <v>0</v>
      </c>
    </row>
    <row r="3766" spans="1:18" s="81" customFormat="1" x14ac:dyDescent="0.2">
      <c r="A3766" s="81" t="s">
        <v>147</v>
      </c>
      <c r="B3766" s="81" t="s">
        <v>493</v>
      </c>
      <c r="C3766" s="81" t="str">
        <f t="shared" si="58"/>
        <v>08081</v>
      </c>
      <c r="D3766" s="81" t="s">
        <v>533</v>
      </c>
      <c r="E3766" s="81" t="s">
        <v>3394</v>
      </c>
      <c r="F3766" s="81">
        <v>66.064999999999998</v>
      </c>
      <c r="G3766" s="81" t="s">
        <v>505</v>
      </c>
      <c r="H3766" s="81" t="s">
        <v>3403</v>
      </c>
      <c r="I3766" s="81" t="s">
        <v>3383</v>
      </c>
      <c r="J3766" s="81" t="s">
        <v>6</v>
      </c>
      <c r="K3766" s="81" t="s">
        <v>319</v>
      </c>
      <c r="L3766" s="81">
        <v>-108.31418611111111</v>
      </c>
      <c r="M3766" s="81">
        <v>40.934102777777774</v>
      </c>
      <c r="N3766" s="190">
        <v>0</v>
      </c>
      <c r="O3766" s="185">
        <v>3.3</v>
      </c>
      <c r="P3766" s="185">
        <v>0</v>
      </c>
      <c r="Q3766" s="185">
        <v>0</v>
      </c>
      <c r="R3766" s="186">
        <v>0</v>
      </c>
    </row>
    <row r="3767" spans="1:18" s="81" customFormat="1" x14ac:dyDescent="0.2">
      <c r="A3767" s="81" t="s">
        <v>147</v>
      </c>
      <c r="B3767" s="81" t="s">
        <v>493</v>
      </c>
      <c r="C3767" s="81" t="str">
        <f t="shared" si="58"/>
        <v>08081</v>
      </c>
      <c r="D3767" s="81" t="s">
        <v>533</v>
      </c>
      <c r="E3767" s="81" t="s">
        <v>3394</v>
      </c>
      <c r="F3767" s="81">
        <v>44.895000000000003</v>
      </c>
      <c r="G3767" s="81" t="s">
        <v>505</v>
      </c>
      <c r="H3767" s="81" t="s">
        <v>3404</v>
      </c>
      <c r="I3767" s="81" t="s">
        <v>3383</v>
      </c>
      <c r="J3767" s="81" t="s">
        <v>6</v>
      </c>
      <c r="K3767" s="81" t="s">
        <v>319</v>
      </c>
      <c r="L3767" s="81">
        <v>-108.31418611111111</v>
      </c>
      <c r="M3767" s="81">
        <v>40.934102777777774</v>
      </c>
      <c r="N3767" s="190">
        <v>0</v>
      </c>
      <c r="O3767" s="185">
        <v>3.1</v>
      </c>
      <c r="P3767" s="185">
        <v>0</v>
      </c>
      <c r="Q3767" s="185">
        <v>0</v>
      </c>
      <c r="R3767" s="186">
        <v>0</v>
      </c>
    </row>
    <row r="3768" spans="1:18" s="81" customFormat="1" x14ac:dyDescent="0.2">
      <c r="A3768" s="81" t="s">
        <v>147</v>
      </c>
      <c r="B3768" s="81" t="s">
        <v>493</v>
      </c>
      <c r="C3768" s="81" t="str">
        <f t="shared" si="58"/>
        <v>08081</v>
      </c>
      <c r="D3768" s="81" t="s">
        <v>533</v>
      </c>
      <c r="E3768" s="81" t="s">
        <v>3394</v>
      </c>
      <c r="F3768" s="81">
        <v>49.64</v>
      </c>
      <c r="G3768" s="81" t="s">
        <v>505</v>
      </c>
      <c r="H3768" s="81" t="s">
        <v>3405</v>
      </c>
      <c r="I3768" s="81" t="s">
        <v>3383</v>
      </c>
      <c r="J3768" s="81" t="s">
        <v>6</v>
      </c>
      <c r="K3768" s="81" t="s">
        <v>319</v>
      </c>
      <c r="L3768" s="81">
        <v>-108.31418611111111</v>
      </c>
      <c r="M3768" s="81">
        <v>40.934102777777774</v>
      </c>
      <c r="N3768" s="190">
        <v>0</v>
      </c>
      <c r="O3768" s="185">
        <v>3.2</v>
      </c>
      <c r="P3768" s="185">
        <v>0</v>
      </c>
      <c r="Q3768" s="185">
        <v>0</v>
      </c>
      <c r="R3768" s="186">
        <v>0</v>
      </c>
    </row>
    <row r="3769" spans="1:18" s="81" customFormat="1" x14ac:dyDescent="0.2">
      <c r="A3769" s="81" t="s">
        <v>147</v>
      </c>
      <c r="B3769" s="81" t="s">
        <v>493</v>
      </c>
      <c r="C3769" s="81" t="str">
        <f t="shared" si="58"/>
        <v>08081</v>
      </c>
      <c r="D3769" s="81" t="s">
        <v>533</v>
      </c>
      <c r="E3769" s="81" t="s">
        <v>3394</v>
      </c>
      <c r="F3769" s="81">
        <v>25.184999999999999</v>
      </c>
      <c r="G3769" s="81" t="s">
        <v>505</v>
      </c>
      <c r="H3769" s="81" t="s">
        <v>3406</v>
      </c>
      <c r="I3769" s="81" t="s">
        <v>3383</v>
      </c>
      <c r="J3769" s="81" t="s">
        <v>6</v>
      </c>
      <c r="K3769" s="81" t="s">
        <v>319</v>
      </c>
      <c r="L3769" s="81">
        <v>-108.31418611111111</v>
      </c>
      <c r="M3769" s="81">
        <v>40.934102777777774</v>
      </c>
      <c r="N3769" s="190">
        <v>0</v>
      </c>
      <c r="O3769" s="185">
        <v>2.8</v>
      </c>
      <c r="P3769" s="185">
        <v>0</v>
      </c>
      <c r="Q3769" s="185">
        <v>0</v>
      </c>
      <c r="R3769" s="186">
        <v>0</v>
      </c>
    </row>
    <row r="3770" spans="1:18" s="81" customFormat="1" x14ac:dyDescent="0.2">
      <c r="A3770" s="81" t="s">
        <v>147</v>
      </c>
      <c r="B3770" s="81" t="s">
        <v>493</v>
      </c>
      <c r="C3770" s="81" t="str">
        <f t="shared" si="58"/>
        <v>08081</v>
      </c>
      <c r="D3770" s="81" t="s">
        <v>533</v>
      </c>
      <c r="E3770" s="81" t="s">
        <v>3394</v>
      </c>
      <c r="F3770" s="81">
        <v>438</v>
      </c>
      <c r="G3770" s="81" t="s">
        <v>505</v>
      </c>
      <c r="H3770" s="81" t="s">
        <v>3407</v>
      </c>
      <c r="I3770" s="81" t="s">
        <v>3383</v>
      </c>
      <c r="J3770" s="81" t="s">
        <v>6</v>
      </c>
      <c r="K3770" s="81" t="s">
        <v>319</v>
      </c>
      <c r="L3770" s="81">
        <v>-108.31418611111111</v>
      </c>
      <c r="M3770" s="81">
        <v>40.934102777777774</v>
      </c>
      <c r="N3770" s="190">
        <v>0</v>
      </c>
      <c r="O3770" s="185">
        <v>3.7</v>
      </c>
      <c r="P3770" s="185">
        <v>0</v>
      </c>
      <c r="Q3770" s="185">
        <v>0</v>
      </c>
      <c r="R3770" s="186">
        <v>0</v>
      </c>
    </row>
    <row r="3771" spans="1:18" s="81" customFormat="1" x14ac:dyDescent="0.2">
      <c r="A3771" s="81" t="s">
        <v>147</v>
      </c>
      <c r="B3771" s="81" t="s">
        <v>493</v>
      </c>
      <c r="C3771" s="81" t="str">
        <f t="shared" si="58"/>
        <v>08081</v>
      </c>
      <c r="D3771" s="81" t="s">
        <v>533</v>
      </c>
      <c r="E3771" s="81" t="s">
        <v>3394</v>
      </c>
      <c r="F3771" s="81">
        <v>37.229999999999997</v>
      </c>
      <c r="G3771" s="81" t="s">
        <v>505</v>
      </c>
      <c r="H3771" s="81" t="s">
        <v>3408</v>
      </c>
      <c r="I3771" s="81" t="s">
        <v>3383</v>
      </c>
      <c r="J3771" s="81" t="s">
        <v>6</v>
      </c>
      <c r="K3771" s="81" t="s">
        <v>319</v>
      </c>
      <c r="L3771" s="81">
        <v>-108.31418611111111</v>
      </c>
      <c r="M3771" s="81">
        <v>40.934102777777774</v>
      </c>
      <c r="N3771" s="190">
        <v>0</v>
      </c>
      <c r="O3771" s="185">
        <v>3</v>
      </c>
      <c r="P3771" s="185">
        <v>0</v>
      </c>
      <c r="Q3771" s="185">
        <v>0</v>
      </c>
      <c r="R3771" s="186">
        <v>0</v>
      </c>
    </row>
    <row r="3772" spans="1:18" s="81" customFormat="1" x14ac:dyDescent="0.2">
      <c r="A3772" s="81" t="s">
        <v>147</v>
      </c>
      <c r="B3772" s="81" t="s">
        <v>493</v>
      </c>
      <c r="C3772" s="81" t="str">
        <f t="shared" si="58"/>
        <v>08081</v>
      </c>
      <c r="D3772" s="81" t="s">
        <v>533</v>
      </c>
      <c r="E3772" s="81" t="s">
        <v>3394</v>
      </c>
      <c r="F3772" s="81">
        <v>7.3</v>
      </c>
      <c r="G3772" s="81" t="s">
        <v>505</v>
      </c>
      <c r="H3772" s="81" t="s">
        <v>3409</v>
      </c>
      <c r="I3772" s="81" t="s">
        <v>3383</v>
      </c>
      <c r="J3772" s="81" t="s">
        <v>6</v>
      </c>
      <c r="K3772" s="81" t="s">
        <v>319</v>
      </c>
      <c r="L3772" s="81">
        <v>-108.31418611111111</v>
      </c>
      <c r="M3772" s="81">
        <v>40.934102777777774</v>
      </c>
      <c r="N3772" s="190">
        <v>0</v>
      </c>
      <c r="O3772" s="185">
        <v>2.2000000000000002</v>
      </c>
      <c r="P3772" s="185">
        <v>0</v>
      </c>
      <c r="Q3772" s="185">
        <v>0</v>
      </c>
      <c r="R3772" s="186">
        <v>0</v>
      </c>
    </row>
    <row r="3773" spans="1:18" s="81" customFormat="1" x14ac:dyDescent="0.2">
      <c r="A3773" s="81" t="s">
        <v>147</v>
      </c>
      <c r="B3773" s="81" t="s">
        <v>493</v>
      </c>
      <c r="C3773" s="81" t="str">
        <f t="shared" si="58"/>
        <v>08081</v>
      </c>
      <c r="D3773" s="81" t="s">
        <v>533</v>
      </c>
      <c r="E3773" s="81" t="s">
        <v>3394</v>
      </c>
      <c r="F3773" s="81">
        <v>15.695</v>
      </c>
      <c r="G3773" s="81" t="s">
        <v>505</v>
      </c>
      <c r="H3773" s="81" t="s">
        <v>3410</v>
      </c>
      <c r="I3773" s="81" t="s">
        <v>3383</v>
      </c>
      <c r="J3773" s="81" t="s">
        <v>6</v>
      </c>
      <c r="K3773" s="81" t="s">
        <v>319</v>
      </c>
      <c r="L3773" s="81">
        <v>-108.31418611111111</v>
      </c>
      <c r="M3773" s="81">
        <v>40.934102777777774</v>
      </c>
      <c r="N3773" s="190">
        <v>0</v>
      </c>
      <c r="O3773" s="185">
        <v>2.5</v>
      </c>
      <c r="P3773" s="185">
        <v>0</v>
      </c>
      <c r="Q3773" s="185">
        <v>0</v>
      </c>
      <c r="R3773" s="186">
        <v>0</v>
      </c>
    </row>
    <row r="3774" spans="1:18" s="81" customFormat="1" x14ac:dyDescent="0.2">
      <c r="A3774" s="81" t="s">
        <v>147</v>
      </c>
      <c r="B3774" s="81" t="s">
        <v>493</v>
      </c>
      <c r="C3774" s="81" t="str">
        <f t="shared" si="58"/>
        <v>08081</v>
      </c>
      <c r="D3774" s="81" t="s">
        <v>533</v>
      </c>
      <c r="E3774" s="81" t="s">
        <v>3394</v>
      </c>
      <c r="F3774" s="81">
        <v>82.49</v>
      </c>
      <c r="G3774" s="81" t="s">
        <v>505</v>
      </c>
      <c r="H3774" s="81" t="s">
        <v>3411</v>
      </c>
      <c r="I3774" s="81" t="s">
        <v>3383</v>
      </c>
      <c r="J3774" s="81" t="s">
        <v>6</v>
      </c>
      <c r="K3774" s="81" t="s">
        <v>319</v>
      </c>
      <c r="L3774" s="81">
        <v>-108.31418611111111</v>
      </c>
      <c r="M3774" s="81">
        <v>40.934102777777774</v>
      </c>
      <c r="N3774" s="190">
        <v>0</v>
      </c>
      <c r="O3774" s="185">
        <v>3.5</v>
      </c>
      <c r="P3774" s="185">
        <v>0</v>
      </c>
      <c r="Q3774" s="185">
        <v>0</v>
      </c>
      <c r="R3774" s="186">
        <v>0</v>
      </c>
    </row>
    <row r="3775" spans="1:18" s="81" customFormat="1" x14ac:dyDescent="0.2">
      <c r="A3775" s="81" t="s">
        <v>147</v>
      </c>
      <c r="B3775" s="81" t="s">
        <v>493</v>
      </c>
      <c r="C3775" s="81" t="str">
        <f t="shared" si="58"/>
        <v>08081</v>
      </c>
      <c r="D3775" s="81" t="s">
        <v>533</v>
      </c>
      <c r="E3775" s="81" t="s">
        <v>3394</v>
      </c>
      <c r="F3775" s="81">
        <v>43.8</v>
      </c>
      <c r="G3775" s="81" t="s">
        <v>505</v>
      </c>
      <c r="H3775" s="81" t="s">
        <v>3412</v>
      </c>
      <c r="I3775" s="81" t="s">
        <v>3383</v>
      </c>
      <c r="J3775" s="81" t="s">
        <v>6</v>
      </c>
      <c r="K3775" s="81" t="s">
        <v>319</v>
      </c>
      <c r="L3775" s="81">
        <v>-108.31418611111111</v>
      </c>
      <c r="M3775" s="81">
        <v>40.934102777777774</v>
      </c>
      <c r="N3775" s="190">
        <v>0</v>
      </c>
      <c r="O3775" s="185">
        <v>1.2390000000000001</v>
      </c>
      <c r="P3775" s="185">
        <v>0</v>
      </c>
      <c r="Q3775" s="185">
        <v>0</v>
      </c>
      <c r="R3775" s="186">
        <v>0</v>
      </c>
    </row>
    <row r="3776" spans="1:18" s="81" customFormat="1" x14ac:dyDescent="0.2">
      <c r="A3776" s="81" t="s">
        <v>147</v>
      </c>
      <c r="B3776" s="81" t="s">
        <v>493</v>
      </c>
      <c r="C3776" s="81" t="str">
        <f t="shared" si="58"/>
        <v>08081</v>
      </c>
      <c r="D3776" s="81" t="s">
        <v>533</v>
      </c>
      <c r="E3776" s="81" t="s">
        <v>3394</v>
      </c>
      <c r="F3776" s="81">
        <v>33.215000000000003</v>
      </c>
      <c r="G3776" s="81" t="s">
        <v>505</v>
      </c>
      <c r="H3776" s="81" t="s">
        <v>3413</v>
      </c>
      <c r="I3776" s="81" t="s">
        <v>3383</v>
      </c>
      <c r="J3776" s="81" t="s">
        <v>6</v>
      </c>
      <c r="K3776" s="81" t="s">
        <v>319</v>
      </c>
      <c r="L3776" s="81">
        <v>-108.31418611111111</v>
      </c>
      <c r="M3776" s="81">
        <v>40.934102777777774</v>
      </c>
      <c r="N3776" s="190">
        <v>0</v>
      </c>
      <c r="O3776" s="185">
        <v>2.9</v>
      </c>
      <c r="P3776" s="185">
        <v>0</v>
      </c>
      <c r="Q3776" s="185">
        <v>0</v>
      </c>
      <c r="R3776" s="186">
        <v>0</v>
      </c>
    </row>
    <row r="3777" spans="1:18" s="81" customFormat="1" x14ac:dyDescent="0.2">
      <c r="A3777" s="81" t="s">
        <v>147</v>
      </c>
      <c r="B3777" s="81" t="s">
        <v>493</v>
      </c>
      <c r="C3777" s="81" t="str">
        <f t="shared" si="58"/>
        <v>08081</v>
      </c>
      <c r="D3777" s="81" t="s">
        <v>533</v>
      </c>
      <c r="E3777" s="81" t="s">
        <v>3394</v>
      </c>
      <c r="F3777" s="81">
        <v>51.83</v>
      </c>
      <c r="G3777" s="81" t="s">
        <v>505</v>
      </c>
      <c r="H3777" s="81" t="s">
        <v>3414</v>
      </c>
      <c r="I3777" s="81" t="s">
        <v>3383</v>
      </c>
      <c r="J3777" s="81" t="s">
        <v>6</v>
      </c>
      <c r="K3777" s="81" t="s">
        <v>319</v>
      </c>
      <c r="L3777" s="81">
        <v>-108.31418611111111</v>
      </c>
      <c r="M3777" s="81">
        <v>40.934102777777774</v>
      </c>
      <c r="N3777" s="190">
        <v>0</v>
      </c>
      <c r="O3777" s="185">
        <v>1.9</v>
      </c>
      <c r="P3777" s="185">
        <v>0</v>
      </c>
      <c r="Q3777" s="185">
        <v>0</v>
      </c>
      <c r="R3777" s="186">
        <v>0</v>
      </c>
    </row>
    <row r="3778" spans="1:18" s="81" customFormat="1" x14ac:dyDescent="0.2">
      <c r="A3778" s="81" t="s">
        <v>147</v>
      </c>
      <c r="B3778" s="81" t="s">
        <v>493</v>
      </c>
      <c r="C3778" s="81" t="str">
        <f t="shared" si="58"/>
        <v>08081</v>
      </c>
      <c r="D3778" s="81" t="s">
        <v>533</v>
      </c>
      <c r="E3778" s="81" t="s">
        <v>3394</v>
      </c>
      <c r="F3778" s="81">
        <v>43.8</v>
      </c>
      <c r="G3778" s="81" t="s">
        <v>505</v>
      </c>
      <c r="H3778" s="81" t="s">
        <v>3415</v>
      </c>
      <c r="I3778" s="81" t="s">
        <v>3383</v>
      </c>
      <c r="J3778" s="81" t="s">
        <v>6</v>
      </c>
      <c r="K3778" s="81" t="s">
        <v>319</v>
      </c>
      <c r="L3778" s="81">
        <v>-108.31418611111111</v>
      </c>
      <c r="M3778" s="81">
        <v>40.934102777777774</v>
      </c>
      <c r="N3778" s="190">
        <v>0</v>
      </c>
      <c r="O3778" s="185">
        <v>3.1</v>
      </c>
      <c r="P3778" s="185">
        <v>0</v>
      </c>
      <c r="Q3778" s="185">
        <v>0</v>
      </c>
      <c r="R3778" s="186">
        <v>0</v>
      </c>
    </row>
    <row r="3779" spans="1:18" s="81" customFormat="1" x14ac:dyDescent="0.2">
      <c r="A3779" s="81" t="s">
        <v>147</v>
      </c>
      <c r="B3779" s="81" t="s">
        <v>493</v>
      </c>
      <c r="C3779" s="81" t="str">
        <f t="shared" si="58"/>
        <v>08081</v>
      </c>
      <c r="D3779" s="81" t="s">
        <v>533</v>
      </c>
      <c r="E3779" s="81" t="s">
        <v>3394</v>
      </c>
      <c r="F3779" s="81">
        <v>0</v>
      </c>
      <c r="G3779" s="81" t="s">
        <v>505</v>
      </c>
      <c r="H3779" s="81" t="s">
        <v>3416</v>
      </c>
      <c r="I3779" s="81" t="s">
        <v>3383</v>
      </c>
      <c r="J3779" s="81" t="s">
        <v>6</v>
      </c>
      <c r="K3779" s="81" t="s">
        <v>319</v>
      </c>
      <c r="L3779" s="81">
        <v>-108.31418611111111</v>
      </c>
      <c r="M3779" s="81">
        <v>40.934102777777774</v>
      </c>
      <c r="N3779" s="190">
        <v>0</v>
      </c>
      <c r="O3779" s="185">
        <v>3.6</v>
      </c>
      <c r="P3779" s="185">
        <v>0</v>
      </c>
      <c r="Q3779" s="185">
        <v>0</v>
      </c>
      <c r="R3779" s="186">
        <v>0</v>
      </c>
    </row>
    <row r="3780" spans="1:18" s="81" customFormat="1" x14ac:dyDescent="0.2">
      <c r="A3780" s="81" t="s">
        <v>147</v>
      </c>
      <c r="B3780" s="81" t="s">
        <v>493</v>
      </c>
      <c r="C3780" s="81" t="str">
        <f t="shared" si="58"/>
        <v>08081</v>
      </c>
      <c r="D3780" s="81" t="s">
        <v>533</v>
      </c>
      <c r="E3780" s="81" t="s">
        <v>3394</v>
      </c>
      <c r="F3780" s="81">
        <v>80.665000000000006</v>
      </c>
      <c r="G3780" s="81" t="s">
        <v>505</v>
      </c>
      <c r="H3780" s="81" t="s">
        <v>3417</v>
      </c>
      <c r="I3780" s="81" t="s">
        <v>3383</v>
      </c>
      <c r="J3780" s="81" t="s">
        <v>6</v>
      </c>
      <c r="K3780" s="81" t="s">
        <v>319</v>
      </c>
      <c r="L3780" s="81">
        <v>-108.31418611111111</v>
      </c>
      <c r="M3780" s="81">
        <v>40.934102777777774</v>
      </c>
      <c r="N3780" s="190">
        <v>0</v>
      </c>
      <c r="O3780" s="185">
        <v>3.5</v>
      </c>
      <c r="P3780" s="185">
        <v>0</v>
      </c>
      <c r="Q3780" s="185">
        <v>0</v>
      </c>
      <c r="R3780" s="186">
        <v>0</v>
      </c>
    </row>
    <row r="3781" spans="1:18" s="81" customFormat="1" x14ac:dyDescent="0.2">
      <c r="A3781" s="81" t="s">
        <v>147</v>
      </c>
      <c r="B3781" s="81" t="s">
        <v>493</v>
      </c>
      <c r="C3781" s="81" t="str">
        <f t="shared" si="58"/>
        <v>08081</v>
      </c>
      <c r="D3781" s="81" t="s">
        <v>533</v>
      </c>
      <c r="E3781" s="81" t="s">
        <v>3394</v>
      </c>
      <c r="F3781" s="81">
        <v>18.98</v>
      </c>
      <c r="G3781" s="81" t="s">
        <v>505</v>
      </c>
      <c r="H3781" s="81" t="s">
        <v>3418</v>
      </c>
      <c r="I3781" s="81" t="s">
        <v>3383</v>
      </c>
      <c r="J3781" s="81" t="s">
        <v>6</v>
      </c>
      <c r="K3781" s="81" t="s">
        <v>319</v>
      </c>
      <c r="L3781" s="81">
        <v>-108.31418611111111</v>
      </c>
      <c r="M3781" s="81">
        <v>40.934102777777774</v>
      </c>
      <c r="N3781" s="190">
        <v>0</v>
      </c>
      <c r="O3781" s="185">
        <v>2.6</v>
      </c>
      <c r="P3781" s="185">
        <v>0</v>
      </c>
      <c r="Q3781" s="185">
        <v>0</v>
      </c>
      <c r="R3781" s="186">
        <v>0</v>
      </c>
    </row>
    <row r="3782" spans="1:18" s="81" customFormat="1" x14ac:dyDescent="0.2">
      <c r="A3782" s="81" t="s">
        <v>147</v>
      </c>
      <c r="B3782" s="81" t="s">
        <v>493</v>
      </c>
      <c r="C3782" s="81" t="str">
        <f t="shared" si="58"/>
        <v>08081</v>
      </c>
      <c r="D3782" s="81" t="s">
        <v>533</v>
      </c>
      <c r="E3782" s="81" t="s">
        <v>3394</v>
      </c>
      <c r="F3782" s="81">
        <v>47.45</v>
      </c>
      <c r="G3782" s="81" t="s">
        <v>505</v>
      </c>
      <c r="H3782" s="81" t="s">
        <v>3419</v>
      </c>
      <c r="I3782" s="81" t="s">
        <v>3383</v>
      </c>
      <c r="J3782" s="81" t="s">
        <v>6</v>
      </c>
      <c r="K3782" s="81" t="s">
        <v>319</v>
      </c>
      <c r="L3782" s="81">
        <v>-108.31418611111111</v>
      </c>
      <c r="M3782" s="81">
        <v>40.934102777777774</v>
      </c>
      <c r="N3782" s="190">
        <v>0</v>
      </c>
      <c r="O3782" s="185">
        <v>3.1</v>
      </c>
      <c r="P3782" s="185">
        <v>0</v>
      </c>
      <c r="Q3782" s="185">
        <v>0</v>
      </c>
      <c r="R3782" s="186">
        <v>0</v>
      </c>
    </row>
    <row r="3783" spans="1:18" s="81" customFormat="1" x14ac:dyDescent="0.2">
      <c r="A3783" s="81" t="s">
        <v>147</v>
      </c>
      <c r="B3783" s="81" t="s">
        <v>493</v>
      </c>
      <c r="C3783" s="81" t="str">
        <f t="shared" ref="C3783:C3846" si="59">B3783&amp;D3783</f>
        <v>08081</v>
      </c>
      <c r="D3783" s="81" t="s">
        <v>533</v>
      </c>
      <c r="E3783" s="81" t="s">
        <v>3394</v>
      </c>
      <c r="F3783" s="81">
        <v>17.155000000000001</v>
      </c>
      <c r="G3783" s="81" t="s">
        <v>505</v>
      </c>
      <c r="H3783" s="81" t="s">
        <v>3420</v>
      </c>
      <c r="I3783" s="81" t="s">
        <v>3383</v>
      </c>
      <c r="J3783" s="81" t="s">
        <v>6</v>
      </c>
      <c r="K3783" s="81" t="s">
        <v>319</v>
      </c>
      <c r="L3783" s="81">
        <v>-108.31418611111111</v>
      </c>
      <c r="M3783" s="81">
        <v>40.934102777777774</v>
      </c>
      <c r="N3783" s="190">
        <v>0</v>
      </c>
      <c r="O3783" s="185">
        <v>2.6</v>
      </c>
      <c r="P3783" s="185">
        <v>0</v>
      </c>
      <c r="Q3783" s="185">
        <v>0</v>
      </c>
      <c r="R3783" s="186">
        <v>0</v>
      </c>
    </row>
    <row r="3784" spans="1:18" s="81" customFormat="1" x14ac:dyDescent="0.2">
      <c r="A3784" s="81" t="s">
        <v>147</v>
      </c>
      <c r="B3784" s="81" t="s">
        <v>493</v>
      </c>
      <c r="C3784" s="81" t="str">
        <f t="shared" si="59"/>
        <v>08081</v>
      </c>
      <c r="D3784" s="81" t="s">
        <v>533</v>
      </c>
      <c r="E3784" s="81" t="s">
        <v>3394</v>
      </c>
      <c r="F3784" s="81">
        <v>51.1</v>
      </c>
      <c r="G3784" s="81" t="s">
        <v>505</v>
      </c>
      <c r="H3784" s="81" t="s">
        <v>3421</v>
      </c>
      <c r="I3784" s="81" t="s">
        <v>3383</v>
      </c>
      <c r="J3784" s="81" t="s">
        <v>6</v>
      </c>
      <c r="K3784" s="81" t="s">
        <v>319</v>
      </c>
      <c r="L3784" s="81">
        <v>-108.31418611111111</v>
      </c>
      <c r="M3784" s="81">
        <v>40.934102777777774</v>
      </c>
      <c r="N3784" s="190">
        <v>0</v>
      </c>
      <c r="O3784" s="185">
        <v>2.2000000000000002</v>
      </c>
      <c r="P3784" s="185">
        <v>0</v>
      </c>
      <c r="Q3784" s="185">
        <v>0</v>
      </c>
      <c r="R3784" s="186">
        <v>0</v>
      </c>
    </row>
    <row r="3785" spans="1:18" s="81" customFormat="1" x14ac:dyDescent="0.2">
      <c r="A3785" s="81" t="s">
        <v>147</v>
      </c>
      <c r="B3785" s="81" t="s">
        <v>493</v>
      </c>
      <c r="C3785" s="81" t="str">
        <f t="shared" si="59"/>
        <v>08081</v>
      </c>
      <c r="D3785" s="81" t="s">
        <v>533</v>
      </c>
      <c r="E3785" s="81" t="s">
        <v>3394</v>
      </c>
      <c r="F3785" s="81">
        <v>12.41</v>
      </c>
      <c r="G3785" s="81" t="s">
        <v>505</v>
      </c>
      <c r="H3785" s="81" t="s">
        <v>3422</v>
      </c>
      <c r="I3785" s="81" t="s">
        <v>3383</v>
      </c>
      <c r="J3785" s="81" t="s">
        <v>6</v>
      </c>
      <c r="K3785" s="81" t="s">
        <v>319</v>
      </c>
      <c r="L3785" s="81">
        <v>-108.31418611111111</v>
      </c>
      <c r="M3785" s="81">
        <v>40.934102777777774</v>
      </c>
      <c r="N3785" s="190">
        <v>0</v>
      </c>
      <c r="O3785" s="185">
        <v>2.4</v>
      </c>
      <c r="P3785" s="185">
        <v>0</v>
      </c>
      <c r="Q3785" s="185">
        <v>0</v>
      </c>
      <c r="R3785" s="186">
        <v>0</v>
      </c>
    </row>
    <row r="3786" spans="1:18" s="81" customFormat="1" x14ac:dyDescent="0.2">
      <c r="A3786" s="81" t="s">
        <v>147</v>
      </c>
      <c r="B3786" s="81" t="s">
        <v>493</v>
      </c>
      <c r="C3786" s="81" t="str">
        <f t="shared" si="59"/>
        <v>08081</v>
      </c>
      <c r="D3786" s="81" t="s">
        <v>533</v>
      </c>
      <c r="E3786" s="81" t="s">
        <v>683</v>
      </c>
      <c r="F3786" s="81">
        <v>730</v>
      </c>
      <c r="G3786" s="81" t="s">
        <v>505</v>
      </c>
      <c r="H3786" s="81" t="s">
        <v>3423</v>
      </c>
      <c r="I3786" s="81" t="s">
        <v>3424</v>
      </c>
      <c r="J3786" s="81" t="s">
        <v>10</v>
      </c>
      <c r="K3786" s="81" t="s">
        <v>319</v>
      </c>
      <c r="L3786" s="81">
        <v>-108.63928000000001</v>
      </c>
      <c r="M3786" s="81">
        <v>40.985430000000001</v>
      </c>
      <c r="N3786" s="190">
        <v>0</v>
      </c>
      <c r="O3786" s="185">
        <v>11.240905</v>
      </c>
      <c r="P3786" s="185">
        <v>0</v>
      </c>
      <c r="Q3786" s="185">
        <v>0</v>
      </c>
      <c r="R3786" s="186">
        <v>0</v>
      </c>
    </row>
    <row r="3787" spans="1:18" s="81" customFormat="1" x14ac:dyDescent="0.2">
      <c r="A3787" s="81" t="s">
        <v>147</v>
      </c>
      <c r="B3787" s="81" t="s">
        <v>493</v>
      </c>
      <c r="C3787" s="81" t="str">
        <f t="shared" si="59"/>
        <v>08081</v>
      </c>
      <c r="D3787" s="81" t="s">
        <v>533</v>
      </c>
      <c r="E3787" s="81" t="s">
        <v>3425</v>
      </c>
      <c r="F3787" s="81">
        <v>73</v>
      </c>
      <c r="G3787" s="81" t="s">
        <v>505</v>
      </c>
      <c r="H3787" s="81" t="s">
        <v>3426</v>
      </c>
      <c r="I3787" s="81" t="s">
        <v>3427</v>
      </c>
      <c r="J3787" s="81" t="s">
        <v>10</v>
      </c>
      <c r="K3787" s="81" t="s">
        <v>319</v>
      </c>
      <c r="L3787" s="81">
        <v>-108.67752</v>
      </c>
      <c r="M3787" s="81">
        <v>40.985430000000001</v>
      </c>
      <c r="N3787" s="190">
        <v>0</v>
      </c>
      <c r="O3787" s="185">
        <v>14.700010000000001</v>
      </c>
      <c r="P3787" s="185">
        <v>0</v>
      </c>
      <c r="Q3787" s="185">
        <v>0</v>
      </c>
      <c r="R3787" s="186">
        <v>0</v>
      </c>
    </row>
    <row r="3788" spans="1:18" s="81" customFormat="1" x14ac:dyDescent="0.2">
      <c r="A3788" s="81" t="s">
        <v>147</v>
      </c>
      <c r="B3788" s="81" t="s">
        <v>493</v>
      </c>
      <c r="C3788" s="81" t="str">
        <f t="shared" si="59"/>
        <v>08081</v>
      </c>
      <c r="D3788" s="81" t="s">
        <v>533</v>
      </c>
      <c r="E3788" s="81" t="s">
        <v>3428</v>
      </c>
      <c r="F3788" s="81">
        <v>1095</v>
      </c>
      <c r="G3788" s="81" t="s">
        <v>505</v>
      </c>
      <c r="H3788" s="81" t="s">
        <v>1628</v>
      </c>
      <c r="I3788" s="81" t="s">
        <v>3429</v>
      </c>
      <c r="J3788" s="81" t="s">
        <v>4</v>
      </c>
      <c r="K3788" s="81" t="s">
        <v>319</v>
      </c>
      <c r="L3788" s="81">
        <v>-107.63167</v>
      </c>
      <c r="M3788" s="81">
        <v>40.964930000000003</v>
      </c>
      <c r="N3788" s="190">
        <v>0</v>
      </c>
      <c r="O3788" s="185">
        <v>31.999732999999999</v>
      </c>
      <c r="P3788" s="185">
        <v>0</v>
      </c>
      <c r="Q3788" s="185">
        <v>0</v>
      </c>
      <c r="R3788" s="186">
        <v>0</v>
      </c>
    </row>
    <row r="3789" spans="1:18" s="81" customFormat="1" x14ac:dyDescent="0.2">
      <c r="A3789" s="81" t="s">
        <v>147</v>
      </c>
      <c r="B3789" s="81" t="s">
        <v>493</v>
      </c>
      <c r="C3789" s="81" t="str">
        <f t="shared" si="59"/>
        <v>08081</v>
      </c>
      <c r="D3789" s="81" t="s">
        <v>533</v>
      </c>
      <c r="E3789" s="81" t="s">
        <v>3428</v>
      </c>
      <c r="F3789" s="81">
        <v>1.46</v>
      </c>
      <c r="G3789" s="81" t="s">
        <v>3041</v>
      </c>
      <c r="H3789" s="81" t="s">
        <v>3430</v>
      </c>
      <c r="I3789" s="81" t="s">
        <v>3429</v>
      </c>
      <c r="J3789" s="81" t="s">
        <v>285</v>
      </c>
      <c r="K3789" s="81" t="s">
        <v>494</v>
      </c>
      <c r="L3789" s="81">
        <v>-107.63167</v>
      </c>
      <c r="M3789" s="81">
        <v>40.964930000000003</v>
      </c>
      <c r="N3789" s="190">
        <v>0</v>
      </c>
      <c r="O3789" s="185">
        <v>1.6402350246702264</v>
      </c>
      <c r="P3789" s="185">
        <v>0</v>
      </c>
      <c r="Q3789" s="185">
        <v>0</v>
      </c>
      <c r="R3789" s="186">
        <v>0</v>
      </c>
    </row>
    <row r="3790" spans="1:18" s="81" customFormat="1" x14ac:dyDescent="0.2">
      <c r="A3790" s="81" t="s">
        <v>147</v>
      </c>
      <c r="B3790" s="81" t="s">
        <v>493</v>
      </c>
      <c r="C3790" s="81" t="str">
        <f t="shared" si="59"/>
        <v>08081</v>
      </c>
      <c r="D3790" s="81" t="s">
        <v>533</v>
      </c>
      <c r="E3790" s="81" t="s">
        <v>3431</v>
      </c>
      <c r="F3790" s="81">
        <v>28</v>
      </c>
      <c r="G3790" s="81" t="s">
        <v>515</v>
      </c>
      <c r="H3790" s="81" t="s">
        <v>3432</v>
      </c>
      <c r="I3790" s="81" t="s">
        <v>3433</v>
      </c>
      <c r="J3790" s="81" t="s">
        <v>229</v>
      </c>
      <c r="K3790" s="81" t="s">
        <v>333</v>
      </c>
      <c r="L3790" s="81">
        <v>-107.54987047222222</v>
      </c>
      <c r="M3790" s="81">
        <v>40.750410638888887</v>
      </c>
      <c r="N3790" s="190">
        <v>0</v>
      </c>
      <c r="O3790" s="185">
        <v>0</v>
      </c>
      <c r="P3790" s="185">
        <v>20.04</v>
      </c>
      <c r="Q3790" s="185">
        <v>0</v>
      </c>
      <c r="R3790" s="186">
        <v>0</v>
      </c>
    </row>
    <row r="3791" spans="1:18" s="81" customFormat="1" x14ac:dyDescent="0.2">
      <c r="A3791" s="81" t="s">
        <v>147</v>
      </c>
      <c r="B3791" s="81" t="s">
        <v>493</v>
      </c>
      <c r="C3791" s="81" t="str">
        <f t="shared" si="59"/>
        <v>08081</v>
      </c>
      <c r="D3791" s="81" t="s">
        <v>533</v>
      </c>
      <c r="E3791" s="81" t="s">
        <v>3431</v>
      </c>
      <c r="F3791" s="81">
        <v>28</v>
      </c>
      <c r="G3791" s="81" t="s">
        <v>515</v>
      </c>
      <c r="H3791" s="81" t="s">
        <v>3432</v>
      </c>
      <c r="I3791" s="81" t="s">
        <v>3433</v>
      </c>
      <c r="J3791" s="81" t="s">
        <v>229</v>
      </c>
      <c r="K3791" s="81" t="s">
        <v>333</v>
      </c>
      <c r="L3791" s="81">
        <v>-107.54987047222222</v>
      </c>
      <c r="M3791" s="81">
        <v>40.750410638888887</v>
      </c>
      <c r="N3791" s="190">
        <v>16.03</v>
      </c>
      <c r="O3791" s="185">
        <v>0</v>
      </c>
      <c r="P3791" s="185">
        <v>0</v>
      </c>
      <c r="Q3791" s="185">
        <v>0</v>
      </c>
      <c r="R3791" s="186">
        <v>0</v>
      </c>
    </row>
    <row r="3792" spans="1:18" s="81" customFormat="1" x14ac:dyDescent="0.2">
      <c r="A3792" s="81" t="s">
        <v>147</v>
      </c>
      <c r="B3792" s="81" t="s">
        <v>493</v>
      </c>
      <c r="C3792" s="81" t="str">
        <f t="shared" si="59"/>
        <v>08081</v>
      </c>
      <c r="D3792" s="81" t="s">
        <v>533</v>
      </c>
      <c r="E3792" s="81" t="s">
        <v>3431</v>
      </c>
      <c r="F3792" s="81">
        <v>28</v>
      </c>
      <c r="G3792" s="81" t="s">
        <v>515</v>
      </c>
      <c r="H3792" s="81" t="s">
        <v>3432</v>
      </c>
      <c r="I3792" s="81" t="s">
        <v>3433</v>
      </c>
      <c r="J3792" s="81" t="s">
        <v>229</v>
      </c>
      <c r="K3792" s="81" t="s">
        <v>333</v>
      </c>
      <c r="L3792" s="81">
        <v>-107.54987047222222</v>
      </c>
      <c r="M3792" s="81">
        <v>40.750410638888887</v>
      </c>
      <c r="N3792" s="190">
        <v>0</v>
      </c>
      <c r="O3792" s="185">
        <v>0</v>
      </c>
      <c r="P3792" s="185">
        <v>0</v>
      </c>
      <c r="Q3792" s="185">
        <v>0</v>
      </c>
      <c r="R3792" s="186">
        <v>0.14000000000000001</v>
      </c>
    </row>
    <row r="3793" spans="1:18" s="81" customFormat="1" x14ac:dyDescent="0.2">
      <c r="A3793" s="81" t="s">
        <v>147</v>
      </c>
      <c r="B3793" s="81" t="s">
        <v>493</v>
      </c>
      <c r="C3793" s="81" t="str">
        <f t="shared" si="59"/>
        <v>08081</v>
      </c>
      <c r="D3793" s="81" t="s">
        <v>533</v>
      </c>
      <c r="E3793" s="81" t="s">
        <v>3431</v>
      </c>
      <c r="F3793" s="81">
        <v>28</v>
      </c>
      <c r="G3793" s="81" t="s">
        <v>515</v>
      </c>
      <c r="H3793" s="81" t="s">
        <v>3432</v>
      </c>
      <c r="I3793" s="81" t="s">
        <v>3433</v>
      </c>
      <c r="J3793" s="81" t="s">
        <v>229</v>
      </c>
      <c r="K3793" s="81" t="s">
        <v>333</v>
      </c>
      <c r="L3793" s="81">
        <v>-107.54987047222222</v>
      </c>
      <c r="M3793" s="81">
        <v>40.750410638888887</v>
      </c>
      <c r="N3793" s="190">
        <v>0</v>
      </c>
      <c r="O3793" s="185">
        <v>0</v>
      </c>
      <c r="P3793" s="185">
        <v>0</v>
      </c>
      <c r="Q3793" s="185">
        <v>0</v>
      </c>
      <c r="R3793" s="186">
        <v>0</v>
      </c>
    </row>
    <row r="3794" spans="1:18" s="81" customFormat="1" x14ac:dyDescent="0.2">
      <c r="A3794" s="81" t="s">
        <v>147</v>
      </c>
      <c r="B3794" s="81" t="s">
        <v>493</v>
      </c>
      <c r="C3794" s="81" t="str">
        <f t="shared" si="59"/>
        <v>08081</v>
      </c>
      <c r="D3794" s="81" t="s">
        <v>533</v>
      </c>
      <c r="E3794" s="81" t="s">
        <v>3431</v>
      </c>
      <c r="F3794" s="81">
        <v>28</v>
      </c>
      <c r="G3794" s="81" t="s">
        <v>515</v>
      </c>
      <c r="H3794" s="81" t="s">
        <v>3432</v>
      </c>
      <c r="I3794" s="81" t="s">
        <v>3433</v>
      </c>
      <c r="J3794" s="81" t="s">
        <v>229</v>
      </c>
      <c r="K3794" s="81" t="s">
        <v>333</v>
      </c>
      <c r="L3794" s="81">
        <v>-107.54987047222222</v>
      </c>
      <c r="M3794" s="81">
        <v>40.750410638888887</v>
      </c>
      <c r="N3794" s="190">
        <v>0</v>
      </c>
      <c r="O3794" s="185">
        <v>0</v>
      </c>
      <c r="P3794" s="185">
        <v>0</v>
      </c>
      <c r="Q3794" s="185">
        <v>8.3999999999999995E-3</v>
      </c>
      <c r="R3794" s="186">
        <v>0</v>
      </c>
    </row>
    <row r="3795" spans="1:18" s="81" customFormat="1" x14ac:dyDescent="0.2">
      <c r="A3795" s="81" t="s">
        <v>147</v>
      </c>
      <c r="B3795" s="81" t="s">
        <v>493</v>
      </c>
      <c r="C3795" s="81" t="str">
        <f t="shared" si="59"/>
        <v>08081</v>
      </c>
      <c r="D3795" s="81" t="s">
        <v>533</v>
      </c>
      <c r="E3795" s="81" t="s">
        <v>3431</v>
      </c>
      <c r="F3795" s="81">
        <v>28</v>
      </c>
      <c r="G3795" s="81" t="s">
        <v>515</v>
      </c>
      <c r="H3795" s="81" t="s">
        <v>3432</v>
      </c>
      <c r="I3795" s="81" t="s">
        <v>3433</v>
      </c>
      <c r="J3795" s="81" t="s">
        <v>229</v>
      </c>
      <c r="K3795" s="81" t="s">
        <v>333</v>
      </c>
      <c r="L3795" s="81">
        <v>-107.54987047222222</v>
      </c>
      <c r="M3795" s="81">
        <v>40.750410638888887</v>
      </c>
      <c r="N3795" s="190">
        <v>0</v>
      </c>
      <c r="O3795" s="185">
        <v>4</v>
      </c>
      <c r="P3795" s="185">
        <v>0</v>
      </c>
      <c r="Q3795" s="185">
        <v>0</v>
      </c>
      <c r="R3795" s="186">
        <v>0</v>
      </c>
    </row>
    <row r="3796" spans="1:18" s="81" customFormat="1" x14ac:dyDescent="0.2">
      <c r="A3796" s="81" t="s">
        <v>147</v>
      </c>
      <c r="B3796" s="81" t="s">
        <v>493</v>
      </c>
      <c r="C3796" s="81" t="str">
        <f t="shared" si="59"/>
        <v>08081</v>
      </c>
      <c r="D3796" s="81" t="s">
        <v>533</v>
      </c>
      <c r="E3796" s="81" t="s">
        <v>3431</v>
      </c>
      <c r="F3796" s="81">
        <v>1552</v>
      </c>
      <c r="G3796" s="81" t="s">
        <v>618</v>
      </c>
      <c r="H3796" s="81" t="s">
        <v>3434</v>
      </c>
      <c r="I3796" s="81" t="s">
        <v>3433</v>
      </c>
      <c r="J3796" s="81" t="s">
        <v>247</v>
      </c>
      <c r="K3796" s="81" t="s">
        <v>382</v>
      </c>
      <c r="L3796" s="81">
        <v>-107.54987047222222</v>
      </c>
      <c r="M3796" s="81">
        <v>40.750410638888887</v>
      </c>
      <c r="N3796" s="190">
        <v>0</v>
      </c>
      <c r="O3796" s="185">
        <v>6.7302479999999996</v>
      </c>
      <c r="P3796" s="185">
        <v>0</v>
      </c>
      <c r="Q3796" s="185">
        <v>0</v>
      </c>
      <c r="R3796" s="186">
        <v>0</v>
      </c>
    </row>
    <row r="3797" spans="1:18" s="81" customFormat="1" x14ac:dyDescent="0.2">
      <c r="A3797" s="81" t="s">
        <v>147</v>
      </c>
      <c r="B3797" s="81" t="s">
        <v>493</v>
      </c>
      <c r="C3797" s="81" t="str">
        <f t="shared" si="59"/>
        <v>08081</v>
      </c>
      <c r="D3797" s="81" t="s">
        <v>533</v>
      </c>
      <c r="E3797" s="81" t="s">
        <v>3431</v>
      </c>
      <c r="F3797" s="81">
        <v>1552</v>
      </c>
      <c r="G3797" s="81" t="s">
        <v>505</v>
      </c>
      <c r="H3797" s="81" t="s">
        <v>545</v>
      </c>
      <c r="I3797" s="81" t="s">
        <v>3433</v>
      </c>
      <c r="J3797" s="81" t="s">
        <v>6</v>
      </c>
      <c r="K3797" s="81" t="s">
        <v>319</v>
      </c>
      <c r="L3797" s="81">
        <v>-107.54987047222222</v>
      </c>
      <c r="M3797" s="81">
        <v>40.750410638888887</v>
      </c>
      <c r="N3797" s="190">
        <v>0</v>
      </c>
      <c r="O3797" s="185">
        <v>17.009920000000001</v>
      </c>
      <c r="P3797" s="185">
        <v>0</v>
      </c>
      <c r="Q3797" s="185">
        <v>0</v>
      </c>
      <c r="R3797" s="186">
        <v>0</v>
      </c>
    </row>
    <row r="3798" spans="1:18" s="81" customFormat="1" x14ac:dyDescent="0.2">
      <c r="A3798" s="81" t="s">
        <v>147</v>
      </c>
      <c r="B3798" s="81" t="s">
        <v>493</v>
      </c>
      <c r="C3798" s="81" t="str">
        <f t="shared" si="59"/>
        <v>08081</v>
      </c>
      <c r="D3798" s="81" t="s">
        <v>533</v>
      </c>
      <c r="E3798" s="81" t="s">
        <v>708</v>
      </c>
      <c r="F3798" s="81">
        <v>4</v>
      </c>
      <c r="G3798" s="81" t="s">
        <v>515</v>
      </c>
      <c r="H3798" s="81" t="s">
        <v>3435</v>
      </c>
      <c r="I3798" s="81" t="s">
        <v>3436</v>
      </c>
      <c r="J3798" s="81" t="s">
        <v>229</v>
      </c>
      <c r="K3798" s="81" t="s">
        <v>333</v>
      </c>
      <c r="L3798" s="81">
        <v>-107.61216666666667</v>
      </c>
      <c r="M3798" s="81">
        <v>40.951100000000004</v>
      </c>
      <c r="N3798" s="190">
        <v>0</v>
      </c>
      <c r="O3798" s="185">
        <v>0</v>
      </c>
      <c r="P3798" s="185">
        <v>0.933334</v>
      </c>
      <c r="Q3798" s="185">
        <v>0</v>
      </c>
      <c r="R3798" s="186">
        <v>0</v>
      </c>
    </row>
    <row r="3799" spans="1:18" s="81" customFormat="1" x14ac:dyDescent="0.2">
      <c r="A3799" s="81" t="s">
        <v>147</v>
      </c>
      <c r="B3799" s="81" t="s">
        <v>493</v>
      </c>
      <c r="C3799" s="81" t="str">
        <f t="shared" si="59"/>
        <v>08081</v>
      </c>
      <c r="D3799" s="81" t="s">
        <v>533</v>
      </c>
      <c r="E3799" s="81" t="s">
        <v>708</v>
      </c>
      <c r="F3799" s="81">
        <v>4</v>
      </c>
      <c r="G3799" s="81" t="s">
        <v>515</v>
      </c>
      <c r="H3799" s="81" t="s">
        <v>3435</v>
      </c>
      <c r="I3799" s="81" t="s">
        <v>3436</v>
      </c>
      <c r="J3799" s="81" t="s">
        <v>229</v>
      </c>
      <c r="K3799" s="81" t="s">
        <v>333</v>
      </c>
      <c r="L3799" s="81">
        <v>-107.61216666666667</v>
      </c>
      <c r="M3799" s="81">
        <v>40.951100000000004</v>
      </c>
      <c r="N3799" s="190">
        <v>7.1333399999999996</v>
      </c>
      <c r="O3799" s="185">
        <v>0</v>
      </c>
      <c r="P3799" s="185">
        <v>0</v>
      </c>
      <c r="Q3799" s="185">
        <v>0</v>
      </c>
      <c r="R3799" s="186">
        <v>0</v>
      </c>
    </row>
    <row r="3800" spans="1:18" s="81" customFormat="1" x14ac:dyDescent="0.2">
      <c r="A3800" s="81" t="s">
        <v>147</v>
      </c>
      <c r="B3800" s="81" t="s">
        <v>493</v>
      </c>
      <c r="C3800" s="81" t="str">
        <f t="shared" si="59"/>
        <v>08081</v>
      </c>
      <c r="D3800" s="81" t="s">
        <v>533</v>
      </c>
      <c r="E3800" s="81" t="s">
        <v>708</v>
      </c>
      <c r="F3800" s="81">
        <v>4</v>
      </c>
      <c r="G3800" s="81" t="s">
        <v>515</v>
      </c>
      <c r="H3800" s="81" t="s">
        <v>3435</v>
      </c>
      <c r="I3800" s="81" t="s">
        <v>3436</v>
      </c>
      <c r="J3800" s="81" t="s">
        <v>229</v>
      </c>
      <c r="K3800" s="81" t="s">
        <v>333</v>
      </c>
      <c r="L3800" s="81">
        <v>-107.61216666666667</v>
      </c>
      <c r="M3800" s="81">
        <v>40.951100000000004</v>
      </c>
      <c r="N3800" s="190">
        <v>0</v>
      </c>
      <c r="O3800" s="185">
        <v>0</v>
      </c>
      <c r="P3800" s="185">
        <v>0</v>
      </c>
      <c r="Q3800" s="185">
        <v>0</v>
      </c>
      <c r="R3800" s="186">
        <v>0.02</v>
      </c>
    </row>
    <row r="3801" spans="1:18" s="81" customFormat="1" x14ac:dyDescent="0.2">
      <c r="A3801" s="81" t="s">
        <v>147</v>
      </c>
      <c r="B3801" s="81" t="s">
        <v>493</v>
      </c>
      <c r="C3801" s="81" t="str">
        <f t="shared" si="59"/>
        <v>08081</v>
      </c>
      <c r="D3801" s="81" t="s">
        <v>533</v>
      </c>
      <c r="E3801" s="81" t="s">
        <v>708</v>
      </c>
      <c r="F3801" s="81">
        <v>4</v>
      </c>
      <c r="G3801" s="81" t="s">
        <v>515</v>
      </c>
      <c r="H3801" s="81" t="s">
        <v>3435</v>
      </c>
      <c r="I3801" s="81" t="s">
        <v>3436</v>
      </c>
      <c r="J3801" s="81" t="s">
        <v>229</v>
      </c>
      <c r="K3801" s="81" t="s">
        <v>333</v>
      </c>
      <c r="L3801" s="81">
        <v>-107.61216666666667</v>
      </c>
      <c r="M3801" s="81">
        <v>40.951100000000004</v>
      </c>
      <c r="N3801" s="190">
        <v>0</v>
      </c>
      <c r="O3801" s="185">
        <v>0</v>
      </c>
      <c r="P3801" s="185">
        <v>0</v>
      </c>
      <c r="Q3801" s="185">
        <v>0</v>
      </c>
      <c r="R3801" s="186">
        <v>0</v>
      </c>
    </row>
    <row r="3802" spans="1:18" s="81" customFormat="1" x14ac:dyDescent="0.2">
      <c r="A3802" s="81" t="s">
        <v>147</v>
      </c>
      <c r="B3802" s="81" t="s">
        <v>493</v>
      </c>
      <c r="C3802" s="81" t="str">
        <f t="shared" si="59"/>
        <v>08081</v>
      </c>
      <c r="D3802" s="81" t="s">
        <v>533</v>
      </c>
      <c r="E3802" s="81" t="s">
        <v>708</v>
      </c>
      <c r="F3802" s="81">
        <v>4</v>
      </c>
      <c r="G3802" s="81" t="s">
        <v>515</v>
      </c>
      <c r="H3802" s="81" t="s">
        <v>3435</v>
      </c>
      <c r="I3802" s="81" t="s">
        <v>3436</v>
      </c>
      <c r="J3802" s="81" t="s">
        <v>229</v>
      </c>
      <c r="K3802" s="81" t="s">
        <v>333</v>
      </c>
      <c r="L3802" s="81">
        <v>-107.61216666666667</v>
      </c>
      <c r="M3802" s="81">
        <v>40.951100000000004</v>
      </c>
      <c r="N3802" s="190">
        <v>0</v>
      </c>
      <c r="O3802" s="185">
        <v>0</v>
      </c>
      <c r="P3802" s="185">
        <v>0</v>
      </c>
      <c r="Q3802" s="185">
        <v>1.1999999999999999E-3</v>
      </c>
      <c r="R3802" s="186">
        <v>0</v>
      </c>
    </row>
    <row r="3803" spans="1:18" s="81" customFormat="1" x14ac:dyDescent="0.2">
      <c r="A3803" s="81" t="s">
        <v>147</v>
      </c>
      <c r="B3803" s="81" t="s">
        <v>493</v>
      </c>
      <c r="C3803" s="81" t="str">
        <f t="shared" si="59"/>
        <v>08081</v>
      </c>
      <c r="D3803" s="81" t="s">
        <v>533</v>
      </c>
      <c r="E3803" s="81" t="s">
        <v>708</v>
      </c>
      <c r="F3803" s="81">
        <v>4</v>
      </c>
      <c r="G3803" s="81" t="s">
        <v>515</v>
      </c>
      <c r="H3803" s="81" t="s">
        <v>3435</v>
      </c>
      <c r="I3803" s="81" t="s">
        <v>3436</v>
      </c>
      <c r="J3803" s="81" t="s">
        <v>229</v>
      </c>
      <c r="K3803" s="81" t="s">
        <v>333</v>
      </c>
      <c r="L3803" s="81">
        <v>-107.61216666666667</v>
      </c>
      <c r="M3803" s="81">
        <v>40.951100000000004</v>
      </c>
      <c r="N3803" s="190">
        <v>0</v>
      </c>
      <c r="O3803" s="185">
        <v>0.4</v>
      </c>
      <c r="P3803" s="185">
        <v>0</v>
      </c>
      <c r="Q3803" s="185">
        <v>0</v>
      </c>
      <c r="R3803" s="186">
        <v>0</v>
      </c>
    </row>
    <row r="3804" spans="1:18" s="81" customFormat="1" x14ac:dyDescent="0.2">
      <c r="A3804" s="81" t="s">
        <v>147</v>
      </c>
      <c r="B3804" s="81" t="s">
        <v>493</v>
      </c>
      <c r="C3804" s="81" t="str">
        <f t="shared" si="59"/>
        <v>08081</v>
      </c>
      <c r="D3804" s="81" t="s">
        <v>533</v>
      </c>
      <c r="E3804" s="81" t="s">
        <v>708</v>
      </c>
      <c r="F3804" s="81">
        <v>365</v>
      </c>
      <c r="G3804" s="81" t="s">
        <v>505</v>
      </c>
      <c r="H3804" s="81" t="s">
        <v>3437</v>
      </c>
      <c r="I3804" s="81" t="s">
        <v>3436</v>
      </c>
      <c r="J3804" s="81" t="s">
        <v>4</v>
      </c>
      <c r="K3804" s="81" t="s">
        <v>319</v>
      </c>
      <c r="L3804" s="81">
        <v>-107.61216666666667</v>
      </c>
      <c r="M3804" s="81">
        <v>40.951100000000004</v>
      </c>
      <c r="N3804" s="190">
        <v>0</v>
      </c>
      <c r="O3804" s="185">
        <v>0</v>
      </c>
      <c r="P3804" s="185">
        <v>1.08</v>
      </c>
      <c r="Q3804" s="185">
        <v>0</v>
      </c>
      <c r="R3804" s="186">
        <v>0</v>
      </c>
    </row>
    <row r="3805" spans="1:18" s="81" customFormat="1" x14ac:dyDescent="0.2">
      <c r="A3805" s="81" t="s">
        <v>147</v>
      </c>
      <c r="B3805" s="81" t="s">
        <v>493</v>
      </c>
      <c r="C3805" s="81" t="str">
        <f t="shared" si="59"/>
        <v>08081</v>
      </c>
      <c r="D3805" s="81" t="s">
        <v>533</v>
      </c>
      <c r="E3805" s="81" t="s">
        <v>708</v>
      </c>
      <c r="F3805" s="81">
        <v>365</v>
      </c>
      <c r="G3805" s="81" t="s">
        <v>505</v>
      </c>
      <c r="H3805" s="81" t="s">
        <v>3437</v>
      </c>
      <c r="I3805" s="81" t="s">
        <v>3436</v>
      </c>
      <c r="J3805" s="81" t="s">
        <v>4</v>
      </c>
      <c r="K3805" s="81" t="s">
        <v>319</v>
      </c>
      <c r="L3805" s="81">
        <v>-107.61216666666667</v>
      </c>
      <c r="M3805" s="81">
        <v>40.951100000000004</v>
      </c>
      <c r="N3805" s="190">
        <v>8.5</v>
      </c>
      <c r="O3805" s="185">
        <v>0</v>
      </c>
      <c r="P3805" s="185">
        <v>0</v>
      </c>
      <c r="Q3805" s="185">
        <v>0</v>
      </c>
      <c r="R3805" s="186">
        <v>0</v>
      </c>
    </row>
    <row r="3806" spans="1:18" s="81" customFormat="1" x14ac:dyDescent="0.2">
      <c r="A3806" s="81" t="s">
        <v>147</v>
      </c>
      <c r="B3806" s="81" t="s">
        <v>493</v>
      </c>
      <c r="C3806" s="81" t="str">
        <f t="shared" si="59"/>
        <v>08081</v>
      </c>
      <c r="D3806" s="81" t="s">
        <v>533</v>
      </c>
      <c r="E3806" s="81" t="s">
        <v>708</v>
      </c>
      <c r="F3806" s="81">
        <v>365</v>
      </c>
      <c r="G3806" s="81" t="s">
        <v>505</v>
      </c>
      <c r="H3806" s="81" t="s">
        <v>3437</v>
      </c>
      <c r="I3806" s="81" t="s">
        <v>3436</v>
      </c>
      <c r="J3806" s="81" t="s">
        <v>4</v>
      </c>
      <c r="K3806" s="81" t="s">
        <v>319</v>
      </c>
      <c r="L3806" s="81">
        <v>-107.61216666666667</v>
      </c>
      <c r="M3806" s="81">
        <v>40.951100000000004</v>
      </c>
      <c r="N3806" s="190">
        <v>0</v>
      </c>
      <c r="O3806" s="185">
        <v>0.34</v>
      </c>
      <c r="P3806" s="185">
        <v>0</v>
      </c>
      <c r="Q3806" s="185">
        <v>0</v>
      </c>
      <c r="R3806" s="186">
        <v>0</v>
      </c>
    </row>
    <row r="3807" spans="1:18" s="81" customFormat="1" x14ac:dyDescent="0.2">
      <c r="A3807" s="81" t="s">
        <v>147</v>
      </c>
      <c r="B3807" s="81" t="s">
        <v>493</v>
      </c>
      <c r="C3807" s="81" t="str">
        <f t="shared" si="59"/>
        <v>08081</v>
      </c>
      <c r="D3807" s="81" t="s">
        <v>533</v>
      </c>
      <c r="E3807" s="81" t="s">
        <v>3126</v>
      </c>
      <c r="F3807" s="81">
        <v>730</v>
      </c>
      <c r="G3807" s="81" t="s">
        <v>505</v>
      </c>
      <c r="H3807" s="81" t="s">
        <v>983</v>
      </c>
      <c r="I3807" s="81" t="s">
        <v>3438</v>
      </c>
      <c r="J3807" s="81" t="s">
        <v>10</v>
      </c>
      <c r="K3807" s="81" t="s">
        <v>319</v>
      </c>
      <c r="L3807" s="81">
        <v>-108.68464166666666</v>
      </c>
      <c r="M3807" s="81">
        <v>40.983625000000004</v>
      </c>
      <c r="N3807" s="190">
        <v>0</v>
      </c>
      <c r="O3807" s="185">
        <v>12.1</v>
      </c>
      <c r="P3807" s="185">
        <v>0</v>
      </c>
      <c r="Q3807" s="185">
        <v>0</v>
      </c>
      <c r="R3807" s="186">
        <v>0</v>
      </c>
    </row>
    <row r="3808" spans="1:18" s="81" customFormat="1" x14ac:dyDescent="0.2">
      <c r="A3808" s="81" t="s">
        <v>147</v>
      </c>
      <c r="B3808" s="81" t="s">
        <v>493</v>
      </c>
      <c r="C3808" s="81" t="str">
        <f t="shared" si="59"/>
        <v>08081</v>
      </c>
      <c r="D3808" s="81" t="s">
        <v>533</v>
      </c>
      <c r="E3808" s="81" t="s">
        <v>3439</v>
      </c>
      <c r="F3808" s="81">
        <v>876</v>
      </c>
      <c r="G3808" s="81" t="s">
        <v>505</v>
      </c>
      <c r="H3808" s="81" t="s">
        <v>3440</v>
      </c>
      <c r="I3808" s="81" t="s">
        <v>3441</v>
      </c>
      <c r="J3808" s="81" t="s">
        <v>10</v>
      </c>
      <c r="K3808" s="81" t="s">
        <v>319</v>
      </c>
      <c r="L3808" s="81">
        <v>-108.6848638888889</v>
      </c>
      <c r="M3808" s="81">
        <v>40.987302777777778</v>
      </c>
      <c r="N3808" s="190">
        <v>0</v>
      </c>
      <c r="O3808" s="185">
        <v>10.470827999999999</v>
      </c>
      <c r="P3808" s="185">
        <v>0</v>
      </c>
      <c r="Q3808" s="185">
        <v>0</v>
      </c>
      <c r="R3808" s="186">
        <v>0</v>
      </c>
    </row>
    <row r="3809" spans="1:18" s="81" customFormat="1" x14ac:dyDescent="0.2">
      <c r="A3809" s="81" t="s">
        <v>147</v>
      </c>
      <c r="B3809" s="81" t="s">
        <v>493</v>
      </c>
      <c r="C3809" s="81" t="str">
        <f t="shared" si="59"/>
        <v>08081</v>
      </c>
      <c r="D3809" s="81" t="s">
        <v>533</v>
      </c>
      <c r="E3809" s="81" t="s">
        <v>3442</v>
      </c>
      <c r="F3809" s="81">
        <v>56.1</v>
      </c>
      <c r="G3809" s="81" t="s">
        <v>515</v>
      </c>
      <c r="H3809" s="81" t="s">
        <v>3443</v>
      </c>
      <c r="I3809" s="81" t="s">
        <v>3444</v>
      </c>
      <c r="J3809" s="81" t="s">
        <v>221</v>
      </c>
      <c r="K3809" s="81" t="s">
        <v>333</v>
      </c>
      <c r="L3809" s="81">
        <v>-108.58210833333332</v>
      </c>
      <c r="M3809" s="81">
        <v>40.956397222222222</v>
      </c>
      <c r="N3809" s="190">
        <v>0</v>
      </c>
      <c r="O3809" s="185">
        <v>0</v>
      </c>
      <c r="P3809" s="185">
        <v>12.5</v>
      </c>
      <c r="Q3809" s="185">
        <v>0</v>
      </c>
      <c r="R3809" s="186">
        <v>0</v>
      </c>
    </row>
    <row r="3810" spans="1:18" s="81" customFormat="1" x14ac:dyDescent="0.2">
      <c r="A3810" s="81" t="s">
        <v>147</v>
      </c>
      <c r="B3810" s="81" t="s">
        <v>493</v>
      </c>
      <c r="C3810" s="81" t="str">
        <f t="shared" si="59"/>
        <v>08081</v>
      </c>
      <c r="D3810" s="81" t="s">
        <v>533</v>
      </c>
      <c r="E3810" s="81" t="s">
        <v>3442</v>
      </c>
      <c r="F3810" s="81">
        <v>56.1</v>
      </c>
      <c r="G3810" s="81" t="s">
        <v>515</v>
      </c>
      <c r="H3810" s="81" t="s">
        <v>3443</v>
      </c>
      <c r="I3810" s="81" t="s">
        <v>3444</v>
      </c>
      <c r="J3810" s="81" t="s">
        <v>221</v>
      </c>
      <c r="K3810" s="81" t="s">
        <v>333</v>
      </c>
      <c r="L3810" s="81">
        <v>-108.58210833333332</v>
      </c>
      <c r="M3810" s="81">
        <v>40.956397222222222</v>
      </c>
      <c r="N3810" s="190">
        <v>15.7</v>
      </c>
      <c r="O3810" s="185">
        <v>0</v>
      </c>
      <c r="P3810" s="185">
        <v>0</v>
      </c>
      <c r="Q3810" s="185">
        <v>0</v>
      </c>
      <c r="R3810" s="186">
        <v>0</v>
      </c>
    </row>
    <row r="3811" spans="1:18" s="81" customFormat="1" x14ac:dyDescent="0.2">
      <c r="A3811" s="81" t="s">
        <v>147</v>
      </c>
      <c r="B3811" s="81" t="s">
        <v>493</v>
      </c>
      <c r="C3811" s="81" t="str">
        <f t="shared" si="59"/>
        <v>08081</v>
      </c>
      <c r="D3811" s="81" t="s">
        <v>533</v>
      </c>
      <c r="E3811" s="81" t="s">
        <v>3442</v>
      </c>
      <c r="F3811" s="81">
        <v>56.1</v>
      </c>
      <c r="G3811" s="81" t="s">
        <v>515</v>
      </c>
      <c r="H3811" s="81" t="s">
        <v>3443</v>
      </c>
      <c r="I3811" s="81" t="s">
        <v>3444</v>
      </c>
      <c r="J3811" s="81" t="s">
        <v>221</v>
      </c>
      <c r="K3811" s="81" t="s">
        <v>333</v>
      </c>
      <c r="L3811" s="81">
        <v>-108.58210833333332</v>
      </c>
      <c r="M3811" s="81">
        <v>40.956397222222222</v>
      </c>
      <c r="N3811" s="190">
        <v>0</v>
      </c>
      <c r="O3811" s="185">
        <v>0</v>
      </c>
      <c r="P3811" s="185">
        <v>0</v>
      </c>
      <c r="Q3811" s="185">
        <v>0</v>
      </c>
      <c r="R3811" s="186">
        <v>0.28050000000000003</v>
      </c>
    </row>
    <row r="3812" spans="1:18" s="81" customFormat="1" x14ac:dyDescent="0.2">
      <c r="A3812" s="81" t="s">
        <v>147</v>
      </c>
      <c r="B3812" s="81" t="s">
        <v>493</v>
      </c>
      <c r="C3812" s="81" t="str">
        <f t="shared" si="59"/>
        <v>08081</v>
      </c>
      <c r="D3812" s="81" t="s">
        <v>533</v>
      </c>
      <c r="E3812" s="81" t="s">
        <v>3442</v>
      </c>
      <c r="F3812" s="81">
        <v>56.1</v>
      </c>
      <c r="G3812" s="81" t="s">
        <v>515</v>
      </c>
      <c r="H3812" s="81" t="s">
        <v>3443</v>
      </c>
      <c r="I3812" s="81" t="s">
        <v>3444</v>
      </c>
      <c r="J3812" s="81" t="s">
        <v>221</v>
      </c>
      <c r="K3812" s="81" t="s">
        <v>333</v>
      </c>
      <c r="L3812" s="81">
        <v>-108.58210833333332</v>
      </c>
      <c r="M3812" s="81">
        <v>40.956397222222222</v>
      </c>
      <c r="N3812" s="190">
        <v>0</v>
      </c>
      <c r="O3812" s="185">
        <v>0</v>
      </c>
      <c r="P3812" s="185">
        <v>0</v>
      </c>
      <c r="Q3812" s="185">
        <v>0</v>
      </c>
      <c r="R3812" s="186">
        <v>0</v>
      </c>
    </row>
    <row r="3813" spans="1:18" s="81" customFormat="1" x14ac:dyDescent="0.2">
      <c r="A3813" s="81" t="s">
        <v>147</v>
      </c>
      <c r="B3813" s="81" t="s">
        <v>493</v>
      </c>
      <c r="C3813" s="81" t="str">
        <f t="shared" si="59"/>
        <v>08081</v>
      </c>
      <c r="D3813" s="81" t="s">
        <v>533</v>
      </c>
      <c r="E3813" s="81" t="s">
        <v>3442</v>
      </c>
      <c r="F3813" s="81">
        <v>56.1</v>
      </c>
      <c r="G3813" s="81" t="s">
        <v>515</v>
      </c>
      <c r="H3813" s="81" t="s">
        <v>3443</v>
      </c>
      <c r="I3813" s="81" t="s">
        <v>3444</v>
      </c>
      <c r="J3813" s="81" t="s">
        <v>221</v>
      </c>
      <c r="K3813" s="81" t="s">
        <v>333</v>
      </c>
      <c r="L3813" s="81">
        <v>-108.58210833333332</v>
      </c>
      <c r="M3813" s="81">
        <v>40.956397222222222</v>
      </c>
      <c r="N3813" s="190">
        <v>0</v>
      </c>
      <c r="O3813" s="185">
        <v>0</v>
      </c>
      <c r="P3813" s="185">
        <v>0</v>
      </c>
      <c r="Q3813" s="185">
        <v>1.6830000000000001E-2</v>
      </c>
      <c r="R3813" s="186">
        <v>0</v>
      </c>
    </row>
    <row r="3814" spans="1:18" s="81" customFormat="1" x14ac:dyDescent="0.2">
      <c r="A3814" s="81" t="s">
        <v>147</v>
      </c>
      <c r="B3814" s="81" t="s">
        <v>493</v>
      </c>
      <c r="C3814" s="81" t="str">
        <f t="shared" si="59"/>
        <v>08081</v>
      </c>
      <c r="D3814" s="81" t="s">
        <v>533</v>
      </c>
      <c r="E3814" s="81" t="s">
        <v>3442</v>
      </c>
      <c r="F3814" s="81">
        <v>56.1</v>
      </c>
      <c r="G3814" s="81" t="s">
        <v>515</v>
      </c>
      <c r="H3814" s="81" t="s">
        <v>3443</v>
      </c>
      <c r="I3814" s="81" t="s">
        <v>3444</v>
      </c>
      <c r="J3814" s="81" t="s">
        <v>221</v>
      </c>
      <c r="K3814" s="81" t="s">
        <v>333</v>
      </c>
      <c r="L3814" s="81">
        <v>-108.58210833333332</v>
      </c>
      <c r="M3814" s="81">
        <v>40.956397222222222</v>
      </c>
      <c r="N3814" s="190">
        <v>0</v>
      </c>
      <c r="O3814" s="185">
        <v>3.1</v>
      </c>
      <c r="P3814" s="185">
        <v>0</v>
      </c>
      <c r="Q3814" s="185">
        <v>0</v>
      </c>
      <c r="R3814" s="186">
        <v>0</v>
      </c>
    </row>
    <row r="3815" spans="1:18" s="81" customFormat="1" x14ac:dyDescent="0.2">
      <c r="A3815" s="81" t="s">
        <v>147</v>
      </c>
      <c r="B3815" s="81" t="s">
        <v>493</v>
      </c>
      <c r="C3815" s="81" t="str">
        <f t="shared" si="59"/>
        <v>08081</v>
      </c>
      <c r="D3815" s="81" t="s">
        <v>533</v>
      </c>
      <c r="E3815" s="81" t="s">
        <v>3442</v>
      </c>
      <c r="F3815" s="81">
        <v>95</v>
      </c>
      <c r="G3815" s="81" t="s">
        <v>515</v>
      </c>
      <c r="H3815" s="81" t="s">
        <v>3445</v>
      </c>
      <c r="I3815" s="81" t="s">
        <v>3444</v>
      </c>
      <c r="J3815" s="81" t="s">
        <v>231</v>
      </c>
      <c r="K3815" s="81" t="s">
        <v>333</v>
      </c>
      <c r="L3815" s="81">
        <v>-108.58210833333332</v>
      </c>
      <c r="M3815" s="81">
        <v>40.956397222222222</v>
      </c>
      <c r="N3815" s="190">
        <v>0</v>
      </c>
      <c r="O3815" s="185">
        <v>0</v>
      </c>
      <c r="P3815" s="185">
        <v>14.3</v>
      </c>
      <c r="Q3815" s="185">
        <v>0</v>
      </c>
      <c r="R3815" s="186">
        <v>0</v>
      </c>
    </row>
    <row r="3816" spans="1:18" s="81" customFormat="1" x14ac:dyDescent="0.2">
      <c r="A3816" s="81" t="s">
        <v>147</v>
      </c>
      <c r="B3816" s="81" t="s">
        <v>493</v>
      </c>
      <c r="C3816" s="81" t="str">
        <f t="shared" si="59"/>
        <v>08081</v>
      </c>
      <c r="D3816" s="81" t="s">
        <v>533</v>
      </c>
      <c r="E3816" s="81" t="s">
        <v>3442</v>
      </c>
      <c r="F3816" s="81">
        <v>95</v>
      </c>
      <c r="G3816" s="81" t="s">
        <v>515</v>
      </c>
      <c r="H3816" s="81" t="s">
        <v>3445</v>
      </c>
      <c r="I3816" s="81" t="s">
        <v>3444</v>
      </c>
      <c r="J3816" s="81" t="s">
        <v>231</v>
      </c>
      <c r="K3816" s="81" t="s">
        <v>333</v>
      </c>
      <c r="L3816" s="81">
        <v>-108.58210833333332</v>
      </c>
      <c r="M3816" s="81">
        <v>40.956397222222222</v>
      </c>
      <c r="N3816" s="190">
        <v>14.3</v>
      </c>
      <c r="O3816" s="185">
        <v>0</v>
      </c>
      <c r="P3816" s="185">
        <v>0</v>
      </c>
      <c r="Q3816" s="185">
        <v>0</v>
      </c>
      <c r="R3816" s="186">
        <v>0</v>
      </c>
    </row>
    <row r="3817" spans="1:18" s="81" customFormat="1" x14ac:dyDescent="0.2">
      <c r="A3817" s="81" t="s">
        <v>147</v>
      </c>
      <c r="B3817" s="81" t="s">
        <v>493</v>
      </c>
      <c r="C3817" s="81" t="str">
        <f t="shared" si="59"/>
        <v>08081</v>
      </c>
      <c r="D3817" s="81" t="s">
        <v>533</v>
      </c>
      <c r="E3817" s="81" t="s">
        <v>3442</v>
      </c>
      <c r="F3817" s="81">
        <v>95</v>
      </c>
      <c r="G3817" s="81" t="s">
        <v>515</v>
      </c>
      <c r="H3817" s="81" t="s">
        <v>3445</v>
      </c>
      <c r="I3817" s="81" t="s">
        <v>3444</v>
      </c>
      <c r="J3817" s="81" t="s">
        <v>231</v>
      </c>
      <c r="K3817" s="81" t="s">
        <v>333</v>
      </c>
      <c r="L3817" s="81">
        <v>-108.58210833333332</v>
      </c>
      <c r="M3817" s="81">
        <v>40.956397222222222</v>
      </c>
      <c r="N3817" s="190">
        <v>0</v>
      </c>
      <c r="O3817" s="185">
        <v>0</v>
      </c>
      <c r="P3817" s="185">
        <v>0</v>
      </c>
      <c r="Q3817" s="185">
        <v>0</v>
      </c>
      <c r="R3817" s="186">
        <v>0.47499999999999998</v>
      </c>
    </row>
    <row r="3818" spans="1:18" s="81" customFormat="1" x14ac:dyDescent="0.2">
      <c r="A3818" s="81" t="s">
        <v>147</v>
      </c>
      <c r="B3818" s="81" t="s">
        <v>493</v>
      </c>
      <c r="C3818" s="81" t="str">
        <f t="shared" si="59"/>
        <v>08081</v>
      </c>
      <c r="D3818" s="81" t="s">
        <v>533</v>
      </c>
      <c r="E3818" s="81" t="s">
        <v>3442</v>
      </c>
      <c r="F3818" s="81">
        <v>95</v>
      </c>
      <c r="G3818" s="81" t="s">
        <v>515</v>
      </c>
      <c r="H3818" s="81" t="s">
        <v>3445</v>
      </c>
      <c r="I3818" s="81" t="s">
        <v>3444</v>
      </c>
      <c r="J3818" s="81" t="s">
        <v>231</v>
      </c>
      <c r="K3818" s="81" t="s">
        <v>333</v>
      </c>
      <c r="L3818" s="81">
        <v>-108.58210833333332</v>
      </c>
      <c r="M3818" s="81">
        <v>40.956397222222222</v>
      </c>
      <c r="N3818" s="190">
        <v>0</v>
      </c>
      <c r="O3818" s="185">
        <v>0</v>
      </c>
      <c r="P3818" s="185">
        <v>0</v>
      </c>
      <c r="Q3818" s="185">
        <v>0</v>
      </c>
      <c r="R3818" s="186">
        <v>0</v>
      </c>
    </row>
    <row r="3819" spans="1:18" s="81" customFormat="1" x14ac:dyDescent="0.2">
      <c r="A3819" s="81" t="s">
        <v>147</v>
      </c>
      <c r="B3819" s="81" t="s">
        <v>493</v>
      </c>
      <c r="C3819" s="81" t="str">
        <f t="shared" si="59"/>
        <v>08081</v>
      </c>
      <c r="D3819" s="81" t="s">
        <v>533</v>
      </c>
      <c r="E3819" s="81" t="s">
        <v>3442</v>
      </c>
      <c r="F3819" s="81">
        <v>95</v>
      </c>
      <c r="G3819" s="81" t="s">
        <v>515</v>
      </c>
      <c r="H3819" s="81" t="s">
        <v>3445</v>
      </c>
      <c r="I3819" s="81" t="s">
        <v>3444</v>
      </c>
      <c r="J3819" s="81" t="s">
        <v>231</v>
      </c>
      <c r="K3819" s="81" t="s">
        <v>333</v>
      </c>
      <c r="L3819" s="81">
        <v>-108.58210833333332</v>
      </c>
      <c r="M3819" s="81">
        <v>40.956397222222222</v>
      </c>
      <c r="N3819" s="190">
        <v>0</v>
      </c>
      <c r="O3819" s="185">
        <v>0</v>
      </c>
      <c r="P3819" s="185">
        <v>0</v>
      </c>
      <c r="Q3819" s="185">
        <v>2.8500000000000001E-2</v>
      </c>
      <c r="R3819" s="186">
        <v>0</v>
      </c>
    </row>
    <row r="3820" spans="1:18" s="81" customFormat="1" x14ac:dyDescent="0.2">
      <c r="A3820" s="81" t="s">
        <v>147</v>
      </c>
      <c r="B3820" s="81" t="s">
        <v>493</v>
      </c>
      <c r="C3820" s="81" t="str">
        <f t="shared" si="59"/>
        <v>08081</v>
      </c>
      <c r="D3820" s="81" t="s">
        <v>533</v>
      </c>
      <c r="E3820" s="81" t="s">
        <v>3442</v>
      </c>
      <c r="F3820" s="81">
        <v>95</v>
      </c>
      <c r="G3820" s="81" t="s">
        <v>515</v>
      </c>
      <c r="H3820" s="81" t="s">
        <v>3445</v>
      </c>
      <c r="I3820" s="81" t="s">
        <v>3444</v>
      </c>
      <c r="J3820" s="81" t="s">
        <v>231</v>
      </c>
      <c r="K3820" s="81" t="s">
        <v>333</v>
      </c>
      <c r="L3820" s="81">
        <v>-108.58210833333332</v>
      </c>
      <c r="M3820" s="81">
        <v>40.956397222222222</v>
      </c>
      <c r="N3820" s="190">
        <v>0</v>
      </c>
      <c r="O3820" s="185">
        <v>7.1</v>
      </c>
      <c r="P3820" s="185">
        <v>0</v>
      </c>
      <c r="Q3820" s="185">
        <v>0</v>
      </c>
      <c r="R3820" s="186">
        <v>0</v>
      </c>
    </row>
    <row r="3821" spans="1:18" s="81" customFormat="1" x14ac:dyDescent="0.2">
      <c r="A3821" s="81" t="s">
        <v>147</v>
      </c>
      <c r="B3821" s="81" t="s">
        <v>493</v>
      </c>
      <c r="C3821" s="81" t="str">
        <f t="shared" si="59"/>
        <v>08081</v>
      </c>
      <c r="D3821" s="81" t="s">
        <v>533</v>
      </c>
      <c r="E3821" s="81" t="s">
        <v>3446</v>
      </c>
      <c r="F3821" s="81">
        <v>255.5</v>
      </c>
      <c r="G3821" s="81" t="s">
        <v>505</v>
      </c>
      <c r="H3821" s="81" t="s">
        <v>887</v>
      </c>
      <c r="I3821" s="81" t="s">
        <v>3447</v>
      </c>
      <c r="J3821" s="81" t="s">
        <v>4</v>
      </c>
      <c r="K3821" s="81" t="s">
        <v>319</v>
      </c>
      <c r="L3821" s="81">
        <v>-108.65866666666668</v>
      </c>
      <c r="M3821" s="81">
        <v>40.971086111111113</v>
      </c>
      <c r="N3821" s="190">
        <v>0</v>
      </c>
      <c r="O3821" s="185">
        <v>13.2</v>
      </c>
      <c r="P3821" s="185">
        <v>0</v>
      </c>
      <c r="Q3821" s="185">
        <v>0</v>
      </c>
      <c r="R3821" s="186">
        <v>0</v>
      </c>
    </row>
    <row r="3822" spans="1:18" s="81" customFormat="1" x14ac:dyDescent="0.2">
      <c r="A3822" s="81" t="s">
        <v>147</v>
      </c>
      <c r="B3822" s="81" t="s">
        <v>493</v>
      </c>
      <c r="C3822" s="81" t="str">
        <f t="shared" si="59"/>
        <v>08081</v>
      </c>
      <c r="D3822" s="81" t="s">
        <v>533</v>
      </c>
      <c r="E3822" s="81" t="s">
        <v>3446</v>
      </c>
      <c r="F3822" s="81">
        <v>54.6</v>
      </c>
      <c r="G3822" s="81" t="s">
        <v>528</v>
      </c>
      <c r="H3822" s="81" t="s">
        <v>565</v>
      </c>
      <c r="I3822" s="81" t="s">
        <v>3447</v>
      </c>
      <c r="J3822" s="81" t="s">
        <v>14</v>
      </c>
      <c r="K3822" s="81" t="s">
        <v>494</v>
      </c>
      <c r="L3822" s="81">
        <v>-108.65866666666668</v>
      </c>
      <c r="M3822" s="81">
        <v>40.971086111111113</v>
      </c>
      <c r="N3822" s="190">
        <v>0</v>
      </c>
      <c r="O3822" s="185">
        <v>3.5539136303032262</v>
      </c>
      <c r="P3822" s="185">
        <v>0</v>
      </c>
      <c r="Q3822" s="185">
        <v>0</v>
      </c>
      <c r="R3822" s="186">
        <v>0</v>
      </c>
    </row>
    <row r="3823" spans="1:18" s="81" customFormat="1" x14ac:dyDescent="0.2">
      <c r="A3823" s="81" t="s">
        <v>147</v>
      </c>
      <c r="B3823" s="81" t="s">
        <v>493</v>
      </c>
      <c r="C3823" s="81" t="str">
        <f t="shared" si="59"/>
        <v>08081</v>
      </c>
      <c r="D3823" s="81" t="s">
        <v>533</v>
      </c>
      <c r="E3823" s="81" t="s">
        <v>3448</v>
      </c>
      <c r="F3823" s="81">
        <v>730</v>
      </c>
      <c r="G3823" s="81" t="s">
        <v>505</v>
      </c>
      <c r="H3823" s="81" t="s">
        <v>887</v>
      </c>
      <c r="I3823" s="81" t="s">
        <v>3449</v>
      </c>
      <c r="J3823" s="81" t="s">
        <v>4</v>
      </c>
      <c r="K3823" s="81" t="s">
        <v>319</v>
      </c>
      <c r="L3823" s="81">
        <v>-108.67750000000001</v>
      </c>
      <c r="M3823" s="81">
        <v>40.996166666666667</v>
      </c>
      <c r="N3823" s="190">
        <v>0</v>
      </c>
      <c r="O3823" s="185">
        <v>11.2</v>
      </c>
      <c r="P3823" s="185">
        <v>0</v>
      </c>
      <c r="Q3823" s="185">
        <v>0</v>
      </c>
      <c r="R3823" s="186">
        <v>0</v>
      </c>
    </row>
    <row r="3824" spans="1:18" s="81" customFormat="1" x14ac:dyDescent="0.2">
      <c r="A3824" s="81" t="s">
        <v>147</v>
      </c>
      <c r="B3824" s="81" t="s">
        <v>493</v>
      </c>
      <c r="C3824" s="81" t="str">
        <f t="shared" si="59"/>
        <v>08081</v>
      </c>
      <c r="D3824" s="81" t="s">
        <v>533</v>
      </c>
      <c r="E3824" s="81" t="s">
        <v>3450</v>
      </c>
      <c r="F3824" s="81">
        <v>730</v>
      </c>
      <c r="G3824" s="81" t="s">
        <v>505</v>
      </c>
      <c r="H3824" s="81" t="s">
        <v>3451</v>
      </c>
      <c r="I3824" s="81" t="s">
        <v>3452</v>
      </c>
      <c r="J3824" s="81" t="s">
        <v>10</v>
      </c>
      <c r="K3824" s="81" t="s">
        <v>319</v>
      </c>
      <c r="L3824" s="81">
        <v>-108.67755555555556</v>
      </c>
      <c r="M3824" s="81">
        <v>40.985405555555559</v>
      </c>
      <c r="N3824" s="190">
        <v>0</v>
      </c>
      <c r="O3824" s="185">
        <v>10.081300000000001</v>
      </c>
      <c r="P3824" s="185">
        <v>0</v>
      </c>
      <c r="Q3824" s="185">
        <v>0</v>
      </c>
      <c r="R3824" s="186">
        <v>0</v>
      </c>
    </row>
    <row r="3825" spans="1:18" s="81" customFormat="1" x14ac:dyDescent="0.2">
      <c r="A3825" s="81" t="s">
        <v>147</v>
      </c>
      <c r="B3825" s="81" t="s">
        <v>493</v>
      </c>
      <c r="C3825" s="81" t="str">
        <f t="shared" si="59"/>
        <v>08081</v>
      </c>
      <c r="D3825" s="81" t="s">
        <v>533</v>
      </c>
      <c r="E3825" s="81" t="s">
        <v>3453</v>
      </c>
      <c r="F3825" s="81">
        <v>182.5</v>
      </c>
      <c r="G3825" s="81" t="s">
        <v>505</v>
      </c>
      <c r="H3825" s="81" t="s">
        <v>887</v>
      </c>
      <c r="I3825" s="81" t="s">
        <v>3454</v>
      </c>
      <c r="J3825" s="81" t="s">
        <v>10</v>
      </c>
      <c r="K3825" s="81" t="s">
        <v>319</v>
      </c>
      <c r="L3825" s="81">
        <v>-108.69664166666668</v>
      </c>
      <c r="M3825" s="81">
        <v>40.985477777777781</v>
      </c>
      <c r="N3825" s="190">
        <v>0</v>
      </c>
      <c r="O3825" s="185">
        <v>10.656084</v>
      </c>
      <c r="P3825" s="185">
        <v>0</v>
      </c>
      <c r="Q3825" s="185">
        <v>0</v>
      </c>
      <c r="R3825" s="186">
        <v>0</v>
      </c>
    </row>
    <row r="3826" spans="1:18" s="81" customFormat="1" x14ac:dyDescent="0.2">
      <c r="A3826" s="81" t="s">
        <v>147</v>
      </c>
      <c r="B3826" s="81" t="s">
        <v>493</v>
      </c>
      <c r="C3826" s="81" t="str">
        <f t="shared" si="59"/>
        <v>08081</v>
      </c>
      <c r="D3826" s="81" t="s">
        <v>533</v>
      </c>
      <c r="E3826" s="81" t="s">
        <v>3455</v>
      </c>
      <c r="F3826" s="81">
        <v>273.75</v>
      </c>
      <c r="G3826" s="81" t="s">
        <v>505</v>
      </c>
      <c r="H3826" s="81" t="s">
        <v>887</v>
      </c>
      <c r="I3826" s="81" t="s">
        <v>3456</v>
      </c>
      <c r="J3826" s="81" t="s">
        <v>10</v>
      </c>
      <c r="K3826" s="81" t="s">
        <v>319</v>
      </c>
      <c r="L3826" s="81">
        <v>-108.67755277777778</v>
      </c>
      <c r="M3826" s="81">
        <v>40.996202777777782</v>
      </c>
      <c r="N3826" s="190">
        <v>0</v>
      </c>
      <c r="O3826" s="185">
        <v>11.17338</v>
      </c>
      <c r="P3826" s="185">
        <v>0</v>
      </c>
      <c r="Q3826" s="185">
        <v>0</v>
      </c>
      <c r="R3826" s="186">
        <v>0</v>
      </c>
    </row>
    <row r="3827" spans="1:18" s="81" customFormat="1" x14ac:dyDescent="0.2">
      <c r="A3827" s="81" t="s">
        <v>147</v>
      </c>
      <c r="B3827" s="81" t="s">
        <v>493</v>
      </c>
      <c r="C3827" s="81" t="str">
        <f t="shared" si="59"/>
        <v>08081</v>
      </c>
      <c r="D3827" s="81" t="s">
        <v>533</v>
      </c>
      <c r="E3827" s="81" t="s">
        <v>3457</v>
      </c>
      <c r="F3827" s="81">
        <v>16.8</v>
      </c>
      <c r="G3827" s="81" t="s">
        <v>528</v>
      </c>
      <c r="H3827" s="81" t="s">
        <v>565</v>
      </c>
      <c r="I3827" s="81" t="s">
        <v>3458</v>
      </c>
      <c r="J3827" s="81" t="s">
        <v>14</v>
      </c>
      <c r="K3827" s="81" t="s">
        <v>494</v>
      </c>
      <c r="L3827" s="81">
        <v>-107.55609738888889</v>
      </c>
      <c r="M3827" s="81">
        <v>40.69413761111111</v>
      </c>
      <c r="N3827" s="190">
        <v>0</v>
      </c>
      <c r="O3827" s="185">
        <v>1.0935118862471465</v>
      </c>
      <c r="P3827" s="185">
        <v>0</v>
      </c>
      <c r="Q3827" s="185">
        <v>0</v>
      </c>
      <c r="R3827" s="186">
        <v>0</v>
      </c>
    </row>
    <row r="3828" spans="1:18" s="81" customFormat="1" x14ac:dyDescent="0.2">
      <c r="A3828" s="81" t="s">
        <v>147</v>
      </c>
      <c r="B3828" s="81" t="s">
        <v>493</v>
      </c>
      <c r="C3828" s="81" t="str">
        <f t="shared" si="59"/>
        <v>08081</v>
      </c>
      <c r="D3828" s="81" t="s">
        <v>533</v>
      </c>
      <c r="E3828" s="81" t="s">
        <v>3457</v>
      </c>
      <c r="F3828" s="81">
        <v>84</v>
      </c>
      <c r="G3828" s="81" t="s">
        <v>528</v>
      </c>
      <c r="H3828" s="81" t="s">
        <v>1066</v>
      </c>
      <c r="I3828" s="81" t="s">
        <v>3458</v>
      </c>
      <c r="J3828" s="81" t="s">
        <v>14</v>
      </c>
      <c r="K3828" s="81" t="s">
        <v>494</v>
      </c>
      <c r="L3828" s="81">
        <v>-107.55609738888889</v>
      </c>
      <c r="M3828" s="81">
        <v>40.69413761111111</v>
      </c>
      <c r="N3828" s="190">
        <v>0</v>
      </c>
      <c r="O3828" s="185">
        <v>5.4675594312357321</v>
      </c>
      <c r="P3828" s="185">
        <v>0</v>
      </c>
      <c r="Q3828" s="185">
        <v>0</v>
      </c>
      <c r="R3828" s="186">
        <v>0</v>
      </c>
    </row>
    <row r="3829" spans="1:18" s="81" customFormat="1" x14ac:dyDescent="0.2">
      <c r="A3829" s="81" t="s">
        <v>147</v>
      </c>
      <c r="B3829" s="81" t="s">
        <v>493</v>
      </c>
      <c r="C3829" s="81" t="str">
        <f t="shared" si="59"/>
        <v>08081</v>
      </c>
      <c r="D3829" s="81" t="s">
        <v>533</v>
      </c>
      <c r="E3829" s="81" t="s">
        <v>3459</v>
      </c>
      <c r="F3829" s="81">
        <v>255.5</v>
      </c>
      <c r="G3829" s="81" t="s">
        <v>505</v>
      </c>
      <c r="H3829" s="81" t="s">
        <v>3460</v>
      </c>
      <c r="I3829" s="81" t="s">
        <v>3461</v>
      </c>
      <c r="J3829" s="81" t="s">
        <v>4</v>
      </c>
      <c r="K3829" s="81" t="s">
        <v>319</v>
      </c>
      <c r="L3829" s="81">
        <v>-108.65157500000002</v>
      </c>
      <c r="M3829" s="81">
        <v>40.979947222222222</v>
      </c>
      <c r="N3829" s="190">
        <v>0</v>
      </c>
      <c r="O3829" s="185">
        <v>12.9</v>
      </c>
      <c r="P3829" s="185">
        <v>0</v>
      </c>
      <c r="Q3829" s="185">
        <v>0</v>
      </c>
      <c r="R3829" s="186">
        <v>0</v>
      </c>
    </row>
    <row r="3830" spans="1:18" s="81" customFormat="1" x14ac:dyDescent="0.2">
      <c r="A3830" s="81" t="s">
        <v>147</v>
      </c>
      <c r="B3830" s="81" t="s">
        <v>493</v>
      </c>
      <c r="C3830" s="81" t="str">
        <f t="shared" si="59"/>
        <v>08081</v>
      </c>
      <c r="D3830" s="81" t="s">
        <v>533</v>
      </c>
      <c r="E3830" s="81" t="s">
        <v>3459</v>
      </c>
      <c r="F3830" s="81">
        <v>38.304000000000002</v>
      </c>
      <c r="G3830" s="81" t="s">
        <v>528</v>
      </c>
      <c r="H3830" s="81" t="s">
        <v>1066</v>
      </c>
      <c r="I3830" s="81" t="s">
        <v>3461</v>
      </c>
      <c r="J3830" s="81" t="s">
        <v>14</v>
      </c>
      <c r="K3830" s="81" t="s">
        <v>494</v>
      </c>
      <c r="L3830" s="81">
        <v>-108.65157500000002</v>
      </c>
      <c r="M3830" s="81">
        <v>40.979947222222222</v>
      </c>
      <c r="N3830" s="190">
        <v>0</v>
      </c>
      <c r="O3830" s="185">
        <v>2.4932069912944921</v>
      </c>
      <c r="P3830" s="185">
        <v>0</v>
      </c>
      <c r="Q3830" s="185">
        <v>0</v>
      </c>
      <c r="R3830" s="186">
        <v>0</v>
      </c>
    </row>
    <row r="3831" spans="1:18" s="81" customFormat="1" x14ac:dyDescent="0.2">
      <c r="A3831" s="81" t="s">
        <v>147</v>
      </c>
      <c r="B3831" s="81" t="s">
        <v>493</v>
      </c>
      <c r="C3831" s="81" t="str">
        <f t="shared" si="59"/>
        <v>08081</v>
      </c>
      <c r="D3831" s="81" t="s">
        <v>533</v>
      </c>
      <c r="E3831" s="81" t="s">
        <v>3462</v>
      </c>
      <c r="F3831" s="81">
        <v>98.447999999999993</v>
      </c>
      <c r="G3831" s="81" t="s">
        <v>528</v>
      </c>
      <c r="H3831" s="81" t="s">
        <v>531</v>
      </c>
      <c r="I3831" s="81" t="s">
        <v>3463</v>
      </c>
      <c r="J3831" s="81" t="s">
        <v>14</v>
      </c>
      <c r="K3831" s="81" t="s">
        <v>494</v>
      </c>
      <c r="L3831" s="81">
        <v>-108.72295</v>
      </c>
      <c r="M3831" s="81">
        <v>40.932874999999996</v>
      </c>
      <c r="N3831" s="190">
        <v>0</v>
      </c>
      <c r="O3831" s="185">
        <v>6.407979434710275</v>
      </c>
      <c r="P3831" s="185">
        <v>0</v>
      </c>
      <c r="Q3831" s="185">
        <v>0</v>
      </c>
      <c r="R3831" s="186">
        <v>0</v>
      </c>
    </row>
    <row r="3832" spans="1:18" s="81" customFormat="1" x14ac:dyDescent="0.2">
      <c r="A3832" s="81" t="s">
        <v>147</v>
      </c>
      <c r="B3832" s="81" t="s">
        <v>493</v>
      </c>
      <c r="C3832" s="81" t="str">
        <f t="shared" si="59"/>
        <v>08081</v>
      </c>
      <c r="D3832" s="81" t="s">
        <v>533</v>
      </c>
      <c r="E3832" s="81" t="s">
        <v>3129</v>
      </c>
      <c r="F3832" s="81">
        <v>365</v>
      </c>
      <c r="G3832" s="81" t="s">
        <v>505</v>
      </c>
      <c r="H3832" s="81" t="s">
        <v>887</v>
      </c>
      <c r="I3832" s="81" t="s">
        <v>3464</v>
      </c>
      <c r="J3832" s="81" t="s">
        <v>4</v>
      </c>
      <c r="K3832" s="81" t="s">
        <v>319</v>
      </c>
      <c r="L3832" s="81">
        <v>-108.67750555555556</v>
      </c>
      <c r="M3832" s="81">
        <v>40.985424999999999</v>
      </c>
      <c r="N3832" s="190">
        <v>0</v>
      </c>
      <c r="O3832" s="185">
        <v>11.000005</v>
      </c>
      <c r="P3832" s="185">
        <v>0</v>
      </c>
      <c r="Q3832" s="185">
        <v>0</v>
      </c>
      <c r="R3832" s="186">
        <v>0</v>
      </c>
    </row>
    <row r="3833" spans="1:18" s="81" customFormat="1" x14ac:dyDescent="0.2">
      <c r="A3833" s="81" t="s">
        <v>147</v>
      </c>
      <c r="B3833" s="81" t="s">
        <v>493</v>
      </c>
      <c r="C3833" s="81" t="str">
        <f t="shared" si="59"/>
        <v>08081</v>
      </c>
      <c r="D3833" s="81" t="s">
        <v>533</v>
      </c>
      <c r="E3833" s="81" t="s">
        <v>3465</v>
      </c>
      <c r="F3833" s="81">
        <v>328.5</v>
      </c>
      <c r="G3833" s="81" t="s">
        <v>505</v>
      </c>
      <c r="H3833" s="81" t="s">
        <v>887</v>
      </c>
      <c r="I3833" s="81" t="s">
        <v>3466</v>
      </c>
      <c r="J3833" s="81" t="s">
        <v>4</v>
      </c>
      <c r="K3833" s="81" t="s">
        <v>319</v>
      </c>
      <c r="L3833" s="81">
        <v>-108.6584138888889</v>
      </c>
      <c r="M3833" s="81">
        <v>40.996180555555554</v>
      </c>
      <c r="N3833" s="190">
        <v>0</v>
      </c>
      <c r="O3833" s="185">
        <v>10.999987000000001</v>
      </c>
      <c r="P3833" s="185">
        <v>0</v>
      </c>
      <c r="Q3833" s="185">
        <v>0</v>
      </c>
      <c r="R3833" s="186">
        <v>0</v>
      </c>
    </row>
    <row r="3834" spans="1:18" s="81" customFormat="1" x14ac:dyDescent="0.2">
      <c r="A3834" s="81" t="s">
        <v>147</v>
      </c>
      <c r="B3834" s="81" t="s">
        <v>493</v>
      </c>
      <c r="C3834" s="81" t="str">
        <f t="shared" si="59"/>
        <v>08081</v>
      </c>
      <c r="D3834" s="81" t="s">
        <v>533</v>
      </c>
      <c r="E3834" s="81" t="s">
        <v>3133</v>
      </c>
      <c r="F3834" s="81">
        <v>182.5</v>
      </c>
      <c r="G3834" s="81" t="s">
        <v>505</v>
      </c>
      <c r="H3834" s="81" t="s">
        <v>983</v>
      </c>
      <c r="I3834" s="81" t="s">
        <v>3467</v>
      </c>
      <c r="J3834" s="81" t="s">
        <v>4</v>
      </c>
      <c r="K3834" s="81" t="s">
        <v>319</v>
      </c>
      <c r="L3834" s="81">
        <v>-108.65844166666668</v>
      </c>
      <c r="M3834" s="81">
        <v>40.985461111111114</v>
      </c>
      <c r="N3834" s="190">
        <v>0</v>
      </c>
      <c r="O3834" s="185">
        <v>10.654806000000001</v>
      </c>
      <c r="P3834" s="185">
        <v>0</v>
      </c>
      <c r="Q3834" s="185">
        <v>0</v>
      </c>
      <c r="R3834" s="186">
        <v>0</v>
      </c>
    </row>
    <row r="3835" spans="1:18" s="81" customFormat="1" x14ac:dyDescent="0.2">
      <c r="A3835" s="81" t="s">
        <v>147</v>
      </c>
      <c r="B3835" s="81" t="s">
        <v>493</v>
      </c>
      <c r="C3835" s="81" t="str">
        <f t="shared" si="59"/>
        <v>08081</v>
      </c>
      <c r="D3835" s="81" t="s">
        <v>533</v>
      </c>
      <c r="E3835" s="81" t="s">
        <v>3135</v>
      </c>
      <c r="F3835" s="81">
        <v>328.5</v>
      </c>
      <c r="G3835" s="81" t="s">
        <v>505</v>
      </c>
      <c r="H3835" s="81" t="s">
        <v>887</v>
      </c>
      <c r="I3835" s="81" t="s">
        <v>3468</v>
      </c>
      <c r="J3835" s="81" t="s">
        <v>4</v>
      </c>
      <c r="K3835" s="81" t="s">
        <v>319</v>
      </c>
      <c r="L3835" s="81">
        <v>-108.65846111111114</v>
      </c>
      <c r="M3835" s="81">
        <v>40.985344444444443</v>
      </c>
      <c r="N3835" s="190">
        <v>0</v>
      </c>
      <c r="O3835" s="185">
        <v>10.000033</v>
      </c>
      <c r="P3835" s="185">
        <v>0</v>
      </c>
      <c r="Q3835" s="185">
        <v>0</v>
      </c>
      <c r="R3835" s="186">
        <v>0</v>
      </c>
    </row>
    <row r="3836" spans="1:18" s="81" customFormat="1" x14ac:dyDescent="0.2">
      <c r="A3836" s="81" t="s">
        <v>147</v>
      </c>
      <c r="B3836" s="81" t="s">
        <v>493</v>
      </c>
      <c r="C3836" s="81" t="str">
        <f t="shared" si="59"/>
        <v>08081</v>
      </c>
      <c r="D3836" s="81" t="s">
        <v>533</v>
      </c>
      <c r="E3836" s="81" t="s">
        <v>3469</v>
      </c>
      <c r="F3836" s="81">
        <v>182.5</v>
      </c>
      <c r="G3836" s="81" t="s">
        <v>505</v>
      </c>
      <c r="H3836" s="81" t="s">
        <v>3470</v>
      </c>
      <c r="I3836" s="81" t="s">
        <v>3471</v>
      </c>
      <c r="J3836" s="81" t="s">
        <v>10</v>
      </c>
      <c r="K3836" s="81" t="s">
        <v>319</v>
      </c>
      <c r="L3836" s="81">
        <v>-108.65846388888889</v>
      </c>
      <c r="M3836" s="81">
        <v>40.985402777777779</v>
      </c>
      <c r="N3836" s="190">
        <v>0</v>
      </c>
      <c r="O3836" s="185">
        <v>10.654806000000001</v>
      </c>
      <c r="P3836" s="185">
        <v>0</v>
      </c>
      <c r="Q3836" s="185">
        <v>0</v>
      </c>
      <c r="R3836" s="186">
        <v>0</v>
      </c>
    </row>
    <row r="3837" spans="1:18" s="81" customFormat="1" x14ac:dyDescent="0.2">
      <c r="A3837" s="81" t="s">
        <v>147</v>
      </c>
      <c r="B3837" s="81" t="s">
        <v>493</v>
      </c>
      <c r="C3837" s="81" t="str">
        <f t="shared" si="59"/>
        <v>08081</v>
      </c>
      <c r="D3837" s="81" t="s">
        <v>533</v>
      </c>
      <c r="E3837" s="81" t="s">
        <v>3472</v>
      </c>
      <c r="F3837" s="81">
        <v>73</v>
      </c>
      <c r="G3837" s="81" t="s">
        <v>505</v>
      </c>
      <c r="H3837" s="81" t="s">
        <v>3470</v>
      </c>
      <c r="I3837" s="81" t="s">
        <v>3473</v>
      </c>
      <c r="J3837" s="81" t="s">
        <v>10</v>
      </c>
      <c r="K3837" s="81" t="s">
        <v>319</v>
      </c>
      <c r="L3837" s="81">
        <v>-108.63930555555557</v>
      </c>
      <c r="M3837" s="81">
        <v>40.98545</v>
      </c>
      <c r="N3837" s="190">
        <v>0</v>
      </c>
      <c r="O3837" s="185">
        <v>10.199999999999999</v>
      </c>
      <c r="P3837" s="185">
        <v>0</v>
      </c>
      <c r="Q3837" s="185">
        <v>0</v>
      </c>
      <c r="R3837" s="186">
        <v>0</v>
      </c>
    </row>
    <row r="3838" spans="1:18" s="81" customFormat="1" x14ac:dyDescent="0.2">
      <c r="A3838" s="81" t="s">
        <v>147</v>
      </c>
      <c r="B3838" s="81" t="s">
        <v>493</v>
      </c>
      <c r="C3838" s="81" t="str">
        <f t="shared" si="59"/>
        <v>08081</v>
      </c>
      <c r="D3838" s="81" t="s">
        <v>533</v>
      </c>
      <c r="E3838" s="81" t="s">
        <v>713</v>
      </c>
      <c r="F3838" s="81">
        <v>365</v>
      </c>
      <c r="G3838" s="81" t="s">
        <v>505</v>
      </c>
      <c r="H3838" s="81" t="s">
        <v>3470</v>
      </c>
      <c r="I3838" s="81" t="s">
        <v>3474</v>
      </c>
      <c r="J3838" s="81" t="s">
        <v>4</v>
      </c>
      <c r="K3838" s="81" t="s">
        <v>319</v>
      </c>
      <c r="L3838" s="81">
        <v>-108.65846111111114</v>
      </c>
      <c r="M3838" s="81">
        <v>40.985363888888891</v>
      </c>
      <c r="N3838" s="190">
        <v>0</v>
      </c>
      <c r="O3838" s="185">
        <v>11.000005</v>
      </c>
      <c r="P3838" s="185">
        <v>0</v>
      </c>
      <c r="Q3838" s="185">
        <v>0</v>
      </c>
      <c r="R3838" s="186">
        <v>0</v>
      </c>
    </row>
    <row r="3839" spans="1:18" s="81" customFormat="1" x14ac:dyDescent="0.2">
      <c r="A3839" s="81" t="s">
        <v>147</v>
      </c>
      <c r="B3839" s="81" t="s">
        <v>493</v>
      </c>
      <c r="C3839" s="81" t="str">
        <f t="shared" si="59"/>
        <v>08081</v>
      </c>
      <c r="D3839" s="81" t="s">
        <v>533</v>
      </c>
      <c r="E3839" s="81" t="s">
        <v>3475</v>
      </c>
      <c r="F3839" s="81">
        <v>401.5</v>
      </c>
      <c r="G3839" s="81" t="s">
        <v>505</v>
      </c>
      <c r="H3839" s="81" t="s">
        <v>887</v>
      </c>
      <c r="I3839" s="81" t="s">
        <v>3476</v>
      </c>
      <c r="J3839" s="81" t="s">
        <v>4</v>
      </c>
      <c r="K3839" s="81" t="s">
        <v>319</v>
      </c>
      <c r="L3839" s="81">
        <v>-108.65846388888889</v>
      </c>
      <c r="M3839" s="81">
        <v>40.985422222222226</v>
      </c>
      <c r="N3839" s="190">
        <v>0</v>
      </c>
      <c r="O3839" s="185">
        <v>12.000031999999999</v>
      </c>
      <c r="P3839" s="185">
        <v>0</v>
      </c>
      <c r="Q3839" s="185">
        <v>0</v>
      </c>
      <c r="R3839" s="186">
        <v>0</v>
      </c>
    </row>
    <row r="3840" spans="1:18" s="81" customFormat="1" x14ac:dyDescent="0.2">
      <c r="A3840" s="81" t="s">
        <v>147</v>
      </c>
      <c r="B3840" s="81" t="s">
        <v>493</v>
      </c>
      <c r="C3840" s="81" t="str">
        <f t="shared" si="59"/>
        <v>08081</v>
      </c>
      <c r="D3840" s="81" t="s">
        <v>533</v>
      </c>
      <c r="E3840" s="81" t="s">
        <v>3475</v>
      </c>
      <c r="F3840" s="81">
        <v>62.79</v>
      </c>
      <c r="G3840" s="81" t="s">
        <v>528</v>
      </c>
      <c r="H3840" s="81" t="s">
        <v>565</v>
      </c>
      <c r="I3840" s="81" t="s">
        <v>3476</v>
      </c>
      <c r="J3840" s="81" t="s">
        <v>14</v>
      </c>
      <c r="K3840" s="81" t="s">
        <v>494</v>
      </c>
      <c r="L3840" s="81">
        <v>-108.65846388888889</v>
      </c>
      <c r="M3840" s="81">
        <v>40.985422222222226</v>
      </c>
      <c r="N3840" s="190">
        <v>0</v>
      </c>
      <c r="O3840" s="185">
        <v>4.0870009482212142</v>
      </c>
      <c r="P3840" s="185">
        <v>0</v>
      </c>
      <c r="Q3840" s="185">
        <v>0</v>
      </c>
      <c r="R3840" s="186">
        <v>0</v>
      </c>
    </row>
    <row r="3841" spans="1:18" s="81" customFormat="1" x14ac:dyDescent="0.2">
      <c r="A3841" s="81" t="s">
        <v>147</v>
      </c>
      <c r="B3841" s="81" t="s">
        <v>493</v>
      </c>
      <c r="C3841" s="81" t="str">
        <f t="shared" si="59"/>
        <v>08081</v>
      </c>
      <c r="D3841" s="81" t="s">
        <v>533</v>
      </c>
      <c r="E3841" s="81" t="s">
        <v>3477</v>
      </c>
      <c r="F3841" s="81">
        <v>182.5</v>
      </c>
      <c r="G3841" s="81" t="s">
        <v>505</v>
      </c>
      <c r="H3841" s="81" t="s">
        <v>887</v>
      </c>
      <c r="I3841" s="81" t="s">
        <v>3478</v>
      </c>
      <c r="J3841" s="81" t="s">
        <v>10</v>
      </c>
      <c r="K3841" s="81" t="s">
        <v>319</v>
      </c>
      <c r="L3841" s="81">
        <v>-108.71579166666668</v>
      </c>
      <c r="M3841" s="81">
        <v>40.95655</v>
      </c>
      <c r="N3841" s="190">
        <v>0</v>
      </c>
      <c r="O3841" s="185">
        <v>14.80002</v>
      </c>
      <c r="P3841" s="185">
        <v>0</v>
      </c>
      <c r="Q3841" s="185">
        <v>0</v>
      </c>
      <c r="R3841" s="186">
        <v>0</v>
      </c>
    </row>
    <row r="3842" spans="1:18" s="81" customFormat="1" x14ac:dyDescent="0.2">
      <c r="A3842" s="81" t="s">
        <v>147</v>
      </c>
      <c r="B3842" s="81" t="s">
        <v>493</v>
      </c>
      <c r="C3842" s="81" t="str">
        <f t="shared" si="59"/>
        <v>08081</v>
      </c>
      <c r="D3842" s="81" t="s">
        <v>533</v>
      </c>
      <c r="E3842" s="81" t="s">
        <v>3479</v>
      </c>
      <c r="F3842" s="81">
        <v>292</v>
      </c>
      <c r="G3842" s="81" t="s">
        <v>505</v>
      </c>
      <c r="H3842" s="81" t="s">
        <v>3480</v>
      </c>
      <c r="I3842" s="81" t="s">
        <v>3481</v>
      </c>
      <c r="J3842" s="81" t="s">
        <v>4</v>
      </c>
      <c r="K3842" s="81" t="s">
        <v>319</v>
      </c>
      <c r="L3842" s="81">
        <v>-108.69664166666668</v>
      </c>
      <c r="M3842" s="81">
        <v>40.985477777777781</v>
      </c>
      <c r="N3842" s="190">
        <v>0</v>
      </c>
      <c r="O3842" s="185">
        <v>11.238204</v>
      </c>
      <c r="P3842" s="185">
        <v>0</v>
      </c>
      <c r="Q3842" s="185">
        <v>0</v>
      </c>
      <c r="R3842" s="186">
        <v>0</v>
      </c>
    </row>
    <row r="3843" spans="1:18" s="81" customFormat="1" x14ac:dyDescent="0.2">
      <c r="A3843" s="81" t="s">
        <v>147</v>
      </c>
      <c r="B3843" s="81" t="s">
        <v>493</v>
      </c>
      <c r="C3843" s="81" t="str">
        <f t="shared" si="59"/>
        <v>08081</v>
      </c>
      <c r="D3843" s="81" t="s">
        <v>533</v>
      </c>
      <c r="E3843" s="81" t="s">
        <v>3482</v>
      </c>
      <c r="F3843" s="81">
        <v>365</v>
      </c>
      <c r="G3843" s="81" t="s">
        <v>505</v>
      </c>
      <c r="H3843" s="81" t="s">
        <v>3470</v>
      </c>
      <c r="I3843" s="81" t="s">
        <v>3483</v>
      </c>
      <c r="J3843" s="81" t="s">
        <v>4</v>
      </c>
      <c r="K3843" s="81" t="s">
        <v>319</v>
      </c>
      <c r="L3843" s="81">
        <v>-108.69664166666668</v>
      </c>
      <c r="M3843" s="81">
        <v>40.985477777777781</v>
      </c>
      <c r="N3843" s="190">
        <v>0</v>
      </c>
      <c r="O3843" s="185">
        <v>11.000005</v>
      </c>
      <c r="P3843" s="185">
        <v>0</v>
      </c>
      <c r="Q3843" s="185">
        <v>0</v>
      </c>
      <c r="R3843" s="186">
        <v>0</v>
      </c>
    </row>
    <row r="3844" spans="1:18" s="81" customFormat="1" x14ac:dyDescent="0.2">
      <c r="A3844" s="81" t="s">
        <v>147</v>
      </c>
      <c r="B3844" s="81" t="s">
        <v>493</v>
      </c>
      <c r="C3844" s="81" t="str">
        <f t="shared" si="59"/>
        <v>08081</v>
      </c>
      <c r="D3844" s="81" t="s">
        <v>533</v>
      </c>
      <c r="E3844" s="81" t="s">
        <v>3484</v>
      </c>
      <c r="F3844" s="81">
        <v>2.6</v>
      </c>
      <c r="G3844" s="81" t="s">
        <v>515</v>
      </c>
      <c r="H3844" s="81" t="s">
        <v>3485</v>
      </c>
      <c r="I3844" s="81" t="s">
        <v>3486</v>
      </c>
      <c r="J3844" s="81" t="s">
        <v>221</v>
      </c>
      <c r="K3844" s="81" t="s">
        <v>333</v>
      </c>
      <c r="L3844" s="81">
        <v>-108.66603611111111</v>
      </c>
      <c r="M3844" s="81">
        <v>40.972666666666669</v>
      </c>
      <c r="N3844" s="190">
        <v>0</v>
      </c>
      <c r="O3844" s="185">
        <v>0</v>
      </c>
      <c r="P3844" s="185">
        <v>4.75</v>
      </c>
      <c r="Q3844" s="185">
        <v>0</v>
      </c>
      <c r="R3844" s="186">
        <v>0</v>
      </c>
    </row>
    <row r="3845" spans="1:18" s="81" customFormat="1" x14ac:dyDescent="0.2">
      <c r="A3845" s="81" t="s">
        <v>147</v>
      </c>
      <c r="B3845" s="81" t="s">
        <v>493</v>
      </c>
      <c r="C3845" s="81" t="str">
        <f t="shared" si="59"/>
        <v>08081</v>
      </c>
      <c r="D3845" s="81" t="s">
        <v>533</v>
      </c>
      <c r="E3845" s="81" t="s">
        <v>3484</v>
      </c>
      <c r="F3845" s="81">
        <v>2.6</v>
      </c>
      <c r="G3845" s="81" t="s">
        <v>515</v>
      </c>
      <c r="H3845" s="81" t="s">
        <v>3485</v>
      </c>
      <c r="I3845" s="81" t="s">
        <v>3486</v>
      </c>
      <c r="J3845" s="81" t="s">
        <v>221</v>
      </c>
      <c r="K3845" s="81" t="s">
        <v>333</v>
      </c>
      <c r="L3845" s="81">
        <v>-108.66603611111111</v>
      </c>
      <c r="M3845" s="81">
        <v>40.972666666666669</v>
      </c>
      <c r="N3845" s="190">
        <v>2.9</v>
      </c>
      <c r="O3845" s="185">
        <v>0</v>
      </c>
      <c r="P3845" s="185">
        <v>0</v>
      </c>
      <c r="Q3845" s="185">
        <v>0</v>
      </c>
      <c r="R3845" s="186">
        <v>0</v>
      </c>
    </row>
    <row r="3846" spans="1:18" s="81" customFormat="1" x14ac:dyDescent="0.2">
      <c r="A3846" s="81" t="s">
        <v>147</v>
      </c>
      <c r="B3846" s="81" t="s">
        <v>493</v>
      </c>
      <c r="C3846" s="81" t="str">
        <f t="shared" si="59"/>
        <v>08081</v>
      </c>
      <c r="D3846" s="81" t="s">
        <v>533</v>
      </c>
      <c r="E3846" s="81" t="s">
        <v>3484</v>
      </c>
      <c r="F3846" s="81">
        <v>2.6</v>
      </c>
      <c r="G3846" s="81" t="s">
        <v>515</v>
      </c>
      <c r="H3846" s="81" t="s">
        <v>3485</v>
      </c>
      <c r="I3846" s="81" t="s">
        <v>3486</v>
      </c>
      <c r="J3846" s="81" t="s">
        <v>221</v>
      </c>
      <c r="K3846" s="81" t="s">
        <v>333</v>
      </c>
      <c r="L3846" s="81">
        <v>-108.66603611111111</v>
      </c>
      <c r="M3846" s="81">
        <v>40.972666666666669</v>
      </c>
      <c r="N3846" s="190">
        <v>0</v>
      </c>
      <c r="O3846" s="185">
        <v>0</v>
      </c>
      <c r="P3846" s="185">
        <v>0</v>
      </c>
      <c r="Q3846" s="185">
        <v>0</v>
      </c>
      <c r="R3846" s="186">
        <v>0.02</v>
      </c>
    </row>
    <row r="3847" spans="1:18" s="81" customFormat="1" x14ac:dyDescent="0.2">
      <c r="A3847" s="81" t="s">
        <v>147</v>
      </c>
      <c r="B3847" s="81" t="s">
        <v>493</v>
      </c>
      <c r="C3847" s="81" t="str">
        <f t="shared" ref="C3847:C3910" si="60">B3847&amp;D3847</f>
        <v>08081</v>
      </c>
      <c r="D3847" s="81" t="s">
        <v>533</v>
      </c>
      <c r="E3847" s="81" t="s">
        <v>3484</v>
      </c>
      <c r="F3847" s="81">
        <v>2.6</v>
      </c>
      <c r="G3847" s="81" t="s">
        <v>515</v>
      </c>
      <c r="H3847" s="81" t="s">
        <v>3485</v>
      </c>
      <c r="I3847" s="81" t="s">
        <v>3486</v>
      </c>
      <c r="J3847" s="81" t="s">
        <v>221</v>
      </c>
      <c r="K3847" s="81" t="s">
        <v>333</v>
      </c>
      <c r="L3847" s="81">
        <v>-108.66603611111111</v>
      </c>
      <c r="M3847" s="81">
        <v>40.972666666666669</v>
      </c>
      <c r="N3847" s="190">
        <v>0</v>
      </c>
      <c r="O3847" s="185">
        <v>0</v>
      </c>
      <c r="P3847" s="185">
        <v>0</v>
      </c>
      <c r="Q3847" s="185">
        <v>0</v>
      </c>
      <c r="R3847" s="186">
        <v>0</v>
      </c>
    </row>
    <row r="3848" spans="1:18" s="81" customFormat="1" x14ac:dyDescent="0.2">
      <c r="A3848" s="81" t="s">
        <v>147</v>
      </c>
      <c r="B3848" s="81" t="s">
        <v>493</v>
      </c>
      <c r="C3848" s="81" t="str">
        <f t="shared" si="60"/>
        <v>08081</v>
      </c>
      <c r="D3848" s="81" t="s">
        <v>533</v>
      </c>
      <c r="E3848" s="81" t="s">
        <v>3484</v>
      </c>
      <c r="F3848" s="81">
        <v>2.6</v>
      </c>
      <c r="G3848" s="81" t="s">
        <v>515</v>
      </c>
      <c r="H3848" s="81" t="s">
        <v>3485</v>
      </c>
      <c r="I3848" s="81" t="s">
        <v>3486</v>
      </c>
      <c r="J3848" s="81" t="s">
        <v>221</v>
      </c>
      <c r="K3848" s="81" t="s">
        <v>333</v>
      </c>
      <c r="L3848" s="81">
        <v>-108.66603611111111</v>
      </c>
      <c r="M3848" s="81">
        <v>40.972666666666669</v>
      </c>
      <c r="N3848" s="190">
        <v>0</v>
      </c>
      <c r="O3848" s="185">
        <v>0.04</v>
      </c>
      <c r="P3848" s="185">
        <v>0</v>
      </c>
      <c r="Q3848" s="185">
        <v>0</v>
      </c>
      <c r="R3848" s="186">
        <v>0</v>
      </c>
    </row>
    <row r="3849" spans="1:18" s="81" customFormat="1" x14ac:dyDescent="0.2">
      <c r="A3849" s="81" t="s">
        <v>147</v>
      </c>
      <c r="B3849" s="81" t="s">
        <v>493</v>
      </c>
      <c r="C3849" s="81" t="str">
        <f t="shared" si="60"/>
        <v>08081</v>
      </c>
      <c r="D3849" s="81" t="s">
        <v>533</v>
      </c>
      <c r="E3849" s="81" t="s">
        <v>3484</v>
      </c>
      <c r="F3849" s="81">
        <v>8.6430000000000007</v>
      </c>
      <c r="G3849" s="81" t="s">
        <v>515</v>
      </c>
      <c r="H3849" s="81" t="s">
        <v>3487</v>
      </c>
      <c r="I3849" s="81" t="s">
        <v>3486</v>
      </c>
      <c r="J3849" s="81" t="s">
        <v>716</v>
      </c>
      <c r="K3849" s="81" t="s">
        <v>333</v>
      </c>
      <c r="L3849" s="81">
        <v>-108.66603611111111</v>
      </c>
      <c r="M3849" s="81">
        <v>40.972666666666669</v>
      </c>
      <c r="N3849" s="190">
        <v>0</v>
      </c>
      <c r="O3849" s="185">
        <v>0</v>
      </c>
      <c r="P3849" s="185">
        <v>1.0676270000000001</v>
      </c>
      <c r="Q3849" s="185">
        <v>0</v>
      </c>
      <c r="R3849" s="186">
        <v>0</v>
      </c>
    </row>
    <row r="3850" spans="1:18" s="81" customFormat="1" x14ac:dyDescent="0.2">
      <c r="A3850" s="81" t="s">
        <v>147</v>
      </c>
      <c r="B3850" s="81" t="s">
        <v>493</v>
      </c>
      <c r="C3850" s="81" t="str">
        <f t="shared" si="60"/>
        <v>08081</v>
      </c>
      <c r="D3850" s="81" t="s">
        <v>533</v>
      </c>
      <c r="E3850" s="81" t="s">
        <v>3484</v>
      </c>
      <c r="F3850" s="81">
        <v>8.6430000000000007</v>
      </c>
      <c r="G3850" s="81" t="s">
        <v>515</v>
      </c>
      <c r="H3850" s="81" t="s">
        <v>3487</v>
      </c>
      <c r="I3850" s="81" t="s">
        <v>3486</v>
      </c>
      <c r="J3850" s="81" t="s">
        <v>716</v>
      </c>
      <c r="K3850" s="81" t="s">
        <v>333</v>
      </c>
      <c r="L3850" s="81">
        <v>-108.66603611111111</v>
      </c>
      <c r="M3850" s="81">
        <v>40.972666666666669</v>
      </c>
      <c r="N3850" s="190">
        <v>0.98630499999999999</v>
      </c>
      <c r="O3850" s="185">
        <v>0</v>
      </c>
      <c r="P3850" s="185">
        <v>0</v>
      </c>
      <c r="Q3850" s="185">
        <v>0</v>
      </c>
      <c r="R3850" s="186">
        <v>0</v>
      </c>
    </row>
    <row r="3851" spans="1:18" s="81" customFormat="1" x14ac:dyDescent="0.2">
      <c r="A3851" s="81" t="s">
        <v>147</v>
      </c>
      <c r="B3851" s="81" t="s">
        <v>493</v>
      </c>
      <c r="C3851" s="81" t="str">
        <f t="shared" si="60"/>
        <v>08081</v>
      </c>
      <c r="D3851" s="81" t="s">
        <v>533</v>
      </c>
      <c r="E3851" s="81" t="s">
        <v>3484</v>
      </c>
      <c r="F3851" s="81">
        <v>8.6430000000000007</v>
      </c>
      <c r="G3851" s="81" t="s">
        <v>515</v>
      </c>
      <c r="H3851" s="81" t="s">
        <v>3487</v>
      </c>
      <c r="I3851" s="81" t="s">
        <v>3486</v>
      </c>
      <c r="J3851" s="81" t="s">
        <v>716</v>
      </c>
      <c r="K3851" s="81" t="s">
        <v>333</v>
      </c>
      <c r="L3851" s="81">
        <v>-108.66603611111111</v>
      </c>
      <c r="M3851" s="81">
        <v>40.972666666666669</v>
      </c>
      <c r="N3851" s="190">
        <v>0</v>
      </c>
      <c r="O3851" s="185">
        <v>0</v>
      </c>
      <c r="P3851" s="185">
        <v>0</v>
      </c>
      <c r="Q3851" s="185">
        <v>0</v>
      </c>
      <c r="R3851" s="186">
        <v>4.3215000000000003E-2</v>
      </c>
    </row>
    <row r="3852" spans="1:18" s="81" customFormat="1" x14ac:dyDescent="0.2">
      <c r="A3852" s="81" t="s">
        <v>147</v>
      </c>
      <c r="B3852" s="81" t="s">
        <v>493</v>
      </c>
      <c r="C3852" s="81" t="str">
        <f t="shared" si="60"/>
        <v>08081</v>
      </c>
      <c r="D3852" s="81" t="s">
        <v>533</v>
      </c>
      <c r="E3852" s="81" t="s">
        <v>3484</v>
      </c>
      <c r="F3852" s="81">
        <v>8.6430000000000007</v>
      </c>
      <c r="G3852" s="81" t="s">
        <v>515</v>
      </c>
      <c r="H3852" s="81" t="s">
        <v>3487</v>
      </c>
      <c r="I3852" s="81" t="s">
        <v>3486</v>
      </c>
      <c r="J3852" s="81" t="s">
        <v>716</v>
      </c>
      <c r="K3852" s="81" t="s">
        <v>333</v>
      </c>
      <c r="L3852" s="81">
        <v>-108.66603611111111</v>
      </c>
      <c r="M3852" s="81">
        <v>40.972666666666669</v>
      </c>
      <c r="N3852" s="190">
        <v>0</v>
      </c>
      <c r="O3852" s="185">
        <v>0</v>
      </c>
      <c r="P3852" s="185">
        <v>0</v>
      </c>
      <c r="Q3852" s="185">
        <v>2.5929999999999998E-3</v>
      </c>
      <c r="R3852" s="186">
        <v>0</v>
      </c>
    </row>
    <row r="3853" spans="1:18" s="81" customFormat="1" x14ac:dyDescent="0.2">
      <c r="A3853" s="81" t="s">
        <v>147</v>
      </c>
      <c r="B3853" s="81" t="s">
        <v>493</v>
      </c>
      <c r="C3853" s="81" t="str">
        <f t="shared" si="60"/>
        <v>08081</v>
      </c>
      <c r="D3853" s="81" t="s">
        <v>533</v>
      </c>
      <c r="E3853" s="81" t="s">
        <v>3484</v>
      </c>
      <c r="F3853" s="81">
        <v>8.6430000000000007</v>
      </c>
      <c r="G3853" s="81" t="s">
        <v>515</v>
      </c>
      <c r="H3853" s="81" t="s">
        <v>3487</v>
      </c>
      <c r="I3853" s="81" t="s">
        <v>3486</v>
      </c>
      <c r="J3853" s="81" t="s">
        <v>716</v>
      </c>
      <c r="K3853" s="81" t="s">
        <v>333</v>
      </c>
      <c r="L3853" s="81">
        <v>-108.66603611111111</v>
      </c>
      <c r="M3853" s="81">
        <v>40.972666666666669</v>
      </c>
      <c r="N3853" s="190">
        <v>0</v>
      </c>
      <c r="O3853" s="185">
        <v>0.4</v>
      </c>
      <c r="P3853" s="185">
        <v>0</v>
      </c>
      <c r="Q3853" s="185">
        <v>0</v>
      </c>
      <c r="R3853" s="186">
        <v>0</v>
      </c>
    </row>
    <row r="3854" spans="1:18" s="81" customFormat="1" x14ac:dyDescent="0.2">
      <c r="A3854" s="81" t="s">
        <v>147</v>
      </c>
      <c r="B3854" s="81" t="s">
        <v>493</v>
      </c>
      <c r="C3854" s="81" t="str">
        <f t="shared" si="60"/>
        <v>08081</v>
      </c>
      <c r="D3854" s="81" t="s">
        <v>533</v>
      </c>
      <c r="E3854" s="81" t="s">
        <v>3484</v>
      </c>
      <c r="F3854" s="81">
        <v>182.5</v>
      </c>
      <c r="G3854" s="81" t="s">
        <v>668</v>
      </c>
      <c r="H3854" s="81" t="s">
        <v>675</v>
      </c>
      <c r="I3854" s="81" t="s">
        <v>3486</v>
      </c>
      <c r="J3854" s="81" t="s">
        <v>10</v>
      </c>
      <c r="K3854" s="81" t="s">
        <v>319</v>
      </c>
      <c r="L3854" s="81">
        <v>-108.66603611111111</v>
      </c>
      <c r="M3854" s="81">
        <v>40.972666666666669</v>
      </c>
      <c r="N3854" s="190">
        <v>0</v>
      </c>
      <c r="O3854" s="185">
        <v>10.654806000000001</v>
      </c>
      <c r="P3854" s="185">
        <v>0</v>
      </c>
      <c r="Q3854" s="185">
        <v>0</v>
      </c>
      <c r="R3854" s="186">
        <v>0</v>
      </c>
    </row>
    <row r="3855" spans="1:18" s="81" customFormat="1" x14ac:dyDescent="0.2">
      <c r="A3855" s="81" t="s">
        <v>147</v>
      </c>
      <c r="B3855" s="81" t="s">
        <v>493</v>
      </c>
      <c r="C3855" s="81" t="str">
        <f t="shared" si="60"/>
        <v>08081</v>
      </c>
      <c r="D3855" s="81" t="s">
        <v>533</v>
      </c>
      <c r="E3855" s="81" t="s">
        <v>3484</v>
      </c>
      <c r="F3855" s="81">
        <v>68.67</v>
      </c>
      <c r="G3855" s="81" t="s">
        <v>528</v>
      </c>
      <c r="H3855" s="81" t="s">
        <v>565</v>
      </c>
      <c r="I3855" s="81" t="s">
        <v>3486</v>
      </c>
      <c r="J3855" s="81" t="s">
        <v>14</v>
      </c>
      <c r="K3855" s="81" t="s">
        <v>494</v>
      </c>
      <c r="L3855" s="81">
        <v>-108.66603611111111</v>
      </c>
      <c r="M3855" s="81">
        <v>40.972666666666669</v>
      </c>
      <c r="N3855" s="190">
        <v>0</v>
      </c>
      <c r="O3855" s="185">
        <v>4.4697301084077159</v>
      </c>
      <c r="P3855" s="185">
        <v>0</v>
      </c>
      <c r="Q3855" s="185">
        <v>0</v>
      </c>
      <c r="R3855" s="186">
        <v>0</v>
      </c>
    </row>
    <row r="3856" spans="1:18" s="81" customFormat="1" x14ac:dyDescent="0.2">
      <c r="A3856" s="81" t="s">
        <v>147</v>
      </c>
      <c r="B3856" s="81" t="s">
        <v>493</v>
      </c>
      <c r="C3856" s="81" t="str">
        <f t="shared" si="60"/>
        <v>08081</v>
      </c>
      <c r="D3856" s="81" t="s">
        <v>533</v>
      </c>
      <c r="E3856" s="81" t="s">
        <v>3488</v>
      </c>
      <c r="F3856" s="81">
        <v>35.28</v>
      </c>
      <c r="G3856" s="81" t="s">
        <v>528</v>
      </c>
      <c r="H3856" s="81" t="s">
        <v>565</v>
      </c>
      <c r="I3856" s="81" t="s">
        <v>3489</v>
      </c>
      <c r="J3856" s="81" t="s">
        <v>14</v>
      </c>
      <c r="K3856" s="81" t="s">
        <v>494</v>
      </c>
      <c r="L3856" s="81">
        <v>-108.29431388888889</v>
      </c>
      <c r="M3856" s="81">
        <v>40.885969444444441</v>
      </c>
      <c r="N3856" s="190">
        <v>0</v>
      </c>
      <c r="O3856" s="185">
        <v>2.2963749611190076</v>
      </c>
      <c r="P3856" s="185">
        <v>0</v>
      </c>
      <c r="Q3856" s="185">
        <v>0</v>
      </c>
      <c r="R3856" s="186">
        <v>0</v>
      </c>
    </row>
    <row r="3857" spans="1:18" s="81" customFormat="1" x14ac:dyDescent="0.2">
      <c r="A3857" s="81" t="s">
        <v>147</v>
      </c>
      <c r="B3857" s="81" t="s">
        <v>493</v>
      </c>
      <c r="C3857" s="81" t="str">
        <f t="shared" si="60"/>
        <v>08081</v>
      </c>
      <c r="D3857" s="81" t="s">
        <v>533</v>
      </c>
      <c r="E3857" s="81" t="s">
        <v>3490</v>
      </c>
      <c r="F3857" s="81">
        <v>670.11</v>
      </c>
      <c r="G3857" s="81" t="s">
        <v>528</v>
      </c>
      <c r="H3857" s="81" t="s">
        <v>565</v>
      </c>
      <c r="I3857" s="81" t="s">
        <v>3491</v>
      </c>
      <c r="J3857" s="81" t="s">
        <v>14</v>
      </c>
      <c r="K3857" s="81" t="s">
        <v>494</v>
      </c>
      <c r="L3857" s="81">
        <v>-108.6011036388889</v>
      </c>
      <c r="M3857" s="81">
        <v>40.989268805555554</v>
      </c>
      <c r="N3857" s="190">
        <v>0</v>
      </c>
      <c r="O3857" s="185">
        <v>43.616583031022437</v>
      </c>
      <c r="P3857" s="185">
        <v>0</v>
      </c>
      <c r="Q3857" s="185">
        <v>0</v>
      </c>
      <c r="R3857" s="186">
        <v>0</v>
      </c>
    </row>
    <row r="3858" spans="1:18" s="81" customFormat="1" x14ac:dyDescent="0.2">
      <c r="A3858" s="81" t="s">
        <v>147</v>
      </c>
      <c r="B3858" s="81" t="s">
        <v>493</v>
      </c>
      <c r="C3858" s="81" t="str">
        <f t="shared" si="60"/>
        <v>08081</v>
      </c>
      <c r="D3858" s="81" t="s">
        <v>533</v>
      </c>
      <c r="E3858" s="81" t="s">
        <v>3492</v>
      </c>
      <c r="F3858" s="81">
        <v>135.40799999999999</v>
      </c>
      <c r="G3858" s="81" t="s">
        <v>528</v>
      </c>
      <c r="H3858" s="81" t="s">
        <v>565</v>
      </c>
      <c r="I3858" s="81" t="s">
        <v>3493</v>
      </c>
      <c r="J3858" s="81" t="s">
        <v>14</v>
      </c>
      <c r="K3858" s="81" t="s">
        <v>494</v>
      </c>
      <c r="L3858" s="81">
        <v>-108.60838888888888</v>
      </c>
      <c r="M3858" s="81">
        <v>40.987230555555556</v>
      </c>
      <c r="N3858" s="190">
        <v>0</v>
      </c>
      <c r="O3858" s="185">
        <v>8.8137055844539987</v>
      </c>
      <c r="P3858" s="185">
        <v>0</v>
      </c>
      <c r="Q3858" s="185">
        <v>0</v>
      </c>
      <c r="R3858" s="186">
        <v>0</v>
      </c>
    </row>
    <row r="3859" spans="1:18" s="81" customFormat="1" x14ac:dyDescent="0.2">
      <c r="A3859" s="81" t="s">
        <v>147</v>
      </c>
      <c r="B3859" s="81" t="s">
        <v>493</v>
      </c>
      <c r="C3859" s="81" t="str">
        <f t="shared" si="60"/>
        <v>08081</v>
      </c>
      <c r="D3859" s="81" t="s">
        <v>533</v>
      </c>
      <c r="E3859" s="81" t="s">
        <v>727</v>
      </c>
      <c r="F3859" s="81">
        <v>387.82799999999997</v>
      </c>
      <c r="G3859" s="81" t="s">
        <v>528</v>
      </c>
      <c r="H3859" s="81" t="s">
        <v>565</v>
      </c>
      <c r="I3859" s="81" t="s">
        <v>3494</v>
      </c>
      <c r="J3859" s="81" t="s">
        <v>14</v>
      </c>
      <c r="K3859" s="81" t="s">
        <v>494</v>
      </c>
      <c r="L3859" s="81">
        <v>-108.59873747222221</v>
      </c>
      <c r="M3859" s="81">
        <v>40.991122916666669</v>
      </c>
      <c r="N3859" s="190">
        <v>0</v>
      </c>
      <c r="O3859" s="185">
        <v>25.243721675317374</v>
      </c>
      <c r="P3859" s="185">
        <v>0</v>
      </c>
      <c r="Q3859" s="185">
        <v>0</v>
      </c>
      <c r="R3859" s="186">
        <v>0</v>
      </c>
    </row>
    <row r="3860" spans="1:18" s="81" customFormat="1" x14ac:dyDescent="0.2">
      <c r="A3860" s="81" t="s">
        <v>147</v>
      </c>
      <c r="B3860" s="81" t="s">
        <v>493</v>
      </c>
      <c r="C3860" s="81" t="str">
        <f t="shared" si="60"/>
        <v>08081</v>
      </c>
      <c r="D3860" s="81" t="s">
        <v>533</v>
      </c>
      <c r="E3860" s="81" t="s">
        <v>732</v>
      </c>
      <c r="F3860" s="81">
        <v>30.324000000000002</v>
      </c>
      <c r="G3860" s="81" t="s">
        <v>528</v>
      </c>
      <c r="H3860" s="81" t="s">
        <v>565</v>
      </c>
      <c r="I3860" s="81" t="s">
        <v>3495</v>
      </c>
      <c r="J3860" s="81" t="s">
        <v>14</v>
      </c>
      <c r="K3860" s="81" t="s">
        <v>494</v>
      </c>
      <c r="L3860" s="81">
        <v>-108.3038638888889</v>
      </c>
      <c r="M3860" s="81">
        <v>40.958088888888895</v>
      </c>
      <c r="N3860" s="190">
        <v>0</v>
      </c>
      <c r="O3860" s="185">
        <v>1.9737888453270978</v>
      </c>
      <c r="P3860" s="185">
        <v>0</v>
      </c>
      <c r="Q3860" s="185">
        <v>0</v>
      </c>
      <c r="R3860" s="186">
        <v>0</v>
      </c>
    </row>
    <row r="3861" spans="1:18" s="81" customFormat="1" x14ac:dyDescent="0.2">
      <c r="A3861" s="81" t="s">
        <v>147</v>
      </c>
      <c r="B3861" s="81" t="s">
        <v>493</v>
      </c>
      <c r="C3861" s="81" t="str">
        <f t="shared" si="60"/>
        <v>08081</v>
      </c>
      <c r="D3861" s="81" t="s">
        <v>533</v>
      </c>
      <c r="E3861" s="81" t="s">
        <v>737</v>
      </c>
      <c r="F3861" s="81">
        <v>65.94</v>
      </c>
      <c r="G3861" s="81" t="s">
        <v>528</v>
      </c>
      <c r="H3861" s="81" t="s">
        <v>565</v>
      </c>
      <c r="I3861" s="81" t="s">
        <v>3496</v>
      </c>
      <c r="J3861" s="81" t="s">
        <v>14</v>
      </c>
      <c r="K3861" s="81" t="s">
        <v>494</v>
      </c>
      <c r="L3861" s="81">
        <v>-108.29435277777777</v>
      </c>
      <c r="M3861" s="81">
        <v>40.958225000000006</v>
      </c>
      <c r="N3861" s="190">
        <v>0</v>
      </c>
      <c r="O3861" s="185">
        <v>4.2920341535200501</v>
      </c>
      <c r="P3861" s="185">
        <v>0</v>
      </c>
      <c r="Q3861" s="185">
        <v>0</v>
      </c>
      <c r="R3861" s="186">
        <v>0</v>
      </c>
    </row>
    <row r="3862" spans="1:18" s="81" customFormat="1" x14ac:dyDescent="0.2">
      <c r="A3862" s="81" t="s">
        <v>147</v>
      </c>
      <c r="B3862" s="81" t="s">
        <v>493</v>
      </c>
      <c r="C3862" s="81" t="str">
        <f t="shared" si="60"/>
        <v>08081</v>
      </c>
      <c r="D3862" s="81" t="s">
        <v>533</v>
      </c>
      <c r="E3862" s="81" t="s">
        <v>746</v>
      </c>
      <c r="F3862" s="81">
        <v>57.96</v>
      </c>
      <c r="G3862" s="81" t="s">
        <v>528</v>
      </c>
      <c r="H3862" s="81" t="s">
        <v>565</v>
      </c>
      <c r="I3862" s="81" t="s">
        <v>3497</v>
      </c>
      <c r="J3862" s="81" t="s">
        <v>14</v>
      </c>
      <c r="K3862" s="81" t="s">
        <v>494</v>
      </c>
      <c r="L3862" s="81">
        <v>-108.31342777777778</v>
      </c>
      <c r="M3862" s="81">
        <v>40.958200000000005</v>
      </c>
      <c r="N3862" s="190">
        <v>0</v>
      </c>
      <c r="O3862" s="185">
        <v>3.7726160075526556</v>
      </c>
      <c r="P3862" s="185">
        <v>0</v>
      </c>
      <c r="Q3862" s="185">
        <v>0</v>
      </c>
      <c r="R3862" s="186">
        <v>0</v>
      </c>
    </row>
    <row r="3863" spans="1:18" s="81" customFormat="1" x14ac:dyDescent="0.2">
      <c r="A3863" s="81" t="s">
        <v>147</v>
      </c>
      <c r="B3863" s="81" t="s">
        <v>493</v>
      </c>
      <c r="C3863" s="81" t="str">
        <f t="shared" si="60"/>
        <v>08081</v>
      </c>
      <c r="D3863" s="81" t="s">
        <v>533</v>
      </c>
      <c r="E3863" s="81" t="s">
        <v>752</v>
      </c>
      <c r="F3863" s="81">
        <v>244.02</v>
      </c>
      <c r="G3863" s="81" t="s">
        <v>528</v>
      </c>
      <c r="H3863" s="81" t="s">
        <v>565</v>
      </c>
      <c r="I3863" s="81" t="s">
        <v>3498</v>
      </c>
      <c r="J3863" s="81" t="s">
        <v>14</v>
      </c>
      <c r="K3863" s="81" t="s">
        <v>494</v>
      </c>
      <c r="L3863" s="81">
        <v>-108.63245833333333</v>
      </c>
      <c r="M3863" s="81">
        <v>40.921966666666663</v>
      </c>
      <c r="N3863" s="190">
        <v>0</v>
      </c>
      <c r="O3863" s="185">
        <v>15.883260147739803</v>
      </c>
      <c r="P3863" s="185">
        <v>0</v>
      </c>
      <c r="Q3863" s="185">
        <v>0</v>
      </c>
      <c r="R3863" s="186">
        <v>0</v>
      </c>
    </row>
    <row r="3864" spans="1:18" s="81" customFormat="1" x14ac:dyDescent="0.2">
      <c r="A3864" s="81" t="s">
        <v>147</v>
      </c>
      <c r="B3864" s="81" t="s">
        <v>493</v>
      </c>
      <c r="C3864" s="81" t="str">
        <f t="shared" si="60"/>
        <v>08081</v>
      </c>
      <c r="D3864" s="81" t="s">
        <v>533</v>
      </c>
      <c r="E3864" s="81" t="s">
        <v>755</v>
      </c>
      <c r="F3864" s="81">
        <v>392.36399999999998</v>
      </c>
      <c r="G3864" s="81" t="s">
        <v>528</v>
      </c>
      <c r="H3864" s="81" t="s">
        <v>1066</v>
      </c>
      <c r="I3864" s="81" t="s">
        <v>3499</v>
      </c>
      <c r="J3864" s="81" t="s">
        <v>14</v>
      </c>
      <c r="K3864" s="81" t="s">
        <v>494</v>
      </c>
      <c r="L3864" s="81">
        <v>-107.47346677777777</v>
      </c>
      <c r="M3864" s="81">
        <v>40.472594666666666</v>
      </c>
      <c r="N3864" s="190">
        <v>0</v>
      </c>
      <c r="O3864" s="185">
        <v>25.538969993953106</v>
      </c>
      <c r="P3864" s="185">
        <v>0</v>
      </c>
      <c r="Q3864" s="185">
        <v>0</v>
      </c>
      <c r="R3864" s="186">
        <v>0</v>
      </c>
    </row>
    <row r="3865" spans="1:18" s="81" customFormat="1" x14ac:dyDescent="0.2">
      <c r="A3865" s="81" t="s">
        <v>147</v>
      </c>
      <c r="B3865" s="81" t="s">
        <v>493</v>
      </c>
      <c r="C3865" s="81" t="str">
        <f t="shared" si="60"/>
        <v>08081</v>
      </c>
      <c r="D3865" s="81" t="s">
        <v>533</v>
      </c>
      <c r="E3865" s="81" t="s">
        <v>3500</v>
      </c>
      <c r="F3865" s="81">
        <v>217.518</v>
      </c>
      <c r="G3865" s="81" t="s">
        <v>528</v>
      </c>
      <c r="H3865" s="81" t="s">
        <v>1066</v>
      </c>
      <c r="I3865" s="81" t="s">
        <v>3501</v>
      </c>
      <c r="J3865" s="81" t="s">
        <v>14</v>
      </c>
      <c r="K3865" s="81" t="s">
        <v>494</v>
      </c>
      <c r="L3865" s="81">
        <v>-107.50926800000001</v>
      </c>
      <c r="M3865" s="81">
        <v>40.491309027777781</v>
      </c>
      <c r="N3865" s="190">
        <v>0</v>
      </c>
      <c r="O3865" s="185">
        <v>14.15824520185943</v>
      </c>
      <c r="P3865" s="185">
        <v>0</v>
      </c>
      <c r="Q3865" s="185">
        <v>0</v>
      </c>
      <c r="R3865" s="186">
        <v>0</v>
      </c>
    </row>
    <row r="3866" spans="1:18" s="81" customFormat="1" x14ac:dyDescent="0.2">
      <c r="A3866" s="81" t="s">
        <v>147</v>
      </c>
      <c r="B3866" s="81" t="s">
        <v>493</v>
      </c>
      <c r="C3866" s="81" t="str">
        <f t="shared" si="60"/>
        <v>08081</v>
      </c>
      <c r="D3866" s="81" t="s">
        <v>533</v>
      </c>
      <c r="E3866" s="81" t="s">
        <v>3502</v>
      </c>
      <c r="F3866" s="81">
        <v>706.39800000000002</v>
      </c>
      <c r="G3866" s="81" t="s">
        <v>528</v>
      </c>
      <c r="H3866" s="81" t="s">
        <v>1066</v>
      </c>
      <c r="I3866" s="81" t="s">
        <v>3503</v>
      </c>
      <c r="J3866" s="81" t="s">
        <v>14</v>
      </c>
      <c r="K3866" s="81" t="s">
        <v>494</v>
      </c>
      <c r="L3866" s="81">
        <v>-107.49913927777777</v>
      </c>
      <c r="M3866" s="81">
        <v>40.485517361111114</v>
      </c>
      <c r="N3866" s="190">
        <v>0</v>
      </c>
      <c r="O3866" s="185">
        <v>45.979441091651395</v>
      </c>
      <c r="P3866" s="185">
        <v>0</v>
      </c>
      <c r="Q3866" s="185">
        <v>0</v>
      </c>
      <c r="R3866" s="186">
        <v>0</v>
      </c>
    </row>
    <row r="3867" spans="1:18" s="81" customFormat="1" x14ac:dyDescent="0.2">
      <c r="A3867" s="81" t="s">
        <v>147</v>
      </c>
      <c r="B3867" s="81" t="s">
        <v>493</v>
      </c>
      <c r="C3867" s="81" t="str">
        <f t="shared" si="60"/>
        <v>08081</v>
      </c>
      <c r="D3867" s="81" t="s">
        <v>533</v>
      </c>
      <c r="E3867" s="81" t="s">
        <v>3504</v>
      </c>
      <c r="F3867" s="81">
        <v>122.64</v>
      </c>
      <c r="G3867" s="81" t="s">
        <v>528</v>
      </c>
      <c r="H3867" s="81" t="s">
        <v>565</v>
      </c>
      <c r="I3867" s="81" t="s">
        <v>3505</v>
      </c>
      <c r="J3867" s="81" t="s">
        <v>14</v>
      </c>
      <c r="K3867" s="81" t="s">
        <v>494</v>
      </c>
      <c r="L3867" s="81">
        <v>-107.86125</v>
      </c>
      <c r="M3867" s="81">
        <v>40.791816666666662</v>
      </c>
      <c r="N3867" s="190">
        <v>0</v>
      </c>
      <c r="O3867" s="185">
        <v>7.9826367696041691</v>
      </c>
      <c r="P3867" s="185">
        <v>0</v>
      </c>
      <c r="Q3867" s="185">
        <v>0</v>
      </c>
      <c r="R3867" s="186">
        <v>0</v>
      </c>
    </row>
    <row r="3868" spans="1:18" s="81" customFormat="1" x14ac:dyDescent="0.2">
      <c r="A3868" s="81" t="s">
        <v>147</v>
      </c>
      <c r="B3868" s="81" t="s">
        <v>493</v>
      </c>
      <c r="C3868" s="81" t="str">
        <f t="shared" si="60"/>
        <v>08081</v>
      </c>
      <c r="D3868" s="81" t="s">
        <v>533</v>
      </c>
      <c r="E3868" s="81" t="s">
        <v>778</v>
      </c>
      <c r="F3868" s="81">
        <v>332.2</v>
      </c>
      <c r="G3868" s="81" t="s">
        <v>505</v>
      </c>
      <c r="H3868" s="81" t="s">
        <v>3506</v>
      </c>
      <c r="I3868" s="81" t="s">
        <v>3507</v>
      </c>
      <c r="J3868" s="81" t="s">
        <v>10</v>
      </c>
      <c r="K3868" s="81" t="s">
        <v>319</v>
      </c>
      <c r="L3868" s="81">
        <v>-108.60824444444444</v>
      </c>
      <c r="M3868" s="81">
        <v>40.951058333333336</v>
      </c>
      <c r="N3868" s="190">
        <v>0</v>
      </c>
      <c r="O3868" s="185">
        <v>13.199966999999999</v>
      </c>
      <c r="P3868" s="185">
        <v>0</v>
      </c>
      <c r="Q3868" s="185">
        <v>0</v>
      </c>
      <c r="R3868" s="186">
        <v>0</v>
      </c>
    </row>
    <row r="3869" spans="1:18" s="81" customFormat="1" x14ac:dyDescent="0.2">
      <c r="A3869" s="81" t="s">
        <v>147</v>
      </c>
      <c r="B3869" s="81" t="s">
        <v>493</v>
      </c>
      <c r="C3869" s="81" t="str">
        <f t="shared" si="60"/>
        <v>08081</v>
      </c>
      <c r="D3869" s="81" t="s">
        <v>533</v>
      </c>
      <c r="E3869" s="81" t="s">
        <v>778</v>
      </c>
      <c r="F3869" s="81">
        <v>122.895</v>
      </c>
      <c r="G3869" s="81" t="s">
        <v>528</v>
      </c>
      <c r="H3869" s="81" t="s">
        <v>531</v>
      </c>
      <c r="I3869" s="81" t="s">
        <v>3507</v>
      </c>
      <c r="J3869" s="81" t="s">
        <v>14</v>
      </c>
      <c r="K3869" s="81" t="s">
        <v>494</v>
      </c>
      <c r="L3869" s="81">
        <v>-108.60824444444444</v>
      </c>
      <c r="M3869" s="81">
        <v>40.951058333333336</v>
      </c>
      <c r="N3869" s="190">
        <v>0</v>
      </c>
      <c r="O3869" s="185">
        <v>3.2686851083093491</v>
      </c>
      <c r="P3869" s="185">
        <v>0</v>
      </c>
      <c r="Q3869" s="185">
        <v>0</v>
      </c>
      <c r="R3869" s="186">
        <v>0</v>
      </c>
    </row>
    <row r="3870" spans="1:18" s="81" customFormat="1" x14ac:dyDescent="0.2">
      <c r="A3870" s="81" t="s">
        <v>147</v>
      </c>
      <c r="B3870" s="81" t="s">
        <v>493</v>
      </c>
      <c r="C3870" s="81" t="str">
        <f t="shared" si="60"/>
        <v>08081</v>
      </c>
      <c r="D3870" s="81" t="s">
        <v>533</v>
      </c>
      <c r="E3870" s="81" t="s">
        <v>3508</v>
      </c>
      <c r="F3870" s="81">
        <v>219</v>
      </c>
      <c r="G3870" s="81" t="s">
        <v>505</v>
      </c>
      <c r="H3870" s="81" t="s">
        <v>675</v>
      </c>
      <c r="I3870" s="81" t="s">
        <v>3509</v>
      </c>
      <c r="J3870" s="81" t="s">
        <v>10</v>
      </c>
      <c r="K3870" s="81" t="s">
        <v>319</v>
      </c>
      <c r="L3870" s="81">
        <v>-108.67748888888889</v>
      </c>
      <c r="M3870" s="81">
        <v>40.985536111111109</v>
      </c>
      <c r="N3870" s="190">
        <v>0</v>
      </c>
      <c r="O3870" s="185">
        <v>5</v>
      </c>
      <c r="P3870" s="185">
        <v>0</v>
      </c>
      <c r="Q3870" s="185">
        <v>0</v>
      </c>
      <c r="R3870" s="186">
        <v>0</v>
      </c>
    </row>
    <row r="3871" spans="1:18" s="81" customFormat="1" x14ac:dyDescent="0.2">
      <c r="A3871" s="81" t="s">
        <v>147</v>
      </c>
      <c r="B3871" s="81" t="s">
        <v>493</v>
      </c>
      <c r="C3871" s="81" t="str">
        <f t="shared" si="60"/>
        <v>08081</v>
      </c>
      <c r="D3871" s="81" t="s">
        <v>533</v>
      </c>
      <c r="E3871" s="81" t="s">
        <v>789</v>
      </c>
      <c r="F3871" s="81">
        <v>12.6</v>
      </c>
      <c r="G3871" s="81" t="s">
        <v>528</v>
      </c>
      <c r="H3871" s="81" t="s">
        <v>531</v>
      </c>
      <c r="I3871" s="81" t="s">
        <v>3510</v>
      </c>
      <c r="J3871" s="81" t="s">
        <v>14</v>
      </c>
      <c r="K3871" s="81" t="s">
        <v>494</v>
      </c>
      <c r="L3871" s="81">
        <v>-108.32761111111111</v>
      </c>
      <c r="M3871" s="81">
        <v>40.911413888888887</v>
      </c>
      <c r="N3871" s="190">
        <v>0</v>
      </c>
      <c r="O3871" s="185">
        <v>0.82013391468535979</v>
      </c>
      <c r="P3871" s="185">
        <v>0</v>
      </c>
      <c r="Q3871" s="185">
        <v>0</v>
      </c>
      <c r="R3871" s="186">
        <v>0</v>
      </c>
    </row>
    <row r="3872" spans="1:18" s="81" customFormat="1" x14ac:dyDescent="0.2">
      <c r="A3872" s="81" t="s">
        <v>147</v>
      </c>
      <c r="B3872" s="81" t="s">
        <v>493</v>
      </c>
      <c r="C3872" s="81" t="str">
        <f t="shared" si="60"/>
        <v>08081</v>
      </c>
      <c r="D3872" s="81" t="s">
        <v>533</v>
      </c>
      <c r="E3872" s="81" t="s">
        <v>3511</v>
      </c>
      <c r="F3872" s="81">
        <v>76650</v>
      </c>
      <c r="G3872" s="81" t="s">
        <v>528</v>
      </c>
      <c r="H3872" s="81" t="s">
        <v>529</v>
      </c>
      <c r="I3872" s="81" t="s">
        <v>3512</v>
      </c>
      <c r="J3872" s="81" t="s">
        <v>16</v>
      </c>
      <c r="K3872" s="81" t="s">
        <v>494</v>
      </c>
      <c r="L3872" s="81">
        <v>-107.69247358333334</v>
      </c>
      <c r="M3872" s="81">
        <v>40.311132138888887</v>
      </c>
      <c r="N3872" s="190">
        <v>0</v>
      </c>
      <c r="O3872" s="185">
        <v>9.9778771553289118</v>
      </c>
      <c r="P3872" s="185">
        <v>0</v>
      </c>
      <c r="Q3872" s="185">
        <v>0</v>
      </c>
      <c r="R3872" s="186">
        <v>0</v>
      </c>
    </row>
    <row r="3873" spans="1:18" s="81" customFormat="1" x14ac:dyDescent="0.2">
      <c r="A3873" s="81" t="s">
        <v>147</v>
      </c>
      <c r="B3873" s="81" t="s">
        <v>493</v>
      </c>
      <c r="C3873" s="81" t="str">
        <f t="shared" si="60"/>
        <v>08081</v>
      </c>
      <c r="D3873" s="81" t="s">
        <v>533</v>
      </c>
      <c r="E3873" s="81" t="s">
        <v>3513</v>
      </c>
      <c r="F3873" s="81">
        <v>26.425999999999998</v>
      </c>
      <c r="G3873" s="81" t="s">
        <v>515</v>
      </c>
      <c r="H3873" s="81" t="s">
        <v>3514</v>
      </c>
      <c r="I3873" s="81" t="s">
        <v>3515</v>
      </c>
      <c r="J3873" s="81" t="s">
        <v>229</v>
      </c>
      <c r="K3873" s="81" t="s">
        <v>333</v>
      </c>
      <c r="L3873" s="81">
        <v>-107.32946388888888</v>
      </c>
      <c r="M3873" s="81">
        <v>40.989425000000004</v>
      </c>
      <c r="N3873" s="190">
        <v>0</v>
      </c>
      <c r="O3873" s="185">
        <v>0</v>
      </c>
      <c r="P3873" s="185">
        <v>49.2</v>
      </c>
      <c r="Q3873" s="185">
        <v>0</v>
      </c>
      <c r="R3873" s="186">
        <v>0</v>
      </c>
    </row>
    <row r="3874" spans="1:18" s="81" customFormat="1" x14ac:dyDescent="0.2">
      <c r="A3874" s="81" t="s">
        <v>147</v>
      </c>
      <c r="B3874" s="81" t="s">
        <v>493</v>
      </c>
      <c r="C3874" s="81" t="str">
        <f t="shared" si="60"/>
        <v>08081</v>
      </c>
      <c r="D3874" s="81" t="s">
        <v>533</v>
      </c>
      <c r="E3874" s="81" t="s">
        <v>3513</v>
      </c>
      <c r="F3874" s="81">
        <v>26.425999999999998</v>
      </c>
      <c r="G3874" s="81" t="s">
        <v>515</v>
      </c>
      <c r="H3874" s="81" t="s">
        <v>3514</v>
      </c>
      <c r="I3874" s="81" t="s">
        <v>3515</v>
      </c>
      <c r="J3874" s="81" t="s">
        <v>229</v>
      </c>
      <c r="K3874" s="81" t="s">
        <v>333</v>
      </c>
      <c r="L3874" s="81">
        <v>-107.32946388888888</v>
      </c>
      <c r="M3874" s="81">
        <v>40.989425000000004</v>
      </c>
      <c r="N3874" s="190">
        <v>36</v>
      </c>
      <c r="O3874" s="185">
        <v>0</v>
      </c>
      <c r="P3874" s="185">
        <v>0</v>
      </c>
      <c r="Q3874" s="185">
        <v>0</v>
      </c>
      <c r="R3874" s="186">
        <v>0</v>
      </c>
    </row>
    <row r="3875" spans="1:18" s="81" customFormat="1" x14ac:dyDescent="0.2">
      <c r="A3875" s="81" t="s">
        <v>147</v>
      </c>
      <c r="B3875" s="81" t="s">
        <v>493</v>
      </c>
      <c r="C3875" s="81" t="str">
        <f t="shared" si="60"/>
        <v>08081</v>
      </c>
      <c r="D3875" s="81" t="s">
        <v>533</v>
      </c>
      <c r="E3875" s="81" t="s">
        <v>3513</v>
      </c>
      <c r="F3875" s="81">
        <v>26.425999999999998</v>
      </c>
      <c r="G3875" s="81" t="s">
        <v>515</v>
      </c>
      <c r="H3875" s="81" t="s">
        <v>3514</v>
      </c>
      <c r="I3875" s="81" t="s">
        <v>3515</v>
      </c>
      <c r="J3875" s="81" t="s">
        <v>229</v>
      </c>
      <c r="K3875" s="81" t="s">
        <v>333</v>
      </c>
      <c r="L3875" s="81">
        <v>-107.32946388888888</v>
      </c>
      <c r="M3875" s="81">
        <v>40.989425000000004</v>
      </c>
      <c r="N3875" s="190">
        <v>0</v>
      </c>
      <c r="O3875" s="185">
        <v>0</v>
      </c>
      <c r="P3875" s="185">
        <v>0</v>
      </c>
      <c r="Q3875" s="185">
        <v>0</v>
      </c>
      <c r="R3875" s="186">
        <v>0.13213</v>
      </c>
    </row>
    <row r="3876" spans="1:18" s="81" customFormat="1" x14ac:dyDescent="0.2">
      <c r="A3876" s="81" t="s">
        <v>147</v>
      </c>
      <c r="B3876" s="81" t="s">
        <v>493</v>
      </c>
      <c r="C3876" s="81" t="str">
        <f t="shared" si="60"/>
        <v>08081</v>
      </c>
      <c r="D3876" s="81" t="s">
        <v>533</v>
      </c>
      <c r="E3876" s="81" t="s">
        <v>3513</v>
      </c>
      <c r="F3876" s="81">
        <v>26.425999999999998</v>
      </c>
      <c r="G3876" s="81" t="s">
        <v>515</v>
      </c>
      <c r="H3876" s="81" t="s">
        <v>3514</v>
      </c>
      <c r="I3876" s="81" t="s">
        <v>3515</v>
      </c>
      <c r="J3876" s="81" t="s">
        <v>229</v>
      </c>
      <c r="K3876" s="81" t="s">
        <v>333</v>
      </c>
      <c r="L3876" s="81">
        <v>-107.32946388888888</v>
      </c>
      <c r="M3876" s="81">
        <v>40.989425000000004</v>
      </c>
      <c r="N3876" s="190">
        <v>0</v>
      </c>
      <c r="O3876" s="185">
        <v>0</v>
      </c>
      <c r="P3876" s="185">
        <v>0</v>
      </c>
      <c r="Q3876" s="185">
        <v>0</v>
      </c>
      <c r="R3876" s="186">
        <v>0</v>
      </c>
    </row>
    <row r="3877" spans="1:18" s="81" customFormat="1" x14ac:dyDescent="0.2">
      <c r="A3877" s="81" t="s">
        <v>147</v>
      </c>
      <c r="B3877" s="81" t="s">
        <v>493</v>
      </c>
      <c r="C3877" s="81" t="str">
        <f t="shared" si="60"/>
        <v>08081</v>
      </c>
      <c r="D3877" s="81" t="s">
        <v>533</v>
      </c>
      <c r="E3877" s="81" t="s">
        <v>3513</v>
      </c>
      <c r="F3877" s="81">
        <v>26.425999999999998</v>
      </c>
      <c r="G3877" s="81" t="s">
        <v>515</v>
      </c>
      <c r="H3877" s="81" t="s">
        <v>3514</v>
      </c>
      <c r="I3877" s="81" t="s">
        <v>3515</v>
      </c>
      <c r="J3877" s="81" t="s">
        <v>229</v>
      </c>
      <c r="K3877" s="81" t="s">
        <v>333</v>
      </c>
      <c r="L3877" s="81">
        <v>-107.32946388888888</v>
      </c>
      <c r="M3877" s="81">
        <v>40.989425000000004</v>
      </c>
      <c r="N3877" s="190">
        <v>0</v>
      </c>
      <c r="O3877" s="185">
        <v>0</v>
      </c>
      <c r="P3877" s="185">
        <v>0</v>
      </c>
      <c r="Q3877" s="185">
        <v>7.9279999999999993E-3</v>
      </c>
      <c r="R3877" s="186">
        <v>0</v>
      </c>
    </row>
    <row r="3878" spans="1:18" s="81" customFormat="1" x14ac:dyDescent="0.2">
      <c r="A3878" s="81" t="s">
        <v>147</v>
      </c>
      <c r="B3878" s="81" t="s">
        <v>493</v>
      </c>
      <c r="C3878" s="81" t="str">
        <f t="shared" si="60"/>
        <v>08081</v>
      </c>
      <c r="D3878" s="81" t="s">
        <v>533</v>
      </c>
      <c r="E3878" s="81" t="s">
        <v>3513</v>
      </c>
      <c r="F3878" s="81">
        <v>26.425999999999998</v>
      </c>
      <c r="G3878" s="81" t="s">
        <v>515</v>
      </c>
      <c r="H3878" s="81" t="s">
        <v>3514</v>
      </c>
      <c r="I3878" s="81" t="s">
        <v>3515</v>
      </c>
      <c r="J3878" s="81" t="s">
        <v>229</v>
      </c>
      <c r="K3878" s="81" t="s">
        <v>333</v>
      </c>
      <c r="L3878" s="81">
        <v>-107.32946388888888</v>
      </c>
      <c r="M3878" s="81">
        <v>40.989425000000004</v>
      </c>
      <c r="N3878" s="190">
        <v>0</v>
      </c>
      <c r="O3878" s="185">
        <v>7</v>
      </c>
      <c r="P3878" s="185">
        <v>0</v>
      </c>
      <c r="Q3878" s="185">
        <v>0</v>
      </c>
      <c r="R3878" s="186">
        <v>0</v>
      </c>
    </row>
    <row r="3879" spans="1:18" s="81" customFormat="1" x14ac:dyDescent="0.2">
      <c r="A3879" s="81" t="s">
        <v>147</v>
      </c>
      <c r="B3879" s="81" t="s">
        <v>493</v>
      </c>
      <c r="C3879" s="81" t="str">
        <f t="shared" si="60"/>
        <v>08081</v>
      </c>
      <c r="D3879" s="81" t="s">
        <v>533</v>
      </c>
      <c r="E3879" s="81" t="s">
        <v>3513</v>
      </c>
      <c r="F3879" s="81">
        <v>74.8</v>
      </c>
      <c r="G3879" s="81" t="s">
        <v>515</v>
      </c>
      <c r="H3879" s="81" t="s">
        <v>3516</v>
      </c>
      <c r="I3879" s="81" t="s">
        <v>3515</v>
      </c>
      <c r="J3879" s="81" t="s">
        <v>231</v>
      </c>
      <c r="K3879" s="81" t="s">
        <v>333</v>
      </c>
      <c r="L3879" s="81">
        <v>-107.32946388888888</v>
      </c>
      <c r="M3879" s="81">
        <v>40.989425000000004</v>
      </c>
      <c r="N3879" s="190">
        <v>0</v>
      </c>
      <c r="O3879" s="185">
        <v>0</v>
      </c>
      <c r="P3879" s="185">
        <v>17.100000000000001</v>
      </c>
      <c r="Q3879" s="185">
        <v>0</v>
      </c>
      <c r="R3879" s="186">
        <v>0</v>
      </c>
    </row>
    <row r="3880" spans="1:18" s="81" customFormat="1" x14ac:dyDescent="0.2">
      <c r="A3880" s="81" t="s">
        <v>147</v>
      </c>
      <c r="B3880" s="81" t="s">
        <v>493</v>
      </c>
      <c r="C3880" s="81" t="str">
        <f t="shared" si="60"/>
        <v>08081</v>
      </c>
      <c r="D3880" s="81" t="s">
        <v>533</v>
      </c>
      <c r="E3880" s="81" t="s">
        <v>3513</v>
      </c>
      <c r="F3880" s="81">
        <v>74.8</v>
      </c>
      <c r="G3880" s="81" t="s">
        <v>515</v>
      </c>
      <c r="H3880" s="81" t="s">
        <v>3516</v>
      </c>
      <c r="I3880" s="81" t="s">
        <v>3515</v>
      </c>
      <c r="J3880" s="81" t="s">
        <v>231</v>
      </c>
      <c r="K3880" s="81" t="s">
        <v>333</v>
      </c>
      <c r="L3880" s="81">
        <v>-107.32946388888888</v>
      </c>
      <c r="M3880" s="81">
        <v>40.989425000000004</v>
      </c>
      <c r="N3880" s="190">
        <v>19.3</v>
      </c>
      <c r="O3880" s="185">
        <v>0</v>
      </c>
      <c r="P3880" s="185">
        <v>0</v>
      </c>
      <c r="Q3880" s="185">
        <v>0</v>
      </c>
      <c r="R3880" s="186">
        <v>0</v>
      </c>
    </row>
    <row r="3881" spans="1:18" s="81" customFormat="1" x14ac:dyDescent="0.2">
      <c r="A3881" s="81" t="s">
        <v>147</v>
      </c>
      <c r="B3881" s="81" t="s">
        <v>493</v>
      </c>
      <c r="C3881" s="81" t="str">
        <f t="shared" si="60"/>
        <v>08081</v>
      </c>
      <c r="D3881" s="81" t="s">
        <v>533</v>
      </c>
      <c r="E3881" s="81" t="s">
        <v>3513</v>
      </c>
      <c r="F3881" s="81">
        <v>74.8</v>
      </c>
      <c r="G3881" s="81" t="s">
        <v>515</v>
      </c>
      <c r="H3881" s="81" t="s">
        <v>3516</v>
      </c>
      <c r="I3881" s="81" t="s">
        <v>3515</v>
      </c>
      <c r="J3881" s="81" t="s">
        <v>231</v>
      </c>
      <c r="K3881" s="81" t="s">
        <v>333</v>
      </c>
      <c r="L3881" s="81">
        <v>-107.32946388888888</v>
      </c>
      <c r="M3881" s="81">
        <v>40.989425000000004</v>
      </c>
      <c r="N3881" s="190">
        <v>0</v>
      </c>
      <c r="O3881" s="185">
        <v>0</v>
      </c>
      <c r="P3881" s="185">
        <v>0</v>
      </c>
      <c r="Q3881" s="185">
        <v>0</v>
      </c>
      <c r="R3881" s="186">
        <v>0.26</v>
      </c>
    </row>
    <row r="3882" spans="1:18" s="81" customFormat="1" x14ac:dyDescent="0.2">
      <c r="A3882" s="81" t="s">
        <v>147</v>
      </c>
      <c r="B3882" s="81" t="s">
        <v>493</v>
      </c>
      <c r="C3882" s="81" t="str">
        <f t="shared" si="60"/>
        <v>08081</v>
      </c>
      <c r="D3882" s="81" t="s">
        <v>533</v>
      </c>
      <c r="E3882" s="81" t="s">
        <v>3513</v>
      </c>
      <c r="F3882" s="81">
        <v>74.8</v>
      </c>
      <c r="G3882" s="81" t="s">
        <v>515</v>
      </c>
      <c r="H3882" s="81" t="s">
        <v>3516</v>
      </c>
      <c r="I3882" s="81" t="s">
        <v>3515</v>
      </c>
      <c r="J3882" s="81" t="s">
        <v>231</v>
      </c>
      <c r="K3882" s="81" t="s">
        <v>333</v>
      </c>
      <c r="L3882" s="81">
        <v>-107.32946388888888</v>
      </c>
      <c r="M3882" s="81">
        <v>40.989425000000004</v>
      </c>
      <c r="N3882" s="190">
        <v>0</v>
      </c>
      <c r="O3882" s="185">
        <v>0</v>
      </c>
      <c r="P3882" s="185">
        <v>0</v>
      </c>
      <c r="Q3882" s="185">
        <v>0</v>
      </c>
      <c r="R3882" s="186">
        <v>0</v>
      </c>
    </row>
    <row r="3883" spans="1:18" s="81" customFormat="1" x14ac:dyDescent="0.2">
      <c r="A3883" s="81" t="s">
        <v>147</v>
      </c>
      <c r="B3883" s="81" t="s">
        <v>493</v>
      </c>
      <c r="C3883" s="81" t="str">
        <f t="shared" si="60"/>
        <v>08081</v>
      </c>
      <c r="D3883" s="81" t="s">
        <v>533</v>
      </c>
      <c r="E3883" s="81" t="s">
        <v>3513</v>
      </c>
      <c r="F3883" s="81">
        <v>74.8</v>
      </c>
      <c r="G3883" s="81" t="s">
        <v>515</v>
      </c>
      <c r="H3883" s="81" t="s">
        <v>3516</v>
      </c>
      <c r="I3883" s="81" t="s">
        <v>3515</v>
      </c>
      <c r="J3883" s="81" t="s">
        <v>231</v>
      </c>
      <c r="K3883" s="81" t="s">
        <v>333</v>
      </c>
      <c r="L3883" s="81">
        <v>-107.32946388888888</v>
      </c>
      <c r="M3883" s="81">
        <v>40.989425000000004</v>
      </c>
      <c r="N3883" s="190">
        <v>0</v>
      </c>
      <c r="O3883" s="185">
        <v>0</v>
      </c>
      <c r="P3883" s="185">
        <v>0</v>
      </c>
      <c r="Q3883" s="185">
        <v>1.01</v>
      </c>
      <c r="R3883" s="186">
        <v>0</v>
      </c>
    </row>
    <row r="3884" spans="1:18" s="81" customFormat="1" x14ac:dyDescent="0.2">
      <c r="A3884" s="81" t="s">
        <v>147</v>
      </c>
      <c r="B3884" s="81" t="s">
        <v>493</v>
      </c>
      <c r="C3884" s="81" t="str">
        <f t="shared" si="60"/>
        <v>08081</v>
      </c>
      <c r="D3884" s="81" t="s">
        <v>533</v>
      </c>
      <c r="E3884" s="81" t="s">
        <v>3513</v>
      </c>
      <c r="F3884" s="81">
        <v>74.8</v>
      </c>
      <c r="G3884" s="81" t="s">
        <v>515</v>
      </c>
      <c r="H3884" s="81" t="s">
        <v>3516</v>
      </c>
      <c r="I3884" s="81" t="s">
        <v>3515</v>
      </c>
      <c r="J3884" s="81" t="s">
        <v>231</v>
      </c>
      <c r="K3884" s="81" t="s">
        <v>333</v>
      </c>
      <c r="L3884" s="81">
        <v>-107.32946388888888</v>
      </c>
      <c r="M3884" s="81">
        <v>40.989425000000004</v>
      </c>
      <c r="N3884" s="190">
        <v>0</v>
      </c>
      <c r="O3884" s="185">
        <v>3.44</v>
      </c>
      <c r="P3884" s="185">
        <v>0</v>
      </c>
      <c r="Q3884" s="185">
        <v>0</v>
      </c>
      <c r="R3884" s="186">
        <v>0</v>
      </c>
    </row>
    <row r="3885" spans="1:18" s="81" customFormat="1" x14ac:dyDescent="0.2">
      <c r="A3885" s="81" t="s">
        <v>147</v>
      </c>
      <c r="B3885" s="81" t="s">
        <v>493</v>
      </c>
      <c r="C3885" s="81" t="str">
        <f t="shared" si="60"/>
        <v>08081</v>
      </c>
      <c r="D3885" s="81" t="s">
        <v>533</v>
      </c>
      <c r="E3885" s="81" t="s">
        <v>807</v>
      </c>
      <c r="F3885" s="81">
        <v>195.93</v>
      </c>
      <c r="G3885" s="81" t="s">
        <v>528</v>
      </c>
      <c r="H3885" s="81" t="s">
        <v>529</v>
      </c>
      <c r="I3885" s="81" t="s">
        <v>3517</v>
      </c>
      <c r="J3885" s="81" t="s">
        <v>14</v>
      </c>
      <c r="K3885" s="81" t="s">
        <v>494</v>
      </c>
      <c r="L3885" s="81">
        <v>-107.69997222222223</v>
      </c>
      <c r="M3885" s="81">
        <v>40.319002777777783</v>
      </c>
      <c r="N3885" s="190">
        <v>0</v>
      </c>
      <c r="O3885" s="185">
        <v>1.3449927202295855</v>
      </c>
      <c r="P3885" s="185">
        <v>0</v>
      </c>
      <c r="Q3885" s="185">
        <v>0</v>
      </c>
      <c r="R3885" s="186">
        <v>0</v>
      </c>
    </row>
    <row r="3886" spans="1:18" s="81" customFormat="1" x14ac:dyDescent="0.2">
      <c r="A3886" s="81" t="s">
        <v>147</v>
      </c>
      <c r="B3886" s="81" t="s">
        <v>493</v>
      </c>
      <c r="C3886" s="81" t="str">
        <f t="shared" si="60"/>
        <v>08081</v>
      </c>
      <c r="D3886" s="81" t="s">
        <v>533</v>
      </c>
      <c r="E3886" s="81" t="s">
        <v>813</v>
      </c>
      <c r="F3886" s="81">
        <v>730</v>
      </c>
      <c r="G3886" s="81" t="s">
        <v>505</v>
      </c>
      <c r="H3886" s="81" t="s">
        <v>3518</v>
      </c>
      <c r="I3886" s="81" t="s">
        <v>3519</v>
      </c>
      <c r="J3886" s="81" t="s">
        <v>4</v>
      </c>
      <c r="K3886" s="81" t="s">
        <v>319</v>
      </c>
      <c r="L3886" s="81">
        <v>-108.52818611111111</v>
      </c>
      <c r="M3886" s="81">
        <v>40.991147222222224</v>
      </c>
      <c r="N3886" s="190">
        <v>0</v>
      </c>
      <c r="O3886" s="185">
        <v>13.899929999999999</v>
      </c>
      <c r="P3886" s="185">
        <v>0</v>
      </c>
      <c r="Q3886" s="185">
        <v>0</v>
      </c>
      <c r="R3886" s="186">
        <v>0</v>
      </c>
    </row>
    <row r="3887" spans="1:18" s="81" customFormat="1" x14ac:dyDescent="0.2">
      <c r="A3887" s="81" t="s">
        <v>147</v>
      </c>
      <c r="B3887" s="81" t="s">
        <v>493</v>
      </c>
      <c r="C3887" s="81" t="str">
        <f t="shared" si="60"/>
        <v>08081</v>
      </c>
      <c r="D3887" s="81" t="s">
        <v>533</v>
      </c>
      <c r="E3887" s="81" t="s">
        <v>819</v>
      </c>
      <c r="F3887" s="81">
        <v>14</v>
      </c>
      <c r="G3887" s="81" t="s">
        <v>515</v>
      </c>
      <c r="H3887" s="81" t="s">
        <v>3520</v>
      </c>
      <c r="I3887" s="81" t="s">
        <v>3521</v>
      </c>
      <c r="J3887" s="81" t="s">
        <v>229</v>
      </c>
      <c r="K3887" s="81" t="s">
        <v>333</v>
      </c>
      <c r="L3887" s="81">
        <v>-107.84683333333332</v>
      </c>
      <c r="M3887" s="81">
        <v>40.791972222222221</v>
      </c>
      <c r="N3887" s="190">
        <v>0</v>
      </c>
      <c r="O3887" s="185">
        <v>0</v>
      </c>
      <c r="P3887" s="185">
        <v>1.9819979999999999</v>
      </c>
      <c r="Q3887" s="185">
        <v>0</v>
      </c>
      <c r="R3887" s="186">
        <v>0</v>
      </c>
    </row>
    <row r="3888" spans="1:18" s="81" customFormat="1" x14ac:dyDescent="0.2">
      <c r="A3888" s="81" t="s">
        <v>147</v>
      </c>
      <c r="B3888" s="81" t="s">
        <v>493</v>
      </c>
      <c r="C3888" s="81" t="str">
        <f t="shared" si="60"/>
        <v>08081</v>
      </c>
      <c r="D3888" s="81" t="s">
        <v>533</v>
      </c>
      <c r="E3888" s="81" t="s">
        <v>819</v>
      </c>
      <c r="F3888" s="81">
        <v>14</v>
      </c>
      <c r="G3888" s="81" t="s">
        <v>515</v>
      </c>
      <c r="H3888" s="81" t="s">
        <v>3520</v>
      </c>
      <c r="I3888" s="81" t="s">
        <v>3521</v>
      </c>
      <c r="J3888" s="81" t="s">
        <v>229</v>
      </c>
      <c r="K3888" s="81" t="s">
        <v>333</v>
      </c>
      <c r="L3888" s="81">
        <v>-107.84683333333332</v>
      </c>
      <c r="M3888" s="81">
        <v>40.791972222222221</v>
      </c>
      <c r="N3888" s="190">
        <v>1.9819979999999999</v>
      </c>
      <c r="O3888" s="185">
        <v>0</v>
      </c>
      <c r="P3888" s="185">
        <v>0</v>
      </c>
      <c r="Q3888" s="185">
        <v>0</v>
      </c>
      <c r="R3888" s="186">
        <v>0</v>
      </c>
    </row>
    <row r="3889" spans="1:18" s="81" customFormat="1" x14ac:dyDescent="0.2">
      <c r="A3889" s="81" t="s">
        <v>147</v>
      </c>
      <c r="B3889" s="81" t="s">
        <v>493</v>
      </c>
      <c r="C3889" s="81" t="str">
        <f t="shared" si="60"/>
        <v>08081</v>
      </c>
      <c r="D3889" s="81" t="s">
        <v>533</v>
      </c>
      <c r="E3889" s="81" t="s">
        <v>819</v>
      </c>
      <c r="F3889" s="81">
        <v>14</v>
      </c>
      <c r="G3889" s="81" t="s">
        <v>515</v>
      </c>
      <c r="H3889" s="81" t="s">
        <v>3520</v>
      </c>
      <c r="I3889" s="81" t="s">
        <v>3521</v>
      </c>
      <c r="J3889" s="81" t="s">
        <v>229</v>
      </c>
      <c r="K3889" s="81" t="s">
        <v>333</v>
      </c>
      <c r="L3889" s="81">
        <v>-107.84683333333332</v>
      </c>
      <c r="M3889" s="81">
        <v>40.791972222222221</v>
      </c>
      <c r="N3889" s="190">
        <v>0</v>
      </c>
      <c r="O3889" s="185">
        <v>0</v>
      </c>
      <c r="P3889" s="185">
        <v>0</v>
      </c>
      <c r="Q3889" s="185">
        <v>0</v>
      </c>
      <c r="R3889" s="186">
        <v>7.0000000000000007E-2</v>
      </c>
    </row>
    <row r="3890" spans="1:18" s="81" customFormat="1" x14ac:dyDescent="0.2">
      <c r="A3890" s="81" t="s">
        <v>147</v>
      </c>
      <c r="B3890" s="81" t="s">
        <v>493</v>
      </c>
      <c r="C3890" s="81" t="str">
        <f t="shared" si="60"/>
        <v>08081</v>
      </c>
      <c r="D3890" s="81" t="s">
        <v>533</v>
      </c>
      <c r="E3890" s="81" t="s">
        <v>819</v>
      </c>
      <c r="F3890" s="81">
        <v>14</v>
      </c>
      <c r="G3890" s="81" t="s">
        <v>515</v>
      </c>
      <c r="H3890" s="81" t="s">
        <v>3520</v>
      </c>
      <c r="I3890" s="81" t="s">
        <v>3521</v>
      </c>
      <c r="J3890" s="81" t="s">
        <v>229</v>
      </c>
      <c r="K3890" s="81" t="s">
        <v>333</v>
      </c>
      <c r="L3890" s="81">
        <v>-107.84683333333332</v>
      </c>
      <c r="M3890" s="81">
        <v>40.791972222222221</v>
      </c>
      <c r="N3890" s="190">
        <v>0</v>
      </c>
      <c r="O3890" s="185">
        <v>0</v>
      </c>
      <c r="P3890" s="185">
        <v>0</v>
      </c>
      <c r="Q3890" s="185">
        <v>0</v>
      </c>
      <c r="R3890" s="186">
        <v>0</v>
      </c>
    </row>
    <row r="3891" spans="1:18" s="81" customFormat="1" x14ac:dyDescent="0.2">
      <c r="A3891" s="81" t="s">
        <v>147</v>
      </c>
      <c r="B3891" s="81" t="s">
        <v>493</v>
      </c>
      <c r="C3891" s="81" t="str">
        <f t="shared" si="60"/>
        <v>08081</v>
      </c>
      <c r="D3891" s="81" t="s">
        <v>533</v>
      </c>
      <c r="E3891" s="81" t="s">
        <v>819</v>
      </c>
      <c r="F3891" s="81">
        <v>14</v>
      </c>
      <c r="G3891" s="81" t="s">
        <v>515</v>
      </c>
      <c r="H3891" s="81" t="s">
        <v>3520</v>
      </c>
      <c r="I3891" s="81" t="s">
        <v>3521</v>
      </c>
      <c r="J3891" s="81" t="s">
        <v>229</v>
      </c>
      <c r="K3891" s="81" t="s">
        <v>333</v>
      </c>
      <c r="L3891" s="81">
        <v>-107.84683333333332</v>
      </c>
      <c r="M3891" s="81">
        <v>40.791972222222221</v>
      </c>
      <c r="N3891" s="190">
        <v>0</v>
      </c>
      <c r="O3891" s="185">
        <v>0</v>
      </c>
      <c r="P3891" s="185">
        <v>0</v>
      </c>
      <c r="Q3891" s="185">
        <v>4.1999999999999997E-3</v>
      </c>
      <c r="R3891" s="186">
        <v>0</v>
      </c>
    </row>
    <row r="3892" spans="1:18" s="81" customFormat="1" x14ac:dyDescent="0.2">
      <c r="A3892" s="81" t="s">
        <v>147</v>
      </c>
      <c r="B3892" s="81" t="s">
        <v>493</v>
      </c>
      <c r="C3892" s="81" t="str">
        <f t="shared" si="60"/>
        <v>08081</v>
      </c>
      <c r="D3892" s="81" t="s">
        <v>533</v>
      </c>
      <c r="E3892" s="81" t="s">
        <v>819</v>
      </c>
      <c r="F3892" s="81">
        <v>14</v>
      </c>
      <c r="G3892" s="81" t="s">
        <v>515</v>
      </c>
      <c r="H3892" s="81" t="s">
        <v>3520</v>
      </c>
      <c r="I3892" s="81" t="s">
        <v>3521</v>
      </c>
      <c r="J3892" s="81" t="s">
        <v>229</v>
      </c>
      <c r="K3892" s="81" t="s">
        <v>333</v>
      </c>
      <c r="L3892" s="81">
        <v>-107.84683333333332</v>
      </c>
      <c r="M3892" s="81">
        <v>40.791972222222221</v>
      </c>
      <c r="N3892" s="190">
        <v>0</v>
      </c>
      <c r="O3892" s="185">
        <v>0.59819800000000001</v>
      </c>
      <c r="P3892" s="185">
        <v>0</v>
      </c>
      <c r="Q3892" s="185">
        <v>0</v>
      </c>
      <c r="R3892" s="186">
        <v>0</v>
      </c>
    </row>
    <row r="3893" spans="1:18" s="81" customFormat="1" x14ac:dyDescent="0.2">
      <c r="A3893" s="81" t="s">
        <v>147</v>
      </c>
      <c r="B3893" s="81" t="s">
        <v>493</v>
      </c>
      <c r="C3893" s="81" t="str">
        <f t="shared" si="60"/>
        <v>08081</v>
      </c>
      <c r="D3893" s="81" t="s">
        <v>533</v>
      </c>
      <c r="E3893" s="81" t="s">
        <v>821</v>
      </c>
      <c r="F3893" s="81">
        <v>66.725999999999999</v>
      </c>
      <c r="G3893" s="81" t="s">
        <v>505</v>
      </c>
      <c r="H3893" s="81" t="s">
        <v>3522</v>
      </c>
      <c r="I3893" s="81" t="s">
        <v>3523</v>
      </c>
      <c r="J3893" s="81" t="s">
        <v>4</v>
      </c>
      <c r="K3893" s="81" t="s">
        <v>319</v>
      </c>
      <c r="L3893" s="81">
        <v>-108.70379722222222</v>
      </c>
      <c r="M3893" s="81">
        <v>40.969430555555554</v>
      </c>
      <c r="N3893" s="190">
        <v>0</v>
      </c>
      <c r="O3893" s="185">
        <v>1.88</v>
      </c>
      <c r="P3893" s="185">
        <v>0</v>
      </c>
      <c r="Q3893" s="185">
        <v>0</v>
      </c>
      <c r="R3893" s="186">
        <v>0</v>
      </c>
    </row>
    <row r="3894" spans="1:18" s="81" customFormat="1" x14ac:dyDescent="0.2">
      <c r="A3894" s="81" t="s">
        <v>147</v>
      </c>
      <c r="B3894" s="81" t="s">
        <v>493</v>
      </c>
      <c r="C3894" s="81" t="str">
        <f t="shared" si="60"/>
        <v>08081</v>
      </c>
      <c r="D3894" s="81" t="s">
        <v>533</v>
      </c>
      <c r="E3894" s="81" t="s">
        <v>821</v>
      </c>
      <c r="F3894" s="81">
        <v>2.9470000000000001</v>
      </c>
      <c r="G3894" s="81" t="s">
        <v>528</v>
      </c>
      <c r="H3894" s="81" t="s">
        <v>565</v>
      </c>
      <c r="I3894" s="81" t="s">
        <v>3523</v>
      </c>
      <c r="J3894" s="81" t="s">
        <v>14</v>
      </c>
      <c r="K3894" s="81" t="s">
        <v>494</v>
      </c>
      <c r="L3894" s="81">
        <v>-108.70379722222222</v>
      </c>
      <c r="M3894" s="81">
        <v>40.969430555555554</v>
      </c>
      <c r="N3894" s="190">
        <v>0</v>
      </c>
      <c r="O3894" s="185">
        <v>0.19181619147004317</v>
      </c>
      <c r="P3894" s="185">
        <v>0</v>
      </c>
      <c r="Q3894" s="185">
        <v>0</v>
      </c>
      <c r="R3894" s="186">
        <v>0</v>
      </c>
    </row>
    <row r="3895" spans="1:18" s="81" customFormat="1" x14ac:dyDescent="0.2">
      <c r="A3895" s="81" t="s">
        <v>147</v>
      </c>
      <c r="B3895" s="81" t="s">
        <v>493</v>
      </c>
      <c r="C3895" s="81" t="str">
        <f t="shared" si="60"/>
        <v>08081</v>
      </c>
      <c r="D3895" s="81" t="s">
        <v>533</v>
      </c>
      <c r="E3895" s="81" t="s">
        <v>823</v>
      </c>
      <c r="F3895" s="81">
        <v>1460</v>
      </c>
      <c r="G3895" s="81" t="s">
        <v>505</v>
      </c>
      <c r="H3895" s="81" t="s">
        <v>1121</v>
      </c>
      <c r="I3895" s="81" t="s">
        <v>3524</v>
      </c>
      <c r="J3895" s="81" t="s">
        <v>4</v>
      </c>
      <c r="K3895" s="81" t="s">
        <v>319</v>
      </c>
      <c r="L3895" s="81">
        <v>-108.69915</v>
      </c>
      <c r="M3895" s="81">
        <v>40.969430555555554</v>
      </c>
      <c r="N3895" s="190">
        <v>0</v>
      </c>
      <c r="O3895" s="185">
        <v>2.2200000000000002</v>
      </c>
      <c r="P3895" s="185">
        <v>0</v>
      </c>
      <c r="Q3895" s="185">
        <v>0</v>
      </c>
      <c r="R3895" s="186">
        <v>0</v>
      </c>
    </row>
    <row r="3896" spans="1:18" s="81" customFormat="1" x14ac:dyDescent="0.2">
      <c r="A3896" s="81" t="s">
        <v>147</v>
      </c>
      <c r="B3896" s="81" t="s">
        <v>493</v>
      </c>
      <c r="C3896" s="81" t="str">
        <f t="shared" si="60"/>
        <v>08081</v>
      </c>
      <c r="D3896" s="81" t="s">
        <v>533</v>
      </c>
      <c r="E3896" s="81" t="s">
        <v>823</v>
      </c>
      <c r="F3896" s="81">
        <v>58.253999999999998</v>
      </c>
      <c r="G3896" s="81" t="s">
        <v>528</v>
      </c>
      <c r="H3896" s="81" t="s">
        <v>565</v>
      </c>
      <c r="I3896" s="81" t="s">
        <v>3524</v>
      </c>
      <c r="J3896" s="81" t="s">
        <v>14</v>
      </c>
      <c r="K3896" s="81" t="s">
        <v>494</v>
      </c>
      <c r="L3896" s="81">
        <v>-108.69915</v>
      </c>
      <c r="M3896" s="81">
        <v>40.969430555555554</v>
      </c>
      <c r="N3896" s="190">
        <v>0</v>
      </c>
      <c r="O3896" s="185">
        <v>3.7917526295854831</v>
      </c>
      <c r="P3896" s="185">
        <v>0</v>
      </c>
      <c r="Q3896" s="185">
        <v>0</v>
      </c>
      <c r="R3896" s="186">
        <v>0</v>
      </c>
    </row>
    <row r="3897" spans="1:18" s="81" customFormat="1" x14ac:dyDescent="0.2">
      <c r="A3897" s="81" t="s">
        <v>147</v>
      </c>
      <c r="B3897" s="81" t="s">
        <v>493</v>
      </c>
      <c r="C3897" s="81" t="str">
        <f t="shared" si="60"/>
        <v>08081</v>
      </c>
      <c r="D3897" s="81" t="s">
        <v>533</v>
      </c>
      <c r="E3897" s="81" t="s">
        <v>828</v>
      </c>
      <c r="F3897" s="81">
        <v>547.5</v>
      </c>
      <c r="G3897" s="81" t="s">
        <v>505</v>
      </c>
      <c r="H3897" s="81" t="s">
        <v>3525</v>
      </c>
      <c r="I3897" s="81" t="s">
        <v>3526</v>
      </c>
      <c r="J3897" s="81" t="s">
        <v>4</v>
      </c>
      <c r="K3897" s="81" t="s">
        <v>319</v>
      </c>
      <c r="L3897" s="81">
        <v>-107.55113333333333</v>
      </c>
      <c r="M3897" s="81">
        <v>40.917450000000002</v>
      </c>
      <c r="N3897" s="190">
        <v>0</v>
      </c>
      <c r="O3897" s="185">
        <v>9.0999979999999994</v>
      </c>
      <c r="P3897" s="185">
        <v>0</v>
      </c>
      <c r="Q3897" s="185">
        <v>0</v>
      </c>
      <c r="R3897" s="186">
        <v>0</v>
      </c>
    </row>
    <row r="3898" spans="1:18" s="81" customFormat="1" x14ac:dyDescent="0.2">
      <c r="A3898" s="81" t="s">
        <v>147</v>
      </c>
      <c r="B3898" s="81" t="s">
        <v>493</v>
      </c>
      <c r="C3898" s="81" t="str">
        <f t="shared" si="60"/>
        <v>08081</v>
      </c>
      <c r="D3898" s="81" t="s">
        <v>533</v>
      </c>
      <c r="E3898" s="81" t="s">
        <v>834</v>
      </c>
      <c r="F3898" s="81">
        <v>346.75</v>
      </c>
      <c r="G3898" s="81" t="s">
        <v>505</v>
      </c>
      <c r="H3898" s="81" t="s">
        <v>890</v>
      </c>
      <c r="I3898" s="81" t="s">
        <v>3527</v>
      </c>
      <c r="J3898" s="81" t="s">
        <v>4</v>
      </c>
      <c r="K3898" s="81" t="s">
        <v>319</v>
      </c>
      <c r="L3898" s="81">
        <v>-108.67749166666668</v>
      </c>
      <c r="M3898" s="81">
        <v>40.985594444444452</v>
      </c>
      <c r="N3898" s="190">
        <v>0</v>
      </c>
      <c r="O3898" s="185">
        <v>11.4</v>
      </c>
      <c r="P3898" s="185">
        <v>0</v>
      </c>
      <c r="Q3898" s="185">
        <v>0</v>
      </c>
      <c r="R3898" s="186">
        <v>0</v>
      </c>
    </row>
    <row r="3899" spans="1:18" s="81" customFormat="1" x14ac:dyDescent="0.2">
      <c r="A3899" s="81" t="s">
        <v>147</v>
      </c>
      <c r="B3899" s="81" t="s">
        <v>493</v>
      </c>
      <c r="C3899" s="81" t="str">
        <f t="shared" si="60"/>
        <v>08081</v>
      </c>
      <c r="D3899" s="81" t="s">
        <v>533</v>
      </c>
      <c r="E3899" s="81" t="s">
        <v>837</v>
      </c>
      <c r="F3899" s="81">
        <v>200.75</v>
      </c>
      <c r="G3899" s="81" t="s">
        <v>505</v>
      </c>
      <c r="H3899" s="81" t="s">
        <v>3528</v>
      </c>
      <c r="I3899" s="81" t="s">
        <v>3529</v>
      </c>
      <c r="J3899" s="81" t="s">
        <v>10</v>
      </c>
      <c r="K3899" s="81" t="s">
        <v>319</v>
      </c>
      <c r="L3899" s="81">
        <v>-107.55115555555555</v>
      </c>
      <c r="M3899" s="81">
        <v>40.910808333333335</v>
      </c>
      <c r="N3899" s="190">
        <v>0</v>
      </c>
      <c r="O3899" s="185">
        <v>7.7</v>
      </c>
      <c r="P3899" s="185">
        <v>0</v>
      </c>
      <c r="Q3899" s="185">
        <v>0</v>
      </c>
      <c r="R3899" s="186">
        <v>0</v>
      </c>
    </row>
    <row r="3900" spans="1:18" s="81" customFormat="1" x14ac:dyDescent="0.2">
      <c r="A3900" s="81" t="s">
        <v>147</v>
      </c>
      <c r="B3900" s="81" t="s">
        <v>493</v>
      </c>
      <c r="C3900" s="81" t="str">
        <f t="shared" si="60"/>
        <v>08081</v>
      </c>
      <c r="D3900" s="81" t="s">
        <v>533</v>
      </c>
      <c r="E3900" s="81" t="s">
        <v>837</v>
      </c>
      <c r="F3900" s="81">
        <v>76.902000000000001</v>
      </c>
      <c r="G3900" s="81" t="s">
        <v>528</v>
      </c>
      <c r="H3900" s="81" t="s">
        <v>531</v>
      </c>
      <c r="I3900" s="81" t="s">
        <v>3529</v>
      </c>
      <c r="J3900" s="81" t="s">
        <v>14</v>
      </c>
      <c r="K3900" s="81" t="s">
        <v>494</v>
      </c>
      <c r="L3900" s="81">
        <v>-107.55115555555555</v>
      </c>
      <c r="M3900" s="81">
        <v>40.910808333333335</v>
      </c>
      <c r="N3900" s="190">
        <v>0</v>
      </c>
      <c r="O3900" s="185">
        <v>5.0055506046218117</v>
      </c>
      <c r="P3900" s="185">
        <v>0</v>
      </c>
      <c r="Q3900" s="185">
        <v>0</v>
      </c>
      <c r="R3900" s="186">
        <v>0</v>
      </c>
    </row>
    <row r="3901" spans="1:18" s="81" customFormat="1" x14ac:dyDescent="0.2">
      <c r="A3901" s="81" t="s">
        <v>147</v>
      </c>
      <c r="B3901" s="81" t="s">
        <v>493</v>
      </c>
      <c r="C3901" s="81" t="str">
        <f t="shared" si="60"/>
        <v>08081</v>
      </c>
      <c r="D3901" s="81" t="s">
        <v>533</v>
      </c>
      <c r="E3901" s="81" t="s">
        <v>843</v>
      </c>
      <c r="F3901" s="81">
        <v>365</v>
      </c>
      <c r="G3901" s="81" t="s">
        <v>505</v>
      </c>
      <c r="H3901" s="81" t="s">
        <v>3530</v>
      </c>
      <c r="I3901" s="81" t="s">
        <v>3531</v>
      </c>
      <c r="J3901" s="81" t="s">
        <v>4</v>
      </c>
      <c r="K3901" s="81" t="s">
        <v>319</v>
      </c>
      <c r="L3901" s="81">
        <v>-108.29423333333334</v>
      </c>
      <c r="M3901" s="81">
        <v>40.940408333333338</v>
      </c>
      <c r="N3901" s="190">
        <v>0</v>
      </c>
      <c r="O3901" s="185">
        <v>4.9000000000000004</v>
      </c>
      <c r="P3901" s="185">
        <v>0</v>
      </c>
      <c r="Q3901" s="185">
        <v>0</v>
      </c>
      <c r="R3901" s="186">
        <v>0</v>
      </c>
    </row>
    <row r="3902" spans="1:18" s="81" customFormat="1" x14ac:dyDescent="0.2">
      <c r="A3902" s="81" t="s">
        <v>147</v>
      </c>
      <c r="B3902" s="81" t="s">
        <v>493</v>
      </c>
      <c r="C3902" s="81" t="str">
        <f t="shared" si="60"/>
        <v>08081</v>
      </c>
      <c r="D3902" s="81" t="s">
        <v>533</v>
      </c>
      <c r="E3902" s="81" t="s">
        <v>843</v>
      </c>
      <c r="F3902" s="81">
        <v>1324</v>
      </c>
      <c r="G3902" s="81" t="s">
        <v>505</v>
      </c>
      <c r="H3902" s="81" t="s">
        <v>3532</v>
      </c>
      <c r="I3902" s="81" t="s">
        <v>3531</v>
      </c>
      <c r="J3902" s="81" t="s">
        <v>263</v>
      </c>
      <c r="K3902" s="81" t="s">
        <v>41</v>
      </c>
      <c r="L3902" s="81">
        <v>-108.29423333333334</v>
      </c>
      <c r="M3902" s="81">
        <v>40.940408333333338</v>
      </c>
      <c r="N3902" s="190">
        <v>0</v>
      </c>
      <c r="O3902" s="185">
        <v>4.5999999999999996</v>
      </c>
      <c r="P3902" s="185">
        <v>0</v>
      </c>
      <c r="Q3902" s="185">
        <v>0</v>
      </c>
      <c r="R3902" s="186">
        <v>0</v>
      </c>
    </row>
    <row r="3903" spans="1:18" s="81" customFormat="1" x14ac:dyDescent="0.2">
      <c r="A3903" s="81" t="s">
        <v>147</v>
      </c>
      <c r="B3903" s="81" t="s">
        <v>493</v>
      </c>
      <c r="C3903" s="81" t="str">
        <f t="shared" si="60"/>
        <v>08081</v>
      </c>
      <c r="D3903" s="81" t="s">
        <v>533</v>
      </c>
      <c r="E3903" s="81" t="s">
        <v>843</v>
      </c>
      <c r="F3903" s="81">
        <v>116.718</v>
      </c>
      <c r="G3903" s="81" t="s">
        <v>528</v>
      </c>
      <c r="H3903" s="81" t="s">
        <v>1345</v>
      </c>
      <c r="I3903" s="81" t="s">
        <v>3531</v>
      </c>
      <c r="J3903" s="81" t="s">
        <v>14</v>
      </c>
      <c r="K3903" s="81" t="s">
        <v>494</v>
      </c>
      <c r="L3903" s="81">
        <v>-108.29423333333334</v>
      </c>
      <c r="M3903" s="81">
        <v>40.940408333333338</v>
      </c>
      <c r="N3903" s="190">
        <v>0</v>
      </c>
      <c r="O3903" s="185">
        <v>7.5970218892642647</v>
      </c>
      <c r="P3903" s="185">
        <v>0</v>
      </c>
      <c r="Q3903" s="185">
        <v>0</v>
      </c>
      <c r="R3903" s="186">
        <v>0</v>
      </c>
    </row>
    <row r="3904" spans="1:18" s="81" customFormat="1" x14ac:dyDescent="0.2">
      <c r="A3904" s="81" t="s">
        <v>147</v>
      </c>
      <c r="B3904" s="81" t="s">
        <v>493</v>
      </c>
      <c r="C3904" s="81" t="str">
        <f t="shared" si="60"/>
        <v>08081</v>
      </c>
      <c r="D3904" s="81" t="s">
        <v>533</v>
      </c>
      <c r="E3904" s="81" t="s">
        <v>845</v>
      </c>
      <c r="F3904" s="81">
        <v>1.1000000000000001</v>
      </c>
      <c r="G3904" s="81" t="s">
        <v>505</v>
      </c>
      <c r="H3904" s="81" t="s">
        <v>545</v>
      </c>
      <c r="I3904" s="81" t="s">
        <v>3533</v>
      </c>
      <c r="J3904" s="81" t="s">
        <v>10</v>
      </c>
      <c r="K3904" s="81" t="s">
        <v>319</v>
      </c>
      <c r="L3904" s="81">
        <v>-108.30374166666667</v>
      </c>
      <c r="M3904" s="81">
        <v>40.973008333333333</v>
      </c>
      <c r="N3904" s="190">
        <v>0</v>
      </c>
      <c r="O3904" s="185">
        <v>11.4</v>
      </c>
      <c r="P3904" s="185">
        <v>0</v>
      </c>
      <c r="Q3904" s="185">
        <v>0</v>
      </c>
      <c r="R3904" s="186">
        <v>0</v>
      </c>
    </row>
    <row r="3905" spans="1:18" s="81" customFormat="1" x14ac:dyDescent="0.2">
      <c r="A3905" s="81" t="s">
        <v>147</v>
      </c>
      <c r="B3905" s="81" t="s">
        <v>493</v>
      </c>
      <c r="C3905" s="81" t="str">
        <f t="shared" si="60"/>
        <v>08081</v>
      </c>
      <c r="D3905" s="81" t="s">
        <v>533</v>
      </c>
      <c r="E3905" s="81" t="s">
        <v>845</v>
      </c>
      <c r="F3905" s="81">
        <v>55.188000000000002</v>
      </c>
      <c r="G3905" s="81" t="s">
        <v>528</v>
      </c>
      <c r="H3905" s="81" t="s">
        <v>531</v>
      </c>
      <c r="I3905" s="81" t="s">
        <v>3533</v>
      </c>
      <c r="J3905" s="81" t="s">
        <v>14</v>
      </c>
      <c r="K3905" s="81" t="s">
        <v>494</v>
      </c>
      <c r="L3905" s="81">
        <v>-108.30374166666667</v>
      </c>
      <c r="M3905" s="81">
        <v>40.973008333333333</v>
      </c>
      <c r="N3905" s="190">
        <v>0</v>
      </c>
      <c r="O3905" s="185">
        <v>3.5921863276238728</v>
      </c>
      <c r="P3905" s="185">
        <v>0</v>
      </c>
      <c r="Q3905" s="185">
        <v>0</v>
      </c>
      <c r="R3905" s="186">
        <v>0</v>
      </c>
    </row>
    <row r="3906" spans="1:18" s="81" customFormat="1" x14ac:dyDescent="0.2">
      <c r="A3906" s="81" t="s">
        <v>147</v>
      </c>
      <c r="B3906" s="81" t="s">
        <v>493</v>
      </c>
      <c r="C3906" s="81" t="str">
        <f t="shared" si="60"/>
        <v>08081</v>
      </c>
      <c r="D3906" s="81" t="s">
        <v>533</v>
      </c>
      <c r="E3906" s="81" t="s">
        <v>848</v>
      </c>
      <c r="F3906" s="81">
        <v>548.245</v>
      </c>
      <c r="G3906" s="81" t="s">
        <v>505</v>
      </c>
      <c r="H3906" s="81" t="s">
        <v>3534</v>
      </c>
      <c r="I3906" s="81" t="s">
        <v>3535</v>
      </c>
      <c r="J3906" s="81" t="s">
        <v>10</v>
      </c>
      <c r="K3906" s="81" t="s">
        <v>319</v>
      </c>
      <c r="L3906" s="81">
        <v>-108.63206666666666</v>
      </c>
      <c r="M3906" s="81">
        <v>40.983694444444446</v>
      </c>
      <c r="N3906" s="190">
        <v>0</v>
      </c>
      <c r="O3906" s="185">
        <v>10.640449</v>
      </c>
      <c r="P3906" s="185">
        <v>0</v>
      </c>
      <c r="Q3906" s="185">
        <v>0</v>
      </c>
      <c r="R3906" s="186">
        <v>0</v>
      </c>
    </row>
    <row r="3907" spans="1:18" s="81" customFormat="1" x14ac:dyDescent="0.2">
      <c r="A3907" s="81" t="s">
        <v>147</v>
      </c>
      <c r="B3907" s="81" t="s">
        <v>493</v>
      </c>
      <c r="C3907" s="81" t="str">
        <f t="shared" si="60"/>
        <v>08081</v>
      </c>
      <c r="D3907" s="81" t="s">
        <v>533</v>
      </c>
      <c r="E3907" s="81" t="s">
        <v>854</v>
      </c>
      <c r="F3907" s="81">
        <v>110.376</v>
      </c>
      <c r="G3907" s="81" t="s">
        <v>528</v>
      </c>
      <c r="H3907" s="81" t="s">
        <v>565</v>
      </c>
      <c r="I3907" s="81" t="s">
        <v>3536</v>
      </c>
      <c r="J3907" s="81" t="s">
        <v>14</v>
      </c>
      <c r="K3907" s="81" t="s">
        <v>494</v>
      </c>
      <c r="L3907" s="81">
        <v>-108.69899444444445</v>
      </c>
      <c r="M3907" s="81">
        <v>40.958505555555561</v>
      </c>
      <c r="N3907" s="190">
        <v>0</v>
      </c>
      <c r="O3907" s="185">
        <v>7.1843732019927531</v>
      </c>
      <c r="P3907" s="185">
        <v>0</v>
      </c>
      <c r="Q3907" s="185">
        <v>0</v>
      </c>
      <c r="R3907" s="186">
        <v>0</v>
      </c>
    </row>
    <row r="3908" spans="1:18" s="81" customFormat="1" x14ac:dyDescent="0.2">
      <c r="A3908" s="81" t="s">
        <v>147</v>
      </c>
      <c r="B3908" s="81" t="s">
        <v>493</v>
      </c>
      <c r="C3908" s="81" t="str">
        <f t="shared" si="60"/>
        <v>08081</v>
      </c>
      <c r="D3908" s="81" t="s">
        <v>533</v>
      </c>
      <c r="E3908" s="81" t="s">
        <v>863</v>
      </c>
      <c r="F3908" s="81">
        <v>405.15</v>
      </c>
      <c r="G3908" s="81" t="s">
        <v>505</v>
      </c>
      <c r="H3908" s="81" t="s">
        <v>3537</v>
      </c>
      <c r="I3908" s="81" t="s">
        <v>3538</v>
      </c>
      <c r="J3908" s="81" t="s">
        <v>312</v>
      </c>
      <c r="K3908" s="81" t="s">
        <v>319</v>
      </c>
      <c r="L3908" s="81">
        <v>-108.62018055555555</v>
      </c>
      <c r="M3908" s="81">
        <v>40.99646111111111</v>
      </c>
      <c r="N3908" s="190">
        <v>0</v>
      </c>
      <c r="O3908" s="185">
        <v>15.580043</v>
      </c>
      <c r="P3908" s="185">
        <v>0</v>
      </c>
      <c r="Q3908" s="185">
        <v>0</v>
      </c>
      <c r="R3908" s="186">
        <v>0</v>
      </c>
    </row>
    <row r="3909" spans="1:18" s="81" customFormat="1" x14ac:dyDescent="0.2">
      <c r="A3909" s="81" t="s">
        <v>147</v>
      </c>
      <c r="B3909" s="81" t="s">
        <v>493</v>
      </c>
      <c r="C3909" s="81" t="str">
        <f t="shared" si="60"/>
        <v>08081</v>
      </c>
      <c r="D3909" s="81" t="s">
        <v>533</v>
      </c>
      <c r="E3909" s="81" t="s">
        <v>863</v>
      </c>
      <c r="F3909" s="81">
        <v>30.66</v>
      </c>
      <c r="G3909" s="81" t="s">
        <v>528</v>
      </c>
      <c r="H3909" s="81" t="s">
        <v>531</v>
      </c>
      <c r="I3909" s="81" t="s">
        <v>3538</v>
      </c>
      <c r="J3909" s="81" t="s">
        <v>14</v>
      </c>
      <c r="K3909" s="81" t="s">
        <v>494</v>
      </c>
      <c r="L3909" s="81">
        <v>-108.62018055555555</v>
      </c>
      <c r="M3909" s="81">
        <v>40.99646111111111</v>
      </c>
      <c r="N3909" s="190">
        <v>0</v>
      </c>
      <c r="O3909" s="185">
        <v>1.9956591924010423</v>
      </c>
      <c r="P3909" s="185">
        <v>0</v>
      </c>
      <c r="Q3909" s="185">
        <v>0</v>
      </c>
      <c r="R3909" s="186">
        <v>0</v>
      </c>
    </row>
    <row r="3910" spans="1:18" s="81" customFormat="1" x14ac:dyDescent="0.2">
      <c r="A3910" s="81" t="s">
        <v>147</v>
      </c>
      <c r="B3910" s="81" t="s">
        <v>493</v>
      </c>
      <c r="C3910" s="81" t="str">
        <f t="shared" si="60"/>
        <v>08081</v>
      </c>
      <c r="D3910" s="81" t="s">
        <v>533</v>
      </c>
      <c r="E3910" s="81" t="s">
        <v>3149</v>
      </c>
      <c r="F3910" s="81">
        <v>365</v>
      </c>
      <c r="G3910" s="81" t="s">
        <v>505</v>
      </c>
      <c r="H3910" s="81" t="s">
        <v>3539</v>
      </c>
      <c r="I3910" s="81" t="s">
        <v>3540</v>
      </c>
      <c r="J3910" s="81" t="s">
        <v>4</v>
      </c>
      <c r="K3910" s="81" t="s">
        <v>319</v>
      </c>
      <c r="L3910" s="81">
        <v>-108.69894444444445</v>
      </c>
      <c r="M3910" s="81">
        <v>40.965772222222228</v>
      </c>
      <c r="N3910" s="190">
        <v>0</v>
      </c>
      <c r="O3910" s="185">
        <v>10.73</v>
      </c>
      <c r="P3910" s="185">
        <v>0</v>
      </c>
      <c r="Q3910" s="185">
        <v>0</v>
      </c>
      <c r="R3910" s="186">
        <v>0</v>
      </c>
    </row>
    <row r="3911" spans="1:18" s="81" customFormat="1" x14ac:dyDescent="0.2">
      <c r="A3911" s="81" t="s">
        <v>147</v>
      </c>
      <c r="B3911" s="81" t="s">
        <v>493</v>
      </c>
      <c r="C3911" s="81" t="str">
        <f t="shared" ref="C3911:C3974" si="61">B3911&amp;D3911</f>
        <v>08081</v>
      </c>
      <c r="D3911" s="81" t="s">
        <v>533</v>
      </c>
      <c r="E3911" s="81" t="s">
        <v>3541</v>
      </c>
      <c r="F3911" s="81">
        <v>1460</v>
      </c>
      <c r="G3911" s="81" t="s">
        <v>505</v>
      </c>
      <c r="H3911" s="81" t="s">
        <v>890</v>
      </c>
      <c r="I3911" s="81" t="s">
        <v>3542</v>
      </c>
      <c r="J3911" s="81" t="s">
        <v>10</v>
      </c>
      <c r="K3911" s="81" t="s">
        <v>319</v>
      </c>
      <c r="L3911" s="81">
        <v>-108.29591505555557</v>
      </c>
      <c r="M3911" s="81">
        <v>40.927347972222222</v>
      </c>
      <c r="N3911" s="190">
        <v>0</v>
      </c>
      <c r="O3911" s="185">
        <v>14.49634</v>
      </c>
      <c r="P3911" s="185">
        <v>0</v>
      </c>
      <c r="Q3911" s="185">
        <v>0</v>
      </c>
      <c r="R3911" s="186">
        <v>0</v>
      </c>
    </row>
    <row r="3912" spans="1:18" s="81" customFormat="1" x14ac:dyDescent="0.2">
      <c r="A3912" s="81" t="s">
        <v>147</v>
      </c>
      <c r="B3912" s="81" t="s">
        <v>493</v>
      </c>
      <c r="C3912" s="81" t="str">
        <f t="shared" si="61"/>
        <v>08081</v>
      </c>
      <c r="D3912" s="81" t="s">
        <v>533</v>
      </c>
      <c r="E3912" s="81" t="s">
        <v>3541</v>
      </c>
      <c r="F3912" s="81">
        <v>72.492000000000004</v>
      </c>
      <c r="G3912" s="81" t="s">
        <v>528</v>
      </c>
      <c r="H3912" s="81" t="s">
        <v>565</v>
      </c>
      <c r="I3912" s="81" t="s">
        <v>3542</v>
      </c>
      <c r="J3912" s="81" t="s">
        <v>14</v>
      </c>
      <c r="K3912" s="81" t="s">
        <v>494</v>
      </c>
      <c r="L3912" s="81">
        <v>-108.29591505555557</v>
      </c>
      <c r="M3912" s="81">
        <v>40.927347972222222</v>
      </c>
      <c r="N3912" s="190">
        <v>0</v>
      </c>
      <c r="O3912" s="185">
        <v>4.7184094209680181</v>
      </c>
      <c r="P3912" s="185">
        <v>0</v>
      </c>
      <c r="Q3912" s="185">
        <v>0</v>
      </c>
      <c r="R3912" s="186">
        <v>0</v>
      </c>
    </row>
    <row r="3913" spans="1:18" s="81" customFormat="1" x14ac:dyDescent="0.2">
      <c r="A3913" s="81" t="s">
        <v>147</v>
      </c>
      <c r="B3913" s="81" t="s">
        <v>493</v>
      </c>
      <c r="C3913" s="81" t="str">
        <f t="shared" si="61"/>
        <v>08081</v>
      </c>
      <c r="D3913" s="81" t="s">
        <v>533</v>
      </c>
      <c r="E3913" s="81" t="s">
        <v>3543</v>
      </c>
      <c r="F3913" s="81">
        <v>30.66</v>
      </c>
      <c r="G3913" s="81" t="s">
        <v>528</v>
      </c>
      <c r="H3913" s="81" t="s">
        <v>565</v>
      </c>
      <c r="I3913" s="81" t="s">
        <v>3544</v>
      </c>
      <c r="J3913" s="81" t="s">
        <v>14</v>
      </c>
      <c r="K3913" s="81" t="s">
        <v>494</v>
      </c>
      <c r="L3913" s="81">
        <v>-108.64188611111112</v>
      </c>
      <c r="M3913" s="81">
        <v>40.987302777777778</v>
      </c>
      <c r="N3913" s="190">
        <v>0</v>
      </c>
      <c r="O3913" s="185">
        <v>1.9956591924010423</v>
      </c>
      <c r="P3913" s="185">
        <v>0</v>
      </c>
      <c r="Q3913" s="185">
        <v>0</v>
      </c>
      <c r="R3913" s="186">
        <v>0</v>
      </c>
    </row>
    <row r="3914" spans="1:18" s="81" customFormat="1" x14ac:dyDescent="0.2">
      <c r="A3914" s="81" t="s">
        <v>147</v>
      </c>
      <c r="B3914" s="81" t="s">
        <v>493</v>
      </c>
      <c r="C3914" s="81" t="str">
        <f t="shared" si="61"/>
        <v>08081</v>
      </c>
      <c r="D3914" s="81" t="s">
        <v>533</v>
      </c>
      <c r="E3914" s="81" t="s">
        <v>3545</v>
      </c>
      <c r="F3914" s="81">
        <v>4.95</v>
      </c>
      <c r="G3914" s="81" t="s">
        <v>523</v>
      </c>
      <c r="H3914" s="81" t="s">
        <v>1818</v>
      </c>
      <c r="I3914" s="81" t="s">
        <v>3546</v>
      </c>
      <c r="J3914" s="81" t="s">
        <v>251</v>
      </c>
      <c r="K3914" s="81" t="s">
        <v>333</v>
      </c>
      <c r="L3914" s="81">
        <v>-107.94219722222223</v>
      </c>
      <c r="M3914" s="81">
        <v>40.835258333333343</v>
      </c>
      <c r="N3914" s="190">
        <v>0</v>
      </c>
      <c r="O3914" s="185">
        <v>0</v>
      </c>
      <c r="P3914" s="185">
        <v>0.95</v>
      </c>
      <c r="Q3914" s="185">
        <v>0</v>
      </c>
      <c r="R3914" s="186">
        <v>0</v>
      </c>
    </row>
    <row r="3915" spans="1:18" s="81" customFormat="1" x14ac:dyDescent="0.2">
      <c r="A3915" s="81" t="s">
        <v>147</v>
      </c>
      <c r="B3915" s="81" t="s">
        <v>493</v>
      </c>
      <c r="C3915" s="81" t="str">
        <f t="shared" si="61"/>
        <v>08081</v>
      </c>
      <c r="D3915" s="81" t="s">
        <v>533</v>
      </c>
      <c r="E3915" s="81" t="s">
        <v>3545</v>
      </c>
      <c r="F3915" s="81">
        <v>4.95</v>
      </c>
      <c r="G3915" s="81" t="s">
        <v>523</v>
      </c>
      <c r="H3915" s="81" t="s">
        <v>1818</v>
      </c>
      <c r="I3915" s="81" t="s">
        <v>3546</v>
      </c>
      <c r="J3915" s="81" t="s">
        <v>251</v>
      </c>
      <c r="K3915" s="81" t="s">
        <v>333</v>
      </c>
      <c r="L3915" s="81">
        <v>-107.94219722222223</v>
      </c>
      <c r="M3915" s="81">
        <v>40.835258333333343</v>
      </c>
      <c r="N3915" s="190">
        <v>8.74</v>
      </c>
      <c r="O3915" s="185">
        <v>0</v>
      </c>
      <c r="P3915" s="185">
        <v>0</v>
      </c>
      <c r="Q3915" s="185">
        <v>0</v>
      </c>
      <c r="R3915" s="186">
        <v>0</v>
      </c>
    </row>
    <row r="3916" spans="1:18" s="81" customFormat="1" x14ac:dyDescent="0.2">
      <c r="A3916" s="81" t="s">
        <v>147</v>
      </c>
      <c r="B3916" s="81" t="s">
        <v>493</v>
      </c>
      <c r="C3916" s="81" t="str">
        <f t="shared" si="61"/>
        <v>08081</v>
      </c>
      <c r="D3916" s="81" t="s">
        <v>533</v>
      </c>
      <c r="E3916" s="81" t="s">
        <v>3545</v>
      </c>
      <c r="F3916" s="81">
        <v>4.95</v>
      </c>
      <c r="G3916" s="81" t="s">
        <v>523</v>
      </c>
      <c r="H3916" s="81" t="s">
        <v>1818</v>
      </c>
      <c r="I3916" s="81" t="s">
        <v>3546</v>
      </c>
      <c r="J3916" s="81" t="s">
        <v>251</v>
      </c>
      <c r="K3916" s="81" t="s">
        <v>333</v>
      </c>
      <c r="L3916" s="81">
        <v>-107.94219722222223</v>
      </c>
      <c r="M3916" s="81">
        <v>40.835258333333343</v>
      </c>
      <c r="N3916" s="190">
        <v>0</v>
      </c>
      <c r="O3916" s="185">
        <v>0.04</v>
      </c>
      <c r="P3916" s="185">
        <v>0</v>
      </c>
      <c r="Q3916" s="185">
        <v>0</v>
      </c>
      <c r="R3916" s="186">
        <v>0</v>
      </c>
    </row>
    <row r="3917" spans="1:18" s="81" customFormat="1" x14ac:dyDescent="0.2">
      <c r="A3917" s="81" t="s">
        <v>147</v>
      </c>
      <c r="B3917" s="81" t="s">
        <v>493</v>
      </c>
      <c r="C3917" s="81" t="str">
        <f t="shared" si="61"/>
        <v>08081</v>
      </c>
      <c r="D3917" s="81" t="s">
        <v>533</v>
      </c>
      <c r="E3917" s="81" t="s">
        <v>3547</v>
      </c>
      <c r="F3917" s="81">
        <v>41.2</v>
      </c>
      <c r="G3917" s="81" t="s">
        <v>515</v>
      </c>
      <c r="H3917" s="81" t="s">
        <v>537</v>
      </c>
      <c r="I3917" s="81" t="s">
        <v>3548</v>
      </c>
      <c r="J3917" s="81" t="s">
        <v>229</v>
      </c>
      <c r="K3917" s="81" t="s">
        <v>333</v>
      </c>
      <c r="L3917" s="81">
        <v>-107.46432391666667</v>
      </c>
      <c r="M3917" s="81">
        <v>40.632163777777777</v>
      </c>
      <c r="N3917" s="190">
        <v>0</v>
      </c>
      <c r="O3917" s="185">
        <v>0</v>
      </c>
      <c r="P3917" s="185">
        <v>6.96</v>
      </c>
      <c r="Q3917" s="185">
        <v>0</v>
      </c>
      <c r="R3917" s="186">
        <v>0</v>
      </c>
    </row>
    <row r="3918" spans="1:18" s="81" customFormat="1" x14ac:dyDescent="0.2">
      <c r="A3918" s="81" t="s">
        <v>147</v>
      </c>
      <c r="B3918" s="81" t="s">
        <v>493</v>
      </c>
      <c r="C3918" s="81" t="str">
        <f t="shared" si="61"/>
        <v>08081</v>
      </c>
      <c r="D3918" s="81" t="s">
        <v>533</v>
      </c>
      <c r="E3918" s="81" t="s">
        <v>3547</v>
      </c>
      <c r="F3918" s="81">
        <v>41.2</v>
      </c>
      <c r="G3918" s="81" t="s">
        <v>515</v>
      </c>
      <c r="H3918" s="81" t="s">
        <v>537</v>
      </c>
      <c r="I3918" s="81" t="s">
        <v>3548</v>
      </c>
      <c r="J3918" s="81" t="s">
        <v>229</v>
      </c>
      <c r="K3918" s="81" t="s">
        <v>333</v>
      </c>
      <c r="L3918" s="81">
        <v>-107.46432391666667</v>
      </c>
      <c r="M3918" s="81">
        <v>40.632163777777777</v>
      </c>
      <c r="N3918" s="190">
        <v>6.52</v>
      </c>
      <c r="O3918" s="185">
        <v>0</v>
      </c>
      <c r="P3918" s="185">
        <v>0</v>
      </c>
      <c r="Q3918" s="185">
        <v>0</v>
      </c>
      <c r="R3918" s="186">
        <v>0</v>
      </c>
    </row>
    <row r="3919" spans="1:18" s="81" customFormat="1" x14ac:dyDescent="0.2">
      <c r="A3919" s="81" t="s">
        <v>147</v>
      </c>
      <c r="B3919" s="81" t="s">
        <v>493</v>
      </c>
      <c r="C3919" s="81" t="str">
        <f t="shared" si="61"/>
        <v>08081</v>
      </c>
      <c r="D3919" s="81" t="s">
        <v>533</v>
      </c>
      <c r="E3919" s="81" t="s">
        <v>3547</v>
      </c>
      <c r="F3919" s="81">
        <v>41.2</v>
      </c>
      <c r="G3919" s="81" t="s">
        <v>515</v>
      </c>
      <c r="H3919" s="81" t="s">
        <v>537</v>
      </c>
      <c r="I3919" s="81" t="s">
        <v>3548</v>
      </c>
      <c r="J3919" s="81" t="s">
        <v>229</v>
      </c>
      <c r="K3919" s="81" t="s">
        <v>333</v>
      </c>
      <c r="L3919" s="81">
        <v>-107.46432391666667</v>
      </c>
      <c r="M3919" s="81">
        <v>40.632163777777777</v>
      </c>
      <c r="N3919" s="190">
        <v>0</v>
      </c>
      <c r="O3919" s="185">
        <v>3.33</v>
      </c>
      <c r="P3919" s="185">
        <v>0</v>
      </c>
      <c r="Q3919" s="185">
        <v>0</v>
      </c>
      <c r="R3919" s="186">
        <v>0</v>
      </c>
    </row>
    <row r="3920" spans="1:18" s="81" customFormat="1" x14ac:dyDescent="0.2">
      <c r="A3920" s="81" t="s">
        <v>147</v>
      </c>
      <c r="B3920" s="81" t="s">
        <v>493</v>
      </c>
      <c r="C3920" s="81" t="str">
        <f t="shared" si="61"/>
        <v>08081</v>
      </c>
      <c r="D3920" s="81" t="s">
        <v>533</v>
      </c>
      <c r="E3920" s="81" t="s">
        <v>3549</v>
      </c>
      <c r="F3920" s="81">
        <v>102.2</v>
      </c>
      <c r="G3920" s="81" t="s">
        <v>505</v>
      </c>
      <c r="H3920" s="81" t="s">
        <v>3550</v>
      </c>
      <c r="I3920" s="81" t="s">
        <v>3551</v>
      </c>
      <c r="J3920" s="81" t="s">
        <v>10</v>
      </c>
      <c r="K3920" s="81" t="s">
        <v>319</v>
      </c>
      <c r="L3920" s="81">
        <v>-108.28476944444444</v>
      </c>
      <c r="M3920" s="81">
        <v>40.972947222222224</v>
      </c>
      <c r="N3920" s="190">
        <v>0</v>
      </c>
      <c r="O3920" s="185">
        <v>10.195779</v>
      </c>
      <c r="P3920" s="185">
        <v>0</v>
      </c>
      <c r="Q3920" s="185">
        <v>0</v>
      </c>
      <c r="R3920" s="186">
        <v>0</v>
      </c>
    </row>
    <row r="3921" spans="1:18" s="81" customFormat="1" x14ac:dyDescent="0.2">
      <c r="A3921" s="81" t="s">
        <v>147</v>
      </c>
      <c r="B3921" s="81" t="s">
        <v>493</v>
      </c>
      <c r="C3921" s="81" t="str">
        <f t="shared" si="61"/>
        <v>08081</v>
      </c>
      <c r="D3921" s="81" t="s">
        <v>533</v>
      </c>
      <c r="E3921" s="81" t="s">
        <v>3552</v>
      </c>
      <c r="F3921" s="81">
        <v>365</v>
      </c>
      <c r="G3921" s="81" t="s">
        <v>505</v>
      </c>
      <c r="H3921" s="81" t="s">
        <v>3553</v>
      </c>
      <c r="I3921" s="81" t="s">
        <v>3554</v>
      </c>
      <c r="J3921" s="81" t="s">
        <v>10</v>
      </c>
      <c r="K3921" s="81" t="s">
        <v>319</v>
      </c>
      <c r="L3921" s="81">
        <v>-108.63215833333332</v>
      </c>
      <c r="M3921" s="81">
        <v>40.987438888888889</v>
      </c>
      <c r="N3921" s="190">
        <v>0</v>
      </c>
      <c r="O3921" s="185">
        <v>1.9</v>
      </c>
      <c r="P3921" s="185">
        <v>0</v>
      </c>
      <c r="Q3921" s="185">
        <v>0</v>
      </c>
      <c r="R3921" s="186">
        <v>0</v>
      </c>
    </row>
    <row r="3922" spans="1:18" s="81" customFormat="1" x14ac:dyDescent="0.2">
      <c r="A3922" s="81" t="s">
        <v>147</v>
      </c>
      <c r="B3922" s="81" t="s">
        <v>493</v>
      </c>
      <c r="C3922" s="81" t="str">
        <f t="shared" si="61"/>
        <v>08081</v>
      </c>
      <c r="D3922" s="81" t="s">
        <v>533</v>
      </c>
      <c r="E3922" s="81" t="s">
        <v>866</v>
      </c>
      <c r="F3922" s="81">
        <v>18.48</v>
      </c>
      <c r="G3922" s="81" t="s">
        <v>528</v>
      </c>
      <c r="H3922" s="81" t="s">
        <v>565</v>
      </c>
      <c r="I3922" s="81" t="s">
        <v>3555</v>
      </c>
      <c r="J3922" s="81" t="s">
        <v>14</v>
      </c>
      <c r="K3922" s="81" t="s">
        <v>494</v>
      </c>
      <c r="L3922" s="81">
        <v>-107.91814166666667</v>
      </c>
      <c r="M3922" s="81">
        <v>40.831738888888893</v>
      </c>
      <c r="N3922" s="190">
        <v>0</v>
      </c>
      <c r="O3922" s="185">
        <v>1.2028630748718612</v>
      </c>
      <c r="P3922" s="185">
        <v>0</v>
      </c>
      <c r="Q3922" s="185">
        <v>0</v>
      </c>
      <c r="R3922" s="186">
        <v>0</v>
      </c>
    </row>
    <row r="3923" spans="1:18" s="81" customFormat="1" x14ac:dyDescent="0.2">
      <c r="A3923" s="81" t="s">
        <v>147</v>
      </c>
      <c r="B3923" s="81" t="s">
        <v>493</v>
      </c>
      <c r="C3923" s="81" t="str">
        <f t="shared" si="61"/>
        <v>08081</v>
      </c>
      <c r="D3923" s="81" t="s">
        <v>533</v>
      </c>
      <c r="E3923" s="81" t="s">
        <v>868</v>
      </c>
      <c r="F3923" s="81">
        <v>0.219</v>
      </c>
      <c r="G3923" s="81" t="s">
        <v>505</v>
      </c>
      <c r="H3923" s="81" t="s">
        <v>3556</v>
      </c>
      <c r="I3923" s="81" t="s">
        <v>3557</v>
      </c>
      <c r="J3923" s="81" t="s">
        <v>572</v>
      </c>
      <c r="K3923" s="81" t="s">
        <v>495</v>
      </c>
      <c r="L3923" s="81">
        <v>-108.30412761111111</v>
      </c>
      <c r="M3923" s="81">
        <v>40.94398425</v>
      </c>
      <c r="N3923" s="190">
        <v>0</v>
      </c>
      <c r="O3923" s="185">
        <v>1.109999</v>
      </c>
      <c r="P3923" s="185">
        <v>0</v>
      </c>
      <c r="Q3923" s="185">
        <v>0</v>
      </c>
      <c r="R3923" s="186">
        <v>0</v>
      </c>
    </row>
    <row r="3924" spans="1:18" s="81" customFormat="1" x14ac:dyDescent="0.2">
      <c r="A3924" s="81" t="s">
        <v>147</v>
      </c>
      <c r="B3924" s="81" t="s">
        <v>493</v>
      </c>
      <c r="C3924" s="81" t="str">
        <f t="shared" si="61"/>
        <v>08081</v>
      </c>
      <c r="D3924" s="81" t="s">
        <v>533</v>
      </c>
      <c r="E3924" s="81" t="s">
        <v>868</v>
      </c>
      <c r="F3924" s="81">
        <v>2.6160000000000001</v>
      </c>
      <c r="G3924" s="81" t="s">
        <v>505</v>
      </c>
      <c r="H3924" s="81" t="s">
        <v>3558</v>
      </c>
      <c r="I3924" s="81" t="s">
        <v>3557</v>
      </c>
      <c r="J3924" s="81" t="s">
        <v>572</v>
      </c>
      <c r="K3924" s="81" t="s">
        <v>495</v>
      </c>
      <c r="L3924" s="81">
        <v>-108.30412761111111</v>
      </c>
      <c r="M3924" s="81">
        <v>40.94398425</v>
      </c>
      <c r="N3924" s="190">
        <v>0</v>
      </c>
      <c r="O3924" s="185">
        <v>13.318906</v>
      </c>
      <c r="P3924" s="185">
        <v>0</v>
      </c>
      <c r="Q3924" s="185">
        <v>0</v>
      </c>
      <c r="R3924" s="186">
        <v>0</v>
      </c>
    </row>
    <row r="3925" spans="1:18" s="81" customFormat="1" x14ac:dyDescent="0.2">
      <c r="A3925" s="81" t="s">
        <v>147</v>
      </c>
      <c r="B3925" s="81" t="s">
        <v>493</v>
      </c>
      <c r="C3925" s="81" t="str">
        <f t="shared" si="61"/>
        <v>08081</v>
      </c>
      <c r="D3925" s="81" t="s">
        <v>533</v>
      </c>
      <c r="E3925" s="81" t="s">
        <v>868</v>
      </c>
      <c r="F3925" s="81">
        <v>179.31700000000001</v>
      </c>
      <c r="G3925" s="81" t="s">
        <v>505</v>
      </c>
      <c r="H3925" s="81" t="s">
        <v>545</v>
      </c>
      <c r="I3925" s="81" t="s">
        <v>3557</v>
      </c>
      <c r="J3925" s="81" t="s">
        <v>6</v>
      </c>
      <c r="K3925" s="81" t="s">
        <v>319</v>
      </c>
      <c r="L3925" s="81">
        <v>-108.30412761111111</v>
      </c>
      <c r="M3925" s="81">
        <v>40.94398425</v>
      </c>
      <c r="N3925" s="190">
        <v>0</v>
      </c>
      <c r="O3925" s="185">
        <v>3.98</v>
      </c>
      <c r="P3925" s="185">
        <v>0</v>
      </c>
      <c r="Q3925" s="185">
        <v>0</v>
      </c>
      <c r="R3925" s="186">
        <v>0</v>
      </c>
    </row>
    <row r="3926" spans="1:18" s="81" customFormat="1" x14ac:dyDescent="0.2">
      <c r="A3926" s="81" t="s">
        <v>147</v>
      </c>
      <c r="B3926" s="81" t="s">
        <v>493</v>
      </c>
      <c r="C3926" s="81" t="str">
        <f t="shared" si="61"/>
        <v>08081</v>
      </c>
      <c r="D3926" s="81" t="s">
        <v>533</v>
      </c>
      <c r="E3926" s="81" t="s">
        <v>868</v>
      </c>
      <c r="F3926" s="81">
        <v>0</v>
      </c>
      <c r="G3926" s="81" t="s">
        <v>526</v>
      </c>
      <c r="H3926" s="81" t="s">
        <v>690</v>
      </c>
      <c r="I3926" s="81" t="s">
        <v>3557</v>
      </c>
      <c r="J3926" s="81" t="s">
        <v>277</v>
      </c>
      <c r="K3926" s="81" t="s">
        <v>350</v>
      </c>
      <c r="L3926" s="81">
        <v>-108.30412761111111</v>
      </c>
      <c r="M3926" s="81">
        <v>40.94398425</v>
      </c>
      <c r="N3926" s="190">
        <v>0</v>
      </c>
      <c r="O3926" s="185">
        <v>2.6</v>
      </c>
      <c r="P3926" s="185">
        <v>0</v>
      </c>
      <c r="Q3926" s="185">
        <v>0</v>
      </c>
      <c r="R3926" s="186">
        <v>0</v>
      </c>
    </row>
    <row r="3927" spans="1:18" s="81" customFormat="1" x14ac:dyDescent="0.2">
      <c r="A3927" s="81" t="s">
        <v>147</v>
      </c>
      <c r="B3927" s="81" t="s">
        <v>493</v>
      </c>
      <c r="C3927" s="81" t="str">
        <f t="shared" si="61"/>
        <v>08081</v>
      </c>
      <c r="D3927" s="81" t="s">
        <v>533</v>
      </c>
      <c r="E3927" s="81" t="s">
        <v>868</v>
      </c>
      <c r="F3927" s="81">
        <v>134.06399999999999</v>
      </c>
      <c r="G3927" s="81" t="s">
        <v>528</v>
      </c>
      <c r="H3927" s="81" t="s">
        <v>529</v>
      </c>
      <c r="I3927" s="81" t="s">
        <v>3557</v>
      </c>
      <c r="J3927" s="81" t="s">
        <v>14</v>
      </c>
      <c r="K3927" s="81" t="s">
        <v>494</v>
      </c>
      <c r="L3927" s="81">
        <v>-108.30412761111111</v>
      </c>
      <c r="M3927" s="81">
        <v>40.94398425</v>
      </c>
      <c r="N3927" s="190">
        <v>0</v>
      </c>
      <c r="O3927" s="185">
        <v>8.7262247429032271</v>
      </c>
      <c r="P3927" s="185">
        <v>0</v>
      </c>
      <c r="Q3927" s="185">
        <v>0</v>
      </c>
      <c r="R3927" s="186">
        <v>0</v>
      </c>
    </row>
    <row r="3928" spans="1:18" s="81" customFormat="1" x14ac:dyDescent="0.2">
      <c r="A3928" s="81" t="s">
        <v>147</v>
      </c>
      <c r="B3928" s="81" t="s">
        <v>493</v>
      </c>
      <c r="C3928" s="81" t="str">
        <f t="shared" si="61"/>
        <v>08081</v>
      </c>
      <c r="D3928" s="81" t="s">
        <v>533</v>
      </c>
      <c r="E3928" s="81" t="s">
        <v>3559</v>
      </c>
      <c r="F3928" s="81">
        <v>365</v>
      </c>
      <c r="G3928" s="81" t="s">
        <v>505</v>
      </c>
      <c r="H3928" s="81" t="s">
        <v>675</v>
      </c>
      <c r="I3928" s="81" t="s">
        <v>3560</v>
      </c>
      <c r="J3928" s="81" t="s">
        <v>10</v>
      </c>
      <c r="K3928" s="81" t="s">
        <v>319</v>
      </c>
      <c r="L3928" s="81">
        <v>-108.66076944444445</v>
      </c>
      <c r="M3928" s="81">
        <v>40.97654166666667</v>
      </c>
      <c r="N3928" s="190">
        <v>0</v>
      </c>
      <c r="O3928" s="185">
        <v>11.4</v>
      </c>
      <c r="P3928" s="185">
        <v>0</v>
      </c>
      <c r="Q3928" s="185">
        <v>0</v>
      </c>
      <c r="R3928" s="186">
        <v>0</v>
      </c>
    </row>
    <row r="3929" spans="1:18" s="81" customFormat="1" x14ac:dyDescent="0.2">
      <c r="A3929" s="81" t="s">
        <v>147</v>
      </c>
      <c r="B3929" s="81" t="s">
        <v>493</v>
      </c>
      <c r="C3929" s="81" t="str">
        <f t="shared" si="61"/>
        <v>08081</v>
      </c>
      <c r="D3929" s="81" t="s">
        <v>533</v>
      </c>
      <c r="E3929" s="81" t="s">
        <v>874</v>
      </c>
      <c r="F3929" s="81">
        <v>5.37</v>
      </c>
      <c r="G3929" s="81" t="s">
        <v>515</v>
      </c>
      <c r="H3929" s="81" t="s">
        <v>3561</v>
      </c>
      <c r="I3929" s="81" t="s">
        <v>3562</v>
      </c>
      <c r="J3929" s="81" t="s">
        <v>229</v>
      </c>
      <c r="K3929" s="81" t="s">
        <v>333</v>
      </c>
      <c r="L3929" s="81">
        <v>-108.78044722222222</v>
      </c>
      <c r="M3929" s="81">
        <v>40.936741666666663</v>
      </c>
      <c r="N3929" s="190">
        <v>0</v>
      </c>
      <c r="O3929" s="185">
        <v>0</v>
      </c>
      <c r="P3929" s="185">
        <v>0.5</v>
      </c>
      <c r="Q3929" s="185">
        <v>0</v>
      </c>
      <c r="R3929" s="186">
        <v>0</v>
      </c>
    </row>
    <row r="3930" spans="1:18" s="81" customFormat="1" x14ac:dyDescent="0.2">
      <c r="A3930" s="81" t="s">
        <v>147</v>
      </c>
      <c r="B3930" s="81" t="s">
        <v>493</v>
      </c>
      <c r="C3930" s="81" t="str">
        <f t="shared" si="61"/>
        <v>08081</v>
      </c>
      <c r="D3930" s="81" t="s">
        <v>533</v>
      </c>
      <c r="E3930" s="81" t="s">
        <v>874</v>
      </c>
      <c r="F3930" s="81">
        <v>5.37</v>
      </c>
      <c r="G3930" s="81" t="s">
        <v>515</v>
      </c>
      <c r="H3930" s="81" t="s">
        <v>3561</v>
      </c>
      <c r="I3930" s="81" t="s">
        <v>3562</v>
      </c>
      <c r="J3930" s="81" t="s">
        <v>229</v>
      </c>
      <c r="K3930" s="81" t="s">
        <v>333</v>
      </c>
      <c r="L3930" s="81">
        <v>-108.78044722222222</v>
      </c>
      <c r="M3930" s="81">
        <v>40.936741666666663</v>
      </c>
      <c r="N3930" s="190">
        <v>10.36</v>
      </c>
      <c r="O3930" s="185">
        <v>0</v>
      </c>
      <c r="P3930" s="185">
        <v>0</v>
      </c>
      <c r="Q3930" s="185">
        <v>0</v>
      </c>
      <c r="R3930" s="186">
        <v>0</v>
      </c>
    </row>
    <row r="3931" spans="1:18" s="81" customFormat="1" x14ac:dyDescent="0.2">
      <c r="A3931" s="81" t="s">
        <v>147</v>
      </c>
      <c r="B3931" s="81" t="s">
        <v>493</v>
      </c>
      <c r="C3931" s="81" t="str">
        <f t="shared" si="61"/>
        <v>08081</v>
      </c>
      <c r="D3931" s="81" t="s">
        <v>533</v>
      </c>
      <c r="E3931" s="81" t="s">
        <v>874</v>
      </c>
      <c r="F3931" s="81">
        <v>5.37</v>
      </c>
      <c r="G3931" s="81" t="s">
        <v>515</v>
      </c>
      <c r="H3931" s="81" t="s">
        <v>3561</v>
      </c>
      <c r="I3931" s="81" t="s">
        <v>3562</v>
      </c>
      <c r="J3931" s="81" t="s">
        <v>229</v>
      </c>
      <c r="K3931" s="81" t="s">
        <v>333</v>
      </c>
      <c r="L3931" s="81">
        <v>-108.78044722222222</v>
      </c>
      <c r="M3931" s="81">
        <v>40.936741666666663</v>
      </c>
      <c r="N3931" s="190">
        <v>0</v>
      </c>
      <c r="O3931" s="185">
        <v>0</v>
      </c>
      <c r="P3931" s="185">
        <v>0</v>
      </c>
      <c r="Q3931" s="185">
        <v>0</v>
      </c>
      <c r="R3931" s="186">
        <v>2.6849999999999999E-2</v>
      </c>
    </row>
    <row r="3932" spans="1:18" s="81" customFormat="1" x14ac:dyDescent="0.2">
      <c r="A3932" s="81" t="s">
        <v>147</v>
      </c>
      <c r="B3932" s="81" t="s">
        <v>493</v>
      </c>
      <c r="C3932" s="81" t="str">
        <f t="shared" si="61"/>
        <v>08081</v>
      </c>
      <c r="D3932" s="81" t="s">
        <v>533</v>
      </c>
      <c r="E3932" s="81" t="s">
        <v>874</v>
      </c>
      <c r="F3932" s="81">
        <v>5.37</v>
      </c>
      <c r="G3932" s="81" t="s">
        <v>515</v>
      </c>
      <c r="H3932" s="81" t="s">
        <v>3561</v>
      </c>
      <c r="I3932" s="81" t="s">
        <v>3562</v>
      </c>
      <c r="J3932" s="81" t="s">
        <v>229</v>
      </c>
      <c r="K3932" s="81" t="s">
        <v>333</v>
      </c>
      <c r="L3932" s="81">
        <v>-108.78044722222222</v>
      </c>
      <c r="M3932" s="81">
        <v>40.936741666666663</v>
      </c>
      <c r="N3932" s="190">
        <v>0</v>
      </c>
      <c r="O3932" s="185">
        <v>0</v>
      </c>
      <c r="P3932" s="185">
        <v>0</v>
      </c>
      <c r="Q3932" s="185">
        <v>0</v>
      </c>
      <c r="R3932" s="186">
        <v>0</v>
      </c>
    </row>
    <row r="3933" spans="1:18" s="81" customFormat="1" x14ac:dyDescent="0.2">
      <c r="A3933" s="81" t="s">
        <v>147</v>
      </c>
      <c r="B3933" s="81" t="s">
        <v>493</v>
      </c>
      <c r="C3933" s="81" t="str">
        <f t="shared" si="61"/>
        <v>08081</v>
      </c>
      <c r="D3933" s="81" t="s">
        <v>533</v>
      </c>
      <c r="E3933" s="81" t="s">
        <v>874</v>
      </c>
      <c r="F3933" s="81">
        <v>5.37</v>
      </c>
      <c r="G3933" s="81" t="s">
        <v>515</v>
      </c>
      <c r="H3933" s="81" t="s">
        <v>3561</v>
      </c>
      <c r="I3933" s="81" t="s">
        <v>3562</v>
      </c>
      <c r="J3933" s="81" t="s">
        <v>229</v>
      </c>
      <c r="K3933" s="81" t="s">
        <v>333</v>
      </c>
      <c r="L3933" s="81">
        <v>-108.78044722222222</v>
      </c>
      <c r="M3933" s="81">
        <v>40.936741666666663</v>
      </c>
      <c r="N3933" s="190">
        <v>0</v>
      </c>
      <c r="O3933" s="185">
        <v>0</v>
      </c>
      <c r="P3933" s="185">
        <v>0</v>
      </c>
      <c r="Q3933" s="185">
        <v>1.611E-3</v>
      </c>
      <c r="R3933" s="186">
        <v>0</v>
      </c>
    </row>
    <row r="3934" spans="1:18" s="81" customFormat="1" x14ac:dyDescent="0.2">
      <c r="A3934" s="81" t="s">
        <v>147</v>
      </c>
      <c r="B3934" s="81" t="s">
        <v>493</v>
      </c>
      <c r="C3934" s="81" t="str">
        <f t="shared" si="61"/>
        <v>08081</v>
      </c>
      <c r="D3934" s="81" t="s">
        <v>533</v>
      </c>
      <c r="E3934" s="81" t="s">
        <v>874</v>
      </c>
      <c r="F3934" s="81">
        <v>5.37</v>
      </c>
      <c r="G3934" s="81" t="s">
        <v>515</v>
      </c>
      <c r="H3934" s="81" t="s">
        <v>3561</v>
      </c>
      <c r="I3934" s="81" t="s">
        <v>3562</v>
      </c>
      <c r="J3934" s="81" t="s">
        <v>229</v>
      </c>
      <c r="K3934" s="81" t="s">
        <v>333</v>
      </c>
      <c r="L3934" s="81">
        <v>-108.78044722222222</v>
      </c>
      <c r="M3934" s="81">
        <v>40.936741666666663</v>
      </c>
      <c r="N3934" s="190">
        <v>0</v>
      </c>
      <c r="O3934" s="185">
        <v>0.08</v>
      </c>
      <c r="P3934" s="185">
        <v>0</v>
      </c>
      <c r="Q3934" s="185">
        <v>0</v>
      </c>
      <c r="R3934" s="186">
        <v>0</v>
      </c>
    </row>
    <row r="3935" spans="1:18" s="81" customFormat="1" x14ac:dyDescent="0.2">
      <c r="A3935" s="81" t="s">
        <v>147</v>
      </c>
      <c r="B3935" s="81" t="s">
        <v>493</v>
      </c>
      <c r="C3935" s="81" t="str">
        <f t="shared" si="61"/>
        <v>08081</v>
      </c>
      <c r="D3935" s="81" t="s">
        <v>533</v>
      </c>
      <c r="E3935" s="81" t="s">
        <v>874</v>
      </c>
      <c r="F3935" s="81">
        <v>100</v>
      </c>
      <c r="G3935" s="81" t="s">
        <v>505</v>
      </c>
      <c r="H3935" s="81" t="s">
        <v>3563</v>
      </c>
      <c r="I3935" s="81" t="s">
        <v>3562</v>
      </c>
      <c r="J3935" s="81" t="s">
        <v>10</v>
      </c>
      <c r="K3935" s="81" t="s">
        <v>319</v>
      </c>
      <c r="L3935" s="81">
        <v>-108.78044722222222</v>
      </c>
      <c r="M3935" s="81">
        <v>40.936741666666663</v>
      </c>
      <c r="N3935" s="190">
        <v>0</v>
      </c>
      <c r="O3935" s="185">
        <v>19.600000000000001</v>
      </c>
      <c r="P3935" s="185">
        <v>0</v>
      </c>
      <c r="Q3935" s="185">
        <v>0</v>
      </c>
      <c r="R3935" s="186">
        <v>0</v>
      </c>
    </row>
    <row r="3936" spans="1:18" s="81" customFormat="1" x14ac:dyDescent="0.2">
      <c r="A3936" s="81" t="s">
        <v>147</v>
      </c>
      <c r="B3936" s="81" t="s">
        <v>493</v>
      </c>
      <c r="C3936" s="81" t="str">
        <f t="shared" si="61"/>
        <v>08081</v>
      </c>
      <c r="D3936" s="81" t="s">
        <v>533</v>
      </c>
      <c r="E3936" s="81" t="s">
        <v>874</v>
      </c>
      <c r="F3936" s="81">
        <v>672</v>
      </c>
      <c r="G3936" s="81" t="s">
        <v>528</v>
      </c>
      <c r="H3936" s="81" t="s">
        <v>531</v>
      </c>
      <c r="I3936" s="81" t="s">
        <v>3562</v>
      </c>
      <c r="J3936" s="81" t="s">
        <v>14</v>
      </c>
      <c r="K3936" s="81" t="s">
        <v>494</v>
      </c>
      <c r="L3936" s="81">
        <v>-108.78044722222222</v>
      </c>
      <c r="M3936" s="81">
        <v>40.936741666666663</v>
      </c>
      <c r="N3936" s="190">
        <v>0</v>
      </c>
      <c r="O3936" s="185">
        <v>1.8370632276306533</v>
      </c>
      <c r="P3936" s="185">
        <v>0</v>
      </c>
      <c r="Q3936" s="185">
        <v>0</v>
      </c>
      <c r="R3936" s="186">
        <v>0</v>
      </c>
    </row>
    <row r="3937" spans="1:18" s="81" customFormat="1" x14ac:dyDescent="0.2">
      <c r="A3937" s="81" t="s">
        <v>147</v>
      </c>
      <c r="B3937" s="81" t="s">
        <v>493</v>
      </c>
      <c r="C3937" s="81" t="str">
        <f t="shared" si="61"/>
        <v>08081</v>
      </c>
      <c r="D3937" s="81" t="s">
        <v>533</v>
      </c>
      <c r="E3937" s="81" t="s">
        <v>877</v>
      </c>
      <c r="F3937" s="81">
        <v>37.253999999999998</v>
      </c>
      <c r="G3937" s="81" t="s">
        <v>528</v>
      </c>
      <c r="H3937" s="81" t="s">
        <v>1345</v>
      </c>
      <c r="I3937" s="81" t="s">
        <v>3564</v>
      </c>
      <c r="J3937" s="81" t="s">
        <v>14</v>
      </c>
      <c r="K3937" s="81" t="s">
        <v>494</v>
      </c>
      <c r="L3937" s="81">
        <v>-108.69902222222224</v>
      </c>
      <c r="M3937" s="81">
        <v>40.962016666666671</v>
      </c>
      <c r="N3937" s="190">
        <v>0</v>
      </c>
      <c r="O3937" s="185">
        <v>2.4248141114708175</v>
      </c>
      <c r="P3937" s="185">
        <v>0</v>
      </c>
      <c r="Q3937" s="185">
        <v>0</v>
      </c>
      <c r="R3937" s="186">
        <v>0</v>
      </c>
    </row>
    <row r="3938" spans="1:18" s="81" customFormat="1" x14ac:dyDescent="0.2">
      <c r="A3938" s="81" t="s">
        <v>147</v>
      </c>
      <c r="B3938" s="81" t="s">
        <v>493</v>
      </c>
      <c r="C3938" s="81" t="str">
        <f t="shared" si="61"/>
        <v>08081</v>
      </c>
      <c r="D3938" s="81" t="s">
        <v>533</v>
      </c>
      <c r="E3938" s="81" t="s">
        <v>880</v>
      </c>
      <c r="F3938" s="81">
        <v>54.6</v>
      </c>
      <c r="G3938" s="81" t="s">
        <v>528</v>
      </c>
      <c r="H3938" s="81" t="s">
        <v>1345</v>
      </c>
      <c r="I3938" s="81" t="s">
        <v>3565</v>
      </c>
      <c r="J3938" s="81" t="s">
        <v>14</v>
      </c>
      <c r="K3938" s="81" t="s">
        <v>494</v>
      </c>
      <c r="L3938" s="81">
        <v>-108.68931944444445</v>
      </c>
      <c r="M3938" s="81">
        <v>40.962141666666668</v>
      </c>
      <c r="N3938" s="190">
        <v>0</v>
      </c>
      <c r="O3938" s="185">
        <v>3.5538425534521569</v>
      </c>
      <c r="P3938" s="185">
        <v>0</v>
      </c>
      <c r="Q3938" s="185">
        <v>0</v>
      </c>
      <c r="R3938" s="186">
        <v>0</v>
      </c>
    </row>
    <row r="3939" spans="1:18" s="81" customFormat="1" x14ac:dyDescent="0.2">
      <c r="A3939" s="81" t="s">
        <v>147</v>
      </c>
      <c r="B3939" s="81" t="s">
        <v>493</v>
      </c>
      <c r="C3939" s="81" t="str">
        <f t="shared" si="61"/>
        <v>08081</v>
      </c>
      <c r="D3939" s="81" t="s">
        <v>533</v>
      </c>
      <c r="E3939" s="81" t="s">
        <v>883</v>
      </c>
      <c r="F3939" s="81">
        <v>730</v>
      </c>
      <c r="G3939" s="81" t="s">
        <v>505</v>
      </c>
      <c r="H3939" s="81" t="s">
        <v>580</v>
      </c>
      <c r="I3939" s="81" t="s">
        <v>3566</v>
      </c>
      <c r="J3939" s="81" t="s">
        <v>4</v>
      </c>
      <c r="K3939" s="81" t="s">
        <v>319</v>
      </c>
      <c r="L3939" s="81">
        <v>-108.65111111111112</v>
      </c>
      <c r="M3939" s="81">
        <v>40.987236111111109</v>
      </c>
      <c r="N3939" s="190">
        <v>0</v>
      </c>
      <c r="O3939" s="185">
        <v>9</v>
      </c>
      <c r="P3939" s="185">
        <v>0</v>
      </c>
      <c r="Q3939" s="185">
        <v>0</v>
      </c>
      <c r="R3939" s="186">
        <v>0</v>
      </c>
    </row>
    <row r="3940" spans="1:18" s="81" customFormat="1" x14ac:dyDescent="0.2">
      <c r="A3940" s="81" t="s">
        <v>147</v>
      </c>
      <c r="B3940" s="81" t="s">
        <v>493</v>
      </c>
      <c r="C3940" s="81" t="str">
        <f t="shared" si="61"/>
        <v>08081</v>
      </c>
      <c r="D3940" s="81" t="s">
        <v>533</v>
      </c>
      <c r="E3940" s="81" t="s">
        <v>886</v>
      </c>
      <c r="F3940" s="81">
        <v>0</v>
      </c>
      <c r="G3940" s="81" t="s">
        <v>1007</v>
      </c>
      <c r="H3940" s="81" t="s">
        <v>602</v>
      </c>
      <c r="I3940" s="81" t="s">
        <v>3567</v>
      </c>
      <c r="J3940" s="81" t="s">
        <v>106</v>
      </c>
      <c r="K3940" s="81" t="s">
        <v>388</v>
      </c>
      <c r="L3940" s="81">
        <v>-108.28520666666667</v>
      </c>
      <c r="M3940" s="81">
        <v>40.938969083333333</v>
      </c>
      <c r="N3940" s="190">
        <v>0</v>
      </c>
      <c r="O3940" s="185">
        <v>2.8</v>
      </c>
      <c r="P3940" s="185">
        <v>0</v>
      </c>
      <c r="Q3940" s="185">
        <v>0</v>
      </c>
      <c r="R3940" s="186">
        <v>0</v>
      </c>
    </row>
    <row r="3941" spans="1:18" s="81" customFormat="1" x14ac:dyDescent="0.2">
      <c r="A3941" s="81" t="s">
        <v>147</v>
      </c>
      <c r="B3941" s="81" t="s">
        <v>493</v>
      </c>
      <c r="C3941" s="81" t="str">
        <f t="shared" si="61"/>
        <v>08081</v>
      </c>
      <c r="D3941" s="81" t="s">
        <v>533</v>
      </c>
      <c r="E3941" s="81" t="s">
        <v>886</v>
      </c>
      <c r="F3941" s="81">
        <v>365</v>
      </c>
      <c r="G3941" s="81" t="s">
        <v>505</v>
      </c>
      <c r="H3941" s="81" t="s">
        <v>1043</v>
      </c>
      <c r="I3941" s="81" t="s">
        <v>3567</v>
      </c>
      <c r="J3941" s="81" t="s">
        <v>312</v>
      </c>
      <c r="K3941" s="81" t="s">
        <v>319</v>
      </c>
      <c r="L3941" s="81">
        <v>-108.28520666666667</v>
      </c>
      <c r="M3941" s="81">
        <v>40.938969083333333</v>
      </c>
      <c r="N3941" s="190">
        <v>0</v>
      </c>
      <c r="O3941" s="185">
        <v>5.5</v>
      </c>
      <c r="P3941" s="185">
        <v>0</v>
      </c>
      <c r="Q3941" s="185">
        <v>0</v>
      </c>
      <c r="R3941" s="186">
        <v>0</v>
      </c>
    </row>
    <row r="3942" spans="1:18" s="81" customFormat="1" x14ac:dyDescent="0.2">
      <c r="A3942" s="81" t="s">
        <v>147</v>
      </c>
      <c r="B3942" s="81" t="s">
        <v>493</v>
      </c>
      <c r="C3942" s="81" t="str">
        <f t="shared" si="61"/>
        <v>08081</v>
      </c>
      <c r="D3942" s="81" t="s">
        <v>533</v>
      </c>
      <c r="E3942" s="81" t="s">
        <v>886</v>
      </c>
      <c r="F3942" s="81">
        <v>0</v>
      </c>
      <c r="G3942" s="81" t="s">
        <v>523</v>
      </c>
      <c r="H3942" s="81" t="s">
        <v>3568</v>
      </c>
      <c r="I3942" s="81" t="s">
        <v>3567</v>
      </c>
      <c r="J3942" s="81" t="s">
        <v>2</v>
      </c>
      <c r="K3942" s="81" t="s">
        <v>37</v>
      </c>
      <c r="L3942" s="81">
        <v>-108.28520666666667</v>
      </c>
      <c r="M3942" s="81">
        <v>40.938969083333333</v>
      </c>
      <c r="N3942" s="190">
        <v>0</v>
      </c>
      <c r="O3942" s="185">
        <v>4.3499999999999996</v>
      </c>
      <c r="P3942" s="185">
        <v>0</v>
      </c>
      <c r="Q3942" s="185">
        <v>0</v>
      </c>
      <c r="R3942" s="186">
        <v>0</v>
      </c>
    </row>
    <row r="3943" spans="1:18" s="81" customFormat="1" x14ac:dyDescent="0.2">
      <c r="A3943" s="81" t="s">
        <v>147</v>
      </c>
      <c r="B3943" s="81" t="s">
        <v>493</v>
      </c>
      <c r="C3943" s="81" t="str">
        <f t="shared" si="61"/>
        <v>08081</v>
      </c>
      <c r="D3943" s="81" t="s">
        <v>533</v>
      </c>
      <c r="E3943" s="81" t="s">
        <v>886</v>
      </c>
      <c r="F3943" s="81">
        <v>127.26</v>
      </c>
      <c r="G3943" s="81" t="s">
        <v>528</v>
      </c>
      <c r="H3943" s="81" t="s">
        <v>1581</v>
      </c>
      <c r="I3943" s="81" t="s">
        <v>3567</v>
      </c>
      <c r="J3943" s="81" t="s">
        <v>14</v>
      </c>
      <c r="K3943" s="81" t="s">
        <v>494</v>
      </c>
      <c r="L3943" s="81">
        <v>-108.28520666666667</v>
      </c>
      <c r="M3943" s="81">
        <v>40.938969083333333</v>
      </c>
      <c r="N3943" s="190">
        <v>0</v>
      </c>
      <c r="O3943" s="185">
        <v>8.2831857810946268</v>
      </c>
      <c r="P3943" s="185">
        <v>0</v>
      </c>
      <c r="Q3943" s="185">
        <v>0</v>
      </c>
      <c r="R3943" s="186">
        <v>0</v>
      </c>
    </row>
    <row r="3944" spans="1:18" s="81" customFormat="1" x14ac:dyDescent="0.2">
      <c r="A3944" s="81" t="s">
        <v>147</v>
      </c>
      <c r="B3944" s="81" t="s">
        <v>493</v>
      </c>
      <c r="C3944" s="81" t="str">
        <f t="shared" si="61"/>
        <v>08081</v>
      </c>
      <c r="D3944" s="81" t="s">
        <v>533</v>
      </c>
      <c r="E3944" s="81" t="s">
        <v>889</v>
      </c>
      <c r="F3944" s="81">
        <v>438</v>
      </c>
      <c r="G3944" s="81" t="s">
        <v>505</v>
      </c>
      <c r="H3944" s="81" t="s">
        <v>675</v>
      </c>
      <c r="I3944" s="81" t="s">
        <v>3569</v>
      </c>
      <c r="J3944" s="81" t="s">
        <v>10</v>
      </c>
      <c r="K3944" s="81" t="s">
        <v>319</v>
      </c>
      <c r="L3944" s="81">
        <v>-108.69422777777778</v>
      </c>
      <c r="M3944" s="81">
        <v>40.98010277777778</v>
      </c>
      <c r="N3944" s="190">
        <v>0</v>
      </c>
      <c r="O3944" s="185">
        <v>11.4</v>
      </c>
      <c r="P3944" s="185">
        <v>0</v>
      </c>
      <c r="Q3944" s="185">
        <v>0</v>
      </c>
      <c r="R3944" s="186">
        <v>0</v>
      </c>
    </row>
    <row r="3945" spans="1:18" s="81" customFormat="1" x14ac:dyDescent="0.2">
      <c r="A3945" s="81" t="s">
        <v>147</v>
      </c>
      <c r="B3945" s="81" t="s">
        <v>493</v>
      </c>
      <c r="C3945" s="81" t="str">
        <f t="shared" si="61"/>
        <v>08081</v>
      </c>
      <c r="D3945" s="81" t="s">
        <v>533</v>
      </c>
      <c r="E3945" s="81" t="s">
        <v>892</v>
      </c>
      <c r="F3945" s="81">
        <v>2.6160000000000001</v>
      </c>
      <c r="G3945" s="81" t="s">
        <v>505</v>
      </c>
      <c r="H3945" s="81" t="s">
        <v>3570</v>
      </c>
      <c r="I3945" s="81" t="s">
        <v>3571</v>
      </c>
      <c r="J3945" s="81" t="s">
        <v>3572</v>
      </c>
      <c r="K3945" s="81" t="s">
        <v>495</v>
      </c>
      <c r="L3945" s="81">
        <v>-108.28949444444444</v>
      </c>
      <c r="M3945" s="81">
        <v>40.954952777777784</v>
      </c>
      <c r="N3945" s="190">
        <v>0</v>
      </c>
      <c r="O3945" s="185">
        <v>9.0783570000000005</v>
      </c>
      <c r="P3945" s="185">
        <v>0</v>
      </c>
      <c r="Q3945" s="185">
        <v>0</v>
      </c>
      <c r="R3945" s="186">
        <v>0</v>
      </c>
    </row>
    <row r="3946" spans="1:18" s="81" customFormat="1" x14ac:dyDescent="0.2">
      <c r="A3946" s="81" t="s">
        <v>147</v>
      </c>
      <c r="B3946" s="81" t="s">
        <v>493</v>
      </c>
      <c r="C3946" s="81" t="str">
        <f t="shared" si="61"/>
        <v>08081</v>
      </c>
      <c r="D3946" s="81" t="s">
        <v>533</v>
      </c>
      <c r="E3946" s="81" t="s">
        <v>892</v>
      </c>
      <c r="F3946" s="81">
        <v>0.21199999999999999</v>
      </c>
      <c r="G3946" s="81" t="s">
        <v>505</v>
      </c>
      <c r="H3946" s="81" t="s">
        <v>3573</v>
      </c>
      <c r="I3946" s="81" t="s">
        <v>3571</v>
      </c>
      <c r="J3946" s="81" t="s">
        <v>3572</v>
      </c>
      <c r="K3946" s="81" t="s">
        <v>495</v>
      </c>
      <c r="L3946" s="81">
        <v>-108.28949444444444</v>
      </c>
      <c r="M3946" s="81">
        <v>40.954952777777784</v>
      </c>
      <c r="N3946" s="190">
        <v>0</v>
      </c>
      <c r="O3946" s="185">
        <v>0.73974099999999998</v>
      </c>
      <c r="P3946" s="185">
        <v>0</v>
      </c>
      <c r="Q3946" s="185">
        <v>0</v>
      </c>
      <c r="R3946" s="186">
        <v>0</v>
      </c>
    </row>
    <row r="3947" spans="1:18" s="81" customFormat="1" x14ac:dyDescent="0.2">
      <c r="A3947" s="81" t="s">
        <v>147</v>
      </c>
      <c r="B3947" s="81" t="s">
        <v>493</v>
      </c>
      <c r="C3947" s="81" t="str">
        <f t="shared" si="61"/>
        <v>08081</v>
      </c>
      <c r="D3947" s="81" t="s">
        <v>533</v>
      </c>
      <c r="E3947" s="81" t="s">
        <v>892</v>
      </c>
      <c r="F3947" s="81">
        <v>160.12200000000001</v>
      </c>
      <c r="G3947" s="81" t="s">
        <v>505</v>
      </c>
      <c r="H3947" s="81" t="s">
        <v>3574</v>
      </c>
      <c r="I3947" s="81" t="s">
        <v>3571</v>
      </c>
      <c r="J3947" s="81" t="s">
        <v>10</v>
      </c>
      <c r="K3947" s="81" t="s">
        <v>319</v>
      </c>
      <c r="L3947" s="81">
        <v>-108.28949444444444</v>
      </c>
      <c r="M3947" s="81">
        <v>40.954952777777784</v>
      </c>
      <c r="N3947" s="190">
        <v>0</v>
      </c>
      <c r="O3947" s="185">
        <v>6.38</v>
      </c>
      <c r="P3947" s="185">
        <v>0</v>
      </c>
      <c r="Q3947" s="185">
        <v>0</v>
      </c>
      <c r="R3947" s="186">
        <v>0</v>
      </c>
    </row>
    <row r="3948" spans="1:18" s="81" customFormat="1" x14ac:dyDescent="0.2">
      <c r="A3948" s="81" t="s">
        <v>147</v>
      </c>
      <c r="B3948" s="81" t="s">
        <v>493</v>
      </c>
      <c r="C3948" s="81" t="str">
        <f t="shared" si="61"/>
        <v>08081</v>
      </c>
      <c r="D3948" s="81" t="s">
        <v>533</v>
      </c>
      <c r="E3948" s="81" t="s">
        <v>892</v>
      </c>
      <c r="F3948" s="81">
        <v>72.072000000000003</v>
      </c>
      <c r="G3948" s="81" t="s">
        <v>528</v>
      </c>
      <c r="H3948" s="81" t="s">
        <v>531</v>
      </c>
      <c r="I3948" s="81" t="s">
        <v>3571</v>
      </c>
      <c r="J3948" s="81" t="s">
        <v>14</v>
      </c>
      <c r="K3948" s="81" t="s">
        <v>494</v>
      </c>
      <c r="L3948" s="81">
        <v>-108.28949444444444</v>
      </c>
      <c r="M3948" s="81">
        <v>40.954952777777784</v>
      </c>
      <c r="N3948" s="190">
        <v>0</v>
      </c>
      <c r="O3948" s="185">
        <v>4.6911662106982615</v>
      </c>
      <c r="P3948" s="185">
        <v>0</v>
      </c>
      <c r="Q3948" s="185">
        <v>0</v>
      </c>
      <c r="R3948" s="186">
        <v>0</v>
      </c>
    </row>
    <row r="3949" spans="1:18" s="81" customFormat="1" x14ac:dyDescent="0.2">
      <c r="A3949" s="81" t="s">
        <v>147</v>
      </c>
      <c r="B3949" s="81" t="s">
        <v>493</v>
      </c>
      <c r="C3949" s="81" t="str">
        <f t="shared" si="61"/>
        <v>08081</v>
      </c>
      <c r="D3949" s="81" t="s">
        <v>533</v>
      </c>
      <c r="E3949" s="81" t="s">
        <v>895</v>
      </c>
      <c r="F3949" s="81">
        <v>0</v>
      </c>
      <c r="G3949" s="81" t="s">
        <v>676</v>
      </c>
      <c r="H3949" s="81" t="s">
        <v>3575</v>
      </c>
      <c r="I3949" s="81" t="s">
        <v>3576</v>
      </c>
      <c r="J3949" s="81" t="s">
        <v>2</v>
      </c>
      <c r="K3949" s="81" t="s">
        <v>37</v>
      </c>
      <c r="L3949" s="81">
        <v>-108.68937222222223</v>
      </c>
      <c r="M3949" s="81">
        <v>40.976552777777776</v>
      </c>
      <c r="N3949" s="190">
        <v>0</v>
      </c>
      <c r="O3949" s="185">
        <v>8.24</v>
      </c>
      <c r="P3949" s="185">
        <v>0</v>
      </c>
      <c r="Q3949" s="185">
        <v>0</v>
      </c>
      <c r="R3949" s="186">
        <v>0</v>
      </c>
    </row>
    <row r="3950" spans="1:18" s="81" customFormat="1" x14ac:dyDescent="0.2">
      <c r="A3950" s="81" t="s">
        <v>147</v>
      </c>
      <c r="B3950" s="81" t="s">
        <v>493</v>
      </c>
      <c r="C3950" s="81" t="str">
        <f t="shared" si="61"/>
        <v>08081</v>
      </c>
      <c r="D3950" s="81" t="s">
        <v>533</v>
      </c>
      <c r="E3950" s="81" t="s">
        <v>895</v>
      </c>
      <c r="F3950" s="81">
        <v>30.66</v>
      </c>
      <c r="G3950" s="81" t="s">
        <v>528</v>
      </c>
      <c r="H3950" s="81" t="s">
        <v>2734</v>
      </c>
      <c r="I3950" s="81" t="s">
        <v>3576</v>
      </c>
      <c r="J3950" s="81" t="s">
        <v>14</v>
      </c>
      <c r="K3950" s="81" t="s">
        <v>320</v>
      </c>
      <c r="L3950" s="81">
        <v>-108.68937222222223</v>
      </c>
      <c r="M3950" s="81">
        <v>40.976552777777776</v>
      </c>
      <c r="N3950" s="190">
        <v>0</v>
      </c>
      <c r="O3950" s="185">
        <v>3.65</v>
      </c>
      <c r="P3950" s="185">
        <v>0</v>
      </c>
      <c r="Q3950" s="185">
        <v>0</v>
      </c>
      <c r="R3950" s="186">
        <v>0</v>
      </c>
    </row>
    <row r="3951" spans="1:18" s="81" customFormat="1" x14ac:dyDescent="0.2">
      <c r="A3951" s="81" t="s">
        <v>147</v>
      </c>
      <c r="B3951" s="81" t="s">
        <v>493</v>
      </c>
      <c r="C3951" s="81" t="str">
        <f t="shared" si="61"/>
        <v>08081</v>
      </c>
      <c r="D3951" s="81" t="s">
        <v>533</v>
      </c>
      <c r="E3951" s="81" t="s">
        <v>898</v>
      </c>
      <c r="F3951" s="81">
        <v>2.6280000000000001</v>
      </c>
      <c r="G3951" s="81" t="s">
        <v>505</v>
      </c>
      <c r="H3951" s="81" t="s">
        <v>3577</v>
      </c>
      <c r="I3951" s="81" t="s">
        <v>3578</v>
      </c>
      <c r="J3951" s="81" t="s">
        <v>3572</v>
      </c>
      <c r="K3951" s="81" t="s">
        <v>495</v>
      </c>
      <c r="L3951" s="81">
        <v>-108.61305</v>
      </c>
      <c r="M3951" s="81">
        <v>40.990991666666666</v>
      </c>
      <c r="N3951" s="190">
        <v>0</v>
      </c>
      <c r="O3951" s="185">
        <v>7.6100310000000002</v>
      </c>
      <c r="P3951" s="185">
        <v>0</v>
      </c>
      <c r="Q3951" s="185">
        <v>0</v>
      </c>
      <c r="R3951" s="186">
        <v>0</v>
      </c>
    </row>
    <row r="3952" spans="1:18" s="81" customFormat="1" x14ac:dyDescent="0.2">
      <c r="A3952" s="81" t="s">
        <v>147</v>
      </c>
      <c r="B3952" s="81" t="s">
        <v>493</v>
      </c>
      <c r="C3952" s="81" t="str">
        <f t="shared" si="61"/>
        <v>08081</v>
      </c>
      <c r="D3952" s="81" t="s">
        <v>533</v>
      </c>
      <c r="E3952" s="81" t="s">
        <v>898</v>
      </c>
      <c r="F3952" s="81">
        <v>0.219</v>
      </c>
      <c r="G3952" s="81" t="s">
        <v>505</v>
      </c>
      <c r="H3952" s="81" t="s">
        <v>3579</v>
      </c>
      <c r="I3952" s="81" t="s">
        <v>3578</v>
      </c>
      <c r="J3952" s="81" t="s">
        <v>3572</v>
      </c>
      <c r="K3952" s="81" t="s">
        <v>495</v>
      </c>
      <c r="L3952" s="81">
        <v>-108.61305</v>
      </c>
      <c r="M3952" s="81">
        <v>40.990991666666666</v>
      </c>
      <c r="N3952" s="190">
        <v>0</v>
      </c>
      <c r="O3952" s="185">
        <v>0.62999700000000003</v>
      </c>
      <c r="P3952" s="185">
        <v>0</v>
      </c>
      <c r="Q3952" s="185">
        <v>0</v>
      </c>
      <c r="R3952" s="186">
        <v>0</v>
      </c>
    </row>
    <row r="3953" spans="1:18" s="81" customFormat="1" x14ac:dyDescent="0.2">
      <c r="A3953" s="81" t="s">
        <v>147</v>
      </c>
      <c r="B3953" s="81" t="s">
        <v>493</v>
      </c>
      <c r="C3953" s="81" t="str">
        <f t="shared" si="61"/>
        <v>08081</v>
      </c>
      <c r="D3953" s="81" t="s">
        <v>533</v>
      </c>
      <c r="E3953" s="81" t="s">
        <v>898</v>
      </c>
      <c r="F3953" s="81">
        <v>30.66</v>
      </c>
      <c r="G3953" s="81" t="s">
        <v>528</v>
      </c>
      <c r="H3953" s="81" t="s">
        <v>2734</v>
      </c>
      <c r="I3953" s="81" t="s">
        <v>3578</v>
      </c>
      <c r="J3953" s="81" t="s">
        <v>14</v>
      </c>
      <c r="K3953" s="81" t="s">
        <v>320</v>
      </c>
      <c r="L3953" s="81">
        <v>-108.61305</v>
      </c>
      <c r="M3953" s="81">
        <v>40.990991666666666</v>
      </c>
      <c r="N3953" s="190">
        <v>0</v>
      </c>
      <c r="O3953" s="185">
        <v>3.65</v>
      </c>
      <c r="P3953" s="185">
        <v>0</v>
      </c>
      <c r="Q3953" s="185">
        <v>0</v>
      </c>
      <c r="R3953" s="186">
        <v>0</v>
      </c>
    </row>
    <row r="3954" spans="1:18" s="81" customFormat="1" x14ac:dyDescent="0.2">
      <c r="A3954" s="81" t="s">
        <v>147</v>
      </c>
      <c r="B3954" s="81" t="s">
        <v>493</v>
      </c>
      <c r="C3954" s="81" t="str">
        <f t="shared" si="61"/>
        <v>08081</v>
      </c>
      <c r="D3954" s="81" t="s">
        <v>533</v>
      </c>
      <c r="E3954" s="81" t="s">
        <v>904</v>
      </c>
      <c r="F3954" s="81">
        <v>3.1</v>
      </c>
      <c r="G3954" s="81" t="s">
        <v>515</v>
      </c>
      <c r="H3954" s="81" t="s">
        <v>3580</v>
      </c>
      <c r="I3954" s="81" t="s">
        <v>3581</v>
      </c>
      <c r="J3954" s="81" t="s">
        <v>227</v>
      </c>
      <c r="K3954" s="81" t="s">
        <v>333</v>
      </c>
      <c r="L3954" s="81">
        <v>-108.34595833333333</v>
      </c>
      <c r="M3954" s="81">
        <v>40.925969444444441</v>
      </c>
      <c r="N3954" s="190">
        <v>0</v>
      </c>
      <c r="O3954" s="185">
        <v>0</v>
      </c>
      <c r="P3954" s="185">
        <v>0.1</v>
      </c>
      <c r="Q3954" s="185">
        <v>0</v>
      </c>
      <c r="R3954" s="186">
        <v>0</v>
      </c>
    </row>
    <row r="3955" spans="1:18" s="81" customFormat="1" x14ac:dyDescent="0.2">
      <c r="A3955" s="81" t="s">
        <v>147</v>
      </c>
      <c r="B3955" s="81" t="s">
        <v>493</v>
      </c>
      <c r="C3955" s="81" t="str">
        <f t="shared" si="61"/>
        <v>08081</v>
      </c>
      <c r="D3955" s="81" t="s">
        <v>533</v>
      </c>
      <c r="E3955" s="81" t="s">
        <v>904</v>
      </c>
      <c r="F3955" s="81">
        <v>3.1</v>
      </c>
      <c r="G3955" s="81" t="s">
        <v>515</v>
      </c>
      <c r="H3955" s="81" t="s">
        <v>3580</v>
      </c>
      <c r="I3955" s="81" t="s">
        <v>3581</v>
      </c>
      <c r="J3955" s="81" t="s">
        <v>227</v>
      </c>
      <c r="K3955" s="81" t="s">
        <v>333</v>
      </c>
      <c r="L3955" s="81">
        <v>-108.34595833333333</v>
      </c>
      <c r="M3955" s="81">
        <v>40.925969444444441</v>
      </c>
      <c r="N3955" s="190">
        <v>0.3</v>
      </c>
      <c r="O3955" s="185">
        <v>0</v>
      </c>
      <c r="P3955" s="185">
        <v>0</v>
      </c>
      <c r="Q3955" s="185">
        <v>0</v>
      </c>
      <c r="R3955" s="186">
        <v>0</v>
      </c>
    </row>
    <row r="3956" spans="1:18" s="81" customFormat="1" x14ac:dyDescent="0.2">
      <c r="A3956" s="81" t="s">
        <v>147</v>
      </c>
      <c r="B3956" s="81" t="s">
        <v>493</v>
      </c>
      <c r="C3956" s="81" t="str">
        <f t="shared" si="61"/>
        <v>08081</v>
      </c>
      <c r="D3956" s="81" t="s">
        <v>533</v>
      </c>
      <c r="E3956" s="81" t="s">
        <v>904</v>
      </c>
      <c r="F3956" s="81">
        <v>3.1</v>
      </c>
      <c r="G3956" s="81" t="s">
        <v>515</v>
      </c>
      <c r="H3956" s="81" t="s">
        <v>3580</v>
      </c>
      <c r="I3956" s="81" t="s">
        <v>3581</v>
      </c>
      <c r="J3956" s="81" t="s">
        <v>227</v>
      </c>
      <c r="K3956" s="81" t="s">
        <v>333</v>
      </c>
      <c r="L3956" s="81">
        <v>-108.34595833333333</v>
      </c>
      <c r="M3956" s="81">
        <v>40.925969444444441</v>
      </c>
      <c r="N3956" s="190">
        <v>0</v>
      </c>
      <c r="O3956" s="185">
        <v>0</v>
      </c>
      <c r="P3956" s="185">
        <v>0</v>
      </c>
      <c r="Q3956" s="185">
        <v>0</v>
      </c>
      <c r="R3956" s="186">
        <v>0.1</v>
      </c>
    </row>
    <row r="3957" spans="1:18" s="81" customFormat="1" x14ac:dyDescent="0.2">
      <c r="A3957" s="81" t="s">
        <v>147</v>
      </c>
      <c r="B3957" s="81" t="s">
        <v>493</v>
      </c>
      <c r="C3957" s="81" t="str">
        <f t="shared" si="61"/>
        <v>08081</v>
      </c>
      <c r="D3957" s="81" t="s">
        <v>533</v>
      </c>
      <c r="E3957" s="81" t="s">
        <v>904</v>
      </c>
      <c r="F3957" s="81">
        <v>3.1</v>
      </c>
      <c r="G3957" s="81" t="s">
        <v>515</v>
      </c>
      <c r="H3957" s="81" t="s">
        <v>3580</v>
      </c>
      <c r="I3957" s="81" t="s">
        <v>3581</v>
      </c>
      <c r="J3957" s="81" t="s">
        <v>227</v>
      </c>
      <c r="K3957" s="81" t="s">
        <v>333</v>
      </c>
      <c r="L3957" s="81">
        <v>-108.34595833333333</v>
      </c>
      <c r="M3957" s="81">
        <v>40.925969444444441</v>
      </c>
      <c r="N3957" s="190">
        <v>0</v>
      </c>
      <c r="O3957" s="185">
        <v>0</v>
      </c>
      <c r="P3957" s="185">
        <v>0</v>
      </c>
      <c r="Q3957" s="185">
        <v>0</v>
      </c>
      <c r="R3957" s="186">
        <v>0</v>
      </c>
    </row>
    <row r="3958" spans="1:18" s="81" customFormat="1" x14ac:dyDescent="0.2">
      <c r="A3958" s="81" t="s">
        <v>147</v>
      </c>
      <c r="B3958" s="81" t="s">
        <v>493</v>
      </c>
      <c r="C3958" s="81" t="str">
        <f t="shared" si="61"/>
        <v>08081</v>
      </c>
      <c r="D3958" s="81" t="s">
        <v>533</v>
      </c>
      <c r="E3958" s="81" t="s">
        <v>904</v>
      </c>
      <c r="F3958" s="81">
        <v>3.1</v>
      </c>
      <c r="G3958" s="81" t="s">
        <v>515</v>
      </c>
      <c r="H3958" s="81" t="s">
        <v>3580</v>
      </c>
      <c r="I3958" s="81" t="s">
        <v>3581</v>
      </c>
      <c r="J3958" s="81" t="s">
        <v>227</v>
      </c>
      <c r="K3958" s="81" t="s">
        <v>333</v>
      </c>
      <c r="L3958" s="81">
        <v>-108.34595833333333</v>
      </c>
      <c r="M3958" s="81">
        <v>40.925969444444441</v>
      </c>
      <c r="N3958" s="190">
        <v>0</v>
      </c>
      <c r="O3958" s="185">
        <v>0</v>
      </c>
      <c r="P3958" s="185">
        <v>0</v>
      </c>
      <c r="Q3958" s="185">
        <v>0.1</v>
      </c>
      <c r="R3958" s="186">
        <v>0</v>
      </c>
    </row>
    <row r="3959" spans="1:18" s="81" customFormat="1" x14ac:dyDescent="0.2">
      <c r="A3959" s="81" t="s">
        <v>147</v>
      </c>
      <c r="B3959" s="81" t="s">
        <v>493</v>
      </c>
      <c r="C3959" s="81" t="str">
        <f t="shared" si="61"/>
        <v>08081</v>
      </c>
      <c r="D3959" s="81" t="s">
        <v>533</v>
      </c>
      <c r="E3959" s="81" t="s">
        <v>904</v>
      </c>
      <c r="F3959" s="81">
        <v>3.1</v>
      </c>
      <c r="G3959" s="81" t="s">
        <v>515</v>
      </c>
      <c r="H3959" s="81" t="s">
        <v>3580</v>
      </c>
      <c r="I3959" s="81" t="s">
        <v>3581</v>
      </c>
      <c r="J3959" s="81" t="s">
        <v>227</v>
      </c>
      <c r="K3959" s="81" t="s">
        <v>333</v>
      </c>
      <c r="L3959" s="81">
        <v>-108.34595833333333</v>
      </c>
      <c r="M3959" s="81">
        <v>40.925969444444441</v>
      </c>
      <c r="N3959" s="190">
        <v>0</v>
      </c>
      <c r="O3959" s="185">
        <v>0.1</v>
      </c>
      <c r="P3959" s="185">
        <v>0</v>
      </c>
      <c r="Q3959" s="185">
        <v>0</v>
      </c>
      <c r="R3959" s="186">
        <v>0</v>
      </c>
    </row>
    <row r="3960" spans="1:18" s="81" customFormat="1" x14ac:dyDescent="0.2">
      <c r="A3960" s="81" t="s">
        <v>147</v>
      </c>
      <c r="B3960" s="81" t="s">
        <v>493</v>
      </c>
      <c r="C3960" s="81" t="str">
        <f t="shared" si="61"/>
        <v>08081</v>
      </c>
      <c r="D3960" s="81" t="s">
        <v>533</v>
      </c>
      <c r="E3960" s="81" t="s">
        <v>907</v>
      </c>
      <c r="F3960" s="81">
        <v>365</v>
      </c>
      <c r="G3960" s="81" t="s">
        <v>505</v>
      </c>
      <c r="H3960" s="81" t="s">
        <v>3582</v>
      </c>
      <c r="I3960" s="81" t="s">
        <v>3583</v>
      </c>
      <c r="J3960" s="81" t="s">
        <v>10</v>
      </c>
      <c r="K3960" s="81" t="s">
        <v>319</v>
      </c>
      <c r="L3960" s="81">
        <v>-108.30369999999999</v>
      </c>
      <c r="M3960" s="81">
        <v>40.933119444444444</v>
      </c>
      <c r="N3960" s="190">
        <v>0</v>
      </c>
      <c r="O3960" s="185">
        <v>12.269292999999999</v>
      </c>
      <c r="P3960" s="185">
        <v>0</v>
      </c>
      <c r="Q3960" s="185">
        <v>0</v>
      </c>
      <c r="R3960" s="186">
        <v>0</v>
      </c>
    </row>
    <row r="3961" spans="1:18" s="81" customFormat="1" x14ac:dyDescent="0.2">
      <c r="A3961" s="81" t="s">
        <v>147</v>
      </c>
      <c r="B3961" s="81" t="s">
        <v>493</v>
      </c>
      <c r="C3961" s="81" t="str">
        <f t="shared" si="61"/>
        <v>08081</v>
      </c>
      <c r="D3961" s="81" t="s">
        <v>533</v>
      </c>
      <c r="E3961" s="81" t="s">
        <v>913</v>
      </c>
      <c r="F3961" s="81">
        <v>1095</v>
      </c>
      <c r="G3961" s="81" t="s">
        <v>505</v>
      </c>
      <c r="H3961" s="81" t="s">
        <v>3093</v>
      </c>
      <c r="I3961" s="81" t="s">
        <v>3584</v>
      </c>
      <c r="J3961" s="81" t="s">
        <v>4</v>
      </c>
      <c r="K3961" s="81" t="s">
        <v>319</v>
      </c>
      <c r="L3961" s="81">
        <v>-107.85868055555555</v>
      </c>
      <c r="M3961" s="81">
        <v>40.782899999999998</v>
      </c>
      <c r="N3961" s="190">
        <v>0</v>
      </c>
      <c r="O3961" s="185">
        <v>1.36</v>
      </c>
      <c r="P3961" s="185">
        <v>0</v>
      </c>
      <c r="Q3961" s="185">
        <v>0</v>
      </c>
      <c r="R3961" s="186">
        <v>0</v>
      </c>
    </row>
    <row r="3962" spans="1:18" s="81" customFormat="1" x14ac:dyDescent="0.2">
      <c r="A3962" s="81" t="s">
        <v>147</v>
      </c>
      <c r="B3962" s="81" t="s">
        <v>493</v>
      </c>
      <c r="C3962" s="81" t="str">
        <f t="shared" si="61"/>
        <v>08081</v>
      </c>
      <c r="D3962" s="81" t="s">
        <v>533</v>
      </c>
      <c r="E3962" s="81" t="s">
        <v>916</v>
      </c>
      <c r="F3962" s="81">
        <v>219</v>
      </c>
      <c r="G3962" s="81" t="s">
        <v>523</v>
      </c>
      <c r="H3962" s="81" t="s">
        <v>3585</v>
      </c>
      <c r="I3962" s="81" t="s">
        <v>3586</v>
      </c>
      <c r="J3962" s="81" t="s">
        <v>2</v>
      </c>
      <c r="K3962" s="81" t="s">
        <v>37</v>
      </c>
      <c r="L3962" s="81">
        <v>-108.31340555555555</v>
      </c>
      <c r="M3962" s="81">
        <v>40.954866666666668</v>
      </c>
      <c r="N3962" s="190">
        <v>0</v>
      </c>
      <c r="O3962" s="185">
        <v>10.199999999999999</v>
      </c>
      <c r="P3962" s="185">
        <v>0</v>
      </c>
      <c r="Q3962" s="185">
        <v>0</v>
      </c>
      <c r="R3962" s="186">
        <v>0</v>
      </c>
    </row>
    <row r="3963" spans="1:18" s="81" customFormat="1" x14ac:dyDescent="0.2">
      <c r="A3963" s="81" t="s">
        <v>147</v>
      </c>
      <c r="B3963" s="81" t="s">
        <v>493</v>
      </c>
      <c r="C3963" s="81" t="str">
        <f t="shared" si="61"/>
        <v>08081</v>
      </c>
      <c r="D3963" s="81" t="s">
        <v>533</v>
      </c>
      <c r="E3963" s="81" t="s">
        <v>916</v>
      </c>
      <c r="F3963" s="81">
        <v>219</v>
      </c>
      <c r="G3963" s="81" t="s">
        <v>505</v>
      </c>
      <c r="H3963" s="81" t="s">
        <v>3587</v>
      </c>
      <c r="I3963" s="81" t="s">
        <v>3586</v>
      </c>
      <c r="J3963" s="81" t="s">
        <v>10</v>
      </c>
      <c r="K3963" s="81" t="s">
        <v>319</v>
      </c>
      <c r="L3963" s="81">
        <v>-108.31340555555555</v>
      </c>
      <c r="M3963" s="81">
        <v>40.954866666666668</v>
      </c>
      <c r="N3963" s="190">
        <v>0</v>
      </c>
      <c r="O3963" s="185">
        <v>9.4</v>
      </c>
      <c r="P3963" s="185">
        <v>0</v>
      </c>
      <c r="Q3963" s="185">
        <v>0</v>
      </c>
      <c r="R3963" s="186">
        <v>0</v>
      </c>
    </row>
    <row r="3964" spans="1:18" s="81" customFormat="1" x14ac:dyDescent="0.2">
      <c r="A3964" s="81" t="s">
        <v>147</v>
      </c>
      <c r="B3964" s="81" t="s">
        <v>493</v>
      </c>
      <c r="C3964" s="81" t="str">
        <f t="shared" si="61"/>
        <v>08081</v>
      </c>
      <c r="D3964" s="81" t="s">
        <v>533</v>
      </c>
      <c r="E3964" s="81" t="s">
        <v>916</v>
      </c>
      <c r="F3964" s="81">
        <v>218</v>
      </c>
      <c r="G3964" s="81" t="s">
        <v>526</v>
      </c>
      <c r="H3964" s="81" t="s">
        <v>690</v>
      </c>
      <c r="I3964" s="81" t="s">
        <v>3586</v>
      </c>
      <c r="J3964" s="81" t="s">
        <v>277</v>
      </c>
      <c r="K3964" s="81" t="s">
        <v>350</v>
      </c>
      <c r="L3964" s="81">
        <v>-108.31340555555555</v>
      </c>
      <c r="M3964" s="81">
        <v>40.954866666666668</v>
      </c>
      <c r="N3964" s="190">
        <v>0</v>
      </c>
      <c r="O3964" s="185">
        <v>2.6879400000000002</v>
      </c>
      <c r="P3964" s="185">
        <v>0</v>
      </c>
      <c r="Q3964" s="185">
        <v>0</v>
      </c>
      <c r="R3964" s="186">
        <v>0</v>
      </c>
    </row>
    <row r="3965" spans="1:18" s="81" customFormat="1" x14ac:dyDescent="0.2">
      <c r="A3965" s="81" t="s">
        <v>147</v>
      </c>
      <c r="B3965" s="81" t="s">
        <v>493</v>
      </c>
      <c r="C3965" s="81" t="str">
        <f t="shared" si="61"/>
        <v>08081</v>
      </c>
      <c r="D3965" s="81" t="s">
        <v>533</v>
      </c>
      <c r="E3965" s="81" t="s">
        <v>916</v>
      </c>
      <c r="F3965" s="81">
        <v>242.214</v>
      </c>
      <c r="G3965" s="81" t="s">
        <v>528</v>
      </c>
      <c r="H3965" s="81" t="s">
        <v>565</v>
      </c>
      <c r="I3965" s="81" t="s">
        <v>3586</v>
      </c>
      <c r="J3965" s="81" t="s">
        <v>14</v>
      </c>
      <c r="K3965" s="81" t="s">
        <v>494</v>
      </c>
      <c r="L3965" s="81">
        <v>-108.31340555555555</v>
      </c>
      <c r="M3965" s="81">
        <v>40.954866666666668</v>
      </c>
      <c r="N3965" s="190">
        <v>0</v>
      </c>
      <c r="O3965" s="185">
        <v>15.765392312121993</v>
      </c>
      <c r="P3965" s="185">
        <v>0</v>
      </c>
      <c r="Q3965" s="185">
        <v>0</v>
      </c>
      <c r="R3965" s="186">
        <v>0</v>
      </c>
    </row>
    <row r="3966" spans="1:18" s="81" customFormat="1" x14ac:dyDescent="0.2">
      <c r="A3966" s="81" t="s">
        <v>147</v>
      </c>
      <c r="B3966" s="81" t="s">
        <v>493</v>
      </c>
      <c r="C3966" s="81" t="str">
        <f t="shared" si="61"/>
        <v>08081</v>
      </c>
      <c r="D3966" s="81" t="s">
        <v>533</v>
      </c>
      <c r="E3966" s="81" t="s">
        <v>922</v>
      </c>
      <c r="F3966" s="81">
        <v>229.95</v>
      </c>
      <c r="G3966" s="81" t="s">
        <v>505</v>
      </c>
      <c r="H3966" s="81" t="s">
        <v>675</v>
      </c>
      <c r="I3966" s="81" t="s">
        <v>3588</v>
      </c>
      <c r="J3966" s="81" t="s">
        <v>10</v>
      </c>
      <c r="K3966" s="81" t="s">
        <v>319</v>
      </c>
      <c r="L3966" s="81">
        <v>-108.67755277777778</v>
      </c>
      <c r="M3966" s="81">
        <v>40.996419444444449</v>
      </c>
      <c r="N3966" s="190">
        <v>0</v>
      </c>
      <c r="O3966" s="185">
        <v>9.41</v>
      </c>
      <c r="P3966" s="185">
        <v>0</v>
      </c>
      <c r="Q3966" s="185">
        <v>0</v>
      </c>
      <c r="R3966" s="186">
        <v>0</v>
      </c>
    </row>
    <row r="3967" spans="1:18" s="81" customFormat="1" x14ac:dyDescent="0.2">
      <c r="A3967" s="81" t="s">
        <v>147</v>
      </c>
      <c r="B3967" s="81" t="s">
        <v>493</v>
      </c>
      <c r="C3967" s="81" t="str">
        <f t="shared" si="61"/>
        <v>08081</v>
      </c>
      <c r="D3967" s="81" t="s">
        <v>533</v>
      </c>
      <c r="E3967" s="81" t="s">
        <v>925</v>
      </c>
      <c r="F3967" s="81">
        <v>219</v>
      </c>
      <c r="G3967" s="81" t="s">
        <v>505</v>
      </c>
      <c r="H3967" s="81" t="s">
        <v>3589</v>
      </c>
      <c r="I3967" s="81" t="s">
        <v>3590</v>
      </c>
      <c r="J3967" s="81" t="s">
        <v>572</v>
      </c>
      <c r="K3967" s="81" t="s">
        <v>495</v>
      </c>
      <c r="L3967" s="81">
        <v>-108.28212755555556</v>
      </c>
      <c r="M3967" s="81">
        <v>40.946013361111106</v>
      </c>
      <c r="N3967" s="190">
        <v>0</v>
      </c>
      <c r="O3967" s="185">
        <v>18.899999999999999</v>
      </c>
      <c r="P3967" s="185">
        <v>0</v>
      </c>
      <c r="Q3967" s="185">
        <v>0</v>
      </c>
      <c r="R3967" s="186">
        <v>0</v>
      </c>
    </row>
    <row r="3968" spans="1:18" s="81" customFormat="1" x14ac:dyDescent="0.2">
      <c r="A3968" s="81" t="s">
        <v>147</v>
      </c>
      <c r="B3968" s="81" t="s">
        <v>493</v>
      </c>
      <c r="C3968" s="81" t="str">
        <f t="shared" si="61"/>
        <v>08081</v>
      </c>
      <c r="D3968" s="81" t="s">
        <v>533</v>
      </c>
      <c r="E3968" s="81" t="s">
        <v>925</v>
      </c>
      <c r="F3968" s="81">
        <v>182.5</v>
      </c>
      <c r="G3968" s="81" t="s">
        <v>505</v>
      </c>
      <c r="H3968" s="81" t="s">
        <v>3591</v>
      </c>
      <c r="I3968" s="81" t="s">
        <v>3590</v>
      </c>
      <c r="J3968" s="81" t="s">
        <v>10</v>
      </c>
      <c r="K3968" s="81" t="s">
        <v>319</v>
      </c>
      <c r="L3968" s="81">
        <v>-108.28212755555556</v>
      </c>
      <c r="M3968" s="81">
        <v>40.946013361111106</v>
      </c>
      <c r="N3968" s="190">
        <v>0</v>
      </c>
      <c r="O3968" s="185">
        <v>14.49999</v>
      </c>
      <c r="P3968" s="185">
        <v>0</v>
      </c>
      <c r="Q3968" s="185">
        <v>0</v>
      </c>
      <c r="R3968" s="186">
        <v>0</v>
      </c>
    </row>
    <row r="3969" spans="1:18" s="81" customFormat="1" x14ac:dyDescent="0.2">
      <c r="A3969" s="81" t="s">
        <v>147</v>
      </c>
      <c r="B3969" s="81" t="s">
        <v>493</v>
      </c>
      <c r="C3969" s="81" t="str">
        <f t="shared" si="61"/>
        <v>08081</v>
      </c>
      <c r="D3969" s="81" t="s">
        <v>533</v>
      </c>
      <c r="E3969" s="81" t="s">
        <v>925</v>
      </c>
      <c r="F3969" s="81">
        <v>0</v>
      </c>
      <c r="G3969" s="81" t="s">
        <v>526</v>
      </c>
      <c r="H3969" s="81" t="s">
        <v>2019</v>
      </c>
      <c r="I3969" s="81" t="s">
        <v>3590</v>
      </c>
      <c r="J3969" s="81" t="s">
        <v>277</v>
      </c>
      <c r="K3969" s="81" t="s">
        <v>350</v>
      </c>
      <c r="L3969" s="81">
        <v>-108.28212755555556</v>
      </c>
      <c r="M3969" s="81">
        <v>40.946013361111106</v>
      </c>
      <c r="N3969" s="190">
        <v>0</v>
      </c>
      <c r="O3969" s="185">
        <v>2.8</v>
      </c>
      <c r="P3969" s="185">
        <v>0</v>
      </c>
      <c r="Q3969" s="185">
        <v>0</v>
      </c>
      <c r="R3969" s="186">
        <v>0</v>
      </c>
    </row>
    <row r="3970" spans="1:18" s="81" customFormat="1" x14ac:dyDescent="0.2">
      <c r="A3970" s="81" t="s">
        <v>147</v>
      </c>
      <c r="B3970" s="81" t="s">
        <v>493</v>
      </c>
      <c r="C3970" s="81" t="str">
        <f t="shared" si="61"/>
        <v>08081</v>
      </c>
      <c r="D3970" s="81" t="s">
        <v>533</v>
      </c>
      <c r="E3970" s="81" t="s">
        <v>925</v>
      </c>
      <c r="F3970" s="81">
        <v>56.7</v>
      </c>
      <c r="G3970" s="81" t="s">
        <v>528</v>
      </c>
      <c r="H3970" s="81" t="s">
        <v>565</v>
      </c>
      <c r="I3970" s="81" t="s">
        <v>3590</v>
      </c>
      <c r="J3970" s="81" t="s">
        <v>14</v>
      </c>
      <c r="K3970" s="81" t="s">
        <v>494</v>
      </c>
      <c r="L3970" s="81">
        <v>-108.28212755555556</v>
      </c>
      <c r="M3970" s="81">
        <v>40.946013361111106</v>
      </c>
      <c r="N3970" s="190">
        <v>0</v>
      </c>
      <c r="O3970" s="185">
        <v>3.6905288055080092</v>
      </c>
      <c r="P3970" s="185">
        <v>0</v>
      </c>
      <c r="Q3970" s="185">
        <v>0</v>
      </c>
      <c r="R3970" s="186">
        <v>0</v>
      </c>
    </row>
    <row r="3971" spans="1:18" s="81" customFormat="1" x14ac:dyDescent="0.2">
      <c r="A3971" s="81" t="s">
        <v>147</v>
      </c>
      <c r="B3971" s="81" t="s">
        <v>493</v>
      </c>
      <c r="C3971" s="81" t="str">
        <f t="shared" si="61"/>
        <v>08081</v>
      </c>
      <c r="D3971" s="81" t="s">
        <v>533</v>
      </c>
      <c r="E3971" s="81" t="s">
        <v>928</v>
      </c>
      <c r="F3971" s="81">
        <v>0</v>
      </c>
      <c r="G3971" s="81" t="s">
        <v>515</v>
      </c>
      <c r="H3971" s="81" t="s">
        <v>3592</v>
      </c>
      <c r="I3971" s="81" t="s">
        <v>3593</v>
      </c>
      <c r="J3971" s="81" t="s">
        <v>231</v>
      </c>
      <c r="K3971" s="81" t="s">
        <v>333</v>
      </c>
      <c r="L3971" s="81">
        <v>-107.94769997222222</v>
      </c>
      <c r="M3971" s="81">
        <v>40.875900000000001</v>
      </c>
      <c r="N3971" s="190">
        <v>0</v>
      </c>
      <c r="O3971" s="185">
        <v>0</v>
      </c>
      <c r="P3971" s="185">
        <v>0.28000000000000003</v>
      </c>
      <c r="Q3971" s="185">
        <v>0</v>
      </c>
      <c r="R3971" s="186">
        <v>0</v>
      </c>
    </row>
    <row r="3972" spans="1:18" s="81" customFormat="1" x14ac:dyDescent="0.2">
      <c r="A3972" s="81" t="s">
        <v>147</v>
      </c>
      <c r="B3972" s="81" t="s">
        <v>493</v>
      </c>
      <c r="C3972" s="81" t="str">
        <f t="shared" si="61"/>
        <v>08081</v>
      </c>
      <c r="D3972" s="81" t="s">
        <v>533</v>
      </c>
      <c r="E3972" s="81" t="s">
        <v>928</v>
      </c>
      <c r="F3972" s="81">
        <v>0</v>
      </c>
      <c r="G3972" s="81" t="s">
        <v>515</v>
      </c>
      <c r="H3972" s="81" t="s">
        <v>3592</v>
      </c>
      <c r="I3972" s="81" t="s">
        <v>3593</v>
      </c>
      <c r="J3972" s="81" t="s">
        <v>231</v>
      </c>
      <c r="K3972" s="81" t="s">
        <v>333</v>
      </c>
      <c r="L3972" s="81">
        <v>-107.94769997222222</v>
      </c>
      <c r="M3972" s="81">
        <v>40.875900000000001</v>
      </c>
      <c r="N3972" s="190">
        <v>0.7</v>
      </c>
      <c r="O3972" s="185">
        <v>0</v>
      </c>
      <c r="P3972" s="185">
        <v>0</v>
      </c>
      <c r="Q3972" s="185">
        <v>0</v>
      </c>
      <c r="R3972" s="186">
        <v>0</v>
      </c>
    </row>
    <row r="3973" spans="1:18" s="81" customFormat="1" x14ac:dyDescent="0.2">
      <c r="A3973" s="81" t="s">
        <v>147</v>
      </c>
      <c r="B3973" s="81" t="s">
        <v>493</v>
      </c>
      <c r="C3973" s="81" t="str">
        <f t="shared" si="61"/>
        <v>08081</v>
      </c>
      <c r="D3973" s="81" t="s">
        <v>533</v>
      </c>
      <c r="E3973" s="81" t="s">
        <v>928</v>
      </c>
      <c r="F3973" s="81">
        <v>0</v>
      </c>
      <c r="G3973" s="81" t="s">
        <v>515</v>
      </c>
      <c r="H3973" s="81" t="s">
        <v>3592</v>
      </c>
      <c r="I3973" s="81" t="s">
        <v>3593</v>
      </c>
      <c r="J3973" s="81" t="s">
        <v>231</v>
      </c>
      <c r="K3973" s="81" t="s">
        <v>333</v>
      </c>
      <c r="L3973" s="81">
        <v>-107.94769997222222</v>
      </c>
      <c r="M3973" s="81">
        <v>40.875900000000001</v>
      </c>
      <c r="N3973" s="190">
        <v>0</v>
      </c>
      <c r="O3973" s="185">
        <v>0.1</v>
      </c>
      <c r="P3973" s="185">
        <v>0</v>
      </c>
      <c r="Q3973" s="185">
        <v>0</v>
      </c>
      <c r="R3973" s="186">
        <v>0</v>
      </c>
    </row>
    <row r="3974" spans="1:18" s="81" customFormat="1" x14ac:dyDescent="0.2">
      <c r="A3974" s="81" t="s">
        <v>147</v>
      </c>
      <c r="B3974" s="81" t="s">
        <v>493</v>
      </c>
      <c r="C3974" s="81" t="str">
        <f t="shared" si="61"/>
        <v>08081</v>
      </c>
      <c r="D3974" s="81" t="s">
        <v>533</v>
      </c>
      <c r="E3974" s="81" t="s">
        <v>928</v>
      </c>
      <c r="F3974" s="81">
        <v>35.799999999999997</v>
      </c>
      <c r="G3974" s="81" t="s">
        <v>515</v>
      </c>
      <c r="H3974" s="81" t="s">
        <v>3592</v>
      </c>
      <c r="I3974" s="81" t="s">
        <v>3593</v>
      </c>
      <c r="J3974" s="81" t="s">
        <v>231</v>
      </c>
      <c r="K3974" s="81" t="s">
        <v>333</v>
      </c>
      <c r="L3974" s="81">
        <v>-107.94769997222222</v>
      </c>
      <c r="M3974" s="81">
        <v>40.875900000000001</v>
      </c>
      <c r="N3974" s="190">
        <v>0</v>
      </c>
      <c r="O3974" s="185">
        <v>0</v>
      </c>
      <c r="P3974" s="185">
        <v>0.89</v>
      </c>
      <c r="Q3974" s="185">
        <v>0</v>
      </c>
      <c r="R3974" s="186">
        <v>0</v>
      </c>
    </row>
    <row r="3975" spans="1:18" s="81" customFormat="1" x14ac:dyDescent="0.2">
      <c r="A3975" s="81" t="s">
        <v>147</v>
      </c>
      <c r="B3975" s="81" t="s">
        <v>493</v>
      </c>
      <c r="C3975" s="81" t="str">
        <f t="shared" ref="C3975:C4038" si="62">B3975&amp;D3975</f>
        <v>08081</v>
      </c>
      <c r="D3975" s="81" t="s">
        <v>533</v>
      </c>
      <c r="E3975" s="81" t="s">
        <v>928</v>
      </c>
      <c r="F3975" s="81">
        <v>35.799999999999997</v>
      </c>
      <c r="G3975" s="81" t="s">
        <v>515</v>
      </c>
      <c r="H3975" s="81" t="s">
        <v>3592</v>
      </c>
      <c r="I3975" s="81" t="s">
        <v>3593</v>
      </c>
      <c r="J3975" s="81" t="s">
        <v>231</v>
      </c>
      <c r="K3975" s="81" t="s">
        <v>333</v>
      </c>
      <c r="L3975" s="81">
        <v>-107.94769997222222</v>
      </c>
      <c r="M3975" s="81">
        <v>40.875900000000001</v>
      </c>
      <c r="N3975" s="190">
        <v>1.76</v>
      </c>
      <c r="O3975" s="185">
        <v>0</v>
      </c>
      <c r="P3975" s="185">
        <v>0</v>
      </c>
      <c r="Q3975" s="185">
        <v>0</v>
      </c>
      <c r="R3975" s="186">
        <v>0</v>
      </c>
    </row>
    <row r="3976" spans="1:18" s="81" customFormat="1" x14ac:dyDescent="0.2">
      <c r="A3976" s="81" t="s">
        <v>147</v>
      </c>
      <c r="B3976" s="81" t="s">
        <v>493</v>
      </c>
      <c r="C3976" s="81" t="str">
        <f t="shared" si="62"/>
        <v>08081</v>
      </c>
      <c r="D3976" s="81" t="s">
        <v>533</v>
      </c>
      <c r="E3976" s="81" t="s">
        <v>928</v>
      </c>
      <c r="F3976" s="81">
        <v>35.799999999999997</v>
      </c>
      <c r="G3976" s="81" t="s">
        <v>515</v>
      </c>
      <c r="H3976" s="81" t="s">
        <v>3592</v>
      </c>
      <c r="I3976" s="81" t="s">
        <v>3593</v>
      </c>
      <c r="J3976" s="81" t="s">
        <v>231</v>
      </c>
      <c r="K3976" s="81" t="s">
        <v>333</v>
      </c>
      <c r="L3976" s="81">
        <v>-107.94769997222222</v>
      </c>
      <c r="M3976" s="81">
        <v>40.875900000000001</v>
      </c>
      <c r="N3976" s="190">
        <v>0</v>
      </c>
      <c r="O3976" s="185">
        <v>0</v>
      </c>
      <c r="P3976" s="185">
        <v>0</v>
      </c>
      <c r="Q3976" s="185">
        <v>0</v>
      </c>
      <c r="R3976" s="186">
        <v>0.17899999999999999</v>
      </c>
    </row>
    <row r="3977" spans="1:18" s="81" customFormat="1" x14ac:dyDescent="0.2">
      <c r="A3977" s="81" t="s">
        <v>147</v>
      </c>
      <c r="B3977" s="81" t="s">
        <v>493</v>
      </c>
      <c r="C3977" s="81" t="str">
        <f t="shared" si="62"/>
        <v>08081</v>
      </c>
      <c r="D3977" s="81" t="s">
        <v>533</v>
      </c>
      <c r="E3977" s="81" t="s">
        <v>928</v>
      </c>
      <c r="F3977" s="81">
        <v>35.799999999999997</v>
      </c>
      <c r="G3977" s="81" t="s">
        <v>515</v>
      </c>
      <c r="H3977" s="81" t="s">
        <v>3592</v>
      </c>
      <c r="I3977" s="81" t="s">
        <v>3593</v>
      </c>
      <c r="J3977" s="81" t="s">
        <v>231</v>
      </c>
      <c r="K3977" s="81" t="s">
        <v>333</v>
      </c>
      <c r="L3977" s="81">
        <v>-107.94769997222222</v>
      </c>
      <c r="M3977" s="81">
        <v>40.875900000000001</v>
      </c>
      <c r="N3977" s="190">
        <v>0</v>
      </c>
      <c r="O3977" s="185">
        <v>0</v>
      </c>
      <c r="P3977" s="185">
        <v>0</v>
      </c>
      <c r="Q3977" s="185">
        <v>0</v>
      </c>
      <c r="R3977" s="186">
        <v>0</v>
      </c>
    </row>
    <row r="3978" spans="1:18" s="81" customFormat="1" x14ac:dyDescent="0.2">
      <c r="A3978" s="81" t="s">
        <v>147</v>
      </c>
      <c r="B3978" s="81" t="s">
        <v>493</v>
      </c>
      <c r="C3978" s="81" t="str">
        <f t="shared" si="62"/>
        <v>08081</v>
      </c>
      <c r="D3978" s="81" t="s">
        <v>533</v>
      </c>
      <c r="E3978" s="81" t="s">
        <v>928</v>
      </c>
      <c r="F3978" s="81">
        <v>35.799999999999997</v>
      </c>
      <c r="G3978" s="81" t="s">
        <v>515</v>
      </c>
      <c r="H3978" s="81" t="s">
        <v>3592</v>
      </c>
      <c r="I3978" s="81" t="s">
        <v>3593</v>
      </c>
      <c r="J3978" s="81" t="s">
        <v>231</v>
      </c>
      <c r="K3978" s="81" t="s">
        <v>333</v>
      </c>
      <c r="L3978" s="81">
        <v>-107.94769997222222</v>
      </c>
      <c r="M3978" s="81">
        <v>40.875900000000001</v>
      </c>
      <c r="N3978" s="190">
        <v>0</v>
      </c>
      <c r="O3978" s="185">
        <v>0</v>
      </c>
      <c r="P3978" s="185">
        <v>0</v>
      </c>
      <c r="Q3978" s="185">
        <v>1.119E-2</v>
      </c>
      <c r="R3978" s="186">
        <v>0</v>
      </c>
    </row>
    <row r="3979" spans="1:18" s="81" customFormat="1" x14ac:dyDescent="0.2">
      <c r="A3979" s="81" t="s">
        <v>147</v>
      </c>
      <c r="B3979" s="81" t="s">
        <v>493</v>
      </c>
      <c r="C3979" s="81" t="str">
        <f t="shared" si="62"/>
        <v>08081</v>
      </c>
      <c r="D3979" s="81" t="s">
        <v>533</v>
      </c>
      <c r="E3979" s="81" t="s">
        <v>928</v>
      </c>
      <c r="F3979" s="81">
        <v>35.799999999999997</v>
      </c>
      <c r="G3979" s="81" t="s">
        <v>515</v>
      </c>
      <c r="H3979" s="81" t="s">
        <v>3592</v>
      </c>
      <c r="I3979" s="81" t="s">
        <v>3593</v>
      </c>
      <c r="J3979" s="81" t="s">
        <v>231</v>
      </c>
      <c r="K3979" s="81" t="s">
        <v>333</v>
      </c>
      <c r="L3979" s="81">
        <v>-107.94769997222222</v>
      </c>
      <c r="M3979" s="81">
        <v>40.875900000000001</v>
      </c>
      <c r="N3979" s="190">
        <v>0</v>
      </c>
      <c r="O3979" s="185">
        <v>0.27</v>
      </c>
      <c r="P3979" s="185">
        <v>0</v>
      </c>
      <c r="Q3979" s="185">
        <v>0</v>
      </c>
      <c r="R3979" s="186">
        <v>0</v>
      </c>
    </row>
    <row r="3980" spans="1:18" s="81" customFormat="1" x14ac:dyDescent="0.2">
      <c r="A3980" s="81" t="s">
        <v>147</v>
      </c>
      <c r="B3980" s="81" t="s">
        <v>493</v>
      </c>
      <c r="C3980" s="81" t="str">
        <f t="shared" si="62"/>
        <v>08081</v>
      </c>
      <c r="D3980" s="81" t="s">
        <v>533</v>
      </c>
      <c r="E3980" s="81" t="s">
        <v>940</v>
      </c>
      <c r="F3980" s="81">
        <v>2.85</v>
      </c>
      <c r="G3980" s="81" t="s">
        <v>505</v>
      </c>
      <c r="H3980" s="81" t="s">
        <v>3594</v>
      </c>
      <c r="I3980" s="81" t="s">
        <v>3595</v>
      </c>
      <c r="J3980" s="81" t="s">
        <v>572</v>
      </c>
      <c r="K3980" s="81" t="s">
        <v>495</v>
      </c>
      <c r="L3980" s="81">
        <v>-108.31210175</v>
      </c>
      <c r="M3980" s="81">
        <v>40.963393694444449</v>
      </c>
      <c r="N3980" s="190">
        <v>0</v>
      </c>
      <c r="O3980" s="185">
        <v>9.93</v>
      </c>
      <c r="P3980" s="185">
        <v>0</v>
      </c>
      <c r="Q3980" s="185">
        <v>0</v>
      </c>
      <c r="R3980" s="186">
        <v>0</v>
      </c>
    </row>
    <row r="3981" spans="1:18" s="81" customFormat="1" x14ac:dyDescent="0.2">
      <c r="A3981" s="81" t="s">
        <v>147</v>
      </c>
      <c r="B3981" s="81" t="s">
        <v>493</v>
      </c>
      <c r="C3981" s="81" t="str">
        <f t="shared" si="62"/>
        <v>08081</v>
      </c>
      <c r="D3981" s="81" t="s">
        <v>533</v>
      </c>
      <c r="E3981" s="81" t="s">
        <v>940</v>
      </c>
      <c r="F3981" s="81">
        <v>511</v>
      </c>
      <c r="G3981" s="81" t="s">
        <v>505</v>
      </c>
      <c r="H3981" s="81" t="s">
        <v>3596</v>
      </c>
      <c r="I3981" s="81" t="s">
        <v>3595</v>
      </c>
      <c r="J3981" s="81" t="s">
        <v>10</v>
      </c>
      <c r="K3981" s="81" t="s">
        <v>319</v>
      </c>
      <c r="L3981" s="81">
        <v>-108.31210175</v>
      </c>
      <c r="M3981" s="81">
        <v>40.963393694444449</v>
      </c>
      <c r="N3981" s="190">
        <v>0</v>
      </c>
      <c r="O3981" s="185">
        <v>6.34</v>
      </c>
      <c r="P3981" s="185">
        <v>0</v>
      </c>
      <c r="Q3981" s="185">
        <v>0</v>
      </c>
      <c r="R3981" s="186">
        <v>0</v>
      </c>
    </row>
    <row r="3982" spans="1:18" s="81" customFormat="1" x14ac:dyDescent="0.2">
      <c r="A3982" s="81" t="s">
        <v>147</v>
      </c>
      <c r="B3982" s="81" t="s">
        <v>493</v>
      </c>
      <c r="C3982" s="81" t="str">
        <f t="shared" si="62"/>
        <v>08081</v>
      </c>
      <c r="D3982" s="81" t="s">
        <v>533</v>
      </c>
      <c r="E3982" s="81" t="s">
        <v>940</v>
      </c>
      <c r="F3982" s="81">
        <v>34.188000000000002</v>
      </c>
      <c r="G3982" s="81" t="s">
        <v>528</v>
      </c>
      <c r="H3982" s="81" t="s">
        <v>1345</v>
      </c>
      <c r="I3982" s="81" t="s">
        <v>3595</v>
      </c>
      <c r="J3982" s="81" t="s">
        <v>14</v>
      </c>
      <c r="K3982" s="81" t="s">
        <v>494</v>
      </c>
      <c r="L3982" s="81">
        <v>-108.31210175</v>
      </c>
      <c r="M3982" s="81">
        <v>40.963393694444449</v>
      </c>
      <c r="N3982" s="190">
        <v>0</v>
      </c>
      <c r="O3982" s="185">
        <v>2.2252521834692738</v>
      </c>
      <c r="P3982" s="185">
        <v>0</v>
      </c>
      <c r="Q3982" s="185">
        <v>0</v>
      </c>
      <c r="R3982" s="186">
        <v>0</v>
      </c>
    </row>
    <row r="3983" spans="1:18" s="81" customFormat="1" x14ac:dyDescent="0.2">
      <c r="A3983" s="81" t="s">
        <v>147</v>
      </c>
      <c r="B3983" s="81" t="s">
        <v>493</v>
      </c>
      <c r="C3983" s="81" t="str">
        <f t="shared" si="62"/>
        <v>08081</v>
      </c>
      <c r="D3983" s="81" t="s">
        <v>533</v>
      </c>
      <c r="E3983" s="81" t="s">
        <v>943</v>
      </c>
      <c r="F3983" s="81">
        <v>2.85</v>
      </c>
      <c r="G3983" s="81" t="s">
        <v>523</v>
      </c>
      <c r="H3983" s="81" t="s">
        <v>3597</v>
      </c>
      <c r="I3983" s="81" t="s">
        <v>3598</v>
      </c>
      <c r="J3983" s="81" t="s">
        <v>255</v>
      </c>
      <c r="K3983" s="81" t="s">
        <v>350</v>
      </c>
      <c r="L3983" s="81">
        <v>-108.29423897222222</v>
      </c>
      <c r="M3983" s="81">
        <v>40.965838833333336</v>
      </c>
      <c r="N3983" s="190">
        <v>0</v>
      </c>
      <c r="O3983" s="185">
        <v>17.2</v>
      </c>
      <c r="P3983" s="185">
        <v>0</v>
      </c>
      <c r="Q3983" s="185">
        <v>0</v>
      </c>
      <c r="R3983" s="186">
        <v>0</v>
      </c>
    </row>
    <row r="3984" spans="1:18" s="81" customFormat="1" x14ac:dyDescent="0.2">
      <c r="A3984" s="81" t="s">
        <v>147</v>
      </c>
      <c r="B3984" s="81" t="s">
        <v>493</v>
      </c>
      <c r="C3984" s="81" t="str">
        <f t="shared" si="62"/>
        <v>08081</v>
      </c>
      <c r="D3984" s="81" t="s">
        <v>533</v>
      </c>
      <c r="E3984" s="81" t="s">
        <v>943</v>
      </c>
      <c r="F3984" s="81">
        <v>175</v>
      </c>
      <c r="G3984" s="81" t="s">
        <v>505</v>
      </c>
      <c r="H3984" s="81" t="s">
        <v>3599</v>
      </c>
      <c r="I3984" s="81" t="s">
        <v>3598</v>
      </c>
      <c r="J3984" s="81" t="s">
        <v>10</v>
      </c>
      <c r="K3984" s="81" t="s">
        <v>319</v>
      </c>
      <c r="L3984" s="81">
        <v>-108.29423897222222</v>
      </c>
      <c r="M3984" s="81">
        <v>40.965838833333336</v>
      </c>
      <c r="N3984" s="190">
        <v>0</v>
      </c>
      <c r="O3984" s="185">
        <v>11.999999000000001</v>
      </c>
      <c r="P3984" s="185">
        <v>0</v>
      </c>
      <c r="Q3984" s="185">
        <v>0</v>
      </c>
      <c r="R3984" s="186">
        <v>0</v>
      </c>
    </row>
    <row r="3985" spans="1:18" s="81" customFormat="1" x14ac:dyDescent="0.2">
      <c r="A3985" s="81" t="s">
        <v>147</v>
      </c>
      <c r="B3985" s="81" t="s">
        <v>493</v>
      </c>
      <c r="C3985" s="81" t="str">
        <f t="shared" si="62"/>
        <v>08081</v>
      </c>
      <c r="D3985" s="81" t="s">
        <v>533</v>
      </c>
      <c r="E3985" s="81" t="s">
        <v>943</v>
      </c>
      <c r="F3985" s="81">
        <v>61.32</v>
      </c>
      <c r="G3985" s="81" t="s">
        <v>528</v>
      </c>
      <c r="H3985" s="81" t="s">
        <v>1345</v>
      </c>
      <c r="I3985" s="81" t="s">
        <v>3598</v>
      </c>
      <c r="J3985" s="81" t="s">
        <v>14</v>
      </c>
      <c r="K3985" s="81" t="s">
        <v>494</v>
      </c>
      <c r="L3985" s="81">
        <v>-108.29423897222222</v>
      </c>
      <c r="M3985" s="81">
        <v>40.965838833333336</v>
      </c>
      <c r="N3985" s="190">
        <v>0</v>
      </c>
      <c r="O3985" s="185">
        <v>3.991238560030884</v>
      </c>
      <c r="P3985" s="185">
        <v>0</v>
      </c>
      <c r="Q3985" s="185">
        <v>0</v>
      </c>
      <c r="R3985" s="186">
        <v>0</v>
      </c>
    </row>
    <row r="3986" spans="1:18" s="81" customFormat="1" x14ac:dyDescent="0.2">
      <c r="A3986" s="81" t="s">
        <v>147</v>
      </c>
      <c r="B3986" s="81" t="s">
        <v>493</v>
      </c>
      <c r="C3986" s="81" t="str">
        <f t="shared" si="62"/>
        <v>08081</v>
      </c>
      <c r="D3986" s="81" t="s">
        <v>533</v>
      </c>
      <c r="E3986" s="81" t="s">
        <v>946</v>
      </c>
      <c r="F3986" s="81">
        <v>5.7</v>
      </c>
      <c r="G3986" s="81" t="s">
        <v>505</v>
      </c>
      <c r="H3986" s="81" t="s">
        <v>3600</v>
      </c>
      <c r="I3986" s="81" t="s">
        <v>3601</v>
      </c>
      <c r="J3986" s="81" t="s">
        <v>3572</v>
      </c>
      <c r="K3986" s="81" t="s">
        <v>495</v>
      </c>
      <c r="L3986" s="81">
        <v>-108.30569861111111</v>
      </c>
      <c r="M3986" s="81">
        <v>40.939486027777775</v>
      </c>
      <c r="N3986" s="190">
        <v>0</v>
      </c>
      <c r="O3986" s="185">
        <v>29.000001000000001</v>
      </c>
      <c r="P3986" s="185">
        <v>0</v>
      </c>
      <c r="Q3986" s="185">
        <v>0</v>
      </c>
      <c r="R3986" s="186">
        <v>0</v>
      </c>
    </row>
    <row r="3987" spans="1:18" s="81" customFormat="1" x14ac:dyDescent="0.2">
      <c r="A3987" s="81" t="s">
        <v>147</v>
      </c>
      <c r="B3987" s="81" t="s">
        <v>493</v>
      </c>
      <c r="C3987" s="81" t="str">
        <f t="shared" si="62"/>
        <v>08081</v>
      </c>
      <c r="D3987" s="81" t="s">
        <v>533</v>
      </c>
      <c r="E3987" s="81" t="s">
        <v>946</v>
      </c>
      <c r="F3987" s="81">
        <v>0</v>
      </c>
      <c r="G3987" s="81" t="s">
        <v>526</v>
      </c>
      <c r="H3987" s="81" t="s">
        <v>2019</v>
      </c>
      <c r="I3987" s="81" t="s">
        <v>3601</v>
      </c>
      <c r="J3987" s="81" t="s">
        <v>277</v>
      </c>
      <c r="K3987" s="81" t="s">
        <v>350</v>
      </c>
      <c r="L3987" s="81">
        <v>-108.30569861111111</v>
      </c>
      <c r="M3987" s="81">
        <v>40.939486027777775</v>
      </c>
      <c r="N3987" s="190">
        <v>0</v>
      </c>
      <c r="O3987" s="185">
        <v>2.2000000000000002</v>
      </c>
      <c r="P3987" s="185">
        <v>0</v>
      </c>
      <c r="Q3987" s="185">
        <v>0</v>
      </c>
      <c r="R3987" s="186">
        <v>0</v>
      </c>
    </row>
    <row r="3988" spans="1:18" s="81" customFormat="1" x14ac:dyDescent="0.2">
      <c r="A3988" s="81" t="s">
        <v>147</v>
      </c>
      <c r="B3988" s="81" t="s">
        <v>493</v>
      </c>
      <c r="C3988" s="81" t="str">
        <f t="shared" si="62"/>
        <v>08081</v>
      </c>
      <c r="D3988" s="81" t="s">
        <v>533</v>
      </c>
      <c r="E3988" s="81" t="s">
        <v>946</v>
      </c>
      <c r="F3988" s="81">
        <v>101.178</v>
      </c>
      <c r="G3988" s="81" t="s">
        <v>528</v>
      </c>
      <c r="H3988" s="81" t="s">
        <v>1345</v>
      </c>
      <c r="I3988" s="81" t="s">
        <v>3601</v>
      </c>
      <c r="J3988" s="81" t="s">
        <v>14</v>
      </c>
      <c r="K3988" s="81" t="s">
        <v>494</v>
      </c>
      <c r="L3988" s="81">
        <v>-108.30569861111111</v>
      </c>
      <c r="M3988" s="81">
        <v>40.939486027777775</v>
      </c>
      <c r="N3988" s="190">
        <v>0</v>
      </c>
      <c r="O3988" s="185">
        <v>6.5855436240509588</v>
      </c>
      <c r="P3988" s="185">
        <v>0</v>
      </c>
      <c r="Q3988" s="185">
        <v>0</v>
      </c>
      <c r="R3988" s="186">
        <v>0</v>
      </c>
    </row>
    <row r="3989" spans="1:18" s="81" customFormat="1" x14ac:dyDescent="0.2">
      <c r="A3989" s="81" t="s">
        <v>147</v>
      </c>
      <c r="B3989" s="81" t="s">
        <v>493</v>
      </c>
      <c r="C3989" s="81" t="str">
        <f t="shared" si="62"/>
        <v>08081</v>
      </c>
      <c r="D3989" s="81" t="s">
        <v>533</v>
      </c>
      <c r="E3989" s="81" t="s">
        <v>951</v>
      </c>
      <c r="F3989" s="81">
        <v>3.3</v>
      </c>
      <c r="G3989" s="81" t="s">
        <v>515</v>
      </c>
      <c r="H3989" s="81" t="s">
        <v>3602</v>
      </c>
      <c r="I3989" s="81" t="s">
        <v>3603</v>
      </c>
      <c r="J3989" s="81" t="s">
        <v>716</v>
      </c>
      <c r="K3989" s="81" t="s">
        <v>333</v>
      </c>
      <c r="L3989" s="81">
        <v>-108.49860047222222</v>
      </c>
      <c r="M3989" s="81">
        <v>40.967901527777776</v>
      </c>
      <c r="N3989" s="190">
        <v>0</v>
      </c>
      <c r="O3989" s="185">
        <v>0</v>
      </c>
      <c r="P3989" s="185">
        <v>6</v>
      </c>
      <c r="Q3989" s="185">
        <v>0</v>
      </c>
      <c r="R3989" s="186">
        <v>0</v>
      </c>
    </row>
    <row r="3990" spans="1:18" s="81" customFormat="1" x14ac:dyDescent="0.2">
      <c r="A3990" s="81" t="s">
        <v>147</v>
      </c>
      <c r="B3990" s="81" t="s">
        <v>493</v>
      </c>
      <c r="C3990" s="81" t="str">
        <f t="shared" si="62"/>
        <v>08081</v>
      </c>
      <c r="D3990" s="81" t="s">
        <v>533</v>
      </c>
      <c r="E3990" s="81" t="s">
        <v>951</v>
      </c>
      <c r="F3990" s="81">
        <v>3.3</v>
      </c>
      <c r="G3990" s="81" t="s">
        <v>515</v>
      </c>
      <c r="H3990" s="81" t="s">
        <v>3602</v>
      </c>
      <c r="I3990" s="81" t="s">
        <v>3603</v>
      </c>
      <c r="J3990" s="81" t="s">
        <v>716</v>
      </c>
      <c r="K3990" s="81" t="s">
        <v>333</v>
      </c>
      <c r="L3990" s="81">
        <v>-108.49860047222222</v>
      </c>
      <c r="M3990" s="81">
        <v>40.967901527777776</v>
      </c>
      <c r="N3990" s="190">
        <v>3.5</v>
      </c>
      <c r="O3990" s="185">
        <v>0</v>
      </c>
      <c r="P3990" s="185">
        <v>0</v>
      </c>
      <c r="Q3990" s="185">
        <v>0</v>
      </c>
      <c r="R3990" s="186">
        <v>0</v>
      </c>
    </row>
    <row r="3991" spans="1:18" s="81" customFormat="1" x14ac:dyDescent="0.2">
      <c r="A3991" s="81" t="s">
        <v>147</v>
      </c>
      <c r="B3991" s="81" t="s">
        <v>493</v>
      </c>
      <c r="C3991" s="81" t="str">
        <f t="shared" si="62"/>
        <v>08081</v>
      </c>
      <c r="D3991" s="81" t="s">
        <v>533</v>
      </c>
      <c r="E3991" s="81" t="s">
        <v>951</v>
      </c>
      <c r="F3991" s="81">
        <v>3.3</v>
      </c>
      <c r="G3991" s="81" t="s">
        <v>515</v>
      </c>
      <c r="H3991" s="81" t="s">
        <v>3602</v>
      </c>
      <c r="I3991" s="81" t="s">
        <v>3603</v>
      </c>
      <c r="J3991" s="81" t="s">
        <v>716</v>
      </c>
      <c r="K3991" s="81" t="s">
        <v>333</v>
      </c>
      <c r="L3991" s="81">
        <v>-108.49860047222222</v>
      </c>
      <c r="M3991" s="81">
        <v>40.967901527777776</v>
      </c>
      <c r="N3991" s="190">
        <v>0</v>
      </c>
      <c r="O3991" s="185">
        <v>0</v>
      </c>
      <c r="P3991" s="185">
        <v>0</v>
      </c>
      <c r="Q3991" s="185">
        <v>0</v>
      </c>
      <c r="R3991" s="186">
        <v>1.6500000000000001E-2</v>
      </c>
    </row>
    <row r="3992" spans="1:18" s="81" customFormat="1" x14ac:dyDescent="0.2">
      <c r="A3992" s="81" t="s">
        <v>147</v>
      </c>
      <c r="B3992" s="81" t="s">
        <v>493</v>
      </c>
      <c r="C3992" s="81" t="str">
        <f t="shared" si="62"/>
        <v>08081</v>
      </c>
      <c r="D3992" s="81" t="s">
        <v>533</v>
      </c>
      <c r="E3992" s="81" t="s">
        <v>951</v>
      </c>
      <c r="F3992" s="81">
        <v>3.3</v>
      </c>
      <c r="G3992" s="81" t="s">
        <v>515</v>
      </c>
      <c r="H3992" s="81" t="s">
        <v>3602</v>
      </c>
      <c r="I3992" s="81" t="s">
        <v>3603</v>
      </c>
      <c r="J3992" s="81" t="s">
        <v>716</v>
      </c>
      <c r="K3992" s="81" t="s">
        <v>333</v>
      </c>
      <c r="L3992" s="81">
        <v>-108.49860047222222</v>
      </c>
      <c r="M3992" s="81">
        <v>40.967901527777776</v>
      </c>
      <c r="N3992" s="190">
        <v>0</v>
      </c>
      <c r="O3992" s="185">
        <v>0</v>
      </c>
      <c r="P3992" s="185">
        <v>0</v>
      </c>
      <c r="Q3992" s="185">
        <v>9.8999999999999999E-4</v>
      </c>
      <c r="R3992" s="186">
        <v>0</v>
      </c>
    </row>
    <row r="3993" spans="1:18" s="81" customFormat="1" x14ac:dyDescent="0.2">
      <c r="A3993" s="81" t="s">
        <v>147</v>
      </c>
      <c r="B3993" s="81" t="s">
        <v>493</v>
      </c>
      <c r="C3993" s="81" t="str">
        <f t="shared" si="62"/>
        <v>08081</v>
      </c>
      <c r="D3993" s="81" t="s">
        <v>533</v>
      </c>
      <c r="E3993" s="81" t="s">
        <v>951</v>
      </c>
      <c r="F3993" s="81">
        <v>8</v>
      </c>
      <c r="G3993" s="81" t="s">
        <v>515</v>
      </c>
      <c r="H3993" s="81" t="s">
        <v>3604</v>
      </c>
      <c r="I3993" s="81" t="s">
        <v>3603</v>
      </c>
      <c r="J3993" s="81" t="s">
        <v>716</v>
      </c>
      <c r="K3993" s="81" t="s">
        <v>333</v>
      </c>
      <c r="L3993" s="81">
        <v>-108.49860047222222</v>
      </c>
      <c r="M3993" s="81">
        <v>40.967901527777776</v>
      </c>
      <c r="N3993" s="190">
        <v>0</v>
      </c>
      <c r="O3993" s="185">
        <v>0</v>
      </c>
      <c r="P3993" s="185">
        <v>1.8</v>
      </c>
      <c r="Q3993" s="185">
        <v>0</v>
      </c>
      <c r="R3993" s="186">
        <v>0</v>
      </c>
    </row>
    <row r="3994" spans="1:18" s="81" customFormat="1" x14ac:dyDescent="0.2">
      <c r="A3994" s="81" t="s">
        <v>147</v>
      </c>
      <c r="B3994" s="81" t="s">
        <v>493</v>
      </c>
      <c r="C3994" s="81" t="str">
        <f t="shared" si="62"/>
        <v>08081</v>
      </c>
      <c r="D3994" s="81" t="s">
        <v>533</v>
      </c>
      <c r="E3994" s="81" t="s">
        <v>951</v>
      </c>
      <c r="F3994" s="81">
        <v>8</v>
      </c>
      <c r="G3994" s="81" t="s">
        <v>515</v>
      </c>
      <c r="H3994" s="81" t="s">
        <v>3604</v>
      </c>
      <c r="I3994" s="81" t="s">
        <v>3603</v>
      </c>
      <c r="J3994" s="81" t="s">
        <v>716</v>
      </c>
      <c r="K3994" s="81" t="s">
        <v>333</v>
      </c>
      <c r="L3994" s="81">
        <v>-108.49860047222222</v>
      </c>
      <c r="M3994" s="81">
        <v>40.967901527777776</v>
      </c>
      <c r="N3994" s="190">
        <v>21.6</v>
      </c>
      <c r="O3994" s="185">
        <v>0</v>
      </c>
      <c r="P3994" s="185">
        <v>0</v>
      </c>
      <c r="Q3994" s="185">
        <v>0</v>
      </c>
      <c r="R3994" s="186">
        <v>0</v>
      </c>
    </row>
    <row r="3995" spans="1:18" s="81" customFormat="1" x14ac:dyDescent="0.2">
      <c r="A3995" s="81" t="s">
        <v>147</v>
      </c>
      <c r="B3995" s="81" t="s">
        <v>493</v>
      </c>
      <c r="C3995" s="81" t="str">
        <f t="shared" si="62"/>
        <v>08081</v>
      </c>
      <c r="D3995" s="81" t="s">
        <v>533</v>
      </c>
      <c r="E3995" s="81" t="s">
        <v>951</v>
      </c>
      <c r="F3995" s="81">
        <v>8</v>
      </c>
      <c r="G3995" s="81" t="s">
        <v>515</v>
      </c>
      <c r="H3995" s="81" t="s">
        <v>3604</v>
      </c>
      <c r="I3995" s="81" t="s">
        <v>3603</v>
      </c>
      <c r="J3995" s="81" t="s">
        <v>716</v>
      </c>
      <c r="K3995" s="81" t="s">
        <v>333</v>
      </c>
      <c r="L3995" s="81">
        <v>-108.49860047222222</v>
      </c>
      <c r="M3995" s="81">
        <v>40.967901527777776</v>
      </c>
      <c r="N3995" s="190">
        <v>0</v>
      </c>
      <c r="O3995" s="185">
        <v>0</v>
      </c>
      <c r="P3995" s="185">
        <v>0</v>
      </c>
      <c r="Q3995" s="185">
        <v>0</v>
      </c>
      <c r="R3995" s="186">
        <v>0.04</v>
      </c>
    </row>
    <row r="3996" spans="1:18" s="81" customFormat="1" x14ac:dyDescent="0.2">
      <c r="A3996" s="81" t="s">
        <v>147</v>
      </c>
      <c r="B3996" s="81" t="s">
        <v>493</v>
      </c>
      <c r="C3996" s="81" t="str">
        <f t="shared" si="62"/>
        <v>08081</v>
      </c>
      <c r="D3996" s="81" t="s">
        <v>533</v>
      </c>
      <c r="E3996" s="81" t="s">
        <v>951</v>
      </c>
      <c r="F3996" s="81">
        <v>8</v>
      </c>
      <c r="G3996" s="81" t="s">
        <v>515</v>
      </c>
      <c r="H3996" s="81" t="s">
        <v>3604</v>
      </c>
      <c r="I3996" s="81" t="s">
        <v>3603</v>
      </c>
      <c r="J3996" s="81" t="s">
        <v>716</v>
      </c>
      <c r="K3996" s="81" t="s">
        <v>333</v>
      </c>
      <c r="L3996" s="81">
        <v>-108.49860047222222</v>
      </c>
      <c r="M3996" s="81">
        <v>40.967901527777776</v>
      </c>
      <c r="N3996" s="190">
        <v>0</v>
      </c>
      <c r="O3996" s="185">
        <v>0</v>
      </c>
      <c r="P3996" s="185">
        <v>0</v>
      </c>
      <c r="Q3996" s="185">
        <v>2.3999999999999998E-3</v>
      </c>
      <c r="R3996" s="186">
        <v>0</v>
      </c>
    </row>
    <row r="3997" spans="1:18" s="81" customFormat="1" x14ac:dyDescent="0.2">
      <c r="A3997" s="81" t="s">
        <v>147</v>
      </c>
      <c r="B3997" s="81" t="s">
        <v>493</v>
      </c>
      <c r="C3997" s="81" t="str">
        <f t="shared" si="62"/>
        <v>08081</v>
      </c>
      <c r="D3997" s="81" t="s">
        <v>533</v>
      </c>
      <c r="E3997" s="81" t="s">
        <v>951</v>
      </c>
      <c r="F3997" s="81">
        <v>8</v>
      </c>
      <c r="G3997" s="81" t="s">
        <v>515</v>
      </c>
      <c r="H3997" s="81" t="s">
        <v>3604</v>
      </c>
      <c r="I3997" s="81" t="s">
        <v>3603</v>
      </c>
      <c r="J3997" s="81" t="s">
        <v>716</v>
      </c>
      <c r="K3997" s="81" t="s">
        <v>333</v>
      </c>
      <c r="L3997" s="81">
        <v>-108.49860047222222</v>
      </c>
      <c r="M3997" s="81">
        <v>40.967901527777776</v>
      </c>
      <c r="N3997" s="190">
        <v>0</v>
      </c>
      <c r="O3997" s="185">
        <v>0.3</v>
      </c>
      <c r="P3997" s="185">
        <v>0</v>
      </c>
      <c r="Q3997" s="185">
        <v>0</v>
      </c>
      <c r="R3997" s="186">
        <v>0</v>
      </c>
    </row>
    <row r="3998" spans="1:18" s="81" customFormat="1" x14ac:dyDescent="0.2">
      <c r="A3998" s="81" t="s">
        <v>147</v>
      </c>
      <c r="B3998" s="81" t="s">
        <v>493</v>
      </c>
      <c r="C3998" s="81" t="str">
        <f t="shared" si="62"/>
        <v>08081</v>
      </c>
      <c r="D3998" s="81" t="s">
        <v>533</v>
      </c>
      <c r="E3998" s="81" t="s">
        <v>951</v>
      </c>
      <c r="F3998" s="81">
        <v>7.1</v>
      </c>
      <c r="G3998" s="81" t="s">
        <v>515</v>
      </c>
      <c r="H3998" s="81" t="s">
        <v>3605</v>
      </c>
      <c r="I3998" s="81" t="s">
        <v>3603</v>
      </c>
      <c r="J3998" s="81" t="s">
        <v>716</v>
      </c>
      <c r="K3998" s="81" t="s">
        <v>333</v>
      </c>
      <c r="L3998" s="81">
        <v>-108.49860047222222</v>
      </c>
      <c r="M3998" s="81">
        <v>40.967901527777776</v>
      </c>
      <c r="N3998" s="190">
        <v>0</v>
      </c>
      <c r="O3998" s="185">
        <v>0</v>
      </c>
      <c r="P3998" s="185">
        <v>1.5120119999999999</v>
      </c>
      <c r="Q3998" s="185">
        <v>0</v>
      </c>
      <c r="R3998" s="186">
        <v>0</v>
      </c>
    </row>
    <row r="3999" spans="1:18" s="81" customFormat="1" x14ac:dyDescent="0.2">
      <c r="A3999" s="81" t="s">
        <v>147</v>
      </c>
      <c r="B3999" s="81" t="s">
        <v>493</v>
      </c>
      <c r="C3999" s="81" t="str">
        <f t="shared" si="62"/>
        <v>08081</v>
      </c>
      <c r="D3999" s="81" t="s">
        <v>533</v>
      </c>
      <c r="E3999" s="81" t="s">
        <v>951</v>
      </c>
      <c r="F3999" s="81">
        <v>7.1</v>
      </c>
      <c r="G3999" s="81" t="s">
        <v>515</v>
      </c>
      <c r="H3999" s="81" t="s">
        <v>3606</v>
      </c>
      <c r="I3999" s="81" t="s">
        <v>3603</v>
      </c>
      <c r="J3999" s="81" t="s">
        <v>716</v>
      </c>
      <c r="K3999" s="81" t="s">
        <v>333</v>
      </c>
      <c r="L3999" s="81">
        <v>-108.49860047222222</v>
      </c>
      <c r="M3999" s="81">
        <v>40.967901527777776</v>
      </c>
      <c r="N3999" s="190">
        <v>0</v>
      </c>
      <c r="O3999" s="185">
        <v>0</v>
      </c>
      <c r="P3999" s="185">
        <v>1.5120119999999999</v>
      </c>
      <c r="Q3999" s="185">
        <v>0</v>
      </c>
      <c r="R3999" s="186">
        <v>0</v>
      </c>
    </row>
    <row r="4000" spans="1:18" s="81" customFormat="1" x14ac:dyDescent="0.2">
      <c r="A4000" s="81" t="s">
        <v>147</v>
      </c>
      <c r="B4000" s="81" t="s">
        <v>493</v>
      </c>
      <c r="C4000" s="81" t="str">
        <f t="shared" si="62"/>
        <v>08081</v>
      </c>
      <c r="D4000" s="81" t="s">
        <v>533</v>
      </c>
      <c r="E4000" s="81" t="s">
        <v>951</v>
      </c>
      <c r="F4000" s="81">
        <v>7.1</v>
      </c>
      <c r="G4000" s="81" t="s">
        <v>515</v>
      </c>
      <c r="H4000" s="81" t="s">
        <v>3605</v>
      </c>
      <c r="I4000" s="81" t="s">
        <v>3603</v>
      </c>
      <c r="J4000" s="81" t="s">
        <v>716</v>
      </c>
      <c r="K4000" s="81" t="s">
        <v>333</v>
      </c>
      <c r="L4000" s="81">
        <v>-108.49860047222222</v>
      </c>
      <c r="M4000" s="81">
        <v>40.967901527777776</v>
      </c>
      <c r="N4000" s="190">
        <v>14.585388</v>
      </c>
      <c r="O4000" s="185">
        <v>0</v>
      </c>
      <c r="P4000" s="185">
        <v>0</v>
      </c>
      <c r="Q4000" s="185">
        <v>0</v>
      </c>
      <c r="R4000" s="186">
        <v>0</v>
      </c>
    </row>
    <row r="4001" spans="1:18" s="81" customFormat="1" x14ac:dyDescent="0.2">
      <c r="A4001" s="81" t="s">
        <v>147</v>
      </c>
      <c r="B4001" s="81" t="s">
        <v>493</v>
      </c>
      <c r="C4001" s="81" t="str">
        <f t="shared" si="62"/>
        <v>08081</v>
      </c>
      <c r="D4001" s="81" t="s">
        <v>533</v>
      </c>
      <c r="E4001" s="81" t="s">
        <v>951</v>
      </c>
      <c r="F4001" s="81">
        <v>7.1</v>
      </c>
      <c r="G4001" s="81" t="s">
        <v>515</v>
      </c>
      <c r="H4001" s="81" t="s">
        <v>3606</v>
      </c>
      <c r="I4001" s="81" t="s">
        <v>3603</v>
      </c>
      <c r="J4001" s="81" t="s">
        <v>716</v>
      </c>
      <c r="K4001" s="81" t="s">
        <v>333</v>
      </c>
      <c r="L4001" s="81">
        <v>-108.49860047222222</v>
      </c>
      <c r="M4001" s="81">
        <v>40.967901527777776</v>
      </c>
      <c r="N4001" s="190">
        <v>14.585388</v>
      </c>
      <c r="O4001" s="185">
        <v>0</v>
      </c>
      <c r="P4001" s="185">
        <v>0</v>
      </c>
      <c r="Q4001" s="185">
        <v>0</v>
      </c>
      <c r="R4001" s="186">
        <v>0</v>
      </c>
    </row>
    <row r="4002" spans="1:18" s="81" customFormat="1" x14ac:dyDescent="0.2">
      <c r="A4002" s="81" t="s">
        <v>147</v>
      </c>
      <c r="B4002" s="81" t="s">
        <v>493</v>
      </c>
      <c r="C4002" s="81" t="str">
        <f t="shared" si="62"/>
        <v>08081</v>
      </c>
      <c r="D4002" s="81" t="s">
        <v>533</v>
      </c>
      <c r="E4002" s="81" t="s">
        <v>951</v>
      </c>
      <c r="F4002" s="81">
        <v>7.1</v>
      </c>
      <c r="G4002" s="81" t="s">
        <v>515</v>
      </c>
      <c r="H4002" s="81" t="s">
        <v>3606</v>
      </c>
      <c r="I4002" s="81" t="s">
        <v>3603</v>
      </c>
      <c r="J4002" s="81" t="s">
        <v>716</v>
      </c>
      <c r="K4002" s="81" t="s">
        <v>333</v>
      </c>
      <c r="L4002" s="81">
        <v>-108.49860047222222</v>
      </c>
      <c r="M4002" s="81">
        <v>40.967901527777776</v>
      </c>
      <c r="N4002" s="190">
        <v>0</v>
      </c>
      <c r="O4002" s="185">
        <v>0</v>
      </c>
      <c r="P4002" s="185">
        <v>0</v>
      </c>
      <c r="Q4002" s="185">
        <v>0</v>
      </c>
      <c r="R4002" s="186">
        <v>3.5499999999999997E-2</v>
      </c>
    </row>
    <row r="4003" spans="1:18" s="81" customFormat="1" x14ac:dyDescent="0.2">
      <c r="A4003" s="81" t="s">
        <v>147</v>
      </c>
      <c r="B4003" s="81" t="s">
        <v>493</v>
      </c>
      <c r="C4003" s="81" t="str">
        <f t="shared" si="62"/>
        <v>08081</v>
      </c>
      <c r="D4003" s="81" t="s">
        <v>533</v>
      </c>
      <c r="E4003" s="81" t="s">
        <v>951</v>
      </c>
      <c r="F4003" s="81">
        <v>7.1</v>
      </c>
      <c r="G4003" s="81" t="s">
        <v>515</v>
      </c>
      <c r="H4003" s="81" t="s">
        <v>3605</v>
      </c>
      <c r="I4003" s="81" t="s">
        <v>3603</v>
      </c>
      <c r="J4003" s="81" t="s">
        <v>716</v>
      </c>
      <c r="K4003" s="81" t="s">
        <v>333</v>
      </c>
      <c r="L4003" s="81">
        <v>-108.49860047222222</v>
      </c>
      <c r="M4003" s="81">
        <v>40.967901527777776</v>
      </c>
      <c r="N4003" s="190">
        <v>0</v>
      </c>
      <c r="O4003" s="185">
        <v>0.33190500000000001</v>
      </c>
      <c r="P4003" s="185">
        <v>0</v>
      </c>
      <c r="Q4003" s="185">
        <v>0</v>
      </c>
      <c r="R4003" s="186">
        <v>0</v>
      </c>
    </row>
    <row r="4004" spans="1:18" s="81" customFormat="1" x14ac:dyDescent="0.2">
      <c r="A4004" s="81" t="s">
        <v>147</v>
      </c>
      <c r="B4004" s="81" t="s">
        <v>493</v>
      </c>
      <c r="C4004" s="81" t="str">
        <f t="shared" si="62"/>
        <v>08081</v>
      </c>
      <c r="D4004" s="81" t="s">
        <v>533</v>
      </c>
      <c r="E4004" s="81" t="s">
        <v>951</v>
      </c>
      <c r="F4004" s="81">
        <v>7.1</v>
      </c>
      <c r="G4004" s="81" t="s">
        <v>515</v>
      </c>
      <c r="H4004" s="81" t="s">
        <v>3606</v>
      </c>
      <c r="I4004" s="81" t="s">
        <v>3603</v>
      </c>
      <c r="J4004" s="81" t="s">
        <v>716</v>
      </c>
      <c r="K4004" s="81" t="s">
        <v>333</v>
      </c>
      <c r="L4004" s="81">
        <v>-108.49860047222222</v>
      </c>
      <c r="M4004" s="81">
        <v>40.967901527777776</v>
      </c>
      <c r="N4004" s="190">
        <v>0</v>
      </c>
      <c r="O4004" s="185">
        <v>0.33190500000000001</v>
      </c>
      <c r="P4004" s="185">
        <v>0</v>
      </c>
      <c r="Q4004" s="185">
        <v>0</v>
      </c>
      <c r="R4004" s="186">
        <v>0</v>
      </c>
    </row>
    <row r="4005" spans="1:18" s="81" customFormat="1" x14ac:dyDescent="0.2">
      <c r="A4005" s="81" t="s">
        <v>147</v>
      </c>
      <c r="B4005" s="81" t="s">
        <v>493</v>
      </c>
      <c r="C4005" s="81" t="str">
        <f t="shared" si="62"/>
        <v>08081</v>
      </c>
      <c r="D4005" s="81" t="s">
        <v>533</v>
      </c>
      <c r="E4005" s="81" t="s">
        <v>3607</v>
      </c>
      <c r="F4005" s="81">
        <v>182.5</v>
      </c>
      <c r="G4005" s="81" t="s">
        <v>505</v>
      </c>
      <c r="H4005" s="81" t="s">
        <v>3608</v>
      </c>
      <c r="I4005" s="81" t="s">
        <v>3609</v>
      </c>
      <c r="J4005" s="81" t="s">
        <v>4</v>
      </c>
      <c r="K4005" s="81" t="s">
        <v>319</v>
      </c>
      <c r="L4005" s="81">
        <v>-108.68059847222223</v>
      </c>
      <c r="M4005" s="81">
        <v>40.989874194444447</v>
      </c>
      <c r="N4005" s="190">
        <v>0</v>
      </c>
      <c r="O4005" s="185">
        <v>10.67625</v>
      </c>
      <c r="P4005" s="185">
        <v>0</v>
      </c>
      <c r="Q4005" s="185">
        <v>0</v>
      </c>
      <c r="R4005" s="186">
        <v>0</v>
      </c>
    </row>
    <row r="4006" spans="1:18" s="81" customFormat="1" x14ac:dyDescent="0.2">
      <c r="A4006" s="81" t="s">
        <v>147</v>
      </c>
      <c r="B4006" s="81" t="s">
        <v>493</v>
      </c>
      <c r="C4006" s="81" t="str">
        <f t="shared" si="62"/>
        <v>08081</v>
      </c>
      <c r="D4006" s="81" t="s">
        <v>533</v>
      </c>
      <c r="E4006" s="81" t="s">
        <v>3610</v>
      </c>
      <c r="F4006" s="81">
        <v>5.47</v>
      </c>
      <c r="G4006" s="81" t="s">
        <v>505</v>
      </c>
      <c r="H4006" s="81" t="s">
        <v>3611</v>
      </c>
      <c r="I4006" s="81" t="s">
        <v>3612</v>
      </c>
      <c r="J4006" s="81" t="s">
        <v>572</v>
      </c>
      <c r="K4006" s="81" t="s">
        <v>495</v>
      </c>
      <c r="L4006" s="81">
        <v>-108.67633669444444</v>
      </c>
      <c r="M4006" s="81">
        <v>40.974447472222224</v>
      </c>
      <c r="N4006" s="190">
        <v>0</v>
      </c>
      <c r="O4006" s="185">
        <v>18.3</v>
      </c>
      <c r="P4006" s="185">
        <v>0</v>
      </c>
      <c r="Q4006" s="185">
        <v>0</v>
      </c>
      <c r="R4006" s="186">
        <v>0</v>
      </c>
    </row>
    <row r="4007" spans="1:18" s="81" customFormat="1" x14ac:dyDescent="0.2">
      <c r="A4007" s="81" t="s">
        <v>147</v>
      </c>
      <c r="B4007" s="81" t="s">
        <v>493</v>
      </c>
      <c r="C4007" s="81" t="str">
        <f t="shared" si="62"/>
        <v>08081</v>
      </c>
      <c r="D4007" s="81" t="s">
        <v>533</v>
      </c>
      <c r="E4007" s="81" t="s">
        <v>3610</v>
      </c>
      <c r="F4007" s="81">
        <v>1022</v>
      </c>
      <c r="G4007" s="81" t="s">
        <v>526</v>
      </c>
      <c r="H4007" s="81" t="s">
        <v>2103</v>
      </c>
      <c r="I4007" s="81" t="s">
        <v>3612</v>
      </c>
      <c r="J4007" s="81" t="s">
        <v>277</v>
      </c>
      <c r="K4007" s="81" t="s">
        <v>350</v>
      </c>
      <c r="L4007" s="81">
        <v>-108.67633669444444</v>
      </c>
      <c r="M4007" s="81">
        <v>40.974447472222224</v>
      </c>
      <c r="N4007" s="190">
        <v>0</v>
      </c>
      <c r="O4007" s="185">
        <v>6.5</v>
      </c>
      <c r="P4007" s="185">
        <v>0</v>
      </c>
      <c r="Q4007" s="185">
        <v>0</v>
      </c>
      <c r="R4007" s="186">
        <v>0</v>
      </c>
    </row>
    <row r="4008" spans="1:18" s="81" customFormat="1" x14ac:dyDescent="0.2">
      <c r="A4008" s="81" t="s">
        <v>147</v>
      </c>
      <c r="B4008" s="81" t="s">
        <v>493</v>
      </c>
      <c r="C4008" s="81" t="str">
        <f t="shared" si="62"/>
        <v>08081</v>
      </c>
      <c r="D4008" s="81" t="s">
        <v>533</v>
      </c>
      <c r="E4008" s="81" t="s">
        <v>3610</v>
      </c>
      <c r="F4008" s="81">
        <v>150.23400000000001</v>
      </c>
      <c r="G4008" s="81" t="s">
        <v>528</v>
      </c>
      <c r="H4008" s="81" t="s">
        <v>565</v>
      </c>
      <c r="I4008" s="81" t="s">
        <v>3612</v>
      </c>
      <c r="J4008" s="81" t="s">
        <v>14</v>
      </c>
      <c r="K4008" s="81" t="s">
        <v>494</v>
      </c>
      <c r="L4008" s="81">
        <v>-108.67633669444444</v>
      </c>
      <c r="M4008" s="81">
        <v>40.974447472222224</v>
      </c>
      <c r="N4008" s="190">
        <v>0</v>
      </c>
      <c r="O4008" s="185">
        <v>9.7785344720756662</v>
      </c>
      <c r="P4008" s="185">
        <v>0</v>
      </c>
      <c r="Q4008" s="185">
        <v>0</v>
      </c>
      <c r="R4008" s="186">
        <v>0</v>
      </c>
    </row>
    <row r="4009" spans="1:18" s="81" customFormat="1" x14ac:dyDescent="0.2">
      <c r="A4009" s="81" t="s">
        <v>147</v>
      </c>
      <c r="B4009" s="81" t="s">
        <v>493</v>
      </c>
      <c r="C4009" s="81" t="str">
        <f t="shared" si="62"/>
        <v>08081</v>
      </c>
      <c r="D4009" s="81" t="s">
        <v>533</v>
      </c>
      <c r="E4009" s="81" t="s">
        <v>3613</v>
      </c>
      <c r="F4009" s="81">
        <v>2.6</v>
      </c>
      <c r="G4009" s="81" t="s">
        <v>515</v>
      </c>
      <c r="H4009" s="81" t="s">
        <v>3614</v>
      </c>
      <c r="I4009" s="81" t="s">
        <v>3615</v>
      </c>
      <c r="J4009" s="81" t="s">
        <v>716</v>
      </c>
      <c r="K4009" s="81" t="s">
        <v>333</v>
      </c>
      <c r="L4009" s="81">
        <v>-108.6368913888889</v>
      </c>
      <c r="M4009" s="81">
        <v>40.976490000000005</v>
      </c>
      <c r="N4009" s="190">
        <v>0</v>
      </c>
      <c r="O4009" s="185">
        <v>0</v>
      </c>
      <c r="P4009" s="185">
        <v>4.75</v>
      </c>
      <c r="Q4009" s="185">
        <v>0</v>
      </c>
      <c r="R4009" s="186">
        <v>0</v>
      </c>
    </row>
    <row r="4010" spans="1:18" s="81" customFormat="1" x14ac:dyDescent="0.2">
      <c r="A4010" s="81" t="s">
        <v>147</v>
      </c>
      <c r="B4010" s="81" t="s">
        <v>493</v>
      </c>
      <c r="C4010" s="81" t="str">
        <f t="shared" si="62"/>
        <v>08081</v>
      </c>
      <c r="D4010" s="81" t="s">
        <v>533</v>
      </c>
      <c r="E4010" s="81" t="s">
        <v>3613</v>
      </c>
      <c r="F4010" s="81">
        <v>2.6</v>
      </c>
      <c r="G4010" s="81" t="s">
        <v>515</v>
      </c>
      <c r="H4010" s="81" t="s">
        <v>3614</v>
      </c>
      <c r="I4010" s="81" t="s">
        <v>3615</v>
      </c>
      <c r="J4010" s="81" t="s">
        <v>716</v>
      </c>
      <c r="K4010" s="81" t="s">
        <v>333</v>
      </c>
      <c r="L4010" s="81">
        <v>-108.6368913888889</v>
      </c>
      <c r="M4010" s="81">
        <v>40.976490000000005</v>
      </c>
      <c r="N4010" s="190">
        <v>2.9</v>
      </c>
      <c r="O4010" s="185">
        <v>0</v>
      </c>
      <c r="P4010" s="185">
        <v>0</v>
      </c>
      <c r="Q4010" s="185">
        <v>0</v>
      </c>
      <c r="R4010" s="186">
        <v>0</v>
      </c>
    </row>
    <row r="4011" spans="1:18" s="81" customFormat="1" x14ac:dyDescent="0.2">
      <c r="A4011" s="81" t="s">
        <v>147</v>
      </c>
      <c r="B4011" s="81" t="s">
        <v>493</v>
      </c>
      <c r="C4011" s="81" t="str">
        <f t="shared" si="62"/>
        <v>08081</v>
      </c>
      <c r="D4011" s="81" t="s">
        <v>533</v>
      </c>
      <c r="E4011" s="81" t="s">
        <v>3613</v>
      </c>
      <c r="F4011" s="81">
        <v>2.6</v>
      </c>
      <c r="G4011" s="81" t="s">
        <v>515</v>
      </c>
      <c r="H4011" s="81" t="s">
        <v>3614</v>
      </c>
      <c r="I4011" s="81" t="s">
        <v>3615</v>
      </c>
      <c r="J4011" s="81" t="s">
        <v>716</v>
      </c>
      <c r="K4011" s="81" t="s">
        <v>333</v>
      </c>
      <c r="L4011" s="81">
        <v>-108.6368913888889</v>
      </c>
      <c r="M4011" s="81">
        <v>40.976490000000005</v>
      </c>
      <c r="N4011" s="190">
        <v>0</v>
      </c>
      <c r="O4011" s="185">
        <v>0</v>
      </c>
      <c r="P4011" s="185">
        <v>0</v>
      </c>
      <c r="Q4011" s="185">
        <v>0</v>
      </c>
      <c r="R4011" s="186">
        <v>0.02</v>
      </c>
    </row>
    <row r="4012" spans="1:18" s="81" customFormat="1" x14ac:dyDescent="0.2">
      <c r="A4012" s="81" t="s">
        <v>147</v>
      </c>
      <c r="B4012" s="81" t="s">
        <v>493</v>
      </c>
      <c r="C4012" s="81" t="str">
        <f t="shared" si="62"/>
        <v>08081</v>
      </c>
      <c r="D4012" s="81" t="s">
        <v>533</v>
      </c>
      <c r="E4012" s="81" t="s">
        <v>3613</v>
      </c>
      <c r="F4012" s="81">
        <v>2.6</v>
      </c>
      <c r="G4012" s="81" t="s">
        <v>515</v>
      </c>
      <c r="H4012" s="81" t="s">
        <v>3614</v>
      </c>
      <c r="I4012" s="81" t="s">
        <v>3615</v>
      </c>
      <c r="J4012" s="81" t="s">
        <v>716</v>
      </c>
      <c r="K4012" s="81" t="s">
        <v>333</v>
      </c>
      <c r="L4012" s="81">
        <v>-108.6368913888889</v>
      </c>
      <c r="M4012" s="81">
        <v>40.976490000000005</v>
      </c>
      <c r="N4012" s="190">
        <v>0</v>
      </c>
      <c r="O4012" s="185">
        <v>0.04</v>
      </c>
      <c r="P4012" s="185">
        <v>0</v>
      </c>
      <c r="Q4012" s="185">
        <v>0</v>
      </c>
      <c r="R4012" s="186">
        <v>0</v>
      </c>
    </row>
    <row r="4013" spans="1:18" s="81" customFormat="1" x14ac:dyDescent="0.2">
      <c r="A4013" s="81" t="s">
        <v>147</v>
      </c>
      <c r="B4013" s="81" t="s">
        <v>493</v>
      </c>
      <c r="C4013" s="81" t="str">
        <f t="shared" si="62"/>
        <v>08081</v>
      </c>
      <c r="D4013" s="81" t="s">
        <v>533</v>
      </c>
      <c r="E4013" s="81" t="s">
        <v>957</v>
      </c>
      <c r="F4013" s="81">
        <v>2.85</v>
      </c>
      <c r="G4013" s="81" t="s">
        <v>505</v>
      </c>
      <c r="H4013" s="81" t="s">
        <v>570</v>
      </c>
      <c r="I4013" s="81" t="s">
        <v>3616</v>
      </c>
      <c r="J4013" s="81" t="s">
        <v>572</v>
      </c>
      <c r="K4013" s="81" t="s">
        <v>495</v>
      </c>
      <c r="L4013" s="81">
        <v>-108.2895305</v>
      </c>
      <c r="M4013" s="81">
        <v>40.969416611111114</v>
      </c>
      <c r="N4013" s="190">
        <v>0</v>
      </c>
      <c r="O4013" s="185">
        <v>14.4</v>
      </c>
      <c r="P4013" s="185">
        <v>0</v>
      </c>
      <c r="Q4013" s="185">
        <v>0</v>
      </c>
      <c r="R4013" s="186">
        <v>0</v>
      </c>
    </row>
    <row r="4014" spans="1:18" s="81" customFormat="1" x14ac:dyDescent="0.2">
      <c r="A4014" s="81" t="s">
        <v>147</v>
      </c>
      <c r="B4014" s="81" t="s">
        <v>493</v>
      </c>
      <c r="C4014" s="81" t="str">
        <f t="shared" si="62"/>
        <v>08081</v>
      </c>
      <c r="D4014" s="81" t="s">
        <v>533</v>
      </c>
      <c r="E4014" s="81" t="s">
        <v>957</v>
      </c>
      <c r="F4014" s="81">
        <v>153.30000000000001</v>
      </c>
      <c r="G4014" s="81" t="s">
        <v>528</v>
      </c>
      <c r="H4014" s="81" t="s">
        <v>565</v>
      </c>
      <c r="I4014" s="81" t="s">
        <v>3616</v>
      </c>
      <c r="J4014" s="81" t="s">
        <v>14</v>
      </c>
      <c r="K4014" s="81" t="s">
        <v>494</v>
      </c>
      <c r="L4014" s="81">
        <v>-108.2895305</v>
      </c>
      <c r="M4014" s="81">
        <v>40.969416611111114</v>
      </c>
      <c r="N4014" s="190">
        <v>0</v>
      </c>
      <c r="O4014" s="185">
        <v>9.9780964000772094</v>
      </c>
      <c r="P4014" s="185">
        <v>0</v>
      </c>
      <c r="Q4014" s="185">
        <v>0</v>
      </c>
      <c r="R4014" s="186">
        <v>0</v>
      </c>
    </row>
    <row r="4015" spans="1:18" s="81" customFormat="1" x14ac:dyDescent="0.2">
      <c r="A4015" s="81" t="s">
        <v>147</v>
      </c>
      <c r="B4015" s="81" t="s">
        <v>493</v>
      </c>
      <c r="C4015" s="81" t="str">
        <f t="shared" si="62"/>
        <v>08081</v>
      </c>
      <c r="D4015" s="81" t="s">
        <v>533</v>
      </c>
      <c r="E4015" s="81" t="s">
        <v>3617</v>
      </c>
      <c r="F4015" s="81">
        <v>2.847</v>
      </c>
      <c r="G4015" s="81" t="s">
        <v>505</v>
      </c>
      <c r="H4015" s="81" t="s">
        <v>570</v>
      </c>
      <c r="I4015" s="81" t="s">
        <v>3618</v>
      </c>
      <c r="J4015" s="81" t="s">
        <v>572</v>
      </c>
      <c r="K4015" s="81" t="s">
        <v>495</v>
      </c>
      <c r="L4015" s="81">
        <v>-108.29904447222222</v>
      </c>
      <c r="M4015" s="81">
        <v>40.962201861111112</v>
      </c>
      <c r="N4015" s="190">
        <v>0</v>
      </c>
      <c r="O4015" s="185">
        <v>14.399984</v>
      </c>
      <c r="P4015" s="185">
        <v>0</v>
      </c>
      <c r="Q4015" s="185">
        <v>0</v>
      </c>
      <c r="R4015" s="186">
        <v>0</v>
      </c>
    </row>
    <row r="4016" spans="1:18" s="81" customFormat="1" x14ac:dyDescent="0.2">
      <c r="A4016" s="81" t="s">
        <v>147</v>
      </c>
      <c r="B4016" s="81" t="s">
        <v>493</v>
      </c>
      <c r="C4016" s="81" t="str">
        <f t="shared" si="62"/>
        <v>08081</v>
      </c>
      <c r="D4016" s="81" t="s">
        <v>533</v>
      </c>
      <c r="E4016" s="81" t="s">
        <v>3617</v>
      </c>
      <c r="F4016" s="81">
        <v>84.335999999999999</v>
      </c>
      <c r="G4016" s="81" t="s">
        <v>528</v>
      </c>
      <c r="H4016" s="81" t="s">
        <v>565</v>
      </c>
      <c r="I4016" s="81" t="s">
        <v>3618</v>
      </c>
      <c r="J4016" s="81" t="s">
        <v>14</v>
      </c>
      <c r="K4016" s="81" t="s">
        <v>494</v>
      </c>
      <c r="L4016" s="81">
        <v>-108.29904447222222</v>
      </c>
      <c r="M4016" s="81">
        <v>40.962201861111112</v>
      </c>
      <c r="N4016" s="190">
        <v>0</v>
      </c>
      <c r="O4016" s="185">
        <v>5.4893198825630236</v>
      </c>
      <c r="P4016" s="185">
        <v>0</v>
      </c>
      <c r="Q4016" s="185">
        <v>0</v>
      </c>
      <c r="R4016" s="186">
        <v>0</v>
      </c>
    </row>
    <row r="4017" spans="1:18" s="81" customFormat="1" x14ac:dyDescent="0.2">
      <c r="A4017" s="81" t="s">
        <v>147</v>
      </c>
      <c r="B4017" s="81" t="s">
        <v>493</v>
      </c>
      <c r="C4017" s="81" t="str">
        <f t="shared" si="62"/>
        <v>08081</v>
      </c>
      <c r="D4017" s="81" t="s">
        <v>533</v>
      </c>
      <c r="E4017" s="81" t="s">
        <v>966</v>
      </c>
      <c r="F4017" s="81">
        <v>5.4749999999999996</v>
      </c>
      <c r="G4017" s="81" t="s">
        <v>523</v>
      </c>
      <c r="H4017" s="81" t="s">
        <v>3619</v>
      </c>
      <c r="I4017" s="81" t="s">
        <v>3620</v>
      </c>
      <c r="J4017" s="81" t="s">
        <v>2</v>
      </c>
      <c r="K4017" s="81" t="s">
        <v>37</v>
      </c>
      <c r="L4017" s="81">
        <v>-108.30382916666666</v>
      </c>
      <c r="M4017" s="81">
        <v>40.969461222222222</v>
      </c>
      <c r="N4017" s="190">
        <v>0</v>
      </c>
      <c r="O4017" s="185">
        <v>14.4</v>
      </c>
      <c r="P4017" s="185">
        <v>0</v>
      </c>
      <c r="Q4017" s="185">
        <v>0</v>
      </c>
      <c r="R4017" s="186">
        <v>0</v>
      </c>
    </row>
    <row r="4018" spans="1:18" s="81" customFormat="1" x14ac:dyDescent="0.2">
      <c r="A4018" s="81" t="s">
        <v>147</v>
      </c>
      <c r="B4018" s="81" t="s">
        <v>493</v>
      </c>
      <c r="C4018" s="81" t="str">
        <f t="shared" si="62"/>
        <v>08081</v>
      </c>
      <c r="D4018" s="81" t="s">
        <v>533</v>
      </c>
      <c r="E4018" s="81" t="s">
        <v>966</v>
      </c>
      <c r="F4018" s="81">
        <v>39.857999999999997</v>
      </c>
      <c r="G4018" s="81" t="s">
        <v>528</v>
      </c>
      <c r="H4018" s="81" t="s">
        <v>565</v>
      </c>
      <c r="I4018" s="81" t="s">
        <v>3620</v>
      </c>
      <c r="J4018" s="81" t="s">
        <v>14</v>
      </c>
      <c r="K4018" s="81" t="s">
        <v>494</v>
      </c>
      <c r="L4018" s="81">
        <v>-108.30382916666666</v>
      </c>
      <c r="M4018" s="81">
        <v>40.969461222222222</v>
      </c>
      <c r="N4018" s="190">
        <v>0</v>
      </c>
      <c r="O4018" s="185">
        <v>2.5943050640200749</v>
      </c>
      <c r="P4018" s="185">
        <v>0</v>
      </c>
      <c r="Q4018" s="185">
        <v>0</v>
      </c>
      <c r="R4018" s="186">
        <v>0</v>
      </c>
    </row>
    <row r="4019" spans="1:18" s="81" customFormat="1" x14ac:dyDescent="0.2">
      <c r="A4019" s="81" t="s">
        <v>147</v>
      </c>
      <c r="B4019" s="81" t="s">
        <v>493</v>
      </c>
      <c r="C4019" s="81" t="str">
        <f t="shared" si="62"/>
        <v>08081</v>
      </c>
      <c r="D4019" s="81" t="s">
        <v>533</v>
      </c>
      <c r="E4019" s="81" t="s">
        <v>3621</v>
      </c>
      <c r="F4019" s="81">
        <v>5.4749999999999996</v>
      </c>
      <c r="G4019" s="81" t="s">
        <v>3622</v>
      </c>
      <c r="H4019" s="81" t="s">
        <v>3619</v>
      </c>
      <c r="I4019" s="81" t="s">
        <v>3623</v>
      </c>
      <c r="J4019" s="81" t="s">
        <v>2</v>
      </c>
      <c r="K4019" s="81" t="s">
        <v>37</v>
      </c>
      <c r="L4019" s="81">
        <v>-108.30374594444444</v>
      </c>
      <c r="M4019" s="81">
        <v>40.951341416666672</v>
      </c>
      <c r="N4019" s="190">
        <v>0</v>
      </c>
      <c r="O4019" s="185">
        <v>14.4</v>
      </c>
      <c r="P4019" s="185">
        <v>0</v>
      </c>
      <c r="Q4019" s="185">
        <v>0</v>
      </c>
      <c r="R4019" s="186">
        <v>0</v>
      </c>
    </row>
    <row r="4020" spans="1:18" s="81" customFormat="1" x14ac:dyDescent="0.2">
      <c r="A4020" s="81" t="s">
        <v>147</v>
      </c>
      <c r="B4020" s="81" t="s">
        <v>493</v>
      </c>
      <c r="C4020" s="81" t="str">
        <f t="shared" si="62"/>
        <v>08081</v>
      </c>
      <c r="D4020" s="81" t="s">
        <v>533</v>
      </c>
      <c r="E4020" s="81" t="s">
        <v>3621</v>
      </c>
      <c r="F4020" s="81">
        <v>84.335999999999999</v>
      </c>
      <c r="G4020" s="81" t="s">
        <v>528</v>
      </c>
      <c r="H4020" s="81" t="s">
        <v>565</v>
      </c>
      <c r="I4020" s="81" t="s">
        <v>3623</v>
      </c>
      <c r="J4020" s="81" t="s">
        <v>14</v>
      </c>
      <c r="K4020" s="81" t="s">
        <v>494</v>
      </c>
      <c r="L4020" s="81">
        <v>-108.30374594444444</v>
      </c>
      <c r="M4020" s="81">
        <v>40.951341416666672</v>
      </c>
      <c r="N4020" s="190">
        <v>0</v>
      </c>
      <c r="O4020" s="185">
        <v>5.4893198825630236</v>
      </c>
      <c r="P4020" s="185">
        <v>0</v>
      </c>
      <c r="Q4020" s="185">
        <v>0</v>
      </c>
      <c r="R4020" s="186">
        <v>0</v>
      </c>
    </row>
    <row r="4021" spans="1:18" s="81" customFormat="1" x14ac:dyDescent="0.2">
      <c r="A4021" s="81" t="s">
        <v>147</v>
      </c>
      <c r="B4021" s="81" t="s">
        <v>493</v>
      </c>
      <c r="C4021" s="81" t="str">
        <f t="shared" si="62"/>
        <v>08081</v>
      </c>
      <c r="D4021" s="81" t="s">
        <v>533</v>
      </c>
      <c r="E4021" s="81" t="s">
        <v>3624</v>
      </c>
      <c r="F4021" s="81">
        <v>0</v>
      </c>
      <c r="G4021" s="81" t="s">
        <v>505</v>
      </c>
      <c r="H4021" s="81" t="s">
        <v>570</v>
      </c>
      <c r="I4021" s="81" t="s">
        <v>3625</v>
      </c>
      <c r="J4021" s="81" t="s">
        <v>572</v>
      </c>
      <c r="K4021" s="81" t="s">
        <v>495</v>
      </c>
      <c r="L4021" s="81">
        <v>-108.29420319444445</v>
      </c>
      <c r="M4021" s="81">
        <v>40.944080249999999</v>
      </c>
      <c r="N4021" s="190">
        <v>0</v>
      </c>
      <c r="O4021" s="185">
        <v>14.4</v>
      </c>
      <c r="P4021" s="185">
        <v>0</v>
      </c>
      <c r="Q4021" s="185">
        <v>0</v>
      </c>
      <c r="R4021" s="186">
        <v>0</v>
      </c>
    </row>
    <row r="4022" spans="1:18" s="81" customFormat="1" x14ac:dyDescent="0.2">
      <c r="A4022" s="81" t="s">
        <v>147</v>
      </c>
      <c r="B4022" s="81" t="s">
        <v>493</v>
      </c>
      <c r="C4022" s="81" t="str">
        <f t="shared" si="62"/>
        <v>08081</v>
      </c>
      <c r="D4022" s="81" t="s">
        <v>533</v>
      </c>
      <c r="E4022" s="81" t="s">
        <v>3624</v>
      </c>
      <c r="F4022" s="81">
        <v>438</v>
      </c>
      <c r="G4022" s="81" t="s">
        <v>505</v>
      </c>
      <c r="H4022" s="81" t="s">
        <v>545</v>
      </c>
      <c r="I4022" s="81" t="s">
        <v>3625</v>
      </c>
      <c r="J4022" s="81" t="s">
        <v>6</v>
      </c>
      <c r="K4022" s="81" t="s">
        <v>319</v>
      </c>
      <c r="L4022" s="81">
        <v>-108.29420319444445</v>
      </c>
      <c r="M4022" s="81">
        <v>40.944080249999999</v>
      </c>
      <c r="N4022" s="190">
        <v>0</v>
      </c>
      <c r="O4022" s="185">
        <v>8.0999339999999993</v>
      </c>
      <c r="P4022" s="185">
        <v>0</v>
      </c>
      <c r="Q4022" s="185">
        <v>0</v>
      </c>
      <c r="R4022" s="186">
        <v>0</v>
      </c>
    </row>
    <row r="4023" spans="1:18" s="81" customFormat="1" x14ac:dyDescent="0.2">
      <c r="A4023" s="81" t="s">
        <v>147</v>
      </c>
      <c r="B4023" s="81" t="s">
        <v>493</v>
      </c>
      <c r="C4023" s="81" t="str">
        <f t="shared" si="62"/>
        <v>08081</v>
      </c>
      <c r="D4023" s="81" t="s">
        <v>533</v>
      </c>
      <c r="E4023" s="81" t="s">
        <v>3624</v>
      </c>
      <c r="F4023" s="81">
        <v>615</v>
      </c>
      <c r="G4023" s="81" t="s">
        <v>526</v>
      </c>
      <c r="H4023" s="81" t="s">
        <v>602</v>
      </c>
      <c r="I4023" s="81" t="s">
        <v>3625</v>
      </c>
      <c r="J4023" s="81" t="s">
        <v>277</v>
      </c>
      <c r="K4023" s="81" t="s">
        <v>350</v>
      </c>
      <c r="L4023" s="81">
        <v>-108.29420319444445</v>
      </c>
      <c r="M4023" s="81">
        <v>40.944080249999999</v>
      </c>
      <c r="N4023" s="190">
        <v>0</v>
      </c>
      <c r="O4023" s="185">
        <v>3.07</v>
      </c>
      <c r="P4023" s="185">
        <v>0</v>
      </c>
      <c r="Q4023" s="185">
        <v>0</v>
      </c>
      <c r="R4023" s="186">
        <v>0</v>
      </c>
    </row>
    <row r="4024" spans="1:18" s="81" customFormat="1" x14ac:dyDescent="0.2">
      <c r="A4024" s="81" t="s">
        <v>147</v>
      </c>
      <c r="B4024" s="81" t="s">
        <v>493</v>
      </c>
      <c r="C4024" s="81" t="str">
        <f t="shared" si="62"/>
        <v>08081</v>
      </c>
      <c r="D4024" s="81" t="s">
        <v>533</v>
      </c>
      <c r="E4024" s="81" t="s">
        <v>3624</v>
      </c>
      <c r="F4024" s="81">
        <v>160.98599999999999</v>
      </c>
      <c r="G4024" s="81" t="s">
        <v>528</v>
      </c>
      <c r="H4024" s="81" t="s">
        <v>565</v>
      </c>
      <c r="I4024" s="81" t="s">
        <v>3625</v>
      </c>
      <c r="J4024" s="81" t="s">
        <v>14</v>
      </c>
      <c r="K4024" s="81" t="s">
        <v>494</v>
      </c>
      <c r="L4024" s="81">
        <v>-108.29420319444445</v>
      </c>
      <c r="M4024" s="81">
        <v>40.944080249999999</v>
      </c>
      <c r="N4024" s="190">
        <v>0</v>
      </c>
      <c r="O4024" s="185">
        <v>10.478368082601628</v>
      </c>
      <c r="P4024" s="185">
        <v>0</v>
      </c>
      <c r="Q4024" s="185">
        <v>0</v>
      </c>
      <c r="R4024" s="186">
        <v>0</v>
      </c>
    </row>
    <row r="4025" spans="1:18" s="81" customFormat="1" x14ac:dyDescent="0.2">
      <c r="A4025" s="81" t="s">
        <v>147</v>
      </c>
      <c r="B4025" s="81" t="s">
        <v>493</v>
      </c>
      <c r="C4025" s="81" t="str">
        <f t="shared" si="62"/>
        <v>08081</v>
      </c>
      <c r="D4025" s="81" t="s">
        <v>533</v>
      </c>
      <c r="E4025" s="81" t="s">
        <v>969</v>
      </c>
      <c r="F4025" s="81">
        <v>5.3</v>
      </c>
      <c r="G4025" s="81" t="s">
        <v>515</v>
      </c>
      <c r="H4025" s="81" t="s">
        <v>3626</v>
      </c>
      <c r="I4025" s="81" t="s">
        <v>3627</v>
      </c>
      <c r="J4025" s="81" t="s">
        <v>716</v>
      </c>
      <c r="K4025" s="81" t="s">
        <v>333</v>
      </c>
      <c r="L4025" s="81">
        <v>-107.84203738888888</v>
      </c>
      <c r="M4025" s="81">
        <v>40.873394694444443</v>
      </c>
      <c r="N4025" s="190">
        <v>0</v>
      </c>
      <c r="O4025" s="185">
        <v>0</v>
      </c>
      <c r="P4025" s="185">
        <v>1.4559740000000001</v>
      </c>
      <c r="Q4025" s="185">
        <v>0</v>
      </c>
      <c r="R4025" s="186">
        <v>0</v>
      </c>
    </row>
    <row r="4026" spans="1:18" s="81" customFormat="1" x14ac:dyDescent="0.2">
      <c r="A4026" s="81" t="s">
        <v>147</v>
      </c>
      <c r="B4026" s="81" t="s">
        <v>493</v>
      </c>
      <c r="C4026" s="81" t="str">
        <f t="shared" si="62"/>
        <v>08081</v>
      </c>
      <c r="D4026" s="81" t="s">
        <v>533</v>
      </c>
      <c r="E4026" s="81" t="s">
        <v>969</v>
      </c>
      <c r="F4026" s="81">
        <v>5.3</v>
      </c>
      <c r="G4026" s="81" t="s">
        <v>515</v>
      </c>
      <c r="H4026" s="81" t="s">
        <v>3626</v>
      </c>
      <c r="I4026" s="81" t="s">
        <v>3627</v>
      </c>
      <c r="J4026" s="81" t="s">
        <v>716</v>
      </c>
      <c r="K4026" s="81" t="s">
        <v>333</v>
      </c>
      <c r="L4026" s="81">
        <v>-107.84203738888888</v>
      </c>
      <c r="M4026" s="81">
        <v>40.873394694444443</v>
      </c>
      <c r="N4026" s="190">
        <v>14.377734</v>
      </c>
      <c r="O4026" s="185">
        <v>0</v>
      </c>
      <c r="P4026" s="185">
        <v>0</v>
      </c>
      <c r="Q4026" s="185">
        <v>0</v>
      </c>
      <c r="R4026" s="186">
        <v>0</v>
      </c>
    </row>
    <row r="4027" spans="1:18" s="81" customFormat="1" x14ac:dyDescent="0.2">
      <c r="A4027" s="81" t="s">
        <v>147</v>
      </c>
      <c r="B4027" s="81" t="s">
        <v>493</v>
      </c>
      <c r="C4027" s="81" t="str">
        <f t="shared" si="62"/>
        <v>08081</v>
      </c>
      <c r="D4027" s="81" t="s">
        <v>533</v>
      </c>
      <c r="E4027" s="81" t="s">
        <v>969</v>
      </c>
      <c r="F4027" s="81">
        <v>5.3</v>
      </c>
      <c r="G4027" s="81" t="s">
        <v>515</v>
      </c>
      <c r="H4027" s="81" t="s">
        <v>3626</v>
      </c>
      <c r="I4027" s="81" t="s">
        <v>3627</v>
      </c>
      <c r="J4027" s="81" t="s">
        <v>716</v>
      </c>
      <c r="K4027" s="81" t="s">
        <v>333</v>
      </c>
      <c r="L4027" s="81">
        <v>-107.84203738888888</v>
      </c>
      <c r="M4027" s="81">
        <v>40.873394694444443</v>
      </c>
      <c r="N4027" s="190">
        <v>0</v>
      </c>
      <c r="O4027" s="185">
        <v>0</v>
      </c>
      <c r="P4027" s="185">
        <v>0</v>
      </c>
      <c r="Q4027" s="185">
        <v>0</v>
      </c>
      <c r="R4027" s="186">
        <v>2.6499999999999999E-2</v>
      </c>
    </row>
    <row r="4028" spans="1:18" s="81" customFormat="1" x14ac:dyDescent="0.2">
      <c r="A4028" s="81" t="s">
        <v>147</v>
      </c>
      <c r="B4028" s="81" t="s">
        <v>493</v>
      </c>
      <c r="C4028" s="81" t="str">
        <f t="shared" si="62"/>
        <v>08081</v>
      </c>
      <c r="D4028" s="81" t="s">
        <v>533</v>
      </c>
      <c r="E4028" s="81" t="s">
        <v>969</v>
      </c>
      <c r="F4028" s="81">
        <v>5.3</v>
      </c>
      <c r="G4028" s="81" t="s">
        <v>515</v>
      </c>
      <c r="H4028" s="81" t="s">
        <v>3626</v>
      </c>
      <c r="I4028" s="81" t="s">
        <v>3627</v>
      </c>
      <c r="J4028" s="81" t="s">
        <v>716</v>
      </c>
      <c r="K4028" s="81" t="s">
        <v>333</v>
      </c>
      <c r="L4028" s="81">
        <v>-107.84203738888888</v>
      </c>
      <c r="M4028" s="81">
        <v>40.873394694444443</v>
      </c>
      <c r="N4028" s="190">
        <v>0</v>
      </c>
      <c r="O4028" s="185">
        <v>0</v>
      </c>
      <c r="P4028" s="185">
        <v>0</v>
      </c>
      <c r="Q4028" s="185">
        <v>1.5900000000000001E-3</v>
      </c>
      <c r="R4028" s="186">
        <v>0</v>
      </c>
    </row>
    <row r="4029" spans="1:18" s="81" customFormat="1" x14ac:dyDescent="0.2">
      <c r="A4029" s="81" t="s">
        <v>147</v>
      </c>
      <c r="B4029" s="81" t="s">
        <v>493</v>
      </c>
      <c r="C4029" s="81" t="str">
        <f t="shared" si="62"/>
        <v>08081</v>
      </c>
      <c r="D4029" s="81" t="s">
        <v>533</v>
      </c>
      <c r="E4029" s="81" t="s">
        <v>969</v>
      </c>
      <c r="F4029" s="81">
        <v>5.3</v>
      </c>
      <c r="G4029" s="81" t="s">
        <v>515</v>
      </c>
      <c r="H4029" s="81" t="s">
        <v>3626</v>
      </c>
      <c r="I4029" s="81" t="s">
        <v>3627</v>
      </c>
      <c r="J4029" s="81" t="s">
        <v>716</v>
      </c>
      <c r="K4029" s="81" t="s">
        <v>333</v>
      </c>
      <c r="L4029" s="81">
        <v>-107.84203738888888</v>
      </c>
      <c r="M4029" s="81">
        <v>40.873394694444443</v>
      </c>
      <c r="N4029" s="190">
        <v>0</v>
      </c>
      <c r="O4029" s="185">
        <v>0.32595000000000002</v>
      </c>
      <c r="P4029" s="185">
        <v>0</v>
      </c>
      <c r="Q4029" s="185">
        <v>0</v>
      </c>
      <c r="R4029" s="186">
        <v>0</v>
      </c>
    </row>
    <row r="4030" spans="1:18" s="81" customFormat="1" x14ac:dyDescent="0.2">
      <c r="A4030" s="81" t="s">
        <v>147</v>
      </c>
      <c r="B4030" s="81" t="s">
        <v>493</v>
      </c>
      <c r="C4030" s="81" t="str">
        <f t="shared" si="62"/>
        <v>08081</v>
      </c>
      <c r="D4030" s="81" t="s">
        <v>533</v>
      </c>
      <c r="E4030" s="81" t="s">
        <v>3628</v>
      </c>
      <c r="F4030" s="81">
        <v>4</v>
      </c>
      <c r="G4030" s="81" t="s">
        <v>515</v>
      </c>
      <c r="H4030" s="81" t="s">
        <v>3629</v>
      </c>
      <c r="I4030" s="81" t="s">
        <v>3630</v>
      </c>
      <c r="J4030" s="81" t="s">
        <v>716</v>
      </c>
      <c r="K4030" s="81" t="s">
        <v>333</v>
      </c>
      <c r="L4030" s="81">
        <v>-107.85144791666667</v>
      </c>
      <c r="M4030" s="81">
        <v>40.895621499999997</v>
      </c>
      <c r="N4030" s="190">
        <v>0</v>
      </c>
      <c r="O4030" s="185">
        <v>0</v>
      </c>
      <c r="P4030" s="185">
        <v>0.72066200000000002</v>
      </c>
      <c r="Q4030" s="185">
        <v>0</v>
      </c>
      <c r="R4030" s="186">
        <v>0</v>
      </c>
    </row>
    <row r="4031" spans="1:18" s="81" customFormat="1" x14ac:dyDescent="0.2">
      <c r="A4031" s="81" t="s">
        <v>147</v>
      </c>
      <c r="B4031" s="81" t="s">
        <v>493</v>
      </c>
      <c r="C4031" s="81" t="str">
        <f t="shared" si="62"/>
        <v>08081</v>
      </c>
      <c r="D4031" s="81" t="s">
        <v>533</v>
      </c>
      <c r="E4031" s="81" t="s">
        <v>3628</v>
      </c>
      <c r="F4031" s="81">
        <v>4</v>
      </c>
      <c r="G4031" s="81" t="s">
        <v>515</v>
      </c>
      <c r="H4031" s="81" t="s">
        <v>3629</v>
      </c>
      <c r="I4031" s="81" t="s">
        <v>3630</v>
      </c>
      <c r="J4031" s="81" t="s">
        <v>716</v>
      </c>
      <c r="K4031" s="81" t="s">
        <v>333</v>
      </c>
      <c r="L4031" s="81">
        <v>-107.85144791666667</v>
      </c>
      <c r="M4031" s="81">
        <v>40.895621499999997</v>
      </c>
      <c r="N4031" s="190">
        <v>8.4540799999999994</v>
      </c>
      <c r="O4031" s="185">
        <v>0</v>
      </c>
      <c r="P4031" s="185">
        <v>0</v>
      </c>
      <c r="Q4031" s="185">
        <v>0</v>
      </c>
      <c r="R4031" s="186">
        <v>0</v>
      </c>
    </row>
    <row r="4032" spans="1:18" s="81" customFormat="1" x14ac:dyDescent="0.2">
      <c r="A4032" s="81" t="s">
        <v>147</v>
      </c>
      <c r="B4032" s="81" t="s">
        <v>493</v>
      </c>
      <c r="C4032" s="81" t="str">
        <f t="shared" si="62"/>
        <v>08081</v>
      </c>
      <c r="D4032" s="81" t="s">
        <v>533</v>
      </c>
      <c r="E4032" s="81" t="s">
        <v>3628</v>
      </c>
      <c r="F4032" s="81">
        <v>4</v>
      </c>
      <c r="G4032" s="81" t="s">
        <v>515</v>
      </c>
      <c r="H4032" s="81" t="s">
        <v>3629</v>
      </c>
      <c r="I4032" s="81" t="s">
        <v>3630</v>
      </c>
      <c r="J4032" s="81" t="s">
        <v>716</v>
      </c>
      <c r="K4032" s="81" t="s">
        <v>333</v>
      </c>
      <c r="L4032" s="81">
        <v>-107.85144791666667</v>
      </c>
      <c r="M4032" s="81">
        <v>40.895621499999997</v>
      </c>
      <c r="N4032" s="190">
        <v>0</v>
      </c>
      <c r="O4032" s="185">
        <v>0</v>
      </c>
      <c r="P4032" s="185">
        <v>0</v>
      </c>
      <c r="Q4032" s="185">
        <v>0</v>
      </c>
      <c r="R4032" s="186">
        <v>0.02</v>
      </c>
    </row>
    <row r="4033" spans="1:18" s="81" customFormat="1" x14ac:dyDescent="0.2">
      <c r="A4033" s="81" t="s">
        <v>147</v>
      </c>
      <c r="B4033" s="81" t="s">
        <v>493</v>
      </c>
      <c r="C4033" s="81" t="str">
        <f t="shared" si="62"/>
        <v>08081</v>
      </c>
      <c r="D4033" s="81" t="s">
        <v>533</v>
      </c>
      <c r="E4033" s="81" t="s">
        <v>3628</v>
      </c>
      <c r="F4033" s="81">
        <v>4</v>
      </c>
      <c r="G4033" s="81" t="s">
        <v>515</v>
      </c>
      <c r="H4033" s="81" t="s">
        <v>3629</v>
      </c>
      <c r="I4033" s="81" t="s">
        <v>3630</v>
      </c>
      <c r="J4033" s="81" t="s">
        <v>716</v>
      </c>
      <c r="K4033" s="81" t="s">
        <v>333</v>
      </c>
      <c r="L4033" s="81">
        <v>-107.85144791666667</v>
      </c>
      <c r="M4033" s="81">
        <v>40.895621499999997</v>
      </c>
      <c r="N4033" s="190">
        <v>0</v>
      </c>
      <c r="O4033" s="185">
        <v>0</v>
      </c>
      <c r="P4033" s="185">
        <v>0</v>
      </c>
      <c r="Q4033" s="185">
        <v>1.1999999999999999E-3</v>
      </c>
      <c r="R4033" s="186">
        <v>0</v>
      </c>
    </row>
    <row r="4034" spans="1:18" s="81" customFormat="1" x14ac:dyDescent="0.2">
      <c r="A4034" s="81" t="s">
        <v>147</v>
      </c>
      <c r="B4034" s="81" t="s">
        <v>493</v>
      </c>
      <c r="C4034" s="81" t="str">
        <f t="shared" si="62"/>
        <v>08081</v>
      </c>
      <c r="D4034" s="81" t="s">
        <v>533</v>
      </c>
      <c r="E4034" s="81" t="s">
        <v>3628</v>
      </c>
      <c r="F4034" s="81">
        <v>4</v>
      </c>
      <c r="G4034" s="81" t="s">
        <v>515</v>
      </c>
      <c r="H4034" s="81" t="s">
        <v>3629</v>
      </c>
      <c r="I4034" s="81" t="s">
        <v>3630</v>
      </c>
      <c r="J4034" s="81" t="s">
        <v>716</v>
      </c>
      <c r="K4034" s="81" t="s">
        <v>333</v>
      </c>
      <c r="L4034" s="81">
        <v>-107.85144791666667</v>
      </c>
      <c r="M4034" s="81">
        <v>40.895621499999997</v>
      </c>
      <c r="N4034" s="190">
        <v>0</v>
      </c>
      <c r="O4034" s="185">
        <v>3.6638999999999998E-2</v>
      </c>
      <c r="P4034" s="185">
        <v>0</v>
      </c>
      <c r="Q4034" s="185">
        <v>0</v>
      </c>
      <c r="R4034" s="186">
        <v>0</v>
      </c>
    </row>
    <row r="4035" spans="1:18" s="81" customFormat="1" x14ac:dyDescent="0.2">
      <c r="A4035" s="81" t="s">
        <v>147</v>
      </c>
      <c r="B4035" s="81" t="s">
        <v>493</v>
      </c>
      <c r="C4035" s="81" t="str">
        <f t="shared" si="62"/>
        <v>08081</v>
      </c>
      <c r="D4035" s="81" t="s">
        <v>533</v>
      </c>
      <c r="E4035" s="81" t="s">
        <v>3156</v>
      </c>
      <c r="F4035" s="81">
        <v>4</v>
      </c>
      <c r="G4035" s="81" t="s">
        <v>515</v>
      </c>
      <c r="H4035" s="81" t="s">
        <v>3631</v>
      </c>
      <c r="I4035" s="81" t="s">
        <v>3630</v>
      </c>
      <c r="J4035" s="81" t="s">
        <v>716</v>
      </c>
      <c r="K4035" s="81" t="s">
        <v>333</v>
      </c>
      <c r="L4035" s="81">
        <v>-107.83796083333333</v>
      </c>
      <c r="M4035" s="81">
        <v>40.896953027777776</v>
      </c>
      <c r="N4035" s="190">
        <v>0</v>
      </c>
      <c r="O4035" s="185">
        <v>0</v>
      </c>
      <c r="P4035" s="185">
        <v>0.72066200000000002</v>
      </c>
      <c r="Q4035" s="185">
        <v>0</v>
      </c>
      <c r="R4035" s="186">
        <v>0</v>
      </c>
    </row>
    <row r="4036" spans="1:18" s="81" customFormat="1" x14ac:dyDescent="0.2">
      <c r="A4036" s="81" t="s">
        <v>147</v>
      </c>
      <c r="B4036" s="81" t="s">
        <v>493</v>
      </c>
      <c r="C4036" s="81" t="str">
        <f t="shared" si="62"/>
        <v>08081</v>
      </c>
      <c r="D4036" s="81" t="s">
        <v>533</v>
      </c>
      <c r="E4036" s="81" t="s">
        <v>3156</v>
      </c>
      <c r="F4036" s="81">
        <v>4</v>
      </c>
      <c r="G4036" s="81" t="s">
        <v>515</v>
      </c>
      <c r="H4036" s="81" t="s">
        <v>3631</v>
      </c>
      <c r="I4036" s="81" t="s">
        <v>3630</v>
      </c>
      <c r="J4036" s="81" t="s">
        <v>716</v>
      </c>
      <c r="K4036" s="81" t="s">
        <v>333</v>
      </c>
      <c r="L4036" s="81">
        <v>-107.83796083333333</v>
      </c>
      <c r="M4036" s="81">
        <v>40.896953027777776</v>
      </c>
      <c r="N4036" s="190">
        <v>8.4540799999999994</v>
      </c>
      <c r="O4036" s="185">
        <v>0</v>
      </c>
      <c r="P4036" s="185">
        <v>0</v>
      </c>
      <c r="Q4036" s="185">
        <v>0</v>
      </c>
      <c r="R4036" s="186">
        <v>0</v>
      </c>
    </row>
    <row r="4037" spans="1:18" s="81" customFormat="1" x14ac:dyDescent="0.2">
      <c r="A4037" s="81" t="s">
        <v>147</v>
      </c>
      <c r="B4037" s="81" t="s">
        <v>493</v>
      </c>
      <c r="C4037" s="81" t="str">
        <f t="shared" si="62"/>
        <v>08081</v>
      </c>
      <c r="D4037" s="81" t="s">
        <v>533</v>
      </c>
      <c r="E4037" s="81" t="s">
        <v>3156</v>
      </c>
      <c r="F4037" s="81">
        <v>4</v>
      </c>
      <c r="G4037" s="81" t="s">
        <v>515</v>
      </c>
      <c r="H4037" s="81" t="s">
        <v>3631</v>
      </c>
      <c r="I4037" s="81" t="s">
        <v>3630</v>
      </c>
      <c r="J4037" s="81" t="s">
        <v>716</v>
      </c>
      <c r="K4037" s="81" t="s">
        <v>333</v>
      </c>
      <c r="L4037" s="81">
        <v>-107.83796083333333</v>
      </c>
      <c r="M4037" s="81">
        <v>40.896953027777776</v>
      </c>
      <c r="N4037" s="190">
        <v>0</v>
      </c>
      <c r="O4037" s="185">
        <v>0</v>
      </c>
      <c r="P4037" s="185">
        <v>0</v>
      </c>
      <c r="Q4037" s="185">
        <v>0</v>
      </c>
      <c r="R4037" s="186">
        <v>0.02</v>
      </c>
    </row>
    <row r="4038" spans="1:18" s="81" customFormat="1" x14ac:dyDescent="0.2">
      <c r="A4038" s="81" t="s">
        <v>147</v>
      </c>
      <c r="B4038" s="81" t="s">
        <v>493</v>
      </c>
      <c r="C4038" s="81" t="str">
        <f t="shared" si="62"/>
        <v>08081</v>
      </c>
      <c r="D4038" s="81" t="s">
        <v>533</v>
      </c>
      <c r="E4038" s="81" t="s">
        <v>3156</v>
      </c>
      <c r="F4038" s="81">
        <v>4</v>
      </c>
      <c r="G4038" s="81" t="s">
        <v>515</v>
      </c>
      <c r="H4038" s="81" t="s">
        <v>3631</v>
      </c>
      <c r="I4038" s="81" t="s">
        <v>3630</v>
      </c>
      <c r="J4038" s="81" t="s">
        <v>716</v>
      </c>
      <c r="K4038" s="81" t="s">
        <v>333</v>
      </c>
      <c r="L4038" s="81">
        <v>-107.83796083333333</v>
      </c>
      <c r="M4038" s="81">
        <v>40.896953027777776</v>
      </c>
      <c r="N4038" s="190">
        <v>0</v>
      </c>
      <c r="O4038" s="185">
        <v>0</v>
      </c>
      <c r="P4038" s="185">
        <v>0</v>
      </c>
      <c r="Q4038" s="185">
        <v>1.1999999999999999E-3</v>
      </c>
      <c r="R4038" s="186">
        <v>0</v>
      </c>
    </row>
    <row r="4039" spans="1:18" s="81" customFormat="1" x14ac:dyDescent="0.2">
      <c r="A4039" s="81" t="s">
        <v>147</v>
      </c>
      <c r="B4039" s="81" t="s">
        <v>493</v>
      </c>
      <c r="C4039" s="81" t="str">
        <f t="shared" ref="C4039:C4102" si="63">B4039&amp;D4039</f>
        <v>08081</v>
      </c>
      <c r="D4039" s="81" t="s">
        <v>533</v>
      </c>
      <c r="E4039" s="81" t="s">
        <v>3156</v>
      </c>
      <c r="F4039" s="81">
        <v>4</v>
      </c>
      <c r="G4039" s="81" t="s">
        <v>515</v>
      </c>
      <c r="H4039" s="81" t="s">
        <v>3631</v>
      </c>
      <c r="I4039" s="81" t="s">
        <v>3630</v>
      </c>
      <c r="J4039" s="81" t="s">
        <v>716</v>
      </c>
      <c r="K4039" s="81" t="s">
        <v>333</v>
      </c>
      <c r="L4039" s="81">
        <v>-107.83796083333333</v>
      </c>
      <c r="M4039" s="81">
        <v>40.896953027777776</v>
      </c>
      <c r="N4039" s="190">
        <v>0</v>
      </c>
      <c r="O4039" s="185">
        <v>3.2639000000000001E-2</v>
      </c>
      <c r="P4039" s="185">
        <v>0</v>
      </c>
      <c r="Q4039" s="185">
        <v>0</v>
      </c>
      <c r="R4039" s="186">
        <v>0</v>
      </c>
    </row>
    <row r="4040" spans="1:18" s="81" customFormat="1" x14ac:dyDescent="0.2">
      <c r="A4040" s="81" t="s">
        <v>147</v>
      </c>
      <c r="B4040" s="81" t="s">
        <v>493</v>
      </c>
      <c r="C4040" s="81" t="str">
        <f t="shared" si="63"/>
        <v>08081</v>
      </c>
      <c r="D4040" s="81" t="s">
        <v>533</v>
      </c>
      <c r="E4040" s="81" t="s">
        <v>3632</v>
      </c>
      <c r="F4040" s="81">
        <v>31.667999999999999</v>
      </c>
      <c r="G4040" s="81" t="s">
        <v>528</v>
      </c>
      <c r="H4040" s="81" t="s">
        <v>565</v>
      </c>
      <c r="I4040" s="81" t="s">
        <v>3633</v>
      </c>
      <c r="J4040" s="81" t="s">
        <v>14</v>
      </c>
      <c r="K4040" s="81" t="s">
        <v>494</v>
      </c>
      <c r="L4040" s="81">
        <v>-108.32255444444444</v>
      </c>
      <c r="M4040" s="81">
        <v>40.915182805555553</v>
      </c>
      <c r="N4040" s="190">
        <v>0</v>
      </c>
      <c r="O4040" s="185">
        <v>2.0612286810022509</v>
      </c>
      <c r="P4040" s="185">
        <v>0</v>
      </c>
      <c r="Q4040" s="185">
        <v>0</v>
      </c>
      <c r="R4040" s="186">
        <v>0</v>
      </c>
    </row>
    <row r="4041" spans="1:18" s="81" customFormat="1" x14ac:dyDescent="0.2">
      <c r="A4041" s="81" t="s">
        <v>147</v>
      </c>
      <c r="B4041" s="81" t="s">
        <v>493</v>
      </c>
      <c r="C4041" s="81" t="str">
        <f t="shared" si="63"/>
        <v>08097</v>
      </c>
      <c r="D4041" s="81" t="s">
        <v>3634</v>
      </c>
      <c r="E4041" s="81" t="s">
        <v>3635</v>
      </c>
      <c r="F4041" s="81">
        <v>605.16999999999996</v>
      </c>
      <c r="G4041" s="81" t="s">
        <v>505</v>
      </c>
      <c r="H4041" s="81" t="s">
        <v>3636</v>
      </c>
      <c r="I4041" s="81" t="s">
        <v>3637</v>
      </c>
      <c r="J4041" s="81" t="s">
        <v>4</v>
      </c>
      <c r="K4041" s="81" t="s">
        <v>319</v>
      </c>
      <c r="L4041" s="81">
        <v>-107.40755316666667</v>
      </c>
      <c r="M4041" s="81">
        <v>39.32053752777778</v>
      </c>
      <c r="N4041" s="190">
        <v>0</v>
      </c>
      <c r="O4041" s="185">
        <v>5.3019999999999996</v>
      </c>
      <c r="P4041" s="185">
        <v>0</v>
      </c>
      <c r="Q4041" s="185">
        <v>0</v>
      </c>
      <c r="R4041" s="186">
        <v>0</v>
      </c>
    </row>
    <row r="4042" spans="1:18" s="81" customFormat="1" x14ac:dyDescent="0.2">
      <c r="A4042" s="81" t="s">
        <v>147</v>
      </c>
      <c r="B4042" s="81" t="s">
        <v>493</v>
      </c>
      <c r="C4042" s="81" t="str">
        <f t="shared" si="63"/>
        <v>08097</v>
      </c>
      <c r="D4042" s="81" t="s">
        <v>3634</v>
      </c>
      <c r="E4042" s="81" t="s">
        <v>3635</v>
      </c>
      <c r="F4042" s="81">
        <v>91.95</v>
      </c>
      <c r="G4042" s="81" t="s">
        <v>505</v>
      </c>
      <c r="H4042" s="81" t="s">
        <v>3638</v>
      </c>
      <c r="I4042" s="81" t="s">
        <v>3637</v>
      </c>
      <c r="J4042" s="81" t="s">
        <v>6</v>
      </c>
      <c r="K4042" s="81" t="s">
        <v>319</v>
      </c>
      <c r="L4042" s="81">
        <v>-107.40755316666667</v>
      </c>
      <c r="M4042" s="81">
        <v>39.32053752777778</v>
      </c>
      <c r="N4042" s="190">
        <v>0</v>
      </c>
      <c r="O4042" s="185">
        <v>3.6739999999999999</v>
      </c>
      <c r="P4042" s="185">
        <v>0</v>
      </c>
      <c r="Q4042" s="185">
        <v>0</v>
      </c>
      <c r="R4042" s="186">
        <v>0</v>
      </c>
    </row>
    <row r="4043" spans="1:18" s="81" customFormat="1" x14ac:dyDescent="0.2">
      <c r="A4043" s="81" t="s">
        <v>147</v>
      </c>
      <c r="B4043" s="81" t="s">
        <v>493</v>
      </c>
      <c r="C4043" s="81" t="str">
        <f t="shared" si="63"/>
        <v>08097</v>
      </c>
      <c r="D4043" s="81" t="s">
        <v>3634</v>
      </c>
      <c r="E4043" s="81" t="s">
        <v>3635</v>
      </c>
      <c r="F4043" s="81">
        <v>13.03</v>
      </c>
      <c r="G4043" s="81" t="s">
        <v>505</v>
      </c>
      <c r="H4043" s="81" t="s">
        <v>3639</v>
      </c>
      <c r="I4043" s="81" t="s">
        <v>3637</v>
      </c>
      <c r="J4043" s="81" t="s">
        <v>6</v>
      </c>
      <c r="K4043" s="81" t="s">
        <v>319</v>
      </c>
      <c r="L4043" s="81">
        <v>-107.40755316666667</v>
      </c>
      <c r="M4043" s="81">
        <v>39.32053752777778</v>
      </c>
      <c r="N4043" s="190">
        <v>0</v>
      </c>
      <c r="O4043" s="185">
        <v>5.08</v>
      </c>
      <c r="P4043" s="185">
        <v>0</v>
      </c>
      <c r="Q4043" s="185">
        <v>0</v>
      </c>
      <c r="R4043" s="186">
        <v>0</v>
      </c>
    </row>
    <row r="4044" spans="1:18" s="81" customFormat="1" x14ac:dyDescent="0.2">
      <c r="A4044" s="81" t="s">
        <v>147</v>
      </c>
      <c r="B4044" s="81" t="s">
        <v>493</v>
      </c>
      <c r="C4044" s="81" t="str">
        <f t="shared" si="63"/>
        <v>08097</v>
      </c>
      <c r="D4044" s="81" t="s">
        <v>3634</v>
      </c>
      <c r="E4044" s="81" t="s">
        <v>3635</v>
      </c>
      <c r="F4044" s="81">
        <v>605.16999999999996</v>
      </c>
      <c r="G4044" s="81" t="s">
        <v>505</v>
      </c>
      <c r="H4044" s="81" t="s">
        <v>3640</v>
      </c>
      <c r="I4044" s="81" t="s">
        <v>3637</v>
      </c>
      <c r="J4044" s="81" t="s">
        <v>6</v>
      </c>
      <c r="K4044" s="81" t="s">
        <v>319</v>
      </c>
      <c r="L4044" s="81">
        <v>-107.40755316666667</v>
      </c>
      <c r="M4044" s="81">
        <v>39.32053752777778</v>
      </c>
      <c r="N4044" s="190">
        <v>0</v>
      </c>
      <c r="O4044" s="185">
        <v>5.3019999999999996</v>
      </c>
      <c r="P4044" s="185">
        <v>0</v>
      </c>
      <c r="Q4044" s="185">
        <v>0</v>
      </c>
      <c r="R4044" s="186">
        <v>0</v>
      </c>
    </row>
    <row r="4045" spans="1:18" s="81" customFormat="1" x14ac:dyDescent="0.2">
      <c r="A4045" s="81" t="s">
        <v>147</v>
      </c>
      <c r="B4045" s="81" t="s">
        <v>493</v>
      </c>
      <c r="C4045" s="81" t="str">
        <f t="shared" si="63"/>
        <v>08097</v>
      </c>
      <c r="D4045" s="81" t="s">
        <v>3634</v>
      </c>
      <c r="E4045" s="81" t="s">
        <v>3641</v>
      </c>
      <c r="F4045" s="81">
        <v>605.16999999999996</v>
      </c>
      <c r="G4045" s="81" t="s">
        <v>505</v>
      </c>
      <c r="H4045" s="81" t="s">
        <v>3642</v>
      </c>
      <c r="I4045" s="81" t="s">
        <v>3643</v>
      </c>
      <c r="J4045" s="81" t="s">
        <v>314</v>
      </c>
      <c r="K4045" s="81" t="s">
        <v>319</v>
      </c>
      <c r="L4045" s="81">
        <v>-107.3965</v>
      </c>
      <c r="M4045" s="81">
        <v>39.311641666666667</v>
      </c>
      <c r="N4045" s="190">
        <v>0</v>
      </c>
      <c r="O4045" s="185">
        <v>5.1959999999999997</v>
      </c>
      <c r="P4045" s="185">
        <v>0</v>
      </c>
      <c r="Q4045" s="185">
        <v>0</v>
      </c>
      <c r="R4045" s="186">
        <v>0</v>
      </c>
    </row>
    <row r="4046" spans="1:18" s="81" customFormat="1" x14ac:dyDescent="0.2">
      <c r="A4046" s="81" t="s">
        <v>147</v>
      </c>
      <c r="B4046" s="81" t="s">
        <v>493</v>
      </c>
      <c r="C4046" s="81" t="str">
        <f t="shared" si="63"/>
        <v>08103</v>
      </c>
      <c r="D4046" s="81" t="s">
        <v>606</v>
      </c>
      <c r="E4046" s="81" t="s">
        <v>3644</v>
      </c>
      <c r="F4046" s="81">
        <v>35.200000000000003</v>
      </c>
      <c r="G4046" s="81" t="s">
        <v>515</v>
      </c>
      <c r="H4046" s="81" t="s">
        <v>3645</v>
      </c>
      <c r="I4046" s="81" t="s">
        <v>3646</v>
      </c>
      <c r="J4046" s="81" t="s">
        <v>227</v>
      </c>
      <c r="K4046" s="81" t="s">
        <v>333</v>
      </c>
      <c r="L4046" s="81">
        <v>-108.19760519444445</v>
      </c>
      <c r="M4046" s="81">
        <v>39.901911333333331</v>
      </c>
      <c r="N4046" s="190">
        <v>0</v>
      </c>
      <c r="O4046" s="185">
        <v>0</v>
      </c>
      <c r="P4046" s="185">
        <v>13.7</v>
      </c>
      <c r="Q4046" s="185">
        <v>0</v>
      </c>
      <c r="R4046" s="186">
        <v>0</v>
      </c>
    </row>
    <row r="4047" spans="1:18" s="81" customFormat="1" x14ac:dyDescent="0.2">
      <c r="A4047" s="81" t="s">
        <v>147</v>
      </c>
      <c r="B4047" s="81" t="s">
        <v>493</v>
      </c>
      <c r="C4047" s="81" t="str">
        <f t="shared" si="63"/>
        <v>08103</v>
      </c>
      <c r="D4047" s="81" t="s">
        <v>606</v>
      </c>
      <c r="E4047" s="81" t="s">
        <v>3644</v>
      </c>
      <c r="F4047" s="81">
        <v>35.200000000000003</v>
      </c>
      <c r="G4047" s="81" t="s">
        <v>515</v>
      </c>
      <c r="H4047" s="81" t="s">
        <v>3645</v>
      </c>
      <c r="I4047" s="81" t="s">
        <v>3646</v>
      </c>
      <c r="J4047" s="81" t="s">
        <v>227</v>
      </c>
      <c r="K4047" s="81" t="s">
        <v>333</v>
      </c>
      <c r="L4047" s="81">
        <v>-108.19760519444445</v>
      </c>
      <c r="M4047" s="81">
        <v>39.901911333333331</v>
      </c>
      <c r="N4047" s="190">
        <v>6.8</v>
      </c>
      <c r="O4047" s="185">
        <v>0</v>
      </c>
      <c r="P4047" s="185">
        <v>0</v>
      </c>
      <c r="Q4047" s="185">
        <v>0</v>
      </c>
      <c r="R4047" s="186">
        <v>0</v>
      </c>
    </row>
    <row r="4048" spans="1:18" s="81" customFormat="1" x14ac:dyDescent="0.2">
      <c r="A4048" s="81" t="s">
        <v>147</v>
      </c>
      <c r="B4048" s="81" t="s">
        <v>493</v>
      </c>
      <c r="C4048" s="81" t="str">
        <f t="shared" si="63"/>
        <v>08103</v>
      </c>
      <c r="D4048" s="81" t="s">
        <v>606</v>
      </c>
      <c r="E4048" s="81" t="s">
        <v>3644</v>
      </c>
      <c r="F4048" s="81">
        <v>35.200000000000003</v>
      </c>
      <c r="G4048" s="81" t="s">
        <v>515</v>
      </c>
      <c r="H4048" s="81" t="s">
        <v>3645</v>
      </c>
      <c r="I4048" s="81" t="s">
        <v>3646</v>
      </c>
      <c r="J4048" s="81" t="s">
        <v>227</v>
      </c>
      <c r="K4048" s="81" t="s">
        <v>333</v>
      </c>
      <c r="L4048" s="81">
        <v>-108.19760519444445</v>
      </c>
      <c r="M4048" s="81">
        <v>39.901911333333331</v>
      </c>
      <c r="N4048" s="190">
        <v>0</v>
      </c>
      <c r="O4048" s="185">
        <v>0</v>
      </c>
      <c r="P4048" s="185">
        <v>0</v>
      </c>
      <c r="Q4048" s="185">
        <v>0</v>
      </c>
      <c r="R4048" s="186">
        <v>0.17599999999999999</v>
      </c>
    </row>
    <row r="4049" spans="1:18" s="81" customFormat="1" x14ac:dyDescent="0.2">
      <c r="A4049" s="81" t="s">
        <v>147</v>
      </c>
      <c r="B4049" s="81" t="s">
        <v>493</v>
      </c>
      <c r="C4049" s="81" t="str">
        <f t="shared" si="63"/>
        <v>08103</v>
      </c>
      <c r="D4049" s="81" t="s">
        <v>606</v>
      </c>
      <c r="E4049" s="81" t="s">
        <v>3644</v>
      </c>
      <c r="F4049" s="81">
        <v>35.200000000000003</v>
      </c>
      <c r="G4049" s="81" t="s">
        <v>515</v>
      </c>
      <c r="H4049" s="81" t="s">
        <v>3645</v>
      </c>
      <c r="I4049" s="81" t="s">
        <v>3646</v>
      </c>
      <c r="J4049" s="81" t="s">
        <v>227</v>
      </c>
      <c r="K4049" s="81" t="s">
        <v>333</v>
      </c>
      <c r="L4049" s="81">
        <v>-108.19760519444445</v>
      </c>
      <c r="M4049" s="81">
        <v>39.901911333333331</v>
      </c>
      <c r="N4049" s="190">
        <v>0</v>
      </c>
      <c r="O4049" s="185">
        <v>0</v>
      </c>
      <c r="P4049" s="185">
        <v>0</v>
      </c>
      <c r="Q4049" s="185">
        <v>0</v>
      </c>
      <c r="R4049" s="186">
        <v>0</v>
      </c>
    </row>
    <row r="4050" spans="1:18" s="81" customFormat="1" x14ac:dyDescent="0.2">
      <c r="A4050" s="81" t="s">
        <v>147</v>
      </c>
      <c r="B4050" s="81" t="s">
        <v>493</v>
      </c>
      <c r="C4050" s="81" t="str">
        <f t="shared" si="63"/>
        <v>08103</v>
      </c>
      <c r="D4050" s="81" t="s">
        <v>606</v>
      </c>
      <c r="E4050" s="81" t="s">
        <v>3644</v>
      </c>
      <c r="F4050" s="81">
        <v>35.200000000000003</v>
      </c>
      <c r="G4050" s="81" t="s">
        <v>515</v>
      </c>
      <c r="H4050" s="81" t="s">
        <v>3645</v>
      </c>
      <c r="I4050" s="81" t="s">
        <v>3646</v>
      </c>
      <c r="J4050" s="81" t="s">
        <v>227</v>
      </c>
      <c r="K4050" s="81" t="s">
        <v>333</v>
      </c>
      <c r="L4050" s="81">
        <v>-108.19760519444445</v>
      </c>
      <c r="M4050" s="81">
        <v>39.901911333333331</v>
      </c>
      <c r="N4050" s="190">
        <v>0</v>
      </c>
      <c r="O4050" s="185">
        <v>0</v>
      </c>
      <c r="P4050" s="185">
        <v>0</v>
      </c>
      <c r="Q4050" s="185">
        <v>1.056E-2</v>
      </c>
      <c r="R4050" s="186">
        <v>0</v>
      </c>
    </row>
    <row r="4051" spans="1:18" s="81" customFormat="1" x14ac:dyDescent="0.2">
      <c r="A4051" s="81" t="s">
        <v>147</v>
      </c>
      <c r="B4051" s="81" t="s">
        <v>493</v>
      </c>
      <c r="C4051" s="81" t="str">
        <f t="shared" si="63"/>
        <v>08103</v>
      </c>
      <c r="D4051" s="81" t="s">
        <v>606</v>
      </c>
      <c r="E4051" s="81" t="s">
        <v>3644</v>
      </c>
      <c r="F4051" s="81">
        <v>35.200000000000003</v>
      </c>
      <c r="G4051" s="81" t="s">
        <v>515</v>
      </c>
      <c r="H4051" s="81" t="s">
        <v>3645</v>
      </c>
      <c r="I4051" s="81" t="s">
        <v>3646</v>
      </c>
      <c r="J4051" s="81" t="s">
        <v>227</v>
      </c>
      <c r="K4051" s="81" t="s">
        <v>333</v>
      </c>
      <c r="L4051" s="81">
        <v>-108.19760519444445</v>
      </c>
      <c r="M4051" s="81">
        <v>39.901911333333331</v>
      </c>
      <c r="N4051" s="190">
        <v>0</v>
      </c>
      <c r="O4051" s="185">
        <v>1.2</v>
      </c>
      <c r="P4051" s="185">
        <v>0</v>
      </c>
      <c r="Q4051" s="185">
        <v>0</v>
      </c>
      <c r="R4051" s="186">
        <v>0</v>
      </c>
    </row>
    <row r="4052" spans="1:18" s="81" customFormat="1" x14ac:dyDescent="0.2">
      <c r="A4052" s="81" t="s">
        <v>147</v>
      </c>
      <c r="B4052" s="81" t="s">
        <v>493</v>
      </c>
      <c r="C4052" s="81" t="str">
        <f t="shared" si="63"/>
        <v>08103</v>
      </c>
      <c r="D4052" s="81" t="s">
        <v>606</v>
      </c>
      <c r="E4052" s="81" t="s">
        <v>3644</v>
      </c>
      <c r="F4052" s="81">
        <v>3700</v>
      </c>
      <c r="G4052" s="81" t="s">
        <v>505</v>
      </c>
      <c r="H4052" s="81" t="s">
        <v>3647</v>
      </c>
      <c r="I4052" s="81" t="s">
        <v>3646</v>
      </c>
      <c r="J4052" s="81" t="s">
        <v>312</v>
      </c>
      <c r="K4052" s="81" t="s">
        <v>319</v>
      </c>
      <c r="L4052" s="81">
        <v>-108.19760519444445</v>
      </c>
      <c r="M4052" s="81">
        <v>39.901911333333331</v>
      </c>
      <c r="N4052" s="190">
        <v>0</v>
      </c>
      <c r="O4052" s="185">
        <v>14.2</v>
      </c>
      <c r="P4052" s="185">
        <v>0</v>
      </c>
      <c r="Q4052" s="185">
        <v>0</v>
      </c>
      <c r="R4052" s="186">
        <v>0</v>
      </c>
    </row>
    <row r="4053" spans="1:18" s="81" customFormat="1" x14ac:dyDescent="0.2">
      <c r="A4053" s="81" t="s">
        <v>147</v>
      </c>
      <c r="B4053" s="81" t="s">
        <v>493</v>
      </c>
      <c r="C4053" s="81" t="str">
        <f t="shared" si="63"/>
        <v>08103</v>
      </c>
      <c r="D4053" s="81" t="s">
        <v>606</v>
      </c>
      <c r="E4053" s="81" t="s">
        <v>3644</v>
      </c>
      <c r="F4053" s="81">
        <v>126</v>
      </c>
      <c r="G4053" s="81" t="s">
        <v>528</v>
      </c>
      <c r="H4053" s="81" t="s">
        <v>565</v>
      </c>
      <c r="I4053" s="81" t="s">
        <v>3646</v>
      </c>
      <c r="J4053" s="81" t="s">
        <v>14</v>
      </c>
      <c r="K4053" s="81" t="s">
        <v>494</v>
      </c>
      <c r="L4053" s="81">
        <v>-108.19760519444445</v>
      </c>
      <c r="M4053" s="81">
        <v>39.901911333333331</v>
      </c>
      <c r="N4053" s="190">
        <v>0</v>
      </c>
      <c r="O4053" s="185">
        <v>8.2013391468535985</v>
      </c>
      <c r="P4053" s="185">
        <v>0</v>
      </c>
      <c r="Q4053" s="185">
        <v>0</v>
      </c>
      <c r="R4053" s="186">
        <v>0</v>
      </c>
    </row>
    <row r="4054" spans="1:18" s="81" customFormat="1" x14ac:dyDescent="0.2">
      <c r="A4054" s="81" t="s">
        <v>147</v>
      </c>
      <c r="B4054" s="81" t="s">
        <v>493</v>
      </c>
      <c r="C4054" s="81" t="str">
        <f t="shared" si="63"/>
        <v>08103</v>
      </c>
      <c r="D4054" s="81" t="s">
        <v>606</v>
      </c>
      <c r="E4054" s="81" t="s">
        <v>3648</v>
      </c>
      <c r="F4054" s="81">
        <v>20.3</v>
      </c>
      <c r="G4054" s="81" t="s">
        <v>515</v>
      </c>
      <c r="H4054" s="81" t="s">
        <v>3649</v>
      </c>
      <c r="I4054" s="81" t="s">
        <v>3650</v>
      </c>
      <c r="J4054" s="81" t="s">
        <v>221</v>
      </c>
      <c r="K4054" s="81" t="s">
        <v>333</v>
      </c>
      <c r="L4054" s="81">
        <v>-107.915389</v>
      </c>
      <c r="M4054" s="81">
        <v>40.194293972222219</v>
      </c>
      <c r="N4054" s="190">
        <v>0</v>
      </c>
      <c r="O4054" s="185">
        <v>0</v>
      </c>
      <c r="P4054" s="185">
        <v>10.19</v>
      </c>
      <c r="Q4054" s="185">
        <v>0</v>
      </c>
      <c r="R4054" s="186">
        <v>0</v>
      </c>
    </row>
    <row r="4055" spans="1:18" s="81" customFormat="1" x14ac:dyDescent="0.2">
      <c r="A4055" s="81" t="s">
        <v>147</v>
      </c>
      <c r="B4055" s="81" t="s">
        <v>493</v>
      </c>
      <c r="C4055" s="81" t="str">
        <f t="shared" si="63"/>
        <v>08103</v>
      </c>
      <c r="D4055" s="81" t="s">
        <v>606</v>
      </c>
      <c r="E4055" s="81" t="s">
        <v>3648</v>
      </c>
      <c r="F4055" s="81">
        <v>20.3</v>
      </c>
      <c r="G4055" s="81" t="s">
        <v>515</v>
      </c>
      <c r="H4055" s="81" t="s">
        <v>3649</v>
      </c>
      <c r="I4055" s="81" t="s">
        <v>3650</v>
      </c>
      <c r="J4055" s="81" t="s">
        <v>221</v>
      </c>
      <c r="K4055" s="81" t="s">
        <v>333</v>
      </c>
      <c r="L4055" s="81">
        <v>-107.915389</v>
      </c>
      <c r="M4055" s="81">
        <v>40.194293972222219</v>
      </c>
      <c r="N4055" s="190">
        <v>6.76</v>
      </c>
      <c r="O4055" s="185">
        <v>0</v>
      </c>
      <c r="P4055" s="185">
        <v>0</v>
      </c>
      <c r="Q4055" s="185">
        <v>0</v>
      </c>
      <c r="R4055" s="186">
        <v>0</v>
      </c>
    </row>
    <row r="4056" spans="1:18" s="81" customFormat="1" x14ac:dyDescent="0.2">
      <c r="A4056" s="81" t="s">
        <v>147</v>
      </c>
      <c r="B4056" s="81" t="s">
        <v>493</v>
      </c>
      <c r="C4056" s="81" t="str">
        <f t="shared" si="63"/>
        <v>08103</v>
      </c>
      <c r="D4056" s="81" t="s">
        <v>606</v>
      </c>
      <c r="E4056" s="81" t="s">
        <v>3648</v>
      </c>
      <c r="F4056" s="81">
        <v>20.3</v>
      </c>
      <c r="G4056" s="81" t="s">
        <v>515</v>
      </c>
      <c r="H4056" s="81" t="s">
        <v>3649</v>
      </c>
      <c r="I4056" s="81" t="s">
        <v>3650</v>
      </c>
      <c r="J4056" s="81" t="s">
        <v>221</v>
      </c>
      <c r="K4056" s="81" t="s">
        <v>333</v>
      </c>
      <c r="L4056" s="81">
        <v>-107.915389</v>
      </c>
      <c r="M4056" s="81">
        <v>40.194293972222219</v>
      </c>
      <c r="N4056" s="190">
        <v>0</v>
      </c>
      <c r="O4056" s="185">
        <v>0</v>
      </c>
      <c r="P4056" s="185">
        <v>0</v>
      </c>
      <c r="Q4056" s="185">
        <v>0</v>
      </c>
      <c r="R4056" s="186">
        <v>0.10150000000000001</v>
      </c>
    </row>
    <row r="4057" spans="1:18" s="81" customFormat="1" x14ac:dyDescent="0.2">
      <c r="A4057" s="81" t="s">
        <v>147</v>
      </c>
      <c r="B4057" s="81" t="s">
        <v>493</v>
      </c>
      <c r="C4057" s="81" t="str">
        <f t="shared" si="63"/>
        <v>08103</v>
      </c>
      <c r="D4057" s="81" t="s">
        <v>606</v>
      </c>
      <c r="E4057" s="81" t="s">
        <v>3648</v>
      </c>
      <c r="F4057" s="81">
        <v>20.3</v>
      </c>
      <c r="G4057" s="81" t="s">
        <v>515</v>
      </c>
      <c r="H4057" s="81" t="s">
        <v>3649</v>
      </c>
      <c r="I4057" s="81" t="s">
        <v>3650</v>
      </c>
      <c r="J4057" s="81" t="s">
        <v>221</v>
      </c>
      <c r="K4057" s="81" t="s">
        <v>333</v>
      </c>
      <c r="L4057" s="81">
        <v>-107.915389</v>
      </c>
      <c r="M4057" s="81">
        <v>40.194293972222219</v>
      </c>
      <c r="N4057" s="190">
        <v>0</v>
      </c>
      <c r="O4057" s="185">
        <v>0</v>
      </c>
      <c r="P4057" s="185">
        <v>0</v>
      </c>
      <c r="Q4057" s="185">
        <v>0</v>
      </c>
      <c r="R4057" s="186">
        <v>0</v>
      </c>
    </row>
    <row r="4058" spans="1:18" s="81" customFormat="1" x14ac:dyDescent="0.2">
      <c r="A4058" s="81" t="s">
        <v>147</v>
      </c>
      <c r="B4058" s="81" t="s">
        <v>493</v>
      </c>
      <c r="C4058" s="81" t="str">
        <f t="shared" si="63"/>
        <v>08103</v>
      </c>
      <c r="D4058" s="81" t="s">
        <v>606</v>
      </c>
      <c r="E4058" s="81" t="s">
        <v>3648</v>
      </c>
      <c r="F4058" s="81">
        <v>20.3</v>
      </c>
      <c r="G4058" s="81" t="s">
        <v>515</v>
      </c>
      <c r="H4058" s="81" t="s">
        <v>3649</v>
      </c>
      <c r="I4058" s="81" t="s">
        <v>3650</v>
      </c>
      <c r="J4058" s="81" t="s">
        <v>221</v>
      </c>
      <c r="K4058" s="81" t="s">
        <v>333</v>
      </c>
      <c r="L4058" s="81">
        <v>-107.915389</v>
      </c>
      <c r="M4058" s="81">
        <v>40.194293972222219</v>
      </c>
      <c r="N4058" s="190">
        <v>0</v>
      </c>
      <c r="O4058" s="185">
        <v>0</v>
      </c>
      <c r="P4058" s="185">
        <v>0</v>
      </c>
      <c r="Q4058" s="185">
        <v>6.0899999999999999E-3</v>
      </c>
      <c r="R4058" s="186">
        <v>0</v>
      </c>
    </row>
    <row r="4059" spans="1:18" s="81" customFormat="1" x14ac:dyDescent="0.2">
      <c r="A4059" s="81" t="s">
        <v>147</v>
      </c>
      <c r="B4059" s="81" t="s">
        <v>493</v>
      </c>
      <c r="C4059" s="81" t="str">
        <f t="shared" si="63"/>
        <v>08103</v>
      </c>
      <c r="D4059" s="81" t="s">
        <v>606</v>
      </c>
      <c r="E4059" s="81" t="s">
        <v>3648</v>
      </c>
      <c r="F4059" s="81">
        <v>20.3</v>
      </c>
      <c r="G4059" s="81" t="s">
        <v>515</v>
      </c>
      <c r="H4059" s="81" t="s">
        <v>3649</v>
      </c>
      <c r="I4059" s="81" t="s">
        <v>3650</v>
      </c>
      <c r="J4059" s="81" t="s">
        <v>221</v>
      </c>
      <c r="K4059" s="81" t="s">
        <v>333</v>
      </c>
      <c r="L4059" s="81">
        <v>-107.915389</v>
      </c>
      <c r="M4059" s="81">
        <v>40.194293972222219</v>
      </c>
      <c r="N4059" s="190">
        <v>0</v>
      </c>
      <c r="O4059" s="185">
        <v>3.43</v>
      </c>
      <c r="P4059" s="185">
        <v>0</v>
      </c>
      <c r="Q4059" s="185">
        <v>0</v>
      </c>
      <c r="R4059" s="186">
        <v>0</v>
      </c>
    </row>
    <row r="4060" spans="1:18" s="81" customFormat="1" x14ac:dyDescent="0.2">
      <c r="A4060" s="81" t="s">
        <v>147</v>
      </c>
      <c r="B4060" s="81" t="s">
        <v>493</v>
      </c>
      <c r="C4060" s="81" t="str">
        <f t="shared" si="63"/>
        <v>08103</v>
      </c>
      <c r="D4060" s="81" t="s">
        <v>606</v>
      </c>
      <c r="E4060" s="81" t="s">
        <v>3648</v>
      </c>
      <c r="F4060" s="81">
        <v>370613</v>
      </c>
      <c r="G4060" s="81" t="s">
        <v>668</v>
      </c>
      <c r="H4060" s="81" t="s">
        <v>565</v>
      </c>
      <c r="I4060" s="81" t="s">
        <v>3650</v>
      </c>
      <c r="J4060" s="81" t="s">
        <v>245</v>
      </c>
      <c r="K4060" s="81" t="s">
        <v>494</v>
      </c>
      <c r="L4060" s="81">
        <v>-107.915389</v>
      </c>
      <c r="M4060" s="81">
        <v>40.194293972222219</v>
      </c>
      <c r="N4060" s="190">
        <v>0</v>
      </c>
      <c r="O4060" s="185">
        <v>8.5018848778740068</v>
      </c>
      <c r="P4060" s="185">
        <v>0</v>
      </c>
      <c r="Q4060" s="185">
        <v>0</v>
      </c>
      <c r="R4060" s="186">
        <v>0</v>
      </c>
    </row>
    <row r="4061" spans="1:18" s="81" customFormat="1" x14ac:dyDescent="0.2">
      <c r="A4061" s="81" t="s">
        <v>147</v>
      </c>
      <c r="B4061" s="81" t="s">
        <v>493</v>
      </c>
      <c r="C4061" s="81" t="str">
        <f t="shared" si="63"/>
        <v>08103</v>
      </c>
      <c r="D4061" s="81" t="s">
        <v>606</v>
      </c>
      <c r="E4061" s="81" t="s">
        <v>3648</v>
      </c>
      <c r="F4061" s="81">
        <v>5.5</v>
      </c>
      <c r="G4061" s="81" t="s">
        <v>523</v>
      </c>
      <c r="H4061" s="81" t="s">
        <v>3651</v>
      </c>
      <c r="I4061" s="81" t="s">
        <v>3650</v>
      </c>
      <c r="J4061" s="81" t="s">
        <v>255</v>
      </c>
      <c r="K4061" s="81" t="s">
        <v>350</v>
      </c>
      <c r="L4061" s="81">
        <v>-107.915389</v>
      </c>
      <c r="M4061" s="81">
        <v>40.194293972222219</v>
      </c>
      <c r="N4061" s="190">
        <v>0</v>
      </c>
      <c r="O4061" s="185">
        <v>10.3</v>
      </c>
      <c r="P4061" s="185">
        <v>0</v>
      </c>
      <c r="Q4061" s="185">
        <v>0</v>
      </c>
      <c r="R4061" s="186">
        <v>0</v>
      </c>
    </row>
    <row r="4062" spans="1:18" s="81" customFormat="1" x14ac:dyDescent="0.2">
      <c r="A4062" s="81" t="s">
        <v>147</v>
      </c>
      <c r="B4062" s="81" t="s">
        <v>493</v>
      </c>
      <c r="C4062" s="81" t="str">
        <f t="shared" si="63"/>
        <v>08103</v>
      </c>
      <c r="D4062" s="81" t="s">
        <v>606</v>
      </c>
      <c r="E4062" s="81" t="s">
        <v>3648</v>
      </c>
      <c r="F4062" s="81">
        <v>620.54999999999995</v>
      </c>
      <c r="G4062" s="81" t="s">
        <v>505</v>
      </c>
      <c r="H4062" s="81" t="s">
        <v>3652</v>
      </c>
      <c r="I4062" s="81" t="s">
        <v>3650</v>
      </c>
      <c r="J4062" s="81" t="s">
        <v>4</v>
      </c>
      <c r="K4062" s="81" t="s">
        <v>319</v>
      </c>
      <c r="L4062" s="81">
        <v>-107.915389</v>
      </c>
      <c r="M4062" s="81">
        <v>40.194293972222219</v>
      </c>
      <c r="N4062" s="190">
        <v>0</v>
      </c>
      <c r="O4062" s="185">
        <v>18.601607000000001</v>
      </c>
      <c r="P4062" s="185">
        <v>0</v>
      </c>
      <c r="Q4062" s="185">
        <v>0</v>
      </c>
      <c r="R4062" s="186">
        <v>0</v>
      </c>
    </row>
    <row r="4063" spans="1:18" s="81" customFormat="1" x14ac:dyDescent="0.2">
      <c r="A4063" s="81" t="s">
        <v>147</v>
      </c>
      <c r="B4063" s="81" t="s">
        <v>493</v>
      </c>
      <c r="C4063" s="81" t="str">
        <f t="shared" si="63"/>
        <v>08103</v>
      </c>
      <c r="D4063" s="81" t="s">
        <v>606</v>
      </c>
      <c r="E4063" s="81" t="s">
        <v>3648</v>
      </c>
      <c r="F4063" s="81">
        <v>0</v>
      </c>
      <c r="G4063" s="81" t="s">
        <v>676</v>
      </c>
      <c r="H4063" s="81" t="s">
        <v>2950</v>
      </c>
      <c r="I4063" s="81" t="s">
        <v>3650</v>
      </c>
      <c r="J4063" s="81" t="s">
        <v>283</v>
      </c>
      <c r="K4063" s="81" t="s">
        <v>350</v>
      </c>
      <c r="L4063" s="81">
        <v>-107.915389</v>
      </c>
      <c r="M4063" s="81">
        <v>40.194293972222219</v>
      </c>
      <c r="N4063" s="190">
        <v>0</v>
      </c>
      <c r="O4063" s="185">
        <v>22.6</v>
      </c>
      <c r="P4063" s="185">
        <v>0</v>
      </c>
      <c r="Q4063" s="185">
        <v>0</v>
      </c>
      <c r="R4063" s="186">
        <v>0</v>
      </c>
    </row>
    <row r="4064" spans="1:18" s="81" customFormat="1" x14ac:dyDescent="0.2">
      <c r="A4064" s="81" t="s">
        <v>147</v>
      </c>
      <c r="B4064" s="81" t="s">
        <v>493</v>
      </c>
      <c r="C4064" s="81" t="str">
        <f t="shared" si="63"/>
        <v>08103</v>
      </c>
      <c r="D4064" s="81" t="s">
        <v>606</v>
      </c>
      <c r="E4064" s="81" t="s">
        <v>3648</v>
      </c>
      <c r="F4064" s="81">
        <v>69.3</v>
      </c>
      <c r="G4064" s="81" t="s">
        <v>528</v>
      </c>
      <c r="H4064" s="81" t="s">
        <v>565</v>
      </c>
      <c r="I4064" s="81" t="s">
        <v>3650</v>
      </c>
      <c r="J4064" s="81" t="s">
        <v>14</v>
      </c>
      <c r="K4064" s="81" t="s">
        <v>494</v>
      </c>
      <c r="L4064" s="81">
        <v>-107.915389</v>
      </c>
      <c r="M4064" s="81">
        <v>40.194293972222219</v>
      </c>
      <c r="N4064" s="190">
        <v>0</v>
      </c>
      <c r="O4064" s="185">
        <v>4.5107365307694796</v>
      </c>
      <c r="P4064" s="185">
        <v>0</v>
      </c>
      <c r="Q4064" s="185">
        <v>0</v>
      </c>
      <c r="R4064" s="186">
        <v>0</v>
      </c>
    </row>
    <row r="4065" spans="1:18" s="81" customFormat="1" x14ac:dyDescent="0.2">
      <c r="A4065" s="81" t="s">
        <v>147</v>
      </c>
      <c r="B4065" s="81" t="s">
        <v>493</v>
      </c>
      <c r="C4065" s="81" t="str">
        <f t="shared" si="63"/>
        <v>08103</v>
      </c>
      <c r="D4065" s="81" t="s">
        <v>606</v>
      </c>
      <c r="E4065" s="81" t="s">
        <v>3648</v>
      </c>
      <c r="F4065" s="81">
        <v>91.98</v>
      </c>
      <c r="G4065" s="81" t="s">
        <v>528</v>
      </c>
      <c r="H4065" s="81" t="s">
        <v>3653</v>
      </c>
      <c r="I4065" s="81" t="s">
        <v>3650</v>
      </c>
      <c r="J4065" s="81" t="s">
        <v>14</v>
      </c>
      <c r="K4065" s="81" t="s">
        <v>494</v>
      </c>
      <c r="L4065" s="81">
        <v>-107.915389</v>
      </c>
      <c r="M4065" s="81">
        <v>40.194293972222219</v>
      </c>
      <c r="N4065" s="190">
        <v>0</v>
      </c>
      <c r="O4065" s="185">
        <v>1.5666258680542329</v>
      </c>
      <c r="P4065" s="185">
        <v>0</v>
      </c>
      <c r="Q4065" s="185">
        <v>0</v>
      </c>
      <c r="R4065" s="186">
        <v>0</v>
      </c>
    </row>
    <row r="4066" spans="1:18" s="81" customFormat="1" x14ac:dyDescent="0.2">
      <c r="A4066" s="81" t="s">
        <v>147</v>
      </c>
      <c r="B4066" s="81" t="s">
        <v>493</v>
      </c>
      <c r="C4066" s="81" t="str">
        <f t="shared" si="63"/>
        <v>08103</v>
      </c>
      <c r="D4066" s="81" t="s">
        <v>606</v>
      </c>
      <c r="E4066" s="81" t="s">
        <v>3648</v>
      </c>
      <c r="F4066" s="81">
        <v>6898.5</v>
      </c>
      <c r="G4066" s="81" t="s">
        <v>528</v>
      </c>
      <c r="H4066" s="81" t="s">
        <v>529</v>
      </c>
      <c r="I4066" s="81" t="s">
        <v>3650</v>
      </c>
      <c r="J4066" s="81" t="s">
        <v>18</v>
      </c>
      <c r="K4066" s="81" t="s">
        <v>494</v>
      </c>
      <c r="L4066" s="81">
        <v>-107.915389</v>
      </c>
      <c r="M4066" s="81">
        <v>40.194293972222219</v>
      </c>
      <c r="N4066" s="190">
        <v>0</v>
      </c>
      <c r="O4066" s="185">
        <v>21.000885824617299</v>
      </c>
      <c r="P4066" s="185">
        <v>0</v>
      </c>
      <c r="Q4066" s="185">
        <v>0</v>
      </c>
      <c r="R4066" s="186">
        <v>0</v>
      </c>
    </row>
    <row r="4067" spans="1:18" s="81" customFormat="1" x14ac:dyDescent="0.2">
      <c r="A4067" s="81" t="s">
        <v>147</v>
      </c>
      <c r="B4067" s="81" t="s">
        <v>493</v>
      </c>
      <c r="C4067" s="81" t="str">
        <f t="shared" si="63"/>
        <v>08103</v>
      </c>
      <c r="D4067" s="81" t="s">
        <v>606</v>
      </c>
      <c r="E4067" s="81" t="s">
        <v>3654</v>
      </c>
      <c r="F4067" s="81">
        <v>78.150000000000006</v>
      </c>
      <c r="G4067" s="81" t="s">
        <v>515</v>
      </c>
      <c r="H4067" s="81" t="s">
        <v>3655</v>
      </c>
      <c r="I4067" s="81" t="s">
        <v>3656</v>
      </c>
      <c r="J4067" s="81" t="s">
        <v>221</v>
      </c>
      <c r="K4067" s="81" t="s">
        <v>333</v>
      </c>
      <c r="L4067" s="81">
        <v>-108.78926774999999</v>
      </c>
      <c r="M4067" s="81">
        <v>39.827876777777782</v>
      </c>
      <c r="N4067" s="190">
        <v>0</v>
      </c>
      <c r="O4067" s="185">
        <v>0</v>
      </c>
      <c r="P4067" s="185">
        <v>19.760000000000002</v>
      </c>
      <c r="Q4067" s="185">
        <v>0</v>
      </c>
      <c r="R4067" s="186">
        <v>0</v>
      </c>
    </row>
    <row r="4068" spans="1:18" s="81" customFormat="1" x14ac:dyDescent="0.2">
      <c r="A4068" s="81" t="s">
        <v>147</v>
      </c>
      <c r="B4068" s="81" t="s">
        <v>493</v>
      </c>
      <c r="C4068" s="81" t="str">
        <f t="shared" si="63"/>
        <v>08103</v>
      </c>
      <c r="D4068" s="81" t="s">
        <v>606</v>
      </c>
      <c r="E4068" s="81" t="s">
        <v>3654</v>
      </c>
      <c r="F4068" s="81">
        <v>78.2</v>
      </c>
      <c r="G4068" s="81" t="s">
        <v>515</v>
      </c>
      <c r="H4068" s="81" t="s">
        <v>3657</v>
      </c>
      <c r="I4068" s="81" t="s">
        <v>3656</v>
      </c>
      <c r="J4068" s="81" t="s">
        <v>221</v>
      </c>
      <c r="K4068" s="81" t="s">
        <v>333</v>
      </c>
      <c r="L4068" s="81">
        <v>-108.78926774999999</v>
      </c>
      <c r="M4068" s="81">
        <v>39.827876777777782</v>
      </c>
      <c r="N4068" s="190">
        <v>0</v>
      </c>
      <c r="O4068" s="185">
        <v>0</v>
      </c>
      <c r="P4068" s="185">
        <v>20.329999999999998</v>
      </c>
      <c r="Q4068" s="185">
        <v>0</v>
      </c>
      <c r="R4068" s="186">
        <v>0</v>
      </c>
    </row>
    <row r="4069" spans="1:18" s="81" customFormat="1" x14ac:dyDescent="0.2">
      <c r="A4069" s="81" t="s">
        <v>147</v>
      </c>
      <c r="B4069" s="81" t="s">
        <v>493</v>
      </c>
      <c r="C4069" s="81" t="str">
        <f t="shared" si="63"/>
        <v>08103</v>
      </c>
      <c r="D4069" s="81" t="s">
        <v>606</v>
      </c>
      <c r="E4069" s="81" t="s">
        <v>3654</v>
      </c>
      <c r="F4069" s="81">
        <v>78.150000000000006</v>
      </c>
      <c r="G4069" s="81" t="s">
        <v>515</v>
      </c>
      <c r="H4069" s="81" t="s">
        <v>3655</v>
      </c>
      <c r="I4069" s="81" t="s">
        <v>3656</v>
      </c>
      <c r="J4069" s="81" t="s">
        <v>221</v>
      </c>
      <c r="K4069" s="81" t="s">
        <v>333</v>
      </c>
      <c r="L4069" s="81">
        <v>-108.78926774999999</v>
      </c>
      <c r="M4069" s="81">
        <v>39.827876777777782</v>
      </c>
      <c r="N4069" s="190">
        <v>19.760000000000002</v>
      </c>
      <c r="O4069" s="185">
        <v>0</v>
      </c>
      <c r="P4069" s="185">
        <v>0</v>
      </c>
      <c r="Q4069" s="185">
        <v>0</v>
      </c>
      <c r="R4069" s="186">
        <v>0</v>
      </c>
    </row>
    <row r="4070" spans="1:18" s="81" customFormat="1" x14ac:dyDescent="0.2">
      <c r="A4070" s="81" t="s">
        <v>147</v>
      </c>
      <c r="B4070" s="81" t="s">
        <v>493</v>
      </c>
      <c r="C4070" s="81" t="str">
        <f t="shared" si="63"/>
        <v>08103</v>
      </c>
      <c r="D4070" s="81" t="s">
        <v>606</v>
      </c>
      <c r="E4070" s="81" t="s">
        <v>3654</v>
      </c>
      <c r="F4070" s="81">
        <v>78.2</v>
      </c>
      <c r="G4070" s="81" t="s">
        <v>515</v>
      </c>
      <c r="H4070" s="81" t="s">
        <v>3657</v>
      </c>
      <c r="I4070" s="81" t="s">
        <v>3656</v>
      </c>
      <c r="J4070" s="81" t="s">
        <v>221</v>
      </c>
      <c r="K4070" s="81" t="s">
        <v>333</v>
      </c>
      <c r="L4070" s="81">
        <v>-108.78926774999999</v>
      </c>
      <c r="M4070" s="81">
        <v>39.827876777777782</v>
      </c>
      <c r="N4070" s="190">
        <v>20.329999999999998</v>
      </c>
      <c r="O4070" s="185">
        <v>0</v>
      </c>
      <c r="P4070" s="185">
        <v>0</v>
      </c>
      <c r="Q4070" s="185">
        <v>0</v>
      </c>
      <c r="R4070" s="186">
        <v>0</v>
      </c>
    </row>
    <row r="4071" spans="1:18" s="81" customFormat="1" x14ac:dyDescent="0.2">
      <c r="A4071" s="81" t="s">
        <v>147</v>
      </c>
      <c r="B4071" s="81" t="s">
        <v>493</v>
      </c>
      <c r="C4071" s="81" t="str">
        <f t="shared" si="63"/>
        <v>08103</v>
      </c>
      <c r="D4071" s="81" t="s">
        <v>606</v>
      </c>
      <c r="E4071" s="81" t="s">
        <v>3654</v>
      </c>
      <c r="F4071" s="81">
        <v>78.150000000000006</v>
      </c>
      <c r="G4071" s="81" t="s">
        <v>515</v>
      </c>
      <c r="H4071" s="81" t="s">
        <v>3655</v>
      </c>
      <c r="I4071" s="81" t="s">
        <v>3656</v>
      </c>
      <c r="J4071" s="81" t="s">
        <v>221</v>
      </c>
      <c r="K4071" s="81" t="s">
        <v>333</v>
      </c>
      <c r="L4071" s="81">
        <v>-108.78926774999999</v>
      </c>
      <c r="M4071" s="81">
        <v>39.827876777777782</v>
      </c>
      <c r="N4071" s="190">
        <v>0</v>
      </c>
      <c r="O4071" s="185">
        <v>0</v>
      </c>
      <c r="P4071" s="185">
        <v>0</v>
      </c>
      <c r="Q4071" s="185">
        <v>0</v>
      </c>
      <c r="R4071" s="186">
        <v>0.39074999999999999</v>
      </c>
    </row>
    <row r="4072" spans="1:18" s="81" customFormat="1" x14ac:dyDescent="0.2">
      <c r="A4072" s="81" t="s">
        <v>147</v>
      </c>
      <c r="B4072" s="81" t="s">
        <v>493</v>
      </c>
      <c r="C4072" s="81" t="str">
        <f t="shared" si="63"/>
        <v>08103</v>
      </c>
      <c r="D4072" s="81" t="s">
        <v>606</v>
      </c>
      <c r="E4072" s="81" t="s">
        <v>3654</v>
      </c>
      <c r="F4072" s="81">
        <v>78.2</v>
      </c>
      <c r="G4072" s="81" t="s">
        <v>515</v>
      </c>
      <c r="H4072" s="81" t="s">
        <v>3657</v>
      </c>
      <c r="I4072" s="81" t="s">
        <v>3656</v>
      </c>
      <c r="J4072" s="81" t="s">
        <v>221</v>
      </c>
      <c r="K4072" s="81" t="s">
        <v>333</v>
      </c>
      <c r="L4072" s="81">
        <v>-108.78926774999999</v>
      </c>
      <c r="M4072" s="81">
        <v>39.827876777777782</v>
      </c>
      <c r="N4072" s="190">
        <v>0</v>
      </c>
      <c r="O4072" s="185">
        <v>0</v>
      </c>
      <c r="P4072" s="185">
        <v>0</v>
      </c>
      <c r="Q4072" s="185">
        <v>0</v>
      </c>
      <c r="R4072" s="186">
        <v>0.39100000000000001</v>
      </c>
    </row>
    <row r="4073" spans="1:18" s="81" customFormat="1" x14ac:dyDescent="0.2">
      <c r="A4073" s="81" t="s">
        <v>147</v>
      </c>
      <c r="B4073" s="81" t="s">
        <v>493</v>
      </c>
      <c r="C4073" s="81" t="str">
        <f t="shared" si="63"/>
        <v>08103</v>
      </c>
      <c r="D4073" s="81" t="s">
        <v>606</v>
      </c>
      <c r="E4073" s="81" t="s">
        <v>3654</v>
      </c>
      <c r="F4073" s="81">
        <v>78.150000000000006</v>
      </c>
      <c r="G4073" s="81" t="s">
        <v>515</v>
      </c>
      <c r="H4073" s="81" t="s">
        <v>3655</v>
      </c>
      <c r="I4073" s="81" t="s">
        <v>3656</v>
      </c>
      <c r="J4073" s="81" t="s">
        <v>221</v>
      </c>
      <c r="K4073" s="81" t="s">
        <v>333</v>
      </c>
      <c r="L4073" s="81">
        <v>-108.78926774999999</v>
      </c>
      <c r="M4073" s="81">
        <v>39.827876777777782</v>
      </c>
      <c r="N4073" s="190">
        <v>0</v>
      </c>
      <c r="O4073" s="185">
        <v>0</v>
      </c>
      <c r="P4073" s="185">
        <v>0</v>
      </c>
      <c r="Q4073" s="185">
        <v>0</v>
      </c>
      <c r="R4073" s="186">
        <v>0</v>
      </c>
    </row>
    <row r="4074" spans="1:18" s="81" customFormat="1" x14ac:dyDescent="0.2">
      <c r="A4074" s="81" t="s">
        <v>147</v>
      </c>
      <c r="B4074" s="81" t="s">
        <v>493</v>
      </c>
      <c r="C4074" s="81" t="str">
        <f t="shared" si="63"/>
        <v>08103</v>
      </c>
      <c r="D4074" s="81" t="s">
        <v>606</v>
      </c>
      <c r="E4074" s="81" t="s">
        <v>3654</v>
      </c>
      <c r="F4074" s="81">
        <v>78.2</v>
      </c>
      <c r="G4074" s="81" t="s">
        <v>515</v>
      </c>
      <c r="H4074" s="81" t="s">
        <v>3657</v>
      </c>
      <c r="I4074" s="81" t="s">
        <v>3656</v>
      </c>
      <c r="J4074" s="81" t="s">
        <v>221</v>
      </c>
      <c r="K4074" s="81" t="s">
        <v>333</v>
      </c>
      <c r="L4074" s="81">
        <v>-108.78926774999999</v>
      </c>
      <c r="M4074" s="81">
        <v>39.827876777777782</v>
      </c>
      <c r="N4074" s="190">
        <v>0</v>
      </c>
      <c r="O4074" s="185">
        <v>0</v>
      </c>
      <c r="P4074" s="185">
        <v>0</v>
      </c>
      <c r="Q4074" s="185">
        <v>0</v>
      </c>
      <c r="R4074" s="186">
        <v>0</v>
      </c>
    </row>
    <row r="4075" spans="1:18" s="81" customFormat="1" x14ac:dyDescent="0.2">
      <c r="A4075" s="81" t="s">
        <v>147</v>
      </c>
      <c r="B4075" s="81" t="s">
        <v>493</v>
      </c>
      <c r="C4075" s="81" t="str">
        <f t="shared" si="63"/>
        <v>08103</v>
      </c>
      <c r="D4075" s="81" t="s">
        <v>606</v>
      </c>
      <c r="E4075" s="81" t="s">
        <v>3654</v>
      </c>
      <c r="F4075" s="81">
        <v>78.150000000000006</v>
      </c>
      <c r="G4075" s="81" t="s">
        <v>515</v>
      </c>
      <c r="H4075" s="81" t="s">
        <v>3655</v>
      </c>
      <c r="I4075" s="81" t="s">
        <v>3656</v>
      </c>
      <c r="J4075" s="81" t="s">
        <v>221</v>
      </c>
      <c r="K4075" s="81" t="s">
        <v>333</v>
      </c>
      <c r="L4075" s="81">
        <v>-108.78926774999999</v>
      </c>
      <c r="M4075" s="81">
        <v>39.827876777777782</v>
      </c>
      <c r="N4075" s="190">
        <v>0</v>
      </c>
      <c r="O4075" s="185">
        <v>0</v>
      </c>
      <c r="P4075" s="185">
        <v>0</v>
      </c>
      <c r="Q4075" s="185">
        <v>2.3445000000000001E-2</v>
      </c>
      <c r="R4075" s="186">
        <v>0</v>
      </c>
    </row>
    <row r="4076" spans="1:18" s="81" customFormat="1" x14ac:dyDescent="0.2">
      <c r="A4076" s="81" t="s">
        <v>147</v>
      </c>
      <c r="B4076" s="81" t="s">
        <v>493</v>
      </c>
      <c r="C4076" s="81" t="str">
        <f t="shared" si="63"/>
        <v>08103</v>
      </c>
      <c r="D4076" s="81" t="s">
        <v>606</v>
      </c>
      <c r="E4076" s="81" t="s">
        <v>3654</v>
      </c>
      <c r="F4076" s="81">
        <v>78.2</v>
      </c>
      <c r="G4076" s="81" t="s">
        <v>515</v>
      </c>
      <c r="H4076" s="81" t="s">
        <v>3657</v>
      </c>
      <c r="I4076" s="81" t="s">
        <v>3656</v>
      </c>
      <c r="J4076" s="81" t="s">
        <v>221</v>
      </c>
      <c r="K4076" s="81" t="s">
        <v>333</v>
      </c>
      <c r="L4076" s="81">
        <v>-108.78926774999999</v>
      </c>
      <c r="M4076" s="81">
        <v>39.827876777777782</v>
      </c>
      <c r="N4076" s="190">
        <v>0</v>
      </c>
      <c r="O4076" s="185">
        <v>0</v>
      </c>
      <c r="P4076" s="185">
        <v>0</v>
      </c>
      <c r="Q4076" s="185">
        <v>2.3460000000000002E-2</v>
      </c>
      <c r="R4076" s="186">
        <v>0</v>
      </c>
    </row>
    <row r="4077" spans="1:18" s="81" customFormat="1" x14ac:dyDescent="0.2">
      <c r="A4077" s="81" t="s">
        <v>147</v>
      </c>
      <c r="B4077" s="81" t="s">
        <v>493</v>
      </c>
      <c r="C4077" s="81" t="str">
        <f t="shared" si="63"/>
        <v>08103</v>
      </c>
      <c r="D4077" s="81" t="s">
        <v>606</v>
      </c>
      <c r="E4077" s="81" t="s">
        <v>3654</v>
      </c>
      <c r="F4077" s="81">
        <v>78.150000000000006</v>
      </c>
      <c r="G4077" s="81" t="s">
        <v>515</v>
      </c>
      <c r="H4077" s="81" t="s">
        <v>3655</v>
      </c>
      <c r="I4077" s="81" t="s">
        <v>3656</v>
      </c>
      <c r="J4077" s="81" t="s">
        <v>221</v>
      </c>
      <c r="K4077" s="81" t="s">
        <v>333</v>
      </c>
      <c r="L4077" s="81">
        <v>-108.78926774999999</v>
      </c>
      <c r="M4077" s="81">
        <v>39.827876777777782</v>
      </c>
      <c r="N4077" s="190">
        <v>0</v>
      </c>
      <c r="O4077" s="185">
        <v>12.4</v>
      </c>
      <c r="P4077" s="185">
        <v>0</v>
      </c>
      <c r="Q4077" s="185">
        <v>0</v>
      </c>
      <c r="R4077" s="186">
        <v>0</v>
      </c>
    </row>
    <row r="4078" spans="1:18" s="81" customFormat="1" x14ac:dyDescent="0.2">
      <c r="A4078" s="81" t="s">
        <v>147</v>
      </c>
      <c r="B4078" s="81" t="s">
        <v>493</v>
      </c>
      <c r="C4078" s="81" t="str">
        <f t="shared" si="63"/>
        <v>08103</v>
      </c>
      <c r="D4078" s="81" t="s">
        <v>606</v>
      </c>
      <c r="E4078" s="81" t="s">
        <v>3654</v>
      </c>
      <c r="F4078" s="81">
        <v>78.2</v>
      </c>
      <c r="G4078" s="81" t="s">
        <v>515</v>
      </c>
      <c r="H4078" s="81" t="s">
        <v>3657</v>
      </c>
      <c r="I4078" s="81" t="s">
        <v>3656</v>
      </c>
      <c r="J4078" s="81" t="s">
        <v>221</v>
      </c>
      <c r="K4078" s="81" t="s">
        <v>333</v>
      </c>
      <c r="L4078" s="81">
        <v>-108.78926774999999</v>
      </c>
      <c r="M4078" s="81">
        <v>39.827876777777782</v>
      </c>
      <c r="N4078" s="190">
        <v>0</v>
      </c>
      <c r="O4078" s="185">
        <v>12.75</v>
      </c>
      <c r="P4078" s="185">
        <v>0</v>
      </c>
      <c r="Q4078" s="185">
        <v>0</v>
      </c>
      <c r="R4078" s="186">
        <v>0</v>
      </c>
    </row>
    <row r="4079" spans="1:18" s="81" customFormat="1" x14ac:dyDescent="0.2">
      <c r="A4079" s="81" t="s">
        <v>147</v>
      </c>
      <c r="B4079" s="81" t="s">
        <v>493</v>
      </c>
      <c r="C4079" s="81" t="str">
        <f t="shared" si="63"/>
        <v>08103</v>
      </c>
      <c r="D4079" s="81" t="s">
        <v>606</v>
      </c>
      <c r="E4079" s="81" t="s">
        <v>3654</v>
      </c>
      <c r="F4079" s="81">
        <v>57.6</v>
      </c>
      <c r="G4079" s="81" t="s">
        <v>515</v>
      </c>
      <c r="H4079" s="81" t="s">
        <v>3658</v>
      </c>
      <c r="I4079" s="81" t="s">
        <v>3656</v>
      </c>
      <c r="J4079" s="81" t="s">
        <v>221</v>
      </c>
      <c r="K4079" s="81" t="s">
        <v>333</v>
      </c>
      <c r="L4079" s="81">
        <v>-108.78926774999999</v>
      </c>
      <c r="M4079" s="81">
        <v>39.827876777777782</v>
      </c>
      <c r="N4079" s="190">
        <v>0</v>
      </c>
      <c r="O4079" s="185">
        <v>0</v>
      </c>
      <c r="P4079" s="185">
        <v>1.63</v>
      </c>
      <c r="Q4079" s="185">
        <v>0</v>
      </c>
      <c r="R4079" s="186">
        <v>0</v>
      </c>
    </row>
    <row r="4080" spans="1:18" s="81" customFormat="1" x14ac:dyDescent="0.2">
      <c r="A4080" s="81" t="s">
        <v>147</v>
      </c>
      <c r="B4080" s="81" t="s">
        <v>493</v>
      </c>
      <c r="C4080" s="81" t="str">
        <f t="shared" si="63"/>
        <v>08103</v>
      </c>
      <c r="D4080" s="81" t="s">
        <v>606</v>
      </c>
      <c r="E4080" s="81" t="s">
        <v>3654</v>
      </c>
      <c r="F4080" s="81">
        <v>57.6</v>
      </c>
      <c r="G4080" s="81" t="s">
        <v>515</v>
      </c>
      <c r="H4080" s="81" t="s">
        <v>3658</v>
      </c>
      <c r="I4080" s="81" t="s">
        <v>3656</v>
      </c>
      <c r="J4080" s="81" t="s">
        <v>221</v>
      </c>
      <c r="K4080" s="81" t="s">
        <v>333</v>
      </c>
      <c r="L4080" s="81">
        <v>-108.78926774999999</v>
      </c>
      <c r="M4080" s="81">
        <v>39.827876777777782</v>
      </c>
      <c r="N4080" s="190">
        <v>1.08</v>
      </c>
      <c r="O4080" s="185">
        <v>0</v>
      </c>
      <c r="P4080" s="185">
        <v>0</v>
      </c>
      <c r="Q4080" s="185">
        <v>0</v>
      </c>
      <c r="R4080" s="186">
        <v>0</v>
      </c>
    </row>
    <row r="4081" spans="1:18" s="81" customFormat="1" x14ac:dyDescent="0.2">
      <c r="A4081" s="81" t="s">
        <v>147</v>
      </c>
      <c r="B4081" s="81" t="s">
        <v>493</v>
      </c>
      <c r="C4081" s="81" t="str">
        <f t="shared" si="63"/>
        <v>08103</v>
      </c>
      <c r="D4081" s="81" t="s">
        <v>606</v>
      </c>
      <c r="E4081" s="81" t="s">
        <v>3654</v>
      </c>
      <c r="F4081" s="81">
        <v>57.6</v>
      </c>
      <c r="G4081" s="81" t="s">
        <v>515</v>
      </c>
      <c r="H4081" s="81" t="s">
        <v>3658</v>
      </c>
      <c r="I4081" s="81" t="s">
        <v>3656</v>
      </c>
      <c r="J4081" s="81" t="s">
        <v>221</v>
      </c>
      <c r="K4081" s="81" t="s">
        <v>333</v>
      </c>
      <c r="L4081" s="81">
        <v>-108.78926774999999</v>
      </c>
      <c r="M4081" s="81">
        <v>39.827876777777782</v>
      </c>
      <c r="N4081" s="190">
        <v>0</v>
      </c>
      <c r="O4081" s="185">
        <v>0</v>
      </c>
      <c r="P4081" s="185">
        <v>0</v>
      </c>
      <c r="Q4081" s="185">
        <v>0</v>
      </c>
      <c r="R4081" s="186">
        <v>0.28799999999999998</v>
      </c>
    </row>
    <row r="4082" spans="1:18" s="81" customFormat="1" x14ac:dyDescent="0.2">
      <c r="A4082" s="81" t="s">
        <v>147</v>
      </c>
      <c r="B4082" s="81" t="s">
        <v>493</v>
      </c>
      <c r="C4082" s="81" t="str">
        <f t="shared" si="63"/>
        <v>08103</v>
      </c>
      <c r="D4082" s="81" t="s">
        <v>606</v>
      </c>
      <c r="E4082" s="81" t="s">
        <v>3654</v>
      </c>
      <c r="F4082" s="81">
        <v>57.6</v>
      </c>
      <c r="G4082" s="81" t="s">
        <v>515</v>
      </c>
      <c r="H4082" s="81" t="s">
        <v>3658</v>
      </c>
      <c r="I4082" s="81" t="s">
        <v>3656</v>
      </c>
      <c r="J4082" s="81" t="s">
        <v>221</v>
      </c>
      <c r="K4082" s="81" t="s">
        <v>333</v>
      </c>
      <c r="L4082" s="81">
        <v>-108.78926774999999</v>
      </c>
      <c r="M4082" s="81">
        <v>39.827876777777782</v>
      </c>
      <c r="N4082" s="190">
        <v>0</v>
      </c>
      <c r="O4082" s="185">
        <v>0</v>
      </c>
      <c r="P4082" s="185">
        <v>0</v>
      </c>
      <c r="Q4082" s="185">
        <v>0</v>
      </c>
      <c r="R4082" s="186">
        <v>0</v>
      </c>
    </row>
    <row r="4083" spans="1:18" s="81" customFormat="1" x14ac:dyDescent="0.2">
      <c r="A4083" s="81" t="s">
        <v>147</v>
      </c>
      <c r="B4083" s="81" t="s">
        <v>493</v>
      </c>
      <c r="C4083" s="81" t="str">
        <f t="shared" si="63"/>
        <v>08103</v>
      </c>
      <c r="D4083" s="81" t="s">
        <v>606</v>
      </c>
      <c r="E4083" s="81" t="s">
        <v>3654</v>
      </c>
      <c r="F4083" s="81">
        <v>57.6</v>
      </c>
      <c r="G4083" s="81" t="s">
        <v>515</v>
      </c>
      <c r="H4083" s="81" t="s">
        <v>3658</v>
      </c>
      <c r="I4083" s="81" t="s">
        <v>3656</v>
      </c>
      <c r="J4083" s="81" t="s">
        <v>221</v>
      </c>
      <c r="K4083" s="81" t="s">
        <v>333</v>
      </c>
      <c r="L4083" s="81">
        <v>-108.78926774999999</v>
      </c>
      <c r="M4083" s="81">
        <v>39.827876777777782</v>
      </c>
      <c r="N4083" s="190">
        <v>0</v>
      </c>
      <c r="O4083" s="185">
        <v>0</v>
      </c>
      <c r="P4083" s="185">
        <v>0</v>
      </c>
      <c r="Q4083" s="185">
        <v>1.728E-2</v>
      </c>
      <c r="R4083" s="186">
        <v>0</v>
      </c>
    </row>
    <row r="4084" spans="1:18" s="81" customFormat="1" x14ac:dyDescent="0.2">
      <c r="A4084" s="81" t="s">
        <v>147</v>
      </c>
      <c r="B4084" s="81" t="s">
        <v>493</v>
      </c>
      <c r="C4084" s="81" t="str">
        <f t="shared" si="63"/>
        <v>08103</v>
      </c>
      <c r="D4084" s="81" t="s">
        <v>606</v>
      </c>
      <c r="E4084" s="81" t="s">
        <v>3654</v>
      </c>
      <c r="F4084" s="81">
        <v>57.6</v>
      </c>
      <c r="G4084" s="81" t="s">
        <v>515</v>
      </c>
      <c r="H4084" s="81" t="s">
        <v>3658</v>
      </c>
      <c r="I4084" s="81" t="s">
        <v>3656</v>
      </c>
      <c r="J4084" s="81" t="s">
        <v>221</v>
      </c>
      <c r="K4084" s="81" t="s">
        <v>333</v>
      </c>
      <c r="L4084" s="81">
        <v>-108.78926774999999</v>
      </c>
      <c r="M4084" s="81">
        <v>39.827876777777782</v>
      </c>
      <c r="N4084" s="190">
        <v>0</v>
      </c>
      <c r="O4084" s="185">
        <v>0.54</v>
      </c>
      <c r="P4084" s="185">
        <v>0</v>
      </c>
      <c r="Q4084" s="185">
        <v>0</v>
      </c>
      <c r="R4084" s="186">
        <v>0</v>
      </c>
    </row>
    <row r="4085" spans="1:18" s="81" customFormat="1" x14ac:dyDescent="0.2">
      <c r="A4085" s="81" t="s">
        <v>147</v>
      </c>
      <c r="B4085" s="81" t="s">
        <v>493</v>
      </c>
      <c r="C4085" s="81" t="str">
        <f t="shared" si="63"/>
        <v>08103</v>
      </c>
      <c r="D4085" s="81" t="s">
        <v>606</v>
      </c>
      <c r="E4085" s="81" t="s">
        <v>3654</v>
      </c>
      <c r="F4085" s="81">
        <v>57.6</v>
      </c>
      <c r="G4085" s="81" t="s">
        <v>515</v>
      </c>
      <c r="H4085" s="81" t="s">
        <v>3659</v>
      </c>
      <c r="I4085" s="81" t="s">
        <v>3656</v>
      </c>
      <c r="J4085" s="81" t="s">
        <v>229</v>
      </c>
      <c r="K4085" s="81" t="s">
        <v>333</v>
      </c>
      <c r="L4085" s="81">
        <v>-108.78926774999999</v>
      </c>
      <c r="M4085" s="81">
        <v>39.827876777777782</v>
      </c>
      <c r="N4085" s="190">
        <v>0</v>
      </c>
      <c r="O4085" s="185">
        <v>0</v>
      </c>
      <c r="P4085" s="185">
        <v>8.3000000000000007</v>
      </c>
      <c r="Q4085" s="185">
        <v>0</v>
      </c>
      <c r="R4085" s="186">
        <v>0</v>
      </c>
    </row>
    <row r="4086" spans="1:18" s="81" customFormat="1" x14ac:dyDescent="0.2">
      <c r="A4086" s="81" t="s">
        <v>147</v>
      </c>
      <c r="B4086" s="81" t="s">
        <v>493</v>
      </c>
      <c r="C4086" s="81" t="str">
        <f t="shared" si="63"/>
        <v>08103</v>
      </c>
      <c r="D4086" s="81" t="s">
        <v>606</v>
      </c>
      <c r="E4086" s="81" t="s">
        <v>3654</v>
      </c>
      <c r="F4086" s="81">
        <v>57.6</v>
      </c>
      <c r="G4086" s="81" t="s">
        <v>515</v>
      </c>
      <c r="H4086" s="81" t="s">
        <v>3659</v>
      </c>
      <c r="I4086" s="81" t="s">
        <v>3656</v>
      </c>
      <c r="J4086" s="81" t="s">
        <v>229</v>
      </c>
      <c r="K4086" s="81" t="s">
        <v>333</v>
      </c>
      <c r="L4086" s="81">
        <v>-108.78926774999999</v>
      </c>
      <c r="M4086" s="81">
        <v>39.827876777777782</v>
      </c>
      <c r="N4086" s="190">
        <v>5.51</v>
      </c>
      <c r="O4086" s="185">
        <v>0</v>
      </c>
      <c r="P4086" s="185">
        <v>0</v>
      </c>
      <c r="Q4086" s="185">
        <v>0</v>
      </c>
      <c r="R4086" s="186">
        <v>0</v>
      </c>
    </row>
    <row r="4087" spans="1:18" s="81" customFormat="1" x14ac:dyDescent="0.2">
      <c r="A4087" s="81" t="s">
        <v>147</v>
      </c>
      <c r="B4087" s="81" t="s">
        <v>493</v>
      </c>
      <c r="C4087" s="81" t="str">
        <f t="shared" si="63"/>
        <v>08103</v>
      </c>
      <c r="D4087" s="81" t="s">
        <v>606</v>
      </c>
      <c r="E4087" s="81" t="s">
        <v>3654</v>
      </c>
      <c r="F4087" s="81">
        <v>57.6</v>
      </c>
      <c r="G4087" s="81" t="s">
        <v>515</v>
      </c>
      <c r="H4087" s="81" t="s">
        <v>3659</v>
      </c>
      <c r="I4087" s="81" t="s">
        <v>3656</v>
      </c>
      <c r="J4087" s="81" t="s">
        <v>229</v>
      </c>
      <c r="K4087" s="81" t="s">
        <v>333</v>
      </c>
      <c r="L4087" s="81">
        <v>-108.78926774999999</v>
      </c>
      <c r="M4087" s="81">
        <v>39.827876777777782</v>
      </c>
      <c r="N4087" s="190">
        <v>0</v>
      </c>
      <c r="O4087" s="185">
        <v>0</v>
      </c>
      <c r="P4087" s="185">
        <v>0</v>
      </c>
      <c r="Q4087" s="185">
        <v>0</v>
      </c>
      <c r="R4087" s="186">
        <v>0.28799999999999998</v>
      </c>
    </row>
    <row r="4088" spans="1:18" s="81" customFormat="1" x14ac:dyDescent="0.2">
      <c r="A4088" s="81" t="s">
        <v>147</v>
      </c>
      <c r="B4088" s="81" t="s">
        <v>493</v>
      </c>
      <c r="C4088" s="81" t="str">
        <f t="shared" si="63"/>
        <v>08103</v>
      </c>
      <c r="D4088" s="81" t="s">
        <v>606</v>
      </c>
      <c r="E4088" s="81" t="s">
        <v>3654</v>
      </c>
      <c r="F4088" s="81">
        <v>57.6</v>
      </c>
      <c r="G4088" s="81" t="s">
        <v>515</v>
      </c>
      <c r="H4088" s="81" t="s">
        <v>3659</v>
      </c>
      <c r="I4088" s="81" t="s">
        <v>3656</v>
      </c>
      <c r="J4088" s="81" t="s">
        <v>229</v>
      </c>
      <c r="K4088" s="81" t="s">
        <v>333</v>
      </c>
      <c r="L4088" s="81">
        <v>-108.78926774999999</v>
      </c>
      <c r="M4088" s="81">
        <v>39.827876777777782</v>
      </c>
      <c r="N4088" s="190">
        <v>0</v>
      </c>
      <c r="O4088" s="185">
        <v>0</v>
      </c>
      <c r="P4088" s="185">
        <v>0</v>
      </c>
      <c r="Q4088" s="185">
        <v>0</v>
      </c>
      <c r="R4088" s="186">
        <v>0</v>
      </c>
    </row>
    <row r="4089" spans="1:18" s="81" customFormat="1" x14ac:dyDescent="0.2">
      <c r="A4089" s="81" t="s">
        <v>147</v>
      </c>
      <c r="B4089" s="81" t="s">
        <v>493</v>
      </c>
      <c r="C4089" s="81" t="str">
        <f t="shared" si="63"/>
        <v>08103</v>
      </c>
      <c r="D4089" s="81" t="s">
        <v>606</v>
      </c>
      <c r="E4089" s="81" t="s">
        <v>3654</v>
      </c>
      <c r="F4089" s="81">
        <v>57.6</v>
      </c>
      <c r="G4089" s="81" t="s">
        <v>515</v>
      </c>
      <c r="H4089" s="81" t="s">
        <v>3659</v>
      </c>
      <c r="I4089" s="81" t="s">
        <v>3656</v>
      </c>
      <c r="J4089" s="81" t="s">
        <v>229</v>
      </c>
      <c r="K4089" s="81" t="s">
        <v>333</v>
      </c>
      <c r="L4089" s="81">
        <v>-108.78926774999999</v>
      </c>
      <c r="M4089" s="81">
        <v>39.827876777777782</v>
      </c>
      <c r="N4089" s="190">
        <v>0</v>
      </c>
      <c r="O4089" s="185">
        <v>0</v>
      </c>
      <c r="P4089" s="185">
        <v>0</v>
      </c>
      <c r="Q4089" s="185">
        <v>1.728E-2</v>
      </c>
      <c r="R4089" s="186">
        <v>0</v>
      </c>
    </row>
    <row r="4090" spans="1:18" s="81" customFormat="1" x14ac:dyDescent="0.2">
      <c r="A4090" s="81" t="s">
        <v>147</v>
      </c>
      <c r="B4090" s="81" t="s">
        <v>493</v>
      </c>
      <c r="C4090" s="81" t="str">
        <f t="shared" si="63"/>
        <v>08103</v>
      </c>
      <c r="D4090" s="81" t="s">
        <v>606</v>
      </c>
      <c r="E4090" s="81" t="s">
        <v>3654</v>
      </c>
      <c r="F4090" s="81">
        <v>57.6</v>
      </c>
      <c r="G4090" s="81" t="s">
        <v>515</v>
      </c>
      <c r="H4090" s="81" t="s">
        <v>3659</v>
      </c>
      <c r="I4090" s="81" t="s">
        <v>3656</v>
      </c>
      <c r="J4090" s="81" t="s">
        <v>229</v>
      </c>
      <c r="K4090" s="81" t="s">
        <v>333</v>
      </c>
      <c r="L4090" s="81">
        <v>-108.78926774999999</v>
      </c>
      <c r="M4090" s="81">
        <v>39.827876777777782</v>
      </c>
      <c r="N4090" s="190">
        <v>0</v>
      </c>
      <c r="O4090" s="185">
        <v>2.75</v>
      </c>
      <c r="P4090" s="185">
        <v>0</v>
      </c>
      <c r="Q4090" s="185">
        <v>0</v>
      </c>
      <c r="R4090" s="186">
        <v>0</v>
      </c>
    </row>
    <row r="4091" spans="1:18" s="81" customFormat="1" x14ac:dyDescent="0.2">
      <c r="A4091" s="81" t="s">
        <v>147</v>
      </c>
      <c r="B4091" s="81" t="s">
        <v>493</v>
      </c>
      <c r="C4091" s="81" t="str">
        <f t="shared" si="63"/>
        <v>08103</v>
      </c>
      <c r="D4091" s="81" t="s">
        <v>606</v>
      </c>
      <c r="E4091" s="81" t="s">
        <v>3654</v>
      </c>
      <c r="F4091" s="81">
        <v>199</v>
      </c>
      <c r="G4091" s="81" t="s">
        <v>523</v>
      </c>
      <c r="H4091" s="81" t="s">
        <v>3660</v>
      </c>
      <c r="I4091" s="81" t="s">
        <v>3656</v>
      </c>
      <c r="J4091" s="81" t="s">
        <v>255</v>
      </c>
      <c r="K4091" s="81" t="s">
        <v>350</v>
      </c>
      <c r="L4091" s="81">
        <v>-108.78926774999999</v>
      </c>
      <c r="M4091" s="81">
        <v>39.827876777777782</v>
      </c>
      <c r="N4091" s="190">
        <v>0</v>
      </c>
      <c r="O4091" s="185">
        <v>1.27</v>
      </c>
      <c r="P4091" s="185">
        <v>0</v>
      </c>
      <c r="Q4091" s="185">
        <v>0</v>
      </c>
      <c r="R4091" s="186">
        <v>0</v>
      </c>
    </row>
    <row r="4092" spans="1:18" s="81" customFormat="1" x14ac:dyDescent="0.2">
      <c r="A4092" s="81" t="s">
        <v>147</v>
      </c>
      <c r="B4092" s="81" t="s">
        <v>493</v>
      </c>
      <c r="C4092" s="81" t="str">
        <f t="shared" si="63"/>
        <v>08103</v>
      </c>
      <c r="D4092" s="81" t="s">
        <v>606</v>
      </c>
      <c r="E4092" s="81" t="s">
        <v>3654</v>
      </c>
      <c r="F4092" s="81">
        <v>68.963999999999999</v>
      </c>
      <c r="G4092" s="81" t="s">
        <v>528</v>
      </c>
      <c r="H4092" s="81" t="s">
        <v>531</v>
      </c>
      <c r="I4092" s="81" t="s">
        <v>3656</v>
      </c>
      <c r="J4092" s="81" t="s">
        <v>14</v>
      </c>
      <c r="K4092" s="81" t="s">
        <v>494</v>
      </c>
      <c r="L4092" s="81">
        <v>-108.78926774999999</v>
      </c>
      <c r="M4092" s="81">
        <v>39.827876777777782</v>
      </c>
      <c r="N4092" s="190">
        <v>0</v>
      </c>
      <c r="O4092" s="185">
        <v>0.16949095254925672</v>
      </c>
      <c r="P4092" s="185">
        <v>0</v>
      </c>
      <c r="Q4092" s="185">
        <v>0</v>
      </c>
      <c r="R4092" s="186">
        <v>0</v>
      </c>
    </row>
    <row r="4093" spans="1:18" s="81" customFormat="1" x14ac:dyDescent="0.2">
      <c r="A4093" s="81" t="s">
        <v>147</v>
      </c>
      <c r="B4093" s="81" t="s">
        <v>493</v>
      </c>
      <c r="C4093" s="81" t="str">
        <f t="shared" si="63"/>
        <v>08103</v>
      </c>
      <c r="D4093" s="81" t="s">
        <v>606</v>
      </c>
      <c r="E4093" s="81" t="s">
        <v>3635</v>
      </c>
      <c r="F4093" s="81">
        <v>97.7</v>
      </c>
      <c r="G4093" s="81" t="s">
        <v>515</v>
      </c>
      <c r="H4093" s="81" t="s">
        <v>3661</v>
      </c>
      <c r="I4093" s="81" t="s">
        <v>3662</v>
      </c>
      <c r="J4093" s="81" t="s">
        <v>221</v>
      </c>
      <c r="K4093" s="81" t="s">
        <v>333</v>
      </c>
      <c r="L4093" s="81">
        <v>-108.77029177777777</v>
      </c>
      <c r="M4093" s="81">
        <v>39.952618666666666</v>
      </c>
      <c r="N4093" s="190">
        <v>0</v>
      </c>
      <c r="O4093" s="185">
        <v>0</v>
      </c>
      <c r="P4093" s="185">
        <v>22.3</v>
      </c>
      <c r="Q4093" s="185">
        <v>0</v>
      </c>
      <c r="R4093" s="186">
        <v>0</v>
      </c>
    </row>
    <row r="4094" spans="1:18" s="81" customFormat="1" x14ac:dyDescent="0.2">
      <c r="A4094" s="81" t="s">
        <v>147</v>
      </c>
      <c r="B4094" s="81" t="s">
        <v>493</v>
      </c>
      <c r="C4094" s="81" t="str">
        <f t="shared" si="63"/>
        <v>08103</v>
      </c>
      <c r="D4094" s="81" t="s">
        <v>606</v>
      </c>
      <c r="E4094" s="81" t="s">
        <v>3635</v>
      </c>
      <c r="F4094" s="81">
        <v>97.7</v>
      </c>
      <c r="G4094" s="81" t="s">
        <v>515</v>
      </c>
      <c r="H4094" s="81" t="s">
        <v>3661</v>
      </c>
      <c r="I4094" s="81" t="s">
        <v>3662</v>
      </c>
      <c r="J4094" s="81" t="s">
        <v>221</v>
      </c>
      <c r="K4094" s="81" t="s">
        <v>333</v>
      </c>
      <c r="L4094" s="81">
        <v>-108.77029177777777</v>
      </c>
      <c r="M4094" s="81">
        <v>39.952618666666666</v>
      </c>
      <c r="N4094" s="190">
        <v>28</v>
      </c>
      <c r="O4094" s="185">
        <v>0</v>
      </c>
      <c r="P4094" s="185">
        <v>0</v>
      </c>
      <c r="Q4094" s="185">
        <v>0</v>
      </c>
      <c r="R4094" s="186">
        <v>0</v>
      </c>
    </row>
    <row r="4095" spans="1:18" s="81" customFormat="1" x14ac:dyDescent="0.2">
      <c r="A4095" s="81" t="s">
        <v>147</v>
      </c>
      <c r="B4095" s="81" t="s">
        <v>493</v>
      </c>
      <c r="C4095" s="81" t="str">
        <f t="shared" si="63"/>
        <v>08103</v>
      </c>
      <c r="D4095" s="81" t="s">
        <v>606</v>
      </c>
      <c r="E4095" s="81" t="s">
        <v>3635</v>
      </c>
      <c r="F4095" s="81">
        <v>97.7</v>
      </c>
      <c r="G4095" s="81" t="s">
        <v>515</v>
      </c>
      <c r="H4095" s="81" t="s">
        <v>3661</v>
      </c>
      <c r="I4095" s="81" t="s">
        <v>3662</v>
      </c>
      <c r="J4095" s="81" t="s">
        <v>221</v>
      </c>
      <c r="K4095" s="81" t="s">
        <v>333</v>
      </c>
      <c r="L4095" s="81">
        <v>-108.77029177777777</v>
      </c>
      <c r="M4095" s="81">
        <v>39.952618666666666</v>
      </c>
      <c r="N4095" s="190">
        <v>0</v>
      </c>
      <c r="O4095" s="185">
        <v>0</v>
      </c>
      <c r="P4095" s="185">
        <v>0</v>
      </c>
      <c r="Q4095" s="185">
        <v>0</v>
      </c>
      <c r="R4095" s="186">
        <v>0.48849999999999999</v>
      </c>
    </row>
    <row r="4096" spans="1:18" s="81" customFormat="1" x14ac:dyDescent="0.2">
      <c r="A4096" s="81" t="s">
        <v>147</v>
      </c>
      <c r="B4096" s="81" t="s">
        <v>493</v>
      </c>
      <c r="C4096" s="81" t="str">
        <f t="shared" si="63"/>
        <v>08103</v>
      </c>
      <c r="D4096" s="81" t="s">
        <v>606</v>
      </c>
      <c r="E4096" s="81" t="s">
        <v>3635</v>
      </c>
      <c r="F4096" s="81">
        <v>97.7</v>
      </c>
      <c r="G4096" s="81" t="s">
        <v>515</v>
      </c>
      <c r="H4096" s="81" t="s">
        <v>3661</v>
      </c>
      <c r="I4096" s="81" t="s">
        <v>3662</v>
      </c>
      <c r="J4096" s="81" t="s">
        <v>221</v>
      </c>
      <c r="K4096" s="81" t="s">
        <v>333</v>
      </c>
      <c r="L4096" s="81">
        <v>-108.77029177777777</v>
      </c>
      <c r="M4096" s="81">
        <v>39.952618666666666</v>
      </c>
      <c r="N4096" s="190">
        <v>0</v>
      </c>
      <c r="O4096" s="185">
        <v>0</v>
      </c>
      <c r="P4096" s="185">
        <v>0</v>
      </c>
      <c r="Q4096" s="185">
        <v>0</v>
      </c>
      <c r="R4096" s="186">
        <v>0</v>
      </c>
    </row>
    <row r="4097" spans="1:18" s="81" customFormat="1" x14ac:dyDescent="0.2">
      <c r="A4097" s="81" t="s">
        <v>147</v>
      </c>
      <c r="B4097" s="81" t="s">
        <v>493</v>
      </c>
      <c r="C4097" s="81" t="str">
        <f t="shared" si="63"/>
        <v>08103</v>
      </c>
      <c r="D4097" s="81" t="s">
        <v>606</v>
      </c>
      <c r="E4097" s="81" t="s">
        <v>3635</v>
      </c>
      <c r="F4097" s="81">
        <v>97.7</v>
      </c>
      <c r="G4097" s="81" t="s">
        <v>515</v>
      </c>
      <c r="H4097" s="81" t="s">
        <v>3661</v>
      </c>
      <c r="I4097" s="81" t="s">
        <v>3662</v>
      </c>
      <c r="J4097" s="81" t="s">
        <v>221</v>
      </c>
      <c r="K4097" s="81" t="s">
        <v>333</v>
      </c>
      <c r="L4097" s="81">
        <v>-108.77029177777777</v>
      </c>
      <c r="M4097" s="81">
        <v>39.952618666666666</v>
      </c>
      <c r="N4097" s="190">
        <v>0</v>
      </c>
      <c r="O4097" s="185">
        <v>0</v>
      </c>
      <c r="P4097" s="185">
        <v>0</v>
      </c>
      <c r="Q4097" s="185">
        <v>2.9309999999999999E-2</v>
      </c>
      <c r="R4097" s="186">
        <v>0</v>
      </c>
    </row>
    <row r="4098" spans="1:18" s="81" customFormat="1" x14ac:dyDescent="0.2">
      <c r="A4098" s="81" t="s">
        <v>147</v>
      </c>
      <c r="B4098" s="81" t="s">
        <v>493</v>
      </c>
      <c r="C4098" s="81" t="str">
        <f t="shared" si="63"/>
        <v>08103</v>
      </c>
      <c r="D4098" s="81" t="s">
        <v>606</v>
      </c>
      <c r="E4098" s="81" t="s">
        <v>3635</v>
      </c>
      <c r="F4098" s="81">
        <v>97.7</v>
      </c>
      <c r="G4098" s="81" t="s">
        <v>515</v>
      </c>
      <c r="H4098" s="81" t="s">
        <v>3661</v>
      </c>
      <c r="I4098" s="81" t="s">
        <v>3662</v>
      </c>
      <c r="J4098" s="81" t="s">
        <v>221</v>
      </c>
      <c r="K4098" s="81" t="s">
        <v>333</v>
      </c>
      <c r="L4098" s="81">
        <v>-108.77029177777777</v>
      </c>
      <c r="M4098" s="81">
        <v>39.952618666666666</v>
      </c>
      <c r="N4098" s="190">
        <v>0</v>
      </c>
      <c r="O4098" s="185">
        <v>8.3000000000000007</v>
      </c>
      <c r="P4098" s="185">
        <v>0</v>
      </c>
      <c r="Q4098" s="185">
        <v>0</v>
      </c>
      <c r="R4098" s="186">
        <v>0</v>
      </c>
    </row>
    <row r="4099" spans="1:18" s="81" customFormat="1" x14ac:dyDescent="0.2">
      <c r="A4099" s="81" t="s">
        <v>147</v>
      </c>
      <c r="B4099" s="81" t="s">
        <v>493</v>
      </c>
      <c r="C4099" s="81" t="str">
        <f t="shared" si="63"/>
        <v>08103</v>
      </c>
      <c r="D4099" s="81" t="s">
        <v>606</v>
      </c>
      <c r="E4099" s="81" t="s">
        <v>3635</v>
      </c>
      <c r="F4099" s="81">
        <v>97</v>
      </c>
      <c r="G4099" s="81" t="s">
        <v>515</v>
      </c>
      <c r="H4099" s="81" t="s">
        <v>3663</v>
      </c>
      <c r="I4099" s="81" t="s">
        <v>3662</v>
      </c>
      <c r="J4099" s="81" t="s">
        <v>221</v>
      </c>
      <c r="K4099" s="81" t="s">
        <v>333</v>
      </c>
      <c r="L4099" s="81">
        <v>-108.77029177777777</v>
      </c>
      <c r="M4099" s="81">
        <v>39.952618666666666</v>
      </c>
      <c r="N4099" s="190">
        <v>0</v>
      </c>
      <c r="O4099" s="185">
        <v>0</v>
      </c>
      <c r="P4099" s="185">
        <v>22.3</v>
      </c>
      <c r="Q4099" s="185">
        <v>0</v>
      </c>
      <c r="R4099" s="186">
        <v>0</v>
      </c>
    </row>
    <row r="4100" spans="1:18" s="81" customFormat="1" x14ac:dyDescent="0.2">
      <c r="A4100" s="81" t="s">
        <v>147</v>
      </c>
      <c r="B4100" s="81" t="s">
        <v>493</v>
      </c>
      <c r="C4100" s="81" t="str">
        <f t="shared" si="63"/>
        <v>08103</v>
      </c>
      <c r="D4100" s="81" t="s">
        <v>606</v>
      </c>
      <c r="E4100" s="81" t="s">
        <v>3635</v>
      </c>
      <c r="F4100" s="81">
        <v>97</v>
      </c>
      <c r="G4100" s="81" t="s">
        <v>515</v>
      </c>
      <c r="H4100" s="81" t="s">
        <v>3663</v>
      </c>
      <c r="I4100" s="81" t="s">
        <v>3662</v>
      </c>
      <c r="J4100" s="81" t="s">
        <v>221</v>
      </c>
      <c r="K4100" s="81" t="s">
        <v>333</v>
      </c>
      <c r="L4100" s="81">
        <v>-108.77029177777777</v>
      </c>
      <c r="M4100" s="81">
        <v>39.952618666666666</v>
      </c>
      <c r="N4100" s="190">
        <v>28</v>
      </c>
      <c r="O4100" s="185">
        <v>0</v>
      </c>
      <c r="P4100" s="185">
        <v>0</v>
      </c>
      <c r="Q4100" s="185">
        <v>0</v>
      </c>
      <c r="R4100" s="186">
        <v>0</v>
      </c>
    </row>
    <row r="4101" spans="1:18" s="81" customFormat="1" x14ac:dyDescent="0.2">
      <c r="A4101" s="81" t="s">
        <v>147</v>
      </c>
      <c r="B4101" s="81" t="s">
        <v>493</v>
      </c>
      <c r="C4101" s="81" t="str">
        <f t="shared" si="63"/>
        <v>08103</v>
      </c>
      <c r="D4101" s="81" t="s">
        <v>606</v>
      </c>
      <c r="E4101" s="81" t="s">
        <v>3635</v>
      </c>
      <c r="F4101" s="81">
        <v>97</v>
      </c>
      <c r="G4101" s="81" t="s">
        <v>515</v>
      </c>
      <c r="H4101" s="81" t="s">
        <v>3663</v>
      </c>
      <c r="I4101" s="81" t="s">
        <v>3662</v>
      </c>
      <c r="J4101" s="81" t="s">
        <v>221</v>
      </c>
      <c r="K4101" s="81" t="s">
        <v>333</v>
      </c>
      <c r="L4101" s="81">
        <v>-108.77029177777777</v>
      </c>
      <c r="M4101" s="81">
        <v>39.952618666666666</v>
      </c>
      <c r="N4101" s="190">
        <v>0</v>
      </c>
      <c r="O4101" s="185">
        <v>0</v>
      </c>
      <c r="P4101" s="185">
        <v>0</v>
      </c>
      <c r="Q4101" s="185">
        <v>0</v>
      </c>
      <c r="R4101" s="186">
        <v>0.48499999999999999</v>
      </c>
    </row>
    <row r="4102" spans="1:18" s="81" customFormat="1" x14ac:dyDescent="0.2">
      <c r="A4102" s="81" t="s">
        <v>147</v>
      </c>
      <c r="B4102" s="81" t="s">
        <v>493</v>
      </c>
      <c r="C4102" s="81" t="str">
        <f t="shared" si="63"/>
        <v>08103</v>
      </c>
      <c r="D4102" s="81" t="s">
        <v>606</v>
      </c>
      <c r="E4102" s="81" t="s">
        <v>3635</v>
      </c>
      <c r="F4102" s="81">
        <v>97</v>
      </c>
      <c r="G4102" s="81" t="s">
        <v>515</v>
      </c>
      <c r="H4102" s="81" t="s">
        <v>3663</v>
      </c>
      <c r="I4102" s="81" t="s">
        <v>3662</v>
      </c>
      <c r="J4102" s="81" t="s">
        <v>221</v>
      </c>
      <c r="K4102" s="81" t="s">
        <v>333</v>
      </c>
      <c r="L4102" s="81">
        <v>-108.77029177777777</v>
      </c>
      <c r="M4102" s="81">
        <v>39.952618666666666</v>
      </c>
      <c r="N4102" s="190">
        <v>0</v>
      </c>
      <c r="O4102" s="185">
        <v>0</v>
      </c>
      <c r="P4102" s="185">
        <v>0</v>
      </c>
      <c r="Q4102" s="185">
        <v>0</v>
      </c>
      <c r="R4102" s="186">
        <v>0</v>
      </c>
    </row>
    <row r="4103" spans="1:18" s="81" customFormat="1" x14ac:dyDescent="0.2">
      <c r="A4103" s="81" t="s">
        <v>147</v>
      </c>
      <c r="B4103" s="81" t="s">
        <v>493</v>
      </c>
      <c r="C4103" s="81" t="str">
        <f t="shared" ref="C4103:C4166" si="64">B4103&amp;D4103</f>
        <v>08103</v>
      </c>
      <c r="D4103" s="81" t="s">
        <v>606</v>
      </c>
      <c r="E4103" s="81" t="s">
        <v>3635</v>
      </c>
      <c r="F4103" s="81">
        <v>97</v>
      </c>
      <c r="G4103" s="81" t="s">
        <v>515</v>
      </c>
      <c r="H4103" s="81" t="s">
        <v>3663</v>
      </c>
      <c r="I4103" s="81" t="s">
        <v>3662</v>
      </c>
      <c r="J4103" s="81" t="s">
        <v>221</v>
      </c>
      <c r="K4103" s="81" t="s">
        <v>333</v>
      </c>
      <c r="L4103" s="81">
        <v>-108.77029177777777</v>
      </c>
      <c r="M4103" s="81">
        <v>39.952618666666666</v>
      </c>
      <c r="N4103" s="190">
        <v>0</v>
      </c>
      <c r="O4103" s="185">
        <v>0</v>
      </c>
      <c r="P4103" s="185">
        <v>0</v>
      </c>
      <c r="Q4103" s="185">
        <v>2.9100000000000001E-2</v>
      </c>
      <c r="R4103" s="186">
        <v>0</v>
      </c>
    </row>
    <row r="4104" spans="1:18" s="81" customFormat="1" x14ac:dyDescent="0.2">
      <c r="A4104" s="81" t="s">
        <v>147</v>
      </c>
      <c r="B4104" s="81" t="s">
        <v>493</v>
      </c>
      <c r="C4104" s="81" t="str">
        <f t="shared" si="64"/>
        <v>08103</v>
      </c>
      <c r="D4104" s="81" t="s">
        <v>606</v>
      </c>
      <c r="E4104" s="81" t="s">
        <v>3635</v>
      </c>
      <c r="F4104" s="81">
        <v>97</v>
      </c>
      <c r="G4104" s="81" t="s">
        <v>515</v>
      </c>
      <c r="H4104" s="81" t="s">
        <v>3663</v>
      </c>
      <c r="I4104" s="81" t="s">
        <v>3662</v>
      </c>
      <c r="J4104" s="81" t="s">
        <v>221</v>
      </c>
      <c r="K4104" s="81" t="s">
        <v>333</v>
      </c>
      <c r="L4104" s="81">
        <v>-108.77029177777777</v>
      </c>
      <c r="M4104" s="81">
        <v>39.952618666666666</v>
      </c>
      <c r="N4104" s="190">
        <v>0</v>
      </c>
      <c r="O4104" s="185">
        <v>8.3000000000000007</v>
      </c>
      <c r="P4104" s="185">
        <v>0</v>
      </c>
      <c r="Q4104" s="185">
        <v>0</v>
      </c>
      <c r="R4104" s="186">
        <v>0</v>
      </c>
    </row>
    <row r="4105" spans="1:18" s="81" customFormat="1" x14ac:dyDescent="0.2">
      <c r="A4105" s="81" t="s">
        <v>147</v>
      </c>
      <c r="B4105" s="81" t="s">
        <v>493</v>
      </c>
      <c r="C4105" s="81" t="str">
        <f t="shared" si="64"/>
        <v>08103</v>
      </c>
      <c r="D4105" s="81" t="s">
        <v>606</v>
      </c>
      <c r="E4105" s="81" t="s">
        <v>3635</v>
      </c>
      <c r="F4105" s="81">
        <v>54.1</v>
      </c>
      <c r="G4105" s="81" t="s">
        <v>515</v>
      </c>
      <c r="H4105" s="81" t="s">
        <v>3664</v>
      </c>
      <c r="I4105" s="81" t="s">
        <v>3662</v>
      </c>
      <c r="J4105" s="81" t="s">
        <v>716</v>
      </c>
      <c r="K4105" s="81" t="s">
        <v>333</v>
      </c>
      <c r="L4105" s="81">
        <v>-108.77029177777777</v>
      </c>
      <c r="M4105" s="81">
        <v>39.952618666666666</v>
      </c>
      <c r="N4105" s="190">
        <v>0</v>
      </c>
      <c r="O4105" s="185">
        <v>0</v>
      </c>
      <c r="P4105" s="185">
        <v>12.5</v>
      </c>
      <c r="Q4105" s="185">
        <v>0</v>
      </c>
      <c r="R4105" s="186">
        <v>0</v>
      </c>
    </row>
    <row r="4106" spans="1:18" s="81" customFormat="1" x14ac:dyDescent="0.2">
      <c r="A4106" s="81" t="s">
        <v>147</v>
      </c>
      <c r="B4106" s="81" t="s">
        <v>493</v>
      </c>
      <c r="C4106" s="81" t="str">
        <f t="shared" si="64"/>
        <v>08103</v>
      </c>
      <c r="D4106" s="81" t="s">
        <v>606</v>
      </c>
      <c r="E4106" s="81" t="s">
        <v>3635</v>
      </c>
      <c r="F4106" s="81">
        <v>54.1</v>
      </c>
      <c r="G4106" s="81" t="s">
        <v>515</v>
      </c>
      <c r="H4106" s="81" t="s">
        <v>3664</v>
      </c>
      <c r="I4106" s="81" t="s">
        <v>3662</v>
      </c>
      <c r="J4106" s="81" t="s">
        <v>716</v>
      </c>
      <c r="K4106" s="81" t="s">
        <v>333</v>
      </c>
      <c r="L4106" s="81">
        <v>-108.77029177777777</v>
      </c>
      <c r="M4106" s="81">
        <v>39.952618666666666</v>
      </c>
      <c r="N4106" s="190">
        <v>12.5</v>
      </c>
      <c r="O4106" s="185">
        <v>0</v>
      </c>
      <c r="P4106" s="185">
        <v>0</v>
      </c>
      <c r="Q4106" s="185">
        <v>0</v>
      </c>
      <c r="R4106" s="186">
        <v>0</v>
      </c>
    </row>
    <row r="4107" spans="1:18" s="81" customFormat="1" x14ac:dyDescent="0.2">
      <c r="A4107" s="81" t="s">
        <v>147</v>
      </c>
      <c r="B4107" s="81" t="s">
        <v>493</v>
      </c>
      <c r="C4107" s="81" t="str">
        <f t="shared" si="64"/>
        <v>08103</v>
      </c>
      <c r="D4107" s="81" t="s">
        <v>606</v>
      </c>
      <c r="E4107" s="81" t="s">
        <v>3635</v>
      </c>
      <c r="F4107" s="81">
        <v>54.1</v>
      </c>
      <c r="G4107" s="81" t="s">
        <v>515</v>
      </c>
      <c r="H4107" s="81" t="s">
        <v>3664</v>
      </c>
      <c r="I4107" s="81" t="s">
        <v>3662</v>
      </c>
      <c r="J4107" s="81" t="s">
        <v>716</v>
      </c>
      <c r="K4107" s="81" t="s">
        <v>333</v>
      </c>
      <c r="L4107" s="81">
        <v>-108.77029177777777</v>
      </c>
      <c r="M4107" s="81">
        <v>39.952618666666666</v>
      </c>
      <c r="N4107" s="190">
        <v>0</v>
      </c>
      <c r="O4107" s="185">
        <v>0</v>
      </c>
      <c r="P4107" s="185">
        <v>0</v>
      </c>
      <c r="Q4107" s="185">
        <v>0</v>
      </c>
      <c r="R4107" s="186">
        <v>0.27050000000000002</v>
      </c>
    </row>
    <row r="4108" spans="1:18" s="81" customFormat="1" x14ac:dyDescent="0.2">
      <c r="A4108" s="81" t="s">
        <v>147</v>
      </c>
      <c r="B4108" s="81" t="s">
        <v>493</v>
      </c>
      <c r="C4108" s="81" t="str">
        <f t="shared" si="64"/>
        <v>08103</v>
      </c>
      <c r="D4108" s="81" t="s">
        <v>606</v>
      </c>
      <c r="E4108" s="81" t="s">
        <v>3635</v>
      </c>
      <c r="F4108" s="81">
        <v>54.1</v>
      </c>
      <c r="G4108" s="81" t="s">
        <v>515</v>
      </c>
      <c r="H4108" s="81" t="s">
        <v>3664</v>
      </c>
      <c r="I4108" s="81" t="s">
        <v>3662</v>
      </c>
      <c r="J4108" s="81" t="s">
        <v>716</v>
      </c>
      <c r="K4108" s="81" t="s">
        <v>333</v>
      </c>
      <c r="L4108" s="81">
        <v>-108.77029177777777</v>
      </c>
      <c r="M4108" s="81">
        <v>39.952618666666666</v>
      </c>
      <c r="N4108" s="190">
        <v>0</v>
      </c>
      <c r="O4108" s="185">
        <v>0</v>
      </c>
      <c r="P4108" s="185">
        <v>0</v>
      </c>
      <c r="Q4108" s="185">
        <v>1.6230000000000001E-2</v>
      </c>
      <c r="R4108" s="186">
        <v>0</v>
      </c>
    </row>
    <row r="4109" spans="1:18" s="81" customFormat="1" x14ac:dyDescent="0.2">
      <c r="A4109" s="81" t="s">
        <v>147</v>
      </c>
      <c r="B4109" s="81" t="s">
        <v>493</v>
      </c>
      <c r="C4109" s="81" t="str">
        <f t="shared" si="64"/>
        <v>08103</v>
      </c>
      <c r="D4109" s="81" t="s">
        <v>606</v>
      </c>
      <c r="E4109" s="81" t="s">
        <v>3635</v>
      </c>
      <c r="F4109" s="81">
        <v>54.1</v>
      </c>
      <c r="G4109" s="81" t="s">
        <v>515</v>
      </c>
      <c r="H4109" s="81" t="s">
        <v>3664</v>
      </c>
      <c r="I4109" s="81" t="s">
        <v>3662</v>
      </c>
      <c r="J4109" s="81" t="s">
        <v>716</v>
      </c>
      <c r="K4109" s="81" t="s">
        <v>333</v>
      </c>
      <c r="L4109" s="81">
        <v>-108.77029177777777</v>
      </c>
      <c r="M4109" s="81">
        <v>39.952618666666666</v>
      </c>
      <c r="N4109" s="190">
        <v>0</v>
      </c>
      <c r="O4109" s="185">
        <v>3.2</v>
      </c>
      <c r="P4109" s="185">
        <v>0</v>
      </c>
      <c r="Q4109" s="185">
        <v>0</v>
      </c>
      <c r="R4109" s="186">
        <v>0</v>
      </c>
    </row>
    <row r="4110" spans="1:18" s="81" customFormat="1" x14ac:dyDescent="0.2">
      <c r="A4110" s="81" t="s">
        <v>147</v>
      </c>
      <c r="B4110" s="81" t="s">
        <v>493</v>
      </c>
      <c r="C4110" s="81" t="str">
        <f t="shared" si="64"/>
        <v>08103</v>
      </c>
      <c r="D4110" s="81" t="s">
        <v>606</v>
      </c>
      <c r="E4110" s="81" t="s">
        <v>3635</v>
      </c>
      <c r="F4110" s="81">
        <v>1095000</v>
      </c>
      <c r="G4110" s="81" t="s">
        <v>523</v>
      </c>
      <c r="H4110" s="81" t="s">
        <v>2950</v>
      </c>
      <c r="I4110" s="81" t="s">
        <v>3662</v>
      </c>
      <c r="J4110" s="81" t="s">
        <v>255</v>
      </c>
      <c r="K4110" s="81" t="s">
        <v>350</v>
      </c>
      <c r="L4110" s="81">
        <v>-108.77029177777777</v>
      </c>
      <c r="M4110" s="81">
        <v>39.952618666666666</v>
      </c>
      <c r="N4110" s="190">
        <v>0</v>
      </c>
      <c r="O4110" s="185">
        <v>21</v>
      </c>
      <c r="P4110" s="185">
        <v>0</v>
      </c>
      <c r="Q4110" s="185">
        <v>0</v>
      </c>
      <c r="R4110" s="186">
        <v>0</v>
      </c>
    </row>
    <row r="4111" spans="1:18" s="81" customFormat="1" x14ac:dyDescent="0.2">
      <c r="A4111" s="81" t="s">
        <v>147</v>
      </c>
      <c r="B4111" s="81" t="s">
        <v>493</v>
      </c>
      <c r="C4111" s="81" t="str">
        <f t="shared" si="64"/>
        <v>08103</v>
      </c>
      <c r="D4111" s="81" t="s">
        <v>606</v>
      </c>
      <c r="E4111" s="81" t="s">
        <v>3635</v>
      </c>
      <c r="F4111" s="81">
        <v>7300</v>
      </c>
      <c r="G4111" s="81" t="s">
        <v>1064</v>
      </c>
      <c r="H4111" s="81" t="s">
        <v>3665</v>
      </c>
      <c r="I4111" s="81" t="s">
        <v>3662</v>
      </c>
      <c r="J4111" s="81" t="s">
        <v>275</v>
      </c>
      <c r="K4111" s="81" t="s">
        <v>494</v>
      </c>
      <c r="L4111" s="81">
        <v>-108.77029177777777</v>
      </c>
      <c r="M4111" s="81">
        <v>39.952618666666666</v>
      </c>
      <c r="N4111" s="190">
        <v>0</v>
      </c>
      <c r="O4111" s="185">
        <v>21.213706319068258</v>
      </c>
      <c r="P4111" s="185">
        <v>0</v>
      </c>
      <c r="Q4111" s="185">
        <v>0</v>
      </c>
      <c r="R4111" s="186">
        <v>0</v>
      </c>
    </row>
    <row r="4112" spans="1:18" s="81" customFormat="1" x14ac:dyDescent="0.2">
      <c r="A4112" s="81" t="s">
        <v>147</v>
      </c>
      <c r="B4112" s="81" t="s">
        <v>493</v>
      </c>
      <c r="C4112" s="81" t="str">
        <f t="shared" si="64"/>
        <v>08103</v>
      </c>
      <c r="D4112" s="81" t="s">
        <v>606</v>
      </c>
      <c r="E4112" s="81" t="s">
        <v>3666</v>
      </c>
      <c r="F4112" s="81">
        <v>36</v>
      </c>
      <c r="G4112" s="81" t="s">
        <v>515</v>
      </c>
      <c r="H4112" s="81" t="s">
        <v>3667</v>
      </c>
      <c r="I4112" s="81" t="s">
        <v>3668</v>
      </c>
      <c r="J4112" s="81" t="s">
        <v>221</v>
      </c>
      <c r="K4112" s="81" t="s">
        <v>333</v>
      </c>
      <c r="L4112" s="81">
        <v>-108.80306675</v>
      </c>
      <c r="M4112" s="81">
        <v>39.672399777777777</v>
      </c>
      <c r="N4112" s="190">
        <v>0</v>
      </c>
      <c r="O4112" s="185">
        <v>0</v>
      </c>
      <c r="P4112" s="185">
        <v>11.6</v>
      </c>
      <c r="Q4112" s="185">
        <v>0</v>
      </c>
      <c r="R4112" s="186">
        <v>0</v>
      </c>
    </row>
    <row r="4113" spans="1:18" s="81" customFormat="1" x14ac:dyDescent="0.2">
      <c r="A4113" s="81" t="s">
        <v>147</v>
      </c>
      <c r="B4113" s="81" t="s">
        <v>493</v>
      </c>
      <c r="C4113" s="81" t="str">
        <f t="shared" si="64"/>
        <v>08103</v>
      </c>
      <c r="D4113" s="81" t="s">
        <v>606</v>
      </c>
      <c r="E4113" s="81" t="s">
        <v>3666</v>
      </c>
      <c r="F4113" s="81">
        <v>36</v>
      </c>
      <c r="G4113" s="81" t="s">
        <v>515</v>
      </c>
      <c r="H4113" s="81" t="s">
        <v>3667</v>
      </c>
      <c r="I4113" s="81" t="s">
        <v>3668</v>
      </c>
      <c r="J4113" s="81" t="s">
        <v>221</v>
      </c>
      <c r="K4113" s="81" t="s">
        <v>333</v>
      </c>
      <c r="L4113" s="81">
        <v>-108.80306675</v>
      </c>
      <c r="M4113" s="81">
        <v>39.672399777777777</v>
      </c>
      <c r="N4113" s="190">
        <v>11.6</v>
      </c>
      <c r="O4113" s="185">
        <v>0</v>
      </c>
      <c r="P4113" s="185">
        <v>0</v>
      </c>
      <c r="Q4113" s="185">
        <v>0</v>
      </c>
      <c r="R4113" s="186">
        <v>0</v>
      </c>
    </row>
    <row r="4114" spans="1:18" s="81" customFormat="1" x14ac:dyDescent="0.2">
      <c r="A4114" s="81" t="s">
        <v>147</v>
      </c>
      <c r="B4114" s="81" t="s">
        <v>493</v>
      </c>
      <c r="C4114" s="81" t="str">
        <f t="shared" si="64"/>
        <v>08103</v>
      </c>
      <c r="D4114" s="81" t="s">
        <v>606</v>
      </c>
      <c r="E4114" s="81" t="s">
        <v>3666</v>
      </c>
      <c r="F4114" s="81">
        <v>36</v>
      </c>
      <c r="G4114" s="81" t="s">
        <v>515</v>
      </c>
      <c r="H4114" s="81" t="s">
        <v>3667</v>
      </c>
      <c r="I4114" s="81" t="s">
        <v>3668</v>
      </c>
      <c r="J4114" s="81" t="s">
        <v>221</v>
      </c>
      <c r="K4114" s="81" t="s">
        <v>333</v>
      </c>
      <c r="L4114" s="81">
        <v>-108.80306675</v>
      </c>
      <c r="M4114" s="81">
        <v>39.672399777777777</v>
      </c>
      <c r="N4114" s="190">
        <v>0</v>
      </c>
      <c r="O4114" s="185">
        <v>0</v>
      </c>
      <c r="P4114" s="185">
        <v>0</v>
      </c>
      <c r="Q4114" s="185">
        <v>0</v>
      </c>
      <c r="R4114" s="186">
        <v>0.18</v>
      </c>
    </row>
    <row r="4115" spans="1:18" s="81" customFormat="1" x14ac:dyDescent="0.2">
      <c r="A4115" s="81" t="s">
        <v>147</v>
      </c>
      <c r="B4115" s="81" t="s">
        <v>493</v>
      </c>
      <c r="C4115" s="81" t="str">
        <f t="shared" si="64"/>
        <v>08103</v>
      </c>
      <c r="D4115" s="81" t="s">
        <v>606</v>
      </c>
      <c r="E4115" s="81" t="s">
        <v>3666</v>
      </c>
      <c r="F4115" s="81">
        <v>36</v>
      </c>
      <c r="G4115" s="81" t="s">
        <v>515</v>
      </c>
      <c r="H4115" s="81" t="s">
        <v>3667</v>
      </c>
      <c r="I4115" s="81" t="s">
        <v>3668</v>
      </c>
      <c r="J4115" s="81" t="s">
        <v>221</v>
      </c>
      <c r="K4115" s="81" t="s">
        <v>333</v>
      </c>
      <c r="L4115" s="81">
        <v>-108.80306675</v>
      </c>
      <c r="M4115" s="81">
        <v>39.672399777777777</v>
      </c>
      <c r="N4115" s="190">
        <v>0</v>
      </c>
      <c r="O4115" s="185">
        <v>0</v>
      </c>
      <c r="P4115" s="185">
        <v>0</v>
      </c>
      <c r="Q4115" s="185">
        <v>0</v>
      </c>
      <c r="R4115" s="186">
        <v>0</v>
      </c>
    </row>
    <row r="4116" spans="1:18" s="81" customFormat="1" x14ac:dyDescent="0.2">
      <c r="A4116" s="81" t="s">
        <v>147</v>
      </c>
      <c r="B4116" s="81" t="s">
        <v>493</v>
      </c>
      <c r="C4116" s="81" t="str">
        <f t="shared" si="64"/>
        <v>08103</v>
      </c>
      <c r="D4116" s="81" t="s">
        <v>606</v>
      </c>
      <c r="E4116" s="81" t="s">
        <v>3666</v>
      </c>
      <c r="F4116" s="81">
        <v>36</v>
      </c>
      <c r="G4116" s="81" t="s">
        <v>515</v>
      </c>
      <c r="H4116" s="81" t="s">
        <v>3667</v>
      </c>
      <c r="I4116" s="81" t="s">
        <v>3668</v>
      </c>
      <c r="J4116" s="81" t="s">
        <v>221</v>
      </c>
      <c r="K4116" s="81" t="s">
        <v>333</v>
      </c>
      <c r="L4116" s="81">
        <v>-108.80306675</v>
      </c>
      <c r="M4116" s="81">
        <v>39.672399777777777</v>
      </c>
      <c r="N4116" s="190">
        <v>0</v>
      </c>
      <c r="O4116" s="185">
        <v>0</v>
      </c>
      <c r="P4116" s="185">
        <v>0</v>
      </c>
      <c r="Q4116" s="185">
        <v>1.0800000000000001E-2</v>
      </c>
      <c r="R4116" s="186">
        <v>0</v>
      </c>
    </row>
    <row r="4117" spans="1:18" s="81" customFormat="1" x14ac:dyDescent="0.2">
      <c r="A4117" s="81" t="s">
        <v>147</v>
      </c>
      <c r="B4117" s="81" t="s">
        <v>493</v>
      </c>
      <c r="C4117" s="81" t="str">
        <f t="shared" si="64"/>
        <v>08103</v>
      </c>
      <c r="D4117" s="81" t="s">
        <v>606</v>
      </c>
      <c r="E4117" s="81" t="s">
        <v>3666</v>
      </c>
      <c r="F4117" s="81">
        <v>36</v>
      </c>
      <c r="G4117" s="81" t="s">
        <v>515</v>
      </c>
      <c r="H4117" s="81" t="s">
        <v>3667</v>
      </c>
      <c r="I4117" s="81" t="s">
        <v>3668</v>
      </c>
      <c r="J4117" s="81" t="s">
        <v>221</v>
      </c>
      <c r="K4117" s="81" t="s">
        <v>333</v>
      </c>
      <c r="L4117" s="81">
        <v>-108.80306675</v>
      </c>
      <c r="M4117" s="81">
        <v>39.672399777777777</v>
      </c>
      <c r="N4117" s="190">
        <v>0</v>
      </c>
      <c r="O4117" s="185">
        <v>2.2999999999999998</v>
      </c>
      <c r="P4117" s="185">
        <v>0</v>
      </c>
      <c r="Q4117" s="185">
        <v>0</v>
      </c>
      <c r="R4117" s="186">
        <v>0</v>
      </c>
    </row>
    <row r="4118" spans="1:18" s="81" customFormat="1" x14ac:dyDescent="0.2">
      <c r="A4118" s="81" t="s">
        <v>147</v>
      </c>
      <c r="B4118" s="81" t="s">
        <v>493</v>
      </c>
      <c r="C4118" s="81" t="str">
        <f t="shared" si="64"/>
        <v>08103</v>
      </c>
      <c r="D4118" s="81" t="s">
        <v>606</v>
      </c>
      <c r="E4118" s="81" t="s">
        <v>3666</v>
      </c>
      <c r="F4118" s="81">
        <v>99</v>
      </c>
      <c r="G4118" s="81" t="s">
        <v>515</v>
      </c>
      <c r="H4118" s="81" t="s">
        <v>3669</v>
      </c>
      <c r="I4118" s="81" t="s">
        <v>3668</v>
      </c>
      <c r="J4118" s="81" t="s">
        <v>231</v>
      </c>
      <c r="K4118" s="81" t="s">
        <v>333</v>
      </c>
      <c r="L4118" s="81">
        <v>-108.80306675</v>
      </c>
      <c r="M4118" s="81">
        <v>39.672399777777777</v>
      </c>
      <c r="N4118" s="190">
        <v>0</v>
      </c>
      <c r="O4118" s="185">
        <v>0</v>
      </c>
      <c r="P4118" s="185">
        <v>5.7</v>
      </c>
      <c r="Q4118" s="185">
        <v>0</v>
      </c>
      <c r="R4118" s="186">
        <v>0</v>
      </c>
    </row>
    <row r="4119" spans="1:18" s="81" customFormat="1" x14ac:dyDescent="0.2">
      <c r="A4119" s="81" t="s">
        <v>147</v>
      </c>
      <c r="B4119" s="81" t="s">
        <v>493</v>
      </c>
      <c r="C4119" s="81" t="str">
        <f t="shared" si="64"/>
        <v>08103</v>
      </c>
      <c r="D4119" s="81" t="s">
        <v>606</v>
      </c>
      <c r="E4119" s="81" t="s">
        <v>3666</v>
      </c>
      <c r="F4119" s="81">
        <v>99</v>
      </c>
      <c r="G4119" s="81" t="s">
        <v>515</v>
      </c>
      <c r="H4119" s="81" t="s">
        <v>3669</v>
      </c>
      <c r="I4119" s="81" t="s">
        <v>3668</v>
      </c>
      <c r="J4119" s="81" t="s">
        <v>231</v>
      </c>
      <c r="K4119" s="81" t="s">
        <v>333</v>
      </c>
      <c r="L4119" s="81">
        <v>-108.80306675</v>
      </c>
      <c r="M4119" s="81">
        <v>39.672399777777777</v>
      </c>
      <c r="N4119" s="190">
        <v>17.7</v>
      </c>
      <c r="O4119" s="185">
        <v>0</v>
      </c>
      <c r="P4119" s="185">
        <v>0</v>
      </c>
      <c r="Q4119" s="185">
        <v>0</v>
      </c>
      <c r="R4119" s="186">
        <v>0</v>
      </c>
    </row>
    <row r="4120" spans="1:18" s="81" customFormat="1" x14ac:dyDescent="0.2">
      <c r="A4120" s="81" t="s">
        <v>147</v>
      </c>
      <c r="B4120" s="81" t="s">
        <v>493</v>
      </c>
      <c r="C4120" s="81" t="str">
        <f t="shared" si="64"/>
        <v>08103</v>
      </c>
      <c r="D4120" s="81" t="s">
        <v>606</v>
      </c>
      <c r="E4120" s="81" t="s">
        <v>3666</v>
      </c>
      <c r="F4120" s="81">
        <v>99</v>
      </c>
      <c r="G4120" s="81" t="s">
        <v>515</v>
      </c>
      <c r="H4120" s="81" t="s">
        <v>3669</v>
      </c>
      <c r="I4120" s="81" t="s">
        <v>3668</v>
      </c>
      <c r="J4120" s="81" t="s">
        <v>231</v>
      </c>
      <c r="K4120" s="81" t="s">
        <v>333</v>
      </c>
      <c r="L4120" s="81">
        <v>-108.80306675</v>
      </c>
      <c r="M4120" s="81">
        <v>39.672399777777777</v>
      </c>
      <c r="N4120" s="190">
        <v>0</v>
      </c>
      <c r="O4120" s="185">
        <v>0</v>
      </c>
      <c r="P4120" s="185">
        <v>0</v>
      </c>
      <c r="Q4120" s="185">
        <v>0</v>
      </c>
      <c r="R4120" s="186">
        <v>0.495</v>
      </c>
    </row>
    <row r="4121" spans="1:18" s="81" customFormat="1" x14ac:dyDescent="0.2">
      <c r="A4121" s="81" t="s">
        <v>147</v>
      </c>
      <c r="B4121" s="81" t="s">
        <v>493</v>
      </c>
      <c r="C4121" s="81" t="str">
        <f t="shared" si="64"/>
        <v>08103</v>
      </c>
      <c r="D4121" s="81" t="s">
        <v>606</v>
      </c>
      <c r="E4121" s="81" t="s">
        <v>3666</v>
      </c>
      <c r="F4121" s="81">
        <v>99</v>
      </c>
      <c r="G4121" s="81" t="s">
        <v>515</v>
      </c>
      <c r="H4121" s="81" t="s">
        <v>3669</v>
      </c>
      <c r="I4121" s="81" t="s">
        <v>3668</v>
      </c>
      <c r="J4121" s="81" t="s">
        <v>231</v>
      </c>
      <c r="K4121" s="81" t="s">
        <v>333</v>
      </c>
      <c r="L4121" s="81">
        <v>-108.80306675</v>
      </c>
      <c r="M4121" s="81">
        <v>39.672399777777777</v>
      </c>
      <c r="N4121" s="190">
        <v>0</v>
      </c>
      <c r="O4121" s="185">
        <v>0</v>
      </c>
      <c r="P4121" s="185">
        <v>0</v>
      </c>
      <c r="Q4121" s="185">
        <v>0</v>
      </c>
      <c r="R4121" s="186">
        <v>0</v>
      </c>
    </row>
    <row r="4122" spans="1:18" s="81" customFormat="1" x14ac:dyDescent="0.2">
      <c r="A4122" s="81" t="s">
        <v>147</v>
      </c>
      <c r="B4122" s="81" t="s">
        <v>493</v>
      </c>
      <c r="C4122" s="81" t="str">
        <f t="shared" si="64"/>
        <v>08103</v>
      </c>
      <c r="D4122" s="81" t="s">
        <v>606</v>
      </c>
      <c r="E4122" s="81" t="s">
        <v>3666</v>
      </c>
      <c r="F4122" s="81">
        <v>99</v>
      </c>
      <c r="G4122" s="81" t="s">
        <v>515</v>
      </c>
      <c r="H4122" s="81" t="s">
        <v>3669</v>
      </c>
      <c r="I4122" s="81" t="s">
        <v>3668</v>
      </c>
      <c r="J4122" s="81" t="s">
        <v>231</v>
      </c>
      <c r="K4122" s="81" t="s">
        <v>333</v>
      </c>
      <c r="L4122" s="81">
        <v>-108.80306675</v>
      </c>
      <c r="M4122" s="81">
        <v>39.672399777777777</v>
      </c>
      <c r="N4122" s="190">
        <v>0</v>
      </c>
      <c r="O4122" s="185">
        <v>0</v>
      </c>
      <c r="P4122" s="185">
        <v>0</v>
      </c>
      <c r="Q4122" s="185">
        <v>2.9700000000000001E-2</v>
      </c>
      <c r="R4122" s="186">
        <v>0</v>
      </c>
    </row>
    <row r="4123" spans="1:18" s="81" customFormat="1" x14ac:dyDescent="0.2">
      <c r="A4123" s="81" t="s">
        <v>147</v>
      </c>
      <c r="B4123" s="81" t="s">
        <v>493</v>
      </c>
      <c r="C4123" s="81" t="str">
        <f t="shared" si="64"/>
        <v>08103</v>
      </c>
      <c r="D4123" s="81" t="s">
        <v>606</v>
      </c>
      <c r="E4123" s="81" t="s">
        <v>3666</v>
      </c>
      <c r="F4123" s="81">
        <v>99</v>
      </c>
      <c r="G4123" s="81" t="s">
        <v>515</v>
      </c>
      <c r="H4123" s="81" t="s">
        <v>3669</v>
      </c>
      <c r="I4123" s="81" t="s">
        <v>3668</v>
      </c>
      <c r="J4123" s="81" t="s">
        <v>231</v>
      </c>
      <c r="K4123" s="81" t="s">
        <v>333</v>
      </c>
      <c r="L4123" s="81">
        <v>-108.80306675</v>
      </c>
      <c r="M4123" s="81">
        <v>39.672399777777777</v>
      </c>
      <c r="N4123" s="190">
        <v>0</v>
      </c>
      <c r="O4123" s="185">
        <v>1.1000000000000001</v>
      </c>
      <c r="P4123" s="185">
        <v>0</v>
      </c>
      <c r="Q4123" s="185">
        <v>0</v>
      </c>
      <c r="R4123" s="186">
        <v>0</v>
      </c>
    </row>
    <row r="4124" spans="1:18" s="81" customFormat="1" x14ac:dyDescent="0.2">
      <c r="A4124" s="81" t="s">
        <v>147</v>
      </c>
      <c r="B4124" s="81" t="s">
        <v>493</v>
      </c>
      <c r="C4124" s="81" t="str">
        <f t="shared" si="64"/>
        <v>08103</v>
      </c>
      <c r="D4124" s="81" t="s">
        <v>606</v>
      </c>
      <c r="E4124" s="81" t="s">
        <v>3666</v>
      </c>
      <c r="F4124" s="81">
        <v>99</v>
      </c>
      <c r="G4124" s="81" t="s">
        <v>515</v>
      </c>
      <c r="H4124" s="81" t="s">
        <v>3670</v>
      </c>
      <c r="I4124" s="81" t="s">
        <v>3668</v>
      </c>
      <c r="J4124" s="81" t="s">
        <v>231</v>
      </c>
      <c r="K4124" s="81" t="s">
        <v>333</v>
      </c>
      <c r="L4124" s="81">
        <v>-108.80306675</v>
      </c>
      <c r="M4124" s="81">
        <v>39.672399777777777</v>
      </c>
      <c r="N4124" s="190">
        <v>0</v>
      </c>
      <c r="O4124" s="185">
        <v>0</v>
      </c>
      <c r="P4124" s="185">
        <v>7.3325839999999998</v>
      </c>
      <c r="Q4124" s="185">
        <v>0</v>
      </c>
      <c r="R4124" s="186">
        <v>0</v>
      </c>
    </row>
    <row r="4125" spans="1:18" s="81" customFormat="1" x14ac:dyDescent="0.2">
      <c r="A4125" s="81" t="s">
        <v>147</v>
      </c>
      <c r="B4125" s="81" t="s">
        <v>493</v>
      </c>
      <c r="C4125" s="81" t="str">
        <f t="shared" si="64"/>
        <v>08103</v>
      </c>
      <c r="D4125" s="81" t="s">
        <v>606</v>
      </c>
      <c r="E4125" s="81" t="s">
        <v>3666</v>
      </c>
      <c r="F4125" s="81">
        <v>99</v>
      </c>
      <c r="G4125" s="81" t="s">
        <v>515</v>
      </c>
      <c r="H4125" s="81" t="s">
        <v>3670</v>
      </c>
      <c r="I4125" s="81" t="s">
        <v>3668</v>
      </c>
      <c r="J4125" s="81" t="s">
        <v>231</v>
      </c>
      <c r="K4125" s="81" t="s">
        <v>333</v>
      </c>
      <c r="L4125" s="81">
        <v>-108.80306675</v>
      </c>
      <c r="M4125" s="81">
        <v>39.672399777777777</v>
      </c>
      <c r="N4125" s="190">
        <v>24.442011000000001</v>
      </c>
      <c r="O4125" s="185">
        <v>0</v>
      </c>
      <c r="P4125" s="185">
        <v>0</v>
      </c>
      <c r="Q4125" s="185">
        <v>0</v>
      </c>
      <c r="R4125" s="186">
        <v>0</v>
      </c>
    </row>
    <row r="4126" spans="1:18" s="81" customFormat="1" x14ac:dyDescent="0.2">
      <c r="A4126" s="81" t="s">
        <v>147</v>
      </c>
      <c r="B4126" s="81" t="s">
        <v>493</v>
      </c>
      <c r="C4126" s="81" t="str">
        <f t="shared" si="64"/>
        <v>08103</v>
      </c>
      <c r="D4126" s="81" t="s">
        <v>606</v>
      </c>
      <c r="E4126" s="81" t="s">
        <v>3666</v>
      </c>
      <c r="F4126" s="81">
        <v>99</v>
      </c>
      <c r="G4126" s="81" t="s">
        <v>515</v>
      </c>
      <c r="H4126" s="81" t="s">
        <v>3670</v>
      </c>
      <c r="I4126" s="81" t="s">
        <v>3668</v>
      </c>
      <c r="J4126" s="81" t="s">
        <v>231</v>
      </c>
      <c r="K4126" s="81" t="s">
        <v>333</v>
      </c>
      <c r="L4126" s="81">
        <v>-108.80306675</v>
      </c>
      <c r="M4126" s="81">
        <v>39.672399777777777</v>
      </c>
      <c r="N4126" s="190">
        <v>0</v>
      </c>
      <c r="O4126" s="185">
        <v>0</v>
      </c>
      <c r="P4126" s="185">
        <v>0</v>
      </c>
      <c r="Q4126" s="185">
        <v>0</v>
      </c>
      <c r="R4126" s="186">
        <v>0.495</v>
      </c>
    </row>
    <row r="4127" spans="1:18" s="81" customFormat="1" x14ac:dyDescent="0.2">
      <c r="A4127" s="81" t="s">
        <v>147</v>
      </c>
      <c r="B4127" s="81" t="s">
        <v>493</v>
      </c>
      <c r="C4127" s="81" t="str">
        <f t="shared" si="64"/>
        <v>08103</v>
      </c>
      <c r="D4127" s="81" t="s">
        <v>606</v>
      </c>
      <c r="E4127" s="81" t="s">
        <v>3666</v>
      </c>
      <c r="F4127" s="81">
        <v>99</v>
      </c>
      <c r="G4127" s="81" t="s">
        <v>515</v>
      </c>
      <c r="H4127" s="81" t="s">
        <v>3670</v>
      </c>
      <c r="I4127" s="81" t="s">
        <v>3668</v>
      </c>
      <c r="J4127" s="81" t="s">
        <v>231</v>
      </c>
      <c r="K4127" s="81" t="s">
        <v>333</v>
      </c>
      <c r="L4127" s="81">
        <v>-108.80306675</v>
      </c>
      <c r="M4127" s="81">
        <v>39.672399777777777</v>
      </c>
      <c r="N4127" s="190">
        <v>0</v>
      </c>
      <c r="O4127" s="185">
        <v>0</v>
      </c>
      <c r="P4127" s="185">
        <v>0</v>
      </c>
      <c r="Q4127" s="185">
        <v>0</v>
      </c>
      <c r="R4127" s="186">
        <v>0</v>
      </c>
    </row>
    <row r="4128" spans="1:18" s="81" customFormat="1" x14ac:dyDescent="0.2">
      <c r="A4128" s="81" t="s">
        <v>147</v>
      </c>
      <c r="B4128" s="81" t="s">
        <v>493</v>
      </c>
      <c r="C4128" s="81" t="str">
        <f t="shared" si="64"/>
        <v>08103</v>
      </c>
      <c r="D4128" s="81" t="s">
        <v>606</v>
      </c>
      <c r="E4128" s="81" t="s">
        <v>3666</v>
      </c>
      <c r="F4128" s="81">
        <v>99</v>
      </c>
      <c r="G4128" s="81" t="s">
        <v>515</v>
      </c>
      <c r="H4128" s="81" t="s">
        <v>3670</v>
      </c>
      <c r="I4128" s="81" t="s">
        <v>3668</v>
      </c>
      <c r="J4128" s="81" t="s">
        <v>231</v>
      </c>
      <c r="K4128" s="81" t="s">
        <v>333</v>
      </c>
      <c r="L4128" s="81">
        <v>-108.80306675</v>
      </c>
      <c r="M4128" s="81">
        <v>39.672399777777777</v>
      </c>
      <c r="N4128" s="190">
        <v>0</v>
      </c>
      <c r="O4128" s="185">
        <v>0</v>
      </c>
      <c r="P4128" s="185">
        <v>0</v>
      </c>
      <c r="Q4128" s="185">
        <v>2.9700000000000001E-2</v>
      </c>
      <c r="R4128" s="186">
        <v>0</v>
      </c>
    </row>
    <row r="4129" spans="1:18" s="81" customFormat="1" x14ac:dyDescent="0.2">
      <c r="A4129" s="81" t="s">
        <v>147</v>
      </c>
      <c r="B4129" s="81" t="s">
        <v>493</v>
      </c>
      <c r="C4129" s="81" t="str">
        <f t="shared" si="64"/>
        <v>08103</v>
      </c>
      <c r="D4129" s="81" t="s">
        <v>606</v>
      </c>
      <c r="E4129" s="81" t="s">
        <v>3666</v>
      </c>
      <c r="F4129" s="81">
        <v>99</v>
      </c>
      <c r="G4129" s="81" t="s">
        <v>515</v>
      </c>
      <c r="H4129" s="81" t="s">
        <v>3670</v>
      </c>
      <c r="I4129" s="81" t="s">
        <v>3668</v>
      </c>
      <c r="J4129" s="81" t="s">
        <v>231</v>
      </c>
      <c r="K4129" s="81" t="s">
        <v>333</v>
      </c>
      <c r="L4129" s="81">
        <v>-108.80306675</v>
      </c>
      <c r="M4129" s="81">
        <v>39.672399777777777</v>
      </c>
      <c r="N4129" s="190">
        <v>0</v>
      </c>
      <c r="O4129" s="185">
        <v>1.833134</v>
      </c>
      <c r="P4129" s="185">
        <v>0</v>
      </c>
      <c r="Q4129" s="185">
        <v>0</v>
      </c>
      <c r="R4129" s="186">
        <v>0</v>
      </c>
    </row>
    <row r="4130" spans="1:18" s="81" customFormat="1" x14ac:dyDescent="0.2">
      <c r="A4130" s="81" t="s">
        <v>147</v>
      </c>
      <c r="B4130" s="81" t="s">
        <v>493</v>
      </c>
      <c r="C4130" s="81" t="str">
        <f t="shared" si="64"/>
        <v>08103</v>
      </c>
      <c r="D4130" s="81" t="s">
        <v>606</v>
      </c>
      <c r="E4130" s="81" t="s">
        <v>3666</v>
      </c>
      <c r="F4130" s="81">
        <v>9</v>
      </c>
      <c r="G4130" s="81" t="s">
        <v>515</v>
      </c>
      <c r="H4130" s="81" t="s">
        <v>3671</v>
      </c>
      <c r="I4130" s="81" t="s">
        <v>3668</v>
      </c>
      <c r="J4130" s="81" t="s">
        <v>102</v>
      </c>
      <c r="K4130" s="81" t="s">
        <v>386</v>
      </c>
      <c r="L4130" s="81">
        <v>-108.80306675</v>
      </c>
      <c r="M4130" s="81">
        <v>39.672399777777777</v>
      </c>
      <c r="N4130" s="190">
        <v>0</v>
      </c>
      <c r="O4130" s="185">
        <v>0</v>
      </c>
      <c r="P4130" s="185">
        <v>5</v>
      </c>
      <c r="Q4130" s="185">
        <v>0</v>
      </c>
      <c r="R4130" s="186">
        <v>0</v>
      </c>
    </row>
    <row r="4131" spans="1:18" s="81" customFormat="1" x14ac:dyDescent="0.2">
      <c r="A4131" s="81" t="s">
        <v>147</v>
      </c>
      <c r="B4131" s="81" t="s">
        <v>493</v>
      </c>
      <c r="C4131" s="81" t="str">
        <f t="shared" si="64"/>
        <v>08103</v>
      </c>
      <c r="D4131" s="81" t="s">
        <v>606</v>
      </c>
      <c r="E4131" s="81" t="s">
        <v>3666</v>
      </c>
      <c r="F4131" s="81">
        <v>9</v>
      </c>
      <c r="G4131" s="81" t="s">
        <v>515</v>
      </c>
      <c r="H4131" s="81" t="s">
        <v>3671</v>
      </c>
      <c r="I4131" s="81" t="s">
        <v>3668</v>
      </c>
      <c r="J4131" s="81" t="s">
        <v>102</v>
      </c>
      <c r="K4131" s="81" t="s">
        <v>386</v>
      </c>
      <c r="L4131" s="81">
        <v>-108.80306675</v>
      </c>
      <c r="M4131" s="81">
        <v>39.672399777777777</v>
      </c>
      <c r="N4131" s="190">
        <v>5</v>
      </c>
      <c r="O4131" s="185">
        <v>0</v>
      </c>
      <c r="P4131" s="185">
        <v>0</v>
      </c>
      <c r="Q4131" s="185">
        <v>0</v>
      </c>
      <c r="R4131" s="186">
        <v>0</v>
      </c>
    </row>
    <row r="4132" spans="1:18" s="81" customFormat="1" x14ac:dyDescent="0.2">
      <c r="A4132" s="81" t="s">
        <v>147</v>
      </c>
      <c r="B4132" s="81" t="s">
        <v>493</v>
      </c>
      <c r="C4132" s="81" t="str">
        <f t="shared" si="64"/>
        <v>08103</v>
      </c>
      <c r="D4132" s="81" t="s">
        <v>606</v>
      </c>
      <c r="E4132" s="81" t="s">
        <v>3666</v>
      </c>
      <c r="F4132" s="81">
        <v>9</v>
      </c>
      <c r="G4132" s="81" t="s">
        <v>515</v>
      </c>
      <c r="H4132" s="81" t="s">
        <v>3671</v>
      </c>
      <c r="I4132" s="81" t="s">
        <v>3668</v>
      </c>
      <c r="J4132" s="81" t="s">
        <v>102</v>
      </c>
      <c r="K4132" s="81" t="s">
        <v>386</v>
      </c>
      <c r="L4132" s="81">
        <v>-108.80306675</v>
      </c>
      <c r="M4132" s="81">
        <v>39.672399777777777</v>
      </c>
      <c r="N4132" s="190">
        <v>0</v>
      </c>
      <c r="O4132" s="185">
        <v>10</v>
      </c>
      <c r="P4132" s="185">
        <v>0</v>
      </c>
      <c r="Q4132" s="185">
        <v>0</v>
      </c>
      <c r="R4132" s="186">
        <v>0</v>
      </c>
    </row>
    <row r="4133" spans="1:18" s="81" customFormat="1" x14ac:dyDescent="0.2">
      <c r="A4133" s="81" t="s">
        <v>147</v>
      </c>
      <c r="B4133" s="81" t="s">
        <v>493</v>
      </c>
      <c r="C4133" s="81" t="str">
        <f t="shared" si="64"/>
        <v>08103</v>
      </c>
      <c r="D4133" s="81" t="s">
        <v>606</v>
      </c>
      <c r="E4133" s="81" t="s">
        <v>3666</v>
      </c>
      <c r="F4133" s="81">
        <v>6570</v>
      </c>
      <c r="G4133" s="81" t="s">
        <v>515</v>
      </c>
      <c r="H4133" s="81" t="s">
        <v>3672</v>
      </c>
      <c r="I4133" s="81" t="s">
        <v>3668</v>
      </c>
      <c r="J4133" s="81" t="s">
        <v>10</v>
      </c>
      <c r="K4133" s="81" t="s">
        <v>319</v>
      </c>
      <c r="L4133" s="81">
        <v>-108.80306675</v>
      </c>
      <c r="M4133" s="81">
        <v>39.672399777777777</v>
      </c>
      <c r="N4133" s="190">
        <v>0</v>
      </c>
      <c r="O4133" s="185">
        <v>6.1987949999999996</v>
      </c>
      <c r="P4133" s="185">
        <v>0</v>
      </c>
      <c r="Q4133" s="185">
        <v>0</v>
      </c>
      <c r="R4133" s="186">
        <v>0</v>
      </c>
    </row>
    <row r="4134" spans="1:18" s="81" customFormat="1" x14ac:dyDescent="0.2">
      <c r="A4134" s="81" t="s">
        <v>147</v>
      </c>
      <c r="B4134" s="81" t="s">
        <v>493</v>
      </c>
      <c r="C4134" s="81" t="str">
        <f t="shared" si="64"/>
        <v>08103</v>
      </c>
      <c r="D4134" s="81" t="s">
        <v>606</v>
      </c>
      <c r="E4134" s="81" t="s">
        <v>3666</v>
      </c>
      <c r="F4134" s="81">
        <v>0</v>
      </c>
      <c r="G4134" s="81" t="s">
        <v>526</v>
      </c>
      <c r="H4134" s="81" t="s">
        <v>3673</v>
      </c>
      <c r="I4134" s="81" t="s">
        <v>3668</v>
      </c>
      <c r="J4134" s="81" t="s">
        <v>277</v>
      </c>
      <c r="K4134" s="81" t="s">
        <v>350</v>
      </c>
      <c r="L4134" s="81">
        <v>-108.80306675</v>
      </c>
      <c r="M4134" s="81">
        <v>39.672399777777777</v>
      </c>
      <c r="N4134" s="190">
        <v>0</v>
      </c>
      <c r="O4134" s="185">
        <v>16.899999999999999</v>
      </c>
      <c r="P4134" s="185">
        <v>0</v>
      </c>
      <c r="Q4134" s="185">
        <v>0</v>
      </c>
      <c r="R4134" s="186">
        <v>0</v>
      </c>
    </row>
    <row r="4135" spans="1:18" s="81" customFormat="1" x14ac:dyDescent="0.2">
      <c r="A4135" s="81" t="s">
        <v>147</v>
      </c>
      <c r="B4135" s="81" t="s">
        <v>493</v>
      </c>
      <c r="C4135" s="81" t="str">
        <f t="shared" si="64"/>
        <v>08103</v>
      </c>
      <c r="D4135" s="81" t="s">
        <v>606</v>
      </c>
      <c r="E4135" s="81" t="s">
        <v>3666</v>
      </c>
      <c r="F4135" s="81">
        <v>730</v>
      </c>
      <c r="G4135" s="81" t="s">
        <v>1064</v>
      </c>
      <c r="H4135" s="81" t="s">
        <v>3665</v>
      </c>
      <c r="I4135" s="81" t="s">
        <v>3668</v>
      </c>
      <c r="J4135" s="81" t="s">
        <v>14</v>
      </c>
      <c r="K4135" s="81" t="s">
        <v>494</v>
      </c>
      <c r="L4135" s="81">
        <v>-108.80306675</v>
      </c>
      <c r="M4135" s="81">
        <v>39.672399777777777</v>
      </c>
      <c r="N4135" s="190">
        <v>0</v>
      </c>
      <c r="O4135" s="185">
        <v>7.654430115127723</v>
      </c>
      <c r="P4135" s="185">
        <v>0</v>
      </c>
      <c r="Q4135" s="185">
        <v>0</v>
      </c>
      <c r="R4135" s="186">
        <v>0</v>
      </c>
    </row>
    <row r="4136" spans="1:18" s="81" customFormat="1" x14ac:dyDescent="0.2">
      <c r="A4136" s="81" t="s">
        <v>147</v>
      </c>
      <c r="B4136" s="81" t="s">
        <v>493</v>
      </c>
      <c r="C4136" s="81" t="str">
        <f t="shared" si="64"/>
        <v>08103</v>
      </c>
      <c r="D4136" s="81" t="s">
        <v>606</v>
      </c>
      <c r="E4136" s="81" t="s">
        <v>3674</v>
      </c>
      <c r="F4136" s="81">
        <v>6</v>
      </c>
      <c r="G4136" s="81" t="s">
        <v>515</v>
      </c>
      <c r="H4136" s="81" t="s">
        <v>3675</v>
      </c>
      <c r="I4136" s="81" t="s">
        <v>3676</v>
      </c>
      <c r="J4136" s="81" t="s">
        <v>221</v>
      </c>
      <c r="K4136" s="81" t="s">
        <v>333</v>
      </c>
      <c r="L4136" s="81">
        <v>-108.77375033333335</v>
      </c>
      <c r="M4136" s="81">
        <v>40.046074694444442</v>
      </c>
      <c r="N4136" s="190">
        <v>0</v>
      </c>
      <c r="O4136" s="185">
        <v>0</v>
      </c>
      <c r="P4136" s="185">
        <v>1.29</v>
      </c>
      <c r="Q4136" s="185">
        <v>0</v>
      </c>
      <c r="R4136" s="186">
        <v>0</v>
      </c>
    </row>
    <row r="4137" spans="1:18" s="81" customFormat="1" x14ac:dyDescent="0.2">
      <c r="A4137" s="81" t="s">
        <v>147</v>
      </c>
      <c r="B4137" s="81" t="s">
        <v>493</v>
      </c>
      <c r="C4137" s="81" t="str">
        <f t="shared" si="64"/>
        <v>08103</v>
      </c>
      <c r="D4137" s="81" t="s">
        <v>606</v>
      </c>
      <c r="E4137" s="81" t="s">
        <v>3674</v>
      </c>
      <c r="F4137" s="81">
        <v>6</v>
      </c>
      <c r="G4137" s="81" t="s">
        <v>515</v>
      </c>
      <c r="H4137" s="81" t="s">
        <v>3675</v>
      </c>
      <c r="I4137" s="81" t="s">
        <v>3676</v>
      </c>
      <c r="J4137" s="81" t="s">
        <v>221</v>
      </c>
      <c r="K4137" s="81" t="s">
        <v>333</v>
      </c>
      <c r="L4137" s="81">
        <v>-108.77375033333335</v>
      </c>
      <c r="M4137" s="81">
        <v>40.046074694444442</v>
      </c>
      <c r="N4137" s="190">
        <v>10.199999999999999</v>
      </c>
      <c r="O4137" s="185">
        <v>0</v>
      </c>
      <c r="P4137" s="185">
        <v>0</v>
      </c>
      <c r="Q4137" s="185">
        <v>0</v>
      </c>
      <c r="R4137" s="186">
        <v>0</v>
      </c>
    </row>
    <row r="4138" spans="1:18" s="81" customFormat="1" x14ac:dyDescent="0.2">
      <c r="A4138" s="81" t="s">
        <v>147</v>
      </c>
      <c r="B4138" s="81" t="s">
        <v>493</v>
      </c>
      <c r="C4138" s="81" t="str">
        <f t="shared" si="64"/>
        <v>08103</v>
      </c>
      <c r="D4138" s="81" t="s">
        <v>606</v>
      </c>
      <c r="E4138" s="81" t="s">
        <v>3674</v>
      </c>
      <c r="F4138" s="81">
        <v>6</v>
      </c>
      <c r="G4138" s="81" t="s">
        <v>515</v>
      </c>
      <c r="H4138" s="81" t="s">
        <v>3675</v>
      </c>
      <c r="I4138" s="81" t="s">
        <v>3676</v>
      </c>
      <c r="J4138" s="81" t="s">
        <v>221</v>
      </c>
      <c r="K4138" s="81" t="s">
        <v>333</v>
      </c>
      <c r="L4138" s="81">
        <v>-108.77375033333335</v>
      </c>
      <c r="M4138" s="81">
        <v>40.046074694444442</v>
      </c>
      <c r="N4138" s="190">
        <v>0</v>
      </c>
      <c r="O4138" s="185">
        <v>0</v>
      </c>
      <c r="P4138" s="185">
        <v>0</v>
      </c>
      <c r="Q4138" s="185">
        <v>0</v>
      </c>
      <c r="R4138" s="186">
        <v>0.03</v>
      </c>
    </row>
    <row r="4139" spans="1:18" s="81" customFormat="1" x14ac:dyDescent="0.2">
      <c r="A4139" s="81" t="s">
        <v>147</v>
      </c>
      <c r="B4139" s="81" t="s">
        <v>493</v>
      </c>
      <c r="C4139" s="81" t="str">
        <f t="shared" si="64"/>
        <v>08103</v>
      </c>
      <c r="D4139" s="81" t="s">
        <v>606</v>
      </c>
      <c r="E4139" s="81" t="s">
        <v>3674</v>
      </c>
      <c r="F4139" s="81">
        <v>6</v>
      </c>
      <c r="G4139" s="81" t="s">
        <v>515</v>
      </c>
      <c r="H4139" s="81" t="s">
        <v>3675</v>
      </c>
      <c r="I4139" s="81" t="s">
        <v>3676</v>
      </c>
      <c r="J4139" s="81" t="s">
        <v>221</v>
      </c>
      <c r="K4139" s="81" t="s">
        <v>333</v>
      </c>
      <c r="L4139" s="81">
        <v>-108.77375033333335</v>
      </c>
      <c r="M4139" s="81">
        <v>40.046074694444442</v>
      </c>
      <c r="N4139" s="190">
        <v>0</v>
      </c>
      <c r="O4139" s="185">
        <v>0</v>
      </c>
      <c r="P4139" s="185">
        <v>0</v>
      </c>
      <c r="Q4139" s="185">
        <v>0</v>
      </c>
      <c r="R4139" s="186">
        <v>0</v>
      </c>
    </row>
    <row r="4140" spans="1:18" s="81" customFormat="1" x14ac:dyDescent="0.2">
      <c r="A4140" s="81" t="s">
        <v>147</v>
      </c>
      <c r="B4140" s="81" t="s">
        <v>493</v>
      </c>
      <c r="C4140" s="81" t="str">
        <f t="shared" si="64"/>
        <v>08103</v>
      </c>
      <c r="D4140" s="81" t="s">
        <v>606</v>
      </c>
      <c r="E4140" s="81" t="s">
        <v>3674</v>
      </c>
      <c r="F4140" s="81">
        <v>6</v>
      </c>
      <c r="G4140" s="81" t="s">
        <v>515</v>
      </c>
      <c r="H4140" s="81" t="s">
        <v>3675</v>
      </c>
      <c r="I4140" s="81" t="s">
        <v>3676</v>
      </c>
      <c r="J4140" s="81" t="s">
        <v>221</v>
      </c>
      <c r="K4140" s="81" t="s">
        <v>333</v>
      </c>
      <c r="L4140" s="81">
        <v>-108.77375033333335</v>
      </c>
      <c r="M4140" s="81">
        <v>40.046074694444442</v>
      </c>
      <c r="N4140" s="190">
        <v>0</v>
      </c>
      <c r="O4140" s="185">
        <v>0</v>
      </c>
      <c r="P4140" s="185">
        <v>0</v>
      </c>
      <c r="Q4140" s="185">
        <v>1.8E-3</v>
      </c>
      <c r="R4140" s="186">
        <v>0</v>
      </c>
    </row>
    <row r="4141" spans="1:18" s="81" customFormat="1" x14ac:dyDescent="0.2">
      <c r="A4141" s="81" t="s">
        <v>147</v>
      </c>
      <c r="B4141" s="81" t="s">
        <v>493</v>
      </c>
      <c r="C4141" s="81" t="str">
        <f t="shared" si="64"/>
        <v>08103</v>
      </c>
      <c r="D4141" s="81" t="s">
        <v>606</v>
      </c>
      <c r="E4141" s="81" t="s">
        <v>3674</v>
      </c>
      <c r="F4141" s="81">
        <v>6</v>
      </c>
      <c r="G4141" s="81" t="s">
        <v>515</v>
      </c>
      <c r="H4141" s="81" t="s">
        <v>3675</v>
      </c>
      <c r="I4141" s="81" t="s">
        <v>3676</v>
      </c>
      <c r="J4141" s="81" t="s">
        <v>221</v>
      </c>
      <c r="K4141" s="81" t="s">
        <v>333</v>
      </c>
      <c r="L4141" s="81">
        <v>-108.77375033333335</v>
      </c>
      <c r="M4141" s="81">
        <v>40.046074694444442</v>
      </c>
      <c r="N4141" s="190">
        <v>0</v>
      </c>
      <c r="O4141" s="185">
        <v>0.2487</v>
      </c>
      <c r="P4141" s="185">
        <v>0</v>
      </c>
      <c r="Q4141" s="185">
        <v>0</v>
      </c>
      <c r="R4141" s="186">
        <v>0</v>
      </c>
    </row>
    <row r="4142" spans="1:18" s="81" customFormat="1" x14ac:dyDescent="0.2">
      <c r="A4142" s="81" t="s">
        <v>147</v>
      </c>
      <c r="B4142" s="81" t="s">
        <v>493</v>
      </c>
      <c r="C4142" s="81" t="str">
        <f t="shared" si="64"/>
        <v>08103</v>
      </c>
      <c r="D4142" s="81" t="s">
        <v>606</v>
      </c>
      <c r="E4142" s="81" t="s">
        <v>3674</v>
      </c>
      <c r="F4142" s="81">
        <v>231</v>
      </c>
      <c r="G4142" s="81" t="s">
        <v>515</v>
      </c>
      <c r="H4142" s="81" t="s">
        <v>3677</v>
      </c>
      <c r="I4142" s="81" t="s">
        <v>3676</v>
      </c>
      <c r="J4142" s="81" t="s">
        <v>221</v>
      </c>
      <c r="K4142" s="81" t="s">
        <v>333</v>
      </c>
      <c r="L4142" s="81">
        <v>-108.77375033333335</v>
      </c>
      <c r="M4142" s="81">
        <v>40.046074694444442</v>
      </c>
      <c r="N4142" s="190">
        <v>0</v>
      </c>
      <c r="O4142" s="185">
        <v>0</v>
      </c>
      <c r="P4142" s="185">
        <v>46.69</v>
      </c>
      <c r="Q4142" s="185">
        <v>0</v>
      </c>
      <c r="R4142" s="186">
        <v>0</v>
      </c>
    </row>
    <row r="4143" spans="1:18" s="81" customFormat="1" x14ac:dyDescent="0.2">
      <c r="A4143" s="81" t="s">
        <v>147</v>
      </c>
      <c r="B4143" s="81" t="s">
        <v>493</v>
      </c>
      <c r="C4143" s="81" t="str">
        <f t="shared" si="64"/>
        <v>08103</v>
      </c>
      <c r="D4143" s="81" t="s">
        <v>606</v>
      </c>
      <c r="E4143" s="81" t="s">
        <v>3674</v>
      </c>
      <c r="F4143" s="81">
        <v>231</v>
      </c>
      <c r="G4143" s="81" t="s">
        <v>515</v>
      </c>
      <c r="H4143" s="81" t="s">
        <v>3677</v>
      </c>
      <c r="I4143" s="81" t="s">
        <v>3676</v>
      </c>
      <c r="J4143" s="81" t="s">
        <v>221</v>
      </c>
      <c r="K4143" s="81" t="s">
        <v>333</v>
      </c>
      <c r="L4143" s="81">
        <v>-108.77375033333335</v>
      </c>
      <c r="M4143" s="81">
        <v>40.046074694444442</v>
      </c>
      <c r="N4143" s="190">
        <v>383.44</v>
      </c>
      <c r="O4143" s="185">
        <v>0</v>
      </c>
      <c r="P4143" s="185">
        <v>0</v>
      </c>
      <c r="Q4143" s="185">
        <v>0</v>
      </c>
      <c r="R4143" s="186">
        <v>0</v>
      </c>
    </row>
    <row r="4144" spans="1:18" s="81" customFormat="1" x14ac:dyDescent="0.2">
      <c r="A4144" s="81" t="s">
        <v>147</v>
      </c>
      <c r="B4144" s="81" t="s">
        <v>493</v>
      </c>
      <c r="C4144" s="81" t="str">
        <f t="shared" si="64"/>
        <v>08103</v>
      </c>
      <c r="D4144" s="81" t="s">
        <v>606</v>
      </c>
      <c r="E4144" s="81" t="s">
        <v>3674</v>
      </c>
      <c r="F4144" s="81">
        <v>231</v>
      </c>
      <c r="G4144" s="81" t="s">
        <v>515</v>
      </c>
      <c r="H4144" s="81" t="s">
        <v>3677</v>
      </c>
      <c r="I4144" s="81" t="s">
        <v>3676</v>
      </c>
      <c r="J4144" s="81" t="s">
        <v>221</v>
      </c>
      <c r="K4144" s="81" t="s">
        <v>333</v>
      </c>
      <c r="L4144" s="81">
        <v>-108.77375033333335</v>
      </c>
      <c r="M4144" s="81">
        <v>40.046074694444442</v>
      </c>
      <c r="N4144" s="190">
        <v>0</v>
      </c>
      <c r="O4144" s="185">
        <v>0</v>
      </c>
      <c r="P4144" s="185">
        <v>0</v>
      </c>
      <c r="Q4144" s="185">
        <v>0</v>
      </c>
      <c r="R4144" s="186">
        <v>4.6399999999999997</v>
      </c>
    </row>
    <row r="4145" spans="1:18" s="81" customFormat="1" x14ac:dyDescent="0.2">
      <c r="A4145" s="81" t="s">
        <v>147</v>
      </c>
      <c r="B4145" s="81" t="s">
        <v>493</v>
      </c>
      <c r="C4145" s="81" t="str">
        <f t="shared" si="64"/>
        <v>08103</v>
      </c>
      <c r="D4145" s="81" t="s">
        <v>606</v>
      </c>
      <c r="E4145" s="81" t="s">
        <v>3674</v>
      </c>
      <c r="F4145" s="81">
        <v>231</v>
      </c>
      <c r="G4145" s="81" t="s">
        <v>515</v>
      </c>
      <c r="H4145" s="81" t="s">
        <v>3677</v>
      </c>
      <c r="I4145" s="81" t="s">
        <v>3676</v>
      </c>
      <c r="J4145" s="81" t="s">
        <v>221</v>
      </c>
      <c r="K4145" s="81" t="s">
        <v>333</v>
      </c>
      <c r="L4145" s="81">
        <v>-108.77375033333335</v>
      </c>
      <c r="M4145" s="81">
        <v>40.046074694444442</v>
      </c>
      <c r="N4145" s="190">
        <v>0</v>
      </c>
      <c r="O4145" s="185">
        <v>0</v>
      </c>
      <c r="P4145" s="185">
        <v>0</v>
      </c>
      <c r="Q4145" s="185">
        <v>0</v>
      </c>
      <c r="R4145" s="186">
        <v>0</v>
      </c>
    </row>
    <row r="4146" spans="1:18" s="81" customFormat="1" x14ac:dyDescent="0.2">
      <c r="A4146" s="81" t="s">
        <v>147</v>
      </c>
      <c r="B4146" s="81" t="s">
        <v>493</v>
      </c>
      <c r="C4146" s="81" t="str">
        <f t="shared" si="64"/>
        <v>08103</v>
      </c>
      <c r="D4146" s="81" t="s">
        <v>606</v>
      </c>
      <c r="E4146" s="81" t="s">
        <v>3674</v>
      </c>
      <c r="F4146" s="81">
        <v>231</v>
      </c>
      <c r="G4146" s="81" t="s">
        <v>515</v>
      </c>
      <c r="H4146" s="81" t="s">
        <v>3677</v>
      </c>
      <c r="I4146" s="81" t="s">
        <v>3676</v>
      </c>
      <c r="J4146" s="81" t="s">
        <v>221</v>
      </c>
      <c r="K4146" s="81" t="s">
        <v>333</v>
      </c>
      <c r="L4146" s="81">
        <v>-108.77375033333335</v>
      </c>
      <c r="M4146" s="81">
        <v>40.046074694444442</v>
      </c>
      <c r="N4146" s="190">
        <v>0</v>
      </c>
      <c r="O4146" s="185">
        <v>0</v>
      </c>
      <c r="P4146" s="185">
        <v>0</v>
      </c>
      <c r="Q4146" s="185">
        <v>7.0000000000000007E-2</v>
      </c>
      <c r="R4146" s="186">
        <v>0</v>
      </c>
    </row>
    <row r="4147" spans="1:18" s="81" customFormat="1" x14ac:dyDescent="0.2">
      <c r="A4147" s="81" t="s">
        <v>147</v>
      </c>
      <c r="B4147" s="81" t="s">
        <v>493</v>
      </c>
      <c r="C4147" s="81" t="str">
        <f t="shared" si="64"/>
        <v>08103</v>
      </c>
      <c r="D4147" s="81" t="s">
        <v>606</v>
      </c>
      <c r="E4147" s="81" t="s">
        <v>3674</v>
      </c>
      <c r="F4147" s="81">
        <v>231</v>
      </c>
      <c r="G4147" s="81" t="s">
        <v>515</v>
      </c>
      <c r="H4147" s="81" t="s">
        <v>3677</v>
      </c>
      <c r="I4147" s="81" t="s">
        <v>3676</v>
      </c>
      <c r="J4147" s="81" t="s">
        <v>221</v>
      </c>
      <c r="K4147" s="81" t="s">
        <v>333</v>
      </c>
      <c r="L4147" s="81">
        <v>-108.77375033333335</v>
      </c>
      <c r="M4147" s="81">
        <v>40.046074694444442</v>
      </c>
      <c r="N4147" s="190">
        <v>0</v>
      </c>
      <c r="O4147" s="185">
        <v>14.52</v>
      </c>
      <c r="P4147" s="185">
        <v>0</v>
      </c>
      <c r="Q4147" s="185">
        <v>0</v>
      </c>
      <c r="R4147" s="186">
        <v>0</v>
      </c>
    </row>
    <row r="4148" spans="1:18" s="81" customFormat="1" x14ac:dyDescent="0.2">
      <c r="A4148" s="81" t="s">
        <v>147</v>
      </c>
      <c r="B4148" s="81" t="s">
        <v>493</v>
      </c>
      <c r="C4148" s="81" t="str">
        <f t="shared" si="64"/>
        <v>08103</v>
      </c>
      <c r="D4148" s="81" t="s">
        <v>606</v>
      </c>
      <c r="E4148" s="81" t="s">
        <v>3678</v>
      </c>
      <c r="F4148" s="81">
        <v>95.91</v>
      </c>
      <c r="G4148" s="81" t="s">
        <v>515</v>
      </c>
      <c r="H4148" s="81" t="s">
        <v>3679</v>
      </c>
      <c r="I4148" s="81" t="s">
        <v>3680</v>
      </c>
      <c r="J4148" s="81" t="s">
        <v>221</v>
      </c>
      <c r="K4148" s="81" t="s">
        <v>333</v>
      </c>
      <c r="L4148" s="81">
        <v>-108.76256877777777</v>
      </c>
      <c r="M4148" s="81">
        <v>39.81178091666667</v>
      </c>
      <c r="N4148" s="190">
        <v>0</v>
      </c>
      <c r="O4148" s="185">
        <v>0</v>
      </c>
      <c r="P4148" s="185">
        <v>8.6999999999999993</v>
      </c>
      <c r="Q4148" s="185">
        <v>0</v>
      </c>
      <c r="R4148" s="186">
        <v>0</v>
      </c>
    </row>
    <row r="4149" spans="1:18" s="81" customFormat="1" x14ac:dyDescent="0.2">
      <c r="A4149" s="81" t="s">
        <v>147</v>
      </c>
      <c r="B4149" s="81" t="s">
        <v>493</v>
      </c>
      <c r="C4149" s="81" t="str">
        <f t="shared" si="64"/>
        <v>08103</v>
      </c>
      <c r="D4149" s="81" t="s">
        <v>606</v>
      </c>
      <c r="E4149" s="81" t="s">
        <v>3678</v>
      </c>
      <c r="F4149" s="81">
        <v>95.91</v>
      </c>
      <c r="G4149" s="81" t="s">
        <v>515</v>
      </c>
      <c r="H4149" s="81" t="s">
        <v>3679</v>
      </c>
      <c r="I4149" s="81" t="s">
        <v>3680</v>
      </c>
      <c r="J4149" s="81" t="s">
        <v>221</v>
      </c>
      <c r="K4149" s="81" t="s">
        <v>333</v>
      </c>
      <c r="L4149" s="81">
        <v>-108.76256877777777</v>
      </c>
      <c r="M4149" s="81">
        <v>39.81178091666667</v>
      </c>
      <c r="N4149" s="190">
        <v>8.6999999999999993</v>
      </c>
      <c r="O4149" s="185">
        <v>0</v>
      </c>
      <c r="P4149" s="185">
        <v>0</v>
      </c>
      <c r="Q4149" s="185">
        <v>0</v>
      </c>
      <c r="R4149" s="186">
        <v>0</v>
      </c>
    </row>
    <row r="4150" spans="1:18" s="81" customFormat="1" x14ac:dyDescent="0.2">
      <c r="A4150" s="81" t="s">
        <v>147</v>
      </c>
      <c r="B4150" s="81" t="s">
        <v>493</v>
      </c>
      <c r="C4150" s="81" t="str">
        <f t="shared" si="64"/>
        <v>08103</v>
      </c>
      <c r="D4150" s="81" t="s">
        <v>606</v>
      </c>
      <c r="E4150" s="81" t="s">
        <v>3678</v>
      </c>
      <c r="F4150" s="81">
        <v>95.91</v>
      </c>
      <c r="G4150" s="81" t="s">
        <v>515</v>
      </c>
      <c r="H4150" s="81" t="s">
        <v>3679</v>
      </c>
      <c r="I4150" s="81" t="s">
        <v>3680</v>
      </c>
      <c r="J4150" s="81" t="s">
        <v>221</v>
      </c>
      <c r="K4150" s="81" t="s">
        <v>333</v>
      </c>
      <c r="L4150" s="81">
        <v>-108.76256877777777</v>
      </c>
      <c r="M4150" s="81">
        <v>39.81178091666667</v>
      </c>
      <c r="N4150" s="190">
        <v>0</v>
      </c>
      <c r="O4150" s="185">
        <v>0</v>
      </c>
      <c r="P4150" s="185">
        <v>0</v>
      </c>
      <c r="Q4150" s="185">
        <v>0</v>
      </c>
      <c r="R4150" s="186">
        <v>1.1200000000000001</v>
      </c>
    </row>
    <row r="4151" spans="1:18" s="81" customFormat="1" x14ac:dyDescent="0.2">
      <c r="A4151" s="81" t="s">
        <v>147</v>
      </c>
      <c r="B4151" s="81" t="s">
        <v>493</v>
      </c>
      <c r="C4151" s="81" t="str">
        <f t="shared" si="64"/>
        <v>08103</v>
      </c>
      <c r="D4151" s="81" t="s">
        <v>606</v>
      </c>
      <c r="E4151" s="81" t="s">
        <v>3678</v>
      </c>
      <c r="F4151" s="81">
        <v>95.91</v>
      </c>
      <c r="G4151" s="81" t="s">
        <v>515</v>
      </c>
      <c r="H4151" s="81" t="s">
        <v>3679</v>
      </c>
      <c r="I4151" s="81" t="s">
        <v>3680</v>
      </c>
      <c r="J4151" s="81" t="s">
        <v>221</v>
      </c>
      <c r="K4151" s="81" t="s">
        <v>333</v>
      </c>
      <c r="L4151" s="81">
        <v>-108.76256877777777</v>
      </c>
      <c r="M4151" s="81">
        <v>39.81178091666667</v>
      </c>
      <c r="N4151" s="190">
        <v>0</v>
      </c>
      <c r="O4151" s="185">
        <v>0</v>
      </c>
      <c r="P4151" s="185">
        <v>0</v>
      </c>
      <c r="Q4151" s="185">
        <v>0</v>
      </c>
      <c r="R4151" s="186">
        <v>0</v>
      </c>
    </row>
    <row r="4152" spans="1:18" s="81" customFormat="1" x14ac:dyDescent="0.2">
      <c r="A4152" s="81" t="s">
        <v>147</v>
      </c>
      <c r="B4152" s="81" t="s">
        <v>493</v>
      </c>
      <c r="C4152" s="81" t="str">
        <f t="shared" si="64"/>
        <v>08103</v>
      </c>
      <c r="D4152" s="81" t="s">
        <v>606</v>
      </c>
      <c r="E4152" s="81" t="s">
        <v>3678</v>
      </c>
      <c r="F4152" s="81">
        <v>95.91</v>
      </c>
      <c r="G4152" s="81" t="s">
        <v>515</v>
      </c>
      <c r="H4152" s="81" t="s">
        <v>3679</v>
      </c>
      <c r="I4152" s="81" t="s">
        <v>3680</v>
      </c>
      <c r="J4152" s="81" t="s">
        <v>221</v>
      </c>
      <c r="K4152" s="81" t="s">
        <v>333</v>
      </c>
      <c r="L4152" s="81">
        <v>-108.76256877777777</v>
      </c>
      <c r="M4152" s="81">
        <v>39.81178091666667</v>
      </c>
      <c r="N4152" s="190">
        <v>0</v>
      </c>
      <c r="O4152" s="185">
        <v>0</v>
      </c>
      <c r="P4152" s="185">
        <v>0</v>
      </c>
      <c r="Q4152" s="185">
        <v>0.02</v>
      </c>
      <c r="R4152" s="186">
        <v>0</v>
      </c>
    </row>
    <row r="4153" spans="1:18" s="81" customFormat="1" x14ac:dyDescent="0.2">
      <c r="A4153" s="81" t="s">
        <v>147</v>
      </c>
      <c r="B4153" s="81" t="s">
        <v>493</v>
      </c>
      <c r="C4153" s="81" t="str">
        <f t="shared" si="64"/>
        <v>08103</v>
      </c>
      <c r="D4153" s="81" t="s">
        <v>606</v>
      </c>
      <c r="E4153" s="81" t="s">
        <v>3678</v>
      </c>
      <c r="F4153" s="81">
        <v>95.91</v>
      </c>
      <c r="G4153" s="81" t="s">
        <v>515</v>
      </c>
      <c r="H4153" s="81" t="s">
        <v>3679</v>
      </c>
      <c r="I4153" s="81" t="s">
        <v>3680</v>
      </c>
      <c r="J4153" s="81" t="s">
        <v>221</v>
      </c>
      <c r="K4153" s="81" t="s">
        <v>333</v>
      </c>
      <c r="L4153" s="81">
        <v>-108.76256877777777</v>
      </c>
      <c r="M4153" s="81">
        <v>39.81178091666667</v>
      </c>
      <c r="N4153" s="190">
        <v>0</v>
      </c>
      <c r="O4153" s="185">
        <v>4.3499999999999996</v>
      </c>
      <c r="P4153" s="185">
        <v>0</v>
      </c>
      <c r="Q4153" s="185">
        <v>0</v>
      </c>
      <c r="R4153" s="186">
        <v>0</v>
      </c>
    </row>
    <row r="4154" spans="1:18" s="81" customFormat="1" x14ac:dyDescent="0.2">
      <c r="A4154" s="81" t="s">
        <v>147</v>
      </c>
      <c r="B4154" s="81" t="s">
        <v>493</v>
      </c>
      <c r="C4154" s="81" t="str">
        <f t="shared" si="64"/>
        <v>08103</v>
      </c>
      <c r="D4154" s="81" t="s">
        <v>606</v>
      </c>
      <c r="E4154" s="81" t="s">
        <v>3678</v>
      </c>
      <c r="F4154" s="81">
        <v>95.91</v>
      </c>
      <c r="G4154" s="81" t="s">
        <v>515</v>
      </c>
      <c r="H4154" s="81" t="s">
        <v>3681</v>
      </c>
      <c r="I4154" s="81" t="s">
        <v>3680</v>
      </c>
      <c r="J4154" s="81" t="s">
        <v>221</v>
      </c>
      <c r="K4154" s="81" t="s">
        <v>333</v>
      </c>
      <c r="L4154" s="81">
        <v>-108.76256877777777</v>
      </c>
      <c r="M4154" s="81">
        <v>39.81178091666667</v>
      </c>
      <c r="N4154" s="190">
        <v>0</v>
      </c>
      <c r="O4154" s="185">
        <v>0</v>
      </c>
      <c r="P4154" s="185">
        <v>11.32</v>
      </c>
      <c r="Q4154" s="185">
        <v>0</v>
      </c>
      <c r="R4154" s="186">
        <v>0</v>
      </c>
    </row>
    <row r="4155" spans="1:18" s="81" customFormat="1" x14ac:dyDescent="0.2">
      <c r="A4155" s="81" t="s">
        <v>147</v>
      </c>
      <c r="B4155" s="81" t="s">
        <v>493</v>
      </c>
      <c r="C4155" s="81" t="str">
        <f t="shared" si="64"/>
        <v>08103</v>
      </c>
      <c r="D4155" s="81" t="s">
        <v>606</v>
      </c>
      <c r="E4155" s="81" t="s">
        <v>3678</v>
      </c>
      <c r="F4155" s="81">
        <v>95.91</v>
      </c>
      <c r="G4155" s="81" t="s">
        <v>515</v>
      </c>
      <c r="H4155" s="81" t="s">
        <v>3681</v>
      </c>
      <c r="I4155" s="81" t="s">
        <v>3680</v>
      </c>
      <c r="J4155" s="81" t="s">
        <v>221</v>
      </c>
      <c r="K4155" s="81" t="s">
        <v>333</v>
      </c>
      <c r="L4155" s="81">
        <v>-108.76256877777777</v>
      </c>
      <c r="M4155" s="81">
        <v>39.81178091666667</v>
      </c>
      <c r="N4155" s="190">
        <v>11.32</v>
      </c>
      <c r="O4155" s="185">
        <v>0</v>
      </c>
      <c r="P4155" s="185">
        <v>0</v>
      </c>
      <c r="Q4155" s="185">
        <v>0</v>
      </c>
      <c r="R4155" s="186">
        <v>0</v>
      </c>
    </row>
    <row r="4156" spans="1:18" s="81" customFormat="1" x14ac:dyDescent="0.2">
      <c r="A4156" s="81" t="s">
        <v>147</v>
      </c>
      <c r="B4156" s="81" t="s">
        <v>493</v>
      </c>
      <c r="C4156" s="81" t="str">
        <f t="shared" si="64"/>
        <v>08103</v>
      </c>
      <c r="D4156" s="81" t="s">
        <v>606</v>
      </c>
      <c r="E4156" s="81" t="s">
        <v>3678</v>
      </c>
      <c r="F4156" s="81">
        <v>95.91</v>
      </c>
      <c r="G4156" s="81" t="s">
        <v>515</v>
      </c>
      <c r="H4156" s="81" t="s">
        <v>3681</v>
      </c>
      <c r="I4156" s="81" t="s">
        <v>3680</v>
      </c>
      <c r="J4156" s="81" t="s">
        <v>221</v>
      </c>
      <c r="K4156" s="81" t="s">
        <v>333</v>
      </c>
      <c r="L4156" s="81">
        <v>-108.76256877777777</v>
      </c>
      <c r="M4156" s="81">
        <v>39.81178091666667</v>
      </c>
      <c r="N4156" s="190">
        <v>0</v>
      </c>
      <c r="O4156" s="185">
        <v>0</v>
      </c>
      <c r="P4156" s="185">
        <v>0</v>
      </c>
      <c r="Q4156" s="185">
        <v>0</v>
      </c>
      <c r="R4156" s="186">
        <v>1.1499999999999999</v>
      </c>
    </row>
    <row r="4157" spans="1:18" s="81" customFormat="1" x14ac:dyDescent="0.2">
      <c r="A4157" s="81" t="s">
        <v>147</v>
      </c>
      <c r="B4157" s="81" t="s">
        <v>493</v>
      </c>
      <c r="C4157" s="81" t="str">
        <f t="shared" si="64"/>
        <v>08103</v>
      </c>
      <c r="D4157" s="81" t="s">
        <v>606</v>
      </c>
      <c r="E4157" s="81" t="s">
        <v>3678</v>
      </c>
      <c r="F4157" s="81">
        <v>95.91</v>
      </c>
      <c r="G4157" s="81" t="s">
        <v>515</v>
      </c>
      <c r="H4157" s="81" t="s">
        <v>3681</v>
      </c>
      <c r="I4157" s="81" t="s">
        <v>3680</v>
      </c>
      <c r="J4157" s="81" t="s">
        <v>221</v>
      </c>
      <c r="K4157" s="81" t="s">
        <v>333</v>
      </c>
      <c r="L4157" s="81">
        <v>-108.76256877777777</v>
      </c>
      <c r="M4157" s="81">
        <v>39.81178091666667</v>
      </c>
      <c r="N4157" s="190">
        <v>0</v>
      </c>
      <c r="O4157" s="185">
        <v>0</v>
      </c>
      <c r="P4157" s="185">
        <v>0</v>
      </c>
      <c r="Q4157" s="185">
        <v>0</v>
      </c>
      <c r="R4157" s="186">
        <v>0</v>
      </c>
    </row>
    <row r="4158" spans="1:18" s="81" customFormat="1" x14ac:dyDescent="0.2">
      <c r="A4158" s="81" t="s">
        <v>147</v>
      </c>
      <c r="B4158" s="81" t="s">
        <v>493</v>
      </c>
      <c r="C4158" s="81" t="str">
        <f t="shared" si="64"/>
        <v>08103</v>
      </c>
      <c r="D4158" s="81" t="s">
        <v>606</v>
      </c>
      <c r="E4158" s="81" t="s">
        <v>3678</v>
      </c>
      <c r="F4158" s="81">
        <v>95.91</v>
      </c>
      <c r="G4158" s="81" t="s">
        <v>515</v>
      </c>
      <c r="H4158" s="81" t="s">
        <v>3681</v>
      </c>
      <c r="I4158" s="81" t="s">
        <v>3680</v>
      </c>
      <c r="J4158" s="81" t="s">
        <v>221</v>
      </c>
      <c r="K4158" s="81" t="s">
        <v>333</v>
      </c>
      <c r="L4158" s="81">
        <v>-108.76256877777777</v>
      </c>
      <c r="M4158" s="81">
        <v>39.81178091666667</v>
      </c>
      <c r="N4158" s="190">
        <v>0</v>
      </c>
      <c r="O4158" s="185">
        <v>0</v>
      </c>
      <c r="P4158" s="185">
        <v>0</v>
      </c>
      <c r="Q4158" s="185">
        <v>3.2000000000000001E-2</v>
      </c>
      <c r="R4158" s="186">
        <v>0</v>
      </c>
    </row>
    <row r="4159" spans="1:18" s="81" customFormat="1" x14ac:dyDescent="0.2">
      <c r="A4159" s="81" t="s">
        <v>147</v>
      </c>
      <c r="B4159" s="81" t="s">
        <v>493</v>
      </c>
      <c r="C4159" s="81" t="str">
        <f t="shared" si="64"/>
        <v>08103</v>
      </c>
      <c r="D4159" s="81" t="s">
        <v>606</v>
      </c>
      <c r="E4159" s="81" t="s">
        <v>3678</v>
      </c>
      <c r="F4159" s="81">
        <v>95.91</v>
      </c>
      <c r="G4159" s="81" t="s">
        <v>515</v>
      </c>
      <c r="H4159" s="81" t="s">
        <v>3681</v>
      </c>
      <c r="I4159" s="81" t="s">
        <v>3680</v>
      </c>
      <c r="J4159" s="81" t="s">
        <v>221</v>
      </c>
      <c r="K4159" s="81" t="s">
        <v>333</v>
      </c>
      <c r="L4159" s="81">
        <v>-108.76256877777777</v>
      </c>
      <c r="M4159" s="81">
        <v>39.81178091666667</v>
      </c>
      <c r="N4159" s="190">
        <v>0</v>
      </c>
      <c r="O4159" s="185">
        <v>5.66</v>
      </c>
      <c r="P4159" s="185">
        <v>0</v>
      </c>
      <c r="Q4159" s="185">
        <v>0</v>
      </c>
      <c r="R4159" s="186">
        <v>0</v>
      </c>
    </row>
    <row r="4160" spans="1:18" s="81" customFormat="1" x14ac:dyDescent="0.2">
      <c r="A4160" s="81" t="s">
        <v>147</v>
      </c>
      <c r="B4160" s="81" t="s">
        <v>493</v>
      </c>
      <c r="C4160" s="81" t="str">
        <f t="shared" si="64"/>
        <v>08103</v>
      </c>
      <c r="D4160" s="81" t="s">
        <v>606</v>
      </c>
      <c r="E4160" s="81" t="s">
        <v>3678</v>
      </c>
      <c r="F4160" s="81">
        <v>95.91</v>
      </c>
      <c r="G4160" s="81" t="s">
        <v>515</v>
      </c>
      <c r="H4160" s="81" t="s">
        <v>3682</v>
      </c>
      <c r="I4160" s="81" t="s">
        <v>3680</v>
      </c>
      <c r="J4160" s="81" t="s">
        <v>221</v>
      </c>
      <c r="K4160" s="81" t="s">
        <v>333</v>
      </c>
      <c r="L4160" s="81">
        <v>-108.76256877777777</v>
      </c>
      <c r="M4160" s="81">
        <v>39.81178091666667</v>
      </c>
      <c r="N4160" s="190">
        <v>0</v>
      </c>
      <c r="O4160" s="185">
        <v>0</v>
      </c>
      <c r="P4160" s="185">
        <v>12.18</v>
      </c>
      <c r="Q4160" s="185">
        <v>0</v>
      </c>
      <c r="R4160" s="186">
        <v>0</v>
      </c>
    </row>
    <row r="4161" spans="1:18" s="81" customFormat="1" x14ac:dyDescent="0.2">
      <c r="A4161" s="81" t="s">
        <v>147</v>
      </c>
      <c r="B4161" s="81" t="s">
        <v>493</v>
      </c>
      <c r="C4161" s="81" t="str">
        <f t="shared" si="64"/>
        <v>08103</v>
      </c>
      <c r="D4161" s="81" t="s">
        <v>606</v>
      </c>
      <c r="E4161" s="81" t="s">
        <v>3678</v>
      </c>
      <c r="F4161" s="81">
        <v>95.91</v>
      </c>
      <c r="G4161" s="81" t="s">
        <v>515</v>
      </c>
      <c r="H4161" s="81" t="s">
        <v>3682</v>
      </c>
      <c r="I4161" s="81" t="s">
        <v>3680</v>
      </c>
      <c r="J4161" s="81" t="s">
        <v>221</v>
      </c>
      <c r="K4161" s="81" t="s">
        <v>333</v>
      </c>
      <c r="L4161" s="81">
        <v>-108.76256877777777</v>
      </c>
      <c r="M4161" s="81">
        <v>39.81178091666667</v>
      </c>
      <c r="N4161" s="190">
        <v>12.18</v>
      </c>
      <c r="O4161" s="185">
        <v>0</v>
      </c>
      <c r="P4161" s="185">
        <v>0</v>
      </c>
      <c r="Q4161" s="185">
        <v>0</v>
      </c>
      <c r="R4161" s="186">
        <v>0</v>
      </c>
    </row>
    <row r="4162" spans="1:18" s="81" customFormat="1" x14ac:dyDescent="0.2">
      <c r="A4162" s="81" t="s">
        <v>147</v>
      </c>
      <c r="B4162" s="81" t="s">
        <v>493</v>
      </c>
      <c r="C4162" s="81" t="str">
        <f t="shared" si="64"/>
        <v>08103</v>
      </c>
      <c r="D4162" s="81" t="s">
        <v>606</v>
      </c>
      <c r="E4162" s="81" t="s">
        <v>3678</v>
      </c>
      <c r="F4162" s="81">
        <v>95.91</v>
      </c>
      <c r="G4162" s="81" t="s">
        <v>515</v>
      </c>
      <c r="H4162" s="81" t="s">
        <v>3682</v>
      </c>
      <c r="I4162" s="81" t="s">
        <v>3680</v>
      </c>
      <c r="J4162" s="81" t="s">
        <v>221</v>
      </c>
      <c r="K4162" s="81" t="s">
        <v>333</v>
      </c>
      <c r="L4162" s="81">
        <v>-108.76256877777777</v>
      </c>
      <c r="M4162" s="81">
        <v>39.81178091666667</v>
      </c>
      <c r="N4162" s="190">
        <v>0</v>
      </c>
      <c r="O4162" s="185">
        <v>0</v>
      </c>
      <c r="P4162" s="185">
        <v>0</v>
      </c>
      <c r="Q4162" s="185">
        <v>0</v>
      </c>
      <c r="R4162" s="186">
        <v>1.07</v>
      </c>
    </row>
    <row r="4163" spans="1:18" s="81" customFormat="1" x14ac:dyDescent="0.2">
      <c r="A4163" s="81" t="s">
        <v>147</v>
      </c>
      <c r="B4163" s="81" t="s">
        <v>493</v>
      </c>
      <c r="C4163" s="81" t="str">
        <f t="shared" si="64"/>
        <v>08103</v>
      </c>
      <c r="D4163" s="81" t="s">
        <v>606</v>
      </c>
      <c r="E4163" s="81" t="s">
        <v>3678</v>
      </c>
      <c r="F4163" s="81">
        <v>95.91</v>
      </c>
      <c r="G4163" s="81" t="s">
        <v>515</v>
      </c>
      <c r="H4163" s="81" t="s">
        <v>3682</v>
      </c>
      <c r="I4163" s="81" t="s">
        <v>3680</v>
      </c>
      <c r="J4163" s="81" t="s">
        <v>221</v>
      </c>
      <c r="K4163" s="81" t="s">
        <v>333</v>
      </c>
      <c r="L4163" s="81">
        <v>-108.76256877777777</v>
      </c>
      <c r="M4163" s="81">
        <v>39.81178091666667</v>
      </c>
      <c r="N4163" s="190">
        <v>0</v>
      </c>
      <c r="O4163" s="185">
        <v>0</v>
      </c>
      <c r="P4163" s="185">
        <v>0</v>
      </c>
      <c r="Q4163" s="185">
        <v>0</v>
      </c>
      <c r="R4163" s="186">
        <v>0</v>
      </c>
    </row>
    <row r="4164" spans="1:18" s="81" customFormat="1" x14ac:dyDescent="0.2">
      <c r="A4164" s="81" t="s">
        <v>147</v>
      </c>
      <c r="B4164" s="81" t="s">
        <v>493</v>
      </c>
      <c r="C4164" s="81" t="str">
        <f t="shared" si="64"/>
        <v>08103</v>
      </c>
      <c r="D4164" s="81" t="s">
        <v>606</v>
      </c>
      <c r="E4164" s="81" t="s">
        <v>3678</v>
      </c>
      <c r="F4164" s="81">
        <v>95.91</v>
      </c>
      <c r="G4164" s="81" t="s">
        <v>515</v>
      </c>
      <c r="H4164" s="81" t="s">
        <v>3682</v>
      </c>
      <c r="I4164" s="81" t="s">
        <v>3680</v>
      </c>
      <c r="J4164" s="81" t="s">
        <v>221</v>
      </c>
      <c r="K4164" s="81" t="s">
        <v>333</v>
      </c>
      <c r="L4164" s="81">
        <v>-108.76256877777777</v>
      </c>
      <c r="M4164" s="81">
        <v>39.81178091666667</v>
      </c>
      <c r="N4164" s="190">
        <v>0</v>
      </c>
      <c r="O4164" s="185">
        <v>0</v>
      </c>
      <c r="P4164" s="185">
        <v>0</v>
      </c>
      <c r="Q4164" s="185">
        <v>0.02</v>
      </c>
      <c r="R4164" s="186">
        <v>0</v>
      </c>
    </row>
    <row r="4165" spans="1:18" s="81" customFormat="1" x14ac:dyDescent="0.2">
      <c r="A4165" s="81" t="s">
        <v>147</v>
      </c>
      <c r="B4165" s="81" t="s">
        <v>493</v>
      </c>
      <c r="C4165" s="81" t="str">
        <f t="shared" si="64"/>
        <v>08103</v>
      </c>
      <c r="D4165" s="81" t="s">
        <v>606</v>
      </c>
      <c r="E4165" s="81" t="s">
        <v>3678</v>
      </c>
      <c r="F4165" s="81">
        <v>95.91</v>
      </c>
      <c r="G4165" s="81" t="s">
        <v>515</v>
      </c>
      <c r="H4165" s="81" t="s">
        <v>3682</v>
      </c>
      <c r="I4165" s="81" t="s">
        <v>3680</v>
      </c>
      <c r="J4165" s="81" t="s">
        <v>221</v>
      </c>
      <c r="K4165" s="81" t="s">
        <v>333</v>
      </c>
      <c r="L4165" s="81">
        <v>-108.76256877777777</v>
      </c>
      <c r="M4165" s="81">
        <v>39.81178091666667</v>
      </c>
      <c r="N4165" s="190">
        <v>0</v>
      </c>
      <c r="O4165" s="185">
        <v>6.09</v>
      </c>
      <c r="P4165" s="185">
        <v>0</v>
      </c>
      <c r="Q4165" s="185">
        <v>0</v>
      </c>
      <c r="R4165" s="186">
        <v>0</v>
      </c>
    </row>
    <row r="4166" spans="1:18" s="81" customFormat="1" x14ac:dyDescent="0.2">
      <c r="A4166" s="81" t="s">
        <v>147</v>
      </c>
      <c r="B4166" s="81" t="s">
        <v>493</v>
      </c>
      <c r="C4166" s="81" t="str">
        <f t="shared" si="64"/>
        <v>08103</v>
      </c>
      <c r="D4166" s="81" t="s">
        <v>606</v>
      </c>
      <c r="E4166" s="81" t="s">
        <v>3678</v>
      </c>
      <c r="F4166" s="81">
        <v>25.358000000000001</v>
      </c>
      <c r="G4166" s="81" t="s">
        <v>668</v>
      </c>
      <c r="H4166" s="81" t="s">
        <v>3683</v>
      </c>
      <c r="I4166" s="81" t="s">
        <v>3680</v>
      </c>
      <c r="J4166" s="81" t="s">
        <v>245</v>
      </c>
      <c r="K4166" s="81" t="s">
        <v>381</v>
      </c>
      <c r="L4166" s="81">
        <v>-108.76256877777777</v>
      </c>
      <c r="M4166" s="81">
        <v>39.81178091666667</v>
      </c>
      <c r="N4166" s="190">
        <v>0</v>
      </c>
      <c r="O4166" s="185">
        <v>2.0699999999999998</v>
      </c>
      <c r="P4166" s="185">
        <v>0</v>
      </c>
      <c r="Q4166" s="185">
        <v>0</v>
      </c>
      <c r="R4166" s="186">
        <v>0</v>
      </c>
    </row>
    <row r="4167" spans="1:18" s="81" customFormat="1" x14ac:dyDescent="0.2">
      <c r="A4167" s="81" t="s">
        <v>147</v>
      </c>
      <c r="B4167" s="81" t="s">
        <v>493</v>
      </c>
      <c r="C4167" s="81" t="str">
        <f t="shared" ref="C4167:C4230" si="65">B4167&amp;D4167</f>
        <v>08103</v>
      </c>
      <c r="D4167" s="81" t="s">
        <v>606</v>
      </c>
      <c r="E4167" s="81" t="s">
        <v>3678</v>
      </c>
      <c r="F4167" s="81">
        <v>3562.12</v>
      </c>
      <c r="G4167" s="81" t="s">
        <v>505</v>
      </c>
      <c r="H4167" s="81" t="s">
        <v>3684</v>
      </c>
      <c r="I4167" s="81" t="s">
        <v>3680</v>
      </c>
      <c r="J4167" s="81" t="s">
        <v>4</v>
      </c>
      <c r="K4167" s="81" t="s">
        <v>319</v>
      </c>
      <c r="L4167" s="81">
        <v>-108.76256877777777</v>
      </c>
      <c r="M4167" s="81">
        <v>39.81178091666667</v>
      </c>
      <c r="N4167" s="190">
        <v>0</v>
      </c>
      <c r="O4167" s="185">
        <v>68.41</v>
      </c>
      <c r="P4167" s="185">
        <v>0</v>
      </c>
      <c r="Q4167" s="185">
        <v>0</v>
      </c>
      <c r="R4167" s="186">
        <v>0</v>
      </c>
    </row>
    <row r="4168" spans="1:18" s="81" customFormat="1" x14ac:dyDescent="0.2">
      <c r="A4168" s="81" t="s">
        <v>147</v>
      </c>
      <c r="B4168" s="81" t="s">
        <v>493</v>
      </c>
      <c r="C4168" s="81" t="str">
        <f t="shared" si="65"/>
        <v>08103</v>
      </c>
      <c r="D4168" s="81" t="s">
        <v>606</v>
      </c>
      <c r="E4168" s="81" t="s">
        <v>3678</v>
      </c>
      <c r="F4168" s="81">
        <v>0</v>
      </c>
      <c r="G4168" s="81" t="s">
        <v>526</v>
      </c>
      <c r="H4168" s="81" t="s">
        <v>3685</v>
      </c>
      <c r="I4168" s="81" t="s">
        <v>3680</v>
      </c>
      <c r="J4168" s="81" t="s">
        <v>277</v>
      </c>
      <c r="K4168" s="81" t="s">
        <v>350</v>
      </c>
      <c r="L4168" s="81">
        <v>-108.76256877777777</v>
      </c>
      <c r="M4168" s="81">
        <v>39.81178091666667</v>
      </c>
      <c r="N4168" s="190">
        <v>0</v>
      </c>
      <c r="O4168" s="185">
        <v>6.23</v>
      </c>
      <c r="P4168" s="185">
        <v>0</v>
      </c>
      <c r="Q4168" s="185">
        <v>0</v>
      </c>
      <c r="R4168" s="186">
        <v>0</v>
      </c>
    </row>
    <row r="4169" spans="1:18" s="81" customFormat="1" x14ac:dyDescent="0.2">
      <c r="A4169" s="81" t="s">
        <v>147</v>
      </c>
      <c r="B4169" s="81" t="s">
        <v>493</v>
      </c>
      <c r="C4169" s="81" t="str">
        <f t="shared" si="65"/>
        <v>08103</v>
      </c>
      <c r="D4169" s="81" t="s">
        <v>606</v>
      </c>
      <c r="E4169" s="81" t="s">
        <v>3678</v>
      </c>
      <c r="F4169" s="81">
        <v>1065.0360000000001</v>
      </c>
      <c r="G4169" s="81" t="s">
        <v>528</v>
      </c>
      <c r="H4169" s="81" t="s">
        <v>531</v>
      </c>
      <c r="I4169" s="81" t="s">
        <v>3680</v>
      </c>
      <c r="J4169" s="81" t="s">
        <v>14</v>
      </c>
      <c r="K4169" s="81" t="s">
        <v>494</v>
      </c>
      <c r="L4169" s="81">
        <v>-108.76256877777777</v>
      </c>
      <c r="M4169" s="81">
        <v>39.81178091666667</v>
      </c>
      <c r="N4169" s="190">
        <v>0</v>
      </c>
      <c r="O4169" s="185">
        <v>2.3510035353606575</v>
      </c>
      <c r="P4169" s="185">
        <v>0</v>
      </c>
      <c r="Q4169" s="185">
        <v>0</v>
      </c>
      <c r="R4169" s="186">
        <v>0</v>
      </c>
    </row>
    <row r="4170" spans="1:18" s="81" customFormat="1" x14ac:dyDescent="0.2">
      <c r="A4170" s="81" t="s">
        <v>147</v>
      </c>
      <c r="B4170" s="81" t="s">
        <v>493</v>
      </c>
      <c r="C4170" s="81" t="str">
        <f t="shared" si="65"/>
        <v>08103</v>
      </c>
      <c r="D4170" s="81" t="s">
        <v>606</v>
      </c>
      <c r="E4170" s="81" t="s">
        <v>3686</v>
      </c>
      <c r="F4170" s="81">
        <v>0</v>
      </c>
      <c r="G4170" s="81" t="s">
        <v>3687</v>
      </c>
      <c r="H4170" s="81" t="s">
        <v>3688</v>
      </c>
      <c r="I4170" s="81" t="s">
        <v>3689</v>
      </c>
      <c r="J4170" s="81" t="s">
        <v>243</v>
      </c>
      <c r="K4170" s="81" t="s">
        <v>380</v>
      </c>
      <c r="L4170" s="81">
        <v>-108.87676194444444</v>
      </c>
      <c r="M4170" s="81">
        <v>40.100360916666673</v>
      </c>
      <c r="N4170" s="190">
        <v>0</v>
      </c>
      <c r="O4170" s="185">
        <v>3.1</v>
      </c>
      <c r="P4170" s="185">
        <v>0</v>
      </c>
      <c r="Q4170" s="185">
        <v>0</v>
      </c>
      <c r="R4170" s="186">
        <v>0</v>
      </c>
    </row>
    <row r="4171" spans="1:18" s="81" customFormat="1" x14ac:dyDescent="0.2">
      <c r="A4171" s="81" t="s">
        <v>147</v>
      </c>
      <c r="B4171" s="81" t="s">
        <v>493</v>
      </c>
      <c r="C4171" s="81" t="str">
        <f t="shared" si="65"/>
        <v>08103</v>
      </c>
      <c r="D4171" s="81" t="s">
        <v>606</v>
      </c>
      <c r="E4171" s="81" t="s">
        <v>3686</v>
      </c>
      <c r="F4171" s="81">
        <v>0</v>
      </c>
      <c r="G4171" s="81" t="s">
        <v>668</v>
      </c>
      <c r="H4171" s="81" t="s">
        <v>2565</v>
      </c>
      <c r="I4171" s="81" t="s">
        <v>3689</v>
      </c>
      <c r="J4171" s="81" t="s">
        <v>245</v>
      </c>
      <c r="K4171" s="81" t="s">
        <v>381</v>
      </c>
      <c r="L4171" s="81">
        <v>-108.87676194444444</v>
      </c>
      <c r="M4171" s="81">
        <v>40.100360916666673</v>
      </c>
      <c r="N4171" s="190">
        <v>0</v>
      </c>
      <c r="O4171" s="185">
        <v>59.9</v>
      </c>
      <c r="P4171" s="185">
        <v>0</v>
      </c>
      <c r="Q4171" s="185">
        <v>0</v>
      </c>
      <c r="R4171" s="186">
        <v>0</v>
      </c>
    </row>
    <row r="4172" spans="1:18" s="81" customFormat="1" x14ac:dyDescent="0.2">
      <c r="A4172" s="81" t="s">
        <v>147</v>
      </c>
      <c r="B4172" s="81" t="s">
        <v>493</v>
      </c>
      <c r="C4172" s="81" t="str">
        <f t="shared" si="65"/>
        <v>08103</v>
      </c>
      <c r="D4172" s="81" t="s">
        <v>606</v>
      </c>
      <c r="E4172" s="81" t="s">
        <v>3686</v>
      </c>
      <c r="F4172" s="81">
        <v>47</v>
      </c>
      <c r="G4172" s="81" t="s">
        <v>523</v>
      </c>
      <c r="H4172" s="81" t="s">
        <v>3690</v>
      </c>
      <c r="I4172" s="81" t="s">
        <v>3689</v>
      </c>
      <c r="J4172" s="81" t="s">
        <v>253</v>
      </c>
      <c r="K4172" s="81" t="s">
        <v>384</v>
      </c>
      <c r="L4172" s="81">
        <v>-108.87676194444444</v>
      </c>
      <c r="M4172" s="81">
        <v>40.100360916666673</v>
      </c>
      <c r="N4172" s="190">
        <v>0</v>
      </c>
      <c r="O4172" s="185">
        <v>0</v>
      </c>
      <c r="P4172" s="185">
        <v>8.1</v>
      </c>
      <c r="Q4172" s="185">
        <v>0</v>
      </c>
      <c r="R4172" s="186">
        <v>0</v>
      </c>
    </row>
    <row r="4173" spans="1:18" s="81" customFormat="1" x14ac:dyDescent="0.2">
      <c r="A4173" s="81" t="s">
        <v>147</v>
      </c>
      <c r="B4173" s="81" t="s">
        <v>493</v>
      </c>
      <c r="C4173" s="81" t="str">
        <f t="shared" si="65"/>
        <v>08103</v>
      </c>
      <c r="D4173" s="81" t="s">
        <v>606</v>
      </c>
      <c r="E4173" s="81" t="s">
        <v>3686</v>
      </c>
      <c r="F4173" s="81">
        <v>47</v>
      </c>
      <c r="G4173" s="81" t="s">
        <v>523</v>
      </c>
      <c r="H4173" s="81" t="s">
        <v>3690</v>
      </c>
      <c r="I4173" s="81" t="s">
        <v>3689</v>
      </c>
      <c r="J4173" s="81" t="s">
        <v>253</v>
      </c>
      <c r="K4173" s="81" t="s">
        <v>384</v>
      </c>
      <c r="L4173" s="81">
        <v>-108.87676194444444</v>
      </c>
      <c r="M4173" s="81">
        <v>40.100360916666673</v>
      </c>
      <c r="N4173" s="190">
        <v>1.5</v>
      </c>
      <c r="O4173" s="185">
        <v>0</v>
      </c>
      <c r="P4173" s="185">
        <v>0</v>
      </c>
      <c r="Q4173" s="185">
        <v>0</v>
      </c>
      <c r="R4173" s="186">
        <v>0</v>
      </c>
    </row>
    <row r="4174" spans="1:18" s="81" customFormat="1" x14ac:dyDescent="0.2">
      <c r="A4174" s="81" t="s">
        <v>147</v>
      </c>
      <c r="B4174" s="81" t="s">
        <v>493</v>
      </c>
      <c r="C4174" s="81" t="str">
        <f t="shared" si="65"/>
        <v>08103</v>
      </c>
      <c r="D4174" s="81" t="s">
        <v>606</v>
      </c>
      <c r="E4174" s="81" t="s">
        <v>3686</v>
      </c>
      <c r="F4174" s="81">
        <v>47</v>
      </c>
      <c r="G4174" s="81" t="s">
        <v>523</v>
      </c>
      <c r="H4174" s="81" t="s">
        <v>3690</v>
      </c>
      <c r="I4174" s="81" t="s">
        <v>3689</v>
      </c>
      <c r="J4174" s="81" t="s">
        <v>253</v>
      </c>
      <c r="K4174" s="81" t="s">
        <v>384</v>
      </c>
      <c r="L4174" s="81">
        <v>-108.87676194444444</v>
      </c>
      <c r="M4174" s="81">
        <v>40.100360916666673</v>
      </c>
      <c r="N4174" s="190">
        <v>0</v>
      </c>
      <c r="O4174" s="185">
        <v>0</v>
      </c>
      <c r="P4174" s="185">
        <v>0</v>
      </c>
      <c r="Q4174" s="185">
        <v>0</v>
      </c>
      <c r="R4174" s="186">
        <v>0.23499999999999999</v>
      </c>
    </row>
    <row r="4175" spans="1:18" s="81" customFormat="1" x14ac:dyDescent="0.2">
      <c r="A4175" s="81" t="s">
        <v>147</v>
      </c>
      <c r="B4175" s="81" t="s">
        <v>493</v>
      </c>
      <c r="C4175" s="81" t="str">
        <f t="shared" si="65"/>
        <v>08103</v>
      </c>
      <c r="D4175" s="81" t="s">
        <v>606</v>
      </c>
      <c r="E4175" s="81" t="s">
        <v>3686</v>
      </c>
      <c r="F4175" s="81">
        <v>47</v>
      </c>
      <c r="G4175" s="81" t="s">
        <v>523</v>
      </c>
      <c r="H4175" s="81" t="s">
        <v>3690</v>
      </c>
      <c r="I4175" s="81" t="s">
        <v>3689</v>
      </c>
      <c r="J4175" s="81" t="s">
        <v>253</v>
      </c>
      <c r="K4175" s="81" t="s">
        <v>384</v>
      </c>
      <c r="L4175" s="81">
        <v>-108.87676194444444</v>
      </c>
      <c r="M4175" s="81">
        <v>40.100360916666673</v>
      </c>
      <c r="N4175" s="190">
        <v>0</v>
      </c>
      <c r="O4175" s="185">
        <v>0</v>
      </c>
      <c r="P4175" s="185">
        <v>0</v>
      </c>
      <c r="Q4175" s="185">
        <v>0</v>
      </c>
      <c r="R4175" s="186">
        <v>0</v>
      </c>
    </row>
    <row r="4176" spans="1:18" s="81" customFormat="1" x14ac:dyDescent="0.2">
      <c r="A4176" s="81" t="s">
        <v>147</v>
      </c>
      <c r="B4176" s="81" t="s">
        <v>493</v>
      </c>
      <c r="C4176" s="81" t="str">
        <f t="shared" si="65"/>
        <v>08103</v>
      </c>
      <c r="D4176" s="81" t="s">
        <v>606</v>
      </c>
      <c r="E4176" s="81" t="s">
        <v>3686</v>
      </c>
      <c r="F4176" s="81">
        <v>47</v>
      </c>
      <c r="G4176" s="81" t="s">
        <v>523</v>
      </c>
      <c r="H4176" s="81" t="s">
        <v>3690</v>
      </c>
      <c r="I4176" s="81" t="s">
        <v>3689</v>
      </c>
      <c r="J4176" s="81" t="s">
        <v>253</v>
      </c>
      <c r="K4176" s="81" t="s">
        <v>384</v>
      </c>
      <c r="L4176" s="81">
        <v>-108.87676194444444</v>
      </c>
      <c r="M4176" s="81">
        <v>40.100360916666673</v>
      </c>
      <c r="N4176" s="190">
        <v>0</v>
      </c>
      <c r="O4176" s="185">
        <v>0</v>
      </c>
      <c r="P4176" s="185">
        <v>0</v>
      </c>
      <c r="Q4176" s="185">
        <v>1.5</v>
      </c>
      <c r="R4176" s="186">
        <v>0</v>
      </c>
    </row>
    <row r="4177" spans="1:18" s="81" customFormat="1" x14ac:dyDescent="0.2">
      <c r="A4177" s="81" t="s">
        <v>147</v>
      </c>
      <c r="B4177" s="81" t="s">
        <v>493</v>
      </c>
      <c r="C4177" s="81" t="str">
        <f t="shared" si="65"/>
        <v>08103</v>
      </c>
      <c r="D4177" s="81" t="s">
        <v>606</v>
      </c>
      <c r="E4177" s="81" t="s">
        <v>3686</v>
      </c>
      <c r="F4177" s="81">
        <v>47</v>
      </c>
      <c r="G4177" s="81" t="s">
        <v>523</v>
      </c>
      <c r="H4177" s="81" t="s">
        <v>3690</v>
      </c>
      <c r="I4177" s="81" t="s">
        <v>3689</v>
      </c>
      <c r="J4177" s="81" t="s">
        <v>253</v>
      </c>
      <c r="K4177" s="81" t="s">
        <v>384</v>
      </c>
      <c r="L4177" s="81">
        <v>-108.87676194444444</v>
      </c>
      <c r="M4177" s="81">
        <v>40.100360916666673</v>
      </c>
      <c r="N4177" s="190">
        <v>0</v>
      </c>
      <c r="O4177" s="185">
        <v>0.1</v>
      </c>
      <c r="P4177" s="185">
        <v>0</v>
      </c>
      <c r="Q4177" s="185">
        <v>0</v>
      </c>
      <c r="R4177" s="186">
        <v>0</v>
      </c>
    </row>
    <row r="4178" spans="1:18" s="81" customFormat="1" x14ac:dyDescent="0.2">
      <c r="A4178" s="81" t="s">
        <v>147</v>
      </c>
      <c r="B4178" s="81" t="s">
        <v>493</v>
      </c>
      <c r="C4178" s="81" t="str">
        <f t="shared" si="65"/>
        <v>08103</v>
      </c>
      <c r="D4178" s="81" t="s">
        <v>606</v>
      </c>
      <c r="E4178" s="81" t="s">
        <v>3686</v>
      </c>
      <c r="F4178" s="81">
        <v>77.3</v>
      </c>
      <c r="G4178" s="81" t="s">
        <v>515</v>
      </c>
      <c r="H4178" s="81" t="s">
        <v>3691</v>
      </c>
      <c r="I4178" s="81" t="s">
        <v>3689</v>
      </c>
      <c r="J4178" s="81" t="s">
        <v>269</v>
      </c>
      <c r="K4178" s="81" t="s">
        <v>322</v>
      </c>
      <c r="L4178" s="81">
        <v>-108.87676194444444</v>
      </c>
      <c r="M4178" s="81">
        <v>40.100360916666673</v>
      </c>
      <c r="N4178" s="190">
        <v>0</v>
      </c>
      <c r="O4178" s="185">
        <v>0</v>
      </c>
      <c r="P4178" s="185">
        <v>0.81</v>
      </c>
      <c r="Q4178" s="185">
        <v>0</v>
      </c>
      <c r="R4178" s="186">
        <v>0</v>
      </c>
    </row>
    <row r="4179" spans="1:18" s="81" customFormat="1" x14ac:dyDescent="0.2">
      <c r="A4179" s="81" t="s">
        <v>147</v>
      </c>
      <c r="B4179" s="81" t="s">
        <v>493</v>
      </c>
      <c r="C4179" s="81" t="str">
        <f t="shared" si="65"/>
        <v>08103</v>
      </c>
      <c r="D4179" s="81" t="s">
        <v>606</v>
      </c>
      <c r="E4179" s="81" t="s">
        <v>3686</v>
      </c>
      <c r="F4179" s="81">
        <v>77.3</v>
      </c>
      <c r="G4179" s="81" t="s">
        <v>515</v>
      </c>
      <c r="H4179" s="81" t="s">
        <v>3691</v>
      </c>
      <c r="I4179" s="81" t="s">
        <v>3689</v>
      </c>
      <c r="J4179" s="81" t="s">
        <v>269</v>
      </c>
      <c r="K4179" s="81" t="s">
        <v>322</v>
      </c>
      <c r="L4179" s="81">
        <v>-108.87676194444444</v>
      </c>
      <c r="M4179" s="81">
        <v>40.100360916666673</v>
      </c>
      <c r="N4179" s="190">
        <v>4.0999999999999996</v>
      </c>
      <c r="O4179" s="185">
        <v>0</v>
      </c>
      <c r="P4179" s="185">
        <v>0</v>
      </c>
      <c r="Q4179" s="185">
        <v>0</v>
      </c>
      <c r="R4179" s="186">
        <v>0</v>
      </c>
    </row>
    <row r="4180" spans="1:18" s="81" customFormat="1" x14ac:dyDescent="0.2">
      <c r="A4180" s="81" t="s">
        <v>147</v>
      </c>
      <c r="B4180" s="81" t="s">
        <v>493</v>
      </c>
      <c r="C4180" s="81" t="str">
        <f t="shared" si="65"/>
        <v>08103</v>
      </c>
      <c r="D4180" s="81" t="s">
        <v>606</v>
      </c>
      <c r="E4180" s="81" t="s">
        <v>3686</v>
      </c>
      <c r="F4180" s="81">
        <v>77.3</v>
      </c>
      <c r="G4180" s="81" t="s">
        <v>515</v>
      </c>
      <c r="H4180" s="81" t="s">
        <v>3691</v>
      </c>
      <c r="I4180" s="81" t="s">
        <v>3689</v>
      </c>
      <c r="J4180" s="81" t="s">
        <v>269</v>
      </c>
      <c r="K4180" s="81" t="s">
        <v>322</v>
      </c>
      <c r="L4180" s="81">
        <v>-108.87676194444444</v>
      </c>
      <c r="M4180" s="81">
        <v>40.100360916666673</v>
      </c>
      <c r="N4180" s="190">
        <v>0</v>
      </c>
      <c r="O4180" s="185">
        <v>0</v>
      </c>
      <c r="P4180" s="185">
        <v>0</v>
      </c>
      <c r="Q4180" s="185">
        <v>0</v>
      </c>
      <c r="R4180" s="186">
        <v>0.17</v>
      </c>
    </row>
    <row r="4181" spans="1:18" s="81" customFormat="1" x14ac:dyDescent="0.2">
      <c r="A4181" s="81" t="s">
        <v>147</v>
      </c>
      <c r="B4181" s="81" t="s">
        <v>493</v>
      </c>
      <c r="C4181" s="81" t="str">
        <f t="shared" si="65"/>
        <v>08103</v>
      </c>
      <c r="D4181" s="81" t="s">
        <v>606</v>
      </c>
      <c r="E4181" s="81" t="s">
        <v>3686</v>
      </c>
      <c r="F4181" s="81">
        <v>77.3</v>
      </c>
      <c r="G4181" s="81" t="s">
        <v>515</v>
      </c>
      <c r="H4181" s="81" t="s">
        <v>3691</v>
      </c>
      <c r="I4181" s="81" t="s">
        <v>3689</v>
      </c>
      <c r="J4181" s="81" t="s">
        <v>269</v>
      </c>
      <c r="K4181" s="81" t="s">
        <v>322</v>
      </c>
      <c r="L4181" s="81">
        <v>-108.87676194444444</v>
      </c>
      <c r="M4181" s="81">
        <v>40.100360916666673</v>
      </c>
      <c r="N4181" s="190">
        <v>0</v>
      </c>
      <c r="O4181" s="185">
        <v>0</v>
      </c>
      <c r="P4181" s="185">
        <v>0</v>
      </c>
      <c r="Q4181" s="185">
        <v>0</v>
      </c>
      <c r="R4181" s="186">
        <v>0</v>
      </c>
    </row>
    <row r="4182" spans="1:18" s="81" customFormat="1" x14ac:dyDescent="0.2">
      <c r="A4182" s="81" t="s">
        <v>147</v>
      </c>
      <c r="B4182" s="81" t="s">
        <v>493</v>
      </c>
      <c r="C4182" s="81" t="str">
        <f t="shared" si="65"/>
        <v>08103</v>
      </c>
      <c r="D4182" s="81" t="s">
        <v>606</v>
      </c>
      <c r="E4182" s="81" t="s">
        <v>3686</v>
      </c>
      <c r="F4182" s="81">
        <v>77.3</v>
      </c>
      <c r="G4182" s="81" t="s">
        <v>515</v>
      </c>
      <c r="H4182" s="81" t="s">
        <v>3691</v>
      </c>
      <c r="I4182" s="81" t="s">
        <v>3689</v>
      </c>
      <c r="J4182" s="81" t="s">
        <v>269</v>
      </c>
      <c r="K4182" s="81" t="s">
        <v>322</v>
      </c>
      <c r="L4182" s="81">
        <v>-108.87676194444444</v>
      </c>
      <c r="M4182" s="81">
        <v>40.100360916666673</v>
      </c>
      <c r="N4182" s="190">
        <v>0</v>
      </c>
      <c r="O4182" s="185">
        <v>0</v>
      </c>
      <c r="P4182" s="185">
        <v>0</v>
      </c>
      <c r="Q4182" s="185">
        <v>2.3189999999999999E-2</v>
      </c>
      <c r="R4182" s="186">
        <v>0</v>
      </c>
    </row>
    <row r="4183" spans="1:18" s="81" customFormat="1" x14ac:dyDescent="0.2">
      <c r="A4183" s="81" t="s">
        <v>147</v>
      </c>
      <c r="B4183" s="81" t="s">
        <v>493</v>
      </c>
      <c r="C4183" s="81" t="str">
        <f t="shared" si="65"/>
        <v>08103</v>
      </c>
      <c r="D4183" s="81" t="s">
        <v>606</v>
      </c>
      <c r="E4183" s="81" t="s">
        <v>3686</v>
      </c>
      <c r="F4183" s="81">
        <v>77.3</v>
      </c>
      <c r="G4183" s="81" t="s">
        <v>515</v>
      </c>
      <c r="H4183" s="81" t="s">
        <v>3691</v>
      </c>
      <c r="I4183" s="81" t="s">
        <v>3689</v>
      </c>
      <c r="J4183" s="81" t="s">
        <v>269</v>
      </c>
      <c r="K4183" s="81" t="s">
        <v>322</v>
      </c>
      <c r="L4183" s="81">
        <v>-108.87676194444444</v>
      </c>
      <c r="M4183" s="81">
        <v>40.100360916666673</v>
      </c>
      <c r="N4183" s="190">
        <v>0</v>
      </c>
      <c r="O4183" s="185">
        <v>0.22</v>
      </c>
      <c r="P4183" s="185">
        <v>0</v>
      </c>
      <c r="Q4183" s="185">
        <v>0</v>
      </c>
      <c r="R4183" s="186">
        <v>0</v>
      </c>
    </row>
    <row r="4184" spans="1:18" s="81" customFormat="1" x14ac:dyDescent="0.2">
      <c r="A4184" s="81" t="s">
        <v>147</v>
      </c>
      <c r="B4184" s="81" t="s">
        <v>493</v>
      </c>
      <c r="C4184" s="81" t="str">
        <f t="shared" si="65"/>
        <v>08103</v>
      </c>
      <c r="D4184" s="81" t="s">
        <v>606</v>
      </c>
      <c r="E4184" s="81" t="s">
        <v>3686</v>
      </c>
      <c r="F4184" s="81">
        <v>583</v>
      </c>
      <c r="G4184" s="81" t="s">
        <v>1051</v>
      </c>
      <c r="H4184" s="81" t="s">
        <v>690</v>
      </c>
      <c r="I4184" s="81" t="s">
        <v>3689</v>
      </c>
      <c r="J4184" s="81" t="s">
        <v>283</v>
      </c>
      <c r="K4184" s="81" t="s">
        <v>350</v>
      </c>
      <c r="L4184" s="81">
        <v>-108.87676194444444</v>
      </c>
      <c r="M4184" s="81">
        <v>40.100360916666673</v>
      </c>
      <c r="N4184" s="190">
        <v>0</v>
      </c>
      <c r="O4184" s="185">
        <v>80</v>
      </c>
      <c r="P4184" s="185">
        <v>0</v>
      </c>
      <c r="Q4184" s="185">
        <v>0</v>
      </c>
      <c r="R4184" s="186">
        <v>0</v>
      </c>
    </row>
    <row r="4185" spans="1:18" s="81" customFormat="1" x14ac:dyDescent="0.2">
      <c r="A4185" s="81" t="s">
        <v>147</v>
      </c>
      <c r="B4185" s="81" t="s">
        <v>493</v>
      </c>
      <c r="C4185" s="81" t="str">
        <f t="shared" si="65"/>
        <v>08103</v>
      </c>
      <c r="D4185" s="81" t="s">
        <v>606</v>
      </c>
      <c r="E4185" s="81" t="s">
        <v>3692</v>
      </c>
      <c r="F4185" s="81">
        <v>0</v>
      </c>
      <c r="G4185" s="81" t="s">
        <v>515</v>
      </c>
      <c r="H4185" s="81" t="s">
        <v>3693</v>
      </c>
      <c r="I4185" s="81" t="s">
        <v>3694</v>
      </c>
      <c r="J4185" s="81" t="s">
        <v>221</v>
      </c>
      <c r="K4185" s="81" t="s">
        <v>333</v>
      </c>
      <c r="L4185" s="81">
        <v>-108.80802052777778</v>
      </c>
      <c r="M4185" s="81">
        <v>39.828698916666667</v>
      </c>
      <c r="N4185" s="190">
        <v>0</v>
      </c>
      <c r="O4185" s="185">
        <v>0</v>
      </c>
      <c r="P4185" s="185">
        <v>39.799999999999997</v>
      </c>
      <c r="Q4185" s="185">
        <v>0</v>
      </c>
      <c r="R4185" s="186">
        <v>0</v>
      </c>
    </row>
    <row r="4186" spans="1:18" s="81" customFormat="1" x14ac:dyDescent="0.2">
      <c r="A4186" s="81" t="s">
        <v>147</v>
      </c>
      <c r="B4186" s="81" t="s">
        <v>493</v>
      </c>
      <c r="C4186" s="81" t="str">
        <f t="shared" si="65"/>
        <v>08103</v>
      </c>
      <c r="D4186" s="81" t="s">
        <v>606</v>
      </c>
      <c r="E4186" s="81" t="s">
        <v>3692</v>
      </c>
      <c r="F4186" s="81">
        <v>0</v>
      </c>
      <c r="G4186" s="81" t="s">
        <v>515</v>
      </c>
      <c r="H4186" s="81" t="s">
        <v>3693</v>
      </c>
      <c r="I4186" s="81" t="s">
        <v>3694</v>
      </c>
      <c r="J4186" s="81" t="s">
        <v>221</v>
      </c>
      <c r="K4186" s="81" t="s">
        <v>333</v>
      </c>
      <c r="L4186" s="81">
        <v>-108.80802052777778</v>
      </c>
      <c r="M4186" s="81">
        <v>39.828698916666667</v>
      </c>
      <c r="N4186" s="190">
        <v>131.30000000000001</v>
      </c>
      <c r="O4186" s="185">
        <v>0</v>
      </c>
      <c r="P4186" s="185">
        <v>0</v>
      </c>
      <c r="Q4186" s="185">
        <v>0</v>
      </c>
      <c r="R4186" s="186">
        <v>0</v>
      </c>
    </row>
    <row r="4187" spans="1:18" s="81" customFormat="1" x14ac:dyDescent="0.2">
      <c r="A4187" s="81" t="s">
        <v>147</v>
      </c>
      <c r="B4187" s="81" t="s">
        <v>493</v>
      </c>
      <c r="C4187" s="81" t="str">
        <f t="shared" si="65"/>
        <v>08103</v>
      </c>
      <c r="D4187" s="81" t="s">
        <v>606</v>
      </c>
      <c r="E4187" s="81" t="s">
        <v>3692</v>
      </c>
      <c r="F4187" s="81">
        <v>0</v>
      </c>
      <c r="G4187" s="81" t="s">
        <v>515</v>
      </c>
      <c r="H4187" s="81" t="s">
        <v>3693</v>
      </c>
      <c r="I4187" s="81" t="s">
        <v>3694</v>
      </c>
      <c r="J4187" s="81" t="s">
        <v>221</v>
      </c>
      <c r="K4187" s="81" t="s">
        <v>333</v>
      </c>
      <c r="L4187" s="81">
        <v>-108.80802052777778</v>
      </c>
      <c r="M4187" s="81">
        <v>39.828698916666667</v>
      </c>
      <c r="N4187" s="190">
        <v>0</v>
      </c>
      <c r="O4187" s="185">
        <v>0.8</v>
      </c>
      <c r="P4187" s="185">
        <v>0</v>
      </c>
      <c r="Q4187" s="185">
        <v>0</v>
      </c>
      <c r="R4187" s="186">
        <v>0</v>
      </c>
    </row>
    <row r="4188" spans="1:18" s="81" customFormat="1" x14ac:dyDescent="0.2">
      <c r="A4188" s="81" t="s">
        <v>147</v>
      </c>
      <c r="B4188" s="81" t="s">
        <v>493</v>
      </c>
      <c r="C4188" s="81" t="str">
        <f t="shared" si="65"/>
        <v>08103</v>
      </c>
      <c r="D4188" s="81" t="s">
        <v>606</v>
      </c>
      <c r="E4188" s="81" t="s">
        <v>3692</v>
      </c>
      <c r="F4188" s="81">
        <v>191.9</v>
      </c>
      <c r="G4188" s="81" t="s">
        <v>515</v>
      </c>
      <c r="H4188" s="81" t="s">
        <v>3695</v>
      </c>
      <c r="I4188" s="81" t="s">
        <v>3694</v>
      </c>
      <c r="J4188" s="81" t="s">
        <v>221</v>
      </c>
      <c r="K4188" s="81" t="s">
        <v>333</v>
      </c>
      <c r="L4188" s="81">
        <v>-108.80802052777778</v>
      </c>
      <c r="M4188" s="81">
        <v>39.828698916666667</v>
      </c>
      <c r="N4188" s="190">
        <v>0</v>
      </c>
      <c r="O4188" s="185">
        <v>0</v>
      </c>
      <c r="P4188" s="185">
        <v>15.25</v>
      </c>
      <c r="Q4188" s="185">
        <v>0</v>
      </c>
      <c r="R4188" s="186">
        <v>0</v>
      </c>
    </row>
    <row r="4189" spans="1:18" s="81" customFormat="1" x14ac:dyDescent="0.2">
      <c r="A4189" s="81" t="s">
        <v>147</v>
      </c>
      <c r="B4189" s="81" t="s">
        <v>493</v>
      </c>
      <c r="C4189" s="81" t="str">
        <f t="shared" si="65"/>
        <v>08103</v>
      </c>
      <c r="D4189" s="81" t="s">
        <v>606</v>
      </c>
      <c r="E4189" s="81" t="s">
        <v>3692</v>
      </c>
      <c r="F4189" s="81">
        <v>191.9</v>
      </c>
      <c r="G4189" s="81" t="s">
        <v>515</v>
      </c>
      <c r="H4189" s="81" t="s">
        <v>3695</v>
      </c>
      <c r="I4189" s="81" t="s">
        <v>3694</v>
      </c>
      <c r="J4189" s="81" t="s">
        <v>221</v>
      </c>
      <c r="K4189" s="81" t="s">
        <v>333</v>
      </c>
      <c r="L4189" s="81">
        <v>-108.80802052777778</v>
      </c>
      <c r="M4189" s="81">
        <v>39.828698916666667</v>
      </c>
      <c r="N4189" s="190">
        <v>20.329999999999998</v>
      </c>
      <c r="O4189" s="185">
        <v>0</v>
      </c>
      <c r="P4189" s="185">
        <v>0</v>
      </c>
      <c r="Q4189" s="185">
        <v>0</v>
      </c>
      <c r="R4189" s="186">
        <v>0</v>
      </c>
    </row>
    <row r="4190" spans="1:18" s="81" customFormat="1" x14ac:dyDescent="0.2">
      <c r="A4190" s="81" t="s">
        <v>147</v>
      </c>
      <c r="B4190" s="81" t="s">
        <v>493</v>
      </c>
      <c r="C4190" s="81" t="str">
        <f t="shared" si="65"/>
        <v>08103</v>
      </c>
      <c r="D4190" s="81" t="s">
        <v>606</v>
      </c>
      <c r="E4190" s="81" t="s">
        <v>3692</v>
      </c>
      <c r="F4190" s="81">
        <v>191.9</v>
      </c>
      <c r="G4190" s="81" t="s">
        <v>515</v>
      </c>
      <c r="H4190" s="81" t="s">
        <v>3695</v>
      </c>
      <c r="I4190" s="81" t="s">
        <v>3694</v>
      </c>
      <c r="J4190" s="81" t="s">
        <v>221</v>
      </c>
      <c r="K4190" s="81" t="s">
        <v>333</v>
      </c>
      <c r="L4190" s="81">
        <v>-108.80802052777778</v>
      </c>
      <c r="M4190" s="81">
        <v>39.828698916666667</v>
      </c>
      <c r="N4190" s="190">
        <v>0</v>
      </c>
      <c r="O4190" s="185">
        <v>0</v>
      </c>
      <c r="P4190" s="185">
        <v>0</v>
      </c>
      <c r="Q4190" s="185">
        <v>0</v>
      </c>
      <c r="R4190" s="186">
        <v>4.8</v>
      </c>
    </row>
    <row r="4191" spans="1:18" s="81" customFormat="1" x14ac:dyDescent="0.2">
      <c r="A4191" s="81" t="s">
        <v>147</v>
      </c>
      <c r="B4191" s="81" t="s">
        <v>493</v>
      </c>
      <c r="C4191" s="81" t="str">
        <f t="shared" si="65"/>
        <v>08103</v>
      </c>
      <c r="D4191" s="81" t="s">
        <v>606</v>
      </c>
      <c r="E4191" s="81" t="s">
        <v>3692</v>
      </c>
      <c r="F4191" s="81">
        <v>191.9</v>
      </c>
      <c r="G4191" s="81" t="s">
        <v>515</v>
      </c>
      <c r="H4191" s="81" t="s">
        <v>3695</v>
      </c>
      <c r="I4191" s="81" t="s">
        <v>3694</v>
      </c>
      <c r="J4191" s="81" t="s">
        <v>221</v>
      </c>
      <c r="K4191" s="81" t="s">
        <v>333</v>
      </c>
      <c r="L4191" s="81">
        <v>-108.80802052777778</v>
      </c>
      <c r="M4191" s="81">
        <v>39.828698916666667</v>
      </c>
      <c r="N4191" s="190">
        <v>0</v>
      </c>
      <c r="O4191" s="185">
        <v>0</v>
      </c>
      <c r="P4191" s="185">
        <v>0</v>
      </c>
      <c r="Q4191" s="185">
        <v>0</v>
      </c>
      <c r="R4191" s="186">
        <v>0</v>
      </c>
    </row>
    <row r="4192" spans="1:18" s="81" customFormat="1" x14ac:dyDescent="0.2">
      <c r="A4192" s="81" t="s">
        <v>147</v>
      </c>
      <c r="B4192" s="81" t="s">
        <v>493</v>
      </c>
      <c r="C4192" s="81" t="str">
        <f t="shared" si="65"/>
        <v>08103</v>
      </c>
      <c r="D4192" s="81" t="s">
        <v>606</v>
      </c>
      <c r="E4192" s="81" t="s">
        <v>3692</v>
      </c>
      <c r="F4192" s="81">
        <v>191.9</v>
      </c>
      <c r="G4192" s="81" t="s">
        <v>515</v>
      </c>
      <c r="H4192" s="81" t="s">
        <v>3695</v>
      </c>
      <c r="I4192" s="81" t="s">
        <v>3694</v>
      </c>
      <c r="J4192" s="81" t="s">
        <v>221</v>
      </c>
      <c r="K4192" s="81" t="s">
        <v>333</v>
      </c>
      <c r="L4192" s="81">
        <v>-108.80802052777778</v>
      </c>
      <c r="M4192" s="81">
        <v>39.828698916666667</v>
      </c>
      <c r="N4192" s="190">
        <v>0</v>
      </c>
      <c r="O4192" s="185">
        <v>0</v>
      </c>
      <c r="P4192" s="185">
        <v>0</v>
      </c>
      <c r="Q4192" s="185">
        <v>0.06</v>
      </c>
      <c r="R4192" s="186">
        <v>0</v>
      </c>
    </row>
    <row r="4193" spans="1:18" s="81" customFormat="1" x14ac:dyDescent="0.2">
      <c r="A4193" s="81" t="s">
        <v>147</v>
      </c>
      <c r="B4193" s="81" t="s">
        <v>493</v>
      </c>
      <c r="C4193" s="81" t="str">
        <f t="shared" si="65"/>
        <v>08103</v>
      </c>
      <c r="D4193" s="81" t="s">
        <v>606</v>
      </c>
      <c r="E4193" s="81" t="s">
        <v>3692</v>
      </c>
      <c r="F4193" s="81">
        <v>191.9</v>
      </c>
      <c r="G4193" s="81" t="s">
        <v>515</v>
      </c>
      <c r="H4193" s="81" t="s">
        <v>3695</v>
      </c>
      <c r="I4193" s="81" t="s">
        <v>3694</v>
      </c>
      <c r="J4193" s="81" t="s">
        <v>221</v>
      </c>
      <c r="K4193" s="81" t="s">
        <v>333</v>
      </c>
      <c r="L4193" s="81">
        <v>-108.80802052777778</v>
      </c>
      <c r="M4193" s="81">
        <v>39.828698916666667</v>
      </c>
      <c r="N4193" s="190">
        <v>0</v>
      </c>
      <c r="O4193" s="185">
        <v>5.08</v>
      </c>
      <c r="P4193" s="185">
        <v>0</v>
      </c>
      <c r="Q4193" s="185">
        <v>0</v>
      </c>
      <c r="R4193" s="186">
        <v>0</v>
      </c>
    </row>
    <row r="4194" spans="1:18" s="81" customFormat="1" x14ac:dyDescent="0.2">
      <c r="A4194" s="81" t="s">
        <v>147</v>
      </c>
      <c r="B4194" s="81" t="s">
        <v>493</v>
      </c>
      <c r="C4194" s="81" t="str">
        <f t="shared" si="65"/>
        <v>08103</v>
      </c>
      <c r="D4194" s="81" t="s">
        <v>606</v>
      </c>
      <c r="E4194" s="81" t="s">
        <v>3692</v>
      </c>
      <c r="F4194" s="81">
        <v>171</v>
      </c>
      <c r="G4194" s="81" t="s">
        <v>515</v>
      </c>
      <c r="H4194" s="81" t="s">
        <v>3696</v>
      </c>
      <c r="I4194" s="81" t="s">
        <v>3694</v>
      </c>
      <c r="J4194" s="81" t="s">
        <v>221</v>
      </c>
      <c r="K4194" s="81" t="s">
        <v>333</v>
      </c>
      <c r="L4194" s="81">
        <v>-108.80802052777778</v>
      </c>
      <c r="M4194" s="81">
        <v>39.828698916666667</v>
      </c>
      <c r="N4194" s="190">
        <v>0</v>
      </c>
      <c r="O4194" s="185">
        <v>0</v>
      </c>
      <c r="P4194" s="185">
        <v>17.420000000000002</v>
      </c>
      <c r="Q4194" s="185">
        <v>0</v>
      </c>
      <c r="R4194" s="186">
        <v>0</v>
      </c>
    </row>
    <row r="4195" spans="1:18" s="81" customFormat="1" x14ac:dyDescent="0.2">
      <c r="A4195" s="81" t="s">
        <v>147</v>
      </c>
      <c r="B4195" s="81" t="s">
        <v>493</v>
      </c>
      <c r="C4195" s="81" t="str">
        <f t="shared" si="65"/>
        <v>08103</v>
      </c>
      <c r="D4195" s="81" t="s">
        <v>606</v>
      </c>
      <c r="E4195" s="81" t="s">
        <v>3692</v>
      </c>
      <c r="F4195" s="81">
        <v>171</v>
      </c>
      <c r="G4195" s="81" t="s">
        <v>515</v>
      </c>
      <c r="H4195" s="81" t="s">
        <v>3696</v>
      </c>
      <c r="I4195" s="81" t="s">
        <v>3694</v>
      </c>
      <c r="J4195" s="81" t="s">
        <v>221</v>
      </c>
      <c r="K4195" s="81" t="s">
        <v>333</v>
      </c>
      <c r="L4195" s="81">
        <v>-108.80802052777778</v>
      </c>
      <c r="M4195" s="81">
        <v>39.828698916666667</v>
      </c>
      <c r="N4195" s="190">
        <v>23.23</v>
      </c>
      <c r="O4195" s="185">
        <v>0</v>
      </c>
      <c r="P4195" s="185">
        <v>0</v>
      </c>
      <c r="Q4195" s="185">
        <v>0</v>
      </c>
      <c r="R4195" s="186">
        <v>0</v>
      </c>
    </row>
    <row r="4196" spans="1:18" s="81" customFormat="1" x14ac:dyDescent="0.2">
      <c r="A4196" s="81" t="s">
        <v>147</v>
      </c>
      <c r="B4196" s="81" t="s">
        <v>493</v>
      </c>
      <c r="C4196" s="81" t="str">
        <f t="shared" si="65"/>
        <v>08103</v>
      </c>
      <c r="D4196" s="81" t="s">
        <v>606</v>
      </c>
      <c r="E4196" s="81" t="s">
        <v>3692</v>
      </c>
      <c r="F4196" s="81">
        <v>171</v>
      </c>
      <c r="G4196" s="81" t="s">
        <v>515</v>
      </c>
      <c r="H4196" s="81" t="s">
        <v>3696</v>
      </c>
      <c r="I4196" s="81" t="s">
        <v>3694</v>
      </c>
      <c r="J4196" s="81" t="s">
        <v>221</v>
      </c>
      <c r="K4196" s="81" t="s">
        <v>333</v>
      </c>
      <c r="L4196" s="81">
        <v>-108.80802052777778</v>
      </c>
      <c r="M4196" s="81">
        <v>39.828698916666667</v>
      </c>
      <c r="N4196" s="190">
        <v>0</v>
      </c>
      <c r="O4196" s="185">
        <v>0</v>
      </c>
      <c r="P4196" s="185">
        <v>0</v>
      </c>
      <c r="Q4196" s="185">
        <v>0</v>
      </c>
      <c r="R4196" s="186">
        <v>4.8</v>
      </c>
    </row>
    <row r="4197" spans="1:18" s="81" customFormat="1" x14ac:dyDescent="0.2">
      <c r="A4197" s="81" t="s">
        <v>147</v>
      </c>
      <c r="B4197" s="81" t="s">
        <v>493</v>
      </c>
      <c r="C4197" s="81" t="str">
        <f t="shared" si="65"/>
        <v>08103</v>
      </c>
      <c r="D4197" s="81" t="s">
        <v>606</v>
      </c>
      <c r="E4197" s="81" t="s">
        <v>3692</v>
      </c>
      <c r="F4197" s="81">
        <v>171</v>
      </c>
      <c r="G4197" s="81" t="s">
        <v>515</v>
      </c>
      <c r="H4197" s="81" t="s">
        <v>3696</v>
      </c>
      <c r="I4197" s="81" t="s">
        <v>3694</v>
      </c>
      <c r="J4197" s="81" t="s">
        <v>221</v>
      </c>
      <c r="K4197" s="81" t="s">
        <v>333</v>
      </c>
      <c r="L4197" s="81">
        <v>-108.80802052777778</v>
      </c>
      <c r="M4197" s="81">
        <v>39.828698916666667</v>
      </c>
      <c r="N4197" s="190">
        <v>0</v>
      </c>
      <c r="O4197" s="185">
        <v>0</v>
      </c>
      <c r="P4197" s="185">
        <v>0</v>
      </c>
      <c r="Q4197" s="185">
        <v>0</v>
      </c>
      <c r="R4197" s="186">
        <v>0</v>
      </c>
    </row>
    <row r="4198" spans="1:18" s="81" customFormat="1" x14ac:dyDescent="0.2">
      <c r="A4198" s="81" t="s">
        <v>147</v>
      </c>
      <c r="B4198" s="81" t="s">
        <v>493</v>
      </c>
      <c r="C4198" s="81" t="str">
        <f t="shared" si="65"/>
        <v>08103</v>
      </c>
      <c r="D4198" s="81" t="s">
        <v>606</v>
      </c>
      <c r="E4198" s="81" t="s">
        <v>3692</v>
      </c>
      <c r="F4198" s="81">
        <v>171</v>
      </c>
      <c r="G4198" s="81" t="s">
        <v>515</v>
      </c>
      <c r="H4198" s="81" t="s">
        <v>3696</v>
      </c>
      <c r="I4198" s="81" t="s">
        <v>3694</v>
      </c>
      <c r="J4198" s="81" t="s">
        <v>221</v>
      </c>
      <c r="K4198" s="81" t="s">
        <v>333</v>
      </c>
      <c r="L4198" s="81">
        <v>-108.80802052777778</v>
      </c>
      <c r="M4198" s="81">
        <v>39.828698916666667</v>
      </c>
      <c r="N4198" s="190">
        <v>0</v>
      </c>
      <c r="O4198" s="185">
        <v>0</v>
      </c>
      <c r="P4198" s="185">
        <v>0</v>
      </c>
      <c r="Q4198" s="185">
        <v>0.06</v>
      </c>
      <c r="R4198" s="186">
        <v>0</v>
      </c>
    </row>
    <row r="4199" spans="1:18" s="81" customFormat="1" x14ac:dyDescent="0.2">
      <c r="A4199" s="81" t="s">
        <v>147</v>
      </c>
      <c r="B4199" s="81" t="s">
        <v>493</v>
      </c>
      <c r="C4199" s="81" t="str">
        <f t="shared" si="65"/>
        <v>08103</v>
      </c>
      <c r="D4199" s="81" t="s">
        <v>606</v>
      </c>
      <c r="E4199" s="81" t="s">
        <v>3692</v>
      </c>
      <c r="F4199" s="81">
        <v>171</v>
      </c>
      <c r="G4199" s="81" t="s">
        <v>515</v>
      </c>
      <c r="H4199" s="81" t="s">
        <v>3696</v>
      </c>
      <c r="I4199" s="81" t="s">
        <v>3694</v>
      </c>
      <c r="J4199" s="81" t="s">
        <v>221</v>
      </c>
      <c r="K4199" s="81" t="s">
        <v>333</v>
      </c>
      <c r="L4199" s="81">
        <v>-108.80802052777778</v>
      </c>
      <c r="M4199" s="81">
        <v>39.828698916666667</v>
      </c>
      <c r="N4199" s="190">
        <v>0</v>
      </c>
      <c r="O4199" s="185">
        <v>5.81</v>
      </c>
      <c r="P4199" s="185">
        <v>0</v>
      </c>
      <c r="Q4199" s="185">
        <v>0</v>
      </c>
      <c r="R4199" s="186">
        <v>0</v>
      </c>
    </row>
    <row r="4200" spans="1:18" s="81" customFormat="1" x14ac:dyDescent="0.2">
      <c r="A4200" s="81" t="s">
        <v>147</v>
      </c>
      <c r="B4200" s="81" t="s">
        <v>493</v>
      </c>
      <c r="C4200" s="81" t="str">
        <f t="shared" si="65"/>
        <v>08103</v>
      </c>
      <c r="D4200" s="81" t="s">
        <v>606</v>
      </c>
      <c r="E4200" s="81" t="s">
        <v>3692</v>
      </c>
      <c r="F4200" s="81">
        <v>20.99</v>
      </c>
      <c r="G4200" s="81" t="s">
        <v>515</v>
      </c>
      <c r="H4200" s="81" t="s">
        <v>3697</v>
      </c>
      <c r="I4200" s="81" t="s">
        <v>3694</v>
      </c>
      <c r="J4200" s="81" t="s">
        <v>221</v>
      </c>
      <c r="K4200" s="81" t="s">
        <v>333</v>
      </c>
      <c r="L4200" s="81">
        <v>-108.80802052777778</v>
      </c>
      <c r="M4200" s="81">
        <v>39.828698916666667</v>
      </c>
      <c r="N4200" s="190">
        <v>0</v>
      </c>
      <c r="O4200" s="185">
        <v>0</v>
      </c>
      <c r="P4200" s="185">
        <v>3.96</v>
      </c>
      <c r="Q4200" s="185">
        <v>0</v>
      </c>
      <c r="R4200" s="186">
        <v>0</v>
      </c>
    </row>
    <row r="4201" spans="1:18" s="81" customFormat="1" x14ac:dyDescent="0.2">
      <c r="A4201" s="81" t="s">
        <v>147</v>
      </c>
      <c r="B4201" s="81" t="s">
        <v>493</v>
      </c>
      <c r="C4201" s="81" t="str">
        <f t="shared" si="65"/>
        <v>08103</v>
      </c>
      <c r="D4201" s="81" t="s">
        <v>606</v>
      </c>
      <c r="E4201" s="81" t="s">
        <v>3692</v>
      </c>
      <c r="F4201" s="81">
        <v>20.99</v>
      </c>
      <c r="G4201" s="81" t="s">
        <v>515</v>
      </c>
      <c r="H4201" s="81" t="s">
        <v>3697</v>
      </c>
      <c r="I4201" s="81" t="s">
        <v>3694</v>
      </c>
      <c r="J4201" s="81" t="s">
        <v>221</v>
      </c>
      <c r="K4201" s="81" t="s">
        <v>333</v>
      </c>
      <c r="L4201" s="81">
        <v>-108.80802052777778</v>
      </c>
      <c r="M4201" s="81">
        <v>39.828698916666667</v>
      </c>
      <c r="N4201" s="190">
        <v>41.57</v>
      </c>
      <c r="O4201" s="185">
        <v>0</v>
      </c>
      <c r="P4201" s="185">
        <v>0</v>
      </c>
      <c r="Q4201" s="185">
        <v>0</v>
      </c>
      <c r="R4201" s="186">
        <v>0</v>
      </c>
    </row>
    <row r="4202" spans="1:18" s="81" customFormat="1" x14ac:dyDescent="0.2">
      <c r="A4202" s="81" t="s">
        <v>147</v>
      </c>
      <c r="B4202" s="81" t="s">
        <v>493</v>
      </c>
      <c r="C4202" s="81" t="str">
        <f t="shared" si="65"/>
        <v>08103</v>
      </c>
      <c r="D4202" s="81" t="s">
        <v>606</v>
      </c>
      <c r="E4202" s="81" t="s">
        <v>3692</v>
      </c>
      <c r="F4202" s="81">
        <v>20.99</v>
      </c>
      <c r="G4202" s="81" t="s">
        <v>515</v>
      </c>
      <c r="H4202" s="81" t="s">
        <v>3697</v>
      </c>
      <c r="I4202" s="81" t="s">
        <v>3694</v>
      </c>
      <c r="J4202" s="81" t="s">
        <v>221</v>
      </c>
      <c r="K4202" s="81" t="s">
        <v>333</v>
      </c>
      <c r="L4202" s="81">
        <v>-108.80802052777778</v>
      </c>
      <c r="M4202" s="81">
        <v>39.828698916666667</v>
      </c>
      <c r="N4202" s="190">
        <v>0</v>
      </c>
      <c r="O4202" s="185">
        <v>0</v>
      </c>
      <c r="P4202" s="185">
        <v>0</v>
      </c>
      <c r="Q4202" s="185">
        <v>0</v>
      </c>
      <c r="R4202" s="186">
        <v>1.29</v>
      </c>
    </row>
    <row r="4203" spans="1:18" s="81" customFormat="1" x14ac:dyDescent="0.2">
      <c r="A4203" s="81" t="s">
        <v>147</v>
      </c>
      <c r="B4203" s="81" t="s">
        <v>493</v>
      </c>
      <c r="C4203" s="81" t="str">
        <f t="shared" si="65"/>
        <v>08103</v>
      </c>
      <c r="D4203" s="81" t="s">
        <v>606</v>
      </c>
      <c r="E4203" s="81" t="s">
        <v>3692</v>
      </c>
      <c r="F4203" s="81">
        <v>20.99</v>
      </c>
      <c r="G4203" s="81" t="s">
        <v>515</v>
      </c>
      <c r="H4203" s="81" t="s">
        <v>3697</v>
      </c>
      <c r="I4203" s="81" t="s">
        <v>3694</v>
      </c>
      <c r="J4203" s="81" t="s">
        <v>221</v>
      </c>
      <c r="K4203" s="81" t="s">
        <v>333</v>
      </c>
      <c r="L4203" s="81">
        <v>-108.80802052777778</v>
      </c>
      <c r="M4203" s="81">
        <v>39.828698916666667</v>
      </c>
      <c r="N4203" s="190">
        <v>0</v>
      </c>
      <c r="O4203" s="185">
        <v>0</v>
      </c>
      <c r="P4203" s="185">
        <v>0</v>
      </c>
      <c r="Q4203" s="185">
        <v>0</v>
      </c>
      <c r="R4203" s="186">
        <v>0</v>
      </c>
    </row>
    <row r="4204" spans="1:18" s="81" customFormat="1" x14ac:dyDescent="0.2">
      <c r="A4204" s="81" t="s">
        <v>147</v>
      </c>
      <c r="B4204" s="81" t="s">
        <v>493</v>
      </c>
      <c r="C4204" s="81" t="str">
        <f t="shared" si="65"/>
        <v>08103</v>
      </c>
      <c r="D4204" s="81" t="s">
        <v>606</v>
      </c>
      <c r="E4204" s="81" t="s">
        <v>3692</v>
      </c>
      <c r="F4204" s="81">
        <v>20.99</v>
      </c>
      <c r="G4204" s="81" t="s">
        <v>515</v>
      </c>
      <c r="H4204" s="81" t="s">
        <v>3697</v>
      </c>
      <c r="I4204" s="81" t="s">
        <v>3694</v>
      </c>
      <c r="J4204" s="81" t="s">
        <v>221</v>
      </c>
      <c r="K4204" s="81" t="s">
        <v>333</v>
      </c>
      <c r="L4204" s="81">
        <v>-108.80802052777778</v>
      </c>
      <c r="M4204" s="81">
        <v>39.828698916666667</v>
      </c>
      <c r="N4204" s="190">
        <v>0</v>
      </c>
      <c r="O4204" s="185">
        <v>0</v>
      </c>
      <c r="P4204" s="185">
        <v>0</v>
      </c>
      <c r="Q4204" s="185">
        <v>0.02</v>
      </c>
      <c r="R4204" s="186">
        <v>0</v>
      </c>
    </row>
    <row r="4205" spans="1:18" s="81" customFormat="1" x14ac:dyDescent="0.2">
      <c r="A4205" s="81" t="s">
        <v>147</v>
      </c>
      <c r="B4205" s="81" t="s">
        <v>493</v>
      </c>
      <c r="C4205" s="81" t="str">
        <f t="shared" si="65"/>
        <v>08103</v>
      </c>
      <c r="D4205" s="81" t="s">
        <v>606</v>
      </c>
      <c r="E4205" s="81" t="s">
        <v>3692</v>
      </c>
      <c r="F4205" s="81">
        <v>20.99</v>
      </c>
      <c r="G4205" s="81" t="s">
        <v>515</v>
      </c>
      <c r="H4205" s="81" t="s">
        <v>3697</v>
      </c>
      <c r="I4205" s="81" t="s">
        <v>3694</v>
      </c>
      <c r="J4205" s="81" t="s">
        <v>221</v>
      </c>
      <c r="K4205" s="81" t="s">
        <v>333</v>
      </c>
      <c r="L4205" s="81">
        <v>-108.80802052777778</v>
      </c>
      <c r="M4205" s="81">
        <v>39.828698916666667</v>
      </c>
      <c r="N4205" s="190">
        <v>0</v>
      </c>
      <c r="O4205" s="185">
        <v>2.46</v>
      </c>
      <c r="P4205" s="185">
        <v>0</v>
      </c>
      <c r="Q4205" s="185">
        <v>0</v>
      </c>
      <c r="R4205" s="186">
        <v>0</v>
      </c>
    </row>
    <row r="4206" spans="1:18" s="81" customFormat="1" x14ac:dyDescent="0.2">
      <c r="A4206" s="81" t="s">
        <v>147</v>
      </c>
      <c r="B4206" s="81" t="s">
        <v>493</v>
      </c>
      <c r="C4206" s="81" t="str">
        <f t="shared" si="65"/>
        <v>08103</v>
      </c>
      <c r="D4206" s="81" t="s">
        <v>606</v>
      </c>
      <c r="E4206" s="81" t="s">
        <v>3692</v>
      </c>
      <c r="F4206" s="81">
        <v>45.1</v>
      </c>
      <c r="G4206" s="81" t="s">
        <v>515</v>
      </c>
      <c r="H4206" s="81" t="s">
        <v>3698</v>
      </c>
      <c r="I4206" s="81" t="s">
        <v>3694</v>
      </c>
      <c r="J4206" s="81" t="s">
        <v>221</v>
      </c>
      <c r="K4206" s="81" t="s">
        <v>333</v>
      </c>
      <c r="L4206" s="81">
        <v>-108.80802052777778</v>
      </c>
      <c r="M4206" s="81">
        <v>39.828698916666667</v>
      </c>
      <c r="N4206" s="190">
        <v>0</v>
      </c>
      <c r="O4206" s="185">
        <v>0</v>
      </c>
      <c r="P4206" s="185">
        <v>3.14</v>
      </c>
      <c r="Q4206" s="185">
        <v>0</v>
      </c>
      <c r="R4206" s="186">
        <v>0</v>
      </c>
    </row>
    <row r="4207" spans="1:18" s="81" customFormat="1" x14ac:dyDescent="0.2">
      <c r="A4207" s="81" t="s">
        <v>147</v>
      </c>
      <c r="B4207" s="81" t="s">
        <v>493</v>
      </c>
      <c r="C4207" s="81" t="str">
        <f t="shared" si="65"/>
        <v>08103</v>
      </c>
      <c r="D4207" s="81" t="s">
        <v>606</v>
      </c>
      <c r="E4207" s="81" t="s">
        <v>3692</v>
      </c>
      <c r="F4207" s="81">
        <v>45.1</v>
      </c>
      <c r="G4207" s="81" t="s">
        <v>515</v>
      </c>
      <c r="H4207" s="81" t="s">
        <v>3698</v>
      </c>
      <c r="I4207" s="81" t="s">
        <v>3694</v>
      </c>
      <c r="J4207" s="81" t="s">
        <v>221</v>
      </c>
      <c r="K4207" s="81" t="s">
        <v>333</v>
      </c>
      <c r="L4207" s="81">
        <v>-108.80802052777778</v>
      </c>
      <c r="M4207" s="81">
        <v>39.828698916666667</v>
      </c>
      <c r="N4207" s="190">
        <v>26.18</v>
      </c>
      <c r="O4207" s="185">
        <v>0</v>
      </c>
      <c r="P4207" s="185">
        <v>0</v>
      </c>
      <c r="Q4207" s="185">
        <v>0</v>
      </c>
      <c r="R4207" s="186">
        <v>0</v>
      </c>
    </row>
    <row r="4208" spans="1:18" s="81" customFormat="1" x14ac:dyDescent="0.2">
      <c r="A4208" s="81" t="s">
        <v>147</v>
      </c>
      <c r="B4208" s="81" t="s">
        <v>493</v>
      </c>
      <c r="C4208" s="81" t="str">
        <f t="shared" si="65"/>
        <v>08103</v>
      </c>
      <c r="D4208" s="81" t="s">
        <v>606</v>
      </c>
      <c r="E4208" s="81" t="s">
        <v>3692</v>
      </c>
      <c r="F4208" s="81">
        <v>45.1</v>
      </c>
      <c r="G4208" s="81" t="s">
        <v>515</v>
      </c>
      <c r="H4208" s="81" t="s">
        <v>3698</v>
      </c>
      <c r="I4208" s="81" t="s">
        <v>3694</v>
      </c>
      <c r="J4208" s="81" t="s">
        <v>221</v>
      </c>
      <c r="K4208" s="81" t="s">
        <v>333</v>
      </c>
      <c r="L4208" s="81">
        <v>-108.80802052777778</v>
      </c>
      <c r="M4208" s="81">
        <v>39.828698916666667</v>
      </c>
      <c r="N4208" s="190">
        <v>0</v>
      </c>
      <c r="O4208" s="185">
        <v>0</v>
      </c>
      <c r="P4208" s="185">
        <v>0</v>
      </c>
      <c r="Q4208" s="185">
        <v>0</v>
      </c>
      <c r="R4208" s="186">
        <v>0.5</v>
      </c>
    </row>
    <row r="4209" spans="1:18" s="81" customFormat="1" x14ac:dyDescent="0.2">
      <c r="A4209" s="81" t="s">
        <v>147</v>
      </c>
      <c r="B4209" s="81" t="s">
        <v>493</v>
      </c>
      <c r="C4209" s="81" t="str">
        <f t="shared" si="65"/>
        <v>08103</v>
      </c>
      <c r="D4209" s="81" t="s">
        <v>606</v>
      </c>
      <c r="E4209" s="81" t="s">
        <v>3692</v>
      </c>
      <c r="F4209" s="81">
        <v>45.1</v>
      </c>
      <c r="G4209" s="81" t="s">
        <v>515</v>
      </c>
      <c r="H4209" s="81" t="s">
        <v>3698</v>
      </c>
      <c r="I4209" s="81" t="s">
        <v>3694</v>
      </c>
      <c r="J4209" s="81" t="s">
        <v>221</v>
      </c>
      <c r="K4209" s="81" t="s">
        <v>333</v>
      </c>
      <c r="L4209" s="81">
        <v>-108.80802052777778</v>
      </c>
      <c r="M4209" s="81">
        <v>39.828698916666667</v>
      </c>
      <c r="N4209" s="190">
        <v>0</v>
      </c>
      <c r="O4209" s="185">
        <v>0</v>
      </c>
      <c r="P4209" s="185">
        <v>0</v>
      </c>
      <c r="Q4209" s="185">
        <v>0</v>
      </c>
      <c r="R4209" s="186">
        <v>0</v>
      </c>
    </row>
    <row r="4210" spans="1:18" s="81" customFormat="1" x14ac:dyDescent="0.2">
      <c r="A4210" s="81" t="s">
        <v>147</v>
      </c>
      <c r="B4210" s="81" t="s">
        <v>493</v>
      </c>
      <c r="C4210" s="81" t="str">
        <f t="shared" si="65"/>
        <v>08103</v>
      </c>
      <c r="D4210" s="81" t="s">
        <v>606</v>
      </c>
      <c r="E4210" s="81" t="s">
        <v>3692</v>
      </c>
      <c r="F4210" s="81">
        <v>45.1</v>
      </c>
      <c r="G4210" s="81" t="s">
        <v>515</v>
      </c>
      <c r="H4210" s="81" t="s">
        <v>3698</v>
      </c>
      <c r="I4210" s="81" t="s">
        <v>3694</v>
      </c>
      <c r="J4210" s="81" t="s">
        <v>221</v>
      </c>
      <c r="K4210" s="81" t="s">
        <v>333</v>
      </c>
      <c r="L4210" s="81">
        <v>-108.80802052777778</v>
      </c>
      <c r="M4210" s="81">
        <v>39.828698916666667</v>
      </c>
      <c r="N4210" s="190">
        <v>0</v>
      </c>
      <c r="O4210" s="185">
        <v>0</v>
      </c>
      <c r="P4210" s="185">
        <v>0</v>
      </c>
      <c r="Q4210" s="185">
        <v>0.01</v>
      </c>
      <c r="R4210" s="186">
        <v>0</v>
      </c>
    </row>
    <row r="4211" spans="1:18" s="81" customFormat="1" x14ac:dyDescent="0.2">
      <c r="A4211" s="81" t="s">
        <v>147</v>
      </c>
      <c r="B4211" s="81" t="s">
        <v>493</v>
      </c>
      <c r="C4211" s="81" t="str">
        <f t="shared" si="65"/>
        <v>08103</v>
      </c>
      <c r="D4211" s="81" t="s">
        <v>606</v>
      </c>
      <c r="E4211" s="81" t="s">
        <v>3692</v>
      </c>
      <c r="F4211" s="81">
        <v>45.1</v>
      </c>
      <c r="G4211" s="81" t="s">
        <v>515</v>
      </c>
      <c r="H4211" s="81" t="s">
        <v>3698</v>
      </c>
      <c r="I4211" s="81" t="s">
        <v>3694</v>
      </c>
      <c r="J4211" s="81" t="s">
        <v>221</v>
      </c>
      <c r="K4211" s="81" t="s">
        <v>333</v>
      </c>
      <c r="L4211" s="81">
        <v>-108.80802052777778</v>
      </c>
      <c r="M4211" s="81">
        <v>39.828698916666667</v>
      </c>
      <c r="N4211" s="190">
        <v>0</v>
      </c>
      <c r="O4211" s="185">
        <v>0.35</v>
      </c>
      <c r="P4211" s="185">
        <v>0</v>
      </c>
      <c r="Q4211" s="185">
        <v>0</v>
      </c>
      <c r="R4211" s="186">
        <v>0</v>
      </c>
    </row>
    <row r="4212" spans="1:18" s="81" customFormat="1" x14ac:dyDescent="0.2">
      <c r="A4212" s="81" t="s">
        <v>147</v>
      </c>
      <c r="B4212" s="81" t="s">
        <v>493</v>
      </c>
      <c r="C4212" s="81" t="str">
        <f t="shared" si="65"/>
        <v>08103</v>
      </c>
      <c r="D4212" s="81" t="s">
        <v>606</v>
      </c>
      <c r="E4212" s="81" t="s">
        <v>3692</v>
      </c>
      <c r="F4212" s="81">
        <v>0</v>
      </c>
      <c r="G4212" s="81" t="s">
        <v>1007</v>
      </c>
      <c r="H4212" s="81" t="s">
        <v>3699</v>
      </c>
      <c r="I4212" s="81" t="s">
        <v>3694</v>
      </c>
      <c r="J4212" s="81" t="s">
        <v>106</v>
      </c>
      <c r="K4212" s="81" t="s">
        <v>388</v>
      </c>
      <c r="L4212" s="81">
        <v>-108.80802052777778</v>
      </c>
      <c r="M4212" s="81">
        <v>39.828698916666667</v>
      </c>
      <c r="N4212" s="190">
        <v>0</v>
      </c>
      <c r="O4212" s="185">
        <v>55.03</v>
      </c>
      <c r="P4212" s="185">
        <v>0</v>
      </c>
      <c r="Q4212" s="185">
        <v>0</v>
      </c>
      <c r="R4212" s="186">
        <v>0</v>
      </c>
    </row>
    <row r="4213" spans="1:18" s="81" customFormat="1" x14ac:dyDescent="0.2">
      <c r="A4213" s="81" t="s">
        <v>147</v>
      </c>
      <c r="B4213" s="81" t="s">
        <v>493</v>
      </c>
      <c r="C4213" s="81" t="str">
        <f t="shared" si="65"/>
        <v>08103</v>
      </c>
      <c r="D4213" s="81" t="s">
        <v>606</v>
      </c>
      <c r="E4213" s="81" t="s">
        <v>3692</v>
      </c>
      <c r="F4213" s="81">
        <v>83</v>
      </c>
      <c r="G4213" s="81" t="s">
        <v>515</v>
      </c>
      <c r="H4213" s="81" t="s">
        <v>3700</v>
      </c>
      <c r="I4213" s="81" t="s">
        <v>3694</v>
      </c>
      <c r="J4213" s="81" t="s">
        <v>269</v>
      </c>
      <c r="K4213" s="81" t="s">
        <v>322</v>
      </c>
      <c r="L4213" s="81">
        <v>-108.80802052777778</v>
      </c>
      <c r="M4213" s="81">
        <v>39.828698916666667</v>
      </c>
      <c r="N4213" s="190">
        <v>0</v>
      </c>
      <c r="O4213" s="185">
        <v>0</v>
      </c>
      <c r="P4213" s="185">
        <v>2.76</v>
      </c>
      <c r="Q4213" s="185">
        <v>0</v>
      </c>
      <c r="R4213" s="186">
        <v>0</v>
      </c>
    </row>
    <row r="4214" spans="1:18" s="81" customFormat="1" x14ac:dyDescent="0.2">
      <c r="A4214" s="81" t="s">
        <v>147</v>
      </c>
      <c r="B4214" s="81" t="s">
        <v>493</v>
      </c>
      <c r="C4214" s="81" t="str">
        <f t="shared" si="65"/>
        <v>08103</v>
      </c>
      <c r="D4214" s="81" t="s">
        <v>606</v>
      </c>
      <c r="E4214" s="81" t="s">
        <v>3692</v>
      </c>
      <c r="F4214" s="81">
        <v>83</v>
      </c>
      <c r="G4214" s="81" t="s">
        <v>515</v>
      </c>
      <c r="H4214" s="81" t="s">
        <v>3700</v>
      </c>
      <c r="I4214" s="81" t="s">
        <v>3694</v>
      </c>
      <c r="J4214" s="81" t="s">
        <v>269</v>
      </c>
      <c r="K4214" s="81" t="s">
        <v>322</v>
      </c>
      <c r="L4214" s="81">
        <v>-108.80802052777778</v>
      </c>
      <c r="M4214" s="81">
        <v>39.828698916666667</v>
      </c>
      <c r="N4214" s="190">
        <v>7.62</v>
      </c>
      <c r="O4214" s="185">
        <v>0</v>
      </c>
      <c r="P4214" s="185">
        <v>0</v>
      </c>
      <c r="Q4214" s="185">
        <v>0</v>
      </c>
      <c r="R4214" s="186">
        <v>0</v>
      </c>
    </row>
    <row r="4215" spans="1:18" s="81" customFormat="1" x14ac:dyDescent="0.2">
      <c r="A4215" s="81" t="s">
        <v>147</v>
      </c>
      <c r="B4215" s="81" t="s">
        <v>493</v>
      </c>
      <c r="C4215" s="81" t="str">
        <f t="shared" si="65"/>
        <v>08103</v>
      </c>
      <c r="D4215" s="81" t="s">
        <v>606</v>
      </c>
      <c r="E4215" s="81" t="s">
        <v>3692</v>
      </c>
      <c r="F4215" s="81">
        <v>83</v>
      </c>
      <c r="G4215" s="81" t="s">
        <v>515</v>
      </c>
      <c r="H4215" s="81" t="s">
        <v>3700</v>
      </c>
      <c r="I4215" s="81" t="s">
        <v>3694</v>
      </c>
      <c r="J4215" s="81" t="s">
        <v>269</v>
      </c>
      <c r="K4215" s="81" t="s">
        <v>322</v>
      </c>
      <c r="L4215" s="81">
        <v>-108.80802052777778</v>
      </c>
      <c r="M4215" s="81">
        <v>39.828698916666667</v>
      </c>
      <c r="N4215" s="190">
        <v>0</v>
      </c>
      <c r="O4215" s="185">
        <v>0</v>
      </c>
      <c r="P4215" s="185">
        <v>0</v>
      </c>
      <c r="Q4215" s="185">
        <v>0</v>
      </c>
      <c r="R4215" s="186">
        <v>0.3</v>
      </c>
    </row>
    <row r="4216" spans="1:18" s="81" customFormat="1" x14ac:dyDescent="0.2">
      <c r="A4216" s="81" t="s">
        <v>147</v>
      </c>
      <c r="B4216" s="81" t="s">
        <v>493</v>
      </c>
      <c r="C4216" s="81" t="str">
        <f t="shared" si="65"/>
        <v>08103</v>
      </c>
      <c r="D4216" s="81" t="s">
        <v>606</v>
      </c>
      <c r="E4216" s="81" t="s">
        <v>3692</v>
      </c>
      <c r="F4216" s="81">
        <v>83</v>
      </c>
      <c r="G4216" s="81" t="s">
        <v>515</v>
      </c>
      <c r="H4216" s="81" t="s">
        <v>3700</v>
      </c>
      <c r="I4216" s="81" t="s">
        <v>3694</v>
      </c>
      <c r="J4216" s="81" t="s">
        <v>269</v>
      </c>
      <c r="K4216" s="81" t="s">
        <v>322</v>
      </c>
      <c r="L4216" s="81">
        <v>-108.80802052777778</v>
      </c>
      <c r="M4216" s="81">
        <v>39.828698916666667</v>
      </c>
      <c r="N4216" s="190">
        <v>0</v>
      </c>
      <c r="O4216" s="185">
        <v>0</v>
      </c>
      <c r="P4216" s="185">
        <v>0</v>
      </c>
      <c r="Q4216" s="185">
        <v>0</v>
      </c>
      <c r="R4216" s="186">
        <v>0</v>
      </c>
    </row>
    <row r="4217" spans="1:18" s="81" customFormat="1" x14ac:dyDescent="0.2">
      <c r="A4217" s="81" t="s">
        <v>147</v>
      </c>
      <c r="B4217" s="81" t="s">
        <v>493</v>
      </c>
      <c r="C4217" s="81" t="str">
        <f t="shared" si="65"/>
        <v>08103</v>
      </c>
      <c r="D4217" s="81" t="s">
        <v>606</v>
      </c>
      <c r="E4217" s="81" t="s">
        <v>3692</v>
      </c>
      <c r="F4217" s="81">
        <v>83</v>
      </c>
      <c r="G4217" s="81" t="s">
        <v>515</v>
      </c>
      <c r="H4217" s="81" t="s">
        <v>3700</v>
      </c>
      <c r="I4217" s="81" t="s">
        <v>3694</v>
      </c>
      <c r="J4217" s="81" t="s">
        <v>269</v>
      </c>
      <c r="K4217" s="81" t="s">
        <v>322</v>
      </c>
      <c r="L4217" s="81">
        <v>-108.80802052777778</v>
      </c>
      <c r="M4217" s="81">
        <v>39.828698916666667</v>
      </c>
      <c r="N4217" s="190">
        <v>0</v>
      </c>
      <c r="O4217" s="185">
        <v>0</v>
      </c>
      <c r="P4217" s="185">
        <v>0</v>
      </c>
      <c r="Q4217" s="185">
        <v>0.02</v>
      </c>
      <c r="R4217" s="186">
        <v>0</v>
      </c>
    </row>
    <row r="4218" spans="1:18" s="81" customFormat="1" x14ac:dyDescent="0.2">
      <c r="A4218" s="81" t="s">
        <v>147</v>
      </c>
      <c r="B4218" s="81" t="s">
        <v>493</v>
      </c>
      <c r="C4218" s="81" t="str">
        <f t="shared" si="65"/>
        <v>08103</v>
      </c>
      <c r="D4218" s="81" t="s">
        <v>606</v>
      </c>
      <c r="E4218" s="81" t="s">
        <v>3102</v>
      </c>
      <c r="F4218" s="81">
        <v>5.3369999999999997</v>
      </c>
      <c r="G4218" s="81" t="s">
        <v>515</v>
      </c>
      <c r="H4218" s="81" t="s">
        <v>3701</v>
      </c>
      <c r="I4218" s="81" t="s">
        <v>3702</v>
      </c>
      <c r="J4218" s="81" t="s">
        <v>229</v>
      </c>
      <c r="K4218" s="81" t="s">
        <v>333</v>
      </c>
      <c r="L4218" s="81">
        <v>-108.26236177777778</v>
      </c>
      <c r="M4218" s="81">
        <v>40.033977722222218</v>
      </c>
      <c r="N4218" s="190">
        <v>0</v>
      </c>
      <c r="O4218" s="185">
        <v>0</v>
      </c>
      <c r="P4218" s="185">
        <v>23.805</v>
      </c>
      <c r="Q4218" s="185">
        <v>0</v>
      </c>
      <c r="R4218" s="186">
        <v>0</v>
      </c>
    </row>
    <row r="4219" spans="1:18" s="81" customFormat="1" x14ac:dyDescent="0.2">
      <c r="A4219" s="81" t="s">
        <v>147</v>
      </c>
      <c r="B4219" s="81" t="s">
        <v>493</v>
      </c>
      <c r="C4219" s="81" t="str">
        <f t="shared" si="65"/>
        <v>08103</v>
      </c>
      <c r="D4219" s="81" t="s">
        <v>606</v>
      </c>
      <c r="E4219" s="81" t="s">
        <v>3102</v>
      </c>
      <c r="F4219" s="81">
        <v>5.3369999999999997</v>
      </c>
      <c r="G4219" s="81" t="s">
        <v>515</v>
      </c>
      <c r="H4219" s="81" t="s">
        <v>3701</v>
      </c>
      <c r="I4219" s="81" t="s">
        <v>3702</v>
      </c>
      <c r="J4219" s="81" t="s">
        <v>229</v>
      </c>
      <c r="K4219" s="81" t="s">
        <v>333</v>
      </c>
      <c r="L4219" s="81">
        <v>-108.26236177777778</v>
      </c>
      <c r="M4219" s="81">
        <v>40.033977722222218</v>
      </c>
      <c r="N4219" s="190">
        <v>15.851000000000001</v>
      </c>
      <c r="O4219" s="185">
        <v>0</v>
      </c>
      <c r="P4219" s="185">
        <v>0</v>
      </c>
      <c r="Q4219" s="185">
        <v>0</v>
      </c>
      <c r="R4219" s="186">
        <v>0</v>
      </c>
    </row>
    <row r="4220" spans="1:18" s="81" customFormat="1" x14ac:dyDescent="0.2">
      <c r="A4220" s="81" t="s">
        <v>147</v>
      </c>
      <c r="B4220" s="81" t="s">
        <v>493</v>
      </c>
      <c r="C4220" s="81" t="str">
        <f t="shared" si="65"/>
        <v>08103</v>
      </c>
      <c r="D4220" s="81" t="s">
        <v>606</v>
      </c>
      <c r="E4220" s="81" t="s">
        <v>3102</v>
      </c>
      <c r="F4220" s="81">
        <v>5.3369999999999997</v>
      </c>
      <c r="G4220" s="81" t="s">
        <v>515</v>
      </c>
      <c r="H4220" s="81" t="s">
        <v>3701</v>
      </c>
      <c r="I4220" s="81" t="s">
        <v>3702</v>
      </c>
      <c r="J4220" s="81" t="s">
        <v>229</v>
      </c>
      <c r="K4220" s="81" t="s">
        <v>333</v>
      </c>
      <c r="L4220" s="81">
        <v>-108.26236177777778</v>
      </c>
      <c r="M4220" s="81">
        <v>40.033977722222218</v>
      </c>
      <c r="N4220" s="190">
        <v>0</v>
      </c>
      <c r="O4220" s="185">
        <v>0</v>
      </c>
      <c r="P4220" s="185">
        <v>0</v>
      </c>
      <c r="Q4220" s="185">
        <v>0</v>
      </c>
      <c r="R4220" s="186">
        <v>0.11</v>
      </c>
    </row>
    <row r="4221" spans="1:18" s="81" customFormat="1" x14ac:dyDescent="0.2">
      <c r="A4221" s="81" t="s">
        <v>147</v>
      </c>
      <c r="B4221" s="81" t="s">
        <v>493</v>
      </c>
      <c r="C4221" s="81" t="str">
        <f t="shared" si="65"/>
        <v>08103</v>
      </c>
      <c r="D4221" s="81" t="s">
        <v>606</v>
      </c>
      <c r="E4221" s="81" t="s">
        <v>3102</v>
      </c>
      <c r="F4221" s="81">
        <v>5.3369999999999997</v>
      </c>
      <c r="G4221" s="81" t="s">
        <v>515</v>
      </c>
      <c r="H4221" s="81" t="s">
        <v>3701</v>
      </c>
      <c r="I4221" s="81" t="s">
        <v>3702</v>
      </c>
      <c r="J4221" s="81" t="s">
        <v>229</v>
      </c>
      <c r="K4221" s="81" t="s">
        <v>333</v>
      </c>
      <c r="L4221" s="81">
        <v>-108.26236177777778</v>
      </c>
      <c r="M4221" s="81">
        <v>40.033977722222218</v>
      </c>
      <c r="N4221" s="190">
        <v>0</v>
      </c>
      <c r="O4221" s="185">
        <v>0</v>
      </c>
      <c r="P4221" s="185">
        <v>0</v>
      </c>
      <c r="Q4221" s="185">
        <v>0</v>
      </c>
      <c r="R4221" s="186">
        <v>0</v>
      </c>
    </row>
    <row r="4222" spans="1:18" s="81" customFormat="1" x14ac:dyDescent="0.2">
      <c r="A4222" s="81" t="s">
        <v>147</v>
      </c>
      <c r="B4222" s="81" t="s">
        <v>493</v>
      </c>
      <c r="C4222" s="81" t="str">
        <f t="shared" si="65"/>
        <v>08103</v>
      </c>
      <c r="D4222" s="81" t="s">
        <v>606</v>
      </c>
      <c r="E4222" s="81" t="s">
        <v>3102</v>
      </c>
      <c r="F4222" s="81">
        <v>5.3369999999999997</v>
      </c>
      <c r="G4222" s="81" t="s">
        <v>515</v>
      </c>
      <c r="H4222" s="81" t="s">
        <v>3701</v>
      </c>
      <c r="I4222" s="81" t="s">
        <v>3702</v>
      </c>
      <c r="J4222" s="81" t="s">
        <v>229</v>
      </c>
      <c r="K4222" s="81" t="s">
        <v>333</v>
      </c>
      <c r="L4222" s="81">
        <v>-108.26236177777778</v>
      </c>
      <c r="M4222" s="81">
        <v>40.033977722222218</v>
      </c>
      <c r="N4222" s="190">
        <v>0</v>
      </c>
      <c r="O4222" s="185">
        <v>1.585</v>
      </c>
      <c r="P4222" s="185">
        <v>0</v>
      </c>
      <c r="Q4222" s="185">
        <v>0</v>
      </c>
      <c r="R4222" s="186">
        <v>0</v>
      </c>
    </row>
    <row r="4223" spans="1:18" s="81" customFormat="1" x14ac:dyDescent="0.2">
      <c r="A4223" s="81" t="s">
        <v>147</v>
      </c>
      <c r="B4223" s="81" t="s">
        <v>493</v>
      </c>
      <c r="C4223" s="81" t="str">
        <f t="shared" si="65"/>
        <v>08103</v>
      </c>
      <c r="D4223" s="81" t="s">
        <v>606</v>
      </c>
      <c r="E4223" s="81" t="s">
        <v>3102</v>
      </c>
      <c r="F4223" s="81">
        <v>8.3000000000000004E-2</v>
      </c>
      <c r="G4223" s="81" t="s">
        <v>515</v>
      </c>
      <c r="H4223" s="81" t="s">
        <v>3703</v>
      </c>
      <c r="I4223" s="81" t="s">
        <v>3702</v>
      </c>
      <c r="J4223" s="81" t="s">
        <v>231</v>
      </c>
      <c r="K4223" s="81" t="s">
        <v>333</v>
      </c>
      <c r="L4223" s="81">
        <v>-108.26236177777778</v>
      </c>
      <c r="M4223" s="81">
        <v>40.033977722222218</v>
      </c>
      <c r="N4223" s="190">
        <v>0</v>
      </c>
      <c r="O4223" s="185">
        <v>0</v>
      </c>
      <c r="P4223" s="185">
        <v>0.02</v>
      </c>
      <c r="Q4223" s="185">
        <v>0</v>
      </c>
      <c r="R4223" s="186">
        <v>0</v>
      </c>
    </row>
    <row r="4224" spans="1:18" s="81" customFormat="1" x14ac:dyDescent="0.2">
      <c r="A4224" s="81" t="s">
        <v>147</v>
      </c>
      <c r="B4224" s="81" t="s">
        <v>493</v>
      </c>
      <c r="C4224" s="81" t="str">
        <f t="shared" si="65"/>
        <v>08103</v>
      </c>
      <c r="D4224" s="81" t="s">
        <v>606</v>
      </c>
      <c r="E4224" s="81" t="s">
        <v>3102</v>
      </c>
      <c r="F4224" s="81">
        <v>8.3000000000000004E-2</v>
      </c>
      <c r="G4224" s="81" t="s">
        <v>515</v>
      </c>
      <c r="H4224" s="81" t="s">
        <v>3703</v>
      </c>
      <c r="I4224" s="81" t="s">
        <v>3702</v>
      </c>
      <c r="J4224" s="81" t="s">
        <v>231</v>
      </c>
      <c r="K4224" s="81" t="s">
        <v>333</v>
      </c>
      <c r="L4224" s="81">
        <v>-108.26236177777778</v>
      </c>
      <c r="M4224" s="81">
        <v>40.033977722222218</v>
      </c>
      <c r="N4224" s="190">
        <v>0.02</v>
      </c>
      <c r="O4224" s="185">
        <v>0</v>
      </c>
      <c r="P4224" s="185">
        <v>0</v>
      </c>
      <c r="Q4224" s="185">
        <v>0</v>
      </c>
      <c r="R4224" s="186">
        <v>0</v>
      </c>
    </row>
    <row r="4225" spans="1:18" s="81" customFormat="1" x14ac:dyDescent="0.2">
      <c r="A4225" s="81" t="s">
        <v>147</v>
      </c>
      <c r="B4225" s="81" t="s">
        <v>493</v>
      </c>
      <c r="C4225" s="81" t="str">
        <f t="shared" si="65"/>
        <v>08103</v>
      </c>
      <c r="D4225" s="81" t="s">
        <v>606</v>
      </c>
      <c r="E4225" s="81" t="s">
        <v>3102</v>
      </c>
      <c r="F4225" s="81">
        <v>8.3000000000000004E-2</v>
      </c>
      <c r="G4225" s="81" t="s">
        <v>515</v>
      </c>
      <c r="H4225" s="81" t="s">
        <v>3703</v>
      </c>
      <c r="I4225" s="81" t="s">
        <v>3702</v>
      </c>
      <c r="J4225" s="81" t="s">
        <v>231</v>
      </c>
      <c r="K4225" s="81" t="s">
        <v>333</v>
      </c>
      <c r="L4225" s="81">
        <v>-108.26236177777778</v>
      </c>
      <c r="M4225" s="81">
        <v>40.033977722222218</v>
      </c>
      <c r="N4225" s="190">
        <v>0</v>
      </c>
      <c r="O4225" s="185">
        <v>0</v>
      </c>
      <c r="P4225" s="185">
        <v>0</v>
      </c>
      <c r="Q4225" s="185">
        <v>0</v>
      </c>
      <c r="R4225" s="186">
        <v>0.13</v>
      </c>
    </row>
    <row r="4226" spans="1:18" s="81" customFormat="1" x14ac:dyDescent="0.2">
      <c r="A4226" s="81" t="s">
        <v>147</v>
      </c>
      <c r="B4226" s="81" t="s">
        <v>493</v>
      </c>
      <c r="C4226" s="81" t="str">
        <f t="shared" si="65"/>
        <v>08103</v>
      </c>
      <c r="D4226" s="81" t="s">
        <v>606</v>
      </c>
      <c r="E4226" s="81" t="s">
        <v>3102</v>
      </c>
      <c r="F4226" s="81">
        <v>8.3000000000000004E-2</v>
      </c>
      <c r="G4226" s="81" t="s">
        <v>515</v>
      </c>
      <c r="H4226" s="81" t="s">
        <v>3703</v>
      </c>
      <c r="I4226" s="81" t="s">
        <v>3702</v>
      </c>
      <c r="J4226" s="81" t="s">
        <v>231</v>
      </c>
      <c r="K4226" s="81" t="s">
        <v>333</v>
      </c>
      <c r="L4226" s="81">
        <v>-108.26236177777778</v>
      </c>
      <c r="M4226" s="81">
        <v>40.033977722222218</v>
      </c>
      <c r="N4226" s="190">
        <v>0</v>
      </c>
      <c r="O4226" s="185">
        <v>0</v>
      </c>
      <c r="P4226" s="185">
        <v>0</v>
      </c>
      <c r="Q4226" s="185">
        <v>0</v>
      </c>
      <c r="R4226" s="186">
        <v>0</v>
      </c>
    </row>
    <row r="4227" spans="1:18" s="81" customFormat="1" x14ac:dyDescent="0.2">
      <c r="A4227" s="81" t="s">
        <v>147</v>
      </c>
      <c r="B4227" s="81" t="s">
        <v>493</v>
      </c>
      <c r="C4227" s="81" t="str">
        <f t="shared" si="65"/>
        <v>08103</v>
      </c>
      <c r="D4227" s="81" t="s">
        <v>606</v>
      </c>
      <c r="E4227" s="81" t="s">
        <v>3102</v>
      </c>
      <c r="F4227" s="81">
        <v>8.3000000000000004E-2</v>
      </c>
      <c r="G4227" s="81" t="s">
        <v>515</v>
      </c>
      <c r="H4227" s="81" t="s">
        <v>3703</v>
      </c>
      <c r="I4227" s="81" t="s">
        <v>3702</v>
      </c>
      <c r="J4227" s="81" t="s">
        <v>231</v>
      </c>
      <c r="K4227" s="81" t="s">
        <v>333</v>
      </c>
      <c r="L4227" s="81">
        <v>-108.26236177777778</v>
      </c>
      <c r="M4227" s="81">
        <v>40.033977722222218</v>
      </c>
      <c r="N4227" s="190">
        <v>0</v>
      </c>
      <c r="O4227" s="185">
        <v>0</v>
      </c>
      <c r="P4227" s="185">
        <v>0</v>
      </c>
      <c r="Q4227" s="185">
        <v>2.5000000000000001E-5</v>
      </c>
      <c r="R4227" s="186">
        <v>0</v>
      </c>
    </row>
    <row r="4228" spans="1:18" s="81" customFormat="1" x14ac:dyDescent="0.2">
      <c r="A4228" s="81" t="s">
        <v>147</v>
      </c>
      <c r="B4228" s="81" t="s">
        <v>493</v>
      </c>
      <c r="C4228" s="81" t="str">
        <f t="shared" si="65"/>
        <v>08103</v>
      </c>
      <c r="D4228" s="81" t="s">
        <v>606</v>
      </c>
      <c r="E4228" s="81" t="s">
        <v>3102</v>
      </c>
      <c r="F4228" s="81">
        <v>8.3000000000000004E-2</v>
      </c>
      <c r="G4228" s="81" t="s">
        <v>515</v>
      </c>
      <c r="H4228" s="81" t="s">
        <v>3703</v>
      </c>
      <c r="I4228" s="81" t="s">
        <v>3702</v>
      </c>
      <c r="J4228" s="81" t="s">
        <v>231</v>
      </c>
      <c r="K4228" s="81" t="s">
        <v>333</v>
      </c>
      <c r="L4228" s="81">
        <v>-108.26236177777778</v>
      </c>
      <c r="M4228" s="81">
        <v>40.033977722222218</v>
      </c>
      <c r="N4228" s="190">
        <v>0</v>
      </c>
      <c r="O4228" s="185">
        <v>0.01</v>
      </c>
      <c r="P4228" s="185">
        <v>0</v>
      </c>
      <c r="Q4228" s="185">
        <v>0</v>
      </c>
      <c r="R4228" s="186">
        <v>0</v>
      </c>
    </row>
    <row r="4229" spans="1:18" s="81" customFormat="1" x14ac:dyDescent="0.2">
      <c r="A4229" s="81" t="s">
        <v>147</v>
      </c>
      <c r="B4229" s="81" t="s">
        <v>493</v>
      </c>
      <c r="C4229" s="81" t="str">
        <f t="shared" si="65"/>
        <v>08103</v>
      </c>
      <c r="D4229" s="81" t="s">
        <v>606</v>
      </c>
      <c r="E4229" s="81" t="s">
        <v>3102</v>
      </c>
      <c r="F4229" s="81">
        <v>21.47</v>
      </c>
      <c r="G4229" s="81" t="s">
        <v>515</v>
      </c>
      <c r="H4229" s="81" t="s">
        <v>3704</v>
      </c>
      <c r="I4229" s="81" t="s">
        <v>3702</v>
      </c>
      <c r="J4229" s="81" t="s">
        <v>231</v>
      </c>
      <c r="K4229" s="81" t="s">
        <v>333</v>
      </c>
      <c r="L4229" s="81">
        <v>-108.26236177777778</v>
      </c>
      <c r="M4229" s="81">
        <v>40.033977722222218</v>
      </c>
      <c r="N4229" s="190">
        <v>0</v>
      </c>
      <c r="O4229" s="185">
        <v>0</v>
      </c>
      <c r="P4229" s="185">
        <v>5.5640000000000001</v>
      </c>
      <c r="Q4229" s="185">
        <v>0</v>
      </c>
      <c r="R4229" s="186">
        <v>0</v>
      </c>
    </row>
    <row r="4230" spans="1:18" s="81" customFormat="1" x14ac:dyDescent="0.2">
      <c r="A4230" s="81" t="s">
        <v>147</v>
      </c>
      <c r="B4230" s="81" t="s">
        <v>493</v>
      </c>
      <c r="C4230" s="81" t="str">
        <f t="shared" si="65"/>
        <v>08103</v>
      </c>
      <c r="D4230" s="81" t="s">
        <v>606</v>
      </c>
      <c r="E4230" s="81" t="s">
        <v>3102</v>
      </c>
      <c r="F4230" s="81">
        <v>21.47</v>
      </c>
      <c r="G4230" s="81" t="s">
        <v>515</v>
      </c>
      <c r="H4230" s="81" t="s">
        <v>3704</v>
      </c>
      <c r="I4230" s="81" t="s">
        <v>3702</v>
      </c>
      <c r="J4230" s="81" t="s">
        <v>231</v>
      </c>
      <c r="K4230" s="81" t="s">
        <v>333</v>
      </c>
      <c r="L4230" s="81">
        <v>-108.26236177777778</v>
      </c>
      <c r="M4230" s="81">
        <v>40.033977722222218</v>
      </c>
      <c r="N4230" s="190">
        <v>5.5640000000000001</v>
      </c>
      <c r="O4230" s="185">
        <v>0</v>
      </c>
      <c r="P4230" s="185">
        <v>0</v>
      </c>
      <c r="Q4230" s="185">
        <v>0</v>
      </c>
      <c r="R4230" s="186">
        <v>0</v>
      </c>
    </row>
    <row r="4231" spans="1:18" s="81" customFormat="1" x14ac:dyDescent="0.2">
      <c r="A4231" s="81" t="s">
        <v>147</v>
      </c>
      <c r="B4231" s="81" t="s">
        <v>493</v>
      </c>
      <c r="C4231" s="81" t="str">
        <f t="shared" ref="C4231:C4294" si="66">B4231&amp;D4231</f>
        <v>08103</v>
      </c>
      <c r="D4231" s="81" t="s">
        <v>606</v>
      </c>
      <c r="E4231" s="81" t="s">
        <v>3102</v>
      </c>
      <c r="F4231" s="81">
        <v>21.47</v>
      </c>
      <c r="G4231" s="81" t="s">
        <v>515</v>
      </c>
      <c r="H4231" s="81" t="s">
        <v>3704</v>
      </c>
      <c r="I4231" s="81" t="s">
        <v>3702</v>
      </c>
      <c r="J4231" s="81" t="s">
        <v>231</v>
      </c>
      <c r="K4231" s="81" t="s">
        <v>333</v>
      </c>
      <c r="L4231" s="81">
        <v>-108.26236177777778</v>
      </c>
      <c r="M4231" s="81">
        <v>40.033977722222218</v>
      </c>
      <c r="N4231" s="190">
        <v>0</v>
      </c>
      <c r="O4231" s="185">
        <v>0</v>
      </c>
      <c r="P4231" s="185">
        <v>0</v>
      </c>
      <c r="Q4231" s="185">
        <v>0</v>
      </c>
      <c r="R4231" s="186">
        <v>0.13</v>
      </c>
    </row>
    <row r="4232" spans="1:18" s="81" customFormat="1" x14ac:dyDescent="0.2">
      <c r="A4232" s="81" t="s">
        <v>147</v>
      </c>
      <c r="B4232" s="81" t="s">
        <v>493</v>
      </c>
      <c r="C4232" s="81" t="str">
        <f t="shared" si="66"/>
        <v>08103</v>
      </c>
      <c r="D4232" s="81" t="s">
        <v>606</v>
      </c>
      <c r="E4232" s="81" t="s">
        <v>3102</v>
      </c>
      <c r="F4232" s="81">
        <v>21.47</v>
      </c>
      <c r="G4232" s="81" t="s">
        <v>515</v>
      </c>
      <c r="H4232" s="81" t="s">
        <v>3704</v>
      </c>
      <c r="I4232" s="81" t="s">
        <v>3702</v>
      </c>
      <c r="J4232" s="81" t="s">
        <v>231</v>
      </c>
      <c r="K4232" s="81" t="s">
        <v>333</v>
      </c>
      <c r="L4232" s="81">
        <v>-108.26236177777778</v>
      </c>
      <c r="M4232" s="81">
        <v>40.033977722222218</v>
      </c>
      <c r="N4232" s="190">
        <v>0</v>
      </c>
      <c r="O4232" s="185">
        <v>0</v>
      </c>
      <c r="P4232" s="185">
        <v>0</v>
      </c>
      <c r="Q4232" s="185">
        <v>0</v>
      </c>
      <c r="R4232" s="186">
        <v>0</v>
      </c>
    </row>
    <row r="4233" spans="1:18" s="81" customFormat="1" x14ac:dyDescent="0.2">
      <c r="A4233" s="81" t="s">
        <v>147</v>
      </c>
      <c r="B4233" s="81" t="s">
        <v>493</v>
      </c>
      <c r="C4233" s="81" t="str">
        <f t="shared" si="66"/>
        <v>08103</v>
      </c>
      <c r="D4233" s="81" t="s">
        <v>606</v>
      </c>
      <c r="E4233" s="81" t="s">
        <v>3102</v>
      </c>
      <c r="F4233" s="81">
        <v>21.47</v>
      </c>
      <c r="G4233" s="81" t="s">
        <v>515</v>
      </c>
      <c r="H4233" s="81" t="s">
        <v>3704</v>
      </c>
      <c r="I4233" s="81" t="s">
        <v>3702</v>
      </c>
      <c r="J4233" s="81" t="s">
        <v>231</v>
      </c>
      <c r="K4233" s="81" t="s">
        <v>333</v>
      </c>
      <c r="L4233" s="81">
        <v>-108.26236177777778</v>
      </c>
      <c r="M4233" s="81">
        <v>40.033977722222218</v>
      </c>
      <c r="N4233" s="190">
        <v>0</v>
      </c>
      <c r="O4233" s="185">
        <v>0</v>
      </c>
      <c r="P4233" s="185">
        <v>0</v>
      </c>
      <c r="Q4233" s="185">
        <v>6.4409999999999997E-3</v>
      </c>
      <c r="R4233" s="186">
        <v>0</v>
      </c>
    </row>
    <row r="4234" spans="1:18" s="81" customFormat="1" x14ac:dyDescent="0.2">
      <c r="A4234" s="81" t="s">
        <v>147</v>
      </c>
      <c r="B4234" s="81" t="s">
        <v>493</v>
      </c>
      <c r="C4234" s="81" t="str">
        <f t="shared" si="66"/>
        <v>08103</v>
      </c>
      <c r="D4234" s="81" t="s">
        <v>606</v>
      </c>
      <c r="E4234" s="81" t="s">
        <v>3102</v>
      </c>
      <c r="F4234" s="81">
        <v>21.47</v>
      </c>
      <c r="G4234" s="81" t="s">
        <v>515</v>
      </c>
      <c r="H4234" s="81" t="s">
        <v>3704</v>
      </c>
      <c r="I4234" s="81" t="s">
        <v>3702</v>
      </c>
      <c r="J4234" s="81" t="s">
        <v>231</v>
      </c>
      <c r="K4234" s="81" t="s">
        <v>333</v>
      </c>
      <c r="L4234" s="81">
        <v>-108.26236177777778</v>
      </c>
      <c r="M4234" s="81">
        <v>40.033977722222218</v>
      </c>
      <c r="N4234" s="190">
        <v>0</v>
      </c>
      <c r="O4234" s="185">
        <v>2.7829999999999999</v>
      </c>
      <c r="P4234" s="185">
        <v>0</v>
      </c>
      <c r="Q4234" s="185">
        <v>0</v>
      </c>
      <c r="R4234" s="186">
        <v>0</v>
      </c>
    </row>
    <row r="4235" spans="1:18" s="81" customFormat="1" x14ac:dyDescent="0.2">
      <c r="A4235" s="81" t="s">
        <v>147</v>
      </c>
      <c r="B4235" s="81" t="s">
        <v>493</v>
      </c>
      <c r="C4235" s="81" t="str">
        <f t="shared" si="66"/>
        <v>08103</v>
      </c>
      <c r="D4235" s="81" t="s">
        <v>606</v>
      </c>
      <c r="E4235" s="81" t="s">
        <v>3102</v>
      </c>
      <c r="F4235" s="81">
        <v>5.6719999999999997</v>
      </c>
      <c r="G4235" s="81" t="s">
        <v>515</v>
      </c>
      <c r="H4235" s="81" t="s">
        <v>3701</v>
      </c>
      <c r="I4235" s="81" t="s">
        <v>3702</v>
      </c>
      <c r="J4235" s="81" t="s">
        <v>231</v>
      </c>
      <c r="K4235" s="81" t="s">
        <v>333</v>
      </c>
      <c r="L4235" s="81">
        <v>-108.26236177777778</v>
      </c>
      <c r="M4235" s="81">
        <v>40.033977722222218</v>
      </c>
      <c r="N4235" s="190">
        <v>0</v>
      </c>
      <c r="O4235" s="185">
        <v>0</v>
      </c>
      <c r="P4235" s="185">
        <v>25.513000000000002</v>
      </c>
      <c r="Q4235" s="185">
        <v>0</v>
      </c>
      <c r="R4235" s="186">
        <v>0</v>
      </c>
    </row>
    <row r="4236" spans="1:18" s="81" customFormat="1" x14ac:dyDescent="0.2">
      <c r="A4236" s="81" t="s">
        <v>147</v>
      </c>
      <c r="B4236" s="81" t="s">
        <v>493</v>
      </c>
      <c r="C4236" s="81" t="str">
        <f t="shared" si="66"/>
        <v>08103</v>
      </c>
      <c r="D4236" s="81" t="s">
        <v>606</v>
      </c>
      <c r="E4236" s="81" t="s">
        <v>3102</v>
      </c>
      <c r="F4236" s="81">
        <v>5.6719999999999997</v>
      </c>
      <c r="G4236" s="81" t="s">
        <v>515</v>
      </c>
      <c r="H4236" s="81" t="s">
        <v>3701</v>
      </c>
      <c r="I4236" s="81" t="s">
        <v>3702</v>
      </c>
      <c r="J4236" s="81" t="s">
        <v>231</v>
      </c>
      <c r="K4236" s="81" t="s">
        <v>333</v>
      </c>
      <c r="L4236" s="81">
        <v>-108.26236177777778</v>
      </c>
      <c r="M4236" s="81">
        <v>40.033977722222218</v>
      </c>
      <c r="N4236" s="190">
        <v>16.988</v>
      </c>
      <c r="O4236" s="185">
        <v>0</v>
      </c>
      <c r="P4236" s="185">
        <v>0</v>
      </c>
      <c r="Q4236" s="185">
        <v>0</v>
      </c>
      <c r="R4236" s="186">
        <v>0</v>
      </c>
    </row>
    <row r="4237" spans="1:18" s="81" customFormat="1" x14ac:dyDescent="0.2">
      <c r="A4237" s="81" t="s">
        <v>147</v>
      </c>
      <c r="B4237" s="81" t="s">
        <v>493</v>
      </c>
      <c r="C4237" s="81" t="str">
        <f t="shared" si="66"/>
        <v>08103</v>
      </c>
      <c r="D4237" s="81" t="s">
        <v>606</v>
      </c>
      <c r="E4237" s="81" t="s">
        <v>3102</v>
      </c>
      <c r="F4237" s="81">
        <v>5.6719999999999997</v>
      </c>
      <c r="G4237" s="81" t="s">
        <v>515</v>
      </c>
      <c r="H4237" s="81" t="s">
        <v>3701</v>
      </c>
      <c r="I4237" s="81" t="s">
        <v>3702</v>
      </c>
      <c r="J4237" s="81" t="s">
        <v>231</v>
      </c>
      <c r="K4237" s="81" t="s">
        <v>333</v>
      </c>
      <c r="L4237" s="81">
        <v>-108.26236177777778</v>
      </c>
      <c r="M4237" s="81">
        <v>40.033977722222218</v>
      </c>
      <c r="N4237" s="190">
        <v>0</v>
      </c>
      <c r="O4237" s="185">
        <v>0</v>
      </c>
      <c r="P4237" s="185">
        <v>0</v>
      </c>
      <c r="Q4237" s="185">
        <v>0</v>
      </c>
      <c r="R4237" s="186">
        <v>0.06</v>
      </c>
    </row>
    <row r="4238" spans="1:18" s="81" customFormat="1" x14ac:dyDescent="0.2">
      <c r="A4238" s="81" t="s">
        <v>147</v>
      </c>
      <c r="B4238" s="81" t="s">
        <v>493</v>
      </c>
      <c r="C4238" s="81" t="str">
        <f t="shared" si="66"/>
        <v>08103</v>
      </c>
      <c r="D4238" s="81" t="s">
        <v>606</v>
      </c>
      <c r="E4238" s="81" t="s">
        <v>3102</v>
      </c>
      <c r="F4238" s="81">
        <v>5.6719999999999997</v>
      </c>
      <c r="G4238" s="81" t="s">
        <v>515</v>
      </c>
      <c r="H4238" s="81" t="s">
        <v>3701</v>
      </c>
      <c r="I4238" s="81" t="s">
        <v>3702</v>
      </c>
      <c r="J4238" s="81" t="s">
        <v>231</v>
      </c>
      <c r="K4238" s="81" t="s">
        <v>333</v>
      </c>
      <c r="L4238" s="81">
        <v>-108.26236177777778</v>
      </c>
      <c r="M4238" s="81">
        <v>40.033977722222218</v>
      </c>
      <c r="N4238" s="190">
        <v>0</v>
      </c>
      <c r="O4238" s="185">
        <v>0</v>
      </c>
      <c r="P4238" s="185">
        <v>0</v>
      </c>
      <c r="Q4238" s="185">
        <v>0</v>
      </c>
      <c r="R4238" s="186">
        <v>0</v>
      </c>
    </row>
    <row r="4239" spans="1:18" s="81" customFormat="1" x14ac:dyDescent="0.2">
      <c r="A4239" s="81" t="s">
        <v>147</v>
      </c>
      <c r="B4239" s="81" t="s">
        <v>493</v>
      </c>
      <c r="C4239" s="81" t="str">
        <f t="shared" si="66"/>
        <v>08103</v>
      </c>
      <c r="D4239" s="81" t="s">
        <v>606</v>
      </c>
      <c r="E4239" s="81" t="s">
        <v>3102</v>
      </c>
      <c r="F4239" s="81">
        <v>5.6719999999999997</v>
      </c>
      <c r="G4239" s="81" t="s">
        <v>515</v>
      </c>
      <c r="H4239" s="81" t="s">
        <v>3701</v>
      </c>
      <c r="I4239" s="81" t="s">
        <v>3702</v>
      </c>
      <c r="J4239" s="81" t="s">
        <v>231</v>
      </c>
      <c r="K4239" s="81" t="s">
        <v>333</v>
      </c>
      <c r="L4239" s="81">
        <v>-108.26236177777778</v>
      </c>
      <c r="M4239" s="81">
        <v>40.033977722222218</v>
      </c>
      <c r="N4239" s="190">
        <v>0</v>
      </c>
      <c r="O4239" s="185">
        <v>9.0999999999999998E-2</v>
      </c>
      <c r="P4239" s="185">
        <v>0</v>
      </c>
      <c r="Q4239" s="185">
        <v>0</v>
      </c>
      <c r="R4239" s="186">
        <v>0</v>
      </c>
    </row>
    <row r="4240" spans="1:18" s="81" customFormat="1" x14ac:dyDescent="0.2">
      <c r="A4240" s="81" t="s">
        <v>147</v>
      </c>
      <c r="B4240" s="81" t="s">
        <v>493</v>
      </c>
      <c r="C4240" s="81" t="str">
        <f t="shared" si="66"/>
        <v>08103</v>
      </c>
      <c r="D4240" s="81" t="s">
        <v>606</v>
      </c>
      <c r="E4240" s="81" t="s">
        <v>3102</v>
      </c>
      <c r="F4240" s="81">
        <v>600</v>
      </c>
      <c r="G4240" s="81" t="s">
        <v>668</v>
      </c>
      <c r="H4240" s="81" t="s">
        <v>3705</v>
      </c>
      <c r="I4240" s="81" t="s">
        <v>3702</v>
      </c>
      <c r="J4240" s="81" t="s">
        <v>245</v>
      </c>
      <c r="K4240" s="81" t="s">
        <v>381</v>
      </c>
      <c r="L4240" s="81">
        <v>-108.26236177777778</v>
      </c>
      <c r="M4240" s="81">
        <v>40.033977722222218</v>
      </c>
      <c r="N4240" s="190">
        <v>0</v>
      </c>
      <c r="O4240" s="185">
        <v>8.199999</v>
      </c>
      <c r="P4240" s="185">
        <v>0</v>
      </c>
      <c r="Q4240" s="185">
        <v>0</v>
      </c>
      <c r="R4240" s="186">
        <v>0</v>
      </c>
    </row>
    <row r="4241" spans="1:18" s="81" customFormat="1" x14ac:dyDescent="0.2">
      <c r="A4241" s="81" t="s">
        <v>147</v>
      </c>
      <c r="B4241" s="81" t="s">
        <v>493</v>
      </c>
      <c r="C4241" s="81" t="str">
        <f t="shared" si="66"/>
        <v>08103</v>
      </c>
      <c r="D4241" s="81" t="s">
        <v>606</v>
      </c>
      <c r="E4241" s="81" t="s">
        <v>3102</v>
      </c>
      <c r="F4241" s="81">
        <v>1387</v>
      </c>
      <c r="G4241" s="81" t="s">
        <v>505</v>
      </c>
      <c r="H4241" s="81" t="s">
        <v>545</v>
      </c>
      <c r="I4241" s="81" t="s">
        <v>3702</v>
      </c>
      <c r="J4241" s="81" t="s">
        <v>312</v>
      </c>
      <c r="K4241" s="81" t="s">
        <v>319</v>
      </c>
      <c r="L4241" s="81">
        <v>-108.26236177777778</v>
      </c>
      <c r="M4241" s="81">
        <v>40.033977722222218</v>
      </c>
      <c r="N4241" s="190">
        <v>0</v>
      </c>
      <c r="O4241" s="185">
        <v>0.47799999999999998</v>
      </c>
      <c r="P4241" s="185">
        <v>0</v>
      </c>
      <c r="Q4241" s="185">
        <v>0</v>
      </c>
      <c r="R4241" s="186">
        <v>0</v>
      </c>
    </row>
    <row r="4242" spans="1:18" s="81" customFormat="1" x14ac:dyDescent="0.2">
      <c r="A4242" s="81" t="s">
        <v>147</v>
      </c>
      <c r="B4242" s="81" t="s">
        <v>493</v>
      </c>
      <c r="C4242" s="81" t="str">
        <f t="shared" si="66"/>
        <v>08103</v>
      </c>
      <c r="D4242" s="81" t="s">
        <v>606</v>
      </c>
      <c r="E4242" s="81" t="s">
        <v>3102</v>
      </c>
      <c r="F4242" s="81">
        <v>1825</v>
      </c>
      <c r="G4242" s="81" t="s">
        <v>526</v>
      </c>
      <c r="H4242" s="81" t="s">
        <v>602</v>
      </c>
      <c r="I4242" s="81" t="s">
        <v>3702</v>
      </c>
      <c r="J4242" s="81" t="s">
        <v>277</v>
      </c>
      <c r="K4242" s="81" t="s">
        <v>350</v>
      </c>
      <c r="L4242" s="81">
        <v>-108.26236177777778</v>
      </c>
      <c r="M4242" s="81">
        <v>40.033977722222218</v>
      </c>
      <c r="N4242" s="190">
        <v>0</v>
      </c>
      <c r="O4242" s="185">
        <v>1.5</v>
      </c>
      <c r="P4242" s="185">
        <v>0</v>
      </c>
      <c r="Q4242" s="185">
        <v>0</v>
      </c>
      <c r="R4242" s="186">
        <v>0</v>
      </c>
    </row>
    <row r="4243" spans="1:18" s="81" customFormat="1" x14ac:dyDescent="0.2">
      <c r="A4243" s="81" t="s">
        <v>147</v>
      </c>
      <c r="B4243" s="81" t="s">
        <v>493</v>
      </c>
      <c r="C4243" s="81" t="str">
        <f t="shared" si="66"/>
        <v>08103</v>
      </c>
      <c r="D4243" s="81" t="s">
        <v>606</v>
      </c>
      <c r="E4243" s="81" t="s">
        <v>534</v>
      </c>
      <c r="F4243" s="81">
        <v>145.9</v>
      </c>
      <c r="G4243" s="81" t="s">
        <v>515</v>
      </c>
      <c r="H4243" s="81" t="s">
        <v>3706</v>
      </c>
      <c r="I4243" s="81" t="s">
        <v>3707</v>
      </c>
      <c r="J4243" s="81" t="s">
        <v>219</v>
      </c>
      <c r="K4243" s="81" t="s">
        <v>333</v>
      </c>
      <c r="L4243" s="81">
        <v>-108.19631302777778</v>
      </c>
      <c r="M4243" s="81">
        <v>39.899763361111113</v>
      </c>
      <c r="N4243" s="190">
        <v>0</v>
      </c>
      <c r="O4243" s="185">
        <v>0</v>
      </c>
      <c r="P4243" s="185">
        <v>5.55105</v>
      </c>
      <c r="Q4243" s="185">
        <v>0</v>
      </c>
      <c r="R4243" s="186">
        <v>0</v>
      </c>
    </row>
    <row r="4244" spans="1:18" s="81" customFormat="1" x14ac:dyDescent="0.2">
      <c r="A4244" s="81" t="s">
        <v>147</v>
      </c>
      <c r="B4244" s="81" t="s">
        <v>493</v>
      </c>
      <c r="C4244" s="81" t="str">
        <f t="shared" si="66"/>
        <v>08103</v>
      </c>
      <c r="D4244" s="81" t="s">
        <v>606</v>
      </c>
      <c r="E4244" s="81" t="s">
        <v>534</v>
      </c>
      <c r="F4244" s="81">
        <v>145.9</v>
      </c>
      <c r="G4244" s="81" t="s">
        <v>515</v>
      </c>
      <c r="H4244" s="81" t="s">
        <v>3706</v>
      </c>
      <c r="I4244" s="81" t="s">
        <v>3707</v>
      </c>
      <c r="J4244" s="81" t="s">
        <v>219</v>
      </c>
      <c r="K4244" s="81" t="s">
        <v>333</v>
      </c>
      <c r="L4244" s="81">
        <v>-108.19631302777778</v>
      </c>
      <c r="M4244" s="81">
        <v>39.899763361111113</v>
      </c>
      <c r="N4244" s="190">
        <v>38.903651000000004</v>
      </c>
      <c r="O4244" s="185">
        <v>0</v>
      </c>
      <c r="P4244" s="185">
        <v>0</v>
      </c>
      <c r="Q4244" s="185">
        <v>0</v>
      </c>
      <c r="R4244" s="186">
        <v>0</v>
      </c>
    </row>
    <row r="4245" spans="1:18" s="81" customFormat="1" x14ac:dyDescent="0.2">
      <c r="A4245" s="81" t="s">
        <v>147</v>
      </c>
      <c r="B4245" s="81" t="s">
        <v>493</v>
      </c>
      <c r="C4245" s="81" t="str">
        <f t="shared" si="66"/>
        <v>08103</v>
      </c>
      <c r="D4245" s="81" t="s">
        <v>606</v>
      </c>
      <c r="E4245" s="81" t="s">
        <v>534</v>
      </c>
      <c r="F4245" s="81">
        <v>145.9</v>
      </c>
      <c r="G4245" s="81" t="s">
        <v>515</v>
      </c>
      <c r="H4245" s="81" t="s">
        <v>3706</v>
      </c>
      <c r="I4245" s="81" t="s">
        <v>3707</v>
      </c>
      <c r="J4245" s="81" t="s">
        <v>219</v>
      </c>
      <c r="K4245" s="81" t="s">
        <v>333</v>
      </c>
      <c r="L4245" s="81">
        <v>-108.19631302777778</v>
      </c>
      <c r="M4245" s="81">
        <v>39.899763361111113</v>
      </c>
      <c r="N4245" s="190">
        <v>0</v>
      </c>
      <c r="O4245" s="185">
        <v>0</v>
      </c>
      <c r="P4245" s="185">
        <v>0</v>
      </c>
      <c r="Q4245" s="185">
        <v>0</v>
      </c>
      <c r="R4245" s="186">
        <v>1.0213000000000001</v>
      </c>
    </row>
    <row r="4246" spans="1:18" s="81" customFormat="1" x14ac:dyDescent="0.2">
      <c r="A4246" s="81" t="s">
        <v>147</v>
      </c>
      <c r="B4246" s="81" t="s">
        <v>493</v>
      </c>
      <c r="C4246" s="81" t="str">
        <f t="shared" si="66"/>
        <v>08103</v>
      </c>
      <c r="D4246" s="81" t="s">
        <v>606</v>
      </c>
      <c r="E4246" s="81" t="s">
        <v>534</v>
      </c>
      <c r="F4246" s="81">
        <v>145.9</v>
      </c>
      <c r="G4246" s="81" t="s">
        <v>515</v>
      </c>
      <c r="H4246" s="81" t="s">
        <v>3706</v>
      </c>
      <c r="I4246" s="81" t="s">
        <v>3707</v>
      </c>
      <c r="J4246" s="81" t="s">
        <v>219</v>
      </c>
      <c r="K4246" s="81" t="s">
        <v>333</v>
      </c>
      <c r="L4246" s="81">
        <v>-108.19631302777778</v>
      </c>
      <c r="M4246" s="81">
        <v>39.899763361111113</v>
      </c>
      <c r="N4246" s="190">
        <v>0</v>
      </c>
      <c r="O4246" s="185">
        <v>0</v>
      </c>
      <c r="P4246" s="185">
        <v>0</v>
      </c>
      <c r="Q4246" s="185">
        <v>0</v>
      </c>
      <c r="R4246" s="186">
        <v>0</v>
      </c>
    </row>
    <row r="4247" spans="1:18" s="81" customFormat="1" x14ac:dyDescent="0.2">
      <c r="A4247" s="81" t="s">
        <v>147</v>
      </c>
      <c r="B4247" s="81" t="s">
        <v>493</v>
      </c>
      <c r="C4247" s="81" t="str">
        <f t="shared" si="66"/>
        <v>08103</v>
      </c>
      <c r="D4247" s="81" t="s">
        <v>606</v>
      </c>
      <c r="E4247" s="81" t="s">
        <v>534</v>
      </c>
      <c r="F4247" s="81">
        <v>145.9</v>
      </c>
      <c r="G4247" s="81" t="s">
        <v>515</v>
      </c>
      <c r="H4247" s="81" t="s">
        <v>3706</v>
      </c>
      <c r="I4247" s="81" t="s">
        <v>3707</v>
      </c>
      <c r="J4247" s="81" t="s">
        <v>219</v>
      </c>
      <c r="K4247" s="81" t="s">
        <v>333</v>
      </c>
      <c r="L4247" s="81">
        <v>-108.19631302777778</v>
      </c>
      <c r="M4247" s="81">
        <v>39.899763361111113</v>
      </c>
      <c r="N4247" s="190">
        <v>0</v>
      </c>
      <c r="O4247" s="185">
        <v>0</v>
      </c>
      <c r="P4247" s="185">
        <v>0</v>
      </c>
      <c r="Q4247" s="185">
        <v>4.3770000000000003E-2</v>
      </c>
      <c r="R4247" s="186">
        <v>0</v>
      </c>
    </row>
    <row r="4248" spans="1:18" s="81" customFormat="1" x14ac:dyDescent="0.2">
      <c r="A4248" s="81" t="s">
        <v>147</v>
      </c>
      <c r="B4248" s="81" t="s">
        <v>493</v>
      </c>
      <c r="C4248" s="81" t="str">
        <f t="shared" si="66"/>
        <v>08103</v>
      </c>
      <c r="D4248" s="81" t="s">
        <v>606</v>
      </c>
      <c r="E4248" s="81" t="s">
        <v>534</v>
      </c>
      <c r="F4248" s="81">
        <v>145.9</v>
      </c>
      <c r="G4248" s="81" t="s">
        <v>515</v>
      </c>
      <c r="H4248" s="81" t="s">
        <v>3706</v>
      </c>
      <c r="I4248" s="81" t="s">
        <v>3707</v>
      </c>
      <c r="J4248" s="81" t="s">
        <v>219</v>
      </c>
      <c r="K4248" s="81" t="s">
        <v>333</v>
      </c>
      <c r="L4248" s="81">
        <v>-108.19631302777778</v>
      </c>
      <c r="M4248" s="81">
        <v>39.899763361111113</v>
      </c>
      <c r="N4248" s="190">
        <v>0</v>
      </c>
      <c r="O4248" s="185">
        <v>0.41639900000000002</v>
      </c>
      <c r="P4248" s="185">
        <v>0</v>
      </c>
      <c r="Q4248" s="185">
        <v>0</v>
      </c>
      <c r="R4248" s="186">
        <v>0</v>
      </c>
    </row>
    <row r="4249" spans="1:18" s="81" customFormat="1" x14ac:dyDescent="0.2">
      <c r="A4249" s="81" t="s">
        <v>147</v>
      </c>
      <c r="B4249" s="81" t="s">
        <v>493</v>
      </c>
      <c r="C4249" s="81" t="str">
        <f t="shared" si="66"/>
        <v>08103</v>
      </c>
      <c r="D4249" s="81" t="s">
        <v>606</v>
      </c>
      <c r="E4249" s="81" t="s">
        <v>534</v>
      </c>
      <c r="F4249" s="81">
        <v>0.1</v>
      </c>
      <c r="G4249" s="81" t="s">
        <v>515</v>
      </c>
      <c r="H4249" s="81" t="s">
        <v>3708</v>
      </c>
      <c r="I4249" s="81" t="s">
        <v>3707</v>
      </c>
      <c r="J4249" s="81" t="s">
        <v>219</v>
      </c>
      <c r="K4249" s="81" t="s">
        <v>333</v>
      </c>
      <c r="L4249" s="81">
        <v>-108.19631302777778</v>
      </c>
      <c r="M4249" s="81">
        <v>39.899763361111113</v>
      </c>
      <c r="N4249" s="190">
        <v>0</v>
      </c>
      <c r="O4249" s="185">
        <v>0</v>
      </c>
      <c r="P4249" s="185">
        <v>3.0439999999999998E-3</v>
      </c>
      <c r="Q4249" s="185">
        <v>0</v>
      </c>
      <c r="R4249" s="186">
        <v>0</v>
      </c>
    </row>
    <row r="4250" spans="1:18" s="81" customFormat="1" x14ac:dyDescent="0.2">
      <c r="A4250" s="81" t="s">
        <v>147</v>
      </c>
      <c r="B4250" s="81" t="s">
        <v>493</v>
      </c>
      <c r="C4250" s="81" t="str">
        <f t="shared" si="66"/>
        <v>08103</v>
      </c>
      <c r="D4250" s="81" t="s">
        <v>606</v>
      </c>
      <c r="E4250" s="81" t="s">
        <v>534</v>
      </c>
      <c r="F4250" s="81">
        <v>0.1</v>
      </c>
      <c r="G4250" s="81" t="s">
        <v>515</v>
      </c>
      <c r="H4250" s="81" t="s">
        <v>3708</v>
      </c>
      <c r="I4250" s="81" t="s">
        <v>3707</v>
      </c>
      <c r="J4250" s="81" t="s">
        <v>219</v>
      </c>
      <c r="K4250" s="81" t="s">
        <v>333</v>
      </c>
      <c r="L4250" s="81">
        <v>-108.19631302777778</v>
      </c>
      <c r="M4250" s="81">
        <v>39.899763361111113</v>
      </c>
      <c r="N4250" s="190">
        <v>0.1</v>
      </c>
      <c r="O4250" s="185">
        <v>0</v>
      </c>
      <c r="P4250" s="185">
        <v>0</v>
      </c>
      <c r="Q4250" s="185">
        <v>0</v>
      </c>
      <c r="R4250" s="186">
        <v>0</v>
      </c>
    </row>
    <row r="4251" spans="1:18" s="81" customFormat="1" x14ac:dyDescent="0.2">
      <c r="A4251" s="81" t="s">
        <v>147</v>
      </c>
      <c r="B4251" s="81" t="s">
        <v>493</v>
      </c>
      <c r="C4251" s="81" t="str">
        <f t="shared" si="66"/>
        <v>08103</v>
      </c>
      <c r="D4251" s="81" t="s">
        <v>606</v>
      </c>
      <c r="E4251" s="81" t="s">
        <v>534</v>
      </c>
      <c r="F4251" s="81">
        <v>0.1</v>
      </c>
      <c r="G4251" s="81" t="s">
        <v>515</v>
      </c>
      <c r="H4251" s="81" t="s">
        <v>3708</v>
      </c>
      <c r="I4251" s="81" t="s">
        <v>3707</v>
      </c>
      <c r="J4251" s="81" t="s">
        <v>219</v>
      </c>
      <c r="K4251" s="81" t="s">
        <v>333</v>
      </c>
      <c r="L4251" s="81">
        <v>-108.19631302777778</v>
      </c>
      <c r="M4251" s="81">
        <v>39.899763361111113</v>
      </c>
      <c r="N4251" s="190">
        <v>0</v>
      </c>
      <c r="O4251" s="185">
        <v>0</v>
      </c>
      <c r="P4251" s="185">
        <v>0</v>
      </c>
      <c r="Q4251" s="185">
        <v>0</v>
      </c>
      <c r="R4251" s="186">
        <v>6.9999999999999999E-4</v>
      </c>
    </row>
    <row r="4252" spans="1:18" s="81" customFormat="1" x14ac:dyDescent="0.2">
      <c r="A4252" s="81" t="s">
        <v>147</v>
      </c>
      <c r="B4252" s="81" t="s">
        <v>493</v>
      </c>
      <c r="C4252" s="81" t="str">
        <f t="shared" si="66"/>
        <v>08103</v>
      </c>
      <c r="D4252" s="81" t="s">
        <v>606</v>
      </c>
      <c r="E4252" s="81" t="s">
        <v>534</v>
      </c>
      <c r="F4252" s="81">
        <v>0.1</v>
      </c>
      <c r="G4252" s="81" t="s">
        <v>515</v>
      </c>
      <c r="H4252" s="81" t="s">
        <v>3708</v>
      </c>
      <c r="I4252" s="81" t="s">
        <v>3707</v>
      </c>
      <c r="J4252" s="81" t="s">
        <v>219</v>
      </c>
      <c r="K4252" s="81" t="s">
        <v>333</v>
      </c>
      <c r="L4252" s="81">
        <v>-108.19631302777778</v>
      </c>
      <c r="M4252" s="81">
        <v>39.899763361111113</v>
      </c>
      <c r="N4252" s="190">
        <v>0</v>
      </c>
      <c r="O4252" s="185">
        <v>0</v>
      </c>
      <c r="P4252" s="185">
        <v>0</v>
      </c>
      <c r="Q4252" s="185">
        <v>0</v>
      </c>
      <c r="R4252" s="186">
        <v>0</v>
      </c>
    </row>
    <row r="4253" spans="1:18" s="81" customFormat="1" x14ac:dyDescent="0.2">
      <c r="A4253" s="81" t="s">
        <v>147</v>
      </c>
      <c r="B4253" s="81" t="s">
        <v>493</v>
      </c>
      <c r="C4253" s="81" t="str">
        <f t="shared" si="66"/>
        <v>08103</v>
      </c>
      <c r="D4253" s="81" t="s">
        <v>606</v>
      </c>
      <c r="E4253" s="81" t="s">
        <v>534</v>
      </c>
      <c r="F4253" s="81">
        <v>0.1</v>
      </c>
      <c r="G4253" s="81" t="s">
        <v>515</v>
      </c>
      <c r="H4253" s="81" t="s">
        <v>3708</v>
      </c>
      <c r="I4253" s="81" t="s">
        <v>3707</v>
      </c>
      <c r="J4253" s="81" t="s">
        <v>219</v>
      </c>
      <c r="K4253" s="81" t="s">
        <v>333</v>
      </c>
      <c r="L4253" s="81">
        <v>-108.19631302777778</v>
      </c>
      <c r="M4253" s="81">
        <v>39.899763361111113</v>
      </c>
      <c r="N4253" s="190">
        <v>0</v>
      </c>
      <c r="O4253" s="185">
        <v>0</v>
      </c>
      <c r="P4253" s="185">
        <v>0</v>
      </c>
      <c r="Q4253" s="185">
        <v>3.0000000000000001E-5</v>
      </c>
      <c r="R4253" s="186">
        <v>0</v>
      </c>
    </row>
    <row r="4254" spans="1:18" s="81" customFormat="1" x14ac:dyDescent="0.2">
      <c r="A4254" s="81" t="s">
        <v>147</v>
      </c>
      <c r="B4254" s="81" t="s">
        <v>493</v>
      </c>
      <c r="C4254" s="81" t="str">
        <f t="shared" si="66"/>
        <v>08103</v>
      </c>
      <c r="D4254" s="81" t="s">
        <v>606</v>
      </c>
      <c r="E4254" s="81" t="s">
        <v>534</v>
      </c>
      <c r="F4254" s="81">
        <v>0.1</v>
      </c>
      <c r="G4254" s="81" t="s">
        <v>515</v>
      </c>
      <c r="H4254" s="81" t="s">
        <v>3708</v>
      </c>
      <c r="I4254" s="81" t="s">
        <v>3707</v>
      </c>
      <c r="J4254" s="81" t="s">
        <v>219</v>
      </c>
      <c r="K4254" s="81" t="s">
        <v>333</v>
      </c>
      <c r="L4254" s="81">
        <v>-108.19631302777778</v>
      </c>
      <c r="M4254" s="81">
        <v>39.899763361111113</v>
      </c>
      <c r="N4254" s="190">
        <v>0</v>
      </c>
      <c r="O4254" s="185">
        <v>2.8499999999999999E-4</v>
      </c>
      <c r="P4254" s="185">
        <v>0</v>
      </c>
      <c r="Q4254" s="185">
        <v>0</v>
      </c>
      <c r="R4254" s="186">
        <v>0</v>
      </c>
    </row>
    <row r="4255" spans="1:18" s="81" customFormat="1" x14ac:dyDescent="0.2">
      <c r="A4255" s="81" t="s">
        <v>147</v>
      </c>
      <c r="B4255" s="81" t="s">
        <v>493</v>
      </c>
      <c r="C4255" s="81" t="str">
        <f t="shared" si="66"/>
        <v>08103</v>
      </c>
      <c r="D4255" s="81" t="s">
        <v>606</v>
      </c>
      <c r="E4255" s="81" t="s">
        <v>534</v>
      </c>
      <c r="F4255" s="81">
        <v>325</v>
      </c>
      <c r="G4255" s="81" t="s">
        <v>515</v>
      </c>
      <c r="H4255" s="81" t="s">
        <v>3709</v>
      </c>
      <c r="I4255" s="81" t="s">
        <v>3707</v>
      </c>
      <c r="J4255" s="81" t="s">
        <v>219</v>
      </c>
      <c r="K4255" s="81" t="s">
        <v>333</v>
      </c>
      <c r="L4255" s="81">
        <v>-108.19631302777778</v>
      </c>
      <c r="M4255" s="81">
        <v>39.899763361111113</v>
      </c>
      <c r="N4255" s="190">
        <v>0</v>
      </c>
      <c r="O4255" s="185">
        <v>0</v>
      </c>
      <c r="P4255" s="185">
        <v>18.8</v>
      </c>
      <c r="Q4255" s="185">
        <v>0</v>
      </c>
      <c r="R4255" s="186">
        <v>0</v>
      </c>
    </row>
    <row r="4256" spans="1:18" s="81" customFormat="1" x14ac:dyDescent="0.2">
      <c r="A4256" s="81" t="s">
        <v>147</v>
      </c>
      <c r="B4256" s="81" t="s">
        <v>493</v>
      </c>
      <c r="C4256" s="81" t="str">
        <f t="shared" si="66"/>
        <v>08103</v>
      </c>
      <c r="D4256" s="81" t="s">
        <v>606</v>
      </c>
      <c r="E4256" s="81" t="s">
        <v>534</v>
      </c>
      <c r="F4256" s="81">
        <v>325</v>
      </c>
      <c r="G4256" s="81" t="s">
        <v>515</v>
      </c>
      <c r="H4256" s="81" t="s">
        <v>3709</v>
      </c>
      <c r="I4256" s="81" t="s">
        <v>3707</v>
      </c>
      <c r="J4256" s="81" t="s">
        <v>219</v>
      </c>
      <c r="K4256" s="81" t="s">
        <v>333</v>
      </c>
      <c r="L4256" s="81">
        <v>-108.19631302777778</v>
      </c>
      <c r="M4256" s="81">
        <v>39.899763361111113</v>
      </c>
      <c r="N4256" s="190">
        <v>0</v>
      </c>
      <c r="O4256" s="185">
        <v>0</v>
      </c>
      <c r="P4256" s="185">
        <v>0</v>
      </c>
      <c r="Q4256" s="185">
        <v>0</v>
      </c>
      <c r="R4256" s="186">
        <v>1</v>
      </c>
    </row>
    <row r="4257" spans="1:18" s="81" customFormat="1" x14ac:dyDescent="0.2">
      <c r="A4257" s="81" t="s">
        <v>147</v>
      </c>
      <c r="B4257" s="81" t="s">
        <v>493</v>
      </c>
      <c r="C4257" s="81" t="str">
        <f t="shared" si="66"/>
        <v>08103</v>
      </c>
      <c r="D4257" s="81" t="s">
        <v>606</v>
      </c>
      <c r="E4257" s="81" t="s">
        <v>534</v>
      </c>
      <c r="F4257" s="81">
        <v>325</v>
      </c>
      <c r="G4257" s="81" t="s">
        <v>515</v>
      </c>
      <c r="H4257" s="81" t="s">
        <v>3709</v>
      </c>
      <c r="I4257" s="81" t="s">
        <v>3707</v>
      </c>
      <c r="J4257" s="81" t="s">
        <v>219</v>
      </c>
      <c r="K4257" s="81" t="s">
        <v>333</v>
      </c>
      <c r="L4257" s="81">
        <v>-108.19631302777778</v>
      </c>
      <c r="M4257" s="81">
        <v>39.899763361111113</v>
      </c>
      <c r="N4257" s="190">
        <v>0</v>
      </c>
      <c r="O4257" s="185">
        <v>0</v>
      </c>
      <c r="P4257" s="185">
        <v>0</v>
      </c>
      <c r="Q4257" s="185">
        <v>0</v>
      </c>
      <c r="R4257" s="186">
        <v>0</v>
      </c>
    </row>
    <row r="4258" spans="1:18" s="81" customFormat="1" x14ac:dyDescent="0.2">
      <c r="A4258" s="81" t="s">
        <v>147</v>
      </c>
      <c r="B4258" s="81" t="s">
        <v>493</v>
      </c>
      <c r="C4258" s="81" t="str">
        <f t="shared" si="66"/>
        <v>08103</v>
      </c>
      <c r="D4258" s="81" t="s">
        <v>606</v>
      </c>
      <c r="E4258" s="81" t="s">
        <v>534</v>
      </c>
      <c r="F4258" s="81">
        <v>325</v>
      </c>
      <c r="G4258" s="81" t="s">
        <v>515</v>
      </c>
      <c r="H4258" s="81" t="s">
        <v>3709</v>
      </c>
      <c r="I4258" s="81" t="s">
        <v>3707</v>
      </c>
      <c r="J4258" s="81" t="s">
        <v>219</v>
      </c>
      <c r="K4258" s="81" t="s">
        <v>333</v>
      </c>
      <c r="L4258" s="81">
        <v>-108.19631302777778</v>
      </c>
      <c r="M4258" s="81">
        <v>39.899763361111113</v>
      </c>
      <c r="N4258" s="190">
        <v>0</v>
      </c>
      <c r="O4258" s="185">
        <v>0</v>
      </c>
      <c r="P4258" s="185">
        <v>0</v>
      </c>
      <c r="Q4258" s="185">
        <v>0.5</v>
      </c>
      <c r="R4258" s="186">
        <v>0</v>
      </c>
    </row>
    <row r="4259" spans="1:18" s="81" customFormat="1" x14ac:dyDescent="0.2">
      <c r="A4259" s="81" t="s">
        <v>147</v>
      </c>
      <c r="B4259" s="81" t="s">
        <v>493</v>
      </c>
      <c r="C4259" s="81" t="str">
        <f t="shared" si="66"/>
        <v>08103</v>
      </c>
      <c r="D4259" s="81" t="s">
        <v>606</v>
      </c>
      <c r="E4259" s="81" t="s">
        <v>534</v>
      </c>
      <c r="F4259" s="81">
        <v>325</v>
      </c>
      <c r="G4259" s="81" t="s">
        <v>515</v>
      </c>
      <c r="H4259" s="81" t="s">
        <v>3709</v>
      </c>
      <c r="I4259" s="81" t="s">
        <v>3707</v>
      </c>
      <c r="J4259" s="81" t="s">
        <v>219</v>
      </c>
      <c r="K4259" s="81" t="s">
        <v>333</v>
      </c>
      <c r="L4259" s="81">
        <v>-108.19631302777778</v>
      </c>
      <c r="M4259" s="81">
        <v>39.899763361111113</v>
      </c>
      <c r="N4259" s="190">
        <v>0</v>
      </c>
      <c r="O4259" s="185">
        <v>0.5</v>
      </c>
      <c r="P4259" s="185">
        <v>0</v>
      </c>
      <c r="Q4259" s="185">
        <v>0</v>
      </c>
      <c r="R4259" s="186">
        <v>0</v>
      </c>
    </row>
    <row r="4260" spans="1:18" s="81" customFormat="1" x14ac:dyDescent="0.2">
      <c r="A4260" s="81" t="s">
        <v>147</v>
      </c>
      <c r="B4260" s="81" t="s">
        <v>493</v>
      </c>
      <c r="C4260" s="81" t="str">
        <f t="shared" si="66"/>
        <v>08103</v>
      </c>
      <c r="D4260" s="81" t="s">
        <v>606</v>
      </c>
      <c r="E4260" s="81" t="s">
        <v>534</v>
      </c>
      <c r="F4260" s="81">
        <v>0.1</v>
      </c>
      <c r="G4260" s="81" t="s">
        <v>515</v>
      </c>
      <c r="H4260" s="81" t="s">
        <v>3710</v>
      </c>
      <c r="I4260" s="81" t="s">
        <v>3707</v>
      </c>
      <c r="J4260" s="81" t="s">
        <v>221</v>
      </c>
      <c r="K4260" s="81" t="s">
        <v>333</v>
      </c>
      <c r="L4260" s="81">
        <v>-108.19631302777778</v>
      </c>
      <c r="M4260" s="81">
        <v>39.899763361111113</v>
      </c>
      <c r="N4260" s="190">
        <v>0</v>
      </c>
      <c r="O4260" s="185">
        <v>0</v>
      </c>
      <c r="P4260" s="185">
        <v>8.1460000000000005E-2</v>
      </c>
      <c r="Q4260" s="185">
        <v>0</v>
      </c>
      <c r="R4260" s="186">
        <v>0</v>
      </c>
    </row>
    <row r="4261" spans="1:18" s="81" customFormat="1" x14ac:dyDescent="0.2">
      <c r="A4261" s="81" t="s">
        <v>147</v>
      </c>
      <c r="B4261" s="81" t="s">
        <v>493</v>
      </c>
      <c r="C4261" s="81" t="str">
        <f t="shared" si="66"/>
        <v>08103</v>
      </c>
      <c r="D4261" s="81" t="s">
        <v>606</v>
      </c>
      <c r="E4261" s="81" t="s">
        <v>534</v>
      </c>
      <c r="F4261" s="81">
        <v>0.1</v>
      </c>
      <c r="G4261" s="81" t="s">
        <v>515</v>
      </c>
      <c r="H4261" s="81" t="s">
        <v>3710</v>
      </c>
      <c r="I4261" s="81" t="s">
        <v>3707</v>
      </c>
      <c r="J4261" s="81" t="s">
        <v>221</v>
      </c>
      <c r="K4261" s="81" t="s">
        <v>333</v>
      </c>
      <c r="L4261" s="81">
        <v>-108.19631302777778</v>
      </c>
      <c r="M4261" s="81">
        <v>39.899763361111113</v>
      </c>
      <c r="N4261" s="190">
        <v>4.6170000000000003E-2</v>
      </c>
      <c r="O4261" s="185">
        <v>0</v>
      </c>
      <c r="P4261" s="185">
        <v>0</v>
      </c>
      <c r="Q4261" s="185">
        <v>0</v>
      </c>
      <c r="R4261" s="186">
        <v>0</v>
      </c>
    </row>
    <row r="4262" spans="1:18" s="81" customFormat="1" x14ac:dyDescent="0.2">
      <c r="A4262" s="81" t="s">
        <v>147</v>
      </c>
      <c r="B4262" s="81" t="s">
        <v>493</v>
      </c>
      <c r="C4262" s="81" t="str">
        <f t="shared" si="66"/>
        <v>08103</v>
      </c>
      <c r="D4262" s="81" t="s">
        <v>606</v>
      </c>
      <c r="E4262" s="81" t="s">
        <v>534</v>
      </c>
      <c r="F4262" s="81">
        <v>0.1</v>
      </c>
      <c r="G4262" s="81" t="s">
        <v>515</v>
      </c>
      <c r="H4262" s="81" t="s">
        <v>3710</v>
      </c>
      <c r="I4262" s="81" t="s">
        <v>3707</v>
      </c>
      <c r="J4262" s="81" t="s">
        <v>221</v>
      </c>
      <c r="K4262" s="81" t="s">
        <v>333</v>
      </c>
      <c r="L4262" s="81">
        <v>-108.19631302777778</v>
      </c>
      <c r="M4262" s="81">
        <v>39.899763361111113</v>
      </c>
      <c r="N4262" s="190">
        <v>0</v>
      </c>
      <c r="O4262" s="185">
        <v>0</v>
      </c>
      <c r="P4262" s="185">
        <v>0</v>
      </c>
      <c r="Q4262" s="185">
        <v>0</v>
      </c>
      <c r="R4262" s="186">
        <v>5.0000000000000001E-4</v>
      </c>
    </row>
    <row r="4263" spans="1:18" s="81" customFormat="1" x14ac:dyDescent="0.2">
      <c r="A4263" s="81" t="s">
        <v>147</v>
      </c>
      <c r="B4263" s="81" t="s">
        <v>493</v>
      </c>
      <c r="C4263" s="81" t="str">
        <f t="shared" si="66"/>
        <v>08103</v>
      </c>
      <c r="D4263" s="81" t="s">
        <v>606</v>
      </c>
      <c r="E4263" s="81" t="s">
        <v>534</v>
      </c>
      <c r="F4263" s="81">
        <v>0.1</v>
      </c>
      <c r="G4263" s="81" t="s">
        <v>515</v>
      </c>
      <c r="H4263" s="81" t="s">
        <v>3710</v>
      </c>
      <c r="I4263" s="81" t="s">
        <v>3707</v>
      </c>
      <c r="J4263" s="81" t="s">
        <v>221</v>
      </c>
      <c r="K4263" s="81" t="s">
        <v>333</v>
      </c>
      <c r="L4263" s="81">
        <v>-108.19631302777778</v>
      </c>
      <c r="M4263" s="81">
        <v>39.899763361111113</v>
      </c>
      <c r="N4263" s="190">
        <v>0</v>
      </c>
      <c r="O4263" s="185">
        <v>0</v>
      </c>
      <c r="P4263" s="185">
        <v>0</v>
      </c>
      <c r="Q4263" s="185">
        <v>0</v>
      </c>
      <c r="R4263" s="186">
        <v>0</v>
      </c>
    </row>
    <row r="4264" spans="1:18" s="81" customFormat="1" x14ac:dyDescent="0.2">
      <c r="A4264" s="81" t="s">
        <v>147</v>
      </c>
      <c r="B4264" s="81" t="s">
        <v>493</v>
      </c>
      <c r="C4264" s="81" t="str">
        <f t="shared" si="66"/>
        <v>08103</v>
      </c>
      <c r="D4264" s="81" t="s">
        <v>606</v>
      </c>
      <c r="E4264" s="81" t="s">
        <v>534</v>
      </c>
      <c r="F4264" s="81">
        <v>0.1</v>
      </c>
      <c r="G4264" s="81" t="s">
        <v>515</v>
      </c>
      <c r="H4264" s="81" t="s">
        <v>3710</v>
      </c>
      <c r="I4264" s="81" t="s">
        <v>3707</v>
      </c>
      <c r="J4264" s="81" t="s">
        <v>221</v>
      </c>
      <c r="K4264" s="81" t="s">
        <v>333</v>
      </c>
      <c r="L4264" s="81">
        <v>-108.19631302777778</v>
      </c>
      <c r="M4264" s="81">
        <v>39.899763361111113</v>
      </c>
      <c r="N4264" s="190">
        <v>0</v>
      </c>
      <c r="O4264" s="185">
        <v>0</v>
      </c>
      <c r="P4264" s="185">
        <v>0</v>
      </c>
      <c r="Q4264" s="185">
        <v>3.0000000000000001E-5</v>
      </c>
      <c r="R4264" s="186">
        <v>0</v>
      </c>
    </row>
    <row r="4265" spans="1:18" s="81" customFormat="1" x14ac:dyDescent="0.2">
      <c r="A4265" s="81" t="s">
        <v>147</v>
      </c>
      <c r="B4265" s="81" t="s">
        <v>493</v>
      </c>
      <c r="C4265" s="81" t="str">
        <f t="shared" si="66"/>
        <v>08103</v>
      </c>
      <c r="D4265" s="81" t="s">
        <v>606</v>
      </c>
      <c r="E4265" s="81" t="s">
        <v>534</v>
      </c>
      <c r="F4265" s="81">
        <v>0.1</v>
      </c>
      <c r="G4265" s="81" t="s">
        <v>515</v>
      </c>
      <c r="H4265" s="81" t="s">
        <v>3710</v>
      </c>
      <c r="I4265" s="81" t="s">
        <v>3707</v>
      </c>
      <c r="J4265" s="81" t="s">
        <v>221</v>
      </c>
      <c r="K4265" s="81" t="s">
        <v>333</v>
      </c>
      <c r="L4265" s="81">
        <v>-108.19631302777778</v>
      </c>
      <c r="M4265" s="81">
        <v>39.899763361111113</v>
      </c>
      <c r="N4265" s="190">
        <v>0</v>
      </c>
      <c r="O4265" s="185">
        <v>3.066E-2</v>
      </c>
      <c r="P4265" s="185">
        <v>0</v>
      </c>
      <c r="Q4265" s="185">
        <v>0</v>
      </c>
      <c r="R4265" s="186">
        <v>0</v>
      </c>
    </row>
    <row r="4266" spans="1:18" s="81" customFormat="1" x14ac:dyDescent="0.2">
      <c r="A4266" s="81" t="s">
        <v>147</v>
      </c>
      <c r="B4266" s="81" t="s">
        <v>493</v>
      </c>
      <c r="C4266" s="81" t="str">
        <f t="shared" si="66"/>
        <v>08103</v>
      </c>
      <c r="D4266" s="81" t="s">
        <v>606</v>
      </c>
      <c r="E4266" s="81" t="s">
        <v>534</v>
      </c>
      <c r="F4266" s="81">
        <v>0.1</v>
      </c>
      <c r="G4266" s="81" t="s">
        <v>515</v>
      </c>
      <c r="H4266" s="81" t="s">
        <v>3711</v>
      </c>
      <c r="I4266" s="81" t="s">
        <v>3707</v>
      </c>
      <c r="J4266" s="81" t="s">
        <v>221</v>
      </c>
      <c r="K4266" s="81" t="s">
        <v>333</v>
      </c>
      <c r="L4266" s="81">
        <v>-108.19631302777778</v>
      </c>
      <c r="M4266" s="81">
        <v>39.899763361111113</v>
      </c>
      <c r="N4266" s="190">
        <v>0</v>
      </c>
      <c r="O4266" s="185">
        <v>0</v>
      </c>
      <c r="P4266" s="185">
        <v>8.1460000000000005E-2</v>
      </c>
      <c r="Q4266" s="185">
        <v>0</v>
      </c>
      <c r="R4266" s="186">
        <v>0</v>
      </c>
    </row>
    <row r="4267" spans="1:18" s="81" customFormat="1" x14ac:dyDescent="0.2">
      <c r="A4267" s="81" t="s">
        <v>147</v>
      </c>
      <c r="B4267" s="81" t="s">
        <v>493</v>
      </c>
      <c r="C4267" s="81" t="str">
        <f t="shared" si="66"/>
        <v>08103</v>
      </c>
      <c r="D4267" s="81" t="s">
        <v>606</v>
      </c>
      <c r="E4267" s="81" t="s">
        <v>534</v>
      </c>
      <c r="F4267" s="81">
        <v>0.1</v>
      </c>
      <c r="G4267" s="81" t="s">
        <v>515</v>
      </c>
      <c r="H4267" s="81" t="s">
        <v>3711</v>
      </c>
      <c r="I4267" s="81" t="s">
        <v>3707</v>
      </c>
      <c r="J4267" s="81" t="s">
        <v>221</v>
      </c>
      <c r="K4267" s="81" t="s">
        <v>333</v>
      </c>
      <c r="L4267" s="81">
        <v>-108.19631302777778</v>
      </c>
      <c r="M4267" s="81">
        <v>39.899763361111113</v>
      </c>
      <c r="N4267" s="190">
        <v>4.6170000000000003E-2</v>
      </c>
      <c r="O4267" s="185">
        <v>0</v>
      </c>
      <c r="P4267" s="185">
        <v>0</v>
      </c>
      <c r="Q4267" s="185">
        <v>0</v>
      </c>
      <c r="R4267" s="186">
        <v>0</v>
      </c>
    </row>
    <row r="4268" spans="1:18" s="81" customFormat="1" x14ac:dyDescent="0.2">
      <c r="A4268" s="81" t="s">
        <v>147</v>
      </c>
      <c r="B4268" s="81" t="s">
        <v>493</v>
      </c>
      <c r="C4268" s="81" t="str">
        <f t="shared" si="66"/>
        <v>08103</v>
      </c>
      <c r="D4268" s="81" t="s">
        <v>606</v>
      </c>
      <c r="E4268" s="81" t="s">
        <v>534</v>
      </c>
      <c r="F4268" s="81">
        <v>0.1</v>
      </c>
      <c r="G4268" s="81" t="s">
        <v>515</v>
      </c>
      <c r="H4268" s="81" t="s">
        <v>3711</v>
      </c>
      <c r="I4268" s="81" t="s">
        <v>3707</v>
      </c>
      <c r="J4268" s="81" t="s">
        <v>221</v>
      </c>
      <c r="K4268" s="81" t="s">
        <v>333</v>
      </c>
      <c r="L4268" s="81">
        <v>-108.19631302777778</v>
      </c>
      <c r="M4268" s="81">
        <v>39.899763361111113</v>
      </c>
      <c r="N4268" s="190">
        <v>0</v>
      </c>
      <c r="O4268" s="185">
        <v>0</v>
      </c>
      <c r="P4268" s="185">
        <v>0</v>
      </c>
      <c r="Q4268" s="185">
        <v>0</v>
      </c>
      <c r="R4268" s="186">
        <v>5.0000000000000001E-4</v>
      </c>
    </row>
    <row r="4269" spans="1:18" s="81" customFormat="1" x14ac:dyDescent="0.2">
      <c r="A4269" s="81" t="s">
        <v>147</v>
      </c>
      <c r="B4269" s="81" t="s">
        <v>493</v>
      </c>
      <c r="C4269" s="81" t="str">
        <f t="shared" si="66"/>
        <v>08103</v>
      </c>
      <c r="D4269" s="81" t="s">
        <v>606</v>
      </c>
      <c r="E4269" s="81" t="s">
        <v>534</v>
      </c>
      <c r="F4269" s="81">
        <v>0.1</v>
      </c>
      <c r="G4269" s="81" t="s">
        <v>515</v>
      </c>
      <c r="H4269" s="81" t="s">
        <v>3711</v>
      </c>
      <c r="I4269" s="81" t="s">
        <v>3707</v>
      </c>
      <c r="J4269" s="81" t="s">
        <v>221</v>
      </c>
      <c r="K4269" s="81" t="s">
        <v>333</v>
      </c>
      <c r="L4269" s="81">
        <v>-108.19631302777778</v>
      </c>
      <c r="M4269" s="81">
        <v>39.899763361111113</v>
      </c>
      <c r="N4269" s="190">
        <v>0</v>
      </c>
      <c r="O4269" s="185">
        <v>0</v>
      </c>
      <c r="P4269" s="185">
        <v>0</v>
      </c>
      <c r="Q4269" s="185">
        <v>0</v>
      </c>
      <c r="R4269" s="186">
        <v>0</v>
      </c>
    </row>
    <row r="4270" spans="1:18" s="81" customFormat="1" x14ac:dyDescent="0.2">
      <c r="A4270" s="81" t="s">
        <v>147</v>
      </c>
      <c r="B4270" s="81" t="s">
        <v>493</v>
      </c>
      <c r="C4270" s="81" t="str">
        <f t="shared" si="66"/>
        <v>08103</v>
      </c>
      <c r="D4270" s="81" t="s">
        <v>606</v>
      </c>
      <c r="E4270" s="81" t="s">
        <v>534</v>
      </c>
      <c r="F4270" s="81">
        <v>0.1</v>
      </c>
      <c r="G4270" s="81" t="s">
        <v>515</v>
      </c>
      <c r="H4270" s="81" t="s">
        <v>3711</v>
      </c>
      <c r="I4270" s="81" t="s">
        <v>3707</v>
      </c>
      <c r="J4270" s="81" t="s">
        <v>221</v>
      </c>
      <c r="K4270" s="81" t="s">
        <v>333</v>
      </c>
      <c r="L4270" s="81">
        <v>-108.19631302777778</v>
      </c>
      <c r="M4270" s="81">
        <v>39.899763361111113</v>
      </c>
      <c r="N4270" s="190">
        <v>0</v>
      </c>
      <c r="O4270" s="185">
        <v>0</v>
      </c>
      <c r="P4270" s="185">
        <v>0</v>
      </c>
      <c r="Q4270" s="185">
        <v>3.0000000000000001E-5</v>
      </c>
      <c r="R4270" s="186">
        <v>0</v>
      </c>
    </row>
    <row r="4271" spans="1:18" s="81" customFormat="1" x14ac:dyDescent="0.2">
      <c r="A4271" s="81" t="s">
        <v>147</v>
      </c>
      <c r="B4271" s="81" t="s">
        <v>493</v>
      </c>
      <c r="C4271" s="81" t="str">
        <f t="shared" si="66"/>
        <v>08103</v>
      </c>
      <c r="D4271" s="81" t="s">
        <v>606</v>
      </c>
      <c r="E4271" s="81" t="s">
        <v>534</v>
      </c>
      <c r="F4271" s="81">
        <v>0.1</v>
      </c>
      <c r="G4271" s="81" t="s">
        <v>515</v>
      </c>
      <c r="H4271" s="81" t="s">
        <v>3711</v>
      </c>
      <c r="I4271" s="81" t="s">
        <v>3707</v>
      </c>
      <c r="J4271" s="81" t="s">
        <v>221</v>
      </c>
      <c r="K4271" s="81" t="s">
        <v>333</v>
      </c>
      <c r="L4271" s="81">
        <v>-108.19631302777778</v>
      </c>
      <c r="M4271" s="81">
        <v>39.899763361111113</v>
      </c>
      <c r="N4271" s="190">
        <v>0</v>
      </c>
      <c r="O4271" s="185">
        <v>3.066E-2</v>
      </c>
      <c r="P4271" s="185">
        <v>0</v>
      </c>
      <c r="Q4271" s="185">
        <v>0</v>
      </c>
      <c r="R4271" s="186">
        <v>0</v>
      </c>
    </row>
    <row r="4272" spans="1:18" s="81" customFormat="1" x14ac:dyDescent="0.2">
      <c r="A4272" s="81" t="s">
        <v>147</v>
      </c>
      <c r="B4272" s="81" t="s">
        <v>493</v>
      </c>
      <c r="C4272" s="81" t="str">
        <f t="shared" si="66"/>
        <v>08103</v>
      </c>
      <c r="D4272" s="81" t="s">
        <v>606</v>
      </c>
      <c r="E4272" s="81" t="s">
        <v>534</v>
      </c>
      <c r="F4272" s="81">
        <v>6</v>
      </c>
      <c r="G4272" s="81" t="s">
        <v>515</v>
      </c>
      <c r="H4272" s="81" t="s">
        <v>3712</v>
      </c>
      <c r="I4272" s="81" t="s">
        <v>3707</v>
      </c>
      <c r="J4272" s="81" t="s">
        <v>221</v>
      </c>
      <c r="K4272" s="81" t="s">
        <v>333</v>
      </c>
      <c r="L4272" s="81">
        <v>-108.19631302777778</v>
      </c>
      <c r="M4272" s="81">
        <v>39.899763361111113</v>
      </c>
      <c r="N4272" s="190">
        <v>0</v>
      </c>
      <c r="O4272" s="185">
        <v>0</v>
      </c>
      <c r="P4272" s="185">
        <v>0.347113</v>
      </c>
      <c r="Q4272" s="185">
        <v>0</v>
      </c>
      <c r="R4272" s="186">
        <v>0</v>
      </c>
    </row>
    <row r="4273" spans="1:18" s="81" customFormat="1" x14ac:dyDescent="0.2">
      <c r="A4273" s="81" t="s">
        <v>147</v>
      </c>
      <c r="B4273" s="81" t="s">
        <v>493</v>
      </c>
      <c r="C4273" s="81" t="str">
        <f t="shared" si="66"/>
        <v>08103</v>
      </c>
      <c r="D4273" s="81" t="s">
        <v>606</v>
      </c>
      <c r="E4273" s="81" t="s">
        <v>534</v>
      </c>
      <c r="F4273" s="81">
        <v>6</v>
      </c>
      <c r="G4273" s="81" t="s">
        <v>515</v>
      </c>
      <c r="H4273" s="81" t="s">
        <v>3712</v>
      </c>
      <c r="I4273" s="81" t="s">
        <v>3707</v>
      </c>
      <c r="J4273" s="81" t="s">
        <v>221</v>
      </c>
      <c r="K4273" s="81" t="s">
        <v>333</v>
      </c>
      <c r="L4273" s="81">
        <v>-108.19631302777778</v>
      </c>
      <c r="M4273" s="81">
        <v>39.899763361111113</v>
      </c>
      <c r="N4273" s="190">
        <v>1.877958</v>
      </c>
      <c r="O4273" s="185">
        <v>0</v>
      </c>
      <c r="P4273" s="185">
        <v>0</v>
      </c>
      <c r="Q4273" s="185">
        <v>0</v>
      </c>
      <c r="R4273" s="186">
        <v>0</v>
      </c>
    </row>
    <row r="4274" spans="1:18" s="81" customFormat="1" x14ac:dyDescent="0.2">
      <c r="A4274" s="81" t="s">
        <v>147</v>
      </c>
      <c r="B4274" s="81" t="s">
        <v>493</v>
      </c>
      <c r="C4274" s="81" t="str">
        <f t="shared" si="66"/>
        <v>08103</v>
      </c>
      <c r="D4274" s="81" t="s">
        <v>606</v>
      </c>
      <c r="E4274" s="81" t="s">
        <v>534</v>
      </c>
      <c r="F4274" s="81">
        <v>6</v>
      </c>
      <c r="G4274" s="81" t="s">
        <v>515</v>
      </c>
      <c r="H4274" s="81" t="s">
        <v>3712</v>
      </c>
      <c r="I4274" s="81" t="s">
        <v>3707</v>
      </c>
      <c r="J4274" s="81" t="s">
        <v>221</v>
      </c>
      <c r="K4274" s="81" t="s">
        <v>333</v>
      </c>
      <c r="L4274" s="81">
        <v>-108.19631302777778</v>
      </c>
      <c r="M4274" s="81">
        <v>39.899763361111113</v>
      </c>
      <c r="N4274" s="190">
        <v>0</v>
      </c>
      <c r="O4274" s="185">
        <v>0</v>
      </c>
      <c r="P4274" s="185">
        <v>0</v>
      </c>
      <c r="Q4274" s="185">
        <v>0</v>
      </c>
      <c r="R4274" s="186">
        <v>0.46</v>
      </c>
    </row>
    <row r="4275" spans="1:18" s="81" customFormat="1" x14ac:dyDescent="0.2">
      <c r="A4275" s="81" t="s">
        <v>147</v>
      </c>
      <c r="B4275" s="81" t="s">
        <v>493</v>
      </c>
      <c r="C4275" s="81" t="str">
        <f t="shared" si="66"/>
        <v>08103</v>
      </c>
      <c r="D4275" s="81" t="s">
        <v>606</v>
      </c>
      <c r="E4275" s="81" t="s">
        <v>534</v>
      </c>
      <c r="F4275" s="81">
        <v>6</v>
      </c>
      <c r="G4275" s="81" t="s">
        <v>515</v>
      </c>
      <c r="H4275" s="81" t="s">
        <v>3712</v>
      </c>
      <c r="I4275" s="81" t="s">
        <v>3707</v>
      </c>
      <c r="J4275" s="81" t="s">
        <v>221</v>
      </c>
      <c r="K4275" s="81" t="s">
        <v>333</v>
      </c>
      <c r="L4275" s="81">
        <v>-108.19631302777778</v>
      </c>
      <c r="M4275" s="81">
        <v>39.899763361111113</v>
      </c>
      <c r="N4275" s="190">
        <v>0</v>
      </c>
      <c r="O4275" s="185">
        <v>0</v>
      </c>
      <c r="P4275" s="185">
        <v>0</v>
      </c>
      <c r="Q4275" s="185">
        <v>0</v>
      </c>
      <c r="R4275" s="186">
        <v>0</v>
      </c>
    </row>
    <row r="4276" spans="1:18" s="81" customFormat="1" x14ac:dyDescent="0.2">
      <c r="A4276" s="81" t="s">
        <v>147</v>
      </c>
      <c r="B4276" s="81" t="s">
        <v>493</v>
      </c>
      <c r="C4276" s="81" t="str">
        <f t="shared" si="66"/>
        <v>08103</v>
      </c>
      <c r="D4276" s="81" t="s">
        <v>606</v>
      </c>
      <c r="E4276" s="81" t="s">
        <v>534</v>
      </c>
      <c r="F4276" s="81">
        <v>6</v>
      </c>
      <c r="G4276" s="81" t="s">
        <v>515</v>
      </c>
      <c r="H4276" s="81" t="s">
        <v>3712</v>
      </c>
      <c r="I4276" s="81" t="s">
        <v>3707</v>
      </c>
      <c r="J4276" s="81" t="s">
        <v>221</v>
      </c>
      <c r="K4276" s="81" t="s">
        <v>333</v>
      </c>
      <c r="L4276" s="81">
        <v>-108.19631302777778</v>
      </c>
      <c r="M4276" s="81">
        <v>39.899763361111113</v>
      </c>
      <c r="N4276" s="190">
        <v>0</v>
      </c>
      <c r="O4276" s="185">
        <v>0</v>
      </c>
      <c r="P4276" s="185">
        <v>0</v>
      </c>
      <c r="Q4276" s="185">
        <v>0.24</v>
      </c>
      <c r="R4276" s="186">
        <v>0</v>
      </c>
    </row>
    <row r="4277" spans="1:18" s="81" customFormat="1" x14ac:dyDescent="0.2">
      <c r="A4277" s="81" t="s">
        <v>147</v>
      </c>
      <c r="B4277" s="81" t="s">
        <v>493</v>
      </c>
      <c r="C4277" s="81" t="str">
        <f t="shared" si="66"/>
        <v>08103</v>
      </c>
      <c r="D4277" s="81" t="s">
        <v>606</v>
      </c>
      <c r="E4277" s="81" t="s">
        <v>534</v>
      </c>
      <c r="F4277" s="81">
        <v>6</v>
      </c>
      <c r="G4277" s="81" t="s">
        <v>515</v>
      </c>
      <c r="H4277" s="81" t="s">
        <v>3712</v>
      </c>
      <c r="I4277" s="81" t="s">
        <v>3707</v>
      </c>
      <c r="J4277" s="81" t="s">
        <v>221</v>
      </c>
      <c r="K4277" s="81" t="s">
        <v>333</v>
      </c>
      <c r="L4277" s="81">
        <v>-108.19631302777778</v>
      </c>
      <c r="M4277" s="81">
        <v>39.899763361111113</v>
      </c>
      <c r="N4277" s="190">
        <v>0</v>
      </c>
      <c r="O4277" s="185">
        <v>0.2</v>
      </c>
      <c r="P4277" s="185">
        <v>0</v>
      </c>
      <c r="Q4277" s="185">
        <v>0</v>
      </c>
      <c r="R4277" s="186">
        <v>0</v>
      </c>
    </row>
    <row r="4278" spans="1:18" s="81" customFormat="1" x14ac:dyDescent="0.2">
      <c r="A4278" s="81" t="s">
        <v>147</v>
      </c>
      <c r="B4278" s="81" t="s">
        <v>493</v>
      </c>
      <c r="C4278" s="81" t="str">
        <f t="shared" si="66"/>
        <v>08103</v>
      </c>
      <c r="D4278" s="81" t="s">
        <v>606</v>
      </c>
      <c r="E4278" s="81" t="s">
        <v>3713</v>
      </c>
      <c r="F4278" s="81">
        <v>16.96</v>
      </c>
      <c r="G4278" s="81" t="s">
        <v>515</v>
      </c>
      <c r="H4278" s="81" t="s">
        <v>3714</v>
      </c>
      <c r="I4278" s="81" t="s">
        <v>3715</v>
      </c>
      <c r="J4278" s="81" t="s">
        <v>221</v>
      </c>
      <c r="K4278" s="81" t="s">
        <v>333</v>
      </c>
      <c r="L4278" s="81">
        <v>-108.2428725</v>
      </c>
      <c r="M4278" s="81">
        <v>40.096891250000013</v>
      </c>
      <c r="N4278" s="190">
        <v>0</v>
      </c>
      <c r="O4278" s="185">
        <v>0</v>
      </c>
      <c r="P4278" s="185">
        <v>2.2999999999999998</v>
      </c>
      <c r="Q4278" s="185">
        <v>0</v>
      </c>
      <c r="R4278" s="186">
        <v>0</v>
      </c>
    </row>
    <row r="4279" spans="1:18" s="81" customFormat="1" x14ac:dyDescent="0.2">
      <c r="A4279" s="81" t="s">
        <v>147</v>
      </c>
      <c r="B4279" s="81" t="s">
        <v>493</v>
      </c>
      <c r="C4279" s="81" t="str">
        <f t="shared" si="66"/>
        <v>08103</v>
      </c>
      <c r="D4279" s="81" t="s">
        <v>606</v>
      </c>
      <c r="E4279" s="81" t="s">
        <v>3713</v>
      </c>
      <c r="F4279" s="81">
        <v>16.96</v>
      </c>
      <c r="G4279" s="81" t="s">
        <v>515</v>
      </c>
      <c r="H4279" s="81" t="s">
        <v>3714</v>
      </c>
      <c r="I4279" s="81" t="s">
        <v>3715</v>
      </c>
      <c r="J4279" s="81" t="s">
        <v>221</v>
      </c>
      <c r="K4279" s="81" t="s">
        <v>333</v>
      </c>
      <c r="L4279" s="81">
        <v>-108.2428725</v>
      </c>
      <c r="M4279" s="81">
        <v>40.096891250000013</v>
      </c>
      <c r="N4279" s="190">
        <v>10.199999999999999</v>
      </c>
      <c r="O4279" s="185">
        <v>0</v>
      </c>
      <c r="P4279" s="185">
        <v>0</v>
      </c>
      <c r="Q4279" s="185">
        <v>0</v>
      </c>
      <c r="R4279" s="186">
        <v>0</v>
      </c>
    </row>
    <row r="4280" spans="1:18" s="81" customFormat="1" x14ac:dyDescent="0.2">
      <c r="A4280" s="81" t="s">
        <v>147</v>
      </c>
      <c r="B4280" s="81" t="s">
        <v>493</v>
      </c>
      <c r="C4280" s="81" t="str">
        <f t="shared" si="66"/>
        <v>08103</v>
      </c>
      <c r="D4280" s="81" t="s">
        <v>606</v>
      </c>
      <c r="E4280" s="81" t="s">
        <v>3713</v>
      </c>
      <c r="F4280" s="81">
        <v>16.96</v>
      </c>
      <c r="G4280" s="81" t="s">
        <v>515</v>
      </c>
      <c r="H4280" s="81" t="s">
        <v>3714</v>
      </c>
      <c r="I4280" s="81" t="s">
        <v>3715</v>
      </c>
      <c r="J4280" s="81" t="s">
        <v>221</v>
      </c>
      <c r="K4280" s="81" t="s">
        <v>333</v>
      </c>
      <c r="L4280" s="81">
        <v>-108.2428725</v>
      </c>
      <c r="M4280" s="81">
        <v>40.096891250000013</v>
      </c>
      <c r="N4280" s="190">
        <v>0</v>
      </c>
      <c r="O4280" s="185">
        <v>0</v>
      </c>
      <c r="P4280" s="185">
        <v>0</v>
      </c>
      <c r="Q4280" s="185">
        <v>0</v>
      </c>
      <c r="R4280" s="186">
        <v>3.7999999999999999E-2</v>
      </c>
    </row>
    <row r="4281" spans="1:18" s="81" customFormat="1" x14ac:dyDescent="0.2">
      <c r="A4281" s="81" t="s">
        <v>147</v>
      </c>
      <c r="B4281" s="81" t="s">
        <v>493</v>
      </c>
      <c r="C4281" s="81" t="str">
        <f t="shared" si="66"/>
        <v>08103</v>
      </c>
      <c r="D4281" s="81" t="s">
        <v>606</v>
      </c>
      <c r="E4281" s="81" t="s">
        <v>3713</v>
      </c>
      <c r="F4281" s="81">
        <v>16.96</v>
      </c>
      <c r="G4281" s="81" t="s">
        <v>515</v>
      </c>
      <c r="H4281" s="81" t="s">
        <v>3714</v>
      </c>
      <c r="I4281" s="81" t="s">
        <v>3715</v>
      </c>
      <c r="J4281" s="81" t="s">
        <v>221</v>
      </c>
      <c r="K4281" s="81" t="s">
        <v>333</v>
      </c>
      <c r="L4281" s="81">
        <v>-108.2428725</v>
      </c>
      <c r="M4281" s="81">
        <v>40.096891250000013</v>
      </c>
      <c r="N4281" s="190">
        <v>0</v>
      </c>
      <c r="O4281" s="185">
        <v>0</v>
      </c>
      <c r="P4281" s="185">
        <v>0</v>
      </c>
      <c r="Q4281" s="185">
        <v>0</v>
      </c>
      <c r="R4281" s="186">
        <v>0</v>
      </c>
    </row>
    <row r="4282" spans="1:18" s="81" customFormat="1" x14ac:dyDescent="0.2">
      <c r="A4282" s="81" t="s">
        <v>147</v>
      </c>
      <c r="B4282" s="81" t="s">
        <v>493</v>
      </c>
      <c r="C4282" s="81" t="str">
        <f t="shared" si="66"/>
        <v>08103</v>
      </c>
      <c r="D4282" s="81" t="s">
        <v>606</v>
      </c>
      <c r="E4282" s="81" t="s">
        <v>3713</v>
      </c>
      <c r="F4282" s="81">
        <v>16.96</v>
      </c>
      <c r="G4282" s="81" t="s">
        <v>515</v>
      </c>
      <c r="H4282" s="81" t="s">
        <v>3714</v>
      </c>
      <c r="I4282" s="81" t="s">
        <v>3715</v>
      </c>
      <c r="J4282" s="81" t="s">
        <v>221</v>
      </c>
      <c r="K4282" s="81" t="s">
        <v>333</v>
      </c>
      <c r="L4282" s="81">
        <v>-108.2428725</v>
      </c>
      <c r="M4282" s="81">
        <v>40.096891250000013</v>
      </c>
      <c r="N4282" s="190">
        <v>0</v>
      </c>
      <c r="O4282" s="185">
        <v>0</v>
      </c>
      <c r="P4282" s="185">
        <v>0</v>
      </c>
      <c r="Q4282" s="185">
        <v>5.0000000000000001E-3</v>
      </c>
      <c r="R4282" s="186">
        <v>0</v>
      </c>
    </row>
    <row r="4283" spans="1:18" s="81" customFormat="1" x14ac:dyDescent="0.2">
      <c r="A4283" s="81" t="s">
        <v>147</v>
      </c>
      <c r="B4283" s="81" t="s">
        <v>493</v>
      </c>
      <c r="C4283" s="81" t="str">
        <f t="shared" si="66"/>
        <v>08103</v>
      </c>
      <c r="D4283" s="81" t="s">
        <v>606</v>
      </c>
      <c r="E4283" s="81" t="s">
        <v>3713</v>
      </c>
      <c r="F4283" s="81">
        <v>16.96</v>
      </c>
      <c r="G4283" s="81" t="s">
        <v>515</v>
      </c>
      <c r="H4283" s="81" t="s">
        <v>3714</v>
      </c>
      <c r="I4283" s="81" t="s">
        <v>3715</v>
      </c>
      <c r="J4283" s="81" t="s">
        <v>221</v>
      </c>
      <c r="K4283" s="81" t="s">
        <v>333</v>
      </c>
      <c r="L4283" s="81">
        <v>-108.2428725</v>
      </c>
      <c r="M4283" s="81">
        <v>40.096891250000013</v>
      </c>
      <c r="N4283" s="190">
        <v>0</v>
      </c>
      <c r="O4283" s="185">
        <v>2.09</v>
      </c>
      <c r="P4283" s="185">
        <v>0</v>
      </c>
      <c r="Q4283" s="185">
        <v>0</v>
      </c>
      <c r="R4283" s="186">
        <v>0</v>
      </c>
    </row>
    <row r="4284" spans="1:18" s="81" customFormat="1" x14ac:dyDescent="0.2">
      <c r="A4284" s="81" t="s">
        <v>147</v>
      </c>
      <c r="B4284" s="81" t="s">
        <v>493</v>
      </c>
      <c r="C4284" s="81" t="str">
        <f t="shared" si="66"/>
        <v>08103</v>
      </c>
      <c r="D4284" s="81" t="s">
        <v>606</v>
      </c>
      <c r="E4284" s="81" t="s">
        <v>3713</v>
      </c>
      <c r="F4284" s="81">
        <v>25.27</v>
      </c>
      <c r="G4284" s="81" t="s">
        <v>515</v>
      </c>
      <c r="H4284" s="81" t="s">
        <v>3716</v>
      </c>
      <c r="I4284" s="81" t="s">
        <v>3715</v>
      </c>
      <c r="J4284" s="81" t="s">
        <v>227</v>
      </c>
      <c r="K4284" s="81" t="s">
        <v>333</v>
      </c>
      <c r="L4284" s="81">
        <v>-108.2428725</v>
      </c>
      <c r="M4284" s="81">
        <v>40.096891250000013</v>
      </c>
      <c r="N4284" s="190">
        <v>0</v>
      </c>
      <c r="O4284" s="185">
        <v>0</v>
      </c>
      <c r="P4284" s="185">
        <v>4.45</v>
      </c>
      <c r="Q4284" s="185">
        <v>0</v>
      </c>
      <c r="R4284" s="186">
        <v>0</v>
      </c>
    </row>
    <row r="4285" spans="1:18" s="81" customFormat="1" x14ac:dyDescent="0.2">
      <c r="A4285" s="81" t="s">
        <v>147</v>
      </c>
      <c r="B4285" s="81" t="s">
        <v>493</v>
      </c>
      <c r="C4285" s="81" t="str">
        <f t="shared" si="66"/>
        <v>08103</v>
      </c>
      <c r="D4285" s="81" t="s">
        <v>606</v>
      </c>
      <c r="E4285" s="81" t="s">
        <v>3713</v>
      </c>
      <c r="F4285" s="81">
        <v>25.27</v>
      </c>
      <c r="G4285" s="81" t="s">
        <v>515</v>
      </c>
      <c r="H4285" s="81" t="s">
        <v>3716</v>
      </c>
      <c r="I4285" s="81" t="s">
        <v>3715</v>
      </c>
      <c r="J4285" s="81" t="s">
        <v>227</v>
      </c>
      <c r="K4285" s="81" t="s">
        <v>333</v>
      </c>
      <c r="L4285" s="81">
        <v>-108.2428725</v>
      </c>
      <c r="M4285" s="81">
        <v>40.096891250000013</v>
      </c>
      <c r="N4285" s="190">
        <v>7.42</v>
      </c>
      <c r="O4285" s="185">
        <v>0</v>
      </c>
      <c r="P4285" s="185">
        <v>0</v>
      </c>
      <c r="Q4285" s="185">
        <v>0</v>
      </c>
      <c r="R4285" s="186">
        <v>0</v>
      </c>
    </row>
    <row r="4286" spans="1:18" s="81" customFormat="1" x14ac:dyDescent="0.2">
      <c r="A4286" s="81" t="s">
        <v>147</v>
      </c>
      <c r="B4286" s="81" t="s">
        <v>493</v>
      </c>
      <c r="C4286" s="81" t="str">
        <f t="shared" si="66"/>
        <v>08103</v>
      </c>
      <c r="D4286" s="81" t="s">
        <v>606</v>
      </c>
      <c r="E4286" s="81" t="s">
        <v>3713</v>
      </c>
      <c r="F4286" s="81">
        <v>25.27</v>
      </c>
      <c r="G4286" s="81" t="s">
        <v>515</v>
      </c>
      <c r="H4286" s="81" t="s">
        <v>3716</v>
      </c>
      <c r="I4286" s="81" t="s">
        <v>3715</v>
      </c>
      <c r="J4286" s="81" t="s">
        <v>227</v>
      </c>
      <c r="K4286" s="81" t="s">
        <v>333</v>
      </c>
      <c r="L4286" s="81">
        <v>-108.2428725</v>
      </c>
      <c r="M4286" s="81">
        <v>40.096891250000013</v>
      </c>
      <c r="N4286" s="190">
        <v>0</v>
      </c>
      <c r="O4286" s="185">
        <v>0</v>
      </c>
      <c r="P4286" s="185">
        <v>0</v>
      </c>
      <c r="Q4286" s="185">
        <v>0</v>
      </c>
      <c r="R4286" s="186">
        <v>0.12634999999999999</v>
      </c>
    </row>
    <row r="4287" spans="1:18" s="81" customFormat="1" x14ac:dyDescent="0.2">
      <c r="A4287" s="81" t="s">
        <v>147</v>
      </c>
      <c r="B4287" s="81" t="s">
        <v>493</v>
      </c>
      <c r="C4287" s="81" t="str">
        <f t="shared" si="66"/>
        <v>08103</v>
      </c>
      <c r="D4287" s="81" t="s">
        <v>606</v>
      </c>
      <c r="E4287" s="81" t="s">
        <v>3713</v>
      </c>
      <c r="F4287" s="81">
        <v>25.27</v>
      </c>
      <c r="G4287" s="81" t="s">
        <v>515</v>
      </c>
      <c r="H4287" s="81" t="s">
        <v>3716</v>
      </c>
      <c r="I4287" s="81" t="s">
        <v>3715</v>
      </c>
      <c r="J4287" s="81" t="s">
        <v>227</v>
      </c>
      <c r="K4287" s="81" t="s">
        <v>333</v>
      </c>
      <c r="L4287" s="81">
        <v>-108.2428725</v>
      </c>
      <c r="M4287" s="81">
        <v>40.096891250000013</v>
      </c>
      <c r="N4287" s="190">
        <v>0</v>
      </c>
      <c r="O4287" s="185">
        <v>0</v>
      </c>
      <c r="P4287" s="185">
        <v>0</v>
      </c>
      <c r="Q4287" s="185">
        <v>0</v>
      </c>
      <c r="R4287" s="186">
        <v>0</v>
      </c>
    </row>
    <row r="4288" spans="1:18" s="81" customFormat="1" x14ac:dyDescent="0.2">
      <c r="A4288" s="81" t="s">
        <v>147</v>
      </c>
      <c r="B4288" s="81" t="s">
        <v>493</v>
      </c>
      <c r="C4288" s="81" t="str">
        <f t="shared" si="66"/>
        <v>08103</v>
      </c>
      <c r="D4288" s="81" t="s">
        <v>606</v>
      </c>
      <c r="E4288" s="81" t="s">
        <v>3713</v>
      </c>
      <c r="F4288" s="81">
        <v>25.27</v>
      </c>
      <c r="G4288" s="81" t="s">
        <v>515</v>
      </c>
      <c r="H4288" s="81" t="s">
        <v>3716</v>
      </c>
      <c r="I4288" s="81" t="s">
        <v>3715</v>
      </c>
      <c r="J4288" s="81" t="s">
        <v>227</v>
      </c>
      <c r="K4288" s="81" t="s">
        <v>333</v>
      </c>
      <c r="L4288" s="81">
        <v>-108.2428725</v>
      </c>
      <c r="M4288" s="81">
        <v>40.096891250000013</v>
      </c>
      <c r="N4288" s="190">
        <v>0</v>
      </c>
      <c r="O4288" s="185">
        <v>0</v>
      </c>
      <c r="P4288" s="185">
        <v>0</v>
      </c>
      <c r="Q4288" s="185">
        <v>7.5810000000000001E-3</v>
      </c>
      <c r="R4288" s="186">
        <v>0</v>
      </c>
    </row>
    <row r="4289" spans="1:18" s="81" customFormat="1" x14ac:dyDescent="0.2">
      <c r="A4289" s="81" t="s">
        <v>147</v>
      </c>
      <c r="B4289" s="81" t="s">
        <v>493</v>
      </c>
      <c r="C4289" s="81" t="str">
        <f t="shared" si="66"/>
        <v>08103</v>
      </c>
      <c r="D4289" s="81" t="s">
        <v>606</v>
      </c>
      <c r="E4289" s="81" t="s">
        <v>3713</v>
      </c>
      <c r="F4289" s="81">
        <v>25.27</v>
      </c>
      <c r="G4289" s="81" t="s">
        <v>515</v>
      </c>
      <c r="H4289" s="81" t="s">
        <v>3716</v>
      </c>
      <c r="I4289" s="81" t="s">
        <v>3715</v>
      </c>
      <c r="J4289" s="81" t="s">
        <v>227</v>
      </c>
      <c r="K4289" s="81" t="s">
        <v>333</v>
      </c>
      <c r="L4289" s="81">
        <v>-108.2428725</v>
      </c>
      <c r="M4289" s="81">
        <v>40.096891250000013</v>
      </c>
      <c r="N4289" s="190">
        <v>0</v>
      </c>
      <c r="O4289" s="185">
        <v>4.45</v>
      </c>
      <c r="P4289" s="185">
        <v>0</v>
      </c>
      <c r="Q4289" s="185">
        <v>0</v>
      </c>
      <c r="R4289" s="186">
        <v>0</v>
      </c>
    </row>
    <row r="4290" spans="1:18" s="81" customFormat="1" x14ac:dyDescent="0.2">
      <c r="A4290" s="81" t="s">
        <v>147</v>
      </c>
      <c r="B4290" s="81" t="s">
        <v>493</v>
      </c>
      <c r="C4290" s="81" t="str">
        <f t="shared" si="66"/>
        <v>08103</v>
      </c>
      <c r="D4290" s="81" t="s">
        <v>606</v>
      </c>
      <c r="E4290" s="81" t="s">
        <v>3713</v>
      </c>
      <c r="F4290" s="81">
        <v>25.27</v>
      </c>
      <c r="G4290" s="81" t="s">
        <v>515</v>
      </c>
      <c r="H4290" s="81" t="s">
        <v>3717</v>
      </c>
      <c r="I4290" s="81" t="s">
        <v>3715</v>
      </c>
      <c r="J4290" s="81" t="s">
        <v>227</v>
      </c>
      <c r="K4290" s="81" t="s">
        <v>333</v>
      </c>
      <c r="L4290" s="81">
        <v>-108.2428725</v>
      </c>
      <c r="M4290" s="81">
        <v>40.096891250000013</v>
      </c>
      <c r="N4290" s="190">
        <v>0</v>
      </c>
      <c r="O4290" s="185">
        <v>0</v>
      </c>
      <c r="P4290" s="185">
        <v>4.45</v>
      </c>
      <c r="Q4290" s="185">
        <v>0</v>
      </c>
      <c r="R4290" s="186">
        <v>0</v>
      </c>
    </row>
    <row r="4291" spans="1:18" s="81" customFormat="1" x14ac:dyDescent="0.2">
      <c r="A4291" s="81" t="s">
        <v>147</v>
      </c>
      <c r="B4291" s="81" t="s">
        <v>493</v>
      </c>
      <c r="C4291" s="81" t="str">
        <f t="shared" si="66"/>
        <v>08103</v>
      </c>
      <c r="D4291" s="81" t="s">
        <v>606</v>
      </c>
      <c r="E4291" s="81" t="s">
        <v>3713</v>
      </c>
      <c r="F4291" s="81">
        <v>25.27</v>
      </c>
      <c r="G4291" s="81" t="s">
        <v>515</v>
      </c>
      <c r="H4291" s="81" t="s">
        <v>3717</v>
      </c>
      <c r="I4291" s="81" t="s">
        <v>3715</v>
      </c>
      <c r="J4291" s="81" t="s">
        <v>227</v>
      </c>
      <c r="K4291" s="81" t="s">
        <v>333</v>
      </c>
      <c r="L4291" s="81">
        <v>-108.2428725</v>
      </c>
      <c r="M4291" s="81">
        <v>40.096891250000013</v>
      </c>
      <c r="N4291" s="190">
        <v>7.42</v>
      </c>
      <c r="O4291" s="185">
        <v>0</v>
      </c>
      <c r="P4291" s="185">
        <v>0</v>
      </c>
      <c r="Q4291" s="185">
        <v>0</v>
      </c>
      <c r="R4291" s="186">
        <v>0</v>
      </c>
    </row>
    <row r="4292" spans="1:18" s="81" customFormat="1" x14ac:dyDescent="0.2">
      <c r="A4292" s="81" t="s">
        <v>147</v>
      </c>
      <c r="B4292" s="81" t="s">
        <v>493</v>
      </c>
      <c r="C4292" s="81" t="str">
        <f t="shared" si="66"/>
        <v>08103</v>
      </c>
      <c r="D4292" s="81" t="s">
        <v>606</v>
      </c>
      <c r="E4292" s="81" t="s">
        <v>3713</v>
      </c>
      <c r="F4292" s="81">
        <v>25.27</v>
      </c>
      <c r="G4292" s="81" t="s">
        <v>515</v>
      </c>
      <c r="H4292" s="81" t="s">
        <v>3717</v>
      </c>
      <c r="I4292" s="81" t="s">
        <v>3715</v>
      </c>
      <c r="J4292" s="81" t="s">
        <v>227</v>
      </c>
      <c r="K4292" s="81" t="s">
        <v>333</v>
      </c>
      <c r="L4292" s="81">
        <v>-108.2428725</v>
      </c>
      <c r="M4292" s="81">
        <v>40.096891250000013</v>
      </c>
      <c r="N4292" s="190">
        <v>0</v>
      </c>
      <c r="O4292" s="185">
        <v>0</v>
      </c>
      <c r="P4292" s="185">
        <v>0</v>
      </c>
      <c r="Q4292" s="185">
        <v>0</v>
      </c>
      <c r="R4292" s="186">
        <v>0.5</v>
      </c>
    </row>
    <row r="4293" spans="1:18" s="81" customFormat="1" x14ac:dyDescent="0.2">
      <c r="A4293" s="81" t="s">
        <v>147</v>
      </c>
      <c r="B4293" s="81" t="s">
        <v>493</v>
      </c>
      <c r="C4293" s="81" t="str">
        <f t="shared" si="66"/>
        <v>08103</v>
      </c>
      <c r="D4293" s="81" t="s">
        <v>606</v>
      </c>
      <c r="E4293" s="81" t="s">
        <v>3713</v>
      </c>
      <c r="F4293" s="81">
        <v>25.27</v>
      </c>
      <c r="G4293" s="81" t="s">
        <v>515</v>
      </c>
      <c r="H4293" s="81" t="s">
        <v>3717</v>
      </c>
      <c r="I4293" s="81" t="s">
        <v>3715</v>
      </c>
      <c r="J4293" s="81" t="s">
        <v>227</v>
      </c>
      <c r="K4293" s="81" t="s">
        <v>333</v>
      </c>
      <c r="L4293" s="81">
        <v>-108.2428725</v>
      </c>
      <c r="M4293" s="81">
        <v>40.096891250000013</v>
      </c>
      <c r="N4293" s="190">
        <v>0</v>
      </c>
      <c r="O4293" s="185">
        <v>0</v>
      </c>
      <c r="P4293" s="185">
        <v>0</v>
      </c>
      <c r="Q4293" s="185">
        <v>0</v>
      </c>
      <c r="R4293" s="186">
        <v>0</v>
      </c>
    </row>
    <row r="4294" spans="1:18" s="81" customFormat="1" x14ac:dyDescent="0.2">
      <c r="A4294" s="81" t="s">
        <v>147</v>
      </c>
      <c r="B4294" s="81" t="s">
        <v>493</v>
      </c>
      <c r="C4294" s="81" t="str">
        <f t="shared" si="66"/>
        <v>08103</v>
      </c>
      <c r="D4294" s="81" t="s">
        <v>606</v>
      </c>
      <c r="E4294" s="81" t="s">
        <v>3713</v>
      </c>
      <c r="F4294" s="81">
        <v>25.27</v>
      </c>
      <c r="G4294" s="81" t="s">
        <v>515</v>
      </c>
      <c r="H4294" s="81" t="s">
        <v>3717</v>
      </c>
      <c r="I4294" s="81" t="s">
        <v>3715</v>
      </c>
      <c r="J4294" s="81" t="s">
        <v>227</v>
      </c>
      <c r="K4294" s="81" t="s">
        <v>333</v>
      </c>
      <c r="L4294" s="81">
        <v>-108.2428725</v>
      </c>
      <c r="M4294" s="81">
        <v>40.096891250000013</v>
      </c>
      <c r="N4294" s="190">
        <v>0</v>
      </c>
      <c r="O4294" s="185">
        <v>0</v>
      </c>
      <c r="P4294" s="185">
        <v>0</v>
      </c>
      <c r="Q4294" s="185">
        <v>0.01</v>
      </c>
      <c r="R4294" s="186">
        <v>0</v>
      </c>
    </row>
    <row r="4295" spans="1:18" s="81" customFormat="1" x14ac:dyDescent="0.2">
      <c r="A4295" s="81" t="s">
        <v>147</v>
      </c>
      <c r="B4295" s="81" t="s">
        <v>493</v>
      </c>
      <c r="C4295" s="81" t="str">
        <f t="shared" ref="C4295:C4358" si="67">B4295&amp;D4295</f>
        <v>08103</v>
      </c>
      <c r="D4295" s="81" t="s">
        <v>606</v>
      </c>
      <c r="E4295" s="81" t="s">
        <v>3713</v>
      </c>
      <c r="F4295" s="81">
        <v>25.27</v>
      </c>
      <c r="G4295" s="81" t="s">
        <v>515</v>
      </c>
      <c r="H4295" s="81" t="s">
        <v>3717</v>
      </c>
      <c r="I4295" s="81" t="s">
        <v>3715</v>
      </c>
      <c r="J4295" s="81" t="s">
        <v>227</v>
      </c>
      <c r="K4295" s="81" t="s">
        <v>333</v>
      </c>
      <c r="L4295" s="81">
        <v>-108.2428725</v>
      </c>
      <c r="M4295" s="81">
        <v>40.096891250000013</v>
      </c>
      <c r="N4295" s="190">
        <v>0</v>
      </c>
      <c r="O4295" s="185">
        <v>4.45</v>
      </c>
      <c r="P4295" s="185">
        <v>0</v>
      </c>
      <c r="Q4295" s="185">
        <v>0</v>
      </c>
      <c r="R4295" s="186">
        <v>0</v>
      </c>
    </row>
    <row r="4296" spans="1:18" s="81" customFormat="1" x14ac:dyDescent="0.2">
      <c r="A4296" s="81" t="s">
        <v>147</v>
      </c>
      <c r="B4296" s="81" t="s">
        <v>493</v>
      </c>
      <c r="C4296" s="81" t="str">
        <f t="shared" si="67"/>
        <v>08103</v>
      </c>
      <c r="D4296" s="81" t="s">
        <v>606</v>
      </c>
      <c r="E4296" s="81" t="s">
        <v>3713</v>
      </c>
      <c r="F4296" s="81">
        <v>182.5</v>
      </c>
      <c r="G4296" s="81" t="s">
        <v>505</v>
      </c>
      <c r="H4296" s="81" t="s">
        <v>545</v>
      </c>
      <c r="I4296" s="81" t="s">
        <v>3715</v>
      </c>
      <c r="J4296" s="81" t="s">
        <v>4</v>
      </c>
      <c r="K4296" s="81" t="s">
        <v>319</v>
      </c>
      <c r="L4296" s="81">
        <v>-108.2428725</v>
      </c>
      <c r="M4296" s="81">
        <v>40.096891250000013</v>
      </c>
      <c r="N4296" s="190">
        <v>0</v>
      </c>
      <c r="O4296" s="185">
        <v>2.7</v>
      </c>
      <c r="P4296" s="185">
        <v>0</v>
      </c>
      <c r="Q4296" s="185">
        <v>0</v>
      </c>
      <c r="R4296" s="186">
        <v>0</v>
      </c>
    </row>
    <row r="4297" spans="1:18" s="81" customFormat="1" x14ac:dyDescent="0.2">
      <c r="A4297" s="81" t="s">
        <v>147</v>
      </c>
      <c r="B4297" s="81" t="s">
        <v>493</v>
      </c>
      <c r="C4297" s="81" t="str">
        <f t="shared" si="67"/>
        <v>08103</v>
      </c>
      <c r="D4297" s="81" t="s">
        <v>606</v>
      </c>
      <c r="E4297" s="81" t="s">
        <v>3094</v>
      </c>
      <c r="F4297" s="81">
        <v>52.7</v>
      </c>
      <c r="G4297" s="81" t="s">
        <v>515</v>
      </c>
      <c r="H4297" s="81" t="s">
        <v>3718</v>
      </c>
      <c r="I4297" s="81" t="s">
        <v>3719</v>
      </c>
      <c r="J4297" s="81" t="s">
        <v>227</v>
      </c>
      <c r="K4297" s="81" t="s">
        <v>333</v>
      </c>
      <c r="L4297" s="81">
        <v>-108.88027608333333</v>
      </c>
      <c r="M4297" s="81">
        <v>39.858428527777782</v>
      </c>
      <c r="N4297" s="190">
        <v>0</v>
      </c>
      <c r="O4297" s="185">
        <v>0</v>
      </c>
      <c r="P4297" s="185">
        <v>21.2</v>
      </c>
      <c r="Q4297" s="185">
        <v>0</v>
      </c>
      <c r="R4297" s="186">
        <v>0</v>
      </c>
    </row>
    <row r="4298" spans="1:18" s="81" customFormat="1" x14ac:dyDescent="0.2">
      <c r="A4298" s="81" t="s">
        <v>147</v>
      </c>
      <c r="B4298" s="81" t="s">
        <v>493</v>
      </c>
      <c r="C4298" s="81" t="str">
        <f t="shared" si="67"/>
        <v>08103</v>
      </c>
      <c r="D4298" s="81" t="s">
        <v>606</v>
      </c>
      <c r="E4298" s="81" t="s">
        <v>3094</v>
      </c>
      <c r="F4298" s="81">
        <v>52.7</v>
      </c>
      <c r="G4298" s="81" t="s">
        <v>515</v>
      </c>
      <c r="H4298" s="81" t="s">
        <v>3718</v>
      </c>
      <c r="I4298" s="81" t="s">
        <v>3719</v>
      </c>
      <c r="J4298" s="81" t="s">
        <v>227</v>
      </c>
      <c r="K4298" s="81" t="s">
        <v>333</v>
      </c>
      <c r="L4298" s="81">
        <v>-108.88027608333333</v>
      </c>
      <c r="M4298" s="81">
        <v>39.858428527777782</v>
      </c>
      <c r="N4298" s="190">
        <v>14.16</v>
      </c>
      <c r="O4298" s="185">
        <v>0</v>
      </c>
      <c r="P4298" s="185">
        <v>0</v>
      </c>
      <c r="Q4298" s="185">
        <v>0</v>
      </c>
      <c r="R4298" s="186">
        <v>0</v>
      </c>
    </row>
    <row r="4299" spans="1:18" s="81" customFormat="1" x14ac:dyDescent="0.2">
      <c r="A4299" s="81" t="s">
        <v>147</v>
      </c>
      <c r="B4299" s="81" t="s">
        <v>493</v>
      </c>
      <c r="C4299" s="81" t="str">
        <f t="shared" si="67"/>
        <v>08103</v>
      </c>
      <c r="D4299" s="81" t="s">
        <v>606</v>
      </c>
      <c r="E4299" s="81" t="s">
        <v>3094</v>
      </c>
      <c r="F4299" s="81">
        <v>52.7</v>
      </c>
      <c r="G4299" s="81" t="s">
        <v>515</v>
      </c>
      <c r="H4299" s="81" t="s">
        <v>3718</v>
      </c>
      <c r="I4299" s="81" t="s">
        <v>3719</v>
      </c>
      <c r="J4299" s="81" t="s">
        <v>227</v>
      </c>
      <c r="K4299" s="81" t="s">
        <v>333</v>
      </c>
      <c r="L4299" s="81">
        <v>-108.88027608333333</v>
      </c>
      <c r="M4299" s="81">
        <v>39.858428527777782</v>
      </c>
      <c r="N4299" s="190">
        <v>0</v>
      </c>
      <c r="O4299" s="185">
        <v>0</v>
      </c>
      <c r="P4299" s="185">
        <v>0</v>
      </c>
      <c r="Q4299" s="185">
        <v>0</v>
      </c>
      <c r="R4299" s="186">
        <v>0.26350000000000001</v>
      </c>
    </row>
    <row r="4300" spans="1:18" s="81" customFormat="1" x14ac:dyDescent="0.2">
      <c r="A4300" s="81" t="s">
        <v>147</v>
      </c>
      <c r="B4300" s="81" t="s">
        <v>493</v>
      </c>
      <c r="C4300" s="81" t="str">
        <f t="shared" si="67"/>
        <v>08103</v>
      </c>
      <c r="D4300" s="81" t="s">
        <v>606</v>
      </c>
      <c r="E4300" s="81" t="s">
        <v>3094</v>
      </c>
      <c r="F4300" s="81">
        <v>52.7</v>
      </c>
      <c r="G4300" s="81" t="s">
        <v>515</v>
      </c>
      <c r="H4300" s="81" t="s">
        <v>3718</v>
      </c>
      <c r="I4300" s="81" t="s">
        <v>3719</v>
      </c>
      <c r="J4300" s="81" t="s">
        <v>227</v>
      </c>
      <c r="K4300" s="81" t="s">
        <v>333</v>
      </c>
      <c r="L4300" s="81">
        <v>-108.88027608333333</v>
      </c>
      <c r="M4300" s="81">
        <v>39.858428527777782</v>
      </c>
      <c r="N4300" s="190">
        <v>0</v>
      </c>
      <c r="O4300" s="185">
        <v>0</v>
      </c>
      <c r="P4300" s="185">
        <v>0</v>
      </c>
      <c r="Q4300" s="185">
        <v>0</v>
      </c>
      <c r="R4300" s="186">
        <v>0</v>
      </c>
    </row>
    <row r="4301" spans="1:18" s="81" customFormat="1" x14ac:dyDescent="0.2">
      <c r="A4301" s="81" t="s">
        <v>147</v>
      </c>
      <c r="B4301" s="81" t="s">
        <v>493</v>
      </c>
      <c r="C4301" s="81" t="str">
        <f t="shared" si="67"/>
        <v>08103</v>
      </c>
      <c r="D4301" s="81" t="s">
        <v>606</v>
      </c>
      <c r="E4301" s="81" t="s">
        <v>3094</v>
      </c>
      <c r="F4301" s="81">
        <v>52.7</v>
      </c>
      <c r="G4301" s="81" t="s">
        <v>515</v>
      </c>
      <c r="H4301" s="81" t="s">
        <v>3718</v>
      </c>
      <c r="I4301" s="81" t="s">
        <v>3719</v>
      </c>
      <c r="J4301" s="81" t="s">
        <v>227</v>
      </c>
      <c r="K4301" s="81" t="s">
        <v>333</v>
      </c>
      <c r="L4301" s="81">
        <v>-108.88027608333333</v>
      </c>
      <c r="M4301" s="81">
        <v>39.858428527777782</v>
      </c>
      <c r="N4301" s="190">
        <v>0</v>
      </c>
      <c r="O4301" s="185">
        <v>0</v>
      </c>
      <c r="P4301" s="185">
        <v>0</v>
      </c>
      <c r="Q4301" s="185">
        <v>1.5810000000000001E-2</v>
      </c>
      <c r="R4301" s="186">
        <v>0</v>
      </c>
    </row>
    <row r="4302" spans="1:18" s="81" customFormat="1" x14ac:dyDescent="0.2">
      <c r="A4302" s="81" t="s">
        <v>147</v>
      </c>
      <c r="B4302" s="81" t="s">
        <v>493</v>
      </c>
      <c r="C4302" s="81" t="str">
        <f t="shared" si="67"/>
        <v>08103</v>
      </c>
      <c r="D4302" s="81" t="s">
        <v>606</v>
      </c>
      <c r="E4302" s="81" t="s">
        <v>3094</v>
      </c>
      <c r="F4302" s="81">
        <v>52.7</v>
      </c>
      <c r="G4302" s="81" t="s">
        <v>515</v>
      </c>
      <c r="H4302" s="81" t="s">
        <v>3718</v>
      </c>
      <c r="I4302" s="81" t="s">
        <v>3719</v>
      </c>
      <c r="J4302" s="81" t="s">
        <v>227</v>
      </c>
      <c r="K4302" s="81" t="s">
        <v>333</v>
      </c>
      <c r="L4302" s="81">
        <v>-108.88027608333333</v>
      </c>
      <c r="M4302" s="81">
        <v>39.858428527777782</v>
      </c>
      <c r="N4302" s="190">
        <v>0</v>
      </c>
      <c r="O4302" s="185">
        <v>2.66</v>
      </c>
      <c r="P4302" s="185">
        <v>0</v>
      </c>
      <c r="Q4302" s="185">
        <v>0</v>
      </c>
      <c r="R4302" s="186">
        <v>0</v>
      </c>
    </row>
    <row r="4303" spans="1:18" s="81" customFormat="1" x14ac:dyDescent="0.2">
      <c r="A4303" s="81" t="s">
        <v>147</v>
      </c>
      <c r="B4303" s="81" t="s">
        <v>493</v>
      </c>
      <c r="C4303" s="81" t="str">
        <f t="shared" si="67"/>
        <v>08103</v>
      </c>
      <c r="D4303" s="81" t="s">
        <v>606</v>
      </c>
      <c r="E4303" s="81" t="s">
        <v>3094</v>
      </c>
      <c r="F4303" s="81">
        <v>89.4</v>
      </c>
      <c r="G4303" s="81" t="s">
        <v>515</v>
      </c>
      <c r="H4303" s="81" t="s">
        <v>3720</v>
      </c>
      <c r="I4303" s="81" t="s">
        <v>3719</v>
      </c>
      <c r="J4303" s="81" t="s">
        <v>227</v>
      </c>
      <c r="K4303" s="81" t="s">
        <v>333</v>
      </c>
      <c r="L4303" s="81">
        <v>-108.88027608333333</v>
      </c>
      <c r="M4303" s="81">
        <v>39.858428527777782</v>
      </c>
      <c r="N4303" s="190">
        <v>0</v>
      </c>
      <c r="O4303" s="185">
        <v>0</v>
      </c>
      <c r="P4303" s="185">
        <v>17.89</v>
      </c>
      <c r="Q4303" s="185">
        <v>0</v>
      </c>
      <c r="R4303" s="186">
        <v>0</v>
      </c>
    </row>
    <row r="4304" spans="1:18" s="81" customFormat="1" x14ac:dyDescent="0.2">
      <c r="A4304" s="81" t="s">
        <v>147</v>
      </c>
      <c r="B4304" s="81" t="s">
        <v>493</v>
      </c>
      <c r="C4304" s="81" t="str">
        <f t="shared" si="67"/>
        <v>08103</v>
      </c>
      <c r="D4304" s="81" t="s">
        <v>606</v>
      </c>
      <c r="E4304" s="81" t="s">
        <v>3094</v>
      </c>
      <c r="F4304" s="81">
        <v>89.4</v>
      </c>
      <c r="G4304" s="81" t="s">
        <v>515</v>
      </c>
      <c r="H4304" s="81" t="s">
        <v>3720</v>
      </c>
      <c r="I4304" s="81" t="s">
        <v>3719</v>
      </c>
      <c r="J4304" s="81" t="s">
        <v>227</v>
      </c>
      <c r="K4304" s="81" t="s">
        <v>333</v>
      </c>
      <c r="L4304" s="81">
        <v>-108.88027608333333</v>
      </c>
      <c r="M4304" s="81">
        <v>39.858428527777782</v>
      </c>
      <c r="N4304" s="190">
        <v>12.54</v>
      </c>
      <c r="O4304" s="185">
        <v>0</v>
      </c>
      <c r="P4304" s="185">
        <v>0</v>
      </c>
      <c r="Q4304" s="185">
        <v>0</v>
      </c>
      <c r="R4304" s="186">
        <v>0</v>
      </c>
    </row>
    <row r="4305" spans="1:18" s="81" customFormat="1" x14ac:dyDescent="0.2">
      <c r="A4305" s="81" t="s">
        <v>147</v>
      </c>
      <c r="B4305" s="81" t="s">
        <v>493</v>
      </c>
      <c r="C4305" s="81" t="str">
        <f t="shared" si="67"/>
        <v>08103</v>
      </c>
      <c r="D4305" s="81" t="s">
        <v>606</v>
      </c>
      <c r="E4305" s="81" t="s">
        <v>3094</v>
      </c>
      <c r="F4305" s="81">
        <v>89.4</v>
      </c>
      <c r="G4305" s="81" t="s">
        <v>515</v>
      </c>
      <c r="H4305" s="81" t="s">
        <v>3720</v>
      </c>
      <c r="I4305" s="81" t="s">
        <v>3719</v>
      </c>
      <c r="J4305" s="81" t="s">
        <v>227</v>
      </c>
      <c r="K4305" s="81" t="s">
        <v>333</v>
      </c>
      <c r="L4305" s="81">
        <v>-108.88027608333333</v>
      </c>
      <c r="M4305" s="81">
        <v>39.858428527777782</v>
      </c>
      <c r="N4305" s="190">
        <v>0</v>
      </c>
      <c r="O4305" s="185">
        <v>0</v>
      </c>
      <c r="P4305" s="185">
        <v>0</v>
      </c>
      <c r="Q4305" s="185">
        <v>0</v>
      </c>
      <c r="R4305" s="186">
        <v>0.44700000000000001</v>
      </c>
    </row>
    <row r="4306" spans="1:18" s="81" customFormat="1" x14ac:dyDescent="0.2">
      <c r="A4306" s="81" t="s">
        <v>147</v>
      </c>
      <c r="B4306" s="81" t="s">
        <v>493</v>
      </c>
      <c r="C4306" s="81" t="str">
        <f t="shared" si="67"/>
        <v>08103</v>
      </c>
      <c r="D4306" s="81" t="s">
        <v>606</v>
      </c>
      <c r="E4306" s="81" t="s">
        <v>3094</v>
      </c>
      <c r="F4306" s="81">
        <v>89.4</v>
      </c>
      <c r="G4306" s="81" t="s">
        <v>515</v>
      </c>
      <c r="H4306" s="81" t="s">
        <v>3720</v>
      </c>
      <c r="I4306" s="81" t="s">
        <v>3719</v>
      </c>
      <c r="J4306" s="81" t="s">
        <v>227</v>
      </c>
      <c r="K4306" s="81" t="s">
        <v>333</v>
      </c>
      <c r="L4306" s="81">
        <v>-108.88027608333333</v>
      </c>
      <c r="M4306" s="81">
        <v>39.858428527777782</v>
      </c>
      <c r="N4306" s="190">
        <v>0</v>
      </c>
      <c r="O4306" s="185">
        <v>0</v>
      </c>
      <c r="P4306" s="185">
        <v>0</v>
      </c>
      <c r="Q4306" s="185">
        <v>0</v>
      </c>
      <c r="R4306" s="186">
        <v>0</v>
      </c>
    </row>
    <row r="4307" spans="1:18" s="81" customFormat="1" x14ac:dyDescent="0.2">
      <c r="A4307" s="81" t="s">
        <v>147</v>
      </c>
      <c r="B4307" s="81" t="s">
        <v>493</v>
      </c>
      <c r="C4307" s="81" t="str">
        <f t="shared" si="67"/>
        <v>08103</v>
      </c>
      <c r="D4307" s="81" t="s">
        <v>606</v>
      </c>
      <c r="E4307" s="81" t="s">
        <v>3094</v>
      </c>
      <c r="F4307" s="81">
        <v>89.4</v>
      </c>
      <c r="G4307" s="81" t="s">
        <v>515</v>
      </c>
      <c r="H4307" s="81" t="s">
        <v>3720</v>
      </c>
      <c r="I4307" s="81" t="s">
        <v>3719</v>
      </c>
      <c r="J4307" s="81" t="s">
        <v>227</v>
      </c>
      <c r="K4307" s="81" t="s">
        <v>333</v>
      </c>
      <c r="L4307" s="81">
        <v>-108.88027608333333</v>
      </c>
      <c r="M4307" s="81">
        <v>39.858428527777782</v>
      </c>
      <c r="N4307" s="190">
        <v>0</v>
      </c>
      <c r="O4307" s="185">
        <v>0</v>
      </c>
      <c r="P4307" s="185">
        <v>0</v>
      </c>
      <c r="Q4307" s="185">
        <v>2.682E-2</v>
      </c>
      <c r="R4307" s="186">
        <v>0</v>
      </c>
    </row>
    <row r="4308" spans="1:18" s="81" customFormat="1" x14ac:dyDescent="0.2">
      <c r="A4308" s="81" t="s">
        <v>147</v>
      </c>
      <c r="B4308" s="81" t="s">
        <v>493</v>
      </c>
      <c r="C4308" s="81" t="str">
        <f t="shared" si="67"/>
        <v>08103</v>
      </c>
      <c r="D4308" s="81" t="s">
        <v>606</v>
      </c>
      <c r="E4308" s="81" t="s">
        <v>3094</v>
      </c>
      <c r="F4308" s="81">
        <v>89.4</v>
      </c>
      <c r="G4308" s="81" t="s">
        <v>515</v>
      </c>
      <c r="H4308" s="81" t="s">
        <v>3720</v>
      </c>
      <c r="I4308" s="81" t="s">
        <v>3719</v>
      </c>
      <c r="J4308" s="81" t="s">
        <v>227</v>
      </c>
      <c r="K4308" s="81" t="s">
        <v>333</v>
      </c>
      <c r="L4308" s="81">
        <v>-108.88027608333333</v>
      </c>
      <c r="M4308" s="81">
        <v>39.858428527777782</v>
      </c>
      <c r="N4308" s="190">
        <v>0</v>
      </c>
      <c r="O4308" s="185">
        <v>2.36</v>
      </c>
      <c r="P4308" s="185">
        <v>0</v>
      </c>
      <c r="Q4308" s="185">
        <v>0</v>
      </c>
      <c r="R4308" s="186">
        <v>0</v>
      </c>
    </row>
    <row r="4309" spans="1:18" s="81" customFormat="1" x14ac:dyDescent="0.2">
      <c r="A4309" s="81" t="s">
        <v>147</v>
      </c>
      <c r="B4309" s="81" t="s">
        <v>493</v>
      </c>
      <c r="C4309" s="81" t="str">
        <f t="shared" si="67"/>
        <v>08103</v>
      </c>
      <c r="D4309" s="81" t="s">
        <v>606</v>
      </c>
      <c r="E4309" s="81" t="s">
        <v>3094</v>
      </c>
      <c r="F4309" s="81">
        <v>89.4</v>
      </c>
      <c r="G4309" s="81" t="s">
        <v>515</v>
      </c>
      <c r="H4309" s="81" t="s">
        <v>3721</v>
      </c>
      <c r="I4309" s="81" t="s">
        <v>3719</v>
      </c>
      <c r="J4309" s="81" t="s">
        <v>227</v>
      </c>
      <c r="K4309" s="81" t="s">
        <v>333</v>
      </c>
      <c r="L4309" s="81">
        <v>-108.88027608333333</v>
      </c>
      <c r="M4309" s="81">
        <v>39.858428527777782</v>
      </c>
      <c r="N4309" s="190">
        <v>0</v>
      </c>
      <c r="O4309" s="185">
        <v>0</v>
      </c>
      <c r="P4309" s="185">
        <v>17.989999999999998</v>
      </c>
      <c r="Q4309" s="185">
        <v>0</v>
      </c>
      <c r="R4309" s="186">
        <v>0</v>
      </c>
    </row>
    <row r="4310" spans="1:18" s="81" customFormat="1" x14ac:dyDescent="0.2">
      <c r="A4310" s="81" t="s">
        <v>147</v>
      </c>
      <c r="B4310" s="81" t="s">
        <v>493</v>
      </c>
      <c r="C4310" s="81" t="str">
        <f t="shared" si="67"/>
        <v>08103</v>
      </c>
      <c r="D4310" s="81" t="s">
        <v>606</v>
      </c>
      <c r="E4310" s="81" t="s">
        <v>3094</v>
      </c>
      <c r="F4310" s="81">
        <v>89.4</v>
      </c>
      <c r="G4310" s="81" t="s">
        <v>515</v>
      </c>
      <c r="H4310" s="81" t="s">
        <v>3721</v>
      </c>
      <c r="I4310" s="81" t="s">
        <v>3719</v>
      </c>
      <c r="J4310" s="81" t="s">
        <v>227</v>
      </c>
      <c r="K4310" s="81" t="s">
        <v>333</v>
      </c>
      <c r="L4310" s="81">
        <v>-108.88027608333333</v>
      </c>
      <c r="M4310" s="81">
        <v>39.858428527777782</v>
      </c>
      <c r="N4310" s="190">
        <v>12.61</v>
      </c>
      <c r="O4310" s="185">
        <v>0</v>
      </c>
      <c r="P4310" s="185">
        <v>0</v>
      </c>
      <c r="Q4310" s="185">
        <v>0</v>
      </c>
      <c r="R4310" s="186">
        <v>0</v>
      </c>
    </row>
    <row r="4311" spans="1:18" s="81" customFormat="1" x14ac:dyDescent="0.2">
      <c r="A4311" s="81" t="s">
        <v>147</v>
      </c>
      <c r="B4311" s="81" t="s">
        <v>493</v>
      </c>
      <c r="C4311" s="81" t="str">
        <f t="shared" si="67"/>
        <v>08103</v>
      </c>
      <c r="D4311" s="81" t="s">
        <v>606</v>
      </c>
      <c r="E4311" s="81" t="s">
        <v>3094</v>
      </c>
      <c r="F4311" s="81">
        <v>89.4</v>
      </c>
      <c r="G4311" s="81" t="s">
        <v>515</v>
      </c>
      <c r="H4311" s="81" t="s">
        <v>3721</v>
      </c>
      <c r="I4311" s="81" t="s">
        <v>3719</v>
      </c>
      <c r="J4311" s="81" t="s">
        <v>227</v>
      </c>
      <c r="K4311" s="81" t="s">
        <v>333</v>
      </c>
      <c r="L4311" s="81">
        <v>-108.88027608333333</v>
      </c>
      <c r="M4311" s="81">
        <v>39.858428527777782</v>
      </c>
      <c r="N4311" s="190">
        <v>0</v>
      </c>
      <c r="O4311" s="185">
        <v>0</v>
      </c>
      <c r="P4311" s="185">
        <v>0</v>
      </c>
      <c r="Q4311" s="185">
        <v>0</v>
      </c>
      <c r="R4311" s="186">
        <v>0.44700000000000001</v>
      </c>
    </row>
    <row r="4312" spans="1:18" s="81" customFormat="1" x14ac:dyDescent="0.2">
      <c r="A4312" s="81" t="s">
        <v>147</v>
      </c>
      <c r="B4312" s="81" t="s">
        <v>493</v>
      </c>
      <c r="C4312" s="81" t="str">
        <f t="shared" si="67"/>
        <v>08103</v>
      </c>
      <c r="D4312" s="81" t="s">
        <v>606</v>
      </c>
      <c r="E4312" s="81" t="s">
        <v>3094</v>
      </c>
      <c r="F4312" s="81">
        <v>89.4</v>
      </c>
      <c r="G4312" s="81" t="s">
        <v>515</v>
      </c>
      <c r="H4312" s="81" t="s">
        <v>3721</v>
      </c>
      <c r="I4312" s="81" t="s">
        <v>3719</v>
      </c>
      <c r="J4312" s="81" t="s">
        <v>227</v>
      </c>
      <c r="K4312" s="81" t="s">
        <v>333</v>
      </c>
      <c r="L4312" s="81">
        <v>-108.88027608333333</v>
      </c>
      <c r="M4312" s="81">
        <v>39.858428527777782</v>
      </c>
      <c r="N4312" s="190">
        <v>0</v>
      </c>
      <c r="O4312" s="185">
        <v>0</v>
      </c>
      <c r="P4312" s="185">
        <v>0</v>
      </c>
      <c r="Q4312" s="185">
        <v>0</v>
      </c>
      <c r="R4312" s="186">
        <v>0</v>
      </c>
    </row>
    <row r="4313" spans="1:18" s="81" customFormat="1" x14ac:dyDescent="0.2">
      <c r="A4313" s="81" t="s">
        <v>147</v>
      </c>
      <c r="B4313" s="81" t="s">
        <v>493</v>
      </c>
      <c r="C4313" s="81" t="str">
        <f t="shared" si="67"/>
        <v>08103</v>
      </c>
      <c r="D4313" s="81" t="s">
        <v>606</v>
      </c>
      <c r="E4313" s="81" t="s">
        <v>3094</v>
      </c>
      <c r="F4313" s="81">
        <v>89.4</v>
      </c>
      <c r="G4313" s="81" t="s">
        <v>515</v>
      </c>
      <c r="H4313" s="81" t="s">
        <v>3721</v>
      </c>
      <c r="I4313" s="81" t="s">
        <v>3719</v>
      </c>
      <c r="J4313" s="81" t="s">
        <v>227</v>
      </c>
      <c r="K4313" s="81" t="s">
        <v>333</v>
      </c>
      <c r="L4313" s="81">
        <v>-108.88027608333333</v>
      </c>
      <c r="M4313" s="81">
        <v>39.858428527777782</v>
      </c>
      <c r="N4313" s="190">
        <v>0</v>
      </c>
      <c r="O4313" s="185">
        <v>0</v>
      </c>
      <c r="P4313" s="185">
        <v>0</v>
      </c>
      <c r="Q4313" s="185">
        <v>2.682E-2</v>
      </c>
      <c r="R4313" s="186">
        <v>0</v>
      </c>
    </row>
    <row r="4314" spans="1:18" s="81" customFormat="1" x14ac:dyDescent="0.2">
      <c r="A4314" s="81" t="s">
        <v>147</v>
      </c>
      <c r="B4314" s="81" t="s">
        <v>493</v>
      </c>
      <c r="C4314" s="81" t="str">
        <f t="shared" si="67"/>
        <v>08103</v>
      </c>
      <c r="D4314" s="81" t="s">
        <v>606</v>
      </c>
      <c r="E4314" s="81" t="s">
        <v>3094</v>
      </c>
      <c r="F4314" s="81">
        <v>89.4</v>
      </c>
      <c r="G4314" s="81" t="s">
        <v>515</v>
      </c>
      <c r="H4314" s="81" t="s">
        <v>3721</v>
      </c>
      <c r="I4314" s="81" t="s">
        <v>3719</v>
      </c>
      <c r="J4314" s="81" t="s">
        <v>227</v>
      </c>
      <c r="K4314" s="81" t="s">
        <v>333</v>
      </c>
      <c r="L4314" s="81">
        <v>-108.88027608333333</v>
      </c>
      <c r="M4314" s="81">
        <v>39.858428527777782</v>
      </c>
      <c r="N4314" s="190">
        <v>0</v>
      </c>
      <c r="O4314" s="185">
        <v>2.37</v>
      </c>
      <c r="P4314" s="185">
        <v>0</v>
      </c>
      <c r="Q4314" s="185">
        <v>0</v>
      </c>
      <c r="R4314" s="186">
        <v>0</v>
      </c>
    </row>
    <row r="4315" spans="1:18" s="81" customFormat="1" x14ac:dyDescent="0.2">
      <c r="A4315" s="81" t="s">
        <v>147</v>
      </c>
      <c r="B4315" s="81" t="s">
        <v>493</v>
      </c>
      <c r="C4315" s="81" t="str">
        <f t="shared" si="67"/>
        <v>08103</v>
      </c>
      <c r="D4315" s="81" t="s">
        <v>606</v>
      </c>
      <c r="E4315" s="81" t="s">
        <v>3094</v>
      </c>
      <c r="F4315" s="81">
        <v>13.64</v>
      </c>
      <c r="G4315" s="81" t="s">
        <v>515</v>
      </c>
      <c r="H4315" s="81" t="s">
        <v>3722</v>
      </c>
      <c r="I4315" s="81" t="s">
        <v>3719</v>
      </c>
      <c r="J4315" s="81" t="s">
        <v>229</v>
      </c>
      <c r="K4315" s="81" t="s">
        <v>333</v>
      </c>
      <c r="L4315" s="81">
        <v>-108.88027608333333</v>
      </c>
      <c r="M4315" s="81">
        <v>39.858428527777782</v>
      </c>
      <c r="N4315" s="190">
        <v>0</v>
      </c>
      <c r="O4315" s="185">
        <v>0</v>
      </c>
      <c r="P4315" s="185">
        <v>1.5</v>
      </c>
      <c r="Q4315" s="185">
        <v>0</v>
      </c>
      <c r="R4315" s="186">
        <v>0</v>
      </c>
    </row>
    <row r="4316" spans="1:18" s="81" customFormat="1" x14ac:dyDescent="0.2">
      <c r="A4316" s="81" t="s">
        <v>147</v>
      </c>
      <c r="B4316" s="81" t="s">
        <v>493</v>
      </c>
      <c r="C4316" s="81" t="str">
        <f t="shared" si="67"/>
        <v>08103</v>
      </c>
      <c r="D4316" s="81" t="s">
        <v>606</v>
      </c>
      <c r="E4316" s="81" t="s">
        <v>3094</v>
      </c>
      <c r="F4316" s="81">
        <v>13.64</v>
      </c>
      <c r="G4316" s="81" t="s">
        <v>515</v>
      </c>
      <c r="H4316" s="81" t="s">
        <v>3722</v>
      </c>
      <c r="I4316" s="81" t="s">
        <v>3719</v>
      </c>
      <c r="J4316" s="81" t="s">
        <v>229</v>
      </c>
      <c r="K4316" s="81" t="s">
        <v>333</v>
      </c>
      <c r="L4316" s="81">
        <v>-108.88027608333333</v>
      </c>
      <c r="M4316" s="81">
        <v>39.858428527777782</v>
      </c>
      <c r="N4316" s="190">
        <v>28.03</v>
      </c>
      <c r="O4316" s="185">
        <v>0</v>
      </c>
      <c r="P4316" s="185">
        <v>0</v>
      </c>
      <c r="Q4316" s="185">
        <v>0</v>
      </c>
      <c r="R4316" s="186">
        <v>0</v>
      </c>
    </row>
    <row r="4317" spans="1:18" s="81" customFormat="1" x14ac:dyDescent="0.2">
      <c r="A4317" s="81" t="s">
        <v>147</v>
      </c>
      <c r="B4317" s="81" t="s">
        <v>493</v>
      </c>
      <c r="C4317" s="81" t="str">
        <f t="shared" si="67"/>
        <v>08103</v>
      </c>
      <c r="D4317" s="81" t="s">
        <v>606</v>
      </c>
      <c r="E4317" s="81" t="s">
        <v>3094</v>
      </c>
      <c r="F4317" s="81">
        <v>13.64</v>
      </c>
      <c r="G4317" s="81" t="s">
        <v>515</v>
      </c>
      <c r="H4317" s="81" t="s">
        <v>3722</v>
      </c>
      <c r="I4317" s="81" t="s">
        <v>3719</v>
      </c>
      <c r="J4317" s="81" t="s">
        <v>229</v>
      </c>
      <c r="K4317" s="81" t="s">
        <v>333</v>
      </c>
      <c r="L4317" s="81">
        <v>-108.88027608333333</v>
      </c>
      <c r="M4317" s="81">
        <v>39.858428527777782</v>
      </c>
      <c r="N4317" s="190">
        <v>0</v>
      </c>
      <c r="O4317" s="185">
        <v>0</v>
      </c>
      <c r="P4317" s="185">
        <v>0</v>
      </c>
      <c r="Q4317" s="185">
        <v>0</v>
      </c>
      <c r="R4317" s="186">
        <v>6.8199999999999997E-2</v>
      </c>
    </row>
    <row r="4318" spans="1:18" s="81" customFormat="1" x14ac:dyDescent="0.2">
      <c r="A4318" s="81" t="s">
        <v>147</v>
      </c>
      <c r="B4318" s="81" t="s">
        <v>493</v>
      </c>
      <c r="C4318" s="81" t="str">
        <f t="shared" si="67"/>
        <v>08103</v>
      </c>
      <c r="D4318" s="81" t="s">
        <v>606</v>
      </c>
      <c r="E4318" s="81" t="s">
        <v>3094</v>
      </c>
      <c r="F4318" s="81">
        <v>13.64</v>
      </c>
      <c r="G4318" s="81" t="s">
        <v>515</v>
      </c>
      <c r="H4318" s="81" t="s">
        <v>3722</v>
      </c>
      <c r="I4318" s="81" t="s">
        <v>3719</v>
      </c>
      <c r="J4318" s="81" t="s">
        <v>229</v>
      </c>
      <c r="K4318" s="81" t="s">
        <v>333</v>
      </c>
      <c r="L4318" s="81">
        <v>-108.88027608333333</v>
      </c>
      <c r="M4318" s="81">
        <v>39.858428527777782</v>
      </c>
      <c r="N4318" s="190">
        <v>0</v>
      </c>
      <c r="O4318" s="185">
        <v>0</v>
      </c>
      <c r="P4318" s="185">
        <v>0</v>
      </c>
      <c r="Q4318" s="185">
        <v>0</v>
      </c>
      <c r="R4318" s="186">
        <v>0</v>
      </c>
    </row>
    <row r="4319" spans="1:18" s="81" customFormat="1" x14ac:dyDescent="0.2">
      <c r="A4319" s="81" t="s">
        <v>147</v>
      </c>
      <c r="B4319" s="81" t="s">
        <v>493</v>
      </c>
      <c r="C4319" s="81" t="str">
        <f t="shared" si="67"/>
        <v>08103</v>
      </c>
      <c r="D4319" s="81" t="s">
        <v>606</v>
      </c>
      <c r="E4319" s="81" t="s">
        <v>3094</v>
      </c>
      <c r="F4319" s="81">
        <v>13.64</v>
      </c>
      <c r="G4319" s="81" t="s">
        <v>515</v>
      </c>
      <c r="H4319" s="81" t="s">
        <v>3722</v>
      </c>
      <c r="I4319" s="81" t="s">
        <v>3719</v>
      </c>
      <c r="J4319" s="81" t="s">
        <v>229</v>
      </c>
      <c r="K4319" s="81" t="s">
        <v>333</v>
      </c>
      <c r="L4319" s="81">
        <v>-108.88027608333333</v>
      </c>
      <c r="M4319" s="81">
        <v>39.858428527777782</v>
      </c>
      <c r="N4319" s="190">
        <v>0</v>
      </c>
      <c r="O4319" s="185">
        <v>0</v>
      </c>
      <c r="P4319" s="185">
        <v>0</v>
      </c>
      <c r="Q4319" s="185">
        <v>4.0920000000000002E-3</v>
      </c>
      <c r="R4319" s="186">
        <v>0</v>
      </c>
    </row>
    <row r="4320" spans="1:18" s="81" customFormat="1" x14ac:dyDescent="0.2">
      <c r="A4320" s="81" t="s">
        <v>147</v>
      </c>
      <c r="B4320" s="81" t="s">
        <v>493</v>
      </c>
      <c r="C4320" s="81" t="str">
        <f t="shared" si="67"/>
        <v>08103</v>
      </c>
      <c r="D4320" s="81" t="s">
        <v>606</v>
      </c>
      <c r="E4320" s="81" t="s">
        <v>3094</v>
      </c>
      <c r="F4320" s="81">
        <v>13.64</v>
      </c>
      <c r="G4320" s="81" t="s">
        <v>515</v>
      </c>
      <c r="H4320" s="81" t="s">
        <v>3722</v>
      </c>
      <c r="I4320" s="81" t="s">
        <v>3719</v>
      </c>
      <c r="J4320" s="81" t="s">
        <v>229</v>
      </c>
      <c r="K4320" s="81" t="s">
        <v>333</v>
      </c>
      <c r="L4320" s="81">
        <v>-108.88027608333333</v>
      </c>
      <c r="M4320" s="81">
        <v>39.858428527777782</v>
      </c>
      <c r="N4320" s="190">
        <v>0</v>
      </c>
      <c r="O4320" s="185">
        <v>0.60176300000000005</v>
      </c>
      <c r="P4320" s="185">
        <v>0</v>
      </c>
      <c r="Q4320" s="185">
        <v>0</v>
      </c>
      <c r="R4320" s="186">
        <v>0</v>
      </c>
    </row>
    <row r="4321" spans="1:18" s="81" customFormat="1" x14ac:dyDescent="0.2">
      <c r="A4321" s="81" t="s">
        <v>147</v>
      </c>
      <c r="B4321" s="81" t="s">
        <v>493</v>
      </c>
      <c r="C4321" s="81" t="str">
        <f t="shared" si="67"/>
        <v>08103</v>
      </c>
      <c r="D4321" s="81" t="s">
        <v>606</v>
      </c>
      <c r="E4321" s="81" t="s">
        <v>3094</v>
      </c>
      <c r="F4321" s="81">
        <v>5840</v>
      </c>
      <c r="G4321" s="81" t="s">
        <v>505</v>
      </c>
      <c r="H4321" s="81" t="s">
        <v>3723</v>
      </c>
      <c r="I4321" s="81" t="s">
        <v>3719</v>
      </c>
      <c r="J4321" s="81" t="s">
        <v>4</v>
      </c>
      <c r="K4321" s="81" t="s">
        <v>319</v>
      </c>
      <c r="L4321" s="81">
        <v>-108.88027608333333</v>
      </c>
      <c r="M4321" s="81">
        <v>39.858428527777782</v>
      </c>
      <c r="N4321" s="190">
        <v>0</v>
      </c>
      <c r="O4321" s="185">
        <v>14.36</v>
      </c>
      <c r="P4321" s="185">
        <v>0</v>
      </c>
      <c r="Q4321" s="185">
        <v>0</v>
      </c>
      <c r="R4321" s="186">
        <v>0</v>
      </c>
    </row>
    <row r="4322" spans="1:18" s="81" customFormat="1" x14ac:dyDescent="0.2">
      <c r="A4322" s="81" t="s">
        <v>147</v>
      </c>
      <c r="B4322" s="81" t="s">
        <v>493</v>
      </c>
      <c r="C4322" s="81" t="str">
        <f t="shared" si="67"/>
        <v>08103</v>
      </c>
      <c r="D4322" s="81" t="s">
        <v>606</v>
      </c>
      <c r="E4322" s="81" t="s">
        <v>3094</v>
      </c>
      <c r="F4322" s="81">
        <v>195</v>
      </c>
      <c r="G4322" s="81" t="s">
        <v>526</v>
      </c>
      <c r="H4322" s="81" t="s">
        <v>602</v>
      </c>
      <c r="I4322" s="81" t="s">
        <v>3719</v>
      </c>
      <c r="J4322" s="81" t="s">
        <v>277</v>
      </c>
      <c r="K4322" s="81" t="s">
        <v>350</v>
      </c>
      <c r="L4322" s="81">
        <v>-108.88027608333333</v>
      </c>
      <c r="M4322" s="81">
        <v>39.858428527777782</v>
      </c>
      <c r="N4322" s="190">
        <v>0</v>
      </c>
      <c r="O4322" s="185">
        <v>4.51</v>
      </c>
      <c r="P4322" s="185">
        <v>0</v>
      </c>
      <c r="Q4322" s="185">
        <v>0</v>
      </c>
      <c r="R4322" s="186">
        <v>0</v>
      </c>
    </row>
    <row r="4323" spans="1:18" s="81" customFormat="1" x14ac:dyDescent="0.2">
      <c r="A4323" s="81" t="s">
        <v>147</v>
      </c>
      <c r="B4323" s="81" t="s">
        <v>493</v>
      </c>
      <c r="C4323" s="81" t="str">
        <f t="shared" si="67"/>
        <v>08103</v>
      </c>
      <c r="D4323" s="81" t="s">
        <v>606</v>
      </c>
      <c r="E4323" s="81" t="s">
        <v>3094</v>
      </c>
      <c r="F4323" s="81">
        <v>797.16</v>
      </c>
      <c r="G4323" s="81" t="s">
        <v>528</v>
      </c>
      <c r="H4323" s="81" t="s">
        <v>529</v>
      </c>
      <c r="I4323" s="81" t="s">
        <v>3719</v>
      </c>
      <c r="J4323" s="81" t="s">
        <v>14</v>
      </c>
      <c r="K4323" s="81" t="s">
        <v>494</v>
      </c>
      <c r="L4323" s="81">
        <v>-108.88027608333333</v>
      </c>
      <c r="M4323" s="81">
        <v>39.858428527777782</v>
      </c>
      <c r="N4323" s="190">
        <v>0</v>
      </c>
      <c r="O4323" s="185">
        <v>10.278806154600085</v>
      </c>
      <c r="P4323" s="185">
        <v>0</v>
      </c>
      <c r="Q4323" s="185">
        <v>0</v>
      </c>
      <c r="R4323" s="186">
        <v>0</v>
      </c>
    </row>
    <row r="4324" spans="1:18" s="81" customFormat="1" x14ac:dyDescent="0.2">
      <c r="A4324" s="81" t="s">
        <v>147</v>
      </c>
      <c r="B4324" s="81" t="s">
        <v>493</v>
      </c>
      <c r="C4324" s="81" t="str">
        <f t="shared" si="67"/>
        <v>08103</v>
      </c>
      <c r="D4324" s="81" t="s">
        <v>606</v>
      </c>
      <c r="E4324" s="81" t="s">
        <v>3724</v>
      </c>
      <c r="F4324" s="81">
        <v>38.6</v>
      </c>
      <c r="G4324" s="81" t="s">
        <v>515</v>
      </c>
      <c r="H4324" s="81" t="s">
        <v>3295</v>
      </c>
      <c r="I4324" s="81" t="s">
        <v>3725</v>
      </c>
      <c r="J4324" s="81" t="s">
        <v>229</v>
      </c>
      <c r="K4324" s="81" t="s">
        <v>333</v>
      </c>
      <c r="L4324" s="81">
        <v>-108.9358498888889</v>
      </c>
      <c r="M4324" s="81">
        <v>39.881312277777781</v>
      </c>
      <c r="N4324" s="190">
        <v>0</v>
      </c>
      <c r="O4324" s="185">
        <v>0</v>
      </c>
      <c r="P4324" s="185">
        <v>19.2</v>
      </c>
      <c r="Q4324" s="185">
        <v>0</v>
      </c>
      <c r="R4324" s="186">
        <v>0</v>
      </c>
    </row>
    <row r="4325" spans="1:18" s="81" customFormat="1" x14ac:dyDescent="0.2">
      <c r="A4325" s="81" t="s">
        <v>147</v>
      </c>
      <c r="B4325" s="81" t="s">
        <v>493</v>
      </c>
      <c r="C4325" s="81" t="str">
        <f t="shared" si="67"/>
        <v>08103</v>
      </c>
      <c r="D4325" s="81" t="s">
        <v>606</v>
      </c>
      <c r="E4325" s="81" t="s">
        <v>3724</v>
      </c>
      <c r="F4325" s="81">
        <v>38.6</v>
      </c>
      <c r="G4325" s="81" t="s">
        <v>515</v>
      </c>
      <c r="H4325" s="81" t="s">
        <v>3295</v>
      </c>
      <c r="I4325" s="81" t="s">
        <v>3725</v>
      </c>
      <c r="J4325" s="81" t="s">
        <v>229</v>
      </c>
      <c r="K4325" s="81" t="s">
        <v>333</v>
      </c>
      <c r="L4325" s="81">
        <v>-108.9358498888889</v>
      </c>
      <c r="M4325" s="81">
        <v>39.881312277777781</v>
      </c>
      <c r="N4325" s="190">
        <v>12.8</v>
      </c>
      <c r="O4325" s="185">
        <v>0</v>
      </c>
      <c r="P4325" s="185">
        <v>0</v>
      </c>
      <c r="Q4325" s="185">
        <v>0</v>
      </c>
      <c r="R4325" s="186">
        <v>0</v>
      </c>
    </row>
    <row r="4326" spans="1:18" s="81" customFormat="1" x14ac:dyDescent="0.2">
      <c r="A4326" s="81" t="s">
        <v>147</v>
      </c>
      <c r="B4326" s="81" t="s">
        <v>493</v>
      </c>
      <c r="C4326" s="81" t="str">
        <f t="shared" si="67"/>
        <v>08103</v>
      </c>
      <c r="D4326" s="81" t="s">
        <v>606</v>
      </c>
      <c r="E4326" s="81" t="s">
        <v>3724</v>
      </c>
      <c r="F4326" s="81">
        <v>38.6</v>
      </c>
      <c r="G4326" s="81" t="s">
        <v>515</v>
      </c>
      <c r="H4326" s="81" t="s">
        <v>3295</v>
      </c>
      <c r="I4326" s="81" t="s">
        <v>3725</v>
      </c>
      <c r="J4326" s="81" t="s">
        <v>229</v>
      </c>
      <c r="K4326" s="81" t="s">
        <v>333</v>
      </c>
      <c r="L4326" s="81">
        <v>-108.9358498888889</v>
      </c>
      <c r="M4326" s="81">
        <v>39.881312277777781</v>
      </c>
      <c r="N4326" s="190">
        <v>0</v>
      </c>
      <c r="O4326" s="185">
        <v>0</v>
      </c>
      <c r="P4326" s="185">
        <v>0</v>
      </c>
      <c r="Q4326" s="185">
        <v>0</v>
      </c>
      <c r="R4326" s="186">
        <v>0.18701699999999999</v>
      </c>
    </row>
    <row r="4327" spans="1:18" s="81" customFormat="1" x14ac:dyDescent="0.2">
      <c r="A4327" s="81" t="s">
        <v>147</v>
      </c>
      <c r="B4327" s="81" t="s">
        <v>493</v>
      </c>
      <c r="C4327" s="81" t="str">
        <f t="shared" si="67"/>
        <v>08103</v>
      </c>
      <c r="D4327" s="81" t="s">
        <v>606</v>
      </c>
      <c r="E4327" s="81" t="s">
        <v>3724</v>
      </c>
      <c r="F4327" s="81">
        <v>38.6</v>
      </c>
      <c r="G4327" s="81" t="s">
        <v>515</v>
      </c>
      <c r="H4327" s="81" t="s">
        <v>3295</v>
      </c>
      <c r="I4327" s="81" t="s">
        <v>3725</v>
      </c>
      <c r="J4327" s="81" t="s">
        <v>229</v>
      </c>
      <c r="K4327" s="81" t="s">
        <v>333</v>
      </c>
      <c r="L4327" s="81">
        <v>-108.9358498888889</v>
      </c>
      <c r="M4327" s="81">
        <v>39.881312277777781</v>
      </c>
      <c r="N4327" s="190">
        <v>0</v>
      </c>
      <c r="O4327" s="185">
        <v>0</v>
      </c>
      <c r="P4327" s="185">
        <v>0</v>
      </c>
      <c r="Q4327" s="185">
        <v>0</v>
      </c>
      <c r="R4327" s="186">
        <v>0</v>
      </c>
    </row>
    <row r="4328" spans="1:18" s="81" customFormat="1" x14ac:dyDescent="0.2">
      <c r="A4328" s="81" t="s">
        <v>147</v>
      </c>
      <c r="B4328" s="81" t="s">
        <v>493</v>
      </c>
      <c r="C4328" s="81" t="str">
        <f t="shared" si="67"/>
        <v>08103</v>
      </c>
      <c r="D4328" s="81" t="s">
        <v>606</v>
      </c>
      <c r="E4328" s="81" t="s">
        <v>3724</v>
      </c>
      <c r="F4328" s="81">
        <v>38.6</v>
      </c>
      <c r="G4328" s="81" t="s">
        <v>515</v>
      </c>
      <c r="H4328" s="81" t="s">
        <v>3295</v>
      </c>
      <c r="I4328" s="81" t="s">
        <v>3725</v>
      </c>
      <c r="J4328" s="81" t="s">
        <v>229</v>
      </c>
      <c r="K4328" s="81" t="s">
        <v>333</v>
      </c>
      <c r="L4328" s="81">
        <v>-108.9358498888889</v>
      </c>
      <c r="M4328" s="81">
        <v>39.881312277777781</v>
      </c>
      <c r="N4328" s="190">
        <v>0</v>
      </c>
      <c r="O4328" s="185">
        <v>0</v>
      </c>
      <c r="P4328" s="185">
        <v>0</v>
      </c>
      <c r="Q4328" s="185">
        <v>1.158E-2</v>
      </c>
      <c r="R4328" s="186">
        <v>0</v>
      </c>
    </row>
    <row r="4329" spans="1:18" s="81" customFormat="1" x14ac:dyDescent="0.2">
      <c r="A4329" s="81" t="s">
        <v>147</v>
      </c>
      <c r="B4329" s="81" t="s">
        <v>493</v>
      </c>
      <c r="C4329" s="81" t="str">
        <f t="shared" si="67"/>
        <v>08103</v>
      </c>
      <c r="D4329" s="81" t="s">
        <v>606</v>
      </c>
      <c r="E4329" s="81" t="s">
        <v>3724</v>
      </c>
      <c r="F4329" s="81">
        <v>38.6</v>
      </c>
      <c r="G4329" s="81" t="s">
        <v>515</v>
      </c>
      <c r="H4329" s="81" t="s">
        <v>3295</v>
      </c>
      <c r="I4329" s="81" t="s">
        <v>3725</v>
      </c>
      <c r="J4329" s="81" t="s">
        <v>229</v>
      </c>
      <c r="K4329" s="81" t="s">
        <v>333</v>
      </c>
      <c r="L4329" s="81">
        <v>-108.9358498888889</v>
      </c>
      <c r="M4329" s="81">
        <v>39.881312277777781</v>
      </c>
      <c r="N4329" s="190">
        <v>0</v>
      </c>
      <c r="O4329" s="185">
        <v>1.3</v>
      </c>
      <c r="P4329" s="185">
        <v>0</v>
      </c>
      <c r="Q4329" s="185">
        <v>0</v>
      </c>
      <c r="R4329" s="186">
        <v>0</v>
      </c>
    </row>
    <row r="4330" spans="1:18" s="81" customFormat="1" x14ac:dyDescent="0.2">
      <c r="A4330" s="81" t="s">
        <v>147</v>
      </c>
      <c r="B4330" s="81" t="s">
        <v>493</v>
      </c>
      <c r="C4330" s="81" t="str">
        <f t="shared" si="67"/>
        <v>08103</v>
      </c>
      <c r="D4330" s="81" t="s">
        <v>606</v>
      </c>
      <c r="E4330" s="81" t="s">
        <v>3724</v>
      </c>
      <c r="F4330" s="81">
        <v>16.884</v>
      </c>
      <c r="G4330" s="81" t="s">
        <v>668</v>
      </c>
      <c r="H4330" s="81" t="s">
        <v>531</v>
      </c>
      <c r="I4330" s="81" t="s">
        <v>3725</v>
      </c>
      <c r="J4330" s="81" t="s">
        <v>245</v>
      </c>
      <c r="K4330" s="81" t="s">
        <v>494</v>
      </c>
      <c r="L4330" s="81">
        <v>-108.9358498888889</v>
      </c>
      <c r="M4330" s="81">
        <v>39.881312277777781</v>
      </c>
      <c r="N4330" s="190">
        <v>0</v>
      </c>
      <c r="O4330" s="185">
        <v>4.3466228153761</v>
      </c>
      <c r="P4330" s="185">
        <v>0</v>
      </c>
      <c r="Q4330" s="185">
        <v>0</v>
      </c>
      <c r="R4330" s="186">
        <v>0</v>
      </c>
    </row>
    <row r="4331" spans="1:18" s="81" customFormat="1" x14ac:dyDescent="0.2">
      <c r="A4331" s="81" t="s">
        <v>147</v>
      </c>
      <c r="B4331" s="81" t="s">
        <v>493</v>
      </c>
      <c r="C4331" s="81" t="str">
        <f t="shared" si="67"/>
        <v>08103</v>
      </c>
      <c r="D4331" s="81" t="s">
        <v>606</v>
      </c>
      <c r="E4331" s="81" t="s">
        <v>3724</v>
      </c>
      <c r="F4331" s="81">
        <v>2081</v>
      </c>
      <c r="G4331" s="81" t="s">
        <v>505</v>
      </c>
      <c r="H4331" s="81" t="s">
        <v>3684</v>
      </c>
      <c r="I4331" s="81" t="s">
        <v>3725</v>
      </c>
      <c r="J4331" s="81" t="s">
        <v>4</v>
      </c>
      <c r="K4331" s="81" t="s">
        <v>319</v>
      </c>
      <c r="L4331" s="81">
        <v>-108.9358498888889</v>
      </c>
      <c r="M4331" s="81">
        <v>39.881312277777781</v>
      </c>
      <c r="N4331" s="190">
        <v>0</v>
      </c>
      <c r="O4331" s="185">
        <v>26.642002999999999</v>
      </c>
      <c r="P4331" s="185">
        <v>0</v>
      </c>
      <c r="Q4331" s="185">
        <v>0</v>
      </c>
      <c r="R4331" s="186">
        <v>0</v>
      </c>
    </row>
    <row r="4332" spans="1:18" s="81" customFormat="1" x14ac:dyDescent="0.2">
      <c r="A4332" s="81" t="s">
        <v>147</v>
      </c>
      <c r="B4332" s="81" t="s">
        <v>493</v>
      </c>
      <c r="C4332" s="81" t="str">
        <f t="shared" si="67"/>
        <v>08103</v>
      </c>
      <c r="D4332" s="81" t="s">
        <v>606</v>
      </c>
      <c r="E4332" s="81" t="s">
        <v>539</v>
      </c>
      <c r="F4332" s="81">
        <v>31</v>
      </c>
      <c r="G4332" s="81" t="s">
        <v>515</v>
      </c>
      <c r="H4332" s="81" t="s">
        <v>3726</v>
      </c>
      <c r="I4332" s="81" t="s">
        <v>3727</v>
      </c>
      <c r="J4332" s="81" t="s">
        <v>221</v>
      </c>
      <c r="K4332" s="81" t="s">
        <v>333</v>
      </c>
      <c r="L4332" s="81">
        <v>-108.70037752777777</v>
      </c>
      <c r="M4332" s="81">
        <v>39.836193027777782</v>
      </c>
      <c r="N4332" s="190">
        <v>0</v>
      </c>
      <c r="O4332" s="185">
        <v>0</v>
      </c>
      <c r="P4332" s="185">
        <v>6.21</v>
      </c>
      <c r="Q4332" s="185">
        <v>0</v>
      </c>
      <c r="R4332" s="186">
        <v>0</v>
      </c>
    </row>
    <row r="4333" spans="1:18" s="81" customFormat="1" x14ac:dyDescent="0.2">
      <c r="A4333" s="81" t="s">
        <v>147</v>
      </c>
      <c r="B4333" s="81" t="s">
        <v>493</v>
      </c>
      <c r="C4333" s="81" t="str">
        <f t="shared" si="67"/>
        <v>08103</v>
      </c>
      <c r="D4333" s="81" t="s">
        <v>606</v>
      </c>
      <c r="E4333" s="81" t="s">
        <v>539</v>
      </c>
      <c r="F4333" s="81">
        <v>31</v>
      </c>
      <c r="G4333" s="81" t="s">
        <v>515</v>
      </c>
      <c r="H4333" s="81" t="s">
        <v>3726</v>
      </c>
      <c r="I4333" s="81" t="s">
        <v>3727</v>
      </c>
      <c r="J4333" s="81" t="s">
        <v>221</v>
      </c>
      <c r="K4333" s="81" t="s">
        <v>333</v>
      </c>
      <c r="L4333" s="81">
        <v>-108.70037752777777</v>
      </c>
      <c r="M4333" s="81">
        <v>39.836193027777782</v>
      </c>
      <c r="N4333" s="190">
        <v>62.14</v>
      </c>
      <c r="O4333" s="185">
        <v>0</v>
      </c>
      <c r="P4333" s="185">
        <v>0</v>
      </c>
      <c r="Q4333" s="185">
        <v>0</v>
      </c>
      <c r="R4333" s="186">
        <v>0</v>
      </c>
    </row>
    <row r="4334" spans="1:18" s="81" customFormat="1" x14ac:dyDescent="0.2">
      <c r="A4334" s="81" t="s">
        <v>147</v>
      </c>
      <c r="B4334" s="81" t="s">
        <v>493</v>
      </c>
      <c r="C4334" s="81" t="str">
        <f t="shared" si="67"/>
        <v>08103</v>
      </c>
      <c r="D4334" s="81" t="s">
        <v>606</v>
      </c>
      <c r="E4334" s="81" t="s">
        <v>539</v>
      </c>
      <c r="F4334" s="81">
        <v>31</v>
      </c>
      <c r="G4334" s="81" t="s">
        <v>515</v>
      </c>
      <c r="H4334" s="81" t="s">
        <v>3726</v>
      </c>
      <c r="I4334" s="81" t="s">
        <v>3727</v>
      </c>
      <c r="J4334" s="81" t="s">
        <v>221</v>
      </c>
      <c r="K4334" s="81" t="s">
        <v>333</v>
      </c>
      <c r="L4334" s="81">
        <v>-108.70037752777777</v>
      </c>
      <c r="M4334" s="81">
        <v>39.836193027777782</v>
      </c>
      <c r="N4334" s="190">
        <v>0</v>
      </c>
      <c r="O4334" s="185">
        <v>0</v>
      </c>
      <c r="P4334" s="185">
        <v>0</v>
      </c>
      <c r="Q4334" s="185">
        <v>7.0000000000000001E-3</v>
      </c>
      <c r="R4334" s="186">
        <v>0</v>
      </c>
    </row>
    <row r="4335" spans="1:18" s="81" customFormat="1" x14ac:dyDescent="0.2">
      <c r="A4335" s="81" t="s">
        <v>147</v>
      </c>
      <c r="B4335" s="81" t="s">
        <v>493</v>
      </c>
      <c r="C4335" s="81" t="str">
        <f t="shared" si="67"/>
        <v>08103</v>
      </c>
      <c r="D4335" s="81" t="s">
        <v>606</v>
      </c>
      <c r="E4335" s="81" t="s">
        <v>539</v>
      </c>
      <c r="F4335" s="81">
        <v>31</v>
      </c>
      <c r="G4335" s="81" t="s">
        <v>515</v>
      </c>
      <c r="H4335" s="81" t="s">
        <v>3726</v>
      </c>
      <c r="I4335" s="81" t="s">
        <v>3727</v>
      </c>
      <c r="J4335" s="81" t="s">
        <v>221</v>
      </c>
      <c r="K4335" s="81" t="s">
        <v>333</v>
      </c>
      <c r="L4335" s="81">
        <v>-108.70037752777777</v>
      </c>
      <c r="M4335" s="81">
        <v>39.836193027777782</v>
      </c>
      <c r="N4335" s="190">
        <v>0</v>
      </c>
      <c r="O4335" s="185">
        <v>0.55000000000000004</v>
      </c>
      <c r="P4335" s="185">
        <v>0</v>
      </c>
      <c r="Q4335" s="185">
        <v>0</v>
      </c>
      <c r="R4335" s="186">
        <v>0</v>
      </c>
    </row>
    <row r="4336" spans="1:18" s="81" customFormat="1" x14ac:dyDescent="0.2">
      <c r="A4336" s="81" t="s">
        <v>147</v>
      </c>
      <c r="B4336" s="81" t="s">
        <v>493</v>
      </c>
      <c r="C4336" s="81" t="str">
        <f t="shared" si="67"/>
        <v>08103</v>
      </c>
      <c r="D4336" s="81" t="s">
        <v>606</v>
      </c>
      <c r="E4336" s="81" t="s">
        <v>546</v>
      </c>
      <c r="F4336" s="81">
        <v>6</v>
      </c>
      <c r="G4336" s="81" t="s">
        <v>515</v>
      </c>
      <c r="H4336" s="81" t="s">
        <v>3728</v>
      </c>
      <c r="I4336" s="81" t="s">
        <v>3729</v>
      </c>
      <c r="J4336" s="81" t="s">
        <v>221</v>
      </c>
      <c r="K4336" s="81" t="s">
        <v>333</v>
      </c>
      <c r="L4336" s="81">
        <v>-109.000793</v>
      </c>
      <c r="M4336" s="81">
        <v>39.891293944444442</v>
      </c>
      <c r="N4336" s="190">
        <v>0</v>
      </c>
      <c r="O4336" s="185">
        <v>0</v>
      </c>
      <c r="P4336" s="185">
        <v>0.81</v>
      </c>
      <c r="Q4336" s="185">
        <v>0</v>
      </c>
      <c r="R4336" s="186">
        <v>0</v>
      </c>
    </row>
    <row r="4337" spans="1:18" s="81" customFormat="1" x14ac:dyDescent="0.2">
      <c r="A4337" s="81" t="s">
        <v>147</v>
      </c>
      <c r="B4337" s="81" t="s">
        <v>493</v>
      </c>
      <c r="C4337" s="81" t="str">
        <f t="shared" si="67"/>
        <v>08103</v>
      </c>
      <c r="D4337" s="81" t="s">
        <v>606</v>
      </c>
      <c r="E4337" s="81" t="s">
        <v>546</v>
      </c>
      <c r="F4337" s="81">
        <v>6</v>
      </c>
      <c r="G4337" s="81" t="s">
        <v>515</v>
      </c>
      <c r="H4337" s="81" t="s">
        <v>3728</v>
      </c>
      <c r="I4337" s="81" t="s">
        <v>3729</v>
      </c>
      <c r="J4337" s="81" t="s">
        <v>221</v>
      </c>
      <c r="K4337" s="81" t="s">
        <v>333</v>
      </c>
      <c r="L4337" s="81">
        <v>-109.000793</v>
      </c>
      <c r="M4337" s="81">
        <v>39.891293944444442</v>
      </c>
      <c r="N4337" s="190">
        <v>6.367</v>
      </c>
      <c r="O4337" s="185">
        <v>0</v>
      </c>
      <c r="P4337" s="185">
        <v>0</v>
      </c>
      <c r="Q4337" s="185">
        <v>0</v>
      </c>
      <c r="R4337" s="186">
        <v>0</v>
      </c>
    </row>
    <row r="4338" spans="1:18" s="81" customFormat="1" x14ac:dyDescent="0.2">
      <c r="A4338" s="81" t="s">
        <v>147</v>
      </c>
      <c r="B4338" s="81" t="s">
        <v>493</v>
      </c>
      <c r="C4338" s="81" t="str">
        <f t="shared" si="67"/>
        <v>08103</v>
      </c>
      <c r="D4338" s="81" t="s">
        <v>606</v>
      </c>
      <c r="E4338" s="81" t="s">
        <v>546</v>
      </c>
      <c r="F4338" s="81">
        <v>6</v>
      </c>
      <c r="G4338" s="81" t="s">
        <v>515</v>
      </c>
      <c r="H4338" s="81" t="s">
        <v>3728</v>
      </c>
      <c r="I4338" s="81" t="s">
        <v>3729</v>
      </c>
      <c r="J4338" s="81" t="s">
        <v>221</v>
      </c>
      <c r="K4338" s="81" t="s">
        <v>333</v>
      </c>
      <c r="L4338" s="81">
        <v>-109.000793</v>
      </c>
      <c r="M4338" s="81">
        <v>39.891293944444442</v>
      </c>
      <c r="N4338" s="190">
        <v>0</v>
      </c>
      <c r="O4338" s="185">
        <v>0</v>
      </c>
      <c r="P4338" s="185">
        <v>0</v>
      </c>
      <c r="Q4338" s="185">
        <v>0</v>
      </c>
      <c r="R4338" s="186">
        <v>0.03</v>
      </c>
    </row>
    <row r="4339" spans="1:18" s="81" customFormat="1" x14ac:dyDescent="0.2">
      <c r="A4339" s="81" t="s">
        <v>147</v>
      </c>
      <c r="B4339" s="81" t="s">
        <v>493</v>
      </c>
      <c r="C4339" s="81" t="str">
        <f t="shared" si="67"/>
        <v>08103</v>
      </c>
      <c r="D4339" s="81" t="s">
        <v>606</v>
      </c>
      <c r="E4339" s="81" t="s">
        <v>546</v>
      </c>
      <c r="F4339" s="81">
        <v>6</v>
      </c>
      <c r="G4339" s="81" t="s">
        <v>515</v>
      </c>
      <c r="H4339" s="81" t="s">
        <v>3728</v>
      </c>
      <c r="I4339" s="81" t="s">
        <v>3729</v>
      </c>
      <c r="J4339" s="81" t="s">
        <v>221</v>
      </c>
      <c r="K4339" s="81" t="s">
        <v>333</v>
      </c>
      <c r="L4339" s="81">
        <v>-109.000793</v>
      </c>
      <c r="M4339" s="81">
        <v>39.891293944444442</v>
      </c>
      <c r="N4339" s="190">
        <v>0</v>
      </c>
      <c r="O4339" s="185">
        <v>0</v>
      </c>
      <c r="P4339" s="185">
        <v>0</v>
      </c>
      <c r="Q4339" s="185">
        <v>0</v>
      </c>
      <c r="R4339" s="186">
        <v>0</v>
      </c>
    </row>
    <row r="4340" spans="1:18" s="81" customFormat="1" x14ac:dyDescent="0.2">
      <c r="A4340" s="81" t="s">
        <v>147</v>
      </c>
      <c r="B4340" s="81" t="s">
        <v>493</v>
      </c>
      <c r="C4340" s="81" t="str">
        <f t="shared" si="67"/>
        <v>08103</v>
      </c>
      <c r="D4340" s="81" t="s">
        <v>606</v>
      </c>
      <c r="E4340" s="81" t="s">
        <v>546</v>
      </c>
      <c r="F4340" s="81">
        <v>6</v>
      </c>
      <c r="G4340" s="81" t="s">
        <v>515</v>
      </c>
      <c r="H4340" s="81" t="s">
        <v>3728</v>
      </c>
      <c r="I4340" s="81" t="s">
        <v>3729</v>
      </c>
      <c r="J4340" s="81" t="s">
        <v>221</v>
      </c>
      <c r="K4340" s="81" t="s">
        <v>333</v>
      </c>
      <c r="L4340" s="81">
        <v>-109.000793</v>
      </c>
      <c r="M4340" s="81">
        <v>39.891293944444442</v>
      </c>
      <c r="N4340" s="190">
        <v>0</v>
      </c>
      <c r="O4340" s="185">
        <v>0</v>
      </c>
      <c r="P4340" s="185">
        <v>0</v>
      </c>
      <c r="Q4340" s="185">
        <v>1E-3</v>
      </c>
      <c r="R4340" s="186">
        <v>0</v>
      </c>
    </row>
    <row r="4341" spans="1:18" s="81" customFormat="1" x14ac:dyDescent="0.2">
      <c r="A4341" s="81" t="s">
        <v>147</v>
      </c>
      <c r="B4341" s="81" t="s">
        <v>493</v>
      </c>
      <c r="C4341" s="81" t="str">
        <f t="shared" si="67"/>
        <v>08103</v>
      </c>
      <c r="D4341" s="81" t="s">
        <v>606</v>
      </c>
      <c r="E4341" s="81" t="s">
        <v>546</v>
      </c>
      <c r="F4341" s="81">
        <v>6</v>
      </c>
      <c r="G4341" s="81" t="s">
        <v>515</v>
      </c>
      <c r="H4341" s="81" t="s">
        <v>3728</v>
      </c>
      <c r="I4341" s="81" t="s">
        <v>3729</v>
      </c>
      <c r="J4341" s="81" t="s">
        <v>221</v>
      </c>
      <c r="K4341" s="81" t="s">
        <v>333</v>
      </c>
      <c r="L4341" s="81">
        <v>-109.000793</v>
      </c>
      <c r="M4341" s="81">
        <v>39.891293944444442</v>
      </c>
      <c r="N4341" s="190">
        <v>0</v>
      </c>
      <c r="O4341" s="185">
        <v>0.255</v>
      </c>
      <c r="P4341" s="185">
        <v>0</v>
      </c>
      <c r="Q4341" s="185">
        <v>0</v>
      </c>
      <c r="R4341" s="186">
        <v>0</v>
      </c>
    </row>
    <row r="4342" spans="1:18" s="81" customFormat="1" x14ac:dyDescent="0.2">
      <c r="A4342" s="81" t="s">
        <v>147</v>
      </c>
      <c r="B4342" s="81" t="s">
        <v>493</v>
      </c>
      <c r="C4342" s="81" t="str">
        <f t="shared" si="67"/>
        <v>08103</v>
      </c>
      <c r="D4342" s="81" t="s">
        <v>606</v>
      </c>
      <c r="E4342" s="81" t="s">
        <v>3730</v>
      </c>
      <c r="F4342" s="81">
        <v>14.2</v>
      </c>
      <c r="G4342" s="81" t="s">
        <v>676</v>
      </c>
      <c r="H4342" s="81" t="s">
        <v>3731</v>
      </c>
      <c r="I4342" s="81" t="s">
        <v>3732</v>
      </c>
      <c r="J4342" s="81" t="s">
        <v>221</v>
      </c>
      <c r="K4342" s="81" t="s">
        <v>333</v>
      </c>
      <c r="L4342" s="81">
        <v>-108.19241997222224</v>
      </c>
      <c r="M4342" s="81">
        <v>39.893112000000002</v>
      </c>
      <c r="N4342" s="190">
        <v>0</v>
      </c>
      <c r="O4342" s="185">
        <v>0</v>
      </c>
      <c r="P4342" s="185">
        <v>25.9</v>
      </c>
      <c r="Q4342" s="185">
        <v>0</v>
      </c>
      <c r="R4342" s="186">
        <v>0</v>
      </c>
    </row>
    <row r="4343" spans="1:18" s="81" customFormat="1" x14ac:dyDescent="0.2">
      <c r="A4343" s="81" t="s">
        <v>147</v>
      </c>
      <c r="B4343" s="81" t="s">
        <v>493</v>
      </c>
      <c r="C4343" s="81" t="str">
        <f t="shared" si="67"/>
        <v>08103</v>
      </c>
      <c r="D4343" s="81" t="s">
        <v>606</v>
      </c>
      <c r="E4343" s="81" t="s">
        <v>3730</v>
      </c>
      <c r="F4343" s="81">
        <v>14.2</v>
      </c>
      <c r="G4343" s="81" t="s">
        <v>676</v>
      </c>
      <c r="H4343" s="81" t="s">
        <v>3731</v>
      </c>
      <c r="I4343" s="81" t="s">
        <v>3732</v>
      </c>
      <c r="J4343" s="81" t="s">
        <v>221</v>
      </c>
      <c r="K4343" s="81" t="s">
        <v>333</v>
      </c>
      <c r="L4343" s="81">
        <v>-108.19241997222224</v>
      </c>
      <c r="M4343" s="81">
        <v>39.893112000000002</v>
      </c>
      <c r="N4343" s="190">
        <v>30.6</v>
      </c>
      <c r="O4343" s="185">
        <v>0</v>
      </c>
      <c r="P4343" s="185">
        <v>0</v>
      </c>
      <c r="Q4343" s="185">
        <v>0</v>
      </c>
      <c r="R4343" s="186">
        <v>0</v>
      </c>
    </row>
    <row r="4344" spans="1:18" s="81" customFormat="1" x14ac:dyDescent="0.2">
      <c r="A4344" s="81" t="s">
        <v>147</v>
      </c>
      <c r="B4344" s="81" t="s">
        <v>493</v>
      </c>
      <c r="C4344" s="81" t="str">
        <f t="shared" si="67"/>
        <v>08103</v>
      </c>
      <c r="D4344" s="81" t="s">
        <v>606</v>
      </c>
      <c r="E4344" s="81" t="s">
        <v>3730</v>
      </c>
      <c r="F4344" s="81">
        <v>14.2</v>
      </c>
      <c r="G4344" s="81" t="s">
        <v>676</v>
      </c>
      <c r="H4344" s="81" t="s">
        <v>3731</v>
      </c>
      <c r="I4344" s="81" t="s">
        <v>3732</v>
      </c>
      <c r="J4344" s="81" t="s">
        <v>221</v>
      </c>
      <c r="K4344" s="81" t="s">
        <v>333</v>
      </c>
      <c r="L4344" s="81">
        <v>-108.19241997222224</v>
      </c>
      <c r="M4344" s="81">
        <v>39.893112000000002</v>
      </c>
      <c r="N4344" s="190">
        <v>0</v>
      </c>
      <c r="O4344" s="185">
        <v>0</v>
      </c>
      <c r="P4344" s="185">
        <v>0</v>
      </c>
      <c r="Q4344" s="185">
        <v>0</v>
      </c>
      <c r="R4344" s="186">
        <v>0.1</v>
      </c>
    </row>
    <row r="4345" spans="1:18" s="81" customFormat="1" x14ac:dyDescent="0.2">
      <c r="A4345" s="81" t="s">
        <v>147</v>
      </c>
      <c r="B4345" s="81" t="s">
        <v>493</v>
      </c>
      <c r="C4345" s="81" t="str">
        <f t="shared" si="67"/>
        <v>08103</v>
      </c>
      <c r="D4345" s="81" t="s">
        <v>606</v>
      </c>
      <c r="E4345" s="81" t="s">
        <v>3730</v>
      </c>
      <c r="F4345" s="81">
        <v>14.2</v>
      </c>
      <c r="G4345" s="81" t="s">
        <v>676</v>
      </c>
      <c r="H4345" s="81" t="s">
        <v>3731</v>
      </c>
      <c r="I4345" s="81" t="s">
        <v>3732</v>
      </c>
      <c r="J4345" s="81" t="s">
        <v>221</v>
      </c>
      <c r="K4345" s="81" t="s">
        <v>333</v>
      </c>
      <c r="L4345" s="81">
        <v>-108.19241997222224</v>
      </c>
      <c r="M4345" s="81">
        <v>39.893112000000002</v>
      </c>
      <c r="N4345" s="190">
        <v>0</v>
      </c>
      <c r="O4345" s="185">
        <v>0</v>
      </c>
      <c r="P4345" s="185">
        <v>0</v>
      </c>
      <c r="Q4345" s="185">
        <v>0</v>
      </c>
      <c r="R4345" s="186">
        <v>0</v>
      </c>
    </row>
    <row r="4346" spans="1:18" s="81" customFormat="1" x14ac:dyDescent="0.2">
      <c r="A4346" s="81" t="s">
        <v>147</v>
      </c>
      <c r="B4346" s="81" t="s">
        <v>493</v>
      </c>
      <c r="C4346" s="81" t="str">
        <f t="shared" si="67"/>
        <v>08103</v>
      </c>
      <c r="D4346" s="81" t="s">
        <v>606</v>
      </c>
      <c r="E4346" s="81" t="s">
        <v>3730</v>
      </c>
      <c r="F4346" s="81">
        <v>14.2</v>
      </c>
      <c r="G4346" s="81" t="s">
        <v>676</v>
      </c>
      <c r="H4346" s="81" t="s">
        <v>3731</v>
      </c>
      <c r="I4346" s="81" t="s">
        <v>3732</v>
      </c>
      <c r="J4346" s="81" t="s">
        <v>221</v>
      </c>
      <c r="K4346" s="81" t="s">
        <v>333</v>
      </c>
      <c r="L4346" s="81">
        <v>-108.19241997222224</v>
      </c>
      <c r="M4346" s="81">
        <v>39.893112000000002</v>
      </c>
      <c r="N4346" s="190">
        <v>0</v>
      </c>
      <c r="O4346" s="185">
        <v>0</v>
      </c>
      <c r="P4346" s="185">
        <v>0</v>
      </c>
      <c r="Q4346" s="185">
        <v>4.0000000000000001E-3</v>
      </c>
      <c r="R4346" s="186">
        <v>0</v>
      </c>
    </row>
    <row r="4347" spans="1:18" s="81" customFormat="1" x14ac:dyDescent="0.2">
      <c r="A4347" s="81" t="s">
        <v>147</v>
      </c>
      <c r="B4347" s="81" t="s">
        <v>493</v>
      </c>
      <c r="C4347" s="81" t="str">
        <f t="shared" si="67"/>
        <v>08103</v>
      </c>
      <c r="D4347" s="81" t="s">
        <v>606</v>
      </c>
      <c r="E4347" s="81" t="s">
        <v>3730</v>
      </c>
      <c r="F4347" s="81">
        <v>14.2</v>
      </c>
      <c r="G4347" s="81" t="s">
        <v>676</v>
      </c>
      <c r="H4347" s="81" t="s">
        <v>3731</v>
      </c>
      <c r="I4347" s="81" t="s">
        <v>3732</v>
      </c>
      <c r="J4347" s="81" t="s">
        <v>221</v>
      </c>
      <c r="K4347" s="81" t="s">
        <v>333</v>
      </c>
      <c r="L4347" s="81">
        <v>-108.19241997222224</v>
      </c>
      <c r="M4347" s="81">
        <v>39.893112000000002</v>
      </c>
      <c r="N4347" s="190">
        <v>0</v>
      </c>
      <c r="O4347" s="185">
        <v>0.2</v>
      </c>
      <c r="P4347" s="185">
        <v>0</v>
      </c>
      <c r="Q4347" s="185">
        <v>0</v>
      </c>
      <c r="R4347" s="186">
        <v>0</v>
      </c>
    </row>
    <row r="4348" spans="1:18" s="81" customFormat="1" x14ac:dyDescent="0.2">
      <c r="A4348" s="81" t="s">
        <v>147</v>
      </c>
      <c r="B4348" s="81" t="s">
        <v>493</v>
      </c>
      <c r="C4348" s="81" t="str">
        <f t="shared" si="67"/>
        <v>08103</v>
      </c>
      <c r="D4348" s="81" t="s">
        <v>606</v>
      </c>
      <c r="E4348" s="81" t="s">
        <v>3730</v>
      </c>
      <c r="F4348" s="81">
        <v>3.01</v>
      </c>
      <c r="G4348" s="81" t="s">
        <v>515</v>
      </c>
      <c r="H4348" s="81" t="s">
        <v>698</v>
      </c>
      <c r="I4348" s="81" t="s">
        <v>3732</v>
      </c>
      <c r="J4348" s="81" t="s">
        <v>221</v>
      </c>
      <c r="K4348" s="81" t="s">
        <v>333</v>
      </c>
      <c r="L4348" s="81">
        <v>-108.19241997222224</v>
      </c>
      <c r="M4348" s="81">
        <v>39.893112000000002</v>
      </c>
      <c r="N4348" s="190">
        <v>0</v>
      </c>
      <c r="O4348" s="185">
        <v>0</v>
      </c>
      <c r="P4348" s="185">
        <v>5.5</v>
      </c>
      <c r="Q4348" s="185">
        <v>0</v>
      </c>
      <c r="R4348" s="186">
        <v>0</v>
      </c>
    </row>
    <row r="4349" spans="1:18" s="81" customFormat="1" x14ac:dyDescent="0.2">
      <c r="A4349" s="81" t="s">
        <v>147</v>
      </c>
      <c r="B4349" s="81" t="s">
        <v>493</v>
      </c>
      <c r="C4349" s="81" t="str">
        <f t="shared" si="67"/>
        <v>08103</v>
      </c>
      <c r="D4349" s="81" t="s">
        <v>606</v>
      </c>
      <c r="E4349" s="81" t="s">
        <v>3730</v>
      </c>
      <c r="F4349" s="81">
        <v>3.01</v>
      </c>
      <c r="G4349" s="81" t="s">
        <v>515</v>
      </c>
      <c r="H4349" s="81" t="s">
        <v>698</v>
      </c>
      <c r="I4349" s="81" t="s">
        <v>3732</v>
      </c>
      <c r="J4349" s="81" t="s">
        <v>221</v>
      </c>
      <c r="K4349" s="81" t="s">
        <v>333</v>
      </c>
      <c r="L4349" s="81">
        <v>-108.19241997222224</v>
      </c>
      <c r="M4349" s="81">
        <v>39.893112000000002</v>
      </c>
      <c r="N4349" s="190">
        <v>6.3</v>
      </c>
      <c r="O4349" s="185">
        <v>0</v>
      </c>
      <c r="P4349" s="185">
        <v>0</v>
      </c>
      <c r="Q4349" s="185">
        <v>0</v>
      </c>
      <c r="R4349" s="186">
        <v>0</v>
      </c>
    </row>
    <row r="4350" spans="1:18" s="81" customFormat="1" x14ac:dyDescent="0.2">
      <c r="A4350" s="81" t="s">
        <v>147</v>
      </c>
      <c r="B4350" s="81" t="s">
        <v>493</v>
      </c>
      <c r="C4350" s="81" t="str">
        <f t="shared" si="67"/>
        <v>08103</v>
      </c>
      <c r="D4350" s="81" t="s">
        <v>606</v>
      </c>
      <c r="E4350" s="81" t="s">
        <v>3730</v>
      </c>
      <c r="F4350" s="81">
        <v>3.01</v>
      </c>
      <c r="G4350" s="81" t="s">
        <v>515</v>
      </c>
      <c r="H4350" s="81" t="s">
        <v>698</v>
      </c>
      <c r="I4350" s="81" t="s">
        <v>3732</v>
      </c>
      <c r="J4350" s="81" t="s">
        <v>221</v>
      </c>
      <c r="K4350" s="81" t="s">
        <v>333</v>
      </c>
      <c r="L4350" s="81">
        <v>-108.19241997222224</v>
      </c>
      <c r="M4350" s="81">
        <v>39.893112000000002</v>
      </c>
      <c r="N4350" s="190">
        <v>0</v>
      </c>
      <c r="O4350" s="185">
        <v>0</v>
      </c>
      <c r="P4350" s="185">
        <v>0</v>
      </c>
      <c r="Q4350" s="185">
        <v>0</v>
      </c>
      <c r="R4350" s="186">
        <v>0.01</v>
      </c>
    </row>
    <row r="4351" spans="1:18" s="81" customFormat="1" x14ac:dyDescent="0.2">
      <c r="A4351" s="81" t="s">
        <v>147</v>
      </c>
      <c r="B4351" s="81" t="s">
        <v>493</v>
      </c>
      <c r="C4351" s="81" t="str">
        <f t="shared" si="67"/>
        <v>08103</v>
      </c>
      <c r="D4351" s="81" t="s">
        <v>606</v>
      </c>
      <c r="E4351" s="81" t="s">
        <v>3730</v>
      </c>
      <c r="F4351" s="81">
        <v>3.01</v>
      </c>
      <c r="G4351" s="81" t="s">
        <v>515</v>
      </c>
      <c r="H4351" s="81" t="s">
        <v>698</v>
      </c>
      <c r="I4351" s="81" t="s">
        <v>3732</v>
      </c>
      <c r="J4351" s="81" t="s">
        <v>221</v>
      </c>
      <c r="K4351" s="81" t="s">
        <v>333</v>
      </c>
      <c r="L4351" s="81">
        <v>-108.19241997222224</v>
      </c>
      <c r="M4351" s="81">
        <v>39.893112000000002</v>
      </c>
      <c r="N4351" s="190">
        <v>0</v>
      </c>
      <c r="O4351" s="185">
        <v>0</v>
      </c>
      <c r="P4351" s="185">
        <v>0</v>
      </c>
      <c r="Q4351" s="185">
        <v>0</v>
      </c>
      <c r="R4351" s="186">
        <v>0</v>
      </c>
    </row>
    <row r="4352" spans="1:18" s="81" customFormat="1" x14ac:dyDescent="0.2">
      <c r="A4352" s="81" t="s">
        <v>147</v>
      </c>
      <c r="B4352" s="81" t="s">
        <v>493</v>
      </c>
      <c r="C4352" s="81" t="str">
        <f t="shared" si="67"/>
        <v>08103</v>
      </c>
      <c r="D4352" s="81" t="s">
        <v>606</v>
      </c>
      <c r="E4352" s="81" t="s">
        <v>3730</v>
      </c>
      <c r="F4352" s="81">
        <v>3.01</v>
      </c>
      <c r="G4352" s="81" t="s">
        <v>515</v>
      </c>
      <c r="H4352" s="81" t="s">
        <v>698</v>
      </c>
      <c r="I4352" s="81" t="s">
        <v>3732</v>
      </c>
      <c r="J4352" s="81" t="s">
        <v>221</v>
      </c>
      <c r="K4352" s="81" t="s">
        <v>333</v>
      </c>
      <c r="L4352" s="81">
        <v>-108.19241997222224</v>
      </c>
      <c r="M4352" s="81">
        <v>39.893112000000002</v>
      </c>
      <c r="N4352" s="190">
        <v>0</v>
      </c>
      <c r="O4352" s="185">
        <v>0</v>
      </c>
      <c r="P4352" s="185">
        <v>0</v>
      </c>
      <c r="Q4352" s="185">
        <v>1E-3</v>
      </c>
      <c r="R4352" s="186">
        <v>0</v>
      </c>
    </row>
    <row r="4353" spans="1:18" s="81" customFormat="1" x14ac:dyDescent="0.2">
      <c r="A4353" s="81" t="s">
        <v>147</v>
      </c>
      <c r="B4353" s="81" t="s">
        <v>493</v>
      </c>
      <c r="C4353" s="81" t="str">
        <f t="shared" si="67"/>
        <v>08103</v>
      </c>
      <c r="D4353" s="81" t="s">
        <v>606</v>
      </c>
      <c r="E4353" s="81" t="s">
        <v>3730</v>
      </c>
      <c r="F4353" s="81">
        <v>3.01</v>
      </c>
      <c r="G4353" s="81" t="s">
        <v>515</v>
      </c>
      <c r="H4353" s="81" t="s">
        <v>698</v>
      </c>
      <c r="I4353" s="81" t="s">
        <v>3732</v>
      </c>
      <c r="J4353" s="81" t="s">
        <v>221</v>
      </c>
      <c r="K4353" s="81" t="s">
        <v>333</v>
      </c>
      <c r="L4353" s="81">
        <v>-108.19241997222224</v>
      </c>
      <c r="M4353" s="81">
        <v>39.893112000000002</v>
      </c>
      <c r="N4353" s="190">
        <v>0</v>
      </c>
      <c r="O4353" s="185">
        <v>0.04</v>
      </c>
      <c r="P4353" s="185">
        <v>0</v>
      </c>
      <c r="Q4353" s="185">
        <v>0</v>
      </c>
      <c r="R4353" s="186">
        <v>0</v>
      </c>
    </row>
    <row r="4354" spans="1:18" s="81" customFormat="1" x14ac:dyDescent="0.2">
      <c r="A4354" s="81" t="s">
        <v>147</v>
      </c>
      <c r="B4354" s="81" t="s">
        <v>493</v>
      </c>
      <c r="C4354" s="81" t="str">
        <f t="shared" si="67"/>
        <v>08103</v>
      </c>
      <c r="D4354" s="81" t="s">
        <v>606</v>
      </c>
      <c r="E4354" s="81" t="s">
        <v>3730</v>
      </c>
      <c r="F4354" s="81">
        <v>1.84</v>
      </c>
      <c r="G4354" s="81" t="s">
        <v>515</v>
      </c>
      <c r="H4354" s="81" t="s">
        <v>3733</v>
      </c>
      <c r="I4354" s="81" t="s">
        <v>3732</v>
      </c>
      <c r="J4354" s="81" t="s">
        <v>221</v>
      </c>
      <c r="K4354" s="81" t="s">
        <v>333</v>
      </c>
      <c r="L4354" s="81">
        <v>-108.19241997222224</v>
      </c>
      <c r="M4354" s="81">
        <v>39.893112000000002</v>
      </c>
      <c r="N4354" s="190">
        <v>0</v>
      </c>
      <c r="O4354" s="185">
        <v>0</v>
      </c>
      <c r="P4354" s="185">
        <v>1.5</v>
      </c>
      <c r="Q4354" s="185">
        <v>0</v>
      </c>
      <c r="R4354" s="186">
        <v>0</v>
      </c>
    </row>
    <row r="4355" spans="1:18" s="81" customFormat="1" x14ac:dyDescent="0.2">
      <c r="A4355" s="81" t="s">
        <v>147</v>
      </c>
      <c r="B4355" s="81" t="s">
        <v>493</v>
      </c>
      <c r="C4355" s="81" t="str">
        <f t="shared" si="67"/>
        <v>08103</v>
      </c>
      <c r="D4355" s="81" t="s">
        <v>606</v>
      </c>
      <c r="E4355" s="81" t="s">
        <v>3730</v>
      </c>
      <c r="F4355" s="81">
        <v>1.84</v>
      </c>
      <c r="G4355" s="81" t="s">
        <v>515</v>
      </c>
      <c r="H4355" s="81" t="s">
        <v>3733</v>
      </c>
      <c r="I4355" s="81" t="s">
        <v>3732</v>
      </c>
      <c r="J4355" s="81" t="s">
        <v>221</v>
      </c>
      <c r="K4355" s="81" t="s">
        <v>333</v>
      </c>
      <c r="L4355" s="81">
        <v>-108.19241997222224</v>
      </c>
      <c r="M4355" s="81">
        <v>39.893112000000002</v>
      </c>
      <c r="N4355" s="190">
        <v>2.13</v>
      </c>
      <c r="O4355" s="185">
        <v>0</v>
      </c>
      <c r="P4355" s="185">
        <v>0</v>
      </c>
      <c r="Q4355" s="185">
        <v>0</v>
      </c>
      <c r="R4355" s="186">
        <v>0</v>
      </c>
    </row>
    <row r="4356" spans="1:18" s="81" customFormat="1" x14ac:dyDescent="0.2">
      <c r="A4356" s="81" t="s">
        <v>147</v>
      </c>
      <c r="B4356" s="81" t="s">
        <v>493</v>
      </c>
      <c r="C4356" s="81" t="str">
        <f t="shared" si="67"/>
        <v>08103</v>
      </c>
      <c r="D4356" s="81" t="s">
        <v>606</v>
      </c>
      <c r="E4356" s="81" t="s">
        <v>3730</v>
      </c>
      <c r="F4356" s="81">
        <v>1.84</v>
      </c>
      <c r="G4356" s="81" t="s">
        <v>515</v>
      </c>
      <c r="H4356" s="81" t="s">
        <v>3733</v>
      </c>
      <c r="I4356" s="81" t="s">
        <v>3732</v>
      </c>
      <c r="J4356" s="81" t="s">
        <v>221</v>
      </c>
      <c r="K4356" s="81" t="s">
        <v>333</v>
      </c>
      <c r="L4356" s="81">
        <v>-108.19241997222224</v>
      </c>
      <c r="M4356" s="81">
        <v>39.893112000000002</v>
      </c>
      <c r="N4356" s="190">
        <v>0</v>
      </c>
      <c r="O4356" s="185">
        <v>0</v>
      </c>
      <c r="P4356" s="185">
        <v>0</v>
      </c>
      <c r="Q4356" s="185">
        <v>0</v>
      </c>
      <c r="R4356" s="186">
        <v>4.0000000000000001E-3</v>
      </c>
    </row>
    <row r="4357" spans="1:18" s="81" customFormat="1" x14ac:dyDescent="0.2">
      <c r="A4357" s="81" t="s">
        <v>147</v>
      </c>
      <c r="B4357" s="81" t="s">
        <v>493</v>
      </c>
      <c r="C4357" s="81" t="str">
        <f t="shared" si="67"/>
        <v>08103</v>
      </c>
      <c r="D4357" s="81" t="s">
        <v>606</v>
      </c>
      <c r="E4357" s="81" t="s">
        <v>3730</v>
      </c>
      <c r="F4357" s="81">
        <v>1.84</v>
      </c>
      <c r="G4357" s="81" t="s">
        <v>515</v>
      </c>
      <c r="H4357" s="81" t="s">
        <v>3733</v>
      </c>
      <c r="I4357" s="81" t="s">
        <v>3732</v>
      </c>
      <c r="J4357" s="81" t="s">
        <v>221</v>
      </c>
      <c r="K4357" s="81" t="s">
        <v>333</v>
      </c>
      <c r="L4357" s="81">
        <v>-108.19241997222224</v>
      </c>
      <c r="M4357" s="81">
        <v>39.893112000000002</v>
      </c>
      <c r="N4357" s="190">
        <v>0</v>
      </c>
      <c r="O4357" s="185">
        <v>0</v>
      </c>
      <c r="P4357" s="185">
        <v>0</v>
      </c>
      <c r="Q4357" s="185">
        <v>0</v>
      </c>
      <c r="R4357" s="186">
        <v>0</v>
      </c>
    </row>
    <row r="4358" spans="1:18" s="81" customFormat="1" x14ac:dyDescent="0.2">
      <c r="A4358" s="81" t="s">
        <v>147</v>
      </c>
      <c r="B4358" s="81" t="s">
        <v>493</v>
      </c>
      <c r="C4358" s="81" t="str">
        <f t="shared" si="67"/>
        <v>08103</v>
      </c>
      <c r="D4358" s="81" t="s">
        <v>606</v>
      </c>
      <c r="E4358" s="81" t="s">
        <v>3730</v>
      </c>
      <c r="F4358" s="81">
        <v>1.84</v>
      </c>
      <c r="G4358" s="81" t="s">
        <v>515</v>
      </c>
      <c r="H4358" s="81" t="s">
        <v>3733</v>
      </c>
      <c r="I4358" s="81" t="s">
        <v>3732</v>
      </c>
      <c r="J4358" s="81" t="s">
        <v>221</v>
      </c>
      <c r="K4358" s="81" t="s">
        <v>333</v>
      </c>
      <c r="L4358" s="81">
        <v>-108.19241997222224</v>
      </c>
      <c r="M4358" s="81">
        <v>39.893112000000002</v>
      </c>
      <c r="N4358" s="190">
        <v>0</v>
      </c>
      <c r="O4358" s="185">
        <v>0</v>
      </c>
      <c r="P4358" s="185">
        <v>0</v>
      </c>
      <c r="Q4358" s="185">
        <v>5.9999999999999995E-4</v>
      </c>
      <c r="R4358" s="186">
        <v>0</v>
      </c>
    </row>
    <row r="4359" spans="1:18" s="81" customFormat="1" x14ac:dyDescent="0.2">
      <c r="A4359" s="81" t="s">
        <v>147</v>
      </c>
      <c r="B4359" s="81" t="s">
        <v>493</v>
      </c>
      <c r="C4359" s="81" t="str">
        <f t="shared" ref="C4359:C4422" si="68">B4359&amp;D4359</f>
        <v>08103</v>
      </c>
      <c r="D4359" s="81" t="s">
        <v>606</v>
      </c>
      <c r="E4359" s="81" t="s">
        <v>3730</v>
      </c>
      <c r="F4359" s="81">
        <v>1.84</v>
      </c>
      <c r="G4359" s="81" t="s">
        <v>515</v>
      </c>
      <c r="H4359" s="81" t="s">
        <v>3733</v>
      </c>
      <c r="I4359" s="81" t="s">
        <v>3732</v>
      </c>
      <c r="J4359" s="81" t="s">
        <v>221</v>
      </c>
      <c r="K4359" s="81" t="s">
        <v>333</v>
      </c>
      <c r="L4359" s="81">
        <v>-108.19241997222224</v>
      </c>
      <c r="M4359" s="81">
        <v>39.893112000000002</v>
      </c>
      <c r="N4359" s="190">
        <v>0</v>
      </c>
      <c r="O4359" s="185">
        <v>2.8000000000000001E-2</v>
      </c>
      <c r="P4359" s="185">
        <v>0</v>
      </c>
      <c r="Q4359" s="185">
        <v>0</v>
      </c>
      <c r="R4359" s="186">
        <v>0</v>
      </c>
    </row>
    <row r="4360" spans="1:18" s="81" customFormat="1" x14ac:dyDescent="0.2">
      <c r="A4360" s="81" t="s">
        <v>147</v>
      </c>
      <c r="B4360" s="81" t="s">
        <v>493</v>
      </c>
      <c r="C4360" s="81" t="str">
        <f t="shared" si="68"/>
        <v>08103</v>
      </c>
      <c r="D4360" s="81" t="s">
        <v>606</v>
      </c>
      <c r="E4360" s="81" t="s">
        <v>3111</v>
      </c>
      <c r="F4360" s="81">
        <v>182.5</v>
      </c>
      <c r="G4360" s="81" t="s">
        <v>505</v>
      </c>
      <c r="H4360" s="81" t="s">
        <v>3734</v>
      </c>
      <c r="I4360" s="81" t="s">
        <v>3735</v>
      </c>
      <c r="J4360" s="81" t="s">
        <v>6</v>
      </c>
      <c r="K4360" s="81" t="s">
        <v>319</v>
      </c>
      <c r="L4360" s="81">
        <v>-108.7003835</v>
      </c>
      <c r="M4360" s="81">
        <v>39.836196888888892</v>
      </c>
      <c r="N4360" s="190">
        <v>0</v>
      </c>
      <c r="O4360" s="185">
        <v>4.3490000000000002</v>
      </c>
      <c r="P4360" s="185">
        <v>0</v>
      </c>
      <c r="Q4360" s="185">
        <v>0</v>
      </c>
      <c r="R4360" s="186">
        <v>0</v>
      </c>
    </row>
    <row r="4361" spans="1:18" s="81" customFormat="1" x14ac:dyDescent="0.2">
      <c r="A4361" s="81" t="s">
        <v>147</v>
      </c>
      <c r="B4361" s="81" t="s">
        <v>493</v>
      </c>
      <c r="C4361" s="81" t="str">
        <f t="shared" si="68"/>
        <v>08103</v>
      </c>
      <c r="D4361" s="81" t="s">
        <v>606</v>
      </c>
      <c r="E4361" s="81" t="s">
        <v>549</v>
      </c>
      <c r="F4361" s="81">
        <v>3</v>
      </c>
      <c r="G4361" s="81" t="s">
        <v>515</v>
      </c>
      <c r="H4361" s="81" t="s">
        <v>3736</v>
      </c>
      <c r="I4361" s="81" t="s">
        <v>3737</v>
      </c>
      <c r="J4361" s="81" t="s">
        <v>227</v>
      </c>
      <c r="K4361" s="81" t="s">
        <v>333</v>
      </c>
      <c r="L4361" s="81">
        <v>-108.52210516666666</v>
      </c>
      <c r="M4361" s="81">
        <v>39.872189222222225</v>
      </c>
      <c r="N4361" s="190">
        <v>0</v>
      </c>
      <c r="O4361" s="185">
        <v>0</v>
      </c>
      <c r="P4361" s="185">
        <v>0.42</v>
      </c>
      <c r="Q4361" s="185">
        <v>0</v>
      </c>
      <c r="R4361" s="186">
        <v>0</v>
      </c>
    </row>
    <row r="4362" spans="1:18" s="81" customFormat="1" x14ac:dyDescent="0.2">
      <c r="A4362" s="81" t="s">
        <v>147</v>
      </c>
      <c r="B4362" s="81" t="s">
        <v>493</v>
      </c>
      <c r="C4362" s="81" t="str">
        <f t="shared" si="68"/>
        <v>08103</v>
      </c>
      <c r="D4362" s="81" t="s">
        <v>606</v>
      </c>
      <c r="E4362" s="81" t="s">
        <v>549</v>
      </c>
      <c r="F4362" s="81">
        <v>3</v>
      </c>
      <c r="G4362" s="81" t="s">
        <v>515</v>
      </c>
      <c r="H4362" s="81" t="s">
        <v>3736</v>
      </c>
      <c r="I4362" s="81" t="s">
        <v>3737</v>
      </c>
      <c r="J4362" s="81" t="s">
        <v>227</v>
      </c>
      <c r="K4362" s="81" t="s">
        <v>333</v>
      </c>
      <c r="L4362" s="81">
        <v>-108.52210516666666</v>
      </c>
      <c r="M4362" s="81">
        <v>39.872189222222225</v>
      </c>
      <c r="N4362" s="190">
        <v>2.1</v>
      </c>
      <c r="O4362" s="185">
        <v>0</v>
      </c>
      <c r="P4362" s="185">
        <v>0</v>
      </c>
      <c r="Q4362" s="185">
        <v>0</v>
      </c>
      <c r="R4362" s="186">
        <v>0</v>
      </c>
    </row>
    <row r="4363" spans="1:18" s="81" customFormat="1" x14ac:dyDescent="0.2">
      <c r="A4363" s="81" t="s">
        <v>147</v>
      </c>
      <c r="B4363" s="81" t="s">
        <v>493</v>
      </c>
      <c r="C4363" s="81" t="str">
        <f t="shared" si="68"/>
        <v>08103</v>
      </c>
      <c r="D4363" s="81" t="s">
        <v>606</v>
      </c>
      <c r="E4363" s="81" t="s">
        <v>549</v>
      </c>
      <c r="F4363" s="81">
        <v>3</v>
      </c>
      <c r="G4363" s="81" t="s">
        <v>515</v>
      </c>
      <c r="H4363" s="81" t="s">
        <v>3736</v>
      </c>
      <c r="I4363" s="81" t="s">
        <v>3737</v>
      </c>
      <c r="J4363" s="81" t="s">
        <v>227</v>
      </c>
      <c r="K4363" s="81" t="s">
        <v>333</v>
      </c>
      <c r="L4363" s="81">
        <v>-108.52210516666666</v>
      </c>
      <c r="M4363" s="81">
        <v>39.872189222222225</v>
      </c>
      <c r="N4363" s="190">
        <v>0</v>
      </c>
      <c r="O4363" s="185">
        <v>0</v>
      </c>
      <c r="P4363" s="185">
        <v>0</v>
      </c>
      <c r="Q4363" s="185">
        <v>0</v>
      </c>
      <c r="R4363" s="186">
        <v>1.4999999999999999E-2</v>
      </c>
    </row>
    <row r="4364" spans="1:18" s="81" customFormat="1" x14ac:dyDescent="0.2">
      <c r="A4364" s="81" t="s">
        <v>147</v>
      </c>
      <c r="B4364" s="81" t="s">
        <v>493</v>
      </c>
      <c r="C4364" s="81" t="str">
        <f t="shared" si="68"/>
        <v>08103</v>
      </c>
      <c r="D4364" s="81" t="s">
        <v>606</v>
      </c>
      <c r="E4364" s="81" t="s">
        <v>549</v>
      </c>
      <c r="F4364" s="81">
        <v>3</v>
      </c>
      <c r="G4364" s="81" t="s">
        <v>515</v>
      </c>
      <c r="H4364" s="81" t="s">
        <v>3736</v>
      </c>
      <c r="I4364" s="81" t="s">
        <v>3737</v>
      </c>
      <c r="J4364" s="81" t="s">
        <v>227</v>
      </c>
      <c r="K4364" s="81" t="s">
        <v>333</v>
      </c>
      <c r="L4364" s="81">
        <v>-108.52210516666666</v>
      </c>
      <c r="M4364" s="81">
        <v>39.872189222222225</v>
      </c>
      <c r="N4364" s="190">
        <v>0</v>
      </c>
      <c r="O4364" s="185">
        <v>0</v>
      </c>
      <c r="P4364" s="185">
        <v>0</v>
      </c>
      <c r="Q4364" s="185">
        <v>0</v>
      </c>
      <c r="R4364" s="186">
        <v>0</v>
      </c>
    </row>
    <row r="4365" spans="1:18" s="81" customFormat="1" x14ac:dyDescent="0.2">
      <c r="A4365" s="81" t="s">
        <v>147</v>
      </c>
      <c r="B4365" s="81" t="s">
        <v>493</v>
      </c>
      <c r="C4365" s="81" t="str">
        <f t="shared" si="68"/>
        <v>08103</v>
      </c>
      <c r="D4365" s="81" t="s">
        <v>606</v>
      </c>
      <c r="E4365" s="81" t="s">
        <v>549</v>
      </c>
      <c r="F4365" s="81">
        <v>3</v>
      </c>
      <c r="G4365" s="81" t="s">
        <v>515</v>
      </c>
      <c r="H4365" s="81" t="s">
        <v>3736</v>
      </c>
      <c r="I4365" s="81" t="s">
        <v>3737</v>
      </c>
      <c r="J4365" s="81" t="s">
        <v>227</v>
      </c>
      <c r="K4365" s="81" t="s">
        <v>333</v>
      </c>
      <c r="L4365" s="81">
        <v>-108.52210516666666</v>
      </c>
      <c r="M4365" s="81">
        <v>39.872189222222225</v>
      </c>
      <c r="N4365" s="190">
        <v>0</v>
      </c>
      <c r="O4365" s="185">
        <v>0</v>
      </c>
      <c r="P4365" s="185">
        <v>0</v>
      </c>
      <c r="Q4365" s="185">
        <v>8.9999999999999998E-4</v>
      </c>
      <c r="R4365" s="186">
        <v>0</v>
      </c>
    </row>
    <row r="4366" spans="1:18" s="81" customFormat="1" x14ac:dyDescent="0.2">
      <c r="A4366" s="81" t="s">
        <v>147</v>
      </c>
      <c r="B4366" s="81" t="s">
        <v>493</v>
      </c>
      <c r="C4366" s="81" t="str">
        <f t="shared" si="68"/>
        <v>08103</v>
      </c>
      <c r="D4366" s="81" t="s">
        <v>606</v>
      </c>
      <c r="E4366" s="81" t="s">
        <v>549</v>
      </c>
      <c r="F4366" s="81">
        <v>3</v>
      </c>
      <c r="G4366" s="81" t="s">
        <v>515</v>
      </c>
      <c r="H4366" s="81" t="s">
        <v>3736</v>
      </c>
      <c r="I4366" s="81" t="s">
        <v>3737</v>
      </c>
      <c r="J4366" s="81" t="s">
        <v>227</v>
      </c>
      <c r="K4366" s="81" t="s">
        <v>333</v>
      </c>
      <c r="L4366" s="81">
        <v>-108.52210516666666</v>
      </c>
      <c r="M4366" s="81">
        <v>39.872189222222225</v>
      </c>
      <c r="N4366" s="190">
        <v>0</v>
      </c>
      <c r="O4366" s="185">
        <v>0.4</v>
      </c>
      <c r="P4366" s="185">
        <v>0</v>
      </c>
      <c r="Q4366" s="185">
        <v>0</v>
      </c>
      <c r="R4366" s="186">
        <v>0</v>
      </c>
    </row>
    <row r="4367" spans="1:18" s="81" customFormat="1" x14ac:dyDescent="0.2">
      <c r="A4367" s="81" t="s">
        <v>147</v>
      </c>
      <c r="B4367" s="81" t="s">
        <v>493</v>
      </c>
      <c r="C4367" s="81" t="str">
        <f t="shared" si="68"/>
        <v>08103</v>
      </c>
      <c r="D4367" s="81" t="s">
        <v>606</v>
      </c>
      <c r="E4367" s="81" t="s">
        <v>549</v>
      </c>
      <c r="F4367" s="81">
        <v>42.94</v>
      </c>
      <c r="G4367" s="81" t="s">
        <v>515</v>
      </c>
      <c r="H4367" s="81" t="s">
        <v>3738</v>
      </c>
      <c r="I4367" s="81" t="s">
        <v>3737</v>
      </c>
      <c r="J4367" s="81" t="s">
        <v>231</v>
      </c>
      <c r="K4367" s="81" t="s">
        <v>333</v>
      </c>
      <c r="L4367" s="81">
        <v>-108.52210516666666</v>
      </c>
      <c r="M4367" s="81">
        <v>39.872189222222225</v>
      </c>
      <c r="N4367" s="190">
        <v>0</v>
      </c>
      <c r="O4367" s="185">
        <v>0</v>
      </c>
      <c r="P4367" s="185">
        <v>12.31</v>
      </c>
      <c r="Q4367" s="185">
        <v>0</v>
      </c>
      <c r="R4367" s="186">
        <v>0</v>
      </c>
    </row>
    <row r="4368" spans="1:18" s="81" customFormat="1" x14ac:dyDescent="0.2">
      <c r="A4368" s="81" t="s">
        <v>147</v>
      </c>
      <c r="B4368" s="81" t="s">
        <v>493</v>
      </c>
      <c r="C4368" s="81" t="str">
        <f t="shared" si="68"/>
        <v>08103</v>
      </c>
      <c r="D4368" s="81" t="s">
        <v>606</v>
      </c>
      <c r="E4368" s="81" t="s">
        <v>549</v>
      </c>
      <c r="F4368" s="81">
        <v>42.94</v>
      </c>
      <c r="G4368" s="81" t="s">
        <v>515</v>
      </c>
      <c r="H4368" s="81" t="s">
        <v>3738</v>
      </c>
      <c r="I4368" s="81" t="s">
        <v>3737</v>
      </c>
      <c r="J4368" s="81" t="s">
        <v>231</v>
      </c>
      <c r="K4368" s="81" t="s">
        <v>333</v>
      </c>
      <c r="L4368" s="81">
        <v>-108.52210516666666</v>
      </c>
      <c r="M4368" s="81">
        <v>39.872189222222225</v>
      </c>
      <c r="N4368" s="190">
        <v>8.2400009999999995</v>
      </c>
      <c r="O4368" s="185">
        <v>0</v>
      </c>
      <c r="P4368" s="185">
        <v>0</v>
      </c>
      <c r="Q4368" s="185">
        <v>0</v>
      </c>
      <c r="R4368" s="186">
        <v>0</v>
      </c>
    </row>
    <row r="4369" spans="1:18" s="81" customFormat="1" x14ac:dyDescent="0.2">
      <c r="A4369" s="81" t="s">
        <v>147</v>
      </c>
      <c r="B4369" s="81" t="s">
        <v>493</v>
      </c>
      <c r="C4369" s="81" t="str">
        <f t="shared" si="68"/>
        <v>08103</v>
      </c>
      <c r="D4369" s="81" t="s">
        <v>606</v>
      </c>
      <c r="E4369" s="81" t="s">
        <v>549</v>
      </c>
      <c r="F4369" s="81">
        <v>42.94</v>
      </c>
      <c r="G4369" s="81" t="s">
        <v>515</v>
      </c>
      <c r="H4369" s="81" t="s">
        <v>3738</v>
      </c>
      <c r="I4369" s="81" t="s">
        <v>3737</v>
      </c>
      <c r="J4369" s="81" t="s">
        <v>231</v>
      </c>
      <c r="K4369" s="81" t="s">
        <v>333</v>
      </c>
      <c r="L4369" s="81">
        <v>-108.52210516666666</v>
      </c>
      <c r="M4369" s="81">
        <v>39.872189222222225</v>
      </c>
      <c r="N4369" s="190">
        <v>0</v>
      </c>
      <c r="O4369" s="185">
        <v>0</v>
      </c>
      <c r="P4369" s="185">
        <v>0</v>
      </c>
      <c r="Q4369" s="185">
        <v>0</v>
      </c>
      <c r="R4369" s="186">
        <v>0.2147</v>
      </c>
    </row>
    <row r="4370" spans="1:18" s="81" customFormat="1" x14ac:dyDescent="0.2">
      <c r="A4370" s="81" t="s">
        <v>147</v>
      </c>
      <c r="B4370" s="81" t="s">
        <v>493</v>
      </c>
      <c r="C4370" s="81" t="str">
        <f t="shared" si="68"/>
        <v>08103</v>
      </c>
      <c r="D4370" s="81" t="s">
        <v>606</v>
      </c>
      <c r="E4370" s="81" t="s">
        <v>549</v>
      </c>
      <c r="F4370" s="81">
        <v>42.94</v>
      </c>
      <c r="G4370" s="81" t="s">
        <v>515</v>
      </c>
      <c r="H4370" s="81" t="s">
        <v>3738</v>
      </c>
      <c r="I4370" s="81" t="s">
        <v>3737</v>
      </c>
      <c r="J4370" s="81" t="s">
        <v>231</v>
      </c>
      <c r="K4370" s="81" t="s">
        <v>333</v>
      </c>
      <c r="L4370" s="81">
        <v>-108.52210516666666</v>
      </c>
      <c r="M4370" s="81">
        <v>39.872189222222225</v>
      </c>
      <c r="N4370" s="190">
        <v>0</v>
      </c>
      <c r="O4370" s="185">
        <v>0</v>
      </c>
      <c r="P4370" s="185">
        <v>0</v>
      </c>
      <c r="Q4370" s="185">
        <v>0</v>
      </c>
      <c r="R4370" s="186">
        <v>0</v>
      </c>
    </row>
    <row r="4371" spans="1:18" s="81" customFormat="1" x14ac:dyDescent="0.2">
      <c r="A4371" s="81" t="s">
        <v>147</v>
      </c>
      <c r="B4371" s="81" t="s">
        <v>493</v>
      </c>
      <c r="C4371" s="81" t="str">
        <f t="shared" si="68"/>
        <v>08103</v>
      </c>
      <c r="D4371" s="81" t="s">
        <v>606</v>
      </c>
      <c r="E4371" s="81" t="s">
        <v>549</v>
      </c>
      <c r="F4371" s="81">
        <v>42.94</v>
      </c>
      <c r="G4371" s="81" t="s">
        <v>515</v>
      </c>
      <c r="H4371" s="81" t="s">
        <v>3738</v>
      </c>
      <c r="I4371" s="81" t="s">
        <v>3737</v>
      </c>
      <c r="J4371" s="81" t="s">
        <v>231</v>
      </c>
      <c r="K4371" s="81" t="s">
        <v>333</v>
      </c>
      <c r="L4371" s="81">
        <v>-108.52210516666666</v>
      </c>
      <c r="M4371" s="81">
        <v>39.872189222222225</v>
      </c>
      <c r="N4371" s="190">
        <v>0</v>
      </c>
      <c r="O4371" s="185">
        <v>0</v>
      </c>
      <c r="P4371" s="185">
        <v>0</v>
      </c>
      <c r="Q4371" s="185">
        <v>1.2881999999999999E-2</v>
      </c>
      <c r="R4371" s="186">
        <v>0</v>
      </c>
    </row>
    <row r="4372" spans="1:18" s="81" customFormat="1" x14ac:dyDescent="0.2">
      <c r="A4372" s="81" t="s">
        <v>147</v>
      </c>
      <c r="B4372" s="81" t="s">
        <v>493</v>
      </c>
      <c r="C4372" s="81" t="str">
        <f t="shared" si="68"/>
        <v>08103</v>
      </c>
      <c r="D4372" s="81" t="s">
        <v>606</v>
      </c>
      <c r="E4372" s="81" t="s">
        <v>549</v>
      </c>
      <c r="F4372" s="81">
        <v>42.94</v>
      </c>
      <c r="G4372" s="81" t="s">
        <v>515</v>
      </c>
      <c r="H4372" s="81" t="s">
        <v>3738</v>
      </c>
      <c r="I4372" s="81" t="s">
        <v>3737</v>
      </c>
      <c r="J4372" s="81" t="s">
        <v>231</v>
      </c>
      <c r="K4372" s="81" t="s">
        <v>333</v>
      </c>
      <c r="L4372" s="81">
        <v>-108.52210516666666</v>
      </c>
      <c r="M4372" s="81">
        <v>39.872189222222225</v>
      </c>
      <c r="N4372" s="190">
        <v>0</v>
      </c>
      <c r="O4372" s="185">
        <v>2.8</v>
      </c>
      <c r="P4372" s="185">
        <v>0</v>
      </c>
      <c r="Q4372" s="185">
        <v>0</v>
      </c>
      <c r="R4372" s="186">
        <v>0</v>
      </c>
    </row>
    <row r="4373" spans="1:18" s="81" customFormat="1" x14ac:dyDescent="0.2">
      <c r="A4373" s="81" t="s">
        <v>147</v>
      </c>
      <c r="B4373" s="81" t="s">
        <v>493</v>
      </c>
      <c r="C4373" s="81" t="str">
        <f t="shared" si="68"/>
        <v>08103</v>
      </c>
      <c r="D4373" s="81" t="s">
        <v>606</v>
      </c>
      <c r="E4373" s="81" t="s">
        <v>549</v>
      </c>
      <c r="F4373" s="81">
        <v>1825</v>
      </c>
      <c r="G4373" s="81" t="s">
        <v>505</v>
      </c>
      <c r="H4373" s="81" t="s">
        <v>631</v>
      </c>
      <c r="I4373" s="81" t="s">
        <v>3737</v>
      </c>
      <c r="J4373" s="81" t="s">
        <v>4</v>
      </c>
      <c r="K4373" s="81" t="s">
        <v>319</v>
      </c>
      <c r="L4373" s="81">
        <v>-108.52210516666666</v>
      </c>
      <c r="M4373" s="81">
        <v>39.872189222222225</v>
      </c>
      <c r="N4373" s="190">
        <v>0</v>
      </c>
      <c r="O4373" s="185">
        <v>1.672156</v>
      </c>
      <c r="P4373" s="185">
        <v>0</v>
      </c>
      <c r="Q4373" s="185">
        <v>0</v>
      </c>
      <c r="R4373" s="186">
        <v>0</v>
      </c>
    </row>
    <row r="4374" spans="1:18" s="81" customFormat="1" x14ac:dyDescent="0.2">
      <c r="A4374" s="81" t="s">
        <v>147</v>
      </c>
      <c r="B4374" s="81" t="s">
        <v>493</v>
      </c>
      <c r="C4374" s="81" t="str">
        <f t="shared" si="68"/>
        <v>08103</v>
      </c>
      <c r="D4374" s="81" t="s">
        <v>606</v>
      </c>
      <c r="E4374" s="81" t="s">
        <v>549</v>
      </c>
      <c r="F4374" s="81">
        <v>58.6</v>
      </c>
      <c r="G4374" s="81" t="s">
        <v>505</v>
      </c>
      <c r="H4374" s="81" t="s">
        <v>545</v>
      </c>
      <c r="I4374" s="81" t="s">
        <v>3737</v>
      </c>
      <c r="J4374" s="81" t="s">
        <v>6</v>
      </c>
      <c r="K4374" s="81" t="s">
        <v>319</v>
      </c>
      <c r="L4374" s="81">
        <v>-108.52210516666666</v>
      </c>
      <c r="M4374" s="81">
        <v>39.872189222222225</v>
      </c>
      <c r="N4374" s="190">
        <v>0</v>
      </c>
      <c r="O4374" s="185">
        <v>6.72</v>
      </c>
      <c r="P4374" s="185">
        <v>0</v>
      </c>
      <c r="Q4374" s="185">
        <v>0</v>
      </c>
      <c r="R4374" s="186">
        <v>0</v>
      </c>
    </row>
    <row r="4375" spans="1:18" s="81" customFormat="1" x14ac:dyDescent="0.2">
      <c r="A4375" s="81" t="s">
        <v>147</v>
      </c>
      <c r="B4375" s="81" t="s">
        <v>493</v>
      </c>
      <c r="C4375" s="81" t="str">
        <f t="shared" si="68"/>
        <v>08103</v>
      </c>
      <c r="D4375" s="81" t="s">
        <v>606</v>
      </c>
      <c r="E4375" s="81" t="s">
        <v>549</v>
      </c>
      <c r="F4375" s="81">
        <v>307</v>
      </c>
      <c r="G4375" s="81" t="s">
        <v>526</v>
      </c>
      <c r="H4375" s="81" t="s">
        <v>602</v>
      </c>
      <c r="I4375" s="81" t="s">
        <v>3737</v>
      </c>
      <c r="J4375" s="81" t="s">
        <v>277</v>
      </c>
      <c r="K4375" s="81" t="s">
        <v>350</v>
      </c>
      <c r="L4375" s="81">
        <v>-108.52210516666666</v>
      </c>
      <c r="M4375" s="81">
        <v>39.872189222222225</v>
      </c>
      <c r="N4375" s="190">
        <v>0</v>
      </c>
      <c r="O4375" s="185">
        <v>2.6</v>
      </c>
      <c r="P4375" s="185">
        <v>0</v>
      </c>
      <c r="Q4375" s="185">
        <v>0</v>
      </c>
      <c r="R4375" s="186">
        <v>0</v>
      </c>
    </row>
    <row r="4376" spans="1:18" s="81" customFormat="1" x14ac:dyDescent="0.2">
      <c r="A4376" s="81" t="s">
        <v>147</v>
      </c>
      <c r="B4376" s="81" t="s">
        <v>493</v>
      </c>
      <c r="C4376" s="81" t="str">
        <f t="shared" si="68"/>
        <v>08103</v>
      </c>
      <c r="D4376" s="81" t="s">
        <v>606</v>
      </c>
      <c r="E4376" s="81" t="s">
        <v>3352</v>
      </c>
      <c r="F4376" s="81">
        <v>45.49</v>
      </c>
      <c r="G4376" s="81" t="s">
        <v>528</v>
      </c>
      <c r="H4376" s="81" t="s">
        <v>531</v>
      </c>
      <c r="I4376" s="81" t="s">
        <v>3739</v>
      </c>
      <c r="J4376" s="81" t="s">
        <v>14</v>
      </c>
      <c r="K4376" s="81" t="s">
        <v>494</v>
      </c>
      <c r="L4376" s="81">
        <v>-107.91479722222223</v>
      </c>
      <c r="M4376" s="81">
        <v>40.185547222222219</v>
      </c>
      <c r="N4376" s="190">
        <v>0</v>
      </c>
      <c r="O4376" s="185">
        <v>2.9609440653595693</v>
      </c>
      <c r="P4376" s="185">
        <v>0</v>
      </c>
      <c r="Q4376" s="185">
        <v>0</v>
      </c>
      <c r="R4376" s="186">
        <v>0</v>
      </c>
    </row>
    <row r="4377" spans="1:18" s="81" customFormat="1" x14ac:dyDescent="0.2">
      <c r="A4377" s="81" t="s">
        <v>147</v>
      </c>
      <c r="B4377" s="81" t="s">
        <v>493</v>
      </c>
      <c r="C4377" s="81" t="str">
        <f t="shared" si="68"/>
        <v>08103</v>
      </c>
      <c r="D4377" s="81" t="s">
        <v>606</v>
      </c>
      <c r="E4377" s="81" t="s">
        <v>3740</v>
      </c>
      <c r="F4377" s="81">
        <v>87.2</v>
      </c>
      <c r="G4377" s="81" t="s">
        <v>515</v>
      </c>
      <c r="H4377" s="81" t="s">
        <v>3741</v>
      </c>
      <c r="I4377" s="81" t="s">
        <v>3742</v>
      </c>
      <c r="J4377" s="81" t="s">
        <v>231</v>
      </c>
      <c r="K4377" s="81" t="s">
        <v>333</v>
      </c>
      <c r="L4377" s="81">
        <v>-108.19551186111111</v>
      </c>
      <c r="M4377" s="81">
        <v>39.900299666666662</v>
      </c>
      <c r="N4377" s="190">
        <v>0</v>
      </c>
      <c r="O4377" s="185">
        <v>0</v>
      </c>
      <c r="P4377" s="185">
        <v>19.41</v>
      </c>
      <c r="Q4377" s="185">
        <v>0</v>
      </c>
      <c r="R4377" s="186">
        <v>0</v>
      </c>
    </row>
    <row r="4378" spans="1:18" s="81" customFormat="1" x14ac:dyDescent="0.2">
      <c r="A4378" s="81" t="s">
        <v>147</v>
      </c>
      <c r="B4378" s="81" t="s">
        <v>493</v>
      </c>
      <c r="C4378" s="81" t="str">
        <f t="shared" si="68"/>
        <v>08103</v>
      </c>
      <c r="D4378" s="81" t="s">
        <v>606</v>
      </c>
      <c r="E4378" s="81" t="s">
        <v>3740</v>
      </c>
      <c r="F4378" s="81">
        <v>87.2</v>
      </c>
      <c r="G4378" s="81" t="s">
        <v>515</v>
      </c>
      <c r="H4378" s="81" t="s">
        <v>3743</v>
      </c>
      <c r="I4378" s="81" t="s">
        <v>3742</v>
      </c>
      <c r="J4378" s="81" t="s">
        <v>231</v>
      </c>
      <c r="K4378" s="81" t="s">
        <v>333</v>
      </c>
      <c r="L4378" s="81">
        <v>-108.19551186111111</v>
      </c>
      <c r="M4378" s="81">
        <v>39.900299666666662</v>
      </c>
      <c r="N4378" s="190">
        <v>0</v>
      </c>
      <c r="O4378" s="185">
        <v>0</v>
      </c>
      <c r="P4378" s="185">
        <v>19.41</v>
      </c>
      <c r="Q4378" s="185">
        <v>0</v>
      </c>
      <c r="R4378" s="186">
        <v>0</v>
      </c>
    </row>
    <row r="4379" spans="1:18" s="81" customFormat="1" x14ac:dyDescent="0.2">
      <c r="A4379" s="81" t="s">
        <v>147</v>
      </c>
      <c r="B4379" s="81" t="s">
        <v>493</v>
      </c>
      <c r="C4379" s="81" t="str">
        <f t="shared" si="68"/>
        <v>08103</v>
      </c>
      <c r="D4379" s="81" t="s">
        <v>606</v>
      </c>
      <c r="E4379" s="81" t="s">
        <v>3740</v>
      </c>
      <c r="F4379" s="81">
        <v>87.2</v>
      </c>
      <c r="G4379" s="81" t="s">
        <v>515</v>
      </c>
      <c r="H4379" s="81" t="s">
        <v>3741</v>
      </c>
      <c r="I4379" s="81" t="s">
        <v>3742</v>
      </c>
      <c r="J4379" s="81" t="s">
        <v>231</v>
      </c>
      <c r="K4379" s="81" t="s">
        <v>333</v>
      </c>
      <c r="L4379" s="81">
        <v>-108.19551186111111</v>
      </c>
      <c r="M4379" s="81">
        <v>39.900299666666662</v>
      </c>
      <c r="N4379" s="190">
        <v>25.88</v>
      </c>
      <c r="O4379" s="185">
        <v>0</v>
      </c>
      <c r="P4379" s="185">
        <v>0</v>
      </c>
      <c r="Q4379" s="185">
        <v>0</v>
      </c>
      <c r="R4379" s="186">
        <v>0</v>
      </c>
    </row>
    <row r="4380" spans="1:18" s="81" customFormat="1" x14ac:dyDescent="0.2">
      <c r="A4380" s="81" t="s">
        <v>147</v>
      </c>
      <c r="B4380" s="81" t="s">
        <v>493</v>
      </c>
      <c r="C4380" s="81" t="str">
        <f t="shared" si="68"/>
        <v>08103</v>
      </c>
      <c r="D4380" s="81" t="s">
        <v>606</v>
      </c>
      <c r="E4380" s="81" t="s">
        <v>3740</v>
      </c>
      <c r="F4380" s="81">
        <v>87.2</v>
      </c>
      <c r="G4380" s="81" t="s">
        <v>515</v>
      </c>
      <c r="H4380" s="81" t="s">
        <v>3743</v>
      </c>
      <c r="I4380" s="81" t="s">
        <v>3742</v>
      </c>
      <c r="J4380" s="81" t="s">
        <v>231</v>
      </c>
      <c r="K4380" s="81" t="s">
        <v>333</v>
      </c>
      <c r="L4380" s="81">
        <v>-108.19551186111111</v>
      </c>
      <c r="M4380" s="81">
        <v>39.900299666666662</v>
      </c>
      <c r="N4380" s="190">
        <v>25.88</v>
      </c>
      <c r="O4380" s="185">
        <v>0</v>
      </c>
      <c r="P4380" s="185">
        <v>0</v>
      </c>
      <c r="Q4380" s="185">
        <v>0</v>
      </c>
      <c r="R4380" s="186">
        <v>0</v>
      </c>
    </row>
    <row r="4381" spans="1:18" s="81" customFormat="1" x14ac:dyDescent="0.2">
      <c r="A4381" s="81" t="s">
        <v>147</v>
      </c>
      <c r="B4381" s="81" t="s">
        <v>493</v>
      </c>
      <c r="C4381" s="81" t="str">
        <f t="shared" si="68"/>
        <v>08103</v>
      </c>
      <c r="D4381" s="81" t="s">
        <v>606</v>
      </c>
      <c r="E4381" s="81" t="s">
        <v>3740</v>
      </c>
      <c r="F4381" s="81">
        <v>87.2</v>
      </c>
      <c r="G4381" s="81" t="s">
        <v>515</v>
      </c>
      <c r="H4381" s="81" t="s">
        <v>3741</v>
      </c>
      <c r="I4381" s="81" t="s">
        <v>3742</v>
      </c>
      <c r="J4381" s="81" t="s">
        <v>231</v>
      </c>
      <c r="K4381" s="81" t="s">
        <v>333</v>
      </c>
      <c r="L4381" s="81">
        <v>-108.19551186111111</v>
      </c>
      <c r="M4381" s="81">
        <v>39.900299666666662</v>
      </c>
      <c r="N4381" s="190">
        <v>0</v>
      </c>
      <c r="O4381" s="185">
        <v>0</v>
      </c>
      <c r="P4381" s="185">
        <v>0</v>
      </c>
      <c r="Q4381" s="185">
        <v>0</v>
      </c>
      <c r="R4381" s="186">
        <v>3.248E-3</v>
      </c>
    </row>
    <row r="4382" spans="1:18" s="81" customFormat="1" x14ac:dyDescent="0.2">
      <c r="A4382" s="81" t="s">
        <v>147</v>
      </c>
      <c r="B4382" s="81" t="s">
        <v>493</v>
      </c>
      <c r="C4382" s="81" t="str">
        <f t="shared" si="68"/>
        <v>08103</v>
      </c>
      <c r="D4382" s="81" t="s">
        <v>606</v>
      </c>
      <c r="E4382" s="81" t="s">
        <v>3740</v>
      </c>
      <c r="F4382" s="81">
        <v>87.2</v>
      </c>
      <c r="G4382" s="81" t="s">
        <v>515</v>
      </c>
      <c r="H4382" s="81" t="s">
        <v>3743</v>
      </c>
      <c r="I4382" s="81" t="s">
        <v>3742</v>
      </c>
      <c r="J4382" s="81" t="s">
        <v>231</v>
      </c>
      <c r="K4382" s="81" t="s">
        <v>333</v>
      </c>
      <c r="L4382" s="81">
        <v>-108.19551186111111</v>
      </c>
      <c r="M4382" s="81">
        <v>39.900299666666662</v>
      </c>
      <c r="N4382" s="190">
        <v>0</v>
      </c>
      <c r="O4382" s="185">
        <v>0</v>
      </c>
      <c r="P4382" s="185">
        <v>0</v>
      </c>
      <c r="Q4382" s="185">
        <v>0</v>
      </c>
      <c r="R4382" s="186">
        <v>3.248E-3</v>
      </c>
    </row>
    <row r="4383" spans="1:18" s="81" customFormat="1" x14ac:dyDescent="0.2">
      <c r="A4383" s="81" t="s">
        <v>147</v>
      </c>
      <c r="B4383" s="81" t="s">
        <v>493</v>
      </c>
      <c r="C4383" s="81" t="str">
        <f t="shared" si="68"/>
        <v>08103</v>
      </c>
      <c r="D4383" s="81" t="s">
        <v>606</v>
      </c>
      <c r="E4383" s="81" t="s">
        <v>3740</v>
      </c>
      <c r="F4383" s="81">
        <v>87.2</v>
      </c>
      <c r="G4383" s="81" t="s">
        <v>515</v>
      </c>
      <c r="H4383" s="81" t="s">
        <v>3741</v>
      </c>
      <c r="I4383" s="81" t="s">
        <v>3742</v>
      </c>
      <c r="J4383" s="81" t="s">
        <v>231</v>
      </c>
      <c r="K4383" s="81" t="s">
        <v>333</v>
      </c>
      <c r="L4383" s="81">
        <v>-108.19551186111111</v>
      </c>
      <c r="M4383" s="81">
        <v>39.900299666666662</v>
      </c>
      <c r="N4383" s="190">
        <v>0</v>
      </c>
      <c r="O4383" s="185">
        <v>0</v>
      </c>
      <c r="P4383" s="185">
        <v>0</v>
      </c>
      <c r="Q4383" s="185">
        <v>0</v>
      </c>
      <c r="R4383" s="186">
        <v>0</v>
      </c>
    </row>
    <row r="4384" spans="1:18" s="81" customFormat="1" x14ac:dyDescent="0.2">
      <c r="A4384" s="81" t="s">
        <v>147</v>
      </c>
      <c r="B4384" s="81" t="s">
        <v>493</v>
      </c>
      <c r="C4384" s="81" t="str">
        <f t="shared" si="68"/>
        <v>08103</v>
      </c>
      <c r="D4384" s="81" t="s">
        <v>606</v>
      </c>
      <c r="E4384" s="81" t="s">
        <v>3740</v>
      </c>
      <c r="F4384" s="81">
        <v>87.2</v>
      </c>
      <c r="G4384" s="81" t="s">
        <v>515</v>
      </c>
      <c r="H4384" s="81" t="s">
        <v>3743</v>
      </c>
      <c r="I4384" s="81" t="s">
        <v>3742</v>
      </c>
      <c r="J4384" s="81" t="s">
        <v>231</v>
      </c>
      <c r="K4384" s="81" t="s">
        <v>333</v>
      </c>
      <c r="L4384" s="81">
        <v>-108.19551186111111</v>
      </c>
      <c r="M4384" s="81">
        <v>39.900299666666662</v>
      </c>
      <c r="N4384" s="190">
        <v>0</v>
      </c>
      <c r="O4384" s="185">
        <v>0</v>
      </c>
      <c r="P4384" s="185">
        <v>0</v>
      </c>
      <c r="Q4384" s="185">
        <v>0</v>
      </c>
      <c r="R4384" s="186">
        <v>0</v>
      </c>
    </row>
    <row r="4385" spans="1:18" s="81" customFormat="1" x14ac:dyDescent="0.2">
      <c r="A4385" s="81" t="s">
        <v>147</v>
      </c>
      <c r="B4385" s="81" t="s">
        <v>493</v>
      </c>
      <c r="C4385" s="81" t="str">
        <f t="shared" si="68"/>
        <v>08103</v>
      </c>
      <c r="D4385" s="81" t="s">
        <v>606</v>
      </c>
      <c r="E4385" s="81" t="s">
        <v>3740</v>
      </c>
      <c r="F4385" s="81">
        <v>87.2</v>
      </c>
      <c r="G4385" s="81" t="s">
        <v>515</v>
      </c>
      <c r="H4385" s="81" t="s">
        <v>3741</v>
      </c>
      <c r="I4385" s="81" t="s">
        <v>3742</v>
      </c>
      <c r="J4385" s="81" t="s">
        <v>231</v>
      </c>
      <c r="K4385" s="81" t="s">
        <v>333</v>
      </c>
      <c r="L4385" s="81">
        <v>-108.19551186111111</v>
      </c>
      <c r="M4385" s="81">
        <v>39.900299666666662</v>
      </c>
      <c r="N4385" s="190">
        <v>0</v>
      </c>
      <c r="O4385" s="185">
        <v>0</v>
      </c>
      <c r="P4385" s="185">
        <v>0</v>
      </c>
      <c r="Q4385" s="185">
        <v>2.4781999999999998E-2</v>
      </c>
      <c r="R4385" s="186">
        <v>0</v>
      </c>
    </row>
    <row r="4386" spans="1:18" s="81" customFormat="1" x14ac:dyDescent="0.2">
      <c r="A4386" s="81" t="s">
        <v>147</v>
      </c>
      <c r="B4386" s="81" t="s">
        <v>493</v>
      </c>
      <c r="C4386" s="81" t="str">
        <f t="shared" si="68"/>
        <v>08103</v>
      </c>
      <c r="D4386" s="81" t="s">
        <v>606</v>
      </c>
      <c r="E4386" s="81" t="s">
        <v>3740</v>
      </c>
      <c r="F4386" s="81">
        <v>87.2</v>
      </c>
      <c r="G4386" s="81" t="s">
        <v>515</v>
      </c>
      <c r="H4386" s="81" t="s">
        <v>3743</v>
      </c>
      <c r="I4386" s="81" t="s">
        <v>3742</v>
      </c>
      <c r="J4386" s="81" t="s">
        <v>231</v>
      </c>
      <c r="K4386" s="81" t="s">
        <v>333</v>
      </c>
      <c r="L4386" s="81">
        <v>-108.19551186111111</v>
      </c>
      <c r="M4386" s="81">
        <v>39.900299666666662</v>
      </c>
      <c r="N4386" s="190">
        <v>0</v>
      </c>
      <c r="O4386" s="185">
        <v>0</v>
      </c>
      <c r="P4386" s="185">
        <v>0</v>
      </c>
      <c r="Q4386" s="185">
        <v>2.4781999999999998E-2</v>
      </c>
      <c r="R4386" s="186">
        <v>0</v>
      </c>
    </row>
    <row r="4387" spans="1:18" s="81" customFormat="1" x14ac:dyDescent="0.2">
      <c r="A4387" s="81" t="s">
        <v>147</v>
      </c>
      <c r="B4387" s="81" t="s">
        <v>493</v>
      </c>
      <c r="C4387" s="81" t="str">
        <f t="shared" si="68"/>
        <v>08103</v>
      </c>
      <c r="D4387" s="81" t="s">
        <v>606</v>
      </c>
      <c r="E4387" s="81" t="s">
        <v>3740</v>
      </c>
      <c r="F4387" s="81">
        <v>87.2</v>
      </c>
      <c r="G4387" s="81" t="s">
        <v>515</v>
      </c>
      <c r="H4387" s="81" t="s">
        <v>3741</v>
      </c>
      <c r="I4387" s="81" t="s">
        <v>3742</v>
      </c>
      <c r="J4387" s="81" t="s">
        <v>231</v>
      </c>
      <c r="K4387" s="81" t="s">
        <v>333</v>
      </c>
      <c r="L4387" s="81">
        <v>-108.19551186111111</v>
      </c>
      <c r="M4387" s="81">
        <v>39.900299666666662</v>
      </c>
      <c r="N4387" s="190">
        <v>0</v>
      </c>
      <c r="O4387" s="185">
        <v>3.36</v>
      </c>
      <c r="P4387" s="185">
        <v>0</v>
      </c>
      <c r="Q4387" s="185">
        <v>0</v>
      </c>
      <c r="R4387" s="186">
        <v>0</v>
      </c>
    </row>
    <row r="4388" spans="1:18" s="81" customFormat="1" x14ac:dyDescent="0.2">
      <c r="A4388" s="81" t="s">
        <v>147</v>
      </c>
      <c r="B4388" s="81" t="s">
        <v>493</v>
      </c>
      <c r="C4388" s="81" t="str">
        <f t="shared" si="68"/>
        <v>08103</v>
      </c>
      <c r="D4388" s="81" t="s">
        <v>606</v>
      </c>
      <c r="E4388" s="81" t="s">
        <v>3740</v>
      </c>
      <c r="F4388" s="81">
        <v>87.2</v>
      </c>
      <c r="G4388" s="81" t="s">
        <v>515</v>
      </c>
      <c r="H4388" s="81" t="s">
        <v>3743</v>
      </c>
      <c r="I4388" s="81" t="s">
        <v>3742</v>
      </c>
      <c r="J4388" s="81" t="s">
        <v>231</v>
      </c>
      <c r="K4388" s="81" t="s">
        <v>333</v>
      </c>
      <c r="L4388" s="81">
        <v>-108.19551186111111</v>
      </c>
      <c r="M4388" s="81">
        <v>39.900299666666662</v>
      </c>
      <c r="N4388" s="190">
        <v>0</v>
      </c>
      <c r="O4388" s="185">
        <v>3.36</v>
      </c>
      <c r="P4388" s="185">
        <v>0</v>
      </c>
      <c r="Q4388" s="185">
        <v>0</v>
      </c>
      <c r="R4388" s="186">
        <v>0</v>
      </c>
    </row>
    <row r="4389" spans="1:18" s="81" customFormat="1" x14ac:dyDescent="0.2">
      <c r="A4389" s="81" t="s">
        <v>147</v>
      </c>
      <c r="B4389" s="81" t="s">
        <v>493</v>
      </c>
      <c r="C4389" s="81" t="str">
        <f t="shared" si="68"/>
        <v>08103</v>
      </c>
      <c r="D4389" s="81" t="s">
        <v>606</v>
      </c>
      <c r="E4389" s="81" t="s">
        <v>3740</v>
      </c>
      <c r="F4389" s="81">
        <v>56.8</v>
      </c>
      <c r="G4389" s="81" t="s">
        <v>515</v>
      </c>
      <c r="H4389" s="81" t="s">
        <v>3744</v>
      </c>
      <c r="I4389" s="81" t="s">
        <v>3742</v>
      </c>
      <c r="J4389" s="81" t="s">
        <v>231</v>
      </c>
      <c r="K4389" s="81" t="s">
        <v>333</v>
      </c>
      <c r="L4389" s="81">
        <v>-108.19551186111111</v>
      </c>
      <c r="M4389" s="81">
        <v>39.900299666666662</v>
      </c>
      <c r="N4389" s="190">
        <v>0</v>
      </c>
      <c r="O4389" s="185">
        <v>0</v>
      </c>
      <c r="P4389" s="185">
        <v>15.52</v>
      </c>
      <c r="Q4389" s="185">
        <v>0</v>
      </c>
      <c r="R4389" s="186">
        <v>0</v>
      </c>
    </row>
    <row r="4390" spans="1:18" s="81" customFormat="1" x14ac:dyDescent="0.2">
      <c r="A4390" s="81" t="s">
        <v>147</v>
      </c>
      <c r="B4390" s="81" t="s">
        <v>493</v>
      </c>
      <c r="C4390" s="81" t="str">
        <f t="shared" si="68"/>
        <v>08103</v>
      </c>
      <c r="D4390" s="81" t="s">
        <v>606</v>
      </c>
      <c r="E4390" s="81" t="s">
        <v>3740</v>
      </c>
      <c r="F4390" s="81">
        <v>56.8</v>
      </c>
      <c r="G4390" s="81" t="s">
        <v>515</v>
      </c>
      <c r="H4390" s="81" t="s">
        <v>3744</v>
      </c>
      <c r="I4390" s="81" t="s">
        <v>3742</v>
      </c>
      <c r="J4390" s="81" t="s">
        <v>231</v>
      </c>
      <c r="K4390" s="81" t="s">
        <v>333</v>
      </c>
      <c r="L4390" s="81">
        <v>-108.19551186111111</v>
      </c>
      <c r="M4390" s="81">
        <v>39.900299666666662</v>
      </c>
      <c r="N4390" s="190">
        <v>17.25</v>
      </c>
      <c r="O4390" s="185">
        <v>0</v>
      </c>
      <c r="P4390" s="185">
        <v>0</v>
      </c>
      <c r="Q4390" s="185">
        <v>0</v>
      </c>
      <c r="R4390" s="186">
        <v>0</v>
      </c>
    </row>
    <row r="4391" spans="1:18" s="81" customFormat="1" x14ac:dyDescent="0.2">
      <c r="A4391" s="81" t="s">
        <v>147</v>
      </c>
      <c r="B4391" s="81" t="s">
        <v>493</v>
      </c>
      <c r="C4391" s="81" t="str">
        <f t="shared" si="68"/>
        <v>08103</v>
      </c>
      <c r="D4391" s="81" t="s">
        <v>606</v>
      </c>
      <c r="E4391" s="81" t="s">
        <v>3740</v>
      </c>
      <c r="F4391" s="81">
        <v>56.8</v>
      </c>
      <c r="G4391" s="81" t="s">
        <v>515</v>
      </c>
      <c r="H4391" s="81" t="s">
        <v>3744</v>
      </c>
      <c r="I4391" s="81" t="s">
        <v>3742</v>
      </c>
      <c r="J4391" s="81" t="s">
        <v>231</v>
      </c>
      <c r="K4391" s="81" t="s">
        <v>333</v>
      </c>
      <c r="L4391" s="81">
        <v>-108.19551186111111</v>
      </c>
      <c r="M4391" s="81">
        <v>39.900299666666662</v>
      </c>
      <c r="N4391" s="190">
        <v>0</v>
      </c>
      <c r="O4391" s="185">
        <v>0</v>
      </c>
      <c r="P4391" s="185">
        <v>0</v>
      </c>
      <c r="Q4391" s="185">
        <v>0</v>
      </c>
      <c r="R4391" s="186">
        <v>0.28999999999999998</v>
      </c>
    </row>
    <row r="4392" spans="1:18" s="81" customFormat="1" x14ac:dyDescent="0.2">
      <c r="A4392" s="81" t="s">
        <v>147</v>
      </c>
      <c r="B4392" s="81" t="s">
        <v>493</v>
      </c>
      <c r="C4392" s="81" t="str">
        <f t="shared" si="68"/>
        <v>08103</v>
      </c>
      <c r="D4392" s="81" t="s">
        <v>606</v>
      </c>
      <c r="E4392" s="81" t="s">
        <v>3740</v>
      </c>
      <c r="F4392" s="81">
        <v>56.8</v>
      </c>
      <c r="G4392" s="81" t="s">
        <v>515</v>
      </c>
      <c r="H4392" s="81" t="s">
        <v>3744</v>
      </c>
      <c r="I4392" s="81" t="s">
        <v>3742</v>
      </c>
      <c r="J4392" s="81" t="s">
        <v>231</v>
      </c>
      <c r="K4392" s="81" t="s">
        <v>333</v>
      </c>
      <c r="L4392" s="81">
        <v>-108.19551186111111</v>
      </c>
      <c r="M4392" s="81">
        <v>39.900299666666662</v>
      </c>
      <c r="N4392" s="190">
        <v>0</v>
      </c>
      <c r="O4392" s="185">
        <v>0</v>
      </c>
      <c r="P4392" s="185">
        <v>0</v>
      </c>
      <c r="Q4392" s="185">
        <v>0</v>
      </c>
      <c r="R4392" s="186">
        <v>0</v>
      </c>
    </row>
    <row r="4393" spans="1:18" s="81" customFormat="1" x14ac:dyDescent="0.2">
      <c r="A4393" s="81" t="s">
        <v>147</v>
      </c>
      <c r="B4393" s="81" t="s">
        <v>493</v>
      </c>
      <c r="C4393" s="81" t="str">
        <f t="shared" si="68"/>
        <v>08103</v>
      </c>
      <c r="D4393" s="81" t="s">
        <v>606</v>
      </c>
      <c r="E4393" s="81" t="s">
        <v>3740</v>
      </c>
      <c r="F4393" s="81">
        <v>56.8</v>
      </c>
      <c r="G4393" s="81" t="s">
        <v>515</v>
      </c>
      <c r="H4393" s="81" t="s">
        <v>3744</v>
      </c>
      <c r="I4393" s="81" t="s">
        <v>3742</v>
      </c>
      <c r="J4393" s="81" t="s">
        <v>231</v>
      </c>
      <c r="K4393" s="81" t="s">
        <v>333</v>
      </c>
      <c r="L4393" s="81">
        <v>-108.19551186111111</v>
      </c>
      <c r="M4393" s="81">
        <v>39.900299666666662</v>
      </c>
      <c r="N4393" s="190">
        <v>0</v>
      </c>
      <c r="O4393" s="185">
        <v>0</v>
      </c>
      <c r="P4393" s="185">
        <v>0</v>
      </c>
      <c r="Q4393" s="185">
        <v>1.704E-2</v>
      </c>
      <c r="R4393" s="186">
        <v>0</v>
      </c>
    </row>
    <row r="4394" spans="1:18" s="81" customFormat="1" x14ac:dyDescent="0.2">
      <c r="A4394" s="81" t="s">
        <v>147</v>
      </c>
      <c r="B4394" s="81" t="s">
        <v>493</v>
      </c>
      <c r="C4394" s="81" t="str">
        <f t="shared" si="68"/>
        <v>08103</v>
      </c>
      <c r="D4394" s="81" t="s">
        <v>606</v>
      </c>
      <c r="E4394" s="81" t="s">
        <v>3740</v>
      </c>
      <c r="F4394" s="81">
        <v>56.8</v>
      </c>
      <c r="G4394" s="81" t="s">
        <v>515</v>
      </c>
      <c r="H4394" s="81" t="s">
        <v>3744</v>
      </c>
      <c r="I4394" s="81" t="s">
        <v>3742</v>
      </c>
      <c r="J4394" s="81" t="s">
        <v>231</v>
      </c>
      <c r="K4394" s="81" t="s">
        <v>333</v>
      </c>
      <c r="L4394" s="81">
        <v>-108.19551186111111</v>
      </c>
      <c r="M4394" s="81">
        <v>39.900299666666662</v>
      </c>
      <c r="N4394" s="190">
        <v>0</v>
      </c>
      <c r="O4394" s="185">
        <v>4.1399999999999997</v>
      </c>
      <c r="P4394" s="185">
        <v>0</v>
      </c>
      <c r="Q4394" s="185">
        <v>0</v>
      </c>
      <c r="R4394" s="186">
        <v>0</v>
      </c>
    </row>
    <row r="4395" spans="1:18" s="81" customFormat="1" x14ac:dyDescent="0.2">
      <c r="A4395" s="81" t="s">
        <v>147</v>
      </c>
      <c r="B4395" s="81" t="s">
        <v>493</v>
      </c>
      <c r="C4395" s="81" t="str">
        <f t="shared" si="68"/>
        <v>08103</v>
      </c>
      <c r="D4395" s="81" t="s">
        <v>606</v>
      </c>
      <c r="E4395" s="81" t="s">
        <v>3740</v>
      </c>
      <c r="F4395" s="81">
        <v>56.8</v>
      </c>
      <c r="G4395" s="81" t="s">
        <v>515</v>
      </c>
      <c r="H4395" s="81" t="s">
        <v>3744</v>
      </c>
      <c r="I4395" s="81" t="s">
        <v>3742</v>
      </c>
      <c r="J4395" s="81" t="s">
        <v>231</v>
      </c>
      <c r="K4395" s="81" t="s">
        <v>333</v>
      </c>
      <c r="L4395" s="81">
        <v>-108.19551186111111</v>
      </c>
      <c r="M4395" s="81">
        <v>39.900299666666662</v>
      </c>
      <c r="N4395" s="190">
        <v>0</v>
      </c>
      <c r="O4395" s="185">
        <v>0</v>
      </c>
      <c r="P4395" s="185">
        <v>15.52</v>
      </c>
      <c r="Q4395" s="185">
        <v>0</v>
      </c>
      <c r="R4395" s="186">
        <v>0</v>
      </c>
    </row>
    <row r="4396" spans="1:18" s="81" customFormat="1" x14ac:dyDescent="0.2">
      <c r="A4396" s="81" t="s">
        <v>147</v>
      </c>
      <c r="B4396" s="81" t="s">
        <v>493</v>
      </c>
      <c r="C4396" s="81" t="str">
        <f t="shared" si="68"/>
        <v>08103</v>
      </c>
      <c r="D4396" s="81" t="s">
        <v>606</v>
      </c>
      <c r="E4396" s="81" t="s">
        <v>3740</v>
      </c>
      <c r="F4396" s="81">
        <v>56.8</v>
      </c>
      <c r="G4396" s="81" t="s">
        <v>515</v>
      </c>
      <c r="H4396" s="81" t="s">
        <v>3744</v>
      </c>
      <c r="I4396" s="81" t="s">
        <v>3742</v>
      </c>
      <c r="J4396" s="81" t="s">
        <v>231</v>
      </c>
      <c r="K4396" s="81" t="s">
        <v>333</v>
      </c>
      <c r="L4396" s="81">
        <v>-108.19551186111111</v>
      </c>
      <c r="M4396" s="81">
        <v>39.900299666666662</v>
      </c>
      <c r="N4396" s="190">
        <v>17.25</v>
      </c>
      <c r="O4396" s="185">
        <v>0</v>
      </c>
      <c r="P4396" s="185">
        <v>0</v>
      </c>
      <c r="Q4396" s="185">
        <v>0</v>
      </c>
      <c r="R4396" s="186">
        <v>0</v>
      </c>
    </row>
    <row r="4397" spans="1:18" s="81" customFormat="1" x14ac:dyDescent="0.2">
      <c r="A4397" s="81" t="s">
        <v>147</v>
      </c>
      <c r="B4397" s="81" t="s">
        <v>493</v>
      </c>
      <c r="C4397" s="81" t="str">
        <f t="shared" si="68"/>
        <v>08103</v>
      </c>
      <c r="D4397" s="81" t="s">
        <v>606</v>
      </c>
      <c r="E4397" s="81" t="s">
        <v>3740</v>
      </c>
      <c r="F4397" s="81">
        <v>56.8</v>
      </c>
      <c r="G4397" s="81" t="s">
        <v>515</v>
      </c>
      <c r="H4397" s="81" t="s">
        <v>3744</v>
      </c>
      <c r="I4397" s="81" t="s">
        <v>3742</v>
      </c>
      <c r="J4397" s="81" t="s">
        <v>231</v>
      </c>
      <c r="K4397" s="81" t="s">
        <v>333</v>
      </c>
      <c r="L4397" s="81">
        <v>-108.19551186111111</v>
      </c>
      <c r="M4397" s="81">
        <v>39.900299666666662</v>
      </c>
      <c r="N4397" s="190">
        <v>0</v>
      </c>
      <c r="O4397" s="185">
        <v>0</v>
      </c>
      <c r="P4397" s="185">
        <v>0</v>
      </c>
      <c r="Q4397" s="185">
        <v>0</v>
      </c>
      <c r="R4397" s="186">
        <v>0.28999999999999998</v>
      </c>
    </row>
    <row r="4398" spans="1:18" s="81" customFormat="1" x14ac:dyDescent="0.2">
      <c r="A4398" s="81" t="s">
        <v>147</v>
      </c>
      <c r="B4398" s="81" t="s">
        <v>493</v>
      </c>
      <c r="C4398" s="81" t="str">
        <f t="shared" si="68"/>
        <v>08103</v>
      </c>
      <c r="D4398" s="81" t="s">
        <v>606</v>
      </c>
      <c r="E4398" s="81" t="s">
        <v>3740</v>
      </c>
      <c r="F4398" s="81">
        <v>56.8</v>
      </c>
      <c r="G4398" s="81" t="s">
        <v>515</v>
      </c>
      <c r="H4398" s="81" t="s">
        <v>3744</v>
      </c>
      <c r="I4398" s="81" t="s">
        <v>3742</v>
      </c>
      <c r="J4398" s="81" t="s">
        <v>231</v>
      </c>
      <c r="K4398" s="81" t="s">
        <v>333</v>
      </c>
      <c r="L4398" s="81">
        <v>-108.19551186111111</v>
      </c>
      <c r="M4398" s="81">
        <v>39.900299666666662</v>
      </c>
      <c r="N4398" s="190">
        <v>0</v>
      </c>
      <c r="O4398" s="185">
        <v>0</v>
      </c>
      <c r="P4398" s="185">
        <v>0</v>
      </c>
      <c r="Q4398" s="185">
        <v>0</v>
      </c>
      <c r="R4398" s="186">
        <v>0</v>
      </c>
    </row>
    <row r="4399" spans="1:18" s="81" customFormat="1" x14ac:dyDescent="0.2">
      <c r="A4399" s="81" t="s">
        <v>147</v>
      </c>
      <c r="B4399" s="81" t="s">
        <v>493</v>
      </c>
      <c r="C4399" s="81" t="str">
        <f t="shared" si="68"/>
        <v>08103</v>
      </c>
      <c r="D4399" s="81" t="s">
        <v>606</v>
      </c>
      <c r="E4399" s="81" t="s">
        <v>3740</v>
      </c>
      <c r="F4399" s="81">
        <v>56.8</v>
      </c>
      <c r="G4399" s="81" t="s">
        <v>515</v>
      </c>
      <c r="H4399" s="81" t="s">
        <v>3744</v>
      </c>
      <c r="I4399" s="81" t="s">
        <v>3742</v>
      </c>
      <c r="J4399" s="81" t="s">
        <v>231</v>
      </c>
      <c r="K4399" s="81" t="s">
        <v>333</v>
      </c>
      <c r="L4399" s="81">
        <v>-108.19551186111111</v>
      </c>
      <c r="M4399" s="81">
        <v>39.900299666666662</v>
      </c>
      <c r="N4399" s="190">
        <v>0</v>
      </c>
      <c r="O4399" s="185">
        <v>0</v>
      </c>
      <c r="P4399" s="185">
        <v>0</v>
      </c>
      <c r="Q4399" s="185">
        <v>1.704E-2</v>
      </c>
      <c r="R4399" s="186">
        <v>0</v>
      </c>
    </row>
    <row r="4400" spans="1:18" s="81" customFormat="1" x14ac:dyDescent="0.2">
      <c r="A4400" s="81" t="s">
        <v>147</v>
      </c>
      <c r="B4400" s="81" t="s">
        <v>493</v>
      </c>
      <c r="C4400" s="81" t="str">
        <f t="shared" si="68"/>
        <v>08103</v>
      </c>
      <c r="D4400" s="81" t="s">
        <v>606</v>
      </c>
      <c r="E4400" s="81" t="s">
        <v>3740</v>
      </c>
      <c r="F4400" s="81">
        <v>56.8</v>
      </c>
      <c r="G4400" s="81" t="s">
        <v>515</v>
      </c>
      <c r="H4400" s="81" t="s">
        <v>3744</v>
      </c>
      <c r="I4400" s="81" t="s">
        <v>3742</v>
      </c>
      <c r="J4400" s="81" t="s">
        <v>231</v>
      </c>
      <c r="K4400" s="81" t="s">
        <v>333</v>
      </c>
      <c r="L4400" s="81">
        <v>-108.19551186111111</v>
      </c>
      <c r="M4400" s="81">
        <v>39.900299666666662</v>
      </c>
      <c r="N4400" s="190">
        <v>0</v>
      </c>
      <c r="O4400" s="185">
        <v>4.1399999999999997</v>
      </c>
      <c r="P4400" s="185">
        <v>0</v>
      </c>
      <c r="Q4400" s="185">
        <v>0</v>
      </c>
      <c r="R4400" s="186">
        <v>0</v>
      </c>
    </row>
    <row r="4401" spans="1:18" s="81" customFormat="1" x14ac:dyDescent="0.2">
      <c r="A4401" s="81" t="s">
        <v>147</v>
      </c>
      <c r="B4401" s="81" t="s">
        <v>493</v>
      </c>
      <c r="C4401" s="81" t="str">
        <f t="shared" si="68"/>
        <v>08103</v>
      </c>
      <c r="D4401" s="81" t="s">
        <v>606</v>
      </c>
      <c r="E4401" s="81" t="s">
        <v>3740</v>
      </c>
      <c r="F4401" s="81">
        <v>82.2</v>
      </c>
      <c r="G4401" s="81" t="s">
        <v>515</v>
      </c>
      <c r="H4401" s="81" t="s">
        <v>3745</v>
      </c>
      <c r="I4401" s="81" t="s">
        <v>3742</v>
      </c>
      <c r="J4401" s="81" t="s">
        <v>231</v>
      </c>
      <c r="K4401" s="81" t="s">
        <v>333</v>
      </c>
      <c r="L4401" s="81">
        <v>-108.19551186111111</v>
      </c>
      <c r="M4401" s="81">
        <v>39.900299666666662</v>
      </c>
      <c r="N4401" s="190">
        <v>0</v>
      </c>
      <c r="O4401" s="185">
        <v>0</v>
      </c>
      <c r="P4401" s="185">
        <v>32.85</v>
      </c>
      <c r="Q4401" s="185">
        <v>0</v>
      </c>
      <c r="R4401" s="186">
        <v>0</v>
      </c>
    </row>
    <row r="4402" spans="1:18" s="81" customFormat="1" x14ac:dyDescent="0.2">
      <c r="A4402" s="81" t="s">
        <v>147</v>
      </c>
      <c r="B4402" s="81" t="s">
        <v>493</v>
      </c>
      <c r="C4402" s="81" t="str">
        <f t="shared" si="68"/>
        <v>08103</v>
      </c>
      <c r="D4402" s="81" t="s">
        <v>606</v>
      </c>
      <c r="E4402" s="81" t="s">
        <v>3740</v>
      </c>
      <c r="F4402" s="81">
        <v>82.2</v>
      </c>
      <c r="G4402" s="81" t="s">
        <v>515</v>
      </c>
      <c r="H4402" s="81" t="s">
        <v>3745</v>
      </c>
      <c r="I4402" s="81" t="s">
        <v>3742</v>
      </c>
      <c r="J4402" s="81" t="s">
        <v>231</v>
      </c>
      <c r="K4402" s="81" t="s">
        <v>333</v>
      </c>
      <c r="L4402" s="81">
        <v>-108.19551186111111</v>
      </c>
      <c r="M4402" s="81">
        <v>39.900299666666662</v>
      </c>
      <c r="N4402" s="190">
        <v>26.28</v>
      </c>
      <c r="O4402" s="185">
        <v>0</v>
      </c>
      <c r="P4402" s="185">
        <v>0</v>
      </c>
      <c r="Q4402" s="185">
        <v>0</v>
      </c>
      <c r="R4402" s="186">
        <v>0</v>
      </c>
    </row>
    <row r="4403" spans="1:18" s="81" customFormat="1" x14ac:dyDescent="0.2">
      <c r="A4403" s="81" t="s">
        <v>147</v>
      </c>
      <c r="B4403" s="81" t="s">
        <v>493</v>
      </c>
      <c r="C4403" s="81" t="str">
        <f t="shared" si="68"/>
        <v>08103</v>
      </c>
      <c r="D4403" s="81" t="s">
        <v>606</v>
      </c>
      <c r="E4403" s="81" t="s">
        <v>3740</v>
      </c>
      <c r="F4403" s="81">
        <v>82.2</v>
      </c>
      <c r="G4403" s="81" t="s">
        <v>515</v>
      </c>
      <c r="H4403" s="81" t="s">
        <v>3745</v>
      </c>
      <c r="I4403" s="81" t="s">
        <v>3742</v>
      </c>
      <c r="J4403" s="81" t="s">
        <v>231</v>
      </c>
      <c r="K4403" s="81" t="s">
        <v>333</v>
      </c>
      <c r="L4403" s="81">
        <v>-108.19551186111111</v>
      </c>
      <c r="M4403" s="81">
        <v>39.900299666666662</v>
      </c>
      <c r="N4403" s="190">
        <v>0</v>
      </c>
      <c r="O4403" s="185">
        <v>0</v>
      </c>
      <c r="P4403" s="185">
        <v>0</v>
      </c>
      <c r="Q4403" s="185">
        <v>0</v>
      </c>
      <c r="R4403" s="186">
        <v>0.44</v>
      </c>
    </row>
    <row r="4404" spans="1:18" s="81" customFormat="1" x14ac:dyDescent="0.2">
      <c r="A4404" s="81" t="s">
        <v>147</v>
      </c>
      <c r="B4404" s="81" t="s">
        <v>493</v>
      </c>
      <c r="C4404" s="81" t="str">
        <f t="shared" si="68"/>
        <v>08103</v>
      </c>
      <c r="D4404" s="81" t="s">
        <v>606</v>
      </c>
      <c r="E4404" s="81" t="s">
        <v>3740</v>
      </c>
      <c r="F4404" s="81">
        <v>82.2</v>
      </c>
      <c r="G4404" s="81" t="s">
        <v>515</v>
      </c>
      <c r="H4404" s="81" t="s">
        <v>3745</v>
      </c>
      <c r="I4404" s="81" t="s">
        <v>3742</v>
      </c>
      <c r="J4404" s="81" t="s">
        <v>231</v>
      </c>
      <c r="K4404" s="81" t="s">
        <v>333</v>
      </c>
      <c r="L4404" s="81">
        <v>-108.19551186111111</v>
      </c>
      <c r="M4404" s="81">
        <v>39.900299666666662</v>
      </c>
      <c r="N4404" s="190">
        <v>0</v>
      </c>
      <c r="O4404" s="185">
        <v>0</v>
      </c>
      <c r="P4404" s="185">
        <v>0</v>
      </c>
      <c r="Q4404" s="185">
        <v>0</v>
      </c>
      <c r="R4404" s="186">
        <v>0</v>
      </c>
    </row>
    <row r="4405" spans="1:18" s="81" customFormat="1" x14ac:dyDescent="0.2">
      <c r="A4405" s="81" t="s">
        <v>147</v>
      </c>
      <c r="B4405" s="81" t="s">
        <v>493</v>
      </c>
      <c r="C4405" s="81" t="str">
        <f t="shared" si="68"/>
        <v>08103</v>
      </c>
      <c r="D4405" s="81" t="s">
        <v>606</v>
      </c>
      <c r="E4405" s="81" t="s">
        <v>3740</v>
      </c>
      <c r="F4405" s="81">
        <v>82.2</v>
      </c>
      <c r="G4405" s="81" t="s">
        <v>515</v>
      </c>
      <c r="H4405" s="81" t="s">
        <v>3745</v>
      </c>
      <c r="I4405" s="81" t="s">
        <v>3742</v>
      </c>
      <c r="J4405" s="81" t="s">
        <v>231</v>
      </c>
      <c r="K4405" s="81" t="s">
        <v>333</v>
      </c>
      <c r="L4405" s="81">
        <v>-108.19551186111111</v>
      </c>
      <c r="M4405" s="81">
        <v>39.900299666666662</v>
      </c>
      <c r="N4405" s="190">
        <v>0</v>
      </c>
      <c r="O4405" s="185">
        <v>13.14</v>
      </c>
      <c r="P4405" s="185">
        <v>0</v>
      </c>
      <c r="Q4405" s="185">
        <v>0</v>
      </c>
      <c r="R4405" s="186">
        <v>0</v>
      </c>
    </row>
    <row r="4406" spans="1:18" s="81" customFormat="1" x14ac:dyDescent="0.2">
      <c r="A4406" s="81" t="s">
        <v>147</v>
      </c>
      <c r="B4406" s="81" t="s">
        <v>493</v>
      </c>
      <c r="C4406" s="81" t="str">
        <f t="shared" si="68"/>
        <v>08103</v>
      </c>
      <c r="D4406" s="81" t="s">
        <v>606</v>
      </c>
      <c r="E4406" s="81" t="s">
        <v>3740</v>
      </c>
      <c r="F4406" s="81">
        <v>23725</v>
      </c>
      <c r="G4406" s="81" t="s">
        <v>505</v>
      </c>
      <c r="H4406" s="81" t="s">
        <v>3746</v>
      </c>
      <c r="I4406" s="81" t="s">
        <v>3742</v>
      </c>
      <c r="J4406" s="81" t="s">
        <v>10</v>
      </c>
      <c r="K4406" s="81" t="s">
        <v>319</v>
      </c>
      <c r="L4406" s="81">
        <v>-108.19551186111111</v>
      </c>
      <c r="M4406" s="81">
        <v>39.900299666666662</v>
      </c>
      <c r="N4406" s="190">
        <v>0</v>
      </c>
      <c r="O4406" s="185">
        <v>0.253</v>
      </c>
      <c r="P4406" s="185">
        <v>0</v>
      </c>
      <c r="Q4406" s="185">
        <v>0</v>
      </c>
      <c r="R4406" s="186">
        <v>0</v>
      </c>
    </row>
    <row r="4407" spans="1:18" s="81" customFormat="1" x14ac:dyDescent="0.2">
      <c r="A4407" s="81" t="s">
        <v>147</v>
      </c>
      <c r="B4407" s="81" t="s">
        <v>493</v>
      </c>
      <c r="C4407" s="81" t="str">
        <f t="shared" si="68"/>
        <v>08103</v>
      </c>
      <c r="D4407" s="81" t="s">
        <v>606</v>
      </c>
      <c r="E4407" s="81" t="s">
        <v>3740</v>
      </c>
      <c r="F4407" s="81">
        <v>209.15</v>
      </c>
      <c r="G4407" s="81" t="s">
        <v>528</v>
      </c>
      <c r="H4407" s="81" t="s">
        <v>3747</v>
      </c>
      <c r="I4407" s="81" t="s">
        <v>3742</v>
      </c>
      <c r="J4407" s="81" t="s">
        <v>14</v>
      </c>
      <c r="K4407" s="81" t="s">
        <v>320</v>
      </c>
      <c r="L4407" s="81">
        <v>-108.19551186111111</v>
      </c>
      <c r="M4407" s="81">
        <v>39.900299666666662</v>
      </c>
      <c r="N4407" s="190">
        <v>0</v>
      </c>
      <c r="O4407" s="185">
        <v>0.56000000000000005</v>
      </c>
      <c r="P4407" s="185">
        <v>0</v>
      </c>
      <c r="Q4407" s="185">
        <v>0</v>
      </c>
      <c r="R4407" s="186">
        <v>0</v>
      </c>
    </row>
    <row r="4408" spans="1:18" s="81" customFormat="1" x14ac:dyDescent="0.2">
      <c r="A4408" s="81" t="s">
        <v>147</v>
      </c>
      <c r="B4408" s="81" t="s">
        <v>493</v>
      </c>
      <c r="C4408" s="81" t="str">
        <f t="shared" si="68"/>
        <v>08103</v>
      </c>
      <c r="D4408" s="81" t="s">
        <v>606</v>
      </c>
      <c r="E4408" s="81" t="s">
        <v>3367</v>
      </c>
      <c r="F4408" s="81">
        <v>0.2</v>
      </c>
      <c r="G4408" s="81" t="s">
        <v>515</v>
      </c>
      <c r="H4408" s="81" t="s">
        <v>3748</v>
      </c>
      <c r="I4408" s="81" t="s">
        <v>3749</v>
      </c>
      <c r="J4408" s="81" t="s">
        <v>229</v>
      </c>
      <c r="K4408" s="81" t="s">
        <v>333</v>
      </c>
      <c r="L4408" s="81">
        <v>-108.84438211111112</v>
      </c>
      <c r="M4408" s="81">
        <v>39.835041277777783</v>
      </c>
      <c r="N4408" s="190">
        <v>0</v>
      </c>
      <c r="O4408" s="185">
        <v>0</v>
      </c>
      <c r="P4408" s="185">
        <v>33.6</v>
      </c>
      <c r="Q4408" s="185">
        <v>0</v>
      </c>
      <c r="R4408" s="186">
        <v>0</v>
      </c>
    </row>
    <row r="4409" spans="1:18" s="81" customFormat="1" x14ac:dyDescent="0.2">
      <c r="A4409" s="81" t="s">
        <v>147</v>
      </c>
      <c r="B4409" s="81" t="s">
        <v>493</v>
      </c>
      <c r="C4409" s="81" t="str">
        <f t="shared" si="68"/>
        <v>08103</v>
      </c>
      <c r="D4409" s="81" t="s">
        <v>606</v>
      </c>
      <c r="E4409" s="81" t="s">
        <v>3367</v>
      </c>
      <c r="F4409" s="81">
        <v>0.2</v>
      </c>
      <c r="G4409" s="81" t="s">
        <v>515</v>
      </c>
      <c r="H4409" s="81" t="s">
        <v>3748</v>
      </c>
      <c r="I4409" s="81" t="s">
        <v>3749</v>
      </c>
      <c r="J4409" s="81" t="s">
        <v>229</v>
      </c>
      <c r="K4409" s="81" t="s">
        <v>333</v>
      </c>
      <c r="L4409" s="81">
        <v>-108.84438211111112</v>
      </c>
      <c r="M4409" s="81">
        <v>39.835041277777783</v>
      </c>
      <c r="N4409" s="190">
        <v>1</v>
      </c>
      <c r="O4409" s="185">
        <v>0</v>
      </c>
      <c r="P4409" s="185">
        <v>0</v>
      </c>
      <c r="Q4409" s="185">
        <v>0</v>
      </c>
      <c r="R4409" s="186">
        <v>0</v>
      </c>
    </row>
    <row r="4410" spans="1:18" s="81" customFormat="1" x14ac:dyDescent="0.2">
      <c r="A4410" s="81" t="s">
        <v>147</v>
      </c>
      <c r="B4410" s="81" t="s">
        <v>493</v>
      </c>
      <c r="C4410" s="81" t="str">
        <f t="shared" si="68"/>
        <v>08103</v>
      </c>
      <c r="D4410" s="81" t="s">
        <v>606</v>
      </c>
      <c r="E4410" s="81" t="s">
        <v>3367</v>
      </c>
      <c r="F4410" s="81">
        <v>0.2</v>
      </c>
      <c r="G4410" s="81" t="s">
        <v>515</v>
      </c>
      <c r="H4410" s="81" t="s">
        <v>3748</v>
      </c>
      <c r="I4410" s="81" t="s">
        <v>3749</v>
      </c>
      <c r="J4410" s="81" t="s">
        <v>229</v>
      </c>
      <c r="K4410" s="81" t="s">
        <v>333</v>
      </c>
      <c r="L4410" s="81">
        <v>-108.84438211111112</v>
      </c>
      <c r="M4410" s="81">
        <v>39.835041277777783</v>
      </c>
      <c r="N4410" s="190">
        <v>0</v>
      </c>
      <c r="O4410" s="185">
        <v>0</v>
      </c>
      <c r="P4410" s="185">
        <v>0</v>
      </c>
      <c r="Q4410" s="185">
        <v>0</v>
      </c>
      <c r="R4410" s="186">
        <v>1E-3</v>
      </c>
    </row>
    <row r="4411" spans="1:18" s="81" customFormat="1" x14ac:dyDescent="0.2">
      <c r="A4411" s="81" t="s">
        <v>147</v>
      </c>
      <c r="B4411" s="81" t="s">
        <v>493</v>
      </c>
      <c r="C4411" s="81" t="str">
        <f t="shared" si="68"/>
        <v>08103</v>
      </c>
      <c r="D4411" s="81" t="s">
        <v>606</v>
      </c>
      <c r="E4411" s="81" t="s">
        <v>3367</v>
      </c>
      <c r="F4411" s="81">
        <v>0.2</v>
      </c>
      <c r="G4411" s="81" t="s">
        <v>515</v>
      </c>
      <c r="H4411" s="81" t="s">
        <v>3748</v>
      </c>
      <c r="I4411" s="81" t="s">
        <v>3749</v>
      </c>
      <c r="J4411" s="81" t="s">
        <v>229</v>
      </c>
      <c r="K4411" s="81" t="s">
        <v>333</v>
      </c>
      <c r="L4411" s="81">
        <v>-108.84438211111112</v>
      </c>
      <c r="M4411" s="81">
        <v>39.835041277777783</v>
      </c>
      <c r="N4411" s="190">
        <v>0</v>
      </c>
      <c r="O4411" s="185">
        <v>0</v>
      </c>
      <c r="P4411" s="185">
        <v>0</v>
      </c>
      <c r="Q4411" s="185">
        <v>0</v>
      </c>
      <c r="R4411" s="186">
        <v>0</v>
      </c>
    </row>
    <row r="4412" spans="1:18" s="81" customFormat="1" x14ac:dyDescent="0.2">
      <c r="A4412" s="81" t="s">
        <v>147</v>
      </c>
      <c r="B4412" s="81" t="s">
        <v>493</v>
      </c>
      <c r="C4412" s="81" t="str">
        <f t="shared" si="68"/>
        <v>08103</v>
      </c>
      <c r="D4412" s="81" t="s">
        <v>606</v>
      </c>
      <c r="E4412" s="81" t="s">
        <v>3367</v>
      </c>
      <c r="F4412" s="81">
        <v>0.2</v>
      </c>
      <c r="G4412" s="81" t="s">
        <v>515</v>
      </c>
      <c r="H4412" s="81" t="s">
        <v>3748</v>
      </c>
      <c r="I4412" s="81" t="s">
        <v>3749</v>
      </c>
      <c r="J4412" s="81" t="s">
        <v>229</v>
      </c>
      <c r="K4412" s="81" t="s">
        <v>333</v>
      </c>
      <c r="L4412" s="81">
        <v>-108.84438211111112</v>
      </c>
      <c r="M4412" s="81">
        <v>39.835041277777783</v>
      </c>
      <c r="N4412" s="190">
        <v>0</v>
      </c>
      <c r="O4412" s="185">
        <v>0</v>
      </c>
      <c r="P4412" s="185">
        <v>0</v>
      </c>
      <c r="Q4412" s="185">
        <v>6.0000000000000002E-5</v>
      </c>
      <c r="R4412" s="186">
        <v>0</v>
      </c>
    </row>
    <row r="4413" spans="1:18" s="81" customFormat="1" x14ac:dyDescent="0.2">
      <c r="A4413" s="81" t="s">
        <v>147</v>
      </c>
      <c r="B4413" s="81" t="s">
        <v>493</v>
      </c>
      <c r="C4413" s="81" t="str">
        <f t="shared" si="68"/>
        <v>08103</v>
      </c>
      <c r="D4413" s="81" t="s">
        <v>606</v>
      </c>
      <c r="E4413" s="81" t="s">
        <v>3367</v>
      </c>
      <c r="F4413" s="81">
        <v>0.2</v>
      </c>
      <c r="G4413" s="81" t="s">
        <v>515</v>
      </c>
      <c r="H4413" s="81" t="s">
        <v>3748</v>
      </c>
      <c r="I4413" s="81" t="s">
        <v>3749</v>
      </c>
      <c r="J4413" s="81" t="s">
        <v>229</v>
      </c>
      <c r="K4413" s="81" t="s">
        <v>333</v>
      </c>
      <c r="L4413" s="81">
        <v>-108.84438211111112</v>
      </c>
      <c r="M4413" s="81">
        <v>39.835041277777783</v>
      </c>
      <c r="N4413" s="190">
        <v>0</v>
      </c>
      <c r="O4413" s="185">
        <v>0.1</v>
      </c>
      <c r="P4413" s="185">
        <v>0</v>
      </c>
      <c r="Q4413" s="185">
        <v>0</v>
      </c>
      <c r="R4413" s="186">
        <v>0</v>
      </c>
    </row>
    <row r="4414" spans="1:18" s="81" customFormat="1" x14ac:dyDescent="0.2">
      <c r="A4414" s="81" t="s">
        <v>147</v>
      </c>
      <c r="B4414" s="81" t="s">
        <v>493</v>
      </c>
      <c r="C4414" s="81" t="str">
        <f t="shared" si="68"/>
        <v>08103</v>
      </c>
      <c r="D4414" s="81" t="s">
        <v>606</v>
      </c>
      <c r="E4414" s="81" t="s">
        <v>3369</v>
      </c>
      <c r="F4414" s="81">
        <v>0.20100000000000001</v>
      </c>
      <c r="G4414" s="81" t="s">
        <v>515</v>
      </c>
      <c r="H4414" s="81" t="s">
        <v>3750</v>
      </c>
      <c r="I4414" s="81" t="s">
        <v>3751</v>
      </c>
      <c r="J4414" s="81" t="s">
        <v>229</v>
      </c>
      <c r="K4414" s="81" t="s">
        <v>333</v>
      </c>
      <c r="L4414" s="81">
        <v>-108.8443818611111</v>
      </c>
      <c r="M4414" s="81">
        <v>39.835036694444447</v>
      </c>
      <c r="N4414" s="190">
        <v>0</v>
      </c>
      <c r="O4414" s="185">
        <v>0</v>
      </c>
      <c r="P4414" s="185">
        <v>33.6</v>
      </c>
      <c r="Q4414" s="185">
        <v>0</v>
      </c>
      <c r="R4414" s="186">
        <v>0</v>
      </c>
    </row>
    <row r="4415" spans="1:18" s="81" customFormat="1" x14ac:dyDescent="0.2">
      <c r="A4415" s="81" t="s">
        <v>147</v>
      </c>
      <c r="B4415" s="81" t="s">
        <v>493</v>
      </c>
      <c r="C4415" s="81" t="str">
        <f t="shared" si="68"/>
        <v>08103</v>
      </c>
      <c r="D4415" s="81" t="s">
        <v>606</v>
      </c>
      <c r="E4415" s="81" t="s">
        <v>3369</v>
      </c>
      <c r="F4415" s="81">
        <v>0.20100000000000001</v>
      </c>
      <c r="G4415" s="81" t="s">
        <v>515</v>
      </c>
      <c r="H4415" s="81" t="s">
        <v>3750</v>
      </c>
      <c r="I4415" s="81" t="s">
        <v>3751</v>
      </c>
      <c r="J4415" s="81" t="s">
        <v>229</v>
      </c>
      <c r="K4415" s="81" t="s">
        <v>333</v>
      </c>
      <c r="L4415" s="81">
        <v>-108.8443818611111</v>
      </c>
      <c r="M4415" s="81">
        <v>39.835036694444447</v>
      </c>
      <c r="N4415" s="190">
        <v>1</v>
      </c>
      <c r="O4415" s="185">
        <v>0</v>
      </c>
      <c r="P4415" s="185">
        <v>0</v>
      </c>
      <c r="Q4415" s="185">
        <v>0</v>
      </c>
      <c r="R4415" s="186">
        <v>0</v>
      </c>
    </row>
    <row r="4416" spans="1:18" s="81" customFormat="1" x14ac:dyDescent="0.2">
      <c r="A4416" s="81" t="s">
        <v>147</v>
      </c>
      <c r="B4416" s="81" t="s">
        <v>493</v>
      </c>
      <c r="C4416" s="81" t="str">
        <f t="shared" si="68"/>
        <v>08103</v>
      </c>
      <c r="D4416" s="81" t="s">
        <v>606</v>
      </c>
      <c r="E4416" s="81" t="s">
        <v>3369</v>
      </c>
      <c r="F4416" s="81">
        <v>0.20100000000000001</v>
      </c>
      <c r="G4416" s="81" t="s">
        <v>515</v>
      </c>
      <c r="H4416" s="81" t="s">
        <v>3750</v>
      </c>
      <c r="I4416" s="81" t="s">
        <v>3751</v>
      </c>
      <c r="J4416" s="81" t="s">
        <v>229</v>
      </c>
      <c r="K4416" s="81" t="s">
        <v>333</v>
      </c>
      <c r="L4416" s="81">
        <v>-108.8443818611111</v>
      </c>
      <c r="M4416" s="81">
        <v>39.835036694444447</v>
      </c>
      <c r="N4416" s="190">
        <v>0</v>
      </c>
      <c r="O4416" s="185">
        <v>0</v>
      </c>
      <c r="P4416" s="185">
        <v>0</v>
      </c>
      <c r="Q4416" s="185">
        <v>0</v>
      </c>
      <c r="R4416" s="186">
        <v>9.7400000000000004E-4</v>
      </c>
    </row>
    <row r="4417" spans="1:18" s="81" customFormat="1" x14ac:dyDescent="0.2">
      <c r="A4417" s="81" t="s">
        <v>147</v>
      </c>
      <c r="B4417" s="81" t="s">
        <v>493</v>
      </c>
      <c r="C4417" s="81" t="str">
        <f t="shared" si="68"/>
        <v>08103</v>
      </c>
      <c r="D4417" s="81" t="s">
        <v>606</v>
      </c>
      <c r="E4417" s="81" t="s">
        <v>3369</v>
      </c>
      <c r="F4417" s="81">
        <v>0.20100000000000001</v>
      </c>
      <c r="G4417" s="81" t="s">
        <v>515</v>
      </c>
      <c r="H4417" s="81" t="s">
        <v>3750</v>
      </c>
      <c r="I4417" s="81" t="s">
        <v>3751</v>
      </c>
      <c r="J4417" s="81" t="s">
        <v>229</v>
      </c>
      <c r="K4417" s="81" t="s">
        <v>333</v>
      </c>
      <c r="L4417" s="81">
        <v>-108.8443818611111</v>
      </c>
      <c r="M4417" s="81">
        <v>39.835036694444447</v>
      </c>
      <c r="N4417" s="190">
        <v>0</v>
      </c>
      <c r="O4417" s="185">
        <v>0</v>
      </c>
      <c r="P4417" s="185">
        <v>0</v>
      </c>
      <c r="Q4417" s="185">
        <v>0</v>
      </c>
      <c r="R4417" s="186">
        <v>0</v>
      </c>
    </row>
    <row r="4418" spans="1:18" s="81" customFormat="1" x14ac:dyDescent="0.2">
      <c r="A4418" s="81" t="s">
        <v>147</v>
      </c>
      <c r="B4418" s="81" t="s">
        <v>493</v>
      </c>
      <c r="C4418" s="81" t="str">
        <f t="shared" si="68"/>
        <v>08103</v>
      </c>
      <c r="D4418" s="81" t="s">
        <v>606</v>
      </c>
      <c r="E4418" s="81" t="s">
        <v>3369</v>
      </c>
      <c r="F4418" s="81">
        <v>0.20100000000000001</v>
      </c>
      <c r="G4418" s="81" t="s">
        <v>515</v>
      </c>
      <c r="H4418" s="81" t="s">
        <v>3750</v>
      </c>
      <c r="I4418" s="81" t="s">
        <v>3751</v>
      </c>
      <c r="J4418" s="81" t="s">
        <v>229</v>
      </c>
      <c r="K4418" s="81" t="s">
        <v>333</v>
      </c>
      <c r="L4418" s="81">
        <v>-108.8443818611111</v>
      </c>
      <c r="M4418" s="81">
        <v>39.835036694444447</v>
      </c>
      <c r="N4418" s="190">
        <v>0</v>
      </c>
      <c r="O4418" s="185">
        <v>0</v>
      </c>
      <c r="P4418" s="185">
        <v>0</v>
      </c>
      <c r="Q4418" s="185">
        <v>6.0000000000000002E-5</v>
      </c>
      <c r="R4418" s="186">
        <v>0</v>
      </c>
    </row>
    <row r="4419" spans="1:18" s="81" customFormat="1" x14ac:dyDescent="0.2">
      <c r="A4419" s="81" t="s">
        <v>147</v>
      </c>
      <c r="B4419" s="81" t="s">
        <v>493</v>
      </c>
      <c r="C4419" s="81" t="str">
        <f t="shared" si="68"/>
        <v>08103</v>
      </c>
      <c r="D4419" s="81" t="s">
        <v>606</v>
      </c>
      <c r="E4419" s="81" t="s">
        <v>3369</v>
      </c>
      <c r="F4419" s="81">
        <v>0.20100000000000001</v>
      </c>
      <c r="G4419" s="81" t="s">
        <v>515</v>
      </c>
      <c r="H4419" s="81" t="s">
        <v>3750</v>
      </c>
      <c r="I4419" s="81" t="s">
        <v>3751</v>
      </c>
      <c r="J4419" s="81" t="s">
        <v>229</v>
      </c>
      <c r="K4419" s="81" t="s">
        <v>333</v>
      </c>
      <c r="L4419" s="81">
        <v>-108.8443818611111</v>
      </c>
      <c r="M4419" s="81">
        <v>39.835036694444447</v>
      </c>
      <c r="N4419" s="190">
        <v>0</v>
      </c>
      <c r="O4419" s="185">
        <v>0.1</v>
      </c>
      <c r="P4419" s="185">
        <v>0</v>
      </c>
      <c r="Q4419" s="185">
        <v>0</v>
      </c>
      <c r="R4419" s="186">
        <v>0</v>
      </c>
    </row>
    <row r="4420" spans="1:18" s="81" customFormat="1" x14ac:dyDescent="0.2">
      <c r="A4420" s="81" t="s">
        <v>147</v>
      </c>
      <c r="B4420" s="81" t="s">
        <v>493</v>
      </c>
      <c r="C4420" s="81" t="str">
        <f t="shared" si="68"/>
        <v>08103</v>
      </c>
      <c r="D4420" s="81" t="s">
        <v>606</v>
      </c>
      <c r="E4420" s="81" t="s">
        <v>3373</v>
      </c>
      <c r="F4420" s="81">
        <v>0.20100000000000001</v>
      </c>
      <c r="G4420" s="81" t="s">
        <v>515</v>
      </c>
      <c r="H4420" s="81" t="s">
        <v>3752</v>
      </c>
      <c r="I4420" s="81" t="s">
        <v>3753</v>
      </c>
      <c r="J4420" s="81" t="s">
        <v>229</v>
      </c>
      <c r="K4420" s="81" t="s">
        <v>333</v>
      </c>
      <c r="L4420" s="81">
        <v>-108.8740228611111</v>
      </c>
      <c r="M4420" s="81">
        <v>39.854086694444447</v>
      </c>
      <c r="N4420" s="190">
        <v>0</v>
      </c>
      <c r="O4420" s="185">
        <v>0</v>
      </c>
      <c r="P4420" s="185">
        <v>33.6</v>
      </c>
      <c r="Q4420" s="185">
        <v>0</v>
      </c>
      <c r="R4420" s="186">
        <v>0</v>
      </c>
    </row>
    <row r="4421" spans="1:18" s="81" customFormat="1" x14ac:dyDescent="0.2">
      <c r="A4421" s="81" t="s">
        <v>147</v>
      </c>
      <c r="B4421" s="81" t="s">
        <v>493</v>
      </c>
      <c r="C4421" s="81" t="str">
        <f t="shared" si="68"/>
        <v>08103</v>
      </c>
      <c r="D4421" s="81" t="s">
        <v>606</v>
      </c>
      <c r="E4421" s="81" t="s">
        <v>3373</v>
      </c>
      <c r="F4421" s="81">
        <v>0.20100000000000001</v>
      </c>
      <c r="G4421" s="81" t="s">
        <v>515</v>
      </c>
      <c r="H4421" s="81" t="s">
        <v>3752</v>
      </c>
      <c r="I4421" s="81" t="s">
        <v>3753</v>
      </c>
      <c r="J4421" s="81" t="s">
        <v>229</v>
      </c>
      <c r="K4421" s="81" t="s">
        <v>333</v>
      </c>
      <c r="L4421" s="81">
        <v>-108.8740228611111</v>
      </c>
      <c r="M4421" s="81">
        <v>39.854086694444447</v>
      </c>
      <c r="N4421" s="190">
        <v>1</v>
      </c>
      <c r="O4421" s="185">
        <v>0</v>
      </c>
      <c r="P4421" s="185">
        <v>0</v>
      </c>
      <c r="Q4421" s="185">
        <v>0</v>
      </c>
      <c r="R4421" s="186">
        <v>0</v>
      </c>
    </row>
    <row r="4422" spans="1:18" s="81" customFormat="1" x14ac:dyDescent="0.2">
      <c r="A4422" s="81" t="s">
        <v>147</v>
      </c>
      <c r="B4422" s="81" t="s">
        <v>493</v>
      </c>
      <c r="C4422" s="81" t="str">
        <f t="shared" si="68"/>
        <v>08103</v>
      </c>
      <c r="D4422" s="81" t="s">
        <v>606</v>
      </c>
      <c r="E4422" s="81" t="s">
        <v>3373</v>
      </c>
      <c r="F4422" s="81">
        <v>0.20100000000000001</v>
      </c>
      <c r="G4422" s="81" t="s">
        <v>515</v>
      </c>
      <c r="H4422" s="81" t="s">
        <v>3752</v>
      </c>
      <c r="I4422" s="81" t="s">
        <v>3753</v>
      </c>
      <c r="J4422" s="81" t="s">
        <v>229</v>
      </c>
      <c r="K4422" s="81" t="s">
        <v>333</v>
      </c>
      <c r="L4422" s="81">
        <v>-108.8740228611111</v>
      </c>
      <c r="M4422" s="81">
        <v>39.854086694444447</v>
      </c>
      <c r="N4422" s="190">
        <v>0</v>
      </c>
      <c r="O4422" s="185">
        <v>0</v>
      </c>
      <c r="P4422" s="185">
        <v>0</v>
      </c>
      <c r="Q4422" s="185">
        <v>0</v>
      </c>
      <c r="R4422" s="186">
        <v>9.7400000000000004E-4</v>
      </c>
    </row>
    <row r="4423" spans="1:18" s="81" customFormat="1" x14ac:dyDescent="0.2">
      <c r="A4423" s="81" t="s">
        <v>147</v>
      </c>
      <c r="B4423" s="81" t="s">
        <v>493</v>
      </c>
      <c r="C4423" s="81" t="str">
        <f t="shared" ref="C4423:C4486" si="69">B4423&amp;D4423</f>
        <v>08103</v>
      </c>
      <c r="D4423" s="81" t="s">
        <v>606</v>
      </c>
      <c r="E4423" s="81" t="s">
        <v>3373</v>
      </c>
      <c r="F4423" s="81">
        <v>0.20100000000000001</v>
      </c>
      <c r="G4423" s="81" t="s">
        <v>515</v>
      </c>
      <c r="H4423" s="81" t="s">
        <v>3752</v>
      </c>
      <c r="I4423" s="81" t="s">
        <v>3753</v>
      </c>
      <c r="J4423" s="81" t="s">
        <v>229</v>
      </c>
      <c r="K4423" s="81" t="s">
        <v>333</v>
      </c>
      <c r="L4423" s="81">
        <v>-108.8740228611111</v>
      </c>
      <c r="M4423" s="81">
        <v>39.854086694444447</v>
      </c>
      <c r="N4423" s="190">
        <v>0</v>
      </c>
      <c r="O4423" s="185">
        <v>0</v>
      </c>
      <c r="P4423" s="185">
        <v>0</v>
      </c>
      <c r="Q4423" s="185">
        <v>0</v>
      </c>
      <c r="R4423" s="186">
        <v>0</v>
      </c>
    </row>
    <row r="4424" spans="1:18" s="81" customFormat="1" x14ac:dyDescent="0.2">
      <c r="A4424" s="81" t="s">
        <v>147</v>
      </c>
      <c r="B4424" s="81" t="s">
        <v>493</v>
      </c>
      <c r="C4424" s="81" t="str">
        <f t="shared" si="69"/>
        <v>08103</v>
      </c>
      <c r="D4424" s="81" t="s">
        <v>606</v>
      </c>
      <c r="E4424" s="81" t="s">
        <v>3373</v>
      </c>
      <c r="F4424" s="81">
        <v>0.20100000000000001</v>
      </c>
      <c r="G4424" s="81" t="s">
        <v>515</v>
      </c>
      <c r="H4424" s="81" t="s">
        <v>3752</v>
      </c>
      <c r="I4424" s="81" t="s">
        <v>3753</v>
      </c>
      <c r="J4424" s="81" t="s">
        <v>229</v>
      </c>
      <c r="K4424" s="81" t="s">
        <v>333</v>
      </c>
      <c r="L4424" s="81">
        <v>-108.8740228611111</v>
      </c>
      <c r="M4424" s="81">
        <v>39.854086694444447</v>
      </c>
      <c r="N4424" s="190">
        <v>0</v>
      </c>
      <c r="O4424" s="185">
        <v>0</v>
      </c>
      <c r="P4424" s="185">
        <v>0</v>
      </c>
      <c r="Q4424" s="185">
        <v>6.0000000000000002E-5</v>
      </c>
      <c r="R4424" s="186">
        <v>0</v>
      </c>
    </row>
    <row r="4425" spans="1:18" s="81" customFormat="1" x14ac:dyDescent="0.2">
      <c r="A4425" s="81" t="s">
        <v>147</v>
      </c>
      <c r="B4425" s="81" t="s">
        <v>493</v>
      </c>
      <c r="C4425" s="81" t="str">
        <f t="shared" si="69"/>
        <v>08103</v>
      </c>
      <c r="D4425" s="81" t="s">
        <v>606</v>
      </c>
      <c r="E4425" s="81" t="s">
        <v>3373</v>
      </c>
      <c r="F4425" s="81">
        <v>0.20100000000000001</v>
      </c>
      <c r="G4425" s="81" t="s">
        <v>515</v>
      </c>
      <c r="H4425" s="81" t="s">
        <v>3752</v>
      </c>
      <c r="I4425" s="81" t="s">
        <v>3753</v>
      </c>
      <c r="J4425" s="81" t="s">
        <v>229</v>
      </c>
      <c r="K4425" s="81" t="s">
        <v>333</v>
      </c>
      <c r="L4425" s="81">
        <v>-108.8740228611111</v>
      </c>
      <c r="M4425" s="81">
        <v>39.854086694444447</v>
      </c>
      <c r="N4425" s="190">
        <v>0</v>
      </c>
      <c r="O4425" s="185">
        <v>0.1</v>
      </c>
      <c r="P4425" s="185">
        <v>0</v>
      </c>
      <c r="Q4425" s="185">
        <v>0</v>
      </c>
      <c r="R4425" s="186">
        <v>0</v>
      </c>
    </row>
    <row r="4426" spans="1:18" s="81" customFormat="1" x14ac:dyDescent="0.2">
      <c r="A4426" s="81" t="s">
        <v>147</v>
      </c>
      <c r="B4426" s="81" t="s">
        <v>493</v>
      </c>
      <c r="C4426" s="81" t="str">
        <f t="shared" si="69"/>
        <v>08103</v>
      </c>
      <c r="D4426" s="81" t="s">
        <v>606</v>
      </c>
      <c r="E4426" s="81" t="s">
        <v>3754</v>
      </c>
      <c r="F4426" s="81">
        <v>0.20100000000000001</v>
      </c>
      <c r="G4426" s="81" t="s">
        <v>515</v>
      </c>
      <c r="H4426" s="81" t="s">
        <v>3752</v>
      </c>
      <c r="I4426" s="81" t="s">
        <v>3749</v>
      </c>
      <c r="J4426" s="81" t="s">
        <v>229</v>
      </c>
      <c r="K4426" s="81" t="s">
        <v>333</v>
      </c>
      <c r="L4426" s="81">
        <v>-108.84378508333333</v>
      </c>
      <c r="M4426" s="81">
        <v>39.826441166666669</v>
      </c>
      <c r="N4426" s="190">
        <v>0</v>
      </c>
      <c r="O4426" s="185">
        <v>0</v>
      </c>
      <c r="P4426" s="185">
        <v>33.6</v>
      </c>
      <c r="Q4426" s="185">
        <v>0</v>
      </c>
      <c r="R4426" s="186">
        <v>0</v>
      </c>
    </row>
    <row r="4427" spans="1:18" s="81" customFormat="1" x14ac:dyDescent="0.2">
      <c r="A4427" s="81" t="s">
        <v>147</v>
      </c>
      <c r="B4427" s="81" t="s">
        <v>493</v>
      </c>
      <c r="C4427" s="81" t="str">
        <f t="shared" si="69"/>
        <v>08103</v>
      </c>
      <c r="D4427" s="81" t="s">
        <v>606</v>
      </c>
      <c r="E4427" s="81" t="s">
        <v>3754</v>
      </c>
      <c r="F4427" s="81">
        <v>0.20100000000000001</v>
      </c>
      <c r="G4427" s="81" t="s">
        <v>515</v>
      </c>
      <c r="H4427" s="81" t="s">
        <v>3752</v>
      </c>
      <c r="I4427" s="81" t="s">
        <v>3749</v>
      </c>
      <c r="J4427" s="81" t="s">
        <v>229</v>
      </c>
      <c r="K4427" s="81" t="s">
        <v>333</v>
      </c>
      <c r="L4427" s="81">
        <v>-108.84378508333333</v>
      </c>
      <c r="M4427" s="81">
        <v>39.826441166666669</v>
      </c>
      <c r="N4427" s="190">
        <v>1</v>
      </c>
      <c r="O4427" s="185">
        <v>0</v>
      </c>
      <c r="P4427" s="185">
        <v>0</v>
      </c>
      <c r="Q4427" s="185">
        <v>0</v>
      </c>
      <c r="R4427" s="186">
        <v>0</v>
      </c>
    </row>
    <row r="4428" spans="1:18" s="81" customFormat="1" x14ac:dyDescent="0.2">
      <c r="A4428" s="81" t="s">
        <v>147</v>
      </c>
      <c r="B4428" s="81" t="s">
        <v>493</v>
      </c>
      <c r="C4428" s="81" t="str">
        <f t="shared" si="69"/>
        <v>08103</v>
      </c>
      <c r="D4428" s="81" t="s">
        <v>606</v>
      </c>
      <c r="E4428" s="81" t="s">
        <v>3754</v>
      </c>
      <c r="F4428" s="81">
        <v>0.20100000000000001</v>
      </c>
      <c r="G4428" s="81" t="s">
        <v>515</v>
      </c>
      <c r="H4428" s="81" t="s">
        <v>3752</v>
      </c>
      <c r="I4428" s="81" t="s">
        <v>3749</v>
      </c>
      <c r="J4428" s="81" t="s">
        <v>229</v>
      </c>
      <c r="K4428" s="81" t="s">
        <v>333</v>
      </c>
      <c r="L4428" s="81">
        <v>-108.84378508333333</v>
      </c>
      <c r="M4428" s="81">
        <v>39.826441166666669</v>
      </c>
      <c r="N4428" s="190">
        <v>0</v>
      </c>
      <c r="O4428" s="185">
        <v>0</v>
      </c>
      <c r="P4428" s="185">
        <v>0</v>
      </c>
      <c r="Q4428" s="185">
        <v>0</v>
      </c>
      <c r="R4428" s="186">
        <v>1.407E-3</v>
      </c>
    </row>
    <row r="4429" spans="1:18" s="81" customFormat="1" x14ac:dyDescent="0.2">
      <c r="A4429" s="81" t="s">
        <v>147</v>
      </c>
      <c r="B4429" s="81" t="s">
        <v>493</v>
      </c>
      <c r="C4429" s="81" t="str">
        <f t="shared" si="69"/>
        <v>08103</v>
      </c>
      <c r="D4429" s="81" t="s">
        <v>606</v>
      </c>
      <c r="E4429" s="81" t="s">
        <v>3754</v>
      </c>
      <c r="F4429" s="81">
        <v>0.20100000000000001</v>
      </c>
      <c r="G4429" s="81" t="s">
        <v>515</v>
      </c>
      <c r="H4429" s="81" t="s">
        <v>3752</v>
      </c>
      <c r="I4429" s="81" t="s">
        <v>3749</v>
      </c>
      <c r="J4429" s="81" t="s">
        <v>229</v>
      </c>
      <c r="K4429" s="81" t="s">
        <v>333</v>
      </c>
      <c r="L4429" s="81">
        <v>-108.84378508333333</v>
      </c>
      <c r="M4429" s="81">
        <v>39.826441166666669</v>
      </c>
      <c r="N4429" s="190">
        <v>0</v>
      </c>
      <c r="O4429" s="185">
        <v>0</v>
      </c>
      <c r="P4429" s="185">
        <v>0</v>
      </c>
      <c r="Q4429" s="185">
        <v>0</v>
      </c>
      <c r="R4429" s="186">
        <v>0</v>
      </c>
    </row>
    <row r="4430" spans="1:18" s="81" customFormat="1" x14ac:dyDescent="0.2">
      <c r="A4430" s="81" t="s">
        <v>147</v>
      </c>
      <c r="B4430" s="81" t="s">
        <v>493</v>
      </c>
      <c r="C4430" s="81" t="str">
        <f t="shared" si="69"/>
        <v>08103</v>
      </c>
      <c r="D4430" s="81" t="s">
        <v>606</v>
      </c>
      <c r="E4430" s="81" t="s">
        <v>3754</v>
      </c>
      <c r="F4430" s="81">
        <v>0.20100000000000001</v>
      </c>
      <c r="G4430" s="81" t="s">
        <v>515</v>
      </c>
      <c r="H4430" s="81" t="s">
        <v>3752</v>
      </c>
      <c r="I4430" s="81" t="s">
        <v>3749</v>
      </c>
      <c r="J4430" s="81" t="s">
        <v>229</v>
      </c>
      <c r="K4430" s="81" t="s">
        <v>333</v>
      </c>
      <c r="L4430" s="81">
        <v>-108.84378508333333</v>
      </c>
      <c r="M4430" s="81">
        <v>39.826441166666669</v>
      </c>
      <c r="N4430" s="190">
        <v>0</v>
      </c>
      <c r="O4430" s="185">
        <v>0</v>
      </c>
      <c r="P4430" s="185">
        <v>0</v>
      </c>
      <c r="Q4430" s="185">
        <v>6.0000000000000002E-5</v>
      </c>
      <c r="R4430" s="186">
        <v>0</v>
      </c>
    </row>
    <row r="4431" spans="1:18" s="81" customFormat="1" x14ac:dyDescent="0.2">
      <c r="A4431" s="81" t="s">
        <v>147</v>
      </c>
      <c r="B4431" s="81" t="s">
        <v>493</v>
      </c>
      <c r="C4431" s="81" t="str">
        <f t="shared" si="69"/>
        <v>08103</v>
      </c>
      <c r="D4431" s="81" t="s">
        <v>606</v>
      </c>
      <c r="E4431" s="81" t="s">
        <v>3754</v>
      </c>
      <c r="F4431" s="81">
        <v>0.20100000000000001</v>
      </c>
      <c r="G4431" s="81" t="s">
        <v>515</v>
      </c>
      <c r="H4431" s="81" t="s">
        <v>3752</v>
      </c>
      <c r="I4431" s="81" t="s">
        <v>3749</v>
      </c>
      <c r="J4431" s="81" t="s">
        <v>229</v>
      </c>
      <c r="K4431" s="81" t="s">
        <v>333</v>
      </c>
      <c r="L4431" s="81">
        <v>-108.84378508333333</v>
      </c>
      <c r="M4431" s="81">
        <v>39.826441166666669</v>
      </c>
      <c r="N4431" s="190">
        <v>0</v>
      </c>
      <c r="O4431" s="185">
        <v>0.1</v>
      </c>
      <c r="P4431" s="185">
        <v>0</v>
      </c>
      <c r="Q4431" s="185">
        <v>0</v>
      </c>
      <c r="R4431" s="186">
        <v>0</v>
      </c>
    </row>
    <row r="4432" spans="1:18" s="81" customFormat="1" x14ac:dyDescent="0.2">
      <c r="A4432" s="81" t="s">
        <v>147</v>
      </c>
      <c r="B4432" s="81" t="s">
        <v>493</v>
      </c>
      <c r="C4432" s="81" t="str">
        <f t="shared" si="69"/>
        <v>08103</v>
      </c>
      <c r="D4432" s="81" t="s">
        <v>606</v>
      </c>
      <c r="E4432" s="81" t="s">
        <v>3378</v>
      </c>
      <c r="F4432" s="81">
        <v>0.66900000000000004</v>
      </c>
      <c r="G4432" s="81" t="s">
        <v>515</v>
      </c>
      <c r="H4432" s="81" t="s">
        <v>3752</v>
      </c>
      <c r="I4432" s="81" t="s">
        <v>3749</v>
      </c>
      <c r="J4432" s="81" t="s">
        <v>229</v>
      </c>
      <c r="K4432" s="81" t="s">
        <v>333</v>
      </c>
      <c r="L4432" s="81">
        <v>-108.81715513888888</v>
      </c>
      <c r="M4432" s="81">
        <v>39.865558833333331</v>
      </c>
      <c r="N4432" s="190">
        <v>0</v>
      </c>
      <c r="O4432" s="185">
        <v>0</v>
      </c>
      <c r="P4432" s="185">
        <v>0.15</v>
      </c>
      <c r="Q4432" s="185">
        <v>0</v>
      </c>
      <c r="R4432" s="186">
        <v>0</v>
      </c>
    </row>
    <row r="4433" spans="1:18" s="81" customFormat="1" x14ac:dyDescent="0.2">
      <c r="A4433" s="81" t="s">
        <v>147</v>
      </c>
      <c r="B4433" s="81" t="s">
        <v>493</v>
      </c>
      <c r="C4433" s="81" t="str">
        <f t="shared" si="69"/>
        <v>08103</v>
      </c>
      <c r="D4433" s="81" t="s">
        <v>606</v>
      </c>
      <c r="E4433" s="81" t="s">
        <v>3378</v>
      </c>
      <c r="F4433" s="81">
        <v>0.66900000000000004</v>
      </c>
      <c r="G4433" s="81" t="s">
        <v>515</v>
      </c>
      <c r="H4433" s="81" t="s">
        <v>3752</v>
      </c>
      <c r="I4433" s="81" t="s">
        <v>3749</v>
      </c>
      <c r="J4433" s="81" t="s">
        <v>229</v>
      </c>
      <c r="K4433" s="81" t="s">
        <v>333</v>
      </c>
      <c r="L4433" s="81">
        <v>-108.81715513888888</v>
      </c>
      <c r="M4433" s="81">
        <v>39.865558833333331</v>
      </c>
      <c r="N4433" s="190">
        <v>1</v>
      </c>
      <c r="O4433" s="185">
        <v>0</v>
      </c>
      <c r="P4433" s="185">
        <v>0</v>
      </c>
      <c r="Q4433" s="185">
        <v>0</v>
      </c>
      <c r="R4433" s="186">
        <v>0</v>
      </c>
    </row>
    <row r="4434" spans="1:18" s="81" customFormat="1" x14ac:dyDescent="0.2">
      <c r="A4434" s="81" t="s">
        <v>147</v>
      </c>
      <c r="B4434" s="81" t="s">
        <v>493</v>
      </c>
      <c r="C4434" s="81" t="str">
        <f t="shared" si="69"/>
        <v>08103</v>
      </c>
      <c r="D4434" s="81" t="s">
        <v>606</v>
      </c>
      <c r="E4434" s="81" t="s">
        <v>3378</v>
      </c>
      <c r="F4434" s="81">
        <v>0.66900000000000004</v>
      </c>
      <c r="G4434" s="81" t="s">
        <v>515</v>
      </c>
      <c r="H4434" s="81" t="s">
        <v>3752</v>
      </c>
      <c r="I4434" s="81" t="s">
        <v>3749</v>
      </c>
      <c r="J4434" s="81" t="s">
        <v>229</v>
      </c>
      <c r="K4434" s="81" t="s">
        <v>333</v>
      </c>
      <c r="L4434" s="81">
        <v>-108.81715513888888</v>
      </c>
      <c r="M4434" s="81">
        <v>39.865558833333331</v>
      </c>
      <c r="N4434" s="190">
        <v>0</v>
      </c>
      <c r="O4434" s="185">
        <v>0</v>
      </c>
      <c r="P4434" s="185">
        <v>0</v>
      </c>
      <c r="Q4434" s="185">
        <v>2.0100000000000001E-4</v>
      </c>
      <c r="R4434" s="186">
        <v>0</v>
      </c>
    </row>
    <row r="4435" spans="1:18" s="81" customFormat="1" x14ac:dyDescent="0.2">
      <c r="A4435" s="81" t="s">
        <v>147</v>
      </c>
      <c r="B4435" s="81" t="s">
        <v>493</v>
      </c>
      <c r="C4435" s="81" t="str">
        <f t="shared" si="69"/>
        <v>08103</v>
      </c>
      <c r="D4435" s="81" t="s">
        <v>606</v>
      </c>
      <c r="E4435" s="81" t="s">
        <v>3378</v>
      </c>
      <c r="F4435" s="81">
        <v>0.66900000000000004</v>
      </c>
      <c r="G4435" s="81" t="s">
        <v>515</v>
      </c>
      <c r="H4435" s="81" t="s">
        <v>3752</v>
      </c>
      <c r="I4435" s="81" t="s">
        <v>3749</v>
      </c>
      <c r="J4435" s="81" t="s">
        <v>229</v>
      </c>
      <c r="K4435" s="81" t="s">
        <v>333</v>
      </c>
      <c r="L4435" s="81">
        <v>-108.81715513888888</v>
      </c>
      <c r="M4435" s="81">
        <v>39.865558833333331</v>
      </c>
      <c r="N4435" s="190">
        <v>0</v>
      </c>
      <c r="O4435" s="185">
        <v>0.1</v>
      </c>
      <c r="P4435" s="185">
        <v>0</v>
      </c>
      <c r="Q4435" s="185">
        <v>0</v>
      </c>
      <c r="R4435" s="186">
        <v>0</v>
      </c>
    </row>
    <row r="4436" spans="1:18" s="81" customFormat="1" x14ac:dyDescent="0.2">
      <c r="A4436" s="81" t="s">
        <v>147</v>
      </c>
      <c r="B4436" s="81" t="s">
        <v>493</v>
      </c>
      <c r="C4436" s="81" t="str">
        <f t="shared" si="69"/>
        <v>08103</v>
      </c>
      <c r="D4436" s="81" t="s">
        <v>606</v>
      </c>
      <c r="E4436" s="81" t="s">
        <v>3381</v>
      </c>
      <c r="F4436" s="81">
        <v>0.57999999999999996</v>
      </c>
      <c r="G4436" s="81" t="s">
        <v>515</v>
      </c>
      <c r="H4436" s="81" t="s">
        <v>3755</v>
      </c>
      <c r="I4436" s="81" t="s">
        <v>3749</v>
      </c>
      <c r="J4436" s="81" t="s">
        <v>229</v>
      </c>
      <c r="K4436" s="81" t="s">
        <v>333</v>
      </c>
      <c r="L4436" s="81">
        <v>-108.86970377777777</v>
      </c>
      <c r="M4436" s="81">
        <v>39.849653472222222</v>
      </c>
      <c r="N4436" s="190">
        <v>0</v>
      </c>
      <c r="O4436" s="185">
        <v>0</v>
      </c>
      <c r="P4436" s="185">
        <v>0.4</v>
      </c>
      <c r="Q4436" s="185">
        <v>0</v>
      </c>
      <c r="R4436" s="186">
        <v>0</v>
      </c>
    </row>
    <row r="4437" spans="1:18" s="81" customFormat="1" x14ac:dyDescent="0.2">
      <c r="A4437" s="81" t="s">
        <v>147</v>
      </c>
      <c r="B4437" s="81" t="s">
        <v>493</v>
      </c>
      <c r="C4437" s="81" t="str">
        <f t="shared" si="69"/>
        <v>08103</v>
      </c>
      <c r="D4437" s="81" t="s">
        <v>606</v>
      </c>
      <c r="E4437" s="81" t="s">
        <v>3381</v>
      </c>
      <c r="F4437" s="81">
        <v>0.57999999999999996</v>
      </c>
      <c r="G4437" s="81" t="s">
        <v>515</v>
      </c>
      <c r="H4437" s="81" t="s">
        <v>3755</v>
      </c>
      <c r="I4437" s="81" t="s">
        <v>3749</v>
      </c>
      <c r="J4437" s="81" t="s">
        <v>229</v>
      </c>
      <c r="K4437" s="81" t="s">
        <v>333</v>
      </c>
      <c r="L4437" s="81">
        <v>-108.86970377777777</v>
      </c>
      <c r="M4437" s="81">
        <v>39.849653472222222</v>
      </c>
      <c r="N4437" s="190">
        <v>3</v>
      </c>
      <c r="O4437" s="185">
        <v>0</v>
      </c>
      <c r="P4437" s="185">
        <v>0</v>
      </c>
      <c r="Q4437" s="185">
        <v>0</v>
      </c>
      <c r="R4437" s="186">
        <v>0</v>
      </c>
    </row>
    <row r="4438" spans="1:18" s="81" customFormat="1" x14ac:dyDescent="0.2">
      <c r="A4438" s="81" t="s">
        <v>147</v>
      </c>
      <c r="B4438" s="81" t="s">
        <v>493</v>
      </c>
      <c r="C4438" s="81" t="str">
        <f t="shared" si="69"/>
        <v>08103</v>
      </c>
      <c r="D4438" s="81" t="s">
        <v>606</v>
      </c>
      <c r="E4438" s="81" t="s">
        <v>3381</v>
      </c>
      <c r="F4438" s="81">
        <v>0.57999999999999996</v>
      </c>
      <c r="G4438" s="81" t="s">
        <v>515</v>
      </c>
      <c r="H4438" s="81" t="s">
        <v>3755</v>
      </c>
      <c r="I4438" s="81" t="s">
        <v>3749</v>
      </c>
      <c r="J4438" s="81" t="s">
        <v>229</v>
      </c>
      <c r="K4438" s="81" t="s">
        <v>333</v>
      </c>
      <c r="L4438" s="81">
        <v>-108.86970377777777</v>
      </c>
      <c r="M4438" s="81">
        <v>39.849653472222222</v>
      </c>
      <c r="N4438" s="190">
        <v>0</v>
      </c>
      <c r="O4438" s="185">
        <v>0</v>
      </c>
      <c r="P4438" s="185">
        <v>0</v>
      </c>
      <c r="Q4438" s="185">
        <v>0</v>
      </c>
      <c r="R4438" s="186">
        <v>2.81E-3</v>
      </c>
    </row>
    <row r="4439" spans="1:18" s="81" customFormat="1" x14ac:dyDescent="0.2">
      <c r="A4439" s="81" t="s">
        <v>147</v>
      </c>
      <c r="B4439" s="81" t="s">
        <v>493</v>
      </c>
      <c r="C4439" s="81" t="str">
        <f t="shared" si="69"/>
        <v>08103</v>
      </c>
      <c r="D4439" s="81" t="s">
        <v>606</v>
      </c>
      <c r="E4439" s="81" t="s">
        <v>3381</v>
      </c>
      <c r="F4439" s="81">
        <v>0.57999999999999996</v>
      </c>
      <c r="G4439" s="81" t="s">
        <v>515</v>
      </c>
      <c r="H4439" s="81" t="s">
        <v>3755</v>
      </c>
      <c r="I4439" s="81" t="s">
        <v>3749</v>
      </c>
      <c r="J4439" s="81" t="s">
        <v>229</v>
      </c>
      <c r="K4439" s="81" t="s">
        <v>333</v>
      </c>
      <c r="L4439" s="81">
        <v>-108.86970377777777</v>
      </c>
      <c r="M4439" s="81">
        <v>39.849653472222222</v>
      </c>
      <c r="N4439" s="190">
        <v>0</v>
      </c>
      <c r="O4439" s="185">
        <v>0</v>
      </c>
      <c r="P4439" s="185">
        <v>0</v>
      </c>
      <c r="Q4439" s="185">
        <v>0</v>
      </c>
      <c r="R4439" s="186">
        <v>0</v>
      </c>
    </row>
    <row r="4440" spans="1:18" s="81" customFormat="1" x14ac:dyDescent="0.2">
      <c r="A4440" s="81" t="s">
        <v>147</v>
      </c>
      <c r="B4440" s="81" t="s">
        <v>493</v>
      </c>
      <c r="C4440" s="81" t="str">
        <f t="shared" si="69"/>
        <v>08103</v>
      </c>
      <c r="D4440" s="81" t="s">
        <v>606</v>
      </c>
      <c r="E4440" s="81" t="s">
        <v>3381</v>
      </c>
      <c r="F4440" s="81">
        <v>0.57999999999999996</v>
      </c>
      <c r="G4440" s="81" t="s">
        <v>515</v>
      </c>
      <c r="H4440" s="81" t="s">
        <v>3755</v>
      </c>
      <c r="I4440" s="81" t="s">
        <v>3749</v>
      </c>
      <c r="J4440" s="81" t="s">
        <v>229</v>
      </c>
      <c r="K4440" s="81" t="s">
        <v>333</v>
      </c>
      <c r="L4440" s="81">
        <v>-108.86970377777777</v>
      </c>
      <c r="M4440" s="81">
        <v>39.849653472222222</v>
      </c>
      <c r="N4440" s="190">
        <v>0</v>
      </c>
      <c r="O4440" s="185">
        <v>0</v>
      </c>
      <c r="P4440" s="185">
        <v>0</v>
      </c>
      <c r="Q4440" s="185">
        <v>1.74E-4</v>
      </c>
      <c r="R4440" s="186">
        <v>0</v>
      </c>
    </row>
    <row r="4441" spans="1:18" s="81" customFormat="1" x14ac:dyDescent="0.2">
      <c r="A4441" s="81" t="s">
        <v>147</v>
      </c>
      <c r="B4441" s="81" t="s">
        <v>493</v>
      </c>
      <c r="C4441" s="81" t="str">
        <f t="shared" si="69"/>
        <v>08103</v>
      </c>
      <c r="D4441" s="81" t="s">
        <v>606</v>
      </c>
      <c r="E4441" s="81" t="s">
        <v>3381</v>
      </c>
      <c r="F4441" s="81">
        <v>0.57999999999999996</v>
      </c>
      <c r="G4441" s="81" t="s">
        <v>515</v>
      </c>
      <c r="H4441" s="81" t="s">
        <v>3755</v>
      </c>
      <c r="I4441" s="81" t="s">
        <v>3749</v>
      </c>
      <c r="J4441" s="81" t="s">
        <v>229</v>
      </c>
      <c r="K4441" s="81" t="s">
        <v>333</v>
      </c>
      <c r="L4441" s="81">
        <v>-108.86970377777777</v>
      </c>
      <c r="M4441" s="81">
        <v>39.849653472222222</v>
      </c>
      <c r="N4441" s="190">
        <v>0</v>
      </c>
      <c r="O4441" s="185">
        <v>0.2</v>
      </c>
      <c r="P4441" s="185">
        <v>0</v>
      </c>
      <c r="Q4441" s="185">
        <v>0</v>
      </c>
      <c r="R4441" s="186">
        <v>0</v>
      </c>
    </row>
    <row r="4442" spans="1:18" s="81" customFormat="1" x14ac:dyDescent="0.2">
      <c r="A4442" s="81" t="s">
        <v>147</v>
      </c>
      <c r="B4442" s="81" t="s">
        <v>493</v>
      </c>
      <c r="C4442" s="81" t="str">
        <f t="shared" si="69"/>
        <v>08103</v>
      </c>
      <c r="D4442" s="81" t="s">
        <v>606</v>
      </c>
      <c r="E4442" s="81" t="s">
        <v>3393</v>
      </c>
      <c r="F4442" s="81">
        <v>0.57999999999999996</v>
      </c>
      <c r="G4442" s="81" t="s">
        <v>515</v>
      </c>
      <c r="H4442" s="81" t="s">
        <v>3756</v>
      </c>
      <c r="I4442" s="81" t="s">
        <v>3757</v>
      </c>
      <c r="J4442" s="81" t="s">
        <v>229</v>
      </c>
      <c r="K4442" s="81" t="s">
        <v>333</v>
      </c>
      <c r="L4442" s="81">
        <v>-108.90560316666667</v>
      </c>
      <c r="M4442" s="81">
        <v>39.831995333333339</v>
      </c>
      <c r="N4442" s="190">
        <v>0</v>
      </c>
      <c r="O4442" s="185">
        <v>0</v>
      </c>
      <c r="P4442" s="185">
        <v>0.4</v>
      </c>
      <c r="Q4442" s="185">
        <v>0</v>
      </c>
      <c r="R4442" s="186">
        <v>0</v>
      </c>
    </row>
    <row r="4443" spans="1:18" s="81" customFormat="1" x14ac:dyDescent="0.2">
      <c r="A4443" s="81" t="s">
        <v>147</v>
      </c>
      <c r="B4443" s="81" t="s">
        <v>493</v>
      </c>
      <c r="C4443" s="81" t="str">
        <f t="shared" si="69"/>
        <v>08103</v>
      </c>
      <c r="D4443" s="81" t="s">
        <v>606</v>
      </c>
      <c r="E4443" s="81" t="s">
        <v>3393</v>
      </c>
      <c r="F4443" s="81">
        <v>0.57999999999999996</v>
      </c>
      <c r="G4443" s="81" t="s">
        <v>515</v>
      </c>
      <c r="H4443" s="81" t="s">
        <v>3756</v>
      </c>
      <c r="I4443" s="81" t="s">
        <v>3757</v>
      </c>
      <c r="J4443" s="81" t="s">
        <v>229</v>
      </c>
      <c r="K4443" s="81" t="s">
        <v>333</v>
      </c>
      <c r="L4443" s="81">
        <v>-108.90560316666667</v>
      </c>
      <c r="M4443" s="81">
        <v>39.831995333333339</v>
      </c>
      <c r="N4443" s="190">
        <v>3</v>
      </c>
      <c r="O4443" s="185">
        <v>0</v>
      </c>
      <c r="P4443" s="185">
        <v>0</v>
      </c>
      <c r="Q4443" s="185">
        <v>0</v>
      </c>
      <c r="R4443" s="186">
        <v>0</v>
      </c>
    </row>
    <row r="4444" spans="1:18" s="81" customFormat="1" x14ac:dyDescent="0.2">
      <c r="A4444" s="81" t="s">
        <v>147</v>
      </c>
      <c r="B4444" s="81" t="s">
        <v>493</v>
      </c>
      <c r="C4444" s="81" t="str">
        <f t="shared" si="69"/>
        <v>08103</v>
      </c>
      <c r="D4444" s="81" t="s">
        <v>606</v>
      </c>
      <c r="E4444" s="81" t="s">
        <v>3393</v>
      </c>
      <c r="F4444" s="81">
        <v>0.57999999999999996</v>
      </c>
      <c r="G4444" s="81" t="s">
        <v>515</v>
      </c>
      <c r="H4444" s="81" t="s">
        <v>3756</v>
      </c>
      <c r="I4444" s="81" t="s">
        <v>3757</v>
      </c>
      <c r="J4444" s="81" t="s">
        <v>229</v>
      </c>
      <c r="K4444" s="81" t="s">
        <v>333</v>
      </c>
      <c r="L4444" s="81">
        <v>-108.90560316666667</v>
      </c>
      <c r="M4444" s="81">
        <v>39.831995333333339</v>
      </c>
      <c r="N4444" s="190">
        <v>0</v>
      </c>
      <c r="O4444" s="185">
        <v>0</v>
      </c>
      <c r="P4444" s="185">
        <v>0</v>
      </c>
      <c r="Q4444" s="185">
        <v>0</v>
      </c>
      <c r="R4444" s="186">
        <v>2.81E-3</v>
      </c>
    </row>
    <row r="4445" spans="1:18" s="81" customFormat="1" x14ac:dyDescent="0.2">
      <c r="A4445" s="81" t="s">
        <v>147</v>
      </c>
      <c r="B4445" s="81" t="s">
        <v>493</v>
      </c>
      <c r="C4445" s="81" t="str">
        <f t="shared" si="69"/>
        <v>08103</v>
      </c>
      <c r="D4445" s="81" t="s">
        <v>606</v>
      </c>
      <c r="E4445" s="81" t="s">
        <v>3393</v>
      </c>
      <c r="F4445" s="81">
        <v>0.57999999999999996</v>
      </c>
      <c r="G4445" s="81" t="s">
        <v>515</v>
      </c>
      <c r="H4445" s="81" t="s">
        <v>3756</v>
      </c>
      <c r="I4445" s="81" t="s">
        <v>3757</v>
      </c>
      <c r="J4445" s="81" t="s">
        <v>229</v>
      </c>
      <c r="K4445" s="81" t="s">
        <v>333</v>
      </c>
      <c r="L4445" s="81">
        <v>-108.90560316666667</v>
      </c>
      <c r="M4445" s="81">
        <v>39.831995333333339</v>
      </c>
      <c r="N4445" s="190">
        <v>0</v>
      </c>
      <c r="O4445" s="185">
        <v>0</v>
      </c>
      <c r="P4445" s="185">
        <v>0</v>
      </c>
      <c r="Q4445" s="185">
        <v>0</v>
      </c>
      <c r="R4445" s="186">
        <v>0</v>
      </c>
    </row>
    <row r="4446" spans="1:18" s="81" customFormat="1" x14ac:dyDescent="0.2">
      <c r="A4446" s="81" t="s">
        <v>147</v>
      </c>
      <c r="B4446" s="81" t="s">
        <v>493</v>
      </c>
      <c r="C4446" s="81" t="str">
        <f t="shared" si="69"/>
        <v>08103</v>
      </c>
      <c r="D4446" s="81" t="s">
        <v>606</v>
      </c>
      <c r="E4446" s="81" t="s">
        <v>3393</v>
      </c>
      <c r="F4446" s="81">
        <v>0.57999999999999996</v>
      </c>
      <c r="G4446" s="81" t="s">
        <v>515</v>
      </c>
      <c r="H4446" s="81" t="s">
        <v>3756</v>
      </c>
      <c r="I4446" s="81" t="s">
        <v>3757</v>
      </c>
      <c r="J4446" s="81" t="s">
        <v>229</v>
      </c>
      <c r="K4446" s="81" t="s">
        <v>333</v>
      </c>
      <c r="L4446" s="81">
        <v>-108.90560316666667</v>
      </c>
      <c r="M4446" s="81">
        <v>39.831995333333339</v>
      </c>
      <c r="N4446" s="190">
        <v>0</v>
      </c>
      <c r="O4446" s="185">
        <v>0</v>
      </c>
      <c r="P4446" s="185">
        <v>0</v>
      </c>
      <c r="Q4446" s="185">
        <v>1.74E-4</v>
      </c>
      <c r="R4446" s="186">
        <v>0</v>
      </c>
    </row>
    <row r="4447" spans="1:18" s="81" customFormat="1" x14ac:dyDescent="0.2">
      <c r="A4447" s="81" t="s">
        <v>147</v>
      </c>
      <c r="B4447" s="81" t="s">
        <v>493</v>
      </c>
      <c r="C4447" s="81" t="str">
        <f t="shared" si="69"/>
        <v>08103</v>
      </c>
      <c r="D4447" s="81" t="s">
        <v>606</v>
      </c>
      <c r="E4447" s="81" t="s">
        <v>3393</v>
      </c>
      <c r="F4447" s="81">
        <v>0.57999999999999996</v>
      </c>
      <c r="G4447" s="81" t="s">
        <v>515</v>
      </c>
      <c r="H4447" s="81" t="s">
        <v>3756</v>
      </c>
      <c r="I4447" s="81" t="s">
        <v>3757</v>
      </c>
      <c r="J4447" s="81" t="s">
        <v>229</v>
      </c>
      <c r="K4447" s="81" t="s">
        <v>333</v>
      </c>
      <c r="L4447" s="81">
        <v>-108.90560316666667</v>
      </c>
      <c r="M4447" s="81">
        <v>39.831995333333339</v>
      </c>
      <c r="N4447" s="190">
        <v>0</v>
      </c>
      <c r="O4447" s="185">
        <v>0.2</v>
      </c>
      <c r="P4447" s="185">
        <v>0</v>
      </c>
      <c r="Q4447" s="185">
        <v>0</v>
      </c>
      <c r="R4447" s="186">
        <v>0</v>
      </c>
    </row>
    <row r="4448" spans="1:18" s="81" customFormat="1" x14ac:dyDescent="0.2">
      <c r="A4448" s="81" t="s">
        <v>147</v>
      </c>
      <c r="B4448" s="81" t="s">
        <v>493</v>
      </c>
      <c r="C4448" s="81" t="str">
        <f t="shared" si="69"/>
        <v>08103</v>
      </c>
      <c r="D4448" s="81" t="s">
        <v>606</v>
      </c>
      <c r="E4448" s="81" t="s">
        <v>3394</v>
      </c>
      <c r="F4448" s="81">
        <v>0.57999999999999996</v>
      </c>
      <c r="G4448" s="81" t="s">
        <v>515</v>
      </c>
      <c r="H4448" s="81" t="s">
        <v>3756</v>
      </c>
      <c r="I4448" s="81" t="s">
        <v>3758</v>
      </c>
      <c r="J4448" s="81" t="s">
        <v>229</v>
      </c>
      <c r="K4448" s="81" t="s">
        <v>333</v>
      </c>
      <c r="L4448" s="81">
        <v>-108.90217558333336</v>
      </c>
      <c r="M4448" s="81">
        <v>39.861280222222227</v>
      </c>
      <c r="N4448" s="190">
        <v>0</v>
      </c>
      <c r="O4448" s="185">
        <v>0</v>
      </c>
      <c r="P4448" s="185">
        <v>0.4</v>
      </c>
      <c r="Q4448" s="185">
        <v>0</v>
      </c>
      <c r="R4448" s="186">
        <v>0</v>
      </c>
    </row>
    <row r="4449" spans="1:18" s="81" customFormat="1" x14ac:dyDescent="0.2">
      <c r="A4449" s="81" t="s">
        <v>147</v>
      </c>
      <c r="B4449" s="81" t="s">
        <v>493</v>
      </c>
      <c r="C4449" s="81" t="str">
        <f t="shared" si="69"/>
        <v>08103</v>
      </c>
      <c r="D4449" s="81" t="s">
        <v>606</v>
      </c>
      <c r="E4449" s="81" t="s">
        <v>3394</v>
      </c>
      <c r="F4449" s="81">
        <v>0.57999999999999996</v>
      </c>
      <c r="G4449" s="81" t="s">
        <v>515</v>
      </c>
      <c r="H4449" s="81" t="s">
        <v>3756</v>
      </c>
      <c r="I4449" s="81" t="s">
        <v>3758</v>
      </c>
      <c r="J4449" s="81" t="s">
        <v>229</v>
      </c>
      <c r="K4449" s="81" t="s">
        <v>333</v>
      </c>
      <c r="L4449" s="81">
        <v>-108.90217558333336</v>
      </c>
      <c r="M4449" s="81">
        <v>39.861280222222227</v>
      </c>
      <c r="N4449" s="190">
        <v>3</v>
      </c>
      <c r="O4449" s="185">
        <v>0</v>
      </c>
      <c r="P4449" s="185">
        <v>0</v>
      </c>
      <c r="Q4449" s="185">
        <v>0</v>
      </c>
      <c r="R4449" s="186">
        <v>0</v>
      </c>
    </row>
    <row r="4450" spans="1:18" s="81" customFormat="1" x14ac:dyDescent="0.2">
      <c r="A4450" s="81" t="s">
        <v>147</v>
      </c>
      <c r="B4450" s="81" t="s">
        <v>493</v>
      </c>
      <c r="C4450" s="81" t="str">
        <f t="shared" si="69"/>
        <v>08103</v>
      </c>
      <c r="D4450" s="81" t="s">
        <v>606</v>
      </c>
      <c r="E4450" s="81" t="s">
        <v>3394</v>
      </c>
      <c r="F4450" s="81">
        <v>0.57999999999999996</v>
      </c>
      <c r="G4450" s="81" t="s">
        <v>515</v>
      </c>
      <c r="H4450" s="81" t="s">
        <v>3756</v>
      </c>
      <c r="I4450" s="81" t="s">
        <v>3758</v>
      </c>
      <c r="J4450" s="81" t="s">
        <v>229</v>
      </c>
      <c r="K4450" s="81" t="s">
        <v>333</v>
      </c>
      <c r="L4450" s="81">
        <v>-108.90217558333336</v>
      </c>
      <c r="M4450" s="81">
        <v>39.861280222222227</v>
      </c>
      <c r="N4450" s="190">
        <v>0</v>
      </c>
      <c r="O4450" s="185">
        <v>0</v>
      </c>
      <c r="P4450" s="185">
        <v>0</v>
      </c>
      <c r="Q4450" s="185">
        <v>0</v>
      </c>
      <c r="R4450" s="186">
        <v>2.81E-3</v>
      </c>
    </row>
    <row r="4451" spans="1:18" s="81" customFormat="1" x14ac:dyDescent="0.2">
      <c r="A4451" s="81" t="s">
        <v>147</v>
      </c>
      <c r="B4451" s="81" t="s">
        <v>493</v>
      </c>
      <c r="C4451" s="81" t="str">
        <f t="shared" si="69"/>
        <v>08103</v>
      </c>
      <c r="D4451" s="81" t="s">
        <v>606</v>
      </c>
      <c r="E4451" s="81" t="s">
        <v>3394</v>
      </c>
      <c r="F4451" s="81">
        <v>0.57999999999999996</v>
      </c>
      <c r="G4451" s="81" t="s">
        <v>515</v>
      </c>
      <c r="H4451" s="81" t="s">
        <v>3756</v>
      </c>
      <c r="I4451" s="81" t="s">
        <v>3758</v>
      </c>
      <c r="J4451" s="81" t="s">
        <v>229</v>
      </c>
      <c r="K4451" s="81" t="s">
        <v>333</v>
      </c>
      <c r="L4451" s="81">
        <v>-108.90217558333336</v>
      </c>
      <c r="M4451" s="81">
        <v>39.861280222222227</v>
      </c>
      <c r="N4451" s="190">
        <v>0</v>
      </c>
      <c r="O4451" s="185">
        <v>0</v>
      </c>
      <c r="P4451" s="185">
        <v>0</v>
      </c>
      <c r="Q4451" s="185">
        <v>0</v>
      </c>
      <c r="R4451" s="186">
        <v>0</v>
      </c>
    </row>
    <row r="4452" spans="1:18" s="81" customFormat="1" x14ac:dyDescent="0.2">
      <c r="A4452" s="81" t="s">
        <v>147</v>
      </c>
      <c r="B4452" s="81" t="s">
        <v>493</v>
      </c>
      <c r="C4452" s="81" t="str">
        <f t="shared" si="69"/>
        <v>08103</v>
      </c>
      <c r="D4452" s="81" t="s">
        <v>606</v>
      </c>
      <c r="E4452" s="81" t="s">
        <v>3394</v>
      </c>
      <c r="F4452" s="81">
        <v>0.57999999999999996</v>
      </c>
      <c r="G4452" s="81" t="s">
        <v>515</v>
      </c>
      <c r="H4452" s="81" t="s">
        <v>3756</v>
      </c>
      <c r="I4452" s="81" t="s">
        <v>3758</v>
      </c>
      <c r="J4452" s="81" t="s">
        <v>229</v>
      </c>
      <c r="K4452" s="81" t="s">
        <v>333</v>
      </c>
      <c r="L4452" s="81">
        <v>-108.90217558333336</v>
      </c>
      <c r="M4452" s="81">
        <v>39.861280222222227</v>
      </c>
      <c r="N4452" s="190">
        <v>0</v>
      </c>
      <c r="O4452" s="185">
        <v>0</v>
      </c>
      <c r="P4452" s="185">
        <v>0</v>
      </c>
      <c r="Q4452" s="185">
        <v>1.74E-4</v>
      </c>
      <c r="R4452" s="186">
        <v>0</v>
      </c>
    </row>
    <row r="4453" spans="1:18" s="81" customFormat="1" x14ac:dyDescent="0.2">
      <c r="A4453" s="81" t="s">
        <v>147</v>
      </c>
      <c r="B4453" s="81" t="s">
        <v>493</v>
      </c>
      <c r="C4453" s="81" t="str">
        <f t="shared" si="69"/>
        <v>08103</v>
      </c>
      <c r="D4453" s="81" t="s">
        <v>606</v>
      </c>
      <c r="E4453" s="81" t="s">
        <v>3394</v>
      </c>
      <c r="F4453" s="81">
        <v>0.57999999999999996</v>
      </c>
      <c r="G4453" s="81" t="s">
        <v>515</v>
      </c>
      <c r="H4453" s="81" t="s">
        <v>3756</v>
      </c>
      <c r="I4453" s="81" t="s">
        <v>3758</v>
      </c>
      <c r="J4453" s="81" t="s">
        <v>229</v>
      </c>
      <c r="K4453" s="81" t="s">
        <v>333</v>
      </c>
      <c r="L4453" s="81">
        <v>-108.90217558333336</v>
      </c>
      <c r="M4453" s="81">
        <v>39.861280222222227</v>
      </c>
      <c r="N4453" s="190">
        <v>0</v>
      </c>
      <c r="O4453" s="185">
        <v>0.2</v>
      </c>
      <c r="P4453" s="185">
        <v>0</v>
      </c>
      <c r="Q4453" s="185">
        <v>0</v>
      </c>
      <c r="R4453" s="186">
        <v>0</v>
      </c>
    </row>
    <row r="4454" spans="1:18" s="81" customFormat="1" x14ac:dyDescent="0.2">
      <c r="A4454" s="81" t="s">
        <v>147</v>
      </c>
      <c r="B4454" s="81" t="s">
        <v>493</v>
      </c>
      <c r="C4454" s="81" t="str">
        <f t="shared" si="69"/>
        <v>08103</v>
      </c>
      <c r="D4454" s="81" t="s">
        <v>606</v>
      </c>
      <c r="E4454" s="81" t="s">
        <v>3759</v>
      </c>
      <c r="F4454" s="81">
        <v>0.57999999999999996</v>
      </c>
      <c r="G4454" s="81" t="s">
        <v>515</v>
      </c>
      <c r="H4454" s="81" t="s">
        <v>3760</v>
      </c>
      <c r="I4454" s="81" t="s">
        <v>3749</v>
      </c>
      <c r="J4454" s="81" t="s">
        <v>229</v>
      </c>
      <c r="K4454" s="81" t="s">
        <v>333</v>
      </c>
      <c r="L4454" s="81">
        <v>-108.90947708333334</v>
      </c>
      <c r="M4454" s="81">
        <v>39.858870166666669</v>
      </c>
      <c r="N4454" s="190">
        <v>0</v>
      </c>
      <c r="O4454" s="185">
        <v>0</v>
      </c>
      <c r="P4454" s="185">
        <v>0.4</v>
      </c>
      <c r="Q4454" s="185">
        <v>0</v>
      </c>
      <c r="R4454" s="186">
        <v>0</v>
      </c>
    </row>
    <row r="4455" spans="1:18" s="81" customFormat="1" x14ac:dyDescent="0.2">
      <c r="A4455" s="81" t="s">
        <v>147</v>
      </c>
      <c r="B4455" s="81" t="s">
        <v>493</v>
      </c>
      <c r="C4455" s="81" t="str">
        <f t="shared" si="69"/>
        <v>08103</v>
      </c>
      <c r="D4455" s="81" t="s">
        <v>606</v>
      </c>
      <c r="E4455" s="81" t="s">
        <v>3759</v>
      </c>
      <c r="F4455" s="81">
        <v>0.57999999999999996</v>
      </c>
      <c r="G4455" s="81" t="s">
        <v>515</v>
      </c>
      <c r="H4455" s="81" t="s">
        <v>3760</v>
      </c>
      <c r="I4455" s="81" t="s">
        <v>3749</v>
      </c>
      <c r="J4455" s="81" t="s">
        <v>229</v>
      </c>
      <c r="K4455" s="81" t="s">
        <v>333</v>
      </c>
      <c r="L4455" s="81">
        <v>-108.90947708333334</v>
      </c>
      <c r="M4455" s="81">
        <v>39.858870166666669</v>
      </c>
      <c r="N4455" s="190">
        <v>3</v>
      </c>
      <c r="O4455" s="185">
        <v>0</v>
      </c>
      <c r="P4455" s="185">
        <v>0</v>
      </c>
      <c r="Q4455" s="185">
        <v>0</v>
      </c>
      <c r="R4455" s="186">
        <v>0</v>
      </c>
    </row>
    <row r="4456" spans="1:18" s="81" customFormat="1" x14ac:dyDescent="0.2">
      <c r="A4456" s="81" t="s">
        <v>147</v>
      </c>
      <c r="B4456" s="81" t="s">
        <v>493</v>
      </c>
      <c r="C4456" s="81" t="str">
        <f t="shared" si="69"/>
        <v>08103</v>
      </c>
      <c r="D4456" s="81" t="s">
        <v>606</v>
      </c>
      <c r="E4456" s="81" t="s">
        <v>3759</v>
      </c>
      <c r="F4456" s="81">
        <v>0.57999999999999996</v>
      </c>
      <c r="G4456" s="81" t="s">
        <v>515</v>
      </c>
      <c r="H4456" s="81" t="s">
        <v>3760</v>
      </c>
      <c r="I4456" s="81" t="s">
        <v>3749</v>
      </c>
      <c r="J4456" s="81" t="s">
        <v>229</v>
      </c>
      <c r="K4456" s="81" t="s">
        <v>333</v>
      </c>
      <c r="L4456" s="81">
        <v>-108.90947708333334</v>
      </c>
      <c r="M4456" s="81">
        <v>39.858870166666669</v>
      </c>
      <c r="N4456" s="190">
        <v>0</v>
      </c>
      <c r="O4456" s="185">
        <v>0</v>
      </c>
      <c r="P4456" s="185">
        <v>0</v>
      </c>
      <c r="Q4456" s="185">
        <v>0</v>
      </c>
      <c r="R4456" s="186">
        <v>2.81E-3</v>
      </c>
    </row>
    <row r="4457" spans="1:18" s="81" customFormat="1" x14ac:dyDescent="0.2">
      <c r="A4457" s="81" t="s">
        <v>147</v>
      </c>
      <c r="B4457" s="81" t="s">
        <v>493</v>
      </c>
      <c r="C4457" s="81" t="str">
        <f t="shared" si="69"/>
        <v>08103</v>
      </c>
      <c r="D4457" s="81" t="s">
        <v>606</v>
      </c>
      <c r="E4457" s="81" t="s">
        <v>3759</v>
      </c>
      <c r="F4457" s="81">
        <v>0.57999999999999996</v>
      </c>
      <c r="G4457" s="81" t="s">
        <v>515</v>
      </c>
      <c r="H4457" s="81" t="s">
        <v>3760</v>
      </c>
      <c r="I4457" s="81" t="s">
        <v>3749</v>
      </c>
      <c r="J4457" s="81" t="s">
        <v>229</v>
      </c>
      <c r="K4457" s="81" t="s">
        <v>333</v>
      </c>
      <c r="L4457" s="81">
        <v>-108.90947708333334</v>
      </c>
      <c r="M4457" s="81">
        <v>39.858870166666669</v>
      </c>
      <c r="N4457" s="190">
        <v>0</v>
      </c>
      <c r="O4457" s="185">
        <v>0</v>
      </c>
      <c r="P4457" s="185">
        <v>0</v>
      </c>
      <c r="Q4457" s="185">
        <v>0</v>
      </c>
      <c r="R4457" s="186">
        <v>0</v>
      </c>
    </row>
    <row r="4458" spans="1:18" s="81" customFormat="1" x14ac:dyDescent="0.2">
      <c r="A4458" s="81" t="s">
        <v>147</v>
      </c>
      <c r="B4458" s="81" t="s">
        <v>493</v>
      </c>
      <c r="C4458" s="81" t="str">
        <f t="shared" si="69"/>
        <v>08103</v>
      </c>
      <c r="D4458" s="81" t="s">
        <v>606</v>
      </c>
      <c r="E4458" s="81" t="s">
        <v>3759</v>
      </c>
      <c r="F4458" s="81">
        <v>0.57999999999999996</v>
      </c>
      <c r="G4458" s="81" t="s">
        <v>515</v>
      </c>
      <c r="H4458" s="81" t="s">
        <v>3760</v>
      </c>
      <c r="I4458" s="81" t="s">
        <v>3749</v>
      </c>
      <c r="J4458" s="81" t="s">
        <v>229</v>
      </c>
      <c r="K4458" s="81" t="s">
        <v>333</v>
      </c>
      <c r="L4458" s="81">
        <v>-108.90947708333334</v>
      </c>
      <c r="M4458" s="81">
        <v>39.858870166666669</v>
      </c>
      <c r="N4458" s="190">
        <v>0</v>
      </c>
      <c r="O4458" s="185">
        <v>0</v>
      </c>
      <c r="P4458" s="185">
        <v>0</v>
      </c>
      <c r="Q4458" s="185">
        <v>1.74E-4</v>
      </c>
      <c r="R4458" s="186">
        <v>0</v>
      </c>
    </row>
    <row r="4459" spans="1:18" s="81" customFormat="1" x14ac:dyDescent="0.2">
      <c r="A4459" s="81" t="s">
        <v>147</v>
      </c>
      <c r="B4459" s="81" t="s">
        <v>493</v>
      </c>
      <c r="C4459" s="81" t="str">
        <f t="shared" si="69"/>
        <v>08103</v>
      </c>
      <c r="D4459" s="81" t="s">
        <v>606</v>
      </c>
      <c r="E4459" s="81" t="s">
        <v>3759</v>
      </c>
      <c r="F4459" s="81">
        <v>0.57999999999999996</v>
      </c>
      <c r="G4459" s="81" t="s">
        <v>515</v>
      </c>
      <c r="H4459" s="81" t="s">
        <v>3760</v>
      </c>
      <c r="I4459" s="81" t="s">
        <v>3749</v>
      </c>
      <c r="J4459" s="81" t="s">
        <v>229</v>
      </c>
      <c r="K4459" s="81" t="s">
        <v>333</v>
      </c>
      <c r="L4459" s="81">
        <v>-108.90947708333334</v>
      </c>
      <c r="M4459" s="81">
        <v>39.858870166666669</v>
      </c>
      <c r="N4459" s="190">
        <v>0</v>
      </c>
      <c r="O4459" s="185">
        <v>0.2</v>
      </c>
      <c r="P4459" s="185">
        <v>0</v>
      </c>
      <c r="Q4459" s="185">
        <v>0</v>
      </c>
      <c r="R4459" s="186">
        <v>0</v>
      </c>
    </row>
    <row r="4460" spans="1:18" s="81" customFormat="1" x14ac:dyDescent="0.2">
      <c r="A4460" s="81" t="s">
        <v>147</v>
      </c>
      <c r="B4460" s="81" t="s">
        <v>493</v>
      </c>
      <c r="C4460" s="81" t="str">
        <f t="shared" si="69"/>
        <v>08103</v>
      </c>
      <c r="D4460" s="81" t="s">
        <v>606</v>
      </c>
      <c r="E4460" s="81" t="s">
        <v>3761</v>
      </c>
      <c r="F4460" s="81">
        <v>0.89200000000000002</v>
      </c>
      <c r="G4460" s="81" t="s">
        <v>515</v>
      </c>
      <c r="H4460" s="81" t="s">
        <v>3097</v>
      </c>
      <c r="I4460" s="81" t="s">
        <v>3749</v>
      </c>
      <c r="J4460" s="81" t="s">
        <v>229</v>
      </c>
      <c r="K4460" s="81" t="s">
        <v>333</v>
      </c>
      <c r="L4460" s="81">
        <v>-108.89932822222222</v>
      </c>
      <c r="M4460" s="81">
        <v>39.855319611111113</v>
      </c>
      <c r="N4460" s="190">
        <v>0</v>
      </c>
      <c r="O4460" s="185">
        <v>0</v>
      </c>
      <c r="P4460" s="185">
        <v>0.6</v>
      </c>
      <c r="Q4460" s="185">
        <v>0</v>
      </c>
      <c r="R4460" s="186">
        <v>0</v>
      </c>
    </row>
    <row r="4461" spans="1:18" s="81" customFormat="1" x14ac:dyDescent="0.2">
      <c r="A4461" s="81" t="s">
        <v>147</v>
      </c>
      <c r="B4461" s="81" t="s">
        <v>493</v>
      </c>
      <c r="C4461" s="81" t="str">
        <f t="shared" si="69"/>
        <v>08103</v>
      </c>
      <c r="D4461" s="81" t="s">
        <v>606</v>
      </c>
      <c r="E4461" s="81" t="s">
        <v>3761</v>
      </c>
      <c r="F4461" s="81">
        <v>0.89200000000000002</v>
      </c>
      <c r="G4461" s="81" t="s">
        <v>515</v>
      </c>
      <c r="H4461" s="81" t="s">
        <v>3097</v>
      </c>
      <c r="I4461" s="81" t="s">
        <v>3749</v>
      </c>
      <c r="J4461" s="81" t="s">
        <v>229</v>
      </c>
      <c r="K4461" s="81" t="s">
        <v>333</v>
      </c>
      <c r="L4461" s="81">
        <v>-108.89932822222222</v>
      </c>
      <c r="M4461" s="81">
        <v>39.855319611111113</v>
      </c>
      <c r="N4461" s="190">
        <v>4.5999999999999996</v>
      </c>
      <c r="O4461" s="185">
        <v>0</v>
      </c>
      <c r="P4461" s="185">
        <v>0</v>
      </c>
      <c r="Q4461" s="185">
        <v>0</v>
      </c>
      <c r="R4461" s="186">
        <v>0</v>
      </c>
    </row>
    <row r="4462" spans="1:18" s="81" customFormat="1" x14ac:dyDescent="0.2">
      <c r="A4462" s="81" t="s">
        <v>147</v>
      </c>
      <c r="B4462" s="81" t="s">
        <v>493</v>
      </c>
      <c r="C4462" s="81" t="str">
        <f t="shared" si="69"/>
        <v>08103</v>
      </c>
      <c r="D4462" s="81" t="s">
        <v>606</v>
      </c>
      <c r="E4462" s="81" t="s">
        <v>3761</v>
      </c>
      <c r="F4462" s="81">
        <v>0.89200000000000002</v>
      </c>
      <c r="G4462" s="81" t="s">
        <v>515</v>
      </c>
      <c r="H4462" s="81" t="s">
        <v>3097</v>
      </c>
      <c r="I4462" s="81" t="s">
        <v>3749</v>
      </c>
      <c r="J4462" s="81" t="s">
        <v>229</v>
      </c>
      <c r="K4462" s="81" t="s">
        <v>333</v>
      </c>
      <c r="L4462" s="81">
        <v>-108.89932822222222</v>
      </c>
      <c r="M4462" s="81">
        <v>39.855319611111113</v>
      </c>
      <c r="N4462" s="190">
        <v>0</v>
      </c>
      <c r="O4462" s="185">
        <v>0</v>
      </c>
      <c r="P4462" s="185">
        <v>0</v>
      </c>
      <c r="Q4462" s="185">
        <v>0</v>
      </c>
      <c r="R4462" s="186">
        <v>4.3220000000000003E-3</v>
      </c>
    </row>
    <row r="4463" spans="1:18" s="81" customFormat="1" x14ac:dyDescent="0.2">
      <c r="A4463" s="81" t="s">
        <v>147</v>
      </c>
      <c r="B4463" s="81" t="s">
        <v>493</v>
      </c>
      <c r="C4463" s="81" t="str">
        <f t="shared" si="69"/>
        <v>08103</v>
      </c>
      <c r="D4463" s="81" t="s">
        <v>606</v>
      </c>
      <c r="E4463" s="81" t="s">
        <v>3761</v>
      </c>
      <c r="F4463" s="81">
        <v>0.89200000000000002</v>
      </c>
      <c r="G4463" s="81" t="s">
        <v>515</v>
      </c>
      <c r="H4463" s="81" t="s">
        <v>3097</v>
      </c>
      <c r="I4463" s="81" t="s">
        <v>3749</v>
      </c>
      <c r="J4463" s="81" t="s">
        <v>229</v>
      </c>
      <c r="K4463" s="81" t="s">
        <v>333</v>
      </c>
      <c r="L4463" s="81">
        <v>-108.89932822222222</v>
      </c>
      <c r="M4463" s="81">
        <v>39.855319611111113</v>
      </c>
      <c r="N4463" s="190">
        <v>0</v>
      </c>
      <c r="O4463" s="185">
        <v>0</v>
      </c>
      <c r="P4463" s="185">
        <v>0</v>
      </c>
      <c r="Q4463" s="185">
        <v>0</v>
      </c>
      <c r="R4463" s="186">
        <v>0</v>
      </c>
    </row>
    <row r="4464" spans="1:18" s="81" customFormat="1" x14ac:dyDescent="0.2">
      <c r="A4464" s="81" t="s">
        <v>147</v>
      </c>
      <c r="B4464" s="81" t="s">
        <v>493</v>
      </c>
      <c r="C4464" s="81" t="str">
        <f t="shared" si="69"/>
        <v>08103</v>
      </c>
      <c r="D4464" s="81" t="s">
        <v>606</v>
      </c>
      <c r="E4464" s="81" t="s">
        <v>3761</v>
      </c>
      <c r="F4464" s="81">
        <v>0.89200000000000002</v>
      </c>
      <c r="G4464" s="81" t="s">
        <v>515</v>
      </c>
      <c r="H4464" s="81" t="s">
        <v>3097</v>
      </c>
      <c r="I4464" s="81" t="s">
        <v>3749</v>
      </c>
      <c r="J4464" s="81" t="s">
        <v>229</v>
      </c>
      <c r="K4464" s="81" t="s">
        <v>333</v>
      </c>
      <c r="L4464" s="81">
        <v>-108.89932822222222</v>
      </c>
      <c r="M4464" s="81">
        <v>39.855319611111113</v>
      </c>
      <c r="N4464" s="190">
        <v>0</v>
      </c>
      <c r="O4464" s="185">
        <v>0</v>
      </c>
      <c r="P4464" s="185">
        <v>0</v>
      </c>
      <c r="Q4464" s="185">
        <v>2.6800000000000001E-4</v>
      </c>
      <c r="R4464" s="186">
        <v>0</v>
      </c>
    </row>
    <row r="4465" spans="1:18" s="81" customFormat="1" x14ac:dyDescent="0.2">
      <c r="A4465" s="81" t="s">
        <v>147</v>
      </c>
      <c r="B4465" s="81" t="s">
        <v>493</v>
      </c>
      <c r="C4465" s="81" t="str">
        <f t="shared" si="69"/>
        <v>08103</v>
      </c>
      <c r="D4465" s="81" t="s">
        <v>606</v>
      </c>
      <c r="E4465" s="81" t="s">
        <v>3761</v>
      </c>
      <c r="F4465" s="81">
        <v>0.89200000000000002</v>
      </c>
      <c r="G4465" s="81" t="s">
        <v>515</v>
      </c>
      <c r="H4465" s="81" t="s">
        <v>3097</v>
      </c>
      <c r="I4465" s="81" t="s">
        <v>3749</v>
      </c>
      <c r="J4465" s="81" t="s">
        <v>229</v>
      </c>
      <c r="K4465" s="81" t="s">
        <v>333</v>
      </c>
      <c r="L4465" s="81">
        <v>-108.89932822222222</v>
      </c>
      <c r="M4465" s="81">
        <v>39.855319611111113</v>
      </c>
      <c r="N4465" s="190">
        <v>0</v>
      </c>
      <c r="O4465" s="185">
        <v>0.3</v>
      </c>
      <c r="P4465" s="185">
        <v>0</v>
      </c>
      <c r="Q4465" s="185">
        <v>0</v>
      </c>
      <c r="R4465" s="186">
        <v>0</v>
      </c>
    </row>
    <row r="4466" spans="1:18" s="81" customFormat="1" x14ac:dyDescent="0.2">
      <c r="A4466" s="81" t="s">
        <v>147</v>
      </c>
      <c r="B4466" s="81" t="s">
        <v>493</v>
      </c>
      <c r="C4466" s="81" t="str">
        <f t="shared" si="69"/>
        <v>08103</v>
      </c>
      <c r="D4466" s="81" t="s">
        <v>606</v>
      </c>
      <c r="E4466" s="81" t="s">
        <v>3762</v>
      </c>
      <c r="F4466" s="81">
        <v>0.89200000000000002</v>
      </c>
      <c r="G4466" s="81" t="s">
        <v>515</v>
      </c>
      <c r="H4466" s="81" t="s">
        <v>3324</v>
      </c>
      <c r="I4466" s="81" t="s">
        <v>3763</v>
      </c>
      <c r="J4466" s="81" t="s">
        <v>229</v>
      </c>
      <c r="K4466" s="81" t="s">
        <v>333</v>
      </c>
      <c r="L4466" s="81">
        <v>-108.90052900000001</v>
      </c>
      <c r="M4466" s="81">
        <v>39.835572694444444</v>
      </c>
      <c r="N4466" s="190">
        <v>0</v>
      </c>
      <c r="O4466" s="185">
        <v>0</v>
      </c>
      <c r="P4466" s="185">
        <v>0.6</v>
      </c>
      <c r="Q4466" s="185">
        <v>0</v>
      </c>
      <c r="R4466" s="186">
        <v>0</v>
      </c>
    </row>
    <row r="4467" spans="1:18" s="81" customFormat="1" x14ac:dyDescent="0.2">
      <c r="A4467" s="81" t="s">
        <v>147</v>
      </c>
      <c r="B4467" s="81" t="s">
        <v>493</v>
      </c>
      <c r="C4467" s="81" t="str">
        <f t="shared" si="69"/>
        <v>08103</v>
      </c>
      <c r="D4467" s="81" t="s">
        <v>606</v>
      </c>
      <c r="E4467" s="81" t="s">
        <v>3762</v>
      </c>
      <c r="F4467" s="81">
        <v>0.89200000000000002</v>
      </c>
      <c r="G4467" s="81" t="s">
        <v>515</v>
      </c>
      <c r="H4467" s="81" t="s">
        <v>3324</v>
      </c>
      <c r="I4467" s="81" t="s">
        <v>3763</v>
      </c>
      <c r="J4467" s="81" t="s">
        <v>229</v>
      </c>
      <c r="K4467" s="81" t="s">
        <v>333</v>
      </c>
      <c r="L4467" s="81">
        <v>-108.90052900000001</v>
      </c>
      <c r="M4467" s="81">
        <v>39.835572694444444</v>
      </c>
      <c r="N4467" s="190">
        <v>4.5999999999999996</v>
      </c>
      <c r="O4467" s="185">
        <v>0</v>
      </c>
      <c r="P4467" s="185">
        <v>0</v>
      </c>
      <c r="Q4467" s="185">
        <v>0</v>
      </c>
      <c r="R4467" s="186">
        <v>0</v>
      </c>
    </row>
    <row r="4468" spans="1:18" s="81" customFormat="1" x14ac:dyDescent="0.2">
      <c r="A4468" s="81" t="s">
        <v>147</v>
      </c>
      <c r="B4468" s="81" t="s">
        <v>493</v>
      </c>
      <c r="C4468" s="81" t="str">
        <f t="shared" si="69"/>
        <v>08103</v>
      </c>
      <c r="D4468" s="81" t="s">
        <v>606</v>
      </c>
      <c r="E4468" s="81" t="s">
        <v>3762</v>
      </c>
      <c r="F4468" s="81">
        <v>0.89200000000000002</v>
      </c>
      <c r="G4468" s="81" t="s">
        <v>515</v>
      </c>
      <c r="H4468" s="81" t="s">
        <v>3324</v>
      </c>
      <c r="I4468" s="81" t="s">
        <v>3763</v>
      </c>
      <c r="J4468" s="81" t="s">
        <v>229</v>
      </c>
      <c r="K4468" s="81" t="s">
        <v>333</v>
      </c>
      <c r="L4468" s="81">
        <v>-108.90052900000001</v>
      </c>
      <c r="M4468" s="81">
        <v>39.835572694444444</v>
      </c>
      <c r="N4468" s="190">
        <v>0</v>
      </c>
      <c r="O4468" s="185">
        <v>0</v>
      </c>
      <c r="P4468" s="185">
        <v>0</v>
      </c>
      <c r="Q4468" s="185">
        <v>0</v>
      </c>
      <c r="R4468" s="186">
        <v>4.3220000000000003E-3</v>
      </c>
    </row>
    <row r="4469" spans="1:18" s="81" customFormat="1" x14ac:dyDescent="0.2">
      <c r="A4469" s="81" t="s">
        <v>147</v>
      </c>
      <c r="B4469" s="81" t="s">
        <v>493</v>
      </c>
      <c r="C4469" s="81" t="str">
        <f t="shared" si="69"/>
        <v>08103</v>
      </c>
      <c r="D4469" s="81" t="s">
        <v>606</v>
      </c>
      <c r="E4469" s="81" t="s">
        <v>3762</v>
      </c>
      <c r="F4469" s="81">
        <v>0.89200000000000002</v>
      </c>
      <c r="G4469" s="81" t="s">
        <v>515</v>
      </c>
      <c r="H4469" s="81" t="s">
        <v>3324</v>
      </c>
      <c r="I4469" s="81" t="s">
        <v>3763</v>
      </c>
      <c r="J4469" s="81" t="s">
        <v>229</v>
      </c>
      <c r="K4469" s="81" t="s">
        <v>333</v>
      </c>
      <c r="L4469" s="81">
        <v>-108.90052900000001</v>
      </c>
      <c r="M4469" s="81">
        <v>39.835572694444444</v>
      </c>
      <c r="N4469" s="190">
        <v>0</v>
      </c>
      <c r="O4469" s="185">
        <v>0</v>
      </c>
      <c r="P4469" s="185">
        <v>0</v>
      </c>
      <c r="Q4469" s="185">
        <v>0</v>
      </c>
      <c r="R4469" s="186">
        <v>0</v>
      </c>
    </row>
    <row r="4470" spans="1:18" s="81" customFormat="1" x14ac:dyDescent="0.2">
      <c r="A4470" s="81" t="s">
        <v>147</v>
      </c>
      <c r="B4470" s="81" t="s">
        <v>493</v>
      </c>
      <c r="C4470" s="81" t="str">
        <f t="shared" si="69"/>
        <v>08103</v>
      </c>
      <c r="D4470" s="81" t="s">
        <v>606</v>
      </c>
      <c r="E4470" s="81" t="s">
        <v>3762</v>
      </c>
      <c r="F4470" s="81">
        <v>0.89200000000000002</v>
      </c>
      <c r="G4470" s="81" t="s">
        <v>515</v>
      </c>
      <c r="H4470" s="81" t="s">
        <v>3324</v>
      </c>
      <c r="I4470" s="81" t="s">
        <v>3763</v>
      </c>
      <c r="J4470" s="81" t="s">
        <v>229</v>
      </c>
      <c r="K4470" s="81" t="s">
        <v>333</v>
      </c>
      <c r="L4470" s="81">
        <v>-108.90052900000001</v>
      </c>
      <c r="M4470" s="81">
        <v>39.835572694444444</v>
      </c>
      <c r="N4470" s="190">
        <v>0</v>
      </c>
      <c r="O4470" s="185">
        <v>0</v>
      </c>
      <c r="P4470" s="185">
        <v>0</v>
      </c>
      <c r="Q4470" s="185">
        <v>2.6800000000000001E-4</v>
      </c>
      <c r="R4470" s="186">
        <v>0</v>
      </c>
    </row>
    <row r="4471" spans="1:18" s="81" customFormat="1" x14ac:dyDescent="0.2">
      <c r="A4471" s="81" t="s">
        <v>147</v>
      </c>
      <c r="B4471" s="81" t="s">
        <v>493</v>
      </c>
      <c r="C4471" s="81" t="str">
        <f t="shared" si="69"/>
        <v>08103</v>
      </c>
      <c r="D4471" s="81" t="s">
        <v>606</v>
      </c>
      <c r="E4471" s="81" t="s">
        <v>3762</v>
      </c>
      <c r="F4471" s="81">
        <v>0.89200000000000002</v>
      </c>
      <c r="G4471" s="81" t="s">
        <v>515</v>
      </c>
      <c r="H4471" s="81" t="s">
        <v>3324</v>
      </c>
      <c r="I4471" s="81" t="s">
        <v>3763</v>
      </c>
      <c r="J4471" s="81" t="s">
        <v>229</v>
      </c>
      <c r="K4471" s="81" t="s">
        <v>333</v>
      </c>
      <c r="L4471" s="81">
        <v>-108.90052900000001</v>
      </c>
      <c r="M4471" s="81">
        <v>39.835572694444444</v>
      </c>
      <c r="N4471" s="190">
        <v>0</v>
      </c>
      <c r="O4471" s="185">
        <v>0.3</v>
      </c>
      <c r="P4471" s="185">
        <v>0</v>
      </c>
      <c r="Q4471" s="185">
        <v>0</v>
      </c>
      <c r="R4471" s="186">
        <v>0</v>
      </c>
    </row>
    <row r="4472" spans="1:18" s="81" customFormat="1" x14ac:dyDescent="0.2">
      <c r="A4472" s="81" t="s">
        <v>147</v>
      </c>
      <c r="B4472" s="81" t="s">
        <v>493</v>
      </c>
      <c r="C4472" s="81" t="str">
        <f t="shared" si="69"/>
        <v>08103</v>
      </c>
      <c r="D4472" s="81" t="s">
        <v>606</v>
      </c>
      <c r="E4472" s="81" t="s">
        <v>3764</v>
      </c>
      <c r="F4472" s="81">
        <v>0.20100000000000001</v>
      </c>
      <c r="G4472" s="81" t="s">
        <v>515</v>
      </c>
      <c r="H4472" s="81" t="s">
        <v>3752</v>
      </c>
      <c r="I4472" s="81" t="s">
        <v>3765</v>
      </c>
      <c r="J4472" s="81" t="s">
        <v>229</v>
      </c>
      <c r="K4472" s="81" t="s">
        <v>333</v>
      </c>
      <c r="L4472" s="81">
        <v>-108.91045869444444</v>
      </c>
      <c r="M4472" s="81">
        <v>39.937773055555553</v>
      </c>
      <c r="N4472" s="190">
        <v>0</v>
      </c>
      <c r="O4472" s="185">
        <v>0</v>
      </c>
      <c r="P4472" s="185">
        <v>33.6</v>
      </c>
      <c r="Q4472" s="185">
        <v>0</v>
      </c>
      <c r="R4472" s="186">
        <v>0</v>
      </c>
    </row>
    <row r="4473" spans="1:18" s="81" customFormat="1" x14ac:dyDescent="0.2">
      <c r="A4473" s="81" t="s">
        <v>147</v>
      </c>
      <c r="B4473" s="81" t="s">
        <v>493</v>
      </c>
      <c r="C4473" s="81" t="str">
        <f t="shared" si="69"/>
        <v>08103</v>
      </c>
      <c r="D4473" s="81" t="s">
        <v>606</v>
      </c>
      <c r="E4473" s="81" t="s">
        <v>3764</v>
      </c>
      <c r="F4473" s="81">
        <v>0.20100000000000001</v>
      </c>
      <c r="G4473" s="81" t="s">
        <v>515</v>
      </c>
      <c r="H4473" s="81" t="s">
        <v>3752</v>
      </c>
      <c r="I4473" s="81" t="s">
        <v>3765</v>
      </c>
      <c r="J4473" s="81" t="s">
        <v>229</v>
      </c>
      <c r="K4473" s="81" t="s">
        <v>333</v>
      </c>
      <c r="L4473" s="81">
        <v>-108.91045869444444</v>
      </c>
      <c r="M4473" s="81">
        <v>39.937773055555553</v>
      </c>
      <c r="N4473" s="190">
        <v>1</v>
      </c>
      <c r="O4473" s="185">
        <v>0</v>
      </c>
      <c r="P4473" s="185">
        <v>0</v>
      </c>
      <c r="Q4473" s="185">
        <v>0</v>
      </c>
      <c r="R4473" s="186">
        <v>0</v>
      </c>
    </row>
    <row r="4474" spans="1:18" s="81" customFormat="1" x14ac:dyDescent="0.2">
      <c r="A4474" s="81" t="s">
        <v>147</v>
      </c>
      <c r="B4474" s="81" t="s">
        <v>493</v>
      </c>
      <c r="C4474" s="81" t="str">
        <f t="shared" si="69"/>
        <v>08103</v>
      </c>
      <c r="D4474" s="81" t="s">
        <v>606</v>
      </c>
      <c r="E4474" s="81" t="s">
        <v>3764</v>
      </c>
      <c r="F4474" s="81">
        <v>0.20100000000000001</v>
      </c>
      <c r="G4474" s="81" t="s">
        <v>515</v>
      </c>
      <c r="H4474" s="81" t="s">
        <v>3752</v>
      </c>
      <c r="I4474" s="81" t="s">
        <v>3765</v>
      </c>
      <c r="J4474" s="81" t="s">
        <v>229</v>
      </c>
      <c r="K4474" s="81" t="s">
        <v>333</v>
      </c>
      <c r="L4474" s="81">
        <v>-108.91045869444444</v>
      </c>
      <c r="M4474" s="81">
        <v>39.937773055555553</v>
      </c>
      <c r="N4474" s="190">
        <v>0</v>
      </c>
      <c r="O4474" s="185">
        <v>0</v>
      </c>
      <c r="P4474" s="185">
        <v>0</v>
      </c>
      <c r="Q4474" s="185">
        <v>0</v>
      </c>
      <c r="R4474" s="186">
        <v>9.7400000000000004E-4</v>
      </c>
    </row>
    <row r="4475" spans="1:18" s="81" customFormat="1" x14ac:dyDescent="0.2">
      <c r="A4475" s="81" t="s">
        <v>147</v>
      </c>
      <c r="B4475" s="81" t="s">
        <v>493</v>
      </c>
      <c r="C4475" s="81" t="str">
        <f t="shared" si="69"/>
        <v>08103</v>
      </c>
      <c r="D4475" s="81" t="s">
        <v>606</v>
      </c>
      <c r="E4475" s="81" t="s">
        <v>3764</v>
      </c>
      <c r="F4475" s="81">
        <v>0.20100000000000001</v>
      </c>
      <c r="G4475" s="81" t="s">
        <v>515</v>
      </c>
      <c r="H4475" s="81" t="s">
        <v>3752</v>
      </c>
      <c r="I4475" s="81" t="s">
        <v>3765</v>
      </c>
      <c r="J4475" s="81" t="s">
        <v>229</v>
      </c>
      <c r="K4475" s="81" t="s">
        <v>333</v>
      </c>
      <c r="L4475" s="81">
        <v>-108.91045869444444</v>
      </c>
      <c r="M4475" s="81">
        <v>39.937773055555553</v>
      </c>
      <c r="N4475" s="190">
        <v>0</v>
      </c>
      <c r="O4475" s="185">
        <v>0</v>
      </c>
      <c r="P4475" s="185">
        <v>0</v>
      </c>
      <c r="Q4475" s="185">
        <v>0</v>
      </c>
      <c r="R4475" s="186">
        <v>0</v>
      </c>
    </row>
    <row r="4476" spans="1:18" s="81" customFormat="1" x14ac:dyDescent="0.2">
      <c r="A4476" s="81" t="s">
        <v>147</v>
      </c>
      <c r="B4476" s="81" t="s">
        <v>493</v>
      </c>
      <c r="C4476" s="81" t="str">
        <f t="shared" si="69"/>
        <v>08103</v>
      </c>
      <c r="D4476" s="81" t="s">
        <v>606</v>
      </c>
      <c r="E4476" s="81" t="s">
        <v>3764</v>
      </c>
      <c r="F4476" s="81">
        <v>0.20100000000000001</v>
      </c>
      <c r="G4476" s="81" t="s">
        <v>515</v>
      </c>
      <c r="H4476" s="81" t="s">
        <v>3752</v>
      </c>
      <c r="I4476" s="81" t="s">
        <v>3765</v>
      </c>
      <c r="J4476" s="81" t="s">
        <v>229</v>
      </c>
      <c r="K4476" s="81" t="s">
        <v>333</v>
      </c>
      <c r="L4476" s="81">
        <v>-108.91045869444444</v>
      </c>
      <c r="M4476" s="81">
        <v>39.937773055555553</v>
      </c>
      <c r="N4476" s="190">
        <v>0</v>
      </c>
      <c r="O4476" s="185">
        <v>0</v>
      </c>
      <c r="P4476" s="185">
        <v>0</v>
      </c>
      <c r="Q4476" s="185">
        <v>6.0000000000000002E-5</v>
      </c>
      <c r="R4476" s="186">
        <v>0</v>
      </c>
    </row>
    <row r="4477" spans="1:18" s="81" customFormat="1" x14ac:dyDescent="0.2">
      <c r="A4477" s="81" t="s">
        <v>147</v>
      </c>
      <c r="B4477" s="81" t="s">
        <v>493</v>
      </c>
      <c r="C4477" s="81" t="str">
        <f t="shared" si="69"/>
        <v>08103</v>
      </c>
      <c r="D4477" s="81" t="s">
        <v>606</v>
      </c>
      <c r="E4477" s="81" t="s">
        <v>3764</v>
      </c>
      <c r="F4477" s="81">
        <v>0.20100000000000001</v>
      </c>
      <c r="G4477" s="81" t="s">
        <v>515</v>
      </c>
      <c r="H4477" s="81" t="s">
        <v>3752</v>
      </c>
      <c r="I4477" s="81" t="s">
        <v>3765</v>
      </c>
      <c r="J4477" s="81" t="s">
        <v>229</v>
      </c>
      <c r="K4477" s="81" t="s">
        <v>333</v>
      </c>
      <c r="L4477" s="81">
        <v>-108.91045869444444</v>
      </c>
      <c r="M4477" s="81">
        <v>39.937773055555553</v>
      </c>
      <c r="N4477" s="190">
        <v>0</v>
      </c>
      <c r="O4477" s="185">
        <v>0.1</v>
      </c>
      <c r="P4477" s="185">
        <v>0</v>
      </c>
      <c r="Q4477" s="185">
        <v>0</v>
      </c>
      <c r="R4477" s="186">
        <v>0</v>
      </c>
    </row>
    <row r="4478" spans="1:18" s="81" customFormat="1" x14ac:dyDescent="0.2">
      <c r="A4478" s="81" t="s">
        <v>147</v>
      </c>
      <c r="B4478" s="81" t="s">
        <v>493</v>
      </c>
      <c r="C4478" s="81" t="str">
        <f t="shared" si="69"/>
        <v>08103</v>
      </c>
      <c r="D4478" s="81" t="s">
        <v>606</v>
      </c>
      <c r="E4478" s="81" t="s">
        <v>3766</v>
      </c>
      <c r="F4478" s="81">
        <v>7.79</v>
      </c>
      <c r="G4478" s="81" t="s">
        <v>515</v>
      </c>
      <c r="H4478" s="81" t="s">
        <v>3295</v>
      </c>
      <c r="I4478" s="81" t="s">
        <v>3767</v>
      </c>
      <c r="J4478" s="81" t="s">
        <v>229</v>
      </c>
      <c r="K4478" s="81" t="s">
        <v>333</v>
      </c>
      <c r="L4478" s="81">
        <v>-108.92871622222222</v>
      </c>
      <c r="M4478" s="81">
        <v>39.840159277777779</v>
      </c>
      <c r="N4478" s="190">
        <v>0</v>
      </c>
      <c r="O4478" s="185">
        <v>0</v>
      </c>
      <c r="P4478" s="185">
        <v>0.83146600000000004</v>
      </c>
      <c r="Q4478" s="185">
        <v>0</v>
      </c>
      <c r="R4478" s="186">
        <v>0</v>
      </c>
    </row>
    <row r="4479" spans="1:18" s="81" customFormat="1" x14ac:dyDescent="0.2">
      <c r="A4479" s="81" t="s">
        <v>147</v>
      </c>
      <c r="B4479" s="81" t="s">
        <v>493</v>
      </c>
      <c r="C4479" s="81" t="str">
        <f t="shared" si="69"/>
        <v>08103</v>
      </c>
      <c r="D4479" s="81" t="s">
        <v>606</v>
      </c>
      <c r="E4479" s="81" t="s">
        <v>3766</v>
      </c>
      <c r="F4479" s="81">
        <v>7.79</v>
      </c>
      <c r="G4479" s="81" t="s">
        <v>515</v>
      </c>
      <c r="H4479" s="81" t="s">
        <v>3295</v>
      </c>
      <c r="I4479" s="81" t="s">
        <v>3767</v>
      </c>
      <c r="J4479" s="81" t="s">
        <v>229</v>
      </c>
      <c r="K4479" s="81" t="s">
        <v>333</v>
      </c>
      <c r="L4479" s="81">
        <v>-108.92871622222222</v>
      </c>
      <c r="M4479" s="81">
        <v>39.840159277777779</v>
      </c>
      <c r="N4479" s="190">
        <v>18.224277000000001</v>
      </c>
      <c r="O4479" s="185">
        <v>0</v>
      </c>
      <c r="P4479" s="185">
        <v>0</v>
      </c>
      <c r="Q4479" s="185">
        <v>0</v>
      </c>
      <c r="R4479" s="186">
        <v>0</v>
      </c>
    </row>
    <row r="4480" spans="1:18" s="81" customFormat="1" x14ac:dyDescent="0.2">
      <c r="A4480" s="81" t="s">
        <v>147</v>
      </c>
      <c r="B4480" s="81" t="s">
        <v>493</v>
      </c>
      <c r="C4480" s="81" t="str">
        <f t="shared" si="69"/>
        <v>08103</v>
      </c>
      <c r="D4480" s="81" t="s">
        <v>606</v>
      </c>
      <c r="E4480" s="81" t="s">
        <v>3766</v>
      </c>
      <c r="F4480" s="81">
        <v>7.79</v>
      </c>
      <c r="G4480" s="81" t="s">
        <v>515</v>
      </c>
      <c r="H4480" s="81" t="s">
        <v>3295</v>
      </c>
      <c r="I4480" s="81" t="s">
        <v>3767</v>
      </c>
      <c r="J4480" s="81" t="s">
        <v>229</v>
      </c>
      <c r="K4480" s="81" t="s">
        <v>333</v>
      </c>
      <c r="L4480" s="81">
        <v>-108.92871622222222</v>
      </c>
      <c r="M4480" s="81">
        <v>39.840159277777779</v>
      </c>
      <c r="N4480" s="190">
        <v>0</v>
      </c>
      <c r="O4480" s="185">
        <v>0</v>
      </c>
      <c r="P4480" s="185">
        <v>0</v>
      </c>
      <c r="Q4480" s="185">
        <v>0</v>
      </c>
      <c r="R4480" s="186">
        <v>3.4280000000000001E-3</v>
      </c>
    </row>
    <row r="4481" spans="1:18" s="81" customFormat="1" x14ac:dyDescent="0.2">
      <c r="A4481" s="81" t="s">
        <v>147</v>
      </c>
      <c r="B4481" s="81" t="s">
        <v>493</v>
      </c>
      <c r="C4481" s="81" t="str">
        <f t="shared" si="69"/>
        <v>08103</v>
      </c>
      <c r="D4481" s="81" t="s">
        <v>606</v>
      </c>
      <c r="E4481" s="81" t="s">
        <v>3766</v>
      </c>
      <c r="F4481" s="81">
        <v>7.79</v>
      </c>
      <c r="G4481" s="81" t="s">
        <v>515</v>
      </c>
      <c r="H4481" s="81" t="s">
        <v>3295</v>
      </c>
      <c r="I4481" s="81" t="s">
        <v>3767</v>
      </c>
      <c r="J4481" s="81" t="s">
        <v>229</v>
      </c>
      <c r="K4481" s="81" t="s">
        <v>333</v>
      </c>
      <c r="L4481" s="81">
        <v>-108.92871622222222</v>
      </c>
      <c r="M4481" s="81">
        <v>39.840159277777779</v>
      </c>
      <c r="N4481" s="190">
        <v>0</v>
      </c>
      <c r="O4481" s="185">
        <v>0</v>
      </c>
      <c r="P4481" s="185">
        <v>0</v>
      </c>
      <c r="Q4481" s="185">
        <v>0</v>
      </c>
      <c r="R4481" s="186">
        <v>0</v>
      </c>
    </row>
    <row r="4482" spans="1:18" s="81" customFormat="1" x14ac:dyDescent="0.2">
      <c r="A4482" s="81" t="s">
        <v>147</v>
      </c>
      <c r="B4482" s="81" t="s">
        <v>493</v>
      </c>
      <c r="C4482" s="81" t="str">
        <f t="shared" si="69"/>
        <v>08103</v>
      </c>
      <c r="D4482" s="81" t="s">
        <v>606</v>
      </c>
      <c r="E4482" s="81" t="s">
        <v>3766</v>
      </c>
      <c r="F4482" s="81">
        <v>7.79</v>
      </c>
      <c r="G4482" s="81" t="s">
        <v>515</v>
      </c>
      <c r="H4482" s="81" t="s">
        <v>3295</v>
      </c>
      <c r="I4482" s="81" t="s">
        <v>3767</v>
      </c>
      <c r="J4482" s="81" t="s">
        <v>229</v>
      </c>
      <c r="K4482" s="81" t="s">
        <v>333</v>
      </c>
      <c r="L4482" s="81">
        <v>-108.92871622222222</v>
      </c>
      <c r="M4482" s="81">
        <v>39.840159277777779</v>
      </c>
      <c r="N4482" s="190">
        <v>0</v>
      </c>
      <c r="O4482" s="185">
        <v>0</v>
      </c>
      <c r="P4482" s="185">
        <v>0</v>
      </c>
      <c r="Q4482" s="185">
        <v>2.2590000000000002E-3</v>
      </c>
      <c r="R4482" s="186">
        <v>0</v>
      </c>
    </row>
    <row r="4483" spans="1:18" s="81" customFormat="1" x14ac:dyDescent="0.2">
      <c r="A4483" s="81" t="s">
        <v>147</v>
      </c>
      <c r="B4483" s="81" t="s">
        <v>493</v>
      </c>
      <c r="C4483" s="81" t="str">
        <f t="shared" si="69"/>
        <v>08103</v>
      </c>
      <c r="D4483" s="81" t="s">
        <v>606</v>
      </c>
      <c r="E4483" s="81" t="s">
        <v>3766</v>
      </c>
      <c r="F4483" s="81">
        <v>7.79</v>
      </c>
      <c r="G4483" s="81" t="s">
        <v>515</v>
      </c>
      <c r="H4483" s="81" t="s">
        <v>3295</v>
      </c>
      <c r="I4483" s="81" t="s">
        <v>3767</v>
      </c>
      <c r="J4483" s="81" t="s">
        <v>229</v>
      </c>
      <c r="K4483" s="81" t="s">
        <v>333</v>
      </c>
      <c r="L4483" s="81">
        <v>-108.92871622222222</v>
      </c>
      <c r="M4483" s="81">
        <v>39.840159277777779</v>
      </c>
      <c r="N4483" s="190">
        <v>0</v>
      </c>
      <c r="O4483" s="185">
        <v>0.30754900000000002</v>
      </c>
      <c r="P4483" s="185">
        <v>0</v>
      </c>
      <c r="Q4483" s="185">
        <v>0</v>
      </c>
      <c r="R4483" s="186">
        <v>0</v>
      </c>
    </row>
    <row r="4484" spans="1:18" s="81" customFormat="1" x14ac:dyDescent="0.2">
      <c r="A4484" s="81" t="s">
        <v>147</v>
      </c>
      <c r="B4484" s="81" t="s">
        <v>493</v>
      </c>
      <c r="C4484" s="81" t="str">
        <f t="shared" si="69"/>
        <v>08103</v>
      </c>
      <c r="D4484" s="81" t="s">
        <v>606</v>
      </c>
      <c r="E4484" s="81" t="s">
        <v>683</v>
      </c>
      <c r="F4484" s="81">
        <v>92</v>
      </c>
      <c r="G4484" s="81" t="s">
        <v>515</v>
      </c>
      <c r="H4484" s="81" t="s">
        <v>761</v>
      </c>
      <c r="I4484" s="81" t="s">
        <v>3768</v>
      </c>
      <c r="J4484" s="81" t="s">
        <v>231</v>
      </c>
      <c r="K4484" s="81" t="s">
        <v>333</v>
      </c>
      <c r="L4484" s="81">
        <v>-109.02883961111111</v>
      </c>
      <c r="M4484" s="81">
        <v>39.840247277777777</v>
      </c>
      <c r="N4484" s="190">
        <v>0</v>
      </c>
      <c r="O4484" s="185">
        <v>0</v>
      </c>
      <c r="P4484" s="185">
        <v>25.759999999999998</v>
      </c>
      <c r="Q4484" s="185">
        <v>0</v>
      </c>
      <c r="R4484" s="186">
        <v>0</v>
      </c>
    </row>
    <row r="4485" spans="1:18" s="81" customFormat="1" x14ac:dyDescent="0.2">
      <c r="A4485" s="81" t="s">
        <v>147</v>
      </c>
      <c r="B4485" s="81" t="s">
        <v>493</v>
      </c>
      <c r="C4485" s="81" t="str">
        <f t="shared" si="69"/>
        <v>08103</v>
      </c>
      <c r="D4485" s="81" t="s">
        <v>606</v>
      </c>
      <c r="E4485" s="81" t="s">
        <v>683</v>
      </c>
      <c r="F4485" s="81">
        <v>92</v>
      </c>
      <c r="G4485" s="81" t="s">
        <v>515</v>
      </c>
      <c r="H4485" s="81" t="s">
        <v>761</v>
      </c>
      <c r="I4485" s="81" t="s">
        <v>3768</v>
      </c>
      <c r="J4485" s="81" t="s">
        <v>231</v>
      </c>
      <c r="K4485" s="81" t="s">
        <v>333</v>
      </c>
      <c r="L4485" s="81">
        <v>-109.02883961111111</v>
      </c>
      <c r="M4485" s="81">
        <v>39.840247277777777</v>
      </c>
      <c r="N4485" s="190">
        <v>25.759999999999998</v>
      </c>
      <c r="O4485" s="185">
        <v>0</v>
      </c>
      <c r="P4485" s="185">
        <v>0</v>
      </c>
      <c r="Q4485" s="185">
        <v>0</v>
      </c>
      <c r="R4485" s="186">
        <v>0</v>
      </c>
    </row>
    <row r="4486" spans="1:18" s="81" customFormat="1" x14ac:dyDescent="0.2">
      <c r="A4486" s="81" t="s">
        <v>147</v>
      </c>
      <c r="B4486" s="81" t="s">
        <v>493</v>
      </c>
      <c r="C4486" s="81" t="str">
        <f t="shared" si="69"/>
        <v>08103</v>
      </c>
      <c r="D4486" s="81" t="s">
        <v>606</v>
      </c>
      <c r="E4486" s="81" t="s">
        <v>683</v>
      </c>
      <c r="F4486" s="81">
        <v>92</v>
      </c>
      <c r="G4486" s="81" t="s">
        <v>515</v>
      </c>
      <c r="H4486" s="81" t="s">
        <v>761</v>
      </c>
      <c r="I4486" s="81" t="s">
        <v>3768</v>
      </c>
      <c r="J4486" s="81" t="s">
        <v>231</v>
      </c>
      <c r="K4486" s="81" t="s">
        <v>333</v>
      </c>
      <c r="L4486" s="81">
        <v>-109.02883961111111</v>
      </c>
      <c r="M4486" s="81">
        <v>39.840247277777777</v>
      </c>
      <c r="N4486" s="190">
        <v>0</v>
      </c>
      <c r="O4486" s="185">
        <v>5.17</v>
      </c>
      <c r="P4486" s="185">
        <v>0</v>
      </c>
      <c r="Q4486" s="185">
        <v>0</v>
      </c>
      <c r="R4486" s="186">
        <v>0</v>
      </c>
    </row>
    <row r="4487" spans="1:18" s="81" customFormat="1" x14ac:dyDescent="0.2">
      <c r="A4487" s="81" t="s">
        <v>147</v>
      </c>
      <c r="B4487" s="81" t="s">
        <v>493</v>
      </c>
      <c r="C4487" s="81" t="str">
        <f t="shared" ref="C4487:C4550" si="70">B4487&amp;D4487</f>
        <v>08103</v>
      </c>
      <c r="D4487" s="81" t="s">
        <v>606</v>
      </c>
      <c r="E4487" s="81" t="s">
        <v>683</v>
      </c>
      <c r="F4487" s="81">
        <v>12045</v>
      </c>
      <c r="G4487" s="81" t="s">
        <v>505</v>
      </c>
      <c r="H4487" s="81" t="s">
        <v>3769</v>
      </c>
      <c r="I4487" s="81" t="s">
        <v>3768</v>
      </c>
      <c r="J4487" s="81" t="s">
        <v>312</v>
      </c>
      <c r="K4487" s="81" t="s">
        <v>319</v>
      </c>
      <c r="L4487" s="81">
        <v>-109.02883961111111</v>
      </c>
      <c r="M4487" s="81">
        <v>39.840247277777777</v>
      </c>
      <c r="N4487" s="190">
        <v>0</v>
      </c>
      <c r="O4487" s="185">
        <v>2.5</v>
      </c>
      <c r="P4487" s="185">
        <v>0</v>
      </c>
      <c r="Q4487" s="185">
        <v>0</v>
      </c>
      <c r="R4487" s="186">
        <v>0</v>
      </c>
    </row>
    <row r="4488" spans="1:18" s="81" customFormat="1" x14ac:dyDescent="0.2">
      <c r="A4488" s="81" t="s">
        <v>147</v>
      </c>
      <c r="B4488" s="81" t="s">
        <v>493</v>
      </c>
      <c r="C4488" s="81" t="str">
        <f t="shared" si="70"/>
        <v>08103</v>
      </c>
      <c r="D4488" s="81" t="s">
        <v>606</v>
      </c>
      <c r="E4488" s="81" t="s">
        <v>683</v>
      </c>
      <c r="F4488" s="81">
        <v>253</v>
      </c>
      <c r="G4488" s="81" t="s">
        <v>526</v>
      </c>
      <c r="H4488" s="81" t="s">
        <v>602</v>
      </c>
      <c r="I4488" s="81" t="s">
        <v>3768</v>
      </c>
      <c r="J4488" s="81" t="s">
        <v>277</v>
      </c>
      <c r="K4488" s="81" t="s">
        <v>350</v>
      </c>
      <c r="L4488" s="81">
        <v>-109.02883961111111</v>
      </c>
      <c r="M4488" s="81">
        <v>39.840247277777777</v>
      </c>
      <c r="N4488" s="190">
        <v>0</v>
      </c>
      <c r="O4488" s="185">
        <v>2.3999959999999998</v>
      </c>
      <c r="P4488" s="185">
        <v>0</v>
      </c>
      <c r="Q4488" s="185">
        <v>0</v>
      </c>
      <c r="R4488" s="186">
        <v>0</v>
      </c>
    </row>
    <row r="4489" spans="1:18" s="81" customFormat="1" x14ac:dyDescent="0.2">
      <c r="A4489" s="81" t="s">
        <v>147</v>
      </c>
      <c r="B4489" s="81" t="s">
        <v>493</v>
      </c>
      <c r="C4489" s="81" t="str">
        <f t="shared" si="70"/>
        <v>08103</v>
      </c>
      <c r="D4489" s="81" t="s">
        <v>606</v>
      </c>
      <c r="E4489" s="81" t="s">
        <v>683</v>
      </c>
      <c r="F4489" s="81">
        <v>153.30000000000001</v>
      </c>
      <c r="G4489" s="81" t="s">
        <v>528</v>
      </c>
      <c r="H4489" s="81" t="s">
        <v>529</v>
      </c>
      <c r="I4489" s="81" t="s">
        <v>3768</v>
      </c>
      <c r="J4489" s="81" t="s">
        <v>14</v>
      </c>
      <c r="K4489" s="81" t="s">
        <v>494</v>
      </c>
      <c r="L4489" s="81">
        <v>-109.02883961111111</v>
      </c>
      <c r="M4489" s="81">
        <v>39.840247277777777</v>
      </c>
      <c r="N4489" s="190">
        <v>0</v>
      </c>
      <c r="O4489" s="185">
        <v>2.1049682816601236</v>
      </c>
      <c r="P4489" s="185">
        <v>0</v>
      </c>
      <c r="Q4489" s="185">
        <v>0</v>
      </c>
      <c r="R4489" s="186">
        <v>0</v>
      </c>
    </row>
    <row r="4490" spans="1:18" s="81" customFormat="1" x14ac:dyDescent="0.2">
      <c r="A4490" s="81" t="s">
        <v>147</v>
      </c>
      <c r="B4490" s="81" t="s">
        <v>493</v>
      </c>
      <c r="C4490" s="81" t="str">
        <f t="shared" si="70"/>
        <v>08103</v>
      </c>
      <c r="D4490" s="81" t="s">
        <v>606</v>
      </c>
      <c r="E4490" s="81" t="s">
        <v>3425</v>
      </c>
      <c r="F4490" s="81">
        <v>20.5</v>
      </c>
      <c r="G4490" s="81" t="s">
        <v>515</v>
      </c>
      <c r="H4490" s="81" t="s">
        <v>3770</v>
      </c>
      <c r="I4490" s="81" t="s">
        <v>3749</v>
      </c>
      <c r="J4490" s="81" t="s">
        <v>227</v>
      </c>
      <c r="K4490" s="81" t="s">
        <v>333</v>
      </c>
      <c r="L4490" s="81">
        <v>-108.91922013888889</v>
      </c>
      <c r="M4490" s="81">
        <v>39.848745916666672</v>
      </c>
      <c r="N4490" s="190">
        <v>0</v>
      </c>
      <c r="O4490" s="185">
        <v>0</v>
      </c>
      <c r="P4490" s="185">
        <v>2.8</v>
      </c>
      <c r="Q4490" s="185">
        <v>0</v>
      </c>
      <c r="R4490" s="186">
        <v>0</v>
      </c>
    </row>
    <row r="4491" spans="1:18" s="81" customFormat="1" x14ac:dyDescent="0.2">
      <c r="A4491" s="81" t="s">
        <v>147</v>
      </c>
      <c r="B4491" s="81" t="s">
        <v>493</v>
      </c>
      <c r="C4491" s="81" t="str">
        <f t="shared" si="70"/>
        <v>08103</v>
      </c>
      <c r="D4491" s="81" t="s">
        <v>606</v>
      </c>
      <c r="E4491" s="81" t="s">
        <v>3425</v>
      </c>
      <c r="F4491" s="81">
        <v>20.5</v>
      </c>
      <c r="G4491" s="81" t="s">
        <v>515</v>
      </c>
      <c r="H4491" s="81" t="s">
        <v>3770</v>
      </c>
      <c r="I4491" s="81" t="s">
        <v>3749</v>
      </c>
      <c r="J4491" s="81" t="s">
        <v>227</v>
      </c>
      <c r="K4491" s="81" t="s">
        <v>333</v>
      </c>
      <c r="L4491" s="81">
        <v>-108.91922013888889</v>
      </c>
      <c r="M4491" s="81">
        <v>39.848745916666672</v>
      </c>
      <c r="N4491" s="190">
        <v>7.5</v>
      </c>
      <c r="O4491" s="185">
        <v>0</v>
      </c>
      <c r="P4491" s="185">
        <v>0</v>
      </c>
      <c r="Q4491" s="185">
        <v>0</v>
      </c>
      <c r="R4491" s="186">
        <v>0</v>
      </c>
    </row>
    <row r="4492" spans="1:18" s="81" customFormat="1" x14ac:dyDescent="0.2">
      <c r="A4492" s="81" t="s">
        <v>147</v>
      </c>
      <c r="B4492" s="81" t="s">
        <v>493</v>
      </c>
      <c r="C4492" s="81" t="str">
        <f t="shared" si="70"/>
        <v>08103</v>
      </c>
      <c r="D4492" s="81" t="s">
        <v>606</v>
      </c>
      <c r="E4492" s="81" t="s">
        <v>3425</v>
      </c>
      <c r="F4492" s="81">
        <v>20.5</v>
      </c>
      <c r="G4492" s="81" t="s">
        <v>515</v>
      </c>
      <c r="H4492" s="81" t="s">
        <v>3770</v>
      </c>
      <c r="I4492" s="81" t="s">
        <v>3749</v>
      </c>
      <c r="J4492" s="81" t="s">
        <v>227</v>
      </c>
      <c r="K4492" s="81" t="s">
        <v>333</v>
      </c>
      <c r="L4492" s="81">
        <v>-108.91922013888889</v>
      </c>
      <c r="M4492" s="81">
        <v>39.848745916666672</v>
      </c>
      <c r="N4492" s="190">
        <v>0</v>
      </c>
      <c r="O4492" s="185">
        <v>0</v>
      </c>
      <c r="P4492" s="185">
        <v>0</v>
      </c>
      <c r="Q4492" s="185">
        <v>0</v>
      </c>
      <c r="R4492" s="186">
        <v>0.10249999999999999</v>
      </c>
    </row>
    <row r="4493" spans="1:18" s="81" customFormat="1" x14ac:dyDescent="0.2">
      <c r="A4493" s="81" t="s">
        <v>147</v>
      </c>
      <c r="B4493" s="81" t="s">
        <v>493</v>
      </c>
      <c r="C4493" s="81" t="str">
        <f t="shared" si="70"/>
        <v>08103</v>
      </c>
      <c r="D4493" s="81" t="s">
        <v>606</v>
      </c>
      <c r="E4493" s="81" t="s">
        <v>3425</v>
      </c>
      <c r="F4493" s="81">
        <v>20.5</v>
      </c>
      <c r="G4493" s="81" t="s">
        <v>515</v>
      </c>
      <c r="H4493" s="81" t="s">
        <v>3770</v>
      </c>
      <c r="I4493" s="81" t="s">
        <v>3749</v>
      </c>
      <c r="J4493" s="81" t="s">
        <v>227</v>
      </c>
      <c r="K4493" s="81" t="s">
        <v>333</v>
      </c>
      <c r="L4493" s="81">
        <v>-108.91922013888889</v>
      </c>
      <c r="M4493" s="81">
        <v>39.848745916666672</v>
      </c>
      <c r="N4493" s="190">
        <v>0</v>
      </c>
      <c r="O4493" s="185">
        <v>0</v>
      </c>
      <c r="P4493" s="185">
        <v>0</v>
      </c>
      <c r="Q4493" s="185">
        <v>0</v>
      </c>
      <c r="R4493" s="186">
        <v>0</v>
      </c>
    </row>
    <row r="4494" spans="1:18" s="81" customFormat="1" x14ac:dyDescent="0.2">
      <c r="A4494" s="81" t="s">
        <v>147</v>
      </c>
      <c r="B4494" s="81" t="s">
        <v>493</v>
      </c>
      <c r="C4494" s="81" t="str">
        <f t="shared" si="70"/>
        <v>08103</v>
      </c>
      <c r="D4494" s="81" t="s">
        <v>606</v>
      </c>
      <c r="E4494" s="81" t="s">
        <v>3425</v>
      </c>
      <c r="F4494" s="81">
        <v>20.5</v>
      </c>
      <c r="G4494" s="81" t="s">
        <v>515</v>
      </c>
      <c r="H4494" s="81" t="s">
        <v>3770</v>
      </c>
      <c r="I4494" s="81" t="s">
        <v>3749</v>
      </c>
      <c r="J4494" s="81" t="s">
        <v>227</v>
      </c>
      <c r="K4494" s="81" t="s">
        <v>333</v>
      </c>
      <c r="L4494" s="81">
        <v>-108.91922013888889</v>
      </c>
      <c r="M4494" s="81">
        <v>39.848745916666672</v>
      </c>
      <c r="N4494" s="190">
        <v>0</v>
      </c>
      <c r="O4494" s="185">
        <v>0</v>
      </c>
      <c r="P4494" s="185">
        <v>0</v>
      </c>
      <c r="Q4494" s="185">
        <v>6.1500000000000001E-3</v>
      </c>
      <c r="R4494" s="186">
        <v>0</v>
      </c>
    </row>
    <row r="4495" spans="1:18" s="81" customFormat="1" x14ac:dyDescent="0.2">
      <c r="A4495" s="81" t="s">
        <v>147</v>
      </c>
      <c r="B4495" s="81" t="s">
        <v>493</v>
      </c>
      <c r="C4495" s="81" t="str">
        <f t="shared" si="70"/>
        <v>08103</v>
      </c>
      <c r="D4495" s="81" t="s">
        <v>606</v>
      </c>
      <c r="E4495" s="81" t="s">
        <v>3425</v>
      </c>
      <c r="F4495" s="81">
        <v>20.5</v>
      </c>
      <c r="G4495" s="81" t="s">
        <v>515</v>
      </c>
      <c r="H4495" s="81" t="s">
        <v>3770</v>
      </c>
      <c r="I4495" s="81" t="s">
        <v>3749</v>
      </c>
      <c r="J4495" s="81" t="s">
        <v>227</v>
      </c>
      <c r="K4495" s="81" t="s">
        <v>333</v>
      </c>
      <c r="L4495" s="81">
        <v>-108.91922013888889</v>
      </c>
      <c r="M4495" s="81">
        <v>39.848745916666672</v>
      </c>
      <c r="N4495" s="190">
        <v>0</v>
      </c>
      <c r="O4495" s="185">
        <v>7.3</v>
      </c>
      <c r="P4495" s="185">
        <v>0</v>
      </c>
      <c r="Q4495" s="185">
        <v>0</v>
      </c>
      <c r="R4495" s="186">
        <v>0</v>
      </c>
    </row>
    <row r="4496" spans="1:18" s="81" customFormat="1" x14ac:dyDescent="0.2">
      <c r="A4496" s="81" t="s">
        <v>147</v>
      </c>
      <c r="B4496" s="81" t="s">
        <v>493</v>
      </c>
      <c r="C4496" s="81" t="str">
        <f t="shared" si="70"/>
        <v>08103</v>
      </c>
      <c r="D4496" s="81" t="s">
        <v>606</v>
      </c>
      <c r="E4496" s="81" t="s">
        <v>3428</v>
      </c>
      <c r="F4496" s="81">
        <v>25</v>
      </c>
      <c r="G4496" s="81" t="s">
        <v>515</v>
      </c>
      <c r="H4496" s="81" t="s">
        <v>3771</v>
      </c>
      <c r="I4496" s="81" t="s">
        <v>3772</v>
      </c>
      <c r="J4496" s="81" t="s">
        <v>227</v>
      </c>
      <c r="K4496" s="81" t="s">
        <v>333</v>
      </c>
      <c r="L4496" s="81">
        <v>-108.93581466666667</v>
      </c>
      <c r="M4496" s="81">
        <v>39.835842277777779</v>
      </c>
      <c r="N4496" s="190">
        <v>0</v>
      </c>
      <c r="O4496" s="185">
        <v>0</v>
      </c>
      <c r="P4496" s="185">
        <v>2.8846129999999999</v>
      </c>
      <c r="Q4496" s="185">
        <v>0</v>
      </c>
      <c r="R4496" s="186">
        <v>0</v>
      </c>
    </row>
    <row r="4497" spans="1:18" s="81" customFormat="1" x14ac:dyDescent="0.2">
      <c r="A4497" s="81" t="s">
        <v>147</v>
      </c>
      <c r="B4497" s="81" t="s">
        <v>493</v>
      </c>
      <c r="C4497" s="81" t="str">
        <f t="shared" si="70"/>
        <v>08103</v>
      </c>
      <c r="D4497" s="81" t="s">
        <v>606</v>
      </c>
      <c r="E4497" s="81" t="s">
        <v>3428</v>
      </c>
      <c r="F4497" s="81">
        <v>25</v>
      </c>
      <c r="G4497" s="81" t="s">
        <v>515</v>
      </c>
      <c r="H4497" s="81" t="s">
        <v>3771</v>
      </c>
      <c r="I4497" s="81" t="s">
        <v>3772</v>
      </c>
      <c r="J4497" s="81" t="s">
        <v>227</v>
      </c>
      <c r="K4497" s="81" t="s">
        <v>333</v>
      </c>
      <c r="L4497" s="81">
        <v>-108.93581466666667</v>
      </c>
      <c r="M4497" s="81">
        <v>39.835842277777779</v>
      </c>
      <c r="N4497" s="190">
        <v>5.7692249999999996</v>
      </c>
      <c r="O4497" s="185">
        <v>0</v>
      </c>
      <c r="P4497" s="185">
        <v>0</v>
      </c>
      <c r="Q4497" s="185">
        <v>0</v>
      </c>
      <c r="R4497" s="186">
        <v>0</v>
      </c>
    </row>
    <row r="4498" spans="1:18" s="81" customFormat="1" x14ac:dyDescent="0.2">
      <c r="A4498" s="81" t="s">
        <v>147</v>
      </c>
      <c r="B4498" s="81" t="s">
        <v>493</v>
      </c>
      <c r="C4498" s="81" t="str">
        <f t="shared" si="70"/>
        <v>08103</v>
      </c>
      <c r="D4498" s="81" t="s">
        <v>606</v>
      </c>
      <c r="E4498" s="81" t="s">
        <v>3428</v>
      </c>
      <c r="F4498" s="81">
        <v>25</v>
      </c>
      <c r="G4498" s="81" t="s">
        <v>515</v>
      </c>
      <c r="H4498" s="81" t="s">
        <v>3771</v>
      </c>
      <c r="I4498" s="81" t="s">
        <v>3772</v>
      </c>
      <c r="J4498" s="81" t="s">
        <v>227</v>
      </c>
      <c r="K4498" s="81" t="s">
        <v>333</v>
      </c>
      <c r="L4498" s="81">
        <v>-108.93581466666667</v>
      </c>
      <c r="M4498" s="81">
        <v>39.835842277777779</v>
      </c>
      <c r="N4498" s="190">
        <v>0</v>
      </c>
      <c r="O4498" s="185">
        <v>0</v>
      </c>
      <c r="P4498" s="185">
        <v>0</v>
      </c>
      <c r="Q4498" s="185">
        <v>0</v>
      </c>
      <c r="R4498" s="186">
        <v>0.125</v>
      </c>
    </row>
    <row r="4499" spans="1:18" s="81" customFormat="1" x14ac:dyDescent="0.2">
      <c r="A4499" s="81" t="s">
        <v>147</v>
      </c>
      <c r="B4499" s="81" t="s">
        <v>493</v>
      </c>
      <c r="C4499" s="81" t="str">
        <f t="shared" si="70"/>
        <v>08103</v>
      </c>
      <c r="D4499" s="81" t="s">
        <v>606</v>
      </c>
      <c r="E4499" s="81" t="s">
        <v>3428</v>
      </c>
      <c r="F4499" s="81">
        <v>25</v>
      </c>
      <c r="G4499" s="81" t="s">
        <v>515</v>
      </c>
      <c r="H4499" s="81" t="s">
        <v>3771</v>
      </c>
      <c r="I4499" s="81" t="s">
        <v>3772</v>
      </c>
      <c r="J4499" s="81" t="s">
        <v>227</v>
      </c>
      <c r="K4499" s="81" t="s">
        <v>333</v>
      </c>
      <c r="L4499" s="81">
        <v>-108.93581466666667</v>
      </c>
      <c r="M4499" s="81">
        <v>39.835842277777779</v>
      </c>
      <c r="N4499" s="190">
        <v>0</v>
      </c>
      <c r="O4499" s="185">
        <v>0</v>
      </c>
      <c r="P4499" s="185">
        <v>0</v>
      </c>
      <c r="Q4499" s="185">
        <v>0</v>
      </c>
      <c r="R4499" s="186">
        <v>0</v>
      </c>
    </row>
    <row r="4500" spans="1:18" s="81" customFormat="1" x14ac:dyDescent="0.2">
      <c r="A4500" s="81" t="s">
        <v>147</v>
      </c>
      <c r="B4500" s="81" t="s">
        <v>493</v>
      </c>
      <c r="C4500" s="81" t="str">
        <f t="shared" si="70"/>
        <v>08103</v>
      </c>
      <c r="D4500" s="81" t="s">
        <v>606</v>
      </c>
      <c r="E4500" s="81" t="s">
        <v>3428</v>
      </c>
      <c r="F4500" s="81">
        <v>25</v>
      </c>
      <c r="G4500" s="81" t="s">
        <v>515</v>
      </c>
      <c r="H4500" s="81" t="s">
        <v>3771</v>
      </c>
      <c r="I4500" s="81" t="s">
        <v>3772</v>
      </c>
      <c r="J4500" s="81" t="s">
        <v>227</v>
      </c>
      <c r="K4500" s="81" t="s">
        <v>333</v>
      </c>
      <c r="L4500" s="81">
        <v>-108.93581466666667</v>
      </c>
      <c r="M4500" s="81">
        <v>39.835842277777779</v>
      </c>
      <c r="N4500" s="190">
        <v>0</v>
      </c>
      <c r="O4500" s="185">
        <v>0</v>
      </c>
      <c r="P4500" s="185">
        <v>0</v>
      </c>
      <c r="Q4500" s="185">
        <v>7.4999999999999997E-3</v>
      </c>
      <c r="R4500" s="186">
        <v>0</v>
      </c>
    </row>
    <row r="4501" spans="1:18" s="81" customFormat="1" x14ac:dyDescent="0.2">
      <c r="A4501" s="81" t="s">
        <v>147</v>
      </c>
      <c r="B4501" s="81" t="s">
        <v>493</v>
      </c>
      <c r="C4501" s="81" t="str">
        <f t="shared" si="70"/>
        <v>08103</v>
      </c>
      <c r="D4501" s="81" t="s">
        <v>606</v>
      </c>
      <c r="E4501" s="81" t="s">
        <v>3428</v>
      </c>
      <c r="F4501" s="81">
        <v>25</v>
      </c>
      <c r="G4501" s="81" t="s">
        <v>515</v>
      </c>
      <c r="H4501" s="81" t="s">
        <v>3771</v>
      </c>
      <c r="I4501" s="81" t="s">
        <v>3772</v>
      </c>
      <c r="J4501" s="81" t="s">
        <v>227</v>
      </c>
      <c r="K4501" s="81" t="s">
        <v>333</v>
      </c>
      <c r="L4501" s="81">
        <v>-108.93581466666667</v>
      </c>
      <c r="M4501" s="81">
        <v>39.835842277777779</v>
      </c>
      <c r="N4501" s="190">
        <v>0</v>
      </c>
      <c r="O4501" s="185">
        <v>3.461538</v>
      </c>
      <c r="P4501" s="185">
        <v>0</v>
      </c>
      <c r="Q4501" s="185">
        <v>0</v>
      </c>
      <c r="R4501" s="186">
        <v>0</v>
      </c>
    </row>
    <row r="4502" spans="1:18" s="81" customFormat="1" x14ac:dyDescent="0.2">
      <c r="A4502" s="81" t="s">
        <v>147</v>
      </c>
      <c r="B4502" s="81" t="s">
        <v>493</v>
      </c>
      <c r="C4502" s="81" t="str">
        <f t="shared" si="70"/>
        <v>08103</v>
      </c>
      <c r="D4502" s="81" t="s">
        <v>606</v>
      </c>
      <c r="E4502" s="81" t="s">
        <v>3773</v>
      </c>
      <c r="F4502" s="81">
        <v>19</v>
      </c>
      <c r="G4502" s="81" t="s">
        <v>515</v>
      </c>
      <c r="H4502" s="81" t="s">
        <v>3774</v>
      </c>
      <c r="I4502" s="81" t="s">
        <v>3772</v>
      </c>
      <c r="J4502" s="81" t="s">
        <v>221</v>
      </c>
      <c r="K4502" s="81" t="s">
        <v>333</v>
      </c>
      <c r="L4502" s="81">
        <v>-108.92694377777778</v>
      </c>
      <c r="M4502" s="81">
        <v>39.843665638888893</v>
      </c>
      <c r="N4502" s="190">
        <v>0</v>
      </c>
      <c r="O4502" s="185">
        <v>0</v>
      </c>
      <c r="P4502" s="185">
        <v>2.85</v>
      </c>
      <c r="Q4502" s="185">
        <v>0</v>
      </c>
      <c r="R4502" s="186">
        <v>0</v>
      </c>
    </row>
    <row r="4503" spans="1:18" s="81" customFormat="1" x14ac:dyDescent="0.2">
      <c r="A4503" s="81" t="s">
        <v>147</v>
      </c>
      <c r="B4503" s="81" t="s">
        <v>493</v>
      </c>
      <c r="C4503" s="81" t="str">
        <f t="shared" si="70"/>
        <v>08103</v>
      </c>
      <c r="D4503" s="81" t="s">
        <v>606</v>
      </c>
      <c r="E4503" s="81" t="s">
        <v>3773</v>
      </c>
      <c r="F4503" s="81">
        <v>19</v>
      </c>
      <c r="G4503" s="81" t="s">
        <v>515</v>
      </c>
      <c r="H4503" s="81" t="s">
        <v>3774</v>
      </c>
      <c r="I4503" s="81" t="s">
        <v>3772</v>
      </c>
      <c r="J4503" s="81" t="s">
        <v>221</v>
      </c>
      <c r="K4503" s="81" t="s">
        <v>333</v>
      </c>
      <c r="L4503" s="81">
        <v>-108.92694377777778</v>
      </c>
      <c r="M4503" s="81">
        <v>39.843665638888893</v>
      </c>
      <c r="N4503" s="190">
        <v>4.4649999999999999</v>
      </c>
      <c r="O4503" s="185">
        <v>0</v>
      </c>
      <c r="P4503" s="185">
        <v>0</v>
      </c>
      <c r="Q4503" s="185">
        <v>0</v>
      </c>
      <c r="R4503" s="186">
        <v>0</v>
      </c>
    </row>
    <row r="4504" spans="1:18" s="81" customFormat="1" x14ac:dyDescent="0.2">
      <c r="A4504" s="81" t="s">
        <v>147</v>
      </c>
      <c r="B4504" s="81" t="s">
        <v>493</v>
      </c>
      <c r="C4504" s="81" t="str">
        <f t="shared" si="70"/>
        <v>08103</v>
      </c>
      <c r="D4504" s="81" t="s">
        <v>606</v>
      </c>
      <c r="E4504" s="81" t="s">
        <v>3773</v>
      </c>
      <c r="F4504" s="81">
        <v>19</v>
      </c>
      <c r="G4504" s="81" t="s">
        <v>515</v>
      </c>
      <c r="H4504" s="81" t="s">
        <v>3774</v>
      </c>
      <c r="I4504" s="81" t="s">
        <v>3772</v>
      </c>
      <c r="J4504" s="81" t="s">
        <v>221</v>
      </c>
      <c r="K4504" s="81" t="s">
        <v>333</v>
      </c>
      <c r="L4504" s="81">
        <v>-108.92694377777778</v>
      </c>
      <c r="M4504" s="81">
        <v>39.843665638888893</v>
      </c>
      <c r="N4504" s="190">
        <v>0</v>
      </c>
      <c r="O4504" s="185">
        <v>0</v>
      </c>
      <c r="P4504" s="185">
        <v>0</v>
      </c>
      <c r="Q4504" s="185">
        <v>0</v>
      </c>
      <c r="R4504" s="186">
        <v>9.5000000000000001E-2</v>
      </c>
    </row>
    <row r="4505" spans="1:18" s="81" customFormat="1" x14ac:dyDescent="0.2">
      <c r="A4505" s="81" t="s">
        <v>147</v>
      </c>
      <c r="B4505" s="81" t="s">
        <v>493</v>
      </c>
      <c r="C4505" s="81" t="str">
        <f t="shared" si="70"/>
        <v>08103</v>
      </c>
      <c r="D4505" s="81" t="s">
        <v>606</v>
      </c>
      <c r="E4505" s="81" t="s">
        <v>3773</v>
      </c>
      <c r="F4505" s="81">
        <v>19</v>
      </c>
      <c r="G4505" s="81" t="s">
        <v>515</v>
      </c>
      <c r="H4505" s="81" t="s">
        <v>3774</v>
      </c>
      <c r="I4505" s="81" t="s">
        <v>3772</v>
      </c>
      <c r="J4505" s="81" t="s">
        <v>221</v>
      </c>
      <c r="K4505" s="81" t="s">
        <v>333</v>
      </c>
      <c r="L4505" s="81">
        <v>-108.92694377777778</v>
      </c>
      <c r="M4505" s="81">
        <v>39.843665638888893</v>
      </c>
      <c r="N4505" s="190">
        <v>0</v>
      </c>
      <c r="O4505" s="185">
        <v>0</v>
      </c>
      <c r="P4505" s="185">
        <v>0</v>
      </c>
      <c r="Q4505" s="185">
        <v>0</v>
      </c>
      <c r="R4505" s="186">
        <v>0</v>
      </c>
    </row>
    <row r="4506" spans="1:18" s="81" customFormat="1" x14ac:dyDescent="0.2">
      <c r="A4506" s="81" t="s">
        <v>147</v>
      </c>
      <c r="B4506" s="81" t="s">
        <v>493</v>
      </c>
      <c r="C4506" s="81" t="str">
        <f t="shared" si="70"/>
        <v>08103</v>
      </c>
      <c r="D4506" s="81" t="s">
        <v>606</v>
      </c>
      <c r="E4506" s="81" t="s">
        <v>3773</v>
      </c>
      <c r="F4506" s="81">
        <v>19</v>
      </c>
      <c r="G4506" s="81" t="s">
        <v>515</v>
      </c>
      <c r="H4506" s="81" t="s">
        <v>3774</v>
      </c>
      <c r="I4506" s="81" t="s">
        <v>3772</v>
      </c>
      <c r="J4506" s="81" t="s">
        <v>221</v>
      </c>
      <c r="K4506" s="81" t="s">
        <v>333</v>
      </c>
      <c r="L4506" s="81">
        <v>-108.92694377777778</v>
      </c>
      <c r="M4506" s="81">
        <v>39.843665638888893</v>
      </c>
      <c r="N4506" s="190">
        <v>0</v>
      </c>
      <c r="O4506" s="185">
        <v>0</v>
      </c>
      <c r="P4506" s="185">
        <v>0</v>
      </c>
      <c r="Q4506" s="185">
        <v>5.7000000000000002E-3</v>
      </c>
      <c r="R4506" s="186">
        <v>0</v>
      </c>
    </row>
    <row r="4507" spans="1:18" s="81" customFormat="1" x14ac:dyDescent="0.2">
      <c r="A4507" s="81" t="s">
        <v>147</v>
      </c>
      <c r="B4507" s="81" t="s">
        <v>493</v>
      </c>
      <c r="C4507" s="81" t="str">
        <f t="shared" si="70"/>
        <v>08103</v>
      </c>
      <c r="D4507" s="81" t="s">
        <v>606</v>
      </c>
      <c r="E4507" s="81" t="s">
        <v>3773</v>
      </c>
      <c r="F4507" s="81">
        <v>19</v>
      </c>
      <c r="G4507" s="81" t="s">
        <v>515</v>
      </c>
      <c r="H4507" s="81" t="s">
        <v>3774</v>
      </c>
      <c r="I4507" s="81" t="s">
        <v>3772</v>
      </c>
      <c r="J4507" s="81" t="s">
        <v>221</v>
      </c>
      <c r="K4507" s="81" t="s">
        <v>333</v>
      </c>
      <c r="L4507" s="81">
        <v>-108.92694377777778</v>
      </c>
      <c r="M4507" s="81">
        <v>39.843665638888893</v>
      </c>
      <c r="N4507" s="190">
        <v>0</v>
      </c>
      <c r="O4507" s="185">
        <v>2.4700000000000002</v>
      </c>
      <c r="P4507" s="185">
        <v>0</v>
      </c>
      <c r="Q4507" s="185">
        <v>0</v>
      </c>
      <c r="R4507" s="186">
        <v>0</v>
      </c>
    </row>
    <row r="4508" spans="1:18" s="81" customFormat="1" x14ac:dyDescent="0.2">
      <c r="A4508" s="81" t="s">
        <v>147</v>
      </c>
      <c r="B4508" s="81" t="s">
        <v>493</v>
      </c>
      <c r="C4508" s="81" t="str">
        <f t="shared" si="70"/>
        <v>08103</v>
      </c>
      <c r="D4508" s="81" t="s">
        <v>606</v>
      </c>
      <c r="E4508" s="81" t="s">
        <v>3775</v>
      </c>
      <c r="F4508" s="81">
        <v>8</v>
      </c>
      <c r="G4508" s="81" t="s">
        <v>515</v>
      </c>
      <c r="H4508" s="81" t="s">
        <v>3776</v>
      </c>
      <c r="I4508" s="81" t="s">
        <v>3777</v>
      </c>
      <c r="J4508" s="81" t="s">
        <v>227</v>
      </c>
      <c r="K4508" s="81" t="s">
        <v>333</v>
      </c>
      <c r="L4508" s="81">
        <v>-108.89878708333335</v>
      </c>
      <c r="M4508" s="81">
        <v>39.846626416666666</v>
      </c>
      <c r="N4508" s="190">
        <v>0</v>
      </c>
      <c r="O4508" s="185">
        <v>0</v>
      </c>
      <c r="P4508" s="185">
        <v>2.5299999999999998</v>
      </c>
      <c r="Q4508" s="185">
        <v>0</v>
      </c>
      <c r="R4508" s="186">
        <v>0</v>
      </c>
    </row>
    <row r="4509" spans="1:18" s="81" customFormat="1" x14ac:dyDescent="0.2">
      <c r="A4509" s="81" t="s">
        <v>147</v>
      </c>
      <c r="B4509" s="81" t="s">
        <v>493</v>
      </c>
      <c r="C4509" s="81" t="str">
        <f t="shared" si="70"/>
        <v>08103</v>
      </c>
      <c r="D4509" s="81" t="s">
        <v>606</v>
      </c>
      <c r="E4509" s="81" t="s">
        <v>3775</v>
      </c>
      <c r="F4509" s="81">
        <v>8</v>
      </c>
      <c r="G4509" s="81" t="s">
        <v>515</v>
      </c>
      <c r="H4509" s="81" t="s">
        <v>3776</v>
      </c>
      <c r="I4509" s="81" t="s">
        <v>3777</v>
      </c>
      <c r="J4509" s="81" t="s">
        <v>227</v>
      </c>
      <c r="K4509" s="81" t="s">
        <v>333</v>
      </c>
      <c r="L4509" s="81">
        <v>-108.89878708333335</v>
      </c>
      <c r="M4509" s="81">
        <v>39.846626416666666</v>
      </c>
      <c r="N4509" s="190">
        <v>2.81</v>
      </c>
      <c r="O4509" s="185">
        <v>0</v>
      </c>
      <c r="P4509" s="185">
        <v>0</v>
      </c>
      <c r="Q4509" s="185">
        <v>0</v>
      </c>
      <c r="R4509" s="186">
        <v>0</v>
      </c>
    </row>
    <row r="4510" spans="1:18" s="81" customFormat="1" x14ac:dyDescent="0.2">
      <c r="A4510" s="81" t="s">
        <v>147</v>
      </c>
      <c r="B4510" s="81" t="s">
        <v>493</v>
      </c>
      <c r="C4510" s="81" t="str">
        <f t="shared" si="70"/>
        <v>08103</v>
      </c>
      <c r="D4510" s="81" t="s">
        <v>606</v>
      </c>
      <c r="E4510" s="81" t="s">
        <v>3775</v>
      </c>
      <c r="F4510" s="81">
        <v>8</v>
      </c>
      <c r="G4510" s="81" t="s">
        <v>515</v>
      </c>
      <c r="H4510" s="81" t="s">
        <v>3776</v>
      </c>
      <c r="I4510" s="81" t="s">
        <v>3777</v>
      </c>
      <c r="J4510" s="81" t="s">
        <v>227</v>
      </c>
      <c r="K4510" s="81" t="s">
        <v>333</v>
      </c>
      <c r="L4510" s="81">
        <v>-108.89878708333335</v>
      </c>
      <c r="M4510" s="81">
        <v>39.846626416666666</v>
      </c>
      <c r="N4510" s="190">
        <v>0</v>
      </c>
      <c r="O4510" s="185">
        <v>0</v>
      </c>
      <c r="P4510" s="185">
        <v>0</v>
      </c>
      <c r="Q4510" s="185">
        <v>0</v>
      </c>
      <c r="R4510" s="186">
        <v>0.04</v>
      </c>
    </row>
    <row r="4511" spans="1:18" s="81" customFormat="1" x14ac:dyDescent="0.2">
      <c r="A4511" s="81" t="s">
        <v>147</v>
      </c>
      <c r="B4511" s="81" t="s">
        <v>493</v>
      </c>
      <c r="C4511" s="81" t="str">
        <f t="shared" si="70"/>
        <v>08103</v>
      </c>
      <c r="D4511" s="81" t="s">
        <v>606</v>
      </c>
      <c r="E4511" s="81" t="s">
        <v>3775</v>
      </c>
      <c r="F4511" s="81">
        <v>8</v>
      </c>
      <c r="G4511" s="81" t="s">
        <v>515</v>
      </c>
      <c r="H4511" s="81" t="s">
        <v>3776</v>
      </c>
      <c r="I4511" s="81" t="s">
        <v>3777</v>
      </c>
      <c r="J4511" s="81" t="s">
        <v>227</v>
      </c>
      <c r="K4511" s="81" t="s">
        <v>333</v>
      </c>
      <c r="L4511" s="81">
        <v>-108.89878708333335</v>
      </c>
      <c r="M4511" s="81">
        <v>39.846626416666666</v>
      </c>
      <c r="N4511" s="190">
        <v>0</v>
      </c>
      <c r="O4511" s="185">
        <v>0</v>
      </c>
      <c r="P4511" s="185">
        <v>0</v>
      </c>
      <c r="Q4511" s="185">
        <v>0</v>
      </c>
      <c r="R4511" s="186">
        <v>0</v>
      </c>
    </row>
    <row r="4512" spans="1:18" s="81" customFormat="1" x14ac:dyDescent="0.2">
      <c r="A4512" s="81" t="s">
        <v>147</v>
      </c>
      <c r="B4512" s="81" t="s">
        <v>493</v>
      </c>
      <c r="C4512" s="81" t="str">
        <f t="shared" si="70"/>
        <v>08103</v>
      </c>
      <c r="D4512" s="81" t="s">
        <v>606</v>
      </c>
      <c r="E4512" s="81" t="s">
        <v>3775</v>
      </c>
      <c r="F4512" s="81">
        <v>8</v>
      </c>
      <c r="G4512" s="81" t="s">
        <v>515</v>
      </c>
      <c r="H4512" s="81" t="s">
        <v>3776</v>
      </c>
      <c r="I4512" s="81" t="s">
        <v>3777</v>
      </c>
      <c r="J4512" s="81" t="s">
        <v>227</v>
      </c>
      <c r="K4512" s="81" t="s">
        <v>333</v>
      </c>
      <c r="L4512" s="81">
        <v>-108.89878708333335</v>
      </c>
      <c r="M4512" s="81">
        <v>39.846626416666666</v>
      </c>
      <c r="N4512" s="190">
        <v>0</v>
      </c>
      <c r="O4512" s="185">
        <v>0</v>
      </c>
      <c r="P4512" s="185">
        <v>0</v>
      </c>
      <c r="Q4512" s="185">
        <v>2.3999999999999998E-3</v>
      </c>
      <c r="R4512" s="186">
        <v>0</v>
      </c>
    </row>
    <row r="4513" spans="1:18" s="81" customFormat="1" x14ac:dyDescent="0.2">
      <c r="A4513" s="81" t="s">
        <v>147</v>
      </c>
      <c r="B4513" s="81" t="s">
        <v>493</v>
      </c>
      <c r="C4513" s="81" t="str">
        <f t="shared" si="70"/>
        <v>08103</v>
      </c>
      <c r="D4513" s="81" t="s">
        <v>606</v>
      </c>
      <c r="E4513" s="81" t="s">
        <v>3775</v>
      </c>
      <c r="F4513" s="81">
        <v>8</v>
      </c>
      <c r="G4513" s="81" t="s">
        <v>515</v>
      </c>
      <c r="H4513" s="81" t="s">
        <v>3776</v>
      </c>
      <c r="I4513" s="81" t="s">
        <v>3777</v>
      </c>
      <c r="J4513" s="81" t="s">
        <v>227</v>
      </c>
      <c r="K4513" s="81" t="s">
        <v>333</v>
      </c>
      <c r="L4513" s="81">
        <v>-108.89878708333335</v>
      </c>
      <c r="M4513" s="81">
        <v>39.846626416666666</v>
      </c>
      <c r="N4513" s="190">
        <v>0</v>
      </c>
      <c r="O4513" s="185">
        <v>1.03</v>
      </c>
      <c r="P4513" s="185">
        <v>0</v>
      </c>
      <c r="Q4513" s="185">
        <v>0</v>
      </c>
      <c r="R4513" s="186">
        <v>0</v>
      </c>
    </row>
    <row r="4514" spans="1:18" s="81" customFormat="1" x14ac:dyDescent="0.2">
      <c r="A4514" s="81" t="s">
        <v>147</v>
      </c>
      <c r="B4514" s="81" t="s">
        <v>493</v>
      </c>
      <c r="C4514" s="81" t="str">
        <f t="shared" si="70"/>
        <v>08103</v>
      </c>
      <c r="D4514" s="81" t="s">
        <v>606</v>
      </c>
      <c r="E4514" s="81" t="s">
        <v>700</v>
      </c>
      <c r="F4514" s="81">
        <v>9</v>
      </c>
      <c r="G4514" s="81" t="s">
        <v>515</v>
      </c>
      <c r="H4514" s="81" t="s">
        <v>3778</v>
      </c>
      <c r="I4514" s="81" t="s">
        <v>3779</v>
      </c>
      <c r="J4514" s="81" t="s">
        <v>227</v>
      </c>
      <c r="K4514" s="81" t="s">
        <v>333</v>
      </c>
      <c r="L4514" s="81">
        <v>-108.56734144444444</v>
      </c>
      <c r="M4514" s="81">
        <v>39.913399499999997</v>
      </c>
      <c r="N4514" s="190">
        <v>0</v>
      </c>
      <c r="O4514" s="185">
        <v>0</v>
      </c>
      <c r="P4514" s="185">
        <v>1.899999</v>
      </c>
      <c r="Q4514" s="185">
        <v>0</v>
      </c>
      <c r="R4514" s="186">
        <v>0</v>
      </c>
    </row>
    <row r="4515" spans="1:18" s="81" customFormat="1" x14ac:dyDescent="0.2">
      <c r="A4515" s="81" t="s">
        <v>147</v>
      </c>
      <c r="B4515" s="81" t="s">
        <v>493</v>
      </c>
      <c r="C4515" s="81" t="str">
        <f t="shared" si="70"/>
        <v>08103</v>
      </c>
      <c r="D4515" s="81" t="s">
        <v>606</v>
      </c>
      <c r="E4515" s="81" t="s">
        <v>700</v>
      </c>
      <c r="F4515" s="81">
        <v>9</v>
      </c>
      <c r="G4515" s="81" t="s">
        <v>515</v>
      </c>
      <c r="H4515" s="81" t="s">
        <v>3778</v>
      </c>
      <c r="I4515" s="81" t="s">
        <v>3779</v>
      </c>
      <c r="J4515" s="81" t="s">
        <v>227</v>
      </c>
      <c r="K4515" s="81" t="s">
        <v>333</v>
      </c>
      <c r="L4515" s="81">
        <v>-108.56734144444444</v>
      </c>
      <c r="M4515" s="81">
        <v>39.913399499999997</v>
      </c>
      <c r="N4515" s="190">
        <v>2.6000009999999998</v>
      </c>
      <c r="O4515" s="185">
        <v>0</v>
      </c>
      <c r="P4515" s="185">
        <v>0</v>
      </c>
      <c r="Q4515" s="185">
        <v>0</v>
      </c>
      <c r="R4515" s="186">
        <v>0</v>
      </c>
    </row>
    <row r="4516" spans="1:18" s="81" customFormat="1" x14ac:dyDescent="0.2">
      <c r="A4516" s="81" t="s">
        <v>147</v>
      </c>
      <c r="B4516" s="81" t="s">
        <v>493</v>
      </c>
      <c r="C4516" s="81" t="str">
        <f t="shared" si="70"/>
        <v>08103</v>
      </c>
      <c r="D4516" s="81" t="s">
        <v>606</v>
      </c>
      <c r="E4516" s="81" t="s">
        <v>700</v>
      </c>
      <c r="F4516" s="81">
        <v>9</v>
      </c>
      <c r="G4516" s="81" t="s">
        <v>515</v>
      </c>
      <c r="H4516" s="81" t="s">
        <v>3778</v>
      </c>
      <c r="I4516" s="81" t="s">
        <v>3779</v>
      </c>
      <c r="J4516" s="81" t="s">
        <v>227</v>
      </c>
      <c r="K4516" s="81" t="s">
        <v>333</v>
      </c>
      <c r="L4516" s="81">
        <v>-108.56734144444444</v>
      </c>
      <c r="M4516" s="81">
        <v>39.913399499999997</v>
      </c>
      <c r="N4516" s="190">
        <v>0</v>
      </c>
      <c r="O4516" s="185">
        <v>0</v>
      </c>
      <c r="P4516" s="185">
        <v>0</v>
      </c>
      <c r="Q4516" s="185">
        <v>0</v>
      </c>
      <c r="R4516" s="186">
        <v>4.4999999999999998E-2</v>
      </c>
    </row>
    <row r="4517" spans="1:18" s="81" customFormat="1" x14ac:dyDescent="0.2">
      <c r="A4517" s="81" t="s">
        <v>147</v>
      </c>
      <c r="B4517" s="81" t="s">
        <v>493</v>
      </c>
      <c r="C4517" s="81" t="str">
        <f t="shared" si="70"/>
        <v>08103</v>
      </c>
      <c r="D4517" s="81" t="s">
        <v>606</v>
      </c>
      <c r="E4517" s="81" t="s">
        <v>700</v>
      </c>
      <c r="F4517" s="81">
        <v>9</v>
      </c>
      <c r="G4517" s="81" t="s">
        <v>515</v>
      </c>
      <c r="H4517" s="81" t="s">
        <v>3778</v>
      </c>
      <c r="I4517" s="81" t="s">
        <v>3779</v>
      </c>
      <c r="J4517" s="81" t="s">
        <v>227</v>
      </c>
      <c r="K4517" s="81" t="s">
        <v>333</v>
      </c>
      <c r="L4517" s="81">
        <v>-108.56734144444444</v>
      </c>
      <c r="M4517" s="81">
        <v>39.913399499999997</v>
      </c>
      <c r="N4517" s="190">
        <v>0</v>
      </c>
      <c r="O4517" s="185">
        <v>0</v>
      </c>
      <c r="P4517" s="185">
        <v>0</v>
      </c>
      <c r="Q4517" s="185">
        <v>0</v>
      </c>
      <c r="R4517" s="186">
        <v>0</v>
      </c>
    </row>
    <row r="4518" spans="1:18" s="81" customFormat="1" x14ac:dyDescent="0.2">
      <c r="A4518" s="81" t="s">
        <v>147</v>
      </c>
      <c r="B4518" s="81" t="s">
        <v>493</v>
      </c>
      <c r="C4518" s="81" t="str">
        <f t="shared" si="70"/>
        <v>08103</v>
      </c>
      <c r="D4518" s="81" t="s">
        <v>606</v>
      </c>
      <c r="E4518" s="81" t="s">
        <v>700</v>
      </c>
      <c r="F4518" s="81">
        <v>9</v>
      </c>
      <c r="G4518" s="81" t="s">
        <v>515</v>
      </c>
      <c r="H4518" s="81" t="s">
        <v>3778</v>
      </c>
      <c r="I4518" s="81" t="s">
        <v>3779</v>
      </c>
      <c r="J4518" s="81" t="s">
        <v>227</v>
      </c>
      <c r="K4518" s="81" t="s">
        <v>333</v>
      </c>
      <c r="L4518" s="81">
        <v>-108.56734144444444</v>
      </c>
      <c r="M4518" s="81">
        <v>39.913399499999997</v>
      </c>
      <c r="N4518" s="190">
        <v>0</v>
      </c>
      <c r="O4518" s="185">
        <v>0</v>
      </c>
      <c r="P4518" s="185">
        <v>0</v>
      </c>
      <c r="Q4518" s="185">
        <v>2.7000000000000001E-3</v>
      </c>
      <c r="R4518" s="186">
        <v>0</v>
      </c>
    </row>
    <row r="4519" spans="1:18" s="81" customFormat="1" x14ac:dyDescent="0.2">
      <c r="A4519" s="81" t="s">
        <v>147</v>
      </c>
      <c r="B4519" s="81" t="s">
        <v>493</v>
      </c>
      <c r="C4519" s="81" t="str">
        <f t="shared" si="70"/>
        <v>08103</v>
      </c>
      <c r="D4519" s="81" t="s">
        <v>606</v>
      </c>
      <c r="E4519" s="81" t="s">
        <v>700</v>
      </c>
      <c r="F4519" s="81">
        <v>9</v>
      </c>
      <c r="G4519" s="81" t="s">
        <v>515</v>
      </c>
      <c r="H4519" s="81" t="s">
        <v>3778</v>
      </c>
      <c r="I4519" s="81" t="s">
        <v>3779</v>
      </c>
      <c r="J4519" s="81" t="s">
        <v>227</v>
      </c>
      <c r="K4519" s="81" t="s">
        <v>333</v>
      </c>
      <c r="L4519" s="81">
        <v>-108.56734144444444</v>
      </c>
      <c r="M4519" s="81">
        <v>39.913399499999997</v>
      </c>
      <c r="N4519" s="190">
        <v>0</v>
      </c>
      <c r="O4519" s="185">
        <v>1.7000010000000001</v>
      </c>
      <c r="P4519" s="185">
        <v>0</v>
      </c>
      <c r="Q4519" s="185">
        <v>0</v>
      </c>
      <c r="R4519" s="186">
        <v>0</v>
      </c>
    </row>
    <row r="4520" spans="1:18" s="81" customFormat="1" x14ac:dyDescent="0.2">
      <c r="A4520" s="81" t="s">
        <v>147</v>
      </c>
      <c r="B4520" s="81" t="s">
        <v>493</v>
      </c>
      <c r="C4520" s="81" t="str">
        <f t="shared" si="70"/>
        <v>08103</v>
      </c>
      <c r="D4520" s="81" t="s">
        <v>606</v>
      </c>
      <c r="E4520" s="81" t="s">
        <v>3126</v>
      </c>
      <c r="F4520" s="81">
        <v>6.7</v>
      </c>
      <c r="G4520" s="81" t="s">
        <v>515</v>
      </c>
      <c r="H4520" s="81" t="s">
        <v>3780</v>
      </c>
      <c r="I4520" s="81" t="s">
        <v>3781</v>
      </c>
      <c r="J4520" s="81" t="s">
        <v>229</v>
      </c>
      <c r="K4520" s="81" t="s">
        <v>333</v>
      </c>
      <c r="L4520" s="81">
        <v>-108.21968544444445</v>
      </c>
      <c r="M4520" s="81">
        <v>40.107916111111109</v>
      </c>
      <c r="N4520" s="190">
        <v>0</v>
      </c>
      <c r="O4520" s="185">
        <v>0</v>
      </c>
      <c r="P4520" s="185">
        <v>1</v>
      </c>
      <c r="Q4520" s="185">
        <v>0</v>
      </c>
      <c r="R4520" s="186">
        <v>0</v>
      </c>
    </row>
    <row r="4521" spans="1:18" s="81" customFormat="1" x14ac:dyDescent="0.2">
      <c r="A4521" s="81" t="s">
        <v>147</v>
      </c>
      <c r="B4521" s="81" t="s">
        <v>493</v>
      </c>
      <c r="C4521" s="81" t="str">
        <f t="shared" si="70"/>
        <v>08103</v>
      </c>
      <c r="D4521" s="81" t="s">
        <v>606</v>
      </c>
      <c r="E4521" s="81" t="s">
        <v>3126</v>
      </c>
      <c r="F4521" s="81">
        <v>6.7</v>
      </c>
      <c r="G4521" s="81" t="s">
        <v>515</v>
      </c>
      <c r="H4521" s="81" t="s">
        <v>3780</v>
      </c>
      <c r="I4521" s="81" t="s">
        <v>3781</v>
      </c>
      <c r="J4521" s="81" t="s">
        <v>229</v>
      </c>
      <c r="K4521" s="81" t="s">
        <v>333</v>
      </c>
      <c r="L4521" s="81">
        <v>-108.21968544444445</v>
      </c>
      <c r="M4521" s="81">
        <v>40.107916111111109</v>
      </c>
      <c r="N4521" s="190">
        <v>1.4</v>
      </c>
      <c r="O4521" s="185">
        <v>0</v>
      </c>
      <c r="P4521" s="185">
        <v>0</v>
      </c>
      <c r="Q4521" s="185">
        <v>0</v>
      </c>
      <c r="R4521" s="186">
        <v>0</v>
      </c>
    </row>
    <row r="4522" spans="1:18" s="81" customFormat="1" x14ac:dyDescent="0.2">
      <c r="A4522" s="81" t="s">
        <v>147</v>
      </c>
      <c r="B4522" s="81" t="s">
        <v>493</v>
      </c>
      <c r="C4522" s="81" t="str">
        <f t="shared" si="70"/>
        <v>08103</v>
      </c>
      <c r="D4522" s="81" t="s">
        <v>606</v>
      </c>
      <c r="E4522" s="81" t="s">
        <v>3126</v>
      </c>
      <c r="F4522" s="81">
        <v>6.7</v>
      </c>
      <c r="G4522" s="81" t="s">
        <v>515</v>
      </c>
      <c r="H4522" s="81" t="s">
        <v>3780</v>
      </c>
      <c r="I4522" s="81" t="s">
        <v>3781</v>
      </c>
      <c r="J4522" s="81" t="s">
        <v>229</v>
      </c>
      <c r="K4522" s="81" t="s">
        <v>333</v>
      </c>
      <c r="L4522" s="81">
        <v>-108.21968544444445</v>
      </c>
      <c r="M4522" s="81">
        <v>40.107916111111109</v>
      </c>
      <c r="N4522" s="190">
        <v>0</v>
      </c>
      <c r="O4522" s="185">
        <v>0</v>
      </c>
      <c r="P4522" s="185">
        <v>0</v>
      </c>
      <c r="Q4522" s="185">
        <v>0</v>
      </c>
      <c r="R4522" s="186">
        <v>3.3500000000000002E-2</v>
      </c>
    </row>
    <row r="4523" spans="1:18" s="81" customFormat="1" x14ac:dyDescent="0.2">
      <c r="A4523" s="81" t="s">
        <v>147</v>
      </c>
      <c r="B4523" s="81" t="s">
        <v>493</v>
      </c>
      <c r="C4523" s="81" t="str">
        <f t="shared" si="70"/>
        <v>08103</v>
      </c>
      <c r="D4523" s="81" t="s">
        <v>606</v>
      </c>
      <c r="E4523" s="81" t="s">
        <v>3126</v>
      </c>
      <c r="F4523" s="81">
        <v>6.7</v>
      </c>
      <c r="G4523" s="81" t="s">
        <v>515</v>
      </c>
      <c r="H4523" s="81" t="s">
        <v>3780</v>
      </c>
      <c r="I4523" s="81" t="s">
        <v>3781</v>
      </c>
      <c r="J4523" s="81" t="s">
        <v>229</v>
      </c>
      <c r="K4523" s="81" t="s">
        <v>333</v>
      </c>
      <c r="L4523" s="81">
        <v>-108.21968544444445</v>
      </c>
      <c r="M4523" s="81">
        <v>40.107916111111109</v>
      </c>
      <c r="N4523" s="190">
        <v>0</v>
      </c>
      <c r="O4523" s="185">
        <v>0</v>
      </c>
      <c r="P4523" s="185">
        <v>0</v>
      </c>
      <c r="Q4523" s="185">
        <v>0</v>
      </c>
      <c r="R4523" s="186">
        <v>0</v>
      </c>
    </row>
    <row r="4524" spans="1:18" s="81" customFormat="1" x14ac:dyDescent="0.2">
      <c r="A4524" s="81" t="s">
        <v>147</v>
      </c>
      <c r="B4524" s="81" t="s">
        <v>493</v>
      </c>
      <c r="C4524" s="81" t="str">
        <f t="shared" si="70"/>
        <v>08103</v>
      </c>
      <c r="D4524" s="81" t="s">
        <v>606</v>
      </c>
      <c r="E4524" s="81" t="s">
        <v>3126</v>
      </c>
      <c r="F4524" s="81">
        <v>6.7</v>
      </c>
      <c r="G4524" s="81" t="s">
        <v>515</v>
      </c>
      <c r="H4524" s="81" t="s">
        <v>3780</v>
      </c>
      <c r="I4524" s="81" t="s">
        <v>3781</v>
      </c>
      <c r="J4524" s="81" t="s">
        <v>229</v>
      </c>
      <c r="K4524" s="81" t="s">
        <v>333</v>
      </c>
      <c r="L4524" s="81">
        <v>-108.21968544444445</v>
      </c>
      <c r="M4524" s="81">
        <v>40.107916111111109</v>
      </c>
      <c r="N4524" s="190">
        <v>0</v>
      </c>
      <c r="O4524" s="185">
        <v>0</v>
      </c>
      <c r="P4524" s="185">
        <v>0</v>
      </c>
      <c r="Q4524" s="185">
        <v>2.0100000000000001E-3</v>
      </c>
      <c r="R4524" s="186">
        <v>0</v>
      </c>
    </row>
    <row r="4525" spans="1:18" s="81" customFormat="1" x14ac:dyDescent="0.2">
      <c r="A4525" s="81" t="s">
        <v>147</v>
      </c>
      <c r="B4525" s="81" t="s">
        <v>493</v>
      </c>
      <c r="C4525" s="81" t="str">
        <f t="shared" si="70"/>
        <v>08103</v>
      </c>
      <c r="D4525" s="81" t="s">
        <v>606</v>
      </c>
      <c r="E4525" s="81" t="s">
        <v>3126</v>
      </c>
      <c r="F4525" s="81">
        <v>6.7</v>
      </c>
      <c r="G4525" s="81" t="s">
        <v>515</v>
      </c>
      <c r="H4525" s="81" t="s">
        <v>3780</v>
      </c>
      <c r="I4525" s="81" t="s">
        <v>3781</v>
      </c>
      <c r="J4525" s="81" t="s">
        <v>229</v>
      </c>
      <c r="K4525" s="81" t="s">
        <v>333</v>
      </c>
      <c r="L4525" s="81">
        <v>-108.21968544444445</v>
      </c>
      <c r="M4525" s="81">
        <v>40.107916111111109</v>
      </c>
      <c r="N4525" s="190">
        <v>0</v>
      </c>
      <c r="O4525" s="185">
        <v>0.48</v>
      </c>
      <c r="P4525" s="185">
        <v>0</v>
      </c>
      <c r="Q4525" s="185">
        <v>0</v>
      </c>
      <c r="R4525" s="186">
        <v>0</v>
      </c>
    </row>
    <row r="4526" spans="1:18" s="81" customFormat="1" x14ac:dyDescent="0.2">
      <c r="A4526" s="81" t="s">
        <v>147</v>
      </c>
      <c r="B4526" s="81" t="s">
        <v>493</v>
      </c>
      <c r="C4526" s="81" t="str">
        <f t="shared" si="70"/>
        <v>08103</v>
      </c>
      <c r="D4526" s="81" t="s">
        <v>606</v>
      </c>
      <c r="E4526" s="81" t="s">
        <v>3439</v>
      </c>
      <c r="F4526" s="81">
        <v>3650</v>
      </c>
      <c r="G4526" s="81" t="s">
        <v>505</v>
      </c>
      <c r="H4526" s="81" t="s">
        <v>545</v>
      </c>
      <c r="I4526" s="81" t="s">
        <v>3782</v>
      </c>
      <c r="J4526" s="81" t="s">
        <v>4</v>
      </c>
      <c r="K4526" s="81" t="s">
        <v>319</v>
      </c>
      <c r="L4526" s="81">
        <v>-108.29141194444445</v>
      </c>
      <c r="M4526" s="81">
        <v>39.891612194444441</v>
      </c>
      <c r="N4526" s="190">
        <v>0</v>
      </c>
      <c r="O4526" s="185">
        <v>0.92</v>
      </c>
      <c r="P4526" s="185">
        <v>0</v>
      </c>
      <c r="Q4526" s="185">
        <v>0</v>
      </c>
      <c r="R4526" s="186">
        <v>0</v>
      </c>
    </row>
    <row r="4527" spans="1:18" s="81" customFormat="1" x14ac:dyDescent="0.2">
      <c r="A4527" s="81" t="s">
        <v>147</v>
      </c>
      <c r="B4527" s="81" t="s">
        <v>493</v>
      </c>
      <c r="C4527" s="81" t="str">
        <f t="shared" si="70"/>
        <v>08103</v>
      </c>
      <c r="D4527" s="81" t="s">
        <v>606</v>
      </c>
      <c r="E4527" s="81" t="s">
        <v>3446</v>
      </c>
      <c r="F4527" s="81">
        <v>77</v>
      </c>
      <c r="G4527" s="81" t="s">
        <v>515</v>
      </c>
      <c r="H4527" s="81" t="s">
        <v>3783</v>
      </c>
      <c r="I4527" s="81" t="s">
        <v>3784</v>
      </c>
      <c r="J4527" s="81" t="s">
        <v>221</v>
      </c>
      <c r="K4527" s="81" t="s">
        <v>333</v>
      </c>
      <c r="L4527" s="81">
        <v>-108.19486602777778</v>
      </c>
      <c r="M4527" s="81">
        <v>39.893331888888888</v>
      </c>
      <c r="N4527" s="190">
        <v>0</v>
      </c>
      <c r="O4527" s="185">
        <v>0</v>
      </c>
      <c r="P4527" s="185">
        <v>6.29</v>
      </c>
      <c r="Q4527" s="185">
        <v>0</v>
      </c>
      <c r="R4527" s="186">
        <v>0</v>
      </c>
    </row>
    <row r="4528" spans="1:18" s="81" customFormat="1" x14ac:dyDescent="0.2">
      <c r="A4528" s="81" t="s">
        <v>147</v>
      </c>
      <c r="B4528" s="81" t="s">
        <v>493</v>
      </c>
      <c r="C4528" s="81" t="str">
        <f t="shared" si="70"/>
        <v>08103</v>
      </c>
      <c r="D4528" s="81" t="s">
        <v>606</v>
      </c>
      <c r="E4528" s="81" t="s">
        <v>3446</v>
      </c>
      <c r="F4528" s="81">
        <v>77</v>
      </c>
      <c r="G4528" s="81" t="s">
        <v>515</v>
      </c>
      <c r="H4528" s="81" t="s">
        <v>3783</v>
      </c>
      <c r="I4528" s="81" t="s">
        <v>3784</v>
      </c>
      <c r="J4528" s="81" t="s">
        <v>221</v>
      </c>
      <c r="K4528" s="81" t="s">
        <v>333</v>
      </c>
      <c r="L4528" s="81">
        <v>-108.19486602777778</v>
      </c>
      <c r="M4528" s="81">
        <v>39.893331888888888</v>
      </c>
      <c r="N4528" s="190">
        <v>15.72</v>
      </c>
      <c r="O4528" s="185">
        <v>0</v>
      </c>
      <c r="P4528" s="185">
        <v>0</v>
      </c>
      <c r="Q4528" s="185">
        <v>0</v>
      </c>
      <c r="R4528" s="186">
        <v>0</v>
      </c>
    </row>
    <row r="4529" spans="1:18" s="81" customFormat="1" x14ac:dyDescent="0.2">
      <c r="A4529" s="81" t="s">
        <v>147</v>
      </c>
      <c r="B4529" s="81" t="s">
        <v>493</v>
      </c>
      <c r="C4529" s="81" t="str">
        <f t="shared" si="70"/>
        <v>08103</v>
      </c>
      <c r="D4529" s="81" t="s">
        <v>606</v>
      </c>
      <c r="E4529" s="81" t="s">
        <v>3446</v>
      </c>
      <c r="F4529" s="81">
        <v>77</v>
      </c>
      <c r="G4529" s="81" t="s">
        <v>515</v>
      </c>
      <c r="H4529" s="81" t="s">
        <v>3783</v>
      </c>
      <c r="I4529" s="81" t="s">
        <v>3784</v>
      </c>
      <c r="J4529" s="81" t="s">
        <v>221</v>
      </c>
      <c r="K4529" s="81" t="s">
        <v>333</v>
      </c>
      <c r="L4529" s="81">
        <v>-108.19486602777778</v>
      </c>
      <c r="M4529" s="81">
        <v>39.893331888888888</v>
      </c>
      <c r="N4529" s="190">
        <v>0</v>
      </c>
      <c r="O4529" s="185">
        <v>0</v>
      </c>
      <c r="P4529" s="185">
        <v>0</v>
      </c>
      <c r="Q4529" s="185">
        <v>0</v>
      </c>
      <c r="R4529" s="186">
        <v>0.4</v>
      </c>
    </row>
    <row r="4530" spans="1:18" s="81" customFormat="1" x14ac:dyDescent="0.2">
      <c r="A4530" s="81" t="s">
        <v>147</v>
      </c>
      <c r="B4530" s="81" t="s">
        <v>493</v>
      </c>
      <c r="C4530" s="81" t="str">
        <f t="shared" si="70"/>
        <v>08103</v>
      </c>
      <c r="D4530" s="81" t="s">
        <v>606</v>
      </c>
      <c r="E4530" s="81" t="s">
        <v>3446</v>
      </c>
      <c r="F4530" s="81">
        <v>77</v>
      </c>
      <c r="G4530" s="81" t="s">
        <v>515</v>
      </c>
      <c r="H4530" s="81" t="s">
        <v>3783</v>
      </c>
      <c r="I4530" s="81" t="s">
        <v>3784</v>
      </c>
      <c r="J4530" s="81" t="s">
        <v>221</v>
      </c>
      <c r="K4530" s="81" t="s">
        <v>333</v>
      </c>
      <c r="L4530" s="81">
        <v>-108.19486602777778</v>
      </c>
      <c r="M4530" s="81">
        <v>39.893331888888888</v>
      </c>
      <c r="N4530" s="190">
        <v>0</v>
      </c>
      <c r="O4530" s="185">
        <v>0</v>
      </c>
      <c r="P4530" s="185">
        <v>0</v>
      </c>
      <c r="Q4530" s="185">
        <v>0</v>
      </c>
      <c r="R4530" s="186">
        <v>0</v>
      </c>
    </row>
    <row r="4531" spans="1:18" s="81" customFormat="1" x14ac:dyDescent="0.2">
      <c r="A4531" s="81" t="s">
        <v>147</v>
      </c>
      <c r="B4531" s="81" t="s">
        <v>493</v>
      </c>
      <c r="C4531" s="81" t="str">
        <f t="shared" si="70"/>
        <v>08103</v>
      </c>
      <c r="D4531" s="81" t="s">
        <v>606</v>
      </c>
      <c r="E4531" s="81" t="s">
        <v>3446</v>
      </c>
      <c r="F4531" s="81">
        <v>77</v>
      </c>
      <c r="G4531" s="81" t="s">
        <v>515</v>
      </c>
      <c r="H4531" s="81" t="s">
        <v>3783</v>
      </c>
      <c r="I4531" s="81" t="s">
        <v>3784</v>
      </c>
      <c r="J4531" s="81" t="s">
        <v>221</v>
      </c>
      <c r="K4531" s="81" t="s">
        <v>333</v>
      </c>
      <c r="L4531" s="81">
        <v>-108.19486602777778</v>
      </c>
      <c r="M4531" s="81">
        <v>39.893331888888888</v>
      </c>
      <c r="N4531" s="190">
        <v>0</v>
      </c>
      <c r="O4531" s="185">
        <v>0</v>
      </c>
      <c r="P4531" s="185">
        <v>0</v>
      </c>
      <c r="Q4531" s="185">
        <v>2.3099999999999999E-2</v>
      </c>
      <c r="R4531" s="186">
        <v>0</v>
      </c>
    </row>
    <row r="4532" spans="1:18" s="81" customFormat="1" x14ac:dyDescent="0.2">
      <c r="A4532" s="81" t="s">
        <v>147</v>
      </c>
      <c r="B4532" s="81" t="s">
        <v>493</v>
      </c>
      <c r="C4532" s="81" t="str">
        <f t="shared" si="70"/>
        <v>08103</v>
      </c>
      <c r="D4532" s="81" t="s">
        <v>606</v>
      </c>
      <c r="E4532" s="81" t="s">
        <v>3446</v>
      </c>
      <c r="F4532" s="81">
        <v>77</v>
      </c>
      <c r="G4532" s="81" t="s">
        <v>515</v>
      </c>
      <c r="H4532" s="81" t="s">
        <v>3783</v>
      </c>
      <c r="I4532" s="81" t="s">
        <v>3784</v>
      </c>
      <c r="J4532" s="81" t="s">
        <v>221</v>
      </c>
      <c r="K4532" s="81" t="s">
        <v>333</v>
      </c>
      <c r="L4532" s="81">
        <v>-108.19486602777778</v>
      </c>
      <c r="M4532" s="81">
        <v>39.893331888888888</v>
      </c>
      <c r="N4532" s="190">
        <v>0</v>
      </c>
      <c r="O4532" s="185">
        <v>6.29</v>
      </c>
      <c r="P4532" s="185">
        <v>0</v>
      </c>
      <c r="Q4532" s="185">
        <v>0</v>
      </c>
      <c r="R4532" s="186">
        <v>0</v>
      </c>
    </row>
    <row r="4533" spans="1:18" s="81" customFormat="1" x14ac:dyDescent="0.2">
      <c r="A4533" s="81" t="s">
        <v>147</v>
      </c>
      <c r="B4533" s="81" t="s">
        <v>493</v>
      </c>
      <c r="C4533" s="81" t="str">
        <f t="shared" si="70"/>
        <v>08103</v>
      </c>
      <c r="D4533" s="81" t="s">
        <v>606</v>
      </c>
      <c r="E4533" s="81" t="s">
        <v>3446</v>
      </c>
      <c r="F4533" s="81">
        <v>131.946</v>
      </c>
      <c r="G4533" s="81" t="s">
        <v>515</v>
      </c>
      <c r="H4533" s="81" t="s">
        <v>3785</v>
      </c>
      <c r="I4533" s="81" t="s">
        <v>3784</v>
      </c>
      <c r="J4533" s="81" t="s">
        <v>221</v>
      </c>
      <c r="K4533" s="81" t="s">
        <v>333</v>
      </c>
      <c r="L4533" s="81">
        <v>-108.19486602777778</v>
      </c>
      <c r="M4533" s="81">
        <v>39.893331888888888</v>
      </c>
      <c r="N4533" s="190">
        <v>0</v>
      </c>
      <c r="O4533" s="185">
        <v>0</v>
      </c>
      <c r="P4533" s="185">
        <v>16.059999999999999</v>
      </c>
      <c r="Q4533" s="185">
        <v>0</v>
      </c>
      <c r="R4533" s="186">
        <v>0</v>
      </c>
    </row>
    <row r="4534" spans="1:18" s="81" customFormat="1" x14ac:dyDescent="0.2">
      <c r="A4534" s="81" t="s">
        <v>147</v>
      </c>
      <c r="B4534" s="81" t="s">
        <v>493</v>
      </c>
      <c r="C4534" s="81" t="str">
        <f t="shared" si="70"/>
        <v>08103</v>
      </c>
      <c r="D4534" s="81" t="s">
        <v>606</v>
      </c>
      <c r="E4534" s="81" t="s">
        <v>3446</v>
      </c>
      <c r="F4534" s="81">
        <v>131.946</v>
      </c>
      <c r="G4534" s="81" t="s">
        <v>515</v>
      </c>
      <c r="H4534" s="81" t="s">
        <v>3785</v>
      </c>
      <c r="I4534" s="81" t="s">
        <v>3784</v>
      </c>
      <c r="J4534" s="81" t="s">
        <v>221</v>
      </c>
      <c r="K4534" s="81" t="s">
        <v>333</v>
      </c>
      <c r="L4534" s="81">
        <v>-108.19486602777778</v>
      </c>
      <c r="M4534" s="81">
        <v>39.893331888888888</v>
      </c>
      <c r="N4534" s="190">
        <v>11.36</v>
      </c>
      <c r="O4534" s="185">
        <v>0</v>
      </c>
      <c r="P4534" s="185">
        <v>0</v>
      </c>
      <c r="Q4534" s="185">
        <v>0</v>
      </c>
      <c r="R4534" s="186">
        <v>0</v>
      </c>
    </row>
    <row r="4535" spans="1:18" s="81" customFormat="1" x14ac:dyDescent="0.2">
      <c r="A4535" s="81" t="s">
        <v>147</v>
      </c>
      <c r="B4535" s="81" t="s">
        <v>493</v>
      </c>
      <c r="C4535" s="81" t="str">
        <f t="shared" si="70"/>
        <v>08103</v>
      </c>
      <c r="D4535" s="81" t="s">
        <v>606</v>
      </c>
      <c r="E4535" s="81" t="s">
        <v>3446</v>
      </c>
      <c r="F4535" s="81">
        <v>131.946</v>
      </c>
      <c r="G4535" s="81" t="s">
        <v>515</v>
      </c>
      <c r="H4535" s="81" t="s">
        <v>3785</v>
      </c>
      <c r="I4535" s="81" t="s">
        <v>3784</v>
      </c>
      <c r="J4535" s="81" t="s">
        <v>221</v>
      </c>
      <c r="K4535" s="81" t="s">
        <v>333</v>
      </c>
      <c r="L4535" s="81">
        <v>-108.19486602777778</v>
      </c>
      <c r="M4535" s="81">
        <v>39.893331888888888</v>
      </c>
      <c r="N4535" s="190">
        <v>0</v>
      </c>
      <c r="O4535" s="185">
        <v>0</v>
      </c>
      <c r="P4535" s="185">
        <v>0</v>
      </c>
      <c r="Q4535" s="185">
        <v>0</v>
      </c>
      <c r="R4535" s="186">
        <v>1.34</v>
      </c>
    </row>
    <row r="4536" spans="1:18" s="81" customFormat="1" x14ac:dyDescent="0.2">
      <c r="A4536" s="81" t="s">
        <v>147</v>
      </c>
      <c r="B4536" s="81" t="s">
        <v>493</v>
      </c>
      <c r="C4536" s="81" t="str">
        <f t="shared" si="70"/>
        <v>08103</v>
      </c>
      <c r="D4536" s="81" t="s">
        <v>606</v>
      </c>
      <c r="E4536" s="81" t="s">
        <v>3446</v>
      </c>
      <c r="F4536" s="81">
        <v>131.946</v>
      </c>
      <c r="G4536" s="81" t="s">
        <v>515</v>
      </c>
      <c r="H4536" s="81" t="s">
        <v>3785</v>
      </c>
      <c r="I4536" s="81" t="s">
        <v>3784</v>
      </c>
      <c r="J4536" s="81" t="s">
        <v>221</v>
      </c>
      <c r="K4536" s="81" t="s">
        <v>333</v>
      </c>
      <c r="L4536" s="81">
        <v>-108.19486602777778</v>
      </c>
      <c r="M4536" s="81">
        <v>39.893331888888888</v>
      </c>
      <c r="N4536" s="190">
        <v>0</v>
      </c>
      <c r="O4536" s="185">
        <v>0</v>
      </c>
      <c r="P4536" s="185">
        <v>0</v>
      </c>
      <c r="Q4536" s="185">
        <v>0</v>
      </c>
      <c r="R4536" s="186">
        <v>0</v>
      </c>
    </row>
    <row r="4537" spans="1:18" s="81" customFormat="1" x14ac:dyDescent="0.2">
      <c r="A4537" s="81" t="s">
        <v>147</v>
      </c>
      <c r="B4537" s="81" t="s">
        <v>493</v>
      </c>
      <c r="C4537" s="81" t="str">
        <f t="shared" si="70"/>
        <v>08103</v>
      </c>
      <c r="D4537" s="81" t="s">
        <v>606</v>
      </c>
      <c r="E4537" s="81" t="s">
        <v>3446</v>
      </c>
      <c r="F4537" s="81">
        <v>131.946</v>
      </c>
      <c r="G4537" s="81" t="s">
        <v>515</v>
      </c>
      <c r="H4537" s="81" t="s">
        <v>3785</v>
      </c>
      <c r="I4537" s="81" t="s">
        <v>3784</v>
      </c>
      <c r="J4537" s="81" t="s">
        <v>221</v>
      </c>
      <c r="K4537" s="81" t="s">
        <v>333</v>
      </c>
      <c r="L4537" s="81">
        <v>-108.19486602777778</v>
      </c>
      <c r="M4537" s="81">
        <v>39.893331888888888</v>
      </c>
      <c r="N4537" s="190">
        <v>0</v>
      </c>
      <c r="O4537" s="185">
        <v>0</v>
      </c>
      <c r="P4537" s="185">
        <v>0</v>
      </c>
      <c r="Q4537" s="185">
        <v>0.03</v>
      </c>
      <c r="R4537" s="186">
        <v>0</v>
      </c>
    </row>
    <row r="4538" spans="1:18" s="81" customFormat="1" x14ac:dyDescent="0.2">
      <c r="A4538" s="81" t="s">
        <v>147</v>
      </c>
      <c r="B4538" s="81" t="s">
        <v>493</v>
      </c>
      <c r="C4538" s="81" t="str">
        <f t="shared" si="70"/>
        <v>08103</v>
      </c>
      <c r="D4538" s="81" t="s">
        <v>606</v>
      </c>
      <c r="E4538" s="81" t="s">
        <v>3446</v>
      </c>
      <c r="F4538" s="81">
        <v>131.946</v>
      </c>
      <c r="G4538" s="81" t="s">
        <v>515</v>
      </c>
      <c r="H4538" s="81" t="s">
        <v>3785</v>
      </c>
      <c r="I4538" s="81" t="s">
        <v>3784</v>
      </c>
      <c r="J4538" s="81" t="s">
        <v>221</v>
      </c>
      <c r="K4538" s="81" t="s">
        <v>333</v>
      </c>
      <c r="L4538" s="81">
        <v>-108.19486602777778</v>
      </c>
      <c r="M4538" s="81">
        <v>39.893331888888888</v>
      </c>
      <c r="N4538" s="190">
        <v>0</v>
      </c>
      <c r="O4538" s="185">
        <v>2.4300000000000002</v>
      </c>
      <c r="P4538" s="185">
        <v>0</v>
      </c>
      <c r="Q4538" s="185">
        <v>0</v>
      </c>
      <c r="R4538" s="186">
        <v>0</v>
      </c>
    </row>
    <row r="4539" spans="1:18" s="81" customFormat="1" x14ac:dyDescent="0.2">
      <c r="A4539" s="81" t="s">
        <v>147</v>
      </c>
      <c r="B4539" s="81" t="s">
        <v>493</v>
      </c>
      <c r="C4539" s="81" t="str">
        <f t="shared" si="70"/>
        <v>08103</v>
      </c>
      <c r="D4539" s="81" t="s">
        <v>606</v>
      </c>
      <c r="E4539" s="81" t="s">
        <v>3446</v>
      </c>
      <c r="F4539" s="81">
        <v>131.946</v>
      </c>
      <c r="G4539" s="81" t="s">
        <v>515</v>
      </c>
      <c r="H4539" s="81" t="s">
        <v>3785</v>
      </c>
      <c r="I4539" s="81" t="s">
        <v>3784</v>
      </c>
      <c r="J4539" s="81" t="s">
        <v>229</v>
      </c>
      <c r="K4539" s="81" t="s">
        <v>333</v>
      </c>
      <c r="L4539" s="81">
        <v>-108.19486602777778</v>
      </c>
      <c r="M4539" s="81">
        <v>39.893331888888888</v>
      </c>
      <c r="N4539" s="190">
        <v>0</v>
      </c>
      <c r="O4539" s="185">
        <v>0</v>
      </c>
      <c r="P4539" s="185">
        <v>16.059999999999999</v>
      </c>
      <c r="Q4539" s="185">
        <v>0</v>
      </c>
      <c r="R4539" s="186">
        <v>0</v>
      </c>
    </row>
    <row r="4540" spans="1:18" s="81" customFormat="1" x14ac:dyDescent="0.2">
      <c r="A4540" s="81" t="s">
        <v>147</v>
      </c>
      <c r="B4540" s="81" t="s">
        <v>493</v>
      </c>
      <c r="C4540" s="81" t="str">
        <f t="shared" si="70"/>
        <v>08103</v>
      </c>
      <c r="D4540" s="81" t="s">
        <v>606</v>
      </c>
      <c r="E4540" s="81" t="s">
        <v>3446</v>
      </c>
      <c r="F4540" s="81">
        <v>131.946</v>
      </c>
      <c r="G4540" s="81" t="s">
        <v>515</v>
      </c>
      <c r="H4540" s="81" t="s">
        <v>3785</v>
      </c>
      <c r="I4540" s="81" t="s">
        <v>3784</v>
      </c>
      <c r="J4540" s="81" t="s">
        <v>229</v>
      </c>
      <c r="K4540" s="81" t="s">
        <v>333</v>
      </c>
      <c r="L4540" s="81">
        <v>-108.19486602777778</v>
      </c>
      <c r="M4540" s="81">
        <v>39.893331888888888</v>
      </c>
      <c r="N4540" s="190">
        <v>11.36</v>
      </c>
      <c r="O4540" s="185">
        <v>0</v>
      </c>
      <c r="P4540" s="185">
        <v>0</v>
      </c>
      <c r="Q4540" s="185">
        <v>0</v>
      </c>
      <c r="R4540" s="186">
        <v>0</v>
      </c>
    </row>
    <row r="4541" spans="1:18" s="81" customFormat="1" x14ac:dyDescent="0.2">
      <c r="A4541" s="81" t="s">
        <v>147</v>
      </c>
      <c r="B4541" s="81" t="s">
        <v>493</v>
      </c>
      <c r="C4541" s="81" t="str">
        <f t="shared" si="70"/>
        <v>08103</v>
      </c>
      <c r="D4541" s="81" t="s">
        <v>606</v>
      </c>
      <c r="E4541" s="81" t="s">
        <v>3446</v>
      </c>
      <c r="F4541" s="81">
        <v>131.946</v>
      </c>
      <c r="G4541" s="81" t="s">
        <v>515</v>
      </c>
      <c r="H4541" s="81" t="s">
        <v>3785</v>
      </c>
      <c r="I4541" s="81" t="s">
        <v>3784</v>
      </c>
      <c r="J4541" s="81" t="s">
        <v>229</v>
      </c>
      <c r="K4541" s="81" t="s">
        <v>333</v>
      </c>
      <c r="L4541" s="81">
        <v>-108.19486602777778</v>
      </c>
      <c r="M4541" s="81">
        <v>39.893331888888888</v>
      </c>
      <c r="N4541" s="190">
        <v>0</v>
      </c>
      <c r="O4541" s="185">
        <v>0</v>
      </c>
      <c r="P4541" s="185">
        <v>0</v>
      </c>
      <c r="Q4541" s="185">
        <v>0</v>
      </c>
      <c r="R4541" s="186">
        <v>1.34</v>
      </c>
    </row>
    <row r="4542" spans="1:18" s="81" customFormat="1" x14ac:dyDescent="0.2">
      <c r="A4542" s="81" t="s">
        <v>147</v>
      </c>
      <c r="B4542" s="81" t="s">
        <v>493</v>
      </c>
      <c r="C4542" s="81" t="str">
        <f t="shared" si="70"/>
        <v>08103</v>
      </c>
      <c r="D4542" s="81" t="s">
        <v>606</v>
      </c>
      <c r="E4542" s="81" t="s">
        <v>3446</v>
      </c>
      <c r="F4542" s="81">
        <v>131.946</v>
      </c>
      <c r="G4542" s="81" t="s">
        <v>515</v>
      </c>
      <c r="H4542" s="81" t="s">
        <v>3785</v>
      </c>
      <c r="I4542" s="81" t="s">
        <v>3784</v>
      </c>
      <c r="J4542" s="81" t="s">
        <v>229</v>
      </c>
      <c r="K4542" s="81" t="s">
        <v>333</v>
      </c>
      <c r="L4542" s="81">
        <v>-108.19486602777778</v>
      </c>
      <c r="M4542" s="81">
        <v>39.893331888888888</v>
      </c>
      <c r="N4542" s="190">
        <v>0</v>
      </c>
      <c r="O4542" s="185">
        <v>0</v>
      </c>
      <c r="P4542" s="185">
        <v>0</v>
      </c>
      <c r="Q4542" s="185">
        <v>0</v>
      </c>
      <c r="R4542" s="186">
        <v>0</v>
      </c>
    </row>
    <row r="4543" spans="1:18" s="81" customFormat="1" x14ac:dyDescent="0.2">
      <c r="A4543" s="81" t="s">
        <v>147</v>
      </c>
      <c r="B4543" s="81" t="s">
        <v>493</v>
      </c>
      <c r="C4543" s="81" t="str">
        <f t="shared" si="70"/>
        <v>08103</v>
      </c>
      <c r="D4543" s="81" t="s">
        <v>606</v>
      </c>
      <c r="E4543" s="81" t="s">
        <v>3446</v>
      </c>
      <c r="F4543" s="81">
        <v>131.946</v>
      </c>
      <c r="G4543" s="81" t="s">
        <v>515</v>
      </c>
      <c r="H4543" s="81" t="s">
        <v>3785</v>
      </c>
      <c r="I4543" s="81" t="s">
        <v>3784</v>
      </c>
      <c r="J4543" s="81" t="s">
        <v>229</v>
      </c>
      <c r="K4543" s="81" t="s">
        <v>333</v>
      </c>
      <c r="L4543" s="81">
        <v>-108.19486602777778</v>
      </c>
      <c r="M4543" s="81">
        <v>39.893331888888888</v>
      </c>
      <c r="N4543" s="190">
        <v>0</v>
      </c>
      <c r="O4543" s="185">
        <v>0</v>
      </c>
      <c r="P4543" s="185">
        <v>0</v>
      </c>
      <c r="Q4543" s="185">
        <v>0.03</v>
      </c>
      <c r="R4543" s="186">
        <v>0</v>
      </c>
    </row>
    <row r="4544" spans="1:18" s="81" customFormat="1" x14ac:dyDescent="0.2">
      <c r="A4544" s="81" t="s">
        <v>147</v>
      </c>
      <c r="B4544" s="81" t="s">
        <v>493</v>
      </c>
      <c r="C4544" s="81" t="str">
        <f t="shared" si="70"/>
        <v>08103</v>
      </c>
      <c r="D4544" s="81" t="s">
        <v>606</v>
      </c>
      <c r="E4544" s="81" t="s">
        <v>3446</v>
      </c>
      <c r="F4544" s="81">
        <v>131.946</v>
      </c>
      <c r="G4544" s="81" t="s">
        <v>515</v>
      </c>
      <c r="H4544" s="81" t="s">
        <v>3785</v>
      </c>
      <c r="I4544" s="81" t="s">
        <v>3784</v>
      </c>
      <c r="J4544" s="81" t="s">
        <v>229</v>
      </c>
      <c r="K4544" s="81" t="s">
        <v>333</v>
      </c>
      <c r="L4544" s="81">
        <v>-108.19486602777778</v>
      </c>
      <c r="M4544" s="81">
        <v>39.893331888888888</v>
      </c>
      <c r="N4544" s="190">
        <v>0</v>
      </c>
      <c r="O4544" s="185">
        <v>2.4300000000000002</v>
      </c>
      <c r="P4544" s="185">
        <v>0</v>
      </c>
      <c r="Q4544" s="185">
        <v>0</v>
      </c>
      <c r="R4544" s="186">
        <v>0</v>
      </c>
    </row>
    <row r="4545" spans="1:18" s="81" customFormat="1" x14ac:dyDescent="0.2">
      <c r="A4545" s="81" t="s">
        <v>147</v>
      </c>
      <c r="B4545" s="81" t="s">
        <v>493</v>
      </c>
      <c r="C4545" s="81" t="str">
        <f t="shared" si="70"/>
        <v>08103</v>
      </c>
      <c r="D4545" s="81" t="s">
        <v>606</v>
      </c>
      <c r="E4545" s="81" t="s">
        <v>3446</v>
      </c>
      <c r="F4545" s="81">
        <v>131.946</v>
      </c>
      <c r="G4545" s="81" t="s">
        <v>515</v>
      </c>
      <c r="H4545" s="81" t="s">
        <v>3786</v>
      </c>
      <c r="I4545" s="81" t="s">
        <v>3784</v>
      </c>
      <c r="J4545" s="81" t="s">
        <v>229</v>
      </c>
      <c r="K4545" s="81" t="s">
        <v>333</v>
      </c>
      <c r="L4545" s="81">
        <v>-108.19486602777778</v>
      </c>
      <c r="M4545" s="81">
        <v>39.893331888888888</v>
      </c>
      <c r="N4545" s="190">
        <v>0</v>
      </c>
      <c r="O4545" s="185">
        <v>0</v>
      </c>
      <c r="P4545" s="185">
        <v>16.059999999999999</v>
      </c>
      <c r="Q4545" s="185">
        <v>0</v>
      </c>
      <c r="R4545" s="186">
        <v>0</v>
      </c>
    </row>
    <row r="4546" spans="1:18" s="81" customFormat="1" x14ac:dyDescent="0.2">
      <c r="A4546" s="81" t="s">
        <v>147</v>
      </c>
      <c r="B4546" s="81" t="s">
        <v>493</v>
      </c>
      <c r="C4546" s="81" t="str">
        <f t="shared" si="70"/>
        <v>08103</v>
      </c>
      <c r="D4546" s="81" t="s">
        <v>606</v>
      </c>
      <c r="E4546" s="81" t="s">
        <v>3446</v>
      </c>
      <c r="F4546" s="81">
        <v>131.946</v>
      </c>
      <c r="G4546" s="81" t="s">
        <v>515</v>
      </c>
      <c r="H4546" s="81" t="s">
        <v>3786</v>
      </c>
      <c r="I4546" s="81" t="s">
        <v>3784</v>
      </c>
      <c r="J4546" s="81" t="s">
        <v>229</v>
      </c>
      <c r="K4546" s="81" t="s">
        <v>333</v>
      </c>
      <c r="L4546" s="81">
        <v>-108.19486602777778</v>
      </c>
      <c r="M4546" s="81">
        <v>39.893331888888888</v>
      </c>
      <c r="N4546" s="190">
        <v>11.36</v>
      </c>
      <c r="O4546" s="185">
        <v>0</v>
      </c>
      <c r="P4546" s="185">
        <v>0</v>
      </c>
      <c r="Q4546" s="185">
        <v>0</v>
      </c>
      <c r="R4546" s="186">
        <v>0</v>
      </c>
    </row>
    <row r="4547" spans="1:18" s="81" customFormat="1" x14ac:dyDescent="0.2">
      <c r="A4547" s="81" t="s">
        <v>147</v>
      </c>
      <c r="B4547" s="81" t="s">
        <v>493</v>
      </c>
      <c r="C4547" s="81" t="str">
        <f t="shared" si="70"/>
        <v>08103</v>
      </c>
      <c r="D4547" s="81" t="s">
        <v>606</v>
      </c>
      <c r="E4547" s="81" t="s">
        <v>3446</v>
      </c>
      <c r="F4547" s="81">
        <v>131.946</v>
      </c>
      <c r="G4547" s="81" t="s">
        <v>515</v>
      </c>
      <c r="H4547" s="81" t="s">
        <v>3786</v>
      </c>
      <c r="I4547" s="81" t="s">
        <v>3784</v>
      </c>
      <c r="J4547" s="81" t="s">
        <v>229</v>
      </c>
      <c r="K4547" s="81" t="s">
        <v>333</v>
      </c>
      <c r="L4547" s="81">
        <v>-108.19486602777778</v>
      </c>
      <c r="M4547" s="81">
        <v>39.893331888888888</v>
      </c>
      <c r="N4547" s="190">
        <v>0</v>
      </c>
      <c r="O4547" s="185">
        <v>0</v>
      </c>
      <c r="P4547" s="185">
        <v>0</v>
      </c>
      <c r="Q4547" s="185">
        <v>0</v>
      </c>
      <c r="R4547" s="186">
        <v>1.34</v>
      </c>
    </row>
    <row r="4548" spans="1:18" s="81" customFormat="1" x14ac:dyDescent="0.2">
      <c r="A4548" s="81" t="s">
        <v>147</v>
      </c>
      <c r="B4548" s="81" t="s">
        <v>493</v>
      </c>
      <c r="C4548" s="81" t="str">
        <f t="shared" si="70"/>
        <v>08103</v>
      </c>
      <c r="D4548" s="81" t="s">
        <v>606</v>
      </c>
      <c r="E4548" s="81" t="s">
        <v>3446</v>
      </c>
      <c r="F4548" s="81">
        <v>131.946</v>
      </c>
      <c r="G4548" s="81" t="s">
        <v>515</v>
      </c>
      <c r="H4548" s="81" t="s">
        <v>3786</v>
      </c>
      <c r="I4548" s="81" t="s">
        <v>3784</v>
      </c>
      <c r="J4548" s="81" t="s">
        <v>229</v>
      </c>
      <c r="K4548" s="81" t="s">
        <v>333</v>
      </c>
      <c r="L4548" s="81">
        <v>-108.19486602777778</v>
      </c>
      <c r="M4548" s="81">
        <v>39.893331888888888</v>
      </c>
      <c r="N4548" s="190">
        <v>0</v>
      </c>
      <c r="O4548" s="185">
        <v>0</v>
      </c>
      <c r="P4548" s="185">
        <v>0</v>
      </c>
      <c r="Q4548" s="185">
        <v>0</v>
      </c>
      <c r="R4548" s="186">
        <v>0</v>
      </c>
    </row>
    <row r="4549" spans="1:18" s="81" customFormat="1" x14ac:dyDescent="0.2">
      <c r="A4549" s="81" t="s">
        <v>147</v>
      </c>
      <c r="B4549" s="81" t="s">
        <v>493</v>
      </c>
      <c r="C4549" s="81" t="str">
        <f t="shared" si="70"/>
        <v>08103</v>
      </c>
      <c r="D4549" s="81" t="s">
        <v>606</v>
      </c>
      <c r="E4549" s="81" t="s">
        <v>3446</v>
      </c>
      <c r="F4549" s="81">
        <v>131.946</v>
      </c>
      <c r="G4549" s="81" t="s">
        <v>515</v>
      </c>
      <c r="H4549" s="81" t="s">
        <v>3786</v>
      </c>
      <c r="I4549" s="81" t="s">
        <v>3784</v>
      </c>
      <c r="J4549" s="81" t="s">
        <v>229</v>
      </c>
      <c r="K4549" s="81" t="s">
        <v>333</v>
      </c>
      <c r="L4549" s="81">
        <v>-108.19486602777778</v>
      </c>
      <c r="M4549" s="81">
        <v>39.893331888888888</v>
      </c>
      <c r="N4549" s="190">
        <v>0</v>
      </c>
      <c r="O4549" s="185">
        <v>0</v>
      </c>
      <c r="P4549" s="185">
        <v>0</v>
      </c>
      <c r="Q4549" s="185">
        <v>3.9584000000000001E-2</v>
      </c>
      <c r="R4549" s="186">
        <v>0</v>
      </c>
    </row>
    <row r="4550" spans="1:18" s="81" customFormat="1" x14ac:dyDescent="0.2">
      <c r="A4550" s="81" t="s">
        <v>147</v>
      </c>
      <c r="B4550" s="81" t="s">
        <v>493</v>
      </c>
      <c r="C4550" s="81" t="str">
        <f t="shared" si="70"/>
        <v>08103</v>
      </c>
      <c r="D4550" s="81" t="s">
        <v>606</v>
      </c>
      <c r="E4550" s="81" t="s">
        <v>3446</v>
      </c>
      <c r="F4550" s="81">
        <v>131.946</v>
      </c>
      <c r="G4550" s="81" t="s">
        <v>515</v>
      </c>
      <c r="H4550" s="81" t="s">
        <v>3786</v>
      </c>
      <c r="I4550" s="81" t="s">
        <v>3784</v>
      </c>
      <c r="J4550" s="81" t="s">
        <v>229</v>
      </c>
      <c r="K4550" s="81" t="s">
        <v>333</v>
      </c>
      <c r="L4550" s="81">
        <v>-108.19486602777778</v>
      </c>
      <c r="M4550" s="81">
        <v>39.893331888888888</v>
      </c>
      <c r="N4550" s="190">
        <v>0</v>
      </c>
      <c r="O4550" s="185">
        <v>2.4300000000000002</v>
      </c>
      <c r="P4550" s="185">
        <v>0</v>
      </c>
      <c r="Q4550" s="185">
        <v>0</v>
      </c>
      <c r="R4550" s="186">
        <v>0</v>
      </c>
    </row>
    <row r="4551" spans="1:18" s="81" customFormat="1" x14ac:dyDescent="0.2">
      <c r="A4551" s="81" t="s">
        <v>147</v>
      </c>
      <c r="B4551" s="81" t="s">
        <v>493</v>
      </c>
      <c r="C4551" s="81" t="str">
        <f t="shared" ref="C4551:C4614" si="71">B4551&amp;D4551</f>
        <v>08103</v>
      </c>
      <c r="D4551" s="81" t="s">
        <v>606</v>
      </c>
      <c r="E4551" s="81" t="s">
        <v>3446</v>
      </c>
      <c r="F4551" s="81">
        <v>77</v>
      </c>
      <c r="G4551" s="81" t="s">
        <v>515</v>
      </c>
      <c r="H4551" s="81" t="s">
        <v>3787</v>
      </c>
      <c r="I4551" s="81" t="s">
        <v>3784</v>
      </c>
      <c r="J4551" s="81" t="s">
        <v>231</v>
      </c>
      <c r="K4551" s="81" t="s">
        <v>333</v>
      </c>
      <c r="L4551" s="81">
        <v>-108.19486602777778</v>
      </c>
      <c r="M4551" s="81">
        <v>39.893331888888888</v>
      </c>
      <c r="N4551" s="190">
        <v>0</v>
      </c>
      <c r="O4551" s="185">
        <v>0</v>
      </c>
      <c r="P4551" s="185">
        <v>6.29</v>
      </c>
      <c r="Q4551" s="185">
        <v>0</v>
      </c>
      <c r="R4551" s="186">
        <v>0</v>
      </c>
    </row>
    <row r="4552" spans="1:18" s="81" customFormat="1" x14ac:dyDescent="0.2">
      <c r="A4552" s="81" t="s">
        <v>147</v>
      </c>
      <c r="B4552" s="81" t="s">
        <v>493</v>
      </c>
      <c r="C4552" s="81" t="str">
        <f t="shared" si="71"/>
        <v>08103</v>
      </c>
      <c r="D4552" s="81" t="s">
        <v>606</v>
      </c>
      <c r="E4552" s="81" t="s">
        <v>3446</v>
      </c>
      <c r="F4552" s="81">
        <v>77</v>
      </c>
      <c r="G4552" s="81" t="s">
        <v>515</v>
      </c>
      <c r="H4552" s="81" t="s">
        <v>3787</v>
      </c>
      <c r="I4552" s="81" t="s">
        <v>3784</v>
      </c>
      <c r="J4552" s="81" t="s">
        <v>231</v>
      </c>
      <c r="K4552" s="81" t="s">
        <v>333</v>
      </c>
      <c r="L4552" s="81">
        <v>-108.19486602777778</v>
      </c>
      <c r="M4552" s="81">
        <v>39.893331888888888</v>
      </c>
      <c r="N4552" s="190">
        <v>15.72</v>
      </c>
      <c r="O4552" s="185">
        <v>0</v>
      </c>
      <c r="P4552" s="185">
        <v>0</v>
      </c>
      <c r="Q4552" s="185">
        <v>0</v>
      </c>
      <c r="R4552" s="186">
        <v>0</v>
      </c>
    </row>
    <row r="4553" spans="1:18" s="81" customFormat="1" x14ac:dyDescent="0.2">
      <c r="A4553" s="81" t="s">
        <v>147</v>
      </c>
      <c r="B4553" s="81" t="s">
        <v>493</v>
      </c>
      <c r="C4553" s="81" t="str">
        <f t="shared" si="71"/>
        <v>08103</v>
      </c>
      <c r="D4553" s="81" t="s">
        <v>606</v>
      </c>
      <c r="E4553" s="81" t="s">
        <v>3446</v>
      </c>
      <c r="F4553" s="81">
        <v>77</v>
      </c>
      <c r="G4553" s="81" t="s">
        <v>515</v>
      </c>
      <c r="H4553" s="81" t="s">
        <v>3787</v>
      </c>
      <c r="I4553" s="81" t="s">
        <v>3784</v>
      </c>
      <c r="J4553" s="81" t="s">
        <v>231</v>
      </c>
      <c r="K4553" s="81" t="s">
        <v>333</v>
      </c>
      <c r="L4553" s="81">
        <v>-108.19486602777778</v>
      </c>
      <c r="M4553" s="81">
        <v>39.893331888888888</v>
      </c>
      <c r="N4553" s="190">
        <v>0</v>
      </c>
      <c r="O4553" s="185">
        <v>0</v>
      </c>
      <c r="P4553" s="185">
        <v>0</v>
      </c>
      <c r="Q4553" s="185">
        <v>0</v>
      </c>
      <c r="R4553" s="186">
        <v>0.4</v>
      </c>
    </row>
    <row r="4554" spans="1:18" s="81" customFormat="1" x14ac:dyDescent="0.2">
      <c r="A4554" s="81" t="s">
        <v>147</v>
      </c>
      <c r="B4554" s="81" t="s">
        <v>493</v>
      </c>
      <c r="C4554" s="81" t="str">
        <f t="shared" si="71"/>
        <v>08103</v>
      </c>
      <c r="D4554" s="81" t="s">
        <v>606</v>
      </c>
      <c r="E4554" s="81" t="s">
        <v>3446</v>
      </c>
      <c r="F4554" s="81">
        <v>77</v>
      </c>
      <c r="G4554" s="81" t="s">
        <v>515</v>
      </c>
      <c r="H4554" s="81" t="s">
        <v>3787</v>
      </c>
      <c r="I4554" s="81" t="s">
        <v>3784</v>
      </c>
      <c r="J4554" s="81" t="s">
        <v>231</v>
      </c>
      <c r="K4554" s="81" t="s">
        <v>333</v>
      </c>
      <c r="L4554" s="81">
        <v>-108.19486602777778</v>
      </c>
      <c r="M4554" s="81">
        <v>39.893331888888888</v>
      </c>
      <c r="N4554" s="190">
        <v>0</v>
      </c>
      <c r="O4554" s="185">
        <v>0</v>
      </c>
      <c r="P4554" s="185">
        <v>0</v>
      </c>
      <c r="Q4554" s="185">
        <v>0</v>
      </c>
      <c r="R4554" s="186">
        <v>0</v>
      </c>
    </row>
    <row r="4555" spans="1:18" s="81" customFormat="1" x14ac:dyDescent="0.2">
      <c r="A4555" s="81" t="s">
        <v>147</v>
      </c>
      <c r="B4555" s="81" t="s">
        <v>493</v>
      </c>
      <c r="C4555" s="81" t="str">
        <f t="shared" si="71"/>
        <v>08103</v>
      </c>
      <c r="D4555" s="81" t="s">
        <v>606</v>
      </c>
      <c r="E4555" s="81" t="s">
        <v>3446</v>
      </c>
      <c r="F4555" s="81">
        <v>77</v>
      </c>
      <c r="G4555" s="81" t="s">
        <v>515</v>
      </c>
      <c r="H4555" s="81" t="s">
        <v>3787</v>
      </c>
      <c r="I4555" s="81" t="s">
        <v>3784</v>
      </c>
      <c r="J4555" s="81" t="s">
        <v>231</v>
      </c>
      <c r="K4555" s="81" t="s">
        <v>333</v>
      </c>
      <c r="L4555" s="81">
        <v>-108.19486602777778</v>
      </c>
      <c r="M4555" s="81">
        <v>39.893331888888888</v>
      </c>
      <c r="N4555" s="190">
        <v>0</v>
      </c>
      <c r="O4555" s="185">
        <v>0</v>
      </c>
      <c r="P4555" s="185">
        <v>0</v>
      </c>
      <c r="Q4555" s="185">
        <v>2.3099999999999999E-2</v>
      </c>
      <c r="R4555" s="186">
        <v>0</v>
      </c>
    </row>
    <row r="4556" spans="1:18" s="81" customFormat="1" x14ac:dyDescent="0.2">
      <c r="A4556" s="81" t="s">
        <v>147</v>
      </c>
      <c r="B4556" s="81" t="s">
        <v>493</v>
      </c>
      <c r="C4556" s="81" t="str">
        <f t="shared" si="71"/>
        <v>08103</v>
      </c>
      <c r="D4556" s="81" t="s">
        <v>606</v>
      </c>
      <c r="E4556" s="81" t="s">
        <v>3446</v>
      </c>
      <c r="F4556" s="81">
        <v>77</v>
      </c>
      <c r="G4556" s="81" t="s">
        <v>515</v>
      </c>
      <c r="H4556" s="81" t="s">
        <v>3787</v>
      </c>
      <c r="I4556" s="81" t="s">
        <v>3784</v>
      </c>
      <c r="J4556" s="81" t="s">
        <v>231</v>
      </c>
      <c r="K4556" s="81" t="s">
        <v>333</v>
      </c>
      <c r="L4556" s="81">
        <v>-108.19486602777778</v>
      </c>
      <c r="M4556" s="81">
        <v>39.893331888888888</v>
      </c>
      <c r="N4556" s="190">
        <v>0</v>
      </c>
      <c r="O4556" s="185">
        <v>6.29</v>
      </c>
      <c r="P4556" s="185">
        <v>0</v>
      </c>
      <c r="Q4556" s="185">
        <v>0</v>
      </c>
      <c r="R4556" s="186">
        <v>0</v>
      </c>
    </row>
    <row r="4557" spans="1:18" s="81" customFormat="1" x14ac:dyDescent="0.2">
      <c r="A4557" s="81" t="s">
        <v>147</v>
      </c>
      <c r="B4557" s="81" t="s">
        <v>493</v>
      </c>
      <c r="C4557" s="81" t="str">
        <f t="shared" si="71"/>
        <v>08103</v>
      </c>
      <c r="D4557" s="81" t="s">
        <v>606</v>
      </c>
      <c r="E4557" s="81" t="s">
        <v>3446</v>
      </c>
      <c r="F4557" s="81">
        <v>77.09</v>
      </c>
      <c r="G4557" s="81" t="s">
        <v>515</v>
      </c>
      <c r="H4557" s="81" t="s">
        <v>3152</v>
      </c>
      <c r="I4557" s="81" t="s">
        <v>3784</v>
      </c>
      <c r="J4557" s="81" t="s">
        <v>231</v>
      </c>
      <c r="K4557" s="81" t="s">
        <v>333</v>
      </c>
      <c r="L4557" s="81">
        <v>-108.19486602777778</v>
      </c>
      <c r="M4557" s="81">
        <v>39.893331888888888</v>
      </c>
      <c r="N4557" s="190">
        <v>0</v>
      </c>
      <c r="O4557" s="185">
        <v>0</v>
      </c>
      <c r="P4557" s="185">
        <v>6.29</v>
      </c>
      <c r="Q4557" s="185">
        <v>0</v>
      </c>
      <c r="R4557" s="186">
        <v>0</v>
      </c>
    </row>
    <row r="4558" spans="1:18" s="81" customFormat="1" x14ac:dyDescent="0.2">
      <c r="A4558" s="81" t="s">
        <v>147</v>
      </c>
      <c r="B4558" s="81" t="s">
        <v>493</v>
      </c>
      <c r="C4558" s="81" t="str">
        <f t="shared" si="71"/>
        <v>08103</v>
      </c>
      <c r="D4558" s="81" t="s">
        <v>606</v>
      </c>
      <c r="E4558" s="81" t="s">
        <v>3446</v>
      </c>
      <c r="F4558" s="81">
        <v>77.09</v>
      </c>
      <c r="G4558" s="81" t="s">
        <v>515</v>
      </c>
      <c r="H4558" s="81" t="s">
        <v>3152</v>
      </c>
      <c r="I4558" s="81" t="s">
        <v>3784</v>
      </c>
      <c r="J4558" s="81" t="s">
        <v>231</v>
      </c>
      <c r="K4558" s="81" t="s">
        <v>333</v>
      </c>
      <c r="L4558" s="81">
        <v>-108.19486602777778</v>
      </c>
      <c r="M4558" s="81">
        <v>39.893331888888888</v>
      </c>
      <c r="N4558" s="190">
        <v>15.72</v>
      </c>
      <c r="O4558" s="185">
        <v>0</v>
      </c>
      <c r="P4558" s="185">
        <v>0</v>
      </c>
      <c r="Q4558" s="185">
        <v>0</v>
      </c>
      <c r="R4558" s="186">
        <v>0</v>
      </c>
    </row>
    <row r="4559" spans="1:18" s="81" customFormat="1" x14ac:dyDescent="0.2">
      <c r="A4559" s="81" t="s">
        <v>147</v>
      </c>
      <c r="B4559" s="81" t="s">
        <v>493</v>
      </c>
      <c r="C4559" s="81" t="str">
        <f t="shared" si="71"/>
        <v>08103</v>
      </c>
      <c r="D4559" s="81" t="s">
        <v>606</v>
      </c>
      <c r="E4559" s="81" t="s">
        <v>3446</v>
      </c>
      <c r="F4559" s="81">
        <v>77.09</v>
      </c>
      <c r="G4559" s="81" t="s">
        <v>515</v>
      </c>
      <c r="H4559" s="81" t="s">
        <v>3152</v>
      </c>
      <c r="I4559" s="81" t="s">
        <v>3784</v>
      </c>
      <c r="J4559" s="81" t="s">
        <v>231</v>
      </c>
      <c r="K4559" s="81" t="s">
        <v>333</v>
      </c>
      <c r="L4559" s="81">
        <v>-108.19486602777778</v>
      </c>
      <c r="M4559" s="81">
        <v>39.893331888888888</v>
      </c>
      <c r="N4559" s="190">
        <v>0</v>
      </c>
      <c r="O4559" s="185">
        <v>0</v>
      </c>
      <c r="P4559" s="185">
        <v>0</v>
      </c>
      <c r="Q4559" s="185">
        <v>0</v>
      </c>
      <c r="R4559" s="186">
        <v>0.38545000000000001</v>
      </c>
    </row>
    <row r="4560" spans="1:18" s="81" customFormat="1" x14ac:dyDescent="0.2">
      <c r="A4560" s="81" t="s">
        <v>147</v>
      </c>
      <c r="B4560" s="81" t="s">
        <v>493</v>
      </c>
      <c r="C4560" s="81" t="str">
        <f t="shared" si="71"/>
        <v>08103</v>
      </c>
      <c r="D4560" s="81" t="s">
        <v>606</v>
      </c>
      <c r="E4560" s="81" t="s">
        <v>3446</v>
      </c>
      <c r="F4560" s="81">
        <v>77.09</v>
      </c>
      <c r="G4560" s="81" t="s">
        <v>515</v>
      </c>
      <c r="H4560" s="81" t="s">
        <v>3152</v>
      </c>
      <c r="I4560" s="81" t="s">
        <v>3784</v>
      </c>
      <c r="J4560" s="81" t="s">
        <v>231</v>
      </c>
      <c r="K4560" s="81" t="s">
        <v>333</v>
      </c>
      <c r="L4560" s="81">
        <v>-108.19486602777778</v>
      </c>
      <c r="M4560" s="81">
        <v>39.893331888888888</v>
      </c>
      <c r="N4560" s="190">
        <v>0</v>
      </c>
      <c r="O4560" s="185">
        <v>0</v>
      </c>
      <c r="P4560" s="185">
        <v>0</v>
      </c>
      <c r="Q4560" s="185">
        <v>0</v>
      </c>
      <c r="R4560" s="186">
        <v>0</v>
      </c>
    </row>
    <row r="4561" spans="1:18" s="81" customFormat="1" x14ac:dyDescent="0.2">
      <c r="A4561" s="81" t="s">
        <v>147</v>
      </c>
      <c r="B4561" s="81" t="s">
        <v>493</v>
      </c>
      <c r="C4561" s="81" t="str">
        <f t="shared" si="71"/>
        <v>08103</v>
      </c>
      <c r="D4561" s="81" t="s">
        <v>606</v>
      </c>
      <c r="E4561" s="81" t="s">
        <v>3446</v>
      </c>
      <c r="F4561" s="81">
        <v>77.09</v>
      </c>
      <c r="G4561" s="81" t="s">
        <v>515</v>
      </c>
      <c r="H4561" s="81" t="s">
        <v>3152</v>
      </c>
      <c r="I4561" s="81" t="s">
        <v>3784</v>
      </c>
      <c r="J4561" s="81" t="s">
        <v>231</v>
      </c>
      <c r="K4561" s="81" t="s">
        <v>333</v>
      </c>
      <c r="L4561" s="81">
        <v>-108.19486602777778</v>
      </c>
      <c r="M4561" s="81">
        <v>39.893331888888888</v>
      </c>
      <c r="N4561" s="190">
        <v>0</v>
      </c>
      <c r="O4561" s="185">
        <v>0</v>
      </c>
      <c r="P4561" s="185">
        <v>0</v>
      </c>
      <c r="Q4561" s="185">
        <v>2.3127000000000002E-2</v>
      </c>
      <c r="R4561" s="186">
        <v>0</v>
      </c>
    </row>
    <row r="4562" spans="1:18" s="81" customFormat="1" x14ac:dyDescent="0.2">
      <c r="A4562" s="81" t="s">
        <v>147</v>
      </c>
      <c r="B4562" s="81" t="s">
        <v>493</v>
      </c>
      <c r="C4562" s="81" t="str">
        <f t="shared" si="71"/>
        <v>08103</v>
      </c>
      <c r="D4562" s="81" t="s">
        <v>606</v>
      </c>
      <c r="E4562" s="81" t="s">
        <v>3446</v>
      </c>
      <c r="F4562" s="81">
        <v>77.09</v>
      </c>
      <c r="G4562" s="81" t="s">
        <v>515</v>
      </c>
      <c r="H4562" s="81" t="s">
        <v>3152</v>
      </c>
      <c r="I4562" s="81" t="s">
        <v>3784</v>
      </c>
      <c r="J4562" s="81" t="s">
        <v>231</v>
      </c>
      <c r="K4562" s="81" t="s">
        <v>333</v>
      </c>
      <c r="L4562" s="81">
        <v>-108.19486602777778</v>
      </c>
      <c r="M4562" s="81">
        <v>39.893331888888888</v>
      </c>
      <c r="N4562" s="190">
        <v>0</v>
      </c>
      <c r="O4562" s="185">
        <v>6.29</v>
      </c>
      <c r="P4562" s="185">
        <v>0</v>
      </c>
      <c r="Q4562" s="185">
        <v>0</v>
      </c>
      <c r="R4562" s="186">
        <v>0</v>
      </c>
    </row>
    <row r="4563" spans="1:18" s="81" customFormat="1" x14ac:dyDescent="0.2">
      <c r="A4563" s="81" t="s">
        <v>147</v>
      </c>
      <c r="B4563" s="81" t="s">
        <v>493</v>
      </c>
      <c r="C4563" s="81" t="str">
        <f t="shared" si="71"/>
        <v>08103</v>
      </c>
      <c r="D4563" s="81" t="s">
        <v>606</v>
      </c>
      <c r="E4563" s="81" t="s">
        <v>3446</v>
      </c>
      <c r="F4563" s="81">
        <v>6</v>
      </c>
      <c r="G4563" s="81" t="s">
        <v>668</v>
      </c>
      <c r="H4563" s="81" t="s">
        <v>3683</v>
      </c>
      <c r="I4563" s="81" t="s">
        <v>3784</v>
      </c>
      <c r="J4563" s="81" t="s">
        <v>245</v>
      </c>
      <c r="K4563" s="81" t="s">
        <v>381</v>
      </c>
      <c r="L4563" s="81">
        <v>-108.19486602777778</v>
      </c>
      <c r="M4563" s="81">
        <v>39.893331888888888</v>
      </c>
      <c r="N4563" s="190">
        <v>0</v>
      </c>
      <c r="O4563" s="185">
        <v>26.92</v>
      </c>
      <c r="P4563" s="185">
        <v>0</v>
      </c>
      <c r="Q4563" s="185">
        <v>0</v>
      </c>
      <c r="R4563" s="186">
        <v>0</v>
      </c>
    </row>
    <row r="4564" spans="1:18" s="81" customFormat="1" x14ac:dyDescent="0.2">
      <c r="A4564" s="81" t="s">
        <v>147</v>
      </c>
      <c r="B4564" s="81" t="s">
        <v>493</v>
      </c>
      <c r="C4564" s="81" t="str">
        <f t="shared" si="71"/>
        <v>08103</v>
      </c>
      <c r="D4564" s="81" t="s">
        <v>606</v>
      </c>
      <c r="E4564" s="81" t="s">
        <v>3446</v>
      </c>
      <c r="F4564" s="81">
        <v>124465</v>
      </c>
      <c r="G4564" s="81" t="s">
        <v>668</v>
      </c>
      <c r="H4564" s="81" t="s">
        <v>3788</v>
      </c>
      <c r="I4564" s="81" t="s">
        <v>3784</v>
      </c>
      <c r="J4564" s="81" t="s">
        <v>245</v>
      </c>
      <c r="K4564" s="81" t="s">
        <v>381</v>
      </c>
      <c r="L4564" s="81">
        <v>-108.19486602777778</v>
      </c>
      <c r="M4564" s="81">
        <v>39.893331888888888</v>
      </c>
      <c r="N4564" s="190">
        <v>0</v>
      </c>
      <c r="O4564" s="185">
        <v>24.9</v>
      </c>
      <c r="P4564" s="185">
        <v>0</v>
      </c>
      <c r="Q4564" s="185">
        <v>0</v>
      </c>
      <c r="R4564" s="186">
        <v>0</v>
      </c>
    </row>
    <row r="4565" spans="1:18" s="81" customFormat="1" x14ac:dyDescent="0.2">
      <c r="A4565" s="81" t="s">
        <v>147</v>
      </c>
      <c r="B4565" s="81" t="s">
        <v>493</v>
      </c>
      <c r="C4565" s="81" t="str">
        <f t="shared" si="71"/>
        <v>08103</v>
      </c>
      <c r="D4565" s="81" t="s">
        <v>606</v>
      </c>
      <c r="E4565" s="81" t="s">
        <v>3446</v>
      </c>
      <c r="F4565" s="81">
        <v>95</v>
      </c>
      <c r="G4565" s="81" t="s">
        <v>618</v>
      </c>
      <c r="H4565" s="81" t="s">
        <v>3789</v>
      </c>
      <c r="I4565" s="81" t="s">
        <v>3784</v>
      </c>
      <c r="J4565" s="81" t="s">
        <v>247</v>
      </c>
      <c r="K4565" s="81" t="s">
        <v>382</v>
      </c>
      <c r="L4565" s="81">
        <v>-108.19486602777778</v>
      </c>
      <c r="M4565" s="81">
        <v>39.893331888888888</v>
      </c>
      <c r="N4565" s="190">
        <v>0</v>
      </c>
      <c r="O4565" s="185">
        <v>0</v>
      </c>
      <c r="P4565" s="185">
        <v>5.4000380000000003</v>
      </c>
      <c r="Q4565" s="185">
        <v>0</v>
      </c>
      <c r="R4565" s="186">
        <v>0</v>
      </c>
    </row>
    <row r="4566" spans="1:18" s="81" customFormat="1" x14ac:dyDescent="0.2">
      <c r="A4566" s="81" t="s">
        <v>147</v>
      </c>
      <c r="B4566" s="81" t="s">
        <v>493</v>
      </c>
      <c r="C4566" s="81" t="str">
        <f t="shared" si="71"/>
        <v>08103</v>
      </c>
      <c r="D4566" s="81" t="s">
        <v>606</v>
      </c>
      <c r="E4566" s="81" t="s">
        <v>3446</v>
      </c>
      <c r="F4566" s="81">
        <v>95</v>
      </c>
      <c r="G4566" s="81" t="s">
        <v>618</v>
      </c>
      <c r="H4566" s="81" t="s">
        <v>3789</v>
      </c>
      <c r="I4566" s="81" t="s">
        <v>3784</v>
      </c>
      <c r="J4566" s="81" t="s">
        <v>247</v>
      </c>
      <c r="K4566" s="81" t="s">
        <v>382</v>
      </c>
      <c r="L4566" s="81">
        <v>-108.19486602777778</v>
      </c>
      <c r="M4566" s="81">
        <v>39.893331888888888</v>
      </c>
      <c r="N4566" s="190">
        <v>6.4000079999999997</v>
      </c>
      <c r="O4566" s="185">
        <v>0</v>
      </c>
      <c r="P4566" s="185">
        <v>0</v>
      </c>
      <c r="Q4566" s="185">
        <v>0</v>
      </c>
      <c r="R4566" s="186">
        <v>0</v>
      </c>
    </row>
    <row r="4567" spans="1:18" s="81" customFormat="1" x14ac:dyDescent="0.2">
      <c r="A4567" s="81" t="s">
        <v>147</v>
      </c>
      <c r="B4567" s="81" t="s">
        <v>493</v>
      </c>
      <c r="C4567" s="81" t="str">
        <f t="shared" si="71"/>
        <v>08103</v>
      </c>
      <c r="D4567" s="81" t="s">
        <v>606</v>
      </c>
      <c r="E4567" s="81" t="s">
        <v>3446</v>
      </c>
      <c r="F4567" s="81">
        <v>95</v>
      </c>
      <c r="G4567" s="81" t="s">
        <v>618</v>
      </c>
      <c r="H4567" s="81" t="s">
        <v>3789</v>
      </c>
      <c r="I4567" s="81" t="s">
        <v>3784</v>
      </c>
      <c r="J4567" s="81" t="s">
        <v>247</v>
      </c>
      <c r="K4567" s="81" t="s">
        <v>382</v>
      </c>
      <c r="L4567" s="81">
        <v>-108.19486602777778</v>
      </c>
      <c r="M4567" s="81">
        <v>39.893331888888888</v>
      </c>
      <c r="N4567" s="190">
        <v>0</v>
      </c>
      <c r="O4567" s="185">
        <v>0</v>
      </c>
      <c r="P4567" s="185">
        <v>0</v>
      </c>
      <c r="Q4567" s="185">
        <v>0</v>
      </c>
      <c r="R4567" s="186">
        <v>0.500004</v>
      </c>
    </row>
    <row r="4568" spans="1:18" s="81" customFormat="1" x14ac:dyDescent="0.2">
      <c r="A4568" s="81" t="s">
        <v>147</v>
      </c>
      <c r="B4568" s="81" t="s">
        <v>493</v>
      </c>
      <c r="C4568" s="81" t="str">
        <f t="shared" si="71"/>
        <v>08103</v>
      </c>
      <c r="D4568" s="81" t="s">
        <v>606</v>
      </c>
      <c r="E4568" s="81" t="s">
        <v>3446</v>
      </c>
      <c r="F4568" s="81">
        <v>95</v>
      </c>
      <c r="G4568" s="81" t="s">
        <v>618</v>
      </c>
      <c r="H4568" s="81" t="s">
        <v>3789</v>
      </c>
      <c r="I4568" s="81" t="s">
        <v>3784</v>
      </c>
      <c r="J4568" s="81" t="s">
        <v>247</v>
      </c>
      <c r="K4568" s="81" t="s">
        <v>382</v>
      </c>
      <c r="L4568" s="81">
        <v>-108.19486602777778</v>
      </c>
      <c r="M4568" s="81">
        <v>39.893331888888888</v>
      </c>
      <c r="N4568" s="190">
        <v>0</v>
      </c>
      <c r="O4568" s="185">
        <v>0</v>
      </c>
      <c r="P4568" s="185">
        <v>0</v>
      </c>
      <c r="Q4568" s="185">
        <v>0</v>
      </c>
      <c r="R4568" s="186">
        <v>0</v>
      </c>
    </row>
    <row r="4569" spans="1:18" s="81" customFormat="1" x14ac:dyDescent="0.2">
      <c r="A4569" s="81" t="s">
        <v>147</v>
      </c>
      <c r="B4569" s="81" t="s">
        <v>493</v>
      </c>
      <c r="C4569" s="81" t="str">
        <f t="shared" si="71"/>
        <v>08103</v>
      </c>
      <c r="D4569" s="81" t="s">
        <v>606</v>
      </c>
      <c r="E4569" s="81" t="s">
        <v>3446</v>
      </c>
      <c r="F4569" s="81">
        <v>95</v>
      </c>
      <c r="G4569" s="81" t="s">
        <v>618</v>
      </c>
      <c r="H4569" s="81" t="s">
        <v>3789</v>
      </c>
      <c r="I4569" s="81" t="s">
        <v>3784</v>
      </c>
      <c r="J4569" s="81" t="s">
        <v>247</v>
      </c>
      <c r="K4569" s="81" t="s">
        <v>382</v>
      </c>
      <c r="L4569" s="81">
        <v>-108.19486602777778</v>
      </c>
      <c r="M4569" s="81">
        <v>39.893331888888888</v>
      </c>
      <c r="N4569" s="190">
        <v>0</v>
      </c>
      <c r="O4569" s="185">
        <v>0.80004299999999995</v>
      </c>
      <c r="P4569" s="185">
        <v>0</v>
      </c>
      <c r="Q4569" s="185">
        <v>0</v>
      </c>
      <c r="R4569" s="186">
        <v>0</v>
      </c>
    </row>
    <row r="4570" spans="1:18" s="81" customFormat="1" x14ac:dyDescent="0.2">
      <c r="A4570" s="81" t="s">
        <v>147</v>
      </c>
      <c r="B4570" s="81" t="s">
        <v>493</v>
      </c>
      <c r="C4570" s="81" t="str">
        <f t="shared" si="71"/>
        <v>08103</v>
      </c>
      <c r="D4570" s="81" t="s">
        <v>606</v>
      </c>
      <c r="E4570" s="81" t="s">
        <v>3446</v>
      </c>
      <c r="F4570" s="81">
        <v>56.94</v>
      </c>
      <c r="G4570" s="81" t="s">
        <v>618</v>
      </c>
      <c r="H4570" s="81" t="s">
        <v>3790</v>
      </c>
      <c r="I4570" s="81" t="s">
        <v>3784</v>
      </c>
      <c r="J4570" s="81" t="s">
        <v>247</v>
      </c>
      <c r="K4570" s="81" t="s">
        <v>382</v>
      </c>
      <c r="L4570" s="81">
        <v>-108.19486602777778</v>
      </c>
      <c r="M4570" s="81">
        <v>39.893331888888888</v>
      </c>
      <c r="N4570" s="190">
        <v>0</v>
      </c>
      <c r="O4570" s="185">
        <v>0</v>
      </c>
      <c r="P4570" s="185">
        <v>17.57</v>
      </c>
      <c r="Q4570" s="185">
        <v>0</v>
      </c>
      <c r="R4570" s="186">
        <v>0</v>
      </c>
    </row>
    <row r="4571" spans="1:18" s="81" customFormat="1" x14ac:dyDescent="0.2">
      <c r="A4571" s="81" t="s">
        <v>147</v>
      </c>
      <c r="B4571" s="81" t="s">
        <v>493</v>
      </c>
      <c r="C4571" s="81" t="str">
        <f t="shared" si="71"/>
        <v>08103</v>
      </c>
      <c r="D4571" s="81" t="s">
        <v>606</v>
      </c>
      <c r="E4571" s="81" t="s">
        <v>3446</v>
      </c>
      <c r="F4571" s="81">
        <v>56.94</v>
      </c>
      <c r="G4571" s="81" t="s">
        <v>618</v>
      </c>
      <c r="H4571" s="81" t="s">
        <v>3790</v>
      </c>
      <c r="I4571" s="81" t="s">
        <v>3784</v>
      </c>
      <c r="J4571" s="81" t="s">
        <v>247</v>
      </c>
      <c r="K4571" s="81" t="s">
        <v>382</v>
      </c>
      <c r="L4571" s="81">
        <v>-108.19486602777778</v>
      </c>
      <c r="M4571" s="81">
        <v>39.893331888888888</v>
      </c>
      <c r="N4571" s="190">
        <v>8.4</v>
      </c>
      <c r="O4571" s="185">
        <v>0</v>
      </c>
      <c r="P4571" s="185">
        <v>0</v>
      </c>
      <c r="Q4571" s="185">
        <v>0</v>
      </c>
      <c r="R4571" s="186">
        <v>0</v>
      </c>
    </row>
    <row r="4572" spans="1:18" s="81" customFormat="1" x14ac:dyDescent="0.2">
      <c r="A4572" s="81" t="s">
        <v>147</v>
      </c>
      <c r="B4572" s="81" t="s">
        <v>493</v>
      </c>
      <c r="C4572" s="81" t="str">
        <f t="shared" si="71"/>
        <v>08103</v>
      </c>
      <c r="D4572" s="81" t="s">
        <v>606</v>
      </c>
      <c r="E4572" s="81" t="s">
        <v>3446</v>
      </c>
      <c r="F4572" s="81">
        <v>56.94</v>
      </c>
      <c r="G4572" s="81" t="s">
        <v>618</v>
      </c>
      <c r="H4572" s="81" t="s">
        <v>3790</v>
      </c>
      <c r="I4572" s="81" t="s">
        <v>3784</v>
      </c>
      <c r="J4572" s="81" t="s">
        <v>247</v>
      </c>
      <c r="K4572" s="81" t="s">
        <v>382</v>
      </c>
      <c r="L4572" s="81">
        <v>-108.19486602777778</v>
      </c>
      <c r="M4572" s="81">
        <v>39.893331888888888</v>
      </c>
      <c r="N4572" s="190">
        <v>0</v>
      </c>
      <c r="O4572" s="185">
        <v>0</v>
      </c>
      <c r="P4572" s="185">
        <v>0</v>
      </c>
      <c r="Q4572" s="185">
        <v>0</v>
      </c>
      <c r="R4572" s="186">
        <v>1.41</v>
      </c>
    </row>
    <row r="4573" spans="1:18" s="81" customFormat="1" x14ac:dyDescent="0.2">
      <c r="A4573" s="81" t="s">
        <v>147</v>
      </c>
      <c r="B4573" s="81" t="s">
        <v>493</v>
      </c>
      <c r="C4573" s="81" t="str">
        <f t="shared" si="71"/>
        <v>08103</v>
      </c>
      <c r="D4573" s="81" t="s">
        <v>606</v>
      </c>
      <c r="E4573" s="81" t="s">
        <v>3446</v>
      </c>
      <c r="F4573" s="81">
        <v>56.94</v>
      </c>
      <c r="G4573" s="81" t="s">
        <v>618</v>
      </c>
      <c r="H4573" s="81" t="s">
        <v>3790</v>
      </c>
      <c r="I4573" s="81" t="s">
        <v>3784</v>
      </c>
      <c r="J4573" s="81" t="s">
        <v>247</v>
      </c>
      <c r="K4573" s="81" t="s">
        <v>382</v>
      </c>
      <c r="L4573" s="81">
        <v>-108.19486602777778</v>
      </c>
      <c r="M4573" s="81">
        <v>39.893331888888888</v>
      </c>
      <c r="N4573" s="190">
        <v>0</v>
      </c>
      <c r="O4573" s="185">
        <v>0</v>
      </c>
      <c r="P4573" s="185">
        <v>0</v>
      </c>
      <c r="Q4573" s="185">
        <v>0</v>
      </c>
      <c r="R4573" s="186">
        <v>0</v>
      </c>
    </row>
    <row r="4574" spans="1:18" s="81" customFormat="1" x14ac:dyDescent="0.2">
      <c r="A4574" s="81" t="s">
        <v>147</v>
      </c>
      <c r="B4574" s="81" t="s">
        <v>493</v>
      </c>
      <c r="C4574" s="81" t="str">
        <f t="shared" si="71"/>
        <v>08103</v>
      </c>
      <c r="D4574" s="81" t="s">
        <v>606</v>
      </c>
      <c r="E4574" s="81" t="s">
        <v>3446</v>
      </c>
      <c r="F4574" s="81">
        <v>56.94</v>
      </c>
      <c r="G4574" s="81" t="s">
        <v>618</v>
      </c>
      <c r="H4574" s="81" t="s">
        <v>3790</v>
      </c>
      <c r="I4574" s="81" t="s">
        <v>3784</v>
      </c>
      <c r="J4574" s="81" t="s">
        <v>247</v>
      </c>
      <c r="K4574" s="81" t="s">
        <v>382</v>
      </c>
      <c r="L4574" s="81">
        <v>-108.19486602777778</v>
      </c>
      <c r="M4574" s="81">
        <v>39.893331888888888</v>
      </c>
      <c r="N4574" s="190">
        <v>0</v>
      </c>
      <c r="O4574" s="185">
        <v>0</v>
      </c>
      <c r="P4574" s="185">
        <v>0</v>
      </c>
      <c r="Q4574" s="185">
        <v>7.68</v>
      </c>
      <c r="R4574" s="186">
        <v>0</v>
      </c>
    </row>
    <row r="4575" spans="1:18" s="81" customFormat="1" x14ac:dyDescent="0.2">
      <c r="A4575" s="81" t="s">
        <v>147</v>
      </c>
      <c r="B4575" s="81" t="s">
        <v>493</v>
      </c>
      <c r="C4575" s="81" t="str">
        <f t="shared" si="71"/>
        <v>08103</v>
      </c>
      <c r="D4575" s="81" t="s">
        <v>606</v>
      </c>
      <c r="E4575" s="81" t="s">
        <v>3446</v>
      </c>
      <c r="F4575" s="81">
        <v>56.94</v>
      </c>
      <c r="G4575" s="81" t="s">
        <v>618</v>
      </c>
      <c r="H4575" s="81" t="s">
        <v>3790</v>
      </c>
      <c r="I4575" s="81" t="s">
        <v>3784</v>
      </c>
      <c r="J4575" s="81" t="s">
        <v>247</v>
      </c>
      <c r="K4575" s="81" t="s">
        <v>382</v>
      </c>
      <c r="L4575" s="81">
        <v>-108.19486602777778</v>
      </c>
      <c r="M4575" s="81">
        <v>39.893331888888888</v>
      </c>
      <c r="N4575" s="190">
        <v>0</v>
      </c>
      <c r="O4575" s="185">
        <v>19.12</v>
      </c>
      <c r="P4575" s="185">
        <v>0</v>
      </c>
      <c r="Q4575" s="185">
        <v>0</v>
      </c>
      <c r="R4575" s="186">
        <v>0</v>
      </c>
    </row>
    <row r="4576" spans="1:18" s="81" customFormat="1" x14ac:dyDescent="0.2">
      <c r="A4576" s="81" t="s">
        <v>147</v>
      </c>
      <c r="B4576" s="81" t="s">
        <v>493</v>
      </c>
      <c r="C4576" s="81" t="str">
        <f t="shared" si="71"/>
        <v>08103</v>
      </c>
      <c r="D4576" s="81" t="s">
        <v>606</v>
      </c>
      <c r="E4576" s="81" t="s">
        <v>3446</v>
      </c>
      <c r="F4576" s="81">
        <v>18250</v>
      </c>
      <c r="G4576" s="81" t="s">
        <v>505</v>
      </c>
      <c r="H4576" s="81" t="s">
        <v>545</v>
      </c>
      <c r="I4576" s="81" t="s">
        <v>3784</v>
      </c>
      <c r="J4576" s="81" t="s">
        <v>10</v>
      </c>
      <c r="K4576" s="81" t="s">
        <v>319</v>
      </c>
      <c r="L4576" s="81">
        <v>-108.19486602777778</v>
      </c>
      <c r="M4576" s="81">
        <v>39.893331888888888</v>
      </c>
      <c r="N4576" s="190">
        <v>0</v>
      </c>
      <c r="O4576" s="185">
        <v>1.0037499999999999</v>
      </c>
      <c r="P4576" s="185">
        <v>0</v>
      </c>
      <c r="Q4576" s="185">
        <v>0</v>
      </c>
      <c r="R4576" s="186">
        <v>0</v>
      </c>
    </row>
    <row r="4577" spans="1:18" s="81" customFormat="1" x14ac:dyDescent="0.2">
      <c r="A4577" s="81" t="s">
        <v>147</v>
      </c>
      <c r="B4577" s="81" t="s">
        <v>493</v>
      </c>
      <c r="C4577" s="81" t="str">
        <f t="shared" si="71"/>
        <v>08103</v>
      </c>
      <c r="D4577" s="81" t="s">
        <v>606</v>
      </c>
      <c r="E4577" s="81" t="s">
        <v>3446</v>
      </c>
      <c r="F4577" s="81">
        <v>4031</v>
      </c>
      <c r="G4577" s="81" t="s">
        <v>505</v>
      </c>
      <c r="H4577" s="81" t="s">
        <v>602</v>
      </c>
      <c r="I4577" s="81" t="s">
        <v>3784</v>
      </c>
      <c r="J4577" s="81" t="s">
        <v>267</v>
      </c>
      <c r="K4577" s="81" t="s">
        <v>318</v>
      </c>
      <c r="L4577" s="81">
        <v>-108.19486602777778</v>
      </c>
      <c r="M4577" s="81">
        <v>39.893331888888888</v>
      </c>
      <c r="N4577" s="190">
        <v>0</v>
      </c>
      <c r="O4577" s="185">
        <v>4.9000000000000004</v>
      </c>
      <c r="P4577" s="185">
        <v>0</v>
      </c>
      <c r="Q4577" s="185">
        <v>0</v>
      </c>
      <c r="R4577" s="186">
        <v>0</v>
      </c>
    </row>
    <row r="4578" spans="1:18" s="81" customFormat="1" x14ac:dyDescent="0.2">
      <c r="A4578" s="81" t="s">
        <v>147</v>
      </c>
      <c r="B4578" s="81" t="s">
        <v>493</v>
      </c>
      <c r="C4578" s="81" t="str">
        <f t="shared" si="71"/>
        <v>08103</v>
      </c>
      <c r="D4578" s="81" t="s">
        <v>606</v>
      </c>
      <c r="E4578" s="81" t="s">
        <v>3448</v>
      </c>
      <c r="F4578" s="81">
        <v>81.05</v>
      </c>
      <c r="G4578" s="81" t="s">
        <v>515</v>
      </c>
      <c r="H4578" s="81" t="s">
        <v>3791</v>
      </c>
      <c r="I4578" s="81" t="s">
        <v>3792</v>
      </c>
      <c r="J4578" s="81" t="s">
        <v>229</v>
      </c>
      <c r="K4578" s="81" t="s">
        <v>333</v>
      </c>
      <c r="L4578" s="81">
        <v>-108.1930961388889</v>
      </c>
      <c r="M4578" s="81">
        <v>40.104912277777778</v>
      </c>
      <c r="N4578" s="190">
        <v>0</v>
      </c>
      <c r="O4578" s="185">
        <v>0</v>
      </c>
      <c r="P4578" s="185">
        <v>9.42</v>
      </c>
      <c r="Q4578" s="185">
        <v>0</v>
      </c>
      <c r="R4578" s="186">
        <v>0</v>
      </c>
    </row>
    <row r="4579" spans="1:18" s="81" customFormat="1" x14ac:dyDescent="0.2">
      <c r="A4579" s="81" t="s">
        <v>147</v>
      </c>
      <c r="B4579" s="81" t="s">
        <v>493</v>
      </c>
      <c r="C4579" s="81" t="str">
        <f t="shared" si="71"/>
        <v>08103</v>
      </c>
      <c r="D4579" s="81" t="s">
        <v>606</v>
      </c>
      <c r="E4579" s="81" t="s">
        <v>3448</v>
      </c>
      <c r="F4579" s="81">
        <v>81.05</v>
      </c>
      <c r="G4579" s="81" t="s">
        <v>515</v>
      </c>
      <c r="H4579" s="81" t="s">
        <v>3791</v>
      </c>
      <c r="I4579" s="81" t="s">
        <v>3792</v>
      </c>
      <c r="J4579" s="81" t="s">
        <v>229</v>
      </c>
      <c r="K4579" s="81" t="s">
        <v>333</v>
      </c>
      <c r="L4579" s="81">
        <v>-108.1930961388889</v>
      </c>
      <c r="M4579" s="81">
        <v>40.104912277777778</v>
      </c>
      <c r="N4579" s="190">
        <v>9.42</v>
      </c>
      <c r="O4579" s="185">
        <v>0</v>
      </c>
      <c r="P4579" s="185">
        <v>0</v>
      </c>
      <c r="Q4579" s="185">
        <v>0</v>
      </c>
      <c r="R4579" s="186">
        <v>0</v>
      </c>
    </row>
    <row r="4580" spans="1:18" s="81" customFormat="1" x14ac:dyDescent="0.2">
      <c r="A4580" s="81" t="s">
        <v>147</v>
      </c>
      <c r="B4580" s="81" t="s">
        <v>493</v>
      </c>
      <c r="C4580" s="81" t="str">
        <f t="shared" si="71"/>
        <v>08103</v>
      </c>
      <c r="D4580" s="81" t="s">
        <v>606</v>
      </c>
      <c r="E4580" s="81" t="s">
        <v>3448</v>
      </c>
      <c r="F4580" s="81">
        <v>81.05</v>
      </c>
      <c r="G4580" s="81" t="s">
        <v>515</v>
      </c>
      <c r="H4580" s="81" t="s">
        <v>3791</v>
      </c>
      <c r="I4580" s="81" t="s">
        <v>3792</v>
      </c>
      <c r="J4580" s="81" t="s">
        <v>229</v>
      </c>
      <c r="K4580" s="81" t="s">
        <v>333</v>
      </c>
      <c r="L4580" s="81">
        <v>-108.1930961388889</v>
      </c>
      <c r="M4580" s="81">
        <v>40.104912277777778</v>
      </c>
      <c r="N4580" s="190">
        <v>0</v>
      </c>
      <c r="O4580" s="185">
        <v>0</v>
      </c>
      <c r="P4580" s="185">
        <v>0</v>
      </c>
      <c r="Q4580" s="185">
        <v>0</v>
      </c>
      <c r="R4580" s="186">
        <v>3.4445999999999997E-2</v>
      </c>
    </row>
    <row r="4581" spans="1:18" s="81" customFormat="1" x14ac:dyDescent="0.2">
      <c r="A4581" s="81" t="s">
        <v>147</v>
      </c>
      <c r="B4581" s="81" t="s">
        <v>493</v>
      </c>
      <c r="C4581" s="81" t="str">
        <f t="shared" si="71"/>
        <v>08103</v>
      </c>
      <c r="D4581" s="81" t="s">
        <v>606</v>
      </c>
      <c r="E4581" s="81" t="s">
        <v>3448</v>
      </c>
      <c r="F4581" s="81">
        <v>81.05</v>
      </c>
      <c r="G4581" s="81" t="s">
        <v>515</v>
      </c>
      <c r="H4581" s="81" t="s">
        <v>3791</v>
      </c>
      <c r="I4581" s="81" t="s">
        <v>3792</v>
      </c>
      <c r="J4581" s="81" t="s">
        <v>229</v>
      </c>
      <c r="K4581" s="81" t="s">
        <v>333</v>
      </c>
      <c r="L4581" s="81">
        <v>-108.1930961388889</v>
      </c>
      <c r="M4581" s="81">
        <v>40.104912277777778</v>
      </c>
      <c r="N4581" s="190">
        <v>0</v>
      </c>
      <c r="O4581" s="185">
        <v>0</v>
      </c>
      <c r="P4581" s="185">
        <v>0</v>
      </c>
      <c r="Q4581" s="185">
        <v>0</v>
      </c>
      <c r="R4581" s="186">
        <v>0</v>
      </c>
    </row>
    <row r="4582" spans="1:18" s="81" customFormat="1" x14ac:dyDescent="0.2">
      <c r="A4582" s="81" t="s">
        <v>147</v>
      </c>
      <c r="B4582" s="81" t="s">
        <v>493</v>
      </c>
      <c r="C4582" s="81" t="str">
        <f t="shared" si="71"/>
        <v>08103</v>
      </c>
      <c r="D4582" s="81" t="s">
        <v>606</v>
      </c>
      <c r="E4582" s="81" t="s">
        <v>3448</v>
      </c>
      <c r="F4582" s="81">
        <v>81.05</v>
      </c>
      <c r="G4582" s="81" t="s">
        <v>515</v>
      </c>
      <c r="H4582" s="81" t="s">
        <v>3791</v>
      </c>
      <c r="I4582" s="81" t="s">
        <v>3792</v>
      </c>
      <c r="J4582" s="81" t="s">
        <v>229</v>
      </c>
      <c r="K4582" s="81" t="s">
        <v>333</v>
      </c>
      <c r="L4582" s="81">
        <v>-108.1930961388889</v>
      </c>
      <c r="M4582" s="81">
        <v>40.104912277777778</v>
      </c>
      <c r="N4582" s="190">
        <v>0</v>
      </c>
      <c r="O4582" s="185">
        <v>0</v>
      </c>
      <c r="P4582" s="185">
        <v>0</v>
      </c>
      <c r="Q4582" s="185">
        <v>2.3099000000000001E-2</v>
      </c>
      <c r="R4582" s="186">
        <v>0</v>
      </c>
    </row>
    <row r="4583" spans="1:18" s="81" customFormat="1" x14ac:dyDescent="0.2">
      <c r="A4583" s="81" t="s">
        <v>147</v>
      </c>
      <c r="B4583" s="81" t="s">
        <v>493</v>
      </c>
      <c r="C4583" s="81" t="str">
        <f t="shared" si="71"/>
        <v>08103</v>
      </c>
      <c r="D4583" s="81" t="s">
        <v>606</v>
      </c>
      <c r="E4583" s="81" t="s">
        <v>3448</v>
      </c>
      <c r="F4583" s="81">
        <v>81.05</v>
      </c>
      <c r="G4583" s="81" t="s">
        <v>515</v>
      </c>
      <c r="H4583" s="81" t="s">
        <v>3791</v>
      </c>
      <c r="I4583" s="81" t="s">
        <v>3792</v>
      </c>
      <c r="J4583" s="81" t="s">
        <v>229</v>
      </c>
      <c r="K4583" s="81" t="s">
        <v>333</v>
      </c>
      <c r="L4583" s="81">
        <v>-108.1930961388889</v>
      </c>
      <c r="M4583" s="81">
        <v>40.104912277777778</v>
      </c>
      <c r="N4583" s="190">
        <v>0</v>
      </c>
      <c r="O4583" s="185">
        <v>1.46</v>
      </c>
      <c r="P4583" s="185">
        <v>0</v>
      </c>
      <c r="Q4583" s="185">
        <v>0</v>
      </c>
      <c r="R4583" s="186">
        <v>0</v>
      </c>
    </row>
    <row r="4584" spans="1:18" s="81" customFormat="1" x14ac:dyDescent="0.2">
      <c r="A4584" s="81" t="s">
        <v>147</v>
      </c>
      <c r="B4584" s="81" t="s">
        <v>493</v>
      </c>
      <c r="C4584" s="81" t="str">
        <f t="shared" si="71"/>
        <v>08103</v>
      </c>
      <c r="D4584" s="81" t="s">
        <v>606</v>
      </c>
      <c r="E4584" s="81" t="s">
        <v>3448</v>
      </c>
      <c r="F4584" s="81">
        <v>1.06</v>
      </c>
      <c r="G4584" s="81" t="s">
        <v>515</v>
      </c>
      <c r="H4584" s="81" t="s">
        <v>535</v>
      </c>
      <c r="I4584" s="81" t="s">
        <v>3792</v>
      </c>
      <c r="J4584" s="81" t="s">
        <v>229</v>
      </c>
      <c r="K4584" s="81" t="s">
        <v>333</v>
      </c>
      <c r="L4584" s="81">
        <v>-108.1930961388889</v>
      </c>
      <c r="M4584" s="81">
        <v>40.104912277777778</v>
      </c>
      <c r="N4584" s="190">
        <v>0</v>
      </c>
      <c r="O4584" s="185">
        <v>0</v>
      </c>
      <c r="P4584" s="185">
        <v>2.000003</v>
      </c>
      <c r="Q4584" s="185">
        <v>0</v>
      </c>
      <c r="R4584" s="186">
        <v>0</v>
      </c>
    </row>
    <row r="4585" spans="1:18" s="81" customFormat="1" x14ac:dyDescent="0.2">
      <c r="A4585" s="81" t="s">
        <v>147</v>
      </c>
      <c r="B4585" s="81" t="s">
        <v>493</v>
      </c>
      <c r="C4585" s="81" t="str">
        <f t="shared" si="71"/>
        <v>08103</v>
      </c>
      <c r="D4585" s="81" t="s">
        <v>606</v>
      </c>
      <c r="E4585" s="81" t="s">
        <v>3448</v>
      </c>
      <c r="F4585" s="81">
        <v>1.06</v>
      </c>
      <c r="G4585" s="81" t="s">
        <v>515</v>
      </c>
      <c r="H4585" s="81" t="s">
        <v>535</v>
      </c>
      <c r="I4585" s="81" t="s">
        <v>3792</v>
      </c>
      <c r="J4585" s="81" t="s">
        <v>229</v>
      </c>
      <c r="K4585" s="81" t="s">
        <v>333</v>
      </c>
      <c r="L4585" s="81">
        <v>-108.1930961388889</v>
      </c>
      <c r="M4585" s="81">
        <v>40.104912277777778</v>
      </c>
      <c r="N4585" s="190">
        <v>1.200005</v>
      </c>
      <c r="O4585" s="185">
        <v>0</v>
      </c>
      <c r="P4585" s="185">
        <v>0</v>
      </c>
      <c r="Q4585" s="185">
        <v>0</v>
      </c>
      <c r="R4585" s="186">
        <v>0</v>
      </c>
    </row>
    <row r="4586" spans="1:18" s="81" customFormat="1" x14ac:dyDescent="0.2">
      <c r="A4586" s="81" t="s">
        <v>147</v>
      </c>
      <c r="B4586" s="81" t="s">
        <v>493</v>
      </c>
      <c r="C4586" s="81" t="str">
        <f t="shared" si="71"/>
        <v>08103</v>
      </c>
      <c r="D4586" s="81" t="s">
        <v>606</v>
      </c>
      <c r="E4586" s="81" t="s">
        <v>3448</v>
      </c>
      <c r="F4586" s="81">
        <v>1.06</v>
      </c>
      <c r="G4586" s="81" t="s">
        <v>515</v>
      </c>
      <c r="H4586" s="81" t="s">
        <v>535</v>
      </c>
      <c r="I4586" s="81" t="s">
        <v>3792</v>
      </c>
      <c r="J4586" s="81" t="s">
        <v>229</v>
      </c>
      <c r="K4586" s="81" t="s">
        <v>333</v>
      </c>
      <c r="L4586" s="81">
        <v>-108.1930961388889</v>
      </c>
      <c r="M4586" s="81">
        <v>40.104912277777778</v>
      </c>
      <c r="N4586" s="190">
        <v>0</v>
      </c>
      <c r="O4586" s="185">
        <v>0</v>
      </c>
      <c r="P4586" s="185">
        <v>0</v>
      </c>
      <c r="Q4586" s="185">
        <v>0</v>
      </c>
      <c r="R4586" s="186">
        <v>4.2900000000000002E-4</v>
      </c>
    </row>
    <row r="4587" spans="1:18" s="81" customFormat="1" x14ac:dyDescent="0.2">
      <c r="A4587" s="81" t="s">
        <v>147</v>
      </c>
      <c r="B4587" s="81" t="s">
        <v>493</v>
      </c>
      <c r="C4587" s="81" t="str">
        <f t="shared" si="71"/>
        <v>08103</v>
      </c>
      <c r="D4587" s="81" t="s">
        <v>606</v>
      </c>
      <c r="E4587" s="81" t="s">
        <v>3448</v>
      </c>
      <c r="F4587" s="81">
        <v>1.06</v>
      </c>
      <c r="G4587" s="81" t="s">
        <v>515</v>
      </c>
      <c r="H4587" s="81" t="s">
        <v>535</v>
      </c>
      <c r="I4587" s="81" t="s">
        <v>3792</v>
      </c>
      <c r="J4587" s="81" t="s">
        <v>229</v>
      </c>
      <c r="K4587" s="81" t="s">
        <v>333</v>
      </c>
      <c r="L4587" s="81">
        <v>-108.1930961388889</v>
      </c>
      <c r="M4587" s="81">
        <v>40.104912277777778</v>
      </c>
      <c r="N4587" s="190">
        <v>0</v>
      </c>
      <c r="O4587" s="185">
        <v>0</v>
      </c>
      <c r="P4587" s="185">
        <v>0</v>
      </c>
      <c r="Q4587" s="185">
        <v>0</v>
      </c>
      <c r="R4587" s="186">
        <v>0</v>
      </c>
    </row>
    <row r="4588" spans="1:18" s="81" customFormat="1" x14ac:dyDescent="0.2">
      <c r="A4588" s="81" t="s">
        <v>147</v>
      </c>
      <c r="B4588" s="81" t="s">
        <v>493</v>
      </c>
      <c r="C4588" s="81" t="str">
        <f t="shared" si="71"/>
        <v>08103</v>
      </c>
      <c r="D4588" s="81" t="s">
        <v>606</v>
      </c>
      <c r="E4588" s="81" t="s">
        <v>3448</v>
      </c>
      <c r="F4588" s="81">
        <v>1.06</v>
      </c>
      <c r="G4588" s="81" t="s">
        <v>515</v>
      </c>
      <c r="H4588" s="81" t="s">
        <v>535</v>
      </c>
      <c r="I4588" s="81" t="s">
        <v>3792</v>
      </c>
      <c r="J4588" s="81" t="s">
        <v>229</v>
      </c>
      <c r="K4588" s="81" t="s">
        <v>333</v>
      </c>
      <c r="L4588" s="81">
        <v>-108.1930961388889</v>
      </c>
      <c r="M4588" s="81">
        <v>40.104912277777778</v>
      </c>
      <c r="N4588" s="190">
        <v>0</v>
      </c>
      <c r="O4588" s="185">
        <v>0</v>
      </c>
      <c r="P4588" s="185">
        <v>0</v>
      </c>
      <c r="Q4588" s="185">
        <v>2.8600000000000001E-4</v>
      </c>
      <c r="R4588" s="186">
        <v>0</v>
      </c>
    </row>
    <row r="4589" spans="1:18" s="81" customFormat="1" x14ac:dyDescent="0.2">
      <c r="A4589" s="81" t="s">
        <v>147</v>
      </c>
      <c r="B4589" s="81" t="s">
        <v>493</v>
      </c>
      <c r="C4589" s="81" t="str">
        <f t="shared" si="71"/>
        <v>08103</v>
      </c>
      <c r="D4589" s="81" t="s">
        <v>606</v>
      </c>
      <c r="E4589" s="81" t="s">
        <v>3448</v>
      </c>
      <c r="F4589" s="81">
        <v>1.06</v>
      </c>
      <c r="G4589" s="81" t="s">
        <v>515</v>
      </c>
      <c r="H4589" s="81" t="s">
        <v>535</v>
      </c>
      <c r="I4589" s="81" t="s">
        <v>3792</v>
      </c>
      <c r="J4589" s="81" t="s">
        <v>229</v>
      </c>
      <c r="K4589" s="81" t="s">
        <v>333</v>
      </c>
      <c r="L4589" s="81">
        <v>-108.1930961388889</v>
      </c>
      <c r="M4589" s="81">
        <v>40.104912277777778</v>
      </c>
      <c r="N4589" s="190">
        <v>0</v>
      </c>
      <c r="O4589" s="185">
        <v>4.3163E-2</v>
      </c>
      <c r="P4589" s="185">
        <v>0</v>
      </c>
      <c r="Q4589" s="185">
        <v>0</v>
      </c>
      <c r="R4589" s="186">
        <v>0</v>
      </c>
    </row>
    <row r="4590" spans="1:18" s="81" customFormat="1" x14ac:dyDescent="0.2">
      <c r="A4590" s="81" t="s">
        <v>147</v>
      </c>
      <c r="B4590" s="81" t="s">
        <v>493</v>
      </c>
      <c r="C4590" s="81" t="str">
        <f t="shared" si="71"/>
        <v>08103</v>
      </c>
      <c r="D4590" s="81" t="s">
        <v>606</v>
      </c>
      <c r="E4590" s="81" t="s">
        <v>3448</v>
      </c>
      <c r="F4590" s="81">
        <v>116</v>
      </c>
      <c r="G4590" s="81" t="s">
        <v>676</v>
      </c>
      <c r="H4590" s="81" t="s">
        <v>3793</v>
      </c>
      <c r="I4590" s="81" t="s">
        <v>3792</v>
      </c>
      <c r="J4590" s="81" t="s">
        <v>229</v>
      </c>
      <c r="K4590" s="81" t="s">
        <v>333</v>
      </c>
      <c r="L4590" s="81">
        <v>-108.1930961388889</v>
      </c>
      <c r="M4590" s="81">
        <v>40.104912277777778</v>
      </c>
      <c r="N4590" s="190">
        <v>0</v>
      </c>
      <c r="O4590" s="185">
        <v>0</v>
      </c>
      <c r="P4590" s="185">
        <v>21.899988</v>
      </c>
      <c r="Q4590" s="185">
        <v>0</v>
      </c>
      <c r="R4590" s="186">
        <v>0</v>
      </c>
    </row>
    <row r="4591" spans="1:18" s="81" customFormat="1" x14ac:dyDescent="0.2">
      <c r="A4591" s="81" t="s">
        <v>147</v>
      </c>
      <c r="B4591" s="81" t="s">
        <v>493</v>
      </c>
      <c r="C4591" s="81" t="str">
        <f t="shared" si="71"/>
        <v>08103</v>
      </c>
      <c r="D4591" s="81" t="s">
        <v>606</v>
      </c>
      <c r="E4591" s="81" t="s">
        <v>3448</v>
      </c>
      <c r="F4591" s="81">
        <v>116</v>
      </c>
      <c r="G4591" s="81" t="s">
        <v>676</v>
      </c>
      <c r="H4591" s="81" t="s">
        <v>3793</v>
      </c>
      <c r="I4591" s="81" t="s">
        <v>3792</v>
      </c>
      <c r="J4591" s="81" t="s">
        <v>229</v>
      </c>
      <c r="K4591" s="81" t="s">
        <v>333</v>
      </c>
      <c r="L4591" s="81">
        <v>-108.1930961388889</v>
      </c>
      <c r="M4591" s="81">
        <v>40.104912277777778</v>
      </c>
      <c r="N4591" s="190">
        <v>21.899988</v>
      </c>
      <c r="O4591" s="185">
        <v>0</v>
      </c>
      <c r="P4591" s="185">
        <v>0</v>
      </c>
      <c r="Q4591" s="185">
        <v>0</v>
      </c>
      <c r="R4591" s="186">
        <v>0</v>
      </c>
    </row>
    <row r="4592" spans="1:18" s="81" customFormat="1" x14ac:dyDescent="0.2">
      <c r="A4592" s="81" t="s">
        <v>147</v>
      </c>
      <c r="B4592" s="81" t="s">
        <v>493</v>
      </c>
      <c r="C4592" s="81" t="str">
        <f t="shared" si="71"/>
        <v>08103</v>
      </c>
      <c r="D4592" s="81" t="s">
        <v>606</v>
      </c>
      <c r="E4592" s="81" t="s">
        <v>3448</v>
      </c>
      <c r="F4592" s="81">
        <v>116</v>
      </c>
      <c r="G4592" s="81" t="s">
        <v>676</v>
      </c>
      <c r="H4592" s="81" t="s">
        <v>3793</v>
      </c>
      <c r="I4592" s="81" t="s">
        <v>3792</v>
      </c>
      <c r="J4592" s="81" t="s">
        <v>229</v>
      </c>
      <c r="K4592" s="81" t="s">
        <v>333</v>
      </c>
      <c r="L4592" s="81">
        <v>-108.1930961388889</v>
      </c>
      <c r="M4592" s="81">
        <v>40.104912277777778</v>
      </c>
      <c r="N4592" s="190">
        <v>0</v>
      </c>
      <c r="O4592" s="185">
        <v>0</v>
      </c>
      <c r="P4592" s="185">
        <v>0</v>
      </c>
      <c r="Q4592" s="185">
        <v>0</v>
      </c>
      <c r="R4592" s="186">
        <v>0.57999999999999996</v>
      </c>
    </row>
    <row r="4593" spans="1:18" s="81" customFormat="1" x14ac:dyDescent="0.2">
      <c r="A4593" s="81" t="s">
        <v>147</v>
      </c>
      <c r="B4593" s="81" t="s">
        <v>493</v>
      </c>
      <c r="C4593" s="81" t="str">
        <f t="shared" si="71"/>
        <v>08103</v>
      </c>
      <c r="D4593" s="81" t="s">
        <v>606</v>
      </c>
      <c r="E4593" s="81" t="s">
        <v>3448</v>
      </c>
      <c r="F4593" s="81">
        <v>116</v>
      </c>
      <c r="G4593" s="81" t="s">
        <v>676</v>
      </c>
      <c r="H4593" s="81" t="s">
        <v>3793</v>
      </c>
      <c r="I4593" s="81" t="s">
        <v>3792</v>
      </c>
      <c r="J4593" s="81" t="s">
        <v>229</v>
      </c>
      <c r="K4593" s="81" t="s">
        <v>333</v>
      </c>
      <c r="L4593" s="81">
        <v>-108.1930961388889</v>
      </c>
      <c r="M4593" s="81">
        <v>40.104912277777778</v>
      </c>
      <c r="N4593" s="190">
        <v>0</v>
      </c>
      <c r="O4593" s="185">
        <v>0</v>
      </c>
      <c r="P4593" s="185">
        <v>0</v>
      </c>
      <c r="Q4593" s="185">
        <v>0</v>
      </c>
      <c r="R4593" s="186">
        <v>0</v>
      </c>
    </row>
    <row r="4594" spans="1:18" s="81" customFormat="1" x14ac:dyDescent="0.2">
      <c r="A4594" s="81" t="s">
        <v>147</v>
      </c>
      <c r="B4594" s="81" t="s">
        <v>493</v>
      </c>
      <c r="C4594" s="81" t="str">
        <f t="shared" si="71"/>
        <v>08103</v>
      </c>
      <c r="D4594" s="81" t="s">
        <v>606</v>
      </c>
      <c r="E4594" s="81" t="s">
        <v>3448</v>
      </c>
      <c r="F4594" s="81">
        <v>116</v>
      </c>
      <c r="G4594" s="81" t="s">
        <v>676</v>
      </c>
      <c r="H4594" s="81" t="s">
        <v>3793</v>
      </c>
      <c r="I4594" s="81" t="s">
        <v>3792</v>
      </c>
      <c r="J4594" s="81" t="s">
        <v>229</v>
      </c>
      <c r="K4594" s="81" t="s">
        <v>333</v>
      </c>
      <c r="L4594" s="81">
        <v>-108.1930961388889</v>
      </c>
      <c r="M4594" s="81">
        <v>40.104912277777778</v>
      </c>
      <c r="N4594" s="190">
        <v>0</v>
      </c>
      <c r="O4594" s="185">
        <v>0</v>
      </c>
      <c r="P4594" s="185">
        <v>0</v>
      </c>
      <c r="Q4594" s="185">
        <v>3.4799999999999998E-2</v>
      </c>
      <c r="R4594" s="186">
        <v>0</v>
      </c>
    </row>
    <row r="4595" spans="1:18" s="81" customFormat="1" x14ac:dyDescent="0.2">
      <c r="A4595" s="81" t="s">
        <v>147</v>
      </c>
      <c r="B4595" s="81" t="s">
        <v>493</v>
      </c>
      <c r="C4595" s="81" t="str">
        <f t="shared" si="71"/>
        <v>08103</v>
      </c>
      <c r="D4595" s="81" t="s">
        <v>606</v>
      </c>
      <c r="E4595" s="81" t="s">
        <v>3448</v>
      </c>
      <c r="F4595" s="81">
        <v>116</v>
      </c>
      <c r="G4595" s="81" t="s">
        <v>676</v>
      </c>
      <c r="H4595" s="81" t="s">
        <v>3793</v>
      </c>
      <c r="I4595" s="81" t="s">
        <v>3792</v>
      </c>
      <c r="J4595" s="81" t="s">
        <v>229</v>
      </c>
      <c r="K4595" s="81" t="s">
        <v>333</v>
      </c>
      <c r="L4595" s="81">
        <v>-108.1930961388889</v>
      </c>
      <c r="M4595" s="81">
        <v>40.104912277777778</v>
      </c>
      <c r="N4595" s="190">
        <v>0</v>
      </c>
      <c r="O4595" s="185">
        <v>1.599988</v>
      </c>
      <c r="P4595" s="185">
        <v>0</v>
      </c>
      <c r="Q4595" s="185">
        <v>0</v>
      </c>
      <c r="R4595" s="186">
        <v>0</v>
      </c>
    </row>
    <row r="4596" spans="1:18" s="81" customFormat="1" x14ac:dyDescent="0.2">
      <c r="A4596" s="81" t="s">
        <v>147</v>
      </c>
      <c r="B4596" s="81" t="s">
        <v>493</v>
      </c>
      <c r="C4596" s="81" t="str">
        <f t="shared" si="71"/>
        <v>08103</v>
      </c>
      <c r="D4596" s="81" t="s">
        <v>606</v>
      </c>
      <c r="E4596" s="81" t="s">
        <v>3448</v>
      </c>
      <c r="F4596" s="81">
        <v>17.09</v>
      </c>
      <c r="G4596" s="81" t="s">
        <v>505</v>
      </c>
      <c r="H4596" s="81" t="s">
        <v>3794</v>
      </c>
      <c r="I4596" s="81" t="s">
        <v>3792</v>
      </c>
      <c r="J4596" s="81" t="s">
        <v>4</v>
      </c>
      <c r="K4596" s="81" t="s">
        <v>319</v>
      </c>
      <c r="L4596" s="81">
        <v>-108.1930961388889</v>
      </c>
      <c r="M4596" s="81">
        <v>40.104912277777778</v>
      </c>
      <c r="N4596" s="190">
        <v>0</v>
      </c>
      <c r="O4596" s="185">
        <v>5.9</v>
      </c>
      <c r="P4596" s="185">
        <v>0</v>
      </c>
      <c r="Q4596" s="185">
        <v>0</v>
      </c>
      <c r="R4596" s="186">
        <v>0</v>
      </c>
    </row>
    <row r="4597" spans="1:18" s="81" customFormat="1" x14ac:dyDescent="0.2">
      <c r="A4597" s="81" t="s">
        <v>147</v>
      </c>
      <c r="B4597" s="81" t="s">
        <v>493</v>
      </c>
      <c r="C4597" s="81" t="str">
        <f t="shared" si="71"/>
        <v>08103</v>
      </c>
      <c r="D4597" s="81" t="s">
        <v>606</v>
      </c>
      <c r="E4597" s="81" t="s">
        <v>3448</v>
      </c>
      <c r="F4597" s="81">
        <v>283.75</v>
      </c>
      <c r="G4597" s="81" t="s">
        <v>505</v>
      </c>
      <c r="H4597" s="81" t="s">
        <v>535</v>
      </c>
      <c r="I4597" s="81" t="s">
        <v>3792</v>
      </c>
      <c r="J4597" s="81" t="s">
        <v>6</v>
      </c>
      <c r="K4597" s="81" t="s">
        <v>319</v>
      </c>
      <c r="L4597" s="81">
        <v>-108.1930961388889</v>
      </c>
      <c r="M4597" s="81">
        <v>40.104912277777778</v>
      </c>
      <c r="N4597" s="190">
        <v>0</v>
      </c>
      <c r="O4597" s="185">
        <v>0</v>
      </c>
      <c r="P4597" s="185">
        <v>9.8576169999999994</v>
      </c>
      <c r="Q4597" s="185">
        <v>0</v>
      </c>
      <c r="R4597" s="186">
        <v>0</v>
      </c>
    </row>
    <row r="4598" spans="1:18" s="81" customFormat="1" x14ac:dyDescent="0.2">
      <c r="A4598" s="81" t="s">
        <v>147</v>
      </c>
      <c r="B4598" s="81" t="s">
        <v>493</v>
      </c>
      <c r="C4598" s="81" t="str">
        <f t="shared" si="71"/>
        <v>08103</v>
      </c>
      <c r="D4598" s="81" t="s">
        <v>606</v>
      </c>
      <c r="E4598" s="81" t="s">
        <v>3448</v>
      </c>
      <c r="F4598" s="81">
        <v>283.75</v>
      </c>
      <c r="G4598" s="81" t="s">
        <v>505</v>
      </c>
      <c r="H4598" s="81" t="s">
        <v>535</v>
      </c>
      <c r="I4598" s="81" t="s">
        <v>3792</v>
      </c>
      <c r="J4598" s="81" t="s">
        <v>6</v>
      </c>
      <c r="K4598" s="81" t="s">
        <v>319</v>
      </c>
      <c r="L4598" s="81">
        <v>-108.1930961388889</v>
      </c>
      <c r="M4598" s="81">
        <v>40.104912277777778</v>
      </c>
      <c r="N4598" s="190">
        <v>11.735333000000001</v>
      </c>
      <c r="O4598" s="185">
        <v>0</v>
      </c>
      <c r="P4598" s="185">
        <v>0</v>
      </c>
      <c r="Q4598" s="185">
        <v>0</v>
      </c>
      <c r="R4598" s="186">
        <v>0</v>
      </c>
    </row>
    <row r="4599" spans="1:18" s="81" customFormat="1" x14ac:dyDescent="0.2">
      <c r="A4599" s="81" t="s">
        <v>147</v>
      </c>
      <c r="B4599" s="81" t="s">
        <v>493</v>
      </c>
      <c r="C4599" s="81" t="str">
        <f t="shared" si="71"/>
        <v>08103</v>
      </c>
      <c r="D4599" s="81" t="s">
        <v>606</v>
      </c>
      <c r="E4599" s="81" t="s">
        <v>3448</v>
      </c>
      <c r="F4599" s="81">
        <v>283.75</v>
      </c>
      <c r="G4599" s="81" t="s">
        <v>505</v>
      </c>
      <c r="H4599" s="81" t="s">
        <v>535</v>
      </c>
      <c r="I4599" s="81" t="s">
        <v>3792</v>
      </c>
      <c r="J4599" s="81" t="s">
        <v>6</v>
      </c>
      <c r="K4599" s="81" t="s">
        <v>319</v>
      </c>
      <c r="L4599" s="81">
        <v>-108.1930961388889</v>
      </c>
      <c r="M4599" s="81">
        <v>40.104912277777778</v>
      </c>
      <c r="N4599" s="190">
        <v>0</v>
      </c>
      <c r="O4599" s="185">
        <v>0</v>
      </c>
      <c r="P4599" s="185">
        <v>0</v>
      </c>
      <c r="Q4599" s="185">
        <v>0</v>
      </c>
      <c r="R4599" s="186">
        <v>0.89182600000000001</v>
      </c>
    </row>
    <row r="4600" spans="1:18" s="81" customFormat="1" x14ac:dyDescent="0.2">
      <c r="A4600" s="81" t="s">
        <v>147</v>
      </c>
      <c r="B4600" s="81" t="s">
        <v>493</v>
      </c>
      <c r="C4600" s="81" t="str">
        <f t="shared" si="71"/>
        <v>08103</v>
      </c>
      <c r="D4600" s="81" t="s">
        <v>606</v>
      </c>
      <c r="E4600" s="81" t="s">
        <v>3448</v>
      </c>
      <c r="F4600" s="81">
        <v>283.75</v>
      </c>
      <c r="G4600" s="81" t="s">
        <v>505</v>
      </c>
      <c r="H4600" s="81" t="s">
        <v>535</v>
      </c>
      <c r="I4600" s="81" t="s">
        <v>3792</v>
      </c>
      <c r="J4600" s="81" t="s">
        <v>6</v>
      </c>
      <c r="K4600" s="81" t="s">
        <v>319</v>
      </c>
      <c r="L4600" s="81">
        <v>-108.1930961388889</v>
      </c>
      <c r="M4600" s="81">
        <v>40.104912277777778</v>
      </c>
      <c r="N4600" s="190">
        <v>0</v>
      </c>
      <c r="O4600" s="185">
        <v>0</v>
      </c>
      <c r="P4600" s="185">
        <v>0</v>
      </c>
      <c r="Q4600" s="185">
        <v>0</v>
      </c>
      <c r="R4600" s="186">
        <v>0</v>
      </c>
    </row>
    <row r="4601" spans="1:18" s="81" customFormat="1" x14ac:dyDescent="0.2">
      <c r="A4601" s="81" t="s">
        <v>147</v>
      </c>
      <c r="B4601" s="81" t="s">
        <v>493</v>
      </c>
      <c r="C4601" s="81" t="str">
        <f t="shared" si="71"/>
        <v>08103</v>
      </c>
      <c r="D4601" s="81" t="s">
        <v>606</v>
      </c>
      <c r="E4601" s="81" t="s">
        <v>3448</v>
      </c>
      <c r="F4601" s="81">
        <v>283.75</v>
      </c>
      <c r="G4601" s="81" t="s">
        <v>505</v>
      </c>
      <c r="H4601" s="81" t="s">
        <v>535</v>
      </c>
      <c r="I4601" s="81" t="s">
        <v>3792</v>
      </c>
      <c r="J4601" s="81" t="s">
        <v>6</v>
      </c>
      <c r="K4601" s="81" t="s">
        <v>319</v>
      </c>
      <c r="L4601" s="81">
        <v>-108.1930961388889</v>
      </c>
      <c r="M4601" s="81">
        <v>40.104912277777778</v>
      </c>
      <c r="N4601" s="190">
        <v>0</v>
      </c>
      <c r="O4601" s="185">
        <v>0</v>
      </c>
      <c r="P4601" s="185">
        <v>0</v>
      </c>
      <c r="Q4601" s="185">
        <v>7.0370000000000002E-2</v>
      </c>
      <c r="R4601" s="186">
        <v>0</v>
      </c>
    </row>
    <row r="4602" spans="1:18" s="81" customFormat="1" x14ac:dyDescent="0.2">
      <c r="A4602" s="81" t="s">
        <v>147</v>
      </c>
      <c r="B4602" s="81" t="s">
        <v>493</v>
      </c>
      <c r="C4602" s="81" t="str">
        <f t="shared" si="71"/>
        <v>08103</v>
      </c>
      <c r="D4602" s="81" t="s">
        <v>606</v>
      </c>
      <c r="E4602" s="81" t="s">
        <v>3448</v>
      </c>
      <c r="F4602" s="81">
        <v>283.75</v>
      </c>
      <c r="G4602" s="81" t="s">
        <v>505</v>
      </c>
      <c r="H4602" s="81" t="s">
        <v>535</v>
      </c>
      <c r="I4602" s="81" t="s">
        <v>3792</v>
      </c>
      <c r="J4602" s="81" t="s">
        <v>6</v>
      </c>
      <c r="K4602" s="81" t="s">
        <v>319</v>
      </c>
      <c r="L4602" s="81">
        <v>-108.1930961388889</v>
      </c>
      <c r="M4602" s="81">
        <v>40.104912277777778</v>
      </c>
      <c r="N4602" s="190">
        <v>0</v>
      </c>
      <c r="O4602" s="185">
        <v>0.28417599999999998</v>
      </c>
      <c r="P4602" s="185">
        <v>0</v>
      </c>
      <c r="Q4602" s="185">
        <v>0</v>
      </c>
      <c r="R4602" s="186">
        <v>0</v>
      </c>
    </row>
    <row r="4603" spans="1:18" s="81" customFormat="1" x14ac:dyDescent="0.2">
      <c r="A4603" s="81" t="s">
        <v>147</v>
      </c>
      <c r="B4603" s="81" t="s">
        <v>493</v>
      </c>
      <c r="C4603" s="81" t="str">
        <f t="shared" si="71"/>
        <v>08103</v>
      </c>
      <c r="D4603" s="81" t="s">
        <v>606</v>
      </c>
      <c r="E4603" s="81" t="s">
        <v>3448</v>
      </c>
      <c r="F4603" s="81">
        <v>10767.5</v>
      </c>
      <c r="G4603" s="81" t="s">
        <v>505</v>
      </c>
      <c r="H4603" s="81" t="s">
        <v>3795</v>
      </c>
      <c r="I4603" s="81" t="s">
        <v>3792</v>
      </c>
      <c r="J4603" s="81" t="s">
        <v>6</v>
      </c>
      <c r="K4603" s="81" t="s">
        <v>319</v>
      </c>
      <c r="L4603" s="81">
        <v>-108.1930961388889</v>
      </c>
      <c r="M4603" s="81">
        <v>40.104912277777778</v>
      </c>
      <c r="N4603" s="190">
        <v>0</v>
      </c>
      <c r="O4603" s="185">
        <v>4.7149999999999999</v>
      </c>
      <c r="P4603" s="185">
        <v>0</v>
      </c>
      <c r="Q4603" s="185">
        <v>0</v>
      </c>
      <c r="R4603" s="186">
        <v>0</v>
      </c>
    </row>
    <row r="4604" spans="1:18" s="81" customFormat="1" x14ac:dyDescent="0.2">
      <c r="A4604" s="81" t="s">
        <v>147</v>
      </c>
      <c r="B4604" s="81" t="s">
        <v>493</v>
      </c>
      <c r="C4604" s="81" t="str">
        <f t="shared" si="71"/>
        <v>08103</v>
      </c>
      <c r="D4604" s="81" t="s">
        <v>606</v>
      </c>
      <c r="E4604" s="81" t="s">
        <v>3448</v>
      </c>
      <c r="F4604" s="81">
        <v>17.09</v>
      </c>
      <c r="G4604" s="81" t="s">
        <v>505</v>
      </c>
      <c r="H4604" s="81" t="s">
        <v>3085</v>
      </c>
      <c r="I4604" s="81" t="s">
        <v>3792</v>
      </c>
      <c r="J4604" s="81" t="s">
        <v>6</v>
      </c>
      <c r="K4604" s="81" t="s">
        <v>319</v>
      </c>
      <c r="L4604" s="81">
        <v>-108.1930961388889</v>
      </c>
      <c r="M4604" s="81">
        <v>40.104912277777778</v>
      </c>
      <c r="N4604" s="190">
        <v>0</v>
      </c>
      <c r="O4604" s="185">
        <v>0</v>
      </c>
      <c r="P4604" s="185">
        <v>0.59371499999999999</v>
      </c>
      <c r="Q4604" s="185">
        <v>0</v>
      </c>
      <c r="R4604" s="186">
        <v>0</v>
      </c>
    </row>
    <row r="4605" spans="1:18" s="81" customFormat="1" x14ac:dyDescent="0.2">
      <c r="A4605" s="81" t="s">
        <v>147</v>
      </c>
      <c r="B4605" s="81" t="s">
        <v>493</v>
      </c>
      <c r="C4605" s="81" t="str">
        <f t="shared" si="71"/>
        <v>08103</v>
      </c>
      <c r="D4605" s="81" t="s">
        <v>606</v>
      </c>
      <c r="E4605" s="81" t="s">
        <v>3448</v>
      </c>
      <c r="F4605" s="81">
        <v>17.09</v>
      </c>
      <c r="G4605" s="81" t="s">
        <v>505</v>
      </c>
      <c r="H4605" s="81" t="s">
        <v>3085</v>
      </c>
      <c r="I4605" s="81" t="s">
        <v>3792</v>
      </c>
      <c r="J4605" s="81" t="s">
        <v>6</v>
      </c>
      <c r="K4605" s="81" t="s">
        <v>319</v>
      </c>
      <c r="L4605" s="81">
        <v>-108.1930961388889</v>
      </c>
      <c r="M4605" s="81">
        <v>40.104912277777778</v>
      </c>
      <c r="N4605" s="190">
        <v>0.70680799999999999</v>
      </c>
      <c r="O4605" s="185">
        <v>0</v>
      </c>
      <c r="P4605" s="185">
        <v>0</v>
      </c>
      <c r="Q4605" s="185">
        <v>0</v>
      </c>
      <c r="R4605" s="186">
        <v>0</v>
      </c>
    </row>
    <row r="4606" spans="1:18" s="81" customFormat="1" x14ac:dyDescent="0.2">
      <c r="A4606" s="81" t="s">
        <v>147</v>
      </c>
      <c r="B4606" s="81" t="s">
        <v>493</v>
      </c>
      <c r="C4606" s="81" t="str">
        <f t="shared" si="71"/>
        <v>08103</v>
      </c>
      <c r="D4606" s="81" t="s">
        <v>606</v>
      </c>
      <c r="E4606" s="81" t="s">
        <v>3448</v>
      </c>
      <c r="F4606" s="81">
        <v>17.09</v>
      </c>
      <c r="G4606" s="81" t="s">
        <v>505</v>
      </c>
      <c r="H4606" s="81" t="s">
        <v>3085</v>
      </c>
      <c r="I4606" s="81" t="s">
        <v>3792</v>
      </c>
      <c r="J4606" s="81" t="s">
        <v>6</v>
      </c>
      <c r="K4606" s="81" t="s">
        <v>319</v>
      </c>
      <c r="L4606" s="81">
        <v>-108.1930961388889</v>
      </c>
      <c r="M4606" s="81">
        <v>40.104912277777778</v>
      </c>
      <c r="N4606" s="190">
        <v>0</v>
      </c>
      <c r="O4606" s="185">
        <v>0</v>
      </c>
      <c r="P4606" s="185">
        <v>0</v>
      </c>
      <c r="Q4606" s="185">
        <v>0</v>
      </c>
      <c r="R4606" s="186">
        <v>5.3713999999999998E-2</v>
      </c>
    </row>
    <row r="4607" spans="1:18" s="81" customFormat="1" x14ac:dyDescent="0.2">
      <c r="A4607" s="81" t="s">
        <v>147</v>
      </c>
      <c r="B4607" s="81" t="s">
        <v>493</v>
      </c>
      <c r="C4607" s="81" t="str">
        <f t="shared" si="71"/>
        <v>08103</v>
      </c>
      <c r="D4607" s="81" t="s">
        <v>606</v>
      </c>
      <c r="E4607" s="81" t="s">
        <v>3448</v>
      </c>
      <c r="F4607" s="81">
        <v>17.09</v>
      </c>
      <c r="G4607" s="81" t="s">
        <v>505</v>
      </c>
      <c r="H4607" s="81" t="s">
        <v>3085</v>
      </c>
      <c r="I4607" s="81" t="s">
        <v>3792</v>
      </c>
      <c r="J4607" s="81" t="s">
        <v>6</v>
      </c>
      <c r="K4607" s="81" t="s">
        <v>319</v>
      </c>
      <c r="L4607" s="81">
        <v>-108.1930961388889</v>
      </c>
      <c r="M4607" s="81">
        <v>40.104912277777778</v>
      </c>
      <c r="N4607" s="190">
        <v>0</v>
      </c>
      <c r="O4607" s="185">
        <v>0</v>
      </c>
      <c r="P4607" s="185">
        <v>0</v>
      </c>
      <c r="Q4607" s="185">
        <v>0</v>
      </c>
      <c r="R4607" s="186">
        <v>0</v>
      </c>
    </row>
    <row r="4608" spans="1:18" s="81" customFormat="1" x14ac:dyDescent="0.2">
      <c r="A4608" s="81" t="s">
        <v>147</v>
      </c>
      <c r="B4608" s="81" t="s">
        <v>493</v>
      </c>
      <c r="C4608" s="81" t="str">
        <f t="shared" si="71"/>
        <v>08103</v>
      </c>
      <c r="D4608" s="81" t="s">
        <v>606</v>
      </c>
      <c r="E4608" s="81" t="s">
        <v>3448</v>
      </c>
      <c r="F4608" s="81">
        <v>17.09</v>
      </c>
      <c r="G4608" s="81" t="s">
        <v>505</v>
      </c>
      <c r="H4608" s="81" t="s">
        <v>3085</v>
      </c>
      <c r="I4608" s="81" t="s">
        <v>3792</v>
      </c>
      <c r="J4608" s="81" t="s">
        <v>6</v>
      </c>
      <c r="K4608" s="81" t="s">
        <v>319</v>
      </c>
      <c r="L4608" s="81">
        <v>-108.1930961388889</v>
      </c>
      <c r="M4608" s="81">
        <v>40.104912277777778</v>
      </c>
      <c r="N4608" s="190">
        <v>0</v>
      </c>
      <c r="O4608" s="185">
        <v>0</v>
      </c>
      <c r="P4608" s="185">
        <v>0</v>
      </c>
      <c r="Q4608" s="185">
        <v>4.2379999999999996E-3</v>
      </c>
      <c r="R4608" s="186">
        <v>0</v>
      </c>
    </row>
    <row r="4609" spans="1:18" s="81" customFormat="1" x14ac:dyDescent="0.2">
      <c r="A4609" s="81" t="s">
        <v>147</v>
      </c>
      <c r="B4609" s="81" t="s">
        <v>493</v>
      </c>
      <c r="C4609" s="81" t="str">
        <f t="shared" si="71"/>
        <v>08103</v>
      </c>
      <c r="D4609" s="81" t="s">
        <v>606</v>
      </c>
      <c r="E4609" s="81" t="s">
        <v>3448</v>
      </c>
      <c r="F4609" s="81">
        <v>17.09</v>
      </c>
      <c r="G4609" s="81" t="s">
        <v>505</v>
      </c>
      <c r="H4609" s="81" t="s">
        <v>3085</v>
      </c>
      <c r="I4609" s="81" t="s">
        <v>3792</v>
      </c>
      <c r="J4609" s="81" t="s">
        <v>6</v>
      </c>
      <c r="K4609" s="81" t="s">
        <v>319</v>
      </c>
      <c r="L4609" s="81">
        <v>-108.1930961388889</v>
      </c>
      <c r="M4609" s="81">
        <v>40.104912277777778</v>
      </c>
      <c r="N4609" s="190">
        <v>0</v>
      </c>
      <c r="O4609" s="185">
        <v>1.7080999999999999E-2</v>
      </c>
      <c r="P4609" s="185">
        <v>0</v>
      </c>
      <c r="Q4609" s="185">
        <v>0</v>
      </c>
      <c r="R4609" s="186">
        <v>0</v>
      </c>
    </row>
    <row r="4610" spans="1:18" s="81" customFormat="1" x14ac:dyDescent="0.2">
      <c r="A4610" s="81" t="s">
        <v>147</v>
      </c>
      <c r="B4610" s="81" t="s">
        <v>493</v>
      </c>
      <c r="C4610" s="81" t="str">
        <f t="shared" si="71"/>
        <v>08103</v>
      </c>
      <c r="D4610" s="81" t="s">
        <v>606</v>
      </c>
      <c r="E4610" s="81" t="s">
        <v>3448</v>
      </c>
      <c r="F4610" s="81">
        <v>0</v>
      </c>
      <c r="G4610" s="81" t="s">
        <v>1051</v>
      </c>
      <c r="H4610" s="81" t="s">
        <v>602</v>
      </c>
      <c r="I4610" s="81" t="s">
        <v>3792</v>
      </c>
      <c r="J4610" s="81" t="s">
        <v>283</v>
      </c>
      <c r="K4610" s="81" t="s">
        <v>350</v>
      </c>
      <c r="L4610" s="81">
        <v>-108.1930961388889</v>
      </c>
      <c r="M4610" s="81">
        <v>40.104912277777778</v>
      </c>
      <c r="N4610" s="190">
        <v>0</v>
      </c>
      <c r="O4610" s="185">
        <v>12.28</v>
      </c>
      <c r="P4610" s="185">
        <v>0</v>
      </c>
      <c r="Q4610" s="185">
        <v>0</v>
      </c>
      <c r="R4610" s="186">
        <v>0</v>
      </c>
    </row>
    <row r="4611" spans="1:18" s="81" customFormat="1" x14ac:dyDescent="0.2">
      <c r="A4611" s="81" t="s">
        <v>147</v>
      </c>
      <c r="B4611" s="81" t="s">
        <v>493</v>
      </c>
      <c r="C4611" s="81" t="str">
        <f t="shared" si="71"/>
        <v>08103</v>
      </c>
      <c r="D4611" s="81" t="s">
        <v>606</v>
      </c>
      <c r="E4611" s="81" t="s">
        <v>3453</v>
      </c>
      <c r="F4611" s="81">
        <v>2</v>
      </c>
      <c r="G4611" s="81" t="s">
        <v>515</v>
      </c>
      <c r="H4611" s="81" t="s">
        <v>3796</v>
      </c>
      <c r="I4611" s="81" t="s">
        <v>3797</v>
      </c>
      <c r="J4611" s="81" t="s">
        <v>229</v>
      </c>
      <c r="K4611" s="81" t="s">
        <v>333</v>
      </c>
      <c r="L4611" s="81">
        <v>-108.90711411111111</v>
      </c>
      <c r="M4611" s="81">
        <v>39.846818416666672</v>
      </c>
      <c r="N4611" s="190">
        <v>0</v>
      </c>
      <c r="O4611" s="185">
        <v>0</v>
      </c>
      <c r="P4611" s="185">
        <v>2</v>
      </c>
      <c r="Q4611" s="185">
        <v>0</v>
      </c>
      <c r="R4611" s="186">
        <v>0</v>
      </c>
    </row>
    <row r="4612" spans="1:18" s="81" customFormat="1" x14ac:dyDescent="0.2">
      <c r="A4612" s="81" t="s">
        <v>147</v>
      </c>
      <c r="B4612" s="81" t="s">
        <v>493</v>
      </c>
      <c r="C4612" s="81" t="str">
        <f t="shared" si="71"/>
        <v>08103</v>
      </c>
      <c r="D4612" s="81" t="s">
        <v>606</v>
      </c>
      <c r="E4612" s="81" t="s">
        <v>3453</v>
      </c>
      <c r="F4612" s="81">
        <v>2</v>
      </c>
      <c r="G4612" s="81" t="s">
        <v>515</v>
      </c>
      <c r="H4612" s="81" t="s">
        <v>3796</v>
      </c>
      <c r="I4612" s="81" t="s">
        <v>3797</v>
      </c>
      <c r="J4612" s="81" t="s">
        <v>229</v>
      </c>
      <c r="K4612" s="81" t="s">
        <v>333</v>
      </c>
      <c r="L4612" s="81">
        <v>-108.90711411111111</v>
      </c>
      <c r="M4612" s="81">
        <v>39.846818416666672</v>
      </c>
      <c r="N4612" s="190">
        <v>2.2999999999999998</v>
      </c>
      <c r="O4612" s="185">
        <v>0</v>
      </c>
      <c r="P4612" s="185">
        <v>0</v>
      </c>
      <c r="Q4612" s="185">
        <v>0</v>
      </c>
      <c r="R4612" s="186">
        <v>0</v>
      </c>
    </row>
    <row r="4613" spans="1:18" s="81" customFormat="1" x14ac:dyDescent="0.2">
      <c r="A4613" s="81" t="s">
        <v>147</v>
      </c>
      <c r="B4613" s="81" t="s">
        <v>493</v>
      </c>
      <c r="C4613" s="81" t="str">
        <f t="shared" si="71"/>
        <v>08103</v>
      </c>
      <c r="D4613" s="81" t="s">
        <v>606</v>
      </c>
      <c r="E4613" s="81" t="s">
        <v>3453</v>
      </c>
      <c r="F4613" s="81">
        <v>2</v>
      </c>
      <c r="G4613" s="81" t="s">
        <v>515</v>
      </c>
      <c r="H4613" s="81" t="s">
        <v>3796</v>
      </c>
      <c r="I4613" s="81" t="s">
        <v>3797</v>
      </c>
      <c r="J4613" s="81" t="s">
        <v>229</v>
      </c>
      <c r="K4613" s="81" t="s">
        <v>333</v>
      </c>
      <c r="L4613" s="81">
        <v>-108.90711411111111</v>
      </c>
      <c r="M4613" s="81">
        <v>39.846818416666672</v>
      </c>
      <c r="N4613" s="190">
        <v>0</v>
      </c>
      <c r="O4613" s="185">
        <v>0</v>
      </c>
      <c r="P4613" s="185">
        <v>0</v>
      </c>
      <c r="Q4613" s="185">
        <v>0</v>
      </c>
      <c r="R4613" s="186">
        <v>0.01</v>
      </c>
    </row>
    <row r="4614" spans="1:18" s="81" customFormat="1" x14ac:dyDescent="0.2">
      <c r="A4614" s="81" t="s">
        <v>147</v>
      </c>
      <c r="B4614" s="81" t="s">
        <v>493</v>
      </c>
      <c r="C4614" s="81" t="str">
        <f t="shared" si="71"/>
        <v>08103</v>
      </c>
      <c r="D4614" s="81" t="s">
        <v>606</v>
      </c>
      <c r="E4614" s="81" t="s">
        <v>3453</v>
      </c>
      <c r="F4614" s="81">
        <v>2</v>
      </c>
      <c r="G4614" s="81" t="s">
        <v>515</v>
      </c>
      <c r="H4614" s="81" t="s">
        <v>3796</v>
      </c>
      <c r="I4614" s="81" t="s">
        <v>3797</v>
      </c>
      <c r="J4614" s="81" t="s">
        <v>229</v>
      </c>
      <c r="K4614" s="81" t="s">
        <v>333</v>
      </c>
      <c r="L4614" s="81">
        <v>-108.90711411111111</v>
      </c>
      <c r="M4614" s="81">
        <v>39.846818416666672</v>
      </c>
      <c r="N4614" s="190">
        <v>0</v>
      </c>
      <c r="O4614" s="185">
        <v>0</v>
      </c>
      <c r="P4614" s="185">
        <v>0</v>
      </c>
      <c r="Q4614" s="185">
        <v>0</v>
      </c>
      <c r="R4614" s="186">
        <v>0</v>
      </c>
    </row>
    <row r="4615" spans="1:18" s="81" customFormat="1" x14ac:dyDescent="0.2">
      <c r="A4615" s="81" t="s">
        <v>147</v>
      </c>
      <c r="B4615" s="81" t="s">
        <v>493</v>
      </c>
      <c r="C4615" s="81" t="str">
        <f t="shared" ref="C4615:C4678" si="72">B4615&amp;D4615</f>
        <v>08103</v>
      </c>
      <c r="D4615" s="81" t="s">
        <v>606</v>
      </c>
      <c r="E4615" s="81" t="s">
        <v>3453</v>
      </c>
      <c r="F4615" s="81">
        <v>2</v>
      </c>
      <c r="G4615" s="81" t="s">
        <v>515</v>
      </c>
      <c r="H4615" s="81" t="s">
        <v>3796</v>
      </c>
      <c r="I4615" s="81" t="s">
        <v>3797</v>
      </c>
      <c r="J4615" s="81" t="s">
        <v>229</v>
      </c>
      <c r="K4615" s="81" t="s">
        <v>333</v>
      </c>
      <c r="L4615" s="81">
        <v>-108.90711411111111</v>
      </c>
      <c r="M4615" s="81">
        <v>39.846818416666672</v>
      </c>
      <c r="N4615" s="190">
        <v>0</v>
      </c>
      <c r="O4615" s="185">
        <v>0</v>
      </c>
      <c r="P4615" s="185">
        <v>0</v>
      </c>
      <c r="Q4615" s="185">
        <v>5.9999999999999995E-4</v>
      </c>
      <c r="R4615" s="186">
        <v>0</v>
      </c>
    </row>
    <row r="4616" spans="1:18" s="81" customFormat="1" x14ac:dyDescent="0.2">
      <c r="A4616" s="81" t="s">
        <v>147</v>
      </c>
      <c r="B4616" s="81" t="s">
        <v>493</v>
      </c>
      <c r="C4616" s="81" t="str">
        <f t="shared" si="72"/>
        <v>08103</v>
      </c>
      <c r="D4616" s="81" t="s">
        <v>606</v>
      </c>
      <c r="E4616" s="81" t="s">
        <v>3453</v>
      </c>
      <c r="F4616" s="81">
        <v>2</v>
      </c>
      <c r="G4616" s="81" t="s">
        <v>515</v>
      </c>
      <c r="H4616" s="81" t="s">
        <v>3796</v>
      </c>
      <c r="I4616" s="81" t="s">
        <v>3797</v>
      </c>
      <c r="J4616" s="81" t="s">
        <v>229</v>
      </c>
      <c r="K4616" s="81" t="s">
        <v>333</v>
      </c>
      <c r="L4616" s="81">
        <v>-108.90711411111111</v>
      </c>
      <c r="M4616" s="81">
        <v>39.846818416666672</v>
      </c>
      <c r="N4616" s="190">
        <v>0</v>
      </c>
      <c r="O4616" s="185">
        <v>0.2</v>
      </c>
      <c r="P4616" s="185">
        <v>0</v>
      </c>
      <c r="Q4616" s="185">
        <v>0</v>
      </c>
      <c r="R4616" s="186">
        <v>0</v>
      </c>
    </row>
    <row r="4617" spans="1:18" s="81" customFormat="1" x14ac:dyDescent="0.2">
      <c r="A4617" s="81" t="s">
        <v>147</v>
      </c>
      <c r="B4617" s="81" t="s">
        <v>493</v>
      </c>
      <c r="C4617" s="81" t="str">
        <f t="shared" si="72"/>
        <v>08103</v>
      </c>
      <c r="D4617" s="81" t="s">
        <v>606</v>
      </c>
      <c r="E4617" s="81" t="s">
        <v>3798</v>
      </c>
      <c r="F4617" s="81">
        <v>91.25</v>
      </c>
      <c r="G4617" s="81" t="s">
        <v>505</v>
      </c>
      <c r="H4617" s="81" t="s">
        <v>545</v>
      </c>
      <c r="I4617" s="81" t="s">
        <v>3799</v>
      </c>
      <c r="J4617" s="81" t="s">
        <v>4</v>
      </c>
      <c r="K4617" s="81" t="s">
        <v>319</v>
      </c>
      <c r="L4617" s="81">
        <v>-108.02604069444445</v>
      </c>
      <c r="M4617" s="81">
        <v>40.035777166666662</v>
      </c>
      <c r="N4617" s="190">
        <v>0</v>
      </c>
      <c r="O4617" s="185">
        <v>7.9000139999999996</v>
      </c>
      <c r="P4617" s="185">
        <v>0</v>
      </c>
      <c r="Q4617" s="185">
        <v>0</v>
      </c>
      <c r="R4617" s="186">
        <v>0</v>
      </c>
    </row>
    <row r="4618" spans="1:18" s="81" customFormat="1" x14ac:dyDescent="0.2">
      <c r="A4618" s="81" t="s">
        <v>147</v>
      </c>
      <c r="B4618" s="81" t="s">
        <v>493</v>
      </c>
      <c r="C4618" s="81" t="str">
        <f t="shared" si="72"/>
        <v>08103</v>
      </c>
      <c r="D4618" s="81" t="s">
        <v>606</v>
      </c>
      <c r="E4618" s="81" t="s">
        <v>3800</v>
      </c>
      <c r="F4618" s="81">
        <v>7.5</v>
      </c>
      <c r="G4618" s="81" t="s">
        <v>515</v>
      </c>
      <c r="H4618" s="81" t="s">
        <v>3801</v>
      </c>
      <c r="I4618" s="81" t="s">
        <v>3802</v>
      </c>
      <c r="J4618" s="81" t="s">
        <v>229</v>
      </c>
      <c r="K4618" s="81" t="s">
        <v>333</v>
      </c>
      <c r="L4618" s="81">
        <v>-108.03560347222222</v>
      </c>
      <c r="M4618" s="81">
        <v>40.031444555555552</v>
      </c>
      <c r="N4618" s="190">
        <v>0</v>
      </c>
      <c r="O4618" s="185">
        <v>0</v>
      </c>
      <c r="P4618" s="185">
        <v>0.85000100000000001</v>
      </c>
      <c r="Q4618" s="185">
        <v>0</v>
      </c>
      <c r="R4618" s="186">
        <v>0</v>
      </c>
    </row>
    <row r="4619" spans="1:18" s="81" customFormat="1" x14ac:dyDescent="0.2">
      <c r="A4619" s="81" t="s">
        <v>147</v>
      </c>
      <c r="B4619" s="81" t="s">
        <v>493</v>
      </c>
      <c r="C4619" s="81" t="str">
        <f t="shared" si="72"/>
        <v>08103</v>
      </c>
      <c r="D4619" s="81" t="s">
        <v>606</v>
      </c>
      <c r="E4619" s="81" t="s">
        <v>3800</v>
      </c>
      <c r="F4619" s="81">
        <v>7.5</v>
      </c>
      <c r="G4619" s="81" t="s">
        <v>515</v>
      </c>
      <c r="H4619" s="81" t="s">
        <v>3801</v>
      </c>
      <c r="I4619" s="81" t="s">
        <v>3802</v>
      </c>
      <c r="J4619" s="81" t="s">
        <v>229</v>
      </c>
      <c r="K4619" s="81" t="s">
        <v>333</v>
      </c>
      <c r="L4619" s="81">
        <v>-108.03560347222222</v>
      </c>
      <c r="M4619" s="81">
        <v>40.031444555555552</v>
      </c>
      <c r="N4619" s="190">
        <v>18.66</v>
      </c>
      <c r="O4619" s="185">
        <v>0</v>
      </c>
      <c r="P4619" s="185">
        <v>0</v>
      </c>
      <c r="Q4619" s="185">
        <v>0</v>
      </c>
      <c r="R4619" s="186">
        <v>0</v>
      </c>
    </row>
    <row r="4620" spans="1:18" s="81" customFormat="1" x14ac:dyDescent="0.2">
      <c r="A4620" s="81" t="s">
        <v>147</v>
      </c>
      <c r="B4620" s="81" t="s">
        <v>493</v>
      </c>
      <c r="C4620" s="81" t="str">
        <f t="shared" si="72"/>
        <v>08103</v>
      </c>
      <c r="D4620" s="81" t="s">
        <v>606</v>
      </c>
      <c r="E4620" s="81" t="s">
        <v>3800</v>
      </c>
      <c r="F4620" s="81">
        <v>7.5</v>
      </c>
      <c r="G4620" s="81" t="s">
        <v>515</v>
      </c>
      <c r="H4620" s="81" t="s">
        <v>3801</v>
      </c>
      <c r="I4620" s="81" t="s">
        <v>3802</v>
      </c>
      <c r="J4620" s="81" t="s">
        <v>229</v>
      </c>
      <c r="K4620" s="81" t="s">
        <v>333</v>
      </c>
      <c r="L4620" s="81">
        <v>-108.03560347222222</v>
      </c>
      <c r="M4620" s="81">
        <v>40.031444555555552</v>
      </c>
      <c r="N4620" s="190">
        <v>0</v>
      </c>
      <c r="O4620" s="185">
        <v>0</v>
      </c>
      <c r="P4620" s="185">
        <v>0</v>
      </c>
      <c r="Q4620" s="185">
        <v>0</v>
      </c>
      <c r="R4620" s="186">
        <v>3.7499999999999999E-2</v>
      </c>
    </row>
    <row r="4621" spans="1:18" s="81" customFormat="1" x14ac:dyDescent="0.2">
      <c r="A4621" s="81" t="s">
        <v>147</v>
      </c>
      <c r="B4621" s="81" t="s">
        <v>493</v>
      </c>
      <c r="C4621" s="81" t="str">
        <f t="shared" si="72"/>
        <v>08103</v>
      </c>
      <c r="D4621" s="81" t="s">
        <v>606</v>
      </c>
      <c r="E4621" s="81" t="s">
        <v>3800</v>
      </c>
      <c r="F4621" s="81">
        <v>7.5</v>
      </c>
      <c r="G4621" s="81" t="s">
        <v>515</v>
      </c>
      <c r="H4621" s="81" t="s">
        <v>3801</v>
      </c>
      <c r="I4621" s="81" t="s">
        <v>3802</v>
      </c>
      <c r="J4621" s="81" t="s">
        <v>229</v>
      </c>
      <c r="K4621" s="81" t="s">
        <v>333</v>
      </c>
      <c r="L4621" s="81">
        <v>-108.03560347222222</v>
      </c>
      <c r="M4621" s="81">
        <v>40.031444555555552</v>
      </c>
      <c r="N4621" s="190">
        <v>0</v>
      </c>
      <c r="O4621" s="185">
        <v>0</v>
      </c>
      <c r="P4621" s="185">
        <v>0</v>
      </c>
      <c r="Q4621" s="185">
        <v>0</v>
      </c>
      <c r="R4621" s="186">
        <v>0</v>
      </c>
    </row>
    <row r="4622" spans="1:18" s="81" customFormat="1" x14ac:dyDescent="0.2">
      <c r="A4622" s="81" t="s">
        <v>147</v>
      </c>
      <c r="B4622" s="81" t="s">
        <v>493</v>
      </c>
      <c r="C4622" s="81" t="str">
        <f t="shared" si="72"/>
        <v>08103</v>
      </c>
      <c r="D4622" s="81" t="s">
        <v>606</v>
      </c>
      <c r="E4622" s="81" t="s">
        <v>3800</v>
      </c>
      <c r="F4622" s="81">
        <v>7.5</v>
      </c>
      <c r="G4622" s="81" t="s">
        <v>515</v>
      </c>
      <c r="H4622" s="81" t="s">
        <v>3801</v>
      </c>
      <c r="I4622" s="81" t="s">
        <v>3802</v>
      </c>
      <c r="J4622" s="81" t="s">
        <v>229</v>
      </c>
      <c r="K4622" s="81" t="s">
        <v>333</v>
      </c>
      <c r="L4622" s="81">
        <v>-108.03560347222222</v>
      </c>
      <c r="M4622" s="81">
        <v>40.031444555555552</v>
      </c>
      <c r="N4622" s="190">
        <v>0</v>
      </c>
      <c r="O4622" s="185">
        <v>0</v>
      </c>
      <c r="P4622" s="185">
        <v>0</v>
      </c>
      <c r="Q4622" s="185">
        <v>2.2499999999999998E-3</v>
      </c>
      <c r="R4622" s="186">
        <v>0</v>
      </c>
    </row>
    <row r="4623" spans="1:18" s="81" customFormat="1" x14ac:dyDescent="0.2">
      <c r="A4623" s="81" t="s">
        <v>147</v>
      </c>
      <c r="B4623" s="81" t="s">
        <v>493</v>
      </c>
      <c r="C4623" s="81" t="str">
        <f t="shared" si="72"/>
        <v>08103</v>
      </c>
      <c r="D4623" s="81" t="s">
        <v>606</v>
      </c>
      <c r="E4623" s="81" t="s">
        <v>3800</v>
      </c>
      <c r="F4623" s="81">
        <v>7.5</v>
      </c>
      <c r="G4623" s="81" t="s">
        <v>515</v>
      </c>
      <c r="H4623" s="81" t="s">
        <v>3801</v>
      </c>
      <c r="I4623" s="81" t="s">
        <v>3802</v>
      </c>
      <c r="J4623" s="81" t="s">
        <v>229</v>
      </c>
      <c r="K4623" s="81" t="s">
        <v>333</v>
      </c>
      <c r="L4623" s="81">
        <v>-108.03560347222222</v>
      </c>
      <c r="M4623" s="81">
        <v>40.031444555555552</v>
      </c>
      <c r="N4623" s="190">
        <v>0</v>
      </c>
      <c r="O4623" s="185">
        <v>0.32000299999999998</v>
      </c>
      <c r="P4623" s="185">
        <v>0</v>
      </c>
      <c r="Q4623" s="185">
        <v>0</v>
      </c>
      <c r="R4623" s="186">
        <v>0</v>
      </c>
    </row>
    <row r="4624" spans="1:18" s="81" customFormat="1" x14ac:dyDescent="0.2">
      <c r="A4624" s="81" t="s">
        <v>147</v>
      </c>
      <c r="B4624" s="81" t="s">
        <v>493</v>
      </c>
      <c r="C4624" s="81" t="str">
        <f t="shared" si="72"/>
        <v>08103</v>
      </c>
      <c r="D4624" s="81" t="s">
        <v>606</v>
      </c>
      <c r="E4624" s="81" t="s">
        <v>3803</v>
      </c>
      <c r="F4624" s="81">
        <v>94999.645000000004</v>
      </c>
      <c r="G4624" s="81" t="s">
        <v>2952</v>
      </c>
      <c r="H4624" s="81" t="s">
        <v>3804</v>
      </c>
      <c r="I4624" s="81" t="s">
        <v>3805</v>
      </c>
      <c r="J4624" s="81" t="s">
        <v>245</v>
      </c>
      <c r="K4624" s="81" t="s">
        <v>381</v>
      </c>
      <c r="L4624" s="81">
        <v>-109.01012255555555</v>
      </c>
      <c r="M4624" s="81">
        <v>40.157556555555551</v>
      </c>
      <c r="N4624" s="190">
        <v>0</v>
      </c>
      <c r="O4624" s="185">
        <v>5.6</v>
      </c>
      <c r="P4624" s="185">
        <v>0</v>
      </c>
      <c r="Q4624" s="185">
        <v>0</v>
      </c>
      <c r="R4624" s="186">
        <v>0</v>
      </c>
    </row>
    <row r="4625" spans="1:18" s="81" customFormat="1" x14ac:dyDescent="0.2">
      <c r="A4625" s="81" t="s">
        <v>147</v>
      </c>
      <c r="B4625" s="81" t="s">
        <v>493</v>
      </c>
      <c r="C4625" s="81" t="str">
        <f t="shared" si="72"/>
        <v>08103</v>
      </c>
      <c r="D4625" s="81" t="s">
        <v>606</v>
      </c>
      <c r="E4625" s="81" t="s">
        <v>3457</v>
      </c>
      <c r="F4625" s="81">
        <v>88.593999999999994</v>
      </c>
      <c r="G4625" s="81" t="s">
        <v>528</v>
      </c>
      <c r="H4625" s="81" t="s">
        <v>3806</v>
      </c>
      <c r="I4625" s="81" t="s">
        <v>3807</v>
      </c>
      <c r="J4625" s="81" t="s">
        <v>14</v>
      </c>
      <c r="K4625" s="81" t="s">
        <v>494</v>
      </c>
      <c r="L4625" s="81">
        <v>-108.85773944444443</v>
      </c>
      <c r="M4625" s="81">
        <v>40.084035861111111</v>
      </c>
      <c r="N4625" s="190">
        <v>0</v>
      </c>
      <c r="O4625" s="185">
        <v>5.7665830241532463</v>
      </c>
      <c r="P4625" s="185">
        <v>0</v>
      </c>
      <c r="Q4625" s="185">
        <v>0</v>
      </c>
      <c r="R4625" s="186">
        <v>0</v>
      </c>
    </row>
    <row r="4626" spans="1:18" s="81" customFormat="1" x14ac:dyDescent="0.2">
      <c r="A4626" s="81" t="s">
        <v>147</v>
      </c>
      <c r="B4626" s="81" t="s">
        <v>493</v>
      </c>
      <c r="C4626" s="81" t="str">
        <f t="shared" si="72"/>
        <v>08103</v>
      </c>
      <c r="D4626" s="81" t="s">
        <v>606</v>
      </c>
      <c r="E4626" s="81" t="s">
        <v>557</v>
      </c>
      <c r="F4626" s="81">
        <v>54.1</v>
      </c>
      <c r="G4626" s="81" t="s">
        <v>515</v>
      </c>
      <c r="H4626" s="81" t="s">
        <v>3808</v>
      </c>
      <c r="I4626" s="81" t="s">
        <v>3809</v>
      </c>
      <c r="J4626" s="81" t="s">
        <v>231</v>
      </c>
      <c r="K4626" s="81" t="s">
        <v>333</v>
      </c>
      <c r="L4626" s="81">
        <v>-108.28336097222224</v>
      </c>
      <c r="M4626" s="81">
        <v>39.695893222222217</v>
      </c>
      <c r="N4626" s="190">
        <v>0</v>
      </c>
      <c r="O4626" s="185">
        <v>0</v>
      </c>
      <c r="P4626" s="185">
        <v>5.8</v>
      </c>
      <c r="Q4626" s="185">
        <v>0</v>
      </c>
      <c r="R4626" s="186">
        <v>0</v>
      </c>
    </row>
    <row r="4627" spans="1:18" s="81" customFormat="1" x14ac:dyDescent="0.2">
      <c r="A4627" s="81" t="s">
        <v>147</v>
      </c>
      <c r="B4627" s="81" t="s">
        <v>493</v>
      </c>
      <c r="C4627" s="81" t="str">
        <f t="shared" si="72"/>
        <v>08103</v>
      </c>
      <c r="D4627" s="81" t="s">
        <v>606</v>
      </c>
      <c r="E4627" s="81" t="s">
        <v>557</v>
      </c>
      <c r="F4627" s="81">
        <v>54.1</v>
      </c>
      <c r="G4627" s="81" t="s">
        <v>515</v>
      </c>
      <c r="H4627" s="81" t="s">
        <v>3808</v>
      </c>
      <c r="I4627" s="81" t="s">
        <v>3809</v>
      </c>
      <c r="J4627" s="81" t="s">
        <v>231</v>
      </c>
      <c r="K4627" s="81" t="s">
        <v>333</v>
      </c>
      <c r="L4627" s="81">
        <v>-108.28336097222224</v>
      </c>
      <c r="M4627" s="81">
        <v>39.695893222222217</v>
      </c>
      <c r="N4627" s="190">
        <v>19.399999999999999</v>
      </c>
      <c r="O4627" s="185">
        <v>0</v>
      </c>
      <c r="P4627" s="185">
        <v>0</v>
      </c>
      <c r="Q4627" s="185">
        <v>0</v>
      </c>
      <c r="R4627" s="186">
        <v>0</v>
      </c>
    </row>
    <row r="4628" spans="1:18" s="81" customFormat="1" x14ac:dyDescent="0.2">
      <c r="A4628" s="81" t="s">
        <v>147</v>
      </c>
      <c r="B4628" s="81" t="s">
        <v>493</v>
      </c>
      <c r="C4628" s="81" t="str">
        <f t="shared" si="72"/>
        <v>08103</v>
      </c>
      <c r="D4628" s="81" t="s">
        <v>606</v>
      </c>
      <c r="E4628" s="81" t="s">
        <v>557</v>
      </c>
      <c r="F4628" s="81">
        <v>54.1</v>
      </c>
      <c r="G4628" s="81" t="s">
        <v>515</v>
      </c>
      <c r="H4628" s="81" t="s">
        <v>3808</v>
      </c>
      <c r="I4628" s="81" t="s">
        <v>3809</v>
      </c>
      <c r="J4628" s="81" t="s">
        <v>231</v>
      </c>
      <c r="K4628" s="81" t="s">
        <v>333</v>
      </c>
      <c r="L4628" s="81">
        <v>-108.28336097222224</v>
      </c>
      <c r="M4628" s="81">
        <v>39.695893222222217</v>
      </c>
      <c r="N4628" s="190">
        <v>0</v>
      </c>
      <c r="O4628" s="185">
        <v>3.1</v>
      </c>
      <c r="P4628" s="185">
        <v>0</v>
      </c>
      <c r="Q4628" s="185">
        <v>0</v>
      </c>
      <c r="R4628" s="186">
        <v>0</v>
      </c>
    </row>
    <row r="4629" spans="1:18" s="81" customFormat="1" x14ac:dyDescent="0.2">
      <c r="A4629" s="81" t="s">
        <v>147</v>
      </c>
      <c r="B4629" s="81" t="s">
        <v>493</v>
      </c>
      <c r="C4629" s="81" t="str">
        <f t="shared" si="72"/>
        <v>08103</v>
      </c>
      <c r="D4629" s="81" t="s">
        <v>606</v>
      </c>
      <c r="E4629" s="81" t="s">
        <v>557</v>
      </c>
      <c r="F4629" s="81">
        <v>55.1</v>
      </c>
      <c r="G4629" s="81" t="s">
        <v>515</v>
      </c>
      <c r="H4629" s="81" t="s">
        <v>3154</v>
      </c>
      <c r="I4629" s="81" t="s">
        <v>3809</v>
      </c>
      <c r="J4629" s="81" t="s">
        <v>231</v>
      </c>
      <c r="K4629" s="81" t="s">
        <v>333</v>
      </c>
      <c r="L4629" s="81">
        <v>-108.28336097222224</v>
      </c>
      <c r="M4629" s="81">
        <v>39.695893222222217</v>
      </c>
      <c r="N4629" s="190">
        <v>0</v>
      </c>
      <c r="O4629" s="185">
        <v>0</v>
      </c>
      <c r="P4629" s="185">
        <v>6.2</v>
      </c>
      <c r="Q4629" s="185">
        <v>0</v>
      </c>
      <c r="R4629" s="186">
        <v>0</v>
      </c>
    </row>
    <row r="4630" spans="1:18" s="81" customFormat="1" x14ac:dyDescent="0.2">
      <c r="A4630" s="81" t="s">
        <v>147</v>
      </c>
      <c r="B4630" s="81" t="s">
        <v>493</v>
      </c>
      <c r="C4630" s="81" t="str">
        <f t="shared" si="72"/>
        <v>08103</v>
      </c>
      <c r="D4630" s="81" t="s">
        <v>606</v>
      </c>
      <c r="E4630" s="81" t="s">
        <v>557</v>
      </c>
      <c r="F4630" s="81">
        <v>55.1</v>
      </c>
      <c r="G4630" s="81" t="s">
        <v>515</v>
      </c>
      <c r="H4630" s="81" t="s">
        <v>3154</v>
      </c>
      <c r="I4630" s="81" t="s">
        <v>3809</v>
      </c>
      <c r="J4630" s="81" t="s">
        <v>231</v>
      </c>
      <c r="K4630" s="81" t="s">
        <v>333</v>
      </c>
      <c r="L4630" s="81">
        <v>-108.28336097222224</v>
      </c>
      <c r="M4630" s="81">
        <v>39.695893222222217</v>
      </c>
      <c r="N4630" s="190">
        <v>19.2</v>
      </c>
      <c r="O4630" s="185">
        <v>0</v>
      </c>
      <c r="P4630" s="185">
        <v>0</v>
      </c>
      <c r="Q4630" s="185">
        <v>0</v>
      </c>
      <c r="R4630" s="186">
        <v>0</v>
      </c>
    </row>
    <row r="4631" spans="1:18" s="81" customFormat="1" x14ac:dyDescent="0.2">
      <c r="A4631" s="81" t="s">
        <v>147</v>
      </c>
      <c r="B4631" s="81" t="s">
        <v>493</v>
      </c>
      <c r="C4631" s="81" t="str">
        <f t="shared" si="72"/>
        <v>08103</v>
      </c>
      <c r="D4631" s="81" t="s">
        <v>606</v>
      </c>
      <c r="E4631" s="81" t="s">
        <v>557</v>
      </c>
      <c r="F4631" s="81">
        <v>55.1</v>
      </c>
      <c r="G4631" s="81" t="s">
        <v>515</v>
      </c>
      <c r="H4631" s="81" t="s">
        <v>3154</v>
      </c>
      <c r="I4631" s="81" t="s">
        <v>3809</v>
      </c>
      <c r="J4631" s="81" t="s">
        <v>231</v>
      </c>
      <c r="K4631" s="81" t="s">
        <v>333</v>
      </c>
      <c r="L4631" s="81">
        <v>-108.28336097222224</v>
      </c>
      <c r="M4631" s="81">
        <v>39.695893222222217</v>
      </c>
      <c r="N4631" s="190">
        <v>0</v>
      </c>
      <c r="O4631" s="185">
        <v>2.2000000000000002</v>
      </c>
      <c r="P4631" s="185">
        <v>0</v>
      </c>
      <c r="Q4631" s="185">
        <v>0</v>
      </c>
      <c r="R4631" s="186">
        <v>0</v>
      </c>
    </row>
    <row r="4632" spans="1:18" s="81" customFormat="1" x14ac:dyDescent="0.2">
      <c r="A4632" s="81" t="s">
        <v>147</v>
      </c>
      <c r="B4632" s="81" t="s">
        <v>493</v>
      </c>
      <c r="C4632" s="81" t="str">
        <f t="shared" si="72"/>
        <v>08103</v>
      </c>
      <c r="D4632" s="81" t="s">
        <v>606</v>
      </c>
      <c r="E4632" s="81" t="s">
        <v>557</v>
      </c>
      <c r="F4632" s="81">
        <v>3.85</v>
      </c>
      <c r="G4632" s="81" t="s">
        <v>515</v>
      </c>
      <c r="H4632" s="81" t="s">
        <v>3810</v>
      </c>
      <c r="I4632" s="81" t="s">
        <v>3809</v>
      </c>
      <c r="J4632" s="81" t="s">
        <v>231</v>
      </c>
      <c r="K4632" s="81" t="s">
        <v>333</v>
      </c>
      <c r="L4632" s="81">
        <v>-108.28336097222224</v>
      </c>
      <c r="M4632" s="81">
        <v>39.695893222222217</v>
      </c>
      <c r="N4632" s="190">
        <v>0</v>
      </c>
      <c r="O4632" s="185">
        <v>0</v>
      </c>
      <c r="P4632" s="185">
        <v>0.06</v>
      </c>
      <c r="Q4632" s="185">
        <v>0</v>
      </c>
      <c r="R4632" s="186">
        <v>0</v>
      </c>
    </row>
    <row r="4633" spans="1:18" s="81" customFormat="1" x14ac:dyDescent="0.2">
      <c r="A4633" s="81" t="s">
        <v>147</v>
      </c>
      <c r="B4633" s="81" t="s">
        <v>493</v>
      </c>
      <c r="C4633" s="81" t="str">
        <f t="shared" si="72"/>
        <v>08103</v>
      </c>
      <c r="D4633" s="81" t="s">
        <v>606</v>
      </c>
      <c r="E4633" s="81" t="s">
        <v>557</v>
      </c>
      <c r="F4633" s="81">
        <v>3.85</v>
      </c>
      <c r="G4633" s="81" t="s">
        <v>515</v>
      </c>
      <c r="H4633" s="81" t="s">
        <v>3810</v>
      </c>
      <c r="I4633" s="81" t="s">
        <v>3809</v>
      </c>
      <c r="J4633" s="81" t="s">
        <v>231</v>
      </c>
      <c r="K4633" s="81" t="s">
        <v>333</v>
      </c>
      <c r="L4633" s="81">
        <v>-108.28336097222224</v>
      </c>
      <c r="M4633" s="81">
        <v>39.695893222222217</v>
      </c>
      <c r="N4633" s="190">
        <v>1.84</v>
      </c>
      <c r="O4633" s="185">
        <v>0</v>
      </c>
      <c r="P4633" s="185">
        <v>0</v>
      </c>
      <c r="Q4633" s="185">
        <v>0</v>
      </c>
      <c r="R4633" s="186">
        <v>0</v>
      </c>
    </row>
    <row r="4634" spans="1:18" s="81" customFormat="1" x14ac:dyDescent="0.2">
      <c r="A4634" s="81" t="s">
        <v>147</v>
      </c>
      <c r="B4634" s="81" t="s">
        <v>493</v>
      </c>
      <c r="C4634" s="81" t="str">
        <f t="shared" si="72"/>
        <v>08103</v>
      </c>
      <c r="D4634" s="81" t="s">
        <v>606</v>
      </c>
      <c r="E4634" s="81" t="s">
        <v>557</v>
      </c>
      <c r="F4634" s="81">
        <v>3.85</v>
      </c>
      <c r="G4634" s="81" t="s">
        <v>515</v>
      </c>
      <c r="H4634" s="81" t="s">
        <v>3810</v>
      </c>
      <c r="I4634" s="81" t="s">
        <v>3809</v>
      </c>
      <c r="J4634" s="81" t="s">
        <v>231</v>
      </c>
      <c r="K4634" s="81" t="s">
        <v>333</v>
      </c>
      <c r="L4634" s="81">
        <v>-108.28336097222224</v>
      </c>
      <c r="M4634" s="81">
        <v>39.695893222222217</v>
      </c>
      <c r="N4634" s="190">
        <v>0</v>
      </c>
      <c r="O4634" s="185">
        <v>0</v>
      </c>
      <c r="P4634" s="185">
        <v>0</v>
      </c>
      <c r="Q4634" s="185">
        <v>1.155E-3</v>
      </c>
      <c r="R4634" s="186">
        <v>0</v>
      </c>
    </row>
    <row r="4635" spans="1:18" s="81" customFormat="1" x14ac:dyDescent="0.2">
      <c r="A4635" s="81" t="s">
        <v>147</v>
      </c>
      <c r="B4635" s="81" t="s">
        <v>493</v>
      </c>
      <c r="C4635" s="81" t="str">
        <f t="shared" si="72"/>
        <v>08103</v>
      </c>
      <c r="D4635" s="81" t="s">
        <v>606</v>
      </c>
      <c r="E4635" s="81" t="s">
        <v>557</v>
      </c>
      <c r="F4635" s="81">
        <v>3.85</v>
      </c>
      <c r="G4635" s="81" t="s">
        <v>515</v>
      </c>
      <c r="H4635" s="81" t="s">
        <v>3810</v>
      </c>
      <c r="I4635" s="81" t="s">
        <v>3809</v>
      </c>
      <c r="J4635" s="81" t="s">
        <v>231</v>
      </c>
      <c r="K4635" s="81" t="s">
        <v>333</v>
      </c>
      <c r="L4635" s="81">
        <v>-108.28336097222224</v>
      </c>
      <c r="M4635" s="81">
        <v>39.695893222222217</v>
      </c>
      <c r="N4635" s="190">
        <v>0</v>
      </c>
      <c r="O4635" s="185">
        <v>0.24</v>
      </c>
      <c r="P4635" s="185">
        <v>0</v>
      </c>
      <c r="Q4635" s="185">
        <v>0</v>
      </c>
      <c r="R4635" s="186">
        <v>0</v>
      </c>
    </row>
    <row r="4636" spans="1:18" s="81" customFormat="1" x14ac:dyDescent="0.2">
      <c r="A4636" s="81" t="s">
        <v>147</v>
      </c>
      <c r="B4636" s="81" t="s">
        <v>493</v>
      </c>
      <c r="C4636" s="81" t="str">
        <f t="shared" si="72"/>
        <v>08103</v>
      </c>
      <c r="D4636" s="81" t="s">
        <v>606</v>
      </c>
      <c r="E4636" s="81" t="s">
        <v>557</v>
      </c>
      <c r="F4636" s="81">
        <v>3650</v>
      </c>
      <c r="G4636" s="81" t="s">
        <v>505</v>
      </c>
      <c r="H4636" s="81" t="s">
        <v>3811</v>
      </c>
      <c r="I4636" s="81" t="s">
        <v>3809</v>
      </c>
      <c r="J4636" s="81" t="s">
        <v>4</v>
      </c>
      <c r="K4636" s="81" t="s">
        <v>319</v>
      </c>
      <c r="L4636" s="81">
        <v>-108.28336097222224</v>
      </c>
      <c r="M4636" s="81">
        <v>39.695893222222217</v>
      </c>
      <c r="N4636" s="190">
        <v>0</v>
      </c>
      <c r="O4636" s="185">
        <v>4.0582529999999997</v>
      </c>
      <c r="P4636" s="185">
        <v>0</v>
      </c>
      <c r="Q4636" s="185">
        <v>0</v>
      </c>
      <c r="R4636" s="186">
        <v>0</v>
      </c>
    </row>
    <row r="4637" spans="1:18" s="81" customFormat="1" x14ac:dyDescent="0.2">
      <c r="A4637" s="81" t="s">
        <v>147</v>
      </c>
      <c r="B4637" s="81" t="s">
        <v>493</v>
      </c>
      <c r="C4637" s="81" t="str">
        <f t="shared" si="72"/>
        <v>08103</v>
      </c>
      <c r="D4637" s="81" t="s">
        <v>606</v>
      </c>
      <c r="E4637" s="81" t="s">
        <v>557</v>
      </c>
      <c r="F4637" s="81">
        <v>7300</v>
      </c>
      <c r="G4637" s="81" t="s">
        <v>505</v>
      </c>
      <c r="H4637" s="81" t="s">
        <v>3812</v>
      </c>
      <c r="I4637" s="81" t="s">
        <v>3809</v>
      </c>
      <c r="J4637" s="81" t="s">
        <v>6</v>
      </c>
      <c r="K4637" s="81" t="s">
        <v>319</v>
      </c>
      <c r="L4637" s="81">
        <v>-108.28336097222224</v>
      </c>
      <c r="M4637" s="81">
        <v>39.695893222222217</v>
      </c>
      <c r="N4637" s="190">
        <v>0</v>
      </c>
      <c r="O4637" s="185">
        <v>15.002594999999999</v>
      </c>
      <c r="P4637" s="185">
        <v>0</v>
      </c>
      <c r="Q4637" s="185">
        <v>0</v>
      </c>
      <c r="R4637" s="186">
        <v>0</v>
      </c>
    </row>
    <row r="4638" spans="1:18" s="81" customFormat="1" x14ac:dyDescent="0.2">
      <c r="A4638" s="81" t="s">
        <v>147</v>
      </c>
      <c r="B4638" s="81" t="s">
        <v>493</v>
      </c>
      <c r="C4638" s="81" t="str">
        <f t="shared" si="72"/>
        <v>08103</v>
      </c>
      <c r="D4638" s="81" t="s">
        <v>606</v>
      </c>
      <c r="E4638" s="81" t="s">
        <v>557</v>
      </c>
      <c r="F4638" s="81">
        <v>2059</v>
      </c>
      <c r="G4638" s="81" t="s">
        <v>526</v>
      </c>
      <c r="H4638" s="81" t="s">
        <v>602</v>
      </c>
      <c r="I4638" s="81" t="s">
        <v>3809</v>
      </c>
      <c r="J4638" s="81" t="s">
        <v>277</v>
      </c>
      <c r="K4638" s="81" t="s">
        <v>350</v>
      </c>
      <c r="L4638" s="81">
        <v>-108.28336097222224</v>
      </c>
      <c r="M4638" s="81">
        <v>39.695893222222217</v>
      </c>
      <c r="N4638" s="190">
        <v>0</v>
      </c>
      <c r="O4638" s="185">
        <v>4.0999999999999996</v>
      </c>
      <c r="P4638" s="185">
        <v>0</v>
      </c>
      <c r="Q4638" s="185">
        <v>0</v>
      </c>
      <c r="R4638" s="186">
        <v>0</v>
      </c>
    </row>
    <row r="4639" spans="1:18" s="81" customFormat="1" x14ac:dyDescent="0.2">
      <c r="A4639" s="81" t="s">
        <v>147</v>
      </c>
      <c r="B4639" s="81" t="s">
        <v>493</v>
      </c>
      <c r="C4639" s="81" t="str">
        <f t="shared" si="72"/>
        <v>08103</v>
      </c>
      <c r="D4639" s="81" t="s">
        <v>606</v>
      </c>
      <c r="E4639" s="81" t="s">
        <v>557</v>
      </c>
      <c r="F4639" s="81">
        <v>360.27600000000001</v>
      </c>
      <c r="G4639" s="81" t="s">
        <v>528</v>
      </c>
      <c r="H4639" s="81" t="s">
        <v>531</v>
      </c>
      <c r="I4639" s="81" t="s">
        <v>3809</v>
      </c>
      <c r="J4639" s="81" t="s">
        <v>14</v>
      </c>
      <c r="K4639" s="81" t="s">
        <v>494</v>
      </c>
      <c r="L4639" s="81">
        <v>-108.28336097222224</v>
      </c>
      <c r="M4639" s="81">
        <v>39.695893222222217</v>
      </c>
      <c r="N4639" s="190">
        <v>0</v>
      </c>
      <c r="O4639" s="185">
        <v>10.880225663645835</v>
      </c>
      <c r="P4639" s="185">
        <v>0</v>
      </c>
      <c r="Q4639" s="185">
        <v>0</v>
      </c>
      <c r="R4639" s="186">
        <v>0</v>
      </c>
    </row>
    <row r="4640" spans="1:18" s="81" customFormat="1" x14ac:dyDescent="0.2">
      <c r="A4640" s="81" t="s">
        <v>147</v>
      </c>
      <c r="B4640" s="81" t="s">
        <v>493</v>
      </c>
      <c r="C4640" s="81" t="str">
        <f t="shared" si="72"/>
        <v>08103</v>
      </c>
      <c r="D4640" s="81" t="s">
        <v>606</v>
      </c>
      <c r="E4640" s="81" t="s">
        <v>559</v>
      </c>
      <c r="F4640" s="81">
        <v>700</v>
      </c>
      <c r="G4640" s="81" t="s">
        <v>528</v>
      </c>
      <c r="H4640" s="81" t="s">
        <v>3813</v>
      </c>
      <c r="I4640" s="81" t="s">
        <v>3814</v>
      </c>
      <c r="J4640" s="81" t="s">
        <v>14</v>
      </c>
      <c r="K4640" s="81" t="s">
        <v>494</v>
      </c>
      <c r="L4640" s="81">
        <v>-109.03110111111111</v>
      </c>
      <c r="M4640" s="81">
        <v>39.723698833333337</v>
      </c>
      <c r="N4640" s="190">
        <v>0</v>
      </c>
      <c r="O4640" s="185">
        <v>3.0617720460510891</v>
      </c>
      <c r="P4640" s="185">
        <v>0</v>
      </c>
      <c r="Q4640" s="185">
        <v>0</v>
      </c>
      <c r="R4640" s="186">
        <v>0</v>
      </c>
    </row>
    <row r="4641" spans="1:18" s="81" customFormat="1" x14ac:dyDescent="0.2">
      <c r="A4641" s="81" t="s">
        <v>147</v>
      </c>
      <c r="B4641" s="81" t="s">
        <v>493</v>
      </c>
      <c r="C4641" s="81" t="str">
        <f t="shared" si="72"/>
        <v>08103</v>
      </c>
      <c r="D4641" s="81" t="s">
        <v>606</v>
      </c>
      <c r="E4641" s="81" t="s">
        <v>562</v>
      </c>
      <c r="F4641" s="81">
        <v>700</v>
      </c>
      <c r="G4641" s="81" t="s">
        <v>668</v>
      </c>
      <c r="H4641" s="81" t="s">
        <v>531</v>
      </c>
      <c r="I4641" s="81" t="s">
        <v>3815</v>
      </c>
      <c r="J4641" s="81" t="s">
        <v>245</v>
      </c>
      <c r="K4641" s="81" t="s">
        <v>494</v>
      </c>
      <c r="L4641" s="81">
        <v>-108.94756000000001</v>
      </c>
      <c r="M4641" s="81">
        <v>39.691338194444441</v>
      </c>
      <c r="N4641" s="190">
        <v>0</v>
      </c>
      <c r="O4641" s="185">
        <v>3.0617720460510891</v>
      </c>
      <c r="P4641" s="185">
        <v>0</v>
      </c>
      <c r="Q4641" s="185">
        <v>0</v>
      </c>
      <c r="R4641" s="186">
        <v>0</v>
      </c>
    </row>
    <row r="4642" spans="1:18" s="81" customFormat="1" x14ac:dyDescent="0.2">
      <c r="A4642" s="81" t="s">
        <v>147</v>
      </c>
      <c r="B4642" s="81" t="s">
        <v>493</v>
      </c>
      <c r="C4642" s="81" t="str">
        <f t="shared" si="72"/>
        <v>08103</v>
      </c>
      <c r="D4642" s="81" t="s">
        <v>606</v>
      </c>
      <c r="E4642" s="81" t="s">
        <v>3459</v>
      </c>
      <c r="F4642" s="81">
        <v>400</v>
      </c>
      <c r="G4642" s="81" t="s">
        <v>528</v>
      </c>
      <c r="H4642" s="81" t="s">
        <v>1066</v>
      </c>
      <c r="I4642" s="81" t="s">
        <v>3816</v>
      </c>
      <c r="J4642" s="81" t="s">
        <v>14</v>
      </c>
      <c r="K4642" s="81" t="s">
        <v>494</v>
      </c>
      <c r="L4642" s="81">
        <v>-108.72773297222223</v>
      </c>
      <c r="M4642" s="81">
        <v>39.860800055555558</v>
      </c>
      <c r="N4642" s="190">
        <v>0</v>
      </c>
      <c r="O4642" s="185">
        <v>4.1005875616755656</v>
      </c>
      <c r="P4642" s="185">
        <v>0</v>
      </c>
      <c r="Q4642" s="185">
        <v>0</v>
      </c>
      <c r="R4642" s="186">
        <v>0</v>
      </c>
    </row>
    <row r="4643" spans="1:18" s="81" customFormat="1" x14ac:dyDescent="0.2">
      <c r="A4643" s="81" t="s">
        <v>147</v>
      </c>
      <c r="B4643" s="81" t="s">
        <v>493</v>
      </c>
      <c r="C4643" s="81" t="str">
        <f t="shared" si="72"/>
        <v>08103</v>
      </c>
      <c r="D4643" s="81" t="s">
        <v>606</v>
      </c>
      <c r="E4643" s="81" t="s">
        <v>3817</v>
      </c>
      <c r="F4643" s="81">
        <v>700</v>
      </c>
      <c r="G4643" s="81" t="s">
        <v>668</v>
      </c>
      <c r="H4643" s="81" t="s">
        <v>531</v>
      </c>
      <c r="I4643" s="81" t="s">
        <v>3818</v>
      </c>
      <c r="J4643" s="81" t="s">
        <v>245</v>
      </c>
      <c r="K4643" s="81" t="s">
        <v>494</v>
      </c>
      <c r="L4643" s="81">
        <v>-109.04111277777777</v>
      </c>
      <c r="M4643" s="81">
        <v>39.712602583333336</v>
      </c>
      <c r="N4643" s="190">
        <v>0</v>
      </c>
      <c r="O4643" s="185">
        <v>3.0617720460510891</v>
      </c>
      <c r="P4643" s="185">
        <v>0</v>
      </c>
      <c r="Q4643" s="185">
        <v>0</v>
      </c>
      <c r="R4643" s="186">
        <v>0</v>
      </c>
    </row>
    <row r="4644" spans="1:18" s="81" customFormat="1" x14ac:dyDescent="0.2">
      <c r="A4644" s="81" t="s">
        <v>147</v>
      </c>
      <c r="B4644" s="81" t="s">
        <v>493</v>
      </c>
      <c r="C4644" s="81" t="str">
        <f t="shared" si="72"/>
        <v>08103</v>
      </c>
      <c r="D4644" s="81" t="s">
        <v>606</v>
      </c>
      <c r="E4644" s="81" t="s">
        <v>3129</v>
      </c>
      <c r="F4644" s="81">
        <v>31.584</v>
      </c>
      <c r="G4644" s="81" t="s">
        <v>528</v>
      </c>
      <c r="H4644" s="81" t="s">
        <v>1345</v>
      </c>
      <c r="I4644" s="81" t="s">
        <v>3819</v>
      </c>
      <c r="J4644" s="81" t="s">
        <v>14</v>
      </c>
      <c r="K4644" s="81" t="s">
        <v>494</v>
      </c>
      <c r="L4644" s="81">
        <v>-108.18961111111113</v>
      </c>
      <c r="M4644" s="81">
        <v>40.15625</v>
      </c>
      <c r="N4644" s="190">
        <v>0</v>
      </c>
      <c r="O4644" s="185">
        <v>2.0557612309200168</v>
      </c>
      <c r="P4644" s="185">
        <v>0</v>
      </c>
      <c r="Q4644" s="185">
        <v>0</v>
      </c>
      <c r="R4644" s="186">
        <v>0</v>
      </c>
    </row>
    <row r="4645" spans="1:18" s="81" customFormat="1" x14ac:dyDescent="0.2">
      <c r="A4645" s="81" t="s">
        <v>147</v>
      </c>
      <c r="B4645" s="81" t="s">
        <v>493</v>
      </c>
      <c r="C4645" s="81" t="str">
        <f t="shared" si="72"/>
        <v>08103</v>
      </c>
      <c r="D4645" s="81" t="s">
        <v>606</v>
      </c>
      <c r="E4645" s="81" t="s">
        <v>3133</v>
      </c>
      <c r="F4645" s="81">
        <v>96.894000000000005</v>
      </c>
      <c r="G4645" s="81" t="s">
        <v>528</v>
      </c>
      <c r="H4645" s="81" t="s">
        <v>1345</v>
      </c>
      <c r="I4645" s="81" t="s">
        <v>3820</v>
      </c>
      <c r="J4645" s="81" t="s">
        <v>14</v>
      </c>
      <c r="K4645" s="81" t="s">
        <v>494</v>
      </c>
      <c r="L4645" s="81">
        <v>-108.18680427777778</v>
      </c>
      <c r="M4645" s="81">
        <v>40.111009861111114</v>
      </c>
      <c r="N4645" s="190">
        <v>0</v>
      </c>
      <c r="O4645" s="185">
        <v>6.3067036698570202</v>
      </c>
      <c r="P4645" s="185">
        <v>0</v>
      </c>
      <c r="Q4645" s="185">
        <v>0</v>
      </c>
      <c r="R4645" s="186">
        <v>0</v>
      </c>
    </row>
    <row r="4646" spans="1:18" s="81" customFormat="1" x14ac:dyDescent="0.2">
      <c r="A4646" s="81" t="s">
        <v>147</v>
      </c>
      <c r="B4646" s="81" t="s">
        <v>493</v>
      </c>
      <c r="C4646" s="81" t="str">
        <f t="shared" si="72"/>
        <v>08103</v>
      </c>
      <c r="D4646" s="81" t="s">
        <v>606</v>
      </c>
      <c r="E4646" s="81" t="s">
        <v>3490</v>
      </c>
      <c r="F4646" s="81">
        <v>34.902000000000001</v>
      </c>
      <c r="G4646" s="81" t="s">
        <v>528</v>
      </c>
      <c r="H4646" s="81" t="s">
        <v>1345</v>
      </c>
      <c r="I4646" s="81" t="s">
        <v>3821</v>
      </c>
      <c r="J4646" s="81" t="s">
        <v>14</v>
      </c>
      <c r="K4646" s="81" t="s">
        <v>494</v>
      </c>
      <c r="L4646" s="81">
        <v>-108.1863398888889</v>
      </c>
      <c r="M4646" s="81">
        <v>40.131674666666669</v>
      </c>
      <c r="N4646" s="190">
        <v>0</v>
      </c>
      <c r="O4646" s="185">
        <v>2.2717255091682635</v>
      </c>
      <c r="P4646" s="185">
        <v>0</v>
      </c>
      <c r="Q4646" s="185">
        <v>0</v>
      </c>
      <c r="R4646" s="186">
        <v>0</v>
      </c>
    </row>
    <row r="4647" spans="1:18" s="81" customFormat="1" x14ac:dyDescent="0.2">
      <c r="A4647" s="81" t="s">
        <v>147</v>
      </c>
      <c r="B4647" s="81" t="s">
        <v>493</v>
      </c>
      <c r="C4647" s="81" t="str">
        <f t="shared" si="72"/>
        <v>08103</v>
      </c>
      <c r="D4647" s="81" t="s">
        <v>606</v>
      </c>
      <c r="E4647" s="81" t="s">
        <v>3492</v>
      </c>
      <c r="F4647" s="81">
        <v>38.64</v>
      </c>
      <c r="G4647" s="81" t="s">
        <v>528</v>
      </c>
      <c r="H4647" s="81" t="s">
        <v>1345</v>
      </c>
      <c r="I4647" s="81" t="s">
        <v>3822</v>
      </c>
      <c r="J4647" s="81" t="s">
        <v>14</v>
      </c>
      <c r="K4647" s="81" t="s">
        <v>494</v>
      </c>
      <c r="L4647" s="81">
        <v>-108.19753525</v>
      </c>
      <c r="M4647" s="81">
        <v>40.133205666666669</v>
      </c>
      <c r="N4647" s="190">
        <v>0</v>
      </c>
      <c r="O4647" s="185">
        <v>2.51502703782768</v>
      </c>
      <c r="P4647" s="185">
        <v>0</v>
      </c>
      <c r="Q4647" s="185">
        <v>0</v>
      </c>
      <c r="R4647" s="186">
        <v>0</v>
      </c>
    </row>
    <row r="4648" spans="1:18" s="81" customFormat="1" x14ac:dyDescent="0.2">
      <c r="A4648" s="81" t="s">
        <v>147</v>
      </c>
      <c r="B4648" s="81" t="s">
        <v>493</v>
      </c>
      <c r="C4648" s="81" t="str">
        <f t="shared" si="72"/>
        <v>08103</v>
      </c>
      <c r="D4648" s="81" t="s">
        <v>606</v>
      </c>
      <c r="E4648" s="81" t="s">
        <v>574</v>
      </c>
      <c r="F4648" s="81">
        <v>43.747</v>
      </c>
      <c r="G4648" s="81" t="s">
        <v>528</v>
      </c>
      <c r="H4648" s="81" t="s">
        <v>1066</v>
      </c>
      <c r="I4648" s="81" t="s">
        <v>3823</v>
      </c>
      <c r="J4648" s="81" t="s">
        <v>14</v>
      </c>
      <c r="K4648" s="81" t="s">
        <v>494</v>
      </c>
      <c r="L4648" s="81">
        <v>-109.00542863888889</v>
      </c>
      <c r="M4648" s="81">
        <v>39.957596333333342</v>
      </c>
      <c r="N4648" s="190">
        <v>0</v>
      </c>
      <c r="O4648" s="185">
        <v>2.8474917424281707</v>
      </c>
      <c r="P4648" s="185">
        <v>0</v>
      </c>
      <c r="Q4648" s="185">
        <v>0</v>
      </c>
      <c r="R4648" s="186">
        <v>0</v>
      </c>
    </row>
    <row r="4649" spans="1:18" s="81" customFormat="1" x14ac:dyDescent="0.2">
      <c r="A4649" s="81" t="s">
        <v>147</v>
      </c>
      <c r="B4649" s="81" t="s">
        <v>493</v>
      </c>
      <c r="C4649" s="81" t="str">
        <f t="shared" si="72"/>
        <v>08103</v>
      </c>
      <c r="D4649" s="81" t="s">
        <v>606</v>
      </c>
      <c r="E4649" s="81" t="s">
        <v>577</v>
      </c>
      <c r="F4649" s="81">
        <v>32.298000000000002</v>
      </c>
      <c r="G4649" s="81" t="s">
        <v>528</v>
      </c>
      <c r="H4649" s="81" t="s">
        <v>1066</v>
      </c>
      <c r="I4649" s="81" t="s">
        <v>3824</v>
      </c>
      <c r="J4649" s="81" t="s">
        <v>14</v>
      </c>
      <c r="K4649" s="81" t="s">
        <v>494</v>
      </c>
      <c r="L4649" s="81">
        <v>-108.99291599999999</v>
      </c>
      <c r="M4649" s="81">
        <v>39.955564611111114</v>
      </c>
      <c r="N4649" s="190">
        <v>0</v>
      </c>
      <c r="O4649" s="185">
        <v>2.1022345566190066</v>
      </c>
      <c r="P4649" s="185">
        <v>0</v>
      </c>
      <c r="Q4649" s="185">
        <v>0</v>
      </c>
      <c r="R4649" s="186">
        <v>0</v>
      </c>
    </row>
    <row r="4650" spans="1:18" s="81" customFormat="1" x14ac:dyDescent="0.2">
      <c r="A4650" s="81" t="s">
        <v>147</v>
      </c>
      <c r="B4650" s="81" t="s">
        <v>493</v>
      </c>
      <c r="C4650" s="81" t="str">
        <f t="shared" si="72"/>
        <v>08103</v>
      </c>
      <c r="D4650" s="81" t="s">
        <v>606</v>
      </c>
      <c r="E4650" s="81" t="s">
        <v>746</v>
      </c>
      <c r="F4650" s="81">
        <v>57.792000000000002</v>
      </c>
      <c r="G4650" s="81" t="s">
        <v>528</v>
      </c>
      <c r="H4650" s="81" t="s">
        <v>529</v>
      </c>
      <c r="I4650" s="81" t="s">
        <v>3825</v>
      </c>
      <c r="J4650" s="81" t="s">
        <v>14</v>
      </c>
      <c r="K4650" s="81" t="s">
        <v>494</v>
      </c>
      <c r="L4650" s="81">
        <v>-108.91105944444445</v>
      </c>
      <c r="M4650" s="81">
        <v>40.061450111111107</v>
      </c>
      <c r="N4650" s="190">
        <v>0</v>
      </c>
      <c r="O4650" s="185">
        <v>3.7616056565770521</v>
      </c>
      <c r="P4650" s="185">
        <v>0</v>
      </c>
      <c r="Q4650" s="185">
        <v>0</v>
      </c>
      <c r="R4650" s="186">
        <v>0</v>
      </c>
    </row>
    <row r="4651" spans="1:18" s="81" customFormat="1" x14ac:dyDescent="0.2">
      <c r="A4651" s="81" t="s">
        <v>147</v>
      </c>
      <c r="B4651" s="81" t="s">
        <v>493</v>
      </c>
      <c r="C4651" s="81" t="str">
        <f t="shared" si="72"/>
        <v>08103</v>
      </c>
      <c r="D4651" s="81" t="s">
        <v>606</v>
      </c>
      <c r="E4651" s="81" t="s">
        <v>749</v>
      </c>
      <c r="F4651" s="81">
        <v>532</v>
      </c>
      <c r="G4651" s="81" t="s">
        <v>528</v>
      </c>
      <c r="H4651" s="81" t="s">
        <v>1066</v>
      </c>
      <c r="I4651" s="81" t="s">
        <v>3826</v>
      </c>
      <c r="J4651" s="81" t="s">
        <v>14</v>
      </c>
      <c r="K4651" s="81" t="s">
        <v>494</v>
      </c>
      <c r="L4651" s="81">
        <v>-108.96043686111112</v>
      </c>
      <c r="M4651" s="81">
        <v>40.050889472222224</v>
      </c>
      <c r="N4651" s="190">
        <v>0</v>
      </c>
      <c r="O4651" s="185">
        <v>1.4543417218742674</v>
      </c>
      <c r="P4651" s="185">
        <v>0</v>
      </c>
      <c r="Q4651" s="185">
        <v>0</v>
      </c>
      <c r="R4651" s="186">
        <v>0</v>
      </c>
    </row>
    <row r="4652" spans="1:18" s="81" customFormat="1" x14ac:dyDescent="0.2">
      <c r="A4652" s="81" t="s">
        <v>147</v>
      </c>
      <c r="B4652" s="81" t="s">
        <v>493</v>
      </c>
      <c r="C4652" s="81" t="str">
        <f t="shared" si="72"/>
        <v>08103</v>
      </c>
      <c r="D4652" s="81" t="s">
        <v>606</v>
      </c>
      <c r="E4652" s="81" t="s">
        <v>752</v>
      </c>
      <c r="F4652" s="81">
        <v>46.956000000000003</v>
      </c>
      <c r="G4652" s="81" t="s">
        <v>528</v>
      </c>
      <c r="H4652" s="81" t="s">
        <v>531</v>
      </c>
      <c r="I4652" s="81" t="s">
        <v>3827</v>
      </c>
      <c r="J4652" s="81" t="s">
        <v>14</v>
      </c>
      <c r="K4652" s="81" t="s">
        <v>494</v>
      </c>
      <c r="L4652" s="81">
        <v>-108.24326388888889</v>
      </c>
      <c r="M4652" s="81">
        <v>40.114577777777782</v>
      </c>
      <c r="N4652" s="190">
        <v>0</v>
      </c>
      <c r="O4652" s="185">
        <v>4.1871312822822411</v>
      </c>
      <c r="P4652" s="185">
        <v>0</v>
      </c>
      <c r="Q4652" s="185">
        <v>0</v>
      </c>
      <c r="R4652" s="186">
        <v>0</v>
      </c>
    </row>
    <row r="4653" spans="1:18" s="81" customFormat="1" x14ac:dyDescent="0.2">
      <c r="A4653" s="81" t="s">
        <v>147</v>
      </c>
      <c r="B4653" s="81" t="s">
        <v>493</v>
      </c>
      <c r="C4653" s="81" t="str">
        <f t="shared" si="72"/>
        <v>08103</v>
      </c>
      <c r="D4653" s="81" t="s">
        <v>606</v>
      </c>
      <c r="E4653" s="81" t="s">
        <v>3828</v>
      </c>
      <c r="F4653" s="81">
        <v>37.799999999999997</v>
      </c>
      <c r="G4653" s="81" t="s">
        <v>528</v>
      </c>
      <c r="H4653" s="81" t="s">
        <v>529</v>
      </c>
      <c r="I4653" s="81" t="s">
        <v>3829</v>
      </c>
      <c r="J4653" s="81" t="s">
        <v>14</v>
      </c>
      <c r="K4653" s="81" t="s">
        <v>494</v>
      </c>
      <c r="L4653" s="81">
        <v>-109.00369747222223</v>
      </c>
      <c r="M4653" s="81">
        <v>39.950815472222224</v>
      </c>
      <c r="N4653" s="190">
        <v>0</v>
      </c>
      <c r="O4653" s="185">
        <v>2.4604017440560795</v>
      </c>
      <c r="P4653" s="185">
        <v>0</v>
      </c>
      <c r="Q4653" s="185">
        <v>0</v>
      </c>
      <c r="R4653" s="186">
        <v>0</v>
      </c>
    </row>
    <row r="4654" spans="1:18" s="81" customFormat="1" x14ac:dyDescent="0.2">
      <c r="A4654" s="81" t="s">
        <v>147</v>
      </c>
      <c r="B4654" s="81" t="s">
        <v>493</v>
      </c>
      <c r="C4654" s="81" t="str">
        <f t="shared" si="72"/>
        <v>08103</v>
      </c>
      <c r="D4654" s="81" t="s">
        <v>606</v>
      </c>
      <c r="E4654" s="81" t="s">
        <v>3830</v>
      </c>
      <c r="F4654" s="81">
        <v>105.462</v>
      </c>
      <c r="G4654" s="81" t="s">
        <v>528</v>
      </c>
      <c r="H4654" s="81" t="s">
        <v>531</v>
      </c>
      <c r="I4654" s="81" t="s">
        <v>3831</v>
      </c>
      <c r="J4654" s="81" t="s">
        <v>14</v>
      </c>
      <c r="K4654" s="81" t="s">
        <v>494</v>
      </c>
      <c r="L4654" s="81">
        <v>-107.9226888888889</v>
      </c>
      <c r="M4654" s="81">
        <v>40.187547222222221</v>
      </c>
      <c r="N4654" s="190">
        <v>0</v>
      </c>
      <c r="O4654" s="185">
        <v>6.8889871036149506</v>
      </c>
      <c r="P4654" s="185">
        <v>0</v>
      </c>
      <c r="Q4654" s="185">
        <v>0</v>
      </c>
      <c r="R4654" s="186">
        <v>0</v>
      </c>
    </row>
    <row r="4655" spans="1:18" s="81" customFormat="1" x14ac:dyDescent="0.2">
      <c r="A4655" s="81" t="s">
        <v>147</v>
      </c>
      <c r="B4655" s="81" t="s">
        <v>493</v>
      </c>
      <c r="C4655" s="81" t="str">
        <f t="shared" si="72"/>
        <v>08103</v>
      </c>
      <c r="D4655" s="81" t="s">
        <v>606</v>
      </c>
      <c r="E4655" s="81" t="s">
        <v>3832</v>
      </c>
      <c r="F4655" s="81">
        <v>64.763999999999996</v>
      </c>
      <c r="G4655" s="81" t="s">
        <v>528</v>
      </c>
      <c r="H4655" s="81" t="s">
        <v>529</v>
      </c>
      <c r="I4655" s="81" t="s">
        <v>3833</v>
      </c>
      <c r="J4655" s="81" t="s">
        <v>14</v>
      </c>
      <c r="K4655" s="81" t="s">
        <v>494</v>
      </c>
      <c r="L4655" s="81">
        <v>-107.94142500000001</v>
      </c>
      <c r="M4655" s="81">
        <v>40.169525</v>
      </c>
      <c r="N4655" s="190">
        <v>0</v>
      </c>
      <c r="O4655" s="185">
        <v>4.2099365633202472</v>
      </c>
      <c r="P4655" s="185">
        <v>0</v>
      </c>
      <c r="Q4655" s="185">
        <v>0</v>
      </c>
      <c r="R4655" s="186">
        <v>0</v>
      </c>
    </row>
    <row r="4656" spans="1:18" s="81" customFormat="1" x14ac:dyDescent="0.2">
      <c r="A4656" s="81" t="s">
        <v>147</v>
      </c>
      <c r="B4656" s="81" t="s">
        <v>493</v>
      </c>
      <c r="C4656" s="81" t="str">
        <f t="shared" si="72"/>
        <v>08103</v>
      </c>
      <c r="D4656" s="81" t="s">
        <v>606</v>
      </c>
      <c r="E4656" s="81" t="s">
        <v>3504</v>
      </c>
      <c r="F4656" s="81">
        <v>840</v>
      </c>
      <c r="G4656" s="81" t="s">
        <v>528</v>
      </c>
      <c r="H4656" s="81" t="s">
        <v>565</v>
      </c>
      <c r="I4656" s="81" t="s">
        <v>3834</v>
      </c>
      <c r="J4656" s="81" t="s">
        <v>14</v>
      </c>
      <c r="K4656" s="81" t="s">
        <v>494</v>
      </c>
      <c r="L4656" s="81">
        <v>-108.17658977777778</v>
      </c>
      <c r="M4656" s="81">
        <v>39.893512444444447</v>
      </c>
      <c r="N4656" s="190">
        <v>0</v>
      </c>
      <c r="O4656" s="185">
        <v>54.674500822340875</v>
      </c>
      <c r="P4656" s="185">
        <v>0</v>
      </c>
      <c r="Q4656" s="185">
        <v>0</v>
      </c>
      <c r="R4656" s="186">
        <v>0</v>
      </c>
    </row>
    <row r="4657" spans="1:18" s="81" customFormat="1" x14ac:dyDescent="0.2">
      <c r="A4657" s="81" t="s">
        <v>147</v>
      </c>
      <c r="B4657" s="81" t="s">
        <v>493</v>
      </c>
      <c r="C4657" s="81" t="str">
        <f t="shared" si="72"/>
        <v>08103</v>
      </c>
      <c r="D4657" s="81" t="s">
        <v>606</v>
      </c>
      <c r="E4657" s="81" t="s">
        <v>758</v>
      </c>
      <c r="F4657" s="81">
        <v>383.25</v>
      </c>
      <c r="G4657" s="81" t="s">
        <v>528</v>
      </c>
      <c r="H4657" s="81" t="s">
        <v>531</v>
      </c>
      <c r="I4657" s="81" t="s">
        <v>3835</v>
      </c>
      <c r="J4657" s="81" t="s">
        <v>14</v>
      </c>
      <c r="K4657" s="81" t="s">
        <v>494</v>
      </c>
      <c r="L4657" s="81">
        <v>-108.19467186111112</v>
      </c>
      <c r="M4657" s="81">
        <v>39.943320083333333</v>
      </c>
      <c r="N4657" s="190">
        <v>0</v>
      </c>
      <c r="O4657" s="185">
        <v>4.9207050740106792</v>
      </c>
      <c r="P4657" s="185">
        <v>0</v>
      </c>
      <c r="Q4657" s="185">
        <v>0</v>
      </c>
      <c r="R4657" s="186">
        <v>0</v>
      </c>
    </row>
    <row r="4658" spans="1:18" s="81" customFormat="1" x14ac:dyDescent="0.2">
      <c r="A4658" s="81" t="s">
        <v>147</v>
      </c>
      <c r="B4658" s="81" t="s">
        <v>493</v>
      </c>
      <c r="C4658" s="81" t="str">
        <f t="shared" si="72"/>
        <v>08103</v>
      </c>
      <c r="D4658" s="81" t="s">
        <v>606</v>
      </c>
      <c r="E4658" s="81" t="s">
        <v>767</v>
      </c>
      <c r="F4658" s="81">
        <v>101.22</v>
      </c>
      <c r="G4658" s="81" t="s">
        <v>528</v>
      </c>
      <c r="H4658" s="81" t="s">
        <v>565</v>
      </c>
      <c r="I4658" s="81" t="s">
        <v>3836</v>
      </c>
      <c r="J4658" s="81" t="s">
        <v>14</v>
      </c>
      <c r="K4658" s="81" t="s">
        <v>494</v>
      </c>
      <c r="L4658" s="81">
        <v>-108.29173374999999</v>
      </c>
      <c r="M4658" s="81">
        <v>39.891225972222223</v>
      </c>
      <c r="N4658" s="190">
        <v>0</v>
      </c>
      <c r="O4658" s="185">
        <v>0</v>
      </c>
      <c r="P4658" s="185">
        <v>0</v>
      </c>
      <c r="Q4658" s="185">
        <v>0</v>
      </c>
      <c r="R4658" s="186">
        <v>0</v>
      </c>
    </row>
    <row r="4659" spans="1:18" s="81" customFormat="1" x14ac:dyDescent="0.2">
      <c r="A4659" s="81" t="s">
        <v>147</v>
      </c>
      <c r="B4659" s="81" t="s">
        <v>493</v>
      </c>
      <c r="C4659" s="81" t="str">
        <f t="shared" si="72"/>
        <v>08103</v>
      </c>
      <c r="D4659" s="81" t="s">
        <v>606</v>
      </c>
      <c r="E4659" s="81" t="s">
        <v>767</v>
      </c>
      <c r="F4659" s="81">
        <v>101.22</v>
      </c>
      <c r="G4659" s="81" t="s">
        <v>528</v>
      </c>
      <c r="H4659" s="81" t="s">
        <v>565</v>
      </c>
      <c r="I4659" s="81" t="s">
        <v>3836</v>
      </c>
      <c r="J4659" s="81" t="s">
        <v>14</v>
      </c>
      <c r="K4659" s="81" t="s">
        <v>494</v>
      </c>
      <c r="L4659" s="81">
        <v>-108.29173374999999</v>
      </c>
      <c r="M4659" s="81">
        <v>39.891225972222223</v>
      </c>
      <c r="N4659" s="190">
        <v>0</v>
      </c>
      <c r="O4659" s="185">
        <v>0</v>
      </c>
      <c r="P4659" s="185">
        <v>0</v>
      </c>
      <c r="Q4659" s="185">
        <v>0</v>
      </c>
      <c r="R4659" s="186">
        <v>0</v>
      </c>
    </row>
    <row r="4660" spans="1:18" s="81" customFormat="1" x14ac:dyDescent="0.2">
      <c r="A4660" s="81" t="s">
        <v>147</v>
      </c>
      <c r="B4660" s="81" t="s">
        <v>493</v>
      </c>
      <c r="C4660" s="81" t="str">
        <f t="shared" si="72"/>
        <v>08103</v>
      </c>
      <c r="D4660" s="81" t="s">
        <v>606</v>
      </c>
      <c r="E4660" s="81" t="s">
        <v>767</v>
      </c>
      <c r="F4660" s="81">
        <v>101.22</v>
      </c>
      <c r="G4660" s="81" t="s">
        <v>528</v>
      </c>
      <c r="H4660" s="81" t="s">
        <v>565</v>
      </c>
      <c r="I4660" s="81" t="s">
        <v>3836</v>
      </c>
      <c r="J4660" s="81" t="s">
        <v>14</v>
      </c>
      <c r="K4660" s="81" t="s">
        <v>494</v>
      </c>
      <c r="L4660" s="81">
        <v>-108.29173374999999</v>
      </c>
      <c r="M4660" s="81">
        <v>39.891225972222223</v>
      </c>
      <c r="N4660" s="190">
        <v>0</v>
      </c>
      <c r="O4660" s="185">
        <v>6.5882773490920759</v>
      </c>
      <c r="P4660" s="185">
        <v>0</v>
      </c>
      <c r="Q4660" s="185">
        <v>0</v>
      </c>
      <c r="R4660" s="186">
        <v>0</v>
      </c>
    </row>
    <row r="4661" spans="1:18" s="81" customFormat="1" x14ac:dyDescent="0.2">
      <c r="A4661" s="81" t="s">
        <v>147</v>
      </c>
      <c r="B4661" s="81" t="s">
        <v>493</v>
      </c>
      <c r="C4661" s="81" t="str">
        <f t="shared" si="72"/>
        <v>08103</v>
      </c>
      <c r="D4661" s="81" t="s">
        <v>606</v>
      </c>
      <c r="E4661" s="81" t="s">
        <v>582</v>
      </c>
      <c r="F4661" s="81">
        <v>5475</v>
      </c>
      <c r="G4661" s="81" t="s">
        <v>668</v>
      </c>
      <c r="H4661" s="81" t="s">
        <v>531</v>
      </c>
      <c r="I4661" s="81" t="s">
        <v>3837</v>
      </c>
      <c r="J4661" s="81" t="s">
        <v>245</v>
      </c>
      <c r="K4661" s="81" t="s">
        <v>494</v>
      </c>
      <c r="L4661" s="81">
        <v>-108.08566944444443</v>
      </c>
      <c r="M4661" s="81">
        <v>39.885494444444447</v>
      </c>
      <c r="N4661" s="190">
        <v>0</v>
      </c>
      <c r="O4661" s="185">
        <v>1.476224644083401</v>
      </c>
      <c r="P4661" s="185">
        <v>0</v>
      </c>
      <c r="Q4661" s="185">
        <v>0</v>
      </c>
      <c r="R4661" s="186">
        <v>0</v>
      </c>
    </row>
    <row r="4662" spans="1:18" s="81" customFormat="1" x14ac:dyDescent="0.2">
      <c r="A4662" s="81" t="s">
        <v>147</v>
      </c>
      <c r="B4662" s="81" t="s">
        <v>493</v>
      </c>
      <c r="C4662" s="81" t="str">
        <f t="shared" si="72"/>
        <v>08103</v>
      </c>
      <c r="D4662" s="81" t="s">
        <v>606</v>
      </c>
      <c r="E4662" s="81" t="s">
        <v>590</v>
      </c>
      <c r="F4662" s="81">
        <v>17.052</v>
      </c>
      <c r="G4662" s="81" t="s">
        <v>528</v>
      </c>
      <c r="H4662" s="81" t="s">
        <v>565</v>
      </c>
      <c r="I4662" s="81" t="s">
        <v>3838</v>
      </c>
      <c r="J4662" s="81" t="s">
        <v>14</v>
      </c>
      <c r="K4662" s="81" t="s">
        <v>494</v>
      </c>
      <c r="L4662" s="81">
        <v>-108.25105972222222</v>
      </c>
      <c r="M4662" s="81">
        <v>39.891216666666665</v>
      </c>
      <c r="N4662" s="190">
        <v>0</v>
      </c>
      <c r="O4662" s="185">
        <v>1.1098923666935196</v>
      </c>
      <c r="P4662" s="185">
        <v>0</v>
      </c>
      <c r="Q4662" s="185">
        <v>0</v>
      </c>
      <c r="R4662" s="186">
        <v>0</v>
      </c>
    </row>
    <row r="4663" spans="1:18" s="81" customFormat="1" x14ac:dyDescent="0.2">
      <c r="A4663" s="81" t="s">
        <v>147</v>
      </c>
      <c r="B4663" s="81" t="s">
        <v>493</v>
      </c>
      <c r="C4663" s="81" t="str">
        <f t="shared" si="72"/>
        <v>08103</v>
      </c>
      <c r="D4663" s="81" t="s">
        <v>606</v>
      </c>
      <c r="E4663" s="81" t="s">
        <v>592</v>
      </c>
      <c r="F4663" s="81">
        <v>19.446000000000002</v>
      </c>
      <c r="G4663" s="81" t="s">
        <v>528</v>
      </c>
      <c r="H4663" s="81" t="s">
        <v>565</v>
      </c>
      <c r="I4663" s="81" t="s">
        <v>3839</v>
      </c>
      <c r="J4663" s="81" t="s">
        <v>14</v>
      </c>
      <c r="K4663" s="81" t="s">
        <v>494</v>
      </c>
      <c r="L4663" s="81">
        <v>-108.31701944444444</v>
      </c>
      <c r="M4663" s="81">
        <v>40.049020472222217</v>
      </c>
      <c r="N4663" s="190">
        <v>0</v>
      </c>
      <c r="O4663" s="185">
        <v>1.2657146940371913</v>
      </c>
      <c r="P4663" s="185">
        <v>0</v>
      </c>
      <c r="Q4663" s="185">
        <v>0</v>
      </c>
      <c r="R4663" s="186">
        <v>0</v>
      </c>
    </row>
    <row r="4664" spans="1:18" s="81" customFormat="1" x14ac:dyDescent="0.2">
      <c r="A4664" s="81" t="s">
        <v>147</v>
      </c>
      <c r="B4664" s="81" t="s">
        <v>493</v>
      </c>
      <c r="C4664" s="81" t="str">
        <f t="shared" si="72"/>
        <v>08103</v>
      </c>
      <c r="D4664" s="81" t="s">
        <v>606</v>
      </c>
      <c r="E4664" s="81" t="s">
        <v>594</v>
      </c>
      <c r="F4664" s="81">
        <v>8.2739999999999991</v>
      </c>
      <c r="G4664" s="81" t="s">
        <v>528</v>
      </c>
      <c r="H4664" s="81" t="s">
        <v>531</v>
      </c>
      <c r="I4664" s="81" t="s">
        <v>3840</v>
      </c>
      <c r="J4664" s="81" t="s">
        <v>14</v>
      </c>
      <c r="K4664" s="81" t="s">
        <v>494</v>
      </c>
      <c r="L4664" s="81">
        <v>-108.24523802777777</v>
      </c>
      <c r="M4664" s="81">
        <v>40.015541499999998</v>
      </c>
      <c r="N4664" s="190">
        <v>0</v>
      </c>
      <c r="O4664" s="185">
        <v>0.53855476800022206</v>
      </c>
      <c r="P4664" s="185">
        <v>0</v>
      </c>
      <c r="Q4664" s="185">
        <v>0</v>
      </c>
      <c r="R4664" s="186">
        <v>0</v>
      </c>
    </row>
    <row r="4665" spans="1:18" s="81" customFormat="1" x14ac:dyDescent="0.2">
      <c r="A4665" s="81" t="s">
        <v>147</v>
      </c>
      <c r="B4665" s="81" t="s">
        <v>493</v>
      </c>
      <c r="C4665" s="81" t="str">
        <f t="shared" si="72"/>
        <v>08103</v>
      </c>
      <c r="D4665" s="81" t="s">
        <v>606</v>
      </c>
      <c r="E4665" s="81" t="s">
        <v>3513</v>
      </c>
      <c r="F4665" s="81">
        <v>78.400000000000006</v>
      </c>
      <c r="G4665" s="81" t="s">
        <v>515</v>
      </c>
      <c r="H4665" s="81" t="s">
        <v>3841</v>
      </c>
      <c r="I4665" s="81" t="s">
        <v>3842</v>
      </c>
      <c r="J4665" s="81" t="s">
        <v>221</v>
      </c>
      <c r="K4665" s="81" t="s">
        <v>333</v>
      </c>
      <c r="L4665" s="81">
        <v>-108.19099822222222</v>
      </c>
      <c r="M4665" s="81">
        <v>39.893014777777779</v>
      </c>
      <c r="N4665" s="190">
        <v>0</v>
      </c>
      <c r="O4665" s="185">
        <v>0</v>
      </c>
      <c r="P4665" s="185">
        <v>5.663322</v>
      </c>
      <c r="Q4665" s="185">
        <v>0</v>
      </c>
      <c r="R4665" s="186">
        <v>0</v>
      </c>
    </row>
    <row r="4666" spans="1:18" s="81" customFormat="1" x14ac:dyDescent="0.2">
      <c r="A4666" s="81" t="s">
        <v>147</v>
      </c>
      <c r="B4666" s="81" t="s">
        <v>493</v>
      </c>
      <c r="C4666" s="81" t="str">
        <f t="shared" si="72"/>
        <v>08103</v>
      </c>
      <c r="D4666" s="81" t="s">
        <v>606</v>
      </c>
      <c r="E4666" s="81" t="s">
        <v>3513</v>
      </c>
      <c r="F4666" s="81">
        <v>78.400000000000006</v>
      </c>
      <c r="G4666" s="81" t="s">
        <v>515</v>
      </c>
      <c r="H4666" s="81" t="s">
        <v>3841</v>
      </c>
      <c r="I4666" s="81" t="s">
        <v>3842</v>
      </c>
      <c r="J4666" s="81" t="s">
        <v>221</v>
      </c>
      <c r="K4666" s="81" t="s">
        <v>333</v>
      </c>
      <c r="L4666" s="81">
        <v>-108.19099822222222</v>
      </c>
      <c r="M4666" s="81">
        <v>39.893014777777779</v>
      </c>
      <c r="N4666" s="190">
        <v>19.255275000000001</v>
      </c>
      <c r="O4666" s="185">
        <v>0</v>
      </c>
      <c r="P4666" s="185">
        <v>0</v>
      </c>
      <c r="Q4666" s="185">
        <v>0</v>
      </c>
      <c r="R4666" s="186">
        <v>0</v>
      </c>
    </row>
    <row r="4667" spans="1:18" s="81" customFormat="1" x14ac:dyDescent="0.2">
      <c r="A4667" s="81" t="s">
        <v>147</v>
      </c>
      <c r="B4667" s="81" t="s">
        <v>493</v>
      </c>
      <c r="C4667" s="81" t="str">
        <f t="shared" si="72"/>
        <v>08103</v>
      </c>
      <c r="D4667" s="81" t="s">
        <v>606</v>
      </c>
      <c r="E4667" s="81" t="s">
        <v>3513</v>
      </c>
      <c r="F4667" s="81">
        <v>78.400000000000006</v>
      </c>
      <c r="G4667" s="81" t="s">
        <v>515</v>
      </c>
      <c r="H4667" s="81" t="s">
        <v>3841</v>
      </c>
      <c r="I4667" s="81" t="s">
        <v>3842</v>
      </c>
      <c r="J4667" s="81" t="s">
        <v>221</v>
      </c>
      <c r="K4667" s="81" t="s">
        <v>333</v>
      </c>
      <c r="L4667" s="81">
        <v>-108.19099822222222</v>
      </c>
      <c r="M4667" s="81">
        <v>39.893014777777779</v>
      </c>
      <c r="N4667" s="190">
        <v>0</v>
      </c>
      <c r="O4667" s="185">
        <v>0</v>
      </c>
      <c r="P4667" s="185">
        <v>0</v>
      </c>
      <c r="Q4667" s="185">
        <v>0</v>
      </c>
      <c r="R4667" s="186">
        <v>0.39200000000000002</v>
      </c>
    </row>
    <row r="4668" spans="1:18" s="81" customFormat="1" x14ac:dyDescent="0.2">
      <c r="A4668" s="81" t="s">
        <v>147</v>
      </c>
      <c r="B4668" s="81" t="s">
        <v>493</v>
      </c>
      <c r="C4668" s="81" t="str">
        <f t="shared" si="72"/>
        <v>08103</v>
      </c>
      <c r="D4668" s="81" t="s">
        <v>606</v>
      </c>
      <c r="E4668" s="81" t="s">
        <v>3513</v>
      </c>
      <c r="F4668" s="81">
        <v>78.400000000000006</v>
      </c>
      <c r="G4668" s="81" t="s">
        <v>515</v>
      </c>
      <c r="H4668" s="81" t="s">
        <v>3841</v>
      </c>
      <c r="I4668" s="81" t="s">
        <v>3842</v>
      </c>
      <c r="J4668" s="81" t="s">
        <v>221</v>
      </c>
      <c r="K4668" s="81" t="s">
        <v>333</v>
      </c>
      <c r="L4668" s="81">
        <v>-108.19099822222222</v>
      </c>
      <c r="M4668" s="81">
        <v>39.893014777777779</v>
      </c>
      <c r="N4668" s="190">
        <v>0</v>
      </c>
      <c r="O4668" s="185">
        <v>0</v>
      </c>
      <c r="P4668" s="185">
        <v>0</v>
      </c>
      <c r="Q4668" s="185">
        <v>0</v>
      </c>
      <c r="R4668" s="186">
        <v>0</v>
      </c>
    </row>
    <row r="4669" spans="1:18" s="81" customFormat="1" x14ac:dyDescent="0.2">
      <c r="A4669" s="81" t="s">
        <v>147</v>
      </c>
      <c r="B4669" s="81" t="s">
        <v>493</v>
      </c>
      <c r="C4669" s="81" t="str">
        <f t="shared" si="72"/>
        <v>08103</v>
      </c>
      <c r="D4669" s="81" t="s">
        <v>606</v>
      </c>
      <c r="E4669" s="81" t="s">
        <v>3513</v>
      </c>
      <c r="F4669" s="81">
        <v>78.400000000000006</v>
      </c>
      <c r="G4669" s="81" t="s">
        <v>515</v>
      </c>
      <c r="H4669" s="81" t="s">
        <v>3841</v>
      </c>
      <c r="I4669" s="81" t="s">
        <v>3842</v>
      </c>
      <c r="J4669" s="81" t="s">
        <v>221</v>
      </c>
      <c r="K4669" s="81" t="s">
        <v>333</v>
      </c>
      <c r="L4669" s="81">
        <v>-108.19099822222222</v>
      </c>
      <c r="M4669" s="81">
        <v>39.893014777777779</v>
      </c>
      <c r="N4669" s="190">
        <v>0</v>
      </c>
      <c r="O4669" s="185">
        <v>0</v>
      </c>
      <c r="P4669" s="185">
        <v>0</v>
      </c>
      <c r="Q4669" s="185">
        <v>2.3519999999999999E-2</v>
      </c>
      <c r="R4669" s="186">
        <v>0</v>
      </c>
    </row>
    <row r="4670" spans="1:18" s="81" customFormat="1" x14ac:dyDescent="0.2">
      <c r="A4670" s="81" t="s">
        <v>147</v>
      </c>
      <c r="B4670" s="81" t="s">
        <v>493</v>
      </c>
      <c r="C4670" s="81" t="str">
        <f t="shared" si="72"/>
        <v>08103</v>
      </c>
      <c r="D4670" s="81" t="s">
        <v>606</v>
      </c>
      <c r="E4670" s="81" t="s">
        <v>3513</v>
      </c>
      <c r="F4670" s="81">
        <v>78.400000000000006</v>
      </c>
      <c r="G4670" s="81" t="s">
        <v>515</v>
      </c>
      <c r="H4670" s="81" t="s">
        <v>3841</v>
      </c>
      <c r="I4670" s="81" t="s">
        <v>3842</v>
      </c>
      <c r="J4670" s="81" t="s">
        <v>221</v>
      </c>
      <c r="K4670" s="81" t="s">
        <v>333</v>
      </c>
      <c r="L4670" s="81">
        <v>-108.19099822222222</v>
      </c>
      <c r="M4670" s="81">
        <v>39.893014777777779</v>
      </c>
      <c r="N4670" s="190">
        <v>0</v>
      </c>
      <c r="O4670" s="185">
        <v>5.663322</v>
      </c>
      <c r="P4670" s="185">
        <v>0</v>
      </c>
      <c r="Q4670" s="185">
        <v>0</v>
      </c>
      <c r="R4670" s="186">
        <v>0</v>
      </c>
    </row>
    <row r="4671" spans="1:18" s="81" customFormat="1" x14ac:dyDescent="0.2">
      <c r="A4671" s="81" t="s">
        <v>147</v>
      </c>
      <c r="B4671" s="81" t="s">
        <v>493</v>
      </c>
      <c r="C4671" s="81" t="str">
        <f t="shared" si="72"/>
        <v>08103</v>
      </c>
      <c r="D4671" s="81" t="s">
        <v>606</v>
      </c>
      <c r="E4671" s="81" t="s">
        <v>3513</v>
      </c>
      <c r="F4671" s="81">
        <v>77.5</v>
      </c>
      <c r="G4671" s="81" t="s">
        <v>515</v>
      </c>
      <c r="H4671" s="81" t="s">
        <v>3843</v>
      </c>
      <c r="I4671" s="81" t="s">
        <v>3842</v>
      </c>
      <c r="J4671" s="81" t="s">
        <v>231</v>
      </c>
      <c r="K4671" s="81" t="s">
        <v>333</v>
      </c>
      <c r="L4671" s="81">
        <v>-108.19099822222222</v>
      </c>
      <c r="M4671" s="81">
        <v>39.893014777777779</v>
      </c>
      <c r="N4671" s="190">
        <v>0</v>
      </c>
      <c r="O4671" s="185">
        <v>0</v>
      </c>
      <c r="P4671" s="185">
        <v>5.7</v>
      </c>
      <c r="Q4671" s="185">
        <v>0</v>
      </c>
      <c r="R4671" s="186">
        <v>0</v>
      </c>
    </row>
    <row r="4672" spans="1:18" s="81" customFormat="1" x14ac:dyDescent="0.2">
      <c r="A4672" s="81" t="s">
        <v>147</v>
      </c>
      <c r="B4672" s="81" t="s">
        <v>493</v>
      </c>
      <c r="C4672" s="81" t="str">
        <f t="shared" si="72"/>
        <v>08103</v>
      </c>
      <c r="D4672" s="81" t="s">
        <v>606</v>
      </c>
      <c r="E4672" s="81" t="s">
        <v>3513</v>
      </c>
      <c r="F4672" s="81">
        <v>77.5</v>
      </c>
      <c r="G4672" s="81" t="s">
        <v>515</v>
      </c>
      <c r="H4672" s="81" t="s">
        <v>3843</v>
      </c>
      <c r="I4672" s="81" t="s">
        <v>3842</v>
      </c>
      <c r="J4672" s="81" t="s">
        <v>231</v>
      </c>
      <c r="K4672" s="81" t="s">
        <v>333</v>
      </c>
      <c r="L4672" s="81">
        <v>-108.19099822222222</v>
      </c>
      <c r="M4672" s="81">
        <v>39.893014777777779</v>
      </c>
      <c r="N4672" s="190">
        <v>19.3</v>
      </c>
      <c r="O4672" s="185">
        <v>0</v>
      </c>
      <c r="P4672" s="185">
        <v>0</v>
      </c>
      <c r="Q4672" s="185">
        <v>0</v>
      </c>
      <c r="R4672" s="186">
        <v>0</v>
      </c>
    </row>
    <row r="4673" spans="1:18" s="81" customFormat="1" x14ac:dyDescent="0.2">
      <c r="A4673" s="81" t="s">
        <v>147</v>
      </c>
      <c r="B4673" s="81" t="s">
        <v>493</v>
      </c>
      <c r="C4673" s="81" t="str">
        <f t="shared" si="72"/>
        <v>08103</v>
      </c>
      <c r="D4673" s="81" t="s">
        <v>606</v>
      </c>
      <c r="E4673" s="81" t="s">
        <v>3513</v>
      </c>
      <c r="F4673" s="81">
        <v>77.5</v>
      </c>
      <c r="G4673" s="81" t="s">
        <v>515</v>
      </c>
      <c r="H4673" s="81" t="s">
        <v>3843</v>
      </c>
      <c r="I4673" s="81" t="s">
        <v>3842</v>
      </c>
      <c r="J4673" s="81" t="s">
        <v>231</v>
      </c>
      <c r="K4673" s="81" t="s">
        <v>333</v>
      </c>
      <c r="L4673" s="81">
        <v>-108.19099822222222</v>
      </c>
      <c r="M4673" s="81">
        <v>39.893014777777779</v>
      </c>
      <c r="N4673" s="190">
        <v>0</v>
      </c>
      <c r="O4673" s="185">
        <v>0</v>
      </c>
      <c r="P4673" s="185">
        <v>0</v>
      </c>
      <c r="Q4673" s="185">
        <v>0</v>
      </c>
      <c r="R4673" s="186">
        <v>0.38750000000000001</v>
      </c>
    </row>
    <row r="4674" spans="1:18" s="81" customFormat="1" x14ac:dyDescent="0.2">
      <c r="A4674" s="81" t="s">
        <v>147</v>
      </c>
      <c r="B4674" s="81" t="s">
        <v>493</v>
      </c>
      <c r="C4674" s="81" t="str">
        <f t="shared" si="72"/>
        <v>08103</v>
      </c>
      <c r="D4674" s="81" t="s">
        <v>606</v>
      </c>
      <c r="E4674" s="81" t="s">
        <v>3513</v>
      </c>
      <c r="F4674" s="81">
        <v>77.5</v>
      </c>
      <c r="G4674" s="81" t="s">
        <v>515</v>
      </c>
      <c r="H4674" s="81" t="s">
        <v>3843</v>
      </c>
      <c r="I4674" s="81" t="s">
        <v>3842</v>
      </c>
      <c r="J4674" s="81" t="s">
        <v>231</v>
      </c>
      <c r="K4674" s="81" t="s">
        <v>333</v>
      </c>
      <c r="L4674" s="81">
        <v>-108.19099822222222</v>
      </c>
      <c r="M4674" s="81">
        <v>39.893014777777779</v>
      </c>
      <c r="N4674" s="190">
        <v>0</v>
      </c>
      <c r="O4674" s="185">
        <v>0</v>
      </c>
      <c r="P4674" s="185">
        <v>0</v>
      </c>
      <c r="Q4674" s="185">
        <v>0</v>
      </c>
      <c r="R4674" s="186">
        <v>0</v>
      </c>
    </row>
    <row r="4675" spans="1:18" s="81" customFormat="1" x14ac:dyDescent="0.2">
      <c r="A4675" s="81" t="s">
        <v>147</v>
      </c>
      <c r="B4675" s="81" t="s">
        <v>493</v>
      </c>
      <c r="C4675" s="81" t="str">
        <f t="shared" si="72"/>
        <v>08103</v>
      </c>
      <c r="D4675" s="81" t="s">
        <v>606</v>
      </c>
      <c r="E4675" s="81" t="s">
        <v>3513</v>
      </c>
      <c r="F4675" s="81">
        <v>77.5</v>
      </c>
      <c r="G4675" s="81" t="s">
        <v>515</v>
      </c>
      <c r="H4675" s="81" t="s">
        <v>3843</v>
      </c>
      <c r="I4675" s="81" t="s">
        <v>3842</v>
      </c>
      <c r="J4675" s="81" t="s">
        <v>231</v>
      </c>
      <c r="K4675" s="81" t="s">
        <v>333</v>
      </c>
      <c r="L4675" s="81">
        <v>-108.19099822222222</v>
      </c>
      <c r="M4675" s="81">
        <v>39.893014777777779</v>
      </c>
      <c r="N4675" s="190">
        <v>0</v>
      </c>
      <c r="O4675" s="185">
        <v>0</v>
      </c>
      <c r="P4675" s="185">
        <v>0</v>
      </c>
      <c r="Q4675" s="185">
        <v>2.325E-2</v>
      </c>
      <c r="R4675" s="186">
        <v>0</v>
      </c>
    </row>
    <row r="4676" spans="1:18" s="81" customFormat="1" x14ac:dyDescent="0.2">
      <c r="A4676" s="81" t="s">
        <v>147</v>
      </c>
      <c r="B4676" s="81" t="s">
        <v>493</v>
      </c>
      <c r="C4676" s="81" t="str">
        <f t="shared" si="72"/>
        <v>08103</v>
      </c>
      <c r="D4676" s="81" t="s">
        <v>606</v>
      </c>
      <c r="E4676" s="81" t="s">
        <v>3513</v>
      </c>
      <c r="F4676" s="81">
        <v>77.5</v>
      </c>
      <c r="G4676" s="81" t="s">
        <v>515</v>
      </c>
      <c r="H4676" s="81" t="s">
        <v>3843</v>
      </c>
      <c r="I4676" s="81" t="s">
        <v>3842</v>
      </c>
      <c r="J4676" s="81" t="s">
        <v>231</v>
      </c>
      <c r="K4676" s="81" t="s">
        <v>333</v>
      </c>
      <c r="L4676" s="81">
        <v>-108.19099822222222</v>
      </c>
      <c r="M4676" s="81">
        <v>39.893014777777779</v>
      </c>
      <c r="N4676" s="190">
        <v>0</v>
      </c>
      <c r="O4676" s="185">
        <v>5.7</v>
      </c>
      <c r="P4676" s="185">
        <v>0</v>
      </c>
      <c r="Q4676" s="185">
        <v>0</v>
      </c>
      <c r="R4676" s="186">
        <v>0</v>
      </c>
    </row>
    <row r="4677" spans="1:18" s="81" customFormat="1" x14ac:dyDescent="0.2">
      <c r="A4677" s="81" t="s">
        <v>147</v>
      </c>
      <c r="B4677" s="81" t="s">
        <v>493</v>
      </c>
      <c r="C4677" s="81" t="str">
        <f t="shared" si="72"/>
        <v>08103</v>
      </c>
      <c r="D4677" s="81" t="s">
        <v>606</v>
      </c>
      <c r="E4677" s="81" t="s">
        <v>3513</v>
      </c>
      <c r="F4677" s="81">
        <v>78.400000000000006</v>
      </c>
      <c r="G4677" s="81" t="s">
        <v>515</v>
      </c>
      <c r="H4677" s="81" t="s">
        <v>3844</v>
      </c>
      <c r="I4677" s="81" t="s">
        <v>3842</v>
      </c>
      <c r="J4677" s="81" t="s">
        <v>231</v>
      </c>
      <c r="K4677" s="81" t="s">
        <v>333</v>
      </c>
      <c r="L4677" s="81">
        <v>-108.19099822222222</v>
      </c>
      <c r="M4677" s="81">
        <v>39.893014777777779</v>
      </c>
      <c r="N4677" s="190">
        <v>0</v>
      </c>
      <c r="O4677" s="185">
        <v>0</v>
      </c>
      <c r="P4677" s="185">
        <v>5.663322</v>
      </c>
      <c r="Q4677" s="185">
        <v>0</v>
      </c>
      <c r="R4677" s="186">
        <v>0</v>
      </c>
    </row>
    <row r="4678" spans="1:18" s="81" customFormat="1" x14ac:dyDescent="0.2">
      <c r="A4678" s="81" t="s">
        <v>147</v>
      </c>
      <c r="B4678" s="81" t="s">
        <v>493</v>
      </c>
      <c r="C4678" s="81" t="str">
        <f t="shared" si="72"/>
        <v>08103</v>
      </c>
      <c r="D4678" s="81" t="s">
        <v>606</v>
      </c>
      <c r="E4678" s="81" t="s">
        <v>3513</v>
      </c>
      <c r="F4678" s="81">
        <v>78.400000000000006</v>
      </c>
      <c r="G4678" s="81" t="s">
        <v>515</v>
      </c>
      <c r="H4678" s="81" t="s">
        <v>3844</v>
      </c>
      <c r="I4678" s="81" t="s">
        <v>3842</v>
      </c>
      <c r="J4678" s="81" t="s">
        <v>231</v>
      </c>
      <c r="K4678" s="81" t="s">
        <v>333</v>
      </c>
      <c r="L4678" s="81">
        <v>-108.19099822222222</v>
      </c>
      <c r="M4678" s="81">
        <v>39.893014777777779</v>
      </c>
      <c r="N4678" s="190">
        <v>19.255275000000001</v>
      </c>
      <c r="O4678" s="185">
        <v>0</v>
      </c>
      <c r="P4678" s="185">
        <v>0</v>
      </c>
      <c r="Q4678" s="185">
        <v>0</v>
      </c>
      <c r="R4678" s="186">
        <v>0</v>
      </c>
    </row>
    <row r="4679" spans="1:18" s="81" customFormat="1" x14ac:dyDescent="0.2">
      <c r="A4679" s="81" t="s">
        <v>147</v>
      </c>
      <c r="B4679" s="81" t="s">
        <v>493</v>
      </c>
      <c r="C4679" s="81" t="str">
        <f t="shared" ref="C4679:C4742" si="73">B4679&amp;D4679</f>
        <v>08103</v>
      </c>
      <c r="D4679" s="81" t="s">
        <v>606</v>
      </c>
      <c r="E4679" s="81" t="s">
        <v>3513</v>
      </c>
      <c r="F4679" s="81">
        <v>78.400000000000006</v>
      </c>
      <c r="G4679" s="81" t="s">
        <v>515</v>
      </c>
      <c r="H4679" s="81" t="s">
        <v>3844</v>
      </c>
      <c r="I4679" s="81" t="s">
        <v>3842</v>
      </c>
      <c r="J4679" s="81" t="s">
        <v>231</v>
      </c>
      <c r="K4679" s="81" t="s">
        <v>333</v>
      </c>
      <c r="L4679" s="81">
        <v>-108.19099822222222</v>
      </c>
      <c r="M4679" s="81">
        <v>39.893014777777779</v>
      </c>
      <c r="N4679" s="190">
        <v>0</v>
      </c>
      <c r="O4679" s="185">
        <v>0</v>
      </c>
      <c r="P4679" s="185">
        <v>0</v>
      </c>
      <c r="Q4679" s="185">
        <v>0</v>
      </c>
      <c r="R4679" s="186">
        <v>0.39200000000000002</v>
      </c>
    </row>
    <row r="4680" spans="1:18" s="81" customFormat="1" x14ac:dyDescent="0.2">
      <c r="A4680" s="81" t="s">
        <v>147</v>
      </c>
      <c r="B4680" s="81" t="s">
        <v>493</v>
      </c>
      <c r="C4680" s="81" t="str">
        <f t="shared" si="73"/>
        <v>08103</v>
      </c>
      <c r="D4680" s="81" t="s">
        <v>606</v>
      </c>
      <c r="E4680" s="81" t="s">
        <v>3513</v>
      </c>
      <c r="F4680" s="81">
        <v>78.400000000000006</v>
      </c>
      <c r="G4680" s="81" t="s">
        <v>515</v>
      </c>
      <c r="H4680" s="81" t="s">
        <v>3844</v>
      </c>
      <c r="I4680" s="81" t="s">
        <v>3842</v>
      </c>
      <c r="J4680" s="81" t="s">
        <v>231</v>
      </c>
      <c r="K4680" s="81" t="s">
        <v>333</v>
      </c>
      <c r="L4680" s="81">
        <v>-108.19099822222222</v>
      </c>
      <c r="M4680" s="81">
        <v>39.893014777777779</v>
      </c>
      <c r="N4680" s="190">
        <v>0</v>
      </c>
      <c r="O4680" s="185">
        <v>0</v>
      </c>
      <c r="P4680" s="185">
        <v>0</v>
      </c>
      <c r="Q4680" s="185">
        <v>0</v>
      </c>
      <c r="R4680" s="186">
        <v>0</v>
      </c>
    </row>
    <row r="4681" spans="1:18" s="81" customFormat="1" x14ac:dyDescent="0.2">
      <c r="A4681" s="81" t="s">
        <v>147</v>
      </c>
      <c r="B4681" s="81" t="s">
        <v>493</v>
      </c>
      <c r="C4681" s="81" t="str">
        <f t="shared" si="73"/>
        <v>08103</v>
      </c>
      <c r="D4681" s="81" t="s">
        <v>606</v>
      </c>
      <c r="E4681" s="81" t="s">
        <v>3513</v>
      </c>
      <c r="F4681" s="81">
        <v>78.400000000000006</v>
      </c>
      <c r="G4681" s="81" t="s">
        <v>515</v>
      </c>
      <c r="H4681" s="81" t="s">
        <v>3844</v>
      </c>
      <c r="I4681" s="81" t="s">
        <v>3842</v>
      </c>
      <c r="J4681" s="81" t="s">
        <v>231</v>
      </c>
      <c r="K4681" s="81" t="s">
        <v>333</v>
      </c>
      <c r="L4681" s="81">
        <v>-108.19099822222222</v>
      </c>
      <c r="M4681" s="81">
        <v>39.893014777777779</v>
      </c>
      <c r="N4681" s="190">
        <v>0</v>
      </c>
      <c r="O4681" s="185">
        <v>0</v>
      </c>
      <c r="P4681" s="185">
        <v>0</v>
      </c>
      <c r="Q4681" s="185">
        <v>2.3519999999999999E-2</v>
      </c>
      <c r="R4681" s="186">
        <v>0</v>
      </c>
    </row>
    <row r="4682" spans="1:18" s="81" customFormat="1" x14ac:dyDescent="0.2">
      <c r="A4682" s="81" t="s">
        <v>147</v>
      </c>
      <c r="B4682" s="81" t="s">
        <v>493</v>
      </c>
      <c r="C4682" s="81" t="str">
        <f t="shared" si="73"/>
        <v>08103</v>
      </c>
      <c r="D4682" s="81" t="s">
        <v>606</v>
      </c>
      <c r="E4682" s="81" t="s">
        <v>3513</v>
      </c>
      <c r="F4682" s="81">
        <v>78.400000000000006</v>
      </c>
      <c r="G4682" s="81" t="s">
        <v>515</v>
      </c>
      <c r="H4682" s="81" t="s">
        <v>3844</v>
      </c>
      <c r="I4682" s="81" t="s">
        <v>3842</v>
      </c>
      <c r="J4682" s="81" t="s">
        <v>231</v>
      </c>
      <c r="K4682" s="81" t="s">
        <v>333</v>
      </c>
      <c r="L4682" s="81">
        <v>-108.19099822222222</v>
      </c>
      <c r="M4682" s="81">
        <v>39.893014777777779</v>
      </c>
      <c r="N4682" s="190">
        <v>0</v>
      </c>
      <c r="O4682" s="185">
        <v>5.663322</v>
      </c>
      <c r="P4682" s="185">
        <v>0</v>
      </c>
      <c r="Q4682" s="185">
        <v>0</v>
      </c>
      <c r="R4682" s="186">
        <v>0</v>
      </c>
    </row>
    <row r="4683" spans="1:18" s="81" customFormat="1" x14ac:dyDescent="0.2">
      <c r="A4683" s="81" t="s">
        <v>147</v>
      </c>
      <c r="B4683" s="81" t="s">
        <v>493</v>
      </c>
      <c r="C4683" s="81" t="str">
        <f t="shared" si="73"/>
        <v>08103</v>
      </c>
      <c r="D4683" s="81" t="s">
        <v>606</v>
      </c>
      <c r="E4683" s="81" t="s">
        <v>3513</v>
      </c>
      <c r="F4683" s="81">
        <v>78.400000000000006</v>
      </c>
      <c r="G4683" s="81" t="s">
        <v>515</v>
      </c>
      <c r="H4683" s="81" t="s">
        <v>3845</v>
      </c>
      <c r="I4683" s="81" t="s">
        <v>3842</v>
      </c>
      <c r="J4683" s="81" t="s">
        <v>231</v>
      </c>
      <c r="K4683" s="81" t="s">
        <v>333</v>
      </c>
      <c r="L4683" s="81">
        <v>-108.19099822222222</v>
      </c>
      <c r="M4683" s="81">
        <v>39.893014777777779</v>
      </c>
      <c r="N4683" s="190">
        <v>0</v>
      </c>
      <c r="O4683" s="185">
        <v>0</v>
      </c>
      <c r="P4683" s="185">
        <v>5.663322</v>
      </c>
      <c r="Q4683" s="185">
        <v>0</v>
      </c>
      <c r="R4683" s="186">
        <v>0</v>
      </c>
    </row>
    <row r="4684" spans="1:18" s="81" customFormat="1" x14ac:dyDescent="0.2">
      <c r="A4684" s="81" t="s">
        <v>147</v>
      </c>
      <c r="B4684" s="81" t="s">
        <v>493</v>
      </c>
      <c r="C4684" s="81" t="str">
        <f t="shared" si="73"/>
        <v>08103</v>
      </c>
      <c r="D4684" s="81" t="s">
        <v>606</v>
      </c>
      <c r="E4684" s="81" t="s">
        <v>3513</v>
      </c>
      <c r="F4684" s="81">
        <v>78.400000000000006</v>
      </c>
      <c r="G4684" s="81" t="s">
        <v>515</v>
      </c>
      <c r="H4684" s="81" t="s">
        <v>1946</v>
      </c>
      <c r="I4684" s="81" t="s">
        <v>3842</v>
      </c>
      <c r="J4684" s="81" t="s">
        <v>231</v>
      </c>
      <c r="K4684" s="81" t="s">
        <v>333</v>
      </c>
      <c r="L4684" s="81">
        <v>-108.19099822222222</v>
      </c>
      <c r="M4684" s="81">
        <v>39.893014777777779</v>
      </c>
      <c r="N4684" s="190">
        <v>0</v>
      </c>
      <c r="O4684" s="185">
        <v>0</v>
      </c>
      <c r="P4684" s="185">
        <v>5.7296290000000001</v>
      </c>
      <c r="Q4684" s="185">
        <v>0</v>
      </c>
      <c r="R4684" s="186">
        <v>0</v>
      </c>
    </row>
    <row r="4685" spans="1:18" s="81" customFormat="1" x14ac:dyDescent="0.2">
      <c r="A4685" s="81" t="s">
        <v>147</v>
      </c>
      <c r="B4685" s="81" t="s">
        <v>493</v>
      </c>
      <c r="C4685" s="81" t="str">
        <f t="shared" si="73"/>
        <v>08103</v>
      </c>
      <c r="D4685" s="81" t="s">
        <v>606</v>
      </c>
      <c r="E4685" s="81" t="s">
        <v>3513</v>
      </c>
      <c r="F4685" s="81">
        <v>78.400000000000006</v>
      </c>
      <c r="G4685" s="81" t="s">
        <v>515</v>
      </c>
      <c r="H4685" s="81" t="s">
        <v>3845</v>
      </c>
      <c r="I4685" s="81" t="s">
        <v>3842</v>
      </c>
      <c r="J4685" s="81" t="s">
        <v>231</v>
      </c>
      <c r="K4685" s="81" t="s">
        <v>333</v>
      </c>
      <c r="L4685" s="81">
        <v>-108.19099822222222</v>
      </c>
      <c r="M4685" s="81">
        <v>39.893014777777779</v>
      </c>
      <c r="N4685" s="190">
        <v>19.255275000000001</v>
      </c>
      <c r="O4685" s="185">
        <v>0</v>
      </c>
      <c r="P4685" s="185">
        <v>0</v>
      </c>
      <c r="Q4685" s="185">
        <v>0</v>
      </c>
      <c r="R4685" s="186">
        <v>0</v>
      </c>
    </row>
    <row r="4686" spans="1:18" s="81" customFormat="1" x14ac:dyDescent="0.2">
      <c r="A4686" s="81" t="s">
        <v>147</v>
      </c>
      <c r="B4686" s="81" t="s">
        <v>493</v>
      </c>
      <c r="C4686" s="81" t="str">
        <f t="shared" si="73"/>
        <v>08103</v>
      </c>
      <c r="D4686" s="81" t="s">
        <v>606</v>
      </c>
      <c r="E4686" s="81" t="s">
        <v>3513</v>
      </c>
      <c r="F4686" s="81">
        <v>78.400000000000006</v>
      </c>
      <c r="G4686" s="81" t="s">
        <v>515</v>
      </c>
      <c r="H4686" s="81" t="s">
        <v>1946</v>
      </c>
      <c r="I4686" s="81" t="s">
        <v>3842</v>
      </c>
      <c r="J4686" s="81" t="s">
        <v>231</v>
      </c>
      <c r="K4686" s="81" t="s">
        <v>333</v>
      </c>
      <c r="L4686" s="81">
        <v>-108.19099822222222</v>
      </c>
      <c r="M4686" s="81">
        <v>39.893014777777779</v>
      </c>
      <c r="N4686" s="190">
        <v>19.255275000000001</v>
      </c>
      <c r="O4686" s="185">
        <v>0</v>
      </c>
      <c r="P4686" s="185">
        <v>0</v>
      </c>
      <c r="Q4686" s="185">
        <v>0</v>
      </c>
      <c r="R4686" s="186">
        <v>0</v>
      </c>
    </row>
    <row r="4687" spans="1:18" s="81" customFormat="1" x14ac:dyDescent="0.2">
      <c r="A4687" s="81" t="s">
        <v>147</v>
      </c>
      <c r="B4687" s="81" t="s">
        <v>493</v>
      </c>
      <c r="C4687" s="81" t="str">
        <f t="shared" si="73"/>
        <v>08103</v>
      </c>
      <c r="D4687" s="81" t="s">
        <v>606</v>
      </c>
      <c r="E4687" s="81" t="s">
        <v>3513</v>
      </c>
      <c r="F4687" s="81">
        <v>78.400000000000006</v>
      </c>
      <c r="G4687" s="81" t="s">
        <v>515</v>
      </c>
      <c r="H4687" s="81" t="s">
        <v>3845</v>
      </c>
      <c r="I4687" s="81" t="s">
        <v>3842</v>
      </c>
      <c r="J4687" s="81" t="s">
        <v>231</v>
      </c>
      <c r="K4687" s="81" t="s">
        <v>333</v>
      </c>
      <c r="L4687" s="81">
        <v>-108.19099822222222</v>
      </c>
      <c r="M4687" s="81">
        <v>39.893014777777779</v>
      </c>
      <c r="N4687" s="190">
        <v>0</v>
      </c>
      <c r="O4687" s="185">
        <v>0</v>
      </c>
      <c r="P4687" s="185">
        <v>0</v>
      </c>
      <c r="Q4687" s="185">
        <v>0</v>
      </c>
      <c r="R4687" s="186">
        <v>0.39200000000000002</v>
      </c>
    </row>
    <row r="4688" spans="1:18" s="81" customFormat="1" x14ac:dyDescent="0.2">
      <c r="A4688" s="81" t="s">
        <v>147</v>
      </c>
      <c r="B4688" s="81" t="s">
        <v>493</v>
      </c>
      <c r="C4688" s="81" t="str">
        <f t="shared" si="73"/>
        <v>08103</v>
      </c>
      <c r="D4688" s="81" t="s">
        <v>606</v>
      </c>
      <c r="E4688" s="81" t="s">
        <v>3513</v>
      </c>
      <c r="F4688" s="81">
        <v>78.400000000000006</v>
      </c>
      <c r="G4688" s="81" t="s">
        <v>515</v>
      </c>
      <c r="H4688" s="81" t="s">
        <v>1946</v>
      </c>
      <c r="I4688" s="81" t="s">
        <v>3842</v>
      </c>
      <c r="J4688" s="81" t="s">
        <v>231</v>
      </c>
      <c r="K4688" s="81" t="s">
        <v>333</v>
      </c>
      <c r="L4688" s="81">
        <v>-108.19099822222222</v>
      </c>
      <c r="M4688" s="81">
        <v>39.893014777777779</v>
      </c>
      <c r="N4688" s="190">
        <v>0</v>
      </c>
      <c r="O4688" s="185">
        <v>0</v>
      </c>
      <c r="P4688" s="185">
        <v>0</v>
      </c>
      <c r="Q4688" s="185">
        <v>0</v>
      </c>
      <c r="R4688" s="186">
        <v>0.39200000000000002</v>
      </c>
    </row>
    <row r="4689" spans="1:18" s="81" customFormat="1" x14ac:dyDescent="0.2">
      <c r="A4689" s="81" t="s">
        <v>147</v>
      </c>
      <c r="B4689" s="81" t="s">
        <v>493</v>
      </c>
      <c r="C4689" s="81" t="str">
        <f t="shared" si="73"/>
        <v>08103</v>
      </c>
      <c r="D4689" s="81" t="s">
        <v>606</v>
      </c>
      <c r="E4689" s="81" t="s">
        <v>3513</v>
      </c>
      <c r="F4689" s="81">
        <v>78.400000000000006</v>
      </c>
      <c r="G4689" s="81" t="s">
        <v>515</v>
      </c>
      <c r="H4689" s="81" t="s">
        <v>3845</v>
      </c>
      <c r="I4689" s="81" t="s">
        <v>3842</v>
      </c>
      <c r="J4689" s="81" t="s">
        <v>231</v>
      </c>
      <c r="K4689" s="81" t="s">
        <v>333</v>
      </c>
      <c r="L4689" s="81">
        <v>-108.19099822222222</v>
      </c>
      <c r="M4689" s="81">
        <v>39.893014777777779</v>
      </c>
      <c r="N4689" s="190">
        <v>0</v>
      </c>
      <c r="O4689" s="185">
        <v>0</v>
      </c>
      <c r="P4689" s="185">
        <v>0</v>
      </c>
      <c r="Q4689" s="185">
        <v>0</v>
      </c>
      <c r="R4689" s="186">
        <v>0</v>
      </c>
    </row>
    <row r="4690" spans="1:18" s="81" customFormat="1" x14ac:dyDescent="0.2">
      <c r="A4690" s="81" t="s">
        <v>147</v>
      </c>
      <c r="B4690" s="81" t="s">
        <v>493</v>
      </c>
      <c r="C4690" s="81" t="str">
        <f t="shared" si="73"/>
        <v>08103</v>
      </c>
      <c r="D4690" s="81" t="s">
        <v>606</v>
      </c>
      <c r="E4690" s="81" t="s">
        <v>3513</v>
      </c>
      <c r="F4690" s="81">
        <v>78.400000000000006</v>
      </c>
      <c r="G4690" s="81" t="s">
        <v>515</v>
      </c>
      <c r="H4690" s="81" t="s">
        <v>1946</v>
      </c>
      <c r="I4690" s="81" t="s">
        <v>3842</v>
      </c>
      <c r="J4690" s="81" t="s">
        <v>231</v>
      </c>
      <c r="K4690" s="81" t="s">
        <v>333</v>
      </c>
      <c r="L4690" s="81">
        <v>-108.19099822222222</v>
      </c>
      <c r="M4690" s="81">
        <v>39.893014777777779</v>
      </c>
      <c r="N4690" s="190">
        <v>0</v>
      </c>
      <c r="O4690" s="185">
        <v>0</v>
      </c>
      <c r="P4690" s="185">
        <v>0</v>
      </c>
      <c r="Q4690" s="185">
        <v>0</v>
      </c>
      <c r="R4690" s="186">
        <v>0</v>
      </c>
    </row>
    <row r="4691" spans="1:18" s="81" customFormat="1" x14ac:dyDescent="0.2">
      <c r="A4691" s="81" t="s">
        <v>147</v>
      </c>
      <c r="B4691" s="81" t="s">
        <v>493</v>
      </c>
      <c r="C4691" s="81" t="str">
        <f t="shared" si="73"/>
        <v>08103</v>
      </c>
      <c r="D4691" s="81" t="s">
        <v>606</v>
      </c>
      <c r="E4691" s="81" t="s">
        <v>3513</v>
      </c>
      <c r="F4691" s="81">
        <v>78.400000000000006</v>
      </c>
      <c r="G4691" s="81" t="s">
        <v>515</v>
      </c>
      <c r="H4691" s="81" t="s">
        <v>3845</v>
      </c>
      <c r="I4691" s="81" t="s">
        <v>3842</v>
      </c>
      <c r="J4691" s="81" t="s">
        <v>231</v>
      </c>
      <c r="K4691" s="81" t="s">
        <v>333</v>
      </c>
      <c r="L4691" s="81">
        <v>-108.19099822222222</v>
      </c>
      <c r="M4691" s="81">
        <v>39.893014777777779</v>
      </c>
      <c r="N4691" s="190">
        <v>0</v>
      </c>
      <c r="O4691" s="185">
        <v>0</v>
      </c>
      <c r="P4691" s="185">
        <v>0</v>
      </c>
      <c r="Q4691" s="185">
        <v>2.3519999999999999E-2</v>
      </c>
      <c r="R4691" s="186">
        <v>0</v>
      </c>
    </row>
    <row r="4692" spans="1:18" s="81" customFormat="1" x14ac:dyDescent="0.2">
      <c r="A4692" s="81" t="s">
        <v>147</v>
      </c>
      <c r="B4692" s="81" t="s">
        <v>493</v>
      </c>
      <c r="C4692" s="81" t="str">
        <f t="shared" si="73"/>
        <v>08103</v>
      </c>
      <c r="D4692" s="81" t="s">
        <v>606</v>
      </c>
      <c r="E4692" s="81" t="s">
        <v>3513</v>
      </c>
      <c r="F4692" s="81">
        <v>78.400000000000006</v>
      </c>
      <c r="G4692" s="81" t="s">
        <v>515</v>
      </c>
      <c r="H4692" s="81" t="s">
        <v>1946</v>
      </c>
      <c r="I4692" s="81" t="s">
        <v>3842</v>
      </c>
      <c r="J4692" s="81" t="s">
        <v>231</v>
      </c>
      <c r="K4692" s="81" t="s">
        <v>333</v>
      </c>
      <c r="L4692" s="81">
        <v>-108.19099822222222</v>
      </c>
      <c r="M4692" s="81">
        <v>39.893014777777779</v>
      </c>
      <c r="N4692" s="190">
        <v>0</v>
      </c>
      <c r="O4692" s="185">
        <v>0</v>
      </c>
      <c r="P4692" s="185">
        <v>0</v>
      </c>
      <c r="Q4692" s="185">
        <v>2.3519999999999999E-2</v>
      </c>
      <c r="R4692" s="186">
        <v>0</v>
      </c>
    </row>
    <row r="4693" spans="1:18" s="81" customFormat="1" x14ac:dyDescent="0.2">
      <c r="A4693" s="81" t="s">
        <v>147</v>
      </c>
      <c r="B4693" s="81" t="s">
        <v>493</v>
      </c>
      <c r="C4693" s="81" t="str">
        <f t="shared" si="73"/>
        <v>08103</v>
      </c>
      <c r="D4693" s="81" t="s">
        <v>606</v>
      </c>
      <c r="E4693" s="81" t="s">
        <v>3513</v>
      </c>
      <c r="F4693" s="81">
        <v>78.400000000000006</v>
      </c>
      <c r="G4693" s="81" t="s">
        <v>515</v>
      </c>
      <c r="H4693" s="81" t="s">
        <v>3845</v>
      </c>
      <c r="I4693" s="81" t="s">
        <v>3842</v>
      </c>
      <c r="J4693" s="81" t="s">
        <v>231</v>
      </c>
      <c r="K4693" s="81" t="s">
        <v>333</v>
      </c>
      <c r="L4693" s="81">
        <v>-108.19099822222222</v>
      </c>
      <c r="M4693" s="81">
        <v>39.893014777777779</v>
      </c>
      <c r="N4693" s="190">
        <v>0</v>
      </c>
      <c r="O4693" s="185">
        <v>5.663322</v>
      </c>
      <c r="P4693" s="185">
        <v>0</v>
      </c>
      <c r="Q4693" s="185">
        <v>0</v>
      </c>
      <c r="R4693" s="186">
        <v>0</v>
      </c>
    </row>
    <row r="4694" spans="1:18" s="81" customFormat="1" x14ac:dyDescent="0.2">
      <c r="A4694" s="81" t="s">
        <v>147</v>
      </c>
      <c r="B4694" s="81" t="s">
        <v>493</v>
      </c>
      <c r="C4694" s="81" t="str">
        <f t="shared" si="73"/>
        <v>08103</v>
      </c>
      <c r="D4694" s="81" t="s">
        <v>606</v>
      </c>
      <c r="E4694" s="81" t="s">
        <v>3513</v>
      </c>
      <c r="F4694" s="81">
        <v>78.400000000000006</v>
      </c>
      <c r="G4694" s="81" t="s">
        <v>515</v>
      </c>
      <c r="H4694" s="81" t="s">
        <v>1946</v>
      </c>
      <c r="I4694" s="81" t="s">
        <v>3842</v>
      </c>
      <c r="J4694" s="81" t="s">
        <v>231</v>
      </c>
      <c r="K4694" s="81" t="s">
        <v>333</v>
      </c>
      <c r="L4694" s="81">
        <v>-108.19099822222222</v>
      </c>
      <c r="M4694" s="81">
        <v>39.893014777777779</v>
      </c>
      <c r="N4694" s="190">
        <v>0</v>
      </c>
      <c r="O4694" s="185">
        <v>5.663322</v>
      </c>
      <c r="P4694" s="185">
        <v>0</v>
      </c>
      <c r="Q4694" s="185">
        <v>0</v>
      </c>
      <c r="R4694" s="186">
        <v>0</v>
      </c>
    </row>
    <row r="4695" spans="1:18" s="81" customFormat="1" x14ac:dyDescent="0.2">
      <c r="A4695" s="81" t="s">
        <v>147</v>
      </c>
      <c r="B4695" s="81" t="s">
        <v>493</v>
      </c>
      <c r="C4695" s="81" t="str">
        <f t="shared" si="73"/>
        <v>08103</v>
      </c>
      <c r="D4695" s="81" t="s">
        <v>606</v>
      </c>
      <c r="E4695" s="81" t="s">
        <v>3513</v>
      </c>
      <c r="F4695" s="81">
        <v>78.400000000000006</v>
      </c>
      <c r="G4695" s="81" t="s">
        <v>515</v>
      </c>
      <c r="H4695" s="81" t="s">
        <v>3846</v>
      </c>
      <c r="I4695" s="81" t="s">
        <v>3842</v>
      </c>
      <c r="J4695" s="81" t="s">
        <v>231</v>
      </c>
      <c r="K4695" s="81" t="s">
        <v>333</v>
      </c>
      <c r="L4695" s="81">
        <v>-108.19099822222222</v>
      </c>
      <c r="M4695" s="81">
        <v>39.893014777777779</v>
      </c>
      <c r="N4695" s="190">
        <v>0</v>
      </c>
      <c r="O4695" s="185">
        <v>0</v>
      </c>
      <c r="P4695" s="185">
        <v>5.663322</v>
      </c>
      <c r="Q4695" s="185">
        <v>0</v>
      </c>
      <c r="R4695" s="186">
        <v>0</v>
      </c>
    </row>
    <row r="4696" spans="1:18" s="81" customFormat="1" x14ac:dyDescent="0.2">
      <c r="A4696" s="81" t="s">
        <v>147</v>
      </c>
      <c r="B4696" s="81" t="s">
        <v>493</v>
      </c>
      <c r="C4696" s="81" t="str">
        <f t="shared" si="73"/>
        <v>08103</v>
      </c>
      <c r="D4696" s="81" t="s">
        <v>606</v>
      </c>
      <c r="E4696" s="81" t="s">
        <v>3513</v>
      </c>
      <c r="F4696" s="81">
        <v>78.400000000000006</v>
      </c>
      <c r="G4696" s="81" t="s">
        <v>515</v>
      </c>
      <c r="H4696" s="81" t="s">
        <v>3846</v>
      </c>
      <c r="I4696" s="81" t="s">
        <v>3842</v>
      </c>
      <c r="J4696" s="81" t="s">
        <v>231</v>
      </c>
      <c r="K4696" s="81" t="s">
        <v>333</v>
      </c>
      <c r="L4696" s="81">
        <v>-108.19099822222222</v>
      </c>
      <c r="M4696" s="81">
        <v>39.893014777777779</v>
      </c>
      <c r="N4696" s="190">
        <v>19.255275000000001</v>
      </c>
      <c r="O4696" s="185">
        <v>0</v>
      </c>
      <c r="P4696" s="185">
        <v>0</v>
      </c>
      <c r="Q4696" s="185">
        <v>0</v>
      </c>
      <c r="R4696" s="186">
        <v>0</v>
      </c>
    </row>
    <row r="4697" spans="1:18" s="81" customFormat="1" x14ac:dyDescent="0.2">
      <c r="A4697" s="81" t="s">
        <v>147</v>
      </c>
      <c r="B4697" s="81" t="s">
        <v>493</v>
      </c>
      <c r="C4697" s="81" t="str">
        <f t="shared" si="73"/>
        <v>08103</v>
      </c>
      <c r="D4697" s="81" t="s">
        <v>606</v>
      </c>
      <c r="E4697" s="81" t="s">
        <v>3513</v>
      </c>
      <c r="F4697" s="81">
        <v>78.400000000000006</v>
      </c>
      <c r="G4697" s="81" t="s">
        <v>515</v>
      </c>
      <c r="H4697" s="81" t="s">
        <v>3846</v>
      </c>
      <c r="I4697" s="81" t="s">
        <v>3842</v>
      </c>
      <c r="J4697" s="81" t="s">
        <v>231</v>
      </c>
      <c r="K4697" s="81" t="s">
        <v>333</v>
      </c>
      <c r="L4697" s="81">
        <v>-108.19099822222222</v>
      </c>
      <c r="M4697" s="81">
        <v>39.893014777777779</v>
      </c>
      <c r="N4697" s="190">
        <v>0</v>
      </c>
      <c r="O4697" s="185">
        <v>0</v>
      </c>
      <c r="P4697" s="185">
        <v>0</v>
      </c>
      <c r="Q4697" s="185">
        <v>0</v>
      </c>
      <c r="R4697" s="186">
        <v>0.39200000000000002</v>
      </c>
    </row>
    <row r="4698" spans="1:18" s="81" customFormat="1" x14ac:dyDescent="0.2">
      <c r="A4698" s="81" t="s">
        <v>147</v>
      </c>
      <c r="B4698" s="81" t="s">
        <v>493</v>
      </c>
      <c r="C4698" s="81" t="str">
        <f t="shared" si="73"/>
        <v>08103</v>
      </c>
      <c r="D4698" s="81" t="s">
        <v>606</v>
      </c>
      <c r="E4698" s="81" t="s">
        <v>3513</v>
      </c>
      <c r="F4698" s="81">
        <v>78.400000000000006</v>
      </c>
      <c r="G4698" s="81" t="s">
        <v>515</v>
      </c>
      <c r="H4698" s="81" t="s">
        <v>3846</v>
      </c>
      <c r="I4698" s="81" t="s">
        <v>3842</v>
      </c>
      <c r="J4698" s="81" t="s">
        <v>231</v>
      </c>
      <c r="K4698" s="81" t="s">
        <v>333</v>
      </c>
      <c r="L4698" s="81">
        <v>-108.19099822222222</v>
      </c>
      <c r="M4698" s="81">
        <v>39.893014777777779</v>
      </c>
      <c r="N4698" s="190">
        <v>0</v>
      </c>
      <c r="O4698" s="185">
        <v>0</v>
      </c>
      <c r="P4698" s="185">
        <v>0</v>
      </c>
      <c r="Q4698" s="185">
        <v>0</v>
      </c>
      <c r="R4698" s="186">
        <v>0</v>
      </c>
    </row>
    <row r="4699" spans="1:18" s="81" customFormat="1" x14ac:dyDescent="0.2">
      <c r="A4699" s="81" t="s">
        <v>147</v>
      </c>
      <c r="B4699" s="81" t="s">
        <v>493</v>
      </c>
      <c r="C4699" s="81" t="str">
        <f t="shared" si="73"/>
        <v>08103</v>
      </c>
      <c r="D4699" s="81" t="s">
        <v>606</v>
      </c>
      <c r="E4699" s="81" t="s">
        <v>3513</v>
      </c>
      <c r="F4699" s="81">
        <v>78.400000000000006</v>
      </c>
      <c r="G4699" s="81" t="s">
        <v>515</v>
      </c>
      <c r="H4699" s="81" t="s">
        <v>3846</v>
      </c>
      <c r="I4699" s="81" t="s">
        <v>3842</v>
      </c>
      <c r="J4699" s="81" t="s">
        <v>231</v>
      </c>
      <c r="K4699" s="81" t="s">
        <v>333</v>
      </c>
      <c r="L4699" s="81">
        <v>-108.19099822222222</v>
      </c>
      <c r="M4699" s="81">
        <v>39.893014777777779</v>
      </c>
      <c r="N4699" s="190">
        <v>0</v>
      </c>
      <c r="O4699" s="185">
        <v>0</v>
      </c>
      <c r="P4699" s="185">
        <v>0</v>
      </c>
      <c r="Q4699" s="185">
        <v>2.3519999999999999E-2</v>
      </c>
      <c r="R4699" s="186">
        <v>0</v>
      </c>
    </row>
    <row r="4700" spans="1:18" s="81" customFormat="1" x14ac:dyDescent="0.2">
      <c r="A4700" s="81" t="s">
        <v>147</v>
      </c>
      <c r="B4700" s="81" t="s">
        <v>493</v>
      </c>
      <c r="C4700" s="81" t="str">
        <f t="shared" si="73"/>
        <v>08103</v>
      </c>
      <c r="D4700" s="81" t="s">
        <v>606</v>
      </c>
      <c r="E4700" s="81" t="s">
        <v>3513</v>
      </c>
      <c r="F4700" s="81">
        <v>78.400000000000006</v>
      </c>
      <c r="G4700" s="81" t="s">
        <v>515</v>
      </c>
      <c r="H4700" s="81" t="s">
        <v>3846</v>
      </c>
      <c r="I4700" s="81" t="s">
        <v>3842</v>
      </c>
      <c r="J4700" s="81" t="s">
        <v>231</v>
      </c>
      <c r="K4700" s="81" t="s">
        <v>333</v>
      </c>
      <c r="L4700" s="81">
        <v>-108.19099822222222</v>
      </c>
      <c r="M4700" s="81">
        <v>39.893014777777779</v>
      </c>
      <c r="N4700" s="190">
        <v>0</v>
      </c>
      <c r="O4700" s="185">
        <v>5.663322</v>
      </c>
      <c r="P4700" s="185">
        <v>0</v>
      </c>
      <c r="Q4700" s="185">
        <v>0</v>
      </c>
      <c r="R4700" s="186">
        <v>0</v>
      </c>
    </row>
    <row r="4701" spans="1:18" s="81" customFormat="1" x14ac:dyDescent="0.2">
      <c r="A4701" s="81" t="s">
        <v>147</v>
      </c>
      <c r="B4701" s="81" t="s">
        <v>493</v>
      </c>
      <c r="C4701" s="81" t="str">
        <f t="shared" si="73"/>
        <v>08103</v>
      </c>
      <c r="D4701" s="81" t="s">
        <v>606</v>
      </c>
      <c r="E4701" s="81" t="s">
        <v>3513</v>
      </c>
      <c r="F4701" s="81">
        <v>0</v>
      </c>
      <c r="G4701" s="81" t="s">
        <v>526</v>
      </c>
      <c r="H4701" s="81" t="s">
        <v>602</v>
      </c>
      <c r="I4701" s="81" t="s">
        <v>3842</v>
      </c>
      <c r="J4701" s="81" t="s">
        <v>277</v>
      </c>
      <c r="K4701" s="81" t="s">
        <v>350</v>
      </c>
      <c r="L4701" s="81">
        <v>-108.19099822222222</v>
      </c>
      <c r="M4701" s="81">
        <v>39.893014777777779</v>
      </c>
      <c r="N4701" s="190">
        <v>0</v>
      </c>
      <c r="O4701" s="185">
        <v>2.9</v>
      </c>
      <c r="P4701" s="185">
        <v>0</v>
      </c>
      <c r="Q4701" s="185">
        <v>0</v>
      </c>
      <c r="R4701" s="186">
        <v>0</v>
      </c>
    </row>
    <row r="4702" spans="1:18" s="81" customFormat="1" x14ac:dyDescent="0.2">
      <c r="A4702" s="81" t="s">
        <v>147</v>
      </c>
      <c r="B4702" s="81" t="s">
        <v>493</v>
      </c>
      <c r="C4702" s="81" t="str">
        <f t="shared" si="73"/>
        <v>08103</v>
      </c>
      <c r="D4702" s="81" t="s">
        <v>606</v>
      </c>
      <c r="E4702" s="81" t="s">
        <v>3513</v>
      </c>
      <c r="F4702" s="81">
        <v>75.650000000000006</v>
      </c>
      <c r="G4702" s="81" t="s">
        <v>528</v>
      </c>
      <c r="H4702" s="81" t="s">
        <v>531</v>
      </c>
      <c r="I4702" s="81" t="s">
        <v>3842</v>
      </c>
      <c r="J4702" s="81" t="s">
        <v>14</v>
      </c>
      <c r="K4702" s="81" t="s">
        <v>494</v>
      </c>
      <c r="L4702" s="81">
        <v>-108.19099822222222</v>
      </c>
      <c r="M4702" s="81">
        <v>39.893014777777779</v>
      </c>
      <c r="N4702" s="190">
        <v>0</v>
      </c>
      <c r="O4702" s="185">
        <v>6.8343126027926093</v>
      </c>
      <c r="P4702" s="185">
        <v>0</v>
      </c>
      <c r="Q4702" s="185">
        <v>0</v>
      </c>
      <c r="R4702" s="186">
        <v>0</v>
      </c>
    </row>
    <row r="4703" spans="1:18" s="81" customFormat="1" x14ac:dyDescent="0.2">
      <c r="A4703" s="81" t="s">
        <v>147</v>
      </c>
      <c r="B4703" s="81" t="s">
        <v>493</v>
      </c>
      <c r="C4703" s="81" t="str">
        <f t="shared" si="73"/>
        <v>08103</v>
      </c>
      <c r="D4703" s="81" t="s">
        <v>606</v>
      </c>
      <c r="E4703" s="81" t="s">
        <v>3847</v>
      </c>
      <c r="F4703" s="81">
        <v>11.885999999999999</v>
      </c>
      <c r="G4703" s="81" t="s">
        <v>528</v>
      </c>
      <c r="H4703" s="81" t="s">
        <v>531</v>
      </c>
      <c r="I4703" s="81" t="s">
        <v>3848</v>
      </c>
      <c r="J4703" s="81" t="s">
        <v>14</v>
      </c>
      <c r="K4703" s="81" t="s">
        <v>494</v>
      </c>
      <c r="L4703" s="81">
        <v>-108.21438283333333</v>
      </c>
      <c r="M4703" s="81">
        <v>39.868482333333333</v>
      </c>
      <c r="N4703" s="190">
        <v>0</v>
      </c>
      <c r="O4703" s="185">
        <v>0.7736594954963536</v>
      </c>
      <c r="P4703" s="185">
        <v>0</v>
      </c>
      <c r="Q4703" s="185">
        <v>0</v>
      </c>
      <c r="R4703" s="186">
        <v>0</v>
      </c>
    </row>
    <row r="4704" spans="1:18" s="81" customFormat="1" x14ac:dyDescent="0.2">
      <c r="A4704" s="81" t="s">
        <v>147</v>
      </c>
      <c r="B4704" s="81" t="s">
        <v>493</v>
      </c>
      <c r="C4704" s="81" t="str">
        <f t="shared" si="73"/>
        <v>08103</v>
      </c>
      <c r="D4704" s="81" t="s">
        <v>606</v>
      </c>
      <c r="E4704" s="81" t="s">
        <v>3849</v>
      </c>
      <c r="F4704" s="81">
        <v>120.58199999999999</v>
      </c>
      <c r="G4704" s="81" t="s">
        <v>528</v>
      </c>
      <c r="H4704" s="81" t="s">
        <v>1350</v>
      </c>
      <c r="I4704" s="81" t="s">
        <v>3850</v>
      </c>
      <c r="J4704" s="81" t="s">
        <v>14</v>
      </c>
      <c r="K4704" s="81" t="s">
        <v>494</v>
      </c>
      <c r="L4704" s="81">
        <v>-109.02859444444444</v>
      </c>
      <c r="M4704" s="81">
        <v>39.878606277777777</v>
      </c>
      <c r="N4704" s="190">
        <v>0</v>
      </c>
      <c r="O4704" s="185">
        <v>0</v>
      </c>
      <c r="P4704" s="185">
        <v>0</v>
      </c>
      <c r="Q4704" s="185">
        <v>0</v>
      </c>
      <c r="R4704" s="186">
        <v>0</v>
      </c>
    </row>
    <row r="4705" spans="1:18" s="81" customFormat="1" x14ac:dyDescent="0.2">
      <c r="A4705" s="81" t="s">
        <v>147</v>
      </c>
      <c r="B4705" s="81" t="s">
        <v>493</v>
      </c>
      <c r="C4705" s="81" t="str">
        <f t="shared" si="73"/>
        <v>08103</v>
      </c>
      <c r="D4705" s="81" t="s">
        <v>606</v>
      </c>
      <c r="E4705" s="81" t="s">
        <v>3849</v>
      </c>
      <c r="F4705" s="81">
        <v>120.58199999999999</v>
      </c>
      <c r="G4705" s="81" t="s">
        <v>528</v>
      </c>
      <c r="H4705" s="81" t="s">
        <v>1350</v>
      </c>
      <c r="I4705" s="81" t="s">
        <v>3850</v>
      </c>
      <c r="J4705" s="81" t="s">
        <v>14</v>
      </c>
      <c r="K4705" s="81" t="s">
        <v>494</v>
      </c>
      <c r="L4705" s="81">
        <v>-109.02859444444444</v>
      </c>
      <c r="M4705" s="81">
        <v>39.878606277777777</v>
      </c>
      <c r="N4705" s="190">
        <v>0</v>
      </c>
      <c r="O4705" s="185">
        <v>0</v>
      </c>
      <c r="P4705" s="185">
        <v>0</v>
      </c>
      <c r="Q4705" s="185">
        <v>0</v>
      </c>
      <c r="R4705" s="186">
        <v>0</v>
      </c>
    </row>
    <row r="4706" spans="1:18" s="81" customFormat="1" x14ac:dyDescent="0.2">
      <c r="A4706" s="81" t="s">
        <v>147</v>
      </c>
      <c r="B4706" s="81" t="s">
        <v>493</v>
      </c>
      <c r="C4706" s="81" t="str">
        <f t="shared" si="73"/>
        <v>08103</v>
      </c>
      <c r="D4706" s="81" t="s">
        <v>606</v>
      </c>
      <c r="E4706" s="81" t="s">
        <v>3849</v>
      </c>
      <c r="F4706" s="81">
        <v>120.58199999999999</v>
      </c>
      <c r="G4706" s="81" t="s">
        <v>528</v>
      </c>
      <c r="H4706" s="81" t="s">
        <v>1350</v>
      </c>
      <c r="I4706" s="81" t="s">
        <v>3850</v>
      </c>
      <c r="J4706" s="81" t="s">
        <v>14</v>
      </c>
      <c r="K4706" s="81" t="s">
        <v>494</v>
      </c>
      <c r="L4706" s="81">
        <v>-109.02859444444444</v>
      </c>
      <c r="M4706" s="81">
        <v>39.878606277777777</v>
      </c>
      <c r="N4706" s="190">
        <v>0</v>
      </c>
      <c r="O4706" s="185">
        <v>3.2071033618338434</v>
      </c>
      <c r="P4706" s="185">
        <v>0</v>
      </c>
      <c r="Q4706" s="185">
        <v>0</v>
      </c>
      <c r="R4706" s="186">
        <v>0</v>
      </c>
    </row>
    <row r="4707" spans="1:18" s="81" customFormat="1" x14ac:dyDescent="0.2">
      <c r="A4707" s="81" t="s">
        <v>147</v>
      </c>
      <c r="B4707" s="81" t="s">
        <v>493</v>
      </c>
      <c r="C4707" s="81" t="str">
        <f t="shared" si="73"/>
        <v>08103</v>
      </c>
      <c r="D4707" s="81" t="s">
        <v>606</v>
      </c>
      <c r="E4707" s="81" t="s">
        <v>3851</v>
      </c>
      <c r="F4707" s="81">
        <v>176.02199999999999</v>
      </c>
      <c r="G4707" s="81" t="s">
        <v>528</v>
      </c>
      <c r="H4707" s="81" t="s">
        <v>1345</v>
      </c>
      <c r="I4707" s="81" t="s">
        <v>3852</v>
      </c>
      <c r="J4707" s="81" t="s">
        <v>14</v>
      </c>
      <c r="K4707" s="81" t="s">
        <v>494</v>
      </c>
      <c r="L4707" s="81">
        <v>-109.01829477777778</v>
      </c>
      <c r="M4707" s="81">
        <v>39.882333305555562</v>
      </c>
      <c r="N4707" s="190">
        <v>0</v>
      </c>
      <c r="O4707" s="185">
        <v>11.45704164732153</v>
      </c>
      <c r="P4707" s="185">
        <v>0</v>
      </c>
      <c r="Q4707" s="185">
        <v>0</v>
      </c>
      <c r="R4707" s="186">
        <v>0</v>
      </c>
    </row>
    <row r="4708" spans="1:18" s="81" customFormat="1" x14ac:dyDescent="0.2">
      <c r="A4708" s="81" t="s">
        <v>147</v>
      </c>
      <c r="B4708" s="81" t="s">
        <v>493</v>
      </c>
      <c r="C4708" s="81" t="str">
        <f t="shared" si="73"/>
        <v>08103</v>
      </c>
      <c r="D4708" s="81" t="s">
        <v>606</v>
      </c>
      <c r="E4708" s="81" t="s">
        <v>3851</v>
      </c>
      <c r="F4708" s="81">
        <v>31.248000000000001</v>
      </c>
      <c r="G4708" s="81" t="s">
        <v>528</v>
      </c>
      <c r="H4708" s="81" t="s">
        <v>1350</v>
      </c>
      <c r="I4708" s="81" t="s">
        <v>3852</v>
      </c>
      <c r="J4708" s="81" t="s">
        <v>14</v>
      </c>
      <c r="K4708" s="81" t="s">
        <v>494</v>
      </c>
      <c r="L4708" s="81">
        <v>-109.01829477777778</v>
      </c>
      <c r="M4708" s="81">
        <v>39.882333305555562</v>
      </c>
      <c r="N4708" s="190">
        <v>0</v>
      </c>
      <c r="O4708" s="185">
        <v>0</v>
      </c>
      <c r="P4708" s="185">
        <v>0</v>
      </c>
      <c r="Q4708" s="185">
        <v>0</v>
      </c>
      <c r="R4708" s="186">
        <v>0</v>
      </c>
    </row>
    <row r="4709" spans="1:18" s="81" customFormat="1" x14ac:dyDescent="0.2">
      <c r="A4709" s="81" t="s">
        <v>147</v>
      </c>
      <c r="B4709" s="81" t="s">
        <v>493</v>
      </c>
      <c r="C4709" s="81" t="str">
        <f t="shared" si="73"/>
        <v>08103</v>
      </c>
      <c r="D4709" s="81" t="s">
        <v>606</v>
      </c>
      <c r="E4709" s="81" t="s">
        <v>3851</v>
      </c>
      <c r="F4709" s="81">
        <v>31.248000000000001</v>
      </c>
      <c r="G4709" s="81" t="s">
        <v>528</v>
      </c>
      <c r="H4709" s="81" t="s">
        <v>1350</v>
      </c>
      <c r="I4709" s="81" t="s">
        <v>3852</v>
      </c>
      <c r="J4709" s="81" t="s">
        <v>14</v>
      </c>
      <c r="K4709" s="81" t="s">
        <v>494</v>
      </c>
      <c r="L4709" s="81">
        <v>-109.01829477777778</v>
      </c>
      <c r="M4709" s="81">
        <v>39.882333305555562</v>
      </c>
      <c r="N4709" s="190">
        <v>0</v>
      </c>
      <c r="O4709" s="185">
        <v>0</v>
      </c>
      <c r="P4709" s="185">
        <v>0</v>
      </c>
      <c r="Q4709" s="185">
        <v>0</v>
      </c>
      <c r="R4709" s="186">
        <v>0</v>
      </c>
    </row>
    <row r="4710" spans="1:18" s="81" customFormat="1" x14ac:dyDescent="0.2">
      <c r="A4710" s="81" t="s">
        <v>147</v>
      </c>
      <c r="B4710" s="81" t="s">
        <v>493</v>
      </c>
      <c r="C4710" s="81" t="str">
        <f t="shared" si="73"/>
        <v>08103</v>
      </c>
      <c r="D4710" s="81" t="s">
        <v>606</v>
      </c>
      <c r="E4710" s="81" t="s">
        <v>3851</v>
      </c>
      <c r="F4710" s="81">
        <v>31.248000000000001</v>
      </c>
      <c r="G4710" s="81" t="s">
        <v>528</v>
      </c>
      <c r="H4710" s="81" t="s">
        <v>1350</v>
      </c>
      <c r="I4710" s="81" t="s">
        <v>3852</v>
      </c>
      <c r="J4710" s="81" t="s">
        <v>14</v>
      </c>
      <c r="K4710" s="81" t="s">
        <v>494</v>
      </c>
      <c r="L4710" s="81">
        <v>-109.01829477777778</v>
      </c>
      <c r="M4710" s="81">
        <v>39.882333305555562</v>
      </c>
      <c r="N4710" s="190">
        <v>0</v>
      </c>
      <c r="O4710" s="185">
        <v>0.83109888582528035</v>
      </c>
      <c r="P4710" s="185">
        <v>0</v>
      </c>
      <c r="Q4710" s="185">
        <v>0</v>
      </c>
      <c r="R4710" s="186">
        <v>0</v>
      </c>
    </row>
    <row r="4711" spans="1:18" s="81" customFormat="1" x14ac:dyDescent="0.2">
      <c r="A4711" s="81" t="s">
        <v>147</v>
      </c>
      <c r="B4711" s="81" t="s">
        <v>493</v>
      </c>
      <c r="C4711" s="81" t="str">
        <f t="shared" si="73"/>
        <v>08103</v>
      </c>
      <c r="D4711" s="81" t="s">
        <v>606</v>
      </c>
      <c r="E4711" s="81" t="s">
        <v>3853</v>
      </c>
      <c r="F4711" s="81">
        <v>4.4000000000000004</v>
      </c>
      <c r="G4711" s="81" t="s">
        <v>515</v>
      </c>
      <c r="H4711" s="81" t="s">
        <v>3854</v>
      </c>
      <c r="I4711" s="81" t="s">
        <v>3855</v>
      </c>
      <c r="J4711" s="81" t="s">
        <v>221</v>
      </c>
      <c r="K4711" s="81" t="s">
        <v>333</v>
      </c>
      <c r="L4711" s="81">
        <v>-108.88271297222222</v>
      </c>
      <c r="M4711" s="81">
        <v>39.848432055555556</v>
      </c>
      <c r="N4711" s="190">
        <v>0</v>
      </c>
      <c r="O4711" s="185">
        <v>0</v>
      </c>
      <c r="P4711" s="185">
        <v>2.380004</v>
      </c>
      <c r="Q4711" s="185">
        <v>0</v>
      </c>
      <c r="R4711" s="186">
        <v>0</v>
      </c>
    </row>
    <row r="4712" spans="1:18" s="81" customFormat="1" x14ac:dyDescent="0.2">
      <c r="A4712" s="81" t="s">
        <v>147</v>
      </c>
      <c r="B4712" s="81" t="s">
        <v>493</v>
      </c>
      <c r="C4712" s="81" t="str">
        <f t="shared" si="73"/>
        <v>08103</v>
      </c>
      <c r="D4712" s="81" t="s">
        <v>606</v>
      </c>
      <c r="E4712" s="81" t="s">
        <v>3853</v>
      </c>
      <c r="F4712" s="81">
        <v>4.4000000000000004</v>
      </c>
      <c r="G4712" s="81" t="s">
        <v>515</v>
      </c>
      <c r="H4712" s="81" t="s">
        <v>3854</v>
      </c>
      <c r="I4712" s="81" t="s">
        <v>3855</v>
      </c>
      <c r="J4712" s="81" t="s">
        <v>221</v>
      </c>
      <c r="K4712" s="81" t="s">
        <v>333</v>
      </c>
      <c r="L4712" s="81">
        <v>-108.88271297222222</v>
      </c>
      <c r="M4712" s="81">
        <v>39.848432055555556</v>
      </c>
      <c r="N4712" s="190">
        <v>3.2600039999999999</v>
      </c>
      <c r="O4712" s="185">
        <v>0</v>
      </c>
      <c r="P4712" s="185">
        <v>0</v>
      </c>
      <c r="Q4712" s="185">
        <v>0</v>
      </c>
      <c r="R4712" s="186">
        <v>0</v>
      </c>
    </row>
    <row r="4713" spans="1:18" s="81" customFormat="1" x14ac:dyDescent="0.2">
      <c r="A4713" s="81" t="s">
        <v>147</v>
      </c>
      <c r="B4713" s="81" t="s">
        <v>493</v>
      </c>
      <c r="C4713" s="81" t="str">
        <f t="shared" si="73"/>
        <v>08103</v>
      </c>
      <c r="D4713" s="81" t="s">
        <v>606</v>
      </c>
      <c r="E4713" s="81" t="s">
        <v>3853</v>
      </c>
      <c r="F4713" s="81">
        <v>4.4000000000000004</v>
      </c>
      <c r="G4713" s="81" t="s">
        <v>515</v>
      </c>
      <c r="H4713" s="81" t="s">
        <v>3854</v>
      </c>
      <c r="I4713" s="81" t="s">
        <v>3855</v>
      </c>
      <c r="J4713" s="81" t="s">
        <v>221</v>
      </c>
      <c r="K4713" s="81" t="s">
        <v>333</v>
      </c>
      <c r="L4713" s="81">
        <v>-108.88271297222222</v>
      </c>
      <c r="M4713" s="81">
        <v>39.848432055555556</v>
      </c>
      <c r="N4713" s="190">
        <v>0</v>
      </c>
      <c r="O4713" s="185">
        <v>0</v>
      </c>
      <c r="P4713" s="185">
        <v>0</v>
      </c>
      <c r="Q4713" s="185">
        <v>0</v>
      </c>
      <c r="R4713" s="186">
        <v>2.1999999999999999E-2</v>
      </c>
    </row>
    <row r="4714" spans="1:18" s="81" customFormat="1" x14ac:dyDescent="0.2">
      <c r="A4714" s="81" t="s">
        <v>147</v>
      </c>
      <c r="B4714" s="81" t="s">
        <v>493</v>
      </c>
      <c r="C4714" s="81" t="str">
        <f t="shared" si="73"/>
        <v>08103</v>
      </c>
      <c r="D4714" s="81" t="s">
        <v>606</v>
      </c>
      <c r="E4714" s="81" t="s">
        <v>3853</v>
      </c>
      <c r="F4714" s="81">
        <v>4.4000000000000004</v>
      </c>
      <c r="G4714" s="81" t="s">
        <v>515</v>
      </c>
      <c r="H4714" s="81" t="s">
        <v>3854</v>
      </c>
      <c r="I4714" s="81" t="s">
        <v>3855</v>
      </c>
      <c r="J4714" s="81" t="s">
        <v>221</v>
      </c>
      <c r="K4714" s="81" t="s">
        <v>333</v>
      </c>
      <c r="L4714" s="81">
        <v>-108.88271297222222</v>
      </c>
      <c r="M4714" s="81">
        <v>39.848432055555556</v>
      </c>
      <c r="N4714" s="190">
        <v>0</v>
      </c>
      <c r="O4714" s="185">
        <v>0</v>
      </c>
      <c r="P4714" s="185">
        <v>0</v>
      </c>
      <c r="Q4714" s="185">
        <v>0</v>
      </c>
      <c r="R4714" s="186">
        <v>0</v>
      </c>
    </row>
    <row r="4715" spans="1:18" s="81" customFormat="1" x14ac:dyDescent="0.2">
      <c r="A4715" s="81" t="s">
        <v>147</v>
      </c>
      <c r="B4715" s="81" t="s">
        <v>493</v>
      </c>
      <c r="C4715" s="81" t="str">
        <f t="shared" si="73"/>
        <v>08103</v>
      </c>
      <c r="D4715" s="81" t="s">
        <v>606</v>
      </c>
      <c r="E4715" s="81" t="s">
        <v>3853</v>
      </c>
      <c r="F4715" s="81">
        <v>4.4000000000000004</v>
      </c>
      <c r="G4715" s="81" t="s">
        <v>515</v>
      </c>
      <c r="H4715" s="81" t="s">
        <v>3854</v>
      </c>
      <c r="I4715" s="81" t="s">
        <v>3855</v>
      </c>
      <c r="J4715" s="81" t="s">
        <v>221</v>
      </c>
      <c r="K4715" s="81" t="s">
        <v>333</v>
      </c>
      <c r="L4715" s="81">
        <v>-108.88271297222222</v>
      </c>
      <c r="M4715" s="81">
        <v>39.848432055555556</v>
      </c>
      <c r="N4715" s="190">
        <v>0</v>
      </c>
      <c r="O4715" s="185">
        <v>0</v>
      </c>
      <c r="P4715" s="185">
        <v>0</v>
      </c>
      <c r="Q4715" s="185">
        <v>1.32E-3</v>
      </c>
      <c r="R4715" s="186">
        <v>0</v>
      </c>
    </row>
    <row r="4716" spans="1:18" s="81" customFormat="1" x14ac:dyDescent="0.2">
      <c r="A4716" s="81" t="s">
        <v>147</v>
      </c>
      <c r="B4716" s="81" t="s">
        <v>493</v>
      </c>
      <c r="C4716" s="81" t="str">
        <f t="shared" si="73"/>
        <v>08103</v>
      </c>
      <c r="D4716" s="81" t="s">
        <v>606</v>
      </c>
      <c r="E4716" s="81" t="s">
        <v>3853</v>
      </c>
      <c r="F4716" s="81">
        <v>4.4000000000000004</v>
      </c>
      <c r="G4716" s="81" t="s">
        <v>515</v>
      </c>
      <c r="H4716" s="81" t="s">
        <v>3854</v>
      </c>
      <c r="I4716" s="81" t="s">
        <v>3855</v>
      </c>
      <c r="J4716" s="81" t="s">
        <v>221</v>
      </c>
      <c r="K4716" s="81" t="s">
        <v>333</v>
      </c>
      <c r="L4716" s="81">
        <v>-108.88271297222222</v>
      </c>
      <c r="M4716" s="81">
        <v>39.848432055555556</v>
      </c>
      <c r="N4716" s="190">
        <v>0</v>
      </c>
      <c r="O4716" s="185">
        <v>0.42000199999999999</v>
      </c>
      <c r="P4716" s="185">
        <v>0</v>
      </c>
      <c r="Q4716" s="185">
        <v>0</v>
      </c>
      <c r="R4716" s="186">
        <v>0</v>
      </c>
    </row>
    <row r="4717" spans="1:18" s="81" customFormat="1" x14ac:dyDescent="0.2">
      <c r="A4717" s="81" t="s">
        <v>147</v>
      </c>
      <c r="B4717" s="81" t="s">
        <v>493</v>
      </c>
      <c r="C4717" s="81" t="str">
        <f t="shared" si="73"/>
        <v>08103</v>
      </c>
      <c r="D4717" s="81" t="s">
        <v>606</v>
      </c>
      <c r="E4717" s="81" t="s">
        <v>792</v>
      </c>
      <c r="F4717" s="81">
        <v>4.4000000000000004</v>
      </c>
      <c r="G4717" s="81" t="s">
        <v>515</v>
      </c>
      <c r="H4717" s="81" t="s">
        <v>3856</v>
      </c>
      <c r="I4717" s="81" t="s">
        <v>3857</v>
      </c>
      <c r="J4717" s="81" t="s">
        <v>221</v>
      </c>
      <c r="K4717" s="81" t="s">
        <v>333</v>
      </c>
      <c r="L4717" s="81">
        <v>-108.82620675</v>
      </c>
      <c r="M4717" s="81">
        <v>39.838714111111116</v>
      </c>
      <c r="N4717" s="190">
        <v>0</v>
      </c>
      <c r="O4717" s="185">
        <v>0</v>
      </c>
      <c r="P4717" s="185">
        <v>2.38</v>
      </c>
      <c r="Q4717" s="185">
        <v>0</v>
      </c>
      <c r="R4717" s="186">
        <v>0</v>
      </c>
    </row>
    <row r="4718" spans="1:18" s="81" customFormat="1" x14ac:dyDescent="0.2">
      <c r="A4718" s="81" t="s">
        <v>147</v>
      </c>
      <c r="B4718" s="81" t="s">
        <v>493</v>
      </c>
      <c r="C4718" s="81" t="str">
        <f t="shared" si="73"/>
        <v>08103</v>
      </c>
      <c r="D4718" s="81" t="s">
        <v>606</v>
      </c>
      <c r="E4718" s="81" t="s">
        <v>792</v>
      </c>
      <c r="F4718" s="81">
        <v>4.4000000000000004</v>
      </c>
      <c r="G4718" s="81" t="s">
        <v>515</v>
      </c>
      <c r="H4718" s="81" t="s">
        <v>3856</v>
      </c>
      <c r="I4718" s="81" t="s">
        <v>3857</v>
      </c>
      <c r="J4718" s="81" t="s">
        <v>221</v>
      </c>
      <c r="K4718" s="81" t="s">
        <v>333</v>
      </c>
      <c r="L4718" s="81">
        <v>-108.82620675</v>
      </c>
      <c r="M4718" s="81">
        <v>39.838714111111116</v>
      </c>
      <c r="N4718" s="190">
        <v>3.26</v>
      </c>
      <c r="O4718" s="185">
        <v>0</v>
      </c>
      <c r="P4718" s="185">
        <v>0</v>
      </c>
      <c r="Q4718" s="185">
        <v>0</v>
      </c>
      <c r="R4718" s="186">
        <v>0</v>
      </c>
    </row>
    <row r="4719" spans="1:18" s="81" customFormat="1" x14ac:dyDescent="0.2">
      <c r="A4719" s="81" t="s">
        <v>147</v>
      </c>
      <c r="B4719" s="81" t="s">
        <v>493</v>
      </c>
      <c r="C4719" s="81" t="str">
        <f t="shared" si="73"/>
        <v>08103</v>
      </c>
      <c r="D4719" s="81" t="s">
        <v>606</v>
      </c>
      <c r="E4719" s="81" t="s">
        <v>792</v>
      </c>
      <c r="F4719" s="81">
        <v>4.4000000000000004</v>
      </c>
      <c r="G4719" s="81" t="s">
        <v>515</v>
      </c>
      <c r="H4719" s="81" t="s">
        <v>3856</v>
      </c>
      <c r="I4719" s="81" t="s">
        <v>3857</v>
      </c>
      <c r="J4719" s="81" t="s">
        <v>221</v>
      </c>
      <c r="K4719" s="81" t="s">
        <v>333</v>
      </c>
      <c r="L4719" s="81">
        <v>-108.82620675</v>
      </c>
      <c r="M4719" s="81">
        <v>39.838714111111116</v>
      </c>
      <c r="N4719" s="190">
        <v>0</v>
      </c>
      <c r="O4719" s="185">
        <v>0</v>
      </c>
      <c r="P4719" s="185">
        <v>0</v>
      </c>
      <c r="Q4719" s="185">
        <v>0</v>
      </c>
      <c r="R4719" s="186">
        <v>2.1999999999999999E-2</v>
      </c>
    </row>
    <row r="4720" spans="1:18" s="81" customFormat="1" x14ac:dyDescent="0.2">
      <c r="A4720" s="81" t="s">
        <v>147</v>
      </c>
      <c r="B4720" s="81" t="s">
        <v>493</v>
      </c>
      <c r="C4720" s="81" t="str">
        <f t="shared" si="73"/>
        <v>08103</v>
      </c>
      <c r="D4720" s="81" t="s">
        <v>606</v>
      </c>
      <c r="E4720" s="81" t="s">
        <v>792</v>
      </c>
      <c r="F4720" s="81">
        <v>4.4000000000000004</v>
      </c>
      <c r="G4720" s="81" t="s">
        <v>515</v>
      </c>
      <c r="H4720" s="81" t="s">
        <v>3856</v>
      </c>
      <c r="I4720" s="81" t="s">
        <v>3857</v>
      </c>
      <c r="J4720" s="81" t="s">
        <v>221</v>
      </c>
      <c r="K4720" s="81" t="s">
        <v>333</v>
      </c>
      <c r="L4720" s="81">
        <v>-108.82620675</v>
      </c>
      <c r="M4720" s="81">
        <v>39.838714111111116</v>
      </c>
      <c r="N4720" s="190">
        <v>0</v>
      </c>
      <c r="O4720" s="185">
        <v>0</v>
      </c>
      <c r="P4720" s="185">
        <v>0</v>
      </c>
      <c r="Q4720" s="185">
        <v>0</v>
      </c>
      <c r="R4720" s="186">
        <v>0</v>
      </c>
    </row>
    <row r="4721" spans="1:18" s="81" customFormat="1" x14ac:dyDescent="0.2">
      <c r="A4721" s="81" t="s">
        <v>147</v>
      </c>
      <c r="B4721" s="81" t="s">
        <v>493</v>
      </c>
      <c r="C4721" s="81" t="str">
        <f t="shared" si="73"/>
        <v>08103</v>
      </c>
      <c r="D4721" s="81" t="s">
        <v>606</v>
      </c>
      <c r="E4721" s="81" t="s">
        <v>792</v>
      </c>
      <c r="F4721" s="81">
        <v>4.4000000000000004</v>
      </c>
      <c r="G4721" s="81" t="s">
        <v>515</v>
      </c>
      <c r="H4721" s="81" t="s">
        <v>3856</v>
      </c>
      <c r="I4721" s="81" t="s">
        <v>3857</v>
      </c>
      <c r="J4721" s="81" t="s">
        <v>221</v>
      </c>
      <c r="K4721" s="81" t="s">
        <v>333</v>
      </c>
      <c r="L4721" s="81">
        <v>-108.82620675</v>
      </c>
      <c r="M4721" s="81">
        <v>39.838714111111116</v>
      </c>
      <c r="N4721" s="190">
        <v>0</v>
      </c>
      <c r="O4721" s="185">
        <v>0</v>
      </c>
      <c r="P4721" s="185">
        <v>0</v>
      </c>
      <c r="Q4721" s="185">
        <v>1.32E-3</v>
      </c>
      <c r="R4721" s="186">
        <v>0</v>
      </c>
    </row>
    <row r="4722" spans="1:18" s="81" customFormat="1" x14ac:dyDescent="0.2">
      <c r="A4722" s="81" t="s">
        <v>147</v>
      </c>
      <c r="B4722" s="81" t="s">
        <v>493</v>
      </c>
      <c r="C4722" s="81" t="str">
        <f t="shared" si="73"/>
        <v>08103</v>
      </c>
      <c r="D4722" s="81" t="s">
        <v>606</v>
      </c>
      <c r="E4722" s="81" t="s">
        <v>792</v>
      </c>
      <c r="F4722" s="81">
        <v>4.4000000000000004</v>
      </c>
      <c r="G4722" s="81" t="s">
        <v>515</v>
      </c>
      <c r="H4722" s="81" t="s">
        <v>3856</v>
      </c>
      <c r="I4722" s="81" t="s">
        <v>3857</v>
      </c>
      <c r="J4722" s="81" t="s">
        <v>221</v>
      </c>
      <c r="K4722" s="81" t="s">
        <v>333</v>
      </c>
      <c r="L4722" s="81">
        <v>-108.82620675</v>
      </c>
      <c r="M4722" s="81">
        <v>39.838714111111116</v>
      </c>
      <c r="N4722" s="190">
        <v>0</v>
      </c>
      <c r="O4722" s="185">
        <v>0.42</v>
      </c>
      <c r="P4722" s="185">
        <v>0</v>
      </c>
      <c r="Q4722" s="185">
        <v>0</v>
      </c>
      <c r="R4722" s="186">
        <v>0</v>
      </c>
    </row>
    <row r="4723" spans="1:18" s="81" customFormat="1" x14ac:dyDescent="0.2">
      <c r="A4723" s="81" t="s">
        <v>147</v>
      </c>
      <c r="B4723" s="81" t="s">
        <v>493</v>
      </c>
      <c r="C4723" s="81" t="str">
        <f t="shared" si="73"/>
        <v>08103</v>
      </c>
      <c r="D4723" s="81" t="s">
        <v>606</v>
      </c>
      <c r="E4723" s="81" t="s">
        <v>794</v>
      </c>
      <c r="F4723" s="81">
        <v>4.4000000000000004</v>
      </c>
      <c r="G4723" s="81" t="s">
        <v>515</v>
      </c>
      <c r="H4723" s="81" t="s">
        <v>3858</v>
      </c>
      <c r="I4723" s="81" t="s">
        <v>3859</v>
      </c>
      <c r="J4723" s="81" t="s">
        <v>229</v>
      </c>
      <c r="K4723" s="81" t="s">
        <v>333</v>
      </c>
      <c r="L4723" s="81">
        <v>-108.86024297222221</v>
      </c>
      <c r="M4723" s="81">
        <v>39.848339000000003</v>
      </c>
      <c r="N4723" s="190">
        <v>0</v>
      </c>
      <c r="O4723" s="185">
        <v>0</v>
      </c>
      <c r="P4723" s="185">
        <v>2.38</v>
      </c>
      <c r="Q4723" s="185">
        <v>0</v>
      </c>
      <c r="R4723" s="186">
        <v>0</v>
      </c>
    </row>
    <row r="4724" spans="1:18" s="81" customFormat="1" x14ac:dyDescent="0.2">
      <c r="A4724" s="81" t="s">
        <v>147</v>
      </c>
      <c r="B4724" s="81" t="s">
        <v>493</v>
      </c>
      <c r="C4724" s="81" t="str">
        <f t="shared" si="73"/>
        <v>08103</v>
      </c>
      <c r="D4724" s="81" t="s">
        <v>606</v>
      </c>
      <c r="E4724" s="81" t="s">
        <v>794</v>
      </c>
      <c r="F4724" s="81">
        <v>4.4000000000000004</v>
      </c>
      <c r="G4724" s="81" t="s">
        <v>515</v>
      </c>
      <c r="H4724" s="81" t="s">
        <v>3858</v>
      </c>
      <c r="I4724" s="81" t="s">
        <v>3859</v>
      </c>
      <c r="J4724" s="81" t="s">
        <v>229</v>
      </c>
      <c r="K4724" s="81" t="s">
        <v>333</v>
      </c>
      <c r="L4724" s="81">
        <v>-108.86024297222221</v>
      </c>
      <c r="M4724" s="81">
        <v>39.848339000000003</v>
      </c>
      <c r="N4724" s="190">
        <v>3.26</v>
      </c>
      <c r="O4724" s="185">
        <v>0</v>
      </c>
      <c r="P4724" s="185">
        <v>0</v>
      </c>
      <c r="Q4724" s="185">
        <v>0</v>
      </c>
      <c r="R4724" s="186">
        <v>0</v>
      </c>
    </row>
    <row r="4725" spans="1:18" s="81" customFormat="1" x14ac:dyDescent="0.2">
      <c r="A4725" s="81" t="s">
        <v>147</v>
      </c>
      <c r="B4725" s="81" t="s">
        <v>493</v>
      </c>
      <c r="C4725" s="81" t="str">
        <f t="shared" si="73"/>
        <v>08103</v>
      </c>
      <c r="D4725" s="81" t="s">
        <v>606</v>
      </c>
      <c r="E4725" s="81" t="s">
        <v>794</v>
      </c>
      <c r="F4725" s="81">
        <v>4.4000000000000004</v>
      </c>
      <c r="G4725" s="81" t="s">
        <v>515</v>
      </c>
      <c r="H4725" s="81" t="s">
        <v>3858</v>
      </c>
      <c r="I4725" s="81" t="s">
        <v>3859</v>
      </c>
      <c r="J4725" s="81" t="s">
        <v>229</v>
      </c>
      <c r="K4725" s="81" t="s">
        <v>333</v>
      </c>
      <c r="L4725" s="81">
        <v>-108.86024297222221</v>
      </c>
      <c r="M4725" s="81">
        <v>39.848339000000003</v>
      </c>
      <c r="N4725" s="190">
        <v>0</v>
      </c>
      <c r="O4725" s="185">
        <v>0</v>
      </c>
      <c r="P4725" s="185">
        <v>0</v>
      </c>
      <c r="Q4725" s="185">
        <v>0</v>
      </c>
      <c r="R4725" s="186">
        <v>2.1999999999999999E-2</v>
      </c>
    </row>
    <row r="4726" spans="1:18" s="81" customFormat="1" x14ac:dyDescent="0.2">
      <c r="A4726" s="81" t="s">
        <v>147</v>
      </c>
      <c r="B4726" s="81" t="s">
        <v>493</v>
      </c>
      <c r="C4726" s="81" t="str">
        <f t="shared" si="73"/>
        <v>08103</v>
      </c>
      <c r="D4726" s="81" t="s">
        <v>606</v>
      </c>
      <c r="E4726" s="81" t="s">
        <v>794</v>
      </c>
      <c r="F4726" s="81">
        <v>4.4000000000000004</v>
      </c>
      <c r="G4726" s="81" t="s">
        <v>515</v>
      </c>
      <c r="H4726" s="81" t="s">
        <v>3858</v>
      </c>
      <c r="I4726" s="81" t="s">
        <v>3859</v>
      </c>
      <c r="J4726" s="81" t="s">
        <v>229</v>
      </c>
      <c r="K4726" s="81" t="s">
        <v>333</v>
      </c>
      <c r="L4726" s="81">
        <v>-108.86024297222221</v>
      </c>
      <c r="M4726" s="81">
        <v>39.848339000000003</v>
      </c>
      <c r="N4726" s="190">
        <v>0</v>
      </c>
      <c r="O4726" s="185">
        <v>0</v>
      </c>
      <c r="P4726" s="185">
        <v>0</v>
      </c>
      <c r="Q4726" s="185">
        <v>0</v>
      </c>
      <c r="R4726" s="186">
        <v>0</v>
      </c>
    </row>
    <row r="4727" spans="1:18" s="81" customFormat="1" x14ac:dyDescent="0.2">
      <c r="A4727" s="81" t="s">
        <v>147</v>
      </c>
      <c r="B4727" s="81" t="s">
        <v>493</v>
      </c>
      <c r="C4727" s="81" t="str">
        <f t="shared" si="73"/>
        <v>08103</v>
      </c>
      <c r="D4727" s="81" t="s">
        <v>606</v>
      </c>
      <c r="E4727" s="81" t="s">
        <v>794</v>
      </c>
      <c r="F4727" s="81">
        <v>4.4000000000000004</v>
      </c>
      <c r="G4727" s="81" t="s">
        <v>515</v>
      </c>
      <c r="H4727" s="81" t="s">
        <v>3858</v>
      </c>
      <c r="I4727" s="81" t="s">
        <v>3859</v>
      </c>
      <c r="J4727" s="81" t="s">
        <v>229</v>
      </c>
      <c r="K4727" s="81" t="s">
        <v>333</v>
      </c>
      <c r="L4727" s="81">
        <v>-108.86024297222221</v>
      </c>
      <c r="M4727" s="81">
        <v>39.848339000000003</v>
      </c>
      <c r="N4727" s="190">
        <v>0</v>
      </c>
      <c r="O4727" s="185">
        <v>0</v>
      </c>
      <c r="P4727" s="185">
        <v>0</v>
      </c>
      <c r="Q4727" s="185">
        <v>1.32E-3</v>
      </c>
      <c r="R4727" s="186">
        <v>0</v>
      </c>
    </row>
    <row r="4728" spans="1:18" s="81" customFormat="1" x14ac:dyDescent="0.2">
      <c r="A4728" s="81" t="s">
        <v>147</v>
      </c>
      <c r="B4728" s="81" t="s">
        <v>493</v>
      </c>
      <c r="C4728" s="81" t="str">
        <f t="shared" si="73"/>
        <v>08103</v>
      </c>
      <c r="D4728" s="81" t="s">
        <v>606</v>
      </c>
      <c r="E4728" s="81" t="s">
        <v>794</v>
      </c>
      <c r="F4728" s="81">
        <v>4.4000000000000004</v>
      </c>
      <c r="G4728" s="81" t="s">
        <v>515</v>
      </c>
      <c r="H4728" s="81" t="s">
        <v>3858</v>
      </c>
      <c r="I4728" s="81" t="s">
        <v>3859</v>
      </c>
      <c r="J4728" s="81" t="s">
        <v>229</v>
      </c>
      <c r="K4728" s="81" t="s">
        <v>333</v>
      </c>
      <c r="L4728" s="81">
        <v>-108.86024297222221</v>
      </c>
      <c r="M4728" s="81">
        <v>39.848339000000003</v>
      </c>
      <c r="N4728" s="190">
        <v>0</v>
      </c>
      <c r="O4728" s="185">
        <v>0.42</v>
      </c>
      <c r="P4728" s="185">
        <v>0</v>
      </c>
      <c r="Q4728" s="185">
        <v>0</v>
      </c>
      <c r="R4728" s="186">
        <v>0</v>
      </c>
    </row>
    <row r="4729" spans="1:18" s="81" customFormat="1" x14ac:dyDescent="0.2">
      <c r="A4729" s="81" t="s">
        <v>147</v>
      </c>
      <c r="B4729" s="81" t="s">
        <v>493</v>
      </c>
      <c r="C4729" s="81" t="str">
        <f t="shared" si="73"/>
        <v>08103</v>
      </c>
      <c r="D4729" s="81" t="s">
        <v>606</v>
      </c>
      <c r="E4729" s="81" t="s">
        <v>796</v>
      </c>
      <c r="F4729" s="81">
        <v>4.4000000000000004</v>
      </c>
      <c r="G4729" s="81" t="s">
        <v>515</v>
      </c>
      <c r="H4729" s="81" t="s">
        <v>3860</v>
      </c>
      <c r="I4729" s="81" t="s">
        <v>3861</v>
      </c>
      <c r="J4729" s="81" t="s">
        <v>229</v>
      </c>
      <c r="K4729" s="81" t="s">
        <v>333</v>
      </c>
      <c r="L4729" s="81">
        <v>-109.02849922222222</v>
      </c>
      <c r="M4729" s="81">
        <v>39.878639583333332</v>
      </c>
      <c r="N4729" s="190">
        <v>0</v>
      </c>
      <c r="O4729" s="185">
        <v>0</v>
      </c>
      <c r="P4729" s="185">
        <v>2.38</v>
      </c>
      <c r="Q4729" s="185">
        <v>0</v>
      </c>
      <c r="R4729" s="186">
        <v>0</v>
      </c>
    </row>
    <row r="4730" spans="1:18" s="81" customFormat="1" x14ac:dyDescent="0.2">
      <c r="A4730" s="81" t="s">
        <v>147</v>
      </c>
      <c r="B4730" s="81" t="s">
        <v>493</v>
      </c>
      <c r="C4730" s="81" t="str">
        <f t="shared" si="73"/>
        <v>08103</v>
      </c>
      <c r="D4730" s="81" t="s">
        <v>606</v>
      </c>
      <c r="E4730" s="81" t="s">
        <v>796</v>
      </c>
      <c r="F4730" s="81">
        <v>4.4000000000000004</v>
      </c>
      <c r="G4730" s="81" t="s">
        <v>515</v>
      </c>
      <c r="H4730" s="81" t="s">
        <v>3860</v>
      </c>
      <c r="I4730" s="81" t="s">
        <v>3861</v>
      </c>
      <c r="J4730" s="81" t="s">
        <v>229</v>
      </c>
      <c r="K4730" s="81" t="s">
        <v>333</v>
      </c>
      <c r="L4730" s="81">
        <v>-109.02849922222222</v>
      </c>
      <c r="M4730" s="81">
        <v>39.878639583333332</v>
      </c>
      <c r="N4730" s="190">
        <v>3.26</v>
      </c>
      <c r="O4730" s="185">
        <v>0</v>
      </c>
      <c r="P4730" s="185">
        <v>0</v>
      </c>
      <c r="Q4730" s="185">
        <v>0</v>
      </c>
      <c r="R4730" s="186">
        <v>0</v>
      </c>
    </row>
    <row r="4731" spans="1:18" s="81" customFormat="1" x14ac:dyDescent="0.2">
      <c r="A4731" s="81" t="s">
        <v>147</v>
      </c>
      <c r="B4731" s="81" t="s">
        <v>493</v>
      </c>
      <c r="C4731" s="81" t="str">
        <f t="shared" si="73"/>
        <v>08103</v>
      </c>
      <c r="D4731" s="81" t="s">
        <v>606</v>
      </c>
      <c r="E4731" s="81" t="s">
        <v>796</v>
      </c>
      <c r="F4731" s="81">
        <v>4.4000000000000004</v>
      </c>
      <c r="G4731" s="81" t="s">
        <v>515</v>
      </c>
      <c r="H4731" s="81" t="s">
        <v>3860</v>
      </c>
      <c r="I4731" s="81" t="s">
        <v>3861</v>
      </c>
      <c r="J4731" s="81" t="s">
        <v>229</v>
      </c>
      <c r="K4731" s="81" t="s">
        <v>333</v>
      </c>
      <c r="L4731" s="81">
        <v>-109.02849922222222</v>
      </c>
      <c r="M4731" s="81">
        <v>39.878639583333332</v>
      </c>
      <c r="N4731" s="190">
        <v>0</v>
      </c>
      <c r="O4731" s="185">
        <v>0</v>
      </c>
      <c r="P4731" s="185">
        <v>0</v>
      </c>
      <c r="Q4731" s="185">
        <v>0</v>
      </c>
      <c r="R4731" s="186">
        <v>2.1999999999999999E-2</v>
      </c>
    </row>
    <row r="4732" spans="1:18" s="81" customFormat="1" x14ac:dyDescent="0.2">
      <c r="A4732" s="81" t="s">
        <v>147</v>
      </c>
      <c r="B4732" s="81" t="s">
        <v>493</v>
      </c>
      <c r="C4732" s="81" t="str">
        <f t="shared" si="73"/>
        <v>08103</v>
      </c>
      <c r="D4732" s="81" t="s">
        <v>606</v>
      </c>
      <c r="E4732" s="81" t="s">
        <v>796</v>
      </c>
      <c r="F4732" s="81">
        <v>4.4000000000000004</v>
      </c>
      <c r="G4732" s="81" t="s">
        <v>515</v>
      </c>
      <c r="H4732" s="81" t="s">
        <v>3860</v>
      </c>
      <c r="I4732" s="81" t="s">
        <v>3861</v>
      </c>
      <c r="J4732" s="81" t="s">
        <v>229</v>
      </c>
      <c r="K4732" s="81" t="s">
        <v>333</v>
      </c>
      <c r="L4732" s="81">
        <v>-109.02849922222222</v>
      </c>
      <c r="M4732" s="81">
        <v>39.878639583333332</v>
      </c>
      <c r="N4732" s="190">
        <v>0</v>
      </c>
      <c r="O4732" s="185">
        <v>0</v>
      </c>
      <c r="P4732" s="185">
        <v>0</v>
      </c>
      <c r="Q4732" s="185">
        <v>0</v>
      </c>
      <c r="R4732" s="186">
        <v>0</v>
      </c>
    </row>
    <row r="4733" spans="1:18" s="81" customFormat="1" x14ac:dyDescent="0.2">
      <c r="A4733" s="81" t="s">
        <v>147</v>
      </c>
      <c r="B4733" s="81" t="s">
        <v>493</v>
      </c>
      <c r="C4733" s="81" t="str">
        <f t="shared" si="73"/>
        <v>08103</v>
      </c>
      <c r="D4733" s="81" t="s">
        <v>606</v>
      </c>
      <c r="E4733" s="81" t="s">
        <v>796</v>
      </c>
      <c r="F4733" s="81">
        <v>4.4000000000000004</v>
      </c>
      <c r="G4733" s="81" t="s">
        <v>515</v>
      </c>
      <c r="H4733" s="81" t="s">
        <v>3860</v>
      </c>
      <c r="I4733" s="81" t="s">
        <v>3861</v>
      </c>
      <c r="J4733" s="81" t="s">
        <v>229</v>
      </c>
      <c r="K4733" s="81" t="s">
        <v>333</v>
      </c>
      <c r="L4733" s="81">
        <v>-109.02849922222222</v>
      </c>
      <c r="M4733" s="81">
        <v>39.878639583333332</v>
      </c>
      <c r="N4733" s="190">
        <v>0</v>
      </c>
      <c r="O4733" s="185">
        <v>0.42</v>
      </c>
      <c r="P4733" s="185">
        <v>0</v>
      </c>
      <c r="Q4733" s="185">
        <v>0</v>
      </c>
      <c r="R4733" s="186">
        <v>0</v>
      </c>
    </row>
    <row r="4734" spans="1:18" s="81" customFormat="1" x14ac:dyDescent="0.2">
      <c r="A4734" s="81" t="s">
        <v>147</v>
      </c>
      <c r="B4734" s="81" t="s">
        <v>493</v>
      </c>
      <c r="C4734" s="81" t="str">
        <f t="shared" si="73"/>
        <v>08103</v>
      </c>
      <c r="D4734" s="81" t="s">
        <v>606</v>
      </c>
      <c r="E4734" s="81" t="s">
        <v>800</v>
      </c>
      <c r="F4734" s="81">
        <v>141.708</v>
      </c>
      <c r="G4734" s="81" t="s">
        <v>528</v>
      </c>
      <c r="H4734" s="81" t="s">
        <v>531</v>
      </c>
      <c r="I4734" s="81" t="s">
        <v>3862</v>
      </c>
      <c r="J4734" s="81" t="s">
        <v>14</v>
      </c>
      <c r="K4734" s="81" t="s">
        <v>494</v>
      </c>
      <c r="L4734" s="81">
        <v>-109.00437236111111</v>
      </c>
      <c r="M4734" s="81">
        <v>39.964305111111116</v>
      </c>
      <c r="N4734" s="190">
        <v>0</v>
      </c>
      <c r="O4734" s="185">
        <v>9.2237725417966772</v>
      </c>
      <c r="P4734" s="185">
        <v>0</v>
      </c>
      <c r="Q4734" s="185">
        <v>0</v>
      </c>
      <c r="R4734" s="186">
        <v>0</v>
      </c>
    </row>
    <row r="4735" spans="1:18" s="81" customFormat="1" x14ac:dyDescent="0.2">
      <c r="A4735" s="81" t="s">
        <v>147</v>
      </c>
      <c r="B4735" s="81" t="s">
        <v>493</v>
      </c>
      <c r="C4735" s="81" t="str">
        <f t="shared" si="73"/>
        <v>08103</v>
      </c>
      <c r="D4735" s="81" t="s">
        <v>606</v>
      </c>
      <c r="E4735" s="81" t="s">
        <v>802</v>
      </c>
      <c r="F4735" s="81">
        <v>3.528</v>
      </c>
      <c r="G4735" s="81" t="s">
        <v>528</v>
      </c>
      <c r="H4735" s="81" t="s">
        <v>565</v>
      </c>
      <c r="I4735" s="81" t="s">
        <v>3863</v>
      </c>
      <c r="J4735" s="81" t="s">
        <v>14</v>
      </c>
      <c r="K4735" s="81" t="s">
        <v>494</v>
      </c>
      <c r="L4735" s="81">
        <v>-108.23862858333334</v>
      </c>
      <c r="M4735" s="81">
        <v>39.885834194444442</v>
      </c>
      <c r="N4735" s="190">
        <v>0</v>
      </c>
      <c r="O4735" s="185">
        <v>0.22963290345383167</v>
      </c>
      <c r="P4735" s="185">
        <v>0</v>
      </c>
      <c r="Q4735" s="185">
        <v>0</v>
      </c>
      <c r="R4735" s="186">
        <v>0</v>
      </c>
    </row>
    <row r="4736" spans="1:18" s="81" customFormat="1" x14ac:dyDescent="0.2">
      <c r="A4736" s="81" t="s">
        <v>147</v>
      </c>
      <c r="B4736" s="81" t="s">
        <v>493</v>
      </c>
      <c r="C4736" s="81" t="str">
        <f t="shared" si="73"/>
        <v>08103</v>
      </c>
      <c r="D4736" s="81" t="s">
        <v>606</v>
      </c>
      <c r="E4736" s="81" t="s">
        <v>802</v>
      </c>
      <c r="F4736" s="81">
        <v>5705.4480000000003</v>
      </c>
      <c r="G4736" s="81" t="s">
        <v>528</v>
      </c>
      <c r="H4736" s="81" t="s">
        <v>2565</v>
      </c>
      <c r="I4736" s="81" t="s">
        <v>3863</v>
      </c>
      <c r="J4736" s="81" t="s">
        <v>18</v>
      </c>
      <c r="K4736" s="81" t="s">
        <v>320</v>
      </c>
      <c r="L4736" s="81">
        <v>-108.23862858333334</v>
      </c>
      <c r="M4736" s="81">
        <v>39.885834194444442</v>
      </c>
      <c r="N4736" s="190">
        <v>0</v>
      </c>
      <c r="O4736" s="185">
        <v>12.089843999999999</v>
      </c>
      <c r="P4736" s="185">
        <v>0</v>
      </c>
      <c r="Q4736" s="185">
        <v>0</v>
      </c>
      <c r="R4736" s="186">
        <v>0</v>
      </c>
    </row>
    <row r="4737" spans="1:18" s="81" customFormat="1" x14ac:dyDescent="0.2">
      <c r="A4737" s="81" t="s">
        <v>147</v>
      </c>
      <c r="B4737" s="81" t="s">
        <v>493</v>
      </c>
      <c r="C4737" s="81" t="str">
        <f t="shared" si="73"/>
        <v>08103</v>
      </c>
      <c r="D4737" s="81" t="s">
        <v>606</v>
      </c>
      <c r="E4737" s="81" t="s">
        <v>805</v>
      </c>
      <c r="F4737" s="81">
        <v>2003.19</v>
      </c>
      <c r="G4737" s="81" t="s">
        <v>528</v>
      </c>
      <c r="H4737" s="81" t="s">
        <v>3864</v>
      </c>
      <c r="I4737" s="81" t="s">
        <v>3865</v>
      </c>
      <c r="J4737" s="81" t="s">
        <v>14</v>
      </c>
      <c r="K4737" s="81" t="s">
        <v>494</v>
      </c>
      <c r="L4737" s="81">
        <v>-108.19193761111111</v>
      </c>
      <c r="M4737" s="81">
        <v>39.891114666666667</v>
      </c>
      <c r="N4737" s="190">
        <v>0</v>
      </c>
      <c r="O4737" s="185">
        <v>0</v>
      </c>
      <c r="P4737" s="185">
        <v>0</v>
      </c>
      <c r="Q4737" s="185">
        <v>0</v>
      </c>
      <c r="R4737" s="186">
        <v>0</v>
      </c>
    </row>
    <row r="4738" spans="1:18" s="81" customFormat="1" x14ac:dyDescent="0.2">
      <c r="A4738" s="81" t="s">
        <v>147</v>
      </c>
      <c r="B4738" s="81" t="s">
        <v>493</v>
      </c>
      <c r="C4738" s="81" t="str">
        <f t="shared" si="73"/>
        <v>08103</v>
      </c>
      <c r="D4738" s="81" t="s">
        <v>606</v>
      </c>
      <c r="E4738" s="81" t="s">
        <v>805</v>
      </c>
      <c r="F4738" s="81">
        <v>2003.19</v>
      </c>
      <c r="G4738" s="81" t="s">
        <v>528</v>
      </c>
      <c r="H4738" s="81" t="s">
        <v>3864</v>
      </c>
      <c r="I4738" s="81" t="s">
        <v>3865</v>
      </c>
      <c r="J4738" s="81" t="s">
        <v>14</v>
      </c>
      <c r="K4738" s="81" t="s">
        <v>494</v>
      </c>
      <c r="L4738" s="81">
        <v>-108.19193761111111</v>
      </c>
      <c r="M4738" s="81">
        <v>39.891114666666667</v>
      </c>
      <c r="N4738" s="190">
        <v>0</v>
      </c>
      <c r="O4738" s="185">
        <v>0</v>
      </c>
      <c r="P4738" s="185">
        <v>0</v>
      </c>
      <c r="Q4738" s="185">
        <v>0</v>
      </c>
      <c r="R4738" s="186">
        <v>0</v>
      </c>
    </row>
    <row r="4739" spans="1:18" s="81" customFormat="1" x14ac:dyDescent="0.2">
      <c r="A4739" s="81" t="s">
        <v>147</v>
      </c>
      <c r="B4739" s="81" t="s">
        <v>493</v>
      </c>
      <c r="C4739" s="81" t="str">
        <f t="shared" si="73"/>
        <v>08103</v>
      </c>
      <c r="D4739" s="81" t="s">
        <v>606</v>
      </c>
      <c r="E4739" s="81" t="s">
        <v>805</v>
      </c>
      <c r="F4739" s="81">
        <v>2003.19</v>
      </c>
      <c r="G4739" s="81" t="s">
        <v>528</v>
      </c>
      <c r="H4739" s="81" t="s">
        <v>3864</v>
      </c>
      <c r="I4739" s="81" t="s">
        <v>3865</v>
      </c>
      <c r="J4739" s="81" t="s">
        <v>14</v>
      </c>
      <c r="K4739" s="81" t="s">
        <v>494</v>
      </c>
      <c r="L4739" s="81">
        <v>-108.19193761111111</v>
      </c>
      <c r="M4739" s="81">
        <v>39.891114666666667</v>
      </c>
      <c r="N4739" s="190">
        <v>0</v>
      </c>
      <c r="O4739" s="185">
        <v>0</v>
      </c>
      <c r="P4739" s="185">
        <v>0</v>
      </c>
      <c r="Q4739" s="185">
        <v>0</v>
      </c>
      <c r="R4739" s="186">
        <v>0.37</v>
      </c>
    </row>
    <row r="4740" spans="1:18" s="81" customFormat="1" x14ac:dyDescent="0.2">
      <c r="A4740" s="81" t="s">
        <v>147</v>
      </c>
      <c r="B4740" s="81" t="s">
        <v>493</v>
      </c>
      <c r="C4740" s="81" t="str">
        <f t="shared" si="73"/>
        <v>08103</v>
      </c>
      <c r="D4740" s="81" t="s">
        <v>606</v>
      </c>
      <c r="E4740" s="81" t="s">
        <v>805</v>
      </c>
      <c r="F4740" s="81">
        <v>2003.19</v>
      </c>
      <c r="G4740" s="81" t="s">
        <v>528</v>
      </c>
      <c r="H4740" s="81" t="s">
        <v>3864</v>
      </c>
      <c r="I4740" s="81" t="s">
        <v>3865</v>
      </c>
      <c r="J4740" s="81" t="s">
        <v>14</v>
      </c>
      <c r="K4740" s="81" t="s">
        <v>494</v>
      </c>
      <c r="L4740" s="81">
        <v>-108.19193761111111</v>
      </c>
      <c r="M4740" s="81">
        <v>39.891114666666667</v>
      </c>
      <c r="N4740" s="190">
        <v>0</v>
      </c>
      <c r="O4740" s="185">
        <v>0</v>
      </c>
      <c r="P4740" s="185">
        <v>0</v>
      </c>
      <c r="Q4740" s="185">
        <v>0.03</v>
      </c>
      <c r="R4740" s="186">
        <v>0</v>
      </c>
    </row>
    <row r="4741" spans="1:18" s="81" customFormat="1" x14ac:dyDescent="0.2">
      <c r="A4741" s="81" t="s">
        <v>147</v>
      </c>
      <c r="B4741" s="81" t="s">
        <v>493</v>
      </c>
      <c r="C4741" s="81" t="str">
        <f t="shared" si="73"/>
        <v>08103</v>
      </c>
      <c r="D4741" s="81" t="s">
        <v>606</v>
      </c>
      <c r="E4741" s="81" t="s">
        <v>805</v>
      </c>
      <c r="F4741" s="81">
        <v>2003.19</v>
      </c>
      <c r="G4741" s="81" t="s">
        <v>528</v>
      </c>
      <c r="H4741" s="81" t="s">
        <v>3864</v>
      </c>
      <c r="I4741" s="81" t="s">
        <v>3865</v>
      </c>
      <c r="J4741" s="81" t="s">
        <v>14</v>
      </c>
      <c r="K4741" s="81" t="s">
        <v>494</v>
      </c>
      <c r="L4741" s="81">
        <v>-108.19193761111111</v>
      </c>
      <c r="M4741" s="81">
        <v>39.891114666666667</v>
      </c>
      <c r="N4741" s="190">
        <v>0</v>
      </c>
      <c r="O4741" s="185">
        <v>27.703296194176009</v>
      </c>
      <c r="P4741" s="185">
        <v>0</v>
      </c>
      <c r="Q4741" s="185">
        <v>0</v>
      </c>
      <c r="R4741" s="186">
        <v>0</v>
      </c>
    </row>
    <row r="4742" spans="1:18" s="81" customFormat="1" x14ac:dyDescent="0.2">
      <c r="A4742" s="81" t="s">
        <v>147</v>
      </c>
      <c r="B4742" s="81" t="s">
        <v>493</v>
      </c>
      <c r="C4742" s="81" t="str">
        <f t="shared" si="73"/>
        <v>08103</v>
      </c>
      <c r="D4742" s="81" t="s">
        <v>606</v>
      </c>
      <c r="E4742" s="81" t="s">
        <v>809</v>
      </c>
      <c r="F4742" s="81">
        <v>6.2590000000000003</v>
      </c>
      <c r="G4742" s="81" t="s">
        <v>515</v>
      </c>
      <c r="H4742" s="81" t="s">
        <v>3866</v>
      </c>
      <c r="I4742" s="81" t="s">
        <v>3867</v>
      </c>
      <c r="J4742" s="81" t="s">
        <v>221</v>
      </c>
      <c r="K4742" s="81" t="s">
        <v>333</v>
      </c>
      <c r="L4742" s="81">
        <v>-108.92688647222222</v>
      </c>
      <c r="M4742" s="81">
        <v>39.84363894444445</v>
      </c>
      <c r="N4742" s="190">
        <v>0</v>
      </c>
      <c r="O4742" s="185">
        <v>0</v>
      </c>
      <c r="P4742" s="185">
        <v>0.90000400000000003</v>
      </c>
      <c r="Q4742" s="185">
        <v>0</v>
      </c>
      <c r="R4742" s="186">
        <v>0</v>
      </c>
    </row>
    <row r="4743" spans="1:18" s="81" customFormat="1" x14ac:dyDescent="0.2">
      <c r="A4743" s="81" t="s">
        <v>147</v>
      </c>
      <c r="B4743" s="81" t="s">
        <v>493</v>
      </c>
      <c r="C4743" s="81" t="str">
        <f t="shared" ref="C4743:C4806" si="74">B4743&amp;D4743</f>
        <v>08103</v>
      </c>
      <c r="D4743" s="81" t="s">
        <v>606</v>
      </c>
      <c r="E4743" s="81" t="s">
        <v>809</v>
      </c>
      <c r="F4743" s="81">
        <v>6.2590000000000003</v>
      </c>
      <c r="G4743" s="81" t="s">
        <v>515</v>
      </c>
      <c r="H4743" s="81" t="s">
        <v>3866</v>
      </c>
      <c r="I4743" s="81" t="s">
        <v>3867</v>
      </c>
      <c r="J4743" s="81" t="s">
        <v>221</v>
      </c>
      <c r="K4743" s="81" t="s">
        <v>333</v>
      </c>
      <c r="L4743" s="81">
        <v>-108.92688647222222</v>
      </c>
      <c r="M4743" s="81">
        <v>39.84363894444445</v>
      </c>
      <c r="N4743" s="190">
        <v>18.298380999999999</v>
      </c>
      <c r="O4743" s="185">
        <v>0</v>
      </c>
      <c r="P4743" s="185">
        <v>0</v>
      </c>
      <c r="Q4743" s="185">
        <v>0</v>
      </c>
      <c r="R4743" s="186">
        <v>0</v>
      </c>
    </row>
    <row r="4744" spans="1:18" s="81" customFormat="1" x14ac:dyDescent="0.2">
      <c r="A4744" s="81" t="s">
        <v>147</v>
      </c>
      <c r="B4744" s="81" t="s">
        <v>493</v>
      </c>
      <c r="C4744" s="81" t="str">
        <f t="shared" si="74"/>
        <v>08103</v>
      </c>
      <c r="D4744" s="81" t="s">
        <v>606</v>
      </c>
      <c r="E4744" s="81" t="s">
        <v>809</v>
      </c>
      <c r="F4744" s="81">
        <v>6.2590000000000003</v>
      </c>
      <c r="G4744" s="81" t="s">
        <v>515</v>
      </c>
      <c r="H4744" s="81" t="s">
        <v>3866</v>
      </c>
      <c r="I4744" s="81" t="s">
        <v>3867</v>
      </c>
      <c r="J4744" s="81" t="s">
        <v>221</v>
      </c>
      <c r="K4744" s="81" t="s">
        <v>333</v>
      </c>
      <c r="L4744" s="81">
        <v>-108.92688647222222</v>
      </c>
      <c r="M4744" s="81">
        <v>39.84363894444445</v>
      </c>
      <c r="N4744" s="190">
        <v>0</v>
      </c>
      <c r="O4744" s="185">
        <v>0</v>
      </c>
      <c r="P4744" s="185">
        <v>0</v>
      </c>
      <c r="Q4744" s="185">
        <v>0</v>
      </c>
      <c r="R4744" s="186">
        <v>3.1295000000000003E-2</v>
      </c>
    </row>
    <row r="4745" spans="1:18" s="81" customFormat="1" x14ac:dyDescent="0.2">
      <c r="A4745" s="81" t="s">
        <v>147</v>
      </c>
      <c r="B4745" s="81" t="s">
        <v>493</v>
      </c>
      <c r="C4745" s="81" t="str">
        <f t="shared" si="74"/>
        <v>08103</v>
      </c>
      <c r="D4745" s="81" t="s">
        <v>606</v>
      </c>
      <c r="E4745" s="81" t="s">
        <v>809</v>
      </c>
      <c r="F4745" s="81">
        <v>6.2590000000000003</v>
      </c>
      <c r="G4745" s="81" t="s">
        <v>515</v>
      </c>
      <c r="H4745" s="81" t="s">
        <v>3866</v>
      </c>
      <c r="I4745" s="81" t="s">
        <v>3867</v>
      </c>
      <c r="J4745" s="81" t="s">
        <v>221</v>
      </c>
      <c r="K4745" s="81" t="s">
        <v>333</v>
      </c>
      <c r="L4745" s="81">
        <v>-108.92688647222222</v>
      </c>
      <c r="M4745" s="81">
        <v>39.84363894444445</v>
      </c>
      <c r="N4745" s="190">
        <v>0</v>
      </c>
      <c r="O4745" s="185">
        <v>0</v>
      </c>
      <c r="P4745" s="185">
        <v>0</v>
      </c>
      <c r="Q4745" s="185">
        <v>0</v>
      </c>
      <c r="R4745" s="186">
        <v>0</v>
      </c>
    </row>
    <row r="4746" spans="1:18" s="81" customFormat="1" x14ac:dyDescent="0.2">
      <c r="A4746" s="81" t="s">
        <v>147</v>
      </c>
      <c r="B4746" s="81" t="s">
        <v>493</v>
      </c>
      <c r="C4746" s="81" t="str">
        <f t="shared" si="74"/>
        <v>08103</v>
      </c>
      <c r="D4746" s="81" t="s">
        <v>606</v>
      </c>
      <c r="E4746" s="81" t="s">
        <v>809</v>
      </c>
      <c r="F4746" s="81">
        <v>6.2590000000000003</v>
      </c>
      <c r="G4746" s="81" t="s">
        <v>515</v>
      </c>
      <c r="H4746" s="81" t="s">
        <v>3866</v>
      </c>
      <c r="I4746" s="81" t="s">
        <v>3867</v>
      </c>
      <c r="J4746" s="81" t="s">
        <v>221</v>
      </c>
      <c r="K4746" s="81" t="s">
        <v>333</v>
      </c>
      <c r="L4746" s="81">
        <v>-108.92688647222222</v>
      </c>
      <c r="M4746" s="81">
        <v>39.84363894444445</v>
      </c>
      <c r="N4746" s="190">
        <v>0</v>
      </c>
      <c r="O4746" s="185">
        <v>0</v>
      </c>
      <c r="P4746" s="185">
        <v>0</v>
      </c>
      <c r="Q4746" s="185">
        <v>1.8779999999999999E-3</v>
      </c>
      <c r="R4746" s="186">
        <v>0</v>
      </c>
    </row>
    <row r="4747" spans="1:18" s="81" customFormat="1" x14ac:dyDescent="0.2">
      <c r="A4747" s="81" t="s">
        <v>147</v>
      </c>
      <c r="B4747" s="81" t="s">
        <v>493</v>
      </c>
      <c r="C4747" s="81" t="str">
        <f t="shared" si="74"/>
        <v>08103</v>
      </c>
      <c r="D4747" s="81" t="s">
        <v>606</v>
      </c>
      <c r="E4747" s="81" t="s">
        <v>809</v>
      </c>
      <c r="F4747" s="81">
        <v>6.2590000000000003</v>
      </c>
      <c r="G4747" s="81" t="s">
        <v>515</v>
      </c>
      <c r="H4747" s="81" t="s">
        <v>3866</v>
      </c>
      <c r="I4747" s="81" t="s">
        <v>3867</v>
      </c>
      <c r="J4747" s="81" t="s">
        <v>221</v>
      </c>
      <c r="K4747" s="81" t="s">
        <v>333</v>
      </c>
      <c r="L4747" s="81">
        <v>-108.92688647222222</v>
      </c>
      <c r="M4747" s="81">
        <v>39.84363894444445</v>
      </c>
      <c r="N4747" s="190">
        <v>0</v>
      </c>
      <c r="O4747" s="185">
        <v>0.50000299999999998</v>
      </c>
      <c r="P4747" s="185">
        <v>0</v>
      </c>
      <c r="Q4747" s="185">
        <v>0</v>
      </c>
      <c r="R4747" s="186">
        <v>0</v>
      </c>
    </row>
    <row r="4748" spans="1:18" s="81" customFormat="1" x14ac:dyDescent="0.2">
      <c r="A4748" s="81" t="s">
        <v>147</v>
      </c>
      <c r="B4748" s="81" t="s">
        <v>493</v>
      </c>
      <c r="C4748" s="81" t="str">
        <f t="shared" si="74"/>
        <v>08103</v>
      </c>
      <c r="D4748" s="81" t="s">
        <v>606</v>
      </c>
      <c r="E4748" s="81" t="s">
        <v>811</v>
      </c>
      <c r="F4748" s="81">
        <v>6.2590000000000003</v>
      </c>
      <c r="G4748" s="81" t="s">
        <v>515</v>
      </c>
      <c r="H4748" s="81" t="s">
        <v>3868</v>
      </c>
      <c r="I4748" s="81" t="s">
        <v>3869</v>
      </c>
      <c r="J4748" s="81" t="s">
        <v>221</v>
      </c>
      <c r="K4748" s="81" t="s">
        <v>333</v>
      </c>
      <c r="L4748" s="81">
        <v>-108.91922647222222</v>
      </c>
      <c r="M4748" s="81">
        <v>39.848728944444446</v>
      </c>
      <c r="N4748" s="190">
        <v>0</v>
      </c>
      <c r="O4748" s="185">
        <v>0</v>
      </c>
      <c r="P4748" s="185">
        <v>0.90000400000000003</v>
      </c>
      <c r="Q4748" s="185">
        <v>0</v>
      </c>
      <c r="R4748" s="186">
        <v>0</v>
      </c>
    </row>
    <row r="4749" spans="1:18" s="81" customFormat="1" x14ac:dyDescent="0.2">
      <c r="A4749" s="81" t="s">
        <v>147</v>
      </c>
      <c r="B4749" s="81" t="s">
        <v>493</v>
      </c>
      <c r="C4749" s="81" t="str">
        <f t="shared" si="74"/>
        <v>08103</v>
      </c>
      <c r="D4749" s="81" t="s">
        <v>606</v>
      </c>
      <c r="E4749" s="81" t="s">
        <v>811</v>
      </c>
      <c r="F4749" s="81">
        <v>6.2590000000000003</v>
      </c>
      <c r="G4749" s="81" t="s">
        <v>515</v>
      </c>
      <c r="H4749" s="81" t="s">
        <v>3868</v>
      </c>
      <c r="I4749" s="81" t="s">
        <v>3869</v>
      </c>
      <c r="J4749" s="81" t="s">
        <v>221</v>
      </c>
      <c r="K4749" s="81" t="s">
        <v>333</v>
      </c>
      <c r="L4749" s="81">
        <v>-108.91922647222222</v>
      </c>
      <c r="M4749" s="81">
        <v>39.848728944444446</v>
      </c>
      <c r="N4749" s="190">
        <v>18.300070000000002</v>
      </c>
      <c r="O4749" s="185">
        <v>0</v>
      </c>
      <c r="P4749" s="185">
        <v>0</v>
      </c>
      <c r="Q4749" s="185">
        <v>0</v>
      </c>
      <c r="R4749" s="186">
        <v>0</v>
      </c>
    </row>
    <row r="4750" spans="1:18" s="81" customFormat="1" x14ac:dyDescent="0.2">
      <c r="A4750" s="81" t="s">
        <v>147</v>
      </c>
      <c r="B4750" s="81" t="s">
        <v>493</v>
      </c>
      <c r="C4750" s="81" t="str">
        <f t="shared" si="74"/>
        <v>08103</v>
      </c>
      <c r="D4750" s="81" t="s">
        <v>606</v>
      </c>
      <c r="E4750" s="81" t="s">
        <v>811</v>
      </c>
      <c r="F4750" s="81">
        <v>6.2590000000000003</v>
      </c>
      <c r="G4750" s="81" t="s">
        <v>515</v>
      </c>
      <c r="H4750" s="81" t="s">
        <v>3868</v>
      </c>
      <c r="I4750" s="81" t="s">
        <v>3869</v>
      </c>
      <c r="J4750" s="81" t="s">
        <v>221</v>
      </c>
      <c r="K4750" s="81" t="s">
        <v>333</v>
      </c>
      <c r="L4750" s="81">
        <v>-108.91922647222222</v>
      </c>
      <c r="M4750" s="81">
        <v>39.848728944444446</v>
      </c>
      <c r="N4750" s="190">
        <v>0</v>
      </c>
      <c r="O4750" s="185">
        <v>0</v>
      </c>
      <c r="P4750" s="185">
        <v>0</v>
      </c>
      <c r="Q4750" s="185">
        <v>0</v>
      </c>
      <c r="R4750" s="186">
        <v>3.1295000000000003E-2</v>
      </c>
    </row>
    <row r="4751" spans="1:18" s="81" customFormat="1" x14ac:dyDescent="0.2">
      <c r="A4751" s="81" t="s">
        <v>147</v>
      </c>
      <c r="B4751" s="81" t="s">
        <v>493</v>
      </c>
      <c r="C4751" s="81" t="str">
        <f t="shared" si="74"/>
        <v>08103</v>
      </c>
      <c r="D4751" s="81" t="s">
        <v>606</v>
      </c>
      <c r="E4751" s="81" t="s">
        <v>811</v>
      </c>
      <c r="F4751" s="81">
        <v>6.2590000000000003</v>
      </c>
      <c r="G4751" s="81" t="s">
        <v>515</v>
      </c>
      <c r="H4751" s="81" t="s">
        <v>3868</v>
      </c>
      <c r="I4751" s="81" t="s">
        <v>3869</v>
      </c>
      <c r="J4751" s="81" t="s">
        <v>221</v>
      </c>
      <c r="K4751" s="81" t="s">
        <v>333</v>
      </c>
      <c r="L4751" s="81">
        <v>-108.91922647222222</v>
      </c>
      <c r="M4751" s="81">
        <v>39.848728944444446</v>
      </c>
      <c r="N4751" s="190">
        <v>0</v>
      </c>
      <c r="O4751" s="185">
        <v>0</v>
      </c>
      <c r="P4751" s="185">
        <v>0</v>
      </c>
      <c r="Q4751" s="185">
        <v>0</v>
      </c>
      <c r="R4751" s="186">
        <v>0</v>
      </c>
    </row>
    <row r="4752" spans="1:18" s="81" customFormat="1" x14ac:dyDescent="0.2">
      <c r="A4752" s="81" t="s">
        <v>147</v>
      </c>
      <c r="B4752" s="81" t="s">
        <v>493</v>
      </c>
      <c r="C4752" s="81" t="str">
        <f t="shared" si="74"/>
        <v>08103</v>
      </c>
      <c r="D4752" s="81" t="s">
        <v>606</v>
      </c>
      <c r="E4752" s="81" t="s">
        <v>811</v>
      </c>
      <c r="F4752" s="81">
        <v>6.2590000000000003</v>
      </c>
      <c r="G4752" s="81" t="s">
        <v>515</v>
      </c>
      <c r="H4752" s="81" t="s">
        <v>3868</v>
      </c>
      <c r="I4752" s="81" t="s">
        <v>3869</v>
      </c>
      <c r="J4752" s="81" t="s">
        <v>221</v>
      </c>
      <c r="K4752" s="81" t="s">
        <v>333</v>
      </c>
      <c r="L4752" s="81">
        <v>-108.91922647222222</v>
      </c>
      <c r="M4752" s="81">
        <v>39.848728944444446</v>
      </c>
      <c r="N4752" s="190">
        <v>0</v>
      </c>
      <c r="O4752" s="185">
        <v>0</v>
      </c>
      <c r="P4752" s="185">
        <v>0</v>
      </c>
      <c r="Q4752" s="185">
        <v>1.8779999999999999E-3</v>
      </c>
      <c r="R4752" s="186">
        <v>0</v>
      </c>
    </row>
    <row r="4753" spans="1:18" s="81" customFormat="1" x14ac:dyDescent="0.2">
      <c r="A4753" s="81" t="s">
        <v>147</v>
      </c>
      <c r="B4753" s="81" t="s">
        <v>493</v>
      </c>
      <c r="C4753" s="81" t="str">
        <f t="shared" si="74"/>
        <v>08103</v>
      </c>
      <c r="D4753" s="81" t="s">
        <v>606</v>
      </c>
      <c r="E4753" s="81" t="s">
        <v>811</v>
      </c>
      <c r="F4753" s="81">
        <v>6.2590000000000003</v>
      </c>
      <c r="G4753" s="81" t="s">
        <v>515</v>
      </c>
      <c r="H4753" s="81" t="s">
        <v>3868</v>
      </c>
      <c r="I4753" s="81" t="s">
        <v>3869</v>
      </c>
      <c r="J4753" s="81" t="s">
        <v>221</v>
      </c>
      <c r="K4753" s="81" t="s">
        <v>333</v>
      </c>
      <c r="L4753" s="81">
        <v>-108.91922647222222</v>
      </c>
      <c r="M4753" s="81">
        <v>39.848728944444446</v>
      </c>
      <c r="N4753" s="190">
        <v>0</v>
      </c>
      <c r="O4753" s="185">
        <v>0.50000299999999998</v>
      </c>
      <c r="P4753" s="185">
        <v>0</v>
      </c>
      <c r="Q4753" s="185">
        <v>0</v>
      </c>
      <c r="R4753" s="186">
        <v>0</v>
      </c>
    </row>
    <row r="4754" spans="1:18" s="81" customFormat="1" x14ac:dyDescent="0.2">
      <c r="A4754" s="81" t="s">
        <v>147</v>
      </c>
      <c r="B4754" s="81" t="s">
        <v>493</v>
      </c>
      <c r="C4754" s="81" t="str">
        <f t="shared" si="74"/>
        <v>08103</v>
      </c>
      <c r="D4754" s="81" t="s">
        <v>606</v>
      </c>
      <c r="E4754" s="81" t="s">
        <v>813</v>
      </c>
      <c r="F4754" s="81">
        <v>2.4500000000000002</v>
      </c>
      <c r="G4754" s="81" t="s">
        <v>515</v>
      </c>
      <c r="H4754" s="81" t="s">
        <v>3870</v>
      </c>
      <c r="I4754" s="81" t="s">
        <v>3871</v>
      </c>
      <c r="J4754" s="81" t="s">
        <v>221</v>
      </c>
      <c r="K4754" s="81" t="s">
        <v>333</v>
      </c>
      <c r="L4754" s="81">
        <v>-108.18292591666668</v>
      </c>
      <c r="M4754" s="81">
        <v>40.118366694444447</v>
      </c>
      <c r="N4754" s="190">
        <v>0</v>
      </c>
      <c r="O4754" s="185">
        <v>0</v>
      </c>
      <c r="P4754" s="185">
        <v>1.3</v>
      </c>
      <c r="Q4754" s="185">
        <v>0</v>
      </c>
      <c r="R4754" s="186">
        <v>0</v>
      </c>
    </row>
    <row r="4755" spans="1:18" s="81" customFormat="1" x14ac:dyDescent="0.2">
      <c r="A4755" s="81" t="s">
        <v>147</v>
      </c>
      <c r="B4755" s="81" t="s">
        <v>493</v>
      </c>
      <c r="C4755" s="81" t="str">
        <f t="shared" si="74"/>
        <v>08103</v>
      </c>
      <c r="D4755" s="81" t="s">
        <v>606</v>
      </c>
      <c r="E4755" s="81" t="s">
        <v>813</v>
      </c>
      <c r="F4755" s="81">
        <v>2.4500000000000002</v>
      </c>
      <c r="G4755" s="81" t="s">
        <v>515</v>
      </c>
      <c r="H4755" s="81" t="s">
        <v>3870</v>
      </c>
      <c r="I4755" s="81" t="s">
        <v>3871</v>
      </c>
      <c r="J4755" s="81" t="s">
        <v>221</v>
      </c>
      <c r="K4755" s="81" t="s">
        <v>333</v>
      </c>
      <c r="L4755" s="81">
        <v>-108.18292591666668</v>
      </c>
      <c r="M4755" s="81">
        <v>40.118366694444447</v>
      </c>
      <c r="N4755" s="190">
        <v>1.7</v>
      </c>
      <c r="O4755" s="185">
        <v>0</v>
      </c>
      <c r="P4755" s="185">
        <v>0</v>
      </c>
      <c r="Q4755" s="185">
        <v>0</v>
      </c>
      <c r="R4755" s="186">
        <v>0</v>
      </c>
    </row>
    <row r="4756" spans="1:18" s="81" customFormat="1" x14ac:dyDescent="0.2">
      <c r="A4756" s="81" t="s">
        <v>147</v>
      </c>
      <c r="B4756" s="81" t="s">
        <v>493</v>
      </c>
      <c r="C4756" s="81" t="str">
        <f t="shared" si="74"/>
        <v>08103</v>
      </c>
      <c r="D4756" s="81" t="s">
        <v>606</v>
      </c>
      <c r="E4756" s="81" t="s">
        <v>813</v>
      </c>
      <c r="F4756" s="81">
        <v>2.4500000000000002</v>
      </c>
      <c r="G4756" s="81" t="s">
        <v>515</v>
      </c>
      <c r="H4756" s="81" t="s">
        <v>3870</v>
      </c>
      <c r="I4756" s="81" t="s">
        <v>3871</v>
      </c>
      <c r="J4756" s="81" t="s">
        <v>221</v>
      </c>
      <c r="K4756" s="81" t="s">
        <v>333</v>
      </c>
      <c r="L4756" s="81">
        <v>-108.18292591666668</v>
      </c>
      <c r="M4756" s="81">
        <v>40.118366694444447</v>
      </c>
      <c r="N4756" s="190">
        <v>0</v>
      </c>
      <c r="O4756" s="185">
        <v>0</v>
      </c>
      <c r="P4756" s="185">
        <v>0</v>
      </c>
      <c r="Q4756" s="185">
        <v>0</v>
      </c>
      <c r="R4756" s="186">
        <v>1.225E-2</v>
      </c>
    </row>
    <row r="4757" spans="1:18" s="81" customFormat="1" x14ac:dyDescent="0.2">
      <c r="A4757" s="81" t="s">
        <v>147</v>
      </c>
      <c r="B4757" s="81" t="s">
        <v>493</v>
      </c>
      <c r="C4757" s="81" t="str">
        <f t="shared" si="74"/>
        <v>08103</v>
      </c>
      <c r="D4757" s="81" t="s">
        <v>606</v>
      </c>
      <c r="E4757" s="81" t="s">
        <v>813</v>
      </c>
      <c r="F4757" s="81">
        <v>2.4500000000000002</v>
      </c>
      <c r="G4757" s="81" t="s">
        <v>515</v>
      </c>
      <c r="H4757" s="81" t="s">
        <v>3870</v>
      </c>
      <c r="I4757" s="81" t="s">
        <v>3871</v>
      </c>
      <c r="J4757" s="81" t="s">
        <v>221</v>
      </c>
      <c r="K4757" s="81" t="s">
        <v>333</v>
      </c>
      <c r="L4757" s="81">
        <v>-108.18292591666668</v>
      </c>
      <c r="M4757" s="81">
        <v>40.118366694444447</v>
      </c>
      <c r="N4757" s="190">
        <v>0</v>
      </c>
      <c r="O4757" s="185">
        <v>0</v>
      </c>
      <c r="P4757" s="185">
        <v>0</v>
      </c>
      <c r="Q4757" s="185">
        <v>0</v>
      </c>
      <c r="R4757" s="186">
        <v>0</v>
      </c>
    </row>
    <row r="4758" spans="1:18" s="81" customFormat="1" x14ac:dyDescent="0.2">
      <c r="A4758" s="81" t="s">
        <v>147</v>
      </c>
      <c r="B4758" s="81" t="s">
        <v>493</v>
      </c>
      <c r="C4758" s="81" t="str">
        <f t="shared" si="74"/>
        <v>08103</v>
      </c>
      <c r="D4758" s="81" t="s">
        <v>606</v>
      </c>
      <c r="E4758" s="81" t="s">
        <v>813</v>
      </c>
      <c r="F4758" s="81">
        <v>2.4500000000000002</v>
      </c>
      <c r="G4758" s="81" t="s">
        <v>515</v>
      </c>
      <c r="H4758" s="81" t="s">
        <v>3870</v>
      </c>
      <c r="I4758" s="81" t="s">
        <v>3871</v>
      </c>
      <c r="J4758" s="81" t="s">
        <v>221</v>
      </c>
      <c r="K4758" s="81" t="s">
        <v>333</v>
      </c>
      <c r="L4758" s="81">
        <v>-108.18292591666668</v>
      </c>
      <c r="M4758" s="81">
        <v>40.118366694444447</v>
      </c>
      <c r="N4758" s="190">
        <v>0</v>
      </c>
      <c r="O4758" s="185">
        <v>0</v>
      </c>
      <c r="P4758" s="185">
        <v>0</v>
      </c>
      <c r="Q4758" s="185">
        <v>7.3499999999999998E-4</v>
      </c>
      <c r="R4758" s="186">
        <v>0</v>
      </c>
    </row>
    <row r="4759" spans="1:18" s="81" customFormat="1" x14ac:dyDescent="0.2">
      <c r="A4759" s="81" t="s">
        <v>147</v>
      </c>
      <c r="B4759" s="81" t="s">
        <v>493</v>
      </c>
      <c r="C4759" s="81" t="str">
        <f t="shared" si="74"/>
        <v>08103</v>
      </c>
      <c r="D4759" s="81" t="s">
        <v>606</v>
      </c>
      <c r="E4759" s="81" t="s">
        <v>813</v>
      </c>
      <c r="F4759" s="81">
        <v>2.4500000000000002</v>
      </c>
      <c r="G4759" s="81" t="s">
        <v>515</v>
      </c>
      <c r="H4759" s="81" t="s">
        <v>3870</v>
      </c>
      <c r="I4759" s="81" t="s">
        <v>3871</v>
      </c>
      <c r="J4759" s="81" t="s">
        <v>221</v>
      </c>
      <c r="K4759" s="81" t="s">
        <v>333</v>
      </c>
      <c r="L4759" s="81">
        <v>-108.18292591666668</v>
      </c>
      <c r="M4759" s="81">
        <v>40.118366694444447</v>
      </c>
      <c r="N4759" s="190">
        <v>0</v>
      </c>
      <c r="O4759" s="185">
        <v>0.5</v>
      </c>
      <c r="P4759" s="185">
        <v>0</v>
      </c>
      <c r="Q4759" s="185">
        <v>0</v>
      </c>
      <c r="R4759" s="186">
        <v>0</v>
      </c>
    </row>
    <row r="4760" spans="1:18" s="81" customFormat="1" x14ac:dyDescent="0.2">
      <c r="A4760" s="81" t="s">
        <v>147</v>
      </c>
      <c r="B4760" s="81" t="s">
        <v>493</v>
      </c>
      <c r="C4760" s="81" t="str">
        <f t="shared" si="74"/>
        <v>08103</v>
      </c>
      <c r="D4760" s="81" t="s">
        <v>606</v>
      </c>
      <c r="E4760" s="81" t="s">
        <v>816</v>
      </c>
      <c r="F4760" s="81">
        <v>2.82</v>
      </c>
      <c r="G4760" s="81" t="s">
        <v>515</v>
      </c>
      <c r="H4760" s="81" t="s">
        <v>3872</v>
      </c>
      <c r="I4760" s="81" t="s">
        <v>3873</v>
      </c>
      <c r="J4760" s="81" t="s">
        <v>221</v>
      </c>
      <c r="K4760" s="81" t="s">
        <v>333</v>
      </c>
      <c r="L4760" s="81">
        <v>-108.19609125000001</v>
      </c>
      <c r="M4760" s="81">
        <v>40.136662083333334</v>
      </c>
      <c r="N4760" s="190">
        <v>0</v>
      </c>
      <c r="O4760" s="185">
        <v>0</v>
      </c>
      <c r="P4760" s="185">
        <v>5.2999869999999998</v>
      </c>
      <c r="Q4760" s="185">
        <v>0</v>
      </c>
      <c r="R4760" s="186">
        <v>0</v>
      </c>
    </row>
    <row r="4761" spans="1:18" s="81" customFormat="1" x14ac:dyDescent="0.2">
      <c r="A4761" s="81" t="s">
        <v>147</v>
      </c>
      <c r="B4761" s="81" t="s">
        <v>493</v>
      </c>
      <c r="C4761" s="81" t="str">
        <f t="shared" si="74"/>
        <v>08103</v>
      </c>
      <c r="D4761" s="81" t="s">
        <v>606</v>
      </c>
      <c r="E4761" s="81" t="s">
        <v>816</v>
      </c>
      <c r="F4761" s="81">
        <v>2.82</v>
      </c>
      <c r="G4761" s="81" t="s">
        <v>515</v>
      </c>
      <c r="H4761" s="81" t="s">
        <v>3872</v>
      </c>
      <c r="I4761" s="81" t="s">
        <v>3873</v>
      </c>
      <c r="J4761" s="81" t="s">
        <v>221</v>
      </c>
      <c r="K4761" s="81" t="s">
        <v>333</v>
      </c>
      <c r="L4761" s="81">
        <v>-108.19609125000001</v>
      </c>
      <c r="M4761" s="81">
        <v>40.136662083333334</v>
      </c>
      <c r="N4761" s="190">
        <v>3.1</v>
      </c>
      <c r="O4761" s="185">
        <v>0</v>
      </c>
      <c r="P4761" s="185">
        <v>0</v>
      </c>
      <c r="Q4761" s="185">
        <v>0</v>
      </c>
      <c r="R4761" s="186">
        <v>0</v>
      </c>
    </row>
    <row r="4762" spans="1:18" s="81" customFormat="1" x14ac:dyDescent="0.2">
      <c r="A4762" s="81" t="s">
        <v>147</v>
      </c>
      <c r="B4762" s="81" t="s">
        <v>493</v>
      </c>
      <c r="C4762" s="81" t="str">
        <f t="shared" si="74"/>
        <v>08103</v>
      </c>
      <c r="D4762" s="81" t="s">
        <v>606</v>
      </c>
      <c r="E4762" s="81" t="s">
        <v>816</v>
      </c>
      <c r="F4762" s="81">
        <v>2.82</v>
      </c>
      <c r="G4762" s="81" t="s">
        <v>515</v>
      </c>
      <c r="H4762" s="81" t="s">
        <v>3872</v>
      </c>
      <c r="I4762" s="81" t="s">
        <v>3873</v>
      </c>
      <c r="J4762" s="81" t="s">
        <v>221</v>
      </c>
      <c r="K4762" s="81" t="s">
        <v>333</v>
      </c>
      <c r="L4762" s="81">
        <v>-108.19609125000001</v>
      </c>
      <c r="M4762" s="81">
        <v>40.136662083333334</v>
      </c>
      <c r="N4762" s="190">
        <v>0</v>
      </c>
      <c r="O4762" s="185">
        <v>0</v>
      </c>
      <c r="P4762" s="185">
        <v>0</v>
      </c>
      <c r="Q4762" s="185">
        <v>0</v>
      </c>
      <c r="R4762" s="186">
        <v>1.41E-2</v>
      </c>
    </row>
    <row r="4763" spans="1:18" s="81" customFormat="1" x14ac:dyDescent="0.2">
      <c r="A4763" s="81" t="s">
        <v>147</v>
      </c>
      <c r="B4763" s="81" t="s">
        <v>493</v>
      </c>
      <c r="C4763" s="81" t="str">
        <f t="shared" si="74"/>
        <v>08103</v>
      </c>
      <c r="D4763" s="81" t="s">
        <v>606</v>
      </c>
      <c r="E4763" s="81" t="s">
        <v>816</v>
      </c>
      <c r="F4763" s="81">
        <v>2.82</v>
      </c>
      <c r="G4763" s="81" t="s">
        <v>515</v>
      </c>
      <c r="H4763" s="81" t="s">
        <v>3872</v>
      </c>
      <c r="I4763" s="81" t="s">
        <v>3873</v>
      </c>
      <c r="J4763" s="81" t="s">
        <v>221</v>
      </c>
      <c r="K4763" s="81" t="s">
        <v>333</v>
      </c>
      <c r="L4763" s="81">
        <v>-108.19609125000001</v>
      </c>
      <c r="M4763" s="81">
        <v>40.136662083333334</v>
      </c>
      <c r="N4763" s="190">
        <v>0</v>
      </c>
      <c r="O4763" s="185">
        <v>0</v>
      </c>
      <c r="P4763" s="185">
        <v>0</v>
      </c>
      <c r="Q4763" s="185">
        <v>0</v>
      </c>
      <c r="R4763" s="186">
        <v>0</v>
      </c>
    </row>
    <row r="4764" spans="1:18" s="81" customFormat="1" x14ac:dyDescent="0.2">
      <c r="A4764" s="81" t="s">
        <v>147</v>
      </c>
      <c r="B4764" s="81" t="s">
        <v>493</v>
      </c>
      <c r="C4764" s="81" t="str">
        <f t="shared" si="74"/>
        <v>08103</v>
      </c>
      <c r="D4764" s="81" t="s">
        <v>606</v>
      </c>
      <c r="E4764" s="81" t="s">
        <v>816</v>
      </c>
      <c r="F4764" s="81">
        <v>2.82</v>
      </c>
      <c r="G4764" s="81" t="s">
        <v>515</v>
      </c>
      <c r="H4764" s="81" t="s">
        <v>3872</v>
      </c>
      <c r="I4764" s="81" t="s">
        <v>3873</v>
      </c>
      <c r="J4764" s="81" t="s">
        <v>221</v>
      </c>
      <c r="K4764" s="81" t="s">
        <v>333</v>
      </c>
      <c r="L4764" s="81">
        <v>-108.19609125000001</v>
      </c>
      <c r="M4764" s="81">
        <v>40.136662083333334</v>
      </c>
      <c r="N4764" s="190">
        <v>0</v>
      </c>
      <c r="O4764" s="185">
        <v>0</v>
      </c>
      <c r="P4764" s="185">
        <v>0</v>
      </c>
      <c r="Q4764" s="185">
        <v>8.4599999999999996E-4</v>
      </c>
      <c r="R4764" s="186">
        <v>0</v>
      </c>
    </row>
    <row r="4765" spans="1:18" s="81" customFormat="1" x14ac:dyDescent="0.2">
      <c r="A4765" s="81" t="s">
        <v>147</v>
      </c>
      <c r="B4765" s="81" t="s">
        <v>493</v>
      </c>
      <c r="C4765" s="81" t="str">
        <f t="shared" si="74"/>
        <v>08103</v>
      </c>
      <c r="D4765" s="81" t="s">
        <v>606</v>
      </c>
      <c r="E4765" s="81" t="s">
        <v>816</v>
      </c>
      <c r="F4765" s="81">
        <v>2.82</v>
      </c>
      <c r="G4765" s="81" t="s">
        <v>515</v>
      </c>
      <c r="H4765" s="81" t="s">
        <v>3872</v>
      </c>
      <c r="I4765" s="81" t="s">
        <v>3873</v>
      </c>
      <c r="J4765" s="81" t="s">
        <v>221</v>
      </c>
      <c r="K4765" s="81" t="s">
        <v>333</v>
      </c>
      <c r="L4765" s="81">
        <v>-108.19609125000001</v>
      </c>
      <c r="M4765" s="81">
        <v>40.136662083333334</v>
      </c>
      <c r="N4765" s="190">
        <v>0</v>
      </c>
      <c r="O4765" s="185">
        <v>0.1</v>
      </c>
      <c r="P4765" s="185">
        <v>0</v>
      </c>
      <c r="Q4765" s="185">
        <v>0</v>
      </c>
      <c r="R4765" s="186">
        <v>0</v>
      </c>
    </row>
    <row r="4766" spans="1:18" s="81" customFormat="1" x14ac:dyDescent="0.2">
      <c r="A4766" s="81" t="s">
        <v>147</v>
      </c>
      <c r="B4766" s="81" t="s">
        <v>493</v>
      </c>
      <c r="C4766" s="81" t="str">
        <f t="shared" si="74"/>
        <v>08103</v>
      </c>
      <c r="D4766" s="81" t="s">
        <v>606</v>
      </c>
      <c r="E4766" s="81" t="s">
        <v>508</v>
      </c>
      <c r="F4766" s="81">
        <v>1.96</v>
      </c>
      <c r="G4766" s="81" t="s">
        <v>515</v>
      </c>
      <c r="H4766" s="81" t="s">
        <v>3874</v>
      </c>
      <c r="I4766" s="81" t="s">
        <v>3875</v>
      </c>
      <c r="J4766" s="81" t="s">
        <v>221</v>
      </c>
      <c r="K4766" s="81" t="s">
        <v>333</v>
      </c>
      <c r="L4766" s="81">
        <v>-108.20005591666667</v>
      </c>
      <c r="M4766" s="81">
        <v>40.121947249999998</v>
      </c>
      <c r="N4766" s="190">
        <v>0</v>
      </c>
      <c r="O4766" s="185">
        <v>0</v>
      </c>
      <c r="P4766" s="185">
        <v>3.7</v>
      </c>
      <c r="Q4766" s="185">
        <v>0</v>
      </c>
      <c r="R4766" s="186">
        <v>0</v>
      </c>
    </row>
    <row r="4767" spans="1:18" s="81" customFormat="1" x14ac:dyDescent="0.2">
      <c r="A4767" s="81" t="s">
        <v>147</v>
      </c>
      <c r="B4767" s="81" t="s">
        <v>493</v>
      </c>
      <c r="C4767" s="81" t="str">
        <f t="shared" si="74"/>
        <v>08103</v>
      </c>
      <c r="D4767" s="81" t="s">
        <v>606</v>
      </c>
      <c r="E4767" s="81" t="s">
        <v>508</v>
      </c>
      <c r="F4767" s="81">
        <v>1.96</v>
      </c>
      <c r="G4767" s="81" t="s">
        <v>515</v>
      </c>
      <c r="H4767" s="81" t="s">
        <v>3874</v>
      </c>
      <c r="I4767" s="81" t="s">
        <v>3875</v>
      </c>
      <c r="J4767" s="81" t="s">
        <v>221</v>
      </c>
      <c r="K4767" s="81" t="s">
        <v>333</v>
      </c>
      <c r="L4767" s="81">
        <v>-108.20005591666667</v>
      </c>
      <c r="M4767" s="81">
        <v>40.121947249999998</v>
      </c>
      <c r="N4767" s="190">
        <v>2.2000000000000002</v>
      </c>
      <c r="O4767" s="185">
        <v>0</v>
      </c>
      <c r="P4767" s="185">
        <v>0</v>
      </c>
      <c r="Q4767" s="185">
        <v>0</v>
      </c>
      <c r="R4767" s="186">
        <v>0</v>
      </c>
    </row>
    <row r="4768" spans="1:18" s="81" customFormat="1" x14ac:dyDescent="0.2">
      <c r="A4768" s="81" t="s">
        <v>147</v>
      </c>
      <c r="B4768" s="81" t="s">
        <v>493</v>
      </c>
      <c r="C4768" s="81" t="str">
        <f t="shared" si="74"/>
        <v>08103</v>
      </c>
      <c r="D4768" s="81" t="s">
        <v>606</v>
      </c>
      <c r="E4768" s="81" t="s">
        <v>508</v>
      </c>
      <c r="F4768" s="81">
        <v>1.96</v>
      </c>
      <c r="G4768" s="81" t="s">
        <v>515</v>
      </c>
      <c r="H4768" s="81" t="s">
        <v>3874</v>
      </c>
      <c r="I4768" s="81" t="s">
        <v>3875</v>
      </c>
      <c r="J4768" s="81" t="s">
        <v>221</v>
      </c>
      <c r="K4768" s="81" t="s">
        <v>333</v>
      </c>
      <c r="L4768" s="81">
        <v>-108.20005591666667</v>
      </c>
      <c r="M4768" s="81">
        <v>40.121947249999998</v>
      </c>
      <c r="N4768" s="190">
        <v>0</v>
      </c>
      <c r="O4768" s="185">
        <v>0</v>
      </c>
      <c r="P4768" s="185">
        <v>0</v>
      </c>
      <c r="Q4768" s="185">
        <v>0</v>
      </c>
      <c r="R4768" s="186">
        <v>9.7999999999999997E-3</v>
      </c>
    </row>
    <row r="4769" spans="1:18" s="81" customFormat="1" x14ac:dyDescent="0.2">
      <c r="A4769" s="81" t="s">
        <v>147</v>
      </c>
      <c r="B4769" s="81" t="s">
        <v>493</v>
      </c>
      <c r="C4769" s="81" t="str">
        <f t="shared" si="74"/>
        <v>08103</v>
      </c>
      <c r="D4769" s="81" t="s">
        <v>606</v>
      </c>
      <c r="E4769" s="81" t="s">
        <v>508</v>
      </c>
      <c r="F4769" s="81">
        <v>1.96</v>
      </c>
      <c r="G4769" s="81" t="s">
        <v>515</v>
      </c>
      <c r="H4769" s="81" t="s">
        <v>3874</v>
      </c>
      <c r="I4769" s="81" t="s">
        <v>3875</v>
      </c>
      <c r="J4769" s="81" t="s">
        <v>221</v>
      </c>
      <c r="K4769" s="81" t="s">
        <v>333</v>
      </c>
      <c r="L4769" s="81">
        <v>-108.20005591666667</v>
      </c>
      <c r="M4769" s="81">
        <v>40.121947249999998</v>
      </c>
      <c r="N4769" s="190">
        <v>0</v>
      </c>
      <c r="O4769" s="185">
        <v>0</v>
      </c>
      <c r="P4769" s="185">
        <v>0</v>
      </c>
      <c r="Q4769" s="185">
        <v>0</v>
      </c>
      <c r="R4769" s="186">
        <v>0</v>
      </c>
    </row>
    <row r="4770" spans="1:18" s="81" customFormat="1" x14ac:dyDescent="0.2">
      <c r="A4770" s="81" t="s">
        <v>147</v>
      </c>
      <c r="B4770" s="81" t="s">
        <v>493</v>
      </c>
      <c r="C4770" s="81" t="str">
        <f t="shared" si="74"/>
        <v>08103</v>
      </c>
      <c r="D4770" s="81" t="s">
        <v>606</v>
      </c>
      <c r="E4770" s="81" t="s">
        <v>508</v>
      </c>
      <c r="F4770" s="81">
        <v>1.96</v>
      </c>
      <c r="G4770" s="81" t="s">
        <v>515</v>
      </c>
      <c r="H4770" s="81" t="s">
        <v>3874</v>
      </c>
      <c r="I4770" s="81" t="s">
        <v>3875</v>
      </c>
      <c r="J4770" s="81" t="s">
        <v>221</v>
      </c>
      <c r="K4770" s="81" t="s">
        <v>333</v>
      </c>
      <c r="L4770" s="81">
        <v>-108.20005591666667</v>
      </c>
      <c r="M4770" s="81">
        <v>40.121947249999998</v>
      </c>
      <c r="N4770" s="190">
        <v>0</v>
      </c>
      <c r="O4770" s="185">
        <v>0</v>
      </c>
      <c r="P4770" s="185">
        <v>0</v>
      </c>
      <c r="Q4770" s="185">
        <v>5.8799999999999998E-4</v>
      </c>
      <c r="R4770" s="186">
        <v>0</v>
      </c>
    </row>
    <row r="4771" spans="1:18" s="81" customFormat="1" x14ac:dyDescent="0.2">
      <c r="A4771" s="81" t="s">
        <v>147</v>
      </c>
      <c r="B4771" s="81" t="s">
        <v>493</v>
      </c>
      <c r="C4771" s="81" t="str">
        <f t="shared" si="74"/>
        <v>08103</v>
      </c>
      <c r="D4771" s="81" t="s">
        <v>606</v>
      </c>
      <c r="E4771" s="81" t="s">
        <v>508</v>
      </c>
      <c r="F4771" s="81">
        <v>1.96</v>
      </c>
      <c r="G4771" s="81" t="s">
        <v>515</v>
      </c>
      <c r="H4771" s="81" t="s">
        <v>3874</v>
      </c>
      <c r="I4771" s="81" t="s">
        <v>3875</v>
      </c>
      <c r="J4771" s="81" t="s">
        <v>221</v>
      </c>
      <c r="K4771" s="81" t="s">
        <v>333</v>
      </c>
      <c r="L4771" s="81">
        <v>-108.20005591666667</v>
      </c>
      <c r="M4771" s="81">
        <v>40.121947249999998</v>
      </c>
      <c r="N4771" s="190">
        <v>0</v>
      </c>
      <c r="O4771" s="185">
        <v>0.1</v>
      </c>
      <c r="P4771" s="185">
        <v>0</v>
      </c>
      <c r="Q4771" s="185">
        <v>0</v>
      </c>
      <c r="R4771" s="186">
        <v>0</v>
      </c>
    </row>
    <row r="4772" spans="1:18" s="81" customFormat="1" x14ac:dyDescent="0.2">
      <c r="A4772" s="81" t="s">
        <v>147</v>
      </c>
      <c r="B4772" s="81" t="s">
        <v>493</v>
      </c>
      <c r="C4772" s="81" t="str">
        <f t="shared" si="74"/>
        <v>08103</v>
      </c>
      <c r="D4772" s="81" t="s">
        <v>606</v>
      </c>
      <c r="E4772" s="81" t="s">
        <v>819</v>
      </c>
      <c r="F4772" s="81">
        <v>1.96</v>
      </c>
      <c r="G4772" s="81" t="s">
        <v>515</v>
      </c>
      <c r="H4772" s="81" t="s">
        <v>3876</v>
      </c>
      <c r="I4772" s="81" t="s">
        <v>3877</v>
      </c>
      <c r="J4772" s="81" t="s">
        <v>221</v>
      </c>
      <c r="K4772" s="81" t="s">
        <v>333</v>
      </c>
      <c r="L4772" s="81">
        <v>-108.19517752777779</v>
      </c>
      <c r="M4772" s="81">
        <v>40.124979972222221</v>
      </c>
      <c r="N4772" s="190">
        <v>0</v>
      </c>
      <c r="O4772" s="185">
        <v>0</v>
      </c>
      <c r="P4772" s="185">
        <v>3.7</v>
      </c>
      <c r="Q4772" s="185">
        <v>0</v>
      </c>
      <c r="R4772" s="186">
        <v>0</v>
      </c>
    </row>
    <row r="4773" spans="1:18" s="81" customFormat="1" x14ac:dyDescent="0.2">
      <c r="A4773" s="81" t="s">
        <v>147</v>
      </c>
      <c r="B4773" s="81" t="s">
        <v>493</v>
      </c>
      <c r="C4773" s="81" t="str">
        <f t="shared" si="74"/>
        <v>08103</v>
      </c>
      <c r="D4773" s="81" t="s">
        <v>606</v>
      </c>
      <c r="E4773" s="81" t="s">
        <v>819</v>
      </c>
      <c r="F4773" s="81">
        <v>1.96</v>
      </c>
      <c r="G4773" s="81" t="s">
        <v>515</v>
      </c>
      <c r="H4773" s="81" t="s">
        <v>3876</v>
      </c>
      <c r="I4773" s="81" t="s">
        <v>3877</v>
      </c>
      <c r="J4773" s="81" t="s">
        <v>221</v>
      </c>
      <c r="K4773" s="81" t="s">
        <v>333</v>
      </c>
      <c r="L4773" s="81">
        <v>-108.19517752777779</v>
      </c>
      <c r="M4773" s="81">
        <v>40.124979972222221</v>
      </c>
      <c r="N4773" s="190">
        <v>2.2000000000000002</v>
      </c>
      <c r="O4773" s="185">
        <v>0</v>
      </c>
      <c r="P4773" s="185">
        <v>0</v>
      </c>
      <c r="Q4773" s="185">
        <v>0</v>
      </c>
      <c r="R4773" s="186">
        <v>0</v>
      </c>
    </row>
    <row r="4774" spans="1:18" s="81" customFormat="1" x14ac:dyDescent="0.2">
      <c r="A4774" s="81" t="s">
        <v>147</v>
      </c>
      <c r="B4774" s="81" t="s">
        <v>493</v>
      </c>
      <c r="C4774" s="81" t="str">
        <f t="shared" si="74"/>
        <v>08103</v>
      </c>
      <c r="D4774" s="81" t="s">
        <v>606</v>
      </c>
      <c r="E4774" s="81" t="s">
        <v>819</v>
      </c>
      <c r="F4774" s="81">
        <v>1.96</v>
      </c>
      <c r="G4774" s="81" t="s">
        <v>515</v>
      </c>
      <c r="H4774" s="81" t="s">
        <v>3876</v>
      </c>
      <c r="I4774" s="81" t="s">
        <v>3877</v>
      </c>
      <c r="J4774" s="81" t="s">
        <v>221</v>
      </c>
      <c r="K4774" s="81" t="s">
        <v>333</v>
      </c>
      <c r="L4774" s="81">
        <v>-108.19517752777779</v>
      </c>
      <c r="M4774" s="81">
        <v>40.124979972222221</v>
      </c>
      <c r="N4774" s="190">
        <v>0</v>
      </c>
      <c r="O4774" s="185">
        <v>0</v>
      </c>
      <c r="P4774" s="185">
        <v>0</v>
      </c>
      <c r="Q4774" s="185">
        <v>0</v>
      </c>
      <c r="R4774" s="186">
        <v>9.7999999999999997E-3</v>
      </c>
    </row>
    <row r="4775" spans="1:18" s="81" customFormat="1" x14ac:dyDescent="0.2">
      <c r="A4775" s="81" t="s">
        <v>147</v>
      </c>
      <c r="B4775" s="81" t="s">
        <v>493</v>
      </c>
      <c r="C4775" s="81" t="str">
        <f t="shared" si="74"/>
        <v>08103</v>
      </c>
      <c r="D4775" s="81" t="s">
        <v>606</v>
      </c>
      <c r="E4775" s="81" t="s">
        <v>819</v>
      </c>
      <c r="F4775" s="81">
        <v>1.96</v>
      </c>
      <c r="G4775" s="81" t="s">
        <v>515</v>
      </c>
      <c r="H4775" s="81" t="s">
        <v>3876</v>
      </c>
      <c r="I4775" s="81" t="s">
        <v>3877</v>
      </c>
      <c r="J4775" s="81" t="s">
        <v>221</v>
      </c>
      <c r="K4775" s="81" t="s">
        <v>333</v>
      </c>
      <c r="L4775" s="81">
        <v>-108.19517752777779</v>
      </c>
      <c r="M4775" s="81">
        <v>40.124979972222221</v>
      </c>
      <c r="N4775" s="190">
        <v>0</v>
      </c>
      <c r="O4775" s="185">
        <v>0</v>
      </c>
      <c r="P4775" s="185">
        <v>0</v>
      </c>
      <c r="Q4775" s="185">
        <v>0</v>
      </c>
      <c r="R4775" s="186">
        <v>0</v>
      </c>
    </row>
    <row r="4776" spans="1:18" s="81" customFormat="1" x14ac:dyDescent="0.2">
      <c r="A4776" s="81" t="s">
        <v>147</v>
      </c>
      <c r="B4776" s="81" t="s">
        <v>493</v>
      </c>
      <c r="C4776" s="81" t="str">
        <f t="shared" si="74"/>
        <v>08103</v>
      </c>
      <c r="D4776" s="81" t="s">
        <v>606</v>
      </c>
      <c r="E4776" s="81" t="s">
        <v>819</v>
      </c>
      <c r="F4776" s="81">
        <v>1.96</v>
      </c>
      <c r="G4776" s="81" t="s">
        <v>515</v>
      </c>
      <c r="H4776" s="81" t="s">
        <v>3876</v>
      </c>
      <c r="I4776" s="81" t="s">
        <v>3877</v>
      </c>
      <c r="J4776" s="81" t="s">
        <v>221</v>
      </c>
      <c r="K4776" s="81" t="s">
        <v>333</v>
      </c>
      <c r="L4776" s="81">
        <v>-108.19517752777779</v>
      </c>
      <c r="M4776" s="81">
        <v>40.124979972222221</v>
      </c>
      <c r="N4776" s="190">
        <v>0</v>
      </c>
      <c r="O4776" s="185">
        <v>0</v>
      </c>
      <c r="P4776" s="185">
        <v>0</v>
      </c>
      <c r="Q4776" s="185">
        <v>5.8799999999999998E-4</v>
      </c>
      <c r="R4776" s="186">
        <v>0</v>
      </c>
    </row>
    <row r="4777" spans="1:18" s="81" customFormat="1" x14ac:dyDescent="0.2">
      <c r="A4777" s="81" t="s">
        <v>147</v>
      </c>
      <c r="B4777" s="81" t="s">
        <v>493</v>
      </c>
      <c r="C4777" s="81" t="str">
        <f t="shared" si="74"/>
        <v>08103</v>
      </c>
      <c r="D4777" s="81" t="s">
        <v>606</v>
      </c>
      <c r="E4777" s="81" t="s">
        <v>821</v>
      </c>
      <c r="F4777" s="81">
        <v>1.96</v>
      </c>
      <c r="G4777" s="81" t="s">
        <v>515</v>
      </c>
      <c r="H4777" s="81" t="s">
        <v>3878</v>
      </c>
      <c r="I4777" s="81" t="s">
        <v>3879</v>
      </c>
      <c r="J4777" s="81" t="s">
        <v>221</v>
      </c>
      <c r="K4777" s="81" t="s">
        <v>333</v>
      </c>
      <c r="L4777" s="81">
        <v>-108.19584313888889</v>
      </c>
      <c r="M4777" s="81">
        <v>40.118418583333337</v>
      </c>
      <c r="N4777" s="190">
        <v>0</v>
      </c>
      <c r="O4777" s="185">
        <v>0</v>
      </c>
      <c r="P4777" s="185">
        <v>3.7</v>
      </c>
      <c r="Q4777" s="185">
        <v>0</v>
      </c>
      <c r="R4777" s="186">
        <v>0</v>
      </c>
    </row>
    <row r="4778" spans="1:18" s="81" customFormat="1" x14ac:dyDescent="0.2">
      <c r="A4778" s="81" t="s">
        <v>147</v>
      </c>
      <c r="B4778" s="81" t="s">
        <v>493</v>
      </c>
      <c r="C4778" s="81" t="str">
        <f t="shared" si="74"/>
        <v>08103</v>
      </c>
      <c r="D4778" s="81" t="s">
        <v>606</v>
      </c>
      <c r="E4778" s="81" t="s">
        <v>821</v>
      </c>
      <c r="F4778" s="81">
        <v>1.96</v>
      </c>
      <c r="G4778" s="81" t="s">
        <v>515</v>
      </c>
      <c r="H4778" s="81" t="s">
        <v>3878</v>
      </c>
      <c r="I4778" s="81" t="s">
        <v>3879</v>
      </c>
      <c r="J4778" s="81" t="s">
        <v>221</v>
      </c>
      <c r="K4778" s="81" t="s">
        <v>333</v>
      </c>
      <c r="L4778" s="81">
        <v>-108.19584313888889</v>
      </c>
      <c r="M4778" s="81">
        <v>40.118418583333337</v>
      </c>
      <c r="N4778" s="190">
        <v>2.2000000000000002</v>
      </c>
      <c r="O4778" s="185">
        <v>0</v>
      </c>
      <c r="P4778" s="185">
        <v>0</v>
      </c>
      <c r="Q4778" s="185">
        <v>0</v>
      </c>
      <c r="R4778" s="186">
        <v>0</v>
      </c>
    </row>
    <row r="4779" spans="1:18" s="81" customFormat="1" x14ac:dyDescent="0.2">
      <c r="A4779" s="81" t="s">
        <v>147</v>
      </c>
      <c r="B4779" s="81" t="s">
        <v>493</v>
      </c>
      <c r="C4779" s="81" t="str">
        <f t="shared" si="74"/>
        <v>08103</v>
      </c>
      <c r="D4779" s="81" t="s">
        <v>606</v>
      </c>
      <c r="E4779" s="81" t="s">
        <v>821</v>
      </c>
      <c r="F4779" s="81">
        <v>1.96</v>
      </c>
      <c r="G4779" s="81" t="s">
        <v>515</v>
      </c>
      <c r="H4779" s="81" t="s">
        <v>3878</v>
      </c>
      <c r="I4779" s="81" t="s">
        <v>3879</v>
      </c>
      <c r="J4779" s="81" t="s">
        <v>221</v>
      </c>
      <c r="K4779" s="81" t="s">
        <v>333</v>
      </c>
      <c r="L4779" s="81">
        <v>-108.19584313888889</v>
      </c>
      <c r="M4779" s="81">
        <v>40.118418583333337</v>
      </c>
      <c r="N4779" s="190">
        <v>0</v>
      </c>
      <c r="O4779" s="185">
        <v>0</v>
      </c>
      <c r="P4779" s="185">
        <v>0</v>
      </c>
      <c r="Q4779" s="185">
        <v>0</v>
      </c>
      <c r="R4779" s="186">
        <v>9.7999999999999997E-3</v>
      </c>
    </row>
    <row r="4780" spans="1:18" s="81" customFormat="1" x14ac:dyDescent="0.2">
      <c r="A4780" s="81" t="s">
        <v>147</v>
      </c>
      <c r="B4780" s="81" t="s">
        <v>493</v>
      </c>
      <c r="C4780" s="81" t="str">
        <f t="shared" si="74"/>
        <v>08103</v>
      </c>
      <c r="D4780" s="81" t="s">
        <v>606</v>
      </c>
      <c r="E4780" s="81" t="s">
        <v>821</v>
      </c>
      <c r="F4780" s="81">
        <v>1.96</v>
      </c>
      <c r="G4780" s="81" t="s">
        <v>515</v>
      </c>
      <c r="H4780" s="81" t="s">
        <v>3878</v>
      </c>
      <c r="I4780" s="81" t="s">
        <v>3879</v>
      </c>
      <c r="J4780" s="81" t="s">
        <v>221</v>
      </c>
      <c r="K4780" s="81" t="s">
        <v>333</v>
      </c>
      <c r="L4780" s="81">
        <v>-108.19584313888889</v>
      </c>
      <c r="M4780" s="81">
        <v>40.118418583333337</v>
      </c>
      <c r="N4780" s="190">
        <v>0</v>
      </c>
      <c r="O4780" s="185">
        <v>0</v>
      </c>
      <c r="P4780" s="185">
        <v>0</v>
      </c>
      <c r="Q4780" s="185">
        <v>0</v>
      </c>
      <c r="R4780" s="186">
        <v>0</v>
      </c>
    </row>
    <row r="4781" spans="1:18" s="81" customFormat="1" x14ac:dyDescent="0.2">
      <c r="A4781" s="81" t="s">
        <v>147</v>
      </c>
      <c r="B4781" s="81" t="s">
        <v>493</v>
      </c>
      <c r="C4781" s="81" t="str">
        <f t="shared" si="74"/>
        <v>08103</v>
      </c>
      <c r="D4781" s="81" t="s">
        <v>606</v>
      </c>
      <c r="E4781" s="81" t="s">
        <v>821</v>
      </c>
      <c r="F4781" s="81">
        <v>1.96</v>
      </c>
      <c r="G4781" s="81" t="s">
        <v>515</v>
      </c>
      <c r="H4781" s="81" t="s">
        <v>3878</v>
      </c>
      <c r="I4781" s="81" t="s">
        <v>3879</v>
      </c>
      <c r="J4781" s="81" t="s">
        <v>221</v>
      </c>
      <c r="K4781" s="81" t="s">
        <v>333</v>
      </c>
      <c r="L4781" s="81">
        <v>-108.19584313888889</v>
      </c>
      <c r="M4781" s="81">
        <v>40.118418583333337</v>
      </c>
      <c r="N4781" s="190">
        <v>0</v>
      </c>
      <c r="O4781" s="185">
        <v>0</v>
      </c>
      <c r="P4781" s="185">
        <v>0</v>
      </c>
      <c r="Q4781" s="185">
        <v>5.8799999999999998E-4</v>
      </c>
      <c r="R4781" s="186">
        <v>0</v>
      </c>
    </row>
    <row r="4782" spans="1:18" s="81" customFormat="1" x14ac:dyDescent="0.2">
      <c r="A4782" s="81" t="s">
        <v>147</v>
      </c>
      <c r="B4782" s="81" t="s">
        <v>493</v>
      </c>
      <c r="C4782" s="81" t="str">
        <f t="shared" si="74"/>
        <v>08103</v>
      </c>
      <c r="D4782" s="81" t="s">
        <v>606</v>
      </c>
      <c r="E4782" s="81" t="s">
        <v>826</v>
      </c>
      <c r="F4782" s="81">
        <v>1.96</v>
      </c>
      <c r="G4782" s="81" t="s">
        <v>515</v>
      </c>
      <c r="H4782" s="81" t="s">
        <v>3880</v>
      </c>
      <c r="I4782" s="81" t="s">
        <v>3881</v>
      </c>
      <c r="J4782" s="81" t="s">
        <v>221</v>
      </c>
      <c r="K4782" s="81" t="s">
        <v>333</v>
      </c>
      <c r="L4782" s="81">
        <v>-108.18664330555556</v>
      </c>
      <c r="M4782" s="81">
        <v>40.118350222222226</v>
      </c>
      <c r="N4782" s="190">
        <v>0</v>
      </c>
      <c r="O4782" s="185">
        <v>0</v>
      </c>
      <c r="P4782" s="185">
        <v>3.7</v>
      </c>
      <c r="Q4782" s="185">
        <v>0</v>
      </c>
      <c r="R4782" s="186">
        <v>0</v>
      </c>
    </row>
    <row r="4783" spans="1:18" s="81" customFormat="1" x14ac:dyDescent="0.2">
      <c r="A4783" s="81" t="s">
        <v>147</v>
      </c>
      <c r="B4783" s="81" t="s">
        <v>493</v>
      </c>
      <c r="C4783" s="81" t="str">
        <f t="shared" si="74"/>
        <v>08103</v>
      </c>
      <c r="D4783" s="81" t="s">
        <v>606</v>
      </c>
      <c r="E4783" s="81" t="s">
        <v>826</v>
      </c>
      <c r="F4783" s="81">
        <v>1.96</v>
      </c>
      <c r="G4783" s="81" t="s">
        <v>515</v>
      </c>
      <c r="H4783" s="81" t="s">
        <v>3880</v>
      </c>
      <c r="I4783" s="81" t="s">
        <v>3881</v>
      </c>
      <c r="J4783" s="81" t="s">
        <v>221</v>
      </c>
      <c r="K4783" s="81" t="s">
        <v>333</v>
      </c>
      <c r="L4783" s="81">
        <v>-108.18664330555556</v>
      </c>
      <c r="M4783" s="81">
        <v>40.118350222222226</v>
      </c>
      <c r="N4783" s="190">
        <v>2.2999999999999998</v>
      </c>
      <c r="O4783" s="185">
        <v>0</v>
      </c>
      <c r="P4783" s="185">
        <v>0</v>
      </c>
      <c r="Q4783" s="185">
        <v>0</v>
      </c>
      <c r="R4783" s="186">
        <v>0</v>
      </c>
    </row>
    <row r="4784" spans="1:18" s="81" customFormat="1" x14ac:dyDescent="0.2">
      <c r="A4784" s="81" t="s">
        <v>147</v>
      </c>
      <c r="B4784" s="81" t="s">
        <v>493</v>
      </c>
      <c r="C4784" s="81" t="str">
        <f t="shared" si="74"/>
        <v>08103</v>
      </c>
      <c r="D4784" s="81" t="s">
        <v>606</v>
      </c>
      <c r="E4784" s="81" t="s">
        <v>826</v>
      </c>
      <c r="F4784" s="81">
        <v>1.96</v>
      </c>
      <c r="G4784" s="81" t="s">
        <v>515</v>
      </c>
      <c r="H4784" s="81" t="s">
        <v>3880</v>
      </c>
      <c r="I4784" s="81" t="s">
        <v>3881</v>
      </c>
      <c r="J4784" s="81" t="s">
        <v>221</v>
      </c>
      <c r="K4784" s="81" t="s">
        <v>333</v>
      </c>
      <c r="L4784" s="81">
        <v>-108.18664330555556</v>
      </c>
      <c r="M4784" s="81">
        <v>40.118350222222226</v>
      </c>
      <c r="N4784" s="190">
        <v>0</v>
      </c>
      <c r="O4784" s="185">
        <v>0</v>
      </c>
      <c r="P4784" s="185">
        <v>0</v>
      </c>
      <c r="Q4784" s="185">
        <v>0</v>
      </c>
      <c r="R4784" s="186">
        <v>9.7999999999999997E-3</v>
      </c>
    </row>
    <row r="4785" spans="1:18" s="81" customFormat="1" x14ac:dyDescent="0.2">
      <c r="A4785" s="81" t="s">
        <v>147</v>
      </c>
      <c r="B4785" s="81" t="s">
        <v>493</v>
      </c>
      <c r="C4785" s="81" t="str">
        <f t="shared" si="74"/>
        <v>08103</v>
      </c>
      <c r="D4785" s="81" t="s">
        <v>606</v>
      </c>
      <c r="E4785" s="81" t="s">
        <v>826</v>
      </c>
      <c r="F4785" s="81">
        <v>1.96</v>
      </c>
      <c r="G4785" s="81" t="s">
        <v>515</v>
      </c>
      <c r="H4785" s="81" t="s">
        <v>3880</v>
      </c>
      <c r="I4785" s="81" t="s">
        <v>3881</v>
      </c>
      <c r="J4785" s="81" t="s">
        <v>221</v>
      </c>
      <c r="K4785" s="81" t="s">
        <v>333</v>
      </c>
      <c r="L4785" s="81">
        <v>-108.18664330555556</v>
      </c>
      <c r="M4785" s="81">
        <v>40.118350222222226</v>
      </c>
      <c r="N4785" s="190">
        <v>0</v>
      </c>
      <c r="O4785" s="185">
        <v>0</v>
      </c>
      <c r="P4785" s="185">
        <v>0</v>
      </c>
      <c r="Q4785" s="185">
        <v>0</v>
      </c>
      <c r="R4785" s="186">
        <v>0</v>
      </c>
    </row>
    <row r="4786" spans="1:18" s="81" customFormat="1" x14ac:dyDescent="0.2">
      <c r="A4786" s="81" t="s">
        <v>147</v>
      </c>
      <c r="B4786" s="81" t="s">
        <v>493</v>
      </c>
      <c r="C4786" s="81" t="str">
        <f t="shared" si="74"/>
        <v>08103</v>
      </c>
      <c r="D4786" s="81" t="s">
        <v>606</v>
      </c>
      <c r="E4786" s="81" t="s">
        <v>826</v>
      </c>
      <c r="F4786" s="81">
        <v>1.96</v>
      </c>
      <c r="G4786" s="81" t="s">
        <v>515</v>
      </c>
      <c r="H4786" s="81" t="s">
        <v>3880</v>
      </c>
      <c r="I4786" s="81" t="s">
        <v>3881</v>
      </c>
      <c r="J4786" s="81" t="s">
        <v>221</v>
      </c>
      <c r="K4786" s="81" t="s">
        <v>333</v>
      </c>
      <c r="L4786" s="81">
        <v>-108.18664330555556</v>
      </c>
      <c r="M4786" s="81">
        <v>40.118350222222226</v>
      </c>
      <c r="N4786" s="190">
        <v>0</v>
      </c>
      <c r="O4786" s="185">
        <v>0</v>
      </c>
      <c r="P4786" s="185">
        <v>0</v>
      </c>
      <c r="Q4786" s="185">
        <v>5.8799999999999998E-4</v>
      </c>
      <c r="R4786" s="186">
        <v>0</v>
      </c>
    </row>
    <row r="4787" spans="1:18" s="81" customFormat="1" x14ac:dyDescent="0.2">
      <c r="A4787" s="81" t="s">
        <v>147</v>
      </c>
      <c r="B4787" s="81" t="s">
        <v>493</v>
      </c>
      <c r="C4787" s="81" t="str">
        <f t="shared" si="74"/>
        <v>08103</v>
      </c>
      <c r="D4787" s="81" t="s">
        <v>606</v>
      </c>
      <c r="E4787" s="81" t="s">
        <v>826</v>
      </c>
      <c r="F4787" s="81">
        <v>1.96</v>
      </c>
      <c r="G4787" s="81" t="s">
        <v>515</v>
      </c>
      <c r="H4787" s="81" t="s">
        <v>3880</v>
      </c>
      <c r="I4787" s="81" t="s">
        <v>3881</v>
      </c>
      <c r="J4787" s="81" t="s">
        <v>221</v>
      </c>
      <c r="K4787" s="81" t="s">
        <v>333</v>
      </c>
      <c r="L4787" s="81">
        <v>-108.18664330555556</v>
      </c>
      <c r="M4787" s="81">
        <v>40.118350222222226</v>
      </c>
      <c r="N4787" s="190">
        <v>0</v>
      </c>
      <c r="O4787" s="185">
        <v>0.1</v>
      </c>
      <c r="P4787" s="185">
        <v>0</v>
      </c>
      <c r="Q4787" s="185">
        <v>0</v>
      </c>
      <c r="R4787" s="186">
        <v>0</v>
      </c>
    </row>
    <row r="4788" spans="1:18" s="81" customFormat="1" x14ac:dyDescent="0.2">
      <c r="A4788" s="81" t="s">
        <v>147</v>
      </c>
      <c r="B4788" s="81" t="s">
        <v>493</v>
      </c>
      <c r="C4788" s="81" t="str">
        <f t="shared" si="74"/>
        <v>08103</v>
      </c>
      <c r="D4788" s="81" t="s">
        <v>606</v>
      </c>
      <c r="E4788" s="81" t="s">
        <v>828</v>
      </c>
      <c r="F4788" s="81">
        <v>1.96</v>
      </c>
      <c r="G4788" s="81" t="s">
        <v>515</v>
      </c>
      <c r="H4788" s="81" t="s">
        <v>3882</v>
      </c>
      <c r="I4788" s="81" t="s">
        <v>3883</v>
      </c>
      <c r="J4788" s="81" t="s">
        <v>221</v>
      </c>
      <c r="K4788" s="81" t="s">
        <v>333</v>
      </c>
      <c r="L4788" s="81">
        <v>-108.18663375</v>
      </c>
      <c r="M4788" s="81">
        <v>40.114424583333331</v>
      </c>
      <c r="N4788" s="190">
        <v>0</v>
      </c>
      <c r="O4788" s="185">
        <v>0</v>
      </c>
      <c r="P4788" s="185">
        <v>3.7</v>
      </c>
      <c r="Q4788" s="185">
        <v>0</v>
      </c>
      <c r="R4788" s="186">
        <v>0</v>
      </c>
    </row>
    <row r="4789" spans="1:18" s="81" customFormat="1" x14ac:dyDescent="0.2">
      <c r="A4789" s="81" t="s">
        <v>147</v>
      </c>
      <c r="B4789" s="81" t="s">
        <v>493</v>
      </c>
      <c r="C4789" s="81" t="str">
        <f t="shared" si="74"/>
        <v>08103</v>
      </c>
      <c r="D4789" s="81" t="s">
        <v>606</v>
      </c>
      <c r="E4789" s="81" t="s">
        <v>828</v>
      </c>
      <c r="F4789" s="81">
        <v>1.96</v>
      </c>
      <c r="G4789" s="81" t="s">
        <v>515</v>
      </c>
      <c r="H4789" s="81" t="s">
        <v>3882</v>
      </c>
      <c r="I4789" s="81" t="s">
        <v>3883</v>
      </c>
      <c r="J4789" s="81" t="s">
        <v>221</v>
      </c>
      <c r="K4789" s="81" t="s">
        <v>333</v>
      </c>
      <c r="L4789" s="81">
        <v>-108.18663375</v>
      </c>
      <c r="M4789" s="81">
        <v>40.114424583333331</v>
      </c>
      <c r="N4789" s="190">
        <v>2.2000000000000002</v>
      </c>
      <c r="O4789" s="185">
        <v>0</v>
      </c>
      <c r="P4789" s="185">
        <v>0</v>
      </c>
      <c r="Q4789" s="185">
        <v>0</v>
      </c>
      <c r="R4789" s="186">
        <v>0</v>
      </c>
    </row>
    <row r="4790" spans="1:18" s="81" customFormat="1" x14ac:dyDescent="0.2">
      <c r="A4790" s="81" t="s">
        <v>147</v>
      </c>
      <c r="B4790" s="81" t="s">
        <v>493</v>
      </c>
      <c r="C4790" s="81" t="str">
        <f t="shared" si="74"/>
        <v>08103</v>
      </c>
      <c r="D4790" s="81" t="s">
        <v>606</v>
      </c>
      <c r="E4790" s="81" t="s">
        <v>830</v>
      </c>
      <c r="F4790" s="81">
        <v>1.96</v>
      </c>
      <c r="G4790" s="81" t="s">
        <v>515</v>
      </c>
      <c r="H4790" s="81" t="s">
        <v>3884</v>
      </c>
      <c r="I4790" s="81" t="s">
        <v>3885</v>
      </c>
      <c r="J4790" s="81" t="s">
        <v>221</v>
      </c>
      <c r="K4790" s="81" t="s">
        <v>333</v>
      </c>
      <c r="L4790" s="81">
        <v>-108.19550877777777</v>
      </c>
      <c r="M4790" s="81">
        <v>40.111287055555557</v>
      </c>
      <c r="N4790" s="190">
        <v>0</v>
      </c>
      <c r="O4790" s="185">
        <v>0</v>
      </c>
      <c r="P4790" s="185">
        <v>3.7</v>
      </c>
      <c r="Q4790" s="185">
        <v>0</v>
      </c>
      <c r="R4790" s="186">
        <v>0</v>
      </c>
    </row>
    <row r="4791" spans="1:18" s="81" customFormat="1" x14ac:dyDescent="0.2">
      <c r="A4791" s="81" t="s">
        <v>147</v>
      </c>
      <c r="B4791" s="81" t="s">
        <v>493</v>
      </c>
      <c r="C4791" s="81" t="str">
        <f t="shared" si="74"/>
        <v>08103</v>
      </c>
      <c r="D4791" s="81" t="s">
        <v>606</v>
      </c>
      <c r="E4791" s="81" t="s">
        <v>830</v>
      </c>
      <c r="F4791" s="81">
        <v>1.96</v>
      </c>
      <c r="G4791" s="81" t="s">
        <v>515</v>
      </c>
      <c r="H4791" s="81" t="s">
        <v>3884</v>
      </c>
      <c r="I4791" s="81" t="s">
        <v>3885</v>
      </c>
      <c r="J4791" s="81" t="s">
        <v>221</v>
      </c>
      <c r="K4791" s="81" t="s">
        <v>333</v>
      </c>
      <c r="L4791" s="81">
        <v>-108.19550877777777</v>
      </c>
      <c r="M4791" s="81">
        <v>40.111287055555557</v>
      </c>
      <c r="N4791" s="190">
        <v>2.2000000000000002</v>
      </c>
      <c r="O4791" s="185">
        <v>0</v>
      </c>
      <c r="P4791" s="185">
        <v>0</v>
      </c>
      <c r="Q4791" s="185">
        <v>0</v>
      </c>
      <c r="R4791" s="186">
        <v>0</v>
      </c>
    </row>
    <row r="4792" spans="1:18" s="81" customFormat="1" x14ac:dyDescent="0.2">
      <c r="A4792" s="81" t="s">
        <v>147</v>
      </c>
      <c r="B4792" s="81" t="s">
        <v>493</v>
      </c>
      <c r="C4792" s="81" t="str">
        <f t="shared" si="74"/>
        <v>08103</v>
      </c>
      <c r="D4792" s="81" t="s">
        <v>606</v>
      </c>
      <c r="E4792" s="81" t="s">
        <v>830</v>
      </c>
      <c r="F4792" s="81">
        <v>1.96</v>
      </c>
      <c r="G4792" s="81" t="s">
        <v>515</v>
      </c>
      <c r="H4792" s="81" t="s">
        <v>3884</v>
      </c>
      <c r="I4792" s="81" t="s">
        <v>3885</v>
      </c>
      <c r="J4792" s="81" t="s">
        <v>221</v>
      </c>
      <c r="K4792" s="81" t="s">
        <v>333</v>
      </c>
      <c r="L4792" s="81">
        <v>-108.19550877777777</v>
      </c>
      <c r="M4792" s="81">
        <v>40.111287055555557</v>
      </c>
      <c r="N4792" s="190">
        <v>0</v>
      </c>
      <c r="O4792" s="185">
        <v>0</v>
      </c>
      <c r="P4792" s="185">
        <v>0</v>
      </c>
      <c r="Q4792" s="185">
        <v>0</v>
      </c>
      <c r="R4792" s="186">
        <v>9.7999999999999997E-3</v>
      </c>
    </row>
    <row r="4793" spans="1:18" s="81" customFormat="1" x14ac:dyDescent="0.2">
      <c r="A4793" s="81" t="s">
        <v>147</v>
      </c>
      <c r="B4793" s="81" t="s">
        <v>493</v>
      </c>
      <c r="C4793" s="81" t="str">
        <f t="shared" si="74"/>
        <v>08103</v>
      </c>
      <c r="D4793" s="81" t="s">
        <v>606</v>
      </c>
      <c r="E4793" s="81" t="s">
        <v>830</v>
      </c>
      <c r="F4793" s="81">
        <v>1.96</v>
      </c>
      <c r="G4793" s="81" t="s">
        <v>515</v>
      </c>
      <c r="H4793" s="81" t="s">
        <v>3884</v>
      </c>
      <c r="I4793" s="81" t="s">
        <v>3885</v>
      </c>
      <c r="J4793" s="81" t="s">
        <v>221</v>
      </c>
      <c r="K4793" s="81" t="s">
        <v>333</v>
      </c>
      <c r="L4793" s="81">
        <v>-108.19550877777777</v>
      </c>
      <c r="M4793" s="81">
        <v>40.111287055555557</v>
      </c>
      <c r="N4793" s="190">
        <v>0</v>
      </c>
      <c r="O4793" s="185">
        <v>0</v>
      </c>
      <c r="P4793" s="185">
        <v>0</v>
      </c>
      <c r="Q4793" s="185">
        <v>0</v>
      </c>
      <c r="R4793" s="186">
        <v>0</v>
      </c>
    </row>
    <row r="4794" spans="1:18" s="81" customFormat="1" x14ac:dyDescent="0.2">
      <c r="A4794" s="81" t="s">
        <v>147</v>
      </c>
      <c r="B4794" s="81" t="s">
        <v>493</v>
      </c>
      <c r="C4794" s="81" t="str">
        <f t="shared" si="74"/>
        <v>08103</v>
      </c>
      <c r="D4794" s="81" t="s">
        <v>606</v>
      </c>
      <c r="E4794" s="81" t="s">
        <v>830</v>
      </c>
      <c r="F4794" s="81">
        <v>1.96</v>
      </c>
      <c r="G4794" s="81" t="s">
        <v>515</v>
      </c>
      <c r="H4794" s="81" t="s">
        <v>3884</v>
      </c>
      <c r="I4794" s="81" t="s">
        <v>3885</v>
      </c>
      <c r="J4794" s="81" t="s">
        <v>221</v>
      </c>
      <c r="K4794" s="81" t="s">
        <v>333</v>
      </c>
      <c r="L4794" s="81">
        <v>-108.19550877777777</v>
      </c>
      <c r="M4794" s="81">
        <v>40.111287055555557</v>
      </c>
      <c r="N4794" s="190">
        <v>0</v>
      </c>
      <c r="O4794" s="185">
        <v>0</v>
      </c>
      <c r="P4794" s="185">
        <v>0</v>
      </c>
      <c r="Q4794" s="185">
        <v>5.8799999999999998E-4</v>
      </c>
      <c r="R4794" s="186">
        <v>0</v>
      </c>
    </row>
    <row r="4795" spans="1:18" s="81" customFormat="1" x14ac:dyDescent="0.2">
      <c r="A4795" s="81" t="s">
        <v>147</v>
      </c>
      <c r="B4795" s="81" t="s">
        <v>493</v>
      </c>
      <c r="C4795" s="81" t="str">
        <f t="shared" si="74"/>
        <v>08103</v>
      </c>
      <c r="D4795" s="81" t="s">
        <v>606</v>
      </c>
      <c r="E4795" s="81" t="s">
        <v>830</v>
      </c>
      <c r="F4795" s="81">
        <v>1.96</v>
      </c>
      <c r="G4795" s="81" t="s">
        <v>515</v>
      </c>
      <c r="H4795" s="81" t="s">
        <v>3884</v>
      </c>
      <c r="I4795" s="81" t="s">
        <v>3885</v>
      </c>
      <c r="J4795" s="81" t="s">
        <v>221</v>
      </c>
      <c r="K4795" s="81" t="s">
        <v>333</v>
      </c>
      <c r="L4795" s="81">
        <v>-108.19550877777777</v>
      </c>
      <c r="M4795" s="81">
        <v>40.111287055555557</v>
      </c>
      <c r="N4795" s="190">
        <v>0</v>
      </c>
      <c r="O4795" s="185">
        <v>0.1</v>
      </c>
      <c r="P4795" s="185">
        <v>0</v>
      </c>
      <c r="Q4795" s="185">
        <v>0</v>
      </c>
      <c r="R4795" s="186">
        <v>0</v>
      </c>
    </row>
    <row r="4796" spans="1:18" s="81" customFormat="1" x14ac:dyDescent="0.2">
      <c r="A4796" s="81" t="s">
        <v>147</v>
      </c>
      <c r="B4796" s="81" t="s">
        <v>493</v>
      </c>
      <c r="C4796" s="81" t="str">
        <f t="shared" si="74"/>
        <v>08103</v>
      </c>
      <c r="D4796" s="81" t="s">
        <v>606</v>
      </c>
      <c r="E4796" s="81" t="s">
        <v>832</v>
      </c>
      <c r="F4796" s="81">
        <v>1.96</v>
      </c>
      <c r="G4796" s="81" t="s">
        <v>515</v>
      </c>
      <c r="H4796" s="81" t="s">
        <v>3886</v>
      </c>
      <c r="I4796" s="81" t="s">
        <v>3887</v>
      </c>
      <c r="J4796" s="81" t="s">
        <v>229</v>
      </c>
      <c r="K4796" s="81" t="s">
        <v>333</v>
      </c>
      <c r="L4796" s="81">
        <v>-108.19087786111112</v>
      </c>
      <c r="M4796" s="81">
        <v>40.111057944444447</v>
      </c>
      <c r="N4796" s="190">
        <v>0</v>
      </c>
      <c r="O4796" s="185">
        <v>0</v>
      </c>
      <c r="P4796" s="185">
        <v>3.7</v>
      </c>
      <c r="Q4796" s="185">
        <v>0</v>
      </c>
      <c r="R4796" s="186">
        <v>0</v>
      </c>
    </row>
    <row r="4797" spans="1:18" s="81" customFormat="1" x14ac:dyDescent="0.2">
      <c r="A4797" s="81" t="s">
        <v>147</v>
      </c>
      <c r="B4797" s="81" t="s">
        <v>493</v>
      </c>
      <c r="C4797" s="81" t="str">
        <f t="shared" si="74"/>
        <v>08103</v>
      </c>
      <c r="D4797" s="81" t="s">
        <v>606</v>
      </c>
      <c r="E4797" s="81" t="s">
        <v>832</v>
      </c>
      <c r="F4797" s="81">
        <v>1.96</v>
      </c>
      <c r="G4797" s="81" t="s">
        <v>515</v>
      </c>
      <c r="H4797" s="81" t="s">
        <v>3886</v>
      </c>
      <c r="I4797" s="81" t="s">
        <v>3887</v>
      </c>
      <c r="J4797" s="81" t="s">
        <v>229</v>
      </c>
      <c r="K4797" s="81" t="s">
        <v>333</v>
      </c>
      <c r="L4797" s="81">
        <v>-108.19087786111112</v>
      </c>
      <c r="M4797" s="81">
        <v>40.111057944444447</v>
      </c>
      <c r="N4797" s="190">
        <v>2.2000000000000002</v>
      </c>
      <c r="O4797" s="185">
        <v>0</v>
      </c>
      <c r="P4797" s="185">
        <v>0</v>
      </c>
      <c r="Q4797" s="185">
        <v>0</v>
      </c>
      <c r="R4797" s="186">
        <v>0</v>
      </c>
    </row>
    <row r="4798" spans="1:18" s="81" customFormat="1" x14ac:dyDescent="0.2">
      <c r="A4798" s="81" t="s">
        <v>147</v>
      </c>
      <c r="B4798" s="81" t="s">
        <v>493</v>
      </c>
      <c r="C4798" s="81" t="str">
        <f t="shared" si="74"/>
        <v>08103</v>
      </c>
      <c r="D4798" s="81" t="s">
        <v>606</v>
      </c>
      <c r="E4798" s="81" t="s">
        <v>832</v>
      </c>
      <c r="F4798" s="81">
        <v>1.96</v>
      </c>
      <c r="G4798" s="81" t="s">
        <v>515</v>
      </c>
      <c r="H4798" s="81" t="s">
        <v>3886</v>
      </c>
      <c r="I4798" s="81" t="s">
        <v>3887</v>
      </c>
      <c r="J4798" s="81" t="s">
        <v>229</v>
      </c>
      <c r="K4798" s="81" t="s">
        <v>333</v>
      </c>
      <c r="L4798" s="81">
        <v>-108.19087786111112</v>
      </c>
      <c r="M4798" s="81">
        <v>40.111057944444447</v>
      </c>
      <c r="N4798" s="190">
        <v>0</v>
      </c>
      <c r="O4798" s="185">
        <v>0</v>
      </c>
      <c r="P4798" s="185">
        <v>0</v>
      </c>
      <c r="Q4798" s="185">
        <v>0</v>
      </c>
      <c r="R4798" s="186">
        <v>9.7999999999999997E-3</v>
      </c>
    </row>
    <row r="4799" spans="1:18" s="81" customFormat="1" x14ac:dyDescent="0.2">
      <c r="A4799" s="81" t="s">
        <v>147</v>
      </c>
      <c r="B4799" s="81" t="s">
        <v>493</v>
      </c>
      <c r="C4799" s="81" t="str">
        <f t="shared" si="74"/>
        <v>08103</v>
      </c>
      <c r="D4799" s="81" t="s">
        <v>606</v>
      </c>
      <c r="E4799" s="81" t="s">
        <v>832</v>
      </c>
      <c r="F4799" s="81">
        <v>1.96</v>
      </c>
      <c r="G4799" s="81" t="s">
        <v>515</v>
      </c>
      <c r="H4799" s="81" t="s">
        <v>3886</v>
      </c>
      <c r="I4799" s="81" t="s">
        <v>3887</v>
      </c>
      <c r="J4799" s="81" t="s">
        <v>229</v>
      </c>
      <c r="K4799" s="81" t="s">
        <v>333</v>
      </c>
      <c r="L4799" s="81">
        <v>-108.19087786111112</v>
      </c>
      <c r="M4799" s="81">
        <v>40.111057944444447</v>
      </c>
      <c r="N4799" s="190">
        <v>0</v>
      </c>
      <c r="O4799" s="185">
        <v>0</v>
      </c>
      <c r="P4799" s="185">
        <v>0</v>
      </c>
      <c r="Q4799" s="185">
        <v>0</v>
      </c>
      <c r="R4799" s="186">
        <v>0</v>
      </c>
    </row>
    <row r="4800" spans="1:18" s="81" customFormat="1" x14ac:dyDescent="0.2">
      <c r="A4800" s="81" t="s">
        <v>147</v>
      </c>
      <c r="B4800" s="81" t="s">
        <v>493</v>
      </c>
      <c r="C4800" s="81" t="str">
        <f t="shared" si="74"/>
        <v>08103</v>
      </c>
      <c r="D4800" s="81" t="s">
        <v>606</v>
      </c>
      <c r="E4800" s="81" t="s">
        <v>832</v>
      </c>
      <c r="F4800" s="81">
        <v>1.96</v>
      </c>
      <c r="G4800" s="81" t="s">
        <v>515</v>
      </c>
      <c r="H4800" s="81" t="s">
        <v>3886</v>
      </c>
      <c r="I4800" s="81" t="s">
        <v>3887</v>
      </c>
      <c r="J4800" s="81" t="s">
        <v>229</v>
      </c>
      <c r="K4800" s="81" t="s">
        <v>333</v>
      </c>
      <c r="L4800" s="81">
        <v>-108.19087786111112</v>
      </c>
      <c r="M4800" s="81">
        <v>40.111057944444447</v>
      </c>
      <c r="N4800" s="190">
        <v>0</v>
      </c>
      <c r="O4800" s="185">
        <v>0</v>
      </c>
      <c r="P4800" s="185">
        <v>0</v>
      </c>
      <c r="Q4800" s="185">
        <v>5.8799999999999998E-4</v>
      </c>
      <c r="R4800" s="186">
        <v>0</v>
      </c>
    </row>
    <row r="4801" spans="1:18" s="81" customFormat="1" x14ac:dyDescent="0.2">
      <c r="A4801" s="81" t="s">
        <v>147</v>
      </c>
      <c r="B4801" s="81" t="s">
        <v>493</v>
      </c>
      <c r="C4801" s="81" t="str">
        <f t="shared" si="74"/>
        <v>08103</v>
      </c>
      <c r="D4801" s="81" t="s">
        <v>606</v>
      </c>
      <c r="E4801" s="81" t="s">
        <v>832</v>
      </c>
      <c r="F4801" s="81">
        <v>1.96</v>
      </c>
      <c r="G4801" s="81" t="s">
        <v>515</v>
      </c>
      <c r="H4801" s="81" t="s">
        <v>3886</v>
      </c>
      <c r="I4801" s="81" t="s">
        <v>3887</v>
      </c>
      <c r="J4801" s="81" t="s">
        <v>229</v>
      </c>
      <c r="K4801" s="81" t="s">
        <v>333</v>
      </c>
      <c r="L4801" s="81">
        <v>-108.19087786111112</v>
      </c>
      <c r="M4801" s="81">
        <v>40.111057944444447</v>
      </c>
      <c r="N4801" s="190">
        <v>0</v>
      </c>
      <c r="O4801" s="185">
        <v>0.1</v>
      </c>
      <c r="P4801" s="185">
        <v>0</v>
      </c>
      <c r="Q4801" s="185">
        <v>0</v>
      </c>
      <c r="R4801" s="186">
        <v>0</v>
      </c>
    </row>
    <row r="4802" spans="1:18" s="81" customFormat="1" x14ac:dyDescent="0.2">
      <c r="A4802" s="81" t="s">
        <v>147</v>
      </c>
      <c r="B4802" s="81" t="s">
        <v>493</v>
      </c>
      <c r="C4802" s="81" t="str">
        <f t="shared" si="74"/>
        <v>08103</v>
      </c>
      <c r="D4802" s="81" t="s">
        <v>606</v>
      </c>
      <c r="E4802" s="81" t="s">
        <v>834</v>
      </c>
      <c r="F4802" s="81">
        <v>3.07</v>
      </c>
      <c r="G4802" s="81" t="s">
        <v>515</v>
      </c>
      <c r="H4802" s="81" t="s">
        <v>3888</v>
      </c>
      <c r="I4802" s="81" t="s">
        <v>3820</v>
      </c>
      <c r="J4802" s="81" t="s">
        <v>221</v>
      </c>
      <c r="K4802" s="81" t="s">
        <v>333</v>
      </c>
      <c r="L4802" s="81">
        <v>-108.18680255555557</v>
      </c>
      <c r="M4802" s="81">
        <v>40.110947444444449</v>
      </c>
      <c r="N4802" s="190">
        <v>0</v>
      </c>
      <c r="O4802" s="185">
        <v>0</v>
      </c>
      <c r="P4802" s="185">
        <v>5.7</v>
      </c>
      <c r="Q4802" s="185">
        <v>0</v>
      </c>
      <c r="R4802" s="186">
        <v>0</v>
      </c>
    </row>
    <row r="4803" spans="1:18" s="81" customFormat="1" x14ac:dyDescent="0.2">
      <c r="A4803" s="81" t="s">
        <v>147</v>
      </c>
      <c r="B4803" s="81" t="s">
        <v>493</v>
      </c>
      <c r="C4803" s="81" t="str">
        <f t="shared" si="74"/>
        <v>08103</v>
      </c>
      <c r="D4803" s="81" t="s">
        <v>606</v>
      </c>
      <c r="E4803" s="81" t="s">
        <v>834</v>
      </c>
      <c r="F4803" s="81">
        <v>3.07</v>
      </c>
      <c r="G4803" s="81" t="s">
        <v>515</v>
      </c>
      <c r="H4803" s="81" t="s">
        <v>3888</v>
      </c>
      <c r="I4803" s="81" t="s">
        <v>3820</v>
      </c>
      <c r="J4803" s="81" t="s">
        <v>221</v>
      </c>
      <c r="K4803" s="81" t="s">
        <v>333</v>
      </c>
      <c r="L4803" s="81">
        <v>-108.18680255555557</v>
      </c>
      <c r="M4803" s="81">
        <v>40.110947444444449</v>
      </c>
      <c r="N4803" s="190">
        <v>3.4</v>
      </c>
      <c r="O4803" s="185">
        <v>0</v>
      </c>
      <c r="P4803" s="185">
        <v>0</v>
      </c>
      <c r="Q4803" s="185">
        <v>0</v>
      </c>
      <c r="R4803" s="186">
        <v>0</v>
      </c>
    </row>
    <row r="4804" spans="1:18" s="81" customFormat="1" x14ac:dyDescent="0.2">
      <c r="A4804" s="81" t="s">
        <v>147</v>
      </c>
      <c r="B4804" s="81" t="s">
        <v>493</v>
      </c>
      <c r="C4804" s="81" t="str">
        <f t="shared" si="74"/>
        <v>08103</v>
      </c>
      <c r="D4804" s="81" t="s">
        <v>606</v>
      </c>
      <c r="E4804" s="81" t="s">
        <v>834</v>
      </c>
      <c r="F4804" s="81">
        <v>3.07</v>
      </c>
      <c r="G4804" s="81" t="s">
        <v>515</v>
      </c>
      <c r="H4804" s="81" t="s">
        <v>3888</v>
      </c>
      <c r="I4804" s="81" t="s">
        <v>3820</v>
      </c>
      <c r="J4804" s="81" t="s">
        <v>221</v>
      </c>
      <c r="K4804" s="81" t="s">
        <v>333</v>
      </c>
      <c r="L4804" s="81">
        <v>-108.18680255555557</v>
      </c>
      <c r="M4804" s="81">
        <v>40.110947444444449</v>
      </c>
      <c r="N4804" s="190">
        <v>0</v>
      </c>
      <c r="O4804" s="185">
        <v>0</v>
      </c>
      <c r="P4804" s="185">
        <v>0</v>
      </c>
      <c r="Q4804" s="185">
        <v>0</v>
      </c>
      <c r="R4804" s="186">
        <v>1.5350000000000001E-2</v>
      </c>
    </row>
    <row r="4805" spans="1:18" s="81" customFormat="1" x14ac:dyDescent="0.2">
      <c r="A4805" s="81" t="s">
        <v>147</v>
      </c>
      <c r="B4805" s="81" t="s">
        <v>493</v>
      </c>
      <c r="C4805" s="81" t="str">
        <f t="shared" si="74"/>
        <v>08103</v>
      </c>
      <c r="D4805" s="81" t="s">
        <v>606</v>
      </c>
      <c r="E4805" s="81" t="s">
        <v>834</v>
      </c>
      <c r="F4805" s="81">
        <v>3.07</v>
      </c>
      <c r="G4805" s="81" t="s">
        <v>515</v>
      </c>
      <c r="H4805" s="81" t="s">
        <v>3888</v>
      </c>
      <c r="I4805" s="81" t="s">
        <v>3820</v>
      </c>
      <c r="J4805" s="81" t="s">
        <v>221</v>
      </c>
      <c r="K4805" s="81" t="s">
        <v>333</v>
      </c>
      <c r="L4805" s="81">
        <v>-108.18680255555557</v>
      </c>
      <c r="M4805" s="81">
        <v>40.110947444444449</v>
      </c>
      <c r="N4805" s="190">
        <v>0</v>
      </c>
      <c r="O4805" s="185">
        <v>0</v>
      </c>
      <c r="P4805" s="185">
        <v>0</v>
      </c>
      <c r="Q4805" s="185">
        <v>0</v>
      </c>
      <c r="R4805" s="186">
        <v>0</v>
      </c>
    </row>
    <row r="4806" spans="1:18" s="81" customFormat="1" x14ac:dyDescent="0.2">
      <c r="A4806" s="81" t="s">
        <v>147</v>
      </c>
      <c r="B4806" s="81" t="s">
        <v>493</v>
      </c>
      <c r="C4806" s="81" t="str">
        <f t="shared" si="74"/>
        <v>08103</v>
      </c>
      <c r="D4806" s="81" t="s">
        <v>606</v>
      </c>
      <c r="E4806" s="81" t="s">
        <v>834</v>
      </c>
      <c r="F4806" s="81">
        <v>3.07</v>
      </c>
      <c r="G4806" s="81" t="s">
        <v>515</v>
      </c>
      <c r="H4806" s="81" t="s">
        <v>3888</v>
      </c>
      <c r="I4806" s="81" t="s">
        <v>3820</v>
      </c>
      <c r="J4806" s="81" t="s">
        <v>221</v>
      </c>
      <c r="K4806" s="81" t="s">
        <v>333</v>
      </c>
      <c r="L4806" s="81">
        <v>-108.18680255555557</v>
      </c>
      <c r="M4806" s="81">
        <v>40.110947444444449</v>
      </c>
      <c r="N4806" s="190">
        <v>0</v>
      </c>
      <c r="O4806" s="185">
        <v>0</v>
      </c>
      <c r="P4806" s="185">
        <v>0</v>
      </c>
      <c r="Q4806" s="185">
        <v>9.2100000000000005E-4</v>
      </c>
      <c r="R4806" s="186">
        <v>0</v>
      </c>
    </row>
    <row r="4807" spans="1:18" s="81" customFormat="1" x14ac:dyDescent="0.2">
      <c r="A4807" s="81" t="s">
        <v>147</v>
      </c>
      <c r="B4807" s="81" t="s">
        <v>493</v>
      </c>
      <c r="C4807" s="81" t="str">
        <f t="shared" ref="C4807:C4870" si="75">B4807&amp;D4807</f>
        <v>08103</v>
      </c>
      <c r="D4807" s="81" t="s">
        <v>606</v>
      </c>
      <c r="E4807" s="81" t="s">
        <v>834</v>
      </c>
      <c r="F4807" s="81">
        <v>3.07</v>
      </c>
      <c r="G4807" s="81" t="s">
        <v>515</v>
      </c>
      <c r="H4807" s="81" t="s">
        <v>3888</v>
      </c>
      <c r="I4807" s="81" t="s">
        <v>3820</v>
      </c>
      <c r="J4807" s="81" t="s">
        <v>221</v>
      </c>
      <c r="K4807" s="81" t="s">
        <v>333</v>
      </c>
      <c r="L4807" s="81">
        <v>-108.18680255555557</v>
      </c>
      <c r="M4807" s="81">
        <v>40.110947444444449</v>
      </c>
      <c r="N4807" s="190">
        <v>0</v>
      </c>
      <c r="O4807" s="185">
        <v>0.1</v>
      </c>
      <c r="P4807" s="185">
        <v>0</v>
      </c>
      <c r="Q4807" s="185">
        <v>0</v>
      </c>
      <c r="R4807" s="186">
        <v>0</v>
      </c>
    </row>
    <row r="4808" spans="1:18" s="81" customFormat="1" x14ac:dyDescent="0.2">
      <c r="A4808" s="81" t="s">
        <v>147</v>
      </c>
      <c r="B4808" s="81" t="s">
        <v>493</v>
      </c>
      <c r="C4808" s="81" t="str">
        <f t="shared" si="75"/>
        <v>08103</v>
      </c>
      <c r="D4808" s="81" t="s">
        <v>606</v>
      </c>
      <c r="E4808" s="81" t="s">
        <v>837</v>
      </c>
      <c r="F4808" s="81">
        <v>256.99799999999999</v>
      </c>
      <c r="G4808" s="81" t="s">
        <v>528</v>
      </c>
      <c r="H4808" s="81" t="s">
        <v>565</v>
      </c>
      <c r="I4808" s="81" t="s">
        <v>3889</v>
      </c>
      <c r="J4808" s="81" t="s">
        <v>14</v>
      </c>
      <c r="K4808" s="81" t="s">
        <v>494</v>
      </c>
      <c r="L4808" s="81">
        <v>-109.00090130555556</v>
      </c>
      <c r="M4808" s="81">
        <v>39.891467166666665</v>
      </c>
      <c r="N4808" s="190">
        <v>0</v>
      </c>
      <c r="O4808" s="185">
        <v>5.1831973524587376</v>
      </c>
      <c r="P4808" s="185">
        <v>0</v>
      </c>
      <c r="Q4808" s="185">
        <v>0</v>
      </c>
      <c r="R4808" s="186">
        <v>0</v>
      </c>
    </row>
    <row r="4809" spans="1:18" s="81" customFormat="1" x14ac:dyDescent="0.2">
      <c r="A4809" s="81" t="s">
        <v>147</v>
      </c>
      <c r="B4809" s="81" t="s">
        <v>493</v>
      </c>
      <c r="C4809" s="81" t="str">
        <f t="shared" si="75"/>
        <v>08103</v>
      </c>
      <c r="D4809" s="81" t="s">
        <v>606</v>
      </c>
      <c r="E4809" s="81" t="s">
        <v>843</v>
      </c>
      <c r="F4809" s="81">
        <v>26.28</v>
      </c>
      <c r="G4809" s="81" t="s">
        <v>515</v>
      </c>
      <c r="H4809" s="81" t="s">
        <v>3890</v>
      </c>
      <c r="I4809" s="81" t="s">
        <v>3891</v>
      </c>
      <c r="J4809" s="81" t="s">
        <v>221</v>
      </c>
      <c r="K4809" s="81" t="s">
        <v>333</v>
      </c>
      <c r="L4809" s="81">
        <v>-108.34376072222221</v>
      </c>
      <c r="M4809" s="81">
        <v>40.005782083333337</v>
      </c>
      <c r="N4809" s="190">
        <v>0</v>
      </c>
      <c r="O4809" s="185">
        <v>0</v>
      </c>
      <c r="P4809" s="185">
        <v>1</v>
      </c>
      <c r="Q4809" s="185">
        <v>0</v>
      </c>
      <c r="R4809" s="186">
        <v>0</v>
      </c>
    </row>
    <row r="4810" spans="1:18" s="81" customFormat="1" x14ac:dyDescent="0.2">
      <c r="A4810" s="81" t="s">
        <v>147</v>
      </c>
      <c r="B4810" s="81" t="s">
        <v>493</v>
      </c>
      <c r="C4810" s="81" t="str">
        <f t="shared" si="75"/>
        <v>08103</v>
      </c>
      <c r="D4810" s="81" t="s">
        <v>606</v>
      </c>
      <c r="E4810" s="81" t="s">
        <v>843</v>
      </c>
      <c r="F4810" s="81">
        <v>26.28</v>
      </c>
      <c r="G4810" s="81" t="s">
        <v>515</v>
      </c>
      <c r="H4810" s="81" t="s">
        <v>3890</v>
      </c>
      <c r="I4810" s="81" t="s">
        <v>3891</v>
      </c>
      <c r="J4810" s="81" t="s">
        <v>221</v>
      </c>
      <c r="K4810" s="81" t="s">
        <v>333</v>
      </c>
      <c r="L4810" s="81">
        <v>-108.34376072222221</v>
      </c>
      <c r="M4810" s="81">
        <v>40.005782083333337</v>
      </c>
      <c r="N4810" s="190">
        <v>1</v>
      </c>
      <c r="O4810" s="185">
        <v>0</v>
      </c>
      <c r="P4810" s="185">
        <v>0</v>
      </c>
      <c r="Q4810" s="185">
        <v>0</v>
      </c>
      <c r="R4810" s="186">
        <v>0</v>
      </c>
    </row>
    <row r="4811" spans="1:18" s="81" customFormat="1" x14ac:dyDescent="0.2">
      <c r="A4811" s="81" t="s">
        <v>147</v>
      </c>
      <c r="B4811" s="81" t="s">
        <v>493</v>
      </c>
      <c r="C4811" s="81" t="str">
        <f t="shared" si="75"/>
        <v>08103</v>
      </c>
      <c r="D4811" s="81" t="s">
        <v>606</v>
      </c>
      <c r="E4811" s="81" t="s">
        <v>843</v>
      </c>
      <c r="F4811" s="81">
        <v>26.28</v>
      </c>
      <c r="G4811" s="81" t="s">
        <v>515</v>
      </c>
      <c r="H4811" s="81" t="s">
        <v>3890</v>
      </c>
      <c r="I4811" s="81" t="s">
        <v>3891</v>
      </c>
      <c r="J4811" s="81" t="s">
        <v>221</v>
      </c>
      <c r="K4811" s="81" t="s">
        <v>333</v>
      </c>
      <c r="L4811" s="81">
        <v>-108.34376072222221</v>
      </c>
      <c r="M4811" s="81">
        <v>40.005782083333337</v>
      </c>
      <c r="N4811" s="190">
        <v>0</v>
      </c>
      <c r="O4811" s="185">
        <v>0</v>
      </c>
      <c r="P4811" s="185">
        <v>0</v>
      </c>
      <c r="Q4811" s="185">
        <v>0</v>
      </c>
      <c r="R4811" s="186">
        <v>0.13</v>
      </c>
    </row>
    <row r="4812" spans="1:18" s="81" customFormat="1" x14ac:dyDescent="0.2">
      <c r="A4812" s="81" t="s">
        <v>147</v>
      </c>
      <c r="B4812" s="81" t="s">
        <v>493</v>
      </c>
      <c r="C4812" s="81" t="str">
        <f t="shared" si="75"/>
        <v>08103</v>
      </c>
      <c r="D4812" s="81" t="s">
        <v>606</v>
      </c>
      <c r="E4812" s="81" t="s">
        <v>843</v>
      </c>
      <c r="F4812" s="81">
        <v>26.28</v>
      </c>
      <c r="G4812" s="81" t="s">
        <v>515</v>
      </c>
      <c r="H4812" s="81" t="s">
        <v>3890</v>
      </c>
      <c r="I4812" s="81" t="s">
        <v>3891</v>
      </c>
      <c r="J4812" s="81" t="s">
        <v>221</v>
      </c>
      <c r="K4812" s="81" t="s">
        <v>333</v>
      </c>
      <c r="L4812" s="81">
        <v>-108.34376072222221</v>
      </c>
      <c r="M4812" s="81">
        <v>40.005782083333337</v>
      </c>
      <c r="N4812" s="190">
        <v>0</v>
      </c>
      <c r="O4812" s="185">
        <v>0</v>
      </c>
      <c r="P4812" s="185">
        <v>0</v>
      </c>
      <c r="Q4812" s="185">
        <v>0</v>
      </c>
      <c r="R4812" s="186">
        <v>0</v>
      </c>
    </row>
    <row r="4813" spans="1:18" s="81" customFormat="1" x14ac:dyDescent="0.2">
      <c r="A4813" s="81" t="s">
        <v>147</v>
      </c>
      <c r="B4813" s="81" t="s">
        <v>493</v>
      </c>
      <c r="C4813" s="81" t="str">
        <f t="shared" si="75"/>
        <v>08103</v>
      </c>
      <c r="D4813" s="81" t="s">
        <v>606</v>
      </c>
      <c r="E4813" s="81" t="s">
        <v>843</v>
      </c>
      <c r="F4813" s="81">
        <v>26.28</v>
      </c>
      <c r="G4813" s="81" t="s">
        <v>515</v>
      </c>
      <c r="H4813" s="81" t="s">
        <v>3890</v>
      </c>
      <c r="I4813" s="81" t="s">
        <v>3891</v>
      </c>
      <c r="J4813" s="81" t="s">
        <v>221</v>
      </c>
      <c r="K4813" s="81" t="s">
        <v>333</v>
      </c>
      <c r="L4813" s="81">
        <v>-108.34376072222221</v>
      </c>
      <c r="M4813" s="81">
        <v>40.005782083333337</v>
      </c>
      <c r="N4813" s="190">
        <v>0</v>
      </c>
      <c r="O4813" s="185">
        <v>0</v>
      </c>
      <c r="P4813" s="185">
        <v>0</v>
      </c>
      <c r="Q4813" s="185">
        <v>0.01</v>
      </c>
      <c r="R4813" s="186">
        <v>0</v>
      </c>
    </row>
    <row r="4814" spans="1:18" s="81" customFormat="1" x14ac:dyDescent="0.2">
      <c r="A4814" s="81" t="s">
        <v>147</v>
      </c>
      <c r="B4814" s="81" t="s">
        <v>493</v>
      </c>
      <c r="C4814" s="81" t="str">
        <f t="shared" si="75"/>
        <v>08103</v>
      </c>
      <c r="D4814" s="81" t="s">
        <v>606</v>
      </c>
      <c r="E4814" s="81" t="s">
        <v>843</v>
      </c>
      <c r="F4814" s="81">
        <v>26.28</v>
      </c>
      <c r="G4814" s="81" t="s">
        <v>515</v>
      </c>
      <c r="H4814" s="81" t="s">
        <v>3890</v>
      </c>
      <c r="I4814" s="81" t="s">
        <v>3891</v>
      </c>
      <c r="J4814" s="81" t="s">
        <v>221</v>
      </c>
      <c r="K4814" s="81" t="s">
        <v>333</v>
      </c>
      <c r="L4814" s="81">
        <v>-108.34376072222221</v>
      </c>
      <c r="M4814" s="81">
        <v>40.005782083333337</v>
      </c>
      <c r="N4814" s="190">
        <v>0</v>
      </c>
      <c r="O4814" s="185">
        <v>0.5</v>
      </c>
      <c r="P4814" s="185">
        <v>0</v>
      </c>
      <c r="Q4814" s="185">
        <v>0</v>
      </c>
      <c r="R4814" s="186">
        <v>0</v>
      </c>
    </row>
    <row r="4815" spans="1:18" s="81" customFormat="1" x14ac:dyDescent="0.2">
      <c r="A4815" s="81" t="s">
        <v>147</v>
      </c>
      <c r="B4815" s="81" t="s">
        <v>493</v>
      </c>
      <c r="C4815" s="81" t="str">
        <f t="shared" si="75"/>
        <v>08103</v>
      </c>
      <c r="D4815" s="81" t="s">
        <v>606</v>
      </c>
      <c r="E4815" s="81" t="s">
        <v>843</v>
      </c>
      <c r="F4815" s="81">
        <v>28.26</v>
      </c>
      <c r="G4815" s="81" t="s">
        <v>515</v>
      </c>
      <c r="H4815" s="81" t="s">
        <v>3892</v>
      </c>
      <c r="I4815" s="81" t="s">
        <v>3891</v>
      </c>
      <c r="J4815" s="81" t="s">
        <v>221</v>
      </c>
      <c r="K4815" s="81" t="s">
        <v>333</v>
      </c>
      <c r="L4815" s="81">
        <v>-108.34376072222221</v>
      </c>
      <c r="M4815" s="81">
        <v>40.005782083333337</v>
      </c>
      <c r="N4815" s="190">
        <v>0</v>
      </c>
      <c r="O4815" s="185">
        <v>0</v>
      </c>
      <c r="P4815" s="185">
        <v>1</v>
      </c>
      <c r="Q4815" s="185">
        <v>0</v>
      </c>
      <c r="R4815" s="186">
        <v>0</v>
      </c>
    </row>
    <row r="4816" spans="1:18" s="81" customFormat="1" x14ac:dyDescent="0.2">
      <c r="A4816" s="81" t="s">
        <v>147</v>
      </c>
      <c r="B4816" s="81" t="s">
        <v>493</v>
      </c>
      <c r="C4816" s="81" t="str">
        <f t="shared" si="75"/>
        <v>08103</v>
      </c>
      <c r="D4816" s="81" t="s">
        <v>606</v>
      </c>
      <c r="E4816" s="81" t="s">
        <v>843</v>
      </c>
      <c r="F4816" s="81">
        <v>28.26</v>
      </c>
      <c r="G4816" s="81" t="s">
        <v>515</v>
      </c>
      <c r="H4816" s="81" t="s">
        <v>3892</v>
      </c>
      <c r="I4816" s="81" t="s">
        <v>3891</v>
      </c>
      <c r="J4816" s="81" t="s">
        <v>221</v>
      </c>
      <c r="K4816" s="81" t="s">
        <v>333</v>
      </c>
      <c r="L4816" s="81">
        <v>-108.34376072222221</v>
      </c>
      <c r="M4816" s="81">
        <v>40.005782083333337</v>
      </c>
      <c r="N4816" s="190">
        <v>1</v>
      </c>
      <c r="O4816" s="185">
        <v>0</v>
      </c>
      <c r="P4816" s="185">
        <v>0</v>
      </c>
      <c r="Q4816" s="185">
        <v>0</v>
      </c>
      <c r="R4816" s="186">
        <v>0</v>
      </c>
    </row>
    <row r="4817" spans="1:18" s="81" customFormat="1" x14ac:dyDescent="0.2">
      <c r="A4817" s="81" t="s">
        <v>147</v>
      </c>
      <c r="B4817" s="81" t="s">
        <v>493</v>
      </c>
      <c r="C4817" s="81" t="str">
        <f t="shared" si="75"/>
        <v>08103</v>
      </c>
      <c r="D4817" s="81" t="s">
        <v>606</v>
      </c>
      <c r="E4817" s="81" t="s">
        <v>843</v>
      </c>
      <c r="F4817" s="81">
        <v>28.26</v>
      </c>
      <c r="G4817" s="81" t="s">
        <v>515</v>
      </c>
      <c r="H4817" s="81" t="s">
        <v>3892</v>
      </c>
      <c r="I4817" s="81" t="s">
        <v>3891</v>
      </c>
      <c r="J4817" s="81" t="s">
        <v>221</v>
      </c>
      <c r="K4817" s="81" t="s">
        <v>333</v>
      </c>
      <c r="L4817" s="81">
        <v>-108.34376072222221</v>
      </c>
      <c r="M4817" s="81">
        <v>40.005782083333337</v>
      </c>
      <c r="N4817" s="190">
        <v>0</v>
      </c>
      <c r="O4817" s="185">
        <v>0</v>
      </c>
      <c r="P4817" s="185">
        <v>0</v>
      </c>
      <c r="Q4817" s="185">
        <v>0</v>
      </c>
      <c r="R4817" s="186">
        <v>0.13</v>
      </c>
    </row>
    <row r="4818" spans="1:18" s="81" customFormat="1" x14ac:dyDescent="0.2">
      <c r="A4818" s="81" t="s">
        <v>147</v>
      </c>
      <c r="B4818" s="81" t="s">
        <v>493</v>
      </c>
      <c r="C4818" s="81" t="str">
        <f t="shared" si="75"/>
        <v>08103</v>
      </c>
      <c r="D4818" s="81" t="s">
        <v>606</v>
      </c>
      <c r="E4818" s="81" t="s">
        <v>843</v>
      </c>
      <c r="F4818" s="81">
        <v>28.26</v>
      </c>
      <c r="G4818" s="81" t="s">
        <v>515</v>
      </c>
      <c r="H4818" s="81" t="s">
        <v>3892</v>
      </c>
      <c r="I4818" s="81" t="s">
        <v>3891</v>
      </c>
      <c r="J4818" s="81" t="s">
        <v>221</v>
      </c>
      <c r="K4818" s="81" t="s">
        <v>333</v>
      </c>
      <c r="L4818" s="81">
        <v>-108.34376072222221</v>
      </c>
      <c r="M4818" s="81">
        <v>40.005782083333337</v>
      </c>
      <c r="N4818" s="190">
        <v>0</v>
      </c>
      <c r="O4818" s="185">
        <v>0</v>
      </c>
      <c r="P4818" s="185">
        <v>0</v>
      </c>
      <c r="Q4818" s="185">
        <v>0</v>
      </c>
      <c r="R4818" s="186">
        <v>0</v>
      </c>
    </row>
    <row r="4819" spans="1:18" s="81" customFormat="1" x14ac:dyDescent="0.2">
      <c r="A4819" s="81" t="s">
        <v>147</v>
      </c>
      <c r="B4819" s="81" t="s">
        <v>493</v>
      </c>
      <c r="C4819" s="81" t="str">
        <f t="shared" si="75"/>
        <v>08103</v>
      </c>
      <c r="D4819" s="81" t="s">
        <v>606</v>
      </c>
      <c r="E4819" s="81" t="s">
        <v>843</v>
      </c>
      <c r="F4819" s="81">
        <v>28.26</v>
      </c>
      <c r="G4819" s="81" t="s">
        <v>515</v>
      </c>
      <c r="H4819" s="81" t="s">
        <v>3892</v>
      </c>
      <c r="I4819" s="81" t="s">
        <v>3891</v>
      </c>
      <c r="J4819" s="81" t="s">
        <v>221</v>
      </c>
      <c r="K4819" s="81" t="s">
        <v>333</v>
      </c>
      <c r="L4819" s="81">
        <v>-108.34376072222221</v>
      </c>
      <c r="M4819" s="81">
        <v>40.005782083333337</v>
      </c>
      <c r="N4819" s="190">
        <v>0</v>
      </c>
      <c r="O4819" s="185">
        <v>0</v>
      </c>
      <c r="P4819" s="185">
        <v>0</v>
      </c>
      <c r="Q4819" s="185">
        <v>0.01</v>
      </c>
      <c r="R4819" s="186">
        <v>0</v>
      </c>
    </row>
    <row r="4820" spans="1:18" s="81" customFormat="1" x14ac:dyDescent="0.2">
      <c r="A4820" s="81" t="s">
        <v>147</v>
      </c>
      <c r="B4820" s="81" t="s">
        <v>493</v>
      </c>
      <c r="C4820" s="81" t="str">
        <f t="shared" si="75"/>
        <v>08103</v>
      </c>
      <c r="D4820" s="81" t="s">
        <v>606</v>
      </c>
      <c r="E4820" s="81" t="s">
        <v>843</v>
      </c>
      <c r="F4820" s="81">
        <v>28.26</v>
      </c>
      <c r="G4820" s="81" t="s">
        <v>515</v>
      </c>
      <c r="H4820" s="81" t="s">
        <v>3892</v>
      </c>
      <c r="I4820" s="81" t="s">
        <v>3891</v>
      </c>
      <c r="J4820" s="81" t="s">
        <v>221</v>
      </c>
      <c r="K4820" s="81" t="s">
        <v>333</v>
      </c>
      <c r="L4820" s="81">
        <v>-108.34376072222221</v>
      </c>
      <c r="M4820" s="81">
        <v>40.005782083333337</v>
      </c>
      <c r="N4820" s="190">
        <v>0</v>
      </c>
      <c r="O4820" s="185">
        <v>0.5</v>
      </c>
      <c r="P4820" s="185">
        <v>0</v>
      </c>
      <c r="Q4820" s="185">
        <v>0</v>
      </c>
      <c r="R4820" s="186">
        <v>0</v>
      </c>
    </row>
    <row r="4821" spans="1:18" s="81" customFormat="1" x14ac:dyDescent="0.2">
      <c r="A4821" s="81" t="s">
        <v>147</v>
      </c>
      <c r="B4821" s="81" t="s">
        <v>493</v>
      </c>
      <c r="C4821" s="81" t="str">
        <f t="shared" si="75"/>
        <v>08103</v>
      </c>
      <c r="D4821" s="81" t="s">
        <v>606</v>
      </c>
      <c r="E4821" s="81" t="s">
        <v>843</v>
      </c>
      <c r="F4821" s="81">
        <v>3650</v>
      </c>
      <c r="G4821" s="81" t="s">
        <v>505</v>
      </c>
      <c r="H4821" s="81" t="s">
        <v>602</v>
      </c>
      <c r="I4821" s="81" t="s">
        <v>3891</v>
      </c>
      <c r="J4821" s="81" t="s">
        <v>10</v>
      </c>
      <c r="K4821" s="81" t="s">
        <v>319</v>
      </c>
      <c r="L4821" s="81">
        <v>-108.34376072222221</v>
      </c>
      <c r="M4821" s="81">
        <v>40.005782083333337</v>
      </c>
      <c r="N4821" s="190">
        <v>0</v>
      </c>
      <c r="O4821" s="185">
        <v>0.05</v>
      </c>
      <c r="P4821" s="185">
        <v>0</v>
      </c>
      <c r="Q4821" s="185">
        <v>0</v>
      </c>
      <c r="R4821" s="186">
        <v>0</v>
      </c>
    </row>
    <row r="4822" spans="1:18" s="81" customFormat="1" x14ac:dyDescent="0.2">
      <c r="A4822" s="81" t="s">
        <v>147</v>
      </c>
      <c r="B4822" s="81" t="s">
        <v>493</v>
      </c>
      <c r="C4822" s="81" t="str">
        <f t="shared" si="75"/>
        <v>08103</v>
      </c>
      <c r="D4822" s="81" t="s">
        <v>606</v>
      </c>
      <c r="E4822" s="81" t="s">
        <v>843</v>
      </c>
      <c r="F4822" s="81">
        <v>840</v>
      </c>
      <c r="G4822" s="81" t="s">
        <v>528</v>
      </c>
      <c r="H4822" s="81" t="s">
        <v>1350</v>
      </c>
      <c r="I4822" s="81" t="s">
        <v>3891</v>
      </c>
      <c r="J4822" s="81" t="s">
        <v>14</v>
      </c>
      <c r="K4822" s="81" t="s">
        <v>494</v>
      </c>
      <c r="L4822" s="81">
        <v>-108.34376072222221</v>
      </c>
      <c r="M4822" s="81">
        <v>40.005782083333337</v>
      </c>
      <c r="N4822" s="190">
        <v>0</v>
      </c>
      <c r="O4822" s="185">
        <v>0</v>
      </c>
      <c r="P4822" s="185">
        <v>0</v>
      </c>
      <c r="Q4822" s="185">
        <v>0</v>
      </c>
      <c r="R4822" s="186">
        <v>0</v>
      </c>
    </row>
    <row r="4823" spans="1:18" s="81" customFormat="1" x14ac:dyDescent="0.2">
      <c r="A4823" s="81" t="s">
        <v>147</v>
      </c>
      <c r="B4823" s="81" t="s">
        <v>493</v>
      </c>
      <c r="C4823" s="81" t="str">
        <f t="shared" si="75"/>
        <v>08103</v>
      </c>
      <c r="D4823" s="81" t="s">
        <v>606</v>
      </c>
      <c r="E4823" s="81" t="s">
        <v>843</v>
      </c>
      <c r="F4823" s="81">
        <v>840</v>
      </c>
      <c r="G4823" s="81" t="s">
        <v>528</v>
      </c>
      <c r="H4823" s="81" t="s">
        <v>1350</v>
      </c>
      <c r="I4823" s="81" t="s">
        <v>3891</v>
      </c>
      <c r="J4823" s="81" t="s">
        <v>14</v>
      </c>
      <c r="K4823" s="81" t="s">
        <v>494</v>
      </c>
      <c r="L4823" s="81">
        <v>-108.34376072222221</v>
      </c>
      <c r="M4823" s="81">
        <v>40.005782083333337</v>
      </c>
      <c r="N4823" s="190">
        <v>0</v>
      </c>
      <c r="O4823" s="185">
        <v>0</v>
      </c>
      <c r="P4823" s="185">
        <v>0</v>
      </c>
      <c r="Q4823" s="185">
        <v>0</v>
      </c>
      <c r="R4823" s="186">
        <v>0</v>
      </c>
    </row>
    <row r="4824" spans="1:18" s="81" customFormat="1" x14ac:dyDescent="0.2">
      <c r="A4824" s="81" t="s">
        <v>147</v>
      </c>
      <c r="B4824" s="81" t="s">
        <v>493</v>
      </c>
      <c r="C4824" s="81" t="str">
        <f t="shared" si="75"/>
        <v>08103</v>
      </c>
      <c r="D4824" s="81" t="s">
        <v>606</v>
      </c>
      <c r="E4824" s="81" t="s">
        <v>843</v>
      </c>
      <c r="F4824" s="81">
        <v>840</v>
      </c>
      <c r="G4824" s="81" t="s">
        <v>528</v>
      </c>
      <c r="H4824" s="81" t="s">
        <v>1350</v>
      </c>
      <c r="I4824" s="81" t="s">
        <v>3891</v>
      </c>
      <c r="J4824" s="81" t="s">
        <v>14</v>
      </c>
      <c r="K4824" s="81" t="s">
        <v>494</v>
      </c>
      <c r="L4824" s="81">
        <v>-108.34376072222221</v>
      </c>
      <c r="M4824" s="81">
        <v>40.005782083333337</v>
      </c>
      <c r="N4824" s="190">
        <v>0</v>
      </c>
      <c r="O4824" s="185">
        <v>22.34136789852904</v>
      </c>
      <c r="P4824" s="185">
        <v>0</v>
      </c>
      <c r="Q4824" s="185">
        <v>0</v>
      </c>
      <c r="R4824" s="186">
        <v>0</v>
      </c>
    </row>
    <row r="4825" spans="1:18" s="81" customFormat="1" x14ac:dyDescent="0.2">
      <c r="A4825" s="81" t="s">
        <v>147</v>
      </c>
      <c r="B4825" s="81" t="s">
        <v>493</v>
      </c>
      <c r="C4825" s="81" t="str">
        <f t="shared" si="75"/>
        <v>08103</v>
      </c>
      <c r="D4825" s="81" t="s">
        <v>606</v>
      </c>
      <c r="E4825" s="81" t="s">
        <v>845</v>
      </c>
      <c r="F4825" s="81">
        <v>23.63</v>
      </c>
      <c r="G4825" s="81" t="s">
        <v>515</v>
      </c>
      <c r="H4825" s="81" t="s">
        <v>3893</v>
      </c>
      <c r="I4825" s="81" t="s">
        <v>3894</v>
      </c>
      <c r="J4825" s="81" t="s">
        <v>231</v>
      </c>
      <c r="K4825" s="81" t="s">
        <v>333</v>
      </c>
      <c r="L4825" s="81">
        <v>-108.19390008333333</v>
      </c>
      <c r="M4825" s="81">
        <v>39.895802277777776</v>
      </c>
      <c r="N4825" s="190">
        <v>0</v>
      </c>
      <c r="O4825" s="185">
        <v>0</v>
      </c>
      <c r="P4825" s="185">
        <v>0.49</v>
      </c>
      <c r="Q4825" s="185">
        <v>0</v>
      </c>
      <c r="R4825" s="186">
        <v>0</v>
      </c>
    </row>
    <row r="4826" spans="1:18" s="81" customFormat="1" x14ac:dyDescent="0.2">
      <c r="A4826" s="81" t="s">
        <v>147</v>
      </c>
      <c r="B4826" s="81" t="s">
        <v>493</v>
      </c>
      <c r="C4826" s="81" t="str">
        <f t="shared" si="75"/>
        <v>08103</v>
      </c>
      <c r="D4826" s="81" t="s">
        <v>606</v>
      </c>
      <c r="E4826" s="81" t="s">
        <v>845</v>
      </c>
      <c r="F4826" s="81">
        <v>23.63</v>
      </c>
      <c r="G4826" s="81" t="s">
        <v>515</v>
      </c>
      <c r="H4826" s="81" t="s">
        <v>3893</v>
      </c>
      <c r="I4826" s="81" t="s">
        <v>3894</v>
      </c>
      <c r="J4826" s="81" t="s">
        <v>231</v>
      </c>
      <c r="K4826" s="81" t="s">
        <v>333</v>
      </c>
      <c r="L4826" s="81">
        <v>-108.19390008333333</v>
      </c>
      <c r="M4826" s="81">
        <v>39.895802277777776</v>
      </c>
      <c r="N4826" s="190">
        <v>5.04</v>
      </c>
      <c r="O4826" s="185">
        <v>0</v>
      </c>
      <c r="P4826" s="185">
        <v>0</v>
      </c>
      <c r="Q4826" s="185">
        <v>0</v>
      </c>
      <c r="R4826" s="186">
        <v>0</v>
      </c>
    </row>
    <row r="4827" spans="1:18" s="81" customFormat="1" x14ac:dyDescent="0.2">
      <c r="A4827" s="81" t="s">
        <v>147</v>
      </c>
      <c r="B4827" s="81" t="s">
        <v>493</v>
      </c>
      <c r="C4827" s="81" t="str">
        <f t="shared" si="75"/>
        <v>08103</v>
      </c>
      <c r="D4827" s="81" t="s">
        <v>606</v>
      </c>
      <c r="E4827" s="81" t="s">
        <v>845</v>
      </c>
      <c r="F4827" s="81">
        <v>23.63</v>
      </c>
      <c r="G4827" s="81" t="s">
        <v>515</v>
      </c>
      <c r="H4827" s="81" t="s">
        <v>3893</v>
      </c>
      <c r="I4827" s="81" t="s">
        <v>3894</v>
      </c>
      <c r="J4827" s="81" t="s">
        <v>231</v>
      </c>
      <c r="K4827" s="81" t="s">
        <v>333</v>
      </c>
      <c r="L4827" s="81">
        <v>-108.19390008333333</v>
      </c>
      <c r="M4827" s="81">
        <v>39.895802277777776</v>
      </c>
      <c r="N4827" s="190">
        <v>0</v>
      </c>
      <c r="O4827" s="185">
        <v>0</v>
      </c>
      <c r="P4827" s="185">
        <v>0</v>
      </c>
      <c r="Q4827" s="185">
        <v>0</v>
      </c>
      <c r="R4827" s="186">
        <v>0.41</v>
      </c>
    </row>
    <row r="4828" spans="1:18" s="81" customFormat="1" x14ac:dyDescent="0.2">
      <c r="A4828" s="81" t="s">
        <v>147</v>
      </c>
      <c r="B4828" s="81" t="s">
        <v>493</v>
      </c>
      <c r="C4828" s="81" t="str">
        <f t="shared" si="75"/>
        <v>08103</v>
      </c>
      <c r="D4828" s="81" t="s">
        <v>606</v>
      </c>
      <c r="E4828" s="81" t="s">
        <v>845</v>
      </c>
      <c r="F4828" s="81">
        <v>23.63</v>
      </c>
      <c r="G4828" s="81" t="s">
        <v>515</v>
      </c>
      <c r="H4828" s="81" t="s">
        <v>3893</v>
      </c>
      <c r="I4828" s="81" t="s">
        <v>3894</v>
      </c>
      <c r="J4828" s="81" t="s">
        <v>231</v>
      </c>
      <c r="K4828" s="81" t="s">
        <v>333</v>
      </c>
      <c r="L4828" s="81">
        <v>-108.19390008333333</v>
      </c>
      <c r="M4828" s="81">
        <v>39.895802277777776</v>
      </c>
      <c r="N4828" s="190">
        <v>0</v>
      </c>
      <c r="O4828" s="185">
        <v>0</v>
      </c>
      <c r="P4828" s="185">
        <v>0</v>
      </c>
      <c r="Q4828" s="185">
        <v>0</v>
      </c>
      <c r="R4828" s="186">
        <v>0</v>
      </c>
    </row>
    <row r="4829" spans="1:18" s="81" customFormat="1" x14ac:dyDescent="0.2">
      <c r="A4829" s="81" t="s">
        <v>147</v>
      </c>
      <c r="B4829" s="81" t="s">
        <v>493</v>
      </c>
      <c r="C4829" s="81" t="str">
        <f t="shared" si="75"/>
        <v>08103</v>
      </c>
      <c r="D4829" s="81" t="s">
        <v>606</v>
      </c>
      <c r="E4829" s="81" t="s">
        <v>845</v>
      </c>
      <c r="F4829" s="81">
        <v>23.63</v>
      </c>
      <c r="G4829" s="81" t="s">
        <v>515</v>
      </c>
      <c r="H4829" s="81" t="s">
        <v>3893</v>
      </c>
      <c r="I4829" s="81" t="s">
        <v>3894</v>
      </c>
      <c r="J4829" s="81" t="s">
        <v>231</v>
      </c>
      <c r="K4829" s="81" t="s">
        <v>333</v>
      </c>
      <c r="L4829" s="81">
        <v>-108.19390008333333</v>
      </c>
      <c r="M4829" s="81">
        <v>39.895802277777776</v>
      </c>
      <c r="N4829" s="190">
        <v>0</v>
      </c>
      <c r="O4829" s="185">
        <v>0.34</v>
      </c>
      <c r="P4829" s="185">
        <v>0</v>
      </c>
      <c r="Q4829" s="185">
        <v>0</v>
      </c>
      <c r="R4829" s="186">
        <v>0</v>
      </c>
    </row>
    <row r="4830" spans="1:18" s="81" customFormat="1" x14ac:dyDescent="0.2">
      <c r="A4830" s="81" t="s">
        <v>147</v>
      </c>
      <c r="B4830" s="81" t="s">
        <v>493</v>
      </c>
      <c r="C4830" s="81" t="str">
        <f t="shared" si="75"/>
        <v>08103</v>
      </c>
      <c r="D4830" s="81" t="s">
        <v>606</v>
      </c>
      <c r="E4830" s="81" t="s">
        <v>848</v>
      </c>
      <c r="F4830" s="81">
        <v>86</v>
      </c>
      <c r="G4830" s="81" t="s">
        <v>515</v>
      </c>
      <c r="H4830" s="81" t="s">
        <v>3895</v>
      </c>
      <c r="I4830" s="81" t="s">
        <v>3896</v>
      </c>
      <c r="J4830" s="81" t="s">
        <v>229</v>
      </c>
      <c r="K4830" s="81" t="s">
        <v>333</v>
      </c>
      <c r="L4830" s="81">
        <v>-108.482342</v>
      </c>
      <c r="M4830" s="81">
        <v>39.850442611111113</v>
      </c>
      <c r="N4830" s="190">
        <v>0</v>
      </c>
      <c r="O4830" s="185">
        <v>0</v>
      </c>
      <c r="P4830" s="185">
        <v>24.6</v>
      </c>
      <c r="Q4830" s="185">
        <v>0</v>
      </c>
      <c r="R4830" s="186">
        <v>0</v>
      </c>
    </row>
    <row r="4831" spans="1:18" s="81" customFormat="1" x14ac:dyDescent="0.2">
      <c r="A4831" s="81" t="s">
        <v>147</v>
      </c>
      <c r="B4831" s="81" t="s">
        <v>493</v>
      </c>
      <c r="C4831" s="81" t="str">
        <f t="shared" si="75"/>
        <v>08103</v>
      </c>
      <c r="D4831" s="81" t="s">
        <v>606</v>
      </c>
      <c r="E4831" s="81" t="s">
        <v>848</v>
      </c>
      <c r="F4831" s="81">
        <v>86</v>
      </c>
      <c r="G4831" s="81" t="s">
        <v>515</v>
      </c>
      <c r="H4831" s="81" t="s">
        <v>3895</v>
      </c>
      <c r="I4831" s="81" t="s">
        <v>3896</v>
      </c>
      <c r="J4831" s="81" t="s">
        <v>229</v>
      </c>
      <c r="K4831" s="81" t="s">
        <v>333</v>
      </c>
      <c r="L4831" s="81">
        <v>-108.482342</v>
      </c>
      <c r="M4831" s="81">
        <v>39.850442611111113</v>
      </c>
      <c r="N4831" s="190">
        <v>12.3</v>
      </c>
      <c r="O4831" s="185">
        <v>0</v>
      </c>
      <c r="P4831" s="185">
        <v>0</v>
      </c>
      <c r="Q4831" s="185">
        <v>0</v>
      </c>
      <c r="R4831" s="186">
        <v>0</v>
      </c>
    </row>
    <row r="4832" spans="1:18" s="81" customFormat="1" x14ac:dyDescent="0.2">
      <c r="A4832" s="81" t="s">
        <v>147</v>
      </c>
      <c r="B4832" s="81" t="s">
        <v>493</v>
      </c>
      <c r="C4832" s="81" t="str">
        <f t="shared" si="75"/>
        <v>08103</v>
      </c>
      <c r="D4832" s="81" t="s">
        <v>606</v>
      </c>
      <c r="E4832" s="81" t="s">
        <v>848</v>
      </c>
      <c r="F4832" s="81">
        <v>86</v>
      </c>
      <c r="G4832" s="81" t="s">
        <v>515</v>
      </c>
      <c r="H4832" s="81" t="s">
        <v>3895</v>
      </c>
      <c r="I4832" s="81" t="s">
        <v>3896</v>
      </c>
      <c r="J4832" s="81" t="s">
        <v>229</v>
      </c>
      <c r="K4832" s="81" t="s">
        <v>333</v>
      </c>
      <c r="L4832" s="81">
        <v>-108.482342</v>
      </c>
      <c r="M4832" s="81">
        <v>39.850442611111113</v>
      </c>
      <c r="N4832" s="190">
        <v>0</v>
      </c>
      <c r="O4832" s="185">
        <v>0</v>
      </c>
      <c r="P4832" s="185">
        <v>0</v>
      </c>
      <c r="Q4832" s="185">
        <v>0</v>
      </c>
      <c r="R4832" s="186">
        <v>3.3999999999999998E-3</v>
      </c>
    </row>
    <row r="4833" spans="1:18" s="81" customFormat="1" x14ac:dyDescent="0.2">
      <c r="A4833" s="81" t="s">
        <v>147</v>
      </c>
      <c r="B4833" s="81" t="s">
        <v>493</v>
      </c>
      <c r="C4833" s="81" t="str">
        <f t="shared" si="75"/>
        <v>08103</v>
      </c>
      <c r="D4833" s="81" t="s">
        <v>606</v>
      </c>
      <c r="E4833" s="81" t="s">
        <v>848</v>
      </c>
      <c r="F4833" s="81">
        <v>86</v>
      </c>
      <c r="G4833" s="81" t="s">
        <v>515</v>
      </c>
      <c r="H4833" s="81" t="s">
        <v>3895</v>
      </c>
      <c r="I4833" s="81" t="s">
        <v>3896</v>
      </c>
      <c r="J4833" s="81" t="s">
        <v>229</v>
      </c>
      <c r="K4833" s="81" t="s">
        <v>333</v>
      </c>
      <c r="L4833" s="81">
        <v>-108.482342</v>
      </c>
      <c r="M4833" s="81">
        <v>39.850442611111113</v>
      </c>
      <c r="N4833" s="190">
        <v>0</v>
      </c>
      <c r="O4833" s="185">
        <v>0</v>
      </c>
      <c r="P4833" s="185">
        <v>0</v>
      </c>
      <c r="Q4833" s="185">
        <v>0</v>
      </c>
      <c r="R4833" s="186">
        <v>0</v>
      </c>
    </row>
    <row r="4834" spans="1:18" s="81" customFormat="1" x14ac:dyDescent="0.2">
      <c r="A4834" s="81" t="s">
        <v>147</v>
      </c>
      <c r="B4834" s="81" t="s">
        <v>493</v>
      </c>
      <c r="C4834" s="81" t="str">
        <f t="shared" si="75"/>
        <v>08103</v>
      </c>
      <c r="D4834" s="81" t="s">
        <v>606</v>
      </c>
      <c r="E4834" s="81" t="s">
        <v>848</v>
      </c>
      <c r="F4834" s="81">
        <v>86</v>
      </c>
      <c r="G4834" s="81" t="s">
        <v>515</v>
      </c>
      <c r="H4834" s="81" t="s">
        <v>3895</v>
      </c>
      <c r="I4834" s="81" t="s">
        <v>3896</v>
      </c>
      <c r="J4834" s="81" t="s">
        <v>229</v>
      </c>
      <c r="K4834" s="81" t="s">
        <v>333</v>
      </c>
      <c r="L4834" s="81">
        <v>-108.482342</v>
      </c>
      <c r="M4834" s="81">
        <v>39.850442611111113</v>
      </c>
      <c r="N4834" s="190">
        <v>0</v>
      </c>
      <c r="O4834" s="185">
        <v>0</v>
      </c>
      <c r="P4834" s="185">
        <v>0</v>
      </c>
      <c r="Q4834" s="185">
        <v>2.58E-2</v>
      </c>
      <c r="R4834" s="186">
        <v>0</v>
      </c>
    </row>
    <row r="4835" spans="1:18" s="81" customFormat="1" x14ac:dyDescent="0.2">
      <c r="A4835" s="81" t="s">
        <v>147</v>
      </c>
      <c r="B4835" s="81" t="s">
        <v>493</v>
      </c>
      <c r="C4835" s="81" t="str">
        <f t="shared" si="75"/>
        <v>08103</v>
      </c>
      <c r="D4835" s="81" t="s">
        <v>606</v>
      </c>
      <c r="E4835" s="81" t="s">
        <v>848</v>
      </c>
      <c r="F4835" s="81">
        <v>86</v>
      </c>
      <c r="G4835" s="81" t="s">
        <v>515</v>
      </c>
      <c r="H4835" s="81" t="s">
        <v>3895</v>
      </c>
      <c r="I4835" s="81" t="s">
        <v>3896</v>
      </c>
      <c r="J4835" s="81" t="s">
        <v>229</v>
      </c>
      <c r="K4835" s="81" t="s">
        <v>333</v>
      </c>
      <c r="L4835" s="81">
        <v>-108.482342</v>
      </c>
      <c r="M4835" s="81">
        <v>39.850442611111113</v>
      </c>
      <c r="N4835" s="190">
        <v>0</v>
      </c>
      <c r="O4835" s="185">
        <v>5.78</v>
      </c>
      <c r="P4835" s="185">
        <v>0</v>
      </c>
      <c r="Q4835" s="185">
        <v>0</v>
      </c>
      <c r="R4835" s="186">
        <v>0</v>
      </c>
    </row>
    <row r="4836" spans="1:18" s="81" customFormat="1" x14ac:dyDescent="0.2">
      <c r="A4836" s="81" t="s">
        <v>147</v>
      </c>
      <c r="B4836" s="81" t="s">
        <v>493</v>
      </c>
      <c r="C4836" s="81" t="str">
        <f t="shared" si="75"/>
        <v>08103</v>
      </c>
      <c r="D4836" s="81" t="s">
        <v>606</v>
      </c>
      <c r="E4836" s="81" t="s">
        <v>848</v>
      </c>
      <c r="F4836" s="81">
        <v>83.3</v>
      </c>
      <c r="G4836" s="81" t="s">
        <v>515</v>
      </c>
      <c r="H4836" s="81" t="s">
        <v>3897</v>
      </c>
      <c r="I4836" s="81" t="s">
        <v>3896</v>
      </c>
      <c r="J4836" s="81" t="s">
        <v>229</v>
      </c>
      <c r="K4836" s="81" t="s">
        <v>333</v>
      </c>
      <c r="L4836" s="81">
        <v>-108.482342</v>
      </c>
      <c r="M4836" s="81">
        <v>39.850442611111113</v>
      </c>
      <c r="N4836" s="190">
        <v>0</v>
      </c>
      <c r="O4836" s="185">
        <v>0</v>
      </c>
      <c r="P4836" s="185">
        <v>1.6</v>
      </c>
      <c r="Q4836" s="185">
        <v>0</v>
      </c>
      <c r="R4836" s="186">
        <v>0</v>
      </c>
    </row>
    <row r="4837" spans="1:18" s="81" customFormat="1" x14ac:dyDescent="0.2">
      <c r="A4837" s="81" t="s">
        <v>147</v>
      </c>
      <c r="B4837" s="81" t="s">
        <v>493</v>
      </c>
      <c r="C4837" s="81" t="str">
        <f t="shared" si="75"/>
        <v>08103</v>
      </c>
      <c r="D4837" s="81" t="s">
        <v>606</v>
      </c>
      <c r="E4837" s="81" t="s">
        <v>848</v>
      </c>
      <c r="F4837" s="81">
        <v>83.3</v>
      </c>
      <c r="G4837" s="81" t="s">
        <v>515</v>
      </c>
      <c r="H4837" s="81" t="s">
        <v>3897</v>
      </c>
      <c r="I4837" s="81" t="s">
        <v>3896</v>
      </c>
      <c r="J4837" s="81" t="s">
        <v>229</v>
      </c>
      <c r="K4837" s="81" t="s">
        <v>333</v>
      </c>
      <c r="L4837" s="81">
        <v>-108.482342</v>
      </c>
      <c r="M4837" s="81">
        <v>39.850442611111113</v>
      </c>
      <c r="N4837" s="190">
        <v>19.5</v>
      </c>
      <c r="O4837" s="185">
        <v>0</v>
      </c>
      <c r="P4837" s="185">
        <v>0</v>
      </c>
      <c r="Q4837" s="185">
        <v>0</v>
      </c>
      <c r="R4837" s="186">
        <v>0</v>
      </c>
    </row>
    <row r="4838" spans="1:18" s="81" customFormat="1" x14ac:dyDescent="0.2">
      <c r="A4838" s="81" t="s">
        <v>147</v>
      </c>
      <c r="B4838" s="81" t="s">
        <v>493</v>
      </c>
      <c r="C4838" s="81" t="str">
        <f t="shared" si="75"/>
        <v>08103</v>
      </c>
      <c r="D4838" s="81" t="s">
        <v>606</v>
      </c>
      <c r="E4838" s="81" t="s">
        <v>848</v>
      </c>
      <c r="F4838" s="81">
        <v>83.3</v>
      </c>
      <c r="G4838" s="81" t="s">
        <v>515</v>
      </c>
      <c r="H4838" s="81" t="s">
        <v>3897</v>
      </c>
      <c r="I4838" s="81" t="s">
        <v>3896</v>
      </c>
      <c r="J4838" s="81" t="s">
        <v>229</v>
      </c>
      <c r="K4838" s="81" t="s">
        <v>333</v>
      </c>
      <c r="L4838" s="81">
        <v>-108.482342</v>
      </c>
      <c r="M4838" s="81">
        <v>39.850442611111113</v>
      </c>
      <c r="N4838" s="190">
        <v>0</v>
      </c>
      <c r="O4838" s="185">
        <v>0</v>
      </c>
      <c r="P4838" s="185">
        <v>0</v>
      </c>
      <c r="Q4838" s="185">
        <v>0</v>
      </c>
      <c r="R4838" s="186">
        <v>0.41649999999999998</v>
      </c>
    </row>
    <row r="4839" spans="1:18" s="81" customFormat="1" x14ac:dyDescent="0.2">
      <c r="A4839" s="81" t="s">
        <v>147</v>
      </c>
      <c r="B4839" s="81" t="s">
        <v>493</v>
      </c>
      <c r="C4839" s="81" t="str">
        <f t="shared" si="75"/>
        <v>08103</v>
      </c>
      <c r="D4839" s="81" t="s">
        <v>606</v>
      </c>
      <c r="E4839" s="81" t="s">
        <v>848</v>
      </c>
      <c r="F4839" s="81">
        <v>83.3</v>
      </c>
      <c r="G4839" s="81" t="s">
        <v>515</v>
      </c>
      <c r="H4839" s="81" t="s">
        <v>3897</v>
      </c>
      <c r="I4839" s="81" t="s">
        <v>3896</v>
      </c>
      <c r="J4839" s="81" t="s">
        <v>229</v>
      </c>
      <c r="K4839" s="81" t="s">
        <v>333</v>
      </c>
      <c r="L4839" s="81">
        <v>-108.482342</v>
      </c>
      <c r="M4839" s="81">
        <v>39.850442611111113</v>
      </c>
      <c r="N4839" s="190">
        <v>0</v>
      </c>
      <c r="O4839" s="185">
        <v>0</v>
      </c>
      <c r="P4839" s="185">
        <v>0</v>
      </c>
      <c r="Q4839" s="185">
        <v>0</v>
      </c>
      <c r="R4839" s="186">
        <v>0</v>
      </c>
    </row>
    <row r="4840" spans="1:18" s="81" customFormat="1" x14ac:dyDescent="0.2">
      <c r="A4840" s="81" t="s">
        <v>147</v>
      </c>
      <c r="B4840" s="81" t="s">
        <v>493</v>
      </c>
      <c r="C4840" s="81" t="str">
        <f t="shared" si="75"/>
        <v>08103</v>
      </c>
      <c r="D4840" s="81" t="s">
        <v>606</v>
      </c>
      <c r="E4840" s="81" t="s">
        <v>848</v>
      </c>
      <c r="F4840" s="81">
        <v>83.3</v>
      </c>
      <c r="G4840" s="81" t="s">
        <v>515</v>
      </c>
      <c r="H4840" s="81" t="s">
        <v>3897</v>
      </c>
      <c r="I4840" s="81" t="s">
        <v>3896</v>
      </c>
      <c r="J4840" s="81" t="s">
        <v>229</v>
      </c>
      <c r="K4840" s="81" t="s">
        <v>333</v>
      </c>
      <c r="L4840" s="81">
        <v>-108.482342</v>
      </c>
      <c r="M4840" s="81">
        <v>39.850442611111113</v>
      </c>
      <c r="N4840" s="190">
        <v>0</v>
      </c>
      <c r="O4840" s="185">
        <v>0</v>
      </c>
      <c r="P4840" s="185">
        <v>0</v>
      </c>
      <c r="Q4840" s="185">
        <v>2.4989999999999998E-2</v>
      </c>
      <c r="R4840" s="186">
        <v>0</v>
      </c>
    </row>
    <row r="4841" spans="1:18" s="81" customFormat="1" x14ac:dyDescent="0.2">
      <c r="A4841" s="81" t="s">
        <v>147</v>
      </c>
      <c r="B4841" s="81" t="s">
        <v>493</v>
      </c>
      <c r="C4841" s="81" t="str">
        <f t="shared" si="75"/>
        <v>08103</v>
      </c>
      <c r="D4841" s="81" t="s">
        <v>606</v>
      </c>
      <c r="E4841" s="81" t="s">
        <v>848</v>
      </c>
      <c r="F4841" s="81">
        <v>83.3</v>
      </c>
      <c r="G4841" s="81" t="s">
        <v>515</v>
      </c>
      <c r="H4841" s="81" t="s">
        <v>3897</v>
      </c>
      <c r="I4841" s="81" t="s">
        <v>3896</v>
      </c>
      <c r="J4841" s="81" t="s">
        <v>229</v>
      </c>
      <c r="K4841" s="81" t="s">
        <v>333</v>
      </c>
      <c r="L4841" s="81">
        <v>-108.482342</v>
      </c>
      <c r="M4841" s="81">
        <v>39.850442611111113</v>
      </c>
      <c r="N4841" s="190">
        <v>0</v>
      </c>
      <c r="O4841" s="185">
        <v>1.6</v>
      </c>
      <c r="P4841" s="185">
        <v>0</v>
      </c>
      <c r="Q4841" s="185">
        <v>0</v>
      </c>
      <c r="R4841" s="186">
        <v>0</v>
      </c>
    </row>
    <row r="4842" spans="1:18" s="81" customFormat="1" x14ac:dyDescent="0.2">
      <c r="A4842" s="81" t="s">
        <v>147</v>
      </c>
      <c r="B4842" s="81" t="s">
        <v>493</v>
      </c>
      <c r="C4842" s="81" t="str">
        <f t="shared" si="75"/>
        <v>08103</v>
      </c>
      <c r="D4842" s="81" t="s">
        <v>606</v>
      </c>
      <c r="E4842" s="81" t="s">
        <v>848</v>
      </c>
      <c r="F4842" s="81">
        <v>81.900000000000006</v>
      </c>
      <c r="G4842" s="81" t="s">
        <v>515</v>
      </c>
      <c r="H4842" s="81" t="s">
        <v>3898</v>
      </c>
      <c r="I4842" s="81" t="s">
        <v>3896</v>
      </c>
      <c r="J4842" s="81" t="s">
        <v>229</v>
      </c>
      <c r="K4842" s="81" t="s">
        <v>333</v>
      </c>
      <c r="L4842" s="81">
        <v>-108.482342</v>
      </c>
      <c r="M4842" s="81">
        <v>39.850442611111113</v>
      </c>
      <c r="N4842" s="190">
        <v>0</v>
      </c>
      <c r="O4842" s="185">
        <v>0</v>
      </c>
      <c r="P4842" s="185">
        <v>29.8</v>
      </c>
      <c r="Q4842" s="185">
        <v>0</v>
      </c>
      <c r="R4842" s="186">
        <v>0</v>
      </c>
    </row>
    <row r="4843" spans="1:18" s="81" customFormat="1" x14ac:dyDescent="0.2">
      <c r="A4843" s="81" t="s">
        <v>147</v>
      </c>
      <c r="B4843" s="81" t="s">
        <v>493</v>
      </c>
      <c r="C4843" s="81" t="str">
        <f t="shared" si="75"/>
        <v>08103</v>
      </c>
      <c r="D4843" s="81" t="s">
        <v>606</v>
      </c>
      <c r="E4843" s="81" t="s">
        <v>848</v>
      </c>
      <c r="F4843" s="81">
        <v>81.900000000000006</v>
      </c>
      <c r="G4843" s="81" t="s">
        <v>515</v>
      </c>
      <c r="H4843" s="81" t="s">
        <v>3898</v>
      </c>
      <c r="I4843" s="81" t="s">
        <v>3896</v>
      </c>
      <c r="J4843" s="81" t="s">
        <v>229</v>
      </c>
      <c r="K4843" s="81" t="s">
        <v>333</v>
      </c>
      <c r="L4843" s="81">
        <v>-108.482342</v>
      </c>
      <c r="M4843" s="81">
        <v>39.850442611111113</v>
      </c>
      <c r="N4843" s="190">
        <v>29.7</v>
      </c>
      <c r="O4843" s="185">
        <v>0</v>
      </c>
      <c r="P4843" s="185">
        <v>0</v>
      </c>
      <c r="Q4843" s="185">
        <v>0</v>
      </c>
      <c r="R4843" s="186">
        <v>0</v>
      </c>
    </row>
    <row r="4844" spans="1:18" s="81" customFormat="1" x14ac:dyDescent="0.2">
      <c r="A4844" s="81" t="s">
        <v>147</v>
      </c>
      <c r="B4844" s="81" t="s">
        <v>493</v>
      </c>
      <c r="C4844" s="81" t="str">
        <f t="shared" si="75"/>
        <v>08103</v>
      </c>
      <c r="D4844" s="81" t="s">
        <v>606</v>
      </c>
      <c r="E4844" s="81" t="s">
        <v>848</v>
      </c>
      <c r="F4844" s="81">
        <v>81.900000000000006</v>
      </c>
      <c r="G4844" s="81" t="s">
        <v>515</v>
      </c>
      <c r="H4844" s="81" t="s">
        <v>3898</v>
      </c>
      <c r="I4844" s="81" t="s">
        <v>3896</v>
      </c>
      <c r="J4844" s="81" t="s">
        <v>229</v>
      </c>
      <c r="K4844" s="81" t="s">
        <v>333</v>
      </c>
      <c r="L4844" s="81">
        <v>-108.482342</v>
      </c>
      <c r="M4844" s="81">
        <v>39.850442611111113</v>
      </c>
      <c r="N4844" s="190">
        <v>0</v>
      </c>
      <c r="O4844" s="185">
        <v>0</v>
      </c>
      <c r="P4844" s="185">
        <v>0</v>
      </c>
      <c r="Q4844" s="185">
        <v>0</v>
      </c>
      <c r="R4844" s="186">
        <v>0.83860000000000001</v>
      </c>
    </row>
    <row r="4845" spans="1:18" s="81" customFormat="1" x14ac:dyDescent="0.2">
      <c r="A4845" s="81" t="s">
        <v>147</v>
      </c>
      <c r="B4845" s="81" t="s">
        <v>493</v>
      </c>
      <c r="C4845" s="81" t="str">
        <f t="shared" si="75"/>
        <v>08103</v>
      </c>
      <c r="D4845" s="81" t="s">
        <v>606</v>
      </c>
      <c r="E4845" s="81" t="s">
        <v>848</v>
      </c>
      <c r="F4845" s="81">
        <v>81.900000000000006</v>
      </c>
      <c r="G4845" s="81" t="s">
        <v>515</v>
      </c>
      <c r="H4845" s="81" t="s">
        <v>3898</v>
      </c>
      <c r="I4845" s="81" t="s">
        <v>3896</v>
      </c>
      <c r="J4845" s="81" t="s">
        <v>229</v>
      </c>
      <c r="K4845" s="81" t="s">
        <v>333</v>
      </c>
      <c r="L4845" s="81">
        <v>-108.482342</v>
      </c>
      <c r="M4845" s="81">
        <v>39.850442611111113</v>
      </c>
      <c r="N4845" s="190">
        <v>0</v>
      </c>
      <c r="O4845" s="185">
        <v>0</v>
      </c>
      <c r="P4845" s="185">
        <v>0</v>
      </c>
      <c r="Q4845" s="185">
        <v>0</v>
      </c>
      <c r="R4845" s="186">
        <v>0</v>
      </c>
    </row>
    <row r="4846" spans="1:18" s="81" customFormat="1" x14ac:dyDescent="0.2">
      <c r="A4846" s="81" t="s">
        <v>147</v>
      </c>
      <c r="B4846" s="81" t="s">
        <v>493</v>
      </c>
      <c r="C4846" s="81" t="str">
        <f t="shared" si="75"/>
        <v>08103</v>
      </c>
      <c r="D4846" s="81" t="s">
        <v>606</v>
      </c>
      <c r="E4846" s="81" t="s">
        <v>848</v>
      </c>
      <c r="F4846" s="81">
        <v>81.900000000000006</v>
      </c>
      <c r="G4846" s="81" t="s">
        <v>515</v>
      </c>
      <c r="H4846" s="81" t="s">
        <v>3898</v>
      </c>
      <c r="I4846" s="81" t="s">
        <v>3896</v>
      </c>
      <c r="J4846" s="81" t="s">
        <v>229</v>
      </c>
      <c r="K4846" s="81" t="s">
        <v>333</v>
      </c>
      <c r="L4846" s="81">
        <v>-108.482342</v>
      </c>
      <c r="M4846" s="81">
        <v>39.850442611111113</v>
      </c>
      <c r="N4846" s="190">
        <v>0</v>
      </c>
      <c r="O4846" s="185">
        <v>0</v>
      </c>
      <c r="P4846" s="185">
        <v>0</v>
      </c>
      <c r="Q4846" s="185">
        <v>2.4570000000000002E-2</v>
      </c>
      <c r="R4846" s="186">
        <v>0</v>
      </c>
    </row>
    <row r="4847" spans="1:18" s="81" customFormat="1" x14ac:dyDescent="0.2">
      <c r="A4847" s="81" t="s">
        <v>147</v>
      </c>
      <c r="B4847" s="81" t="s">
        <v>493</v>
      </c>
      <c r="C4847" s="81" t="str">
        <f t="shared" si="75"/>
        <v>08103</v>
      </c>
      <c r="D4847" s="81" t="s">
        <v>606</v>
      </c>
      <c r="E4847" s="81" t="s">
        <v>848</v>
      </c>
      <c r="F4847" s="81">
        <v>81.900000000000006</v>
      </c>
      <c r="G4847" s="81" t="s">
        <v>515</v>
      </c>
      <c r="H4847" s="81" t="s">
        <v>3898</v>
      </c>
      <c r="I4847" s="81" t="s">
        <v>3896</v>
      </c>
      <c r="J4847" s="81" t="s">
        <v>229</v>
      </c>
      <c r="K4847" s="81" t="s">
        <v>333</v>
      </c>
      <c r="L4847" s="81">
        <v>-108.482342</v>
      </c>
      <c r="M4847" s="81">
        <v>39.850442611111113</v>
      </c>
      <c r="N4847" s="190">
        <v>0</v>
      </c>
      <c r="O4847" s="185">
        <v>1.8</v>
      </c>
      <c r="P4847" s="185">
        <v>0</v>
      </c>
      <c r="Q4847" s="185">
        <v>0</v>
      </c>
      <c r="R4847" s="186">
        <v>0</v>
      </c>
    </row>
    <row r="4848" spans="1:18" s="81" customFormat="1" x14ac:dyDescent="0.2">
      <c r="A4848" s="81" t="s">
        <v>147</v>
      </c>
      <c r="B4848" s="81" t="s">
        <v>493</v>
      </c>
      <c r="C4848" s="81" t="str">
        <f t="shared" si="75"/>
        <v>08103</v>
      </c>
      <c r="D4848" s="81" t="s">
        <v>606</v>
      </c>
      <c r="E4848" s="81" t="s">
        <v>848</v>
      </c>
      <c r="F4848" s="81">
        <v>73.2</v>
      </c>
      <c r="G4848" s="81" t="s">
        <v>515</v>
      </c>
      <c r="H4848" s="81" t="s">
        <v>3899</v>
      </c>
      <c r="I4848" s="81" t="s">
        <v>3896</v>
      </c>
      <c r="J4848" s="81" t="s">
        <v>231</v>
      </c>
      <c r="K4848" s="81" t="s">
        <v>333</v>
      </c>
      <c r="L4848" s="81">
        <v>-108.482342</v>
      </c>
      <c r="M4848" s="81">
        <v>39.850442611111113</v>
      </c>
      <c r="N4848" s="190">
        <v>0</v>
      </c>
      <c r="O4848" s="185">
        <v>0</v>
      </c>
      <c r="P4848" s="185">
        <v>13.35</v>
      </c>
      <c r="Q4848" s="185">
        <v>0</v>
      </c>
      <c r="R4848" s="186">
        <v>0</v>
      </c>
    </row>
    <row r="4849" spans="1:18" s="81" customFormat="1" x14ac:dyDescent="0.2">
      <c r="A4849" s="81" t="s">
        <v>147</v>
      </c>
      <c r="B4849" s="81" t="s">
        <v>493</v>
      </c>
      <c r="C4849" s="81" t="str">
        <f t="shared" si="75"/>
        <v>08103</v>
      </c>
      <c r="D4849" s="81" t="s">
        <v>606</v>
      </c>
      <c r="E4849" s="81" t="s">
        <v>848</v>
      </c>
      <c r="F4849" s="81">
        <v>73.2</v>
      </c>
      <c r="G4849" s="81" t="s">
        <v>515</v>
      </c>
      <c r="H4849" s="81" t="s">
        <v>3899</v>
      </c>
      <c r="I4849" s="81" t="s">
        <v>3896</v>
      </c>
      <c r="J4849" s="81" t="s">
        <v>231</v>
      </c>
      <c r="K4849" s="81" t="s">
        <v>333</v>
      </c>
      <c r="L4849" s="81">
        <v>-108.482342</v>
      </c>
      <c r="M4849" s="81">
        <v>39.850442611111113</v>
      </c>
      <c r="N4849" s="190">
        <v>12.7</v>
      </c>
      <c r="O4849" s="185">
        <v>0</v>
      </c>
      <c r="P4849" s="185">
        <v>0</v>
      </c>
      <c r="Q4849" s="185">
        <v>0</v>
      </c>
      <c r="R4849" s="186">
        <v>0</v>
      </c>
    </row>
    <row r="4850" spans="1:18" s="81" customFormat="1" x14ac:dyDescent="0.2">
      <c r="A4850" s="81" t="s">
        <v>147</v>
      </c>
      <c r="B4850" s="81" t="s">
        <v>493</v>
      </c>
      <c r="C4850" s="81" t="str">
        <f t="shared" si="75"/>
        <v>08103</v>
      </c>
      <c r="D4850" s="81" t="s">
        <v>606</v>
      </c>
      <c r="E4850" s="81" t="s">
        <v>848</v>
      </c>
      <c r="F4850" s="81">
        <v>73.2</v>
      </c>
      <c r="G4850" s="81" t="s">
        <v>515</v>
      </c>
      <c r="H4850" s="81" t="s">
        <v>3899</v>
      </c>
      <c r="I4850" s="81" t="s">
        <v>3896</v>
      </c>
      <c r="J4850" s="81" t="s">
        <v>231</v>
      </c>
      <c r="K4850" s="81" t="s">
        <v>333</v>
      </c>
      <c r="L4850" s="81">
        <v>-108.482342</v>
      </c>
      <c r="M4850" s="81">
        <v>39.850442611111113</v>
      </c>
      <c r="N4850" s="190">
        <v>0</v>
      </c>
      <c r="O4850" s="185">
        <v>0</v>
      </c>
      <c r="P4850" s="185">
        <v>0</v>
      </c>
      <c r="Q4850" s="185">
        <v>0</v>
      </c>
      <c r="R4850" s="186">
        <v>0.36599999999999999</v>
      </c>
    </row>
    <row r="4851" spans="1:18" s="81" customFormat="1" x14ac:dyDescent="0.2">
      <c r="A4851" s="81" t="s">
        <v>147</v>
      </c>
      <c r="B4851" s="81" t="s">
        <v>493</v>
      </c>
      <c r="C4851" s="81" t="str">
        <f t="shared" si="75"/>
        <v>08103</v>
      </c>
      <c r="D4851" s="81" t="s">
        <v>606</v>
      </c>
      <c r="E4851" s="81" t="s">
        <v>848</v>
      </c>
      <c r="F4851" s="81">
        <v>73.2</v>
      </c>
      <c r="G4851" s="81" t="s">
        <v>515</v>
      </c>
      <c r="H4851" s="81" t="s">
        <v>3899</v>
      </c>
      <c r="I4851" s="81" t="s">
        <v>3896</v>
      </c>
      <c r="J4851" s="81" t="s">
        <v>231</v>
      </c>
      <c r="K4851" s="81" t="s">
        <v>333</v>
      </c>
      <c r="L4851" s="81">
        <v>-108.482342</v>
      </c>
      <c r="M4851" s="81">
        <v>39.850442611111113</v>
      </c>
      <c r="N4851" s="190">
        <v>0</v>
      </c>
      <c r="O4851" s="185">
        <v>0</v>
      </c>
      <c r="P4851" s="185">
        <v>0</v>
      </c>
      <c r="Q4851" s="185">
        <v>0</v>
      </c>
      <c r="R4851" s="186">
        <v>0</v>
      </c>
    </row>
    <row r="4852" spans="1:18" s="81" customFormat="1" x14ac:dyDescent="0.2">
      <c r="A4852" s="81" t="s">
        <v>147</v>
      </c>
      <c r="B4852" s="81" t="s">
        <v>493</v>
      </c>
      <c r="C4852" s="81" t="str">
        <f t="shared" si="75"/>
        <v>08103</v>
      </c>
      <c r="D4852" s="81" t="s">
        <v>606</v>
      </c>
      <c r="E4852" s="81" t="s">
        <v>848</v>
      </c>
      <c r="F4852" s="81">
        <v>73.2</v>
      </c>
      <c r="G4852" s="81" t="s">
        <v>515</v>
      </c>
      <c r="H4852" s="81" t="s">
        <v>3899</v>
      </c>
      <c r="I4852" s="81" t="s">
        <v>3896</v>
      </c>
      <c r="J4852" s="81" t="s">
        <v>231</v>
      </c>
      <c r="K4852" s="81" t="s">
        <v>333</v>
      </c>
      <c r="L4852" s="81">
        <v>-108.482342</v>
      </c>
      <c r="M4852" s="81">
        <v>39.850442611111113</v>
      </c>
      <c r="N4852" s="190">
        <v>0</v>
      </c>
      <c r="O4852" s="185">
        <v>0</v>
      </c>
      <c r="P4852" s="185">
        <v>0</v>
      </c>
      <c r="Q4852" s="185">
        <v>2.196E-2</v>
      </c>
      <c r="R4852" s="186">
        <v>0</v>
      </c>
    </row>
    <row r="4853" spans="1:18" s="81" customFormat="1" x14ac:dyDescent="0.2">
      <c r="A4853" s="81" t="s">
        <v>147</v>
      </c>
      <c r="B4853" s="81" t="s">
        <v>493</v>
      </c>
      <c r="C4853" s="81" t="str">
        <f t="shared" si="75"/>
        <v>08103</v>
      </c>
      <c r="D4853" s="81" t="s">
        <v>606</v>
      </c>
      <c r="E4853" s="81" t="s">
        <v>848</v>
      </c>
      <c r="F4853" s="81">
        <v>73.2</v>
      </c>
      <c r="G4853" s="81" t="s">
        <v>515</v>
      </c>
      <c r="H4853" s="81" t="s">
        <v>3899</v>
      </c>
      <c r="I4853" s="81" t="s">
        <v>3896</v>
      </c>
      <c r="J4853" s="81" t="s">
        <v>231</v>
      </c>
      <c r="K4853" s="81" t="s">
        <v>333</v>
      </c>
      <c r="L4853" s="81">
        <v>-108.482342</v>
      </c>
      <c r="M4853" s="81">
        <v>39.850442611111113</v>
      </c>
      <c r="N4853" s="190">
        <v>0</v>
      </c>
      <c r="O4853" s="185">
        <v>5.0999999999999996</v>
      </c>
      <c r="P4853" s="185">
        <v>0</v>
      </c>
      <c r="Q4853" s="185">
        <v>0</v>
      </c>
      <c r="R4853" s="186">
        <v>0</v>
      </c>
    </row>
    <row r="4854" spans="1:18" s="81" customFormat="1" x14ac:dyDescent="0.2">
      <c r="A4854" s="81" t="s">
        <v>147</v>
      </c>
      <c r="B4854" s="81" t="s">
        <v>493</v>
      </c>
      <c r="C4854" s="81" t="str">
        <f t="shared" si="75"/>
        <v>08103</v>
      </c>
      <c r="D4854" s="81" t="s">
        <v>606</v>
      </c>
      <c r="E4854" s="81" t="s">
        <v>848</v>
      </c>
      <c r="F4854" s="81">
        <v>83.3</v>
      </c>
      <c r="G4854" s="81" t="s">
        <v>515</v>
      </c>
      <c r="H4854" s="81" t="s">
        <v>3900</v>
      </c>
      <c r="I4854" s="81" t="s">
        <v>3896</v>
      </c>
      <c r="J4854" s="81" t="s">
        <v>231</v>
      </c>
      <c r="K4854" s="81" t="s">
        <v>333</v>
      </c>
      <c r="L4854" s="81">
        <v>-108.482342</v>
      </c>
      <c r="M4854" s="81">
        <v>39.850442611111113</v>
      </c>
      <c r="N4854" s="190">
        <v>0</v>
      </c>
      <c r="O4854" s="185">
        <v>0</v>
      </c>
      <c r="P4854" s="185">
        <v>1.6</v>
      </c>
      <c r="Q4854" s="185">
        <v>0</v>
      </c>
      <c r="R4854" s="186">
        <v>0</v>
      </c>
    </row>
    <row r="4855" spans="1:18" s="81" customFormat="1" x14ac:dyDescent="0.2">
      <c r="A4855" s="81" t="s">
        <v>147</v>
      </c>
      <c r="B4855" s="81" t="s">
        <v>493</v>
      </c>
      <c r="C4855" s="81" t="str">
        <f t="shared" si="75"/>
        <v>08103</v>
      </c>
      <c r="D4855" s="81" t="s">
        <v>606</v>
      </c>
      <c r="E4855" s="81" t="s">
        <v>848</v>
      </c>
      <c r="F4855" s="81">
        <v>83.3</v>
      </c>
      <c r="G4855" s="81" t="s">
        <v>515</v>
      </c>
      <c r="H4855" s="81" t="s">
        <v>3900</v>
      </c>
      <c r="I4855" s="81" t="s">
        <v>3896</v>
      </c>
      <c r="J4855" s="81" t="s">
        <v>231</v>
      </c>
      <c r="K4855" s="81" t="s">
        <v>333</v>
      </c>
      <c r="L4855" s="81">
        <v>-108.482342</v>
      </c>
      <c r="M4855" s="81">
        <v>39.850442611111113</v>
      </c>
      <c r="N4855" s="190">
        <v>19.5</v>
      </c>
      <c r="O4855" s="185">
        <v>0</v>
      </c>
      <c r="P4855" s="185">
        <v>0</v>
      </c>
      <c r="Q4855" s="185">
        <v>0</v>
      </c>
      <c r="R4855" s="186">
        <v>0</v>
      </c>
    </row>
    <row r="4856" spans="1:18" s="81" customFormat="1" x14ac:dyDescent="0.2">
      <c r="A4856" s="81" t="s">
        <v>147</v>
      </c>
      <c r="B4856" s="81" t="s">
        <v>493</v>
      </c>
      <c r="C4856" s="81" t="str">
        <f t="shared" si="75"/>
        <v>08103</v>
      </c>
      <c r="D4856" s="81" t="s">
        <v>606</v>
      </c>
      <c r="E4856" s="81" t="s">
        <v>848</v>
      </c>
      <c r="F4856" s="81">
        <v>83.3</v>
      </c>
      <c r="G4856" s="81" t="s">
        <v>515</v>
      </c>
      <c r="H4856" s="81" t="s">
        <v>3900</v>
      </c>
      <c r="I4856" s="81" t="s">
        <v>3896</v>
      </c>
      <c r="J4856" s="81" t="s">
        <v>231</v>
      </c>
      <c r="K4856" s="81" t="s">
        <v>333</v>
      </c>
      <c r="L4856" s="81">
        <v>-108.482342</v>
      </c>
      <c r="M4856" s="81">
        <v>39.850442611111113</v>
      </c>
      <c r="N4856" s="190">
        <v>0</v>
      </c>
      <c r="O4856" s="185">
        <v>0</v>
      </c>
      <c r="P4856" s="185">
        <v>0</v>
      </c>
      <c r="Q4856" s="185">
        <v>0</v>
      </c>
      <c r="R4856" s="186">
        <v>0.4</v>
      </c>
    </row>
    <row r="4857" spans="1:18" s="81" customFormat="1" x14ac:dyDescent="0.2">
      <c r="A4857" s="81" t="s">
        <v>147</v>
      </c>
      <c r="B4857" s="81" t="s">
        <v>493</v>
      </c>
      <c r="C4857" s="81" t="str">
        <f t="shared" si="75"/>
        <v>08103</v>
      </c>
      <c r="D4857" s="81" t="s">
        <v>606</v>
      </c>
      <c r="E4857" s="81" t="s">
        <v>848</v>
      </c>
      <c r="F4857" s="81">
        <v>83.3</v>
      </c>
      <c r="G4857" s="81" t="s">
        <v>515</v>
      </c>
      <c r="H4857" s="81" t="s">
        <v>3900</v>
      </c>
      <c r="I4857" s="81" t="s">
        <v>3896</v>
      </c>
      <c r="J4857" s="81" t="s">
        <v>231</v>
      </c>
      <c r="K4857" s="81" t="s">
        <v>333</v>
      </c>
      <c r="L4857" s="81">
        <v>-108.482342</v>
      </c>
      <c r="M4857" s="81">
        <v>39.850442611111113</v>
      </c>
      <c r="N4857" s="190">
        <v>0</v>
      </c>
      <c r="O4857" s="185">
        <v>0</v>
      </c>
      <c r="P4857" s="185">
        <v>0</v>
      </c>
      <c r="Q4857" s="185">
        <v>0</v>
      </c>
      <c r="R4857" s="186">
        <v>0</v>
      </c>
    </row>
    <row r="4858" spans="1:18" s="81" customFormat="1" x14ac:dyDescent="0.2">
      <c r="A4858" s="81" t="s">
        <v>147</v>
      </c>
      <c r="B4858" s="81" t="s">
        <v>493</v>
      </c>
      <c r="C4858" s="81" t="str">
        <f t="shared" si="75"/>
        <v>08103</v>
      </c>
      <c r="D4858" s="81" t="s">
        <v>606</v>
      </c>
      <c r="E4858" s="81" t="s">
        <v>848</v>
      </c>
      <c r="F4858" s="81">
        <v>83.3</v>
      </c>
      <c r="G4858" s="81" t="s">
        <v>515</v>
      </c>
      <c r="H4858" s="81" t="s">
        <v>3900</v>
      </c>
      <c r="I4858" s="81" t="s">
        <v>3896</v>
      </c>
      <c r="J4858" s="81" t="s">
        <v>231</v>
      </c>
      <c r="K4858" s="81" t="s">
        <v>333</v>
      </c>
      <c r="L4858" s="81">
        <v>-108.482342</v>
      </c>
      <c r="M4858" s="81">
        <v>39.850442611111113</v>
      </c>
      <c r="N4858" s="190">
        <v>0</v>
      </c>
      <c r="O4858" s="185">
        <v>1.2</v>
      </c>
      <c r="P4858" s="185">
        <v>0</v>
      </c>
      <c r="Q4858" s="185">
        <v>0</v>
      </c>
      <c r="R4858" s="186">
        <v>0</v>
      </c>
    </row>
    <row r="4859" spans="1:18" s="81" customFormat="1" x14ac:dyDescent="0.2">
      <c r="A4859" s="81" t="s">
        <v>147</v>
      </c>
      <c r="B4859" s="81" t="s">
        <v>493</v>
      </c>
      <c r="C4859" s="81" t="str">
        <f t="shared" si="75"/>
        <v>08103</v>
      </c>
      <c r="D4859" s="81" t="s">
        <v>606</v>
      </c>
      <c r="E4859" s="81" t="s">
        <v>848</v>
      </c>
      <c r="F4859" s="81">
        <v>81.5</v>
      </c>
      <c r="G4859" s="81" t="s">
        <v>515</v>
      </c>
      <c r="H4859" s="81" t="s">
        <v>3901</v>
      </c>
      <c r="I4859" s="81" t="s">
        <v>3896</v>
      </c>
      <c r="J4859" s="81" t="s">
        <v>231</v>
      </c>
      <c r="K4859" s="81" t="s">
        <v>333</v>
      </c>
      <c r="L4859" s="81">
        <v>-108.482342</v>
      </c>
      <c r="M4859" s="81">
        <v>39.850442611111113</v>
      </c>
      <c r="N4859" s="190">
        <v>0</v>
      </c>
      <c r="O4859" s="185">
        <v>0</v>
      </c>
      <c r="P4859" s="185">
        <v>29.6</v>
      </c>
      <c r="Q4859" s="185">
        <v>0</v>
      </c>
      <c r="R4859" s="186">
        <v>0</v>
      </c>
    </row>
    <row r="4860" spans="1:18" s="81" customFormat="1" x14ac:dyDescent="0.2">
      <c r="A4860" s="81" t="s">
        <v>147</v>
      </c>
      <c r="B4860" s="81" t="s">
        <v>493</v>
      </c>
      <c r="C4860" s="81" t="str">
        <f t="shared" si="75"/>
        <v>08103</v>
      </c>
      <c r="D4860" s="81" t="s">
        <v>606</v>
      </c>
      <c r="E4860" s="81" t="s">
        <v>848</v>
      </c>
      <c r="F4860" s="81">
        <v>81.5</v>
      </c>
      <c r="G4860" s="81" t="s">
        <v>515</v>
      </c>
      <c r="H4860" s="81" t="s">
        <v>3901</v>
      </c>
      <c r="I4860" s="81" t="s">
        <v>3896</v>
      </c>
      <c r="J4860" s="81" t="s">
        <v>231</v>
      </c>
      <c r="K4860" s="81" t="s">
        <v>333</v>
      </c>
      <c r="L4860" s="81">
        <v>-108.482342</v>
      </c>
      <c r="M4860" s="81">
        <v>39.850442611111113</v>
      </c>
      <c r="N4860" s="190">
        <v>15.9</v>
      </c>
      <c r="O4860" s="185">
        <v>0</v>
      </c>
      <c r="P4860" s="185">
        <v>0</v>
      </c>
      <c r="Q4860" s="185">
        <v>0</v>
      </c>
      <c r="R4860" s="186">
        <v>0</v>
      </c>
    </row>
    <row r="4861" spans="1:18" s="81" customFormat="1" x14ac:dyDescent="0.2">
      <c r="A4861" s="81" t="s">
        <v>147</v>
      </c>
      <c r="B4861" s="81" t="s">
        <v>493</v>
      </c>
      <c r="C4861" s="81" t="str">
        <f t="shared" si="75"/>
        <v>08103</v>
      </c>
      <c r="D4861" s="81" t="s">
        <v>606</v>
      </c>
      <c r="E4861" s="81" t="s">
        <v>848</v>
      </c>
      <c r="F4861" s="81">
        <v>81.5</v>
      </c>
      <c r="G4861" s="81" t="s">
        <v>515</v>
      </c>
      <c r="H4861" s="81" t="s">
        <v>3901</v>
      </c>
      <c r="I4861" s="81" t="s">
        <v>3896</v>
      </c>
      <c r="J4861" s="81" t="s">
        <v>231</v>
      </c>
      <c r="K4861" s="81" t="s">
        <v>333</v>
      </c>
      <c r="L4861" s="81">
        <v>-108.482342</v>
      </c>
      <c r="M4861" s="81">
        <v>39.850442611111113</v>
      </c>
      <c r="N4861" s="190">
        <v>0</v>
      </c>
      <c r="O4861" s="185">
        <v>0</v>
      </c>
      <c r="P4861" s="185">
        <v>0</v>
      </c>
      <c r="Q4861" s="185">
        <v>0</v>
      </c>
      <c r="R4861" s="186">
        <v>0.40749999999999997</v>
      </c>
    </row>
    <row r="4862" spans="1:18" s="81" customFormat="1" x14ac:dyDescent="0.2">
      <c r="A4862" s="81" t="s">
        <v>147</v>
      </c>
      <c r="B4862" s="81" t="s">
        <v>493</v>
      </c>
      <c r="C4862" s="81" t="str">
        <f t="shared" si="75"/>
        <v>08103</v>
      </c>
      <c r="D4862" s="81" t="s">
        <v>606</v>
      </c>
      <c r="E4862" s="81" t="s">
        <v>848</v>
      </c>
      <c r="F4862" s="81">
        <v>81.5</v>
      </c>
      <c r="G4862" s="81" t="s">
        <v>515</v>
      </c>
      <c r="H4862" s="81" t="s">
        <v>3901</v>
      </c>
      <c r="I4862" s="81" t="s">
        <v>3896</v>
      </c>
      <c r="J4862" s="81" t="s">
        <v>231</v>
      </c>
      <c r="K4862" s="81" t="s">
        <v>333</v>
      </c>
      <c r="L4862" s="81">
        <v>-108.482342</v>
      </c>
      <c r="M4862" s="81">
        <v>39.850442611111113</v>
      </c>
      <c r="N4862" s="190">
        <v>0</v>
      </c>
      <c r="O4862" s="185">
        <v>0</v>
      </c>
      <c r="P4862" s="185">
        <v>0</v>
      </c>
      <c r="Q4862" s="185">
        <v>0</v>
      </c>
      <c r="R4862" s="186">
        <v>0</v>
      </c>
    </row>
    <row r="4863" spans="1:18" s="81" customFormat="1" x14ac:dyDescent="0.2">
      <c r="A4863" s="81" t="s">
        <v>147</v>
      </c>
      <c r="B4863" s="81" t="s">
        <v>493</v>
      </c>
      <c r="C4863" s="81" t="str">
        <f t="shared" si="75"/>
        <v>08103</v>
      </c>
      <c r="D4863" s="81" t="s">
        <v>606</v>
      </c>
      <c r="E4863" s="81" t="s">
        <v>848</v>
      </c>
      <c r="F4863" s="81">
        <v>81.5</v>
      </c>
      <c r="G4863" s="81" t="s">
        <v>515</v>
      </c>
      <c r="H4863" s="81" t="s">
        <v>3901</v>
      </c>
      <c r="I4863" s="81" t="s">
        <v>3896</v>
      </c>
      <c r="J4863" s="81" t="s">
        <v>231</v>
      </c>
      <c r="K4863" s="81" t="s">
        <v>333</v>
      </c>
      <c r="L4863" s="81">
        <v>-108.482342</v>
      </c>
      <c r="M4863" s="81">
        <v>39.850442611111113</v>
      </c>
      <c r="N4863" s="190">
        <v>0</v>
      </c>
      <c r="O4863" s="185">
        <v>0</v>
      </c>
      <c r="P4863" s="185">
        <v>0</v>
      </c>
      <c r="Q4863" s="185">
        <v>2.445E-2</v>
      </c>
      <c r="R4863" s="186">
        <v>0</v>
      </c>
    </row>
    <row r="4864" spans="1:18" s="81" customFormat="1" x14ac:dyDescent="0.2">
      <c r="A4864" s="81" t="s">
        <v>147</v>
      </c>
      <c r="B4864" s="81" t="s">
        <v>493</v>
      </c>
      <c r="C4864" s="81" t="str">
        <f t="shared" si="75"/>
        <v>08103</v>
      </c>
      <c r="D4864" s="81" t="s">
        <v>606</v>
      </c>
      <c r="E4864" s="81" t="s">
        <v>848</v>
      </c>
      <c r="F4864" s="81">
        <v>81.5</v>
      </c>
      <c r="G4864" s="81" t="s">
        <v>515</v>
      </c>
      <c r="H4864" s="81" t="s">
        <v>3901</v>
      </c>
      <c r="I4864" s="81" t="s">
        <v>3896</v>
      </c>
      <c r="J4864" s="81" t="s">
        <v>231</v>
      </c>
      <c r="K4864" s="81" t="s">
        <v>333</v>
      </c>
      <c r="L4864" s="81">
        <v>-108.482342</v>
      </c>
      <c r="M4864" s="81">
        <v>39.850442611111113</v>
      </c>
      <c r="N4864" s="190">
        <v>0</v>
      </c>
      <c r="O4864" s="185">
        <v>1.5</v>
      </c>
      <c r="P4864" s="185">
        <v>0</v>
      </c>
      <c r="Q4864" s="185">
        <v>0</v>
      </c>
      <c r="R4864" s="186">
        <v>0</v>
      </c>
    </row>
    <row r="4865" spans="1:18" s="81" customFormat="1" x14ac:dyDescent="0.2">
      <c r="A4865" s="81" t="s">
        <v>147</v>
      </c>
      <c r="B4865" s="81" t="s">
        <v>493</v>
      </c>
      <c r="C4865" s="81" t="str">
        <f t="shared" si="75"/>
        <v>08103</v>
      </c>
      <c r="D4865" s="81" t="s">
        <v>606</v>
      </c>
      <c r="E4865" s="81" t="s">
        <v>848</v>
      </c>
      <c r="F4865" s="81">
        <v>83.3</v>
      </c>
      <c r="G4865" s="81" t="s">
        <v>515</v>
      </c>
      <c r="H4865" s="81" t="s">
        <v>3902</v>
      </c>
      <c r="I4865" s="81" t="s">
        <v>3896</v>
      </c>
      <c r="J4865" s="81" t="s">
        <v>716</v>
      </c>
      <c r="K4865" s="81" t="s">
        <v>333</v>
      </c>
      <c r="L4865" s="81">
        <v>-108.482342</v>
      </c>
      <c r="M4865" s="81">
        <v>39.850442611111113</v>
      </c>
      <c r="N4865" s="190">
        <v>0</v>
      </c>
      <c r="O4865" s="185">
        <v>0</v>
      </c>
      <c r="P4865" s="185">
        <v>1.6</v>
      </c>
      <c r="Q4865" s="185">
        <v>0</v>
      </c>
      <c r="R4865" s="186">
        <v>0</v>
      </c>
    </row>
    <row r="4866" spans="1:18" s="81" customFormat="1" x14ac:dyDescent="0.2">
      <c r="A4866" s="81" t="s">
        <v>147</v>
      </c>
      <c r="B4866" s="81" t="s">
        <v>493</v>
      </c>
      <c r="C4866" s="81" t="str">
        <f t="shared" si="75"/>
        <v>08103</v>
      </c>
      <c r="D4866" s="81" t="s">
        <v>606</v>
      </c>
      <c r="E4866" s="81" t="s">
        <v>848</v>
      </c>
      <c r="F4866" s="81">
        <v>83.3</v>
      </c>
      <c r="G4866" s="81" t="s">
        <v>515</v>
      </c>
      <c r="H4866" s="81" t="s">
        <v>3902</v>
      </c>
      <c r="I4866" s="81" t="s">
        <v>3896</v>
      </c>
      <c r="J4866" s="81" t="s">
        <v>716</v>
      </c>
      <c r="K4866" s="81" t="s">
        <v>333</v>
      </c>
      <c r="L4866" s="81">
        <v>-108.482342</v>
      </c>
      <c r="M4866" s="81">
        <v>39.850442611111113</v>
      </c>
      <c r="N4866" s="190">
        <v>19.41</v>
      </c>
      <c r="O4866" s="185">
        <v>0</v>
      </c>
      <c r="P4866" s="185">
        <v>0</v>
      </c>
      <c r="Q4866" s="185">
        <v>0</v>
      </c>
      <c r="R4866" s="186">
        <v>0</v>
      </c>
    </row>
    <row r="4867" spans="1:18" s="81" customFormat="1" x14ac:dyDescent="0.2">
      <c r="A4867" s="81" t="s">
        <v>147</v>
      </c>
      <c r="B4867" s="81" t="s">
        <v>493</v>
      </c>
      <c r="C4867" s="81" t="str">
        <f t="shared" si="75"/>
        <v>08103</v>
      </c>
      <c r="D4867" s="81" t="s">
        <v>606</v>
      </c>
      <c r="E4867" s="81" t="s">
        <v>848</v>
      </c>
      <c r="F4867" s="81">
        <v>83.3</v>
      </c>
      <c r="G4867" s="81" t="s">
        <v>515</v>
      </c>
      <c r="H4867" s="81" t="s">
        <v>3902</v>
      </c>
      <c r="I4867" s="81" t="s">
        <v>3896</v>
      </c>
      <c r="J4867" s="81" t="s">
        <v>716</v>
      </c>
      <c r="K4867" s="81" t="s">
        <v>333</v>
      </c>
      <c r="L4867" s="81">
        <v>-108.482342</v>
      </c>
      <c r="M4867" s="81">
        <v>39.850442611111113</v>
      </c>
      <c r="N4867" s="190">
        <v>0</v>
      </c>
      <c r="O4867" s="185">
        <v>0</v>
      </c>
      <c r="P4867" s="185">
        <v>0</v>
      </c>
      <c r="Q4867" s="185">
        <v>0</v>
      </c>
      <c r="R4867" s="186">
        <v>0.41649999999999998</v>
      </c>
    </row>
    <row r="4868" spans="1:18" s="81" customFormat="1" x14ac:dyDescent="0.2">
      <c r="A4868" s="81" t="s">
        <v>147</v>
      </c>
      <c r="B4868" s="81" t="s">
        <v>493</v>
      </c>
      <c r="C4868" s="81" t="str">
        <f t="shared" si="75"/>
        <v>08103</v>
      </c>
      <c r="D4868" s="81" t="s">
        <v>606</v>
      </c>
      <c r="E4868" s="81" t="s">
        <v>848</v>
      </c>
      <c r="F4868" s="81">
        <v>83.3</v>
      </c>
      <c r="G4868" s="81" t="s">
        <v>515</v>
      </c>
      <c r="H4868" s="81" t="s">
        <v>3902</v>
      </c>
      <c r="I4868" s="81" t="s">
        <v>3896</v>
      </c>
      <c r="J4868" s="81" t="s">
        <v>716</v>
      </c>
      <c r="K4868" s="81" t="s">
        <v>333</v>
      </c>
      <c r="L4868" s="81">
        <v>-108.482342</v>
      </c>
      <c r="M4868" s="81">
        <v>39.850442611111113</v>
      </c>
      <c r="N4868" s="190">
        <v>0</v>
      </c>
      <c r="O4868" s="185">
        <v>0</v>
      </c>
      <c r="P4868" s="185">
        <v>0</v>
      </c>
      <c r="Q4868" s="185">
        <v>2.4989999999999998E-2</v>
      </c>
      <c r="R4868" s="186">
        <v>0</v>
      </c>
    </row>
    <row r="4869" spans="1:18" s="81" customFormat="1" x14ac:dyDescent="0.2">
      <c r="A4869" s="81" t="s">
        <v>147</v>
      </c>
      <c r="B4869" s="81" t="s">
        <v>493</v>
      </c>
      <c r="C4869" s="81" t="str">
        <f t="shared" si="75"/>
        <v>08103</v>
      </c>
      <c r="D4869" s="81" t="s">
        <v>606</v>
      </c>
      <c r="E4869" s="81" t="s">
        <v>848</v>
      </c>
      <c r="F4869" s="81">
        <v>83.3</v>
      </c>
      <c r="G4869" s="81" t="s">
        <v>515</v>
      </c>
      <c r="H4869" s="81" t="s">
        <v>3902</v>
      </c>
      <c r="I4869" s="81" t="s">
        <v>3896</v>
      </c>
      <c r="J4869" s="81" t="s">
        <v>716</v>
      </c>
      <c r="K4869" s="81" t="s">
        <v>333</v>
      </c>
      <c r="L4869" s="81">
        <v>-108.482342</v>
      </c>
      <c r="M4869" s="81">
        <v>39.850442611111113</v>
      </c>
      <c r="N4869" s="190">
        <v>0</v>
      </c>
      <c r="O4869" s="185">
        <v>1.1599999999999999</v>
      </c>
      <c r="P4869" s="185">
        <v>0</v>
      </c>
      <c r="Q4869" s="185">
        <v>0</v>
      </c>
      <c r="R4869" s="186">
        <v>0</v>
      </c>
    </row>
    <row r="4870" spans="1:18" s="81" customFormat="1" x14ac:dyDescent="0.2">
      <c r="A4870" s="81" t="s">
        <v>147</v>
      </c>
      <c r="B4870" s="81" t="s">
        <v>493</v>
      </c>
      <c r="C4870" s="81" t="str">
        <f t="shared" si="75"/>
        <v>08103</v>
      </c>
      <c r="D4870" s="81" t="s">
        <v>606</v>
      </c>
      <c r="E4870" s="81" t="s">
        <v>848</v>
      </c>
      <c r="F4870" s="81">
        <v>528</v>
      </c>
      <c r="G4870" s="81" t="s">
        <v>505</v>
      </c>
      <c r="H4870" s="81" t="s">
        <v>764</v>
      </c>
      <c r="I4870" s="81" t="s">
        <v>3896</v>
      </c>
      <c r="J4870" s="81" t="s">
        <v>6</v>
      </c>
      <c r="K4870" s="81" t="s">
        <v>319</v>
      </c>
      <c r="L4870" s="81">
        <v>-108.482342</v>
      </c>
      <c r="M4870" s="81">
        <v>39.850442611111113</v>
      </c>
      <c r="N4870" s="190">
        <v>0</v>
      </c>
      <c r="O4870" s="185">
        <v>1</v>
      </c>
      <c r="P4870" s="185">
        <v>0</v>
      </c>
      <c r="Q4870" s="185">
        <v>0</v>
      </c>
      <c r="R4870" s="186">
        <v>0</v>
      </c>
    </row>
    <row r="4871" spans="1:18" s="81" customFormat="1" x14ac:dyDescent="0.2">
      <c r="A4871" s="81" t="s">
        <v>147</v>
      </c>
      <c r="B4871" s="81" t="s">
        <v>493</v>
      </c>
      <c r="C4871" s="81" t="str">
        <f t="shared" ref="C4871:C4934" si="76">B4871&amp;D4871</f>
        <v>08103</v>
      </c>
      <c r="D4871" s="81" t="s">
        <v>606</v>
      </c>
      <c r="E4871" s="81" t="s">
        <v>848</v>
      </c>
      <c r="F4871" s="81">
        <v>18250</v>
      </c>
      <c r="G4871" s="81" t="s">
        <v>505</v>
      </c>
      <c r="H4871" s="81" t="s">
        <v>545</v>
      </c>
      <c r="I4871" s="81" t="s">
        <v>3896</v>
      </c>
      <c r="J4871" s="81" t="s">
        <v>6</v>
      </c>
      <c r="K4871" s="81" t="s">
        <v>319</v>
      </c>
      <c r="L4871" s="81">
        <v>-108.482342</v>
      </c>
      <c r="M4871" s="81">
        <v>39.850442611111113</v>
      </c>
      <c r="N4871" s="190">
        <v>0</v>
      </c>
      <c r="O4871" s="185">
        <v>1.6</v>
      </c>
      <c r="P4871" s="185">
        <v>0</v>
      </c>
      <c r="Q4871" s="185">
        <v>0</v>
      </c>
      <c r="R4871" s="186">
        <v>0</v>
      </c>
    </row>
    <row r="4872" spans="1:18" s="81" customFormat="1" x14ac:dyDescent="0.2">
      <c r="A4872" s="81" t="s">
        <v>147</v>
      </c>
      <c r="B4872" s="81" t="s">
        <v>493</v>
      </c>
      <c r="C4872" s="81" t="str">
        <f t="shared" si="76"/>
        <v>08103</v>
      </c>
      <c r="D4872" s="81" t="s">
        <v>606</v>
      </c>
      <c r="E4872" s="81" t="s">
        <v>848</v>
      </c>
      <c r="F4872" s="81">
        <v>27375</v>
      </c>
      <c r="G4872" s="81" t="s">
        <v>505</v>
      </c>
      <c r="H4872" s="81" t="s">
        <v>545</v>
      </c>
      <c r="I4872" s="81" t="s">
        <v>3896</v>
      </c>
      <c r="J4872" s="81" t="s">
        <v>10</v>
      </c>
      <c r="K4872" s="81" t="s">
        <v>319</v>
      </c>
      <c r="L4872" s="81">
        <v>-108.482342</v>
      </c>
      <c r="M4872" s="81">
        <v>39.850442611111113</v>
      </c>
      <c r="N4872" s="190">
        <v>0</v>
      </c>
      <c r="O4872" s="185">
        <v>0.9</v>
      </c>
      <c r="P4872" s="185">
        <v>0</v>
      </c>
      <c r="Q4872" s="185">
        <v>0</v>
      </c>
      <c r="R4872" s="186">
        <v>0</v>
      </c>
    </row>
    <row r="4873" spans="1:18" s="81" customFormat="1" x14ac:dyDescent="0.2">
      <c r="A4873" s="81" t="s">
        <v>147</v>
      </c>
      <c r="B4873" s="81" t="s">
        <v>493</v>
      </c>
      <c r="C4873" s="81" t="str">
        <f t="shared" si="76"/>
        <v>08103</v>
      </c>
      <c r="D4873" s="81" t="s">
        <v>606</v>
      </c>
      <c r="E4873" s="81" t="s">
        <v>848</v>
      </c>
      <c r="F4873" s="81">
        <v>7300</v>
      </c>
      <c r="G4873" s="81" t="s">
        <v>505</v>
      </c>
      <c r="H4873" s="81" t="s">
        <v>619</v>
      </c>
      <c r="I4873" s="81" t="s">
        <v>3896</v>
      </c>
      <c r="J4873" s="81" t="s">
        <v>257</v>
      </c>
      <c r="K4873" s="81" t="s">
        <v>38</v>
      </c>
      <c r="L4873" s="81">
        <v>-108.482342</v>
      </c>
      <c r="M4873" s="81">
        <v>39.850442611111113</v>
      </c>
      <c r="N4873" s="190">
        <v>0</v>
      </c>
      <c r="O4873" s="185">
        <v>2</v>
      </c>
      <c r="P4873" s="185">
        <v>0</v>
      </c>
      <c r="Q4873" s="185">
        <v>0</v>
      </c>
      <c r="R4873" s="186">
        <v>0</v>
      </c>
    </row>
    <row r="4874" spans="1:18" s="81" customFormat="1" x14ac:dyDescent="0.2">
      <c r="A4874" s="81" t="s">
        <v>147</v>
      </c>
      <c r="B4874" s="81" t="s">
        <v>493</v>
      </c>
      <c r="C4874" s="81" t="str">
        <f t="shared" si="76"/>
        <v>08103</v>
      </c>
      <c r="D4874" s="81" t="s">
        <v>606</v>
      </c>
      <c r="E4874" s="81" t="s">
        <v>848</v>
      </c>
      <c r="F4874" s="81">
        <v>476</v>
      </c>
      <c r="G4874" s="81" t="s">
        <v>526</v>
      </c>
      <c r="H4874" s="81" t="s">
        <v>690</v>
      </c>
      <c r="I4874" s="81" t="s">
        <v>3896</v>
      </c>
      <c r="J4874" s="81" t="s">
        <v>277</v>
      </c>
      <c r="K4874" s="81" t="s">
        <v>350</v>
      </c>
      <c r="L4874" s="81">
        <v>-108.482342</v>
      </c>
      <c r="M4874" s="81">
        <v>39.850442611111113</v>
      </c>
      <c r="N4874" s="190">
        <v>0</v>
      </c>
      <c r="O4874" s="185">
        <v>2.72</v>
      </c>
      <c r="P4874" s="185">
        <v>0</v>
      </c>
      <c r="Q4874" s="185">
        <v>0</v>
      </c>
      <c r="R4874" s="186">
        <v>0</v>
      </c>
    </row>
    <row r="4875" spans="1:18" s="81" customFormat="1" x14ac:dyDescent="0.2">
      <c r="A4875" s="81" t="s">
        <v>147</v>
      </c>
      <c r="B4875" s="81" t="s">
        <v>493</v>
      </c>
      <c r="C4875" s="81" t="str">
        <f t="shared" si="76"/>
        <v>08103</v>
      </c>
      <c r="D4875" s="81" t="s">
        <v>606</v>
      </c>
      <c r="E4875" s="81" t="s">
        <v>848</v>
      </c>
      <c r="F4875" s="81">
        <v>50.4</v>
      </c>
      <c r="G4875" s="81" t="s">
        <v>528</v>
      </c>
      <c r="H4875" s="81" t="s">
        <v>565</v>
      </c>
      <c r="I4875" s="81" t="s">
        <v>3896</v>
      </c>
      <c r="J4875" s="81" t="s">
        <v>14</v>
      </c>
      <c r="K4875" s="81" t="s">
        <v>494</v>
      </c>
      <c r="L4875" s="81">
        <v>-108.482342</v>
      </c>
      <c r="M4875" s="81">
        <v>39.850442611111113</v>
      </c>
      <c r="N4875" s="190">
        <v>0</v>
      </c>
      <c r="O4875" s="185">
        <v>3.2805356587414392</v>
      </c>
      <c r="P4875" s="185">
        <v>0</v>
      </c>
      <c r="Q4875" s="185">
        <v>0</v>
      </c>
      <c r="R4875" s="186">
        <v>0</v>
      </c>
    </row>
    <row r="4876" spans="1:18" s="81" customFormat="1" x14ac:dyDescent="0.2">
      <c r="A4876" s="81" t="s">
        <v>147</v>
      </c>
      <c r="B4876" s="81" t="s">
        <v>493</v>
      </c>
      <c r="C4876" s="81" t="str">
        <f t="shared" si="76"/>
        <v>08103</v>
      </c>
      <c r="D4876" s="81" t="s">
        <v>606</v>
      </c>
      <c r="E4876" s="81" t="s">
        <v>851</v>
      </c>
      <c r="F4876" s="81">
        <v>153.30000000000001</v>
      </c>
      <c r="G4876" s="81" t="s">
        <v>528</v>
      </c>
      <c r="H4876" s="81" t="s">
        <v>529</v>
      </c>
      <c r="I4876" s="81" t="s">
        <v>3903</v>
      </c>
      <c r="J4876" s="81" t="s">
        <v>14</v>
      </c>
      <c r="K4876" s="81" t="s">
        <v>494</v>
      </c>
      <c r="L4876" s="81">
        <v>-109.00487775000001</v>
      </c>
      <c r="M4876" s="81">
        <v>39.969760722222226</v>
      </c>
      <c r="N4876" s="190">
        <v>0</v>
      </c>
      <c r="O4876" s="185">
        <v>9.9782959620052107</v>
      </c>
      <c r="P4876" s="185">
        <v>0</v>
      </c>
      <c r="Q4876" s="185">
        <v>0</v>
      </c>
      <c r="R4876" s="186">
        <v>0</v>
      </c>
    </row>
    <row r="4877" spans="1:18" s="81" customFormat="1" x14ac:dyDescent="0.2">
      <c r="A4877" s="81" t="s">
        <v>147</v>
      </c>
      <c r="B4877" s="81" t="s">
        <v>493</v>
      </c>
      <c r="C4877" s="81" t="str">
        <f t="shared" si="76"/>
        <v>08103</v>
      </c>
      <c r="D4877" s="81" t="s">
        <v>606</v>
      </c>
      <c r="E4877" s="81" t="s">
        <v>854</v>
      </c>
      <c r="F4877" s="81">
        <v>76.260000000000005</v>
      </c>
      <c r="G4877" s="81" t="s">
        <v>528</v>
      </c>
      <c r="H4877" s="81" t="s">
        <v>529</v>
      </c>
      <c r="I4877" s="81" t="s">
        <v>3904</v>
      </c>
      <c r="J4877" s="81" t="s">
        <v>14</v>
      </c>
      <c r="K4877" s="81" t="s">
        <v>494</v>
      </c>
      <c r="L4877" s="81">
        <v>-108.99187319444445</v>
      </c>
      <c r="M4877" s="81">
        <v>39.974089805555558</v>
      </c>
      <c r="N4877" s="190">
        <v>0</v>
      </c>
      <c r="O4877" s="185">
        <v>4.9637628836432972</v>
      </c>
      <c r="P4877" s="185">
        <v>0</v>
      </c>
      <c r="Q4877" s="185">
        <v>0</v>
      </c>
      <c r="R4877" s="186">
        <v>0</v>
      </c>
    </row>
    <row r="4878" spans="1:18" s="81" customFormat="1" x14ac:dyDescent="0.2">
      <c r="A4878" s="81" t="s">
        <v>147</v>
      </c>
      <c r="B4878" s="81" t="s">
        <v>493</v>
      </c>
      <c r="C4878" s="81" t="str">
        <f t="shared" si="76"/>
        <v>08103</v>
      </c>
      <c r="D4878" s="81" t="s">
        <v>606</v>
      </c>
      <c r="E4878" s="81" t="s">
        <v>857</v>
      </c>
      <c r="F4878" s="81">
        <v>153.30000000000001</v>
      </c>
      <c r="G4878" s="81" t="s">
        <v>528</v>
      </c>
      <c r="H4878" s="81" t="s">
        <v>529</v>
      </c>
      <c r="I4878" s="81" t="s">
        <v>3905</v>
      </c>
      <c r="J4878" s="81" t="s">
        <v>14</v>
      </c>
      <c r="K4878" s="81" t="s">
        <v>494</v>
      </c>
      <c r="L4878" s="81">
        <v>-108.98714697222222</v>
      </c>
      <c r="M4878" s="81">
        <v>39.966857305555564</v>
      </c>
      <c r="N4878" s="190">
        <v>0</v>
      </c>
      <c r="O4878" s="185">
        <v>9.9782959620052107</v>
      </c>
      <c r="P4878" s="185">
        <v>0</v>
      </c>
      <c r="Q4878" s="185">
        <v>0</v>
      </c>
      <c r="R4878" s="186">
        <v>0</v>
      </c>
    </row>
    <row r="4879" spans="1:18" s="81" customFormat="1" x14ac:dyDescent="0.2">
      <c r="A4879" s="81" t="s">
        <v>147</v>
      </c>
      <c r="B4879" s="81" t="s">
        <v>493</v>
      </c>
      <c r="C4879" s="81" t="str">
        <f t="shared" si="76"/>
        <v>08103</v>
      </c>
      <c r="D4879" s="81" t="s">
        <v>606</v>
      </c>
      <c r="E4879" s="81" t="s">
        <v>860</v>
      </c>
      <c r="F4879" s="81">
        <v>88.031999999999996</v>
      </c>
      <c r="G4879" s="81" t="s">
        <v>528</v>
      </c>
      <c r="H4879" s="81" t="s">
        <v>529</v>
      </c>
      <c r="I4879" s="81" t="s">
        <v>3906</v>
      </c>
      <c r="J4879" s="81" t="s">
        <v>14</v>
      </c>
      <c r="K4879" s="81" t="s">
        <v>494</v>
      </c>
      <c r="L4879" s="81">
        <v>-108.99725633333334</v>
      </c>
      <c r="M4879" s="81">
        <v>39.964238833333333</v>
      </c>
      <c r="N4879" s="190">
        <v>0</v>
      </c>
      <c r="O4879" s="185">
        <v>5.7300025026330506</v>
      </c>
      <c r="P4879" s="185">
        <v>0</v>
      </c>
      <c r="Q4879" s="185">
        <v>0</v>
      </c>
      <c r="R4879" s="186">
        <v>0</v>
      </c>
    </row>
    <row r="4880" spans="1:18" s="81" customFormat="1" x14ac:dyDescent="0.2">
      <c r="A4880" s="81" t="s">
        <v>147</v>
      </c>
      <c r="B4880" s="81" t="s">
        <v>493</v>
      </c>
      <c r="C4880" s="81" t="str">
        <f t="shared" si="76"/>
        <v>08103</v>
      </c>
      <c r="D4880" s="81" t="s">
        <v>606</v>
      </c>
      <c r="E4880" s="81" t="s">
        <v>863</v>
      </c>
      <c r="F4880" s="81">
        <v>314.07600000000002</v>
      </c>
      <c r="G4880" s="81" t="s">
        <v>528</v>
      </c>
      <c r="H4880" s="81" t="s">
        <v>529</v>
      </c>
      <c r="I4880" s="81" t="s">
        <v>3907</v>
      </c>
      <c r="J4880" s="81" t="s">
        <v>14</v>
      </c>
      <c r="K4880" s="81" t="s">
        <v>494</v>
      </c>
      <c r="L4880" s="81">
        <v>-109.00518283333334</v>
      </c>
      <c r="M4880" s="81">
        <v>39.961337944444445</v>
      </c>
      <c r="N4880" s="190">
        <v>0</v>
      </c>
      <c r="O4880" s="185">
        <v>8.353602783382458</v>
      </c>
      <c r="P4880" s="185">
        <v>0</v>
      </c>
      <c r="Q4880" s="185">
        <v>0</v>
      </c>
      <c r="R4880" s="186">
        <v>0</v>
      </c>
    </row>
    <row r="4881" spans="1:18" s="81" customFormat="1" x14ac:dyDescent="0.2">
      <c r="A4881" s="81" t="s">
        <v>147</v>
      </c>
      <c r="B4881" s="81" t="s">
        <v>493</v>
      </c>
      <c r="C4881" s="81" t="str">
        <f t="shared" si="76"/>
        <v>08103</v>
      </c>
      <c r="D4881" s="81" t="s">
        <v>606</v>
      </c>
      <c r="E4881" s="81" t="s">
        <v>3908</v>
      </c>
      <c r="F4881" s="81">
        <v>30.324000000000002</v>
      </c>
      <c r="G4881" s="81" t="s">
        <v>528</v>
      </c>
      <c r="H4881" s="81" t="s">
        <v>529</v>
      </c>
      <c r="I4881" s="81" t="s">
        <v>3909</v>
      </c>
      <c r="J4881" s="81" t="s">
        <v>14</v>
      </c>
      <c r="K4881" s="81" t="s">
        <v>494</v>
      </c>
      <c r="L4881" s="81">
        <v>-109.00082569444444</v>
      </c>
      <c r="M4881" s="81">
        <v>39.967297888888901</v>
      </c>
      <c r="N4881" s="190">
        <v>0</v>
      </c>
      <c r="O4881" s="185">
        <v>1.9737888453270978</v>
      </c>
      <c r="P4881" s="185">
        <v>0</v>
      </c>
      <c r="Q4881" s="185">
        <v>0</v>
      </c>
      <c r="R4881" s="186">
        <v>0</v>
      </c>
    </row>
    <row r="4882" spans="1:18" s="81" customFormat="1" x14ac:dyDescent="0.2">
      <c r="A4882" s="81" t="s">
        <v>147</v>
      </c>
      <c r="B4882" s="81" t="s">
        <v>493</v>
      </c>
      <c r="C4882" s="81" t="str">
        <f t="shared" si="76"/>
        <v>08103</v>
      </c>
      <c r="D4882" s="81" t="s">
        <v>606</v>
      </c>
      <c r="E4882" s="81" t="s">
        <v>3149</v>
      </c>
      <c r="F4882" s="81">
        <v>13.734</v>
      </c>
      <c r="G4882" s="81" t="s">
        <v>528</v>
      </c>
      <c r="H4882" s="81" t="s">
        <v>529</v>
      </c>
      <c r="I4882" s="81" t="s">
        <v>3910</v>
      </c>
      <c r="J4882" s="81" t="s">
        <v>14</v>
      </c>
      <c r="K4882" s="81" t="s">
        <v>494</v>
      </c>
      <c r="L4882" s="81">
        <v>-108.99162216666667</v>
      </c>
      <c r="M4882" s="81">
        <v>39.964850583333337</v>
      </c>
      <c r="N4882" s="190">
        <v>0</v>
      </c>
      <c r="O4882" s="185">
        <v>0.89394613103054466</v>
      </c>
      <c r="P4882" s="185">
        <v>0</v>
      </c>
      <c r="Q4882" s="185">
        <v>0</v>
      </c>
      <c r="R4882" s="186">
        <v>0</v>
      </c>
    </row>
    <row r="4883" spans="1:18" s="81" customFormat="1" x14ac:dyDescent="0.2">
      <c r="A4883" s="81" t="s">
        <v>147</v>
      </c>
      <c r="B4883" s="81" t="s">
        <v>493</v>
      </c>
      <c r="C4883" s="81" t="str">
        <f t="shared" si="76"/>
        <v>08103</v>
      </c>
      <c r="D4883" s="81" t="s">
        <v>606</v>
      </c>
      <c r="E4883" s="81" t="s">
        <v>3541</v>
      </c>
      <c r="F4883" s="81">
        <v>16.170000000000002</v>
      </c>
      <c r="G4883" s="81" t="s">
        <v>528</v>
      </c>
      <c r="H4883" s="81" t="s">
        <v>529</v>
      </c>
      <c r="I4883" s="81" t="s">
        <v>3911</v>
      </c>
      <c r="J4883" s="81" t="s">
        <v>14</v>
      </c>
      <c r="K4883" s="81" t="s">
        <v>494</v>
      </c>
      <c r="L4883" s="81">
        <v>-108.99506358333333</v>
      </c>
      <c r="M4883" s="81">
        <v>39.970688277777782</v>
      </c>
      <c r="N4883" s="190">
        <v>0</v>
      </c>
      <c r="O4883" s="185">
        <v>1.0525054638853826</v>
      </c>
      <c r="P4883" s="185">
        <v>0</v>
      </c>
      <c r="Q4883" s="185">
        <v>0</v>
      </c>
      <c r="R4883" s="186">
        <v>0</v>
      </c>
    </row>
    <row r="4884" spans="1:18" s="81" customFormat="1" x14ac:dyDescent="0.2">
      <c r="A4884" s="81" t="s">
        <v>147</v>
      </c>
      <c r="B4884" s="81" t="s">
        <v>493</v>
      </c>
      <c r="C4884" s="81" t="str">
        <f t="shared" si="76"/>
        <v>08103</v>
      </c>
      <c r="D4884" s="81" t="s">
        <v>606</v>
      </c>
      <c r="E4884" s="81" t="s">
        <v>3543</v>
      </c>
      <c r="F4884" s="81">
        <v>73.400000000000006</v>
      </c>
      <c r="G4884" s="81" t="s">
        <v>523</v>
      </c>
      <c r="H4884" s="81" t="s">
        <v>3912</v>
      </c>
      <c r="I4884" s="81" t="s">
        <v>3913</v>
      </c>
      <c r="J4884" s="81" t="s">
        <v>253</v>
      </c>
      <c r="K4884" s="81" t="s">
        <v>384</v>
      </c>
      <c r="L4884" s="81">
        <v>-108.31960722222222</v>
      </c>
      <c r="M4884" s="81">
        <v>39.95064419444445</v>
      </c>
      <c r="N4884" s="190">
        <v>0</v>
      </c>
      <c r="O4884" s="185">
        <v>0</v>
      </c>
      <c r="P4884" s="185">
        <v>16.47</v>
      </c>
      <c r="Q4884" s="185">
        <v>0</v>
      </c>
      <c r="R4884" s="186">
        <v>0</v>
      </c>
    </row>
    <row r="4885" spans="1:18" s="81" customFormat="1" x14ac:dyDescent="0.2">
      <c r="A4885" s="81" t="s">
        <v>147</v>
      </c>
      <c r="B4885" s="81" t="s">
        <v>493</v>
      </c>
      <c r="C4885" s="81" t="str">
        <f t="shared" si="76"/>
        <v>08103</v>
      </c>
      <c r="D4885" s="81" t="s">
        <v>606</v>
      </c>
      <c r="E4885" s="81" t="s">
        <v>3543</v>
      </c>
      <c r="F4885" s="81">
        <v>73.400000000000006</v>
      </c>
      <c r="G4885" s="81" t="s">
        <v>523</v>
      </c>
      <c r="H4885" s="81" t="s">
        <v>3912</v>
      </c>
      <c r="I4885" s="81" t="s">
        <v>3913</v>
      </c>
      <c r="J4885" s="81" t="s">
        <v>253</v>
      </c>
      <c r="K4885" s="81" t="s">
        <v>384</v>
      </c>
      <c r="L4885" s="81">
        <v>-108.31960722222222</v>
      </c>
      <c r="M4885" s="81">
        <v>39.95064419444445</v>
      </c>
      <c r="N4885" s="190">
        <v>8.25</v>
      </c>
      <c r="O4885" s="185">
        <v>0</v>
      </c>
      <c r="P4885" s="185">
        <v>0</v>
      </c>
      <c r="Q4885" s="185">
        <v>0</v>
      </c>
      <c r="R4885" s="186">
        <v>0</v>
      </c>
    </row>
    <row r="4886" spans="1:18" s="81" customFormat="1" x14ac:dyDescent="0.2">
      <c r="A4886" s="81" t="s">
        <v>147</v>
      </c>
      <c r="B4886" s="81" t="s">
        <v>493</v>
      </c>
      <c r="C4886" s="81" t="str">
        <f t="shared" si="76"/>
        <v>08103</v>
      </c>
      <c r="D4886" s="81" t="s">
        <v>606</v>
      </c>
      <c r="E4886" s="81" t="s">
        <v>3543</v>
      </c>
      <c r="F4886" s="81">
        <v>73.400000000000006</v>
      </c>
      <c r="G4886" s="81" t="s">
        <v>523</v>
      </c>
      <c r="H4886" s="81" t="s">
        <v>3912</v>
      </c>
      <c r="I4886" s="81" t="s">
        <v>3913</v>
      </c>
      <c r="J4886" s="81" t="s">
        <v>253</v>
      </c>
      <c r="K4886" s="81" t="s">
        <v>384</v>
      </c>
      <c r="L4886" s="81">
        <v>-108.31960722222222</v>
      </c>
      <c r="M4886" s="81">
        <v>39.95064419444445</v>
      </c>
      <c r="N4886" s="190">
        <v>0</v>
      </c>
      <c r="O4886" s="185">
        <v>0</v>
      </c>
      <c r="P4886" s="185">
        <v>0</v>
      </c>
      <c r="Q4886" s="185">
        <v>1E-3</v>
      </c>
      <c r="R4886" s="186">
        <v>0</v>
      </c>
    </row>
    <row r="4887" spans="1:18" s="81" customFormat="1" x14ac:dyDescent="0.2">
      <c r="A4887" s="81" t="s">
        <v>147</v>
      </c>
      <c r="B4887" s="81" t="s">
        <v>493</v>
      </c>
      <c r="C4887" s="81" t="str">
        <f t="shared" si="76"/>
        <v>08103</v>
      </c>
      <c r="D4887" s="81" t="s">
        <v>606</v>
      </c>
      <c r="E4887" s="81" t="s">
        <v>3543</v>
      </c>
      <c r="F4887" s="81">
        <v>73.400000000000006</v>
      </c>
      <c r="G4887" s="81" t="s">
        <v>523</v>
      </c>
      <c r="H4887" s="81" t="s">
        <v>3912</v>
      </c>
      <c r="I4887" s="81" t="s">
        <v>3913</v>
      </c>
      <c r="J4887" s="81" t="s">
        <v>253</v>
      </c>
      <c r="K4887" s="81" t="s">
        <v>384</v>
      </c>
      <c r="L4887" s="81">
        <v>-108.31960722222222</v>
      </c>
      <c r="M4887" s="81">
        <v>39.95064419444445</v>
      </c>
      <c r="N4887" s="190">
        <v>0</v>
      </c>
      <c r="O4887" s="185">
        <v>1.4</v>
      </c>
      <c r="P4887" s="185">
        <v>0</v>
      </c>
      <c r="Q4887" s="185">
        <v>0</v>
      </c>
      <c r="R4887" s="186">
        <v>0</v>
      </c>
    </row>
    <row r="4888" spans="1:18" s="81" customFormat="1" x14ac:dyDescent="0.2">
      <c r="A4888" s="81" t="s">
        <v>147</v>
      </c>
      <c r="B4888" s="81" t="s">
        <v>493</v>
      </c>
      <c r="C4888" s="81" t="str">
        <f t="shared" si="76"/>
        <v>08103</v>
      </c>
      <c r="D4888" s="81" t="s">
        <v>606</v>
      </c>
      <c r="E4888" s="81" t="s">
        <v>3543</v>
      </c>
      <c r="F4888" s="81">
        <v>73.400000000000006</v>
      </c>
      <c r="G4888" s="81" t="s">
        <v>523</v>
      </c>
      <c r="H4888" s="81" t="s">
        <v>3914</v>
      </c>
      <c r="I4888" s="81" t="s">
        <v>3913</v>
      </c>
      <c r="J4888" s="81" t="s">
        <v>253</v>
      </c>
      <c r="K4888" s="81" t="s">
        <v>384</v>
      </c>
      <c r="L4888" s="81">
        <v>-108.31960722222222</v>
      </c>
      <c r="M4888" s="81">
        <v>39.95064419444445</v>
      </c>
      <c r="N4888" s="190">
        <v>0</v>
      </c>
      <c r="O4888" s="185">
        <v>0</v>
      </c>
      <c r="P4888" s="185">
        <v>11.1</v>
      </c>
      <c r="Q4888" s="185">
        <v>0</v>
      </c>
      <c r="R4888" s="186">
        <v>0</v>
      </c>
    </row>
    <row r="4889" spans="1:18" s="81" customFormat="1" x14ac:dyDescent="0.2">
      <c r="A4889" s="81" t="s">
        <v>147</v>
      </c>
      <c r="B4889" s="81" t="s">
        <v>493</v>
      </c>
      <c r="C4889" s="81" t="str">
        <f t="shared" si="76"/>
        <v>08103</v>
      </c>
      <c r="D4889" s="81" t="s">
        <v>606</v>
      </c>
      <c r="E4889" s="81" t="s">
        <v>3543</v>
      </c>
      <c r="F4889" s="81">
        <v>73.400000000000006</v>
      </c>
      <c r="G4889" s="81" t="s">
        <v>523</v>
      </c>
      <c r="H4889" s="81" t="s">
        <v>3914</v>
      </c>
      <c r="I4889" s="81" t="s">
        <v>3913</v>
      </c>
      <c r="J4889" s="81" t="s">
        <v>253</v>
      </c>
      <c r="K4889" s="81" t="s">
        <v>384</v>
      </c>
      <c r="L4889" s="81">
        <v>-108.31960722222222</v>
      </c>
      <c r="M4889" s="81">
        <v>39.95064419444445</v>
      </c>
      <c r="N4889" s="190">
        <v>5.6</v>
      </c>
      <c r="O4889" s="185">
        <v>0</v>
      </c>
      <c r="P4889" s="185">
        <v>0</v>
      </c>
      <c r="Q4889" s="185">
        <v>0</v>
      </c>
      <c r="R4889" s="186">
        <v>0</v>
      </c>
    </row>
    <row r="4890" spans="1:18" s="81" customFormat="1" x14ac:dyDescent="0.2">
      <c r="A4890" s="81" t="s">
        <v>147</v>
      </c>
      <c r="B4890" s="81" t="s">
        <v>493</v>
      </c>
      <c r="C4890" s="81" t="str">
        <f t="shared" si="76"/>
        <v>08103</v>
      </c>
      <c r="D4890" s="81" t="s">
        <v>606</v>
      </c>
      <c r="E4890" s="81" t="s">
        <v>3543</v>
      </c>
      <c r="F4890" s="81">
        <v>73.400000000000006</v>
      </c>
      <c r="G4890" s="81" t="s">
        <v>523</v>
      </c>
      <c r="H4890" s="81" t="s">
        <v>3914</v>
      </c>
      <c r="I4890" s="81" t="s">
        <v>3913</v>
      </c>
      <c r="J4890" s="81" t="s">
        <v>253</v>
      </c>
      <c r="K4890" s="81" t="s">
        <v>384</v>
      </c>
      <c r="L4890" s="81">
        <v>-108.31960722222222</v>
      </c>
      <c r="M4890" s="81">
        <v>39.95064419444445</v>
      </c>
      <c r="N4890" s="190">
        <v>0</v>
      </c>
      <c r="O4890" s="185">
        <v>4.5999999999999996</v>
      </c>
      <c r="P4890" s="185">
        <v>0</v>
      </c>
      <c r="Q4890" s="185">
        <v>0</v>
      </c>
      <c r="R4890" s="186">
        <v>0</v>
      </c>
    </row>
    <row r="4891" spans="1:18" s="81" customFormat="1" x14ac:dyDescent="0.2">
      <c r="A4891" s="81" t="s">
        <v>147</v>
      </c>
      <c r="B4891" s="81" t="s">
        <v>493</v>
      </c>
      <c r="C4891" s="81" t="str">
        <f t="shared" si="76"/>
        <v>08103</v>
      </c>
      <c r="D4891" s="81" t="s">
        <v>606</v>
      </c>
      <c r="E4891" s="81" t="s">
        <v>3543</v>
      </c>
      <c r="F4891" s="81">
        <v>6.3</v>
      </c>
      <c r="G4891" s="81" t="s">
        <v>523</v>
      </c>
      <c r="H4891" s="81" t="s">
        <v>3915</v>
      </c>
      <c r="I4891" s="81" t="s">
        <v>3913</v>
      </c>
      <c r="J4891" s="81" t="s">
        <v>2</v>
      </c>
      <c r="K4891" s="81" t="s">
        <v>37</v>
      </c>
      <c r="L4891" s="81">
        <v>-108.31960722222222</v>
      </c>
      <c r="M4891" s="81">
        <v>39.95064419444445</v>
      </c>
      <c r="N4891" s="190">
        <v>0</v>
      </c>
      <c r="O4891" s="185">
        <v>12.4</v>
      </c>
      <c r="P4891" s="185">
        <v>0</v>
      </c>
      <c r="Q4891" s="185">
        <v>0</v>
      </c>
      <c r="R4891" s="186">
        <v>0</v>
      </c>
    </row>
    <row r="4892" spans="1:18" s="81" customFormat="1" x14ac:dyDescent="0.2">
      <c r="A4892" s="81" t="s">
        <v>147</v>
      </c>
      <c r="B4892" s="81" t="s">
        <v>493</v>
      </c>
      <c r="C4892" s="81" t="str">
        <f t="shared" si="76"/>
        <v>08103</v>
      </c>
      <c r="D4892" s="81" t="s">
        <v>606</v>
      </c>
      <c r="E4892" s="81" t="s">
        <v>3543</v>
      </c>
      <c r="F4892" s="81">
        <v>118625</v>
      </c>
      <c r="G4892" s="81" t="s">
        <v>523</v>
      </c>
      <c r="H4892" s="81" t="s">
        <v>3916</v>
      </c>
      <c r="I4892" s="81" t="s">
        <v>3913</v>
      </c>
      <c r="J4892" s="81" t="s">
        <v>257</v>
      </c>
      <c r="K4892" s="81" t="s">
        <v>38</v>
      </c>
      <c r="L4892" s="81">
        <v>-108.31960722222222</v>
      </c>
      <c r="M4892" s="81">
        <v>39.95064419444445</v>
      </c>
      <c r="N4892" s="190">
        <v>0</v>
      </c>
      <c r="O4892" s="185">
        <v>0</v>
      </c>
      <c r="P4892" s="185">
        <v>3.3029999999999999</v>
      </c>
      <c r="Q4892" s="185">
        <v>0</v>
      </c>
      <c r="R4892" s="186">
        <v>0</v>
      </c>
    </row>
    <row r="4893" spans="1:18" s="81" customFormat="1" x14ac:dyDescent="0.2">
      <c r="A4893" s="81" t="s">
        <v>147</v>
      </c>
      <c r="B4893" s="81" t="s">
        <v>493</v>
      </c>
      <c r="C4893" s="81" t="str">
        <f t="shared" si="76"/>
        <v>08103</v>
      </c>
      <c r="D4893" s="81" t="s">
        <v>606</v>
      </c>
      <c r="E4893" s="81" t="s">
        <v>3543</v>
      </c>
      <c r="F4893" s="81">
        <v>118625</v>
      </c>
      <c r="G4893" s="81" t="s">
        <v>523</v>
      </c>
      <c r="H4893" s="81" t="s">
        <v>3916</v>
      </c>
      <c r="I4893" s="81" t="s">
        <v>3913</v>
      </c>
      <c r="J4893" s="81" t="s">
        <v>257</v>
      </c>
      <c r="K4893" s="81" t="s">
        <v>38</v>
      </c>
      <c r="L4893" s="81">
        <v>-108.31960722222222</v>
      </c>
      <c r="M4893" s="81">
        <v>39.95064419444445</v>
      </c>
      <c r="N4893" s="190">
        <v>0.36170000000000002</v>
      </c>
      <c r="O4893" s="185">
        <v>0</v>
      </c>
      <c r="P4893" s="185">
        <v>0</v>
      </c>
      <c r="Q4893" s="185">
        <v>0</v>
      </c>
      <c r="R4893" s="186">
        <v>0</v>
      </c>
    </row>
    <row r="4894" spans="1:18" s="81" customFormat="1" x14ac:dyDescent="0.2">
      <c r="A4894" s="81" t="s">
        <v>147</v>
      </c>
      <c r="B4894" s="81" t="s">
        <v>493</v>
      </c>
      <c r="C4894" s="81" t="str">
        <f t="shared" si="76"/>
        <v>08103</v>
      </c>
      <c r="D4894" s="81" t="s">
        <v>606</v>
      </c>
      <c r="E4894" s="81" t="s">
        <v>3543</v>
      </c>
      <c r="F4894" s="81">
        <v>118625</v>
      </c>
      <c r="G4894" s="81" t="s">
        <v>523</v>
      </c>
      <c r="H4894" s="81" t="s">
        <v>3916</v>
      </c>
      <c r="I4894" s="81" t="s">
        <v>3913</v>
      </c>
      <c r="J4894" s="81" t="s">
        <v>257</v>
      </c>
      <c r="K4894" s="81" t="s">
        <v>38</v>
      </c>
      <c r="L4894" s="81">
        <v>-108.31960722222222</v>
      </c>
      <c r="M4894" s="81">
        <v>39.95064419444445</v>
      </c>
      <c r="N4894" s="190">
        <v>0</v>
      </c>
      <c r="O4894" s="185">
        <v>0</v>
      </c>
      <c r="P4894" s="185">
        <v>0</v>
      </c>
      <c r="Q4894" s="185">
        <v>12</v>
      </c>
      <c r="R4894" s="186">
        <v>0</v>
      </c>
    </row>
    <row r="4895" spans="1:18" s="81" customFormat="1" x14ac:dyDescent="0.2">
      <c r="A4895" s="81" t="s">
        <v>147</v>
      </c>
      <c r="B4895" s="81" t="s">
        <v>493</v>
      </c>
      <c r="C4895" s="81" t="str">
        <f t="shared" si="76"/>
        <v>08103</v>
      </c>
      <c r="D4895" s="81" t="s">
        <v>606</v>
      </c>
      <c r="E4895" s="81" t="s">
        <v>3543</v>
      </c>
      <c r="F4895" s="81">
        <v>118625</v>
      </c>
      <c r="G4895" s="81" t="s">
        <v>523</v>
      </c>
      <c r="H4895" s="81" t="s">
        <v>3916</v>
      </c>
      <c r="I4895" s="81" t="s">
        <v>3913</v>
      </c>
      <c r="J4895" s="81" t="s">
        <v>257</v>
      </c>
      <c r="K4895" s="81" t="s">
        <v>38</v>
      </c>
      <c r="L4895" s="81">
        <v>-108.31960722222222</v>
      </c>
      <c r="M4895" s="81">
        <v>39.95064419444445</v>
      </c>
      <c r="N4895" s="190">
        <v>0</v>
      </c>
      <c r="O4895" s="185">
        <v>3.53</v>
      </c>
      <c r="P4895" s="185">
        <v>0</v>
      </c>
      <c r="Q4895" s="185">
        <v>0</v>
      </c>
      <c r="R4895" s="186">
        <v>0</v>
      </c>
    </row>
    <row r="4896" spans="1:18" s="81" customFormat="1" x14ac:dyDescent="0.2">
      <c r="A4896" s="81" t="s">
        <v>147</v>
      </c>
      <c r="B4896" s="81" t="s">
        <v>493</v>
      </c>
      <c r="C4896" s="81" t="str">
        <f t="shared" si="76"/>
        <v>08103</v>
      </c>
      <c r="D4896" s="81" t="s">
        <v>606</v>
      </c>
      <c r="E4896" s="81" t="s">
        <v>3543</v>
      </c>
      <c r="F4896" s="81">
        <v>118625</v>
      </c>
      <c r="G4896" s="81" t="s">
        <v>505</v>
      </c>
      <c r="H4896" s="81" t="s">
        <v>3917</v>
      </c>
      <c r="I4896" s="81" t="s">
        <v>3913</v>
      </c>
      <c r="J4896" s="81" t="s">
        <v>257</v>
      </c>
      <c r="K4896" s="81" t="s">
        <v>38</v>
      </c>
      <c r="L4896" s="81">
        <v>-108.31960722222222</v>
      </c>
      <c r="M4896" s="81">
        <v>39.95064419444445</v>
      </c>
      <c r="N4896" s="190">
        <v>0</v>
      </c>
      <c r="O4896" s="185">
        <v>0</v>
      </c>
      <c r="P4896" s="185">
        <v>3.714</v>
      </c>
      <c r="Q4896" s="185">
        <v>0</v>
      </c>
      <c r="R4896" s="186">
        <v>0</v>
      </c>
    </row>
    <row r="4897" spans="1:18" s="81" customFormat="1" x14ac:dyDescent="0.2">
      <c r="A4897" s="81" t="s">
        <v>147</v>
      </c>
      <c r="B4897" s="81" t="s">
        <v>493</v>
      </c>
      <c r="C4897" s="81" t="str">
        <f t="shared" si="76"/>
        <v>08103</v>
      </c>
      <c r="D4897" s="81" t="s">
        <v>606</v>
      </c>
      <c r="E4897" s="81" t="s">
        <v>3543</v>
      </c>
      <c r="F4897" s="81">
        <v>118625</v>
      </c>
      <c r="G4897" s="81" t="s">
        <v>505</v>
      </c>
      <c r="H4897" s="81" t="s">
        <v>3917</v>
      </c>
      <c r="I4897" s="81" t="s">
        <v>3913</v>
      </c>
      <c r="J4897" s="81" t="s">
        <v>257</v>
      </c>
      <c r="K4897" s="81" t="s">
        <v>38</v>
      </c>
      <c r="L4897" s="81">
        <v>-108.31960722222222</v>
      </c>
      <c r="M4897" s="81">
        <v>39.95064419444445</v>
      </c>
      <c r="N4897" s="190">
        <v>0.40670000000000001</v>
      </c>
      <c r="O4897" s="185">
        <v>0</v>
      </c>
      <c r="P4897" s="185">
        <v>0</v>
      </c>
      <c r="Q4897" s="185">
        <v>0</v>
      </c>
      <c r="R4897" s="186">
        <v>0</v>
      </c>
    </row>
    <row r="4898" spans="1:18" s="81" customFormat="1" x14ac:dyDescent="0.2">
      <c r="A4898" s="81" t="s">
        <v>147</v>
      </c>
      <c r="B4898" s="81" t="s">
        <v>493</v>
      </c>
      <c r="C4898" s="81" t="str">
        <f t="shared" si="76"/>
        <v>08103</v>
      </c>
      <c r="D4898" s="81" t="s">
        <v>606</v>
      </c>
      <c r="E4898" s="81" t="s">
        <v>3543</v>
      </c>
      <c r="F4898" s="81">
        <v>118625</v>
      </c>
      <c r="G4898" s="81" t="s">
        <v>505</v>
      </c>
      <c r="H4898" s="81" t="s">
        <v>3917</v>
      </c>
      <c r="I4898" s="81" t="s">
        <v>3913</v>
      </c>
      <c r="J4898" s="81" t="s">
        <v>257</v>
      </c>
      <c r="K4898" s="81" t="s">
        <v>38</v>
      </c>
      <c r="L4898" s="81">
        <v>-108.31960722222222</v>
      </c>
      <c r="M4898" s="81">
        <v>39.95064419444445</v>
      </c>
      <c r="N4898" s="190">
        <v>0</v>
      </c>
      <c r="O4898" s="185">
        <v>3.98</v>
      </c>
      <c r="P4898" s="185">
        <v>0</v>
      </c>
      <c r="Q4898" s="185">
        <v>0</v>
      </c>
      <c r="R4898" s="186">
        <v>0</v>
      </c>
    </row>
    <row r="4899" spans="1:18" s="81" customFormat="1" x14ac:dyDescent="0.2">
      <c r="A4899" s="81" t="s">
        <v>147</v>
      </c>
      <c r="B4899" s="81" t="s">
        <v>493</v>
      </c>
      <c r="C4899" s="81" t="str">
        <f t="shared" si="76"/>
        <v>08103</v>
      </c>
      <c r="D4899" s="81" t="s">
        <v>606</v>
      </c>
      <c r="E4899" s="81" t="s">
        <v>3543</v>
      </c>
      <c r="F4899" s="81">
        <v>74.239999999999995</v>
      </c>
      <c r="G4899" s="81" t="s">
        <v>505</v>
      </c>
      <c r="H4899" s="81" t="s">
        <v>602</v>
      </c>
      <c r="I4899" s="81" t="s">
        <v>3913</v>
      </c>
      <c r="J4899" s="81" t="s">
        <v>263</v>
      </c>
      <c r="K4899" s="81" t="s">
        <v>41</v>
      </c>
      <c r="L4899" s="81">
        <v>-108.31960722222222</v>
      </c>
      <c r="M4899" s="81">
        <v>39.95064419444445</v>
      </c>
      <c r="N4899" s="190">
        <v>0</v>
      </c>
      <c r="O4899" s="185">
        <v>0.6</v>
      </c>
      <c r="P4899" s="185">
        <v>0</v>
      </c>
      <c r="Q4899" s="185">
        <v>0</v>
      </c>
      <c r="R4899" s="186">
        <v>0</v>
      </c>
    </row>
    <row r="4900" spans="1:18" s="81" customFormat="1" x14ac:dyDescent="0.2">
      <c r="A4900" s="81" t="s">
        <v>147</v>
      </c>
      <c r="B4900" s="81" t="s">
        <v>493</v>
      </c>
      <c r="C4900" s="81" t="str">
        <f t="shared" si="76"/>
        <v>08103</v>
      </c>
      <c r="D4900" s="81" t="s">
        <v>606</v>
      </c>
      <c r="E4900" s="81" t="s">
        <v>3543</v>
      </c>
      <c r="F4900" s="81">
        <v>237250</v>
      </c>
      <c r="G4900" s="81" t="s">
        <v>505</v>
      </c>
      <c r="H4900" s="81" t="s">
        <v>3918</v>
      </c>
      <c r="I4900" s="81" t="s">
        <v>3913</v>
      </c>
      <c r="J4900" s="81" t="s">
        <v>263</v>
      </c>
      <c r="K4900" s="81" t="s">
        <v>41</v>
      </c>
      <c r="L4900" s="81">
        <v>-108.31960722222222</v>
      </c>
      <c r="M4900" s="81">
        <v>39.95064419444445</v>
      </c>
      <c r="N4900" s="190">
        <v>0</v>
      </c>
      <c r="O4900" s="185">
        <v>0.6</v>
      </c>
      <c r="P4900" s="185">
        <v>0</v>
      </c>
      <c r="Q4900" s="185">
        <v>0</v>
      </c>
      <c r="R4900" s="186">
        <v>0</v>
      </c>
    </row>
    <row r="4901" spans="1:18" s="81" customFormat="1" x14ac:dyDescent="0.2">
      <c r="A4901" s="81" t="s">
        <v>147</v>
      </c>
      <c r="B4901" s="81" t="s">
        <v>493</v>
      </c>
      <c r="C4901" s="81" t="str">
        <f t="shared" si="76"/>
        <v>08103</v>
      </c>
      <c r="D4901" s="81" t="s">
        <v>606</v>
      </c>
      <c r="E4901" s="81" t="s">
        <v>3543</v>
      </c>
      <c r="F4901" s="81">
        <v>4.4000000000000004</v>
      </c>
      <c r="G4901" s="81" t="s">
        <v>515</v>
      </c>
      <c r="H4901" s="81" t="s">
        <v>3919</v>
      </c>
      <c r="I4901" s="81" t="s">
        <v>3913</v>
      </c>
      <c r="J4901" s="81" t="s">
        <v>269</v>
      </c>
      <c r="K4901" s="81" t="s">
        <v>322</v>
      </c>
      <c r="L4901" s="81">
        <v>-108.31960722222222</v>
      </c>
      <c r="M4901" s="81">
        <v>39.95064419444445</v>
      </c>
      <c r="N4901" s="190">
        <v>0</v>
      </c>
      <c r="O4901" s="185">
        <v>0.19</v>
      </c>
      <c r="P4901" s="185">
        <v>0</v>
      </c>
      <c r="Q4901" s="185">
        <v>0</v>
      </c>
      <c r="R4901" s="186">
        <v>0</v>
      </c>
    </row>
    <row r="4902" spans="1:18" s="81" customFormat="1" x14ac:dyDescent="0.2">
      <c r="A4902" s="81" t="s">
        <v>147</v>
      </c>
      <c r="B4902" s="81" t="s">
        <v>493</v>
      </c>
      <c r="C4902" s="81" t="str">
        <f t="shared" si="76"/>
        <v>08103</v>
      </c>
      <c r="D4902" s="81" t="s">
        <v>606</v>
      </c>
      <c r="E4902" s="81" t="s">
        <v>3543</v>
      </c>
      <c r="F4902" s="81">
        <v>4.4000000000000004</v>
      </c>
      <c r="G4902" s="81" t="s">
        <v>515</v>
      </c>
      <c r="H4902" s="81" t="s">
        <v>3920</v>
      </c>
      <c r="I4902" s="81" t="s">
        <v>3913</v>
      </c>
      <c r="J4902" s="81" t="s">
        <v>269</v>
      </c>
      <c r="K4902" s="81" t="s">
        <v>322</v>
      </c>
      <c r="L4902" s="81">
        <v>-108.31960722222222</v>
      </c>
      <c r="M4902" s="81">
        <v>39.95064419444445</v>
      </c>
      <c r="N4902" s="190">
        <v>0</v>
      </c>
      <c r="O4902" s="185">
        <v>0.23</v>
      </c>
      <c r="P4902" s="185">
        <v>0</v>
      </c>
      <c r="Q4902" s="185">
        <v>0</v>
      </c>
      <c r="R4902" s="186">
        <v>0</v>
      </c>
    </row>
    <row r="4903" spans="1:18" s="81" customFormat="1" x14ac:dyDescent="0.2">
      <c r="A4903" s="81" t="s">
        <v>147</v>
      </c>
      <c r="B4903" s="81" t="s">
        <v>493</v>
      </c>
      <c r="C4903" s="81" t="str">
        <f t="shared" si="76"/>
        <v>08103</v>
      </c>
      <c r="D4903" s="81" t="s">
        <v>606</v>
      </c>
      <c r="E4903" s="81" t="s">
        <v>3543</v>
      </c>
      <c r="F4903" s="81">
        <v>2392</v>
      </c>
      <c r="G4903" s="81" t="s">
        <v>515</v>
      </c>
      <c r="H4903" s="81" t="s">
        <v>3921</v>
      </c>
      <c r="I4903" s="81" t="s">
        <v>3913</v>
      </c>
      <c r="J4903" s="81" t="s">
        <v>269</v>
      </c>
      <c r="K4903" s="81" t="s">
        <v>322</v>
      </c>
      <c r="L4903" s="81">
        <v>-108.31960722222222</v>
      </c>
      <c r="M4903" s="81">
        <v>39.95064419444445</v>
      </c>
      <c r="N4903" s="190">
        <v>0</v>
      </c>
      <c r="O4903" s="185">
        <v>0</v>
      </c>
      <c r="P4903" s="185">
        <v>41.5</v>
      </c>
      <c r="Q4903" s="185">
        <v>0</v>
      </c>
      <c r="R4903" s="186">
        <v>0</v>
      </c>
    </row>
    <row r="4904" spans="1:18" s="81" customFormat="1" x14ac:dyDescent="0.2">
      <c r="A4904" s="81" t="s">
        <v>147</v>
      </c>
      <c r="B4904" s="81" t="s">
        <v>493</v>
      </c>
      <c r="C4904" s="81" t="str">
        <f t="shared" si="76"/>
        <v>08103</v>
      </c>
      <c r="D4904" s="81" t="s">
        <v>606</v>
      </c>
      <c r="E4904" s="81" t="s">
        <v>3543</v>
      </c>
      <c r="F4904" s="81">
        <v>2392</v>
      </c>
      <c r="G4904" s="81" t="s">
        <v>515</v>
      </c>
      <c r="H4904" s="81" t="s">
        <v>3921</v>
      </c>
      <c r="I4904" s="81" t="s">
        <v>3913</v>
      </c>
      <c r="J4904" s="81" t="s">
        <v>269</v>
      </c>
      <c r="K4904" s="81" t="s">
        <v>322</v>
      </c>
      <c r="L4904" s="81">
        <v>-108.31960722222222</v>
      </c>
      <c r="M4904" s="81">
        <v>39.95064419444445</v>
      </c>
      <c r="N4904" s="190">
        <v>30.4</v>
      </c>
      <c r="O4904" s="185">
        <v>0</v>
      </c>
      <c r="P4904" s="185">
        <v>0</v>
      </c>
      <c r="Q4904" s="185">
        <v>0</v>
      </c>
      <c r="R4904" s="186">
        <v>0</v>
      </c>
    </row>
    <row r="4905" spans="1:18" s="81" customFormat="1" x14ac:dyDescent="0.2">
      <c r="A4905" s="81" t="s">
        <v>147</v>
      </c>
      <c r="B4905" s="81" t="s">
        <v>493</v>
      </c>
      <c r="C4905" s="81" t="str">
        <f t="shared" si="76"/>
        <v>08103</v>
      </c>
      <c r="D4905" s="81" t="s">
        <v>606</v>
      </c>
      <c r="E4905" s="81" t="s">
        <v>3543</v>
      </c>
      <c r="F4905" s="81">
        <v>2392</v>
      </c>
      <c r="G4905" s="81" t="s">
        <v>515</v>
      </c>
      <c r="H4905" s="81" t="s">
        <v>3921</v>
      </c>
      <c r="I4905" s="81" t="s">
        <v>3913</v>
      </c>
      <c r="J4905" s="81" t="s">
        <v>269</v>
      </c>
      <c r="K4905" s="81" t="s">
        <v>322</v>
      </c>
      <c r="L4905" s="81">
        <v>-108.31960722222222</v>
      </c>
      <c r="M4905" s="81">
        <v>39.95064419444445</v>
      </c>
      <c r="N4905" s="190">
        <v>0</v>
      </c>
      <c r="O4905" s="185">
        <v>0</v>
      </c>
      <c r="P4905" s="185">
        <v>0</v>
      </c>
      <c r="Q4905" s="185">
        <v>0</v>
      </c>
      <c r="R4905" s="186">
        <v>13.2</v>
      </c>
    </row>
    <row r="4906" spans="1:18" s="81" customFormat="1" x14ac:dyDescent="0.2">
      <c r="A4906" s="81" t="s">
        <v>147</v>
      </c>
      <c r="B4906" s="81" t="s">
        <v>493</v>
      </c>
      <c r="C4906" s="81" t="str">
        <f t="shared" si="76"/>
        <v>08103</v>
      </c>
      <c r="D4906" s="81" t="s">
        <v>606</v>
      </c>
      <c r="E4906" s="81" t="s">
        <v>3543</v>
      </c>
      <c r="F4906" s="81">
        <v>2392</v>
      </c>
      <c r="G4906" s="81" t="s">
        <v>515</v>
      </c>
      <c r="H4906" s="81" t="s">
        <v>3921</v>
      </c>
      <c r="I4906" s="81" t="s">
        <v>3913</v>
      </c>
      <c r="J4906" s="81" t="s">
        <v>269</v>
      </c>
      <c r="K4906" s="81" t="s">
        <v>322</v>
      </c>
      <c r="L4906" s="81">
        <v>-108.31960722222222</v>
      </c>
      <c r="M4906" s="81">
        <v>39.95064419444445</v>
      </c>
      <c r="N4906" s="190">
        <v>0</v>
      </c>
      <c r="O4906" s="185">
        <v>0</v>
      </c>
      <c r="P4906" s="185">
        <v>0</v>
      </c>
      <c r="Q4906" s="185">
        <v>0</v>
      </c>
      <c r="R4906" s="186">
        <v>0</v>
      </c>
    </row>
    <row r="4907" spans="1:18" s="81" customFormat="1" x14ac:dyDescent="0.2">
      <c r="A4907" s="81" t="s">
        <v>147</v>
      </c>
      <c r="B4907" s="81" t="s">
        <v>493</v>
      </c>
      <c r="C4907" s="81" t="str">
        <f t="shared" si="76"/>
        <v>08103</v>
      </c>
      <c r="D4907" s="81" t="s">
        <v>606</v>
      </c>
      <c r="E4907" s="81" t="s">
        <v>3543</v>
      </c>
      <c r="F4907" s="81">
        <v>2392</v>
      </c>
      <c r="G4907" s="81" t="s">
        <v>515</v>
      </c>
      <c r="H4907" s="81" t="s">
        <v>3921</v>
      </c>
      <c r="I4907" s="81" t="s">
        <v>3913</v>
      </c>
      <c r="J4907" s="81" t="s">
        <v>269</v>
      </c>
      <c r="K4907" s="81" t="s">
        <v>322</v>
      </c>
      <c r="L4907" s="81">
        <v>-108.31960722222222</v>
      </c>
      <c r="M4907" s="81">
        <v>39.95064419444445</v>
      </c>
      <c r="N4907" s="190">
        <v>0</v>
      </c>
      <c r="O4907" s="185">
        <v>19.2</v>
      </c>
      <c r="P4907" s="185">
        <v>0</v>
      </c>
      <c r="Q4907" s="185">
        <v>0</v>
      </c>
      <c r="R4907" s="186">
        <v>0</v>
      </c>
    </row>
    <row r="4908" spans="1:18" s="81" customFormat="1" x14ac:dyDescent="0.2">
      <c r="A4908" s="81" t="s">
        <v>147</v>
      </c>
      <c r="B4908" s="81" t="s">
        <v>493</v>
      </c>
      <c r="C4908" s="81" t="str">
        <f t="shared" si="76"/>
        <v>08103</v>
      </c>
      <c r="D4908" s="81" t="s">
        <v>606</v>
      </c>
      <c r="E4908" s="81" t="s">
        <v>3543</v>
      </c>
      <c r="F4908" s="81">
        <v>2392</v>
      </c>
      <c r="G4908" s="81" t="s">
        <v>515</v>
      </c>
      <c r="H4908" s="81" t="s">
        <v>3921</v>
      </c>
      <c r="I4908" s="81" t="s">
        <v>3913</v>
      </c>
      <c r="J4908" s="81" t="s">
        <v>269</v>
      </c>
      <c r="K4908" s="81" t="s">
        <v>322</v>
      </c>
      <c r="L4908" s="81">
        <v>-108.31960722222222</v>
      </c>
      <c r="M4908" s="81">
        <v>39.95064419444445</v>
      </c>
      <c r="N4908" s="190">
        <v>0</v>
      </c>
      <c r="O4908" s="185">
        <v>0</v>
      </c>
      <c r="P4908" s="185">
        <v>41.5</v>
      </c>
      <c r="Q4908" s="185">
        <v>0</v>
      </c>
      <c r="R4908" s="186">
        <v>0</v>
      </c>
    </row>
    <row r="4909" spans="1:18" s="81" customFormat="1" x14ac:dyDescent="0.2">
      <c r="A4909" s="81" t="s">
        <v>147</v>
      </c>
      <c r="B4909" s="81" t="s">
        <v>493</v>
      </c>
      <c r="C4909" s="81" t="str">
        <f t="shared" si="76"/>
        <v>08103</v>
      </c>
      <c r="D4909" s="81" t="s">
        <v>606</v>
      </c>
      <c r="E4909" s="81" t="s">
        <v>3543</v>
      </c>
      <c r="F4909" s="81">
        <v>2392</v>
      </c>
      <c r="G4909" s="81" t="s">
        <v>515</v>
      </c>
      <c r="H4909" s="81" t="s">
        <v>3921</v>
      </c>
      <c r="I4909" s="81" t="s">
        <v>3913</v>
      </c>
      <c r="J4909" s="81" t="s">
        <v>269</v>
      </c>
      <c r="K4909" s="81" t="s">
        <v>322</v>
      </c>
      <c r="L4909" s="81">
        <v>-108.31960722222222</v>
      </c>
      <c r="M4909" s="81">
        <v>39.95064419444445</v>
      </c>
      <c r="N4909" s="190">
        <v>30.4</v>
      </c>
      <c r="O4909" s="185">
        <v>0</v>
      </c>
      <c r="P4909" s="185">
        <v>0</v>
      </c>
      <c r="Q4909" s="185">
        <v>0</v>
      </c>
      <c r="R4909" s="186">
        <v>0</v>
      </c>
    </row>
    <row r="4910" spans="1:18" s="81" customFormat="1" x14ac:dyDescent="0.2">
      <c r="A4910" s="81" t="s">
        <v>147</v>
      </c>
      <c r="B4910" s="81" t="s">
        <v>493</v>
      </c>
      <c r="C4910" s="81" t="str">
        <f t="shared" si="76"/>
        <v>08103</v>
      </c>
      <c r="D4910" s="81" t="s">
        <v>606</v>
      </c>
      <c r="E4910" s="81" t="s">
        <v>3543</v>
      </c>
      <c r="F4910" s="81">
        <v>2392</v>
      </c>
      <c r="G4910" s="81" t="s">
        <v>515</v>
      </c>
      <c r="H4910" s="81" t="s">
        <v>3921</v>
      </c>
      <c r="I4910" s="81" t="s">
        <v>3913</v>
      </c>
      <c r="J4910" s="81" t="s">
        <v>269</v>
      </c>
      <c r="K4910" s="81" t="s">
        <v>322</v>
      </c>
      <c r="L4910" s="81">
        <v>-108.31960722222222</v>
      </c>
      <c r="M4910" s="81">
        <v>39.95064419444445</v>
      </c>
      <c r="N4910" s="190">
        <v>0</v>
      </c>
      <c r="O4910" s="185">
        <v>0</v>
      </c>
      <c r="P4910" s="185">
        <v>0</v>
      </c>
      <c r="Q4910" s="185">
        <v>0</v>
      </c>
      <c r="R4910" s="186">
        <v>13.2</v>
      </c>
    </row>
    <row r="4911" spans="1:18" s="81" customFormat="1" x14ac:dyDescent="0.2">
      <c r="A4911" s="81" t="s">
        <v>147</v>
      </c>
      <c r="B4911" s="81" t="s">
        <v>493</v>
      </c>
      <c r="C4911" s="81" t="str">
        <f t="shared" si="76"/>
        <v>08103</v>
      </c>
      <c r="D4911" s="81" t="s">
        <v>606</v>
      </c>
      <c r="E4911" s="81" t="s">
        <v>3543</v>
      </c>
      <c r="F4911" s="81">
        <v>2392</v>
      </c>
      <c r="G4911" s="81" t="s">
        <v>515</v>
      </c>
      <c r="H4911" s="81" t="s">
        <v>3921</v>
      </c>
      <c r="I4911" s="81" t="s">
        <v>3913</v>
      </c>
      <c r="J4911" s="81" t="s">
        <v>269</v>
      </c>
      <c r="K4911" s="81" t="s">
        <v>322</v>
      </c>
      <c r="L4911" s="81">
        <v>-108.31960722222222</v>
      </c>
      <c r="M4911" s="81">
        <v>39.95064419444445</v>
      </c>
      <c r="N4911" s="190">
        <v>0</v>
      </c>
      <c r="O4911" s="185">
        <v>0</v>
      </c>
      <c r="P4911" s="185">
        <v>0</v>
      </c>
      <c r="Q4911" s="185">
        <v>0</v>
      </c>
      <c r="R4911" s="186">
        <v>0</v>
      </c>
    </row>
    <row r="4912" spans="1:18" s="81" customFormat="1" x14ac:dyDescent="0.2">
      <c r="A4912" s="81" t="s">
        <v>147</v>
      </c>
      <c r="B4912" s="81" t="s">
        <v>493</v>
      </c>
      <c r="C4912" s="81" t="str">
        <f t="shared" si="76"/>
        <v>08103</v>
      </c>
      <c r="D4912" s="81" t="s">
        <v>606</v>
      </c>
      <c r="E4912" s="81" t="s">
        <v>3543</v>
      </c>
      <c r="F4912" s="81">
        <v>2392</v>
      </c>
      <c r="G4912" s="81" t="s">
        <v>515</v>
      </c>
      <c r="H4912" s="81" t="s">
        <v>3921</v>
      </c>
      <c r="I4912" s="81" t="s">
        <v>3913</v>
      </c>
      <c r="J4912" s="81" t="s">
        <v>269</v>
      </c>
      <c r="K4912" s="81" t="s">
        <v>322</v>
      </c>
      <c r="L4912" s="81">
        <v>-108.31960722222222</v>
      </c>
      <c r="M4912" s="81">
        <v>39.95064419444445</v>
      </c>
      <c r="N4912" s="190">
        <v>0</v>
      </c>
      <c r="O4912" s="185">
        <v>19.2</v>
      </c>
      <c r="P4912" s="185">
        <v>0</v>
      </c>
      <c r="Q4912" s="185">
        <v>0</v>
      </c>
      <c r="R4912" s="186">
        <v>0</v>
      </c>
    </row>
    <row r="4913" spans="1:18" s="81" customFormat="1" x14ac:dyDescent="0.2">
      <c r="A4913" s="81" t="s">
        <v>147</v>
      </c>
      <c r="B4913" s="81" t="s">
        <v>493</v>
      </c>
      <c r="C4913" s="81" t="str">
        <f t="shared" si="76"/>
        <v>08103</v>
      </c>
      <c r="D4913" s="81" t="s">
        <v>606</v>
      </c>
      <c r="E4913" s="81" t="s">
        <v>3543</v>
      </c>
      <c r="F4913" s="81">
        <v>4.4000000000000004</v>
      </c>
      <c r="G4913" s="81" t="s">
        <v>515</v>
      </c>
      <c r="H4913" s="81" t="s">
        <v>3922</v>
      </c>
      <c r="I4913" s="81" t="s">
        <v>3913</v>
      </c>
      <c r="J4913" s="81" t="s">
        <v>269</v>
      </c>
      <c r="K4913" s="81" t="s">
        <v>322</v>
      </c>
      <c r="L4913" s="81">
        <v>-108.31960722222222</v>
      </c>
      <c r="M4913" s="81">
        <v>39.95064419444445</v>
      </c>
      <c r="N4913" s="190">
        <v>0</v>
      </c>
      <c r="O4913" s="185">
        <v>0.14000000000000001</v>
      </c>
      <c r="P4913" s="185">
        <v>0</v>
      </c>
      <c r="Q4913" s="185">
        <v>0</v>
      </c>
      <c r="R4913" s="186">
        <v>0</v>
      </c>
    </row>
    <row r="4914" spans="1:18" s="81" customFormat="1" x14ac:dyDescent="0.2">
      <c r="A4914" s="81" t="s">
        <v>147</v>
      </c>
      <c r="B4914" s="81" t="s">
        <v>493</v>
      </c>
      <c r="C4914" s="81" t="str">
        <f t="shared" si="76"/>
        <v>08103</v>
      </c>
      <c r="D4914" s="81" t="s">
        <v>606</v>
      </c>
      <c r="E4914" s="81" t="s">
        <v>3543</v>
      </c>
      <c r="F4914" s="81">
        <v>4.4000000000000004</v>
      </c>
      <c r="G4914" s="81" t="s">
        <v>515</v>
      </c>
      <c r="H4914" s="81" t="s">
        <v>3922</v>
      </c>
      <c r="I4914" s="81" t="s">
        <v>3913</v>
      </c>
      <c r="J4914" s="81" t="s">
        <v>269</v>
      </c>
      <c r="K4914" s="81" t="s">
        <v>322</v>
      </c>
      <c r="L4914" s="81">
        <v>-108.31960722222222</v>
      </c>
      <c r="M4914" s="81">
        <v>39.95064419444445</v>
      </c>
      <c r="N4914" s="190">
        <v>0</v>
      </c>
      <c r="O4914" s="185">
        <v>0.14000000000000001</v>
      </c>
      <c r="P4914" s="185">
        <v>0</v>
      </c>
      <c r="Q4914" s="185">
        <v>0</v>
      </c>
      <c r="R4914" s="186">
        <v>0</v>
      </c>
    </row>
    <row r="4915" spans="1:18" s="81" customFormat="1" x14ac:dyDescent="0.2">
      <c r="A4915" s="81" t="s">
        <v>147</v>
      </c>
      <c r="B4915" s="81" t="s">
        <v>493</v>
      </c>
      <c r="C4915" s="81" t="str">
        <f t="shared" si="76"/>
        <v>08103</v>
      </c>
      <c r="D4915" s="81" t="s">
        <v>606</v>
      </c>
      <c r="E4915" s="81" t="s">
        <v>3543</v>
      </c>
      <c r="F4915" s="81">
        <v>789</v>
      </c>
      <c r="G4915" s="81" t="s">
        <v>526</v>
      </c>
      <c r="H4915" s="81" t="s">
        <v>602</v>
      </c>
      <c r="I4915" s="81" t="s">
        <v>3913</v>
      </c>
      <c r="J4915" s="81" t="s">
        <v>277</v>
      </c>
      <c r="K4915" s="81" t="s">
        <v>350</v>
      </c>
      <c r="L4915" s="81">
        <v>-108.31960722222222</v>
      </c>
      <c r="M4915" s="81">
        <v>39.95064419444445</v>
      </c>
      <c r="N4915" s="190">
        <v>0</v>
      </c>
      <c r="O4915" s="185">
        <v>49.1</v>
      </c>
      <c r="P4915" s="185">
        <v>0</v>
      </c>
      <c r="Q4915" s="185">
        <v>0</v>
      </c>
      <c r="R4915" s="186">
        <v>0</v>
      </c>
    </row>
    <row r="4916" spans="1:18" s="81" customFormat="1" x14ac:dyDescent="0.2">
      <c r="A4916" s="81" t="s">
        <v>147</v>
      </c>
      <c r="B4916" s="81" t="s">
        <v>493</v>
      </c>
      <c r="C4916" s="81" t="str">
        <f t="shared" si="76"/>
        <v>08103</v>
      </c>
      <c r="D4916" s="81" t="s">
        <v>606</v>
      </c>
      <c r="E4916" s="81" t="s">
        <v>3543</v>
      </c>
      <c r="F4916" s="81">
        <v>22300.026000000002</v>
      </c>
      <c r="G4916" s="81" t="s">
        <v>528</v>
      </c>
      <c r="H4916" s="81" t="s">
        <v>1364</v>
      </c>
      <c r="I4916" s="81" t="s">
        <v>3913</v>
      </c>
      <c r="J4916" s="81" t="s">
        <v>14</v>
      </c>
      <c r="K4916" s="81" t="s">
        <v>494</v>
      </c>
      <c r="L4916" s="81">
        <v>-108.31960722222222</v>
      </c>
      <c r="M4916" s="81">
        <v>39.95064419444445</v>
      </c>
      <c r="N4916" s="190">
        <v>0</v>
      </c>
      <c r="O4916" s="185">
        <v>13.851648097088004</v>
      </c>
      <c r="P4916" s="185">
        <v>0</v>
      </c>
      <c r="Q4916" s="185">
        <v>0</v>
      </c>
      <c r="R4916" s="186">
        <v>0</v>
      </c>
    </row>
    <row r="4917" spans="1:18" s="81" customFormat="1" x14ac:dyDescent="0.2">
      <c r="A4917" s="81" t="s">
        <v>147</v>
      </c>
      <c r="B4917" s="81" t="s">
        <v>493</v>
      </c>
      <c r="C4917" s="81" t="str">
        <f t="shared" si="76"/>
        <v>08103</v>
      </c>
      <c r="D4917" s="81" t="s">
        <v>606</v>
      </c>
      <c r="E4917" s="81" t="s">
        <v>3543</v>
      </c>
      <c r="F4917" s="81">
        <v>22300.026000000002</v>
      </c>
      <c r="G4917" s="81" t="s">
        <v>528</v>
      </c>
      <c r="H4917" s="81" t="s">
        <v>3923</v>
      </c>
      <c r="I4917" s="81" t="s">
        <v>3913</v>
      </c>
      <c r="J4917" s="81" t="s">
        <v>14</v>
      </c>
      <c r="K4917" s="81" t="s">
        <v>494</v>
      </c>
      <c r="L4917" s="81">
        <v>-108.31960722222222</v>
      </c>
      <c r="M4917" s="81">
        <v>39.95064419444445</v>
      </c>
      <c r="N4917" s="190">
        <v>0</v>
      </c>
      <c r="O4917" s="185">
        <v>13.851648097088004</v>
      </c>
      <c r="P4917" s="185">
        <v>0</v>
      </c>
      <c r="Q4917" s="185">
        <v>0</v>
      </c>
      <c r="R4917" s="186">
        <v>0</v>
      </c>
    </row>
    <row r="4918" spans="1:18" s="81" customFormat="1" x14ac:dyDescent="0.2">
      <c r="A4918" s="81" t="s">
        <v>147</v>
      </c>
      <c r="B4918" s="81" t="s">
        <v>493</v>
      </c>
      <c r="C4918" s="81" t="str">
        <f t="shared" si="76"/>
        <v>08103</v>
      </c>
      <c r="D4918" s="81" t="s">
        <v>606</v>
      </c>
      <c r="E4918" s="81" t="s">
        <v>3545</v>
      </c>
      <c r="F4918" s="81">
        <v>166.74</v>
      </c>
      <c r="G4918" s="81" t="s">
        <v>528</v>
      </c>
      <c r="H4918" s="81" t="s">
        <v>1350</v>
      </c>
      <c r="I4918" s="81" t="s">
        <v>3924</v>
      </c>
      <c r="J4918" s="81" t="s">
        <v>14</v>
      </c>
      <c r="K4918" s="81" t="s">
        <v>494</v>
      </c>
      <c r="L4918" s="81">
        <v>-109.01556886111111</v>
      </c>
      <c r="M4918" s="81">
        <v>39.884513749999996</v>
      </c>
      <c r="N4918" s="190">
        <v>0</v>
      </c>
      <c r="O4918" s="185">
        <v>0</v>
      </c>
      <c r="P4918" s="185">
        <v>0</v>
      </c>
      <c r="Q4918" s="185">
        <v>0</v>
      </c>
      <c r="R4918" s="186">
        <v>0</v>
      </c>
    </row>
    <row r="4919" spans="1:18" s="81" customFormat="1" x14ac:dyDescent="0.2">
      <c r="A4919" s="81" t="s">
        <v>147</v>
      </c>
      <c r="B4919" s="81" t="s">
        <v>493</v>
      </c>
      <c r="C4919" s="81" t="str">
        <f t="shared" si="76"/>
        <v>08103</v>
      </c>
      <c r="D4919" s="81" t="s">
        <v>606</v>
      </c>
      <c r="E4919" s="81" t="s">
        <v>3545</v>
      </c>
      <c r="F4919" s="81">
        <v>166.74</v>
      </c>
      <c r="G4919" s="81" t="s">
        <v>528</v>
      </c>
      <c r="H4919" s="81" t="s">
        <v>1350</v>
      </c>
      <c r="I4919" s="81" t="s">
        <v>3924</v>
      </c>
      <c r="J4919" s="81" t="s">
        <v>14</v>
      </c>
      <c r="K4919" s="81" t="s">
        <v>494</v>
      </c>
      <c r="L4919" s="81">
        <v>-109.01556886111111</v>
      </c>
      <c r="M4919" s="81">
        <v>39.884513749999996</v>
      </c>
      <c r="N4919" s="190">
        <v>0</v>
      </c>
      <c r="O4919" s="185">
        <v>0</v>
      </c>
      <c r="P4919" s="185">
        <v>0</v>
      </c>
      <c r="Q4919" s="185">
        <v>0</v>
      </c>
      <c r="R4919" s="186">
        <v>0</v>
      </c>
    </row>
    <row r="4920" spans="1:18" s="81" customFormat="1" x14ac:dyDescent="0.2">
      <c r="A4920" s="81" t="s">
        <v>147</v>
      </c>
      <c r="B4920" s="81" t="s">
        <v>493</v>
      </c>
      <c r="C4920" s="81" t="str">
        <f t="shared" si="76"/>
        <v>08103</v>
      </c>
      <c r="D4920" s="81" t="s">
        <v>606</v>
      </c>
      <c r="E4920" s="81" t="s">
        <v>3545</v>
      </c>
      <c r="F4920" s="81">
        <v>166.74</v>
      </c>
      <c r="G4920" s="81" t="s">
        <v>528</v>
      </c>
      <c r="H4920" s="81" t="s">
        <v>1350</v>
      </c>
      <c r="I4920" s="81" t="s">
        <v>3924</v>
      </c>
      <c r="J4920" s="81" t="s">
        <v>14</v>
      </c>
      <c r="K4920" s="81" t="s">
        <v>494</v>
      </c>
      <c r="L4920" s="81">
        <v>-109.01556886111111</v>
      </c>
      <c r="M4920" s="81">
        <v>39.884513749999996</v>
      </c>
      <c r="N4920" s="190">
        <v>0</v>
      </c>
      <c r="O4920" s="185">
        <v>4.434761527858015</v>
      </c>
      <c r="P4920" s="185">
        <v>0</v>
      </c>
      <c r="Q4920" s="185">
        <v>0</v>
      </c>
      <c r="R4920" s="186">
        <v>0</v>
      </c>
    </row>
    <row r="4921" spans="1:18" s="81" customFormat="1" x14ac:dyDescent="0.2">
      <c r="A4921" s="81" t="s">
        <v>147</v>
      </c>
      <c r="B4921" s="81" t="s">
        <v>493</v>
      </c>
      <c r="C4921" s="81" t="str">
        <f t="shared" si="76"/>
        <v>08103</v>
      </c>
      <c r="D4921" s="81" t="s">
        <v>606</v>
      </c>
      <c r="E4921" s="81" t="s">
        <v>3547</v>
      </c>
      <c r="F4921" s="81">
        <v>121.422</v>
      </c>
      <c r="G4921" s="81" t="s">
        <v>528</v>
      </c>
      <c r="H4921" s="81" t="s">
        <v>1350</v>
      </c>
      <c r="I4921" s="81" t="s">
        <v>3925</v>
      </c>
      <c r="J4921" s="81" t="s">
        <v>14</v>
      </c>
      <c r="K4921" s="81" t="s">
        <v>494</v>
      </c>
      <c r="L4921" s="81">
        <v>-109.02419919444446</v>
      </c>
      <c r="M4921" s="81">
        <v>39.884040194444445</v>
      </c>
      <c r="N4921" s="190">
        <v>0</v>
      </c>
      <c r="O4921" s="185">
        <v>0</v>
      </c>
      <c r="P4921" s="185">
        <v>0</v>
      </c>
      <c r="Q4921" s="185">
        <v>0</v>
      </c>
      <c r="R4921" s="186">
        <v>0</v>
      </c>
    </row>
    <row r="4922" spans="1:18" s="81" customFormat="1" x14ac:dyDescent="0.2">
      <c r="A4922" s="81" t="s">
        <v>147</v>
      </c>
      <c r="B4922" s="81" t="s">
        <v>493</v>
      </c>
      <c r="C4922" s="81" t="str">
        <f t="shared" si="76"/>
        <v>08103</v>
      </c>
      <c r="D4922" s="81" t="s">
        <v>606</v>
      </c>
      <c r="E4922" s="81" t="s">
        <v>3547</v>
      </c>
      <c r="F4922" s="81">
        <v>121.422</v>
      </c>
      <c r="G4922" s="81" t="s">
        <v>528</v>
      </c>
      <c r="H4922" s="81" t="s">
        <v>1350</v>
      </c>
      <c r="I4922" s="81" t="s">
        <v>3925</v>
      </c>
      <c r="J4922" s="81" t="s">
        <v>14</v>
      </c>
      <c r="K4922" s="81" t="s">
        <v>494</v>
      </c>
      <c r="L4922" s="81">
        <v>-109.02419919444446</v>
      </c>
      <c r="M4922" s="81">
        <v>39.884040194444445</v>
      </c>
      <c r="N4922" s="190">
        <v>0</v>
      </c>
      <c r="O4922" s="185">
        <v>0</v>
      </c>
      <c r="P4922" s="185">
        <v>0</v>
      </c>
      <c r="Q4922" s="185">
        <v>0</v>
      </c>
      <c r="R4922" s="186">
        <v>0</v>
      </c>
    </row>
    <row r="4923" spans="1:18" s="81" customFormat="1" x14ac:dyDescent="0.2">
      <c r="A4923" s="81" t="s">
        <v>147</v>
      </c>
      <c r="B4923" s="81" t="s">
        <v>493</v>
      </c>
      <c r="C4923" s="81" t="str">
        <f t="shared" si="76"/>
        <v>08103</v>
      </c>
      <c r="D4923" s="81" t="s">
        <v>606</v>
      </c>
      <c r="E4923" s="81" t="s">
        <v>3547</v>
      </c>
      <c r="F4923" s="81">
        <v>121.422</v>
      </c>
      <c r="G4923" s="81" t="s">
        <v>528</v>
      </c>
      <c r="H4923" s="81" t="s">
        <v>1350</v>
      </c>
      <c r="I4923" s="81" t="s">
        <v>3925</v>
      </c>
      <c r="J4923" s="81" t="s">
        <v>14</v>
      </c>
      <c r="K4923" s="81" t="s">
        <v>494</v>
      </c>
      <c r="L4923" s="81">
        <v>-109.02419919444446</v>
      </c>
      <c r="M4923" s="81">
        <v>39.884040194444445</v>
      </c>
      <c r="N4923" s="190">
        <v>0</v>
      </c>
      <c r="O4923" s="185">
        <v>3.2294447297323732</v>
      </c>
      <c r="P4923" s="185">
        <v>0</v>
      </c>
      <c r="Q4923" s="185">
        <v>0</v>
      </c>
      <c r="R4923" s="186">
        <v>0</v>
      </c>
    </row>
    <row r="4924" spans="1:18" s="81" customFormat="1" x14ac:dyDescent="0.2">
      <c r="A4924" s="81" t="s">
        <v>147</v>
      </c>
      <c r="B4924" s="81" t="s">
        <v>493</v>
      </c>
      <c r="C4924" s="81" t="str">
        <f t="shared" si="76"/>
        <v>08103</v>
      </c>
      <c r="D4924" s="81" t="s">
        <v>606</v>
      </c>
      <c r="E4924" s="81" t="s">
        <v>3926</v>
      </c>
      <c r="F4924" s="81">
        <v>31.373999999999999</v>
      </c>
      <c r="G4924" s="81" t="s">
        <v>528</v>
      </c>
      <c r="H4924" s="81" t="s">
        <v>1345</v>
      </c>
      <c r="I4924" s="81" t="s">
        <v>3927</v>
      </c>
      <c r="J4924" s="81" t="s">
        <v>14</v>
      </c>
      <c r="K4924" s="81" t="s">
        <v>494</v>
      </c>
      <c r="L4924" s="81">
        <v>-108.19072430555556</v>
      </c>
      <c r="M4924" s="81">
        <v>40.103919055555558</v>
      </c>
      <c r="N4924" s="190">
        <v>0</v>
      </c>
      <c r="O4924" s="185">
        <v>2.0420926057144317</v>
      </c>
      <c r="P4924" s="185">
        <v>0</v>
      </c>
      <c r="Q4924" s="185">
        <v>0</v>
      </c>
      <c r="R4924" s="186">
        <v>0</v>
      </c>
    </row>
    <row r="4925" spans="1:18" s="81" customFormat="1" x14ac:dyDescent="0.2">
      <c r="A4925" s="81" t="s">
        <v>147</v>
      </c>
      <c r="B4925" s="81" t="s">
        <v>493</v>
      </c>
      <c r="C4925" s="81" t="str">
        <f t="shared" si="76"/>
        <v>08103</v>
      </c>
      <c r="D4925" s="81" t="s">
        <v>606</v>
      </c>
      <c r="E4925" s="81" t="s">
        <v>3928</v>
      </c>
      <c r="F4925" s="81">
        <v>44.058</v>
      </c>
      <c r="G4925" s="81" t="s">
        <v>528</v>
      </c>
      <c r="H4925" s="81" t="s">
        <v>565</v>
      </c>
      <c r="I4925" s="81" t="s">
        <v>3929</v>
      </c>
      <c r="J4925" s="81" t="s">
        <v>14</v>
      </c>
      <c r="K4925" s="81" t="s">
        <v>494</v>
      </c>
      <c r="L4925" s="81">
        <v>-108.06346802777777</v>
      </c>
      <c r="M4925" s="81">
        <v>39.837365472222224</v>
      </c>
      <c r="N4925" s="190">
        <v>0</v>
      </c>
      <c r="O4925" s="185">
        <v>2.867677568131779</v>
      </c>
      <c r="P4925" s="185">
        <v>0</v>
      </c>
      <c r="Q4925" s="185">
        <v>0</v>
      </c>
      <c r="R4925" s="186">
        <v>0</v>
      </c>
    </row>
    <row r="4926" spans="1:18" s="81" customFormat="1" x14ac:dyDescent="0.2">
      <c r="A4926" s="81" t="s">
        <v>147</v>
      </c>
      <c r="B4926" s="81" t="s">
        <v>493</v>
      </c>
      <c r="C4926" s="81" t="str">
        <f t="shared" si="76"/>
        <v>08103</v>
      </c>
      <c r="D4926" s="81" t="s">
        <v>606</v>
      </c>
      <c r="E4926" s="81" t="s">
        <v>3549</v>
      </c>
      <c r="F4926" s="81">
        <v>18.858000000000001</v>
      </c>
      <c r="G4926" s="81" t="s">
        <v>528</v>
      </c>
      <c r="H4926" s="81" t="s">
        <v>565</v>
      </c>
      <c r="I4926" s="81" t="s">
        <v>3930</v>
      </c>
      <c r="J4926" s="81" t="s">
        <v>14</v>
      </c>
      <c r="K4926" s="81" t="s">
        <v>494</v>
      </c>
      <c r="L4926" s="81">
        <v>-108.30918947222222</v>
      </c>
      <c r="M4926" s="81">
        <v>39.916336083333334</v>
      </c>
      <c r="N4926" s="190">
        <v>0</v>
      </c>
      <c r="O4926" s="185">
        <v>1.2274425434615528</v>
      </c>
      <c r="P4926" s="185">
        <v>0</v>
      </c>
      <c r="Q4926" s="185">
        <v>0</v>
      </c>
      <c r="R4926" s="186">
        <v>0</v>
      </c>
    </row>
    <row r="4927" spans="1:18" s="81" customFormat="1" x14ac:dyDescent="0.2">
      <c r="A4927" s="81" t="s">
        <v>147</v>
      </c>
      <c r="B4927" s="81" t="s">
        <v>493</v>
      </c>
      <c r="C4927" s="81" t="str">
        <f t="shared" si="76"/>
        <v>08103</v>
      </c>
      <c r="D4927" s="81" t="s">
        <v>606</v>
      </c>
      <c r="E4927" s="81" t="s">
        <v>3552</v>
      </c>
      <c r="F4927" s="81">
        <v>68.123999999999995</v>
      </c>
      <c r="G4927" s="81" t="s">
        <v>528</v>
      </c>
      <c r="H4927" s="81" t="s">
        <v>565</v>
      </c>
      <c r="I4927" s="81" t="s">
        <v>3931</v>
      </c>
      <c r="J4927" s="81" t="s">
        <v>14</v>
      </c>
      <c r="K4927" s="81" t="s">
        <v>494</v>
      </c>
      <c r="L4927" s="81">
        <v>-108.14081780555556</v>
      </c>
      <c r="M4927" s="81">
        <v>39.849936527777778</v>
      </c>
      <c r="N4927" s="190">
        <v>0</v>
      </c>
      <c r="O4927" s="185">
        <v>4.4341020166918446</v>
      </c>
      <c r="P4927" s="185">
        <v>0</v>
      </c>
      <c r="Q4927" s="185">
        <v>0</v>
      </c>
      <c r="R4927" s="186">
        <v>0</v>
      </c>
    </row>
    <row r="4928" spans="1:18" s="81" customFormat="1" x14ac:dyDescent="0.2">
      <c r="A4928" s="81" t="s">
        <v>147</v>
      </c>
      <c r="B4928" s="81" t="s">
        <v>493</v>
      </c>
      <c r="C4928" s="81" t="str">
        <f t="shared" si="76"/>
        <v>08103</v>
      </c>
      <c r="D4928" s="81" t="s">
        <v>606</v>
      </c>
      <c r="E4928" s="81" t="s">
        <v>868</v>
      </c>
      <c r="F4928" s="81">
        <v>3.7</v>
      </c>
      <c r="G4928" s="81" t="s">
        <v>515</v>
      </c>
      <c r="H4928" s="81" t="s">
        <v>3932</v>
      </c>
      <c r="I4928" s="81" t="s">
        <v>3933</v>
      </c>
      <c r="J4928" s="81" t="s">
        <v>229</v>
      </c>
      <c r="K4928" s="81" t="s">
        <v>333</v>
      </c>
      <c r="L4928" s="81">
        <v>-108.20556944444445</v>
      </c>
      <c r="M4928" s="81">
        <v>40.132819444444443</v>
      </c>
      <c r="N4928" s="190">
        <v>0</v>
      </c>
      <c r="O4928" s="185">
        <v>0</v>
      </c>
      <c r="P4928" s="185">
        <v>6.84</v>
      </c>
      <c r="Q4928" s="185">
        <v>0</v>
      </c>
      <c r="R4928" s="186">
        <v>0</v>
      </c>
    </row>
    <row r="4929" spans="1:18" s="81" customFormat="1" x14ac:dyDescent="0.2">
      <c r="A4929" s="81" t="s">
        <v>147</v>
      </c>
      <c r="B4929" s="81" t="s">
        <v>493</v>
      </c>
      <c r="C4929" s="81" t="str">
        <f t="shared" si="76"/>
        <v>08103</v>
      </c>
      <c r="D4929" s="81" t="s">
        <v>606</v>
      </c>
      <c r="E4929" s="81" t="s">
        <v>868</v>
      </c>
      <c r="F4929" s="81">
        <v>3.7</v>
      </c>
      <c r="G4929" s="81" t="s">
        <v>515</v>
      </c>
      <c r="H4929" s="81" t="s">
        <v>3932</v>
      </c>
      <c r="I4929" s="81" t="s">
        <v>3933</v>
      </c>
      <c r="J4929" s="81" t="s">
        <v>229</v>
      </c>
      <c r="K4929" s="81" t="s">
        <v>333</v>
      </c>
      <c r="L4929" s="81">
        <v>-108.20556944444445</v>
      </c>
      <c r="M4929" s="81">
        <v>40.132819444444443</v>
      </c>
      <c r="N4929" s="190">
        <v>4.07</v>
      </c>
      <c r="O4929" s="185">
        <v>0</v>
      </c>
      <c r="P4929" s="185">
        <v>0</v>
      </c>
      <c r="Q4929" s="185">
        <v>0</v>
      </c>
      <c r="R4929" s="186">
        <v>0</v>
      </c>
    </row>
    <row r="4930" spans="1:18" s="81" customFormat="1" x14ac:dyDescent="0.2">
      <c r="A4930" s="81" t="s">
        <v>147</v>
      </c>
      <c r="B4930" s="81" t="s">
        <v>493</v>
      </c>
      <c r="C4930" s="81" t="str">
        <f t="shared" si="76"/>
        <v>08103</v>
      </c>
      <c r="D4930" s="81" t="s">
        <v>606</v>
      </c>
      <c r="E4930" s="81" t="s">
        <v>868</v>
      </c>
      <c r="F4930" s="81">
        <v>3.7</v>
      </c>
      <c r="G4930" s="81" t="s">
        <v>515</v>
      </c>
      <c r="H4930" s="81" t="s">
        <v>3932</v>
      </c>
      <c r="I4930" s="81" t="s">
        <v>3933</v>
      </c>
      <c r="J4930" s="81" t="s">
        <v>229</v>
      </c>
      <c r="K4930" s="81" t="s">
        <v>333</v>
      </c>
      <c r="L4930" s="81">
        <v>-108.20556944444445</v>
      </c>
      <c r="M4930" s="81">
        <v>40.132819444444443</v>
      </c>
      <c r="N4930" s="190">
        <v>0</v>
      </c>
      <c r="O4930" s="185">
        <v>0</v>
      </c>
      <c r="P4930" s="185">
        <v>0</v>
      </c>
      <c r="Q4930" s="185">
        <v>0</v>
      </c>
      <c r="R4930" s="186">
        <v>1.8499999999999999E-2</v>
      </c>
    </row>
    <row r="4931" spans="1:18" s="81" customFormat="1" x14ac:dyDescent="0.2">
      <c r="A4931" s="81" t="s">
        <v>147</v>
      </c>
      <c r="B4931" s="81" t="s">
        <v>493</v>
      </c>
      <c r="C4931" s="81" t="str">
        <f t="shared" si="76"/>
        <v>08103</v>
      </c>
      <c r="D4931" s="81" t="s">
        <v>606</v>
      </c>
      <c r="E4931" s="81" t="s">
        <v>868</v>
      </c>
      <c r="F4931" s="81">
        <v>3.7</v>
      </c>
      <c r="G4931" s="81" t="s">
        <v>515</v>
      </c>
      <c r="H4931" s="81" t="s">
        <v>3932</v>
      </c>
      <c r="I4931" s="81" t="s">
        <v>3933</v>
      </c>
      <c r="J4931" s="81" t="s">
        <v>229</v>
      </c>
      <c r="K4931" s="81" t="s">
        <v>333</v>
      </c>
      <c r="L4931" s="81">
        <v>-108.20556944444445</v>
      </c>
      <c r="M4931" s="81">
        <v>40.132819444444443</v>
      </c>
      <c r="N4931" s="190">
        <v>0</v>
      </c>
      <c r="O4931" s="185">
        <v>0</v>
      </c>
      <c r="P4931" s="185">
        <v>0</v>
      </c>
      <c r="Q4931" s="185">
        <v>0</v>
      </c>
      <c r="R4931" s="186">
        <v>0</v>
      </c>
    </row>
    <row r="4932" spans="1:18" s="81" customFormat="1" x14ac:dyDescent="0.2">
      <c r="A4932" s="81" t="s">
        <v>147</v>
      </c>
      <c r="B4932" s="81" t="s">
        <v>493</v>
      </c>
      <c r="C4932" s="81" t="str">
        <f t="shared" si="76"/>
        <v>08103</v>
      </c>
      <c r="D4932" s="81" t="s">
        <v>606</v>
      </c>
      <c r="E4932" s="81" t="s">
        <v>868</v>
      </c>
      <c r="F4932" s="81">
        <v>3.7</v>
      </c>
      <c r="G4932" s="81" t="s">
        <v>515</v>
      </c>
      <c r="H4932" s="81" t="s">
        <v>3932</v>
      </c>
      <c r="I4932" s="81" t="s">
        <v>3933</v>
      </c>
      <c r="J4932" s="81" t="s">
        <v>229</v>
      </c>
      <c r="K4932" s="81" t="s">
        <v>333</v>
      </c>
      <c r="L4932" s="81">
        <v>-108.20556944444445</v>
      </c>
      <c r="M4932" s="81">
        <v>40.132819444444443</v>
      </c>
      <c r="N4932" s="190">
        <v>0</v>
      </c>
      <c r="O4932" s="185">
        <v>0</v>
      </c>
      <c r="P4932" s="185">
        <v>0</v>
      </c>
      <c r="Q4932" s="185">
        <v>1.1100000000000001E-3</v>
      </c>
      <c r="R4932" s="186">
        <v>0</v>
      </c>
    </row>
    <row r="4933" spans="1:18" s="81" customFormat="1" x14ac:dyDescent="0.2">
      <c r="A4933" s="81" t="s">
        <v>147</v>
      </c>
      <c r="B4933" s="81" t="s">
        <v>493</v>
      </c>
      <c r="C4933" s="81" t="str">
        <f t="shared" si="76"/>
        <v>08103</v>
      </c>
      <c r="D4933" s="81" t="s">
        <v>606</v>
      </c>
      <c r="E4933" s="81" t="s">
        <v>868</v>
      </c>
      <c r="F4933" s="81">
        <v>3.7</v>
      </c>
      <c r="G4933" s="81" t="s">
        <v>515</v>
      </c>
      <c r="H4933" s="81" t="s">
        <v>3932</v>
      </c>
      <c r="I4933" s="81" t="s">
        <v>3933</v>
      </c>
      <c r="J4933" s="81" t="s">
        <v>229</v>
      </c>
      <c r="K4933" s="81" t="s">
        <v>333</v>
      </c>
      <c r="L4933" s="81">
        <v>-108.20556944444445</v>
      </c>
      <c r="M4933" s="81">
        <v>40.132819444444443</v>
      </c>
      <c r="N4933" s="190">
        <v>0</v>
      </c>
      <c r="O4933" s="185">
        <v>0.05</v>
      </c>
      <c r="P4933" s="185">
        <v>0</v>
      </c>
      <c r="Q4933" s="185">
        <v>0</v>
      </c>
      <c r="R4933" s="186">
        <v>0</v>
      </c>
    </row>
    <row r="4934" spans="1:18" s="81" customFormat="1" x14ac:dyDescent="0.2">
      <c r="A4934" s="81" t="s">
        <v>147</v>
      </c>
      <c r="B4934" s="81" t="s">
        <v>493</v>
      </c>
      <c r="C4934" s="81" t="str">
        <f t="shared" si="76"/>
        <v>08103</v>
      </c>
      <c r="D4934" s="81" t="s">
        <v>606</v>
      </c>
      <c r="E4934" s="81" t="s">
        <v>871</v>
      </c>
      <c r="F4934" s="81">
        <v>2.5</v>
      </c>
      <c r="G4934" s="81" t="s">
        <v>515</v>
      </c>
      <c r="H4934" s="81" t="s">
        <v>3934</v>
      </c>
      <c r="I4934" s="81" t="s">
        <v>3935</v>
      </c>
      <c r="J4934" s="81" t="s">
        <v>229</v>
      </c>
      <c r="K4934" s="81" t="s">
        <v>333</v>
      </c>
      <c r="L4934" s="81">
        <v>-108.20572608333335</v>
      </c>
      <c r="M4934" s="81">
        <v>40.132716527777781</v>
      </c>
      <c r="N4934" s="190">
        <v>0</v>
      </c>
      <c r="O4934" s="185">
        <v>0</v>
      </c>
      <c r="P4934" s="185">
        <v>3.7</v>
      </c>
      <c r="Q4934" s="185">
        <v>0</v>
      </c>
      <c r="R4934" s="186">
        <v>0</v>
      </c>
    </row>
    <row r="4935" spans="1:18" s="81" customFormat="1" x14ac:dyDescent="0.2">
      <c r="A4935" s="81" t="s">
        <v>147</v>
      </c>
      <c r="B4935" s="81" t="s">
        <v>493</v>
      </c>
      <c r="C4935" s="81" t="str">
        <f t="shared" ref="C4935:C4998" si="77">B4935&amp;D4935</f>
        <v>08103</v>
      </c>
      <c r="D4935" s="81" t="s">
        <v>606</v>
      </c>
      <c r="E4935" s="81" t="s">
        <v>871</v>
      </c>
      <c r="F4935" s="81">
        <v>2.5</v>
      </c>
      <c r="G4935" s="81" t="s">
        <v>515</v>
      </c>
      <c r="H4935" s="81" t="s">
        <v>3934</v>
      </c>
      <c r="I4935" s="81" t="s">
        <v>3935</v>
      </c>
      <c r="J4935" s="81" t="s">
        <v>229</v>
      </c>
      <c r="K4935" s="81" t="s">
        <v>333</v>
      </c>
      <c r="L4935" s="81">
        <v>-108.20572608333335</v>
      </c>
      <c r="M4935" s="81">
        <v>40.132716527777781</v>
      </c>
      <c r="N4935" s="190">
        <v>2.2000000000000002</v>
      </c>
      <c r="O4935" s="185">
        <v>0</v>
      </c>
      <c r="P4935" s="185">
        <v>0</v>
      </c>
      <c r="Q4935" s="185">
        <v>0</v>
      </c>
      <c r="R4935" s="186">
        <v>0</v>
      </c>
    </row>
    <row r="4936" spans="1:18" s="81" customFormat="1" x14ac:dyDescent="0.2">
      <c r="A4936" s="81" t="s">
        <v>147</v>
      </c>
      <c r="B4936" s="81" t="s">
        <v>493</v>
      </c>
      <c r="C4936" s="81" t="str">
        <f t="shared" si="77"/>
        <v>08103</v>
      </c>
      <c r="D4936" s="81" t="s">
        <v>606</v>
      </c>
      <c r="E4936" s="81" t="s">
        <v>871</v>
      </c>
      <c r="F4936" s="81">
        <v>2.5</v>
      </c>
      <c r="G4936" s="81" t="s">
        <v>515</v>
      </c>
      <c r="H4936" s="81" t="s">
        <v>3934</v>
      </c>
      <c r="I4936" s="81" t="s">
        <v>3935</v>
      </c>
      <c r="J4936" s="81" t="s">
        <v>229</v>
      </c>
      <c r="K4936" s="81" t="s">
        <v>333</v>
      </c>
      <c r="L4936" s="81">
        <v>-108.20572608333335</v>
      </c>
      <c r="M4936" s="81">
        <v>40.132716527777781</v>
      </c>
      <c r="N4936" s="190">
        <v>0</v>
      </c>
      <c r="O4936" s="185">
        <v>0</v>
      </c>
      <c r="P4936" s="185">
        <v>0</v>
      </c>
      <c r="Q4936" s="185">
        <v>0</v>
      </c>
      <c r="R4936" s="186">
        <v>1.2500000000000001E-2</v>
      </c>
    </row>
    <row r="4937" spans="1:18" s="81" customFormat="1" x14ac:dyDescent="0.2">
      <c r="A4937" s="81" t="s">
        <v>147</v>
      </c>
      <c r="B4937" s="81" t="s">
        <v>493</v>
      </c>
      <c r="C4937" s="81" t="str">
        <f t="shared" si="77"/>
        <v>08103</v>
      </c>
      <c r="D4937" s="81" t="s">
        <v>606</v>
      </c>
      <c r="E4937" s="81" t="s">
        <v>871</v>
      </c>
      <c r="F4937" s="81">
        <v>2.5</v>
      </c>
      <c r="G4937" s="81" t="s">
        <v>515</v>
      </c>
      <c r="H4937" s="81" t="s">
        <v>3934</v>
      </c>
      <c r="I4937" s="81" t="s">
        <v>3935</v>
      </c>
      <c r="J4937" s="81" t="s">
        <v>229</v>
      </c>
      <c r="K4937" s="81" t="s">
        <v>333</v>
      </c>
      <c r="L4937" s="81">
        <v>-108.20572608333335</v>
      </c>
      <c r="M4937" s="81">
        <v>40.132716527777781</v>
      </c>
      <c r="N4937" s="190">
        <v>0</v>
      </c>
      <c r="O4937" s="185">
        <v>0</v>
      </c>
      <c r="P4937" s="185">
        <v>0</v>
      </c>
      <c r="Q4937" s="185">
        <v>0</v>
      </c>
      <c r="R4937" s="186">
        <v>0</v>
      </c>
    </row>
    <row r="4938" spans="1:18" s="81" customFormat="1" x14ac:dyDescent="0.2">
      <c r="A4938" s="81" t="s">
        <v>147</v>
      </c>
      <c r="B4938" s="81" t="s">
        <v>493</v>
      </c>
      <c r="C4938" s="81" t="str">
        <f t="shared" si="77"/>
        <v>08103</v>
      </c>
      <c r="D4938" s="81" t="s">
        <v>606</v>
      </c>
      <c r="E4938" s="81" t="s">
        <v>871</v>
      </c>
      <c r="F4938" s="81">
        <v>2.5</v>
      </c>
      <c r="G4938" s="81" t="s">
        <v>515</v>
      </c>
      <c r="H4938" s="81" t="s">
        <v>3934</v>
      </c>
      <c r="I4938" s="81" t="s">
        <v>3935</v>
      </c>
      <c r="J4938" s="81" t="s">
        <v>229</v>
      </c>
      <c r="K4938" s="81" t="s">
        <v>333</v>
      </c>
      <c r="L4938" s="81">
        <v>-108.20572608333335</v>
      </c>
      <c r="M4938" s="81">
        <v>40.132716527777781</v>
      </c>
      <c r="N4938" s="190">
        <v>0</v>
      </c>
      <c r="O4938" s="185">
        <v>0</v>
      </c>
      <c r="P4938" s="185">
        <v>0</v>
      </c>
      <c r="Q4938" s="185">
        <v>7.5000000000000002E-4</v>
      </c>
      <c r="R4938" s="186">
        <v>0</v>
      </c>
    </row>
    <row r="4939" spans="1:18" s="81" customFormat="1" x14ac:dyDescent="0.2">
      <c r="A4939" s="81" t="s">
        <v>147</v>
      </c>
      <c r="B4939" s="81" t="s">
        <v>493</v>
      </c>
      <c r="C4939" s="81" t="str">
        <f t="shared" si="77"/>
        <v>08103</v>
      </c>
      <c r="D4939" s="81" t="s">
        <v>606</v>
      </c>
      <c r="E4939" s="81" t="s">
        <v>871</v>
      </c>
      <c r="F4939" s="81">
        <v>2.5</v>
      </c>
      <c r="G4939" s="81" t="s">
        <v>515</v>
      </c>
      <c r="H4939" s="81" t="s">
        <v>3934</v>
      </c>
      <c r="I4939" s="81" t="s">
        <v>3935</v>
      </c>
      <c r="J4939" s="81" t="s">
        <v>229</v>
      </c>
      <c r="K4939" s="81" t="s">
        <v>333</v>
      </c>
      <c r="L4939" s="81">
        <v>-108.20572608333335</v>
      </c>
      <c r="M4939" s="81">
        <v>40.132716527777781</v>
      </c>
      <c r="N4939" s="190">
        <v>0</v>
      </c>
      <c r="O4939" s="185">
        <v>0.01</v>
      </c>
      <c r="P4939" s="185">
        <v>0</v>
      </c>
      <c r="Q4939" s="185">
        <v>0</v>
      </c>
      <c r="R4939" s="186">
        <v>0</v>
      </c>
    </row>
    <row r="4940" spans="1:18" s="81" customFormat="1" x14ac:dyDescent="0.2">
      <c r="A4940" s="81" t="s">
        <v>147</v>
      </c>
      <c r="B4940" s="81" t="s">
        <v>493</v>
      </c>
      <c r="C4940" s="81" t="str">
        <f t="shared" si="77"/>
        <v>08103</v>
      </c>
      <c r="D4940" s="81" t="s">
        <v>606</v>
      </c>
      <c r="E4940" s="81" t="s">
        <v>3559</v>
      </c>
      <c r="F4940" s="81">
        <v>3.9</v>
      </c>
      <c r="G4940" s="81" t="s">
        <v>515</v>
      </c>
      <c r="H4940" s="81" t="s">
        <v>3936</v>
      </c>
      <c r="I4940" s="81" t="s">
        <v>3937</v>
      </c>
      <c r="J4940" s="81" t="s">
        <v>229</v>
      </c>
      <c r="K4940" s="81" t="s">
        <v>333</v>
      </c>
      <c r="L4940" s="81">
        <v>-108.2032385</v>
      </c>
      <c r="M4940" s="81">
        <v>40.099922027777779</v>
      </c>
      <c r="N4940" s="190">
        <v>0</v>
      </c>
      <c r="O4940" s="185">
        <v>0</v>
      </c>
      <c r="P4940" s="185">
        <v>0.8</v>
      </c>
      <c r="Q4940" s="185">
        <v>0</v>
      </c>
      <c r="R4940" s="186">
        <v>0</v>
      </c>
    </row>
    <row r="4941" spans="1:18" s="81" customFormat="1" x14ac:dyDescent="0.2">
      <c r="A4941" s="81" t="s">
        <v>147</v>
      </c>
      <c r="B4941" s="81" t="s">
        <v>493</v>
      </c>
      <c r="C4941" s="81" t="str">
        <f t="shared" si="77"/>
        <v>08103</v>
      </c>
      <c r="D4941" s="81" t="s">
        <v>606</v>
      </c>
      <c r="E4941" s="81" t="s">
        <v>3559</v>
      </c>
      <c r="F4941" s="81">
        <v>3.9</v>
      </c>
      <c r="G4941" s="81" t="s">
        <v>515</v>
      </c>
      <c r="H4941" s="81" t="s">
        <v>3936</v>
      </c>
      <c r="I4941" s="81" t="s">
        <v>3937</v>
      </c>
      <c r="J4941" s="81" t="s">
        <v>229</v>
      </c>
      <c r="K4941" s="81" t="s">
        <v>333</v>
      </c>
      <c r="L4941" s="81">
        <v>-108.2032385</v>
      </c>
      <c r="M4941" s="81">
        <v>40.099922027777779</v>
      </c>
      <c r="N4941" s="190">
        <v>2.1</v>
      </c>
      <c r="O4941" s="185">
        <v>0</v>
      </c>
      <c r="P4941" s="185">
        <v>0</v>
      </c>
      <c r="Q4941" s="185">
        <v>0</v>
      </c>
      <c r="R4941" s="186">
        <v>0</v>
      </c>
    </row>
    <row r="4942" spans="1:18" s="81" customFormat="1" x14ac:dyDescent="0.2">
      <c r="A4942" s="81" t="s">
        <v>147</v>
      </c>
      <c r="B4942" s="81" t="s">
        <v>493</v>
      </c>
      <c r="C4942" s="81" t="str">
        <f t="shared" si="77"/>
        <v>08103</v>
      </c>
      <c r="D4942" s="81" t="s">
        <v>606</v>
      </c>
      <c r="E4942" s="81" t="s">
        <v>3559</v>
      </c>
      <c r="F4942" s="81">
        <v>3.9</v>
      </c>
      <c r="G4942" s="81" t="s">
        <v>515</v>
      </c>
      <c r="H4942" s="81" t="s">
        <v>3936</v>
      </c>
      <c r="I4942" s="81" t="s">
        <v>3937</v>
      </c>
      <c r="J4942" s="81" t="s">
        <v>229</v>
      </c>
      <c r="K4942" s="81" t="s">
        <v>333</v>
      </c>
      <c r="L4942" s="81">
        <v>-108.2032385</v>
      </c>
      <c r="M4942" s="81">
        <v>40.099922027777779</v>
      </c>
      <c r="N4942" s="190">
        <v>0</v>
      </c>
      <c r="O4942" s="185">
        <v>0</v>
      </c>
      <c r="P4942" s="185">
        <v>0</v>
      </c>
      <c r="Q4942" s="185">
        <v>0</v>
      </c>
      <c r="R4942" s="186">
        <v>1.95E-2</v>
      </c>
    </row>
    <row r="4943" spans="1:18" s="81" customFormat="1" x14ac:dyDescent="0.2">
      <c r="A4943" s="81" t="s">
        <v>147</v>
      </c>
      <c r="B4943" s="81" t="s">
        <v>493</v>
      </c>
      <c r="C4943" s="81" t="str">
        <f t="shared" si="77"/>
        <v>08103</v>
      </c>
      <c r="D4943" s="81" t="s">
        <v>606</v>
      </c>
      <c r="E4943" s="81" t="s">
        <v>3559</v>
      </c>
      <c r="F4943" s="81">
        <v>3.9</v>
      </c>
      <c r="G4943" s="81" t="s">
        <v>515</v>
      </c>
      <c r="H4943" s="81" t="s">
        <v>3936</v>
      </c>
      <c r="I4943" s="81" t="s">
        <v>3937</v>
      </c>
      <c r="J4943" s="81" t="s">
        <v>229</v>
      </c>
      <c r="K4943" s="81" t="s">
        <v>333</v>
      </c>
      <c r="L4943" s="81">
        <v>-108.2032385</v>
      </c>
      <c r="M4943" s="81">
        <v>40.099922027777779</v>
      </c>
      <c r="N4943" s="190">
        <v>0</v>
      </c>
      <c r="O4943" s="185">
        <v>0</v>
      </c>
      <c r="P4943" s="185">
        <v>0</v>
      </c>
      <c r="Q4943" s="185">
        <v>0</v>
      </c>
      <c r="R4943" s="186">
        <v>0</v>
      </c>
    </row>
    <row r="4944" spans="1:18" s="81" customFormat="1" x14ac:dyDescent="0.2">
      <c r="A4944" s="81" t="s">
        <v>147</v>
      </c>
      <c r="B4944" s="81" t="s">
        <v>493</v>
      </c>
      <c r="C4944" s="81" t="str">
        <f t="shared" si="77"/>
        <v>08103</v>
      </c>
      <c r="D4944" s="81" t="s">
        <v>606</v>
      </c>
      <c r="E4944" s="81" t="s">
        <v>3559</v>
      </c>
      <c r="F4944" s="81">
        <v>3.9</v>
      </c>
      <c r="G4944" s="81" t="s">
        <v>515</v>
      </c>
      <c r="H4944" s="81" t="s">
        <v>3936</v>
      </c>
      <c r="I4944" s="81" t="s">
        <v>3937</v>
      </c>
      <c r="J4944" s="81" t="s">
        <v>229</v>
      </c>
      <c r="K4944" s="81" t="s">
        <v>333</v>
      </c>
      <c r="L4944" s="81">
        <v>-108.2032385</v>
      </c>
      <c r="M4944" s="81">
        <v>40.099922027777779</v>
      </c>
      <c r="N4944" s="190">
        <v>0</v>
      </c>
      <c r="O4944" s="185">
        <v>0</v>
      </c>
      <c r="P4944" s="185">
        <v>0</v>
      </c>
      <c r="Q4944" s="185">
        <v>1.17E-3</v>
      </c>
      <c r="R4944" s="186">
        <v>0</v>
      </c>
    </row>
    <row r="4945" spans="1:18" s="81" customFormat="1" x14ac:dyDescent="0.2">
      <c r="A4945" s="81" t="s">
        <v>147</v>
      </c>
      <c r="B4945" s="81" t="s">
        <v>493</v>
      </c>
      <c r="C4945" s="81" t="str">
        <f t="shared" si="77"/>
        <v>08103</v>
      </c>
      <c r="D4945" s="81" t="s">
        <v>606</v>
      </c>
      <c r="E4945" s="81" t="s">
        <v>3559</v>
      </c>
      <c r="F4945" s="81">
        <v>3.9</v>
      </c>
      <c r="G4945" s="81" t="s">
        <v>515</v>
      </c>
      <c r="H4945" s="81" t="s">
        <v>3936</v>
      </c>
      <c r="I4945" s="81" t="s">
        <v>3937</v>
      </c>
      <c r="J4945" s="81" t="s">
        <v>229</v>
      </c>
      <c r="K4945" s="81" t="s">
        <v>333</v>
      </c>
      <c r="L4945" s="81">
        <v>-108.2032385</v>
      </c>
      <c r="M4945" s="81">
        <v>40.099922027777779</v>
      </c>
      <c r="N4945" s="190">
        <v>0</v>
      </c>
      <c r="O4945" s="185">
        <v>0.5</v>
      </c>
      <c r="P4945" s="185">
        <v>0</v>
      </c>
      <c r="Q4945" s="185">
        <v>0</v>
      </c>
      <c r="R4945" s="186">
        <v>0</v>
      </c>
    </row>
    <row r="4946" spans="1:18" s="81" customFormat="1" x14ac:dyDescent="0.2">
      <c r="A4946" s="81" t="s">
        <v>147</v>
      </c>
      <c r="B4946" s="81" t="s">
        <v>493</v>
      </c>
      <c r="C4946" s="81" t="str">
        <f t="shared" si="77"/>
        <v>08103</v>
      </c>
      <c r="D4946" s="81" t="s">
        <v>606</v>
      </c>
      <c r="E4946" s="81" t="s">
        <v>874</v>
      </c>
      <c r="F4946" s="81">
        <v>1679</v>
      </c>
      <c r="G4946" s="81" t="s">
        <v>3938</v>
      </c>
      <c r="H4946" s="81" t="s">
        <v>3939</v>
      </c>
      <c r="I4946" s="81" t="s">
        <v>3940</v>
      </c>
      <c r="J4946" s="81" t="s">
        <v>14</v>
      </c>
      <c r="K4946" s="81" t="s">
        <v>320</v>
      </c>
      <c r="L4946" s="81">
        <v>-108.30020388888889</v>
      </c>
      <c r="M4946" s="81">
        <v>39.829205166666675</v>
      </c>
      <c r="N4946" s="190">
        <v>0</v>
      </c>
      <c r="O4946" s="185">
        <v>9</v>
      </c>
      <c r="P4946" s="185">
        <v>0</v>
      </c>
      <c r="Q4946" s="185">
        <v>0</v>
      </c>
      <c r="R4946" s="186">
        <v>0</v>
      </c>
    </row>
    <row r="4947" spans="1:18" s="81" customFormat="1" x14ac:dyDescent="0.2">
      <c r="A4947" s="81" t="s">
        <v>147</v>
      </c>
      <c r="B4947" s="81" t="s">
        <v>493</v>
      </c>
      <c r="C4947" s="81" t="str">
        <f t="shared" si="77"/>
        <v>08103</v>
      </c>
      <c r="D4947" s="81" t="s">
        <v>606</v>
      </c>
      <c r="E4947" s="81" t="s">
        <v>877</v>
      </c>
      <c r="F4947" s="81">
        <v>16.899999999999999</v>
      </c>
      <c r="G4947" s="81" t="s">
        <v>515</v>
      </c>
      <c r="H4947" s="81" t="s">
        <v>3941</v>
      </c>
      <c r="I4947" s="81" t="s">
        <v>3940</v>
      </c>
      <c r="J4947" s="81" t="s">
        <v>100</v>
      </c>
      <c r="K4947" s="81" t="s">
        <v>385</v>
      </c>
      <c r="L4947" s="81">
        <v>-108.28537025</v>
      </c>
      <c r="M4947" s="81">
        <v>39.872148722222221</v>
      </c>
      <c r="N4947" s="190">
        <v>0</v>
      </c>
      <c r="O4947" s="185">
        <v>0</v>
      </c>
      <c r="P4947" s="185">
        <v>0.7</v>
      </c>
      <c r="Q4947" s="185">
        <v>0</v>
      </c>
      <c r="R4947" s="186">
        <v>0</v>
      </c>
    </row>
    <row r="4948" spans="1:18" s="81" customFormat="1" x14ac:dyDescent="0.2">
      <c r="A4948" s="81" t="s">
        <v>147</v>
      </c>
      <c r="B4948" s="81" t="s">
        <v>493</v>
      </c>
      <c r="C4948" s="81" t="str">
        <f t="shared" si="77"/>
        <v>08103</v>
      </c>
      <c r="D4948" s="81" t="s">
        <v>606</v>
      </c>
      <c r="E4948" s="81" t="s">
        <v>877</v>
      </c>
      <c r="F4948" s="81">
        <v>16.899999999999999</v>
      </c>
      <c r="G4948" s="81" t="s">
        <v>515</v>
      </c>
      <c r="H4948" s="81" t="s">
        <v>3941</v>
      </c>
      <c r="I4948" s="81" t="s">
        <v>3940</v>
      </c>
      <c r="J4948" s="81" t="s">
        <v>100</v>
      </c>
      <c r="K4948" s="81" t="s">
        <v>385</v>
      </c>
      <c r="L4948" s="81">
        <v>-108.28537025</v>
      </c>
      <c r="M4948" s="81">
        <v>39.872148722222221</v>
      </c>
      <c r="N4948" s="190">
        <v>0.9</v>
      </c>
      <c r="O4948" s="185">
        <v>0</v>
      </c>
      <c r="P4948" s="185">
        <v>0</v>
      </c>
      <c r="Q4948" s="185">
        <v>0</v>
      </c>
      <c r="R4948" s="186">
        <v>0</v>
      </c>
    </row>
    <row r="4949" spans="1:18" s="81" customFormat="1" x14ac:dyDescent="0.2">
      <c r="A4949" s="81" t="s">
        <v>147</v>
      </c>
      <c r="B4949" s="81" t="s">
        <v>493</v>
      </c>
      <c r="C4949" s="81" t="str">
        <f t="shared" si="77"/>
        <v>08103</v>
      </c>
      <c r="D4949" s="81" t="s">
        <v>606</v>
      </c>
      <c r="E4949" s="81" t="s">
        <v>877</v>
      </c>
      <c r="F4949" s="81">
        <v>16.899999999999999</v>
      </c>
      <c r="G4949" s="81" t="s">
        <v>515</v>
      </c>
      <c r="H4949" s="81" t="s">
        <v>3941</v>
      </c>
      <c r="I4949" s="81" t="s">
        <v>3940</v>
      </c>
      <c r="J4949" s="81" t="s">
        <v>100</v>
      </c>
      <c r="K4949" s="81" t="s">
        <v>385</v>
      </c>
      <c r="L4949" s="81">
        <v>-108.28537025</v>
      </c>
      <c r="M4949" s="81">
        <v>39.872148722222221</v>
      </c>
      <c r="N4949" s="190">
        <v>0</v>
      </c>
      <c r="O4949" s="185">
        <v>0</v>
      </c>
      <c r="P4949" s="185">
        <v>0</v>
      </c>
      <c r="Q4949" s="185">
        <v>0</v>
      </c>
      <c r="R4949" s="186">
        <v>0.1</v>
      </c>
    </row>
    <row r="4950" spans="1:18" s="81" customFormat="1" x14ac:dyDescent="0.2">
      <c r="A4950" s="81" t="s">
        <v>147</v>
      </c>
      <c r="B4950" s="81" t="s">
        <v>493</v>
      </c>
      <c r="C4950" s="81" t="str">
        <f t="shared" si="77"/>
        <v>08103</v>
      </c>
      <c r="D4950" s="81" t="s">
        <v>606</v>
      </c>
      <c r="E4950" s="81" t="s">
        <v>877</v>
      </c>
      <c r="F4950" s="81">
        <v>0</v>
      </c>
      <c r="G4950" s="81" t="s">
        <v>676</v>
      </c>
      <c r="H4950" s="81" t="s">
        <v>573</v>
      </c>
      <c r="I4950" s="81" t="s">
        <v>3940</v>
      </c>
      <c r="J4950" s="81" t="s">
        <v>106</v>
      </c>
      <c r="K4950" s="81" t="s">
        <v>388</v>
      </c>
      <c r="L4950" s="81">
        <v>-108.28537025</v>
      </c>
      <c r="M4950" s="81">
        <v>39.872148722222221</v>
      </c>
      <c r="N4950" s="190">
        <v>0</v>
      </c>
      <c r="O4950" s="185">
        <v>13.8</v>
      </c>
      <c r="P4950" s="185">
        <v>0</v>
      </c>
      <c r="Q4950" s="185">
        <v>0</v>
      </c>
      <c r="R4950" s="186">
        <v>0</v>
      </c>
    </row>
    <row r="4951" spans="1:18" s="81" customFormat="1" x14ac:dyDescent="0.2">
      <c r="A4951" s="81" t="s">
        <v>147</v>
      </c>
      <c r="B4951" s="81" t="s">
        <v>493</v>
      </c>
      <c r="C4951" s="81" t="str">
        <f t="shared" si="77"/>
        <v>08103</v>
      </c>
      <c r="D4951" s="81" t="s">
        <v>606</v>
      </c>
      <c r="E4951" s="81" t="s">
        <v>877</v>
      </c>
      <c r="F4951" s="81">
        <v>766500</v>
      </c>
      <c r="G4951" s="81" t="s">
        <v>3938</v>
      </c>
      <c r="H4951" s="81" t="s">
        <v>3942</v>
      </c>
      <c r="I4951" s="81" t="s">
        <v>3940</v>
      </c>
      <c r="J4951" s="81" t="s">
        <v>2</v>
      </c>
      <c r="K4951" s="81" t="s">
        <v>37</v>
      </c>
      <c r="L4951" s="81">
        <v>-108.28537025</v>
      </c>
      <c r="M4951" s="81">
        <v>39.872148722222221</v>
      </c>
      <c r="N4951" s="190">
        <v>0</v>
      </c>
      <c r="O4951" s="185">
        <v>47.7</v>
      </c>
      <c r="P4951" s="185">
        <v>0</v>
      </c>
      <c r="Q4951" s="185">
        <v>0</v>
      </c>
      <c r="R4951" s="186">
        <v>0</v>
      </c>
    </row>
    <row r="4952" spans="1:18" s="81" customFormat="1" x14ac:dyDescent="0.2">
      <c r="A4952" s="81" t="s">
        <v>147</v>
      </c>
      <c r="B4952" s="81" t="s">
        <v>493</v>
      </c>
      <c r="C4952" s="81" t="str">
        <f t="shared" si="77"/>
        <v>08103</v>
      </c>
      <c r="D4952" s="81" t="s">
        <v>606</v>
      </c>
      <c r="E4952" s="81" t="s">
        <v>877</v>
      </c>
      <c r="F4952" s="81">
        <v>690789</v>
      </c>
      <c r="G4952" s="81" t="s">
        <v>3943</v>
      </c>
      <c r="H4952" s="81" t="s">
        <v>3944</v>
      </c>
      <c r="I4952" s="81" t="s">
        <v>3940</v>
      </c>
      <c r="J4952" s="81" t="s">
        <v>14</v>
      </c>
      <c r="K4952" s="81" t="s">
        <v>494</v>
      </c>
      <c r="L4952" s="81">
        <v>-108.28537025</v>
      </c>
      <c r="M4952" s="81">
        <v>39.872148722222221</v>
      </c>
      <c r="N4952" s="190">
        <v>0</v>
      </c>
      <c r="O4952" s="185">
        <v>0</v>
      </c>
      <c r="P4952" s="185">
        <v>0</v>
      </c>
      <c r="Q4952" s="185">
        <v>0</v>
      </c>
      <c r="R4952" s="186">
        <v>0</v>
      </c>
    </row>
    <row r="4953" spans="1:18" s="81" customFormat="1" x14ac:dyDescent="0.2">
      <c r="A4953" s="81" t="s">
        <v>147</v>
      </c>
      <c r="B4953" s="81" t="s">
        <v>493</v>
      </c>
      <c r="C4953" s="81" t="str">
        <f t="shared" si="77"/>
        <v>08103</v>
      </c>
      <c r="D4953" s="81" t="s">
        <v>606</v>
      </c>
      <c r="E4953" s="81" t="s">
        <v>877</v>
      </c>
      <c r="F4953" s="81">
        <v>690789</v>
      </c>
      <c r="G4953" s="81" t="s">
        <v>3943</v>
      </c>
      <c r="H4953" s="81" t="s">
        <v>3944</v>
      </c>
      <c r="I4953" s="81" t="s">
        <v>3940</v>
      </c>
      <c r="J4953" s="81" t="s">
        <v>14</v>
      </c>
      <c r="K4953" s="81" t="s">
        <v>494</v>
      </c>
      <c r="L4953" s="81">
        <v>-108.28537025</v>
      </c>
      <c r="M4953" s="81">
        <v>39.872148722222221</v>
      </c>
      <c r="N4953" s="190">
        <v>0</v>
      </c>
      <c r="O4953" s="185">
        <v>0</v>
      </c>
      <c r="P4953" s="185">
        <v>0</v>
      </c>
      <c r="Q4953" s="185">
        <v>0</v>
      </c>
      <c r="R4953" s="186">
        <v>0</v>
      </c>
    </row>
    <row r="4954" spans="1:18" s="81" customFormat="1" x14ac:dyDescent="0.2">
      <c r="A4954" s="81" t="s">
        <v>147</v>
      </c>
      <c r="B4954" s="81" t="s">
        <v>493</v>
      </c>
      <c r="C4954" s="81" t="str">
        <f t="shared" si="77"/>
        <v>08103</v>
      </c>
      <c r="D4954" s="81" t="s">
        <v>606</v>
      </c>
      <c r="E4954" s="81" t="s">
        <v>877</v>
      </c>
      <c r="F4954" s="81">
        <v>690789</v>
      </c>
      <c r="G4954" s="81" t="s">
        <v>3943</v>
      </c>
      <c r="H4954" s="81" t="s">
        <v>3944</v>
      </c>
      <c r="I4954" s="81" t="s">
        <v>3940</v>
      </c>
      <c r="J4954" s="81" t="s">
        <v>14</v>
      </c>
      <c r="K4954" s="81" t="s">
        <v>494</v>
      </c>
      <c r="L4954" s="81">
        <v>-108.28537025</v>
      </c>
      <c r="M4954" s="81">
        <v>39.872148722222221</v>
      </c>
      <c r="N4954" s="190">
        <v>0</v>
      </c>
      <c r="O4954" s="185">
        <v>23.235022614470207</v>
      </c>
      <c r="P4954" s="185">
        <v>0</v>
      </c>
      <c r="Q4954" s="185">
        <v>0</v>
      </c>
      <c r="R4954" s="186">
        <v>0</v>
      </c>
    </row>
    <row r="4955" spans="1:18" s="81" customFormat="1" x14ac:dyDescent="0.2">
      <c r="A4955" s="81" t="s">
        <v>147</v>
      </c>
      <c r="B4955" s="81" t="s">
        <v>493</v>
      </c>
      <c r="C4955" s="81" t="str">
        <f t="shared" si="77"/>
        <v>08103</v>
      </c>
      <c r="D4955" s="81" t="s">
        <v>606</v>
      </c>
      <c r="E4955" s="81" t="s">
        <v>877</v>
      </c>
      <c r="F4955" s="81">
        <v>273759</v>
      </c>
      <c r="G4955" s="81" t="s">
        <v>3945</v>
      </c>
      <c r="H4955" s="81" t="s">
        <v>3946</v>
      </c>
      <c r="I4955" s="81" t="s">
        <v>3940</v>
      </c>
      <c r="J4955" s="81" t="s">
        <v>14</v>
      </c>
      <c r="K4955" s="81" t="s">
        <v>494</v>
      </c>
      <c r="L4955" s="81">
        <v>-108.28537025</v>
      </c>
      <c r="M4955" s="81">
        <v>39.872148722222221</v>
      </c>
      <c r="N4955" s="190">
        <v>0</v>
      </c>
      <c r="O4955" s="185">
        <v>0</v>
      </c>
      <c r="P4955" s="185">
        <v>0</v>
      </c>
      <c r="Q4955" s="185">
        <v>0</v>
      </c>
      <c r="R4955" s="186">
        <v>0</v>
      </c>
    </row>
    <row r="4956" spans="1:18" s="81" customFormat="1" x14ac:dyDescent="0.2">
      <c r="A4956" s="81" t="s">
        <v>147</v>
      </c>
      <c r="B4956" s="81" t="s">
        <v>493</v>
      </c>
      <c r="C4956" s="81" t="str">
        <f t="shared" si="77"/>
        <v>08103</v>
      </c>
      <c r="D4956" s="81" t="s">
        <v>606</v>
      </c>
      <c r="E4956" s="81" t="s">
        <v>877</v>
      </c>
      <c r="F4956" s="81">
        <v>273759</v>
      </c>
      <c r="G4956" s="81" t="s">
        <v>3945</v>
      </c>
      <c r="H4956" s="81" t="s">
        <v>3946</v>
      </c>
      <c r="I4956" s="81" t="s">
        <v>3940</v>
      </c>
      <c r="J4956" s="81" t="s">
        <v>14</v>
      </c>
      <c r="K4956" s="81" t="s">
        <v>494</v>
      </c>
      <c r="L4956" s="81">
        <v>-108.28537025</v>
      </c>
      <c r="M4956" s="81">
        <v>39.872148722222221</v>
      </c>
      <c r="N4956" s="190">
        <v>0</v>
      </c>
      <c r="O4956" s="185">
        <v>0</v>
      </c>
      <c r="P4956" s="185">
        <v>0</v>
      </c>
      <c r="Q4956" s="185">
        <v>0</v>
      </c>
      <c r="R4956" s="186">
        <v>0</v>
      </c>
    </row>
    <row r="4957" spans="1:18" s="81" customFormat="1" x14ac:dyDescent="0.2">
      <c r="A4957" s="81" t="s">
        <v>147</v>
      </c>
      <c r="B4957" s="81" t="s">
        <v>493</v>
      </c>
      <c r="C4957" s="81" t="str">
        <f t="shared" si="77"/>
        <v>08103</v>
      </c>
      <c r="D4957" s="81" t="s">
        <v>606</v>
      </c>
      <c r="E4957" s="81" t="s">
        <v>877</v>
      </c>
      <c r="F4957" s="81">
        <v>273759</v>
      </c>
      <c r="G4957" s="81" t="s">
        <v>3945</v>
      </c>
      <c r="H4957" s="81" t="s">
        <v>3946</v>
      </c>
      <c r="I4957" s="81" t="s">
        <v>3940</v>
      </c>
      <c r="J4957" s="81" t="s">
        <v>14</v>
      </c>
      <c r="K4957" s="81" t="s">
        <v>494</v>
      </c>
      <c r="L4957" s="81">
        <v>-108.28537025</v>
      </c>
      <c r="M4957" s="81">
        <v>39.872148722222221</v>
      </c>
      <c r="N4957" s="190">
        <v>0</v>
      </c>
      <c r="O4957" s="185">
        <v>99.64250082743952</v>
      </c>
      <c r="P4957" s="185">
        <v>0</v>
      </c>
      <c r="Q4957" s="185">
        <v>0</v>
      </c>
      <c r="R4957" s="186">
        <v>0</v>
      </c>
    </row>
    <row r="4958" spans="1:18" s="81" customFormat="1" x14ac:dyDescent="0.2">
      <c r="A4958" s="81" t="s">
        <v>147</v>
      </c>
      <c r="B4958" s="81" t="s">
        <v>493</v>
      </c>
      <c r="C4958" s="81" t="str">
        <f t="shared" si="77"/>
        <v>08103</v>
      </c>
      <c r="D4958" s="81" t="s">
        <v>606</v>
      </c>
      <c r="E4958" s="81" t="s">
        <v>880</v>
      </c>
      <c r="F4958" s="81">
        <v>12.1</v>
      </c>
      <c r="G4958" s="81" t="s">
        <v>505</v>
      </c>
      <c r="H4958" s="81" t="s">
        <v>3947</v>
      </c>
      <c r="I4958" s="81" t="s">
        <v>3948</v>
      </c>
      <c r="J4958" s="81" t="s">
        <v>10</v>
      </c>
      <c r="K4958" s="81" t="s">
        <v>319</v>
      </c>
      <c r="L4958" s="81">
        <v>-108.29173430555555</v>
      </c>
      <c r="M4958" s="81">
        <v>39.851136611111116</v>
      </c>
      <c r="N4958" s="190">
        <v>0</v>
      </c>
      <c r="O4958" s="185">
        <v>0</v>
      </c>
      <c r="P4958" s="185">
        <v>13.1</v>
      </c>
      <c r="Q4958" s="185">
        <v>0</v>
      </c>
      <c r="R4958" s="186">
        <v>0</v>
      </c>
    </row>
    <row r="4959" spans="1:18" s="81" customFormat="1" x14ac:dyDescent="0.2">
      <c r="A4959" s="81" t="s">
        <v>147</v>
      </c>
      <c r="B4959" s="81" t="s">
        <v>493</v>
      </c>
      <c r="C4959" s="81" t="str">
        <f t="shared" si="77"/>
        <v>08103</v>
      </c>
      <c r="D4959" s="81" t="s">
        <v>606</v>
      </c>
      <c r="E4959" s="81" t="s">
        <v>880</v>
      </c>
      <c r="F4959" s="81">
        <v>12.1</v>
      </c>
      <c r="G4959" s="81" t="s">
        <v>505</v>
      </c>
      <c r="H4959" s="81" t="s">
        <v>3947</v>
      </c>
      <c r="I4959" s="81" t="s">
        <v>3948</v>
      </c>
      <c r="J4959" s="81" t="s">
        <v>10</v>
      </c>
      <c r="K4959" s="81" t="s">
        <v>319</v>
      </c>
      <c r="L4959" s="81">
        <v>-108.29173430555555</v>
      </c>
      <c r="M4959" s="81">
        <v>39.851136611111116</v>
      </c>
      <c r="N4959" s="190">
        <v>5.4</v>
      </c>
      <c r="O4959" s="185">
        <v>0</v>
      </c>
      <c r="P4959" s="185">
        <v>0</v>
      </c>
      <c r="Q4959" s="185">
        <v>0</v>
      </c>
      <c r="R4959" s="186">
        <v>0</v>
      </c>
    </row>
    <row r="4960" spans="1:18" s="81" customFormat="1" x14ac:dyDescent="0.2">
      <c r="A4960" s="81" t="s">
        <v>147</v>
      </c>
      <c r="B4960" s="81" t="s">
        <v>493</v>
      </c>
      <c r="C4960" s="81" t="str">
        <f t="shared" si="77"/>
        <v>08103</v>
      </c>
      <c r="D4960" s="81" t="s">
        <v>606</v>
      </c>
      <c r="E4960" s="81" t="s">
        <v>880</v>
      </c>
      <c r="F4960" s="81">
        <v>12.1</v>
      </c>
      <c r="G4960" s="81" t="s">
        <v>505</v>
      </c>
      <c r="H4960" s="81" t="s">
        <v>3947</v>
      </c>
      <c r="I4960" s="81" t="s">
        <v>3948</v>
      </c>
      <c r="J4960" s="81" t="s">
        <v>10</v>
      </c>
      <c r="K4960" s="81" t="s">
        <v>319</v>
      </c>
      <c r="L4960" s="81">
        <v>-108.29173430555555</v>
      </c>
      <c r="M4960" s="81">
        <v>39.851136611111116</v>
      </c>
      <c r="N4960" s="190">
        <v>0</v>
      </c>
      <c r="O4960" s="185">
        <v>4.5999999999999996</v>
      </c>
      <c r="P4960" s="185">
        <v>0</v>
      </c>
      <c r="Q4960" s="185">
        <v>0</v>
      </c>
      <c r="R4960" s="186">
        <v>0</v>
      </c>
    </row>
    <row r="4961" spans="1:18" s="81" customFormat="1" x14ac:dyDescent="0.2">
      <c r="A4961" s="81" t="s">
        <v>147</v>
      </c>
      <c r="B4961" s="81" t="s">
        <v>493</v>
      </c>
      <c r="C4961" s="81" t="str">
        <f t="shared" si="77"/>
        <v>08103</v>
      </c>
      <c r="D4961" s="81" t="s">
        <v>606</v>
      </c>
      <c r="E4961" s="81" t="s">
        <v>880</v>
      </c>
      <c r="F4961" s="81">
        <v>7300</v>
      </c>
      <c r="G4961" s="81" t="s">
        <v>505</v>
      </c>
      <c r="H4961" s="81" t="s">
        <v>620</v>
      </c>
      <c r="I4961" s="81" t="s">
        <v>3948</v>
      </c>
      <c r="J4961" s="81" t="s">
        <v>10</v>
      </c>
      <c r="K4961" s="81" t="s">
        <v>319</v>
      </c>
      <c r="L4961" s="81">
        <v>-108.29173430555555</v>
      </c>
      <c r="M4961" s="81">
        <v>39.851136611111116</v>
      </c>
      <c r="N4961" s="190">
        <v>0</v>
      </c>
      <c r="O4961" s="185">
        <v>0</v>
      </c>
      <c r="P4961" s="185">
        <v>1</v>
      </c>
      <c r="Q4961" s="185">
        <v>0</v>
      </c>
      <c r="R4961" s="186">
        <v>0</v>
      </c>
    </row>
    <row r="4962" spans="1:18" s="81" customFormat="1" x14ac:dyDescent="0.2">
      <c r="A4962" s="81" t="s">
        <v>147</v>
      </c>
      <c r="B4962" s="81" t="s">
        <v>493</v>
      </c>
      <c r="C4962" s="81" t="str">
        <f t="shared" si="77"/>
        <v>08103</v>
      </c>
      <c r="D4962" s="81" t="s">
        <v>606</v>
      </c>
      <c r="E4962" s="81" t="s">
        <v>880</v>
      </c>
      <c r="F4962" s="81">
        <v>7300</v>
      </c>
      <c r="G4962" s="81" t="s">
        <v>505</v>
      </c>
      <c r="H4962" s="81" t="s">
        <v>620</v>
      </c>
      <c r="I4962" s="81" t="s">
        <v>3948</v>
      </c>
      <c r="J4962" s="81" t="s">
        <v>10</v>
      </c>
      <c r="K4962" s="81" t="s">
        <v>319</v>
      </c>
      <c r="L4962" s="81">
        <v>-108.29173430555555</v>
      </c>
      <c r="M4962" s="81">
        <v>39.851136611111116</v>
      </c>
      <c r="N4962" s="190">
        <v>0.4</v>
      </c>
      <c r="O4962" s="185">
        <v>0</v>
      </c>
      <c r="P4962" s="185">
        <v>0</v>
      </c>
      <c r="Q4962" s="185">
        <v>0</v>
      </c>
      <c r="R4962" s="186">
        <v>0</v>
      </c>
    </row>
    <row r="4963" spans="1:18" s="81" customFormat="1" x14ac:dyDescent="0.2">
      <c r="A4963" s="81" t="s">
        <v>147</v>
      </c>
      <c r="B4963" s="81" t="s">
        <v>493</v>
      </c>
      <c r="C4963" s="81" t="str">
        <f t="shared" si="77"/>
        <v>08103</v>
      </c>
      <c r="D4963" s="81" t="s">
        <v>606</v>
      </c>
      <c r="E4963" s="81" t="s">
        <v>880</v>
      </c>
      <c r="F4963" s="81">
        <v>7300</v>
      </c>
      <c r="G4963" s="81" t="s">
        <v>505</v>
      </c>
      <c r="H4963" s="81" t="s">
        <v>620</v>
      </c>
      <c r="I4963" s="81" t="s">
        <v>3948</v>
      </c>
      <c r="J4963" s="81" t="s">
        <v>10</v>
      </c>
      <c r="K4963" s="81" t="s">
        <v>319</v>
      </c>
      <c r="L4963" s="81">
        <v>-108.29173430555555</v>
      </c>
      <c r="M4963" s="81">
        <v>39.851136611111116</v>
      </c>
      <c r="N4963" s="190">
        <v>0</v>
      </c>
      <c r="O4963" s="185">
        <v>0</v>
      </c>
      <c r="P4963" s="185">
        <v>0</v>
      </c>
      <c r="Q4963" s="185">
        <v>0</v>
      </c>
      <c r="R4963" s="186">
        <v>0.4</v>
      </c>
    </row>
    <row r="4964" spans="1:18" s="81" customFormat="1" x14ac:dyDescent="0.2">
      <c r="A4964" s="81" t="s">
        <v>147</v>
      </c>
      <c r="B4964" s="81" t="s">
        <v>493</v>
      </c>
      <c r="C4964" s="81" t="str">
        <f t="shared" si="77"/>
        <v>08103</v>
      </c>
      <c r="D4964" s="81" t="s">
        <v>606</v>
      </c>
      <c r="E4964" s="81" t="s">
        <v>880</v>
      </c>
      <c r="F4964" s="81">
        <v>7300</v>
      </c>
      <c r="G4964" s="81" t="s">
        <v>505</v>
      </c>
      <c r="H4964" s="81" t="s">
        <v>620</v>
      </c>
      <c r="I4964" s="81" t="s">
        <v>3948</v>
      </c>
      <c r="J4964" s="81" t="s">
        <v>10</v>
      </c>
      <c r="K4964" s="81" t="s">
        <v>319</v>
      </c>
      <c r="L4964" s="81">
        <v>-108.29173430555555</v>
      </c>
      <c r="M4964" s="81">
        <v>39.851136611111116</v>
      </c>
      <c r="N4964" s="190">
        <v>0</v>
      </c>
      <c r="O4964" s="185">
        <v>3.5</v>
      </c>
      <c r="P4964" s="185">
        <v>0</v>
      </c>
      <c r="Q4964" s="185">
        <v>0</v>
      </c>
      <c r="R4964" s="186">
        <v>0</v>
      </c>
    </row>
    <row r="4965" spans="1:18" s="81" customFormat="1" x14ac:dyDescent="0.2">
      <c r="A4965" s="81" t="s">
        <v>147</v>
      </c>
      <c r="B4965" s="81" t="s">
        <v>493</v>
      </c>
      <c r="C4965" s="81" t="str">
        <f t="shared" si="77"/>
        <v>08103</v>
      </c>
      <c r="D4965" s="81" t="s">
        <v>606</v>
      </c>
      <c r="E4965" s="81" t="s">
        <v>880</v>
      </c>
      <c r="F4965" s="81">
        <v>0</v>
      </c>
      <c r="G4965" s="81" t="s">
        <v>526</v>
      </c>
      <c r="H4965" s="81" t="s">
        <v>690</v>
      </c>
      <c r="I4965" s="81" t="s">
        <v>3948</v>
      </c>
      <c r="J4965" s="81" t="s">
        <v>277</v>
      </c>
      <c r="K4965" s="81" t="s">
        <v>350</v>
      </c>
      <c r="L4965" s="81">
        <v>-108.29173430555555</v>
      </c>
      <c r="M4965" s="81">
        <v>39.851136611111116</v>
      </c>
      <c r="N4965" s="190">
        <v>0</v>
      </c>
      <c r="O4965" s="185">
        <v>23.5</v>
      </c>
      <c r="P4965" s="185">
        <v>0</v>
      </c>
      <c r="Q4965" s="185">
        <v>0</v>
      </c>
      <c r="R4965" s="186">
        <v>0</v>
      </c>
    </row>
    <row r="4966" spans="1:18" s="81" customFormat="1" x14ac:dyDescent="0.2">
      <c r="A4966" s="81" t="s">
        <v>147</v>
      </c>
      <c r="B4966" s="81" t="s">
        <v>493</v>
      </c>
      <c r="C4966" s="81" t="str">
        <f t="shared" si="77"/>
        <v>08103</v>
      </c>
      <c r="D4966" s="81" t="s">
        <v>606</v>
      </c>
      <c r="E4966" s="81" t="s">
        <v>880</v>
      </c>
      <c r="F4966" s="81">
        <v>6.31</v>
      </c>
      <c r="G4966" s="81" t="s">
        <v>1051</v>
      </c>
      <c r="H4966" s="81" t="s">
        <v>3949</v>
      </c>
      <c r="I4966" s="81" t="s">
        <v>3948</v>
      </c>
      <c r="J4966" s="81" t="s">
        <v>283</v>
      </c>
      <c r="K4966" s="81" t="s">
        <v>350</v>
      </c>
      <c r="L4966" s="81">
        <v>-108.29173430555555</v>
      </c>
      <c r="M4966" s="81">
        <v>39.851136611111116</v>
      </c>
      <c r="N4966" s="190">
        <v>0</v>
      </c>
      <c r="O4966" s="185">
        <v>5.2</v>
      </c>
      <c r="P4966" s="185">
        <v>0</v>
      </c>
      <c r="Q4966" s="185">
        <v>0</v>
      </c>
      <c r="R4966" s="186">
        <v>0</v>
      </c>
    </row>
    <row r="4967" spans="1:18" s="81" customFormat="1" x14ac:dyDescent="0.2">
      <c r="A4967" s="81" t="s">
        <v>147</v>
      </c>
      <c r="B4967" s="81" t="s">
        <v>493</v>
      </c>
      <c r="C4967" s="81" t="str">
        <f t="shared" si="77"/>
        <v>08103</v>
      </c>
      <c r="D4967" s="81" t="s">
        <v>606</v>
      </c>
      <c r="E4967" s="81" t="s">
        <v>880</v>
      </c>
      <c r="F4967" s="81">
        <v>32.192999999999998</v>
      </c>
      <c r="G4967" s="81" t="s">
        <v>528</v>
      </c>
      <c r="H4967" s="81" t="s">
        <v>3950</v>
      </c>
      <c r="I4967" s="81" t="s">
        <v>3948</v>
      </c>
      <c r="J4967" s="81" t="s">
        <v>14</v>
      </c>
      <c r="K4967" s="81" t="s">
        <v>494</v>
      </c>
      <c r="L4967" s="81">
        <v>-108.29173430555555</v>
      </c>
      <c r="M4967" s="81">
        <v>39.851136611111116</v>
      </c>
      <c r="N4967" s="190">
        <v>0</v>
      </c>
      <c r="O4967" s="185">
        <v>5.1940775781223829</v>
      </c>
      <c r="P4967" s="185">
        <v>0</v>
      </c>
      <c r="Q4967" s="185">
        <v>0</v>
      </c>
      <c r="R4967" s="186">
        <v>0</v>
      </c>
    </row>
    <row r="4968" spans="1:18" s="81" customFormat="1" x14ac:dyDescent="0.2">
      <c r="A4968" s="81" t="s">
        <v>147</v>
      </c>
      <c r="B4968" s="81" t="s">
        <v>493</v>
      </c>
      <c r="C4968" s="81" t="str">
        <f t="shared" si="77"/>
        <v>08103</v>
      </c>
      <c r="D4968" s="81" t="s">
        <v>606</v>
      </c>
      <c r="E4968" s="81" t="s">
        <v>883</v>
      </c>
      <c r="F4968" s="81">
        <v>2.871</v>
      </c>
      <c r="G4968" s="81" t="s">
        <v>515</v>
      </c>
      <c r="H4968" s="81" t="s">
        <v>3951</v>
      </c>
      <c r="I4968" s="81" t="s">
        <v>3952</v>
      </c>
      <c r="J4968" s="81" t="s">
        <v>104</v>
      </c>
      <c r="K4968" s="81" t="s">
        <v>387</v>
      </c>
      <c r="L4968" s="81">
        <v>-108.60169449999999</v>
      </c>
      <c r="M4968" s="81">
        <v>39.878148805555554</v>
      </c>
      <c r="N4968" s="190">
        <v>0</v>
      </c>
      <c r="O4968" s="185">
        <v>0</v>
      </c>
      <c r="P4968" s="185">
        <v>0</v>
      </c>
      <c r="Q4968" s="185">
        <v>0.2</v>
      </c>
      <c r="R4968" s="186">
        <v>0</v>
      </c>
    </row>
    <row r="4969" spans="1:18" s="81" customFormat="1" x14ac:dyDescent="0.2">
      <c r="A4969" s="81" t="s">
        <v>147</v>
      </c>
      <c r="B4969" s="81" t="s">
        <v>493</v>
      </c>
      <c r="C4969" s="81" t="str">
        <f t="shared" si="77"/>
        <v>08103</v>
      </c>
      <c r="D4969" s="81" t="s">
        <v>606</v>
      </c>
      <c r="E4969" s="81" t="s">
        <v>883</v>
      </c>
      <c r="F4969" s="81">
        <v>2.871</v>
      </c>
      <c r="G4969" s="81" t="s">
        <v>515</v>
      </c>
      <c r="H4969" s="81" t="s">
        <v>3951</v>
      </c>
      <c r="I4969" s="81" t="s">
        <v>3952</v>
      </c>
      <c r="J4969" s="81" t="s">
        <v>104</v>
      </c>
      <c r="K4969" s="81" t="s">
        <v>387</v>
      </c>
      <c r="L4969" s="81">
        <v>-108.60169449999999</v>
      </c>
      <c r="M4969" s="81">
        <v>39.878148805555554</v>
      </c>
      <c r="N4969" s="190">
        <v>0</v>
      </c>
      <c r="O4969" s="185">
        <v>0.6</v>
      </c>
      <c r="P4969" s="185">
        <v>0</v>
      </c>
      <c r="Q4969" s="185">
        <v>0</v>
      </c>
      <c r="R4969" s="186">
        <v>0</v>
      </c>
    </row>
    <row r="4970" spans="1:18" s="81" customFormat="1" x14ac:dyDescent="0.2">
      <c r="A4970" s="81" t="s">
        <v>147</v>
      </c>
      <c r="B4970" s="81" t="s">
        <v>493</v>
      </c>
      <c r="C4970" s="81" t="str">
        <f t="shared" si="77"/>
        <v>08103</v>
      </c>
      <c r="D4970" s="81" t="s">
        <v>606</v>
      </c>
      <c r="E4970" s="81" t="s">
        <v>883</v>
      </c>
      <c r="F4970" s="81">
        <v>10.744</v>
      </c>
      <c r="G4970" s="81" t="s">
        <v>1051</v>
      </c>
      <c r="H4970" s="81" t="s">
        <v>3953</v>
      </c>
      <c r="I4970" s="81" t="s">
        <v>3952</v>
      </c>
      <c r="J4970" s="81" t="s">
        <v>283</v>
      </c>
      <c r="K4970" s="81" t="s">
        <v>350</v>
      </c>
      <c r="L4970" s="81">
        <v>-108.60169449999999</v>
      </c>
      <c r="M4970" s="81">
        <v>39.878148805555554</v>
      </c>
      <c r="N4970" s="190">
        <v>0</v>
      </c>
      <c r="O4970" s="185">
        <v>29.4</v>
      </c>
      <c r="P4970" s="185">
        <v>0</v>
      </c>
      <c r="Q4970" s="185">
        <v>0</v>
      </c>
      <c r="R4970" s="186">
        <v>0</v>
      </c>
    </row>
    <row r="4971" spans="1:18" s="81" customFormat="1" x14ac:dyDescent="0.2">
      <c r="A4971" s="81" t="s">
        <v>147</v>
      </c>
      <c r="B4971" s="81" t="s">
        <v>493</v>
      </c>
      <c r="C4971" s="81" t="str">
        <f t="shared" si="77"/>
        <v>08103</v>
      </c>
      <c r="D4971" s="81" t="s">
        <v>606</v>
      </c>
      <c r="E4971" s="81" t="s">
        <v>886</v>
      </c>
      <c r="F4971" s="81">
        <v>77.7</v>
      </c>
      <c r="G4971" s="81" t="s">
        <v>528</v>
      </c>
      <c r="H4971" s="81" t="s">
        <v>565</v>
      </c>
      <c r="I4971" s="81" t="s">
        <v>3954</v>
      </c>
      <c r="J4971" s="81" t="s">
        <v>14</v>
      </c>
      <c r="K4971" s="81" t="s">
        <v>494</v>
      </c>
      <c r="L4971" s="81">
        <v>-108.19005277777778</v>
      </c>
      <c r="M4971" s="81">
        <v>39.891172222222224</v>
      </c>
      <c r="N4971" s="190">
        <v>0</v>
      </c>
      <c r="O4971" s="185">
        <v>5.0573913260665311</v>
      </c>
      <c r="P4971" s="185">
        <v>0</v>
      </c>
      <c r="Q4971" s="185">
        <v>0</v>
      </c>
      <c r="R4971" s="186">
        <v>0</v>
      </c>
    </row>
    <row r="4972" spans="1:18" s="81" customFormat="1" x14ac:dyDescent="0.2">
      <c r="A4972" s="81" t="s">
        <v>147</v>
      </c>
      <c r="B4972" s="81" t="s">
        <v>493</v>
      </c>
      <c r="C4972" s="81" t="str">
        <f t="shared" si="77"/>
        <v>08103</v>
      </c>
      <c r="D4972" s="81" t="s">
        <v>606</v>
      </c>
      <c r="E4972" s="81" t="s">
        <v>895</v>
      </c>
      <c r="F4972" s="81">
        <v>2.2999999999999998</v>
      </c>
      <c r="G4972" s="81" t="s">
        <v>515</v>
      </c>
      <c r="H4972" s="81" t="s">
        <v>3955</v>
      </c>
      <c r="I4972" s="81" t="s">
        <v>3956</v>
      </c>
      <c r="J4972" s="81" t="s">
        <v>716</v>
      </c>
      <c r="K4972" s="81" t="s">
        <v>333</v>
      </c>
      <c r="L4972" s="81">
        <v>-108.35028997222221</v>
      </c>
      <c r="M4972" s="81">
        <v>39.735321944444443</v>
      </c>
      <c r="N4972" s="190">
        <v>0</v>
      </c>
      <c r="O4972" s="185">
        <v>0</v>
      </c>
      <c r="P4972" s="185">
        <v>4.2779999999999996</v>
      </c>
      <c r="Q4972" s="185">
        <v>0</v>
      </c>
      <c r="R4972" s="186">
        <v>0</v>
      </c>
    </row>
    <row r="4973" spans="1:18" s="81" customFormat="1" x14ac:dyDescent="0.2">
      <c r="A4973" s="81" t="s">
        <v>147</v>
      </c>
      <c r="B4973" s="81" t="s">
        <v>493</v>
      </c>
      <c r="C4973" s="81" t="str">
        <f t="shared" si="77"/>
        <v>08103</v>
      </c>
      <c r="D4973" s="81" t="s">
        <v>606</v>
      </c>
      <c r="E4973" s="81" t="s">
        <v>895</v>
      </c>
      <c r="F4973" s="81">
        <v>2.2999999999999998</v>
      </c>
      <c r="G4973" s="81" t="s">
        <v>515</v>
      </c>
      <c r="H4973" s="81" t="s">
        <v>3955</v>
      </c>
      <c r="I4973" s="81" t="s">
        <v>3956</v>
      </c>
      <c r="J4973" s="81" t="s">
        <v>716</v>
      </c>
      <c r="K4973" s="81" t="s">
        <v>333</v>
      </c>
      <c r="L4973" s="81">
        <v>-108.35028997222221</v>
      </c>
      <c r="M4973" s="81">
        <v>39.735321944444443</v>
      </c>
      <c r="N4973" s="190">
        <v>2.5415000000000001</v>
      </c>
      <c r="O4973" s="185">
        <v>0</v>
      </c>
      <c r="P4973" s="185">
        <v>0</v>
      </c>
      <c r="Q4973" s="185">
        <v>0</v>
      </c>
      <c r="R4973" s="186">
        <v>0</v>
      </c>
    </row>
    <row r="4974" spans="1:18" s="81" customFormat="1" x14ac:dyDescent="0.2">
      <c r="A4974" s="81" t="s">
        <v>147</v>
      </c>
      <c r="B4974" s="81" t="s">
        <v>493</v>
      </c>
      <c r="C4974" s="81" t="str">
        <f t="shared" si="77"/>
        <v>08103</v>
      </c>
      <c r="D4974" s="81" t="s">
        <v>606</v>
      </c>
      <c r="E4974" s="81" t="s">
        <v>895</v>
      </c>
      <c r="F4974" s="81">
        <v>2.2999999999999998</v>
      </c>
      <c r="G4974" s="81" t="s">
        <v>515</v>
      </c>
      <c r="H4974" s="81" t="s">
        <v>3955</v>
      </c>
      <c r="I4974" s="81" t="s">
        <v>3956</v>
      </c>
      <c r="J4974" s="81" t="s">
        <v>716</v>
      </c>
      <c r="K4974" s="81" t="s">
        <v>333</v>
      </c>
      <c r="L4974" s="81">
        <v>-108.35028997222221</v>
      </c>
      <c r="M4974" s="81">
        <v>39.735321944444443</v>
      </c>
      <c r="N4974" s="190">
        <v>0</v>
      </c>
      <c r="O4974" s="185">
        <v>0</v>
      </c>
      <c r="P4974" s="185">
        <v>0</v>
      </c>
      <c r="Q4974" s="185">
        <v>0</v>
      </c>
      <c r="R4974" s="186">
        <v>1.15E-2</v>
      </c>
    </row>
    <row r="4975" spans="1:18" s="81" customFormat="1" x14ac:dyDescent="0.2">
      <c r="A4975" s="81" t="s">
        <v>147</v>
      </c>
      <c r="B4975" s="81" t="s">
        <v>493</v>
      </c>
      <c r="C4975" s="81" t="str">
        <f t="shared" si="77"/>
        <v>08103</v>
      </c>
      <c r="D4975" s="81" t="s">
        <v>606</v>
      </c>
      <c r="E4975" s="81" t="s">
        <v>895</v>
      </c>
      <c r="F4975" s="81">
        <v>2.2999999999999998</v>
      </c>
      <c r="G4975" s="81" t="s">
        <v>515</v>
      </c>
      <c r="H4975" s="81" t="s">
        <v>3955</v>
      </c>
      <c r="I4975" s="81" t="s">
        <v>3956</v>
      </c>
      <c r="J4975" s="81" t="s">
        <v>716</v>
      </c>
      <c r="K4975" s="81" t="s">
        <v>333</v>
      </c>
      <c r="L4975" s="81">
        <v>-108.35028997222221</v>
      </c>
      <c r="M4975" s="81">
        <v>39.735321944444443</v>
      </c>
      <c r="N4975" s="190">
        <v>0</v>
      </c>
      <c r="O4975" s="185">
        <v>0</v>
      </c>
      <c r="P4975" s="185">
        <v>0</v>
      </c>
      <c r="Q4975" s="185">
        <v>6.8999999999999997E-4</v>
      </c>
      <c r="R4975" s="186">
        <v>0</v>
      </c>
    </row>
    <row r="4976" spans="1:18" s="81" customFormat="1" x14ac:dyDescent="0.2">
      <c r="A4976" s="81" t="s">
        <v>147</v>
      </c>
      <c r="B4976" s="81" t="s">
        <v>493</v>
      </c>
      <c r="C4976" s="81" t="str">
        <f t="shared" si="77"/>
        <v>08103</v>
      </c>
      <c r="D4976" s="81" t="s">
        <v>606</v>
      </c>
      <c r="E4976" s="81" t="s">
        <v>895</v>
      </c>
      <c r="F4976" s="81">
        <v>2.2999999999999998</v>
      </c>
      <c r="G4976" s="81" t="s">
        <v>515</v>
      </c>
      <c r="H4976" s="81" t="s">
        <v>3955</v>
      </c>
      <c r="I4976" s="81" t="s">
        <v>3956</v>
      </c>
      <c r="J4976" s="81" t="s">
        <v>716</v>
      </c>
      <c r="K4976" s="81" t="s">
        <v>333</v>
      </c>
      <c r="L4976" s="81">
        <v>-108.35028997222221</v>
      </c>
      <c r="M4976" s="81">
        <v>39.735321944444443</v>
      </c>
      <c r="N4976" s="190">
        <v>0</v>
      </c>
      <c r="O4976" s="185">
        <v>3.4040000000000001E-2</v>
      </c>
      <c r="P4976" s="185">
        <v>0</v>
      </c>
      <c r="Q4976" s="185">
        <v>0</v>
      </c>
      <c r="R4976" s="186">
        <v>0</v>
      </c>
    </row>
    <row r="4977" spans="1:18" s="81" customFormat="1" x14ac:dyDescent="0.2">
      <c r="A4977" s="81" t="s">
        <v>147</v>
      </c>
      <c r="B4977" s="81" t="s">
        <v>493</v>
      </c>
      <c r="C4977" s="81" t="str">
        <f t="shared" si="77"/>
        <v>08103</v>
      </c>
      <c r="D4977" s="81" t="s">
        <v>606</v>
      </c>
      <c r="E4977" s="81" t="s">
        <v>898</v>
      </c>
      <c r="F4977" s="81">
        <v>72.45</v>
      </c>
      <c r="G4977" s="81" t="s">
        <v>528</v>
      </c>
      <c r="H4977" s="81" t="s">
        <v>1345</v>
      </c>
      <c r="I4977" s="81" t="s">
        <v>3957</v>
      </c>
      <c r="J4977" s="81" t="s">
        <v>14</v>
      </c>
      <c r="K4977" s="81" t="s">
        <v>494</v>
      </c>
      <c r="L4977" s="81">
        <v>-108.94880638888891</v>
      </c>
      <c r="M4977" s="81">
        <v>39.874387972222223</v>
      </c>
      <c r="N4977" s="190">
        <v>0</v>
      </c>
      <c r="O4977" s="185">
        <v>4.7156756959269011</v>
      </c>
      <c r="P4977" s="185">
        <v>0</v>
      </c>
      <c r="Q4977" s="185">
        <v>0</v>
      </c>
      <c r="R4977" s="186">
        <v>0</v>
      </c>
    </row>
    <row r="4978" spans="1:18" s="81" customFormat="1" x14ac:dyDescent="0.2">
      <c r="A4978" s="81" t="s">
        <v>147</v>
      </c>
      <c r="B4978" s="81" t="s">
        <v>493</v>
      </c>
      <c r="C4978" s="81" t="str">
        <f t="shared" si="77"/>
        <v>08103</v>
      </c>
      <c r="D4978" s="81" t="s">
        <v>606</v>
      </c>
      <c r="E4978" s="81" t="s">
        <v>904</v>
      </c>
      <c r="F4978" s="81">
        <v>18250</v>
      </c>
      <c r="G4978" s="81" t="s">
        <v>523</v>
      </c>
      <c r="H4978" s="81" t="s">
        <v>3958</v>
      </c>
      <c r="I4978" s="81" t="s">
        <v>3959</v>
      </c>
      <c r="J4978" s="81" t="s">
        <v>249</v>
      </c>
      <c r="K4978" s="81" t="s">
        <v>383</v>
      </c>
      <c r="L4978" s="81">
        <v>-108.34379997222223</v>
      </c>
      <c r="M4978" s="81">
        <v>40.005899999999997</v>
      </c>
      <c r="N4978" s="190">
        <v>0</v>
      </c>
      <c r="O4978" s="185">
        <v>20.8</v>
      </c>
      <c r="P4978" s="185">
        <v>0</v>
      </c>
      <c r="Q4978" s="185">
        <v>0</v>
      </c>
      <c r="R4978" s="186">
        <v>0</v>
      </c>
    </row>
    <row r="4979" spans="1:18" s="81" customFormat="1" x14ac:dyDescent="0.2">
      <c r="A4979" s="81" t="s">
        <v>147</v>
      </c>
      <c r="B4979" s="81" t="s">
        <v>493</v>
      </c>
      <c r="C4979" s="81" t="str">
        <f t="shared" si="77"/>
        <v>08103</v>
      </c>
      <c r="D4979" s="81" t="s">
        <v>606</v>
      </c>
      <c r="E4979" s="81" t="s">
        <v>904</v>
      </c>
      <c r="F4979" s="81">
        <v>0</v>
      </c>
      <c r="G4979" s="81" t="s">
        <v>1007</v>
      </c>
      <c r="H4979" s="81" t="s">
        <v>3960</v>
      </c>
      <c r="I4979" s="81" t="s">
        <v>3959</v>
      </c>
      <c r="J4979" s="81" t="s">
        <v>106</v>
      </c>
      <c r="K4979" s="81" t="s">
        <v>388</v>
      </c>
      <c r="L4979" s="81">
        <v>-108.34379997222223</v>
      </c>
      <c r="M4979" s="81">
        <v>40.005899999999997</v>
      </c>
      <c r="N4979" s="190">
        <v>0</v>
      </c>
      <c r="O4979" s="185">
        <v>11.73</v>
      </c>
      <c r="P4979" s="185">
        <v>0</v>
      </c>
      <c r="Q4979" s="185">
        <v>0</v>
      </c>
      <c r="R4979" s="186">
        <v>0</v>
      </c>
    </row>
    <row r="4980" spans="1:18" s="81" customFormat="1" x14ac:dyDescent="0.2">
      <c r="A4980" s="81" t="s">
        <v>147</v>
      </c>
      <c r="B4980" s="81" t="s">
        <v>493</v>
      </c>
      <c r="C4980" s="81" t="str">
        <f t="shared" si="77"/>
        <v>08103</v>
      </c>
      <c r="D4980" s="81" t="s">
        <v>606</v>
      </c>
      <c r="E4980" s="81" t="s">
        <v>904</v>
      </c>
      <c r="F4980" s="81">
        <v>18250</v>
      </c>
      <c r="G4980" s="81" t="s">
        <v>505</v>
      </c>
      <c r="H4980" s="81" t="s">
        <v>3961</v>
      </c>
      <c r="I4980" s="81" t="s">
        <v>3959</v>
      </c>
      <c r="J4980" s="81" t="s">
        <v>8</v>
      </c>
      <c r="K4980" s="81" t="s">
        <v>319</v>
      </c>
      <c r="L4980" s="81">
        <v>-108.34379997222223</v>
      </c>
      <c r="M4980" s="81">
        <v>40.005899999999997</v>
      </c>
      <c r="N4980" s="190">
        <v>0</v>
      </c>
      <c r="O4980" s="185">
        <v>0</v>
      </c>
      <c r="P4980" s="185">
        <v>0.9</v>
      </c>
      <c r="Q4980" s="185">
        <v>0</v>
      </c>
      <c r="R4980" s="186">
        <v>0</v>
      </c>
    </row>
    <row r="4981" spans="1:18" s="81" customFormat="1" x14ac:dyDescent="0.2">
      <c r="A4981" s="81" t="s">
        <v>147</v>
      </c>
      <c r="B4981" s="81" t="s">
        <v>493</v>
      </c>
      <c r="C4981" s="81" t="str">
        <f t="shared" si="77"/>
        <v>08103</v>
      </c>
      <c r="D4981" s="81" t="s">
        <v>606</v>
      </c>
      <c r="E4981" s="81" t="s">
        <v>904</v>
      </c>
      <c r="F4981" s="81">
        <v>18250</v>
      </c>
      <c r="G4981" s="81" t="s">
        <v>505</v>
      </c>
      <c r="H4981" s="81" t="s">
        <v>3961</v>
      </c>
      <c r="I4981" s="81" t="s">
        <v>3959</v>
      </c>
      <c r="J4981" s="81" t="s">
        <v>8</v>
      </c>
      <c r="K4981" s="81" t="s">
        <v>319</v>
      </c>
      <c r="L4981" s="81">
        <v>-108.34379997222223</v>
      </c>
      <c r="M4981" s="81">
        <v>40.005899999999997</v>
      </c>
      <c r="N4981" s="190">
        <v>1.07</v>
      </c>
      <c r="O4981" s="185">
        <v>0</v>
      </c>
      <c r="P4981" s="185">
        <v>0</v>
      </c>
      <c r="Q4981" s="185">
        <v>0</v>
      </c>
      <c r="R4981" s="186">
        <v>0</v>
      </c>
    </row>
    <row r="4982" spans="1:18" s="81" customFormat="1" x14ac:dyDescent="0.2">
      <c r="A4982" s="81" t="s">
        <v>147</v>
      </c>
      <c r="B4982" s="81" t="s">
        <v>493</v>
      </c>
      <c r="C4982" s="81" t="str">
        <f t="shared" si="77"/>
        <v>08103</v>
      </c>
      <c r="D4982" s="81" t="s">
        <v>606</v>
      </c>
      <c r="E4982" s="81" t="s">
        <v>904</v>
      </c>
      <c r="F4982" s="81">
        <v>18250</v>
      </c>
      <c r="G4982" s="81" t="s">
        <v>505</v>
      </c>
      <c r="H4982" s="81" t="s">
        <v>3961</v>
      </c>
      <c r="I4982" s="81" t="s">
        <v>3959</v>
      </c>
      <c r="J4982" s="81" t="s">
        <v>8</v>
      </c>
      <c r="K4982" s="81" t="s">
        <v>319</v>
      </c>
      <c r="L4982" s="81">
        <v>-108.34379997222223</v>
      </c>
      <c r="M4982" s="81">
        <v>40.005899999999997</v>
      </c>
      <c r="N4982" s="190">
        <v>0</v>
      </c>
      <c r="O4982" s="185">
        <v>7.83</v>
      </c>
      <c r="P4982" s="185">
        <v>0</v>
      </c>
      <c r="Q4982" s="185">
        <v>0</v>
      </c>
      <c r="R4982" s="186">
        <v>0</v>
      </c>
    </row>
    <row r="4983" spans="1:18" s="81" customFormat="1" x14ac:dyDescent="0.2">
      <c r="A4983" s="81" t="s">
        <v>147</v>
      </c>
      <c r="B4983" s="81" t="s">
        <v>493</v>
      </c>
      <c r="C4983" s="81" t="str">
        <f t="shared" si="77"/>
        <v>08103</v>
      </c>
      <c r="D4983" s="81" t="s">
        <v>606</v>
      </c>
      <c r="E4983" s="81" t="s">
        <v>904</v>
      </c>
      <c r="F4983" s="81">
        <v>18250</v>
      </c>
      <c r="G4983" s="81" t="s">
        <v>505</v>
      </c>
      <c r="H4983" s="81" t="s">
        <v>3947</v>
      </c>
      <c r="I4983" s="81" t="s">
        <v>3959</v>
      </c>
      <c r="J4983" s="81" t="s">
        <v>257</v>
      </c>
      <c r="K4983" s="81" t="s">
        <v>38</v>
      </c>
      <c r="L4983" s="81">
        <v>-108.34379997222223</v>
      </c>
      <c r="M4983" s="81">
        <v>40.005899999999997</v>
      </c>
      <c r="N4983" s="190">
        <v>0</v>
      </c>
      <c r="O4983" s="185">
        <v>10.23</v>
      </c>
      <c r="P4983" s="185">
        <v>0</v>
      </c>
      <c r="Q4983" s="185">
        <v>0</v>
      </c>
      <c r="R4983" s="186">
        <v>0</v>
      </c>
    </row>
    <row r="4984" spans="1:18" s="81" customFormat="1" x14ac:dyDescent="0.2">
      <c r="A4984" s="81" t="s">
        <v>147</v>
      </c>
      <c r="B4984" s="81" t="s">
        <v>493</v>
      </c>
      <c r="C4984" s="81" t="str">
        <f t="shared" si="77"/>
        <v>08103</v>
      </c>
      <c r="D4984" s="81" t="s">
        <v>606</v>
      </c>
      <c r="E4984" s="81" t="s">
        <v>904</v>
      </c>
      <c r="F4984" s="81">
        <v>18250</v>
      </c>
      <c r="G4984" s="81" t="s">
        <v>676</v>
      </c>
      <c r="H4984" s="81" t="s">
        <v>620</v>
      </c>
      <c r="I4984" s="81" t="s">
        <v>3959</v>
      </c>
      <c r="J4984" s="81" t="s">
        <v>257</v>
      </c>
      <c r="K4984" s="81" t="s">
        <v>38</v>
      </c>
      <c r="L4984" s="81">
        <v>-108.34379997222223</v>
      </c>
      <c r="M4984" s="81">
        <v>40.005899999999997</v>
      </c>
      <c r="N4984" s="190">
        <v>0</v>
      </c>
      <c r="O4984" s="185">
        <v>3.58</v>
      </c>
      <c r="P4984" s="185">
        <v>0</v>
      </c>
      <c r="Q4984" s="185">
        <v>0</v>
      </c>
      <c r="R4984" s="186">
        <v>0</v>
      </c>
    </row>
    <row r="4985" spans="1:18" s="81" customFormat="1" x14ac:dyDescent="0.2">
      <c r="A4985" s="81" t="s">
        <v>147</v>
      </c>
      <c r="B4985" s="81" t="s">
        <v>493</v>
      </c>
      <c r="C4985" s="81" t="str">
        <f t="shared" si="77"/>
        <v>08103</v>
      </c>
      <c r="D4985" s="81" t="s">
        <v>606</v>
      </c>
      <c r="E4985" s="81" t="s">
        <v>904</v>
      </c>
      <c r="F4985" s="81">
        <v>290</v>
      </c>
      <c r="G4985" s="81" t="s">
        <v>515</v>
      </c>
      <c r="H4985" s="81" t="s">
        <v>3962</v>
      </c>
      <c r="I4985" s="81" t="s">
        <v>3959</v>
      </c>
      <c r="J4985" s="81" t="s">
        <v>269</v>
      </c>
      <c r="K4985" s="81" t="s">
        <v>322</v>
      </c>
      <c r="L4985" s="81">
        <v>-108.34379997222223</v>
      </c>
      <c r="M4985" s="81">
        <v>40.005899999999997</v>
      </c>
      <c r="N4985" s="190">
        <v>0</v>
      </c>
      <c r="O4985" s="185">
        <v>0</v>
      </c>
      <c r="P4985" s="185">
        <v>11.36</v>
      </c>
      <c r="Q4985" s="185">
        <v>0</v>
      </c>
      <c r="R4985" s="186">
        <v>0</v>
      </c>
    </row>
    <row r="4986" spans="1:18" s="81" customFormat="1" x14ac:dyDescent="0.2">
      <c r="A4986" s="81" t="s">
        <v>147</v>
      </c>
      <c r="B4986" s="81" t="s">
        <v>493</v>
      </c>
      <c r="C4986" s="81" t="str">
        <f t="shared" si="77"/>
        <v>08103</v>
      </c>
      <c r="D4986" s="81" t="s">
        <v>606</v>
      </c>
      <c r="E4986" s="81" t="s">
        <v>904</v>
      </c>
      <c r="F4986" s="81">
        <v>290</v>
      </c>
      <c r="G4986" s="81" t="s">
        <v>515</v>
      </c>
      <c r="H4986" s="81" t="s">
        <v>3962</v>
      </c>
      <c r="I4986" s="81" t="s">
        <v>3959</v>
      </c>
      <c r="J4986" s="81" t="s">
        <v>269</v>
      </c>
      <c r="K4986" s="81" t="s">
        <v>322</v>
      </c>
      <c r="L4986" s="81">
        <v>-108.34379997222223</v>
      </c>
      <c r="M4986" s="81">
        <v>40.005899999999997</v>
      </c>
      <c r="N4986" s="190">
        <v>13.52</v>
      </c>
      <c r="O4986" s="185">
        <v>0</v>
      </c>
      <c r="P4986" s="185">
        <v>0</v>
      </c>
      <c r="Q4986" s="185">
        <v>0</v>
      </c>
      <c r="R4986" s="186">
        <v>0</v>
      </c>
    </row>
    <row r="4987" spans="1:18" s="81" customFormat="1" x14ac:dyDescent="0.2">
      <c r="A4987" s="81" t="s">
        <v>147</v>
      </c>
      <c r="B4987" s="81" t="s">
        <v>493</v>
      </c>
      <c r="C4987" s="81" t="str">
        <f t="shared" si="77"/>
        <v>08103</v>
      </c>
      <c r="D4987" s="81" t="s">
        <v>606</v>
      </c>
      <c r="E4987" s="81" t="s">
        <v>904</v>
      </c>
      <c r="F4987" s="81">
        <v>290</v>
      </c>
      <c r="G4987" s="81" t="s">
        <v>515</v>
      </c>
      <c r="H4987" s="81" t="s">
        <v>3962</v>
      </c>
      <c r="I4987" s="81" t="s">
        <v>3959</v>
      </c>
      <c r="J4987" s="81" t="s">
        <v>269</v>
      </c>
      <c r="K4987" s="81" t="s">
        <v>322</v>
      </c>
      <c r="L4987" s="81">
        <v>-108.34379997222223</v>
      </c>
      <c r="M4987" s="81">
        <v>40.005899999999997</v>
      </c>
      <c r="N4987" s="190">
        <v>0</v>
      </c>
      <c r="O4987" s="185">
        <v>0.74</v>
      </c>
      <c r="P4987" s="185">
        <v>0</v>
      </c>
      <c r="Q4987" s="185">
        <v>0</v>
      </c>
      <c r="R4987" s="186">
        <v>0</v>
      </c>
    </row>
    <row r="4988" spans="1:18" s="81" customFormat="1" x14ac:dyDescent="0.2">
      <c r="A4988" s="81" t="s">
        <v>147</v>
      </c>
      <c r="B4988" s="81" t="s">
        <v>493</v>
      </c>
      <c r="C4988" s="81" t="str">
        <f t="shared" si="77"/>
        <v>08103</v>
      </c>
      <c r="D4988" s="81" t="s">
        <v>606</v>
      </c>
      <c r="E4988" s="81" t="s">
        <v>910</v>
      </c>
      <c r="F4988" s="81">
        <v>35.909999999999997</v>
      </c>
      <c r="G4988" s="81" t="s">
        <v>528</v>
      </c>
      <c r="H4988" s="81" t="s">
        <v>565</v>
      </c>
      <c r="I4988" s="81" t="s">
        <v>3963</v>
      </c>
      <c r="J4988" s="81" t="s">
        <v>14</v>
      </c>
      <c r="K4988" s="81" t="s">
        <v>494</v>
      </c>
      <c r="L4988" s="81">
        <v>-108.64206586111112</v>
      </c>
      <c r="M4988" s="81">
        <v>39.872736083333336</v>
      </c>
      <c r="N4988" s="190">
        <v>0</v>
      </c>
      <c r="O4988" s="185">
        <v>2.3373819302257797</v>
      </c>
      <c r="P4988" s="185">
        <v>0</v>
      </c>
      <c r="Q4988" s="185">
        <v>0</v>
      </c>
      <c r="R4988" s="186">
        <v>0</v>
      </c>
    </row>
    <row r="4989" spans="1:18" s="81" customFormat="1" x14ac:dyDescent="0.2">
      <c r="A4989" s="81" t="s">
        <v>147</v>
      </c>
      <c r="B4989" s="81" t="s">
        <v>493</v>
      </c>
      <c r="C4989" s="81" t="str">
        <f t="shared" si="77"/>
        <v>08103</v>
      </c>
      <c r="D4989" s="81" t="s">
        <v>606</v>
      </c>
      <c r="E4989" s="81" t="s">
        <v>913</v>
      </c>
      <c r="F4989" s="81">
        <v>117.012</v>
      </c>
      <c r="G4989" s="81" t="s">
        <v>528</v>
      </c>
      <c r="H4989" s="81" t="s">
        <v>565</v>
      </c>
      <c r="I4989" s="81" t="s">
        <v>3964</v>
      </c>
      <c r="J4989" s="81" t="s">
        <v>14</v>
      </c>
      <c r="K4989" s="81" t="s">
        <v>494</v>
      </c>
      <c r="L4989" s="81">
        <v>-108.77567708333333</v>
      </c>
      <c r="M4989" s="81">
        <v>40.070988777777778</v>
      </c>
      <c r="N4989" s="190">
        <v>0</v>
      </c>
      <c r="O4989" s="185">
        <v>7.6163105064093788</v>
      </c>
      <c r="P4989" s="185">
        <v>0</v>
      </c>
      <c r="Q4989" s="185">
        <v>0</v>
      </c>
      <c r="R4989" s="186">
        <v>0</v>
      </c>
    </row>
    <row r="4990" spans="1:18" s="81" customFormat="1" x14ac:dyDescent="0.2">
      <c r="A4990" s="81" t="s">
        <v>147</v>
      </c>
      <c r="B4990" s="81" t="s">
        <v>493</v>
      </c>
      <c r="C4990" s="81" t="str">
        <f t="shared" si="77"/>
        <v>08103</v>
      </c>
      <c r="D4990" s="81" t="s">
        <v>606</v>
      </c>
      <c r="E4990" s="81" t="s">
        <v>916</v>
      </c>
      <c r="F4990" s="81">
        <v>61.32</v>
      </c>
      <c r="G4990" s="81" t="s">
        <v>528</v>
      </c>
      <c r="H4990" s="81" t="s">
        <v>1066</v>
      </c>
      <c r="I4990" s="81" t="s">
        <v>3965</v>
      </c>
      <c r="J4990" s="81" t="s">
        <v>14</v>
      </c>
      <c r="K4990" s="81" t="s">
        <v>494</v>
      </c>
      <c r="L4990" s="81">
        <v>-109.02117544444444</v>
      </c>
      <c r="M4990" s="81">
        <v>39.948338999999997</v>
      </c>
      <c r="N4990" s="190">
        <v>0</v>
      </c>
      <c r="O4990" s="185">
        <v>3.9913183848020846</v>
      </c>
      <c r="P4990" s="185">
        <v>0</v>
      </c>
      <c r="Q4990" s="185">
        <v>0</v>
      </c>
      <c r="R4990" s="186">
        <v>0</v>
      </c>
    </row>
    <row r="4991" spans="1:18" s="81" customFormat="1" x14ac:dyDescent="0.2">
      <c r="A4991" s="81" t="s">
        <v>147</v>
      </c>
      <c r="B4991" s="81" t="s">
        <v>493</v>
      </c>
      <c r="C4991" s="81" t="str">
        <f t="shared" si="77"/>
        <v>08103</v>
      </c>
      <c r="D4991" s="81" t="s">
        <v>606</v>
      </c>
      <c r="E4991" s="81" t="s">
        <v>919</v>
      </c>
      <c r="F4991" s="81">
        <v>76.650000000000006</v>
      </c>
      <c r="G4991" s="81" t="s">
        <v>528</v>
      </c>
      <c r="H4991" s="81" t="s">
        <v>1066</v>
      </c>
      <c r="I4991" s="81" t="s">
        <v>3966</v>
      </c>
      <c r="J4991" s="81" t="s">
        <v>14</v>
      </c>
      <c r="K4991" s="81" t="s">
        <v>494</v>
      </c>
      <c r="L4991" s="81">
        <v>-109.02887</v>
      </c>
      <c r="M4991" s="81">
        <v>39.941461833333328</v>
      </c>
      <c r="N4991" s="190">
        <v>0</v>
      </c>
      <c r="O4991" s="185">
        <v>4.9891482543751096</v>
      </c>
      <c r="P4991" s="185">
        <v>0</v>
      </c>
      <c r="Q4991" s="185">
        <v>0</v>
      </c>
      <c r="R4991" s="186">
        <v>0</v>
      </c>
    </row>
    <row r="4992" spans="1:18" s="81" customFormat="1" x14ac:dyDescent="0.2">
      <c r="A4992" s="81" t="s">
        <v>147</v>
      </c>
      <c r="B4992" s="81" t="s">
        <v>493</v>
      </c>
      <c r="C4992" s="81" t="str">
        <f t="shared" si="77"/>
        <v>08103</v>
      </c>
      <c r="D4992" s="81" t="s">
        <v>606</v>
      </c>
      <c r="E4992" s="81" t="s">
        <v>922</v>
      </c>
      <c r="F4992" s="81">
        <v>224.47499999999999</v>
      </c>
      <c r="G4992" s="81" t="s">
        <v>528</v>
      </c>
      <c r="H4992" s="81" t="s">
        <v>565</v>
      </c>
      <c r="I4992" s="81" t="s">
        <v>3967</v>
      </c>
      <c r="J4992" s="81" t="s">
        <v>14</v>
      </c>
      <c r="K4992" s="81" t="s">
        <v>494</v>
      </c>
      <c r="L4992" s="81">
        <v>-109.04768913888888</v>
      </c>
      <c r="M4992" s="81">
        <v>39.929970611111109</v>
      </c>
      <c r="N4992" s="190">
        <v>0</v>
      </c>
      <c r="O4992" s="185">
        <v>5.9704490696463637</v>
      </c>
      <c r="P4992" s="185">
        <v>0</v>
      </c>
      <c r="Q4992" s="185">
        <v>0</v>
      </c>
      <c r="R4992" s="186">
        <v>0</v>
      </c>
    </row>
    <row r="4993" spans="1:18" s="81" customFormat="1" x14ac:dyDescent="0.2">
      <c r="A4993" s="81" t="s">
        <v>147</v>
      </c>
      <c r="B4993" s="81" t="s">
        <v>493</v>
      </c>
      <c r="C4993" s="81" t="str">
        <f t="shared" si="77"/>
        <v>08103</v>
      </c>
      <c r="D4993" s="81" t="s">
        <v>606</v>
      </c>
      <c r="E4993" s="81" t="s">
        <v>925</v>
      </c>
      <c r="F4993" s="81">
        <v>306.60000000000002</v>
      </c>
      <c r="G4993" s="81" t="s">
        <v>528</v>
      </c>
      <c r="H4993" s="81" t="s">
        <v>565</v>
      </c>
      <c r="I4993" s="81" t="s">
        <v>3968</v>
      </c>
      <c r="J4993" s="81" t="s">
        <v>14</v>
      </c>
      <c r="K4993" s="81" t="s">
        <v>494</v>
      </c>
      <c r="L4993" s="81">
        <v>-109.03332063888888</v>
      </c>
      <c r="M4993" s="81">
        <v>39.940236666666664</v>
      </c>
      <c r="N4993" s="190">
        <v>0</v>
      </c>
      <c r="O4993" s="185">
        <v>19.956591924010421</v>
      </c>
      <c r="P4993" s="185">
        <v>0</v>
      </c>
      <c r="Q4993" s="185">
        <v>0</v>
      </c>
      <c r="R4993" s="186">
        <v>0</v>
      </c>
    </row>
    <row r="4994" spans="1:18" s="81" customFormat="1" x14ac:dyDescent="0.2">
      <c r="A4994" s="81" t="s">
        <v>147</v>
      </c>
      <c r="B4994" s="81" t="s">
        <v>493</v>
      </c>
      <c r="C4994" s="81" t="str">
        <f t="shared" si="77"/>
        <v>08103</v>
      </c>
      <c r="D4994" s="81" t="s">
        <v>606</v>
      </c>
      <c r="E4994" s="81" t="s">
        <v>931</v>
      </c>
      <c r="F4994" s="81">
        <v>165.28</v>
      </c>
      <c r="G4994" s="81" t="s">
        <v>515</v>
      </c>
      <c r="H4994" s="81" t="s">
        <v>3969</v>
      </c>
      <c r="I4994" s="81" t="s">
        <v>3970</v>
      </c>
      <c r="J4994" s="81" t="s">
        <v>219</v>
      </c>
      <c r="K4994" s="81" t="s">
        <v>333</v>
      </c>
      <c r="L4994" s="81">
        <v>-108.29436922222222</v>
      </c>
      <c r="M4994" s="81">
        <v>39.905577972222218</v>
      </c>
      <c r="N4994" s="190">
        <v>0</v>
      </c>
      <c r="O4994" s="185">
        <v>0</v>
      </c>
      <c r="P4994" s="185">
        <v>5.6</v>
      </c>
      <c r="Q4994" s="185">
        <v>0</v>
      </c>
      <c r="R4994" s="186">
        <v>0</v>
      </c>
    </row>
    <row r="4995" spans="1:18" s="81" customFormat="1" x14ac:dyDescent="0.2">
      <c r="A4995" s="81" t="s">
        <v>147</v>
      </c>
      <c r="B4995" s="81" t="s">
        <v>493</v>
      </c>
      <c r="C4995" s="81" t="str">
        <f t="shared" si="77"/>
        <v>08103</v>
      </c>
      <c r="D4995" s="81" t="s">
        <v>606</v>
      </c>
      <c r="E4995" s="81" t="s">
        <v>931</v>
      </c>
      <c r="F4995" s="81">
        <v>165.28</v>
      </c>
      <c r="G4995" s="81" t="s">
        <v>515</v>
      </c>
      <c r="H4995" s="81" t="s">
        <v>3969</v>
      </c>
      <c r="I4995" s="81" t="s">
        <v>3970</v>
      </c>
      <c r="J4995" s="81" t="s">
        <v>219</v>
      </c>
      <c r="K4995" s="81" t="s">
        <v>333</v>
      </c>
      <c r="L4995" s="81">
        <v>-108.29436922222222</v>
      </c>
      <c r="M4995" s="81">
        <v>39.905577972222218</v>
      </c>
      <c r="N4995" s="190">
        <v>5.51</v>
      </c>
      <c r="O4995" s="185">
        <v>0</v>
      </c>
      <c r="P4995" s="185">
        <v>0</v>
      </c>
      <c r="Q4995" s="185">
        <v>0</v>
      </c>
      <c r="R4995" s="186">
        <v>0</v>
      </c>
    </row>
    <row r="4996" spans="1:18" s="81" customFormat="1" x14ac:dyDescent="0.2">
      <c r="A4996" s="81" t="s">
        <v>147</v>
      </c>
      <c r="B4996" s="81" t="s">
        <v>493</v>
      </c>
      <c r="C4996" s="81" t="str">
        <f t="shared" si="77"/>
        <v>08103</v>
      </c>
      <c r="D4996" s="81" t="s">
        <v>606</v>
      </c>
      <c r="E4996" s="81" t="s">
        <v>931</v>
      </c>
      <c r="F4996" s="81">
        <v>165.28</v>
      </c>
      <c r="G4996" s="81" t="s">
        <v>515</v>
      </c>
      <c r="H4996" s="81" t="s">
        <v>3969</v>
      </c>
      <c r="I4996" s="81" t="s">
        <v>3970</v>
      </c>
      <c r="J4996" s="81" t="s">
        <v>219</v>
      </c>
      <c r="K4996" s="81" t="s">
        <v>333</v>
      </c>
      <c r="L4996" s="81">
        <v>-108.29436922222222</v>
      </c>
      <c r="M4996" s="81">
        <v>39.905577972222218</v>
      </c>
      <c r="N4996" s="190">
        <v>0</v>
      </c>
      <c r="O4996" s="185">
        <v>0</v>
      </c>
      <c r="P4996" s="185">
        <v>0</v>
      </c>
      <c r="Q4996" s="185">
        <v>0</v>
      </c>
      <c r="R4996" s="186">
        <v>0.52</v>
      </c>
    </row>
    <row r="4997" spans="1:18" s="81" customFormat="1" x14ac:dyDescent="0.2">
      <c r="A4997" s="81" t="s">
        <v>147</v>
      </c>
      <c r="B4997" s="81" t="s">
        <v>493</v>
      </c>
      <c r="C4997" s="81" t="str">
        <f t="shared" si="77"/>
        <v>08103</v>
      </c>
      <c r="D4997" s="81" t="s">
        <v>606</v>
      </c>
      <c r="E4997" s="81" t="s">
        <v>931</v>
      </c>
      <c r="F4997" s="81">
        <v>165.28</v>
      </c>
      <c r="G4997" s="81" t="s">
        <v>515</v>
      </c>
      <c r="H4997" s="81" t="s">
        <v>3969</v>
      </c>
      <c r="I4997" s="81" t="s">
        <v>3970</v>
      </c>
      <c r="J4997" s="81" t="s">
        <v>219</v>
      </c>
      <c r="K4997" s="81" t="s">
        <v>333</v>
      </c>
      <c r="L4997" s="81">
        <v>-108.29436922222222</v>
      </c>
      <c r="M4997" s="81">
        <v>39.905577972222218</v>
      </c>
      <c r="N4997" s="190">
        <v>0</v>
      </c>
      <c r="O4997" s="185">
        <v>0</v>
      </c>
      <c r="P4997" s="185">
        <v>0</v>
      </c>
      <c r="Q4997" s="185">
        <v>0</v>
      </c>
      <c r="R4997" s="186">
        <v>0</v>
      </c>
    </row>
    <row r="4998" spans="1:18" s="81" customFormat="1" x14ac:dyDescent="0.2">
      <c r="A4998" s="81" t="s">
        <v>147</v>
      </c>
      <c r="B4998" s="81" t="s">
        <v>493</v>
      </c>
      <c r="C4998" s="81" t="str">
        <f t="shared" si="77"/>
        <v>08103</v>
      </c>
      <c r="D4998" s="81" t="s">
        <v>606</v>
      </c>
      <c r="E4998" s="81" t="s">
        <v>931</v>
      </c>
      <c r="F4998" s="81">
        <v>165.28</v>
      </c>
      <c r="G4998" s="81" t="s">
        <v>515</v>
      </c>
      <c r="H4998" s="81" t="s">
        <v>3969</v>
      </c>
      <c r="I4998" s="81" t="s">
        <v>3970</v>
      </c>
      <c r="J4998" s="81" t="s">
        <v>219</v>
      </c>
      <c r="K4998" s="81" t="s">
        <v>333</v>
      </c>
      <c r="L4998" s="81">
        <v>-108.29436922222222</v>
      </c>
      <c r="M4998" s="81">
        <v>39.905577972222218</v>
      </c>
      <c r="N4998" s="190">
        <v>0</v>
      </c>
      <c r="O4998" s="185">
        <v>0</v>
      </c>
      <c r="P4998" s="185">
        <v>0</v>
      </c>
      <c r="Q4998" s="185">
        <v>1.38</v>
      </c>
      <c r="R4998" s="186">
        <v>0</v>
      </c>
    </row>
    <row r="4999" spans="1:18" s="81" customFormat="1" x14ac:dyDescent="0.2">
      <c r="A4999" s="81" t="s">
        <v>147</v>
      </c>
      <c r="B4999" s="81" t="s">
        <v>493</v>
      </c>
      <c r="C4999" s="81" t="str">
        <f t="shared" ref="C4999:C5062" si="78">B4999&amp;D4999</f>
        <v>08103</v>
      </c>
      <c r="D4999" s="81" t="s">
        <v>606</v>
      </c>
      <c r="E4999" s="81" t="s">
        <v>931</v>
      </c>
      <c r="F4999" s="81">
        <v>165.28</v>
      </c>
      <c r="G4999" s="81" t="s">
        <v>515</v>
      </c>
      <c r="H4999" s="81" t="s">
        <v>3969</v>
      </c>
      <c r="I4999" s="81" t="s">
        <v>3970</v>
      </c>
      <c r="J4999" s="81" t="s">
        <v>219</v>
      </c>
      <c r="K4999" s="81" t="s">
        <v>333</v>
      </c>
      <c r="L4999" s="81">
        <v>-108.29436922222222</v>
      </c>
      <c r="M4999" s="81">
        <v>39.905577972222218</v>
      </c>
      <c r="N4999" s="190">
        <v>0</v>
      </c>
      <c r="O4999" s="185">
        <v>3.2</v>
      </c>
      <c r="P4999" s="185">
        <v>0</v>
      </c>
      <c r="Q4999" s="185">
        <v>0</v>
      </c>
      <c r="R4999" s="186">
        <v>0</v>
      </c>
    </row>
    <row r="5000" spans="1:18" s="81" customFormat="1" x14ac:dyDescent="0.2">
      <c r="A5000" s="81" t="s">
        <v>147</v>
      </c>
      <c r="B5000" s="81" t="s">
        <v>493</v>
      </c>
      <c r="C5000" s="81" t="str">
        <f t="shared" si="78"/>
        <v>08103</v>
      </c>
      <c r="D5000" s="81" t="s">
        <v>606</v>
      </c>
      <c r="E5000" s="81" t="s">
        <v>931</v>
      </c>
      <c r="F5000" s="81">
        <v>84.4</v>
      </c>
      <c r="G5000" s="81" t="s">
        <v>515</v>
      </c>
      <c r="H5000" s="81" t="s">
        <v>3971</v>
      </c>
      <c r="I5000" s="81" t="s">
        <v>3970</v>
      </c>
      <c r="J5000" s="81" t="s">
        <v>219</v>
      </c>
      <c r="K5000" s="81" t="s">
        <v>333</v>
      </c>
      <c r="L5000" s="81">
        <v>-108.29436922222222</v>
      </c>
      <c r="M5000" s="81">
        <v>39.905577972222218</v>
      </c>
      <c r="N5000" s="190">
        <v>0</v>
      </c>
      <c r="O5000" s="185">
        <v>0</v>
      </c>
      <c r="P5000" s="185">
        <v>2.94</v>
      </c>
      <c r="Q5000" s="185">
        <v>0</v>
      </c>
      <c r="R5000" s="186">
        <v>0</v>
      </c>
    </row>
    <row r="5001" spans="1:18" s="81" customFormat="1" x14ac:dyDescent="0.2">
      <c r="A5001" s="81" t="s">
        <v>147</v>
      </c>
      <c r="B5001" s="81" t="s">
        <v>493</v>
      </c>
      <c r="C5001" s="81" t="str">
        <f t="shared" si="78"/>
        <v>08103</v>
      </c>
      <c r="D5001" s="81" t="s">
        <v>606</v>
      </c>
      <c r="E5001" s="81" t="s">
        <v>931</v>
      </c>
      <c r="F5001" s="81">
        <v>84.4</v>
      </c>
      <c r="G5001" s="81" t="s">
        <v>515</v>
      </c>
      <c r="H5001" s="81" t="s">
        <v>3971</v>
      </c>
      <c r="I5001" s="81" t="s">
        <v>3970</v>
      </c>
      <c r="J5001" s="81" t="s">
        <v>219</v>
      </c>
      <c r="K5001" s="81" t="s">
        <v>333</v>
      </c>
      <c r="L5001" s="81">
        <v>-108.29436922222222</v>
      </c>
      <c r="M5001" s="81">
        <v>39.905577972222218</v>
      </c>
      <c r="N5001" s="190">
        <v>2.89</v>
      </c>
      <c r="O5001" s="185">
        <v>0</v>
      </c>
      <c r="P5001" s="185">
        <v>0</v>
      </c>
      <c r="Q5001" s="185">
        <v>0</v>
      </c>
      <c r="R5001" s="186">
        <v>0</v>
      </c>
    </row>
    <row r="5002" spans="1:18" s="81" customFormat="1" x14ac:dyDescent="0.2">
      <c r="A5002" s="81" t="s">
        <v>147</v>
      </c>
      <c r="B5002" s="81" t="s">
        <v>493</v>
      </c>
      <c r="C5002" s="81" t="str">
        <f t="shared" si="78"/>
        <v>08103</v>
      </c>
      <c r="D5002" s="81" t="s">
        <v>606</v>
      </c>
      <c r="E5002" s="81" t="s">
        <v>931</v>
      </c>
      <c r="F5002" s="81">
        <v>84.4</v>
      </c>
      <c r="G5002" s="81" t="s">
        <v>515</v>
      </c>
      <c r="H5002" s="81" t="s">
        <v>3971</v>
      </c>
      <c r="I5002" s="81" t="s">
        <v>3970</v>
      </c>
      <c r="J5002" s="81" t="s">
        <v>219</v>
      </c>
      <c r="K5002" s="81" t="s">
        <v>333</v>
      </c>
      <c r="L5002" s="81">
        <v>-108.29436922222222</v>
      </c>
      <c r="M5002" s="81">
        <v>39.905577972222218</v>
      </c>
      <c r="N5002" s="190">
        <v>0</v>
      </c>
      <c r="O5002" s="185">
        <v>0</v>
      </c>
      <c r="P5002" s="185">
        <v>0</v>
      </c>
      <c r="Q5002" s="185">
        <v>0</v>
      </c>
      <c r="R5002" s="186">
        <v>0.26</v>
      </c>
    </row>
    <row r="5003" spans="1:18" s="81" customFormat="1" x14ac:dyDescent="0.2">
      <c r="A5003" s="81" t="s">
        <v>147</v>
      </c>
      <c r="B5003" s="81" t="s">
        <v>493</v>
      </c>
      <c r="C5003" s="81" t="str">
        <f t="shared" si="78"/>
        <v>08103</v>
      </c>
      <c r="D5003" s="81" t="s">
        <v>606</v>
      </c>
      <c r="E5003" s="81" t="s">
        <v>931</v>
      </c>
      <c r="F5003" s="81">
        <v>84.4</v>
      </c>
      <c r="G5003" s="81" t="s">
        <v>515</v>
      </c>
      <c r="H5003" s="81" t="s">
        <v>3971</v>
      </c>
      <c r="I5003" s="81" t="s">
        <v>3970</v>
      </c>
      <c r="J5003" s="81" t="s">
        <v>219</v>
      </c>
      <c r="K5003" s="81" t="s">
        <v>333</v>
      </c>
      <c r="L5003" s="81">
        <v>-108.29436922222222</v>
      </c>
      <c r="M5003" s="81">
        <v>39.905577972222218</v>
      </c>
      <c r="N5003" s="190">
        <v>0</v>
      </c>
      <c r="O5003" s="185">
        <v>0</v>
      </c>
      <c r="P5003" s="185">
        <v>0</v>
      </c>
      <c r="Q5003" s="185">
        <v>0</v>
      </c>
      <c r="R5003" s="186">
        <v>0</v>
      </c>
    </row>
    <row r="5004" spans="1:18" s="81" customFormat="1" x14ac:dyDescent="0.2">
      <c r="A5004" s="81" t="s">
        <v>147</v>
      </c>
      <c r="B5004" s="81" t="s">
        <v>493</v>
      </c>
      <c r="C5004" s="81" t="str">
        <f t="shared" si="78"/>
        <v>08103</v>
      </c>
      <c r="D5004" s="81" t="s">
        <v>606</v>
      </c>
      <c r="E5004" s="81" t="s">
        <v>931</v>
      </c>
      <c r="F5004" s="81">
        <v>84.4</v>
      </c>
      <c r="G5004" s="81" t="s">
        <v>515</v>
      </c>
      <c r="H5004" s="81" t="s">
        <v>3971</v>
      </c>
      <c r="I5004" s="81" t="s">
        <v>3970</v>
      </c>
      <c r="J5004" s="81" t="s">
        <v>219</v>
      </c>
      <c r="K5004" s="81" t="s">
        <v>333</v>
      </c>
      <c r="L5004" s="81">
        <v>-108.29436922222222</v>
      </c>
      <c r="M5004" s="81">
        <v>39.905577972222218</v>
      </c>
      <c r="N5004" s="190">
        <v>0</v>
      </c>
      <c r="O5004" s="185">
        <v>0</v>
      </c>
      <c r="P5004" s="185">
        <v>0</v>
      </c>
      <c r="Q5004" s="185">
        <v>0.72</v>
      </c>
      <c r="R5004" s="186">
        <v>0</v>
      </c>
    </row>
    <row r="5005" spans="1:18" s="81" customFormat="1" x14ac:dyDescent="0.2">
      <c r="A5005" s="81" t="s">
        <v>147</v>
      </c>
      <c r="B5005" s="81" t="s">
        <v>493</v>
      </c>
      <c r="C5005" s="81" t="str">
        <f t="shared" si="78"/>
        <v>08103</v>
      </c>
      <c r="D5005" s="81" t="s">
        <v>606</v>
      </c>
      <c r="E5005" s="81" t="s">
        <v>931</v>
      </c>
      <c r="F5005" s="81">
        <v>84.4</v>
      </c>
      <c r="G5005" s="81" t="s">
        <v>515</v>
      </c>
      <c r="H5005" s="81" t="s">
        <v>3971</v>
      </c>
      <c r="I5005" s="81" t="s">
        <v>3970</v>
      </c>
      <c r="J5005" s="81" t="s">
        <v>219</v>
      </c>
      <c r="K5005" s="81" t="s">
        <v>333</v>
      </c>
      <c r="L5005" s="81">
        <v>-108.29436922222222</v>
      </c>
      <c r="M5005" s="81">
        <v>39.905577972222218</v>
      </c>
      <c r="N5005" s="190">
        <v>0</v>
      </c>
      <c r="O5005" s="185">
        <v>1.68</v>
      </c>
      <c r="P5005" s="185">
        <v>0</v>
      </c>
      <c r="Q5005" s="185">
        <v>0</v>
      </c>
      <c r="R5005" s="186">
        <v>0</v>
      </c>
    </row>
    <row r="5006" spans="1:18" s="81" customFormat="1" x14ac:dyDescent="0.2">
      <c r="A5006" s="81" t="s">
        <v>147</v>
      </c>
      <c r="B5006" s="81" t="s">
        <v>493</v>
      </c>
      <c r="C5006" s="81" t="str">
        <f t="shared" si="78"/>
        <v>08103</v>
      </c>
      <c r="D5006" s="81" t="s">
        <v>606</v>
      </c>
      <c r="E5006" s="81" t="s">
        <v>931</v>
      </c>
      <c r="F5006" s="81">
        <v>250.52</v>
      </c>
      <c r="G5006" s="81" t="s">
        <v>515</v>
      </c>
      <c r="H5006" s="81" t="s">
        <v>761</v>
      </c>
      <c r="I5006" s="81" t="s">
        <v>3970</v>
      </c>
      <c r="J5006" s="81" t="s">
        <v>231</v>
      </c>
      <c r="K5006" s="81" t="s">
        <v>333</v>
      </c>
      <c r="L5006" s="81">
        <v>-108.29436922222222</v>
      </c>
      <c r="M5006" s="81">
        <v>39.905577972222218</v>
      </c>
      <c r="N5006" s="190">
        <v>0</v>
      </c>
      <c r="O5006" s="185">
        <v>0</v>
      </c>
      <c r="P5006" s="185">
        <v>1.39</v>
      </c>
      <c r="Q5006" s="185">
        <v>0</v>
      </c>
      <c r="R5006" s="186">
        <v>0</v>
      </c>
    </row>
    <row r="5007" spans="1:18" s="81" customFormat="1" x14ac:dyDescent="0.2">
      <c r="A5007" s="81" t="s">
        <v>147</v>
      </c>
      <c r="B5007" s="81" t="s">
        <v>493</v>
      </c>
      <c r="C5007" s="81" t="str">
        <f t="shared" si="78"/>
        <v>08103</v>
      </c>
      <c r="D5007" s="81" t="s">
        <v>606</v>
      </c>
      <c r="E5007" s="81" t="s">
        <v>931</v>
      </c>
      <c r="F5007" s="81">
        <v>250.52</v>
      </c>
      <c r="G5007" s="81" t="s">
        <v>515</v>
      </c>
      <c r="H5007" s="81" t="s">
        <v>761</v>
      </c>
      <c r="I5007" s="81" t="s">
        <v>3970</v>
      </c>
      <c r="J5007" s="81" t="s">
        <v>231</v>
      </c>
      <c r="K5007" s="81" t="s">
        <v>333</v>
      </c>
      <c r="L5007" s="81">
        <v>-108.29436922222222</v>
      </c>
      <c r="M5007" s="81">
        <v>39.905577972222218</v>
      </c>
      <c r="N5007" s="190">
        <v>5.55</v>
      </c>
      <c r="O5007" s="185">
        <v>0</v>
      </c>
      <c r="P5007" s="185">
        <v>0</v>
      </c>
      <c r="Q5007" s="185">
        <v>0</v>
      </c>
      <c r="R5007" s="186">
        <v>0</v>
      </c>
    </row>
    <row r="5008" spans="1:18" s="81" customFormat="1" x14ac:dyDescent="0.2">
      <c r="A5008" s="81" t="s">
        <v>147</v>
      </c>
      <c r="B5008" s="81" t="s">
        <v>493</v>
      </c>
      <c r="C5008" s="81" t="str">
        <f t="shared" si="78"/>
        <v>08103</v>
      </c>
      <c r="D5008" s="81" t="s">
        <v>606</v>
      </c>
      <c r="E5008" s="81" t="s">
        <v>931</v>
      </c>
      <c r="F5008" s="81">
        <v>250.52</v>
      </c>
      <c r="G5008" s="81" t="s">
        <v>515</v>
      </c>
      <c r="H5008" s="81" t="s">
        <v>761</v>
      </c>
      <c r="I5008" s="81" t="s">
        <v>3970</v>
      </c>
      <c r="J5008" s="81" t="s">
        <v>231</v>
      </c>
      <c r="K5008" s="81" t="s">
        <v>333</v>
      </c>
      <c r="L5008" s="81">
        <v>-108.29436922222222</v>
      </c>
      <c r="M5008" s="81">
        <v>39.905577972222218</v>
      </c>
      <c r="N5008" s="190">
        <v>0</v>
      </c>
      <c r="O5008" s="185">
        <v>0</v>
      </c>
      <c r="P5008" s="185">
        <v>0</v>
      </c>
      <c r="Q5008" s="185">
        <v>0</v>
      </c>
      <c r="R5008" s="186">
        <v>1.19</v>
      </c>
    </row>
    <row r="5009" spans="1:18" s="81" customFormat="1" x14ac:dyDescent="0.2">
      <c r="A5009" s="81" t="s">
        <v>147</v>
      </c>
      <c r="B5009" s="81" t="s">
        <v>493</v>
      </c>
      <c r="C5009" s="81" t="str">
        <f t="shared" si="78"/>
        <v>08103</v>
      </c>
      <c r="D5009" s="81" t="s">
        <v>606</v>
      </c>
      <c r="E5009" s="81" t="s">
        <v>931</v>
      </c>
      <c r="F5009" s="81">
        <v>250.52</v>
      </c>
      <c r="G5009" s="81" t="s">
        <v>515</v>
      </c>
      <c r="H5009" s="81" t="s">
        <v>761</v>
      </c>
      <c r="I5009" s="81" t="s">
        <v>3970</v>
      </c>
      <c r="J5009" s="81" t="s">
        <v>231</v>
      </c>
      <c r="K5009" s="81" t="s">
        <v>333</v>
      </c>
      <c r="L5009" s="81">
        <v>-108.29436922222222</v>
      </c>
      <c r="M5009" s="81">
        <v>39.905577972222218</v>
      </c>
      <c r="N5009" s="190">
        <v>0</v>
      </c>
      <c r="O5009" s="185">
        <v>0</v>
      </c>
      <c r="P5009" s="185">
        <v>0</v>
      </c>
      <c r="Q5009" s="185">
        <v>0</v>
      </c>
      <c r="R5009" s="186">
        <v>0</v>
      </c>
    </row>
    <row r="5010" spans="1:18" s="81" customFormat="1" x14ac:dyDescent="0.2">
      <c r="A5010" s="81" t="s">
        <v>147</v>
      </c>
      <c r="B5010" s="81" t="s">
        <v>493</v>
      </c>
      <c r="C5010" s="81" t="str">
        <f t="shared" si="78"/>
        <v>08103</v>
      </c>
      <c r="D5010" s="81" t="s">
        <v>606</v>
      </c>
      <c r="E5010" s="81" t="s">
        <v>931</v>
      </c>
      <c r="F5010" s="81">
        <v>250.52</v>
      </c>
      <c r="G5010" s="81" t="s">
        <v>515</v>
      </c>
      <c r="H5010" s="81" t="s">
        <v>761</v>
      </c>
      <c r="I5010" s="81" t="s">
        <v>3970</v>
      </c>
      <c r="J5010" s="81" t="s">
        <v>231</v>
      </c>
      <c r="K5010" s="81" t="s">
        <v>333</v>
      </c>
      <c r="L5010" s="81">
        <v>-108.29436922222222</v>
      </c>
      <c r="M5010" s="81">
        <v>39.905577972222218</v>
      </c>
      <c r="N5010" s="190">
        <v>0</v>
      </c>
      <c r="O5010" s="185">
        <v>0</v>
      </c>
      <c r="P5010" s="185">
        <v>0</v>
      </c>
      <c r="Q5010" s="185">
        <v>0.89</v>
      </c>
      <c r="R5010" s="186">
        <v>0</v>
      </c>
    </row>
    <row r="5011" spans="1:18" s="81" customFormat="1" x14ac:dyDescent="0.2">
      <c r="A5011" s="81" t="s">
        <v>147</v>
      </c>
      <c r="B5011" s="81" t="s">
        <v>493</v>
      </c>
      <c r="C5011" s="81" t="str">
        <f t="shared" si="78"/>
        <v>08103</v>
      </c>
      <c r="D5011" s="81" t="s">
        <v>606</v>
      </c>
      <c r="E5011" s="81" t="s">
        <v>931</v>
      </c>
      <c r="F5011" s="81">
        <v>250.52</v>
      </c>
      <c r="G5011" s="81" t="s">
        <v>515</v>
      </c>
      <c r="H5011" s="81" t="s">
        <v>761</v>
      </c>
      <c r="I5011" s="81" t="s">
        <v>3970</v>
      </c>
      <c r="J5011" s="81" t="s">
        <v>231</v>
      </c>
      <c r="K5011" s="81" t="s">
        <v>333</v>
      </c>
      <c r="L5011" s="81">
        <v>-108.29436922222222</v>
      </c>
      <c r="M5011" s="81">
        <v>39.905577972222218</v>
      </c>
      <c r="N5011" s="190">
        <v>0</v>
      </c>
      <c r="O5011" s="185">
        <v>2.19</v>
      </c>
      <c r="P5011" s="185">
        <v>0</v>
      </c>
      <c r="Q5011" s="185">
        <v>0</v>
      </c>
      <c r="R5011" s="186">
        <v>0</v>
      </c>
    </row>
    <row r="5012" spans="1:18" s="81" customFormat="1" x14ac:dyDescent="0.2">
      <c r="A5012" s="81" t="s">
        <v>147</v>
      </c>
      <c r="B5012" s="81" t="s">
        <v>493</v>
      </c>
      <c r="C5012" s="81" t="str">
        <f t="shared" si="78"/>
        <v>08103</v>
      </c>
      <c r="D5012" s="81" t="s">
        <v>606</v>
      </c>
      <c r="E5012" s="81" t="s">
        <v>931</v>
      </c>
      <c r="F5012" s="81">
        <v>336.1</v>
      </c>
      <c r="G5012" s="81" t="s">
        <v>515</v>
      </c>
      <c r="H5012" s="81" t="s">
        <v>761</v>
      </c>
      <c r="I5012" s="81" t="s">
        <v>3970</v>
      </c>
      <c r="J5012" s="81" t="s">
        <v>231</v>
      </c>
      <c r="K5012" s="81" t="s">
        <v>333</v>
      </c>
      <c r="L5012" s="81">
        <v>-108.29436922222222</v>
      </c>
      <c r="M5012" s="81">
        <v>39.905577972222218</v>
      </c>
      <c r="N5012" s="190">
        <v>0</v>
      </c>
      <c r="O5012" s="185">
        <v>0</v>
      </c>
      <c r="P5012" s="185">
        <v>0.44</v>
      </c>
      <c r="Q5012" s="185">
        <v>0</v>
      </c>
      <c r="R5012" s="186">
        <v>0</v>
      </c>
    </row>
    <row r="5013" spans="1:18" s="81" customFormat="1" x14ac:dyDescent="0.2">
      <c r="A5013" s="81" t="s">
        <v>147</v>
      </c>
      <c r="B5013" s="81" t="s">
        <v>493</v>
      </c>
      <c r="C5013" s="81" t="str">
        <f t="shared" si="78"/>
        <v>08103</v>
      </c>
      <c r="D5013" s="81" t="s">
        <v>606</v>
      </c>
      <c r="E5013" s="81" t="s">
        <v>931</v>
      </c>
      <c r="F5013" s="81">
        <v>336.1</v>
      </c>
      <c r="G5013" s="81" t="s">
        <v>515</v>
      </c>
      <c r="H5013" s="81" t="s">
        <v>761</v>
      </c>
      <c r="I5013" s="81" t="s">
        <v>3970</v>
      </c>
      <c r="J5013" s="81" t="s">
        <v>231</v>
      </c>
      <c r="K5013" s="81" t="s">
        <v>333</v>
      </c>
      <c r="L5013" s="81">
        <v>-108.29436922222222</v>
      </c>
      <c r="M5013" s="81">
        <v>39.905577972222218</v>
      </c>
      <c r="N5013" s="190">
        <v>1.77</v>
      </c>
      <c r="O5013" s="185">
        <v>0</v>
      </c>
      <c r="P5013" s="185">
        <v>0</v>
      </c>
      <c r="Q5013" s="185">
        <v>0</v>
      </c>
      <c r="R5013" s="186">
        <v>0</v>
      </c>
    </row>
    <row r="5014" spans="1:18" s="81" customFormat="1" x14ac:dyDescent="0.2">
      <c r="A5014" s="81" t="s">
        <v>147</v>
      </c>
      <c r="B5014" s="81" t="s">
        <v>493</v>
      </c>
      <c r="C5014" s="81" t="str">
        <f t="shared" si="78"/>
        <v>08103</v>
      </c>
      <c r="D5014" s="81" t="s">
        <v>606</v>
      </c>
      <c r="E5014" s="81" t="s">
        <v>931</v>
      </c>
      <c r="F5014" s="81">
        <v>336.1</v>
      </c>
      <c r="G5014" s="81" t="s">
        <v>515</v>
      </c>
      <c r="H5014" s="81" t="s">
        <v>761</v>
      </c>
      <c r="I5014" s="81" t="s">
        <v>3970</v>
      </c>
      <c r="J5014" s="81" t="s">
        <v>231</v>
      </c>
      <c r="K5014" s="81" t="s">
        <v>333</v>
      </c>
      <c r="L5014" s="81">
        <v>-108.29436922222222</v>
      </c>
      <c r="M5014" s="81">
        <v>39.905577972222218</v>
      </c>
      <c r="N5014" s="190">
        <v>0</v>
      </c>
      <c r="O5014" s="185">
        <v>0</v>
      </c>
      <c r="P5014" s="185">
        <v>0</v>
      </c>
      <c r="Q5014" s="185">
        <v>0</v>
      </c>
      <c r="R5014" s="186">
        <v>1.59</v>
      </c>
    </row>
    <row r="5015" spans="1:18" s="81" customFormat="1" x14ac:dyDescent="0.2">
      <c r="A5015" s="81" t="s">
        <v>147</v>
      </c>
      <c r="B5015" s="81" t="s">
        <v>493</v>
      </c>
      <c r="C5015" s="81" t="str">
        <f t="shared" si="78"/>
        <v>08103</v>
      </c>
      <c r="D5015" s="81" t="s">
        <v>606</v>
      </c>
      <c r="E5015" s="81" t="s">
        <v>931</v>
      </c>
      <c r="F5015" s="81">
        <v>336.1</v>
      </c>
      <c r="G5015" s="81" t="s">
        <v>515</v>
      </c>
      <c r="H5015" s="81" t="s">
        <v>761</v>
      </c>
      <c r="I5015" s="81" t="s">
        <v>3970</v>
      </c>
      <c r="J5015" s="81" t="s">
        <v>231</v>
      </c>
      <c r="K5015" s="81" t="s">
        <v>333</v>
      </c>
      <c r="L5015" s="81">
        <v>-108.29436922222222</v>
      </c>
      <c r="M5015" s="81">
        <v>39.905577972222218</v>
      </c>
      <c r="N5015" s="190">
        <v>0</v>
      </c>
      <c r="O5015" s="185">
        <v>0</v>
      </c>
      <c r="P5015" s="185">
        <v>0</v>
      </c>
      <c r="Q5015" s="185">
        <v>0</v>
      </c>
      <c r="R5015" s="186">
        <v>0</v>
      </c>
    </row>
    <row r="5016" spans="1:18" s="81" customFormat="1" x14ac:dyDescent="0.2">
      <c r="A5016" s="81" t="s">
        <v>147</v>
      </c>
      <c r="B5016" s="81" t="s">
        <v>493</v>
      </c>
      <c r="C5016" s="81" t="str">
        <f t="shared" si="78"/>
        <v>08103</v>
      </c>
      <c r="D5016" s="81" t="s">
        <v>606</v>
      </c>
      <c r="E5016" s="81" t="s">
        <v>931</v>
      </c>
      <c r="F5016" s="81">
        <v>336.1</v>
      </c>
      <c r="G5016" s="81" t="s">
        <v>515</v>
      </c>
      <c r="H5016" s="81" t="s">
        <v>761</v>
      </c>
      <c r="I5016" s="81" t="s">
        <v>3970</v>
      </c>
      <c r="J5016" s="81" t="s">
        <v>231</v>
      </c>
      <c r="K5016" s="81" t="s">
        <v>333</v>
      </c>
      <c r="L5016" s="81">
        <v>-108.29436922222222</v>
      </c>
      <c r="M5016" s="81">
        <v>39.905577972222218</v>
      </c>
      <c r="N5016" s="190">
        <v>0</v>
      </c>
      <c r="O5016" s="185">
        <v>0</v>
      </c>
      <c r="P5016" s="185">
        <v>0</v>
      </c>
      <c r="Q5016" s="185">
        <v>1.2</v>
      </c>
      <c r="R5016" s="186">
        <v>0</v>
      </c>
    </row>
    <row r="5017" spans="1:18" s="81" customFormat="1" x14ac:dyDescent="0.2">
      <c r="A5017" s="81" t="s">
        <v>147</v>
      </c>
      <c r="B5017" s="81" t="s">
        <v>493</v>
      </c>
      <c r="C5017" s="81" t="str">
        <f t="shared" si="78"/>
        <v>08103</v>
      </c>
      <c r="D5017" s="81" t="s">
        <v>606</v>
      </c>
      <c r="E5017" s="81" t="s">
        <v>931</v>
      </c>
      <c r="F5017" s="81">
        <v>336.1</v>
      </c>
      <c r="G5017" s="81" t="s">
        <v>515</v>
      </c>
      <c r="H5017" s="81" t="s">
        <v>761</v>
      </c>
      <c r="I5017" s="81" t="s">
        <v>3970</v>
      </c>
      <c r="J5017" s="81" t="s">
        <v>231</v>
      </c>
      <c r="K5017" s="81" t="s">
        <v>333</v>
      </c>
      <c r="L5017" s="81">
        <v>-108.29436922222222</v>
      </c>
      <c r="M5017" s="81">
        <v>39.905577972222218</v>
      </c>
      <c r="N5017" s="190">
        <v>0</v>
      </c>
      <c r="O5017" s="185">
        <v>0.69</v>
      </c>
      <c r="P5017" s="185">
        <v>0</v>
      </c>
      <c r="Q5017" s="185">
        <v>0</v>
      </c>
      <c r="R5017" s="186">
        <v>0</v>
      </c>
    </row>
    <row r="5018" spans="1:18" s="81" customFormat="1" x14ac:dyDescent="0.2">
      <c r="A5018" s="81" t="s">
        <v>147</v>
      </c>
      <c r="B5018" s="81" t="s">
        <v>493</v>
      </c>
      <c r="C5018" s="81" t="str">
        <f t="shared" si="78"/>
        <v>08103</v>
      </c>
      <c r="D5018" s="81" t="s">
        <v>606</v>
      </c>
      <c r="E5018" s="81" t="s">
        <v>931</v>
      </c>
      <c r="F5018" s="81">
        <v>5.2</v>
      </c>
      <c r="G5018" s="81" t="s">
        <v>515</v>
      </c>
      <c r="H5018" s="81" t="s">
        <v>3972</v>
      </c>
      <c r="I5018" s="81" t="s">
        <v>3970</v>
      </c>
      <c r="J5018" s="81" t="s">
        <v>231</v>
      </c>
      <c r="K5018" s="81" t="s">
        <v>333</v>
      </c>
      <c r="L5018" s="81">
        <v>-108.29436922222222</v>
      </c>
      <c r="M5018" s="81">
        <v>39.905577972222218</v>
      </c>
      <c r="N5018" s="190">
        <v>0</v>
      </c>
      <c r="O5018" s="185">
        <v>0</v>
      </c>
      <c r="P5018" s="185">
        <v>1.37</v>
      </c>
      <c r="Q5018" s="185">
        <v>0</v>
      </c>
      <c r="R5018" s="186">
        <v>0</v>
      </c>
    </row>
    <row r="5019" spans="1:18" s="81" customFormat="1" x14ac:dyDescent="0.2">
      <c r="A5019" s="81" t="s">
        <v>147</v>
      </c>
      <c r="B5019" s="81" t="s">
        <v>493</v>
      </c>
      <c r="C5019" s="81" t="str">
        <f t="shared" si="78"/>
        <v>08103</v>
      </c>
      <c r="D5019" s="81" t="s">
        <v>606</v>
      </c>
      <c r="E5019" s="81" t="s">
        <v>931</v>
      </c>
      <c r="F5019" s="81">
        <v>5.2</v>
      </c>
      <c r="G5019" s="81" t="s">
        <v>515</v>
      </c>
      <c r="H5019" s="81" t="s">
        <v>3972</v>
      </c>
      <c r="I5019" s="81" t="s">
        <v>3970</v>
      </c>
      <c r="J5019" s="81" t="s">
        <v>231</v>
      </c>
      <c r="K5019" s="81" t="s">
        <v>333</v>
      </c>
      <c r="L5019" s="81">
        <v>-108.29436922222222</v>
      </c>
      <c r="M5019" s="81">
        <v>39.905577972222218</v>
      </c>
      <c r="N5019" s="190">
        <v>1.79</v>
      </c>
      <c r="O5019" s="185">
        <v>0</v>
      </c>
      <c r="P5019" s="185">
        <v>0</v>
      </c>
      <c r="Q5019" s="185">
        <v>0</v>
      </c>
      <c r="R5019" s="186">
        <v>0</v>
      </c>
    </row>
    <row r="5020" spans="1:18" s="81" customFormat="1" x14ac:dyDescent="0.2">
      <c r="A5020" s="81" t="s">
        <v>147</v>
      </c>
      <c r="B5020" s="81" t="s">
        <v>493</v>
      </c>
      <c r="C5020" s="81" t="str">
        <f t="shared" si="78"/>
        <v>08103</v>
      </c>
      <c r="D5020" s="81" t="s">
        <v>606</v>
      </c>
      <c r="E5020" s="81" t="s">
        <v>931</v>
      </c>
      <c r="F5020" s="81">
        <v>5.2</v>
      </c>
      <c r="G5020" s="81" t="s">
        <v>515</v>
      </c>
      <c r="H5020" s="81" t="s">
        <v>3972</v>
      </c>
      <c r="I5020" s="81" t="s">
        <v>3970</v>
      </c>
      <c r="J5020" s="81" t="s">
        <v>231</v>
      </c>
      <c r="K5020" s="81" t="s">
        <v>333</v>
      </c>
      <c r="L5020" s="81">
        <v>-108.29436922222222</v>
      </c>
      <c r="M5020" s="81">
        <v>39.905577972222218</v>
      </c>
      <c r="N5020" s="190">
        <v>0</v>
      </c>
      <c r="O5020" s="185">
        <v>0</v>
      </c>
      <c r="P5020" s="185">
        <v>0</v>
      </c>
      <c r="Q5020" s="185">
        <v>0</v>
      </c>
      <c r="R5020" s="186">
        <v>0.01</v>
      </c>
    </row>
    <row r="5021" spans="1:18" s="81" customFormat="1" x14ac:dyDescent="0.2">
      <c r="A5021" s="81" t="s">
        <v>147</v>
      </c>
      <c r="B5021" s="81" t="s">
        <v>493</v>
      </c>
      <c r="C5021" s="81" t="str">
        <f t="shared" si="78"/>
        <v>08103</v>
      </c>
      <c r="D5021" s="81" t="s">
        <v>606</v>
      </c>
      <c r="E5021" s="81" t="s">
        <v>931</v>
      </c>
      <c r="F5021" s="81">
        <v>5.2</v>
      </c>
      <c r="G5021" s="81" t="s">
        <v>515</v>
      </c>
      <c r="H5021" s="81" t="s">
        <v>3972</v>
      </c>
      <c r="I5021" s="81" t="s">
        <v>3970</v>
      </c>
      <c r="J5021" s="81" t="s">
        <v>231</v>
      </c>
      <c r="K5021" s="81" t="s">
        <v>333</v>
      </c>
      <c r="L5021" s="81">
        <v>-108.29436922222222</v>
      </c>
      <c r="M5021" s="81">
        <v>39.905577972222218</v>
      </c>
      <c r="N5021" s="190">
        <v>0</v>
      </c>
      <c r="O5021" s="185">
        <v>0</v>
      </c>
      <c r="P5021" s="185">
        <v>0</v>
      </c>
      <c r="Q5021" s="185">
        <v>0</v>
      </c>
      <c r="R5021" s="186">
        <v>0</v>
      </c>
    </row>
    <row r="5022" spans="1:18" s="81" customFormat="1" x14ac:dyDescent="0.2">
      <c r="A5022" s="81" t="s">
        <v>147</v>
      </c>
      <c r="B5022" s="81" t="s">
        <v>493</v>
      </c>
      <c r="C5022" s="81" t="str">
        <f t="shared" si="78"/>
        <v>08103</v>
      </c>
      <c r="D5022" s="81" t="s">
        <v>606</v>
      </c>
      <c r="E5022" s="81" t="s">
        <v>931</v>
      </c>
      <c r="F5022" s="81">
        <v>5.2</v>
      </c>
      <c r="G5022" s="81" t="s">
        <v>515</v>
      </c>
      <c r="H5022" s="81" t="s">
        <v>3972</v>
      </c>
      <c r="I5022" s="81" t="s">
        <v>3970</v>
      </c>
      <c r="J5022" s="81" t="s">
        <v>231</v>
      </c>
      <c r="K5022" s="81" t="s">
        <v>333</v>
      </c>
      <c r="L5022" s="81">
        <v>-108.29436922222222</v>
      </c>
      <c r="M5022" s="81">
        <v>39.905577972222218</v>
      </c>
      <c r="N5022" s="190">
        <v>0</v>
      </c>
      <c r="O5022" s="185">
        <v>0</v>
      </c>
      <c r="P5022" s="185">
        <v>0</v>
      </c>
      <c r="Q5022" s="185">
        <v>8.0000000000000002E-3</v>
      </c>
      <c r="R5022" s="186">
        <v>0</v>
      </c>
    </row>
    <row r="5023" spans="1:18" s="81" customFormat="1" x14ac:dyDescent="0.2">
      <c r="A5023" s="81" t="s">
        <v>147</v>
      </c>
      <c r="B5023" s="81" t="s">
        <v>493</v>
      </c>
      <c r="C5023" s="81" t="str">
        <f t="shared" si="78"/>
        <v>08103</v>
      </c>
      <c r="D5023" s="81" t="s">
        <v>606</v>
      </c>
      <c r="E5023" s="81" t="s">
        <v>931</v>
      </c>
      <c r="F5023" s="81">
        <v>5.2</v>
      </c>
      <c r="G5023" s="81" t="s">
        <v>515</v>
      </c>
      <c r="H5023" s="81" t="s">
        <v>3972</v>
      </c>
      <c r="I5023" s="81" t="s">
        <v>3970</v>
      </c>
      <c r="J5023" s="81" t="s">
        <v>231</v>
      </c>
      <c r="K5023" s="81" t="s">
        <v>333</v>
      </c>
      <c r="L5023" s="81">
        <v>-108.29436922222222</v>
      </c>
      <c r="M5023" s="81">
        <v>39.905577972222218</v>
      </c>
      <c r="N5023" s="190">
        <v>0</v>
      </c>
      <c r="O5023" s="185">
        <v>0.41</v>
      </c>
      <c r="P5023" s="185">
        <v>0</v>
      </c>
      <c r="Q5023" s="185">
        <v>0</v>
      </c>
      <c r="R5023" s="186">
        <v>0</v>
      </c>
    </row>
    <row r="5024" spans="1:18" s="81" customFormat="1" x14ac:dyDescent="0.2">
      <c r="A5024" s="81" t="s">
        <v>147</v>
      </c>
      <c r="B5024" s="81" t="s">
        <v>493</v>
      </c>
      <c r="C5024" s="81" t="str">
        <f t="shared" si="78"/>
        <v>08103</v>
      </c>
      <c r="D5024" s="81" t="s">
        <v>606</v>
      </c>
      <c r="E5024" s="81" t="s">
        <v>931</v>
      </c>
      <c r="F5024" s="81">
        <v>0.98</v>
      </c>
      <c r="G5024" s="81" t="s">
        <v>515</v>
      </c>
      <c r="H5024" s="81" t="s">
        <v>3973</v>
      </c>
      <c r="I5024" s="81" t="s">
        <v>3970</v>
      </c>
      <c r="J5024" s="81" t="s">
        <v>231</v>
      </c>
      <c r="K5024" s="81" t="s">
        <v>333</v>
      </c>
      <c r="L5024" s="81">
        <v>-108.29436922222222</v>
      </c>
      <c r="M5024" s="81">
        <v>39.905577972222218</v>
      </c>
      <c r="N5024" s="190">
        <v>0</v>
      </c>
      <c r="O5024" s="185">
        <v>0</v>
      </c>
      <c r="P5024" s="185">
        <v>0.15</v>
      </c>
      <c r="Q5024" s="185">
        <v>0</v>
      </c>
      <c r="R5024" s="186">
        <v>0</v>
      </c>
    </row>
    <row r="5025" spans="1:18" s="81" customFormat="1" x14ac:dyDescent="0.2">
      <c r="A5025" s="81" t="s">
        <v>147</v>
      </c>
      <c r="B5025" s="81" t="s">
        <v>493</v>
      </c>
      <c r="C5025" s="81" t="str">
        <f t="shared" si="78"/>
        <v>08103</v>
      </c>
      <c r="D5025" s="81" t="s">
        <v>606</v>
      </c>
      <c r="E5025" s="81" t="s">
        <v>931</v>
      </c>
      <c r="F5025" s="81">
        <v>0.98</v>
      </c>
      <c r="G5025" s="81" t="s">
        <v>515</v>
      </c>
      <c r="H5025" s="81" t="s">
        <v>3973</v>
      </c>
      <c r="I5025" s="81" t="s">
        <v>3970</v>
      </c>
      <c r="J5025" s="81" t="s">
        <v>231</v>
      </c>
      <c r="K5025" s="81" t="s">
        <v>333</v>
      </c>
      <c r="L5025" s="81">
        <v>-108.29436922222222</v>
      </c>
      <c r="M5025" s="81">
        <v>39.905577972222218</v>
      </c>
      <c r="N5025" s="190">
        <v>0.2</v>
      </c>
      <c r="O5025" s="185">
        <v>0</v>
      </c>
      <c r="P5025" s="185">
        <v>0</v>
      </c>
      <c r="Q5025" s="185">
        <v>0</v>
      </c>
      <c r="R5025" s="186">
        <v>0</v>
      </c>
    </row>
    <row r="5026" spans="1:18" s="81" customFormat="1" x14ac:dyDescent="0.2">
      <c r="A5026" s="81" t="s">
        <v>147</v>
      </c>
      <c r="B5026" s="81" t="s">
        <v>493</v>
      </c>
      <c r="C5026" s="81" t="str">
        <f t="shared" si="78"/>
        <v>08103</v>
      </c>
      <c r="D5026" s="81" t="s">
        <v>606</v>
      </c>
      <c r="E5026" s="81" t="s">
        <v>931</v>
      </c>
      <c r="F5026" s="81">
        <v>0.98</v>
      </c>
      <c r="G5026" s="81" t="s">
        <v>515</v>
      </c>
      <c r="H5026" s="81" t="s">
        <v>3973</v>
      </c>
      <c r="I5026" s="81" t="s">
        <v>3970</v>
      </c>
      <c r="J5026" s="81" t="s">
        <v>231</v>
      </c>
      <c r="K5026" s="81" t="s">
        <v>333</v>
      </c>
      <c r="L5026" s="81">
        <v>-108.29436922222222</v>
      </c>
      <c r="M5026" s="81">
        <v>39.905577972222218</v>
      </c>
      <c r="N5026" s="190">
        <v>0</v>
      </c>
      <c r="O5026" s="185">
        <v>0.05</v>
      </c>
      <c r="P5026" s="185">
        <v>0</v>
      </c>
      <c r="Q5026" s="185">
        <v>0</v>
      </c>
      <c r="R5026" s="186">
        <v>0</v>
      </c>
    </row>
    <row r="5027" spans="1:18" s="81" customFormat="1" x14ac:dyDescent="0.2">
      <c r="A5027" s="81" t="s">
        <v>147</v>
      </c>
      <c r="B5027" s="81" t="s">
        <v>493</v>
      </c>
      <c r="C5027" s="81" t="str">
        <f t="shared" si="78"/>
        <v>08103</v>
      </c>
      <c r="D5027" s="81" t="s">
        <v>606</v>
      </c>
      <c r="E5027" s="81" t="s">
        <v>954</v>
      </c>
      <c r="F5027" s="81">
        <v>78.162000000000006</v>
      </c>
      <c r="G5027" s="81" t="s">
        <v>528</v>
      </c>
      <c r="H5027" s="81" t="s">
        <v>565</v>
      </c>
      <c r="I5027" s="81" t="s">
        <v>3974</v>
      </c>
      <c r="J5027" s="81" t="s">
        <v>14</v>
      </c>
      <c r="K5027" s="81" t="s">
        <v>494</v>
      </c>
      <c r="L5027" s="81">
        <v>-108.19371133333334</v>
      </c>
      <c r="M5027" s="81">
        <v>39.943323777777778</v>
      </c>
      <c r="N5027" s="190">
        <v>0</v>
      </c>
      <c r="O5027" s="185">
        <v>1.5771133134708337</v>
      </c>
      <c r="P5027" s="185">
        <v>0</v>
      </c>
      <c r="Q5027" s="185">
        <v>0</v>
      </c>
      <c r="R5027" s="186">
        <v>0</v>
      </c>
    </row>
    <row r="5028" spans="1:18" s="81" customFormat="1" x14ac:dyDescent="0.2">
      <c r="A5028" s="81" t="s">
        <v>147</v>
      </c>
      <c r="B5028" s="81" t="s">
        <v>493</v>
      </c>
      <c r="C5028" s="81" t="str">
        <f t="shared" si="78"/>
        <v>08103</v>
      </c>
      <c r="D5028" s="81" t="s">
        <v>606</v>
      </c>
      <c r="E5028" s="81" t="s">
        <v>3607</v>
      </c>
      <c r="F5028" s="81">
        <v>9.4920000000000009</v>
      </c>
      <c r="G5028" s="81" t="s">
        <v>528</v>
      </c>
      <c r="H5028" s="81" t="s">
        <v>565</v>
      </c>
      <c r="I5028" s="81" t="s">
        <v>3975</v>
      </c>
      <c r="J5028" s="81" t="s">
        <v>14</v>
      </c>
      <c r="K5028" s="81" t="s">
        <v>494</v>
      </c>
      <c r="L5028" s="81">
        <v>-108.29252141666666</v>
      </c>
      <c r="M5028" s="81">
        <v>39.882787777777779</v>
      </c>
      <c r="N5028" s="190">
        <v>0</v>
      </c>
      <c r="O5028" s="185">
        <v>0.61782185929245181</v>
      </c>
      <c r="P5028" s="185">
        <v>0</v>
      </c>
      <c r="Q5028" s="185">
        <v>0</v>
      </c>
      <c r="R5028" s="186">
        <v>0</v>
      </c>
    </row>
    <row r="5029" spans="1:18" s="81" customFormat="1" x14ac:dyDescent="0.2">
      <c r="A5029" s="81" t="s">
        <v>147</v>
      </c>
      <c r="B5029" s="81" t="s">
        <v>493</v>
      </c>
      <c r="C5029" s="81" t="str">
        <f t="shared" si="78"/>
        <v>08103</v>
      </c>
      <c r="D5029" s="81" t="s">
        <v>606</v>
      </c>
      <c r="E5029" s="81" t="s">
        <v>3610</v>
      </c>
      <c r="F5029" s="81">
        <v>40.71</v>
      </c>
      <c r="G5029" s="81" t="s">
        <v>515</v>
      </c>
      <c r="H5029" s="81" t="s">
        <v>3976</v>
      </c>
      <c r="I5029" s="81" t="s">
        <v>3977</v>
      </c>
      <c r="J5029" s="81" t="s">
        <v>229</v>
      </c>
      <c r="K5029" s="81" t="s">
        <v>333</v>
      </c>
      <c r="L5029" s="81">
        <v>-108.6103306388889</v>
      </c>
      <c r="M5029" s="81">
        <v>40.087716555555559</v>
      </c>
      <c r="N5029" s="190">
        <v>0</v>
      </c>
      <c r="O5029" s="185">
        <v>0</v>
      </c>
      <c r="P5029" s="185">
        <v>14.675955</v>
      </c>
      <c r="Q5029" s="185">
        <v>0</v>
      </c>
      <c r="R5029" s="186">
        <v>0</v>
      </c>
    </row>
    <row r="5030" spans="1:18" s="81" customFormat="1" x14ac:dyDescent="0.2">
      <c r="A5030" s="81" t="s">
        <v>147</v>
      </c>
      <c r="B5030" s="81" t="s">
        <v>493</v>
      </c>
      <c r="C5030" s="81" t="str">
        <f t="shared" si="78"/>
        <v>08103</v>
      </c>
      <c r="D5030" s="81" t="s">
        <v>606</v>
      </c>
      <c r="E5030" s="81" t="s">
        <v>3610</v>
      </c>
      <c r="F5030" s="81">
        <v>40.71</v>
      </c>
      <c r="G5030" s="81" t="s">
        <v>515</v>
      </c>
      <c r="H5030" s="81" t="s">
        <v>3976</v>
      </c>
      <c r="I5030" s="81" t="s">
        <v>3977</v>
      </c>
      <c r="J5030" s="81" t="s">
        <v>229</v>
      </c>
      <c r="K5030" s="81" t="s">
        <v>333</v>
      </c>
      <c r="L5030" s="81">
        <v>-108.6103306388889</v>
      </c>
      <c r="M5030" s="81">
        <v>40.087716555555559</v>
      </c>
      <c r="N5030" s="190">
        <v>15.448793999999999</v>
      </c>
      <c r="O5030" s="185">
        <v>0</v>
      </c>
      <c r="P5030" s="185">
        <v>0</v>
      </c>
      <c r="Q5030" s="185">
        <v>0</v>
      </c>
      <c r="R5030" s="186">
        <v>0</v>
      </c>
    </row>
    <row r="5031" spans="1:18" s="81" customFormat="1" x14ac:dyDescent="0.2">
      <c r="A5031" s="81" t="s">
        <v>147</v>
      </c>
      <c r="B5031" s="81" t="s">
        <v>493</v>
      </c>
      <c r="C5031" s="81" t="str">
        <f t="shared" si="78"/>
        <v>08103</v>
      </c>
      <c r="D5031" s="81" t="s">
        <v>606</v>
      </c>
      <c r="E5031" s="81" t="s">
        <v>3610</v>
      </c>
      <c r="F5031" s="81">
        <v>40.71</v>
      </c>
      <c r="G5031" s="81" t="s">
        <v>515</v>
      </c>
      <c r="H5031" s="81" t="s">
        <v>3976</v>
      </c>
      <c r="I5031" s="81" t="s">
        <v>3977</v>
      </c>
      <c r="J5031" s="81" t="s">
        <v>229</v>
      </c>
      <c r="K5031" s="81" t="s">
        <v>333</v>
      </c>
      <c r="L5031" s="81">
        <v>-108.6103306388889</v>
      </c>
      <c r="M5031" s="81">
        <v>40.087716555555559</v>
      </c>
      <c r="N5031" s="190">
        <v>0</v>
      </c>
      <c r="O5031" s="185">
        <v>0</v>
      </c>
      <c r="P5031" s="185">
        <v>0</v>
      </c>
      <c r="Q5031" s="185">
        <v>0</v>
      </c>
      <c r="R5031" s="186">
        <v>0.213646</v>
      </c>
    </row>
    <row r="5032" spans="1:18" s="81" customFormat="1" x14ac:dyDescent="0.2">
      <c r="A5032" s="81" t="s">
        <v>147</v>
      </c>
      <c r="B5032" s="81" t="s">
        <v>493</v>
      </c>
      <c r="C5032" s="81" t="str">
        <f t="shared" si="78"/>
        <v>08103</v>
      </c>
      <c r="D5032" s="81" t="s">
        <v>606</v>
      </c>
      <c r="E5032" s="81" t="s">
        <v>3610</v>
      </c>
      <c r="F5032" s="81">
        <v>40.71</v>
      </c>
      <c r="G5032" s="81" t="s">
        <v>515</v>
      </c>
      <c r="H5032" s="81" t="s">
        <v>3976</v>
      </c>
      <c r="I5032" s="81" t="s">
        <v>3977</v>
      </c>
      <c r="J5032" s="81" t="s">
        <v>229</v>
      </c>
      <c r="K5032" s="81" t="s">
        <v>333</v>
      </c>
      <c r="L5032" s="81">
        <v>-108.6103306388889</v>
      </c>
      <c r="M5032" s="81">
        <v>40.087716555555559</v>
      </c>
      <c r="N5032" s="190">
        <v>0</v>
      </c>
      <c r="O5032" s="185">
        <v>0</v>
      </c>
      <c r="P5032" s="185">
        <v>0</v>
      </c>
      <c r="Q5032" s="185">
        <v>0</v>
      </c>
      <c r="R5032" s="186">
        <v>0</v>
      </c>
    </row>
    <row r="5033" spans="1:18" s="81" customFormat="1" x14ac:dyDescent="0.2">
      <c r="A5033" s="81" t="s">
        <v>147</v>
      </c>
      <c r="B5033" s="81" t="s">
        <v>493</v>
      </c>
      <c r="C5033" s="81" t="str">
        <f t="shared" si="78"/>
        <v>08103</v>
      </c>
      <c r="D5033" s="81" t="s">
        <v>606</v>
      </c>
      <c r="E5033" s="81" t="s">
        <v>3610</v>
      </c>
      <c r="F5033" s="81">
        <v>40.71</v>
      </c>
      <c r="G5033" s="81" t="s">
        <v>515</v>
      </c>
      <c r="H5033" s="81" t="s">
        <v>3976</v>
      </c>
      <c r="I5033" s="81" t="s">
        <v>3977</v>
      </c>
      <c r="J5033" s="81" t="s">
        <v>229</v>
      </c>
      <c r="K5033" s="81" t="s">
        <v>333</v>
      </c>
      <c r="L5033" s="81">
        <v>-108.6103306388889</v>
      </c>
      <c r="M5033" s="81">
        <v>40.087716555555559</v>
      </c>
      <c r="N5033" s="190">
        <v>0</v>
      </c>
      <c r="O5033" s="185">
        <v>0</v>
      </c>
      <c r="P5033" s="185">
        <v>0</v>
      </c>
      <c r="Q5033" s="185">
        <v>1.2559000000000001E-2</v>
      </c>
      <c r="R5033" s="186">
        <v>0</v>
      </c>
    </row>
    <row r="5034" spans="1:18" s="81" customFormat="1" x14ac:dyDescent="0.2">
      <c r="A5034" s="81" t="s">
        <v>147</v>
      </c>
      <c r="B5034" s="81" t="s">
        <v>493</v>
      </c>
      <c r="C5034" s="81" t="str">
        <f t="shared" si="78"/>
        <v>08103</v>
      </c>
      <c r="D5034" s="81" t="s">
        <v>606</v>
      </c>
      <c r="E5034" s="81" t="s">
        <v>3610</v>
      </c>
      <c r="F5034" s="81">
        <v>40.71</v>
      </c>
      <c r="G5034" s="81" t="s">
        <v>515</v>
      </c>
      <c r="H5034" s="81" t="s">
        <v>3976</v>
      </c>
      <c r="I5034" s="81" t="s">
        <v>3977</v>
      </c>
      <c r="J5034" s="81" t="s">
        <v>229</v>
      </c>
      <c r="K5034" s="81" t="s">
        <v>333</v>
      </c>
      <c r="L5034" s="81">
        <v>-108.6103306388889</v>
      </c>
      <c r="M5034" s="81">
        <v>40.087716555555559</v>
      </c>
      <c r="N5034" s="190">
        <v>0</v>
      </c>
      <c r="O5034" s="185">
        <v>6.256761</v>
      </c>
      <c r="P5034" s="185">
        <v>0</v>
      </c>
      <c r="Q5034" s="185">
        <v>0</v>
      </c>
      <c r="R5034" s="186">
        <v>0</v>
      </c>
    </row>
    <row r="5035" spans="1:18" s="81" customFormat="1" x14ac:dyDescent="0.2">
      <c r="A5035" s="81" t="s">
        <v>147</v>
      </c>
      <c r="B5035" s="81" t="s">
        <v>493</v>
      </c>
      <c r="C5035" s="81" t="str">
        <f t="shared" si="78"/>
        <v>08103</v>
      </c>
      <c r="D5035" s="81" t="s">
        <v>606</v>
      </c>
      <c r="E5035" s="81" t="s">
        <v>3610</v>
      </c>
      <c r="F5035" s="81">
        <v>52.06</v>
      </c>
      <c r="G5035" s="81" t="s">
        <v>515</v>
      </c>
      <c r="H5035" s="81" t="s">
        <v>3978</v>
      </c>
      <c r="I5035" s="81" t="s">
        <v>3977</v>
      </c>
      <c r="J5035" s="81" t="s">
        <v>229</v>
      </c>
      <c r="K5035" s="81" t="s">
        <v>333</v>
      </c>
      <c r="L5035" s="81">
        <v>-108.6103306388889</v>
      </c>
      <c r="M5035" s="81">
        <v>40.087716555555559</v>
      </c>
      <c r="N5035" s="190">
        <v>0</v>
      </c>
      <c r="O5035" s="185">
        <v>0</v>
      </c>
      <c r="P5035" s="185">
        <v>23.200434999999999</v>
      </c>
      <c r="Q5035" s="185">
        <v>0</v>
      </c>
      <c r="R5035" s="186">
        <v>0</v>
      </c>
    </row>
    <row r="5036" spans="1:18" s="81" customFormat="1" x14ac:dyDescent="0.2">
      <c r="A5036" s="81" t="s">
        <v>147</v>
      </c>
      <c r="B5036" s="81" t="s">
        <v>493</v>
      </c>
      <c r="C5036" s="81" t="str">
        <f t="shared" si="78"/>
        <v>08103</v>
      </c>
      <c r="D5036" s="81" t="s">
        <v>606</v>
      </c>
      <c r="E5036" s="81" t="s">
        <v>3610</v>
      </c>
      <c r="F5036" s="81">
        <v>52.06</v>
      </c>
      <c r="G5036" s="81" t="s">
        <v>515</v>
      </c>
      <c r="H5036" s="81" t="s">
        <v>3978</v>
      </c>
      <c r="I5036" s="81" t="s">
        <v>3977</v>
      </c>
      <c r="J5036" s="81" t="s">
        <v>229</v>
      </c>
      <c r="K5036" s="81" t="s">
        <v>333</v>
      </c>
      <c r="L5036" s="81">
        <v>-108.6103306388889</v>
      </c>
      <c r="M5036" s="81">
        <v>40.087716555555559</v>
      </c>
      <c r="N5036" s="190">
        <v>15.450158999999999</v>
      </c>
      <c r="O5036" s="185">
        <v>0</v>
      </c>
      <c r="P5036" s="185">
        <v>0</v>
      </c>
      <c r="Q5036" s="185">
        <v>0</v>
      </c>
      <c r="R5036" s="186">
        <v>0</v>
      </c>
    </row>
    <row r="5037" spans="1:18" s="81" customFormat="1" x14ac:dyDescent="0.2">
      <c r="A5037" s="81" t="s">
        <v>147</v>
      </c>
      <c r="B5037" s="81" t="s">
        <v>493</v>
      </c>
      <c r="C5037" s="81" t="str">
        <f t="shared" si="78"/>
        <v>08103</v>
      </c>
      <c r="D5037" s="81" t="s">
        <v>606</v>
      </c>
      <c r="E5037" s="81" t="s">
        <v>3610</v>
      </c>
      <c r="F5037" s="81">
        <v>52.06</v>
      </c>
      <c r="G5037" s="81" t="s">
        <v>515</v>
      </c>
      <c r="H5037" s="81" t="s">
        <v>3978</v>
      </c>
      <c r="I5037" s="81" t="s">
        <v>3977</v>
      </c>
      <c r="J5037" s="81" t="s">
        <v>229</v>
      </c>
      <c r="K5037" s="81" t="s">
        <v>333</v>
      </c>
      <c r="L5037" s="81">
        <v>-108.6103306388889</v>
      </c>
      <c r="M5037" s="81">
        <v>40.087716555555559</v>
      </c>
      <c r="N5037" s="190">
        <v>0</v>
      </c>
      <c r="O5037" s="185">
        <v>0</v>
      </c>
      <c r="P5037" s="185">
        <v>0</v>
      </c>
      <c r="Q5037" s="185">
        <v>0</v>
      </c>
      <c r="R5037" s="186">
        <v>0.53051700000000002</v>
      </c>
    </row>
    <row r="5038" spans="1:18" s="81" customFormat="1" x14ac:dyDescent="0.2">
      <c r="A5038" s="81" t="s">
        <v>147</v>
      </c>
      <c r="B5038" s="81" t="s">
        <v>493</v>
      </c>
      <c r="C5038" s="81" t="str">
        <f t="shared" si="78"/>
        <v>08103</v>
      </c>
      <c r="D5038" s="81" t="s">
        <v>606</v>
      </c>
      <c r="E5038" s="81" t="s">
        <v>3610</v>
      </c>
      <c r="F5038" s="81">
        <v>52.06</v>
      </c>
      <c r="G5038" s="81" t="s">
        <v>515</v>
      </c>
      <c r="H5038" s="81" t="s">
        <v>3978</v>
      </c>
      <c r="I5038" s="81" t="s">
        <v>3977</v>
      </c>
      <c r="J5038" s="81" t="s">
        <v>229</v>
      </c>
      <c r="K5038" s="81" t="s">
        <v>333</v>
      </c>
      <c r="L5038" s="81">
        <v>-108.6103306388889</v>
      </c>
      <c r="M5038" s="81">
        <v>40.087716555555559</v>
      </c>
      <c r="N5038" s="190">
        <v>0</v>
      </c>
      <c r="O5038" s="185">
        <v>0</v>
      </c>
      <c r="P5038" s="185">
        <v>0</v>
      </c>
      <c r="Q5038" s="185">
        <v>0</v>
      </c>
      <c r="R5038" s="186">
        <v>0</v>
      </c>
    </row>
    <row r="5039" spans="1:18" s="81" customFormat="1" x14ac:dyDescent="0.2">
      <c r="A5039" s="81" t="s">
        <v>147</v>
      </c>
      <c r="B5039" s="81" t="s">
        <v>493</v>
      </c>
      <c r="C5039" s="81" t="str">
        <f t="shared" si="78"/>
        <v>08103</v>
      </c>
      <c r="D5039" s="81" t="s">
        <v>606</v>
      </c>
      <c r="E5039" s="81" t="s">
        <v>3610</v>
      </c>
      <c r="F5039" s="81">
        <v>52.06</v>
      </c>
      <c r="G5039" s="81" t="s">
        <v>515</v>
      </c>
      <c r="H5039" s="81" t="s">
        <v>3978</v>
      </c>
      <c r="I5039" s="81" t="s">
        <v>3977</v>
      </c>
      <c r="J5039" s="81" t="s">
        <v>229</v>
      </c>
      <c r="K5039" s="81" t="s">
        <v>333</v>
      </c>
      <c r="L5039" s="81">
        <v>-108.6103306388889</v>
      </c>
      <c r="M5039" s="81">
        <v>40.087716555555559</v>
      </c>
      <c r="N5039" s="190">
        <v>0</v>
      </c>
      <c r="O5039" s="185">
        <v>0</v>
      </c>
      <c r="P5039" s="185">
        <v>0</v>
      </c>
      <c r="Q5039" s="185">
        <v>1.6060999999999999E-2</v>
      </c>
      <c r="R5039" s="186">
        <v>0</v>
      </c>
    </row>
    <row r="5040" spans="1:18" s="81" customFormat="1" x14ac:dyDescent="0.2">
      <c r="A5040" s="81" t="s">
        <v>147</v>
      </c>
      <c r="B5040" s="81" t="s">
        <v>493</v>
      </c>
      <c r="C5040" s="81" t="str">
        <f t="shared" si="78"/>
        <v>08103</v>
      </c>
      <c r="D5040" s="81" t="s">
        <v>606</v>
      </c>
      <c r="E5040" s="81" t="s">
        <v>3610</v>
      </c>
      <c r="F5040" s="81">
        <v>52.06</v>
      </c>
      <c r="G5040" s="81" t="s">
        <v>515</v>
      </c>
      <c r="H5040" s="81" t="s">
        <v>3978</v>
      </c>
      <c r="I5040" s="81" t="s">
        <v>3977</v>
      </c>
      <c r="J5040" s="81" t="s">
        <v>229</v>
      </c>
      <c r="K5040" s="81" t="s">
        <v>333</v>
      </c>
      <c r="L5040" s="81">
        <v>-108.6103306388889</v>
      </c>
      <c r="M5040" s="81">
        <v>40.087716555555559</v>
      </c>
      <c r="N5040" s="190">
        <v>0</v>
      </c>
      <c r="O5040" s="185">
        <v>6.2573259999999999</v>
      </c>
      <c r="P5040" s="185">
        <v>0</v>
      </c>
      <c r="Q5040" s="185">
        <v>0</v>
      </c>
      <c r="R5040" s="186">
        <v>0</v>
      </c>
    </row>
    <row r="5041" spans="1:18" s="81" customFormat="1" x14ac:dyDescent="0.2">
      <c r="A5041" s="81" t="s">
        <v>147</v>
      </c>
      <c r="B5041" s="81" t="s">
        <v>493</v>
      </c>
      <c r="C5041" s="81" t="str">
        <f t="shared" si="78"/>
        <v>08103</v>
      </c>
      <c r="D5041" s="81" t="s">
        <v>606</v>
      </c>
      <c r="E5041" s="81" t="s">
        <v>3610</v>
      </c>
      <c r="F5041" s="81">
        <v>57.816000000000003</v>
      </c>
      <c r="G5041" s="81" t="s">
        <v>515</v>
      </c>
      <c r="H5041" s="81" t="s">
        <v>3979</v>
      </c>
      <c r="I5041" s="81" t="s">
        <v>3977</v>
      </c>
      <c r="J5041" s="81" t="s">
        <v>231</v>
      </c>
      <c r="K5041" s="81" t="s">
        <v>333</v>
      </c>
      <c r="L5041" s="81">
        <v>-108.6103306388889</v>
      </c>
      <c r="M5041" s="81">
        <v>40.087716555555559</v>
      </c>
      <c r="N5041" s="190">
        <v>0</v>
      </c>
      <c r="O5041" s="185">
        <v>0</v>
      </c>
      <c r="P5041" s="185">
        <v>46.4</v>
      </c>
      <c r="Q5041" s="185">
        <v>0</v>
      </c>
      <c r="R5041" s="186">
        <v>0</v>
      </c>
    </row>
    <row r="5042" spans="1:18" s="81" customFormat="1" x14ac:dyDescent="0.2">
      <c r="A5042" s="81" t="s">
        <v>147</v>
      </c>
      <c r="B5042" s="81" t="s">
        <v>493</v>
      </c>
      <c r="C5042" s="81" t="str">
        <f t="shared" si="78"/>
        <v>08103</v>
      </c>
      <c r="D5042" s="81" t="s">
        <v>606</v>
      </c>
      <c r="E5042" s="81" t="s">
        <v>3610</v>
      </c>
      <c r="F5042" s="81">
        <v>57.816000000000003</v>
      </c>
      <c r="G5042" s="81" t="s">
        <v>515</v>
      </c>
      <c r="H5042" s="81" t="s">
        <v>3979</v>
      </c>
      <c r="I5042" s="81" t="s">
        <v>3977</v>
      </c>
      <c r="J5042" s="81" t="s">
        <v>231</v>
      </c>
      <c r="K5042" s="81" t="s">
        <v>333</v>
      </c>
      <c r="L5042" s="81">
        <v>-108.6103306388889</v>
      </c>
      <c r="M5042" s="81">
        <v>40.087716555555559</v>
      </c>
      <c r="N5042" s="190">
        <v>23.2</v>
      </c>
      <c r="O5042" s="185">
        <v>0</v>
      </c>
      <c r="P5042" s="185">
        <v>0</v>
      </c>
      <c r="Q5042" s="185">
        <v>0</v>
      </c>
      <c r="R5042" s="186">
        <v>0</v>
      </c>
    </row>
    <row r="5043" spans="1:18" s="81" customFormat="1" x14ac:dyDescent="0.2">
      <c r="A5043" s="81" t="s">
        <v>147</v>
      </c>
      <c r="B5043" s="81" t="s">
        <v>493</v>
      </c>
      <c r="C5043" s="81" t="str">
        <f t="shared" si="78"/>
        <v>08103</v>
      </c>
      <c r="D5043" s="81" t="s">
        <v>606</v>
      </c>
      <c r="E5043" s="81" t="s">
        <v>3610</v>
      </c>
      <c r="F5043" s="81">
        <v>57.816000000000003</v>
      </c>
      <c r="G5043" s="81" t="s">
        <v>515</v>
      </c>
      <c r="H5043" s="81" t="s">
        <v>3979</v>
      </c>
      <c r="I5043" s="81" t="s">
        <v>3977</v>
      </c>
      <c r="J5043" s="81" t="s">
        <v>231</v>
      </c>
      <c r="K5043" s="81" t="s">
        <v>333</v>
      </c>
      <c r="L5043" s="81">
        <v>-108.6103306388889</v>
      </c>
      <c r="M5043" s="81">
        <v>40.087716555555559</v>
      </c>
      <c r="N5043" s="190">
        <v>0</v>
      </c>
      <c r="O5043" s="185">
        <v>15.4</v>
      </c>
      <c r="P5043" s="185">
        <v>0</v>
      </c>
      <c r="Q5043" s="185">
        <v>0</v>
      </c>
      <c r="R5043" s="186">
        <v>0</v>
      </c>
    </row>
    <row r="5044" spans="1:18" s="81" customFormat="1" x14ac:dyDescent="0.2">
      <c r="A5044" s="81" t="s">
        <v>147</v>
      </c>
      <c r="B5044" s="81" t="s">
        <v>493</v>
      </c>
      <c r="C5044" s="81" t="str">
        <f t="shared" si="78"/>
        <v>08103</v>
      </c>
      <c r="D5044" s="81" t="s">
        <v>606</v>
      </c>
      <c r="E5044" s="81" t="s">
        <v>3610</v>
      </c>
      <c r="F5044" s="81">
        <v>2.2999999999999998</v>
      </c>
      <c r="G5044" s="81" t="s">
        <v>505</v>
      </c>
      <c r="H5044" s="81" t="s">
        <v>3980</v>
      </c>
      <c r="I5044" s="81" t="s">
        <v>3977</v>
      </c>
      <c r="J5044" s="81" t="s">
        <v>10</v>
      </c>
      <c r="K5044" s="81" t="s">
        <v>319</v>
      </c>
      <c r="L5044" s="81">
        <v>-108.6103306388889</v>
      </c>
      <c r="M5044" s="81">
        <v>40.087716555555559</v>
      </c>
      <c r="N5044" s="190">
        <v>0</v>
      </c>
      <c r="O5044" s="185">
        <v>0</v>
      </c>
      <c r="P5044" s="185">
        <v>0.1</v>
      </c>
      <c r="Q5044" s="185">
        <v>0</v>
      </c>
      <c r="R5044" s="186">
        <v>0</v>
      </c>
    </row>
    <row r="5045" spans="1:18" s="81" customFormat="1" x14ac:dyDescent="0.2">
      <c r="A5045" s="81" t="s">
        <v>147</v>
      </c>
      <c r="B5045" s="81" t="s">
        <v>493</v>
      </c>
      <c r="C5045" s="81" t="str">
        <f t="shared" si="78"/>
        <v>08103</v>
      </c>
      <c r="D5045" s="81" t="s">
        <v>606</v>
      </c>
      <c r="E5045" s="81" t="s">
        <v>3610</v>
      </c>
      <c r="F5045" s="81">
        <v>2.2999999999999998</v>
      </c>
      <c r="G5045" s="81" t="s">
        <v>505</v>
      </c>
      <c r="H5045" s="81" t="s">
        <v>3980</v>
      </c>
      <c r="I5045" s="81" t="s">
        <v>3977</v>
      </c>
      <c r="J5045" s="81" t="s">
        <v>10</v>
      </c>
      <c r="K5045" s="81" t="s">
        <v>319</v>
      </c>
      <c r="L5045" s="81">
        <v>-108.6103306388889</v>
      </c>
      <c r="M5045" s="81">
        <v>40.087716555555559</v>
      </c>
      <c r="N5045" s="190">
        <v>0.12</v>
      </c>
      <c r="O5045" s="185">
        <v>0</v>
      </c>
      <c r="P5045" s="185">
        <v>0</v>
      </c>
      <c r="Q5045" s="185">
        <v>0</v>
      </c>
      <c r="R5045" s="186">
        <v>0</v>
      </c>
    </row>
    <row r="5046" spans="1:18" s="81" customFormat="1" x14ac:dyDescent="0.2">
      <c r="A5046" s="81" t="s">
        <v>147</v>
      </c>
      <c r="B5046" s="81" t="s">
        <v>493</v>
      </c>
      <c r="C5046" s="81" t="str">
        <f t="shared" si="78"/>
        <v>08103</v>
      </c>
      <c r="D5046" s="81" t="s">
        <v>606</v>
      </c>
      <c r="E5046" s="81" t="s">
        <v>3610</v>
      </c>
      <c r="F5046" s="81">
        <v>2.2999999999999998</v>
      </c>
      <c r="G5046" s="81" t="s">
        <v>505</v>
      </c>
      <c r="H5046" s="81" t="s">
        <v>3980</v>
      </c>
      <c r="I5046" s="81" t="s">
        <v>3977</v>
      </c>
      <c r="J5046" s="81" t="s">
        <v>10</v>
      </c>
      <c r="K5046" s="81" t="s">
        <v>319</v>
      </c>
      <c r="L5046" s="81">
        <v>-108.6103306388889</v>
      </c>
      <c r="M5046" s="81">
        <v>40.087716555555559</v>
      </c>
      <c r="N5046" s="190">
        <v>0</v>
      </c>
      <c r="O5046" s="185">
        <v>7.76</v>
      </c>
      <c r="P5046" s="185">
        <v>0</v>
      </c>
      <c r="Q5046" s="185">
        <v>0</v>
      </c>
      <c r="R5046" s="186">
        <v>0</v>
      </c>
    </row>
    <row r="5047" spans="1:18" s="81" customFormat="1" x14ac:dyDescent="0.2">
      <c r="A5047" s="81" t="s">
        <v>147</v>
      </c>
      <c r="B5047" s="81" t="s">
        <v>493</v>
      </c>
      <c r="C5047" s="81" t="str">
        <f t="shared" si="78"/>
        <v>08103</v>
      </c>
      <c r="D5047" s="81" t="s">
        <v>606</v>
      </c>
      <c r="E5047" s="81" t="s">
        <v>3610</v>
      </c>
      <c r="F5047" s="81">
        <v>46.1</v>
      </c>
      <c r="G5047" s="81" t="s">
        <v>505</v>
      </c>
      <c r="H5047" s="81" t="s">
        <v>3947</v>
      </c>
      <c r="I5047" s="81" t="s">
        <v>3977</v>
      </c>
      <c r="J5047" s="81" t="s">
        <v>257</v>
      </c>
      <c r="K5047" s="81" t="s">
        <v>38</v>
      </c>
      <c r="L5047" s="81">
        <v>-108.6103306388889</v>
      </c>
      <c r="M5047" s="81">
        <v>40.087716555555559</v>
      </c>
      <c r="N5047" s="190">
        <v>0</v>
      </c>
      <c r="O5047" s="185">
        <v>0</v>
      </c>
      <c r="P5047" s="185">
        <v>1.94</v>
      </c>
      <c r="Q5047" s="185">
        <v>0</v>
      </c>
      <c r="R5047" s="186">
        <v>0</v>
      </c>
    </row>
    <row r="5048" spans="1:18" s="81" customFormat="1" x14ac:dyDescent="0.2">
      <c r="A5048" s="81" t="s">
        <v>147</v>
      </c>
      <c r="B5048" s="81" t="s">
        <v>493</v>
      </c>
      <c r="C5048" s="81" t="str">
        <f t="shared" si="78"/>
        <v>08103</v>
      </c>
      <c r="D5048" s="81" t="s">
        <v>606</v>
      </c>
      <c r="E5048" s="81" t="s">
        <v>3610</v>
      </c>
      <c r="F5048" s="81">
        <v>46.1</v>
      </c>
      <c r="G5048" s="81" t="s">
        <v>505</v>
      </c>
      <c r="H5048" s="81" t="s">
        <v>3947</v>
      </c>
      <c r="I5048" s="81" t="s">
        <v>3977</v>
      </c>
      <c r="J5048" s="81" t="s">
        <v>257</v>
      </c>
      <c r="K5048" s="81" t="s">
        <v>38</v>
      </c>
      <c r="L5048" s="81">
        <v>-108.6103306388889</v>
      </c>
      <c r="M5048" s="81">
        <v>40.087716555555559</v>
      </c>
      <c r="N5048" s="190">
        <v>2.31</v>
      </c>
      <c r="O5048" s="185">
        <v>0</v>
      </c>
      <c r="P5048" s="185">
        <v>0</v>
      </c>
      <c r="Q5048" s="185">
        <v>0</v>
      </c>
      <c r="R5048" s="186">
        <v>0</v>
      </c>
    </row>
    <row r="5049" spans="1:18" s="81" customFormat="1" x14ac:dyDescent="0.2">
      <c r="A5049" s="81" t="s">
        <v>147</v>
      </c>
      <c r="B5049" s="81" t="s">
        <v>493</v>
      </c>
      <c r="C5049" s="81" t="str">
        <f t="shared" si="78"/>
        <v>08103</v>
      </c>
      <c r="D5049" s="81" t="s">
        <v>606</v>
      </c>
      <c r="E5049" s="81" t="s">
        <v>3610</v>
      </c>
      <c r="F5049" s="81">
        <v>46.1</v>
      </c>
      <c r="G5049" s="81" t="s">
        <v>505</v>
      </c>
      <c r="H5049" s="81" t="s">
        <v>3947</v>
      </c>
      <c r="I5049" s="81" t="s">
        <v>3977</v>
      </c>
      <c r="J5049" s="81" t="s">
        <v>257</v>
      </c>
      <c r="K5049" s="81" t="s">
        <v>38</v>
      </c>
      <c r="L5049" s="81">
        <v>-108.6103306388889</v>
      </c>
      <c r="M5049" s="81">
        <v>40.087716555555559</v>
      </c>
      <c r="N5049" s="190">
        <v>0</v>
      </c>
      <c r="O5049" s="185">
        <v>15.18</v>
      </c>
      <c r="P5049" s="185">
        <v>0</v>
      </c>
      <c r="Q5049" s="185">
        <v>0</v>
      </c>
      <c r="R5049" s="186">
        <v>0</v>
      </c>
    </row>
    <row r="5050" spans="1:18" s="81" customFormat="1" x14ac:dyDescent="0.2">
      <c r="A5050" s="81" t="s">
        <v>147</v>
      </c>
      <c r="B5050" s="81" t="s">
        <v>493</v>
      </c>
      <c r="C5050" s="81" t="str">
        <f t="shared" si="78"/>
        <v>08103</v>
      </c>
      <c r="D5050" s="81" t="s">
        <v>606</v>
      </c>
      <c r="E5050" s="81" t="s">
        <v>3981</v>
      </c>
      <c r="F5050" s="81">
        <v>40.362000000000002</v>
      </c>
      <c r="G5050" s="81" t="s">
        <v>528</v>
      </c>
      <c r="H5050" s="81" t="s">
        <v>531</v>
      </c>
      <c r="I5050" s="81" t="s">
        <v>3982</v>
      </c>
      <c r="J5050" s="81" t="s">
        <v>14</v>
      </c>
      <c r="K5050" s="81" t="s">
        <v>494</v>
      </c>
      <c r="L5050" s="81">
        <v>-108.98676225</v>
      </c>
      <c r="M5050" s="81">
        <v>39.953414944444454</v>
      </c>
      <c r="N5050" s="190">
        <v>0</v>
      </c>
      <c r="O5050" s="185">
        <v>2.6271097645134791</v>
      </c>
      <c r="P5050" s="185">
        <v>0</v>
      </c>
      <c r="Q5050" s="185">
        <v>0</v>
      </c>
      <c r="R5050" s="186">
        <v>0</v>
      </c>
    </row>
    <row r="5051" spans="1:18" s="81" customFormat="1" x14ac:dyDescent="0.2">
      <c r="A5051" s="81" t="s">
        <v>147</v>
      </c>
      <c r="B5051" s="81" t="s">
        <v>493</v>
      </c>
      <c r="C5051" s="81" t="str">
        <f t="shared" si="78"/>
        <v>08103</v>
      </c>
      <c r="D5051" s="81" t="s">
        <v>606</v>
      </c>
      <c r="E5051" s="81" t="s">
        <v>957</v>
      </c>
      <c r="F5051" s="81">
        <v>56.112000000000002</v>
      </c>
      <c r="G5051" s="81" t="s">
        <v>528</v>
      </c>
      <c r="H5051" s="81" t="s">
        <v>531</v>
      </c>
      <c r="I5051" s="81" t="s">
        <v>3983</v>
      </c>
      <c r="J5051" s="81" t="s">
        <v>14</v>
      </c>
      <c r="K5051" s="81" t="s">
        <v>494</v>
      </c>
      <c r="L5051" s="81">
        <v>-108.98070972222223</v>
      </c>
      <c r="M5051" s="81">
        <v>39.956433861111115</v>
      </c>
      <c r="N5051" s="190">
        <v>0</v>
      </c>
      <c r="O5051" s="185">
        <v>3.6522566549323705</v>
      </c>
      <c r="P5051" s="185">
        <v>0</v>
      </c>
      <c r="Q5051" s="185">
        <v>0</v>
      </c>
      <c r="R5051" s="186">
        <v>0</v>
      </c>
    </row>
    <row r="5052" spans="1:18" s="81" customFormat="1" x14ac:dyDescent="0.2">
      <c r="A5052" s="81" t="s">
        <v>147</v>
      </c>
      <c r="B5052" s="81" t="s">
        <v>493</v>
      </c>
      <c r="C5052" s="81" t="str">
        <f t="shared" si="78"/>
        <v>08103</v>
      </c>
      <c r="D5052" s="81" t="s">
        <v>606</v>
      </c>
      <c r="E5052" s="81" t="s">
        <v>960</v>
      </c>
      <c r="F5052" s="81">
        <v>74.676000000000002</v>
      </c>
      <c r="G5052" s="81" t="s">
        <v>528</v>
      </c>
      <c r="H5052" s="81" t="s">
        <v>531</v>
      </c>
      <c r="I5052" s="81" t="s">
        <v>3984</v>
      </c>
      <c r="J5052" s="81" t="s">
        <v>14</v>
      </c>
      <c r="K5052" s="81" t="s">
        <v>494</v>
      </c>
      <c r="L5052" s="81">
        <v>-108.99793497222223</v>
      </c>
      <c r="M5052" s="81">
        <v>39.96088127777778</v>
      </c>
      <c r="N5052" s="190">
        <v>0</v>
      </c>
      <c r="O5052" s="185">
        <v>4.8605631231061039</v>
      </c>
      <c r="P5052" s="185">
        <v>0</v>
      </c>
      <c r="Q5052" s="185">
        <v>0</v>
      </c>
      <c r="R5052" s="186">
        <v>0</v>
      </c>
    </row>
    <row r="5053" spans="1:18" s="81" customFormat="1" x14ac:dyDescent="0.2">
      <c r="A5053" s="81" t="s">
        <v>147</v>
      </c>
      <c r="B5053" s="81" t="s">
        <v>493</v>
      </c>
      <c r="C5053" s="81" t="str">
        <f t="shared" si="78"/>
        <v>08103</v>
      </c>
      <c r="D5053" s="81" t="s">
        <v>606</v>
      </c>
      <c r="E5053" s="81" t="s">
        <v>3617</v>
      </c>
      <c r="F5053" s="81">
        <v>63</v>
      </c>
      <c r="G5053" s="81" t="s">
        <v>528</v>
      </c>
      <c r="H5053" s="81" t="s">
        <v>1345</v>
      </c>
      <c r="I5053" s="81" t="s">
        <v>3985</v>
      </c>
      <c r="J5053" s="81" t="s">
        <v>14</v>
      </c>
      <c r="K5053" s="81" t="s">
        <v>494</v>
      </c>
      <c r="L5053" s="81">
        <v>-108.32703177777778</v>
      </c>
      <c r="M5053" s="81">
        <v>39.856369000000001</v>
      </c>
      <c r="N5053" s="190">
        <v>0</v>
      </c>
      <c r="O5053" s="185">
        <v>4.1005875616755656</v>
      </c>
      <c r="P5053" s="185">
        <v>0</v>
      </c>
      <c r="Q5053" s="185">
        <v>0</v>
      </c>
      <c r="R5053" s="186">
        <v>0</v>
      </c>
    </row>
    <row r="5054" spans="1:18" s="81" customFormat="1" x14ac:dyDescent="0.2">
      <c r="A5054" s="81" t="s">
        <v>147</v>
      </c>
      <c r="B5054" s="81" t="s">
        <v>493</v>
      </c>
      <c r="C5054" s="81" t="str">
        <f t="shared" si="78"/>
        <v>08103</v>
      </c>
      <c r="D5054" s="81" t="s">
        <v>606</v>
      </c>
      <c r="E5054" s="81" t="s">
        <v>966</v>
      </c>
      <c r="F5054" s="81">
        <v>126.58799999999999</v>
      </c>
      <c r="G5054" s="81" t="s">
        <v>528</v>
      </c>
      <c r="H5054" s="81" t="s">
        <v>1345</v>
      </c>
      <c r="I5054" s="81" t="s">
        <v>3986</v>
      </c>
      <c r="J5054" s="81" t="s">
        <v>14</v>
      </c>
      <c r="K5054" s="81" t="s">
        <v>494</v>
      </c>
      <c r="L5054" s="81">
        <v>-108.81758394444444</v>
      </c>
      <c r="M5054" s="81">
        <v>40.12649016666667</v>
      </c>
      <c r="N5054" s="190">
        <v>0</v>
      </c>
      <c r="O5054" s="185">
        <v>8.2394472739267695</v>
      </c>
      <c r="P5054" s="185">
        <v>0</v>
      </c>
      <c r="Q5054" s="185">
        <v>0</v>
      </c>
      <c r="R5054" s="186">
        <v>0</v>
      </c>
    </row>
    <row r="5055" spans="1:18" s="81" customFormat="1" x14ac:dyDescent="0.2">
      <c r="A5055" s="81" t="s">
        <v>147</v>
      </c>
      <c r="B5055" s="81" t="s">
        <v>493</v>
      </c>
      <c r="C5055" s="81" t="str">
        <f t="shared" si="78"/>
        <v>08103</v>
      </c>
      <c r="D5055" s="81" t="s">
        <v>606</v>
      </c>
      <c r="E5055" s="81" t="s">
        <v>3621</v>
      </c>
      <c r="F5055" s="81">
        <v>78.12</v>
      </c>
      <c r="G5055" s="81" t="s">
        <v>528</v>
      </c>
      <c r="H5055" s="81" t="s">
        <v>1345</v>
      </c>
      <c r="I5055" s="81" t="s">
        <v>3987</v>
      </c>
      <c r="J5055" s="81" t="s">
        <v>14</v>
      </c>
      <c r="K5055" s="81" t="s">
        <v>494</v>
      </c>
      <c r="L5055" s="81">
        <v>-108.89616425000001</v>
      </c>
      <c r="M5055" s="81">
        <v>40.153248111111111</v>
      </c>
      <c r="N5055" s="190">
        <v>0</v>
      </c>
      <c r="O5055" s="185">
        <v>5.0847285764777022</v>
      </c>
      <c r="P5055" s="185">
        <v>0</v>
      </c>
      <c r="Q5055" s="185">
        <v>0</v>
      </c>
      <c r="R5055" s="186">
        <v>0</v>
      </c>
    </row>
    <row r="5056" spans="1:18" s="81" customFormat="1" x14ac:dyDescent="0.2">
      <c r="A5056" s="81" t="s">
        <v>147</v>
      </c>
      <c r="B5056" s="81" t="s">
        <v>493</v>
      </c>
      <c r="C5056" s="81" t="str">
        <f t="shared" si="78"/>
        <v>08103</v>
      </c>
      <c r="D5056" s="81" t="s">
        <v>606</v>
      </c>
      <c r="E5056" s="81" t="s">
        <v>3624</v>
      </c>
      <c r="F5056" s="81">
        <v>105</v>
      </c>
      <c r="G5056" s="81" t="s">
        <v>528</v>
      </c>
      <c r="H5056" s="81" t="s">
        <v>1345</v>
      </c>
      <c r="I5056" s="81" t="s">
        <v>3988</v>
      </c>
      <c r="J5056" s="81" t="s">
        <v>14</v>
      </c>
      <c r="K5056" s="81" t="s">
        <v>494</v>
      </c>
      <c r="L5056" s="81">
        <v>-108.77837036111112</v>
      </c>
      <c r="M5056" s="81">
        <v>40.089393083333334</v>
      </c>
      <c r="N5056" s="190">
        <v>0</v>
      </c>
      <c r="O5056" s="185">
        <v>6.8343126027926093</v>
      </c>
      <c r="P5056" s="185">
        <v>0</v>
      </c>
      <c r="Q5056" s="185">
        <v>0</v>
      </c>
      <c r="R5056" s="186">
        <v>0</v>
      </c>
    </row>
    <row r="5057" spans="1:18" s="81" customFormat="1" x14ac:dyDescent="0.2">
      <c r="A5057" s="81" t="s">
        <v>147</v>
      </c>
      <c r="B5057" s="81" t="s">
        <v>493</v>
      </c>
      <c r="C5057" s="81" t="str">
        <f t="shared" si="78"/>
        <v>08103</v>
      </c>
      <c r="D5057" s="81" t="s">
        <v>606</v>
      </c>
      <c r="E5057" s="81" t="s">
        <v>3989</v>
      </c>
      <c r="F5057" s="81">
        <v>411.6</v>
      </c>
      <c r="G5057" s="81" t="s">
        <v>528</v>
      </c>
      <c r="H5057" s="81" t="s">
        <v>1581</v>
      </c>
      <c r="I5057" s="81" t="s">
        <v>3990</v>
      </c>
      <c r="J5057" s="81" t="s">
        <v>14</v>
      </c>
      <c r="K5057" s="81" t="s">
        <v>494</v>
      </c>
      <c r="L5057" s="81">
        <v>-108.77142002777778</v>
      </c>
      <c r="M5057" s="81">
        <v>40.086754166666672</v>
      </c>
      <c r="N5057" s="190">
        <v>0</v>
      </c>
      <c r="O5057" s="185">
        <v>1.2055727431326164</v>
      </c>
      <c r="P5057" s="185">
        <v>0</v>
      </c>
      <c r="Q5057" s="185">
        <v>0</v>
      </c>
      <c r="R5057" s="186">
        <v>0</v>
      </c>
    </row>
    <row r="5058" spans="1:18" s="81" customFormat="1" x14ac:dyDescent="0.2">
      <c r="A5058" s="81" t="s">
        <v>147</v>
      </c>
      <c r="B5058" s="81" t="s">
        <v>493</v>
      </c>
      <c r="C5058" s="81" t="str">
        <f t="shared" si="78"/>
        <v>08103</v>
      </c>
      <c r="D5058" s="81" t="s">
        <v>606</v>
      </c>
      <c r="E5058" s="81" t="s">
        <v>600</v>
      </c>
      <c r="F5058" s="81">
        <v>4.82</v>
      </c>
      <c r="G5058" s="81" t="s">
        <v>515</v>
      </c>
      <c r="H5058" s="81" t="s">
        <v>3261</v>
      </c>
      <c r="I5058" s="81" t="s">
        <v>3991</v>
      </c>
      <c r="J5058" s="81" t="s">
        <v>231</v>
      </c>
      <c r="K5058" s="81" t="s">
        <v>333</v>
      </c>
      <c r="L5058" s="81">
        <v>-108.19606825000001</v>
      </c>
      <c r="M5058" s="81">
        <v>40.143811611111111</v>
      </c>
      <c r="N5058" s="190">
        <v>0</v>
      </c>
      <c r="O5058" s="185">
        <v>0</v>
      </c>
      <c r="P5058" s="185">
        <v>0.53200000000000003</v>
      </c>
      <c r="Q5058" s="185">
        <v>0</v>
      </c>
      <c r="R5058" s="186">
        <v>0</v>
      </c>
    </row>
    <row r="5059" spans="1:18" s="81" customFormat="1" x14ac:dyDescent="0.2">
      <c r="A5059" s="81" t="s">
        <v>147</v>
      </c>
      <c r="B5059" s="81" t="s">
        <v>493</v>
      </c>
      <c r="C5059" s="81" t="str">
        <f t="shared" si="78"/>
        <v>08103</v>
      </c>
      <c r="D5059" s="81" t="s">
        <v>606</v>
      </c>
      <c r="E5059" s="81" t="s">
        <v>600</v>
      </c>
      <c r="F5059" s="81">
        <v>4.82</v>
      </c>
      <c r="G5059" s="81" t="s">
        <v>515</v>
      </c>
      <c r="H5059" s="81" t="s">
        <v>3261</v>
      </c>
      <c r="I5059" s="81" t="s">
        <v>3991</v>
      </c>
      <c r="J5059" s="81" t="s">
        <v>231</v>
      </c>
      <c r="K5059" s="81" t="s">
        <v>333</v>
      </c>
      <c r="L5059" s="81">
        <v>-108.19606825000001</v>
      </c>
      <c r="M5059" s="81">
        <v>40.143811611111111</v>
      </c>
      <c r="N5059" s="190">
        <v>6.23</v>
      </c>
      <c r="O5059" s="185">
        <v>0</v>
      </c>
      <c r="P5059" s="185">
        <v>0</v>
      </c>
      <c r="Q5059" s="185">
        <v>0</v>
      </c>
      <c r="R5059" s="186">
        <v>0</v>
      </c>
    </row>
    <row r="5060" spans="1:18" s="81" customFormat="1" x14ac:dyDescent="0.2">
      <c r="A5060" s="81" t="s">
        <v>147</v>
      </c>
      <c r="B5060" s="81" t="s">
        <v>493</v>
      </c>
      <c r="C5060" s="81" t="str">
        <f t="shared" si="78"/>
        <v>08103</v>
      </c>
      <c r="D5060" s="81" t="s">
        <v>606</v>
      </c>
      <c r="E5060" s="81" t="s">
        <v>600</v>
      </c>
      <c r="F5060" s="81">
        <v>4.82</v>
      </c>
      <c r="G5060" s="81" t="s">
        <v>515</v>
      </c>
      <c r="H5060" s="81" t="s">
        <v>3261</v>
      </c>
      <c r="I5060" s="81" t="s">
        <v>3991</v>
      </c>
      <c r="J5060" s="81" t="s">
        <v>231</v>
      </c>
      <c r="K5060" s="81" t="s">
        <v>333</v>
      </c>
      <c r="L5060" s="81">
        <v>-108.19606825000001</v>
      </c>
      <c r="M5060" s="81">
        <v>40.143811611111111</v>
      </c>
      <c r="N5060" s="190">
        <v>0</v>
      </c>
      <c r="O5060" s="185">
        <v>0.02</v>
      </c>
      <c r="P5060" s="185">
        <v>0</v>
      </c>
      <c r="Q5060" s="185">
        <v>0</v>
      </c>
      <c r="R5060" s="186">
        <v>0</v>
      </c>
    </row>
    <row r="5061" spans="1:18" s="81" customFormat="1" x14ac:dyDescent="0.2">
      <c r="A5061" s="81" t="s">
        <v>147</v>
      </c>
      <c r="B5061" s="81" t="s">
        <v>493</v>
      </c>
      <c r="C5061" s="81" t="str">
        <f t="shared" si="78"/>
        <v>08103</v>
      </c>
      <c r="D5061" s="81" t="s">
        <v>606</v>
      </c>
      <c r="E5061" s="81" t="s">
        <v>3992</v>
      </c>
      <c r="F5061" s="81">
        <v>4.38</v>
      </c>
      <c r="G5061" s="81" t="s">
        <v>515</v>
      </c>
      <c r="H5061" s="81" t="s">
        <v>3993</v>
      </c>
      <c r="I5061" s="81" t="s">
        <v>3994</v>
      </c>
      <c r="J5061" s="81" t="s">
        <v>231</v>
      </c>
      <c r="K5061" s="81" t="s">
        <v>333</v>
      </c>
      <c r="L5061" s="81">
        <v>-108.19061575000001</v>
      </c>
      <c r="M5061" s="81">
        <v>40.136816222222222</v>
      </c>
      <c r="N5061" s="190">
        <v>0</v>
      </c>
      <c r="O5061" s="185">
        <v>0</v>
      </c>
      <c r="P5061" s="185">
        <v>0.53200000000000003</v>
      </c>
      <c r="Q5061" s="185">
        <v>0</v>
      </c>
      <c r="R5061" s="186">
        <v>0</v>
      </c>
    </row>
    <row r="5062" spans="1:18" s="81" customFormat="1" x14ac:dyDescent="0.2">
      <c r="A5062" s="81" t="s">
        <v>147</v>
      </c>
      <c r="B5062" s="81" t="s">
        <v>493</v>
      </c>
      <c r="C5062" s="81" t="str">
        <f t="shared" si="78"/>
        <v>08103</v>
      </c>
      <c r="D5062" s="81" t="s">
        <v>606</v>
      </c>
      <c r="E5062" s="81" t="s">
        <v>3992</v>
      </c>
      <c r="F5062" s="81">
        <v>4.38</v>
      </c>
      <c r="G5062" s="81" t="s">
        <v>515</v>
      </c>
      <c r="H5062" s="81" t="s">
        <v>3993</v>
      </c>
      <c r="I5062" s="81" t="s">
        <v>3994</v>
      </c>
      <c r="J5062" s="81" t="s">
        <v>231</v>
      </c>
      <c r="K5062" s="81" t="s">
        <v>333</v>
      </c>
      <c r="L5062" s="81">
        <v>-108.19061575000001</v>
      </c>
      <c r="M5062" s="81">
        <v>40.136816222222222</v>
      </c>
      <c r="N5062" s="190">
        <v>6.23</v>
      </c>
      <c r="O5062" s="185">
        <v>0</v>
      </c>
      <c r="P5062" s="185">
        <v>0</v>
      </c>
      <c r="Q5062" s="185">
        <v>0</v>
      </c>
      <c r="R5062" s="186">
        <v>0</v>
      </c>
    </row>
    <row r="5063" spans="1:18" s="81" customFormat="1" x14ac:dyDescent="0.2">
      <c r="A5063" s="81" t="s">
        <v>147</v>
      </c>
      <c r="B5063" s="81" t="s">
        <v>493</v>
      </c>
      <c r="C5063" s="81" t="str">
        <f t="shared" ref="C5063:C5126" si="79">B5063&amp;D5063</f>
        <v>08103</v>
      </c>
      <c r="D5063" s="81" t="s">
        <v>606</v>
      </c>
      <c r="E5063" s="81" t="s">
        <v>3992</v>
      </c>
      <c r="F5063" s="81">
        <v>4.38</v>
      </c>
      <c r="G5063" s="81" t="s">
        <v>515</v>
      </c>
      <c r="H5063" s="81" t="s">
        <v>3993</v>
      </c>
      <c r="I5063" s="81" t="s">
        <v>3994</v>
      </c>
      <c r="J5063" s="81" t="s">
        <v>231</v>
      </c>
      <c r="K5063" s="81" t="s">
        <v>333</v>
      </c>
      <c r="L5063" s="81">
        <v>-108.19061575000001</v>
      </c>
      <c r="M5063" s="81">
        <v>40.136816222222222</v>
      </c>
      <c r="N5063" s="190">
        <v>0</v>
      </c>
      <c r="O5063" s="185">
        <v>0.02</v>
      </c>
      <c r="P5063" s="185">
        <v>0</v>
      </c>
      <c r="Q5063" s="185">
        <v>0</v>
      </c>
      <c r="R5063" s="186">
        <v>0</v>
      </c>
    </row>
    <row r="5064" spans="1:18" s="81" customFormat="1" x14ac:dyDescent="0.2">
      <c r="A5064" s="81" t="s">
        <v>147</v>
      </c>
      <c r="B5064" s="81" t="s">
        <v>493</v>
      </c>
      <c r="C5064" s="81" t="str">
        <f t="shared" si="79"/>
        <v>08103</v>
      </c>
      <c r="D5064" s="81" t="s">
        <v>606</v>
      </c>
      <c r="E5064" s="81" t="s">
        <v>969</v>
      </c>
      <c r="F5064" s="81">
        <v>146.5</v>
      </c>
      <c r="G5064" s="81" t="s">
        <v>515</v>
      </c>
      <c r="H5064" s="81" t="s">
        <v>3995</v>
      </c>
      <c r="I5064" s="81" t="s">
        <v>3996</v>
      </c>
      <c r="J5064" s="81" t="s">
        <v>231</v>
      </c>
      <c r="K5064" s="81" t="s">
        <v>333</v>
      </c>
      <c r="L5064" s="81">
        <v>-108.32830272222222</v>
      </c>
      <c r="M5064" s="81">
        <v>39.853818638888889</v>
      </c>
      <c r="N5064" s="190">
        <v>0</v>
      </c>
      <c r="O5064" s="185">
        <v>0</v>
      </c>
      <c r="P5064" s="185">
        <v>11.53</v>
      </c>
      <c r="Q5064" s="185">
        <v>0</v>
      </c>
      <c r="R5064" s="186">
        <v>0</v>
      </c>
    </row>
    <row r="5065" spans="1:18" s="81" customFormat="1" x14ac:dyDescent="0.2">
      <c r="A5065" s="81" t="s">
        <v>147</v>
      </c>
      <c r="B5065" s="81" t="s">
        <v>493</v>
      </c>
      <c r="C5065" s="81" t="str">
        <f t="shared" si="79"/>
        <v>08103</v>
      </c>
      <c r="D5065" s="81" t="s">
        <v>606</v>
      </c>
      <c r="E5065" s="81" t="s">
        <v>969</v>
      </c>
      <c r="F5065" s="81">
        <v>146.5</v>
      </c>
      <c r="G5065" s="81" t="s">
        <v>515</v>
      </c>
      <c r="H5065" s="81" t="s">
        <v>3995</v>
      </c>
      <c r="I5065" s="81" t="s">
        <v>3996</v>
      </c>
      <c r="J5065" s="81" t="s">
        <v>231</v>
      </c>
      <c r="K5065" s="81" t="s">
        <v>333</v>
      </c>
      <c r="L5065" s="81">
        <v>-108.32830272222222</v>
      </c>
      <c r="M5065" s="81">
        <v>39.853818638888889</v>
      </c>
      <c r="N5065" s="190">
        <v>16.02</v>
      </c>
      <c r="O5065" s="185">
        <v>0</v>
      </c>
      <c r="P5065" s="185">
        <v>0</v>
      </c>
      <c r="Q5065" s="185">
        <v>0</v>
      </c>
      <c r="R5065" s="186">
        <v>0</v>
      </c>
    </row>
    <row r="5066" spans="1:18" s="81" customFormat="1" x14ac:dyDescent="0.2">
      <c r="A5066" s="81" t="s">
        <v>147</v>
      </c>
      <c r="B5066" s="81" t="s">
        <v>493</v>
      </c>
      <c r="C5066" s="81" t="str">
        <f t="shared" si="79"/>
        <v>08103</v>
      </c>
      <c r="D5066" s="81" t="s">
        <v>606</v>
      </c>
      <c r="E5066" s="81" t="s">
        <v>969</v>
      </c>
      <c r="F5066" s="81">
        <v>146.5</v>
      </c>
      <c r="G5066" s="81" t="s">
        <v>515</v>
      </c>
      <c r="H5066" s="81" t="s">
        <v>3995</v>
      </c>
      <c r="I5066" s="81" t="s">
        <v>3996</v>
      </c>
      <c r="J5066" s="81" t="s">
        <v>231</v>
      </c>
      <c r="K5066" s="81" t="s">
        <v>333</v>
      </c>
      <c r="L5066" s="81">
        <v>-108.32830272222222</v>
      </c>
      <c r="M5066" s="81">
        <v>39.853818638888889</v>
      </c>
      <c r="N5066" s="190">
        <v>0</v>
      </c>
      <c r="O5066" s="185">
        <v>0</v>
      </c>
      <c r="P5066" s="185">
        <v>0</v>
      </c>
      <c r="Q5066" s="185">
        <v>0</v>
      </c>
      <c r="R5066" s="186">
        <v>0.73250000000000004</v>
      </c>
    </row>
    <row r="5067" spans="1:18" s="81" customFormat="1" x14ac:dyDescent="0.2">
      <c r="A5067" s="81" t="s">
        <v>147</v>
      </c>
      <c r="B5067" s="81" t="s">
        <v>493</v>
      </c>
      <c r="C5067" s="81" t="str">
        <f t="shared" si="79"/>
        <v>08103</v>
      </c>
      <c r="D5067" s="81" t="s">
        <v>606</v>
      </c>
      <c r="E5067" s="81" t="s">
        <v>969</v>
      </c>
      <c r="F5067" s="81">
        <v>146.5</v>
      </c>
      <c r="G5067" s="81" t="s">
        <v>515</v>
      </c>
      <c r="H5067" s="81" t="s">
        <v>3995</v>
      </c>
      <c r="I5067" s="81" t="s">
        <v>3996</v>
      </c>
      <c r="J5067" s="81" t="s">
        <v>231</v>
      </c>
      <c r="K5067" s="81" t="s">
        <v>333</v>
      </c>
      <c r="L5067" s="81">
        <v>-108.32830272222222</v>
      </c>
      <c r="M5067" s="81">
        <v>39.853818638888889</v>
      </c>
      <c r="N5067" s="190">
        <v>0</v>
      </c>
      <c r="O5067" s="185">
        <v>0</v>
      </c>
      <c r="P5067" s="185">
        <v>0</v>
      </c>
      <c r="Q5067" s="185">
        <v>0</v>
      </c>
      <c r="R5067" s="186">
        <v>0</v>
      </c>
    </row>
    <row r="5068" spans="1:18" s="81" customFormat="1" x14ac:dyDescent="0.2">
      <c r="A5068" s="81" t="s">
        <v>147</v>
      </c>
      <c r="B5068" s="81" t="s">
        <v>493</v>
      </c>
      <c r="C5068" s="81" t="str">
        <f t="shared" si="79"/>
        <v>08103</v>
      </c>
      <c r="D5068" s="81" t="s">
        <v>606</v>
      </c>
      <c r="E5068" s="81" t="s">
        <v>969</v>
      </c>
      <c r="F5068" s="81">
        <v>146.5</v>
      </c>
      <c r="G5068" s="81" t="s">
        <v>515</v>
      </c>
      <c r="H5068" s="81" t="s">
        <v>3995</v>
      </c>
      <c r="I5068" s="81" t="s">
        <v>3996</v>
      </c>
      <c r="J5068" s="81" t="s">
        <v>231</v>
      </c>
      <c r="K5068" s="81" t="s">
        <v>333</v>
      </c>
      <c r="L5068" s="81">
        <v>-108.32830272222222</v>
      </c>
      <c r="M5068" s="81">
        <v>39.853818638888889</v>
      </c>
      <c r="N5068" s="190">
        <v>0</v>
      </c>
      <c r="O5068" s="185">
        <v>0</v>
      </c>
      <c r="P5068" s="185">
        <v>0</v>
      </c>
      <c r="Q5068" s="185">
        <v>4.3950000000000003E-2</v>
      </c>
      <c r="R5068" s="186">
        <v>0</v>
      </c>
    </row>
    <row r="5069" spans="1:18" s="81" customFormat="1" x14ac:dyDescent="0.2">
      <c r="A5069" s="81" t="s">
        <v>147</v>
      </c>
      <c r="B5069" s="81" t="s">
        <v>493</v>
      </c>
      <c r="C5069" s="81" t="str">
        <f t="shared" si="79"/>
        <v>08103</v>
      </c>
      <c r="D5069" s="81" t="s">
        <v>606</v>
      </c>
      <c r="E5069" s="81" t="s">
        <v>969</v>
      </c>
      <c r="F5069" s="81">
        <v>146.5</v>
      </c>
      <c r="G5069" s="81" t="s">
        <v>515</v>
      </c>
      <c r="H5069" s="81" t="s">
        <v>3995</v>
      </c>
      <c r="I5069" s="81" t="s">
        <v>3996</v>
      </c>
      <c r="J5069" s="81" t="s">
        <v>231</v>
      </c>
      <c r="K5069" s="81" t="s">
        <v>333</v>
      </c>
      <c r="L5069" s="81">
        <v>-108.32830272222222</v>
      </c>
      <c r="M5069" s="81">
        <v>39.853818638888889</v>
      </c>
      <c r="N5069" s="190">
        <v>0</v>
      </c>
      <c r="O5069" s="185">
        <v>2.75</v>
      </c>
      <c r="P5069" s="185">
        <v>0</v>
      </c>
      <c r="Q5069" s="185">
        <v>0</v>
      </c>
      <c r="R5069" s="186">
        <v>0</v>
      </c>
    </row>
    <row r="5070" spans="1:18" s="81" customFormat="1" x14ac:dyDescent="0.2">
      <c r="A5070" s="81" t="s">
        <v>147</v>
      </c>
      <c r="B5070" s="81" t="s">
        <v>493</v>
      </c>
      <c r="C5070" s="81" t="str">
        <f t="shared" si="79"/>
        <v>08103</v>
      </c>
      <c r="D5070" s="81" t="s">
        <v>606</v>
      </c>
      <c r="E5070" s="81" t="s">
        <v>969</v>
      </c>
      <c r="F5070" s="81">
        <v>9125</v>
      </c>
      <c r="G5070" s="81" t="s">
        <v>505</v>
      </c>
      <c r="H5070" s="81" t="s">
        <v>3997</v>
      </c>
      <c r="I5070" s="81" t="s">
        <v>3996</v>
      </c>
      <c r="J5070" s="81" t="s">
        <v>10</v>
      </c>
      <c r="K5070" s="81" t="s">
        <v>319</v>
      </c>
      <c r="L5070" s="81">
        <v>-108.32830272222222</v>
      </c>
      <c r="M5070" s="81">
        <v>39.853818638888889</v>
      </c>
      <c r="N5070" s="190">
        <v>0</v>
      </c>
      <c r="O5070" s="185">
        <v>12.82</v>
      </c>
      <c r="P5070" s="185">
        <v>0</v>
      </c>
      <c r="Q5070" s="185">
        <v>0</v>
      </c>
      <c r="R5070" s="186">
        <v>0</v>
      </c>
    </row>
    <row r="5071" spans="1:18" s="81" customFormat="1" x14ac:dyDescent="0.2">
      <c r="A5071" s="81" t="s">
        <v>147</v>
      </c>
      <c r="B5071" s="81" t="s">
        <v>493</v>
      </c>
      <c r="C5071" s="81" t="str">
        <f t="shared" si="79"/>
        <v>08103</v>
      </c>
      <c r="D5071" s="81" t="s">
        <v>606</v>
      </c>
      <c r="E5071" s="81" t="s">
        <v>969</v>
      </c>
      <c r="F5071" s="81">
        <v>0</v>
      </c>
      <c r="G5071" s="81" t="s">
        <v>526</v>
      </c>
      <c r="H5071" s="81" t="s">
        <v>3998</v>
      </c>
      <c r="I5071" s="81" t="s">
        <v>3996</v>
      </c>
      <c r="J5071" s="81" t="s">
        <v>277</v>
      </c>
      <c r="K5071" s="81" t="s">
        <v>350</v>
      </c>
      <c r="L5071" s="81">
        <v>-108.32830272222222</v>
      </c>
      <c r="M5071" s="81">
        <v>39.853818638888889</v>
      </c>
      <c r="N5071" s="190">
        <v>0</v>
      </c>
      <c r="O5071" s="185">
        <v>5.9</v>
      </c>
      <c r="P5071" s="185">
        <v>0</v>
      </c>
      <c r="Q5071" s="185">
        <v>0</v>
      </c>
      <c r="R5071" s="186">
        <v>0</v>
      </c>
    </row>
    <row r="5072" spans="1:18" s="81" customFormat="1" x14ac:dyDescent="0.2">
      <c r="A5072" s="81" t="s">
        <v>147</v>
      </c>
      <c r="B5072" s="81" t="s">
        <v>493</v>
      </c>
      <c r="C5072" s="81" t="str">
        <f t="shared" si="79"/>
        <v>08103</v>
      </c>
      <c r="D5072" s="81" t="s">
        <v>606</v>
      </c>
      <c r="E5072" s="81" t="s">
        <v>969</v>
      </c>
      <c r="F5072" s="81">
        <v>40.781999999999996</v>
      </c>
      <c r="G5072" s="81" t="s">
        <v>528</v>
      </c>
      <c r="H5072" s="81" t="s">
        <v>529</v>
      </c>
      <c r="I5072" s="81" t="s">
        <v>3996</v>
      </c>
      <c r="J5072" s="81" t="s">
        <v>14</v>
      </c>
      <c r="K5072" s="81" t="s">
        <v>494</v>
      </c>
      <c r="L5072" s="81">
        <v>-108.32830272222222</v>
      </c>
      <c r="M5072" s="81">
        <v>39.853818638888889</v>
      </c>
      <c r="N5072" s="190">
        <v>0</v>
      </c>
      <c r="O5072" s="185">
        <v>2.6545000491904469</v>
      </c>
      <c r="P5072" s="185">
        <v>0</v>
      </c>
      <c r="Q5072" s="185">
        <v>0</v>
      </c>
      <c r="R5072" s="186">
        <v>0</v>
      </c>
    </row>
    <row r="5073" spans="1:18" s="81" customFormat="1" x14ac:dyDescent="0.2">
      <c r="A5073" s="81" t="s">
        <v>147</v>
      </c>
      <c r="B5073" s="81" t="s">
        <v>493</v>
      </c>
      <c r="C5073" s="81" t="str">
        <f t="shared" si="79"/>
        <v>08103</v>
      </c>
      <c r="D5073" s="81" t="s">
        <v>606</v>
      </c>
      <c r="E5073" s="81" t="s">
        <v>3628</v>
      </c>
      <c r="F5073" s="81">
        <v>50.5</v>
      </c>
      <c r="G5073" s="81" t="s">
        <v>515</v>
      </c>
      <c r="H5073" s="81" t="s">
        <v>3999</v>
      </c>
      <c r="I5073" s="81" t="s">
        <v>4000</v>
      </c>
      <c r="J5073" s="81" t="s">
        <v>102</v>
      </c>
      <c r="K5073" s="81" t="s">
        <v>386</v>
      </c>
      <c r="L5073" s="81">
        <v>-108.1991395</v>
      </c>
      <c r="M5073" s="81">
        <v>39.899793750000001</v>
      </c>
      <c r="N5073" s="190">
        <v>0</v>
      </c>
      <c r="O5073" s="185">
        <v>0</v>
      </c>
      <c r="P5073" s="185">
        <v>9.6129999999999995</v>
      </c>
      <c r="Q5073" s="185">
        <v>0</v>
      </c>
      <c r="R5073" s="186">
        <v>0</v>
      </c>
    </row>
    <row r="5074" spans="1:18" s="81" customFormat="1" x14ac:dyDescent="0.2">
      <c r="A5074" s="81" t="s">
        <v>147</v>
      </c>
      <c r="B5074" s="81" t="s">
        <v>493</v>
      </c>
      <c r="C5074" s="81" t="str">
        <f t="shared" si="79"/>
        <v>08103</v>
      </c>
      <c r="D5074" s="81" t="s">
        <v>606</v>
      </c>
      <c r="E5074" s="81" t="s">
        <v>3628</v>
      </c>
      <c r="F5074" s="81">
        <v>50.5</v>
      </c>
      <c r="G5074" s="81" t="s">
        <v>515</v>
      </c>
      <c r="H5074" s="81" t="s">
        <v>3999</v>
      </c>
      <c r="I5074" s="81" t="s">
        <v>4000</v>
      </c>
      <c r="J5074" s="81" t="s">
        <v>102</v>
      </c>
      <c r="K5074" s="81" t="s">
        <v>386</v>
      </c>
      <c r="L5074" s="81">
        <v>-108.1991395</v>
      </c>
      <c r="M5074" s="81">
        <v>39.899793750000001</v>
      </c>
      <c r="N5074" s="190">
        <v>1.8</v>
      </c>
      <c r="O5074" s="185">
        <v>0</v>
      </c>
      <c r="P5074" s="185">
        <v>0</v>
      </c>
      <c r="Q5074" s="185">
        <v>0</v>
      </c>
      <c r="R5074" s="186">
        <v>0</v>
      </c>
    </row>
    <row r="5075" spans="1:18" s="81" customFormat="1" x14ac:dyDescent="0.2">
      <c r="A5075" s="81" t="s">
        <v>147</v>
      </c>
      <c r="B5075" s="81" t="s">
        <v>493</v>
      </c>
      <c r="C5075" s="81" t="str">
        <f t="shared" si="79"/>
        <v>08103</v>
      </c>
      <c r="D5075" s="81" t="s">
        <v>606</v>
      </c>
      <c r="E5075" s="81" t="s">
        <v>3628</v>
      </c>
      <c r="F5075" s="81">
        <v>50.5</v>
      </c>
      <c r="G5075" s="81" t="s">
        <v>515</v>
      </c>
      <c r="H5075" s="81" t="s">
        <v>3999</v>
      </c>
      <c r="I5075" s="81" t="s">
        <v>4000</v>
      </c>
      <c r="J5075" s="81" t="s">
        <v>102</v>
      </c>
      <c r="K5075" s="81" t="s">
        <v>386</v>
      </c>
      <c r="L5075" s="81">
        <v>-108.1991395</v>
      </c>
      <c r="M5075" s="81">
        <v>39.899793750000001</v>
      </c>
      <c r="N5075" s="190">
        <v>0</v>
      </c>
      <c r="O5075" s="185">
        <v>0</v>
      </c>
      <c r="P5075" s="185">
        <v>0</v>
      </c>
      <c r="Q5075" s="185">
        <v>0</v>
      </c>
      <c r="R5075" s="186">
        <v>3.0000000000000001E-3</v>
      </c>
    </row>
    <row r="5076" spans="1:18" s="81" customFormat="1" x14ac:dyDescent="0.2">
      <c r="A5076" s="81" t="s">
        <v>147</v>
      </c>
      <c r="B5076" s="81" t="s">
        <v>493</v>
      </c>
      <c r="C5076" s="81" t="str">
        <f t="shared" si="79"/>
        <v>08103</v>
      </c>
      <c r="D5076" s="81" t="s">
        <v>606</v>
      </c>
      <c r="E5076" s="81" t="s">
        <v>3628</v>
      </c>
      <c r="F5076" s="81">
        <v>50.5</v>
      </c>
      <c r="G5076" s="81" t="s">
        <v>515</v>
      </c>
      <c r="H5076" s="81" t="s">
        <v>3999</v>
      </c>
      <c r="I5076" s="81" t="s">
        <v>4000</v>
      </c>
      <c r="J5076" s="81" t="s">
        <v>102</v>
      </c>
      <c r="K5076" s="81" t="s">
        <v>386</v>
      </c>
      <c r="L5076" s="81">
        <v>-108.1991395</v>
      </c>
      <c r="M5076" s="81">
        <v>39.899793750000001</v>
      </c>
      <c r="N5076" s="190">
        <v>0</v>
      </c>
      <c r="O5076" s="185">
        <v>1.56</v>
      </c>
      <c r="P5076" s="185">
        <v>0</v>
      </c>
      <c r="Q5076" s="185">
        <v>0</v>
      </c>
      <c r="R5076" s="186">
        <v>0</v>
      </c>
    </row>
    <row r="5077" spans="1:18" s="81" customFormat="1" x14ac:dyDescent="0.2">
      <c r="A5077" s="81" t="s">
        <v>147</v>
      </c>
      <c r="B5077" s="81" t="s">
        <v>493</v>
      </c>
      <c r="C5077" s="81" t="str">
        <f t="shared" si="79"/>
        <v>08103</v>
      </c>
      <c r="D5077" s="81" t="s">
        <v>606</v>
      </c>
      <c r="E5077" s="81" t="s">
        <v>3628</v>
      </c>
      <c r="F5077" s="81">
        <v>14.6</v>
      </c>
      <c r="G5077" s="81" t="s">
        <v>505</v>
      </c>
      <c r="H5077" s="81" t="s">
        <v>4001</v>
      </c>
      <c r="I5077" s="81" t="s">
        <v>4000</v>
      </c>
      <c r="J5077" s="81" t="s">
        <v>312</v>
      </c>
      <c r="K5077" s="81" t="s">
        <v>319</v>
      </c>
      <c r="L5077" s="81">
        <v>-108.1991395</v>
      </c>
      <c r="M5077" s="81">
        <v>39.899793750000001</v>
      </c>
      <c r="N5077" s="190">
        <v>0</v>
      </c>
      <c r="O5077" s="185">
        <v>1.05</v>
      </c>
      <c r="P5077" s="185">
        <v>0</v>
      </c>
      <c r="Q5077" s="185">
        <v>0</v>
      </c>
      <c r="R5077" s="186">
        <v>0</v>
      </c>
    </row>
    <row r="5078" spans="1:18" s="81" customFormat="1" x14ac:dyDescent="0.2">
      <c r="A5078" s="81" t="s">
        <v>147</v>
      </c>
      <c r="B5078" s="81" t="s">
        <v>493</v>
      </c>
      <c r="C5078" s="81" t="str">
        <f t="shared" si="79"/>
        <v>08103</v>
      </c>
      <c r="D5078" s="81" t="s">
        <v>606</v>
      </c>
      <c r="E5078" s="81" t="s">
        <v>3628</v>
      </c>
      <c r="F5078" s="81">
        <v>5440</v>
      </c>
      <c r="G5078" s="81" t="s">
        <v>505</v>
      </c>
      <c r="H5078" s="81" t="s">
        <v>4002</v>
      </c>
      <c r="I5078" s="81" t="s">
        <v>4000</v>
      </c>
      <c r="J5078" s="81" t="s">
        <v>6</v>
      </c>
      <c r="K5078" s="81" t="s">
        <v>319</v>
      </c>
      <c r="L5078" s="81">
        <v>-108.1991395</v>
      </c>
      <c r="M5078" s="81">
        <v>39.899793750000001</v>
      </c>
      <c r="N5078" s="190">
        <v>0</v>
      </c>
      <c r="O5078" s="185">
        <v>5</v>
      </c>
      <c r="P5078" s="185">
        <v>0</v>
      </c>
      <c r="Q5078" s="185">
        <v>0</v>
      </c>
      <c r="R5078" s="186">
        <v>0</v>
      </c>
    </row>
    <row r="5079" spans="1:18" s="81" customFormat="1" x14ac:dyDescent="0.2">
      <c r="A5079" s="81" t="s">
        <v>147</v>
      </c>
      <c r="B5079" s="81" t="s">
        <v>493</v>
      </c>
      <c r="C5079" s="81" t="str">
        <f t="shared" si="79"/>
        <v>08103</v>
      </c>
      <c r="D5079" s="81" t="s">
        <v>606</v>
      </c>
      <c r="E5079" s="81" t="s">
        <v>3628</v>
      </c>
      <c r="F5079" s="81">
        <v>1795</v>
      </c>
      <c r="G5079" s="81" t="s">
        <v>526</v>
      </c>
      <c r="H5079" s="81" t="s">
        <v>690</v>
      </c>
      <c r="I5079" s="81" t="s">
        <v>4000</v>
      </c>
      <c r="J5079" s="81" t="s">
        <v>277</v>
      </c>
      <c r="K5079" s="81" t="s">
        <v>350</v>
      </c>
      <c r="L5079" s="81">
        <v>-108.1991395</v>
      </c>
      <c r="M5079" s="81">
        <v>39.899793750000001</v>
      </c>
      <c r="N5079" s="190">
        <v>0</v>
      </c>
      <c r="O5079" s="185">
        <v>4.99</v>
      </c>
      <c r="P5079" s="185">
        <v>0</v>
      </c>
      <c r="Q5079" s="185">
        <v>0</v>
      </c>
      <c r="R5079" s="186">
        <v>0</v>
      </c>
    </row>
    <row r="5080" spans="1:18" s="81" customFormat="1" x14ac:dyDescent="0.2">
      <c r="A5080" s="81" t="s">
        <v>147</v>
      </c>
      <c r="B5080" s="81" t="s">
        <v>493</v>
      </c>
      <c r="C5080" s="81" t="str">
        <f t="shared" si="79"/>
        <v>08103</v>
      </c>
      <c r="D5080" s="81" t="s">
        <v>606</v>
      </c>
      <c r="E5080" s="81" t="s">
        <v>3632</v>
      </c>
      <c r="F5080" s="81">
        <v>79.715999999999994</v>
      </c>
      <c r="G5080" s="81" t="s">
        <v>528</v>
      </c>
      <c r="H5080" s="81" t="s">
        <v>1345</v>
      </c>
      <c r="I5080" s="81" t="s">
        <v>4003</v>
      </c>
      <c r="J5080" s="81" t="s">
        <v>14</v>
      </c>
      <c r="K5080" s="81" t="s">
        <v>494</v>
      </c>
      <c r="L5080" s="81">
        <v>-108.41888800000001</v>
      </c>
      <c r="M5080" s="81">
        <v>39.7688335</v>
      </c>
      <c r="N5080" s="190">
        <v>0</v>
      </c>
      <c r="O5080" s="185">
        <v>5.1886101280401498</v>
      </c>
      <c r="P5080" s="185">
        <v>0</v>
      </c>
      <c r="Q5080" s="185">
        <v>0</v>
      </c>
      <c r="R5080" s="186">
        <v>0</v>
      </c>
    </row>
    <row r="5081" spans="1:18" s="81" customFormat="1" x14ac:dyDescent="0.2">
      <c r="A5081" s="81" t="s">
        <v>147</v>
      </c>
      <c r="B5081" s="81" t="s">
        <v>493</v>
      </c>
      <c r="C5081" s="81" t="str">
        <f t="shared" si="79"/>
        <v>08103</v>
      </c>
      <c r="D5081" s="81" t="s">
        <v>606</v>
      </c>
      <c r="E5081" s="81" t="s">
        <v>4004</v>
      </c>
      <c r="F5081" s="81">
        <v>74.382000000000005</v>
      </c>
      <c r="G5081" s="81" t="s">
        <v>528</v>
      </c>
      <c r="H5081" s="81" t="s">
        <v>1345</v>
      </c>
      <c r="I5081" s="81" t="s">
        <v>4005</v>
      </c>
      <c r="J5081" s="81" t="s">
        <v>14</v>
      </c>
      <c r="K5081" s="81" t="s">
        <v>494</v>
      </c>
      <c r="L5081" s="81">
        <v>-108.40821936111112</v>
      </c>
      <c r="M5081" s="81">
        <v>39.896993472222221</v>
      </c>
      <c r="N5081" s="190">
        <v>0</v>
      </c>
      <c r="O5081" s="185">
        <v>4.8414270478182848</v>
      </c>
      <c r="P5081" s="185">
        <v>0</v>
      </c>
      <c r="Q5081" s="185">
        <v>0</v>
      </c>
      <c r="R5081" s="186">
        <v>0</v>
      </c>
    </row>
    <row r="5082" spans="1:18" s="81" customFormat="1" x14ac:dyDescent="0.2">
      <c r="A5082" s="81" t="s">
        <v>147</v>
      </c>
      <c r="B5082" s="81" t="s">
        <v>493</v>
      </c>
      <c r="C5082" s="81" t="str">
        <f t="shared" si="79"/>
        <v>08103</v>
      </c>
      <c r="D5082" s="81" t="s">
        <v>606</v>
      </c>
      <c r="E5082" s="81" t="s">
        <v>4006</v>
      </c>
      <c r="F5082" s="81">
        <v>61.067999999999998</v>
      </c>
      <c r="G5082" s="81" t="s">
        <v>528</v>
      </c>
      <c r="H5082" s="81" t="s">
        <v>1345</v>
      </c>
      <c r="I5082" s="81" t="s">
        <v>4007</v>
      </c>
      <c r="J5082" s="81" t="s">
        <v>14</v>
      </c>
      <c r="K5082" s="81" t="s">
        <v>494</v>
      </c>
      <c r="L5082" s="81">
        <v>-108.43179219444445</v>
      </c>
      <c r="M5082" s="81">
        <v>39.940181083333329</v>
      </c>
      <c r="N5082" s="190">
        <v>0</v>
      </c>
      <c r="O5082" s="185">
        <v>3.9748362097841814</v>
      </c>
      <c r="P5082" s="185">
        <v>0</v>
      </c>
      <c r="Q5082" s="185">
        <v>0</v>
      </c>
      <c r="R5082" s="186">
        <v>0</v>
      </c>
    </row>
    <row r="5083" spans="1:18" s="81" customFormat="1" x14ac:dyDescent="0.2">
      <c r="A5083" s="81" t="s">
        <v>147</v>
      </c>
      <c r="B5083" s="81" t="s">
        <v>493</v>
      </c>
      <c r="C5083" s="81" t="str">
        <f t="shared" si="79"/>
        <v>08103</v>
      </c>
      <c r="D5083" s="81" t="s">
        <v>606</v>
      </c>
      <c r="E5083" s="81" t="s">
        <v>4008</v>
      </c>
      <c r="F5083" s="81">
        <v>62.076000000000001</v>
      </c>
      <c r="G5083" s="81" t="s">
        <v>528</v>
      </c>
      <c r="H5083" s="81" t="s">
        <v>1345</v>
      </c>
      <c r="I5083" s="81" t="s">
        <v>4009</v>
      </c>
      <c r="J5083" s="81" t="s">
        <v>14</v>
      </c>
      <c r="K5083" s="81" t="s">
        <v>494</v>
      </c>
      <c r="L5083" s="81">
        <v>-108.33617099999999</v>
      </c>
      <c r="M5083" s="81">
        <v>39.900985083333332</v>
      </c>
      <c r="N5083" s="190">
        <v>0</v>
      </c>
      <c r="O5083" s="185">
        <v>4.0404456107709903</v>
      </c>
      <c r="P5083" s="185">
        <v>0</v>
      </c>
      <c r="Q5083" s="185">
        <v>0</v>
      </c>
      <c r="R5083" s="186">
        <v>0</v>
      </c>
    </row>
    <row r="5084" spans="1:18" s="81" customFormat="1" x14ac:dyDescent="0.2">
      <c r="A5084" s="81" t="s">
        <v>147</v>
      </c>
      <c r="B5084" s="81" t="s">
        <v>493</v>
      </c>
      <c r="C5084" s="81" t="str">
        <f t="shared" si="79"/>
        <v>08103</v>
      </c>
      <c r="D5084" s="81" t="s">
        <v>606</v>
      </c>
      <c r="E5084" s="81" t="s">
        <v>971</v>
      </c>
      <c r="F5084" s="81">
        <v>58.253999999999998</v>
      </c>
      <c r="G5084" s="81" t="s">
        <v>528</v>
      </c>
      <c r="H5084" s="81" t="s">
        <v>1345</v>
      </c>
      <c r="I5084" s="81" t="s">
        <v>4010</v>
      </c>
      <c r="J5084" s="81" t="s">
        <v>14</v>
      </c>
      <c r="K5084" s="81" t="s">
        <v>494</v>
      </c>
      <c r="L5084" s="81">
        <v>-108.4318885</v>
      </c>
      <c r="M5084" s="81">
        <v>39.88906327777778</v>
      </c>
      <c r="N5084" s="190">
        <v>0</v>
      </c>
      <c r="O5084" s="185">
        <v>3.7916766320293398</v>
      </c>
      <c r="P5084" s="185">
        <v>0</v>
      </c>
      <c r="Q5084" s="185">
        <v>0</v>
      </c>
      <c r="R5084" s="186">
        <v>0</v>
      </c>
    </row>
    <row r="5085" spans="1:18" s="81" customFormat="1" x14ac:dyDescent="0.2">
      <c r="A5085" s="81" t="s">
        <v>147</v>
      </c>
      <c r="B5085" s="81" t="s">
        <v>493</v>
      </c>
      <c r="C5085" s="81" t="str">
        <f t="shared" si="79"/>
        <v>08103</v>
      </c>
      <c r="D5085" s="81" t="s">
        <v>606</v>
      </c>
      <c r="E5085" s="81" t="s">
        <v>976</v>
      </c>
      <c r="F5085" s="81">
        <v>42.966000000000001</v>
      </c>
      <c r="G5085" s="81" t="s">
        <v>528</v>
      </c>
      <c r="H5085" s="81" t="s">
        <v>1345</v>
      </c>
      <c r="I5085" s="81" t="s">
        <v>4011</v>
      </c>
      <c r="J5085" s="81" t="s">
        <v>14</v>
      </c>
      <c r="K5085" s="81" t="s">
        <v>494</v>
      </c>
      <c r="L5085" s="81">
        <v>-108.41284169444445</v>
      </c>
      <c r="M5085" s="81">
        <v>39.925606583333334</v>
      </c>
      <c r="N5085" s="190">
        <v>0</v>
      </c>
      <c r="O5085" s="185">
        <v>2.7966007170627361</v>
      </c>
      <c r="P5085" s="185">
        <v>0</v>
      </c>
      <c r="Q5085" s="185">
        <v>0</v>
      </c>
      <c r="R5085" s="186">
        <v>0</v>
      </c>
    </row>
    <row r="5086" spans="1:18" s="81" customFormat="1" x14ac:dyDescent="0.2">
      <c r="A5086" s="81" t="s">
        <v>147</v>
      </c>
      <c r="B5086" s="81" t="s">
        <v>493</v>
      </c>
      <c r="C5086" s="81" t="str">
        <f t="shared" si="79"/>
        <v>08103</v>
      </c>
      <c r="D5086" s="81" t="s">
        <v>606</v>
      </c>
      <c r="E5086" s="81" t="s">
        <v>984</v>
      </c>
      <c r="F5086" s="81">
        <v>36.204000000000001</v>
      </c>
      <c r="G5086" s="81" t="s">
        <v>528</v>
      </c>
      <c r="H5086" s="81" t="s">
        <v>1345</v>
      </c>
      <c r="I5086" s="81" t="s">
        <v>4012</v>
      </c>
      <c r="J5086" s="81" t="s">
        <v>14</v>
      </c>
      <c r="K5086" s="81" t="s">
        <v>494</v>
      </c>
      <c r="L5086" s="81">
        <v>-108.41758886111111</v>
      </c>
      <c r="M5086" s="81">
        <v>39.929270583333334</v>
      </c>
      <c r="N5086" s="190">
        <v>0</v>
      </c>
      <c r="O5086" s="185">
        <v>2.3564709854428916</v>
      </c>
      <c r="P5086" s="185">
        <v>0</v>
      </c>
      <c r="Q5086" s="185">
        <v>0</v>
      </c>
      <c r="R5086" s="186">
        <v>0</v>
      </c>
    </row>
    <row r="5087" spans="1:18" s="81" customFormat="1" x14ac:dyDescent="0.2">
      <c r="A5087" s="81" t="s">
        <v>147</v>
      </c>
      <c r="B5087" s="81" t="s">
        <v>493</v>
      </c>
      <c r="C5087" s="81" t="str">
        <f t="shared" si="79"/>
        <v>08103</v>
      </c>
      <c r="D5087" s="81" t="s">
        <v>606</v>
      </c>
      <c r="E5087" s="81" t="s">
        <v>1000</v>
      </c>
      <c r="F5087" s="81">
        <v>810.5</v>
      </c>
      <c r="G5087" s="81" t="s">
        <v>515</v>
      </c>
      <c r="H5087" s="81" t="s">
        <v>4013</v>
      </c>
      <c r="I5087" s="81" t="s">
        <v>4014</v>
      </c>
      <c r="J5087" s="81" t="s">
        <v>219</v>
      </c>
      <c r="K5087" s="81" t="s">
        <v>333</v>
      </c>
      <c r="L5087" s="81">
        <v>-108.23999136111111</v>
      </c>
      <c r="M5087" s="81">
        <v>39.84001691666667</v>
      </c>
      <c r="N5087" s="190">
        <v>0</v>
      </c>
      <c r="O5087" s="185">
        <v>0</v>
      </c>
      <c r="P5087" s="185">
        <v>25.7</v>
      </c>
      <c r="Q5087" s="185">
        <v>0</v>
      </c>
      <c r="R5087" s="186">
        <v>0</v>
      </c>
    </row>
    <row r="5088" spans="1:18" s="81" customFormat="1" x14ac:dyDescent="0.2">
      <c r="A5088" s="81" t="s">
        <v>147</v>
      </c>
      <c r="B5088" s="81" t="s">
        <v>493</v>
      </c>
      <c r="C5088" s="81" t="str">
        <f t="shared" si="79"/>
        <v>08103</v>
      </c>
      <c r="D5088" s="81" t="s">
        <v>606</v>
      </c>
      <c r="E5088" s="81" t="s">
        <v>1000</v>
      </c>
      <c r="F5088" s="81">
        <v>810.5</v>
      </c>
      <c r="G5088" s="81" t="s">
        <v>515</v>
      </c>
      <c r="H5088" s="81" t="s">
        <v>4013</v>
      </c>
      <c r="I5088" s="81" t="s">
        <v>4014</v>
      </c>
      <c r="J5088" s="81" t="s">
        <v>219</v>
      </c>
      <c r="K5088" s="81" t="s">
        <v>333</v>
      </c>
      <c r="L5088" s="81">
        <v>-108.23999136111111</v>
      </c>
      <c r="M5088" s="81">
        <v>39.84001691666667</v>
      </c>
      <c r="N5088" s="190">
        <v>25.4</v>
      </c>
      <c r="O5088" s="185">
        <v>0</v>
      </c>
      <c r="P5088" s="185">
        <v>0</v>
      </c>
      <c r="Q5088" s="185">
        <v>0</v>
      </c>
      <c r="R5088" s="186">
        <v>0</v>
      </c>
    </row>
    <row r="5089" spans="1:18" s="81" customFormat="1" x14ac:dyDescent="0.2">
      <c r="A5089" s="81" t="s">
        <v>147</v>
      </c>
      <c r="B5089" s="81" t="s">
        <v>493</v>
      </c>
      <c r="C5089" s="81" t="str">
        <f t="shared" si="79"/>
        <v>08103</v>
      </c>
      <c r="D5089" s="81" t="s">
        <v>606</v>
      </c>
      <c r="E5089" s="81" t="s">
        <v>1000</v>
      </c>
      <c r="F5089" s="81">
        <v>810.5</v>
      </c>
      <c r="G5089" s="81" t="s">
        <v>515</v>
      </c>
      <c r="H5089" s="81" t="s">
        <v>4013</v>
      </c>
      <c r="I5089" s="81" t="s">
        <v>4014</v>
      </c>
      <c r="J5089" s="81" t="s">
        <v>219</v>
      </c>
      <c r="K5089" s="81" t="s">
        <v>333</v>
      </c>
      <c r="L5089" s="81">
        <v>-108.23999136111111</v>
      </c>
      <c r="M5089" s="81">
        <v>39.84001691666667</v>
      </c>
      <c r="N5089" s="190">
        <v>0</v>
      </c>
      <c r="O5089" s="185">
        <v>0</v>
      </c>
      <c r="P5089" s="185">
        <v>0</v>
      </c>
      <c r="Q5089" s="185">
        <v>0</v>
      </c>
      <c r="R5089" s="186">
        <v>7.2</v>
      </c>
    </row>
    <row r="5090" spans="1:18" s="81" customFormat="1" x14ac:dyDescent="0.2">
      <c r="A5090" s="81" t="s">
        <v>147</v>
      </c>
      <c r="B5090" s="81" t="s">
        <v>493</v>
      </c>
      <c r="C5090" s="81" t="str">
        <f t="shared" si="79"/>
        <v>08103</v>
      </c>
      <c r="D5090" s="81" t="s">
        <v>606</v>
      </c>
      <c r="E5090" s="81" t="s">
        <v>1000</v>
      </c>
      <c r="F5090" s="81">
        <v>810.5</v>
      </c>
      <c r="G5090" s="81" t="s">
        <v>515</v>
      </c>
      <c r="H5090" s="81" t="s">
        <v>4013</v>
      </c>
      <c r="I5090" s="81" t="s">
        <v>4014</v>
      </c>
      <c r="J5090" s="81" t="s">
        <v>219</v>
      </c>
      <c r="K5090" s="81" t="s">
        <v>333</v>
      </c>
      <c r="L5090" s="81">
        <v>-108.23999136111111</v>
      </c>
      <c r="M5090" s="81">
        <v>39.84001691666667</v>
      </c>
      <c r="N5090" s="190">
        <v>0</v>
      </c>
      <c r="O5090" s="185">
        <v>0</v>
      </c>
      <c r="P5090" s="185">
        <v>0</v>
      </c>
      <c r="Q5090" s="185">
        <v>0</v>
      </c>
      <c r="R5090" s="186">
        <v>0</v>
      </c>
    </row>
    <row r="5091" spans="1:18" s="81" customFormat="1" x14ac:dyDescent="0.2">
      <c r="A5091" s="81" t="s">
        <v>147</v>
      </c>
      <c r="B5091" s="81" t="s">
        <v>493</v>
      </c>
      <c r="C5091" s="81" t="str">
        <f t="shared" si="79"/>
        <v>08103</v>
      </c>
      <c r="D5091" s="81" t="s">
        <v>606</v>
      </c>
      <c r="E5091" s="81" t="s">
        <v>1000</v>
      </c>
      <c r="F5091" s="81">
        <v>810.5</v>
      </c>
      <c r="G5091" s="81" t="s">
        <v>515</v>
      </c>
      <c r="H5091" s="81" t="s">
        <v>4013</v>
      </c>
      <c r="I5091" s="81" t="s">
        <v>4014</v>
      </c>
      <c r="J5091" s="81" t="s">
        <v>219</v>
      </c>
      <c r="K5091" s="81" t="s">
        <v>333</v>
      </c>
      <c r="L5091" s="81">
        <v>-108.23999136111111</v>
      </c>
      <c r="M5091" s="81">
        <v>39.84001691666667</v>
      </c>
      <c r="N5091" s="190">
        <v>0</v>
      </c>
      <c r="O5091" s="185">
        <v>0</v>
      </c>
      <c r="P5091" s="185">
        <v>0</v>
      </c>
      <c r="Q5091" s="185">
        <v>1.4</v>
      </c>
      <c r="R5091" s="186">
        <v>0</v>
      </c>
    </row>
    <row r="5092" spans="1:18" s="81" customFormat="1" x14ac:dyDescent="0.2">
      <c r="A5092" s="81" t="s">
        <v>147</v>
      </c>
      <c r="B5092" s="81" t="s">
        <v>493</v>
      </c>
      <c r="C5092" s="81" t="str">
        <f t="shared" si="79"/>
        <v>08103</v>
      </c>
      <c r="D5092" s="81" t="s">
        <v>606</v>
      </c>
      <c r="E5092" s="81" t="s">
        <v>1000</v>
      </c>
      <c r="F5092" s="81">
        <v>810.5</v>
      </c>
      <c r="G5092" s="81" t="s">
        <v>515</v>
      </c>
      <c r="H5092" s="81" t="s">
        <v>4013</v>
      </c>
      <c r="I5092" s="81" t="s">
        <v>4014</v>
      </c>
      <c r="J5092" s="81" t="s">
        <v>219</v>
      </c>
      <c r="K5092" s="81" t="s">
        <v>333</v>
      </c>
      <c r="L5092" s="81">
        <v>-108.23999136111111</v>
      </c>
      <c r="M5092" s="81">
        <v>39.84001691666667</v>
      </c>
      <c r="N5092" s="190">
        <v>0</v>
      </c>
      <c r="O5092" s="185">
        <v>3</v>
      </c>
      <c r="P5092" s="185">
        <v>0</v>
      </c>
      <c r="Q5092" s="185">
        <v>0</v>
      </c>
      <c r="R5092" s="186">
        <v>0</v>
      </c>
    </row>
    <row r="5093" spans="1:18" s="81" customFormat="1" x14ac:dyDescent="0.2">
      <c r="A5093" s="81" t="s">
        <v>147</v>
      </c>
      <c r="B5093" s="81" t="s">
        <v>493</v>
      </c>
      <c r="C5093" s="81" t="str">
        <f t="shared" si="79"/>
        <v>08103</v>
      </c>
      <c r="D5093" s="81" t="s">
        <v>606</v>
      </c>
      <c r="E5093" s="81" t="s">
        <v>1000</v>
      </c>
      <c r="F5093" s="81">
        <v>1039.5</v>
      </c>
      <c r="G5093" s="81" t="s">
        <v>515</v>
      </c>
      <c r="H5093" s="81" t="s">
        <v>4015</v>
      </c>
      <c r="I5093" s="81" t="s">
        <v>4014</v>
      </c>
      <c r="J5093" s="81" t="s">
        <v>219</v>
      </c>
      <c r="K5093" s="81" t="s">
        <v>333</v>
      </c>
      <c r="L5093" s="81">
        <v>-108.23999136111111</v>
      </c>
      <c r="M5093" s="81">
        <v>39.84001691666667</v>
      </c>
      <c r="N5093" s="190">
        <v>0</v>
      </c>
      <c r="O5093" s="185">
        <v>0</v>
      </c>
      <c r="P5093" s="185">
        <v>33.1</v>
      </c>
      <c r="Q5093" s="185">
        <v>0</v>
      </c>
      <c r="R5093" s="186">
        <v>0</v>
      </c>
    </row>
    <row r="5094" spans="1:18" s="81" customFormat="1" x14ac:dyDescent="0.2">
      <c r="A5094" s="81" t="s">
        <v>147</v>
      </c>
      <c r="B5094" s="81" t="s">
        <v>493</v>
      </c>
      <c r="C5094" s="81" t="str">
        <f t="shared" si="79"/>
        <v>08103</v>
      </c>
      <c r="D5094" s="81" t="s">
        <v>606</v>
      </c>
      <c r="E5094" s="81" t="s">
        <v>1000</v>
      </c>
      <c r="F5094" s="81">
        <v>188.941</v>
      </c>
      <c r="G5094" s="81" t="s">
        <v>515</v>
      </c>
      <c r="H5094" s="81" t="s">
        <v>4016</v>
      </c>
      <c r="I5094" s="81" t="s">
        <v>4014</v>
      </c>
      <c r="J5094" s="81" t="s">
        <v>219</v>
      </c>
      <c r="K5094" s="81" t="s">
        <v>333</v>
      </c>
      <c r="L5094" s="81">
        <v>-108.23999136111111</v>
      </c>
      <c r="M5094" s="81">
        <v>39.84001691666667</v>
      </c>
      <c r="N5094" s="190">
        <v>0</v>
      </c>
      <c r="O5094" s="185">
        <v>0</v>
      </c>
      <c r="P5094" s="185">
        <v>14.5</v>
      </c>
      <c r="Q5094" s="185">
        <v>0</v>
      </c>
      <c r="R5094" s="186">
        <v>0</v>
      </c>
    </row>
    <row r="5095" spans="1:18" s="81" customFormat="1" x14ac:dyDescent="0.2">
      <c r="A5095" s="81" t="s">
        <v>147</v>
      </c>
      <c r="B5095" s="81" t="s">
        <v>493</v>
      </c>
      <c r="C5095" s="81" t="str">
        <f t="shared" si="79"/>
        <v>08103</v>
      </c>
      <c r="D5095" s="81" t="s">
        <v>606</v>
      </c>
      <c r="E5095" s="81" t="s">
        <v>1000</v>
      </c>
      <c r="F5095" s="81">
        <v>1039.5</v>
      </c>
      <c r="G5095" s="81" t="s">
        <v>515</v>
      </c>
      <c r="H5095" s="81" t="s">
        <v>4015</v>
      </c>
      <c r="I5095" s="81" t="s">
        <v>4014</v>
      </c>
      <c r="J5095" s="81" t="s">
        <v>219</v>
      </c>
      <c r="K5095" s="81" t="s">
        <v>333</v>
      </c>
      <c r="L5095" s="81">
        <v>-108.23999136111111</v>
      </c>
      <c r="M5095" s="81">
        <v>39.84001691666667</v>
      </c>
      <c r="N5095" s="190">
        <v>32.6</v>
      </c>
      <c r="O5095" s="185">
        <v>0</v>
      </c>
      <c r="P5095" s="185">
        <v>0</v>
      </c>
      <c r="Q5095" s="185">
        <v>0</v>
      </c>
      <c r="R5095" s="186">
        <v>0</v>
      </c>
    </row>
    <row r="5096" spans="1:18" s="81" customFormat="1" x14ac:dyDescent="0.2">
      <c r="A5096" s="81" t="s">
        <v>147</v>
      </c>
      <c r="B5096" s="81" t="s">
        <v>493</v>
      </c>
      <c r="C5096" s="81" t="str">
        <f t="shared" si="79"/>
        <v>08103</v>
      </c>
      <c r="D5096" s="81" t="s">
        <v>606</v>
      </c>
      <c r="E5096" s="81" t="s">
        <v>1000</v>
      </c>
      <c r="F5096" s="81">
        <v>188.941</v>
      </c>
      <c r="G5096" s="81" t="s">
        <v>515</v>
      </c>
      <c r="H5096" s="81" t="s">
        <v>4016</v>
      </c>
      <c r="I5096" s="81" t="s">
        <v>4014</v>
      </c>
      <c r="J5096" s="81" t="s">
        <v>219</v>
      </c>
      <c r="K5096" s="81" t="s">
        <v>333</v>
      </c>
      <c r="L5096" s="81">
        <v>-108.23999136111111</v>
      </c>
      <c r="M5096" s="81">
        <v>39.84001691666667</v>
      </c>
      <c r="N5096" s="190">
        <v>11.2</v>
      </c>
      <c r="O5096" s="185">
        <v>0</v>
      </c>
      <c r="P5096" s="185">
        <v>0</v>
      </c>
      <c r="Q5096" s="185">
        <v>0</v>
      </c>
      <c r="R5096" s="186">
        <v>0</v>
      </c>
    </row>
    <row r="5097" spans="1:18" s="81" customFormat="1" x14ac:dyDescent="0.2">
      <c r="A5097" s="81" t="s">
        <v>147</v>
      </c>
      <c r="B5097" s="81" t="s">
        <v>493</v>
      </c>
      <c r="C5097" s="81" t="str">
        <f t="shared" si="79"/>
        <v>08103</v>
      </c>
      <c r="D5097" s="81" t="s">
        <v>606</v>
      </c>
      <c r="E5097" s="81" t="s">
        <v>1000</v>
      </c>
      <c r="F5097" s="81">
        <v>1039.5</v>
      </c>
      <c r="G5097" s="81" t="s">
        <v>515</v>
      </c>
      <c r="H5097" s="81" t="s">
        <v>4015</v>
      </c>
      <c r="I5097" s="81" t="s">
        <v>4014</v>
      </c>
      <c r="J5097" s="81" t="s">
        <v>219</v>
      </c>
      <c r="K5097" s="81" t="s">
        <v>333</v>
      </c>
      <c r="L5097" s="81">
        <v>-108.23999136111111</v>
      </c>
      <c r="M5097" s="81">
        <v>39.84001691666667</v>
      </c>
      <c r="N5097" s="190">
        <v>0</v>
      </c>
      <c r="O5097" s="185">
        <v>0</v>
      </c>
      <c r="P5097" s="185">
        <v>0</v>
      </c>
      <c r="Q5097" s="185">
        <v>0</v>
      </c>
      <c r="R5097" s="186">
        <v>9.1999999999999993</v>
      </c>
    </row>
    <row r="5098" spans="1:18" s="81" customFormat="1" x14ac:dyDescent="0.2">
      <c r="A5098" s="81" t="s">
        <v>147</v>
      </c>
      <c r="B5098" s="81" t="s">
        <v>493</v>
      </c>
      <c r="C5098" s="81" t="str">
        <f t="shared" si="79"/>
        <v>08103</v>
      </c>
      <c r="D5098" s="81" t="s">
        <v>606</v>
      </c>
      <c r="E5098" s="81" t="s">
        <v>1000</v>
      </c>
      <c r="F5098" s="81">
        <v>188.941</v>
      </c>
      <c r="G5098" s="81" t="s">
        <v>515</v>
      </c>
      <c r="H5098" s="81" t="s">
        <v>4016</v>
      </c>
      <c r="I5098" s="81" t="s">
        <v>4014</v>
      </c>
      <c r="J5098" s="81" t="s">
        <v>219</v>
      </c>
      <c r="K5098" s="81" t="s">
        <v>333</v>
      </c>
      <c r="L5098" s="81">
        <v>-108.23999136111111</v>
      </c>
      <c r="M5098" s="81">
        <v>39.84001691666667</v>
      </c>
      <c r="N5098" s="190">
        <v>0</v>
      </c>
      <c r="O5098" s="185">
        <v>0</v>
      </c>
      <c r="P5098" s="185">
        <v>0</v>
      </c>
      <c r="Q5098" s="185">
        <v>0</v>
      </c>
      <c r="R5098" s="186">
        <v>0.7</v>
      </c>
    </row>
    <row r="5099" spans="1:18" s="81" customFormat="1" x14ac:dyDescent="0.2">
      <c r="A5099" s="81" t="s">
        <v>147</v>
      </c>
      <c r="B5099" s="81" t="s">
        <v>493</v>
      </c>
      <c r="C5099" s="81" t="str">
        <f t="shared" si="79"/>
        <v>08103</v>
      </c>
      <c r="D5099" s="81" t="s">
        <v>606</v>
      </c>
      <c r="E5099" s="81" t="s">
        <v>1000</v>
      </c>
      <c r="F5099" s="81">
        <v>1039.5</v>
      </c>
      <c r="G5099" s="81" t="s">
        <v>515</v>
      </c>
      <c r="H5099" s="81" t="s">
        <v>4015</v>
      </c>
      <c r="I5099" s="81" t="s">
        <v>4014</v>
      </c>
      <c r="J5099" s="81" t="s">
        <v>219</v>
      </c>
      <c r="K5099" s="81" t="s">
        <v>333</v>
      </c>
      <c r="L5099" s="81">
        <v>-108.23999136111111</v>
      </c>
      <c r="M5099" s="81">
        <v>39.84001691666667</v>
      </c>
      <c r="N5099" s="190">
        <v>0</v>
      </c>
      <c r="O5099" s="185">
        <v>0</v>
      </c>
      <c r="P5099" s="185">
        <v>0</v>
      </c>
      <c r="Q5099" s="185">
        <v>0</v>
      </c>
      <c r="R5099" s="186">
        <v>0</v>
      </c>
    </row>
    <row r="5100" spans="1:18" s="81" customFormat="1" x14ac:dyDescent="0.2">
      <c r="A5100" s="81" t="s">
        <v>147</v>
      </c>
      <c r="B5100" s="81" t="s">
        <v>493</v>
      </c>
      <c r="C5100" s="81" t="str">
        <f t="shared" si="79"/>
        <v>08103</v>
      </c>
      <c r="D5100" s="81" t="s">
        <v>606</v>
      </c>
      <c r="E5100" s="81" t="s">
        <v>1000</v>
      </c>
      <c r="F5100" s="81">
        <v>188.941</v>
      </c>
      <c r="G5100" s="81" t="s">
        <v>515</v>
      </c>
      <c r="H5100" s="81" t="s">
        <v>4016</v>
      </c>
      <c r="I5100" s="81" t="s">
        <v>4014</v>
      </c>
      <c r="J5100" s="81" t="s">
        <v>219</v>
      </c>
      <c r="K5100" s="81" t="s">
        <v>333</v>
      </c>
      <c r="L5100" s="81">
        <v>-108.23999136111111</v>
      </c>
      <c r="M5100" s="81">
        <v>39.84001691666667</v>
      </c>
      <c r="N5100" s="190">
        <v>0</v>
      </c>
      <c r="O5100" s="185">
        <v>0</v>
      </c>
      <c r="P5100" s="185">
        <v>0</v>
      </c>
      <c r="Q5100" s="185">
        <v>0</v>
      </c>
      <c r="R5100" s="186">
        <v>0</v>
      </c>
    </row>
    <row r="5101" spans="1:18" s="81" customFormat="1" x14ac:dyDescent="0.2">
      <c r="A5101" s="81" t="s">
        <v>147</v>
      </c>
      <c r="B5101" s="81" t="s">
        <v>493</v>
      </c>
      <c r="C5101" s="81" t="str">
        <f t="shared" si="79"/>
        <v>08103</v>
      </c>
      <c r="D5101" s="81" t="s">
        <v>606</v>
      </c>
      <c r="E5101" s="81" t="s">
        <v>1000</v>
      </c>
      <c r="F5101" s="81">
        <v>1039.5</v>
      </c>
      <c r="G5101" s="81" t="s">
        <v>515</v>
      </c>
      <c r="H5101" s="81" t="s">
        <v>4015</v>
      </c>
      <c r="I5101" s="81" t="s">
        <v>4014</v>
      </c>
      <c r="J5101" s="81" t="s">
        <v>219</v>
      </c>
      <c r="K5101" s="81" t="s">
        <v>333</v>
      </c>
      <c r="L5101" s="81">
        <v>-108.23999136111111</v>
      </c>
      <c r="M5101" s="81">
        <v>39.84001691666667</v>
      </c>
      <c r="N5101" s="190">
        <v>0</v>
      </c>
      <c r="O5101" s="185">
        <v>0</v>
      </c>
      <c r="P5101" s="185">
        <v>0</v>
      </c>
      <c r="Q5101" s="185">
        <v>1.8</v>
      </c>
      <c r="R5101" s="186">
        <v>0</v>
      </c>
    </row>
    <row r="5102" spans="1:18" s="81" customFormat="1" x14ac:dyDescent="0.2">
      <c r="A5102" s="81" t="s">
        <v>147</v>
      </c>
      <c r="B5102" s="81" t="s">
        <v>493</v>
      </c>
      <c r="C5102" s="81" t="str">
        <f t="shared" si="79"/>
        <v>08103</v>
      </c>
      <c r="D5102" s="81" t="s">
        <v>606</v>
      </c>
      <c r="E5102" s="81" t="s">
        <v>1000</v>
      </c>
      <c r="F5102" s="81">
        <v>188.941</v>
      </c>
      <c r="G5102" s="81" t="s">
        <v>515</v>
      </c>
      <c r="H5102" s="81" t="s">
        <v>4016</v>
      </c>
      <c r="I5102" s="81" t="s">
        <v>4014</v>
      </c>
      <c r="J5102" s="81" t="s">
        <v>219</v>
      </c>
      <c r="K5102" s="81" t="s">
        <v>333</v>
      </c>
      <c r="L5102" s="81">
        <v>-108.23999136111111</v>
      </c>
      <c r="M5102" s="81">
        <v>39.84001691666667</v>
      </c>
      <c r="N5102" s="190">
        <v>0</v>
      </c>
      <c r="O5102" s="185">
        <v>0</v>
      </c>
      <c r="P5102" s="185">
        <v>0</v>
      </c>
      <c r="Q5102" s="185">
        <v>0.06</v>
      </c>
      <c r="R5102" s="186">
        <v>0</v>
      </c>
    </row>
    <row r="5103" spans="1:18" s="81" customFormat="1" x14ac:dyDescent="0.2">
      <c r="A5103" s="81" t="s">
        <v>147</v>
      </c>
      <c r="B5103" s="81" t="s">
        <v>493</v>
      </c>
      <c r="C5103" s="81" t="str">
        <f t="shared" si="79"/>
        <v>08103</v>
      </c>
      <c r="D5103" s="81" t="s">
        <v>606</v>
      </c>
      <c r="E5103" s="81" t="s">
        <v>1000</v>
      </c>
      <c r="F5103" s="81">
        <v>1039.5</v>
      </c>
      <c r="G5103" s="81" t="s">
        <v>515</v>
      </c>
      <c r="H5103" s="81" t="s">
        <v>4015</v>
      </c>
      <c r="I5103" s="81" t="s">
        <v>4014</v>
      </c>
      <c r="J5103" s="81" t="s">
        <v>219</v>
      </c>
      <c r="K5103" s="81" t="s">
        <v>333</v>
      </c>
      <c r="L5103" s="81">
        <v>-108.23999136111111</v>
      </c>
      <c r="M5103" s="81">
        <v>39.84001691666667</v>
      </c>
      <c r="N5103" s="190">
        <v>0</v>
      </c>
      <c r="O5103" s="185">
        <v>3.8</v>
      </c>
      <c r="P5103" s="185">
        <v>0</v>
      </c>
      <c r="Q5103" s="185">
        <v>0</v>
      </c>
      <c r="R5103" s="186">
        <v>0</v>
      </c>
    </row>
    <row r="5104" spans="1:18" s="81" customFormat="1" x14ac:dyDescent="0.2">
      <c r="A5104" s="81" t="s">
        <v>147</v>
      </c>
      <c r="B5104" s="81" t="s">
        <v>493</v>
      </c>
      <c r="C5104" s="81" t="str">
        <f t="shared" si="79"/>
        <v>08103</v>
      </c>
      <c r="D5104" s="81" t="s">
        <v>606</v>
      </c>
      <c r="E5104" s="81" t="s">
        <v>1000</v>
      </c>
      <c r="F5104" s="81">
        <v>188.941</v>
      </c>
      <c r="G5104" s="81" t="s">
        <v>515</v>
      </c>
      <c r="H5104" s="81" t="s">
        <v>4016</v>
      </c>
      <c r="I5104" s="81" t="s">
        <v>4014</v>
      </c>
      <c r="J5104" s="81" t="s">
        <v>219</v>
      </c>
      <c r="K5104" s="81" t="s">
        <v>333</v>
      </c>
      <c r="L5104" s="81">
        <v>-108.23999136111111</v>
      </c>
      <c r="M5104" s="81">
        <v>39.84001691666667</v>
      </c>
      <c r="N5104" s="190">
        <v>0</v>
      </c>
      <c r="O5104" s="185">
        <v>0.03</v>
      </c>
      <c r="P5104" s="185">
        <v>0</v>
      </c>
      <c r="Q5104" s="185">
        <v>0</v>
      </c>
      <c r="R5104" s="186">
        <v>0</v>
      </c>
    </row>
    <row r="5105" spans="1:18" s="81" customFormat="1" x14ac:dyDescent="0.2">
      <c r="A5105" s="81" t="s">
        <v>147</v>
      </c>
      <c r="B5105" s="81" t="s">
        <v>493</v>
      </c>
      <c r="C5105" s="81" t="str">
        <f t="shared" si="79"/>
        <v>08103</v>
      </c>
      <c r="D5105" s="81" t="s">
        <v>606</v>
      </c>
      <c r="E5105" s="81" t="s">
        <v>1000</v>
      </c>
      <c r="F5105" s="81">
        <v>181.941</v>
      </c>
      <c r="G5105" s="81" t="s">
        <v>515</v>
      </c>
      <c r="H5105" s="81" t="s">
        <v>4017</v>
      </c>
      <c r="I5105" s="81" t="s">
        <v>4014</v>
      </c>
      <c r="J5105" s="81" t="s">
        <v>219</v>
      </c>
      <c r="K5105" s="81" t="s">
        <v>333</v>
      </c>
      <c r="L5105" s="81">
        <v>-108.23999136111111</v>
      </c>
      <c r="M5105" s="81">
        <v>39.84001691666667</v>
      </c>
      <c r="N5105" s="190">
        <v>0</v>
      </c>
      <c r="O5105" s="185">
        <v>0</v>
      </c>
      <c r="P5105" s="185">
        <v>14.5</v>
      </c>
      <c r="Q5105" s="185">
        <v>0</v>
      </c>
      <c r="R5105" s="186">
        <v>0</v>
      </c>
    </row>
    <row r="5106" spans="1:18" s="81" customFormat="1" x14ac:dyDescent="0.2">
      <c r="A5106" s="81" t="s">
        <v>147</v>
      </c>
      <c r="B5106" s="81" t="s">
        <v>493</v>
      </c>
      <c r="C5106" s="81" t="str">
        <f t="shared" si="79"/>
        <v>08103</v>
      </c>
      <c r="D5106" s="81" t="s">
        <v>606</v>
      </c>
      <c r="E5106" s="81" t="s">
        <v>1000</v>
      </c>
      <c r="F5106" s="81">
        <v>1039.5</v>
      </c>
      <c r="G5106" s="81" t="s">
        <v>515</v>
      </c>
      <c r="H5106" s="81" t="s">
        <v>4018</v>
      </c>
      <c r="I5106" s="81" t="s">
        <v>4014</v>
      </c>
      <c r="J5106" s="81" t="s">
        <v>219</v>
      </c>
      <c r="K5106" s="81" t="s">
        <v>333</v>
      </c>
      <c r="L5106" s="81">
        <v>-108.23999136111111</v>
      </c>
      <c r="M5106" s="81">
        <v>39.84001691666667</v>
      </c>
      <c r="N5106" s="190">
        <v>0</v>
      </c>
      <c r="O5106" s="185">
        <v>0</v>
      </c>
      <c r="P5106" s="185">
        <v>33.1</v>
      </c>
      <c r="Q5106" s="185">
        <v>0</v>
      </c>
      <c r="R5106" s="186">
        <v>0</v>
      </c>
    </row>
    <row r="5107" spans="1:18" s="81" customFormat="1" x14ac:dyDescent="0.2">
      <c r="A5107" s="81" t="s">
        <v>147</v>
      </c>
      <c r="B5107" s="81" t="s">
        <v>493</v>
      </c>
      <c r="C5107" s="81" t="str">
        <f t="shared" si="79"/>
        <v>08103</v>
      </c>
      <c r="D5107" s="81" t="s">
        <v>606</v>
      </c>
      <c r="E5107" s="81" t="s">
        <v>1000</v>
      </c>
      <c r="F5107" s="81">
        <v>181.941</v>
      </c>
      <c r="G5107" s="81" t="s">
        <v>515</v>
      </c>
      <c r="H5107" s="81" t="s">
        <v>4017</v>
      </c>
      <c r="I5107" s="81" t="s">
        <v>4014</v>
      </c>
      <c r="J5107" s="81" t="s">
        <v>219</v>
      </c>
      <c r="K5107" s="81" t="s">
        <v>333</v>
      </c>
      <c r="L5107" s="81">
        <v>-108.23999136111111</v>
      </c>
      <c r="M5107" s="81">
        <v>39.84001691666667</v>
      </c>
      <c r="N5107" s="190">
        <v>11.2</v>
      </c>
      <c r="O5107" s="185">
        <v>0</v>
      </c>
      <c r="P5107" s="185">
        <v>0</v>
      </c>
      <c r="Q5107" s="185">
        <v>0</v>
      </c>
      <c r="R5107" s="186">
        <v>0</v>
      </c>
    </row>
    <row r="5108" spans="1:18" s="81" customFormat="1" x14ac:dyDescent="0.2">
      <c r="A5108" s="81" t="s">
        <v>147</v>
      </c>
      <c r="B5108" s="81" t="s">
        <v>493</v>
      </c>
      <c r="C5108" s="81" t="str">
        <f t="shared" si="79"/>
        <v>08103</v>
      </c>
      <c r="D5108" s="81" t="s">
        <v>606</v>
      </c>
      <c r="E5108" s="81" t="s">
        <v>1000</v>
      </c>
      <c r="F5108" s="81">
        <v>1039.5</v>
      </c>
      <c r="G5108" s="81" t="s">
        <v>515</v>
      </c>
      <c r="H5108" s="81" t="s">
        <v>4018</v>
      </c>
      <c r="I5108" s="81" t="s">
        <v>4014</v>
      </c>
      <c r="J5108" s="81" t="s">
        <v>219</v>
      </c>
      <c r="K5108" s="81" t="s">
        <v>333</v>
      </c>
      <c r="L5108" s="81">
        <v>-108.23999136111111</v>
      </c>
      <c r="M5108" s="81">
        <v>39.84001691666667</v>
      </c>
      <c r="N5108" s="190">
        <v>32.6</v>
      </c>
      <c r="O5108" s="185">
        <v>0</v>
      </c>
      <c r="P5108" s="185">
        <v>0</v>
      </c>
      <c r="Q5108" s="185">
        <v>0</v>
      </c>
      <c r="R5108" s="186">
        <v>0</v>
      </c>
    </row>
    <row r="5109" spans="1:18" s="81" customFormat="1" x14ac:dyDescent="0.2">
      <c r="A5109" s="81" t="s">
        <v>147</v>
      </c>
      <c r="B5109" s="81" t="s">
        <v>493</v>
      </c>
      <c r="C5109" s="81" t="str">
        <f t="shared" si="79"/>
        <v>08103</v>
      </c>
      <c r="D5109" s="81" t="s">
        <v>606</v>
      </c>
      <c r="E5109" s="81" t="s">
        <v>1000</v>
      </c>
      <c r="F5109" s="81">
        <v>181.941</v>
      </c>
      <c r="G5109" s="81" t="s">
        <v>515</v>
      </c>
      <c r="H5109" s="81" t="s">
        <v>4017</v>
      </c>
      <c r="I5109" s="81" t="s">
        <v>4014</v>
      </c>
      <c r="J5109" s="81" t="s">
        <v>219</v>
      </c>
      <c r="K5109" s="81" t="s">
        <v>333</v>
      </c>
      <c r="L5109" s="81">
        <v>-108.23999136111111</v>
      </c>
      <c r="M5109" s="81">
        <v>39.84001691666667</v>
      </c>
      <c r="N5109" s="190">
        <v>0</v>
      </c>
      <c r="O5109" s="185">
        <v>0</v>
      </c>
      <c r="P5109" s="185">
        <v>0</v>
      </c>
      <c r="Q5109" s="185">
        <v>0</v>
      </c>
      <c r="R5109" s="186">
        <v>0.7</v>
      </c>
    </row>
    <row r="5110" spans="1:18" s="81" customFormat="1" x14ac:dyDescent="0.2">
      <c r="A5110" s="81" t="s">
        <v>147</v>
      </c>
      <c r="B5110" s="81" t="s">
        <v>493</v>
      </c>
      <c r="C5110" s="81" t="str">
        <f t="shared" si="79"/>
        <v>08103</v>
      </c>
      <c r="D5110" s="81" t="s">
        <v>606</v>
      </c>
      <c r="E5110" s="81" t="s">
        <v>1000</v>
      </c>
      <c r="F5110" s="81">
        <v>1039.5</v>
      </c>
      <c r="G5110" s="81" t="s">
        <v>515</v>
      </c>
      <c r="H5110" s="81" t="s">
        <v>4018</v>
      </c>
      <c r="I5110" s="81" t="s">
        <v>4014</v>
      </c>
      <c r="J5110" s="81" t="s">
        <v>219</v>
      </c>
      <c r="K5110" s="81" t="s">
        <v>333</v>
      </c>
      <c r="L5110" s="81">
        <v>-108.23999136111111</v>
      </c>
      <c r="M5110" s="81">
        <v>39.84001691666667</v>
      </c>
      <c r="N5110" s="190">
        <v>0</v>
      </c>
      <c r="O5110" s="185">
        <v>0</v>
      </c>
      <c r="P5110" s="185">
        <v>0</v>
      </c>
      <c r="Q5110" s="185">
        <v>0</v>
      </c>
      <c r="R5110" s="186">
        <v>9.1999999999999993</v>
      </c>
    </row>
    <row r="5111" spans="1:18" s="81" customFormat="1" x14ac:dyDescent="0.2">
      <c r="A5111" s="81" t="s">
        <v>147</v>
      </c>
      <c r="B5111" s="81" t="s">
        <v>493</v>
      </c>
      <c r="C5111" s="81" t="str">
        <f t="shared" si="79"/>
        <v>08103</v>
      </c>
      <c r="D5111" s="81" t="s">
        <v>606</v>
      </c>
      <c r="E5111" s="81" t="s">
        <v>1000</v>
      </c>
      <c r="F5111" s="81">
        <v>181.941</v>
      </c>
      <c r="G5111" s="81" t="s">
        <v>515</v>
      </c>
      <c r="H5111" s="81" t="s">
        <v>4017</v>
      </c>
      <c r="I5111" s="81" t="s">
        <v>4014</v>
      </c>
      <c r="J5111" s="81" t="s">
        <v>219</v>
      </c>
      <c r="K5111" s="81" t="s">
        <v>333</v>
      </c>
      <c r="L5111" s="81">
        <v>-108.23999136111111</v>
      </c>
      <c r="M5111" s="81">
        <v>39.84001691666667</v>
      </c>
      <c r="N5111" s="190">
        <v>0</v>
      </c>
      <c r="O5111" s="185">
        <v>0</v>
      </c>
      <c r="P5111" s="185">
        <v>0</v>
      </c>
      <c r="Q5111" s="185">
        <v>0</v>
      </c>
      <c r="R5111" s="186">
        <v>0</v>
      </c>
    </row>
    <row r="5112" spans="1:18" s="81" customFormat="1" x14ac:dyDescent="0.2">
      <c r="A5112" s="81" t="s">
        <v>147</v>
      </c>
      <c r="B5112" s="81" t="s">
        <v>493</v>
      </c>
      <c r="C5112" s="81" t="str">
        <f t="shared" si="79"/>
        <v>08103</v>
      </c>
      <c r="D5112" s="81" t="s">
        <v>606</v>
      </c>
      <c r="E5112" s="81" t="s">
        <v>1000</v>
      </c>
      <c r="F5112" s="81">
        <v>1039.5</v>
      </c>
      <c r="G5112" s="81" t="s">
        <v>515</v>
      </c>
      <c r="H5112" s="81" t="s">
        <v>4018</v>
      </c>
      <c r="I5112" s="81" t="s">
        <v>4014</v>
      </c>
      <c r="J5112" s="81" t="s">
        <v>219</v>
      </c>
      <c r="K5112" s="81" t="s">
        <v>333</v>
      </c>
      <c r="L5112" s="81">
        <v>-108.23999136111111</v>
      </c>
      <c r="M5112" s="81">
        <v>39.84001691666667</v>
      </c>
      <c r="N5112" s="190">
        <v>0</v>
      </c>
      <c r="O5112" s="185">
        <v>0</v>
      </c>
      <c r="P5112" s="185">
        <v>0</v>
      </c>
      <c r="Q5112" s="185">
        <v>0</v>
      </c>
      <c r="R5112" s="186">
        <v>0</v>
      </c>
    </row>
    <row r="5113" spans="1:18" s="81" customFormat="1" x14ac:dyDescent="0.2">
      <c r="A5113" s="81" t="s">
        <v>147</v>
      </c>
      <c r="B5113" s="81" t="s">
        <v>493</v>
      </c>
      <c r="C5113" s="81" t="str">
        <f t="shared" si="79"/>
        <v>08103</v>
      </c>
      <c r="D5113" s="81" t="s">
        <v>606</v>
      </c>
      <c r="E5113" s="81" t="s">
        <v>1000</v>
      </c>
      <c r="F5113" s="81">
        <v>181.941</v>
      </c>
      <c r="G5113" s="81" t="s">
        <v>515</v>
      </c>
      <c r="H5113" s="81" t="s">
        <v>4017</v>
      </c>
      <c r="I5113" s="81" t="s">
        <v>4014</v>
      </c>
      <c r="J5113" s="81" t="s">
        <v>219</v>
      </c>
      <c r="K5113" s="81" t="s">
        <v>333</v>
      </c>
      <c r="L5113" s="81">
        <v>-108.23999136111111</v>
      </c>
      <c r="M5113" s="81">
        <v>39.84001691666667</v>
      </c>
      <c r="N5113" s="190">
        <v>0</v>
      </c>
      <c r="O5113" s="185">
        <v>0</v>
      </c>
      <c r="P5113" s="185">
        <v>0</v>
      </c>
      <c r="Q5113" s="185">
        <v>0.06</v>
      </c>
      <c r="R5113" s="186">
        <v>0</v>
      </c>
    </row>
    <row r="5114" spans="1:18" s="81" customFormat="1" x14ac:dyDescent="0.2">
      <c r="A5114" s="81" t="s">
        <v>147</v>
      </c>
      <c r="B5114" s="81" t="s">
        <v>493</v>
      </c>
      <c r="C5114" s="81" t="str">
        <f t="shared" si="79"/>
        <v>08103</v>
      </c>
      <c r="D5114" s="81" t="s">
        <v>606</v>
      </c>
      <c r="E5114" s="81" t="s">
        <v>1000</v>
      </c>
      <c r="F5114" s="81">
        <v>1039.5</v>
      </c>
      <c r="G5114" s="81" t="s">
        <v>515</v>
      </c>
      <c r="H5114" s="81" t="s">
        <v>4018</v>
      </c>
      <c r="I5114" s="81" t="s">
        <v>4014</v>
      </c>
      <c r="J5114" s="81" t="s">
        <v>219</v>
      </c>
      <c r="K5114" s="81" t="s">
        <v>333</v>
      </c>
      <c r="L5114" s="81">
        <v>-108.23999136111111</v>
      </c>
      <c r="M5114" s="81">
        <v>39.84001691666667</v>
      </c>
      <c r="N5114" s="190">
        <v>0</v>
      </c>
      <c r="O5114" s="185">
        <v>0</v>
      </c>
      <c r="P5114" s="185">
        <v>0</v>
      </c>
      <c r="Q5114" s="185">
        <v>1.8</v>
      </c>
      <c r="R5114" s="186">
        <v>0</v>
      </c>
    </row>
    <row r="5115" spans="1:18" s="81" customFormat="1" x14ac:dyDescent="0.2">
      <c r="A5115" s="81" t="s">
        <v>147</v>
      </c>
      <c r="B5115" s="81" t="s">
        <v>493</v>
      </c>
      <c r="C5115" s="81" t="str">
        <f t="shared" si="79"/>
        <v>08103</v>
      </c>
      <c r="D5115" s="81" t="s">
        <v>606</v>
      </c>
      <c r="E5115" s="81" t="s">
        <v>1000</v>
      </c>
      <c r="F5115" s="81">
        <v>181.941</v>
      </c>
      <c r="G5115" s="81" t="s">
        <v>515</v>
      </c>
      <c r="H5115" s="81" t="s">
        <v>4017</v>
      </c>
      <c r="I5115" s="81" t="s">
        <v>4014</v>
      </c>
      <c r="J5115" s="81" t="s">
        <v>219</v>
      </c>
      <c r="K5115" s="81" t="s">
        <v>333</v>
      </c>
      <c r="L5115" s="81">
        <v>-108.23999136111111</v>
      </c>
      <c r="M5115" s="81">
        <v>39.84001691666667</v>
      </c>
      <c r="N5115" s="190">
        <v>0</v>
      </c>
      <c r="O5115" s="185">
        <v>0.03</v>
      </c>
      <c r="P5115" s="185">
        <v>0</v>
      </c>
      <c r="Q5115" s="185">
        <v>0</v>
      </c>
      <c r="R5115" s="186">
        <v>0</v>
      </c>
    </row>
    <row r="5116" spans="1:18" s="81" customFormat="1" x14ac:dyDescent="0.2">
      <c r="A5116" s="81" t="s">
        <v>147</v>
      </c>
      <c r="B5116" s="81" t="s">
        <v>493</v>
      </c>
      <c r="C5116" s="81" t="str">
        <f t="shared" si="79"/>
        <v>08103</v>
      </c>
      <c r="D5116" s="81" t="s">
        <v>606</v>
      </c>
      <c r="E5116" s="81" t="s">
        <v>1000</v>
      </c>
      <c r="F5116" s="81">
        <v>1039.5</v>
      </c>
      <c r="G5116" s="81" t="s">
        <v>515</v>
      </c>
      <c r="H5116" s="81" t="s">
        <v>4018</v>
      </c>
      <c r="I5116" s="81" t="s">
        <v>4014</v>
      </c>
      <c r="J5116" s="81" t="s">
        <v>219</v>
      </c>
      <c r="K5116" s="81" t="s">
        <v>333</v>
      </c>
      <c r="L5116" s="81">
        <v>-108.23999136111111</v>
      </c>
      <c r="M5116" s="81">
        <v>39.84001691666667</v>
      </c>
      <c r="N5116" s="190">
        <v>0</v>
      </c>
      <c r="O5116" s="185">
        <v>3.8</v>
      </c>
      <c r="P5116" s="185">
        <v>0</v>
      </c>
      <c r="Q5116" s="185">
        <v>0</v>
      </c>
      <c r="R5116" s="186">
        <v>0</v>
      </c>
    </row>
    <row r="5117" spans="1:18" s="81" customFormat="1" x14ac:dyDescent="0.2">
      <c r="A5117" s="81" t="s">
        <v>147</v>
      </c>
      <c r="B5117" s="81" t="s">
        <v>493</v>
      </c>
      <c r="C5117" s="81" t="str">
        <f t="shared" si="79"/>
        <v>08103</v>
      </c>
      <c r="D5117" s="81" t="s">
        <v>606</v>
      </c>
      <c r="E5117" s="81" t="s">
        <v>1000</v>
      </c>
      <c r="F5117" s="81">
        <v>1039.5</v>
      </c>
      <c r="G5117" s="81" t="s">
        <v>515</v>
      </c>
      <c r="H5117" s="81" t="s">
        <v>4019</v>
      </c>
      <c r="I5117" s="81" t="s">
        <v>4014</v>
      </c>
      <c r="J5117" s="81" t="s">
        <v>219</v>
      </c>
      <c r="K5117" s="81" t="s">
        <v>333</v>
      </c>
      <c r="L5117" s="81">
        <v>-108.23999136111111</v>
      </c>
      <c r="M5117" s="81">
        <v>39.84001691666667</v>
      </c>
      <c r="N5117" s="190">
        <v>0</v>
      </c>
      <c r="O5117" s="185">
        <v>0</v>
      </c>
      <c r="P5117" s="185">
        <v>33.1</v>
      </c>
      <c r="Q5117" s="185">
        <v>0</v>
      </c>
      <c r="R5117" s="186">
        <v>0</v>
      </c>
    </row>
    <row r="5118" spans="1:18" s="81" customFormat="1" x14ac:dyDescent="0.2">
      <c r="A5118" s="81" t="s">
        <v>147</v>
      </c>
      <c r="B5118" s="81" t="s">
        <v>493</v>
      </c>
      <c r="C5118" s="81" t="str">
        <f t="shared" si="79"/>
        <v>08103</v>
      </c>
      <c r="D5118" s="81" t="s">
        <v>606</v>
      </c>
      <c r="E5118" s="81" t="s">
        <v>1000</v>
      </c>
      <c r="F5118" s="81">
        <v>188.941</v>
      </c>
      <c r="G5118" s="81" t="s">
        <v>515</v>
      </c>
      <c r="H5118" s="81" t="s">
        <v>4020</v>
      </c>
      <c r="I5118" s="81" t="s">
        <v>4014</v>
      </c>
      <c r="J5118" s="81" t="s">
        <v>219</v>
      </c>
      <c r="K5118" s="81" t="s">
        <v>333</v>
      </c>
      <c r="L5118" s="81">
        <v>-108.23999136111111</v>
      </c>
      <c r="M5118" s="81">
        <v>39.84001691666667</v>
      </c>
      <c r="N5118" s="190">
        <v>0</v>
      </c>
      <c r="O5118" s="185">
        <v>0</v>
      </c>
      <c r="P5118" s="185">
        <v>14.5</v>
      </c>
      <c r="Q5118" s="185">
        <v>0</v>
      </c>
      <c r="R5118" s="186">
        <v>0</v>
      </c>
    </row>
    <row r="5119" spans="1:18" s="81" customFormat="1" x14ac:dyDescent="0.2">
      <c r="A5119" s="81" t="s">
        <v>147</v>
      </c>
      <c r="B5119" s="81" t="s">
        <v>493</v>
      </c>
      <c r="C5119" s="81" t="str">
        <f t="shared" si="79"/>
        <v>08103</v>
      </c>
      <c r="D5119" s="81" t="s">
        <v>606</v>
      </c>
      <c r="E5119" s="81" t="s">
        <v>1000</v>
      </c>
      <c r="F5119" s="81">
        <v>1039.5</v>
      </c>
      <c r="G5119" s="81" t="s">
        <v>515</v>
      </c>
      <c r="H5119" s="81" t="s">
        <v>4019</v>
      </c>
      <c r="I5119" s="81" t="s">
        <v>4014</v>
      </c>
      <c r="J5119" s="81" t="s">
        <v>219</v>
      </c>
      <c r="K5119" s="81" t="s">
        <v>333</v>
      </c>
      <c r="L5119" s="81">
        <v>-108.23999136111111</v>
      </c>
      <c r="M5119" s="81">
        <v>39.84001691666667</v>
      </c>
      <c r="N5119" s="190">
        <v>32.6</v>
      </c>
      <c r="O5119" s="185">
        <v>0</v>
      </c>
      <c r="P5119" s="185">
        <v>0</v>
      </c>
      <c r="Q5119" s="185">
        <v>0</v>
      </c>
      <c r="R5119" s="186">
        <v>0</v>
      </c>
    </row>
    <row r="5120" spans="1:18" s="81" customFormat="1" x14ac:dyDescent="0.2">
      <c r="A5120" s="81" t="s">
        <v>147</v>
      </c>
      <c r="B5120" s="81" t="s">
        <v>493</v>
      </c>
      <c r="C5120" s="81" t="str">
        <f t="shared" si="79"/>
        <v>08103</v>
      </c>
      <c r="D5120" s="81" t="s">
        <v>606</v>
      </c>
      <c r="E5120" s="81" t="s">
        <v>1000</v>
      </c>
      <c r="F5120" s="81">
        <v>188.941</v>
      </c>
      <c r="G5120" s="81" t="s">
        <v>515</v>
      </c>
      <c r="H5120" s="81" t="s">
        <v>4020</v>
      </c>
      <c r="I5120" s="81" t="s">
        <v>4014</v>
      </c>
      <c r="J5120" s="81" t="s">
        <v>219</v>
      </c>
      <c r="K5120" s="81" t="s">
        <v>333</v>
      </c>
      <c r="L5120" s="81">
        <v>-108.23999136111111</v>
      </c>
      <c r="M5120" s="81">
        <v>39.84001691666667</v>
      </c>
      <c r="N5120" s="190">
        <v>11.2</v>
      </c>
      <c r="O5120" s="185">
        <v>0</v>
      </c>
      <c r="P5120" s="185">
        <v>0</v>
      </c>
      <c r="Q5120" s="185">
        <v>0</v>
      </c>
      <c r="R5120" s="186">
        <v>0</v>
      </c>
    </row>
    <row r="5121" spans="1:18" s="81" customFormat="1" x14ac:dyDescent="0.2">
      <c r="A5121" s="81" t="s">
        <v>147</v>
      </c>
      <c r="B5121" s="81" t="s">
        <v>493</v>
      </c>
      <c r="C5121" s="81" t="str">
        <f t="shared" si="79"/>
        <v>08103</v>
      </c>
      <c r="D5121" s="81" t="s">
        <v>606</v>
      </c>
      <c r="E5121" s="81" t="s">
        <v>1000</v>
      </c>
      <c r="F5121" s="81">
        <v>1039.5</v>
      </c>
      <c r="G5121" s="81" t="s">
        <v>515</v>
      </c>
      <c r="H5121" s="81" t="s">
        <v>4019</v>
      </c>
      <c r="I5121" s="81" t="s">
        <v>4014</v>
      </c>
      <c r="J5121" s="81" t="s">
        <v>219</v>
      </c>
      <c r="K5121" s="81" t="s">
        <v>333</v>
      </c>
      <c r="L5121" s="81">
        <v>-108.23999136111111</v>
      </c>
      <c r="M5121" s="81">
        <v>39.84001691666667</v>
      </c>
      <c r="N5121" s="190">
        <v>0</v>
      </c>
      <c r="O5121" s="185">
        <v>0</v>
      </c>
      <c r="P5121" s="185">
        <v>0</v>
      </c>
      <c r="Q5121" s="185">
        <v>0</v>
      </c>
      <c r="R5121" s="186">
        <v>9.1999999999999993</v>
      </c>
    </row>
    <row r="5122" spans="1:18" s="81" customFormat="1" x14ac:dyDescent="0.2">
      <c r="A5122" s="81" t="s">
        <v>147</v>
      </c>
      <c r="B5122" s="81" t="s">
        <v>493</v>
      </c>
      <c r="C5122" s="81" t="str">
        <f t="shared" si="79"/>
        <v>08103</v>
      </c>
      <c r="D5122" s="81" t="s">
        <v>606</v>
      </c>
      <c r="E5122" s="81" t="s">
        <v>1000</v>
      </c>
      <c r="F5122" s="81">
        <v>188.941</v>
      </c>
      <c r="G5122" s="81" t="s">
        <v>515</v>
      </c>
      <c r="H5122" s="81" t="s">
        <v>4020</v>
      </c>
      <c r="I5122" s="81" t="s">
        <v>4014</v>
      </c>
      <c r="J5122" s="81" t="s">
        <v>219</v>
      </c>
      <c r="K5122" s="81" t="s">
        <v>333</v>
      </c>
      <c r="L5122" s="81">
        <v>-108.23999136111111</v>
      </c>
      <c r="M5122" s="81">
        <v>39.84001691666667</v>
      </c>
      <c r="N5122" s="190">
        <v>0</v>
      </c>
      <c r="O5122" s="185">
        <v>0</v>
      </c>
      <c r="P5122" s="185">
        <v>0</v>
      </c>
      <c r="Q5122" s="185">
        <v>0</v>
      </c>
      <c r="R5122" s="186">
        <v>0.7</v>
      </c>
    </row>
    <row r="5123" spans="1:18" s="81" customFormat="1" x14ac:dyDescent="0.2">
      <c r="A5123" s="81" t="s">
        <v>147</v>
      </c>
      <c r="B5123" s="81" t="s">
        <v>493</v>
      </c>
      <c r="C5123" s="81" t="str">
        <f t="shared" si="79"/>
        <v>08103</v>
      </c>
      <c r="D5123" s="81" t="s">
        <v>606</v>
      </c>
      <c r="E5123" s="81" t="s">
        <v>1000</v>
      </c>
      <c r="F5123" s="81">
        <v>1039.5</v>
      </c>
      <c r="G5123" s="81" t="s">
        <v>515</v>
      </c>
      <c r="H5123" s="81" t="s">
        <v>4019</v>
      </c>
      <c r="I5123" s="81" t="s">
        <v>4014</v>
      </c>
      <c r="J5123" s="81" t="s">
        <v>219</v>
      </c>
      <c r="K5123" s="81" t="s">
        <v>333</v>
      </c>
      <c r="L5123" s="81">
        <v>-108.23999136111111</v>
      </c>
      <c r="M5123" s="81">
        <v>39.84001691666667</v>
      </c>
      <c r="N5123" s="190">
        <v>0</v>
      </c>
      <c r="O5123" s="185">
        <v>0</v>
      </c>
      <c r="P5123" s="185">
        <v>0</v>
      </c>
      <c r="Q5123" s="185">
        <v>0</v>
      </c>
      <c r="R5123" s="186">
        <v>0</v>
      </c>
    </row>
    <row r="5124" spans="1:18" s="81" customFormat="1" x14ac:dyDescent="0.2">
      <c r="A5124" s="81" t="s">
        <v>147</v>
      </c>
      <c r="B5124" s="81" t="s">
        <v>493</v>
      </c>
      <c r="C5124" s="81" t="str">
        <f t="shared" si="79"/>
        <v>08103</v>
      </c>
      <c r="D5124" s="81" t="s">
        <v>606</v>
      </c>
      <c r="E5124" s="81" t="s">
        <v>1000</v>
      </c>
      <c r="F5124" s="81">
        <v>188.941</v>
      </c>
      <c r="G5124" s="81" t="s">
        <v>515</v>
      </c>
      <c r="H5124" s="81" t="s">
        <v>4020</v>
      </c>
      <c r="I5124" s="81" t="s">
        <v>4014</v>
      </c>
      <c r="J5124" s="81" t="s">
        <v>219</v>
      </c>
      <c r="K5124" s="81" t="s">
        <v>333</v>
      </c>
      <c r="L5124" s="81">
        <v>-108.23999136111111</v>
      </c>
      <c r="M5124" s="81">
        <v>39.84001691666667</v>
      </c>
      <c r="N5124" s="190">
        <v>0</v>
      </c>
      <c r="O5124" s="185">
        <v>0</v>
      </c>
      <c r="P5124" s="185">
        <v>0</v>
      </c>
      <c r="Q5124" s="185">
        <v>0</v>
      </c>
      <c r="R5124" s="186">
        <v>0</v>
      </c>
    </row>
    <row r="5125" spans="1:18" s="81" customFormat="1" x14ac:dyDescent="0.2">
      <c r="A5125" s="81" t="s">
        <v>147</v>
      </c>
      <c r="B5125" s="81" t="s">
        <v>493</v>
      </c>
      <c r="C5125" s="81" t="str">
        <f t="shared" si="79"/>
        <v>08103</v>
      </c>
      <c r="D5125" s="81" t="s">
        <v>606</v>
      </c>
      <c r="E5125" s="81" t="s">
        <v>1000</v>
      </c>
      <c r="F5125" s="81">
        <v>1039.5</v>
      </c>
      <c r="G5125" s="81" t="s">
        <v>515</v>
      </c>
      <c r="H5125" s="81" t="s">
        <v>4019</v>
      </c>
      <c r="I5125" s="81" t="s">
        <v>4014</v>
      </c>
      <c r="J5125" s="81" t="s">
        <v>219</v>
      </c>
      <c r="K5125" s="81" t="s">
        <v>333</v>
      </c>
      <c r="L5125" s="81">
        <v>-108.23999136111111</v>
      </c>
      <c r="M5125" s="81">
        <v>39.84001691666667</v>
      </c>
      <c r="N5125" s="190">
        <v>0</v>
      </c>
      <c r="O5125" s="185">
        <v>0</v>
      </c>
      <c r="P5125" s="185">
        <v>0</v>
      </c>
      <c r="Q5125" s="185">
        <v>1.8</v>
      </c>
      <c r="R5125" s="186">
        <v>0</v>
      </c>
    </row>
    <row r="5126" spans="1:18" s="81" customFormat="1" x14ac:dyDescent="0.2">
      <c r="A5126" s="81" t="s">
        <v>147</v>
      </c>
      <c r="B5126" s="81" t="s">
        <v>493</v>
      </c>
      <c r="C5126" s="81" t="str">
        <f t="shared" si="79"/>
        <v>08103</v>
      </c>
      <c r="D5126" s="81" t="s">
        <v>606</v>
      </c>
      <c r="E5126" s="81" t="s">
        <v>1000</v>
      </c>
      <c r="F5126" s="81">
        <v>188.941</v>
      </c>
      <c r="G5126" s="81" t="s">
        <v>515</v>
      </c>
      <c r="H5126" s="81" t="s">
        <v>4020</v>
      </c>
      <c r="I5126" s="81" t="s">
        <v>4014</v>
      </c>
      <c r="J5126" s="81" t="s">
        <v>219</v>
      </c>
      <c r="K5126" s="81" t="s">
        <v>333</v>
      </c>
      <c r="L5126" s="81">
        <v>-108.23999136111111</v>
      </c>
      <c r="M5126" s="81">
        <v>39.84001691666667</v>
      </c>
      <c r="N5126" s="190">
        <v>0</v>
      </c>
      <c r="O5126" s="185">
        <v>0</v>
      </c>
      <c r="P5126" s="185">
        <v>0</v>
      </c>
      <c r="Q5126" s="185">
        <v>0.06</v>
      </c>
      <c r="R5126" s="186">
        <v>0</v>
      </c>
    </row>
    <row r="5127" spans="1:18" s="81" customFormat="1" x14ac:dyDescent="0.2">
      <c r="A5127" s="81" t="s">
        <v>147</v>
      </c>
      <c r="B5127" s="81" t="s">
        <v>493</v>
      </c>
      <c r="C5127" s="81" t="str">
        <f t="shared" ref="C5127:C5190" si="80">B5127&amp;D5127</f>
        <v>08103</v>
      </c>
      <c r="D5127" s="81" t="s">
        <v>606</v>
      </c>
      <c r="E5127" s="81" t="s">
        <v>1000</v>
      </c>
      <c r="F5127" s="81">
        <v>1039.5</v>
      </c>
      <c r="G5127" s="81" t="s">
        <v>515</v>
      </c>
      <c r="H5127" s="81" t="s">
        <v>4019</v>
      </c>
      <c r="I5127" s="81" t="s">
        <v>4014</v>
      </c>
      <c r="J5127" s="81" t="s">
        <v>219</v>
      </c>
      <c r="K5127" s="81" t="s">
        <v>333</v>
      </c>
      <c r="L5127" s="81">
        <v>-108.23999136111111</v>
      </c>
      <c r="M5127" s="81">
        <v>39.84001691666667</v>
      </c>
      <c r="N5127" s="190">
        <v>0</v>
      </c>
      <c r="O5127" s="185">
        <v>3.8</v>
      </c>
      <c r="P5127" s="185">
        <v>0</v>
      </c>
      <c r="Q5127" s="185">
        <v>0</v>
      </c>
      <c r="R5127" s="186">
        <v>0</v>
      </c>
    </row>
    <row r="5128" spans="1:18" s="81" customFormat="1" x14ac:dyDescent="0.2">
      <c r="A5128" s="81" t="s">
        <v>147</v>
      </c>
      <c r="B5128" s="81" t="s">
        <v>493</v>
      </c>
      <c r="C5128" s="81" t="str">
        <f t="shared" si="80"/>
        <v>08103</v>
      </c>
      <c r="D5128" s="81" t="s">
        <v>606</v>
      </c>
      <c r="E5128" s="81" t="s">
        <v>1000</v>
      </c>
      <c r="F5128" s="81">
        <v>188.941</v>
      </c>
      <c r="G5128" s="81" t="s">
        <v>515</v>
      </c>
      <c r="H5128" s="81" t="s">
        <v>4020</v>
      </c>
      <c r="I5128" s="81" t="s">
        <v>4014</v>
      </c>
      <c r="J5128" s="81" t="s">
        <v>219</v>
      </c>
      <c r="K5128" s="81" t="s">
        <v>333</v>
      </c>
      <c r="L5128" s="81">
        <v>-108.23999136111111</v>
      </c>
      <c r="M5128" s="81">
        <v>39.84001691666667</v>
      </c>
      <c r="N5128" s="190">
        <v>0</v>
      </c>
      <c r="O5128" s="185">
        <v>0.03</v>
      </c>
      <c r="P5128" s="185">
        <v>0</v>
      </c>
      <c r="Q5128" s="185">
        <v>0</v>
      </c>
      <c r="R5128" s="186">
        <v>0</v>
      </c>
    </row>
    <row r="5129" spans="1:18" s="81" customFormat="1" x14ac:dyDescent="0.2">
      <c r="A5129" s="81" t="s">
        <v>147</v>
      </c>
      <c r="B5129" s="81" t="s">
        <v>493</v>
      </c>
      <c r="C5129" s="81" t="str">
        <f t="shared" si="80"/>
        <v>08103</v>
      </c>
      <c r="D5129" s="81" t="s">
        <v>606</v>
      </c>
      <c r="E5129" s="81" t="s">
        <v>1000</v>
      </c>
      <c r="F5129" s="81">
        <v>755.4</v>
      </c>
      <c r="G5129" s="81" t="s">
        <v>618</v>
      </c>
      <c r="H5129" s="81" t="s">
        <v>4021</v>
      </c>
      <c r="I5129" s="81" t="s">
        <v>4014</v>
      </c>
      <c r="J5129" s="81" t="s">
        <v>247</v>
      </c>
      <c r="K5129" s="81" t="s">
        <v>382</v>
      </c>
      <c r="L5129" s="81">
        <v>-108.23999136111111</v>
      </c>
      <c r="M5129" s="81">
        <v>39.84001691666667</v>
      </c>
      <c r="N5129" s="190">
        <v>0</v>
      </c>
      <c r="O5129" s="185">
        <v>0</v>
      </c>
      <c r="P5129" s="185">
        <v>16.399999999999999</v>
      </c>
      <c r="Q5129" s="185">
        <v>0</v>
      </c>
      <c r="R5129" s="186">
        <v>0</v>
      </c>
    </row>
    <row r="5130" spans="1:18" s="81" customFormat="1" x14ac:dyDescent="0.2">
      <c r="A5130" s="81" t="s">
        <v>147</v>
      </c>
      <c r="B5130" s="81" t="s">
        <v>493</v>
      </c>
      <c r="C5130" s="81" t="str">
        <f t="shared" si="80"/>
        <v>08103</v>
      </c>
      <c r="D5130" s="81" t="s">
        <v>606</v>
      </c>
      <c r="E5130" s="81" t="s">
        <v>1000</v>
      </c>
      <c r="F5130" s="81">
        <v>755.4</v>
      </c>
      <c r="G5130" s="81" t="s">
        <v>618</v>
      </c>
      <c r="H5130" s="81" t="s">
        <v>4021</v>
      </c>
      <c r="I5130" s="81" t="s">
        <v>4014</v>
      </c>
      <c r="J5130" s="81" t="s">
        <v>247</v>
      </c>
      <c r="K5130" s="81" t="s">
        <v>382</v>
      </c>
      <c r="L5130" s="81">
        <v>-108.23999136111111</v>
      </c>
      <c r="M5130" s="81">
        <v>39.84001691666667</v>
      </c>
      <c r="N5130" s="190">
        <v>36.4</v>
      </c>
      <c r="O5130" s="185">
        <v>0</v>
      </c>
      <c r="P5130" s="185">
        <v>0</v>
      </c>
      <c r="Q5130" s="185">
        <v>0</v>
      </c>
      <c r="R5130" s="186">
        <v>0</v>
      </c>
    </row>
    <row r="5131" spans="1:18" s="81" customFormat="1" x14ac:dyDescent="0.2">
      <c r="A5131" s="81" t="s">
        <v>147</v>
      </c>
      <c r="B5131" s="81" t="s">
        <v>493</v>
      </c>
      <c r="C5131" s="81" t="str">
        <f t="shared" si="80"/>
        <v>08103</v>
      </c>
      <c r="D5131" s="81" t="s">
        <v>606</v>
      </c>
      <c r="E5131" s="81" t="s">
        <v>1000</v>
      </c>
      <c r="F5131" s="81">
        <v>755.4</v>
      </c>
      <c r="G5131" s="81" t="s">
        <v>618</v>
      </c>
      <c r="H5131" s="81" t="s">
        <v>4021</v>
      </c>
      <c r="I5131" s="81" t="s">
        <v>4014</v>
      </c>
      <c r="J5131" s="81" t="s">
        <v>247</v>
      </c>
      <c r="K5131" s="81" t="s">
        <v>382</v>
      </c>
      <c r="L5131" s="81">
        <v>-108.23999136111111</v>
      </c>
      <c r="M5131" s="81">
        <v>39.84001691666667</v>
      </c>
      <c r="N5131" s="190">
        <v>0</v>
      </c>
      <c r="O5131" s="185">
        <v>0</v>
      </c>
      <c r="P5131" s="185">
        <v>0</v>
      </c>
      <c r="Q5131" s="185">
        <v>0</v>
      </c>
      <c r="R5131" s="186">
        <v>1.3839999999999999</v>
      </c>
    </row>
    <row r="5132" spans="1:18" s="81" customFormat="1" x14ac:dyDescent="0.2">
      <c r="A5132" s="81" t="s">
        <v>147</v>
      </c>
      <c r="B5132" s="81" t="s">
        <v>493</v>
      </c>
      <c r="C5132" s="81" t="str">
        <f t="shared" si="80"/>
        <v>08103</v>
      </c>
      <c r="D5132" s="81" t="s">
        <v>606</v>
      </c>
      <c r="E5132" s="81" t="s">
        <v>1000</v>
      </c>
      <c r="F5132" s="81">
        <v>755.4</v>
      </c>
      <c r="G5132" s="81" t="s">
        <v>618</v>
      </c>
      <c r="H5132" s="81" t="s">
        <v>4021</v>
      </c>
      <c r="I5132" s="81" t="s">
        <v>4014</v>
      </c>
      <c r="J5132" s="81" t="s">
        <v>247</v>
      </c>
      <c r="K5132" s="81" t="s">
        <v>382</v>
      </c>
      <c r="L5132" s="81">
        <v>-108.23999136111111</v>
      </c>
      <c r="M5132" s="81">
        <v>39.84001691666667</v>
      </c>
      <c r="N5132" s="190">
        <v>0</v>
      </c>
      <c r="O5132" s="185">
        <v>0</v>
      </c>
      <c r="P5132" s="185">
        <v>0</v>
      </c>
      <c r="Q5132" s="185">
        <v>0</v>
      </c>
      <c r="R5132" s="186">
        <v>0</v>
      </c>
    </row>
    <row r="5133" spans="1:18" s="81" customFormat="1" x14ac:dyDescent="0.2">
      <c r="A5133" s="81" t="s">
        <v>147</v>
      </c>
      <c r="B5133" s="81" t="s">
        <v>493</v>
      </c>
      <c r="C5133" s="81" t="str">
        <f t="shared" si="80"/>
        <v>08103</v>
      </c>
      <c r="D5133" s="81" t="s">
        <v>606</v>
      </c>
      <c r="E5133" s="81" t="s">
        <v>1000</v>
      </c>
      <c r="F5133" s="81">
        <v>755.4</v>
      </c>
      <c r="G5133" s="81" t="s">
        <v>618</v>
      </c>
      <c r="H5133" s="81" t="s">
        <v>4021</v>
      </c>
      <c r="I5133" s="81" t="s">
        <v>4014</v>
      </c>
      <c r="J5133" s="81" t="s">
        <v>247</v>
      </c>
      <c r="K5133" s="81" t="s">
        <v>382</v>
      </c>
      <c r="L5133" s="81">
        <v>-108.23999136111111</v>
      </c>
      <c r="M5133" s="81">
        <v>39.84001691666667</v>
      </c>
      <c r="N5133" s="190">
        <v>0</v>
      </c>
      <c r="O5133" s="185">
        <v>0</v>
      </c>
      <c r="P5133" s="185">
        <v>0</v>
      </c>
      <c r="Q5133" s="185">
        <v>0.2</v>
      </c>
      <c r="R5133" s="186">
        <v>0</v>
      </c>
    </row>
    <row r="5134" spans="1:18" s="81" customFormat="1" x14ac:dyDescent="0.2">
      <c r="A5134" s="81" t="s">
        <v>147</v>
      </c>
      <c r="B5134" s="81" t="s">
        <v>493</v>
      </c>
      <c r="C5134" s="81" t="str">
        <f t="shared" si="80"/>
        <v>08103</v>
      </c>
      <c r="D5134" s="81" t="s">
        <v>606</v>
      </c>
      <c r="E5134" s="81" t="s">
        <v>1000</v>
      </c>
      <c r="F5134" s="81">
        <v>191.625</v>
      </c>
      <c r="G5134" s="81" t="s">
        <v>618</v>
      </c>
      <c r="H5134" s="81" t="s">
        <v>4022</v>
      </c>
      <c r="I5134" s="81" t="s">
        <v>4014</v>
      </c>
      <c r="J5134" s="81" t="s">
        <v>247</v>
      </c>
      <c r="K5134" s="81" t="s">
        <v>382</v>
      </c>
      <c r="L5134" s="81">
        <v>-108.23999136111111</v>
      </c>
      <c r="M5134" s="81">
        <v>39.84001691666667</v>
      </c>
      <c r="N5134" s="190">
        <v>0</v>
      </c>
      <c r="O5134" s="185">
        <v>2.6350000000000002E-3</v>
      </c>
      <c r="P5134" s="185">
        <v>0</v>
      </c>
      <c r="Q5134" s="185">
        <v>0</v>
      </c>
      <c r="R5134" s="186">
        <v>0</v>
      </c>
    </row>
    <row r="5135" spans="1:18" s="81" customFormat="1" x14ac:dyDescent="0.2">
      <c r="A5135" s="81" t="s">
        <v>147</v>
      </c>
      <c r="B5135" s="81" t="s">
        <v>493</v>
      </c>
      <c r="C5135" s="81" t="str">
        <f t="shared" si="80"/>
        <v>08103</v>
      </c>
      <c r="D5135" s="81" t="s">
        <v>606</v>
      </c>
      <c r="E5135" s="81" t="s">
        <v>1000</v>
      </c>
      <c r="F5135" s="81">
        <v>755.4</v>
      </c>
      <c r="G5135" s="81" t="s">
        <v>618</v>
      </c>
      <c r="H5135" s="81" t="s">
        <v>4021</v>
      </c>
      <c r="I5135" s="81" t="s">
        <v>4014</v>
      </c>
      <c r="J5135" s="81" t="s">
        <v>247</v>
      </c>
      <c r="K5135" s="81" t="s">
        <v>382</v>
      </c>
      <c r="L5135" s="81">
        <v>-108.23999136111111</v>
      </c>
      <c r="M5135" s="81">
        <v>39.84001691666667</v>
      </c>
      <c r="N5135" s="190">
        <v>0</v>
      </c>
      <c r="O5135" s="185">
        <v>4.3</v>
      </c>
      <c r="P5135" s="185">
        <v>0</v>
      </c>
      <c r="Q5135" s="185">
        <v>0</v>
      </c>
      <c r="R5135" s="186">
        <v>0</v>
      </c>
    </row>
    <row r="5136" spans="1:18" s="81" customFormat="1" x14ac:dyDescent="0.2">
      <c r="A5136" s="81" t="s">
        <v>147</v>
      </c>
      <c r="B5136" s="81" t="s">
        <v>493</v>
      </c>
      <c r="C5136" s="81" t="str">
        <f t="shared" si="80"/>
        <v>08103</v>
      </c>
      <c r="D5136" s="81" t="s">
        <v>606</v>
      </c>
      <c r="E5136" s="81" t="s">
        <v>1000</v>
      </c>
      <c r="F5136" s="81">
        <v>167.9</v>
      </c>
      <c r="G5136" s="81" t="s">
        <v>515</v>
      </c>
      <c r="H5136" s="81" t="s">
        <v>4023</v>
      </c>
      <c r="I5136" s="81" t="s">
        <v>4014</v>
      </c>
      <c r="J5136" s="81" t="s">
        <v>102</v>
      </c>
      <c r="K5136" s="81" t="s">
        <v>386</v>
      </c>
      <c r="L5136" s="81">
        <v>-108.23999136111111</v>
      </c>
      <c r="M5136" s="81">
        <v>39.84001691666667</v>
      </c>
      <c r="N5136" s="190">
        <v>0</v>
      </c>
      <c r="O5136" s="185">
        <v>0</v>
      </c>
      <c r="P5136" s="185">
        <v>32.4</v>
      </c>
      <c r="Q5136" s="185">
        <v>0</v>
      </c>
      <c r="R5136" s="186">
        <v>0</v>
      </c>
    </row>
    <row r="5137" spans="1:18" s="81" customFormat="1" x14ac:dyDescent="0.2">
      <c r="A5137" s="81" t="s">
        <v>147</v>
      </c>
      <c r="B5137" s="81" t="s">
        <v>493</v>
      </c>
      <c r="C5137" s="81" t="str">
        <f t="shared" si="80"/>
        <v>08103</v>
      </c>
      <c r="D5137" s="81" t="s">
        <v>606</v>
      </c>
      <c r="E5137" s="81" t="s">
        <v>1000</v>
      </c>
      <c r="F5137" s="81">
        <v>167.9</v>
      </c>
      <c r="G5137" s="81" t="s">
        <v>515</v>
      </c>
      <c r="H5137" s="81" t="s">
        <v>4023</v>
      </c>
      <c r="I5137" s="81" t="s">
        <v>4014</v>
      </c>
      <c r="J5137" s="81" t="s">
        <v>102</v>
      </c>
      <c r="K5137" s="81" t="s">
        <v>386</v>
      </c>
      <c r="L5137" s="81">
        <v>-108.23999136111111</v>
      </c>
      <c r="M5137" s="81">
        <v>39.84001691666667</v>
      </c>
      <c r="N5137" s="190">
        <v>6</v>
      </c>
      <c r="O5137" s="185">
        <v>0</v>
      </c>
      <c r="P5137" s="185">
        <v>0</v>
      </c>
      <c r="Q5137" s="185">
        <v>0</v>
      </c>
      <c r="R5137" s="186">
        <v>0</v>
      </c>
    </row>
    <row r="5138" spans="1:18" s="81" customFormat="1" x14ac:dyDescent="0.2">
      <c r="A5138" s="81" t="s">
        <v>147</v>
      </c>
      <c r="B5138" s="81" t="s">
        <v>493</v>
      </c>
      <c r="C5138" s="81" t="str">
        <f t="shared" si="80"/>
        <v>08103</v>
      </c>
      <c r="D5138" s="81" t="s">
        <v>606</v>
      </c>
      <c r="E5138" s="81" t="s">
        <v>1000</v>
      </c>
      <c r="F5138" s="81">
        <v>167.9</v>
      </c>
      <c r="G5138" s="81" t="s">
        <v>515</v>
      </c>
      <c r="H5138" s="81" t="s">
        <v>4023</v>
      </c>
      <c r="I5138" s="81" t="s">
        <v>4014</v>
      </c>
      <c r="J5138" s="81" t="s">
        <v>102</v>
      </c>
      <c r="K5138" s="81" t="s">
        <v>386</v>
      </c>
      <c r="L5138" s="81">
        <v>-108.23999136111111</v>
      </c>
      <c r="M5138" s="81">
        <v>39.84001691666667</v>
      </c>
      <c r="N5138" s="190">
        <v>0</v>
      </c>
      <c r="O5138" s="185">
        <v>0</v>
      </c>
      <c r="P5138" s="185">
        <v>0</v>
      </c>
      <c r="Q5138" s="185">
        <v>0</v>
      </c>
      <c r="R5138" s="186">
        <v>0.6</v>
      </c>
    </row>
    <row r="5139" spans="1:18" s="81" customFormat="1" x14ac:dyDescent="0.2">
      <c r="A5139" s="81" t="s">
        <v>147</v>
      </c>
      <c r="B5139" s="81" t="s">
        <v>493</v>
      </c>
      <c r="C5139" s="81" t="str">
        <f t="shared" si="80"/>
        <v>08103</v>
      </c>
      <c r="D5139" s="81" t="s">
        <v>606</v>
      </c>
      <c r="E5139" s="81" t="s">
        <v>1000</v>
      </c>
      <c r="F5139" s="81">
        <v>167.9</v>
      </c>
      <c r="G5139" s="81" t="s">
        <v>515</v>
      </c>
      <c r="H5139" s="81" t="s">
        <v>4023</v>
      </c>
      <c r="I5139" s="81" t="s">
        <v>4014</v>
      </c>
      <c r="J5139" s="81" t="s">
        <v>102</v>
      </c>
      <c r="K5139" s="81" t="s">
        <v>386</v>
      </c>
      <c r="L5139" s="81">
        <v>-108.23999136111111</v>
      </c>
      <c r="M5139" s="81">
        <v>39.84001691666667</v>
      </c>
      <c r="N5139" s="190">
        <v>0</v>
      </c>
      <c r="O5139" s="185">
        <v>0</v>
      </c>
      <c r="P5139" s="185">
        <v>0</v>
      </c>
      <c r="Q5139" s="185">
        <v>0.05</v>
      </c>
      <c r="R5139" s="186">
        <v>0</v>
      </c>
    </row>
    <row r="5140" spans="1:18" s="81" customFormat="1" x14ac:dyDescent="0.2">
      <c r="A5140" s="81" t="s">
        <v>147</v>
      </c>
      <c r="B5140" s="81" t="s">
        <v>493</v>
      </c>
      <c r="C5140" s="81" t="str">
        <f t="shared" si="80"/>
        <v>08103</v>
      </c>
      <c r="D5140" s="81" t="s">
        <v>606</v>
      </c>
      <c r="E5140" s="81" t="s">
        <v>1000</v>
      </c>
      <c r="F5140" s="81">
        <v>167.9</v>
      </c>
      <c r="G5140" s="81" t="s">
        <v>515</v>
      </c>
      <c r="H5140" s="81" t="s">
        <v>4023</v>
      </c>
      <c r="I5140" s="81" t="s">
        <v>4014</v>
      </c>
      <c r="J5140" s="81" t="s">
        <v>102</v>
      </c>
      <c r="K5140" s="81" t="s">
        <v>386</v>
      </c>
      <c r="L5140" s="81">
        <v>-108.23999136111111</v>
      </c>
      <c r="M5140" s="81">
        <v>39.84001691666667</v>
      </c>
      <c r="N5140" s="190">
        <v>0</v>
      </c>
      <c r="O5140" s="185">
        <v>2.7</v>
      </c>
      <c r="P5140" s="185">
        <v>0</v>
      </c>
      <c r="Q5140" s="185">
        <v>0</v>
      </c>
      <c r="R5140" s="186">
        <v>0</v>
      </c>
    </row>
    <row r="5141" spans="1:18" s="81" customFormat="1" x14ac:dyDescent="0.2">
      <c r="A5141" s="81" t="s">
        <v>147</v>
      </c>
      <c r="B5141" s="81" t="s">
        <v>493</v>
      </c>
      <c r="C5141" s="81" t="str">
        <f t="shared" si="80"/>
        <v>08103</v>
      </c>
      <c r="D5141" s="81" t="s">
        <v>606</v>
      </c>
      <c r="E5141" s="81" t="s">
        <v>1000</v>
      </c>
      <c r="F5141" s="81">
        <v>0</v>
      </c>
      <c r="G5141" s="81" t="s">
        <v>676</v>
      </c>
      <c r="H5141" s="81" t="s">
        <v>2019</v>
      </c>
      <c r="I5141" s="81" t="s">
        <v>4014</v>
      </c>
      <c r="J5141" s="81" t="s">
        <v>283</v>
      </c>
      <c r="K5141" s="81" t="s">
        <v>350</v>
      </c>
      <c r="L5141" s="81">
        <v>-108.23999136111111</v>
      </c>
      <c r="M5141" s="81">
        <v>39.84001691666667</v>
      </c>
      <c r="N5141" s="190">
        <v>0</v>
      </c>
      <c r="O5141" s="185">
        <v>26.8</v>
      </c>
      <c r="P5141" s="185">
        <v>0</v>
      </c>
      <c r="Q5141" s="185">
        <v>0</v>
      </c>
      <c r="R5141" s="186">
        <v>0</v>
      </c>
    </row>
    <row r="5142" spans="1:18" s="81" customFormat="1" x14ac:dyDescent="0.2">
      <c r="A5142" s="81" t="s">
        <v>147</v>
      </c>
      <c r="B5142" s="81" t="s">
        <v>493</v>
      </c>
      <c r="C5142" s="81" t="str">
        <f t="shared" si="80"/>
        <v>08103</v>
      </c>
      <c r="D5142" s="81" t="s">
        <v>606</v>
      </c>
      <c r="E5142" s="81" t="s">
        <v>1000</v>
      </c>
      <c r="F5142" s="81">
        <v>912.5</v>
      </c>
      <c r="G5142" s="81" t="s">
        <v>528</v>
      </c>
      <c r="H5142" s="81" t="s">
        <v>531</v>
      </c>
      <c r="I5142" s="81" t="s">
        <v>4014</v>
      </c>
      <c r="J5142" s="81" t="s">
        <v>14</v>
      </c>
      <c r="K5142" s="81" t="s">
        <v>494</v>
      </c>
      <c r="L5142" s="81">
        <v>-108.23999136111111</v>
      </c>
      <c r="M5142" s="81">
        <v>39.84001691666667</v>
      </c>
      <c r="N5142" s="190">
        <v>0</v>
      </c>
      <c r="O5142" s="185">
        <v>0</v>
      </c>
      <c r="P5142" s="185">
        <v>0</v>
      </c>
      <c r="Q5142" s="185">
        <v>0</v>
      </c>
      <c r="R5142" s="186">
        <v>0</v>
      </c>
    </row>
    <row r="5143" spans="1:18" s="81" customFormat="1" x14ac:dyDescent="0.2">
      <c r="A5143" s="81" t="s">
        <v>147</v>
      </c>
      <c r="B5143" s="81" t="s">
        <v>493</v>
      </c>
      <c r="C5143" s="81" t="str">
        <f t="shared" si="80"/>
        <v>08103</v>
      </c>
      <c r="D5143" s="81" t="s">
        <v>606</v>
      </c>
      <c r="E5143" s="81" t="s">
        <v>1000</v>
      </c>
      <c r="F5143" s="81">
        <v>912.5</v>
      </c>
      <c r="G5143" s="81" t="s">
        <v>528</v>
      </c>
      <c r="H5143" s="81" t="s">
        <v>531</v>
      </c>
      <c r="I5143" s="81" t="s">
        <v>4014</v>
      </c>
      <c r="J5143" s="81" t="s">
        <v>14</v>
      </c>
      <c r="K5143" s="81" t="s">
        <v>494</v>
      </c>
      <c r="L5143" s="81">
        <v>-108.23999136111111</v>
      </c>
      <c r="M5143" s="81">
        <v>39.84001691666667</v>
      </c>
      <c r="N5143" s="190">
        <v>0</v>
      </c>
      <c r="O5143" s="185">
        <v>0</v>
      </c>
      <c r="P5143" s="185">
        <v>0</v>
      </c>
      <c r="Q5143" s="185">
        <v>0</v>
      </c>
      <c r="R5143" s="186">
        <v>0</v>
      </c>
    </row>
    <row r="5144" spans="1:18" s="81" customFormat="1" x14ac:dyDescent="0.2">
      <c r="A5144" s="81" t="s">
        <v>147</v>
      </c>
      <c r="B5144" s="81" t="s">
        <v>493</v>
      </c>
      <c r="C5144" s="81" t="str">
        <f t="shared" si="80"/>
        <v>08103</v>
      </c>
      <c r="D5144" s="81" t="s">
        <v>606</v>
      </c>
      <c r="E5144" s="81" t="s">
        <v>1000</v>
      </c>
      <c r="F5144" s="81">
        <v>912.5</v>
      </c>
      <c r="G5144" s="81" t="s">
        <v>528</v>
      </c>
      <c r="H5144" s="81" t="s">
        <v>531</v>
      </c>
      <c r="I5144" s="81" t="s">
        <v>4014</v>
      </c>
      <c r="J5144" s="81" t="s">
        <v>14</v>
      </c>
      <c r="K5144" s="81" t="s">
        <v>494</v>
      </c>
      <c r="L5144" s="81">
        <v>-108.23999136111111</v>
      </c>
      <c r="M5144" s="81">
        <v>39.84001691666667</v>
      </c>
      <c r="N5144" s="190">
        <v>0</v>
      </c>
      <c r="O5144" s="185">
        <v>0</v>
      </c>
      <c r="P5144" s="185">
        <v>0</v>
      </c>
      <c r="Q5144" s="185">
        <v>0</v>
      </c>
      <c r="R5144" s="186">
        <v>0.11</v>
      </c>
    </row>
    <row r="5145" spans="1:18" s="81" customFormat="1" x14ac:dyDescent="0.2">
      <c r="A5145" s="81" t="s">
        <v>147</v>
      </c>
      <c r="B5145" s="81" t="s">
        <v>493</v>
      </c>
      <c r="C5145" s="81" t="str">
        <f t="shared" si="80"/>
        <v>08103</v>
      </c>
      <c r="D5145" s="81" t="s">
        <v>606</v>
      </c>
      <c r="E5145" s="81" t="s">
        <v>1000</v>
      </c>
      <c r="F5145" s="81">
        <v>912.5</v>
      </c>
      <c r="G5145" s="81" t="s">
        <v>528</v>
      </c>
      <c r="H5145" s="81" t="s">
        <v>531</v>
      </c>
      <c r="I5145" s="81" t="s">
        <v>4014</v>
      </c>
      <c r="J5145" s="81" t="s">
        <v>14</v>
      </c>
      <c r="K5145" s="81" t="s">
        <v>494</v>
      </c>
      <c r="L5145" s="81">
        <v>-108.23999136111111</v>
      </c>
      <c r="M5145" s="81">
        <v>39.84001691666667</v>
      </c>
      <c r="N5145" s="190">
        <v>0</v>
      </c>
      <c r="O5145" s="185">
        <v>0</v>
      </c>
      <c r="P5145" s="185">
        <v>0</v>
      </c>
      <c r="Q5145" s="185">
        <v>0.02</v>
      </c>
      <c r="R5145" s="186">
        <v>0</v>
      </c>
    </row>
    <row r="5146" spans="1:18" s="81" customFormat="1" x14ac:dyDescent="0.2">
      <c r="A5146" s="81" t="s">
        <v>147</v>
      </c>
      <c r="B5146" s="81" t="s">
        <v>493</v>
      </c>
      <c r="C5146" s="81" t="str">
        <f t="shared" si="80"/>
        <v>08103</v>
      </c>
      <c r="D5146" s="81" t="s">
        <v>606</v>
      </c>
      <c r="E5146" s="81" t="s">
        <v>1000</v>
      </c>
      <c r="F5146" s="81">
        <v>912.5</v>
      </c>
      <c r="G5146" s="81" t="s">
        <v>528</v>
      </c>
      <c r="H5146" s="81" t="s">
        <v>531</v>
      </c>
      <c r="I5146" s="81" t="s">
        <v>4014</v>
      </c>
      <c r="J5146" s="81" t="s">
        <v>14</v>
      </c>
      <c r="K5146" s="81" t="s">
        <v>494</v>
      </c>
      <c r="L5146" s="81">
        <v>-108.23999136111111</v>
      </c>
      <c r="M5146" s="81">
        <v>39.84001691666667</v>
      </c>
      <c r="N5146" s="190">
        <v>0</v>
      </c>
      <c r="O5146" s="185">
        <v>275.2456525098778</v>
      </c>
      <c r="P5146" s="185">
        <v>0</v>
      </c>
      <c r="Q5146" s="185">
        <v>0</v>
      </c>
      <c r="R5146" s="186">
        <v>0</v>
      </c>
    </row>
    <row r="5147" spans="1:18" s="81" customFormat="1" x14ac:dyDescent="0.2">
      <c r="A5147" s="81" t="s">
        <v>147</v>
      </c>
      <c r="B5147" s="81" t="s">
        <v>493</v>
      </c>
      <c r="C5147" s="81" t="str">
        <f t="shared" si="80"/>
        <v>08103</v>
      </c>
      <c r="D5147" s="81" t="s">
        <v>606</v>
      </c>
      <c r="E5147" s="81" t="s">
        <v>1013</v>
      </c>
      <c r="F5147" s="81">
        <v>42</v>
      </c>
      <c r="G5147" s="81" t="s">
        <v>528</v>
      </c>
      <c r="H5147" s="81" t="s">
        <v>2734</v>
      </c>
      <c r="I5147" s="81" t="s">
        <v>4024</v>
      </c>
      <c r="J5147" s="81" t="s">
        <v>14</v>
      </c>
      <c r="K5147" s="81" t="s">
        <v>320</v>
      </c>
      <c r="L5147" s="81">
        <v>-108.36000319444445</v>
      </c>
      <c r="M5147" s="81">
        <v>39.85631741666667</v>
      </c>
      <c r="N5147" s="190">
        <v>0</v>
      </c>
      <c r="O5147" s="185">
        <v>5</v>
      </c>
      <c r="P5147" s="185">
        <v>0</v>
      </c>
      <c r="Q5147" s="185">
        <v>0</v>
      </c>
      <c r="R5147" s="186">
        <v>0</v>
      </c>
    </row>
    <row r="5148" spans="1:18" s="81" customFormat="1" x14ac:dyDescent="0.2">
      <c r="A5148" s="81" t="s">
        <v>147</v>
      </c>
      <c r="B5148" s="81" t="s">
        <v>493</v>
      </c>
      <c r="C5148" s="81" t="str">
        <f t="shared" si="80"/>
        <v>08103</v>
      </c>
      <c r="D5148" s="81" t="s">
        <v>606</v>
      </c>
      <c r="E5148" s="81" t="s">
        <v>1017</v>
      </c>
      <c r="F5148" s="81">
        <v>42</v>
      </c>
      <c r="G5148" s="81" t="s">
        <v>528</v>
      </c>
      <c r="H5148" s="81" t="s">
        <v>2734</v>
      </c>
      <c r="I5148" s="81" t="s">
        <v>4025</v>
      </c>
      <c r="J5148" s="81" t="s">
        <v>14</v>
      </c>
      <c r="K5148" s="81" t="s">
        <v>320</v>
      </c>
      <c r="L5148" s="81">
        <v>-108.34125924999999</v>
      </c>
      <c r="M5148" s="81">
        <v>39.856350527777778</v>
      </c>
      <c r="N5148" s="190">
        <v>0</v>
      </c>
      <c r="O5148" s="185">
        <v>5</v>
      </c>
      <c r="P5148" s="185">
        <v>0</v>
      </c>
      <c r="Q5148" s="185">
        <v>0</v>
      </c>
      <c r="R5148" s="186">
        <v>0</v>
      </c>
    </row>
    <row r="5149" spans="1:18" s="81" customFormat="1" x14ac:dyDescent="0.2">
      <c r="A5149" s="81" t="s">
        <v>147</v>
      </c>
      <c r="B5149" s="81" t="s">
        <v>493</v>
      </c>
      <c r="C5149" s="81" t="str">
        <f t="shared" si="80"/>
        <v>08103</v>
      </c>
      <c r="D5149" s="81" t="s">
        <v>606</v>
      </c>
      <c r="E5149" s="81" t="s">
        <v>4026</v>
      </c>
      <c r="F5149" s="81">
        <v>16.399999999999999</v>
      </c>
      <c r="G5149" s="81" t="s">
        <v>515</v>
      </c>
      <c r="H5149" s="81" t="s">
        <v>4027</v>
      </c>
      <c r="I5149" s="81" t="s">
        <v>4028</v>
      </c>
      <c r="J5149" s="81" t="s">
        <v>229</v>
      </c>
      <c r="K5149" s="81" t="s">
        <v>333</v>
      </c>
      <c r="L5149" s="81">
        <v>-108.64449750000001</v>
      </c>
      <c r="M5149" s="81">
        <v>39.783309222222222</v>
      </c>
      <c r="N5149" s="190">
        <v>0</v>
      </c>
      <c r="O5149" s="185">
        <v>0</v>
      </c>
      <c r="P5149" s="185">
        <v>3.8</v>
      </c>
      <c r="Q5149" s="185">
        <v>0</v>
      </c>
      <c r="R5149" s="186">
        <v>0</v>
      </c>
    </row>
    <row r="5150" spans="1:18" s="81" customFormat="1" x14ac:dyDescent="0.2">
      <c r="A5150" s="81" t="s">
        <v>147</v>
      </c>
      <c r="B5150" s="81" t="s">
        <v>493</v>
      </c>
      <c r="C5150" s="81" t="str">
        <f t="shared" si="80"/>
        <v>08103</v>
      </c>
      <c r="D5150" s="81" t="s">
        <v>606</v>
      </c>
      <c r="E5150" s="81" t="s">
        <v>4026</v>
      </c>
      <c r="F5150" s="81">
        <v>16.399999999999999</v>
      </c>
      <c r="G5150" s="81" t="s">
        <v>515</v>
      </c>
      <c r="H5150" s="81" t="s">
        <v>4027</v>
      </c>
      <c r="I5150" s="81" t="s">
        <v>4028</v>
      </c>
      <c r="J5150" s="81" t="s">
        <v>229</v>
      </c>
      <c r="K5150" s="81" t="s">
        <v>333</v>
      </c>
      <c r="L5150" s="81">
        <v>-108.64449750000001</v>
      </c>
      <c r="M5150" s="81">
        <v>39.783309222222222</v>
      </c>
      <c r="N5150" s="190">
        <v>39.5</v>
      </c>
      <c r="O5150" s="185">
        <v>0</v>
      </c>
      <c r="P5150" s="185">
        <v>0</v>
      </c>
      <c r="Q5150" s="185">
        <v>0</v>
      </c>
      <c r="R5150" s="186">
        <v>0</v>
      </c>
    </row>
    <row r="5151" spans="1:18" s="81" customFormat="1" x14ac:dyDescent="0.2">
      <c r="A5151" s="81" t="s">
        <v>147</v>
      </c>
      <c r="B5151" s="81" t="s">
        <v>493</v>
      </c>
      <c r="C5151" s="81" t="str">
        <f t="shared" si="80"/>
        <v>08103</v>
      </c>
      <c r="D5151" s="81" t="s">
        <v>606</v>
      </c>
      <c r="E5151" s="81" t="s">
        <v>4026</v>
      </c>
      <c r="F5151" s="81">
        <v>16.399999999999999</v>
      </c>
      <c r="G5151" s="81" t="s">
        <v>515</v>
      </c>
      <c r="H5151" s="81" t="s">
        <v>4027</v>
      </c>
      <c r="I5151" s="81" t="s">
        <v>4028</v>
      </c>
      <c r="J5151" s="81" t="s">
        <v>229</v>
      </c>
      <c r="K5151" s="81" t="s">
        <v>333</v>
      </c>
      <c r="L5151" s="81">
        <v>-108.64449750000001</v>
      </c>
      <c r="M5151" s="81">
        <v>39.783309222222222</v>
      </c>
      <c r="N5151" s="190">
        <v>0</v>
      </c>
      <c r="O5151" s="185">
        <v>0</v>
      </c>
      <c r="P5151" s="185">
        <v>0</v>
      </c>
      <c r="Q5151" s="185">
        <v>0</v>
      </c>
      <c r="R5151" s="186">
        <v>8.2000000000000003E-2</v>
      </c>
    </row>
    <row r="5152" spans="1:18" s="81" customFormat="1" x14ac:dyDescent="0.2">
      <c r="A5152" s="81" t="s">
        <v>147</v>
      </c>
      <c r="B5152" s="81" t="s">
        <v>493</v>
      </c>
      <c r="C5152" s="81" t="str">
        <f t="shared" si="80"/>
        <v>08103</v>
      </c>
      <c r="D5152" s="81" t="s">
        <v>606</v>
      </c>
      <c r="E5152" s="81" t="s">
        <v>4026</v>
      </c>
      <c r="F5152" s="81">
        <v>16.399999999999999</v>
      </c>
      <c r="G5152" s="81" t="s">
        <v>515</v>
      </c>
      <c r="H5152" s="81" t="s">
        <v>4027</v>
      </c>
      <c r="I5152" s="81" t="s">
        <v>4028</v>
      </c>
      <c r="J5152" s="81" t="s">
        <v>229</v>
      </c>
      <c r="K5152" s="81" t="s">
        <v>333</v>
      </c>
      <c r="L5152" s="81">
        <v>-108.64449750000001</v>
      </c>
      <c r="M5152" s="81">
        <v>39.783309222222222</v>
      </c>
      <c r="N5152" s="190">
        <v>0</v>
      </c>
      <c r="O5152" s="185">
        <v>0</v>
      </c>
      <c r="P5152" s="185">
        <v>0</v>
      </c>
      <c r="Q5152" s="185">
        <v>0</v>
      </c>
      <c r="R5152" s="186">
        <v>0</v>
      </c>
    </row>
    <row r="5153" spans="1:18" s="81" customFormat="1" x14ac:dyDescent="0.2">
      <c r="A5153" s="81" t="s">
        <v>147</v>
      </c>
      <c r="B5153" s="81" t="s">
        <v>493</v>
      </c>
      <c r="C5153" s="81" t="str">
        <f t="shared" si="80"/>
        <v>08103</v>
      </c>
      <c r="D5153" s="81" t="s">
        <v>606</v>
      </c>
      <c r="E5153" s="81" t="s">
        <v>4026</v>
      </c>
      <c r="F5153" s="81">
        <v>16.399999999999999</v>
      </c>
      <c r="G5153" s="81" t="s">
        <v>515</v>
      </c>
      <c r="H5153" s="81" t="s">
        <v>4027</v>
      </c>
      <c r="I5153" s="81" t="s">
        <v>4028</v>
      </c>
      <c r="J5153" s="81" t="s">
        <v>229</v>
      </c>
      <c r="K5153" s="81" t="s">
        <v>333</v>
      </c>
      <c r="L5153" s="81">
        <v>-108.64449750000001</v>
      </c>
      <c r="M5153" s="81">
        <v>39.783309222222222</v>
      </c>
      <c r="N5153" s="190">
        <v>0</v>
      </c>
      <c r="O5153" s="185">
        <v>0</v>
      </c>
      <c r="P5153" s="185">
        <v>0</v>
      </c>
      <c r="Q5153" s="185">
        <v>4.9199999999999999E-3</v>
      </c>
      <c r="R5153" s="186">
        <v>0</v>
      </c>
    </row>
    <row r="5154" spans="1:18" s="81" customFormat="1" x14ac:dyDescent="0.2">
      <c r="A5154" s="81" t="s">
        <v>147</v>
      </c>
      <c r="B5154" s="81" t="s">
        <v>493</v>
      </c>
      <c r="C5154" s="81" t="str">
        <f t="shared" si="80"/>
        <v>08103</v>
      </c>
      <c r="D5154" s="81" t="s">
        <v>606</v>
      </c>
      <c r="E5154" s="81" t="s">
        <v>4026</v>
      </c>
      <c r="F5154" s="81">
        <v>16.399999999999999</v>
      </c>
      <c r="G5154" s="81" t="s">
        <v>515</v>
      </c>
      <c r="H5154" s="81" t="s">
        <v>4027</v>
      </c>
      <c r="I5154" s="81" t="s">
        <v>4028</v>
      </c>
      <c r="J5154" s="81" t="s">
        <v>229</v>
      </c>
      <c r="K5154" s="81" t="s">
        <v>333</v>
      </c>
      <c r="L5154" s="81">
        <v>-108.64449750000001</v>
      </c>
      <c r="M5154" s="81">
        <v>39.783309222222222</v>
      </c>
      <c r="N5154" s="190">
        <v>0</v>
      </c>
      <c r="O5154" s="185">
        <v>2.2999999999999998</v>
      </c>
      <c r="P5154" s="185">
        <v>0</v>
      </c>
      <c r="Q5154" s="185">
        <v>0</v>
      </c>
      <c r="R5154" s="186">
        <v>0</v>
      </c>
    </row>
    <row r="5155" spans="1:18" s="81" customFormat="1" x14ac:dyDescent="0.2">
      <c r="A5155" s="81" t="s">
        <v>147</v>
      </c>
      <c r="B5155" s="81" t="s">
        <v>493</v>
      </c>
      <c r="C5155" s="81" t="str">
        <f t="shared" si="80"/>
        <v>08103</v>
      </c>
      <c r="D5155" s="81" t="s">
        <v>606</v>
      </c>
      <c r="E5155" s="81" t="s">
        <v>1052</v>
      </c>
      <c r="F5155" s="81">
        <v>22.302</v>
      </c>
      <c r="G5155" s="81" t="s">
        <v>528</v>
      </c>
      <c r="H5155" s="81" t="s">
        <v>1066</v>
      </c>
      <c r="I5155" s="81" t="s">
        <v>4029</v>
      </c>
      <c r="J5155" s="81" t="s">
        <v>14</v>
      </c>
      <c r="K5155" s="81" t="s">
        <v>494</v>
      </c>
      <c r="L5155" s="81">
        <v>-108.38977077777778</v>
      </c>
      <c r="M5155" s="81">
        <v>40.010786750000001</v>
      </c>
      <c r="N5155" s="190">
        <v>0</v>
      </c>
      <c r="O5155" s="185">
        <v>1.4516369743185862</v>
      </c>
      <c r="P5155" s="185">
        <v>0</v>
      </c>
      <c r="Q5155" s="185">
        <v>0</v>
      </c>
      <c r="R5155" s="186">
        <v>0</v>
      </c>
    </row>
    <row r="5156" spans="1:18" s="81" customFormat="1" x14ac:dyDescent="0.2">
      <c r="A5156" s="81" t="s">
        <v>147</v>
      </c>
      <c r="B5156" s="81" t="s">
        <v>493</v>
      </c>
      <c r="C5156" s="81" t="str">
        <f t="shared" si="80"/>
        <v>08103</v>
      </c>
      <c r="D5156" s="81" t="s">
        <v>606</v>
      </c>
      <c r="E5156" s="81" t="s">
        <v>1067</v>
      </c>
      <c r="F5156" s="81">
        <v>39.228000000000002</v>
      </c>
      <c r="G5156" s="81" t="s">
        <v>528</v>
      </c>
      <c r="H5156" s="81" t="s">
        <v>1066</v>
      </c>
      <c r="I5156" s="81" t="s">
        <v>4030</v>
      </c>
      <c r="J5156" s="81" t="s">
        <v>14</v>
      </c>
      <c r="K5156" s="81" t="s">
        <v>494</v>
      </c>
      <c r="L5156" s="81">
        <v>-108.38464919444446</v>
      </c>
      <c r="M5156" s="81">
        <v>40.089731333333333</v>
      </c>
      <c r="N5156" s="190">
        <v>0</v>
      </c>
      <c r="O5156" s="185">
        <v>2.5533500356890837</v>
      </c>
      <c r="P5156" s="185">
        <v>0</v>
      </c>
      <c r="Q5156" s="185">
        <v>0</v>
      </c>
      <c r="R5156" s="186">
        <v>0</v>
      </c>
    </row>
    <row r="5157" spans="1:18" s="81" customFormat="1" x14ac:dyDescent="0.2">
      <c r="A5157" s="81" t="s">
        <v>147</v>
      </c>
      <c r="B5157" s="81" t="s">
        <v>493</v>
      </c>
      <c r="C5157" s="81" t="str">
        <f t="shared" si="80"/>
        <v>08103</v>
      </c>
      <c r="D5157" s="81" t="s">
        <v>606</v>
      </c>
      <c r="E5157" s="81" t="s">
        <v>4031</v>
      </c>
      <c r="F5157" s="81">
        <v>85.721999999999994</v>
      </c>
      <c r="G5157" s="81" t="s">
        <v>528</v>
      </c>
      <c r="H5157" s="81" t="s">
        <v>1066</v>
      </c>
      <c r="I5157" s="81" t="s">
        <v>4032</v>
      </c>
      <c r="J5157" s="81" t="s">
        <v>14</v>
      </c>
      <c r="K5157" s="81" t="s">
        <v>494</v>
      </c>
      <c r="L5157" s="81">
        <v>-108.37086049999999</v>
      </c>
      <c r="M5157" s="81">
        <v>40.007640055555555</v>
      </c>
      <c r="N5157" s="190">
        <v>0</v>
      </c>
      <c r="O5157" s="185">
        <v>5.5796443449015642</v>
      </c>
      <c r="P5157" s="185">
        <v>0</v>
      </c>
      <c r="Q5157" s="185">
        <v>0</v>
      </c>
      <c r="R5157" s="186">
        <v>0</v>
      </c>
    </row>
    <row r="5158" spans="1:18" s="81" customFormat="1" x14ac:dyDescent="0.2">
      <c r="A5158" s="81" t="s">
        <v>147</v>
      </c>
      <c r="B5158" s="81" t="s">
        <v>493</v>
      </c>
      <c r="C5158" s="81" t="str">
        <f t="shared" si="80"/>
        <v>08103</v>
      </c>
      <c r="D5158" s="81" t="s">
        <v>606</v>
      </c>
      <c r="E5158" s="81" t="s">
        <v>1074</v>
      </c>
      <c r="F5158" s="81">
        <v>64.680000000000007</v>
      </c>
      <c r="G5158" s="81" t="s">
        <v>528</v>
      </c>
      <c r="H5158" s="81" t="s">
        <v>565</v>
      </c>
      <c r="I5158" s="81" t="s">
        <v>4033</v>
      </c>
      <c r="J5158" s="81" t="s">
        <v>14</v>
      </c>
      <c r="K5158" s="81" t="s">
        <v>494</v>
      </c>
      <c r="L5158" s="81">
        <v>-108.33769124999999</v>
      </c>
      <c r="M5158" s="81">
        <v>40.082192972222224</v>
      </c>
      <c r="N5158" s="190">
        <v>0</v>
      </c>
      <c r="O5158" s="185">
        <v>4.2100207620515144</v>
      </c>
      <c r="P5158" s="185">
        <v>0</v>
      </c>
      <c r="Q5158" s="185">
        <v>0</v>
      </c>
      <c r="R5158" s="186">
        <v>0</v>
      </c>
    </row>
    <row r="5159" spans="1:18" s="81" customFormat="1" x14ac:dyDescent="0.2">
      <c r="A5159" s="81" t="s">
        <v>147</v>
      </c>
      <c r="B5159" s="81" t="s">
        <v>493</v>
      </c>
      <c r="C5159" s="81" t="str">
        <f t="shared" si="80"/>
        <v>08103</v>
      </c>
      <c r="D5159" s="81" t="s">
        <v>606</v>
      </c>
      <c r="E5159" s="81" t="s">
        <v>603</v>
      </c>
      <c r="F5159" s="81">
        <v>0</v>
      </c>
      <c r="G5159" s="81" t="s">
        <v>676</v>
      </c>
      <c r="H5159" s="81" t="s">
        <v>4034</v>
      </c>
      <c r="I5159" s="81" t="s">
        <v>4035</v>
      </c>
      <c r="J5159" s="81" t="s">
        <v>241</v>
      </c>
      <c r="K5159" s="81" t="s">
        <v>379</v>
      </c>
      <c r="L5159" s="81">
        <v>-108.28576441666667</v>
      </c>
      <c r="M5159" s="81">
        <v>39.871827222222223</v>
      </c>
      <c r="N5159" s="190">
        <v>0</v>
      </c>
      <c r="O5159" s="185">
        <v>5.38</v>
      </c>
      <c r="P5159" s="185">
        <v>0</v>
      </c>
      <c r="Q5159" s="185">
        <v>0</v>
      </c>
      <c r="R5159" s="186">
        <v>0</v>
      </c>
    </row>
    <row r="5160" spans="1:18" s="81" customFormat="1" x14ac:dyDescent="0.2">
      <c r="A5160" s="81" t="s">
        <v>147</v>
      </c>
      <c r="B5160" s="81" t="s">
        <v>493</v>
      </c>
      <c r="C5160" s="81" t="str">
        <f t="shared" si="80"/>
        <v>08103</v>
      </c>
      <c r="D5160" s="81" t="s">
        <v>606</v>
      </c>
      <c r="E5160" s="81" t="s">
        <v>603</v>
      </c>
      <c r="F5160" s="81">
        <v>15330</v>
      </c>
      <c r="G5160" s="81" t="s">
        <v>528</v>
      </c>
      <c r="H5160" s="81" t="s">
        <v>1364</v>
      </c>
      <c r="I5160" s="81" t="s">
        <v>4035</v>
      </c>
      <c r="J5160" s="81" t="s">
        <v>14</v>
      </c>
      <c r="K5160" s="81" t="s">
        <v>494</v>
      </c>
      <c r="L5160" s="81">
        <v>-108.28576441666667</v>
      </c>
      <c r="M5160" s="81">
        <v>39.871827222222223</v>
      </c>
      <c r="N5160" s="190">
        <v>0</v>
      </c>
      <c r="O5160" s="185">
        <v>97.039731467260907</v>
      </c>
      <c r="P5160" s="185">
        <v>0</v>
      </c>
      <c r="Q5160" s="185">
        <v>0</v>
      </c>
      <c r="R5160" s="186">
        <v>0</v>
      </c>
    </row>
    <row r="5161" spans="1:18" s="81" customFormat="1" x14ac:dyDescent="0.2">
      <c r="A5161" s="81" t="s">
        <v>147</v>
      </c>
      <c r="B5161" s="81" t="s">
        <v>493</v>
      </c>
      <c r="C5161" s="81" t="str">
        <f t="shared" si="80"/>
        <v>08103</v>
      </c>
      <c r="D5161" s="81" t="s">
        <v>606</v>
      </c>
      <c r="E5161" s="81" t="s">
        <v>1081</v>
      </c>
      <c r="F5161" s="81">
        <v>153.30000000000001</v>
      </c>
      <c r="G5161" s="81" t="s">
        <v>528</v>
      </c>
      <c r="H5161" s="81" t="s">
        <v>565</v>
      </c>
      <c r="I5161" s="81" t="s">
        <v>4036</v>
      </c>
      <c r="J5161" s="81" t="s">
        <v>14</v>
      </c>
      <c r="K5161" s="81" t="s">
        <v>494</v>
      </c>
      <c r="L5161" s="81">
        <v>-108.36089338888888</v>
      </c>
      <c r="M5161" s="81">
        <v>40.002952805555559</v>
      </c>
      <c r="N5161" s="190">
        <v>0</v>
      </c>
      <c r="O5161" s="185">
        <v>9.9782959620052107</v>
      </c>
      <c r="P5161" s="185">
        <v>0</v>
      </c>
      <c r="Q5161" s="185">
        <v>0</v>
      </c>
      <c r="R5161" s="186">
        <v>0</v>
      </c>
    </row>
    <row r="5162" spans="1:18" s="81" customFormat="1" x14ac:dyDescent="0.2">
      <c r="A5162" s="81" t="s">
        <v>147</v>
      </c>
      <c r="B5162" s="81" t="s">
        <v>493</v>
      </c>
      <c r="C5162" s="81" t="str">
        <f t="shared" si="80"/>
        <v>08103</v>
      </c>
      <c r="D5162" s="81" t="s">
        <v>606</v>
      </c>
      <c r="E5162" s="81" t="s">
        <v>1092</v>
      </c>
      <c r="F5162" s="81">
        <v>9.67</v>
      </c>
      <c r="G5162" s="81" t="s">
        <v>523</v>
      </c>
      <c r="H5162" s="81" t="s">
        <v>4037</v>
      </c>
      <c r="I5162" s="81" t="s">
        <v>4038</v>
      </c>
      <c r="J5162" s="81" t="s">
        <v>253</v>
      </c>
      <c r="K5162" s="81" t="s">
        <v>384</v>
      </c>
      <c r="L5162" s="81">
        <v>-108.86971702777777</v>
      </c>
      <c r="M5162" s="81">
        <v>40.122934972222225</v>
      </c>
      <c r="N5162" s="190">
        <v>0</v>
      </c>
      <c r="O5162" s="185">
        <v>0</v>
      </c>
      <c r="P5162" s="185">
        <v>0.63149900000000003</v>
      </c>
      <c r="Q5162" s="185">
        <v>0</v>
      </c>
      <c r="R5162" s="186">
        <v>0</v>
      </c>
    </row>
    <row r="5163" spans="1:18" s="81" customFormat="1" x14ac:dyDescent="0.2">
      <c r="A5163" s="81" t="s">
        <v>147</v>
      </c>
      <c r="B5163" s="81" t="s">
        <v>493</v>
      </c>
      <c r="C5163" s="81" t="str">
        <f t="shared" si="80"/>
        <v>08103</v>
      </c>
      <c r="D5163" s="81" t="s">
        <v>606</v>
      </c>
      <c r="E5163" s="81" t="s">
        <v>1092</v>
      </c>
      <c r="F5163" s="81">
        <v>9.67</v>
      </c>
      <c r="G5163" s="81" t="s">
        <v>523</v>
      </c>
      <c r="H5163" s="81" t="s">
        <v>4037</v>
      </c>
      <c r="I5163" s="81" t="s">
        <v>4038</v>
      </c>
      <c r="J5163" s="81" t="s">
        <v>253</v>
      </c>
      <c r="K5163" s="81" t="s">
        <v>384</v>
      </c>
      <c r="L5163" s="81">
        <v>-108.86971702777777</v>
      </c>
      <c r="M5163" s="81">
        <v>40.122934972222225</v>
      </c>
      <c r="N5163" s="190">
        <v>0.12</v>
      </c>
      <c r="O5163" s="185">
        <v>0</v>
      </c>
      <c r="P5163" s="185">
        <v>0</v>
      </c>
      <c r="Q5163" s="185">
        <v>0</v>
      </c>
      <c r="R5163" s="186">
        <v>0</v>
      </c>
    </row>
    <row r="5164" spans="1:18" s="81" customFormat="1" x14ac:dyDescent="0.2">
      <c r="A5164" s="81" t="s">
        <v>147</v>
      </c>
      <c r="B5164" s="81" t="s">
        <v>493</v>
      </c>
      <c r="C5164" s="81" t="str">
        <f t="shared" si="80"/>
        <v>08103</v>
      </c>
      <c r="D5164" s="81" t="s">
        <v>606</v>
      </c>
      <c r="E5164" s="81" t="s">
        <v>1092</v>
      </c>
      <c r="F5164" s="81">
        <v>9.67</v>
      </c>
      <c r="G5164" s="81" t="s">
        <v>523</v>
      </c>
      <c r="H5164" s="81" t="s">
        <v>4037</v>
      </c>
      <c r="I5164" s="81" t="s">
        <v>4038</v>
      </c>
      <c r="J5164" s="81" t="s">
        <v>253</v>
      </c>
      <c r="K5164" s="81" t="s">
        <v>384</v>
      </c>
      <c r="L5164" s="81">
        <v>-108.86971702777777</v>
      </c>
      <c r="M5164" s="81">
        <v>40.122934972222225</v>
      </c>
      <c r="N5164" s="190">
        <v>0</v>
      </c>
      <c r="O5164" s="185">
        <v>0.09</v>
      </c>
      <c r="P5164" s="185">
        <v>0</v>
      </c>
      <c r="Q5164" s="185">
        <v>0</v>
      </c>
      <c r="R5164" s="186">
        <v>0</v>
      </c>
    </row>
    <row r="5165" spans="1:18" s="81" customFormat="1" x14ac:dyDescent="0.2">
      <c r="A5165" s="81" t="s">
        <v>147</v>
      </c>
      <c r="B5165" s="81" t="s">
        <v>493</v>
      </c>
      <c r="C5165" s="81" t="str">
        <f t="shared" si="80"/>
        <v>08103</v>
      </c>
      <c r="D5165" s="81" t="s">
        <v>606</v>
      </c>
      <c r="E5165" s="81" t="s">
        <v>1094</v>
      </c>
      <c r="F5165" s="81">
        <v>79.296000000000006</v>
      </c>
      <c r="G5165" s="81" t="s">
        <v>528</v>
      </c>
      <c r="H5165" s="81" t="s">
        <v>1066</v>
      </c>
      <c r="I5165" s="81" t="s">
        <v>4039</v>
      </c>
      <c r="J5165" s="81" t="s">
        <v>14</v>
      </c>
      <c r="K5165" s="81" t="s">
        <v>494</v>
      </c>
      <c r="L5165" s="81">
        <v>-108.37062027777777</v>
      </c>
      <c r="M5165" s="81">
        <v>39.991226500000003</v>
      </c>
      <c r="N5165" s="190">
        <v>0</v>
      </c>
      <c r="O5165" s="185">
        <v>5.1613762124355329</v>
      </c>
      <c r="P5165" s="185">
        <v>0</v>
      </c>
      <c r="Q5165" s="185">
        <v>0</v>
      </c>
      <c r="R5165" s="186">
        <v>0</v>
      </c>
    </row>
    <row r="5166" spans="1:18" s="81" customFormat="1" x14ac:dyDescent="0.2">
      <c r="A5166" s="81" t="s">
        <v>147</v>
      </c>
      <c r="B5166" s="81" t="s">
        <v>493</v>
      </c>
      <c r="C5166" s="81" t="str">
        <f t="shared" si="80"/>
        <v>08103</v>
      </c>
      <c r="D5166" s="81" t="s">
        <v>606</v>
      </c>
      <c r="E5166" s="81" t="s">
        <v>1096</v>
      </c>
      <c r="F5166" s="81">
        <v>91.98</v>
      </c>
      <c r="G5166" s="81" t="s">
        <v>528</v>
      </c>
      <c r="H5166" s="81" t="s">
        <v>1066</v>
      </c>
      <c r="I5166" s="81" t="s">
        <v>4040</v>
      </c>
      <c r="J5166" s="81" t="s">
        <v>14</v>
      </c>
      <c r="K5166" s="81" t="s">
        <v>494</v>
      </c>
      <c r="L5166" s="81">
        <v>-108.41314655555556</v>
      </c>
      <c r="M5166" s="81">
        <v>40.009954500000006</v>
      </c>
      <c r="N5166" s="190">
        <v>0</v>
      </c>
      <c r="O5166" s="185">
        <v>5.9869775772031275</v>
      </c>
      <c r="P5166" s="185">
        <v>0</v>
      </c>
      <c r="Q5166" s="185">
        <v>0</v>
      </c>
      <c r="R5166" s="186">
        <v>0</v>
      </c>
    </row>
    <row r="5167" spans="1:18" s="81" customFormat="1" x14ac:dyDescent="0.2">
      <c r="A5167" s="81" t="s">
        <v>147</v>
      </c>
      <c r="B5167" s="81" t="s">
        <v>493</v>
      </c>
      <c r="C5167" s="81" t="str">
        <f t="shared" si="80"/>
        <v>08103</v>
      </c>
      <c r="D5167" s="81" t="s">
        <v>606</v>
      </c>
      <c r="E5167" s="81" t="s">
        <v>1096</v>
      </c>
      <c r="F5167" s="81">
        <v>362.08199999999999</v>
      </c>
      <c r="G5167" s="81" t="s">
        <v>528</v>
      </c>
      <c r="H5167" s="81" t="s">
        <v>4041</v>
      </c>
      <c r="I5167" s="81" t="s">
        <v>4040</v>
      </c>
      <c r="J5167" s="81" t="s">
        <v>14</v>
      </c>
      <c r="K5167" s="81" t="s">
        <v>320</v>
      </c>
      <c r="L5167" s="81">
        <v>-108.41314655555556</v>
      </c>
      <c r="M5167" s="81">
        <v>40.009954500000006</v>
      </c>
      <c r="N5167" s="190">
        <v>0</v>
      </c>
      <c r="O5167" s="185">
        <v>0.76725200000000005</v>
      </c>
      <c r="P5167" s="185">
        <v>0</v>
      </c>
      <c r="Q5167" s="185">
        <v>0</v>
      </c>
      <c r="R5167" s="186">
        <v>0</v>
      </c>
    </row>
    <row r="5168" spans="1:18" s="81" customFormat="1" x14ac:dyDescent="0.2">
      <c r="A5168" s="81" t="s">
        <v>147</v>
      </c>
      <c r="B5168" s="81" t="s">
        <v>493</v>
      </c>
      <c r="C5168" s="81" t="str">
        <f t="shared" si="80"/>
        <v>08103</v>
      </c>
      <c r="D5168" s="81" t="s">
        <v>606</v>
      </c>
      <c r="E5168" s="81" t="s">
        <v>1098</v>
      </c>
      <c r="F5168" s="81">
        <v>15.33</v>
      </c>
      <c r="G5168" s="81" t="s">
        <v>528</v>
      </c>
      <c r="H5168" s="81" t="s">
        <v>1356</v>
      </c>
      <c r="I5168" s="81" t="s">
        <v>4042</v>
      </c>
      <c r="J5168" s="81" t="s">
        <v>14</v>
      </c>
      <c r="K5168" s="81" t="s">
        <v>494</v>
      </c>
      <c r="L5168" s="81">
        <v>-108.40342125000001</v>
      </c>
      <c r="M5168" s="81">
        <v>39.929255722222223</v>
      </c>
      <c r="N5168" s="190">
        <v>0</v>
      </c>
      <c r="O5168" s="185">
        <v>0.99780964000772099</v>
      </c>
      <c r="P5168" s="185">
        <v>0</v>
      </c>
      <c r="Q5168" s="185">
        <v>0</v>
      </c>
      <c r="R5168" s="186">
        <v>0</v>
      </c>
    </row>
    <row r="5169" spans="1:18" s="81" customFormat="1" x14ac:dyDescent="0.2">
      <c r="A5169" s="81" t="s">
        <v>147</v>
      </c>
      <c r="B5169" s="81" t="s">
        <v>493</v>
      </c>
      <c r="C5169" s="81" t="str">
        <f t="shared" si="80"/>
        <v>08103</v>
      </c>
      <c r="D5169" s="81" t="s">
        <v>606</v>
      </c>
      <c r="E5169" s="81" t="s">
        <v>1102</v>
      </c>
      <c r="F5169" s="81">
        <v>211.3</v>
      </c>
      <c r="G5169" s="81" t="s">
        <v>515</v>
      </c>
      <c r="H5169" s="81" t="s">
        <v>1070</v>
      </c>
      <c r="I5169" s="81" t="s">
        <v>4043</v>
      </c>
      <c r="J5169" s="81" t="s">
        <v>231</v>
      </c>
      <c r="K5169" s="81" t="s">
        <v>333</v>
      </c>
      <c r="L5169" s="81">
        <v>-108.19117111111113</v>
      </c>
      <c r="M5169" s="81">
        <v>39.898462916666666</v>
      </c>
      <c r="N5169" s="190">
        <v>0</v>
      </c>
      <c r="O5169" s="185">
        <v>0</v>
      </c>
      <c r="P5169" s="185">
        <v>4.6010580000000001</v>
      </c>
      <c r="Q5169" s="185">
        <v>0</v>
      </c>
      <c r="R5169" s="186">
        <v>0</v>
      </c>
    </row>
    <row r="5170" spans="1:18" s="81" customFormat="1" x14ac:dyDescent="0.2">
      <c r="A5170" s="81" t="s">
        <v>147</v>
      </c>
      <c r="B5170" s="81" t="s">
        <v>493</v>
      </c>
      <c r="C5170" s="81" t="str">
        <f t="shared" si="80"/>
        <v>08103</v>
      </c>
      <c r="D5170" s="81" t="s">
        <v>606</v>
      </c>
      <c r="E5170" s="81" t="s">
        <v>1102</v>
      </c>
      <c r="F5170" s="81">
        <v>211.3</v>
      </c>
      <c r="G5170" s="81" t="s">
        <v>515</v>
      </c>
      <c r="H5170" s="81" t="s">
        <v>1070</v>
      </c>
      <c r="I5170" s="81" t="s">
        <v>4043</v>
      </c>
      <c r="J5170" s="81" t="s">
        <v>231</v>
      </c>
      <c r="K5170" s="81" t="s">
        <v>333</v>
      </c>
      <c r="L5170" s="81">
        <v>-108.19117111111113</v>
      </c>
      <c r="M5170" s="81">
        <v>39.898462916666666</v>
      </c>
      <c r="N5170" s="190">
        <v>25.778600000000001</v>
      </c>
      <c r="O5170" s="185">
        <v>0</v>
      </c>
      <c r="P5170" s="185">
        <v>0</v>
      </c>
      <c r="Q5170" s="185">
        <v>0</v>
      </c>
      <c r="R5170" s="186">
        <v>0</v>
      </c>
    </row>
    <row r="5171" spans="1:18" s="81" customFormat="1" x14ac:dyDescent="0.2">
      <c r="A5171" s="81" t="s">
        <v>147</v>
      </c>
      <c r="B5171" s="81" t="s">
        <v>493</v>
      </c>
      <c r="C5171" s="81" t="str">
        <f t="shared" si="80"/>
        <v>08103</v>
      </c>
      <c r="D5171" s="81" t="s">
        <v>606</v>
      </c>
      <c r="E5171" s="81" t="s">
        <v>1102</v>
      </c>
      <c r="F5171" s="81">
        <v>211.3</v>
      </c>
      <c r="G5171" s="81" t="s">
        <v>515</v>
      </c>
      <c r="H5171" s="81" t="s">
        <v>1070</v>
      </c>
      <c r="I5171" s="81" t="s">
        <v>4043</v>
      </c>
      <c r="J5171" s="81" t="s">
        <v>231</v>
      </c>
      <c r="K5171" s="81" t="s">
        <v>333</v>
      </c>
      <c r="L5171" s="81">
        <v>-108.19117111111113</v>
      </c>
      <c r="M5171" s="81">
        <v>39.898462916666666</v>
      </c>
      <c r="N5171" s="190">
        <v>0</v>
      </c>
      <c r="O5171" s="185">
        <v>0</v>
      </c>
      <c r="P5171" s="185">
        <v>0</v>
      </c>
      <c r="Q5171" s="185">
        <v>0</v>
      </c>
      <c r="R5171" s="186">
        <v>1.16215</v>
      </c>
    </row>
    <row r="5172" spans="1:18" s="81" customFormat="1" x14ac:dyDescent="0.2">
      <c r="A5172" s="81" t="s">
        <v>147</v>
      </c>
      <c r="B5172" s="81" t="s">
        <v>493</v>
      </c>
      <c r="C5172" s="81" t="str">
        <f t="shared" si="80"/>
        <v>08103</v>
      </c>
      <c r="D5172" s="81" t="s">
        <v>606</v>
      </c>
      <c r="E5172" s="81" t="s">
        <v>1102</v>
      </c>
      <c r="F5172" s="81">
        <v>211.3</v>
      </c>
      <c r="G5172" s="81" t="s">
        <v>515</v>
      </c>
      <c r="H5172" s="81" t="s">
        <v>1070</v>
      </c>
      <c r="I5172" s="81" t="s">
        <v>4043</v>
      </c>
      <c r="J5172" s="81" t="s">
        <v>231</v>
      </c>
      <c r="K5172" s="81" t="s">
        <v>333</v>
      </c>
      <c r="L5172" s="81">
        <v>-108.19117111111113</v>
      </c>
      <c r="M5172" s="81">
        <v>39.898462916666666</v>
      </c>
      <c r="N5172" s="190">
        <v>0</v>
      </c>
      <c r="O5172" s="185">
        <v>0</v>
      </c>
      <c r="P5172" s="185">
        <v>0</v>
      </c>
      <c r="Q5172" s="185">
        <v>0</v>
      </c>
      <c r="R5172" s="186">
        <v>0</v>
      </c>
    </row>
    <row r="5173" spans="1:18" s="81" customFormat="1" x14ac:dyDescent="0.2">
      <c r="A5173" s="81" t="s">
        <v>147</v>
      </c>
      <c r="B5173" s="81" t="s">
        <v>493</v>
      </c>
      <c r="C5173" s="81" t="str">
        <f t="shared" si="80"/>
        <v>08103</v>
      </c>
      <c r="D5173" s="81" t="s">
        <v>606</v>
      </c>
      <c r="E5173" s="81" t="s">
        <v>1102</v>
      </c>
      <c r="F5173" s="81">
        <v>211.3</v>
      </c>
      <c r="G5173" s="81" t="s">
        <v>515</v>
      </c>
      <c r="H5173" s="81" t="s">
        <v>1070</v>
      </c>
      <c r="I5173" s="81" t="s">
        <v>4043</v>
      </c>
      <c r="J5173" s="81" t="s">
        <v>231</v>
      </c>
      <c r="K5173" s="81" t="s">
        <v>333</v>
      </c>
      <c r="L5173" s="81">
        <v>-108.19117111111113</v>
      </c>
      <c r="M5173" s="81">
        <v>39.898462916666666</v>
      </c>
      <c r="N5173" s="190">
        <v>0</v>
      </c>
      <c r="O5173" s="185">
        <v>0</v>
      </c>
      <c r="P5173" s="185">
        <v>0</v>
      </c>
      <c r="Q5173" s="185">
        <v>6.6559999999999994E-2</v>
      </c>
      <c r="R5173" s="186">
        <v>0</v>
      </c>
    </row>
    <row r="5174" spans="1:18" s="81" customFormat="1" x14ac:dyDescent="0.2">
      <c r="A5174" s="81" t="s">
        <v>147</v>
      </c>
      <c r="B5174" s="81" t="s">
        <v>493</v>
      </c>
      <c r="C5174" s="81" t="str">
        <f t="shared" si="80"/>
        <v>08103</v>
      </c>
      <c r="D5174" s="81" t="s">
        <v>606</v>
      </c>
      <c r="E5174" s="81" t="s">
        <v>1102</v>
      </c>
      <c r="F5174" s="81">
        <v>211.3</v>
      </c>
      <c r="G5174" s="81" t="s">
        <v>515</v>
      </c>
      <c r="H5174" s="81" t="s">
        <v>1070</v>
      </c>
      <c r="I5174" s="81" t="s">
        <v>4043</v>
      </c>
      <c r="J5174" s="81" t="s">
        <v>231</v>
      </c>
      <c r="K5174" s="81" t="s">
        <v>333</v>
      </c>
      <c r="L5174" s="81">
        <v>-108.19117111111113</v>
      </c>
      <c r="M5174" s="81">
        <v>39.898462916666666</v>
      </c>
      <c r="N5174" s="190">
        <v>0</v>
      </c>
      <c r="O5174" s="185">
        <v>11.251725</v>
      </c>
      <c r="P5174" s="185">
        <v>0</v>
      </c>
      <c r="Q5174" s="185">
        <v>0</v>
      </c>
      <c r="R5174" s="186">
        <v>0</v>
      </c>
    </row>
    <row r="5175" spans="1:18" s="81" customFormat="1" x14ac:dyDescent="0.2">
      <c r="A5175" s="81" t="s">
        <v>147</v>
      </c>
      <c r="B5175" s="81" t="s">
        <v>493</v>
      </c>
      <c r="C5175" s="81" t="str">
        <f t="shared" si="80"/>
        <v>08103</v>
      </c>
      <c r="D5175" s="81" t="s">
        <v>606</v>
      </c>
      <c r="E5175" s="81" t="s">
        <v>1102</v>
      </c>
      <c r="F5175" s="81">
        <v>211.3</v>
      </c>
      <c r="G5175" s="81" t="s">
        <v>515</v>
      </c>
      <c r="H5175" s="81" t="s">
        <v>1070</v>
      </c>
      <c r="I5175" s="81" t="s">
        <v>4043</v>
      </c>
      <c r="J5175" s="81" t="s">
        <v>231</v>
      </c>
      <c r="K5175" s="81" t="s">
        <v>333</v>
      </c>
      <c r="L5175" s="81">
        <v>-108.19117111111113</v>
      </c>
      <c r="M5175" s="81">
        <v>39.898462916666666</v>
      </c>
      <c r="N5175" s="190">
        <v>0</v>
      </c>
      <c r="O5175" s="185">
        <v>0</v>
      </c>
      <c r="P5175" s="185">
        <v>4.6010580000000001</v>
      </c>
      <c r="Q5175" s="185">
        <v>0</v>
      </c>
      <c r="R5175" s="186">
        <v>0</v>
      </c>
    </row>
    <row r="5176" spans="1:18" s="81" customFormat="1" x14ac:dyDescent="0.2">
      <c r="A5176" s="81" t="s">
        <v>147</v>
      </c>
      <c r="B5176" s="81" t="s">
        <v>493</v>
      </c>
      <c r="C5176" s="81" t="str">
        <f t="shared" si="80"/>
        <v>08103</v>
      </c>
      <c r="D5176" s="81" t="s">
        <v>606</v>
      </c>
      <c r="E5176" s="81" t="s">
        <v>1102</v>
      </c>
      <c r="F5176" s="81">
        <v>211.3</v>
      </c>
      <c r="G5176" s="81" t="s">
        <v>515</v>
      </c>
      <c r="H5176" s="81" t="s">
        <v>1070</v>
      </c>
      <c r="I5176" s="81" t="s">
        <v>4043</v>
      </c>
      <c r="J5176" s="81" t="s">
        <v>231</v>
      </c>
      <c r="K5176" s="81" t="s">
        <v>333</v>
      </c>
      <c r="L5176" s="81">
        <v>-108.19117111111113</v>
      </c>
      <c r="M5176" s="81">
        <v>39.898462916666666</v>
      </c>
      <c r="N5176" s="190">
        <v>25.778600000000001</v>
      </c>
      <c r="O5176" s="185">
        <v>0</v>
      </c>
      <c r="P5176" s="185">
        <v>0</v>
      </c>
      <c r="Q5176" s="185">
        <v>0</v>
      </c>
      <c r="R5176" s="186">
        <v>0</v>
      </c>
    </row>
    <row r="5177" spans="1:18" s="81" customFormat="1" x14ac:dyDescent="0.2">
      <c r="A5177" s="81" t="s">
        <v>147</v>
      </c>
      <c r="B5177" s="81" t="s">
        <v>493</v>
      </c>
      <c r="C5177" s="81" t="str">
        <f t="shared" si="80"/>
        <v>08103</v>
      </c>
      <c r="D5177" s="81" t="s">
        <v>606</v>
      </c>
      <c r="E5177" s="81" t="s">
        <v>1102</v>
      </c>
      <c r="F5177" s="81">
        <v>211.3</v>
      </c>
      <c r="G5177" s="81" t="s">
        <v>515</v>
      </c>
      <c r="H5177" s="81" t="s">
        <v>1070</v>
      </c>
      <c r="I5177" s="81" t="s">
        <v>4043</v>
      </c>
      <c r="J5177" s="81" t="s">
        <v>231</v>
      </c>
      <c r="K5177" s="81" t="s">
        <v>333</v>
      </c>
      <c r="L5177" s="81">
        <v>-108.19117111111113</v>
      </c>
      <c r="M5177" s="81">
        <v>39.898462916666666</v>
      </c>
      <c r="N5177" s="190">
        <v>0</v>
      </c>
      <c r="O5177" s="185">
        <v>0</v>
      </c>
      <c r="P5177" s="185">
        <v>0</v>
      </c>
      <c r="Q5177" s="185">
        <v>0</v>
      </c>
      <c r="R5177" s="186">
        <v>1.16215</v>
      </c>
    </row>
    <row r="5178" spans="1:18" s="81" customFormat="1" x14ac:dyDescent="0.2">
      <c r="A5178" s="81" t="s">
        <v>147</v>
      </c>
      <c r="B5178" s="81" t="s">
        <v>493</v>
      </c>
      <c r="C5178" s="81" t="str">
        <f t="shared" si="80"/>
        <v>08103</v>
      </c>
      <c r="D5178" s="81" t="s">
        <v>606</v>
      </c>
      <c r="E5178" s="81" t="s">
        <v>1102</v>
      </c>
      <c r="F5178" s="81">
        <v>211.3</v>
      </c>
      <c r="G5178" s="81" t="s">
        <v>515</v>
      </c>
      <c r="H5178" s="81" t="s">
        <v>1070</v>
      </c>
      <c r="I5178" s="81" t="s">
        <v>4043</v>
      </c>
      <c r="J5178" s="81" t="s">
        <v>231</v>
      </c>
      <c r="K5178" s="81" t="s">
        <v>333</v>
      </c>
      <c r="L5178" s="81">
        <v>-108.19117111111113</v>
      </c>
      <c r="M5178" s="81">
        <v>39.898462916666666</v>
      </c>
      <c r="N5178" s="190">
        <v>0</v>
      </c>
      <c r="O5178" s="185">
        <v>0</v>
      </c>
      <c r="P5178" s="185">
        <v>0</v>
      </c>
      <c r="Q5178" s="185">
        <v>0</v>
      </c>
      <c r="R5178" s="186">
        <v>0</v>
      </c>
    </row>
    <row r="5179" spans="1:18" s="81" customFormat="1" x14ac:dyDescent="0.2">
      <c r="A5179" s="81" t="s">
        <v>147</v>
      </c>
      <c r="B5179" s="81" t="s">
        <v>493</v>
      </c>
      <c r="C5179" s="81" t="str">
        <f t="shared" si="80"/>
        <v>08103</v>
      </c>
      <c r="D5179" s="81" t="s">
        <v>606</v>
      </c>
      <c r="E5179" s="81" t="s">
        <v>1102</v>
      </c>
      <c r="F5179" s="81">
        <v>211.3</v>
      </c>
      <c r="G5179" s="81" t="s">
        <v>515</v>
      </c>
      <c r="H5179" s="81" t="s">
        <v>1070</v>
      </c>
      <c r="I5179" s="81" t="s">
        <v>4043</v>
      </c>
      <c r="J5179" s="81" t="s">
        <v>231</v>
      </c>
      <c r="K5179" s="81" t="s">
        <v>333</v>
      </c>
      <c r="L5179" s="81">
        <v>-108.19117111111113</v>
      </c>
      <c r="M5179" s="81">
        <v>39.898462916666666</v>
      </c>
      <c r="N5179" s="190">
        <v>0</v>
      </c>
      <c r="O5179" s="185">
        <v>0</v>
      </c>
      <c r="P5179" s="185">
        <v>0</v>
      </c>
      <c r="Q5179" s="185">
        <v>6.6559999999999994E-2</v>
      </c>
      <c r="R5179" s="186">
        <v>0</v>
      </c>
    </row>
    <row r="5180" spans="1:18" s="81" customFormat="1" x14ac:dyDescent="0.2">
      <c r="A5180" s="81" t="s">
        <v>147</v>
      </c>
      <c r="B5180" s="81" t="s">
        <v>493</v>
      </c>
      <c r="C5180" s="81" t="str">
        <f t="shared" si="80"/>
        <v>08103</v>
      </c>
      <c r="D5180" s="81" t="s">
        <v>606</v>
      </c>
      <c r="E5180" s="81" t="s">
        <v>1102</v>
      </c>
      <c r="F5180" s="81">
        <v>211.3</v>
      </c>
      <c r="G5180" s="81" t="s">
        <v>515</v>
      </c>
      <c r="H5180" s="81" t="s">
        <v>1070</v>
      </c>
      <c r="I5180" s="81" t="s">
        <v>4043</v>
      </c>
      <c r="J5180" s="81" t="s">
        <v>231</v>
      </c>
      <c r="K5180" s="81" t="s">
        <v>333</v>
      </c>
      <c r="L5180" s="81">
        <v>-108.19117111111113</v>
      </c>
      <c r="M5180" s="81">
        <v>39.898462916666666</v>
      </c>
      <c r="N5180" s="190">
        <v>0</v>
      </c>
      <c r="O5180" s="185">
        <v>11.251725</v>
      </c>
      <c r="P5180" s="185">
        <v>0</v>
      </c>
      <c r="Q5180" s="185">
        <v>0</v>
      </c>
      <c r="R5180" s="186">
        <v>0</v>
      </c>
    </row>
    <row r="5181" spans="1:18" s="81" customFormat="1" x14ac:dyDescent="0.2">
      <c r="A5181" s="81" t="s">
        <v>147</v>
      </c>
      <c r="B5181" s="81" t="s">
        <v>493</v>
      </c>
      <c r="C5181" s="81" t="str">
        <f t="shared" si="80"/>
        <v>08103</v>
      </c>
      <c r="D5181" s="81" t="s">
        <v>606</v>
      </c>
      <c r="E5181" s="81" t="s">
        <v>1102</v>
      </c>
      <c r="F5181" s="81">
        <v>53.676000000000002</v>
      </c>
      <c r="G5181" s="81" t="s">
        <v>528</v>
      </c>
      <c r="H5181" s="81" t="s">
        <v>565</v>
      </c>
      <c r="I5181" s="81" t="s">
        <v>4043</v>
      </c>
      <c r="J5181" s="81" t="s">
        <v>14</v>
      </c>
      <c r="K5181" s="81" t="s">
        <v>494</v>
      </c>
      <c r="L5181" s="81">
        <v>-108.19117111111113</v>
      </c>
      <c r="M5181" s="81">
        <v>39.898462916666666</v>
      </c>
      <c r="N5181" s="190">
        <v>0</v>
      </c>
      <c r="O5181" s="185">
        <v>10.218664203695511</v>
      </c>
      <c r="P5181" s="185">
        <v>0</v>
      </c>
      <c r="Q5181" s="185">
        <v>0</v>
      </c>
      <c r="R5181" s="186">
        <v>0</v>
      </c>
    </row>
    <row r="5182" spans="1:18" s="81" customFormat="1" x14ac:dyDescent="0.2">
      <c r="A5182" s="81" t="s">
        <v>147</v>
      </c>
      <c r="B5182" s="81" t="s">
        <v>493</v>
      </c>
      <c r="C5182" s="81" t="str">
        <f t="shared" si="80"/>
        <v>08103</v>
      </c>
      <c r="D5182" s="81" t="s">
        <v>606</v>
      </c>
      <c r="E5182" s="81" t="s">
        <v>1120</v>
      </c>
      <c r="F5182" s="81">
        <v>99.623999999999995</v>
      </c>
      <c r="G5182" s="81" t="s">
        <v>528</v>
      </c>
      <c r="H5182" s="81" t="s">
        <v>565</v>
      </c>
      <c r="I5182" s="81" t="s">
        <v>4044</v>
      </c>
      <c r="J5182" s="81" t="s">
        <v>14</v>
      </c>
      <c r="K5182" s="81" t="s">
        <v>494</v>
      </c>
      <c r="L5182" s="81">
        <v>-108.41475725000001</v>
      </c>
      <c r="M5182" s="81">
        <v>40.000221361111109</v>
      </c>
      <c r="N5182" s="190">
        <v>0</v>
      </c>
      <c r="O5182" s="185">
        <v>6.4845253760965766</v>
      </c>
      <c r="P5182" s="185">
        <v>0</v>
      </c>
      <c r="Q5182" s="185">
        <v>0</v>
      </c>
      <c r="R5182" s="186">
        <v>0</v>
      </c>
    </row>
    <row r="5183" spans="1:18" s="81" customFormat="1" x14ac:dyDescent="0.2">
      <c r="A5183" s="81" t="s">
        <v>147</v>
      </c>
      <c r="B5183" s="81" t="s">
        <v>493</v>
      </c>
      <c r="C5183" s="81" t="str">
        <f t="shared" si="80"/>
        <v>08103</v>
      </c>
      <c r="D5183" s="81" t="s">
        <v>606</v>
      </c>
      <c r="E5183" s="81" t="s">
        <v>1123</v>
      </c>
      <c r="F5183" s="81">
        <v>58.253999999999998</v>
      </c>
      <c r="G5183" s="81" t="s">
        <v>528</v>
      </c>
      <c r="H5183" s="81" t="s">
        <v>565</v>
      </c>
      <c r="I5183" s="81" t="s">
        <v>4045</v>
      </c>
      <c r="J5183" s="81" t="s">
        <v>14</v>
      </c>
      <c r="K5183" s="81" t="s">
        <v>494</v>
      </c>
      <c r="L5183" s="81">
        <v>-108.41307869444445</v>
      </c>
      <c r="M5183" s="81">
        <v>40.028055333333334</v>
      </c>
      <c r="N5183" s="190">
        <v>0</v>
      </c>
      <c r="O5183" s="185">
        <v>3.7917526295854831</v>
      </c>
      <c r="P5183" s="185">
        <v>0</v>
      </c>
      <c r="Q5183" s="185">
        <v>0</v>
      </c>
      <c r="R5183" s="186">
        <v>0</v>
      </c>
    </row>
    <row r="5184" spans="1:18" s="81" customFormat="1" x14ac:dyDescent="0.2">
      <c r="A5184" s="81" t="s">
        <v>147</v>
      </c>
      <c r="B5184" s="81" t="s">
        <v>493</v>
      </c>
      <c r="C5184" s="81" t="str">
        <f t="shared" si="80"/>
        <v>08103</v>
      </c>
      <c r="D5184" s="81" t="s">
        <v>606</v>
      </c>
      <c r="E5184" s="81" t="s">
        <v>1125</v>
      </c>
      <c r="F5184" s="81">
        <v>153.30000000000001</v>
      </c>
      <c r="G5184" s="81" t="s">
        <v>528</v>
      </c>
      <c r="H5184" s="81" t="s">
        <v>565</v>
      </c>
      <c r="I5184" s="81" t="s">
        <v>4046</v>
      </c>
      <c r="J5184" s="81" t="s">
        <v>14</v>
      </c>
      <c r="K5184" s="81" t="s">
        <v>494</v>
      </c>
      <c r="L5184" s="81">
        <v>-108.39299752777778</v>
      </c>
      <c r="M5184" s="81">
        <v>39.841729027777781</v>
      </c>
      <c r="N5184" s="190">
        <v>0</v>
      </c>
      <c r="O5184" s="185">
        <v>9.9780964000772094</v>
      </c>
      <c r="P5184" s="185">
        <v>0</v>
      </c>
      <c r="Q5184" s="185">
        <v>0</v>
      </c>
      <c r="R5184" s="186">
        <v>0</v>
      </c>
    </row>
    <row r="5185" spans="1:18" s="81" customFormat="1" x14ac:dyDescent="0.2">
      <c r="A5185" s="81" t="s">
        <v>147</v>
      </c>
      <c r="B5185" s="81" t="s">
        <v>493</v>
      </c>
      <c r="C5185" s="81" t="str">
        <f t="shared" si="80"/>
        <v>08103</v>
      </c>
      <c r="D5185" s="81" t="s">
        <v>606</v>
      </c>
      <c r="E5185" s="81" t="s">
        <v>1127</v>
      </c>
      <c r="F5185" s="81">
        <v>1302</v>
      </c>
      <c r="G5185" s="81" t="s">
        <v>528</v>
      </c>
      <c r="H5185" s="81" t="s">
        <v>565</v>
      </c>
      <c r="I5185" s="81" t="s">
        <v>4047</v>
      </c>
      <c r="J5185" s="81" t="s">
        <v>14</v>
      </c>
      <c r="K5185" s="81" t="s">
        <v>494</v>
      </c>
      <c r="L5185" s="81">
        <v>-108.31281430555555</v>
      </c>
      <c r="M5185" s="81">
        <v>39.852824472222224</v>
      </c>
      <c r="N5185" s="190">
        <v>0</v>
      </c>
      <c r="O5185" s="185">
        <v>84.745476274628359</v>
      </c>
      <c r="P5185" s="185">
        <v>0</v>
      </c>
      <c r="Q5185" s="185">
        <v>0</v>
      </c>
      <c r="R5185" s="186">
        <v>0</v>
      </c>
    </row>
    <row r="5186" spans="1:18" s="81" customFormat="1" x14ac:dyDescent="0.2">
      <c r="A5186" s="81" t="s">
        <v>147</v>
      </c>
      <c r="B5186" s="81" t="s">
        <v>493</v>
      </c>
      <c r="C5186" s="81" t="str">
        <f t="shared" si="80"/>
        <v>08103</v>
      </c>
      <c r="D5186" s="81" t="s">
        <v>606</v>
      </c>
      <c r="E5186" s="81" t="s">
        <v>1127</v>
      </c>
      <c r="F5186" s="81">
        <v>1302</v>
      </c>
      <c r="G5186" s="81" t="s">
        <v>528</v>
      </c>
      <c r="H5186" s="81" t="s">
        <v>4041</v>
      </c>
      <c r="I5186" s="81" t="s">
        <v>4047</v>
      </c>
      <c r="J5186" s="81" t="s">
        <v>18</v>
      </c>
      <c r="K5186" s="81" t="s">
        <v>320</v>
      </c>
      <c r="L5186" s="81">
        <v>-108.31281430555555</v>
      </c>
      <c r="M5186" s="81">
        <v>39.852824472222224</v>
      </c>
      <c r="N5186" s="190">
        <v>0</v>
      </c>
      <c r="O5186" s="185">
        <v>2.7589389999999998</v>
      </c>
      <c r="P5186" s="185">
        <v>0</v>
      </c>
      <c r="Q5186" s="185">
        <v>0</v>
      </c>
      <c r="R5186" s="186">
        <v>0</v>
      </c>
    </row>
    <row r="5187" spans="1:18" s="81" customFormat="1" x14ac:dyDescent="0.2">
      <c r="A5187" s="81" t="s">
        <v>147</v>
      </c>
      <c r="B5187" s="81" t="s">
        <v>493</v>
      </c>
      <c r="C5187" s="81" t="str">
        <f t="shared" si="80"/>
        <v>08103</v>
      </c>
      <c r="D5187" s="81" t="s">
        <v>606</v>
      </c>
      <c r="E5187" s="81" t="s">
        <v>1129</v>
      </c>
      <c r="F5187" s="81">
        <v>153.30000000000001</v>
      </c>
      <c r="G5187" s="81" t="s">
        <v>528</v>
      </c>
      <c r="H5187" s="81" t="s">
        <v>565</v>
      </c>
      <c r="I5187" s="81" t="s">
        <v>4048</v>
      </c>
      <c r="J5187" s="81" t="s">
        <v>14</v>
      </c>
      <c r="K5187" s="81" t="s">
        <v>494</v>
      </c>
      <c r="L5187" s="81">
        <v>-108.35051380555555</v>
      </c>
      <c r="M5187" s="81">
        <v>39.856346194444448</v>
      </c>
      <c r="N5187" s="190">
        <v>0</v>
      </c>
      <c r="O5187" s="185">
        <v>9.9780964000772094</v>
      </c>
      <c r="P5187" s="185">
        <v>0</v>
      </c>
      <c r="Q5187" s="185">
        <v>0</v>
      </c>
      <c r="R5187" s="186">
        <v>0</v>
      </c>
    </row>
    <row r="5188" spans="1:18" s="81" customFormat="1" x14ac:dyDescent="0.2">
      <c r="A5188" s="81" t="s">
        <v>147</v>
      </c>
      <c r="B5188" s="81" t="s">
        <v>493</v>
      </c>
      <c r="C5188" s="81" t="str">
        <f t="shared" si="80"/>
        <v>08103</v>
      </c>
      <c r="D5188" s="81" t="s">
        <v>606</v>
      </c>
      <c r="E5188" s="81" t="s">
        <v>1131</v>
      </c>
      <c r="F5188" s="81">
        <v>153.30000000000001</v>
      </c>
      <c r="G5188" s="81" t="s">
        <v>528</v>
      </c>
      <c r="H5188" s="81" t="s">
        <v>565</v>
      </c>
      <c r="I5188" s="81" t="s">
        <v>4049</v>
      </c>
      <c r="J5188" s="81" t="s">
        <v>14</v>
      </c>
      <c r="K5188" s="81" t="s">
        <v>494</v>
      </c>
      <c r="L5188" s="81">
        <v>-108.23929200000001</v>
      </c>
      <c r="M5188" s="81">
        <v>40.122370750000002</v>
      </c>
      <c r="N5188" s="190">
        <v>0</v>
      </c>
      <c r="O5188" s="185">
        <v>9.9780964000772094</v>
      </c>
      <c r="P5188" s="185">
        <v>0</v>
      </c>
      <c r="Q5188" s="185">
        <v>0</v>
      </c>
      <c r="R5188" s="186">
        <v>0</v>
      </c>
    </row>
    <row r="5189" spans="1:18" s="81" customFormat="1" x14ac:dyDescent="0.2">
      <c r="A5189" s="81" t="s">
        <v>147</v>
      </c>
      <c r="B5189" s="81" t="s">
        <v>493</v>
      </c>
      <c r="C5189" s="81" t="str">
        <f t="shared" si="80"/>
        <v>08103</v>
      </c>
      <c r="D5189" s="81" t="s">
        <v>606</v>
      </c>
      <c r="E5189" s="81" t="s">
        <v>1133</v>
      </c>
      <c r="F5189" s="81">
        <v>137.97</v>
      </c>
      <c r="G5189" s="81" t="s">
        <v>528</v>
      </c>
      <c r="H5189" s="81" t="s">
        <v>565</v>
      </c>
      <c r="I5189" s="81" t="s">
        <v>4050</v>
      </c>
      <c r="J5189" s="81" t="s">
        <v>14</v>
      </c>
      <c r="K5189" s="81" t="s">
        <v>494</v>
      </c>
      <c r="L5189" s="81">
        <v>-108.23966350000001</v>
      </c>
      <c r="M5189" s="81">
        <v>40.116558527777777</v>
      </c>
      <c r="N5189" s="190">
        <v>0</v>
      </c>
      <c r="O5189" s="185">
        <v>8.9802867600694896</v>
      </c>
      <c r="P5189" s="185">
        <v>0</v>
      </c>
      <c r="Q5189" s="185">
        <v>0</v>
      </c>
      <c r="R5189" s="186">
        <v>0</v>
      </c>
    </row>
    <row r="5190" spans="1:18" s="81" customFormat="1" x14ac:dyDescent="0.2">
      <c r="A5190" s="81" t="s">
        <v>147</v>
      </c>
      <c r="B5190" s="81" t="s">
        <v>493</v>
      </c>
      <c r="C5190" s="81" t="str">
        <f t="shared" si="80"/>
        <v>08103</v>
      </c>
      <c r="D5190" s="81" t="s">
        <v>606</v>
      </c>
      <c r="E5190" s="81" t="s">
        <v>1135</v>
      </c>
      <c r="F5190" s="81">
        <v>153.30000000000001</v>
      </c>
      <c r="G5190" s="81" t="s">
        <v>528</v>
      </c>
      <c r="H5190" s="81" t="s">
        <v>565</v>
      </c>
      <c r="I5190" s="81" t="s">
        <v>4051</v>
      </c>
      <c r="J5190" s="81" t="s">
        <v>14</v>
      </c>
      <c r="K5190" s="81" t="s">
        <v>494</v>
      </c>
      <c r="L5190" s="81">
        <v>-108.42013283333334</v>
      </c>
      <c r="M5190" s="81">
        <v>39.821221250000001</v>
      </c>
      <c r="N5190" s="190">
        <v>0</v>
      </c>
      <c r="O5190" s="185">
        <v>9.9780964000772094</v>
      </c>
      <c r="P5190" s="185">
        <v>0</v>
      </c>
      <c r="Q5190" s="185">
        <v>0</v>
      </c>
      <c r="R5190" s="186">
        <v>0</v>
      </c>
    </row>
    <row r="5191" spans="1:18" s="81" customFormat="1" x14ac:dyDescent="0.2">
      <c r="A5191" s="81" t="s">
        <v>147</v>
      </c>
      <c r="B5191" s="81" t="s">
        <v>493</v>
      </c>
      <c r="C5191" s="81" t="str">
        <f t="shared" ref="C5191:C5228" si="81">B5191&amp;D5191</f>
        <v>08103</v>
      </c>
      <c r="D5191" s="81" t="s">
        <v>606</v>
      </c>
      <c r="E5191" s="81" t="s">
        <v>3190</v>
      </c>
      <c r="F5191" s="81">
        <v>153.30000000000001</v>
      </c>
      <c r="G5191" s="81" t="s">
        <v>528</v>
      </c>
      <c r="H5191" s="81" t="s">
        <v>975</v>
      </c>
      <c r="I5191" s="81" t="s">
        <v>4052</v>
      </c>
      <c r="J5191" s="81" t="s">
        <v>14</v>
      </c>
      <c r="K5191" s="81" t="s">
        <v>494</v>
      </c>
      <c r="L5191" s="81">
        <v>-108.3800948611111</v>
      </c>
      <c r="M5191" s="81">
        <v>40.01349758333334</v>
      </c>
      <c r="N5191" s="190">
        <v>0</v>
      </c>
      <c r="O5191" s="185">
        <v>9.9782959620052107</v>
      </c>
      <c r="P5191" s="185">
        <v>0</v>
      </c>
      <c r="Q5191" s="185">
        <v>0</v>
      </c>
      <c r="R5191" s="186">
        <v>0</v>
      </c>
    </row>
    <row r="5192" spans="1:18" s="81" customFormat="1" x14ac:dyDescent="0.2">
      <c r="A5192" s="81" t="s">
        <v>147</v>
      </c>
      <c r="B5192" s="81" t="s">
        <v>493</v>
      </c>
      <c r="C5192" s="81" t="str">
        <f t="shared" si="81"/>
        <v>08103</v>
      </c>
      <c r="D5192" s="81" t="s">
        <v>606</v>
      </c>
      <c r="E5192" s="81" t="s">
        <v>3190</v>
      </c>
      <c r="F5192" s="81">
        <v>2100</v>
      </c>
      <c r="G5192" s="81" t="s">
        <v>528</v>
      </c>
      <c r="H5192" s="81" t="s">
        <v>4041</v>
      </c>
      <c r="I5192" s="81" t="s">
        <v>4052</v>
      </c>
      <c r="J5192" s="81" t="s">
        <v>18</v>
      </c>
      <c r="K5192" s="81" t="s">
        <v>320</v>
      </c>
      <c r="L5192" s="81">
        <v>-108.3800948611111</v>
      </c>
      <c r="M5192" s="81">
        <v>40.01349758333334</v>
      </c>
      <c r="N5192" s="190">
        <v>0</v>
      </c>
      <c r="O5192" s="185">
        <v>4.4499019999999998</v>
      </c>
      <c r="P5192" s="185">
        <v>0</v>
      </c>
      <c r="Q5192" s="185">
        <v>0</v>
      </c>
      <c r="R5192" s="186">
        <v>0</v>
      </c>
    </row>
    <row r="5193" spans="1:18" s="81" customFormat="1" x14ac:dyDescent="0.2">
      <c r="A5193" s="81" t="s">
        <v>147</v>
      </c>
      <c r="B5193" s="81" t="s">
        <v>493</v>
      </c>
      <c r="C5193" s="81" t="str">
        <f t="shared" si="81"/>
        <v>08103</v>
      </c>
      <c r="D5193" s="81" t="s">
        <v>606</v>
      </c>
      <c r="E5193" s="81" t="s">
        <v>1141</v>
      </c>
      <c r="F5193" s="81">
        <v>293.70600000000002</v>
      </c>
      <c r="G5193" s="81" t="s">
        <v>528</v>
      </c>
      <c r="H5193" s="81" t="s">
        <v>565</v>
      </c>
      <c r="I5193" s="81" t="s">
        <v>4053</v>
      </c>
      <c r="J5193" s="81" t="s">
        <v>14</v>
      </c>
      <c r="K5193" s="81" t="s">
        <v>494</v>
      </c>
      <c r="L5193" s="81">
        <v>-108.24315155555556</v>
      </c>
      <c r="M5193" s="81">
        <v>40.125660500000002</v>
      </c>
      <c r="N5193" s="190">
        <v>0</v>
      </c>
      <c r="O5193" s="185">
        <v>19.116939212531488</v>
      </c>
      <c r="P5193" s="185">
        <v>0</v>
      </c>
      <c r="Q5193" s="185">
        <v>0</v>
      </c>
      <c r="R5193" s="186">
        <v>0</v>
      </c>
    </row>
    <row r="5194" spans="1:18" s="81" customFormat="1" x14ac:dyDescent="0.2">
      <c r="A5194" s="81" t="s">
        <v>147</v>
      </c>
      <c r="B5194" s="81" t="s">
        <v>493</v>
      </c>
      <c r="C5194" s="81" t="str">
        <f t="shared" si="81"/>
        <v>08103</v>
      </c>
      <c r="D5194" s="81" t="s">
        <v>606</v>
      </c>
      <c r="E5194" s="81" t="s">
        <v>1141</v>
      </c>
      <c r="F5194" s="81">
        <v>18.942</v>
      </c>
      <c r="G5194" s="81" t="s">
        <v>528</v>
      </c>
      <c r="H5194" s="81" t="s">
        <v>1364</v>
      </c>
      <c r="I5194" s="81" t="s">
        <v>4053</v>
      </c>
      <c r="J5194" s="81" t="s">
        <v>14</v>
      </c>
      <c r="K5194" s="81" t="s">
        <v>494</v>
      </c>
      <c r="L5194" s="81">
        <v>-108.24315155555556</v>
      </c>
      <c r="M5194" s="81">
        <v>40.125660500000002</v>
      </c>
      <c r="N5194" s="190">
        <v>0</v>
      </c>
      <c r="O5194" s="185">
        <v>0.50379784611182987</v>
      </c>
      <c r="P5194" s="185">
        <v>0</v>
      </c>
      <c r="Q5194" s="185">
        <v>0</v>
      </c>
      <c r="R5194" s="186">
        <v>0</v>
      </c>
    </row>
    <row r="5195" spans="1:18" s="81" customFormat="1" x14ac:dyDescent="0.2">
      <c r="A5195" s="81" t="s">
        <v>147</v>
      </c>
      <c r="B5195" s="81" t="s">
        <v>493</v>
      </c>
      <c r="C5195" s="81" t="str">
        <f t="shared" si="81"/>
        <v>08103</v>
      </c>
      <c r="D5195" s="81" t="s">
        <v>606</v>
      </c>
      <c r="E5195" s="81" t="s">
        <v>1143</v>
      </c>
      <c r="F5195" s="81">
        <v>153.30000000000001</v>
      </c>
      <c r="G5195" s="81" t="s">
        <v>528</v>
      </c>
      <c r="H5195" s="81" t="s">
        <v>565</v>
      </c>
      <c r="I5195" s="81" t="s">
        <v>4054</v>
      </c>
      <c r="J5195" s="81" t="s">
        <v>14</v>
      </c>
      <c r="K5195" s="81" t="s">
        <v>494</v>
      </c>
      <c r="L5195" s="81">
        <v>-108.31912352777778</v>
      </c>
      <c r="M5195" s="81">
        <v>39.855481944444449</v>
      </c>
      <c r="N5195" s="190">
        <v>0</v>
      </c>
      <c r="O5195" s="185">
        <v>9.9782959620052107</v>
      </c>
      <c r="P5195" s="185">
        <v>0</v>
      </c>
      <c r="Q5195" s="185">
        <v>0</v>
      </c>
      <c r="R5195" s="186">
        <v>0</v>
      </c>
    </row>
    <row r="5196" spans="1:18" s="81" customFormat="1" x14ac:dyDescent="0.2">
      <c r="A5196" s="81" t="s">
        <v>147</v>
      </c>
      <c r="B5196" s="81" t="s">
        <v>493</v>
      </c>
      <c r="C5196" s="81" t="str">
        <f t="shared" si="81"/>
        <v>08103</v>
      </c>
      <c r="D5196" s="81" t="s">
        <v>606</v>
      </c>
      <c r="E5196" s="81" t="s">
        <v>1161</v>
      </c>
      <c r="F5196" s="81">
        <v>45.99</v>
      </c>
      <c r="G5196" s="81" t="s">
        <v>528</v>
      </c>
      <c r="H5196" s="81" t="s">
        <v>565</v>
      </c>
      <c r="I5196" s="81" t="s">
        <v>4055</v>
      </c>
      <c r="J5196" s="81" t="s">
        <v>14</v>
      </c>
      <c r="K5196" s="81" t="s">
        <v>494</v>
      </c>
      <c r="L5196" s="81">
        <v>-108.35620127777777</v>
      </c>
      <c r="M5196" s="81">
        <v>39.994929277777779</v>
      </c>
      <c r="N5196" s="190">
        <v>0</v>
      </c>
      <c r="O5196" s="185">
        <v>2.9934890619740675</v>
      </c>
      <c r="P5196" s="185">
        <v>0</v>
      </c>
      <c r="Q5196" s="185">
        <v>0</v>
      </c>
      <c r="R5196" s="186">
        <v>0</v>
      </c>
    </row>
    <row r="5197" spans="1:18" s="81" customFormat="1" x14ac:dyDescent="0.2">
      <c r="A5197" s="81" t="s">
        <v>147</v>
      </c>
      <c r="B5197" s="81" t="s">
        <v>493</v>
      </c>
      <c r="C5197" s="81" t="str">
        <f t="shared" si="81"/>
        <v>08103</v>
      </c>
      <c r="D5197" s="81" t="s">
        <v>606</v>
      </c>
      <c r="E5197" s="81" t="s">
        <v>1161</v>
      </c>
      <c r="F5197" s="81">
        <v>1217.1600000000001</v>
      </c>
      <c r="G5197" s="81" t="s">
        <v>528</v>
      </c>
      <c r="H5197" s="81" t="s">
        <v>4041</v>
      </c>
      <c r="I5197" s="81" t="s">
        <v>4055</v>
      </c>
      <c r="J5197" s="81" t="s">
        <v>18</v>
      </c>
      <c r="K5197" s="81" t="s">
        <v>320</v>
      </c>
      <c r="L5197" s="81">
        <v>-108.35620127777777</v>
      </c>
      <c r="M5197" s="81">
        <v>39.994929277777779</v>
      </c>
      <c r="N5197" s="190">
        <v>0</v>
      </c>
      <c r="O5197" s="185">
        <v>2.5791629999999999</v>
      </c>
      <c r="P5197" s="185">
        <v>0</v>
      </c>
      <c r="Q5197" s="185">
        <v>0</v>
      </c>
      <c r="R5197" s="186">
        <v>0</v>
      </c>
    </row>
    <row r="5198" spans="1:18" s="81" customFormat="1" x14ac:dyDescent="0.2">
      <c r="A5198" s="81" t="s">
        <v>147</v>
      </c>
      <c r="B5198" s="81" t="s">
        <v>493</v>
      </c>
      <c r="C5198" s="81" t="str">
        <f t="shared" si="81"/>
        <v>08103</v>
      </c>
      <c r="D5198" s="81" t="s">
        <v>606</v>
      </c>
      <c r="E5198" s="81" t="s">
        <v>1163</v>
      </c>
      <c r="F5198" s="81">
        <v>62.874000000000002</v>
      </c>
      <c r="G5198" s="81" t="s">
        <v>528</v>
      </c>
      <c r="H5198" s="81" t="s">
        <v>975</v>
      </c>
      <c r="I5198" s="81" t="s">
        <v>4056</v>
      </c>
      <c r="J5198" s="81" t="s">
        <v>14</v>
      </c>
      <c r="K5198" s="81" t="s">
        <v>494</v>
      </c>
      <c r="L5198" s="81">
        <v>-108.39893919444445</v>
      </c>
      <c r="M5198" s="81">
        <v>40.013579111111113</v>
      </c>
      <c r="N5198" s="190">
        <v>0</v>
      </c>
      <c r="O5198" s="185">
        <v>4.0924683983034482</v>
      </c>
      <c r="P5198" s="185">
        <v>0</v>
      </c>
      <c r="Q5198" s="185">
        <v>0</v>
      </c>
      <c r="R5198" s="186">
        <v>0</v>
      </c>
    </row>
    <row r="5199" spans="1:18" s="81" customFormat="1" x14ac:dyDescent="0.2">
      <c r="A5199" s="81" t="s">
        <v>147</v>
      </c>
      <c r="B5199" s="81" t="s">
        <v>493</v>
      </c>
      <c r="C5199" s="81" t="str">
        <f t="shared" si="81"/>
        <v>08103</v>
      </c>
      <c r="D5199" s="81" t="s">
        <v>606</v>
      </c>
      <c r="E5199" s="81" t="s">
        <v>1167</v>
      </c>
      <c r="F5199" s="81">
        <v>117.642</v>
      </c>
      <c r="G5199" s="81" t="s">
        <v>528</v>
      </c>
      <c r="H5199" s="81" t="s">
        <v>565</v>
      </c>
      <c r="I5199" s="81" t="s">
        <v>3940</v>
      </c>
      <c r="J5199" s="81" t="s">
        <v>14</v>
      </c>
      <c r="K5199" s="81" t="s">
        <v>494</v>
      </c>
      <c r="L5199" s="81">
        <v>-108.26026816666666</v>
      </c>
      <c r="M5199" s="81">
        <v>39.885911055555553</v>
      </c>
      <c r="N5199" s="190">
        <v>0</v>
      </c>
      <c r="O5199" s="185">
        <v>7.6573169287711425</v>
      </c>
      <c r="P5199" s="185">
        <v>0</v>
      </c>
      <c r="Q5199" s="185">
        <v>0</v>
      </c>
      <c r="R5199" s="186">
        <v>0</v>
      </c>
    </row>
    <row r="5200" spans="1:18" s="81" customFormat="1" x14ac:dyDescent="0.2">
      <c r="A5200" s="81" t="s">
        <v>147</v>
      </c>
      <c r="B5200" s="81" t="s">
        <v>493</v>
      </c>
      <c r="C5200" s="81" t="str">
        <f t="shared" si="81"/>
        <v>08103</v>
      </c>
      <c r="D5200" s="81" t="s">
        <v>606</v>
      </c>
      <c r="E5200" s="81" t="s">
        <v>1173</v>
      </c>
      <c r="F5200" s="81">
        <v>3.1920000000000002</v>
      </c>
      <c r="G5200" s="81" t="s">
        <v>528</v>
      </c>
      <c r="H5200" s="81" t="s">
        <v>565</v>
      </c>
      <c r="I5200" s="81" t="s">
        <v>4057</v>
      </c>
      <c r="J5200" s="81" t="s">
        <v>14</v>
      </c>
      <c r="K5200" s="81" t="s">
        <v>494</v>
      </c>
      <c r="L5200" s="81">
        <v>-108.29417288888888</v>
      </c>
      <c r="M5200" s="81">
        <v>39.893047305555555</v>
      </c>
      <c r="N5200" s="190">
        <v>0</v>
      </c>
      <c r="O5200" s="185">
        <v>0.20776310312489532</v>
      </c>
      <c r="P5200" s="185">
        <v>0</v>
      </c>
      <c r="Q5200" s="185">
        <v>0</v>
      </c>
      <c r="R5200" s="186">
        <v>0</v>
      </c>
    </row>
    <row r="5201" spans="1:18" s="81" customFormat="1" x14ac:dyDescent="0.2">
      <c r="A5201" s="81" t="s">
        <v>147</v>
      </c>
      <c r="B5201" s="81" t="s">
        <v>493</v>
      </c>
      <c r="C5201" s="81" t="str">
        <f t="shared" si="81"/>
        <v>08103</v>
      </c>
      <c r="D5201" s="81" t="s">
        <v>606</v>
      </c>
      <c r="E5201" s="81" t="s">
        <v>1175</v>
      </c>
      <c r="F5201" s="81">
        <v>95.927999999999997</v>
      </c>
      <c r="G5201" s="81" t="s">
        <v>528</v>
      </c>
      <c r="H5201" s="81" t="s">
        <v>565</v>
      </c>
      <c r="I5201" s="81" t="s">
        <v>4058</v>
      </c>
      <c r="J5201" s="81" t="s">
        <v>14</v>
      </c>
      <c r="K5201" s="81" t="s">
        <v>494</v>
      </c>
      <c r="L5201" s="81">
        <v>-108.22125083333333</v>
      </c>
      <c r="M5201" s="81">
        <v>39.885887472222223</v>
      </c>
      <c r="N5201" s="190">
        <v>0</v>
      </c>
      <c r="O5201" s="185">
        <v>6.2438279939113279</v>
      </c>
      <c r="P5201" s="185">
        <v>0</v>
      </c>
      <c r="Q5201" s="185">
        <v>0</v>
      </c>
      <c r="R5201" s="186">
        <v>0</v>
      </c>
    </row>
    <row r="5202" spans="1:18" s="81" customFormat="1" x14ac:dyDescent="0.2">
      <c r="A5202" s="81" t="s">
        <v>147</v>
      </c>
      <c r="B5202" s="81" t="s">
        <v>493</v>
      </c>
      <c r="C5202" s="81" t="str">
        <f t="shared" si="81"/>
        <v>08103</v>
      </c>
      <c r="D5202" s="81" t="s">
        <v>606</v>
      </c>
      <c r="E5202" s="81" t="s">
        <v>1177</v>
      </c>
      <c r="F5202" s="81">
        <v>45.99</v>
      </c>
      <c r="G5202" s="81" t="s">
        <v>528</v>
      </c>
      <c r="H5202" s="81" t="s">
        <v>565</v>
      </c>
      <c r="I5202" s="81" t="s">
        <v>4059</v>
      </c>
      <c r="J5202" s="81" t="s">
        <v>14</v>
      </c>
      <c r="K5202" s="81" t="s">
        <v>494</v>
      </c>
      <c r="L5202" s="81">
        <v>-108.35638486111111</v>
      </c>
      <c r="M5202" s="81">
        <v>40.006777527777778</v>
      </c>
      <c r="N5202" s="190">
        <v>0</v>
      </c>
      <c r="O5202" s="185">
        <v>2.9934890619740675</v>
      </c>
      <c r="P5202" s="185">
        <v>0</v>
      </c>
      <c r="Q5202" s="185">
        <v>0</v>
      </c>
      <c r="R5202" s="186">
        <v>0</v>
      </c>
    </row>
    <row r="5203" spans="1:18" s="81" customFormat="1" x14ac:dyDescent="0.2">
      <c r="A5203" s="81" t="s">
        <v>147</v>
      </c>
      <c r="B5203" s="81" t="s">
        <v>493</v>
      </c>
      <c r="C5203" s="81" t="str">
        <f t="shared" si="81"/>
        <v>08103</v>
      </c>
      <c r="D5203" s="81" t="s">
        <v>606</v>
      </c>
      <c r="E5203" s="81" t="s">
        <v>1179</v>
      </c>
      <c r="F5203" s="81">
        <v>153.30000000000001</v>
      </c>
      <c r="G5203" s="81" t="s">
        <v>528</v>
      </c>
      <c r="H5203" s="81" t="s">
        <v>565</v>
      </c>
      <c r="I5203" s="81" t="s">
        <v>4060</v>
      </c>
      <c r="J5203" s="81" t="s">
        <v>14</v>
      </c>
      <c r="K5203" s="81" t="s">
        <v>494</v>
      </c>
      <c r="L5203" s="81">
        <v>-108.37541227777777</v>
      </c>
      <c r="M5203" s="81">
        <v>40.027992916666669</v>
      </c>
      <c r="N5203" s="190">
        <v>0</v>
      </c>
      <c r="O5203" s="185">
        <v>9.9782959620052107</v>
      </c>
      <c r="P5203" s="185">
        <v>0</v>
      </c>
      <c r="Q5203" s="185">
        <v>0</v>
      </c>
      <c r="R5203" s="186">
        <v>0</v>
      </c>
    </row>
    <row r="5204" spans="1:18" s="81" customFormat="1" x14ac:dyDescent="0.2">
      <c r="A5204" s="81" t="s">
        <v>147</v>
      </c>
      <c r="B5204" s="81" t="s">
        <v>493</v>
      </c>
      <c r="C5204" s="81" t="str">
        <f t="shared" si="81"/>
        <v>08103</v>
      </c>
      <c r="D5204" s="81" t="s">
        <v>606</v>
      </c>
      <c r="E5204" s="81" t="s">
        <v>1201</v>
      </c>
      <c r="F5204" s="81">
        <v>30.66</v>
      </c>
      <c r="G5204" s="81" t="s">
        <v>528</v>
      </c>
      <c r="H5204" s="81" t="s">
        <v>565</v>
      </c>
      <c r="I5204" s="81" t="s">
        <v>4061</v>
      </c>
      <c r="J5204" s="81" t="s">
        <v>14</v>
      </c>
      <c r="K5204" s="81" t="s">
        <v>494</v>
      </c>
      <c r="L5204" s="81">
        <v>-108.35618936111111</v>
      </c>
      <c r="M5204" s="81">
        <v>39.991313888888889</v>
      </c>
      <c r="N5204" s="190">
        <v>0</v>
      </c>
      <c r="O5204" s="185">
        <v>1.9956591924010423</v>
      </c>
      <c r="P5204" s="185">
        <v>0</v>
      </c>
      <c r="Q5204" s="185">
        <v>0</v>
      </c>
      <c r="R5204" s="186">
        <v>0</v>
      </c>
    </row>
    <row r="5205" spans="1:18" s="81" customFormat="1" x14ac:dyDescent="0.2">
      <c r="A5205" s="81" t="s">
        <v>147</v>
      </c>
      <c r="B5205" s="81" t="s">
        <v>493</v>
      </c>
      <c r="C5205" s="81" t="str">
        <f t="shared" si="81"/>
        <v>08103</v>
      </c>
      <c r="D5205" s="81" t="s">
        <v>606</v>
      </c>
      <c r="E5205" s="81" t="s">
        <v>1217</v>
      </c>
      <c r="F5205" s="81">
        <v>310.8</v>
      </c>
      <c r="G5205" s="81" t="s">
        <v>528</v>
      </c>
      <c r="H5205" s="81" t="s">
        <v>565</v>
      </c>
      <c r="I5205" s="81" t="s">
        <v>4062</v>
      </c>
      <c r="J5205" s="81" t="s">
        <v>14</v>
      </c>
      <c r="K5205" s="81" t="s">
        <v>494</v>
      </c>
      <c r="L5205" s="81">
        <v>-108.19129705555557</v>
      </c>
      <c r="M5205" s="81">
        <v>40.16187025</v>
      </c>
      <c r="N5205" s="190">
        <v>0</v>
      </c>
      <c r="O5205" s="185">
        <v>20.229565304266124</v>
      </c>
      <c r="P5205" s="185">
        <v>0</v>
      </c>
      <c r="Q5205" s="185">
        <v>0</v>
      </c>
      <c r="R5205" s="186">
        <v>0</v>
      </c>
    </row>
    <row r="5206" spans="1:18" s="81" customFormat="1" x14ac:dyDescent="0.2">
      <c r="A5206" s="81" t="s">
        <v>147</v>
      </c>
      <c r="B5206" s="81" t="s">
        <v>493</v>
      </c>
      <c r="C5206" s="81" t="str">
        <f t="shared" si="81"/>
        <v>08103</v>
      </c>
      <c r="D5206" s="81" t="s">
        <v>606</v>
      </c>
      <c r="E5206" s="81" t="s">
        <v>1219</v>
      </c>
      <c r="F5206" s="81">
        <v>62.747999999999998</v>
      </c>
      <c r="G5206" s="81" t="s">
        <v>528</v>
      </c>
      <c r="H5206" s="81" t="s">
        <v>565</v>
      </c>
      <c r="I5206" s="81" t="s">
        <v>4063</v>
      </c>
      <c r="J5206" s="81" t="s">
        <v>14</v>
      </c>
      <c r="K5206" s="81" t="s">
        <v>494</v>
      </c>
      <c r="L5206" s="81">
        <v>-108.20541747222222</v>
      </c>
      <c r="M5206" s="81">
        <v>40.143719194444444</v>
      </c>
      <c r="N5206" s="190">
        <v>0</v>
      </c>
      <c r="O5206" s="185">
        <v>4.0841852114288635</v>
      </c>
      <c r="P5206" s="185">
        <v>0</v>
      </c>
      <c r="Q5206" s="185">
        <v>0</v>
      </c>
      <c r="R5206" s="186">
        <v>0</v>
      </c>
    </row>
    <row r="5207" spans="1:18" s="81" customFormat="1" x14ac:dyDescent="0.2">
      <c r="A5207" s="81" t="s">
        <v>147</v>
      </c>
      <c r="B5207" s="81" t="s">
        <v>493</v>
      </c>
      <c r="C5207" s="81" t="str">
        <f t="shared" si="81"/>
        <v>08103</v>
      </c>
      <c r="D5207" s="81" t="s">
        <v>606</v>
      </c>
      <c r="E5207" s="81" t="s">
        <v>1221</v>
      </c>
      <c r="F5207" s="81">
        <v>159.6</v>
      </c>
      <c r="G5207" s="81" t="s">
        <v>528</v>
      </c>
      <c r="H5207" s="81" t="s">
        <v>565</v>
      </c>
      <c r="I5207" s="81" t="s">
        <v>4064</v>
      </c>
      <c r="J5207" s="81" t="s">
        <v>14</v>
      </c>
      <c r="K5207" s="81" t="s">
        <v>494</v>
      </c>
      <c r="L5207" s="81">
        <v>-108.23136383333333</v>
      </c>
      <c r="M5207" s="81">
        <v>40.138330694444441</v>
      </c>
      <c r="N5207" s="190">
        <v>0</v>
      </c>
      <c r="O5207" s="185">
        <v>10.388155156244766</v>
      </c>
      <c r="P5207" s="185">
        <v>0</v>
      </c>
      <c r="Q5207" s="185">
        <v>0</v>
      </c>
      <c r="R5207" s="186">
        <v>0</v>
      </c>
    </row>
    <row r="5208" spans="1:18" s="81" customFormat="1" x14ac:dyDescent="0.2">
      <c r="A5208" s="81" t="s">
        <v>147</v>
      </c>
      <c r="B5208" s="81" t="s">
        <v>493</v>
      </c>
      <c r="C5208" s="81" t="str">
        <f t="shared" si="81"/>
        <v>08103</v>
      </c>
      <c r="D5208" s="81" t="s">
        <v>606</v>
      </c>
      <c r="E5208" s="81" t="s">
        <v>1223</v>
      </c>
      <c r="F5208" s="81">
        <v>95.76</v>
      </c>
      <c r="G5208" s="81" t="s">
        <v>528</v>
      </c>
      <c r="H5208" s="81" t="s">
        <v>531</v>
      </c>
      <c r="I5208" s="81" t="s">
        <v>4065</v>
      </c>
      <c r="J5208" s="81" t="s">
        <v>14</v>
      </c>
      <c r="K5208" s="81" t="s">
        <v>494</v>
      </c>
      <c r="L5208" s="81">
        <v>-108.43207725000001</v>
      </c>
      <c r="M5208" s="81">
        <v>40.151379361111111</v>
      </c>
      <c r="N5208" s="190">
        <v>0</v>
      </c>
      <c r="O5208" s="185">
        <v>6.2330177516087346</v>
      </c>
      <c r="P5208" s="185">
        <v>0</v>
      </c>
      <c r="Q5208" s="185">
        <v>0</v>
      </c>
      <c r="R5208" s="186">
        <v>0</v>
      </c>
    </row>
    <row r="5209" spans="1:18" s="81" customFormat="1" x14ac:dyDescent="0.2">
      <c r="A5209" s="81" t="s">
        <v>147</v>
      </c>
      <c r="B5209" s="81" t="s">
        <v>493</v>
      </c>
      <c r="C5209" s="81" t="str">
        <f t="shared" si="81"/>
        <v>08103</v>
      </c>
      <c r="D5209" s="81" t="s">
        <v>606</v>
      </c>
      <c r="E5209" s="81" t="s">
        <v>4066</v>
      </c>
      <c r="F5209" s="81">
        <v>43.134</v>
      </c>
      <c r="G5209" s="81" t="s">
        <v>528</v>
      </c>
      <c r="H5209" s="81" t="s">
        <v>565</v>
      </c>
      <c r="I5209" s="81" t="s">
        <v>4067</v>
      </c>
      <c r="J5209" s="81" t="s">
        <v>14</v>
      </c>
      <c r="K5209" s="81" t="s">
        <v>494</v>
      </c>
      <c r="L5209" s="81">
        <v>-108.35346799999999</v>
      </c>
      <c r="M5209" s="81">
        <v>39.720669000000001</v>
      </c>
      <c r="N5209" s="190">
        <v>0</v>
      </c>
      <c r="O5209" s="185">
        <v>2.8075356172272041</v>
      </c>
      <c r="P5209" s="185">
        <v>0</v>
      </c>
      <c r="Q5209" s="185">
        <v>0</v>
      </c>
      <c r="R5209" s="186">
        <v>0</v>
      </c>
    </row>
    <row r="5210" spans="1:18" s="81" customFormat="1" x14ac:dyDescent="0.2">
      <c r="A5210" s="81" t="s">
        <v>147</v>
      </c>
      <c r="B5210" s="81" t="s">
        <v>493</v>
      </c>
      <c r="C5210" s="81" t="str">
        <f t="shared" si="81"/>
        <v>08103</v>
      </c>
      <c r="D5210" s="81" t="s">
        <v>606</v>
      </c>
      <c r="E5210" s="81" t="s">
        <v>1225</v>
      </c>
      <c r="F5210" s="81">
        <v>2.2999999999999998</v>
      </c>
      <c r="G5210" s="81" t="s">
        <v>515</v>
      </c>
      <c r="H5210" s="81" t="s">
        <v>4068</v>
      </c>
      <c r="I5210" s="81" t="s">
        <v>4069</v>
      </c>
      <c r="J5210" s="81" t="s">
        <v>716</v>
      </c>
      <c r="K5210" s="81" t="s">
        <v>333</v>
      </c>
      <c r="L5210" s="81">
        <v>-108.37552419444444</v>
      </c>
      <c r="M5210" s="81">
        <v>39.706956833333336</v>
      </c>
      <c r="N5210" s="190">
        <v>0</v>
      </c>
      <c r="O5210" s="185">
        <v>0</v>
      </c>
      <c r="P5210" s="185">
        <v>4.2779999999999996</v>
      </c>
      <c r="Q5210" s="185">
        <v>0</v>
      </c>
      <c r="R5210" s="186">
        <v>0</v>
      </c>
    </row>
    <row r="5211" spans="1:18" s="81" customFormat="1" x14ac:dyDescent="0.2">
      <c r="A5211" s="81" t="s">
        <v>147</v>
      </c>
      <c r="B5211" s="81" t="s">
        <v>493</v>
      </c>
      <c r="C5211" s="81" t="str">
        <f t="shared" si="81"/>
        <v>08103</v>
      </c>
      <c r="D5211" s="81" t="s">
        <v>606</v>
      </c>
      <c r="E5211" s="81" t="s">
        <v>1225</v>
      </c>
      <c r="F5211" s="81">
        <v>2.2999999999999998</v>
      </c>
      <c r="G5211" s="81" t="s">
        <v>515</v>
      </c>
      <c r="H5211" s="81" t="s">
        <v>4068</v>
      </c>
      <c r="I5211" s="81" t="s">
        <v>4069</v>
      </c>
      <c r="J5211" s="81" t="s">
        <v>716</v>
      </c>
      <c r="K5211" s="81" t="s">
        <v>333</v>
      </c>
      <c r="L5211" s="81">
        <v>-108.37552419444444</v>
      </c>
      <c r="M5211" s="81">
        <v>39.706956833333336</v>
      </c>
      <c r="N5211" s="190">
        <v>2.5415000000000001</v>
      </c>
      <c r="O5211" s="185">
        <v>0</v>
      </c>
      <c r="P5211" s="185">
        <v>0</v>
      </c>
      <c r="Q5211" s="185">
        <v>0</v>
      </c>
      <c r="R5211" s="186">
        <v>0</v>
      </c>
    </row>
    <row r="5212" spans="1:18" s="81" customFormat="1" x14ac:dyDescent="0.2">
      <c r="A5212" s="81" t="s">
        <v>147</v>
      </c>
      <c r="B5212" s="81" t="s">
        <v>493</v>
      </c>
      <c r="C5212" s="81" t="str">
        <f t="shared" si="81"/>
        <v>08103</v>
      </c>
      <c r="D5212" s="81" t="s">
        <v>606</v>
      </c>
      <c r="E5212" s="81" t="s">
        <v>1225</v>
      </c>
      <c r="F5212" s="81">
        <v>2.2999999999999998</v>
      </c>
      <c r="G5212" s="81" t="s">
        <v>515</v>
      </c>
      <c r="H5212" s="81" t="s">
        <v>4068</v>
      </c>
      <c r="I5212" s="81" t="s">
        <v>4069</v>
      </c>
      <c r="J5212" s="81" t="s">
        <v>716</v>
      </c>
      <c r="K5212" s="81" t="s">
        <v>333</v>
      </c>
      <c r="L5212" s="81">
        <v>-108.37552419444444</v>
      </c>
      <c r="M5212" s="81">
        <v>39.706956833333336</v>
      </c>
      <c r="N5212" s="190">
        <v>0</v>
      </c>
      <c r="O5212" s="185">
        <v>0</v>
      </c>
      <c r="P5212" s="185">
        <v>0</v>
      </c>
      <c r="Q5212" s="185">
        <v>0</v>
      </c>
      <c r="R5212" s="186">
        <v>1.15E-2</v>
      </c>
    </row>
    <row r="5213" spans="1:18" s="81" customFormat="1" x14ac:dyDescent="0.2">
      <c r="A5213" s="81" t="s">
        <v>147</v>
      </c>
      <c r="B5213" s="81" t="s">
        <v>493</v>
      </c>
      <c r="C5213" s="81" t="str">
        <f t="shared" si="81"/>
        <v>08103</v>
      </c>
      <c r="D5213" s="81" t="s">
        <v>606</v>
      </c>
      <c r="E5213" s="81" t="s">
        <v>1225</v>
      </c>
      <c r="F5213" s="81">
        <v>2.2999999999999998</v>
      </c>
      <c r="G5213" s="81" t="s">
        <v>515</v>
      </c>
      <c r="H5213" s="81" t="s">
        <v>4068</v>
      </c>
      <c r="I5213" s="81" t="s">
        <v>4069</v>
      </c>
      <c r="J5213" s="81" t="s">
        <v>716</v>
      </c>
      <c r="K5213" s="81" t="s">
        <v>333</v>
      </c>
      <c r="L5213" s="81">
        <v>-108.37552419444444</v>
      </c>
      <c r="M5213" s="81">
        <v>39.706956833333336</v>
      </c>
      <c r="N5213" s="190">
        <v>0</v>
      </c>
      <c r="O5213" s="185">
        <v>0</v>
      </c>
      <c r="P5213" s="185">
        <v>0</v>
      </c>
      <c r="Q5213" s="185">
        <v>6.8999999999999997E-4</v>
      </c>
      <c r="R5213" s="186">
        <v>0</v>
      </c>
    </row>
    <row r="5214" spans="1:18" s="81" customFormat="1" x14ac:dyDescent="0.2">
      <c r="A5214" s="81" t="s">
        <v>147</v>
      </c>
      <c r="B5214" s="81" t="s">
        <v>493</v>
      </c>
      <c r="C5214" s="81" t="str">
        <f t="shared" si="81"/>
        <v>08103</v>
      </c>
      <c r="D5214" s="81" t="s">
        <v>606</v>
      </c>
      <c r="E5214" s="81" t="s">
        <v>1225</v>
      </c>
      <c r="F5214" s="81">
        <v>42.21</v>
      </c>
      <c r="G5214" s="81" t="s">
        <v>528</v>
      </c>
      <c r="H5214" s="81" t="s">
        <v>531</v>
      </c>
      <c r="I5214" s="81" t="s">
        <v>4069</v>
      </c>
      <c r="J5214" s="81" t="s">
        <v>14</v>
      </c>
      <c r="K5214" s="81" t="s">
        <v>494</v>
      </c>
      <c r="L5214" s="81">
        <v>-108.37552419444444</v>
      </c>
      <c r="M5214" s="81">
        <v>39.706956833333336</v>
      </c>
      <c r="N5214" s="190">
        <v>0</v>
      </c>
      <c r="O5214" s="185">
        <v>2.74744888756846</v>
      </c>
      <c r="P5214" s="185">
        <v>0</v>
      </c>
      <c r="Q5214" s="185">
        <v>0</v>
      </c>
      <c r="R5214" s="186">
        <v>0</v>
      </c>
    </row>
    <row r="5215" spans="1:18" s="81" customFormat="1" x14ac:dyDescent="0.2">
      <c r="A5215" s="81" t="s">
        <v>147</v>
      </c>
      <c r="B5215" s="81" t="s">
        <v>493</v>
      </c>
      <c r="C5215" s="81" t="str">
        <f t="shared" si="81"/>
        <v>08107</v>
      </c>
      <c r="D5215" s="81" t="s">
        <v>4070</v>
      </c>
      <c r="E5215" s="81" t="s">
        <v>4071</v>
      </c>
      <c r="F5215" s="81">
        <v>0</v>
      </c>
      <c r="G5215" s="81" t="s">
        <v>515</v>
      </c>
      <c r="H5215" s="81" t="s">
        <v>4072</v>
      </c>
      <c r="I5215" s="81" t="s">
        <v>4073</v>
      </c>
      <c r="J5215" s="81" t="s">
        <v>221</v>
      </c>
      <c r="K5215" s="81" t="s">
        <v>333</v>
      </c>
      <c r="L5215" s="81">
        <v>-107.10866561111111</v>
      </c>
      <c r="M5215" s="81">
        <v>40.438864749999993</v>
      </c>
      <c r="N5215" s="190">
        <v>0</v>
      </c>
      <c r="O5215" s="185">
        <v>0</v>
      </c>
      <c r="P5215" s="185">
        <v>0.41</v>
      </c>
      <c r="Q5215" s="185">
        <v>0</v>
      </c>
      <c r="R5215" s="186">
        <v>0</v>
      </c>
    </row>
    <row r="5216" spans="1:18" s="81" customFormat="1" x14ac:dyDescent="0.2">
      <c r="A5216" s="81" t="s">
        <v>147</v>
      </c>
      <c r="B5216" s="81" t="s">
        <v>493</v>
      </c>
      <c r="C5216" s="81" t="str">
        <f t="shared" si="81"/>
        <v>08107</v>
      </c>
      <c r="D5216" s="81" t="s">
        <v>4070</v>
      </c>
      <c r="E5216" s="81" t="s">
        <v>4071</v>
      </c>
      <c r="F5216" s="81">
        <v>0</v>
      </c>
      <c r="G5216" s="81" t="s">
        <v>515</v>
      </c>
      <c r="H5216" s="81" t="s">
        <v>4072</v>
      </c>
      <c r="I5216" s="81" t="s">
        <v>4073</v>
      </c>
      <c r="J5216" s="81" t="s">
        <v>221</v>
      </c>
      <c r="K5216" s="81" t="s">
        <v>333</v>
      </c>
      <c r="L5216" s="81">
        <v>-107.10866561111111</v>
      </c>
      <c r="M5216" s="81">
        <v>40.438864749999993</v>
      </c>
      <c r="N5216" s="190">
        <v>3.15</v>
      </c>
      <c r="O5216" s="185">
        <v>0</v>
      </c>
      <c r="P5216" s="185">
        <v>0</v>
      </c>
      <c r="Q5216" s="185">
        <v>0</v>
      </c>
      <c r="R5216" s="186">
        <v>0</v>
      </c>
    </row>
    <row r="5217" spans="1:18" s="81" customFormat="1" x14ac:dyDescent="0.2">
      <c r="A5217" s="81" t="s">
        <v>147</v>
      </c>
      <c r="B5217" s="81" t="s">
        <v>493</v>
      </c>
      <c r="C5217" s="81" t="str">
        <f t="shared" si="81"/>
        <v>08107</v>
      </c>
      <c r="D5217" s="81" t="s">
        <v>4070</v>
      </c>
      <c r="E5217" s="81" t="s">
        <v>4071</v>
      </c>
      <c r="F5217" s="81">
        <v>0</v>
      </c>
      <c r="G5217" s="81" t="s">
        <v>515</v>
      </c>
      <c r="H5217" s="81" t="s">
        <v>4072</v>
      </c>
      <c r="I5217" s="81" t="s">
        <v>4073</v>
      </c>
      <c r="J5217" s="81" t="s">
        <v>221</v>
      </c>
      <c r="K5217" s="81" t="s">
        <v>333</v>
      </c>
      <c r="L5217" s="81">
        <v>-107.10866561111111</v>
      </c>
      <c r="M5217" s="81">
        <v>40.438864749999993</v>
      </c>
      <c r="N5217" s="190">
        <v>0</v>
      </c>
      <c r="O5217" s="185">
        <v>0.13</v>
      </c>
      <c r="P5217" s="185">
        <v>0</v>
      </c>
      <c r="Q5217" s="185">
        <v>0</v>
      </c>
      <c r="R5217" s="186">
        <v>0</v>
      </c>
    </row>
    <row r="5218" spans="1:18" s="81" customFormat="1" x14ac:dyDescent="0.2">
      <c r="A5218" s="81" t="s">
        <v>147</v>
      </c>
      <c r="B5218" s="81" t="s">
        <v>493</v>
      </c>
      <c r="C5218" s="81" t="str">
        <f t="shared" si="81"/>
        <v>08107</v>
      </c>
      <c r="D5218" s="81" t="s">
        <v>4070</v>
      </c>
      <c r="E5218" s="81" t="s">
        <v>3730</v>
      </c>
      <c r="F5218" s="81">
        <v>7.01</v>
      </c>
      <c r="G5218" s="81" t="s">
        <v>515</v>
      </c>
      <c r="H5218" s="81" t="s">
        <v>1077</v>
      </c>
      <c r="I5218" s="81" t="s">
        <v>4074</v>
      </c>
      <c r="J5218" s="81" t="s">
        <v>221</v>
      </c>
      <c r="K5218" s="81" t="s">
        <v>333</v>
      </c>
      <c r="L5218" s="81">
        <v>-107.1310876111111</v>
      </c>
      <c r="M5218" s="81">
        <v>40.567426555555556</v>
      </c>
      <c r="N5218" s="190">
        <v>0</v>
      </c>
      <c r="O5218" s="185">
        <v>0</v>
      </c>
      <c r="P5218" s="185">
        <v>9.8000000000000007</v>
      </c>
      <c r="Q5218" s="185">
        <v>0</v>
      </c>
      <c r="R5218" s="186">
        <v>0</v>
      </c>
    </row>
    <row r="5219" spans="1:18" s="81" customFormat="1" x14ac:dyDescent="0.2">
      <c r="A5219" s="81" t="s">
        <v>147</v>
      </c>
      <c r="B5219" s="81" t="s">
        <v>493</v>
      </c>
      <c r="C5219" s="81" t="str">
        <f t="shared" si="81"/>
        <v>08107</v>
      </c>
      <c r="D5219" s="81" t="s">
        <v>4070</v>
      </c>
      <c r="E5219" s="81" t="s">
        <v>3730</v>
      </c>
      <c r="F5219" s="81">
        <v>7.01</v>
      </c>
      <c r="G5219" s="81" t="s">
        <v>515</v>
      </c>
      <c r="H5219" s="81" t="s">
        <v>1077</v>
      </c>
      <c r="I5219" s="81" t="s">
        <v>4074</v>
      </c>
      <c r="J5219" s="81" t="s">
        <v>221</v>
      </c>
      <c r="K5219" s="81" t="s">
        <v>333</v>
      </c>
      <c r="L5219" s="81">
        <v>-107.1310876111111</v>
      </c>
      <c r="M5219" s="81">
        <v>40.567426555555556</v>
      </c>
      <c r="N5219" s="190">
        <v>9.8000000000000007</v>
      </c>
      <c r="O5219" s="185">
        <v>0</v>
      </c>
      <c r="P5219" s="185">
        <v>0</v>
      </c>
      <c r="Q5219" s="185">
        <v>0</v>
      </c>
      <c r="R5219" s="186">
        <v>0</v>
      </c>
    </row>
    <row r="5220" spans="1:18" s="81" customFormat="1" x14ac:dyDescent="0.2">
      <c r="A5220" s="81" t="s">
        <v>147</v>
      </c>
      <c r="B5220" s="81" t="s">
        <v>493</v>
      </c>
      <c r="C5220" s="81" t="str">
        <f t="shared" si="81"/>
        <v>08107</v>
      </c>
      <c r="D5220" s="81" t="s">
        <v>4070</v>
      </c>
      <c r="E5220" s="81" t="s">
        <v>3730</v>
      </c>
      <c r="F5220" s="81">
        <v>7.01</v>
      </c>
      <c r="G5220" s="81" t="s">
        <v>515</v>
      </c>
      <c r="H5220" s="81" t="s">
        <v>1077</v>
      </c>
      <c r="I5220" s="81" t="s">
        <v>4074</v>
      </c>
      <c r="J5220" s="81" t="s">
        <v>221</v>
      </c>
      <c r="K5220" s="81" t="s">
        <v>333</v>
      </c>
      <c r="L5220" s="81">
        <v>-107.1310876111111</v>
      </c>
      <c r="M5220" s="81">
        <v>40.567426555555556</v>
      </c>
      <c r="N5220" s="190">
        <v>0</v>
      </c>
      <c r="O5220" s="185">
        <v>0</v>
      </c>
      <c r="P5220" s="185">
        <v>0</v>
      </c>
      <c r="Q5220" s="185">
        <v>0</v>
      </c>
      <c r="R5220" s="186">
        <v>3.5049999999999998E-2</v>
      </c>
    </row>
    <row r="5221" spans="1:18" s="81" customFormat="1" x14ac:dyDescent="0.2">
      <c r="A5221" s="81" t="s">
        <v>147</v>
      </c>
      <c r="B5221" s="81" t="s">
        <v>493</v>
      </c>
      <c r="C5221" s="81" t="str">
        <f t="shared" si="81"/>
        <v>08107</v>
      </c>
      <c r="D5221" s="81" t="s">
        <v>4070</v>
      </c>
      <c r="E5221" s="81" t="s">
        <v>3730</v>
      </c>
      <c r="F5221" s="81">
        <v>7.01</v>
      </c>
      <c r="G5221" s="81" t="s">
        <v>515</v>
      </c>
      <c r="H5221" s="81" t="s">
        <v>1077</v>
      </c>
      <c r="I5221" s="81" t="s">
        <v>4074</v>
      </c>
      <c r="J5221" s="81" t="s">
        <v>221</v>
      </c>
      <c r="K5221" s="81" t="s">
        <v>333</v>
      </c>
      <c r="L5221" s="81">
        <v>-107.1310876111111</v>
      </c>
      <c r="M5221" s="81">
        <v>40.567426555555556</v>
      </c>
      <c r="N5221" s="190">
        <v>0</v>
      </c>
      <c r="O5221" s="185">
        <v>0</v>
      </c>
      <c r="P5221" s="185">
        <v>0</v>
      </c>
      <c r="Q5221" s="185">
        <v>0</v>
      </c>
      <c r="R5221" s="186">
        <v>0</v>
      </c>
    </row>
    <row r="5222" spans="1:18" s="81" customFormat="1" x14ac:dyDescent="0.2">
      <c r="A5222" s="81" t="s">
        <v>147</v>
      </c>
      <c r="B5222" s="81" t="s">
        <v>493</v>
      </c>
      <c r="C5222" s="81" t="str">
        <f t="shared" si="81"/>
        <v>08107</v>
      </c>
      <c r="D5222" s="81" t="s">
        <v>4070</v>
      </c>
      <c r="E5222" s="81" t="s">
        <v>3730</v>
      </c>
      <c r="F5222" s="81">
        <v>7.01</v>
      </c>
      <c r="G5222" s="81" t="s">
        <v>515</v>
      </c>
      <c r="H5222" s="81" t="s">
        <v>1077</v>
      </c>
      <c r="I5222" s="81" t="s">
        <v>4074</v>
      </c>
      <c r="J5222" s="81" t="s">
        <v>221</v>
      </c>
      <c r="K5222" s="81" t="s">
        <v>333</v>
      </c>
      <c r="L5222" s="81">
        <v>-107.1310876111111</v>
      </c>
      <c r="M5222" s="81">
        <v>40.567426555555556</v>
      </c>
      <c r="N5222" s="190">
        <v>0</v>
      </c>
      <c r="O5222" s="185">
        <v>0</v>
      </c>
      <c r="P5222" s="185">
        <v>0</v>
      </c>
      <c r="Q5222" s="185">
        <v>2.1029999999999998E-3</v>
      </c>
      <c r="R5222" s="186">
        <v>0</v>
      </c>
    </row>
    <row r="5223" spans="1:18" s="81" customFormat="1" x14ac:dyDescent="0.2">
      <c r="A5223" s="81" t="s">
        <v>147</v>
      </c>
      <c r="B5223" s="81" t="s">
        <v>493</v>
      </c>
      <c r="C5223" s="81" t="str">
        <f t="shared" si="81"/>
        <v>08107</v>
      </c>
      <c r="D5223" s="81" t="s">
        <v>4070</v>
      </c>
      <c r="E5223" s="81" t="s">
        <v>3730</v>
      </c>
      <c r="F5223" s="81">
        <v>7.01</v>
      </c>
      <c r="G5223" s="81" t="s">
        <v>515</v>
      </c>
      <c r="H5223" s="81" t="s">
        <v>1077</v>
      </c>
      <c r="I5223" s="81" t="s">
        <v>4074</v>
      </c>
      <c r="J5223" s="81" t="s">
        <v>221</v>
      </c>
      <c r="K5223" s="81" t="s">
        <v>333</v>
      </c>
      <c r="L5223" s="81">
        <v>-107.1310876111111</v>
      </c>
      <c r="M5223" s="81">
        <v>40.567426555555556</v>
      </c>
      <c r="N5223" s="190">
        <v>0</v>
      </c>
      <c r="O5223" s="185">
        <v>0.2</v>
      </c>
      <c r="P5223" s="185">
        <v>0</v>
      </c>
      <c r="Q5223" s="185">
        <v>0</v>
      </c>
      <c r="R5223" s="186">
        <v>0</v>
      </c>
    </row>
    <row r="5224" spans="1:18" s="81" customFormat="1" x14ac:dyDescent="0.2">
      <c r="A5224" s="81" t="s">
        <v>147</v>
      </c>
      <c r="B5224" s="81" t="s">
        <v>493</v>
      </c>
      <c r="C5224" s="81" t="str">
        <f t="shared" si="81"/>
        <v>08107</v>
      </c>
      <c r="D5224" s="81" t="s">
        <v>4070</v>
      </c>
      <c r="E5224" s="81" t="s">
        <v>3730</v>
      </c>
      <c r="F5224" s="81">
        <v>3066</v>
      </c>
      <c r="G5224" s="81" t="s">
        <v>528</v>
      </c>
      <c r="H5224" s="81" t="s">
        <v>1066</v>
      </c>
      <c r="I5224" s="81" t="s">
        <v>4074</v>
      </c>
      <c r="J5224" s="81" t="s">
        <v>14</v>
      </c>
      <c r="K5224" s="81" t="s">
        <v>494</v>
      </c>
      <c r="L5224" s="81">
        <v>-107.1310876111111</v>
      </c>
      <c r="M5224" s="81">
        <v>40.567426555555556</v>
      </c>
      <c r="N5224" s="190">
        <v>0</v>
      </c>
      <c r="O5224" s="185">
        <v>0</v>
      </c>
      <c r="P5224" s="185">
        <v>0</v>
      </c>
      <c r="Q5224" s="185">
        <v>0</v>
      </c>
      <c r="R5224" s="186">
        <v>0</v>
      </c>
    </row>
    <row r="5225" spans="1:18" s="81" customFormat="1" x14ac:dyDescent="0.2">
      <c r="A5225" s="81" t="s">
        <v>147</v>
      </c>
      <c r="B5225" s="81" t="s">
        <v>493</v>
      </c>
      <c r="C5225" s="81" t="str">
        <f t="shared" si="81"/>
        <v>08107</v>
      </c>
      <c r="D5225" s="81" t="s">
        <v>4070</v>
      </c>
      <c r="E5225" s="81" t="s">
        <v>3730</v>
      </c>
      <c r="F5225" s="81">
        <v>3066</v>
      </c>
      <c r="G5225" s="81" t="s">
        <v>528</v>
      </c>
      <c r="H5225" s="81" t="s">
        <v>1066</v>
      </c>
      <c r="I5225" s="81" t="s">
        <v>4074</v>
      </c>
      <c r="J5225" s="81" t="s">
        <v>14</v>
      </c>
      <c r="K5225" s="81" t="s">
        <v>494</v>
      </c>
      <c r="L5225" s="81">
        <v>-107.1310876111111</v>
      </c>
      <c r="M5225" s="81">
        <v>40.567426555555556</v>
      </c>
      <c r="N5225" s="190">
        <v>0</v>
      </c>
      <c r="O5225" s="185">
        <v>0</v>
      </c>
      <c r="P5225" s="185">
        <v>0</v>
      </c>
      <c r="Q5225" s="185">
        <v>0</v>
      </c>
      <c r="R5225" s="186">
        <v>0</v>
      </c>
    </row>
    <row r="5226" spans="1:18" s="81" customFormat="1" x14ac:dyDescent="0.2">
      <c r="A5226" s="81" t="s">
        <v>147</v>
      </c>
      <c r="B5226" s="81" t="s">
        <v>493</v>
      </c>
      <c r="C5226" s="81" t="str">
        <f t="shared" si="81"/>
        <v>08107</v>
      </c>
      <c r="D5226" s="81" t="s">
        <v>4070</v>
      </c>
      <c r="E5226" s="81" t="s">
        <v>3730</v>
      </c>
      <c r="F5226" s="81">
        <v>3066</v>
      </c>
      <c r="G5226" s="81" t="s">
        <v>528</v>
      </c>
      <c r="H5226" s="81" t="s">
        <v>1066</v>
      </c>
      <c r="I5226" s="81" t="s">
        <v>4074</v>
      </c>
      <c r="J5226" s="81" t="s">
        <v>14</v>
      </c>
      <c r="K5226" s="81" t="s">
        <v>494</v>
      </c>
      <c r="L5226" s="81">
        <v>-107.1310876111111</v>
      </c>
      <c r="M5226" s="81">
        <v>40.567426555555556</v>
      </c>
      <c r="N5226" s="190">
        <v>0</v>
      </c>
      <c r="O5226" s="185">
        <v>127.79262437958613</v>
      </c>
      <c r="P5226" s="185">
        <v>0</v>
      </c>
      <c r="Q5226" s="185">
        <v>0</v>
      </c>
      <c r="R5226" s="186">
        <v>0</v>
      </c>
    </row>
    <row r="5227" spans="1:18" s="81" customFormat="1" x14ac:dyDescent="0.2">
      <c r="A5227" s="81" t="s">
        <v>147</v>
      </c>
      <c r="B5227" s="81" t="s">
        <v>493</v>
      </c>
      <c r="C5227" s="81" t="str">
        <f t="shared" si="81"/>
        <v>08107</v>
      </c>
      <c r="D5227" s="81" t="s">
        <v>4070</v>
      </c>
      <c r="E5227" s="81" t="s">
        <v>648</v>
      </c>
      <c r="F5227" s="81">
        <v>78.623999999999995</v>
      </c>
      <c r="G5227" s="81" t="s">
        <v>528</v>
      </c>
      <c r="H5227" s="81" t="s">
        <v>565</v>
      </c>
      <c r="I5227" s="81" t="s">
        <v>4075</v>
      </c>
      <c r="J5227" s="81" t="s">
        <v>14</v>
      </c>
      <c r="K5227" s="81" t="s">
        <v>494</v>
      </c>
      <c r="L5227" s="81">
        <v>-107.11499041666666</v>
      </c>
      <c r="M5227" s="81">
        <v>40.446199416666666</v>
      </c>
      <c r="N5227" s="190">
        <v>0</v>
      </c>
      <c r="O5227" s="185">
        <v>6.0386378727951318</v>
      </c>
      <c r="P5227" s="185">
        <v>0</v>
      </c>
      <c r="Q5227" s="185">
        <v>0</v>
      </c>
      <c r="R5227" s="186">
        <v>0</v>
      </c>
    </row>
    <row r="5228" spans="1:18" s="81" customFormat="1" ht="13.5" thickBot="1" x14ac:dyDescent="0.25">
      <c r="A5228" s="81" t="s">
        <v>147</v>
      </c>
      <c r="B5228" s="81" t="s">
        <v>493</v>
      </c>
      <c r="C5228" s="81" t="str">
        <f t="shared" si="81"/>
        <v>08107</v>
      </c>
      <c r="D5228" s="81" t="s">
        <v>4070</v>
      </c>
      <c r="E5228" s="81" t="s">
        <v>4076</v>
      </c>
      <c r="F5228" s="81">
        <v>138.6</v>
      </c>
      <c r="G5228" s="81" t="s">
        <v>528</v>
      </c>
      <c r="H5228" s="81" t="s">
        <v>565</v>
      </c>
      <c r="I5228" s="81" t="s">
        <v>4077</v>
      </c>
      <c r="J5228" s="81" t="s">
        <v>14</v>
      </c>
      <c r="K5228" s="81" t="s">
        <v>494</v>
      </c>
      <c r="L5228" s="81">
        <v>-107.12104174999999</v>
      </c>
      <c r="M5228" s="81">
        <v>40.449651638888888</v>
      </c>
      <c r="N5228" s="291">
        <v>0</v>
      </c>
      <c r="O5228" s="187">
        <v>10.645035097183412</v>
      </c>
      <c r="P5228" s="187">
        <v>0</v>
      </c>
      <c r="Q5228" s="187">
        <v>0</v>
      </c>
      <c r="R5228" s="189">
        <v>0</v>
      </c>
    </row>
    <row r="5229" spans="1:18" s="81" customFormat="1" x14ac:dyDescent="0.2">
      <c r="A5229"/>
      <c r="B5229" s="1"/>
      <c r="C5229"/>
      <c r="D5229" s="80"/>
      <c r="E5229" s="1"/>
      <c r="F5229" s="46"/>
      <c r="G5229" s="13"/>
      <c r="H5229" s="13"/>
      <c r="I5229" s="13"/>
      <c r="J5229" s="13"/>
      <c r="K5229" s="13"/>
      <c r="L5229"/>
      <c r="M5229"/>
      <c r="N5229" s="117"/>
      <c r="O5229" s="117"/>
      <c r="P5229" s="117"/>
      <c r="Q5229" s="117"/>
      <c r="R5229" s="117"/>
    </row>
    <row r="5230" spans="1:18" s="81" customFormat="1" x14ac:dyDescent="0.2">
      <c r="A5230"/>
      <c r="B5230" s="1"/>
      <c r="C5230"/>
      <c r="D5230" s="80"/>
      <c r="E5230" s="1"/>
      <c r="F5230" s="46"/>
      <c r="G5230" s="13"/>
      <c r="H5230" s="13"/>
      <c r="I5230" s="13"/>
      <c r="J5230" s="13"/>
      <c r="K5230" s="13"/>
      <c r="L5230"/>
      <c r="M5230"/>
      <c r="N5230" s="277"/>
      <c r="O5230" s="117"/>
      <c r="P5230" s="117"/>
      <c r="Q5230" s="117"/>
      <c r="R5230" s="117"/>
    </row>
    <row r="5231" spans="1:18" s="81" customFormat="1" x14ac:dyDescent="0.2">
      <c r="A5231"/>
      <c r="B5231" s="1"/>
      <c r="C5231"/>
      <c r="D5231" s="80"/>
      <c r="E5231" s="1"/>
      <c r="F5231" s="46"/>
      <c r="G5231" s="13"/>
      <c r="H5231" s="13"/>
      <c r="I5231" s="13"/>
      <c r="J5231" s="13"/>
      <c r="K5231" s="13"/>
      <c r="L5231"/>
      <c r="M5231"/>
      <c r="N5231" s="117"/>
      <c r="O5231" s="117"/>
      <c r="P5231" s="117"/>
      <c r="Q5231" s="117"/>
      <c r="R5231" s="117"/>
    </row>
    <row r="5232" spans="1:18" s="81" customFormat="1" x14ac:dyDescent="0.2">
      <c r="A5232"/>
      <c r="B5232" s="1"/>
      <c r="C5232"/>
      <c r="D5232" s="80"/>
      <c r="E5232" s="1"/>
      <c r="F5232" s="46"/>
      <c r="G5232" s="13"/>
      <c r="H5232" s="13"/>
      <c r="I5232" s="13"/>
      <c r="J5232" s="13"/>
      <c r="K5232" s="13"/>
      <c r="L5232"/>
      <c r="M5232"/>
      <c r="N5232" s="117"/>
      <c r="O5232" s="117"/>
      <c r="P5232" s="117"/>
      <c r="Q5232" s="117"/>
      <c r="R5232" s="117"/>
    </row>
    <row r="5233" spans="1:18" s="81" customFormat="1" x14ac:dyDescent="0.2">
      <c r="A5233"/>
      <c r="B5233" s="1"/>
      <c r="C5233"/>
      <c r="D5233" s="80"/>
      <c r="E5233" s="1"/>
      <c r="F5233" s="46"/>
      <c r="G5233" s="13"/>
      <c r="H5233" s="13"/>
      <c r="I5233" s="13"/>
      <c r="J5233" s="13"/>
      <c r="K5233" s="13"/>
      <c r="L5233"/>
      <c r="M5233"/>
      <c r="N5233" s="117"/>
      <c r="O5233" s="117"/>
      <c r="P5233" s="117"/>
      <c r="Q5233" s="117"/>
      <c r="R5233" s="117"/>
    </row>
    <row r="5234" spans="1:18" s="81" customFormat="1" x14ac:dyDescent="0.2">
      <c r="A5234"/>
      <c r="B5234" s="1"/>
      <c r="C5234"/>
      <c r="D5234" s="80"/>
      <c r="E5234" s="1"/>
      <c r="F5234" s="46"/>
      <c r="G5234" s="13"/>
      <c r="H5234" s="13"/>
      <c r="I5234" s="13"/>
      <c r="J5234" s="13"/>
      <c r="K5234" s="13"/>
      <c r="L5234"/>
      <c r="M5234"/>
      <c r="N5234" s="117"/>
      <c r="O5234" s="117"/>
      <c r="P5234" s="117"/>
      <c r="Q5234" s="117"/>
      <c r="R5234" s="117"/>
    </row>
    <row r="5235" spans="1:18" s="81" customFormat="1" x14ac:dyDescent="0.2">
      <c r="A5235"/>
      <c r="B5235" s="1"/>
      <c r="C5235"/>
      <c r="D5235" s="80"/>
      <c r="E5235" s="1"/>
      <c r="F5235" s="46"/>
      <c r="G5235" s="13"/>
      <c r="H5235" s="13"/>
      <c r="I5235" s="13"/>
      <c r="J5235" s="13"/>
      <c r="K5235" s="13"/>
      <c r="L5235"/>
      <c r="M5235"/>
      <c r="N5235" s="117"/>
      <c r="O5235" s="117"/>
      <c r="P5235" s="117"/>
      <c r="Q5235" s="117"/>
      <c r="R5235" s="117"/>
    </row>
    <row r="5236" spans="1:18" s="81" customFormat="1" x14ac:dyDescent="0.2">
      <c r="A5236"/>
      <c r="B5236" s="1"/>
      <c r="C5236"/>
      <c r="D5236" s="80"/>
      <c r="E5236" s="1"/>
      <c r="F5236" s="46"/>
      <c r="G5236" s="13"/>
      <c r="H5236" s="13"/>
      <c r="I5236" s="13"/>
      <c r="J5236" s="13"/>
      <c r="K5236" s="13"/>
      <c r="L5236"/>
      <c r="M5236"/>
      <c r="N5236" s="117"/>
      <c r="O5236" s="117"/>
      <c r="P5236" s="117"/>
      <c r="Q5236" s="117"/>
      <c r="R5236" s="117"/>
    </row>
    <row r="5237" spans="1:18" s="81" customFormat="1" x14ac:dyDescent="0.2">
      <c r="A5237"/>
      <c r="B5237" s="1"/>
      <c r="C5237"/>
      <c r="D5237" s="80"/>
      <c r="E5237" s="1"/>
      <c r="F5237" s="46"/>
      <c r="G5237" s="13"/>
      <c r="H5237" s="13"/>
      <c r="I5237" s="13"/>
      <c r="J5237" s="13"/>
      <c r="K5237" s="13"/>
      <c r="L5237"/>
      <c r="M5237"/>
      <c r="N5237" s="117"/>
      <c r="O5237" s="117"/>
      <c r="P5237" s="117"/>
      <c r="Q5237" s="117"/>
      <c r="R5237" s="117"/>
    </row>
    <row r="5238" spans="1:18" s="81" customFormat="1" x14ac:dyDescent="0.2">
      <c r="A5238"/>
      <c r="B5238" s="1"/>
      <c r="C5238"/>
      <c r="D5238" s="80"/>
      <c r="E5238" s="1"/>
      <c r="F5238" s="46"/>
      <c r="G5238" s="13"/>
      <c r="H5238" s="13"/>
      <c r="I5238" s="13"/>
      <c r="J5238" s="13"/>
      <c r="K5238" s="13"/>
      <c r="L5238"/>
      <c r="M5238"/>
      <c r="N5238" s="117"/>
      <c r="O5238" s="117"/>
      <c r="P5238" s="117"/>
      <c r="Q5238" s="117"/>
      <c r="R5238" s="117"/>
    </row>
    <row r="5239" spans="1:18" s="81" customFormat="1" x14ac:dyDescent="0.2">
      <c r="A5239"/>
      <c r="B5239" s="1"/>
      <c r="C5239"/>
      <c r="D5239" s="80"/>
      <c r="E5239" s="1"/>
      <c r="F5239" s="46"/>
      <c r="G5239" s="13"/>
      <c r="H5239" s="13"/>
      <c r="I5239" s="13"/>
      <c r="J5239" s="13"/>
      <c r="K5239" s="13"/>
      <c r="L5239"/>
      <c r="M5239"/>
      <c r="N5239" s="117"/>
      <c r="O5239" s="117"/>
      <c r="P5239" s="117"/>
      <c r="Q5239" s="117"/>
      <c r="R5239" s="117"/>
    </row>
    <row r="5240" spans="1:18" s="81" customFormat="1" x14ac:dyDescent="0.2">
      <c r="A5240"/>
      <c r="B5240" s="1"/>
      <c r="C5240"/>
      <c r="D5240" s="80"/>
      <c r="E5240" s="1"/>
      <c r="F5240" s="46"/>
      <c r="G5240" s="13"/>
      <c r="H5240" s="13"/>
      <c r="I5240" s="13"/>
      <c r="J5240" s="13"/>
      <c r="K5240" s="13"/>
      <c r="L5240"/>
      <c r="M5240"/>
      <c r="N5240" s="117"/>
      <c r="O5240" s="117"/>
      <c r="P5240" s="117"/>
      <c r="Q5240" s="117"/>
      <c r="R5240" s="117"/>
    </row>
    <row r="5241" spans="1:18" s="81" customFormat="1" x14ac:dyDescent="0.2">
      <c r="A5241"/>
      <c r="B5241" s="1"/>
      <c r="C5241"/>
      <c r="D5241" s="80"/>
      <c r="E5241" s="1"/>
      <c r="F5241" s="46"/>
      <c r="G5241" s="13"/>
      <c r="H5241" s="13"/>
      <c r="I5241" s="13"/>
      <c r="J5241" s="13"/>
      <c r="K5241" s="13"/>
      <c r="L5241"/>
      <c r="M5241"/>
      <c r="N5241" s="117"/>
      <c r="O5241" s="117"/>
      <c r="P5241" s="117"/>
      <c r="Q5241" s="117"/>
      <c r="R5241" s="117"/>
    </row>
    <row r="5242" spans="1:18" s="81" customFormat="1" x14ac:dyDescent="0.2">
      <c r="A5242"/>
      <c r="B5242" s="1"/>
      <c r="C5242"/>
      <c r="D5242" s="80"/>
      <c r="E5242" s="1"/>
      <c r="F5242" s="46"/>
      <c r="G5242" s="13"/>
      <c r="H5242" s="13"/>
      <c r="I5242" s="13"/>
      <c r="J5242" s="13"/>
      <c r="K5242" s="13"/>
      <c r="L5242"/>
      <c r="M5242"/>
      <c r="N5242" s="117"/>
      <c r="O5242" s="117"/>
      <c r="P5242" s="117"/>
      <c r="Q5242" s="117"/>
      <c r="R5242" s="117"/>
    </row>
    <row r="5243" spans="1:18" s="81" customFormat="1" x14ac:dyDescent="0.2">
      <c r="A5243"/>
      <c r="B5243" s="1"/>
      <c r="C5243"/>
      <c r="D5243" s="80"/>
      <c r="E5243" s="1"/>
      <c r="F5243" s="46"/>
      <c r="G5243" s="13"/>
      <c r="H5243" s="13"/>
      <c r="I5243" s="13"/>
      <c r="J5243" s="13"/>
      <c r="K5243" s="13"/>
      <c r="L5243"/>
      <c r="M5243"/>
      <c r="N5243" s="117"/>
      <c r="O5243" s="117"/>
      <c r="P5243" s="117"/>
      <c r="Q5243" s="117"/>
      <c r="R5243" s="117"/>
    </row>
    <row r="5244" spans="1:18" s="81" customFormat="1" x14ac:dyDescent="0.2">
      <c r="A5244"/>
      <c r="B5244" s="1"/>
      <c r="C5244"/>
      <c r="D5244" s="80"/>
      <c r="E5244" s="1"/>
      <c r="F5244" s="46"/>
      <c r="G5244" s="13"/>
      <c r="H5244" s="13"/>
      <c r="I5244" s="13"/>
      <c r="J5244" s="13"/>
      <c r="K5244" s="13"/>
      <c r="L5244"/>
      <c r="M5244"/>
      <c r="N5244" s="117"/>
      <c r="O5244" s="117"/>
      <c r="P5244" s="117"/>
      <c r="Q5244" s="117"/>
      <c r="R5244" s="117"/>
    </row>
    <row r="5245" spans="1:18" s="81" customFormat="1" x14ac:dyDescent="0.2">
      <c r="A5245"/>
      <c r="B5245" s="1"/>
      <c r="C5245"/>
      <c r="D5245" s="80"/>
      <c r="E5245" s="1"/>
      <c r="F5245" s="46"/>
      <c r="G5245" s="13"/>
      <c r="H5245" s="13"/>
      <c r="I5245" s="13"/>
      <c r="J5245" s="13"/>
      <c r="K5245" s="13"/>
      <c r="L5245"/>
      <c r="M5245"/>
      <c r="N5245" s="117"/>
      <c r="O5245" s="117"/>
      <c r="P5245" s="117"/>
      <c r="Q5245" s="117"/>
      <c r="R5245" s="117"/>
    </row>
    <row r="5246" spans="1:18" s="81" customFormat="1" x14ac:dyDescent="0.2">
      <c r="A5246"/>
      <c r="B5246" s="1"/>
      <c r="C5246"/>
      <c r="D5246" s="80"/>
      <c r="E5246" s="1"/>
      <c r="F5246" s="46"/>
      <c r="G5246" s="13"/>
      <c r="H5246" s="13"/>
      <c r="I5246" s="13"/>
      <c r="J5246" s="13"/>
      <c r="K5246" s="13"/>
      <c r="L5246"/>
      <c r="M5246"/>
      <c r="N5246" s="117"/>
      <c r="O5246" s="117"/>
      <c r="P5246" s="117"/>
      <c r="Q5246" s="117"/>
      <c r="R5246" s="117"/>
    </row>
    <row r="5247" spans="1:18" s="81" customFormat="1" x14ac:dyDescent="0.2">
      <c r="A5247"/>
      <c r="B5247" s="1"/>
      <c r="C5247"/>
      <c r="D5247" s="80"/>
      <c r="E5247" s="1"/>
      <c r="F5247" s="46"/>
      <c r="G5247" s="13"/>
      <c r="H5247" s="13"/>
      <c r="I5247" s="13"/>
      <c r="J5247" s="13"/>
      <c r="K5247" s="13"/>
      <c r="L5247"/>
      <c r="M5247"/>
      <c r="N5247" s="117"/>
      <c r="O5247" s="117"/>
      <c r="P5247" s="117"/>
      <c r="Q5247" s="117"/>
      <c r="R5247" s="117"/>
    </row>
    <row r="5248" spans="1:18" s="81" customFormat="1" x14ac:dyDescent="0.2">
      <c r="A5248"/>
      <c r="B5248" s="1"/>
      <c r="C5248"/>
      <c r="D5248" s="80"/>
      <c r="E5248" s="1"/>
      <c r="F5248" s="46"/>
      <c r="G5248" s="13"/>
      <c r="H5248" s="13"/>
      <c r="I5248" s="13"/>
      <c r="J5248" s="13"/>
      <c r="K5248" s="13"/>
      <c r="L5248"/>
      <c r="M5248"/>
      <c r="N5248" s="117"/>
      <c r="O5248" s="117"/>
      <c r="P5248" s="117"/>
      <c r="Q5248" s="117"/>
      <c r="R5248" s="117"/>
    </row>
    <row r="5249" spans="1:18" s="81" customFormat="1" x14ac:dyDescent="0.2">
      <c r="A5249"/>
      <c r="B5249" s="1"/>
      <c r="C5249"/>
      <c r="D5249" s="80"/>
      <c r="E5249" s="1"/>
      <c r="F5249" s="46"/>
      <c r="G5249" s="13"/>
      <c r="H5249" s="13"/>
      <c r="I5249" s="13"/>
      <c r="J5249" s="13"/>
      <c r="K5249" s="13"/>
      <c r="L5249"/>
      <c r="M5249"/>
      <c r="N5249" s="117"/>
      <c r="O5249" s="117"/>
      <c r="P5249" s="117"/>
      <c r="Q5249" s="117"/>
      <c r="R5249" s="117"/>
    </row>
    <row r="5250" spans="1:18" s="81" customFormat="1" x14ac:dyDescent="0.2">
      <c r="A5250"/>
      <c r="B5250" s="1"/>
      <c r="C5250"/>
      <c r="D5250" s="80"/>
      <c r="E5250" s="1"/>
      <c r="F5250" s="46"/>
      <c r="G5250" s="13"/>
      <c r="H5250" s="13"/>
      <c r="I5250" s="13"/>
      <c r="J5250" s="13"/>
      <c r="K5250" s="13"/>
      <c r="L5250"/>
      <c r="M5250"/>
      <c r="N5250" s="117"/>
      <c r="O5250" s="117"/>
      <c r="P5250" s="117"/>
      <c r="Q5250" s="117"/>
      <c r="R5250" s="117"/>
    </row>
    <row r="5251" spans="1:18" s="81" customFormat="1" x14ac:dyDescent="0.2">
      <c r="A5251"/>
      <c r="B5251" s="1"/>
      <c r="C5251"/>
      <c r="D5251" s="80"/>
      <c r="E5251" s="1"/>
      <c r="F5251" s="46"/>
      <c r="G5251" s="13"/>
      <c r="H5251" s="13"/>
      <c r="I5251" s="13"/>
      <c r="J5251" s="13"/>
      <c r="K5251" s="13"/>
      <c r="L5251"/>
      <c r="M5251"/>
      <c r="N5251" s="117"/>
      <c r="O5251" s="117"/>
      <c r="P5251" s="117"/>
      <c r="Q5251" s="117"/>
      <c r="R5251" s="117"/>
    </row>
    <row r="5252" spans="1:18" s="81" customFormat="1" x14ac:dyDescent="0.2">
      <c r="A5252"/>
      <c r="B5252" s="1"/>
      <c r="C5252"/>
      <c r="D5252" s="80"/>
      <c r="E5252" s="1"/>
      <c r="F5252" s="46"/>
      <c r="G5252" s="13"/>
      <c r="H5252" s="13"/>
      <c r="I5252" s="13"/>
      <c r="J5252" s="13"/>
      <c r="K5252" s="13"/>
      <c r="L5252"/>
      <c r="M5252"/>
      <c r="N5252" s="117"/>
      <c r="O5252" s="117"/>
      <c r="P5252" s="117"/>
      <c r="Q5252" s="117"/>
      <c r="R5252" s="117"/>
    </row>
    <row r="5253" spans="1:18" s="81" customFormat="1" x14ac:dyDescent="0.2">
      <c r="A5253"/>
      <c r="B5253" s="1"/>
      <c r="C5253"/>
      <c r="D5253" s="80"/>
      <c r="E5253" s="1"/>
      <c r="F5253" s="46"/>
      <c r="G5253" s="13"/>
      <c r="H5253" s="13"/>
      <c r="I5253" s="13"/>
      <c r="J5253" s="13"/>
      <c r="K5253" s="13"/>
      <c r="L5253"/>
      <c r="M5253"/>
      <c r="N5253" s="117"/>
      <c r="O5253" s="117"/>
      <c r="P5253" s="117"/>
      <c r="Q5253" s="117"/>
      <c r="R5253" s="117"/>
    </row>
    <row r="5254" spans="1:18" s="81" customFormat="1" x14ac:dyDescent="0.2">
      <c r="A5254"/>
      <c r="B5254" s="1"/>
      <c r="C5254"/>
      <c r="D5254" s="80"/>
      <c r="E5254" s="1"/>
      <c r="F5254" s="46"/>
      <c r="G5254" s="13"/>
      <c r="H5254" s="13"/>
      <c r="I5254" s="13"/>
      <c r="J5254" s="13"/>
      <c r="K5254" s="13"/>
      <c r="L5254"/>
      <c r="M5254"/>
      <c r="N5254" s="117"/>
      <c r="O5254" s="117"/>
      <c r="P5254" s="117"/>
      <c r="Q5254" s="117"/>
      <c r="R5254" s="117"/>
    </row>
    <row r="5255" spans="1:18" s="81" customFormat="1" x14ac:dyDescent="0.2">
      <c r="A5255"/>
      <c r="B5255" s="1"/>
      <c r="C5255"/>
      <c r="D5255" s="80"/>
      <c r="E5255" s="1"/>
      <c r="F5255" s="46"/>
      <c r="G5255" s="13"/>
      <c r="H5255" s="13"/>
      <c r="I5255" s="13"/>
      <c r="J5255" s="13"/>
      <c r="K5255" s="13"/>
      <c r="L5255"/>
      <c r="M5255"/>
      <c r="N5255" s="117"/>
      <c r="O5255" s="117"/>
      <c r="P5255" s="117"/>
      <c r="Q5255" s="117"/>
      <c r="R5255" s="117"/>
    </row>
    <row r="5256" spans="1:18" s="81" customFormat="1" x14ac:dyDescent="0.2">
      <c r="A5256"/>
      <c r="B5256" s="1"/>
      <c r="C5256"/>
      <c r="D5256" s="80"/>
      <c r="E5256" s="1"/>
      <c r="F5256" s="46"/>
      <c r="G5256" s="13"/>
      <c r="H5256" s="13"/>
      <c r="I5256" s="13"/>
      <c r="J5256" s="13"/>
      <c r="K5256" s="13"/>
      <c r="L5256"/>
      <c r="M5256"/>
      <c r="N5256" s="117"/>
      <c r="O5256" s="117"/>
      <c r="P5256" s="117"/>
      <c r="Q5256" s="117"/>
      <c r="R5256" s="117"/>
    </row>
    <row r="5257" spans="1:18" s="81" customFormat="1" x14ac:dyDescent="0.2">
      <c r="A5257"/>
      <c r="B5257" s="1"/>
      <c r="C5257"/>
      <c r="D5257" s="80"/>
      <c r="E5257" s="1"/>
      <c r="F5257" s="46"/>
      <c r="G5257" s="13"/>
      <c r="H5257" s="13"/>
      <c r="I5257" s="13"/>
      <c r="J5257" s="13"/>
      <c r="K5257" s="13"/>
      <c r="L5257"/>
      <c r="M5257"/>
      <c r="N5257" s="117"/>
      <c r="O5257" s="117"/>
      <c r="P5257" s="117"/>
      <c r="Q5257" s="117"/>
      <c r="R5257" s="117"/>
    </row>
    <row r="5258" spans="1:18" s="81" customFormat="1" x14ac:dyDescent="0.2">
      <c r="A5258"/>
      <c r="B5258" s="1"/>
      <c r="C5258"/>
      <c r="D5258" s="80"/>
      <c r="E5258" s="1"/>
      <c r="F5258" s="46"/>
      <c r="G5258" s="13"/>
      <c r="H5258" s="13"/>
      <c r="I5258" s="13"/>
      <c r="J5258" s="13"/>
      <c r="K5258" s="13"/>
      <c r="L5258"/>
      <c r="M5258"/>
      <c r="N5258" s="117"/>
      <c r="O5258" s="117"/>
      <c r="P5258" s="117"/>
      <c r="Q5258" s="117"/>
      <c r="R5258" s="117"/>
    </row>
    <row r="5259" spans="1:18" s="81" customFormat="1" x14ac:dyDescent="0.2">
      <c r="A5259"/>
      <c r="B5259" s="1"/>
      <c r="C5259"/>
      <c r="D5259" s="80"/>
      <c r="E5259" s="1"/>
      <c r="F5259" s="46"/>
      <c r="G5259" s="13"/>
      <c r="H5259" s="13"/>
      <c r="I5259" s="13"/>
      <c r="J5259" s="13"/>
      <c r="K5259" s="13"/>
      <c r="L5259"/>
      <c r="M5259"/>
      <c r="N5259" s="117"/>
      <c r="O5259" s="117"/>
      <c r="P5259" s="117"/>
      <c r="Q5259" s="117"/>
      <c r="R5259" s="117"/>
    </row>
    <row r="5260" spans="1:18" s="81" customFormat="1" x14ac:dyDescent="0.2">
      <c r="A5260"/>
      <c r="B5260" s="1"/>
      <c r="C5260"/>
      <c r="D5260" s="80"/>
      <c r="E5260" s="1"/>
      <c r="F5260" s="46"/>
      <c r="G5260" s="13"/>
      <c r="H5260" s="13"/>
      <c r="I5260" s="13"/>
      <c r="J5260" s="13"/>
      <c r="K5260" s="13"/>
      <c r="L5260"/>
      <c r="M5260"/>
      <c r="N5260" s="117"/>
      <c r="O5260" s="117"/>
      <c r="P5260" s="117"/>
      <c r="Q5260" s="117"/>
      <c r="R5260" s="117"/>
    </row>
    <row r="5261" spans="1:18" s="81" customFormat="1" x14ac:dyDescent="0.2">
      <c r="A5261"/>
      <c r="B5261" s="1"/>
      <c r="C5261"/>
      <c r="D5261" s="80"/>
      <c r="E5261" s="1"/>
      <c r="F5261" s="46"/>
      <c r="G5261" s="13"/>
      <c r="H5261" s="13"/>
      <c r="I5261" s="13"/>
      <c r="J5261" s="13"/>
      <c r="K5261" s="13"/>
      <c r="L5261"/>
      <c r="M5261"/>
      <c r="N5261" s="117"/>
      <c r="O5261" s="117"/>
      <c r="P5261" s="117"/>
      <c r="Q5261" s="117"/>
      <c r="R5261" s="117"/>
    </row>
    <row r="5262" spans="1:18" s="81" customFormat="1" x14ac:dyDescent="0.2">
      <c r="A5262"/>
      <c r="B5262" s="1"/>
      <c r="C5262"/>
      <c r="D5262" s="80"/>
      <c r="E5262" s="1"/>
      <c r="F5262" s="46"/>
      <c r="G5262" s="13"/>
      <c r="H5262" s="13"/>
      <c r="I5262" s="13"/>
      <c r="J5262" s="13"/>
      <c r="K5262" s="13"/>
      <c r="L5262"/>
      <c r="M5262"/>
      <c r="N5262" s="117"/>
      <c r="O5262" s="117"/>
      <c r="P5262" s="117"/>
      <c r="Q5262" s="117"/>
      <c r="R5262" s="117"/>
    </row>
    <row r="5263" spans="1:18" s="81" customFormat="1" x14ac:dyDescent="0.2">
      <c r="A5263"/>
      <c r="B5263" s="1"/>
      <c r="C5263"/>
      <c r="D5263" s="80"/>
      <c r="E5263" s="1"/>
      <c r="F5263" s="46"/>
      <c r="G5263" s="13"/>
      <c r="H5263" s="13"/>
      <c r="I5263" s="13"/>
      <c r="J5263" s="13"/>
      <c r="K5263" s="13"/>
      <c r="L5263"/>
      <c r="M5263"/>
      <c r="N5263" s="117"/>
      <c r="O5263" s="117"/>
      <c r="P5263" s="117"/>
      <c r="Q5263" s="117"/>
      <c r="R5263" s="117"/>
    </row>
    <row r="5264" spans="1:18" s="81" customFormat="1" x14ac:dyDescent="0.2">
      <c r="A5264"/>
      <c r="B5264" s="1"/>
      <c r="C5264"/>
      <c r="D5264" s="80"/>
      <c r="E5264" s="1"/>
      <c r="F5264" s="46"/>
      <c r="G5264" s="13"/>
      <c r="H5264" s="13"/>
      <c r="I5264" s="13"/>
      <c r="J5264" s="13"/>
      <c r="K5264" s="13"/>
      <c r="L5264"/>
      <c r="M5264"/>
      <c r="N5264" s="117"/>
      <c r="O5264" s="117"/>
      <c r="P5264" s="117"/>
      <c r="Q5264" s="117"/>
      <c r="R5264" s="117"/>
    </row>
    <row r="5265" spans="1:18" s="81" customFormat="1" x14ac:dyDescent="0.2">
      <c r="A5265"/>
      <c r="B5265" s="1"/>
      <c r="C5265"/>
      <c r="D5265" s="80"/>
      <c r="E5265" s="1"/>
      <c r="F5265" s="46"/>
      <c r="G5265" s="13"/>
      <c r="H5265" s="13"/>
      <c r="I5265" s="13"/>
      <c r="J5265" s="13"/>
      <c r="K5265" s="13"/>
      <c r="L5265"/>
      <c r="M5265"/>
      <c r="N5265" s="117"/>
      <c r="O5265" s="117"/>
      <c r="P5265" s="117"/>
      <c r="Q5265" s="117"/>
      <c r="R5265" s="117"/>
    </row>
    <row r="5266" spans="1:18" s="81" customFormat="1" x14ac:dyDescent="0.2">
      <c r="A5266"/>
      <c r="B5266" s="1"/>
      <c r="C5266"/>
      <c r="D5266" s="80"/>
      <c r="E5266" s="1"/>
      <c r="F5266" s="46"/>
      <c r="G5266" s="13"/>
      <c r="H5266" s="13"/>
      <c r="I5266" s="13"/>
      <c r="J5266" s="13"/>
      <c r="K5266" s="13"/>
      <c r="L5266"/>
      <c r="M5266"/>
      <c r="N5266" s="117"/>
      <c r="O5266" s="117"/>
      <c r="P5266" s="117"/>
      <c r="Q5266" s="117"/>
      <c r="R5266" s="117"/>
    </row>
    <row r="5267" spans="1:18" s="81" customFormat="1" x14ac:dyDescent="0.2">
      <c r="A5267"/>
      <c r="B5267" s="1"/>
      <c r="C5267"/>
      <c r="D5267" s="80"/>
      <c r="E5267" s="1"/>
      <c r="F5267" s="46"/>
      <c r="G5267" s="13"/>
      <c r="H5267" s="13"/>
      <c r="I5267" s="13"/>
      <c r="J5267" s="13"/>
      <c r="K5267" s="13"/>
      <c r="L5267"/>
      <c r="M5267"/>
      <c r="N5267" s="117"/>
      <c r="O5267" s="117"/>
      <c r="P5267" s="117"/>
      <c r="Q5267" s="117"/>
      <c r="R5267" s="117"/>
    </row>
    <row r="5268" spans="1:18" s="81" customFormat="1" x14ac:dyDescent="0.2">
      <c r="A5268"/>
      <c r="B5268" s="1"/>
      <c r="C5268"/>
      <c r="D5268" s="80"/>
      <c r="E5268" s="1"/>
      <c r="F5268" s="46"/>
      <c r="G5268" s="13"/>
      <c r="H5268" s="13"/>
      <c r="I5268" s="13"/>
      <c r="J5268" s="13"/>
      <c r="K5268" s="13"/>
      <c r="L5268"/>
      <c r="M5268"/>
      <c r="N5268" s="117"/>
      <c r="O5268" s="117"/>
      <c r="P5268" s="117"/>
      <c r="Q5268" s="117"/>
      <c r="R5268" s="117"/>
    </row>
    <row r="5269" spans="1:18" s="81" customFormat="1" x14ac:dyDescent="0.2">
      <c r="A5269"/>
      <c r="B5269" s="1"/>
      <c r="C5269"/>
      <c r="D5269" s="80"/>
      <c r="E5269" s="1"/>
      <c r="F5269" s="46"/>
      <c r="G5269" s="13"/>
      <c r="H5269" s="13"/>
      <c r="I5269" s="13"/>
      <c r="J5269" s="13"/>
      <c r="K5269" s="13"/>
      <c r="L5269"/>
      <c r="M5269"/>
      <c r="N5269" s="117"/>
      <c r="O5269" s="117"/>
      <c r="P5269" s="117"/>
      <c r="Q5269" s="117"/>
      <c r="R5269" s="117"/>
    </row>
    <row r="5270" spans="1:18" s="81" customFormat="1" x14ac:dyDescent="0.2">
      <c r="A5270"/>
      <c r="B5270" s="1"/>
      <c r="C5270"/>
      <c r="D5270" s="80"/>
      <c r="E5270" s="1"/>
      <c r="F5270" s="46"/>
      <c r="G5270" s="13"/>
      <c r="H5270" s="13"/>
      <c r="I5270" s="13"/>
      <c r="J5270" s="13"/>
      <c r="K5270" s="13"/>
      <c r="L5270"/>
      <c r="M5270"/>
      <c r="N5270" s="117"/>
      <c r="O5270" s="117"/>
      <c r="P5270" s="117"/>
      <c r="Q5270" s="117"/>
      <c r="R5270" s="117"/>
    </row>
    <row r="5271" spans="1:18" s="81" customFormat="1" x14ac:dyDescent="0.2">
      <c r="A5271"/>
      <c r="B5271" s="1"/>
      <c r="C5271"/>
      <c r="D5271" s="80"/>
      <c r="E5271" s="1"/>
      <c r="F5271" s="46"/>
      <c r="G5271" s="13"/>
      <c r="H5271" s="13"/>
      <c r="I5271" s="13"/>
      <c r="J5271" s="13"/>
      <c r="K5271" s="13"/>
      <c r="L5271"/>
      <c r="M5271"/>
      <c r="N5271" s="117"/>
      <c r="O5271" s="117"/>
      <c r="P5271" s="117"/>
      <c r="Q5271" s="117"/>
      <c r="R5271" s="117"/>
    </row>
    <row r="5272" spans="1:18" s="81" customFormat="1" x14ac:dyDescent="0.2">
      <c r="A5272"/>
      <c r="B5272" s="1"/>
      <c r="C5272"/>
      <c r="D5272" s="80"/>
      <c r="E5272" s="1"/>
      <c r="F5272" s="46"/>
      <c r="G5272" s="13"/>
      <c r="H5272" s="13"/>
      <c r="I5272" s="13"/>
      <c r="J5272" s="13"/>
      <c r="K5272" s="13"/>
      <c r="L5272"/>
      <c r="M5272"/>
      <c r="N5272" s="117"/>
      <c r="O5272" s="117"/>
      <c r="P5272" s="117"/>
      <c r="Q5272" s="117"/>
      <c r="R5272" s="117"/>
    </row>
    <row r="5273" spans="1:18" s="81" customFormat="1" x14ac:dyDescent="0.2">
      <c r="A5273"/>
      <c r="B5273" s="1"/>
      <c r="C5273"/>
      <c r="D5273" s="80"/>
      <c r="E5273" s="1"/>
      <c r="F5273" s="46"/>
      <c r="G5273" s="13"/>
      <c r="H5273" s="13"/>
      <c r="I5273" s="13"/>
      <c r="J5273" s="13"/>
      <c r="K5273" s="13"/>
      <c r="L5273"/>
      <c r="M5273"/>
      <c r="N5273" s="117"/>
      <c r="O5273" s="117"/>
      <c r="P5273" s="117"/>
      <c r="Q5273" s="117"/>
      <c r="R5273" s="117"/>
    </row>
    <row r="5274" spans="1:18" s="81" customFormat="1" x14ac:dyDescent="0.2">
      <c r="A5274"/>
      <c r="B5274" s="1"/>
      <c r="C5274"/>
      <c r="D5274" s="80"/>
      <c r="E5274" s="1"/>
      <c r="F5274" s="46"/>
      <c r="G5274" s="13"/>
      <c r="H5274" s="13"/>
      <c r="I5274" s="13"/>
      <c r="J5274" s="13"/>
      <c r="K5274" s="13"/>
      <c r="L5274"/>
      <c r="M5274"/>
      <c r="N5274" s="117"/>
      <c r="O5274" s="117"/>
      <c r="P5274" s="117"/>
      <c r="Q5274" s="117"/>
      <c r="R5274" s="117"/>
    </row>
    <row r="5275" spans="1:18" s="81" customFormat="1" x14ac:dyDescent="0.2">
      <c r="A5275"/>
      <c r="B5275" s="1"/>
      <c r="C5275"/>
      <c r="D5275" s="80"/>
      <c r="E5275" s="1"/>
      <c r="F5275" s="46"/>
      <c r="G5275" s="13"/>
      <c r="H5275" s="13"/>
      <c r="I5275" s="13"/>
      <c r="J5275" s="13"/>
      <c r="K5275" s="13"/>
      <c r="L5275"/>
      <c r="M5275"/>
      <c r="N5275" s="117"/>
      <c r="O5275" s="117"/>
      <c r="P5275" s="117"/>
      <c r="Q5275" s="117"/>
      <c r="R5275" s="117"/>
    </row>
    <row r="5276" spans="1:18" s="81" customFormat="1" x14ac:dyDescent="0.2">
      <c r="A5276"/>
      <c r="B5276" s="1"/>
      <c r="C5276"/>
      <c r="D5276" s="80"/>
      <c r="E5276" s="1"/>
      <c r="F5276" s="46"/>
      <c r="G5276" s="13"/>
      <c r="H5276" s="13"/>
      <c r="I5276" s="13"/>
      <c r="J5276" s="13"/>
      <c r="K5276" s="13"/>
      <c r="L5276"/>
      <c r="M5276"/>
      <c r="N5276" s="117"/>
      <c r="O5276" s="117"/>
      <c r="P5276" s="117"/>
      <c r="Q5276" s="117"/>
      <c r="R5276" s="117"/>
    </row>
    <row r="5277" spans="1:18" s="81" customFormat="1" x14ac:dyDescent="0.2">
      <c r="A5277"/>
      <c r="B5277" s="1"/>
      <c r="C5277"/>
      <c r="D5277" s="80"/>
      <c r="E5277" s="1"/>
      <c r="F5277" s="46"/>
      <c r="G5277" s="13"/>
      <c r="H5277" s="13"/>
      <c r="I5277" s="13"/>
      <c r="J5277" s="13"/>
      <c r="K5277" s="13"/>
      <c r="L5277"/>
      <c r="M5277"/>
      <c r="N5277" s="117"/>
      <c r="O5277" s="117"/>
      <c r="P5277" s="117"/>
      <c r="Q5277" s="117"/>
      <c r="R5277" s="117"/>
    </row>
    <row r="5278" spans="1:18" s="81" customFormat="1" x14ac:dyDescent="0.2">
      <c r="A5278"/>
      <c r="B5278" s="1"/>
      <c r="C5278"/>
      <c r="D5278" s="80"/>
      <c r="E5278" s="1"/>
      <c r="F5278" s="46"/>
      <c r="G5278" s="13"/>
      <c r="H5278" s="13"/>
      <c r="I5278" s="13"/>
      <c r="J5278" s="13"/>
      <c r="K5278" s="13"/>
      <c r="L5278"/>
      <c r="M5278"/>
      <c r="N5278" s="117"/>
      <c r="O5278" s="117"/>
      <c r="P5278" s="117"/>
      <c r="Q5278" s="117"/>
      <c r="R5278" s="117"/>
    </row>
    <row r="5279" spans="1:18" s="81" customFormat="1" x14ac:dyDescent="0.2">
      <c r="A5279"/>
      <c r="B5279" s="1"/>
      <c r="C5279"/>
      <c r="D5279" s="80"/>
      <c r="E5279" s="1"/>
      <c r="F5279" s="46"/>
      <c r="G5279" s="13"/>
      <c r="H5279" s="13"/>
      <c r="I5279" s="13"/>
      <c r="J5279" s="13"/>
      <c r="K5279" s="13"/>
      <c r="L5279"/>
      <c r="M5279"/>
      <c r="N5279" s="117"/>
      <c r="O5279" s="117"/>
      <c r="P5279" s="117"/>
      <c r="Q5279" s="117"/>
      <c r="R5279" s="117"/>
    </row>
    <row r="5280" spans="1:18" s="81" customFormat="1" x14ac:dyDescent="0.2">
      <c r="A5280"/>
      <c r="B5280" s="1"/>
      <c r="C5280"/>
      <c r="D5280" s="80"/>
      <c r="E5280" s="1"/>
      <c r="F5280" s="46"/>
      <c r="G5280" s="13"/>
      <c r="H5280" s="13"/>
      <c r="I5280" s="13"/>
      <c r="J5280" s="13"/>
      <c r="K5280" s="13"/>
      <c r="L5280"/>
      <c r="M5280"/>
      <c r="N5280" s="117"/>
      <c r="O5280" s="117"/>
      <c r="P5280" s="117"/>
      <c r="Q5280" s="117"/>
      <c r="R5280" s="117"/>
    </row>
    <row r="5281" spans="1:18" s="81" customFormat="1" x14ac:dyDescent="0.2">
      <c r="A5281"/>
      <c r="B5281" s="1"/>
      <c r="C5281"/>
      <c r="D5281" s="80"/>
      <c r="E5281" s="1"/>
      <c r="F5281" s="46"/>
      <c r="G5281" s="13"/>
      <c r="H5281" s="13"/>
      <c r="I5281" s="13"/>
      <c r="J5281" s="13"/>
      <c r="K5281" s="13"/>
      <c r="L5281"/>
      <c r="M5281"/>
      <c r="N5281" s="117"/>
      <c r="O5281" s="117"/>
      <c r="P5281" s="117"/>
      <c r="Q5281" s="117"/>
      <c r="R5281" s="117"/>
    </row>
    <row r="5282" spans="1:18" s="81" customFormat="1" x14ac:dyDescent="0.2">
      <c r="A5282"/>
      <c r="B5282" s="1"/>
      <c r="C5282"/>
      <c r="D5282" s="80"/>
      <c r="E5282" s="1"/>
      <c r="F5282" s="46"/>
      <c r="G5282" s="13"/>
      <c r="H5282" s="13"/>
      <c r="I5282" s="13"/>
      <c r="J5282" s="13"/>
      <c r="K5282" s="13"/>
      <c r="L5282"/>
      <c r="M5282"/>
      <c r="N5282" s="117"/>
      <c r="O5282" s="117"/>
      <c r="P5282" s="117"/>
      <c r="Q5282" s="117"/>
      <c r="R5282" s="117"/>
    </row>
    <row r="5283" spans="1:18" s="81" customFormat="1" x14ac:dyDescent="0.2">
      <c r="A5283"/>
      <c r="B5283" s="1"/>
      <c r="C5283"/>
      <c r="D5283" s="80"/>
      <c r="E5283" s="1"/>
      <c r="F5283" s="46"/>
      <c r="G5283" s="13"/>
      <c r="H5283" s="13"/>
      <c r="I5283" s="13"/>
      <c r="J5283" s="13"/>
      <c r="K5283" s="13"/>
      <c r="L5283"/>
      <c r="M5283"/>
      <c r="N5283" s="117"/>
      <c r="O5283" s="117"/>
      <c r="P5283" s="117"/>
      <c r="Q5283" s="117"/>
      <c r="R5283" s="117"/>
    </row>
    <row r="5284" spans="1:18" s="81" customFormat="1" x14ac:dyDescent="0.2">
      <c r="A5284"/>
      <c r="B5284" s="1"/>
      <c r="C5284"/>
      <c r="D5284" s="80"/>
      <c r="E5284" s="1"/>
      <c r="F5284" s="46"/>
      <c r="G5284" s="13"/>
      <c r="H5284" s="13"/>
      <c r="I5284" s="13"/>
      <c r="J5284" s="13"/>
      <c r="K5284" s="13"/>
      <c r="L5284"/>
      <c r="M5284"/>
      <c r="N5284" s="117"/>
      <c r="O5284" s="117"/>
      <c r="P5284" s="117"/>
      <c r="Q5284" s="117"/>
      <c r="R5284" s="117"/>
    </row>
    <row r="5285" spans="1:18" s="81" customFormat="1" x14ac:dyDescent="0.2">
      <c r="A5285"/>
      <c r="B5285" s="1"/>
      <c r="C5285"/>
      <c r="D5285" s="80"/>
      <c r="E5285" s="1"/>
      <c r="F5285" s="46"/>
      <c r="G5285" s="13"/>
      <c r="H5285" s="13"/>
      <c r="I5285" s="13"/>
      <c r="J5285" s="13"/>
      <c r="K5285" s="13"/>
      <c r="L5285"/>
      <c r="M5285"/>
      <c r="N5285" s="117"/>
      <c r="O5285" s="117"/>
      <c r="P5285" s="117"/>
      <c r="Q5285" s="117"/>
      <c r="R5285" s="117"/>
    </row>
    <row r="5286" spans="1:18" s="81" customFormat="1" x14ac:dyDescent="0.2">
      <c r="A5286"/>
      <c r="B5286" s="1"/>
      <c r="C5286"/>
      <c r="D5286" s="80"/>
      <c r="E5286" s="1"/>
      <c r="F5286" s="46"/>
      <c r="G5286" s="13"/>
      <c r="H5286" s="13"/>
      <c r="I5286" s="13"/>
      <c r="J5286" s="13"/>
      <c r="K5286" s="13"/>
      <c r="L5286"/>
      <c r="M5286"/>
      <c r="N5286" s="117"/>
      <c r="O5286" s="117"/>
      <c r="P5286" s="117"/>
      <c r="Q5286" s="117"/>
      <c r="R5286" s="117"/>
    </row>
    <row r="5287" spans="1:18" s="81" customFormat="1" x14ac:dyDescent="0.2">
      <c r="A5287"/>
      <c r="B5287" s="1"/>
      <c r="C5287"/>
      <c r="D5287" s="80"/>
      <c r="E5287" s="1"/>
      <c r="F5287" s="46"/>
      <c r="G5287" s="13"/>
      <c r="H5287" s="13"/>
      <c r="I5287" s="13"/>
      <c r="J5287" s="13"/>
      <c r="K5287" s="13"/>
      <c r="L5287"/>
      <c r="M5287"/>
      <c r="N5287" s="117"/>
      <c r="O5287" s="117"/>
      <c r="P5287" s="117"/>
      <c r="Q5287" s="117"/>
      <c r="R5287" s="117"/>
    </row>
    <row r="5288" spans="1:18" s="81" customFormat="1" x14ac:dyDescent="0.2">
      <c r="A5288"/>
      <c r="B5288" s="1"/>
      <c r="C5288"/>
      <c r="D5288" s="80"/>
      <c r="E5288" s="1"/>
      <c r="F5288" s="46"/>
      <c r="G5288" s="13"/>
      <c r="H5288" s="13"/>
      <c r="I5288" s="13"/>
      <c r="J5288" s="13"/>
      <c r="K5288" s="13"/>
      <c r="L5288"/>
      <c r="M5288"/>
      <c r="N5288" s="117"/>
      <c r="O5288" s="117"/>
      <c r="P5288" s="117"/>
      <c r="Q5288" s="117"/>
      <c r="R5288" s="117"/>
    </row>
    <row r="5289" spans="1:18" s="81" customFormat="1" x14ac:dyDescent="0.2">
      <c r="A5289"/>
      <c r="B5289" s="1"/>
      <c r="C5289"/>
      <c r="D5289" s="80"/>
      <c r="E5289" s="1"/>
      <c r="F5289" s="46"/>
      <c r="G5289" s="13"/>
      <c r="H5289" s="13"/>
      <c r="I5289" s="13"/>
      <c r="J5289" s="13"/>
      <c r="K5289" s="13"/>
      <c r="L5289"/>
      <c r="M5289"/>
      <c r="N5289" s="117"/>
      <c r="O5289" s="117"/>
      <c r="P5289" s="117"/>
      <c r="Q5289" s="117"/>
      <c r="R5289" s="117"/>
    </row>
    <row r="5290" spans="1:18" s="81" customFormat="1" x14ac:dyDescent="0.2">
      <c r="A5290"/>
      <c r="B5290" s="1"/>
      <c r="C5290"/>
      <c r="D5290" s="80"/>
      <c r="E5290" s="1"/>
      <c r="F5290" s="46"/>
      <c r="G5290" s="13"/>
      <c r="H5290" s="13"/>
      <c r="I5290" s="13"/>
      <c r="J5290" s="13"/>
      <c r="K5290" s="13"/>
      <c r="L5290"/>
      <c r="M5290"/>
      <c r="N5290" s="117"/>
      <c r="O5290" s="117"/>
      <c r="P5290" s="117"/>
      <c r="Q5290" s="117"/>
      <c r="R5290" s="117"/>
    </row>
    <row r="5291" spans="1:18" s="81" customFormat="1" x14ac:dyDescent="0.2">
      <c r="A5291"/>
      <c r="B5291" s="1"/>
      <c r="C5291"/>
      <c r="D5291" s="80"/>
      <c r="E5291" s="1"/>
      <c r="F5291" s="46"/>
      <c r="G5291" s="13"/>
      <c r="H5291" s="13"/>
      <c r="I5291" s="13"/>
      <c r="J5291" s="13"/>
      <c r="K5291" s="13"/>
      <c r="L5291"/>
      <c r="M5291"/>
      <c r="N5291" s="117"/>
      <c r="O5291" s="117"/>
      <c r="P5291" s="117"/>
      <c r="Q5291" s="117"/>
      <c r="R5291" s="117"/>
    </row>
    <row r="5292" spans="1:18" s="81" customFormat="1" x14ac:dyDescent="0.2">
      <c r="A5292"/>
      <c r="B5292" s="1"/>
      <c r="C5292"/>
      <c r="D5292" s="80"/>
      <c r="E5292" s="1"/>
      <c r="F5292" s="46"/>
      <c r="G5292" s="13"/>
      <c r="H5292" s="13"/>
      <c r="I5292" s="13"/>
      <c r="J5292" s="13"/>
      <c r="K5292" s="13"/>
      <c r="L5292"/>
      <c r="M5292"/>
      <c r="N5292" s="117"/>
      <c r="O5292" s="117"/>
      <c r="P5292" s="117"/>
      <c r="Q5292" s="117"/>
      <c r="R5292" s="117"/>
    </row>
    <row r="5293" spans="1:18" s="81" customFormat="1" x14ac:dyDescent="0.2">
      <c r="A5293"/>
      <c r="B5293" s="1"/>
      <c r="C5293"/>
      <c r="D5293" s="80"/>
      <c r="E5293" s="1"/>
      <c r="F5293" s="46"/>
      <c r="G5293" s="13"/>
      <c r="H5293" s="13"/>
      <c r="I5293" s="13"/>
      <c r="J5293" s="13"/>
      <c r="K5293" s="13"/>
      <c r="L5293"/>
      <c r="M5293"/>
      <c r="N5293" s="117"/>
      <c r="O5293" s="117"/>
      <c r="P5293" s="117"/>
      <c r="Q5293" s="117"/>
      <c r="R5293" s="117"/>
    </row>
    <row r="5294" spans="1:18" s="81" customFormat="1" x14ac:dyDescent="0.2">
      <c r="A5294"/>
      <c r="B5294" s="1"/>
      <c r="C5294"/>
      <c r="D5294" s="80"/>
      <c r="E5294" s="1"/>
      <c r="F5294" s="46"/>
      <c r="G5294" s="13"/>
      <c r="H5294" s="13"/>
      <c r="I5294" s="13"/>
      <c r="J5294" s="13"/>
      <c r="K5294" s="13"/>
      <c r="L5294"/>
      <c r="M5294"/>
      <c r="N5294" s="117"/>
      <c r="O5294" s="117"/>
      <c r="P5294" s="117"/>
      <c r="Q5294" s="117"/>
      <c r="R5294" s="117"/>
    </row>
    <row r="5295" spans="1:18" s="81" customFormat="1" x14ac:dyDescent="0.2">
      <c r="A5295"/>
      <c r="B5295" s="1"/>
      <c r="C5295"/>
      <c r="D5295" s="80"/>
      <c r="E5295" s="1"/>
      <c r="F5295" s="46"/>
      <c r="G5295" s="13"/>
      <c r="H5295" s="13"/>
      <c r="I5295" s="13"/>
      <c r="J5295" s="13"/>
      <c r="K5295" s="13"/>
      <c r="L5295"/>
      <c r="M5295"/>
      <c r="N5295" s="117"/>
      <c r="O5295" s="117"/>
      <c r="P5295" s="117"/>
      <c r="Q5295" s="117"/>
      <c r="R5295" s="117"/>
    </row>
    <row r="5296" spans="1:18" s="81" customFormat="1" x14ac:dyDescent="0.2">
      <c r="A5296"/>
      <c r="B5296" s="1"/>
      <c r="C5296"/>
      <c r="D5296" s="80"/>
      <c r="E5296" s="1"/>
      <c r="F5296" s="46"/>
      <c r="G5296" s="13"/>
      <c r="H5296" s="13"/>
      <c r="I5296" s="13"/>
      <c r="J5296" s="13"/>
      <c r="K5296" s="13"/>
      <c r="L5296"/>
      <c r="M5296"/>
      <c r="N5296" s="117"/>
      <c r="O5296" s="117"/>
      <c r="P5296" s="117"/>
      <c r="Q5296" s="117"/>
      <c r="R5296" s="117"/>
    </row>
    <row r="5297" spans="1:18" s="81" customFormat="1" x14ac:dyDescent="0.2">
      <c r="A5297"/>
      <c r="B5297" s="1"/>
      <c r="C5297"/>
      <c r="D5297" s="80"/>
      <c r="E5297" s="1"/>
      <c r="F5297" s="46"/>
      <c r="G5297" s="13"/>
      <c r="H5297" s="13"/>
      <c r="I5297" s="13"/>
      <c r="J5297" s="13"/>
      <c r="K5297" s="13"/>
      <c r="L5297"/>
      <c r="M5297"/>
      <c r="N5297" s="117"/>
      <c r="O5297" s="117"/>
      <c r="P5297" s="117"/>
      <c r="Q5297" s="117"/>
      <c r="R5297" s="117"/>
    </row>
    <row r="5298" spans="1:18" s="81" customFormat="1" x14ac:dyDescent="0.2">
      <c r="A5298"/>
      <c r="B5298" s="1"/>
      <c r="C5298"/>
      <c r="D5298" s="80"/>
      <c r="E5298" s="1"/>
      <c r="F5298" s="46"/>
      <c r="G5298" s="13"/>
      <c r="H5298" s="13"/>
      <c r="I5298" s="13"/>
      <c r="J5298" s="13"/>
      <c r="K5298" s="13"/>
      <c r="L5298"/>
      <c r="M5298"/>
      <c r="N5298" s="117"/>
      <c r="O5298" s="117"/>
      <c r="P5298" s="117"/>
      <c r="Q5298" s="117"/>
      <c r="R5298" s="117"/>
    </row>
    <row r="5299" spans="1:18" s="81" customFormat="1" x14ac:dyDescent="0.2">
      <c r="A5299"/>
      <c r="B5299" s="1"/>
      <c r="C5299"/>
      <c r="D5299" s="80"/>
      <c r="E5299" s="1"/>
      <c r="F5299" s="46"/>
      <c r="G5299" s="13"/>
      <c r="H5299" s="13"/>
      <c r="I5299" s="13"/>
      <c r="J5299" s="13"/>
      <c r="K5299" s="13"/>
      <c r="L5299"/>
      <c r="M5299"/>
      <c r="N5299" s="117"/>
      <c r="O5299" s="117"/>
      <c r="P5299" s="117"/>
      <c r="Q5299" s="117"/>
      <c r="R5299" s="117"/>
    </row>
    <row r="5300" spans="1:18" s="81" customFormat="1" x14ac:dyDescent="0.2">
      <c r="A5300"/>
      <c r="B5300" s="1"/>
      <c r="C5300"/>
      <c r="D5300" s="80"/>
      <c r="E5300" s="1"/>
      <c r="F5300" s="46"/>
      <c r="G5300" s="13"/>
      <c r="H5300" s="13"/>
      <c r="I5300" s="13"/>
      <c r="J5300" s="13"/>
      <c r="K5300" s="13"/>
      <c r="L5300"/>
      <c r="M5300"/>
      <c r="N5300" s="117"/>
      <c r="O5300" s="117"/>
      <c r="P5300" s="117"/>
      <c r="Q5300" s="117"/>
      <c r="R5300" s="117"/>
    </row>
    <row r="5301" spans="1:18" s="81" customFormat="1" x14ac:dyDescent="0.2">
      <c r="A5301"/>
      <c r="B5301" s="1"/>
      <c r="C5301"/>
      <c r="D5301" s="80"/>
      <c r="E5301" s="1"/>
      <c r="F5301" s="46"/>
      <c r="G5301" s="13"/>
      <c r="H5301" s="13"/>
      <c r="I5301" s="13"/>
      <c r="J5301" s="13"/>
      <c r="K5301" s="13"/>
      <c r="L5301"/>
      <c r="M5301"/>
      <c r="N5301" s="117"/>
      <c r="O5301" s="117"/>
      <c r="P5301" s="117"/>
      <c r="Q5301" s="117"/>
      <c r="R5301" s="117"/>
    </row>
    <row r="5302" spans="1:18" s="81" customFormat="1" x14ac:dyDescent="0.2">
      <c r="A5302"/>
      <c r="B5302" s="1"/>
      <c r="C5302"/>
      <c r="D5302" s="80"/>
      <c r="E5302" s="1"/>
      <c r="F5302" s="46"/>
      <c r="G5302" s="13"/>
      <c r="H5302" s="13"/>
      <c r="I5302" s="13"/>
      <c r="J5302" s="13"/>
      <c r="K5302" s="13"/>
      <c r="L5302"/>
      <c r="M5302"/>
      <c r="N5302" s="117"/>
      <c r="O5302" s="117"/>
      <c r="P5302" s="117"/>
      <c r="Q5302" s="117"/>
      <c r="R5302" s="117"/>
    </row>
    <row r="5303" spans="1:18" s="81" customFormat="1" x14ac:dyDescent="0.2">
      <c r="A5303"/>
      <c r="B5303" s="1"/>
      <c r="C5303"/>
      <c r="D5303" s="80"/>
      <c r="E5303" s="1"/>
      <c r="F5303" s="46"/>
      <c r="G5303" s="13"/>
      <c r="H5303" s="13"/>
      <c r="I5303" s="13"/>
      <c r="J5303" s="13"/>
      <c r="K5303" s="13"/>
      <c r="L5303"/>
      <c r="M5303"/>
      <c r="N5303" s="117"/>
      <c r="O5303" s="117"/>
      <c r="P5303" s="117"/>
      <c r="Q5303" s="117"/>
      <c r="R5303" s="117"/>
    </row>
    <row r="5304" spans="1:18" s="81" customFormat="1" x14ac:dyDescent="0.2">
      <c r="A5304"/>
      <c r="B5304" s="1"/>
      <c r="C5304"/>
      <c r="D5304" s="80"/>
      <c r="E5304" s="1"/>
      <c r="F5304" s="46"/>
      <c r="G5304" s="13"/>
      <c r="H5304" s="13"/>
      <c r="I5304" s="13"/>
      <c r="J5304" s="13"/>
      <c r="K5304" s="13"/>
      <c r="L5304"/>
      <c r="M5304"/>
      <c r="N5304" s="117"/>
      <c r="O5304" s="117"/>
      <c r="P5304" s="117"/>
      <c r="Q5304" s="117"/>
      <c r="R5304" s="117"/>
    </row>
    <row r="5305" spans="1:18" s="81" customFormat="1" x14ac:dyDescent="0.2">
      <c r="A5305"/>
      <c r="B5305" s="1"/>
      <c r="C5305"/>
      <c r="D5305" s="80"/>
      <c r="E5305" s="1"/>
      <c r="F5305" s="46"/>
      <c r="G5305" s="13"/>
      <c r="H5305" s="13"/>
      <c r="I5305" s="13"/>
      <c r="J5305" s="13"/>
      <c r="K5305" s="13"/>
      <c r="L5305"/>
      <c r="M5305"/>
      <c r="N5305" s="117"/>
      <c r="O5305" s="117"/>
      <c r="P5305" s="117"/>
      <c r="Q5305" s="117"/>
      <c r="R5305" s="117"/>
    </row>
    <row r="5306" spans="1:18" s="81" customFormat="1" x14ac:dyDescent="0.2">
      <c r="A5306"/>
      <c r="B5306" s="1"/>
      <c r="C5306"/>
      <c r="D5306" s="80"/>
      <c r="E5306" s="1"/>
      <c r="F5306" s="46"/>
      <c r="G5306" s="13"/>
      <c r="H5306" s="13"/>
      <c r="I5306" s="13"/>
      <c r="J5306" s="13"/>
      <c r="K5306" s="13"/>
      <c r="L5306"/>
      <c r="M5306"/>
      <c r="N5306" s="117"/>
      <c r="O5306" s="117"/>
      <c r="P5306" s="117"/>
      <c r="Q5306" s="117"/>
      <c r="R5306" s="117"/>
    </row>
    <row r="5307" spans="1:18" s="81" customFormat="1" x14ac:dyDescent="0.2">
      <c r="A5307"/>
      <c r="B5307" s="1"/>
      <c r="C5307"/>
      <c r="D5307" s="80"/>
      <c r="E5307" s="1"/>
      <c r="F5307" s="46"/>
      <c r="G5307" s="13"/>
      <c r="H5307" s="13"/>
      <c r="I5307" s="13"/>
      <c r="J5307" s="13"/>
      <c r="K5307" s="13"/>
      <c r="L5307"/>
      <c r="M5307"/>
      <c r="N5307" s="117"/>
      <c r="O5307" s="117"/>
      <c r="P5307" s="117"/>
      <c r="Q5307" s="117"/>
      <c r="R5307" s="117"/>
    </row>
    <row r="5308" spans="1:18" s="81" customFormat="1" x14ac:dyDescent="0.2">
      <c r="A5308"/>
      <c r="B5308" s="1"/>
      <c r="C5308"/>
      <c r="D5308" s="80"/>
      <c r="E5308" s="1"/>
      <c r="F5308" s="46"/>
      <c r="G5308" s="13"/>
      <c r="H5308" s="13"/>
      <c r="I5308" s="13"/>
      <c r="J5308" s="13"/>
      <c r="K5308" s="13"/>
      <c r="L5308"/>
      <c r="M5308"/>
      <c r="N5308" s="117"/>
      <c r="O5308" s="117"/>
      <c r="P5308" s="117"/>
      <c r="Q5308" s="117"/>
      <c r="R5308" s="117"/>
    </row>
    <row r="5309" spans="1:18" s="81" customFormat="1" x14ac:dyDescent="0.2">
      <c r="A5309"/>
      <c r="B5309" s="1"/>
      <c r="C5309"/>
      <c r="D5309" s="80"/>
      <c r="E5309" s="1"/>
      <c r="F5309" s="46"/>
      <c r="G5309" s="13"/>
      <c r="H5309" s="13"/>
      <c r="I5309" s="13"/>
      <c r="J5309" s="13"/>
      <c r="K5309" s="13"/>
      <c r="L5309"/>
      <c r="M5309"/>
      <c r="N5309" s="117"/>
      <c r="O5309" s="117"/>
      <c r="P5309" s="117"/>
      <c r="Q5309" s="117"/>
      <c r="R5309" s="117"/>
    </row>
    <row r="5310" spans="1:18" s="81" customFormat="1" x14ac:dyDescent="0.2">
      <c r="A5310"/>
      <c r="B5310" s="1"/>
      <c r="C5310"/>
      <c r="D5310" s="80"/>
      <c r="E5310" s="1"/>
      <c r="F5310" s="46"/>
      <c r="G5310" s="13"/>
      <c r="H5310" s="13"/>
      <c r="I5310" s="13"/>
      <c r="J5310" s="13"/>
      <c r="K5310" s="13"/>
      <c r="L5310"/>
      <c r="M5310"/>
      <c r="N5310" s="117"/>
      <c r="O5310" s="117"/>
      <c r="P5310" s="117"/>
      <c r="Q5310" s="117"/>
      <c r="R5310" s="117"/>
    </row>
    <row r="5311" spans="1:18" s="81" customFormat="1" x14ac:dyDescent="0.2">
      <c r="A5311"/>
      <c r="B5311" s="1"/>
      <c r="C5311"/>
      <c r="D5311" s="80"/>
      <c r="E5311" s="1"/>
      <c r="F5311" s="46"/>
      <c r="G5311" s="13"/>
      <c r="H5311" s="13"/>
      <c r="I5311" s="13"/>
      <c r="J5311" s="13"/>
      <c r="K5311" s="13"/>
      <c r="L5311"/>
      <c r="M5311"/>
      <c r="N5311" s="117"/>
      <c r="O5311" s="117"/>
      <c r="P5311" s="117"/>
      <c r="Q5311" s="117"/>
      <c r="R5311" s="117"/>
    </row>
    <row r="5312" spans="1:18" s="81" customFormat="1" x14ac:dyDescent="0.2">
      <c r="A5312"/>
      <c r="B5312" s="1"/>
      <c r="C5312"/>
      <c r="D5312" s="80"/>
      <c r="E5312" s="1"/>
      <c r="F5312" s="46"/>
      <c r="G5312" s="13"/>
      <c r="H5312" s="13"/>
      <c r="I5312" s="13"/>
      <c r="J5312" s="13"/>
      <c r="K5312" s="13"/>
      <c r="L5312"/>
      <c r="M5312"/>
      <c r="N5312" s="117"/>
      <c r="O5312" s="117"/>
      <c r="P5312" s="117"/>
      <c r="Q5312" s="117"/>
      <c r="R5312" s="117"/>
    </row>
    <row r="5313" spans="1:18" s="81" customFormat="1" x14ac:dyDescent="0.2">
      <c r="A5313"/>
      <c r="B5313" s="1"/>
      <c r="C5313"/>
      <c r="D5313" s="80"/>
      <c r="E5313" s="1"/>
      <c r="F5313" s="46"/>
      <c r="G5313" s="13"/>
      <c r="H5313" s="13"/>
      <c r="I5313" s="13"/>
      <c r="J5313" s="13"/>
      <c r="K5313" s="13"/>
      <c r="L5313"/>
      <c r="M5313"/>
      <c r="N5313" s="117"/>
      <c r="O5313" s="117"/>
      <c r="P5313" s="117"/>
      <c r="Q5313" s="117"/>
      <c r="R5313" s="117"/>
    </row>
    <row r="5314" spans="1:18" s="81" customFormat="1" x14ac:dyDescent="0.2">
      <c r="A5314"/>
      <c r="B5314" s="1"/>
      <c r="C5314"/>
      <c r="D5314" s="80"/>
      <c r="E5314" s="1"/>
      <c r="F5314" s="46"/>
      <c r="G5314" s="13"/>
      <c r="H5314" s="13"/>
      <c r="I5314" s="13"/>
      <c r="J5314" s="13"/>
      <c r="K5314" s="13"/>
      <c r="L5314"/>
      <c r="M5314"/>
      <c r="N5314" s="117"/>
      <c r="O5314" s="117"/>
      <c r="P5314" s="117"/>
      <c r="Q5314" s="117"/>
      <c r="R5314" s="117"/>
    </row>
    <row r="5315" spans="1:18" s="81" customFormat="1" x14ac:dyDescent="0.2">
      <c r="A5315"/>
      <c r="B5315" s="1"/>
      <c r="C5315"/>
      <c r="D5315" s="80"/>
      <c r="E5315" s="1"/>
      <c r="F5315" s="46"/>
      <c r="G5315" s="13"/>
      <c r="H5315" s="13"/>
      <c r="I5315" s="13"/>
      <c r="J5315" s="13"/>
      <c r="K5315" s="13"/>
      <c r="L5315"/>
      <c r="M5315"/>
      <c r="N5315" s="117"/>
      <c r="O5315" s="117"/>
      <c r="P5315" s="117"/>
      <c r="Q5315" s="117"/>
      <c r="R5315" s="117"/>
    </row>
    <row r="5316" spans="1:18" s="81" customFormat="1" x14ac:dyDescent="0.2">
      <c r="A5316"/>
      <c r="B5316" s="1"/>
      <c r="C5316"/>
      <c r="D5316" s="80"/>
      <c r="E5316" s="1"/>
      <c r="F5316" s="46"/>
      <c r="G5316" s="13"/>
      <c r="H5316" s="13"/>
      <c r="I5316" s="13"/>
      <c r="J5316" s="13"/>
      <c r="K5316" s="13"/>
      <c r="L5316"/>
      <c r="M5316"/>
      <c r="N5316" s="117"/>
      <c r="O5316" s="117"/>
      <c r="P5316" s="117"/>
      <c r="Q5316" s="117"/>
      <c r="R5316" s="117"/>
    </row>
    <row r="5317" spans="1:18" s="81" customFormat="1" x14ac:dyDescent="0.2">
      <c r="A5317"/>
      <c r="B5317" s="1"/>
      <c r="C5317"/>
      <c r="D5317" s="80"/>
      <c r="E5317" s="1"/>
      <c r="F5317" s="46"/>
      <c r="G5317" s="13"/>
      <c r="H5317" s="13"/>
      <c r="I5317" s="13"/>
      <c r="J5317" s="13"/>
      <c r="K5317" s="13"/>
      <c r="L5317"/>
      <c r="M5317"/>
      <c r="N5317" s="117"/>
      <c r="O5317" s="117"/>
      <c r="P5317" s="117"/>
      <c r="Q5317" s="117"/>
      <c r="R5317" s="117"/>
    </row>
    <row r="5318" spans="1:18" s="81" customFormat="1" x14ac:dyDescent="0.2">
      <c r="A5318"/>
      <c r="B5318" s="1"/>
      <c r="C5318"/>
      <c r="D5318" s="80"/>
      <c r="E5318" s="1"/>
      <c r="F5318" s="46"/>
      <c r="G5318" s="13"/>
      <c r="H5318" s="13"/>
      <c r="I5318" s="13"/>
      <c r="J5318" s="13"/>
      <c r="K5318" s="13"/>
      <c r="L5318"/>
      <c r="M5318"/>
      <c r="N5318" s="117"/>
      <c r="O5318" s="117"/>
      <c r="P5318" s="117"/>
      <c r="Q5318" s="117"/>
      <c r="R5318" s="117"/>
    </row>
    <row r="5319" spans="1:18" s="81" customFormat="1" x14ac:dyDescent="0.2">
      <c r="A5319"/>
      <c r="B5319" s="1"/>
      <c r="C5319"/>
      <c r="D5319" s="80"/>
      <c r="E5319" s="1"/>
      <c r="F5319" s="46"/>
      <c r="G5319" s="13"/>
      <c r="H5319" s="13"/>
      <c r="I5319" s="13"/>
      <c r="J5319" s="13"/>
      <c r="K5319" s="13"/>
      <c r="L5319"/>
      <c r="M5319"/>
      <c r="N5319" s="117"/>
      <c r="O5319" s="117"/>
      <c r="P5319" s="117"/>
      <c r="Q5319" s="117"/>
      <c r="R5319" s="117"/>
    </row>
    <row r="5320" spans="1:18" s="81" customFormat="1" x14ac:dyDescent="0.2">
      <c r="A5320"/>
      <c r="B5320" s="1"/>
      <c r="C5320"/>
      <c r="D5320" s="80"/>
      <c r="E5320" s="1"/>
      <c r="F5320" s="46"/>
      <c r="G5320" s="13"/>
      <c r="H5320" s="13"/>
      <c r="I5320" s="13"/>
      <c r="J5320" s="13"/>
      <c r="K5320" s="13"/>
      <c r="L5320"/>
      <c r="M5320"/>
      <c r="N5320" s="117"/>
      <c r="O5320" s="117"/>
      <c r="P5320" s="117"/>
      <c r="Q5320" s="117"/>
      <c r="R5320" s="117"/>
    </row>
    <row r="5321" spans="1:18" s="81" customFormat="1" x14ac:dyDescent="0.2">
      <c r="A5321"/>
      <c r="B5321" s="1"/>
      <c r="C5321"/>
      <c r="D5321" s="80"/>
      <c r="E5321" s="1"/>
      <c r="F5321" s="46"/>
      <c r="G5321" s="13"/>
      <c r="H5321" s="13"/>
      <c r="I5321" s="13"/>
      <c r="J5321" s="13"/>
      <c r="K5321" s="13"/>
      <c r="L5321"/>
      <c r="M5321"/>
      <c r="N5321" s="117"/>
      <c r="O5321" s="117"/>
      <c r="P5321" s="117"/>
      <c r="Q5321" s="117"/>
      <c r="R5321" s="117"/>
    </row>
    <row r="5322" spans="1:18" s="81" customFormat="1" x14ac:dyDescent="0.2">
      <c r="A5322"/>
      <c r="B5322" s="1"/>
      <c r="C5322"/>
      <c r="D5322" s="80"/>
      <c r="E5322" s="1"/>
      <c r="F5322" s="46"/>
      <c r="G5322" s="13"/>
      <c r="H5322" s="13"/>
      <c r="I5322" s="13"/>
      <c r="J5322" s="13"/>
      <c r="K5322" s="13"/>
      <c r="L5322"/>
      <c r="M5322"/>
      <c r="N5322" s="117"/>
      <c r="O5322" s="117"/>
      <c r="P5322" s="117"/>
      <c r="Q5322" s="117"/>
      <c r="R5322" s="117"/>
    </row>
    <row r="5323" spans="1:18" s="81" customFormat="1" x14ac:dyDescent="0.2">
      <c r="A5323"/>
      <c r="B5323" s="1"/>
      <c r="C5323"/>
      <c r="D5323" s="80"/>
      <c r="E5323" s="1"/>
      <c r="F5323" s="46"/>
      <c r="G5323" s="13"/>
      <c r="H5323" s="13"/>
      <c r="I5323" s="13"/>
      <c r="J5323" s="13"/>
      <c r="K5323" s="13"/>
      <c r="L5323"/>
      <c r="M5323"/>
      <c r="N5323" s="117"/>
      <c r="O5323" s="117"/>
      <c r="P5323" s="117"/>
      <c r="Q5323" s="117"/>
      <c r="R5323" s="117"/>
    </row>
    <row r="5324" spans="1:18" s="81" customFormat="1" x14ac:dyDescent="0.2">
      <c r="A5324"/>
      <c r="B5324" s="1"/>
      <c r="C5324"/>
      <c r="D5324" s="80"/>
      <c r="E5324" s="1"/>
      <c r="F5324" s="46"/>
      <c r="G5324" s="13"/>
      <c r="H5324" s="13"/>
      <c r="I5324" s="13"/>
      <c r="J5324" s="13"/>
      <c r="K5324" s="13"/>
      <c r="L5324"/>
      <c r="M5324"/>
      <c r="N5324" s="117"/>
      <c r="O5324" s="117"/>
      <c r="P5324" s="117"/>
      <c r="Q5324" s="117"/>
      <c r="R5324" s="117"/>
    </row>
    <row r="5325" spans="1:18" s="81" customFormat="1" x14ac:dyDescent="0.2">
      <c r="A5325"/>
      <c r="B5325" s="1"/>
      <c r="C5325"/>
      <c r="D5325" s="80"/>
      <c r="E5325" s="1"/>
      <c r="F5325" s="46"/>
      <c r="G5325" s="13"/>
      <c r="H5325" s="13"/>
      <c r="I5325" s="13"/>
      <c r="J5325" s="13"/>
      <c r="K5325" s="13"/>
      <c r="L5325"/>
      <c r="M5325"/>
      <c r="N5325" s="117"/>
      <c r="O5325" s="117"/>
      <c r="P5325" s="117"/>
      <c r="Q5325" s="117"/>
      <c r="R5325" s="117"/>
    </row>
    <row r="5326" spans="1:18" s="81" customFormat="1" x14ac:dyDescent="0.2">
      <c r="A5326"/>
      <c r="B5326" s="1"/>
      <c r="C5326"/>
      <c r="D5326" s="80"/>
      <c r="E5326" s="1"/>
      <c r="F5326" s="46"/>
      <c r="G5326" s="13"/>
      <c r="H5326" s="13"/>
      <c r="I5326" s="13"/>
      <c r="J5326" s="13"/>
      <c r="K5326" s="13"/>
      <c r="L5326"/>
      <c r="M5326"/>
      <c r="N5326" s="117"/>
      <c r="O5326" s="117"/>
      <c r="P5326" s="117"/>
      <c r="Q5326" s="117"/>
      <c r="R5326" s="117"/>
    </row>
    <row r="5327" spans="1:18" s="81" customFormat="1" x14ac:dyDescent="0.2">
      <c r="A5327"/>
      <c r="B5327" s="1"/>
      <c r="C5327"/>
      <c r="D5327" s="80"/>
      <c r="E5327" s="1"/>
      <c r="F5327" s="46"/>
      <c r="G5327" s="13"/>
      <c r="H5327" s="13"/>
      <c r="I5327" s="13"/>
      <c r="J5327" s="13"/>
      <c r="K5327" s="13"/>
      <c r="L5327"/>
      <c r="M5327"/>
      <c r="N5327" s="117"/>
      <c r="O5327" s="117"/>
      <c r="P5327" s="117"/>
      <c r="Q5327" s="117"/>
      <c r="R5327" s="117"/>
    </row>
    <row r="5328" spans="1:18" s="81" customFormat="1" x14ac:dyDescent="0.2">
      <c r="A5328"/>
      <c r="B5328" s="1"/>
      <c r="C5328"/>
      <c r="D5328" s="80"/>
      <c r="E5328" s="1"/>
      <c r="F5328" s="46"/>
      <c r="G5328" s="13"/>
      <c r="H5328" s="13"/>
      <c r="I5328" s="13"/>
      <c r="J5328" s="13"/>
      <c r="K5328" s="13"/>
      <c r="L5328"/>
      <c r="M5328"/>
      <c r="N5328" s="117"/>
      <c r="O5328" s="117"/>
      <c r="P5328" s="117"/>
      <c r="Q5328" s="117"/>
      <c r="R5328" s="117"/>
    </row>
    <row r="5329" spans="1:18" s="81" customFormat="1" x14ac:dyDescent="0.2">
      <c r="A5329"/>
      <c r="B5329" s="1"/>
      <c r="C5329"/>
      <c r="D5329" s="80"/>
      <c r="E5329" s="1"/>
      <c r="F5329" s="46"/>
      <c r="G5329" s="13"/>
      <c r="H5329" s="13"/>
      <c r="I5329" s="13"/>
      <c r="J5329" s="13"/>
      <c r="K5329" s="13"/>
      <c r="L5329"/>
      <c r="M5329"/>
      <c r="N5329" s="117"/>
      <c r="O5329" s="117"/>
      <c r="P5329" s="117"/>
      <c r="Q5329" s="117"/>
      <c r="R5329" s="117"/>
    </row>
    <row r="5330" spans="1:18" s="81" customFormat="1" x14ac:dyDescent="0.2">
      <c r="A5330"/>
      <c r="B5330" s="1"/>
      <c r="C5330"/>
      <c r="D5330" s="80"/>
      <c r="E5330" s="1"/>
      <c r="F5330" s="46"/>
      <c r="G5330" s="13"/>
      <c r="H5330" s="13"/>
      <c r="I5330" s="13"/>
      <c r="J5330" s="13"/>
      <c r="K5330" s="13"/>
      <c r="L5330"/>
      <c r="M5330"/>
      <c r="N5330" s="117"/>
      <c r="O5330" s="117"/>
      <c r="P5330" s="117"/>
      <c r="Q5330" s="117"/>
      <c r="R5330" s="117"/>
    </row>
    <row r="5331" spans="1:18" s="81" customFormat="1" x14ac:dyDescent="0.2">
      <c r="A5331"/>
      <c r="B5331" s="1"/>
      <c r="C5331"/>
      <c r="D5331" s="80"/>
      <c r="E5331" s="1"/>
      <c r="F5331" s="46"/>
      <c r="G5331" s="13"/>
      <c r="H5331" s="13"/>
      <c r="I5331" s="13"/>
      <c r="J5331" s="13"/>
      <c r="K5331" s="13"/>
      <c r="L5331"/>
      <c r="M5331"/>
      <c r="N5331" s="117"/>
      <c r="O5331" s="117"/>
      <c r="P5331" s="117"/>
      <c r="Q5331" s="117"/>
      <c r="R5331" s="117"/>
    </row>
    <row r="5332" spans="1:18" s="81" customFormat="1" x14ac:dyDescent="0.2">
      <c r="A5332"/>
      <c r="B5332" s="1"/>
      <c r="C5332"/>
      <c r="D5332" s="80"/>
      <c r="E5332" s="1"/>
      <c r="F5332" s="46"/>
      <c r="G5332" s="13"/>
      <c r="H5332" s="13"/>
      <c r="I5332" s="13"/>
      <c r="J5332" s="13"/>
      <c r="K5332" s="13"/>
      <c r="L5332"/>
      <c r="M5332"/>
      <c r="N5332" s="117"/>
      <c r="O5332" s="117"/>
      <c r="P5332" s="117"/>
      <c r="Q5332" s="117"/>
      <c r="R5332" s="117"/>
    </row>
    <row r="5333" spans="1:18" s="81" customFormat="1" x14ac:dyDescent="0.2">
      <c r="A5333"/>
      <c r="B5333" s="1"/>
      <c r="C5333"/>
      <c r="D5333" s="80"/>
      <c r="E5333" s="1"/>
      <c r="F5333" s="46"/>
      <c r="G5333" s="13"/>
      <c r="H5333" s="13"/>
      <c r="I5333" s="13"/>
      <c r="J5333" s="13"/>
      <c r="K5333" s="13"/>
      <c r="L5333"/>
      <c r="M5333"/>
      <c r="N5333" s="117"/>
      <c r="O5333" s="117"/>
      <c r="P5333" s="117"/>
      <c r="Q5333" s="117"/>
      <c r="R5333" s="117"/>
    </row>
    <row r="5334" spans="1:18" s="81" customFormat="1" x14ac:dyDescent="0.2">
      <c r="A5334"/>
      <c r="B5334" s="1"/>
      <c r="C5334"/>
      <c r="D5334" s="80"/>
      <c r="E5334" s="1"/>
      <c r="F5334" s="46"/>
      <c r="G5334" s="13"/>
      <c r="H5334" s="13"/>
      <c r="I5334" s="13"/>
      <c r="J5334" s="13"/>
      <c r="K5334" s="13"/>
      <c r="L5334"/>
      <c r="M5334"/>
      <c r="N5334" s="117"/>
      <c r="O5334" s="117"/>
      <c r="P5334" s="117"/>
      <c r="Q5334" s="117"/>
      <c r="R5334" s="117"/>
    </row>
    <row r="5335" spans="1:18" s="81" customFormat="1" x14ac:dyDescent="0.2">
      <c r="A5335"/>
      <c r="B5335" s="1"/>
      <c r="C5335"/>
      <c r="D5335" s="80"/>
      <c r="E5335" s="1"/>
      <c r="F5335" s="46"/>
      <c r="G5335" s="13"/>
      <c r="H5335" s="13"/>
      <c r="I5335" s="13"/>
      <c r="J5335" s="13"/>
      <c r="K5335" s="13"/>
      <c r="L5335"/>
      <c r="M5335"/>
      <c r="N5335" s="117"/>
      <c r="O5335" s="117"/>
      <c r="P5335" s="117"/>
      <c r="Q5335" s="117"/>
      <c r="R5335" s="117"/>
    </row>
    <row r="5336" spans="1:18" s="81" customFormat="1" x14ac:dyDescent="0.2">
      <c r="A5336"/>
      <c r="B5336" s="1"/>
      <c r="C5336"/>
      <c r="D5336" s="80"/>
      <c r="E5336" s="1"/>
      <c r="F5336" s="46"/>
      <c r="G5336" s="13"/>
      <c r="H5336" s="13"/>
      <c r="I5336" s="13"/>
      <c r="J5336" s="13"/>
      <c r="K5336" s="13"/>
      <c r="L5336"/>
      <c r="M5336"/>
      <c r="N5336" s="117"/>
      <c r="O5336" s="117"/>
      <c r="P5336" s="117"/>
      <c r="Q5336" s="117"/>
      <c r="R5336" s="117"/>
    </row>
    <row r="5337" spans="1:18" s="81" customFormat="1" x14ac:dyDescent="0.2">
      <c r="A5337"/>
      <c r="B5337" s="1"/>
      <c r="C5337"/>
      <c r="D5337" s="80"/>
      <c r="E5337" s="1"/>
      <c r="F5337" s="46"/>
      <c r="G5337" s="13"/>
      <c r="H5337" s="13"/>
      <c r="I5337" s="13"/>
      <c r="J5337" s="13"/>
      <c r="K5337" s="13"/>
      <c r="L5337"/>
      <c r="M5337"/>
      <c r="N5337" s="117"/>
      <c r="O5337" s="117"/>
      <c r="P5337" s="117"/>
      <c r="Q5337" s="117"/>
      <c r="R5337" s="117"/>
    </row>
    <row r="5338" spans="1:18" s="81" customFormat="1" x14ac:dyDescent="0.2">
      <c r="A5338"/>
      <c r="B5338" s="1"/>
      <c r="C5338"/>
      <c r="D5338" s="80"/>
      <c r="E5338" s="1"/>
      <c r="F5338" s="46"/>
      <c r="G5338" s="13"/>
      <c r="H5338" s="13"/>
      <c r="I5338" s="13"/>
      <c r="J5338" s="13"/>
      <c r="K5338" s="13"/>
      <c r="L5338"/>
      <c r="M5338"/>
      <c r="N5338" s="117"/>
      <c r="O5338" s="117"/>
      <c r="P5338" s="117"/>
      <c r="Q5338" s="117"/>
      <c r="R5338" s="117"/>
    </row>
    <row r="5339" spans="1:18" s="81" customFormat="1" x14ac:dyDescent="0.2">
      <c r="A5339"/>
      <c r="B5339" s="1"/>
      <c r="C5339"/>
      <c r="D5339" s="80"/>
      <c r="E5339" s="1"/>
      <c r="F5339" s="46"/>
      <c r="G5339" s="13"/>
      <c r="H5339" s="13"/>
      <c r="I5339" s="13"/>
      <c r="J5339" s="13"/>
      <c r="K5339" s="13"/>
      <c r="L5339"/>
      <c r="M5339"/>
      <c r="N5339" s="117"/>
      <c r="O5339" s="117"/>
      <c r="P5339" s="117"/>
      <c r="Q5339" s="117"/>
      <c r="R5339" s="117"/>
    </row>
    <row r="5340" spans="1:18" s="81" customFormat="1" x14ac:dyDescent="0.2">
      <c r="A5340"/>
      <c r="B5340" s="1"/>
      <c r="C5340"/>
      <c r="D5340" s="80"/>
      <c r="E5340" s="1"/>
      <c r="F5340" s="46"/>
      <c r="G5340" s="13"/>
      <c r="H5340" s="13"/>
      <c r="I5340" s="13"/>
      <c r="J5340" s="13"/>
      <c r="K5340" s="13"/>
      <c r="L5340"/>
      <c r="M5340"/>
      <c r="N5340" s="117"/>
      <c r="O5340" s="117"/>
      <c r="P5340" s="117"/>
      <c r="Q5340" s="117"/>
      <c r="R5340" s="117"/>
    </row>
    <row r="5341" spans="1:18" s="81" customFormat="1" x14ac:dyDescent="0.2">
      <c r="A5341"/>
      <c r="B5341" s="1"/>
      <c r="C5341"/>
      <c r="D5341" s="80"/>
      <c r="E5341" s="1"/>
      <c r="F5341" s="46"/>
      <c r="G5341" s="13"/>
      <c r="H5341" s="13"/>
      <c r="I5341" s="13"/>
      <c r="J5341" s="13"/>
      <c r="K5341" s="13"/>
      <c r="L5341"/>
      <c r="M5341"/>
      <c r="N5341" s="117"/>
      <c r="O5341" s="117"/>
      <c r="P5341" s="117"/>
      <c r="Q5341" s="117"/>
      <c r="R5341" s="117"/>
    </row>
    <row r="5342" spans="1:18" s="81" customFormat="1" x14ac:dyDescent="0.2">
      <c r="A5342"/>
      <c r="B5342" s="1"/>
      <c r="C5342"/>
      <c r="D5342" s="80"/>
      <c r="E5342" s="1"/>
      <c r="F5342" s="46"/>
      <c r="G5342" s="13"/>
      <c r="H5342" s="13"/>
      <c r="I5342" s="13"/>
      <c r="J5342" s="13"/>
      <c r="K5342" s="13"/>
      <c r="L5342"/>
      <c r="M5342"/>
      <c r="N5342" s="117"/>
      <c r="O5342" s="117"/>
      <c r="P5342" s="117"/>
      <c r="Q5342" s="117"/>
      <c r="R5342" s="117"/>
    </row>
    <row r="5343" spans="1:18" s="81" customFormat="1" x14ac:dyDescent="0.2">
      <c r="A5343"/>
      <c r="B5343" s="1"/>
      <c r="C5343"/>
      <c r="D5343" s="80"/>
      <c r="E5343" s="1"/>
      <c r="F5343" s="46"/>
      <c r="G5343" s="13"/>
      <c r="H5343" s="13"/>
      <c r="I5343" s="13"/>
      <c r="J5343" s="13"/>
      <c r="K5343" s="13"/>
      <c r="L5343"/>
      <c r="M5343"/>
      <c r="N5343" s="117"/>
      <c r="O5343" s="117"/>
      <c r="P5343" s="117"/>
      <c r="Q5343" s="117"/>
      <c r="R5343" s="117"/>
    </row>
    <row r="5344" spans="1:18" s="81" customFormat="1" x14ac:dyDescent="0.2">
      <c r="A5344"/>
      <c r="B5344" s="1"/>
      <c r="C5344"/>
      <c r="D5344" s="80"/>
      <c r="E5344" s="1"/>
      <c r="F5344" s="46"/>
      <c r="G5344" s="13"/>
      <c r="H5344" s="13"/>
      <c r="I5344" s="13"/>
      <c r="J5344" s="13"/>
      <c r="K5344" s="13"/>
      <c r="L5344"/>
      <c r="M5344"/>
      <c r="N5344" s="117"/>
      <c r="O5344" s="117"/>
      <c r="P5344" s="117"/>
      <c r="Q5344" s="117"/>
      <c r="R5344" s="117"/>
    </row>
    <row r="5345" spans="1:18" s="81" customFormat="1" x14ac:dyDescent="0.2">
      <c r="A5345"/>
      <c r="B5345" s="1"/>
      <c r="C5345"/>
      <c r="D5345" s="80"/>
      <c r="E5345" s="1"/>
      <c r="F5345" s="46"/>
      <c r="G5345" s="13"/>
      <c r="H5345" s="13"/>
      <c r="I5345" s="13"/>
      <c r="J5345" s="13"/>
      <c r="K5345" s="13"/>
      <c r="L5345"/>
      <c r="M5345"/>
      <c r="N5345" s="117"/>
      <c r="O5345" s="117"/>
      <c r="P5345" s="117"/>
      <c r="Q5345" s="117"/>
      <c r="R5345" s="117"/>
    </row>
    <row r="5346" spans="1:18" s="81" customFormat="1" x14ac:dyDescent="0.2">
      <c r="A5346"/>
      <c r="B5346" s="1"/>
      <c r="C5346"/>
      <c r="D5346" s="80"/>
      <c r="E5346" s="1"/>
      <c r="F5346" s="46"/>
      <c r="G5346" s="13"/>
      <c r="H5346" s="13"/>
      <c r="I5346" s="13"/>
      <c r="J5346" s="13"/>
      <c r="K5346" s="13"/>
      <c r="L5346"/>
      <c r="M5346"/>
      <c r="N5346" s="117"/>
      <c r="O5346" s="117"/>
      <c r="P5346" s="117"/>
      <c r="Q5346" s="117"/>
      <c r="R5346" s="117"/>
    </row>
    <row r="5347" spans="1:18" s="81" customFormat="1" x14ac:dyDescent="0.2">
      <c r="A5347"/>
      <c r="B5347" s="1"/>
      <c r="C5347"/>
      <c r="D5347" s="80"/>
      <c r="E5347" s="1"/>
      <c r="F5347" s="46"/>
      <c r="G5347" s="13"/>
      <c r="H5347" s="13"/>
      <c r="I5347" s="13"/>
      <c r="J5347" s="13"/>
      <c r="K5347" s="13"/>
      <c r="L5347"/>
      <c r="M5347"/>
      <c r="N5347" s="117"/>
      <c r="O5347" s="117"/>
      <c r="P5347" s="117"/>
      <c r="Q5347" s="117"/>
      <c r="R5347" s="117"/>
    </row>
    <row r="5348" spans="1:18" s="81" customFormat="1" x14ac:dyDescent="0.2">
      <c r="A5348"/>
      <c r="B5348" s="1"/>
      <c r="C5348"/>
      <c r="D5348" s="80"/>
      <c r="E5348" s="1"/>
      <c r="F5348" s="46"/>
      <c r="G5348" s="13"/>
      <c r="H5348" s="13"/>
      <c r="I5348" s="13"/>
      <c r="J5348" s="13"/>
      <c r="K5348" s="13"/>
      <c r="L5348"/>
      <c r="M5348"/>
      <c r="N5348" s="117"/>
      <c r="O5348" s="117"/>
      <c r="P5348" s="117"/>
      <c r="Q5348" s="117"/>
      <c r="R5348" s="117"/>
    </row>
    <row r="5349" spans="1:18" s="81" customFormat="1" x14ac:dyDescent="0.2">
      <c r="A5349"/>
      <c r="B5349" s="1"/>
      <c r="C5349"/>
      <c r="D5349" s="80"/>
      <c r="E5349" s="1"/>
      <c r="F5349" s="46"/>
      <c r="G5349" s="13"/>
      <c r="H5349" s="13"/>
      <c r="I5349" s="13"/>
      <c r="J5349" s="13"/>
      <c r="K5349" s="13"/>
      <c r="L5349"/>
      <c r="M5349"/>
      <c r="N5349" s="117"/>
      <c r="O5349" s="117"/>
      <c r="P5349" s="117"/>
      <c r="Q5349" s="117"/>
      <c r="R5349" s="117"/>
    </row>
    <row r="5350" spans="1:18" s="81" customFormat="1" x14ac:dyDescent="0.2">
      <c r="A5350"/>
      <c r="B5350" s="1"/>
      <c r="C5350"/>
      <c r="D5350" s="80"/>
      <c r="E5350" s="1"/>
      <c r="F5350" s="46"/>
      <c r="G5350" s="13"/>
      <c r="H5350" s="13"/>
      <c r="I5350" s="13"/>
      <c r="J5350" s="13"/>
      <c r="K5350" s="13"/>
      <c r="L5350"/>
      <c r="M5350"/>
      <c r="N5350" s="117"/>
      <c r="O5350" s="117"/>
      <c r="P5350" s="117"/>
      <c r="Q5350" s="117"/>
      <c r="R5350" s="117"/>
    </row>
    <row r="5351" spans="1:18" s="81" customFormat="1" x14ac:dyDescent="0.2">
      <c r="A5351"/>
      <c r="B5351" s="1"/>
      <c r="C5351"/>
      <c r="D5351" s="80"/>
      <c r="E5351" s="1"/>
      <c r="F5351" s="46"/>
      <c r="G5351" s="13"/>
      <c r="H5351" s="13"/>
      <c r="I5351" s="13"/>
      <c r="J5351" s="13"/>
      <c r="K5351" s="13"/>
      <c r="L5351"/>
      <c r="M5351"/>
      <c r="N5351" s="117"/>
      <c r="O5351" s="117"/>
      <c r="P5351" s="117"/>
      <c r="Q5351" s="117"/>
      <c r="R5351" s="117"/>
    </row>
    <row r="5352" spans="1:18" s="81" customFormat="1" x14ac:dyDescent="0.2">
      <c r="A5352"/>
      <c r="B5352" s="1"/>
      <c r="C5352"/>
      <c r="D5352" s="80"/>
      <c r="E5352" s="1"/>
      <c r="F5352" s="46"/>
      <c r="G5352" s="13"/>
      <c r="H5352" s="13"/>
      <c r="I5352" s="13"/>
      <c r="J5352" s="13"/>
      <c r="K5352" s="13"/>
      <c r="L5352"/>
      <c r="M5352"/>
      <c r="N5352" s="117"/>
      <c r="O5352" s="117"/>
      <c r="P5352" s="117"/>
      <c r="Q5352" s="117"/>
      <c r="R5352" s="117"/>
    </row>
    <row r="5353" spans="1:18" s="81" customFormat="1" x14ac:dyDescent="0.2">
      <c r="A5353"/>
      <c r="B5353" s="1"/>
      <c r="C5353"/>
      <c r="D5353" s="80"/>
      <c r="E5353" s="1"/>
      <c r="F5353" s="46"/>
      <c r="G5353" s="13"/>
      <c r="H5353" s="13"/>
      <c r="I5353" s="13"/>
      <c r="J5353" s="13"/>
      <c r="K5353" s="13"/>
      <c r="L5353"/>
      <c r="M5353"/>
      <c r="N5353" s="117"/>
      <c r="O5353" s="117"/>
      <c r="P5353" s="117"/>
      <c r="Q5353" s="117"/>
      <c r="R5353" s="117"/>
    </row>
    <row r="5354" spans="1:18" s="81" customFormat="1" x14ac:dyDescent="0.2">
      <c r="A5354"/>
      <c r="B5354" s="1"/>
      <c r="C5354"/>
      <c r="D5354" s="80"/>
      <c r="E5354" s="1"/>
      <c r="F5354" s="46"/>
      <c r="G5354" s="13"/>
      <c r="H5354" s="13"/>
      <c r="I5354" s="13"/>
      <c r="J5354" s="13"/>
      <c r="K5354" s="13"/>
      <c r="L5354"/>
      <c r="M5354"/>
      <c r="N5354" s="117"/>
      <c r="O5354" s="117"/>
      <c r="P5354" s="117"/>
      <c r="Q5354" s="117"/>
      <c r="R5354" s="117"/>
    </row>
    <row r="5355" spans="1:18" s="81" customFormat="1" x14ac:dyDescent="0.2">
      <c r="A5355"/>
      <c r="B5355" s="1"/>
      <c r="C5355"/>
      <c r="D5355" s="80"/>
      <c r="E5355" s="1"/>
      <c r="F5355" s="46"/>
      <c r="G5355" s="13"/>
      <c r="H5355" s="13"/>
      <c r="I5355" s="13"/>
      <c r="J5355" s="13"/>
      <c r="K5355" s="13"/>
      <c r="L5355"/>
      <c r="M5355"/>
      <c r="N5355" s="117"/>
      <c r="O5355" s="117"/>
      <c r="P5355" s="117"/>
      <c r="Q5355" s="117"/>
      <c r="R5355" s="117"/>
    </row>
    <row r="5356" spans="1:18" s="81" customFormat="1" x14ac:dyDescent="0.2">
      <c r="A5356"/>
      <c r="B5356" s="1"/>
      <c r="C5356"/>
      <c r="D5356" s="80"/>
      <c r="E5356" s="1"/>
      <c r="F5356" s="46"/>
      <c r="G5356" s="13"/>
      <c r="H5356" s="13"/>
      <c r="I5356" s="13"/>
      <c r="J5356" s="13"/>
      <c r="K5356" s="13"/>
      <c r="L5356"/>
      <c r="M5356"/>
      <c r="N5356" s="117"/>
      <c r="O5356" s="117"/>
      <c r="P5356" s="117"/>
      <c r="Q5356" s="117"/>
      <c r="R5356" s="117"/>
    </row>
    <row r="5357" spans="1:18" s="81" customFormat="1" x14ac:dyDescent="0.2">
      <c r="A5357"/>
      <c r="B5357" s="1"/>
      <c r="C5357"/>
      <c r="D5357" s="80"/>
      <c r="E5357" s="1"/>
      <c r="F5357" s="46"/>
      <c r="G5357" s="13"/>
      <c r="H5357" s="13"/>
      <c r="I5357" s="13"/>
      <c r="J5357" s="13"/>
      <c r="K5357" s="13"/>
      <c r="L5357"/>
      <c r="M5357"/>
      <c r="N5357" s="117"/>
      <c r="O5357" s="117"/>
      <c r="P5357" s="117"/>
      <c r="Q5357" s="117"/>
      <c r="R5357" s="117"/>
    </row>
    <row r="5358" spans="1:18" s="81" customFormat="1" x14ac:dyDescent="0.2">
      <c r="A5358"/>
      <c r="B5358" s="1"/>
      <c r="C5358"/>
      <c r="D5358" s="80"/>
      <c r="E5358" s="1"/>
      <c r="F5358" s="46"/>
      <c r="G5358" s="13"/>
      <c r="H5358" s="13"/>
      <c r="I5358" s="13"/>
      <c r="J5358" s="13"/>
      <c r="K5358" s="13"/>
      <c r="L5358"/>
      <c r="M5358"/>
      <c r="N5358" s="117"/>
      <c r="O5358" s="117"/>
      <c r="P5358" s="117"/>
      <c r="Q5358" s="117"/>
      <c r="R5358" s="117"/>
    </row>
    <row r="5359" spans="1:18" s="81" customFormat="1" x14ac:dyDescent="0.2">
      <c r="A5359"/>
      <c r="B5359" s="1"/>
      <c r="C5359"/>
      <c r="D5359" s="80"/>
      <c r="E5359" s="1"/>
      <c r="F5359" s="46"/>
      <c r="G5359" s="13"/>
      <c r="H5359" s="13"/>
      <c r="I5359" s="13"/>
      <c r="J5359" s="13"/>
      <c r="K5359" s="13"/>
      <c r="L5359"/>
      <c r="M5359"/>
      <c r="N5359" s="117"/>
      <c r="O5359" s="117"/>
      <c r="P5359" s="117"/>
      <c r="Q5359" s="117"/>
      <c r="R5359" s="117"/>
    </row>
    <row r="5360" spans="1:18" s="81" customFormat="1" x14ac:dyDescent="0.2">
      <c r="A5360"/>
      <c r="B5360" s="1"/>
      <c r="C5360"/>
      <c r="D5360" s="80"/>
      <c r="E5360" s="1"/>
      <c r="F5360" s="46"/>
      <c r="G5360" s="13"/>
      <c r="H5360" s="13"/>
      <c r="I5360" s="13"/>
      <c r="J5360" s="13"/>
      <c r="K5360" s="13"/>
      <c r="L5360"/>
      <c r="M5360"/>
      <c r="N5360" s="117"/>
      <c r="O5360" s="117"/>
      <c r="P5360" s="117"/>
      <c r="Q5360" s="117"/>
      <c r="R5360" s="117"/>
    </row>
    <row r="5361" spans="1:18" s="81" customFormat="1" x14ac:dyDescent="0.2">
      <c r="A5361"/>
      <c r="B5361" s="1"/>
      <c r="C5361"/>
      <c r="D5361" s="80"/>
      <c r="E5361" s="1"/>
      <c r="F5361" s="46"/>
      <c r="G5361" s="13"/>
      <c r="H5361" s="13"/>
      <c r="I5361" s="13"/>
      <c r="J5361" s="13"/>
      <c r="K5361" s="13"/>
      <c r="L5361"/>
      <c r="M5361"/>
      <c r="N5361" s="117"/>
      <c r="O5361" s="117"/>
      <c r="P5361" s="117"/>
      <c r="Q5361" s="117"/>
      <c r="R5361" s="117"/>
    </row>
    <row r="5362" spans="1:18" s="81" customFormat="1" x14ac:dyDescent="0.2">
      <c r="A5362"/>
      <c r="B5362" s="1"/>
      <c r="C5362"/>
      <c r="D5362" s="80"/>
      <c r="E5362" s="1"/>
      <c r="F5362" s="46"/>
      <c r="G5362" s="13"/>
      <c r="H5362" s="13"/>
      <c r="I5362" s="13"/>
      <c r="J5362" s="13"/>
      <c r="K5362" s="13"/>
      <c r="L5362"/>
      <c r="M5362"/>
      <c r="N5362" s="117"/>
      <c r="O5362" s="117"/>
      <c r="P5362" s="117"/>
      <c r="Q5362" s="117"/>
      <c r="R5362" s="117"/>
    </row>
    <row r="5363" spans="1:18" s="81" customFormat="1" x14ac:dyDescent="0.2">
      <c r="A5363"/>
      <c r="B5363" s="1"/>
      <c r="C5363"/>
      <c r="D5363" s="80"/>
      <c r="E5363" s="1"/>
      <c r="F5363" s="46"/>
      <c r="G5363" s="13"/>
      <c r="H5363" s="13"/>
      <c r="I5363" s="13"/>
      <c r="J5363" s="13"/>
      <c r="K5363" s="13"/>
      <c r="L5363"/>
      <c r="M5363"/>
      <c r="N5363" s="117"/>
      <c r="O5363" s="117"/>
      <c r="P5363" s="117"/>
      <c r="Q5363" s="117"/>
      <c r="R5363" s="117"/>
    </row>
    <row r="5364" spans="1:18" s="81" customFormat="1" x14ac:dyDescent="0.2">
      <c r="A5364"/>
      <c r="B5364" s="1"/>
      <c r="C5364"/>
      <c r="D5364" s="80"/>
      <c r="E5364" s="1"/>
      <c r="F5364" s="46"/>
      <c r="G5364" s="13"/>
      <c r="H5364" s="13"/>
      <c r="I5364" s="13"/>
      <c r="J5364" s="13"/>
      <c r="K5364" s="13"/>
      <c r="L5364"/>
      <c r="M5364"/>
      <c r="N5364" s="117"/>
      <c r="O5364" s="117"/>
      <c r="P5364" s="117"/>
      <c r="Q5364" s="117"/>
      <c r="R5364" s="117"/>
    </row>
    <row r="5365" spans="1:18" s="81" customFormat="1" x14ac:dyDescent="0.2">
      <c r="A5365"/>
      <c r="B5365" s="1"/>
      <c r="C5365"/>
      <c r="D5365" s="80"/>
      <c r="E5365" s="1"/>
      <c r="F5365" s="46"/>
      <c r="G5365" s="13"/>
      <c r="H5365" s="13"/>
      <c r="I5365" s="13"/>
      <c r="J5365" s="13"/>
      <c r="K5365" s="13"/>
      <c r="L5365"/>
      <c r="M5365"/>
      <c r="N5365" s="117"/>
      <c r="O5365" s="117"/>
      <c r="P5365" s="117"/>
      <c r="Q5365" s="117"/>
      <c r="R5365" s="117"/>
    </row>
    <row r="5366" spans="1:18" s="81" customFormat="1" x14ac:dyDescent="0.2">
      <c r="A5366"/>
      <c r="B5366" s="1"/>
      <c r="C5366"/>
      <c r="D5366" s="80"/>
      <c r="E5366" s="1"/>
      <c r="F5366" s="46"/>
      <c r="G5366" s="13"/>
      <c r="H5366" s="13"/>
      <c r="I5366" s="13"/>
      <c r="J5366" s="13"/>
      <c r="K5366" s="13"/>
      <c r="L5366"/>
      <c r="M5366"/>
      <c r="N5366" s="117"/>
      <c r="O5366" s="117"/>
      <c r="P5366" s="117"/>
      <c r="Q5366" s="117"/>
      <c r="R5366" s="117"/>
    </row>
    <row r="5367" spans="1:18" s="81" customFormat="1" x14ac:dyDescent="0.2">
      <c r="A5367"/>
      <c r="B5367" s="1"/>
      <c r="C5367"/>
      <c r="D5367" s="80"/>
      <c r="E5367" s="1"/>
      <c r="F5367" s="46"/>
      <c r="G5367" s="13"/>
      <c r="H5367" s="13"/>
      <c r="I5367" s="13"/>
      <c r="J5367" s="13"/>
      <c r="K5367" s="13"/>
      <c r="L5367"/>
      <c r="M5367"/>
      <c r="N5367" s="117"/>
      <c r="O5367" s="117"/>
      <c r="P5367" s="117"/>
      <c r="Q5367" s="117"/>
      <c r="R5367" s="117"/>
    </row>
    <row r="5368" spans="1:18" s="81" customFormat="1" x14ac:dyDescent="0.2">
      <c r="A5368"/>
      <c r="B5368" s="1"/>
      <c r="C5368"/>
      <c r="D5368" s="80"/>
      <c r="E5368" s="1"/>
      <c r="F5368" s="46"/>
      <c r="G5368" s="13"/>
      <c r="H5368" s="13"/>
      <c r="I5368" s="13"/>
      <c r="J5368" s="13"/>
      <c r="K5368" s="13"/>
      <c r="L5368"/>
      <c r="M5368"/>
      <c r="N5368" s="117"/>
      <c r="O5368" s="117"/>
      <c r="P5368" s="117"/>
      <c r="Q5368" s="117"/>
      <c r="R5368" s="117"/>
    </row>
    <row r="5369" spans="1:18" s="81" customFormat="1" x14ac:dyDescent="0.2">
      <c r="A5369"/>
      <c r="B5369" s="1"/>
      <c r="C5369"/>
      <c r="D5369" s="80"/>
      <c r="E5369" s="1"/>
      <c r="F5369" s="46"/>
      <c r="G5369" s="13"/>
      <c r="H5369" s="13"/>
      <c r="I5369" s="13"/>
      <c r="J5369" s="13"/>
      <c r="K5369" s="13"/>
      <c r="L5369"/>
      <c r="M5369"/>
      <c r="N5369" s="117"/>
      <c r="O5369" s="117"/>
      <c r="P5369" s="117"/>
      <c r="Q5369" s="117"/>
      <c r="R5369" s="117"/>
    </row>
    <row r="5370" spans="1:18" s="81" customFormat="1" x14ac:dyDescent="0.2">
      <c r="A5370"/>
      <c r="B5370" s="1"/>
      <c r="C5370"/>
      <c r="D5370" s="80"/>
      <c r="E5370" s="1"/>
      <c r="F5370" s="46"/>
      <c r="G5370" s="13"/>
      <c r="H5370" s="13"/>
      <c r="I5370" s="13"/>
      <c r="J5370" s="13"/>
      <c r="K5370" s="13"/>
      <c r="L5370"/>
      <c r="M5370"/>
      <c r="N5370" s="117"/>
      <c r="O5370" s="117"/>
      <c r="P5370" s="117"/>
      <c r="Q5370" s="117"/>
      <c r="R5370" s="117"/>
    </row>
    <row r="5371" spans="1:18" s="81" customFormat="1" x14ac:dyDescent="0.2">
      <c r="A5371"/>
      <c r="B5371" s="1"/>
      <c r="C5371"/>
      <c r="D5371" s="80"/>
      <c r="E5371" s="1"/>
      <c r="F5371" s="46"/>
      <c r="G5371" s="13"/>
      <c r="H5371" s="13"/>
      <c r="I5371" s="13"/>
      <c r="J5371" s="13"/>
      <c r="K5371" s="13"/>
      <c r="L5371"/>
      <c r="M5371"/>
      <c r="N5371" s="117"/>
      <c r="O5371" s="117"/>
      <c r="P5371" s="117"/>
      <c r="Q5371" s="117"/>
      <c r="R5371" s="117"/>
    </row>
    <row r="5372" spans="1:18" s="81" customFormat="1" x14ac:dyDescent="0.2">
      <c r="A5372"/>
      <c r="B5372" s="1"/>
      <c r="C5372"/>
      <c r="D5372" s="80"/>
      <c r="E5372" s="1"/>
      <c r="F5372" s="46"/>
      <c r="G5372" s="13"/>
      <c r="H5372" s="13"/>
      <c r="I5372" s="13"/>
      <c r="J5372" s="13"/>
      <c r="K5372" s="13"/>
      <c r="L5372"/>
      <c r="M5372"/>
      <c r="N5372" s="117"/>
      <c r="O5372" s="117"/>
      <c r="P5372" s="117"/>
      <c r="Q5372" s="117"/>
      <c r="R5372" s="117"/>
    </row>
    <row r="5373" spans="1:18" s="81" customFormat="1" x14ac:dyDescent="0.2">
      <c r="A5373"/>
      <c r="B5373" s="1"/>
      <c r="C5373"/>
      <c r="D5373" s="80"/>
      <c r="E5373" s="1"/>
      <c r="F5373" s="46"/>
      <c r="G5373" s="13"/>
      <c r="H5373" s="13"/>
      <c r="I5373" s="13"/>
      <c r="J5373" s="13"/>
      <c r="K5373" s="13"/>
      <c r="L5373"/>
      <c r="M5373"/>
      <c r="N5373" s="117"/>
      <c r="O5373" s="117"/>
      <c r="P5373" s="117"/>
      <c r="Q5373" s="117"/>
      <c r="R5373" s="117"/>
    </row>
    <row r="5374" spans="1:18" s="81" customFormat="1" x14ac:dyDescent="0.2">
      <c r="A5374"/>
      <c r="B5374" s="1"/>
      <c r="C5374"/>
      <c r="D5374" s="80"/>
      <c r="E5374" s="1"/>
      <c r="F5374" s="46"/>
      <c r="G5374" s="13"/>
      <c r="H5374" s="13"/>
      <c r="I5374" s="13"/>
      <c r="J5374" s="13"/>
      <c r="K5374" s="13"/>
      <c r="L5374"/>
      <c r="M5374"/>
      <c r="N5374" s="117"/>
      <c r="O5374" s="117"/>
      <c r="P5374" s="117"/>
      <c r="Q5374" s="117"/>
      <c r="R5374" s="117"/>
    </row>
    <row r="5375" spans="1:18" s="81" customFormat="1" x14ac:dyDescent="0.2">
      <c r="A5375"/>
      <c r="B5375" s="1"/>
      <c r="C5375"/>
      <c r="D5375" s="80"/>
      <c r="E5375" s="1"/>
      <c r="F5375" s="46"/>
      <c r="G5375" s="13"/>
      <c r="H5375" s="13"/>
      <c r="I5375" s="13"/>
      <c r="J5375" s="13"/>
      <c r="K5375" s="13"/>
      <c r="L5375"/>
      <c r="M5375"/>
      <c r="N5375" s="117"/>
      <c r="O5375" s="117"/>
      <c r="P5375" s="117"/>
      <c r="Q5375" s="117"/>
      <c r="R5375" s="117"/>
    </row>
    <row r="5376" spans="1:18" s="81" customFormat="1" x14ac:dyDescent="0.2">
      <c r="A5376"/>
      <c r="B5376" s="1"/>
      <c r="C5376"/>
      <c r="D5376" s="80"/>
      <c r="E5376" s="1"/>
      <c r="F5376" s="46"/>
      <c r="G5376" s="13"/>
      <c r="H5376" s="13"/>
      <c r="I5376" s="13"/>
      <c r="J5376" s="13"/>
      <c r="K5376" s="13"/>
      <c r="L5376"/>
      <c r="M5376"/>
      <c r="N5376" s="117"/>
      <c r="O5376" s="117"/>
      <c r="P5376" s="117"/>
      <c r="Q5376" s="117"/>
      <c r="R5376" s="117"/>
    </row>
    <row r="5377" spans="1:18" s="81" customFormat="1" x14ac:dyDescent="0.2">
      <c r="A5377"/>
      <c r="B5377" s="1"/>
      <c r="C5377"/>
      <c r="D5377" s="80"/>
      <c r="E5377" s="1"/>
      <c r="F5377" s="46"/>
      <c r="G5377" s="13"/>
      <c r="H5377" s="13"/>
      <c r="I5377" s="13"/>
      <c r="J5377" s="13"/>
      <c r="K5377" s="13"/>
      <c r="L5377"/>
      <c r="M5377"/>
      <c r="N5377" s="117"/>
      <c r="O5377" s="117"/>
      <c r="P5377" s="117"/>
      <c r="Q5377" s="117"/>
      <c r="R5377" s="117"/>
    </row>
    <row r="5378" spans="1:18" s="81" customFormat="1" x14ac:dyDescent="0.2">
      <c r="A5378"/>
      <c r="B5378" s="1"/>
      <c r="C5378"/>
      <c r="D5378" s="80"/>
      <c r="E5378" s="1"/>
      <c r="F5378" s="46"/>
      <c r="G5378" s="13"/>
      <c r="H5378" s="13"/>
      <c r="I5378" s="13"/>
      <c r="J5378" s="13"/>
      <c r="K5378" s="13"/>
      <c r="L5378"/>
      <c r="M5378"/>
      <c r="N5378" s="117"/>
      <c r="O5378" s="117"/>
      <c r="P5378" s="117"/>
      <c r="Q5378" s="117"/>
      <c r="R5378" s="117"/>
    </row>
    <row r="5379" spans="1:18" s="81" customFormat="1" x14ac:dyDescent="0.2">
      <c r="A5379"/>
      <c r="B5379" s="1"/>
      <c r="C5379"/>
      <c r="D5379" s="80"/>
      <c r="E5379" s="1"/>
      <c r="F5379" s="46"/>
      <c r="G5379" s="13"/>
      <c r="H5379" s="13"/>
      <c r="I5379" s="13"/>
      <c r="J5379" s="13"/>
      <c r="K5379" s="13"/>
      <c r="L5379"/>
      <c r="M5379"/>
      <c r="N5379" s="117"/>
      <c r="O5379" s="117"/>
      <c r="P5379" s="117"/>
      <c r="Q5379" s="117"/>
      <c r="R5379" s="117"/>
    </row>
    <row r="5380" spans="1:18" s="81" customFormat="1" x14ac:dyDescent="0.2">
      <c r="A5380"/>
      <c r="B5380" s="1"/>
      <c r="C5380"/>
      <c r="D5380" s="80"/>
      <c r="E5380" s="1"/>
      <c r="F5380" s="46"/>
      <c r="G5380" s="13"/>
      <c r="H5380" s="13"/>
      <c r="I5380" s="13"/>
      <c r="J5380" s="13"/>
      <c r="K5380" s="13"/>
      <c r="L5380"/>
      <c r="M5380"/>
      <c r="N5380" s="117"/>
      <c r="O5380" s="117"/>
      <c r="P5380" s="117"/>
      <c r="Q5380" s="117"/>
      <c r="R5380" s="117"/>
    </row>
    <row r="5381" spans="1:18" s="81" customFormat="1" x14ac:dyDescent="0.2">
      <c r="A5381"/>
      <c r="B5381" s="1"/>
      <c r="C5381"/>
      <c r="D5381" s="80"/>
      <c r="E5381" s="1"/>
      <c r="F5381" s="46"/>
      <c r="G5381" s="13"/>
      <c r="H5381" s="13"/>
      <c r="I5381" s="13"/>
      <c r="J5381" s="13"/>
      <c r="K5381" s="13"/>
      <c r="L5381"/>
      <c r="M5381"/>
      <c r="N5381" s="117"/>
      <c r="O5381" s="117"/>
      <c r="P5381" s="117"/>
      <c r="Q5381" s="117"/>
      <c r="R5381" s="117"/>
    </row>
    <row r="5382" spans="1:18" s="81" customFormat="1" x14ac:dyDescent="0.2">
      <c r="A5382"/>
      <c r="B5382" s="1"/>
      <c r="C5382"/>
      <c r="D5382" s="80"/>
      <c r="E5382" s="1"/>
      <c r="F5382" s="46"/>
      <c r="G5382" s="13"/>
      <c r="H5382" s="13"/>
      <c r="I5382" s="13"/>
      <c r="J5382" s="13"/>
      <c r="K5382" s="13"/>
      <c r="L5382"/>
      <c r="M5382"/>
      <c r="N5382" s="117"/>
      <c r="O5382" s="117"/>
      <c r="P5382" s="117"/>
      <c r="Q5382" s="117"/>
      <c r="R5382" s="117"/>
    </row>
    <row r="5383" spans="1:18" s="81" customFormat="1" x14ac:dyDescent="0.2">
      <c r="A5383"/>
      <c r="B5383" s="1"/>
      <c r="C5383"/>
      <c r="D5383" s="80"/>
      <c r="E5383" s="1"/>
      <c r="F5383" s="46"/>
      <c r="G5383" s="13"/>
      <c r="H5383" s="13"/>
      <c r="I5383" s="13"/>
      <c r="J5383" s="13"/>
      <c r="K5383" s="13"/>
      <c r="L5383"/>
      <c r="M5383"/>
      <c r="N5383" s="117"/>
      <c r="O5383" s="117"/>
      <c r="P5383" s="117"/>
      <c r="Q5383" s="117"/>
      <c r="R5383" s="117"/>
    </row>
    <row r="5384" spans="1:18" s="81" customFormat="1" x14ac:dyDescent="0.2">
      <c r="A5384"/>
      <c r="B5384" s="1"/>
      <c r="C5384"/>
      <c r="D5384" s="80"/>
      <c r="E5384" s="1"/>
      <c r="F5384" s="46"/>
      <c r="G5384" s="13"/>
      <c r="H5384" s="13"/>
      <c r="I5384" s="13"/>
      <c r="J5384" s="13"/>
      <c r="K5384" s="13"/>
      <c r="L5384"/>
      <c r="M5384"/>
      <c r="N5384" s="117"/>
      <c r="O5384" s="117"/>
      <c r="P5384" s="117"/>
      <c r="Q5384" s="117"/>
      <c r="R5384" s="117"/>
    </row>
    <row r="5385" spans="1:18" s="81" customFormat="1" x14ac:dyDescent="0.2">
      <c r="A5385"/>
      <c r="B5385" s="1"/>
      <c r="C5385"/>
      <c r="D5385" s="80"/>
      <c r="E5385" s="1"/>
      <c r="F5385" s="46"/>
      <c r="G5385" s="13"/>
      <c r="H5385" s="13"/>
      <c r="I5385" s="13"/>
      <c r="J5385" s="13"/>
      <c r="K5385" s="13"/>
      <c r="L5385"/>
      <c r="M5385"/>
      <c r="N5385" s="117"/>
      <c r="O5385" s="117"/>
      <c r="P5385" s="117"/>
      <c r="Q5385" s="117"/>
      <c r="R5385" s="117"/>
    </row>
    <row r="5386" spans="1:18" s="81" customFormat="1" x14ac:dyDescent="0.2">
      <c r="A5386"/>
      <c r="B5386" s="1"/>
      <c r="C5386"/>
      <c r="D5386" s="80"/>
      <c r="E5386" s="1"/>
      <c r="F5386" s="46"/>
      <c r="G5386" s="13"/>
      <c r="H5386" s="13"/>
      <c r="I5386" s="13"/>
      <c r="J5386" s="13"/>
      <c r="K5386" s="13"/>
      <c r="L5386"/>
      <c r="M5386"/>
      <c r="N5386" s="117"/>
      <c r="O5386" s="117"/>
      <c r="P5386" s="117"/>
      <c r="Q5386" s="117"/>
      <c r="R5386" s="117"/>
    </row>
    <row r="5387" spans="1:18" s="81" customFormat="1" x14ac:dyDescent="0.2">
      <c r="A5387"/>
      <c r="B5387" s="1"/>
      <c r="C5387"/>
      <c r="D5387" s="80"/>
      <c r="E5387" s="1"/>
      <c r="F5387" s="46"/>
      <c r="G5387" s="13"/>
      <c r="H5387" s="13"/>
      <c r="I5387" s="13"/>
      <c r="J5387" s="13"/>
      <c r="K5387" s="13"/>
      <c r="L5387"/>
      <c r="M5387"/>
      <c r="N5387" s="117"/>
      <c r="O5387" s="117"/>
      <c r="P5387" s="117"/>
      <c r="Q5387" s="117"/>
      <c r="R5387" s="117"/>
    </row>
    <row r="5388" spans="1:18" s="81" customFormat="1" x14ac:dyDescent="0.2">
      <c r="A5388"/>
      <c r="B5388" s="1"/>
      <c r="C5388"/>
      <c r="D5388" s="80"/>
      <c r="E5388" s="1"/>
      <c r="F5388" s="46"/>
      <c r="G5388" s="13"/>
      <c r="H5388" s="13"/>
      <c r="I5388" s="13"/>
      <c r="J5388" s="13"/>
      <c r="K5388" s="13"/>
      <c r="L5388"/>
      <c r="M5388"/>
      <c r="N5388" s="117"/>
      <c r="O5388" s="117"/>
      <c r="P5388" s="117"/>
      <c r="Q5388" s="117"/>
      <c r="R5388" s="117"/>
    </row>
    <row r="5389" spans="1:18" s="81" customFormat="1" x14ac:dyDescent="0.2">
      <c r="A5389"/>
      <c r="B5389" s="1"/>
      <c r="C5389"/>
      <c r="D5389" s="80"/>
      <c r="E5389" s="1"/>
      <c r="F5389" s="46"/>
      <c r="G5389" s="13"/>
      <c r="H5389" s="13"/>
      <c r="I5389" s="13"/>
      <c r="J5389" s="13"/>
      <c r="K5389" s="13"/>
      <c r="L5389"/>
      <c r="M5389"/>
      <c r="N5389" s="117"/>
      <c r="O5389" s="117"/>
      <c r="P5389" s="117"/>
      <c r="Q5389" s="117"/>
      <c r="R5389" s="117"/>
    </row>
    <row r="5390" spans="1:18" s="81" customFormat="1" x14ac:dyDescent="0.2">
      <c r="A5390"/>
      <c r="B5390" s="1"/>
      <c r="C5390"/>
      <c r="D5390" s="80"/>
      <c r="E5390" s="1"/>
      <c r="F5390" s="46"/>
      <c r="G5390" s="13"/>
      <c r="H5390" s="13"/>
      <c r="I5390" s="13"/>
      <c r="J5390" s="13"/>
      <c r="K5390" s="13"/>
      <c r="L5390"/>
      <c r="M5390"/>
      <c r="N5390" s="117"/>
      <c r="O5390" s="117"/>
      <c r="P5390" s="117"/>
      <c r="Q5390" s="117"/>
      <c r="R5390" s="117"/>
    </row>
    <row r="5391" spans="1:18" s="81" customFormat="1" x14ac:dyDescent="0.2">
      <c r="A5391"/>
      <c r="B5391" s="1"/>
      <c r="C5391"/>
      <c r="D5391" s="80"/>
      <c r="E5391" s="1"/>
      <c r="F5391" s="46"/>
      <c r="G5391" s="13"/>
      <c r="H5391" s="13"/>
      <c r="I5391" s="13"/>
      <c r="J5391" s="13"/>
      <c r="K5391" s="13"/>
      <c r="L5391"/>
      <c r="M5391"/>
      <c r="N5391" s="117"/>
      <c r="O5391" s="117"/>
      <c r="P5391" s="117"/>
      <c r="Q5391" s="117"/>
      <c r="R5391" s="117"/>
    </row>
    <row r="5392" spans="1:18" s="81" customFormat="1" x14ac:dyDescent="0.2">
      <c r="A5392"/>
      <c r="B5392" s="1"/>
      <c r="C5392"/>
      <c r="D5392" s="80"/>
      <c r="E5392" s="1"/>
      <c r="F5392" s="46"/>
      <c r="G5392" s="13"/>
      <c r="H5392" s="13"/>
      <c r="I5392" s="13"/>
      <c r="J5392" s="13"/>
      <c r="K5392" s="13"/>
      <c r="L5392"/>
      <c r="M5392"/>
      <c r="N5392" s="117"/>
      <c r="O5392" s="117"/>
      <c r="P5392" s="117"/>
      <c r="Q5392" s="117"/>
      <c r="R5392" s="117"/>
    </row>
    <row r="5393" spans="1:18" s="81" customFormat="1" x14ac:dyDescent="0.2">
      <c r="A5393"/>
      <c r="B5393" s="1"/>
      <c r="C5393"/>
      <c r="D5393" s="80"/>
      <c r="E5393" s="1"/>
      <c r="F5393" s="46"/>
      <c r="G5393" s="13"/>
      <c r="H5393" s="13"/>
      <c r="I5393" s="13"/>
      <c r="J5393" s="13"/>
      <c r="K5393" s="13"/>
      <c r="L5393"/>
      <c r="M5393"/>
      <c r="N5393" s="117"/>
      <c r="O5393" s="117"/>
      <c r="P5393" s="117"/>
      <c r="Q5393" s="117"/>
      <c r="R5393" s="117"/>
    </row>
    <row r="5394" spans="1:18" s="81" customFormat="1" x14ac:dyDescent="0.2">
      <c r="A5394"/>
      <c r="B5394" s="1"/>
      <c r="C5394"/>
      <c r="D5394" s="80"/>
      <c r="E5394" s="1"/>
      <c r="F5394" s="46"/>
      <c r="G5394" s="13"/>
      <c r="H5394" s="13"/>
      <c r="I5394" s="13"/>
      <c r="J5394" s="13"/>
      <c r="K5394" s="13"/>
      <c r="L5394"/>
      <c r="M5394"/>
      <c r="N5394" s="117"/>
      <c r="O5394" s="117"/>
      <c r="P5394" s="117"/>
      <c r="Q5394" s="117"/>
      <c r="R5394" s="117"/>
    </row>
    <row r="5395" spans="1:18" s="81" customFormat="1" x14ac:dyDescent="0.2">
      <c r="A5395"/>
      <c r="B5395" s="1"/>
      <c r="C5395"/>
      <c r="D5395" s="80"/>
      <c r="E5395" s="1"/>
      <c r="F5395" s="46"/>
      <c r="G5395" s="13"/>
      <c r="H5395" s="13"/>
      <c r="I5395" s="13"/>
      <c r="J5395" s="13"/>
      <c r="K5395" s="13"/>
      <c r="L5395"/>
      <c r="M5395"/>
      <c r="N5395" s="117"/>
      <c r="O5395" s="117"/>
      <c r="P5395" s="117"/>
      <c r="Q5395" s="117"/>
      <c r="R5395" s="117"/>
    </row>
    <row r="5396" spans="1:18" s="81" customFormat="1" x14ac:dyDescent="0.2">
      <c r="A5396"/>
      <c r="B5396" s="1"/>
      <c r="C5396"/>
      <c r="D5396" s="80"/>
      <c r="E5396" s="1"/>
      <c r="F5396" s="46"/>
      <c r="G5396" s="13"/>
      <c r="H5396" s="13"/>
      <c r="I5396" s="13"/>
      <c r="J5396" s="13"/>
      <c r="K5396" s="13"/>
      <c r="L5396"/>
      <c r="M5396"/>
      <c r="N5396" s="117"/>
      <c r="O5396" s="117"/>
      <c r="P5396" s="117"/>
      <c r="Q5396" s="117"/>
      <c r="R5396" s="117"/>
    </row>
    <row r="5397" spans="1:18" s="81" customFormat="1" x14ac:dyDescent="0.2">
      <c r="A5397"/>
      <c r="B5397" s="1"/>
      <c r="C5397"/>
      <c r="D5397" s="80"/>
      <c r="E5397" s="1"/>
      <c r="F5397" s="46"/>
      <c r="G5397" s="13"/>
      <c r="H5397" s="13"/>
      <c r="I5397" s="13"/>
      <c r="J5397" s="13"/>
      <c r="K5397" s="13"/>
      <c r="L5397"/>
      <c r="M5397"/>
      <c r="N5397" s="117"/>
      <c r="O5397" s="117"/>
      <c r="P5397" s="117"/>
      <c r="Q5397" s="117"/>
      <c r="R5397" s="117"/>
    </row>
    <row r="5398" spans="1:18" s="81" customFormat="1" x14ac:dyDescent="0.2">
      <c r="A5398"/>
      <c r="B5398" s="1"/>
      <c r="C5398"/>
      <c r="D5398" s="80"/>
      <c r="E5398" s="1"/>
      <c r="F5398" s="46"/>
      <c r="G5398" s="13"/>
      <c r="H5398" s="13"/>
      <c r="I5398" s="13"/>
      <c r="J5398" s="13"/>
      <c r="K5398" s="13"/>
      <c r="L5398"/>
      <c r="M5398"/>
      <c r="N5398" s="117"/>
      <c r="O5398" s="117"/>
      <c r="P5398" s="117"/>
      <c r="Q5398" s="117"/>
      <c r="R5398" s="117"/>
    </row>
    <row r="5399" spans="1:18" s="81" customFormat="1" x14ac:dyDescent="0.2">
      <c r="A5399"/>
      <c r="B5399" s="1"/>
      <c r="C5399"/>
      <c r="D5399" s="80"/>
      <c r="E5399" s="1"/>
      <c r="F5399" s="46"/>
      <c r="G5399" s="13"/>
      <c r="H5399" s="13"/>
      <c r="I5399" s="13"/>
      <c r="J5399" s="13"/>
      <c r="K5399" s="13"/>
      <c r="L5399"/>
      <c r="M5399"/>
      <c r="N5399" s="117"/>
      <c r="O5399" s="117"/>
      <c r="P5399" s="117"/>
      <c r="Q5399" s="117"/>
      <c r="R5399" s="117"/>
    </row>
    <row r="5400" spans="1:18" s="81" customFormat="1" x14ac:dyDescent="0.2">
      <c r="A5400"/>
      <c r="B5400" s="1"/>
      <c r="C5400"/>
      <c r="D5400" s="80"/>
      <c r="E5400" s="1"/>
      <c r="F5400" s="46"/>
      <c r="G5400" s="13"/>
      <c r="H5400" s="13"/>
      <c r="I5400" s="13"/>
      <c r="J5400" s="13"/>
      <c r="K5400" s="13"/>
      <c r="L5400"/>
      <c r="M5400"/>
      <c r="N5400" s="117"/>
      <c r="O5400" s="117"/>
      <c r="P5400" s="117"/>
      <c r="Q5400" s="117"/>
      <c r="R5400" s="117"/>
    </row>
    <row r="5401" spans="1:18" s="81" customFormat="1" x14ac:dyDescent="0.2">
      <c r="A5401"/>
      <c r="B5401" s="1"/>
      <c r="C5401"/>
      <c r="D5401" s="80"/>
      <c r="E5401" s="1"/>
      <c r="F5401" s="46"/>
      <c r="G5401" s="13"/>
      <c r="H5401" s="13"/>
      <c r="I5401" s="13"/>
      <c r="J5401" s="13"/>
      <c r="K5401" s="13"/>
      <c r="L5401"/>
      <c r="M5401"/>
      <c r="N5401" s="117"/>
      <c r="O5401" s="117"/>
      <c r="P5401" s="117"/>
      <c r="Q5401" s="117"/>
      <c r="R5401" s="117"/>
    </row>
    <row r="5402" spans="1:18" s="81" customFormat="1" x14ac:dyDescent="0.2">
      <c r="A5402"/>
      <c r="B5402" s="1"/>
      <c r="C5402"/>
      <c r="D5402" s="80"/>
      <c r="E5402" s="1"/>
      <c r="F5402" s="46"/>
      <c r="G5402" s="13"/>
      <c r="H5402" s="13"/>
      <c r="I5402" s="13"/>
      <c r="J5402" s="13"/>
      <c r="K5402" s="13"/>
      <c r="L5402"/>
      <c r="M5402"/>
      <c r="N5402" s="117"/>
      <c r="O5402" s="117"/>
      <c r="P5402" s="117"/>
      <c r="Q5402" s="117"/>
      <c r="R5402" s="117"/>
    </row>
    <row r="5403" spans="1:18" s="81" customFormat="1" x14ac:dyDescent="0.2">
      <c r="A5403"/>
      <c r="B5403" s="1"/>
      <c r="C5403"/>
      <c r="D5403" s="80"/>
      <c r="E5403" s="1"/>
      <c r="F5403" s="46"/>
      <c r="G5403" s="13"/>
      <c r="H5403" s="13"/>
      <c r="I5403" s="13"/>
      <c r="J5403" s="13"/>
      <c r="K5403" s="13"/>
      <c r="L5403"/>
      <c r="M5403"/>
      <c r="N5403" s="117"/>
      <c r="O5403" s="117"/>
      <c r="P5403" s="117"/>
      <c r="Q5403" s="117"/>
      <c r="R5403" s="117"/>
    </row>
    <row r="5404" spans="1:18" s="81" customFormat="1" x14ac:dyDescent="0.2">
      <c r="A5404"/>
      <c r="B5404" s="1"/>
      <c r="C5404"/>
      <c r="D5404" s="80"/>
      <c r="E5404" s="1"/>
      <c r="F5404" s="46"/>
      <c r="G5404" s="13"/>
      <c r="H5404" s="13"/>
      <c r="I5404" s="13"/>
      <c r="J5404" s="13"/>
      <c r="K5404" s="13"/>
      <c r="L5404"/>
      <c r="M5404"/>
      <c r="N5404" s="117"/>
      <c r="O5404" s="117"/>
      <c r="P5404" s="117"/>
      <c r="Q5404" s="117"/>
      <c r="R5404" s="117"/>
    </row>
    <row r="5405" spans="1:18" s="81" customFormat="1" x14ac:dyDescent="0.2">
      <c r="A5405"/>
      <c r="B5405" s="1"/>
      <c r="C5405"/>
      <c r="D5405" s="80"/>
      <c r="E5405" s="1"/>
      <c r="F5405" s="46"/>
      <c r="G5405" s="13"/>
      <c r="H5405" s="13"/>
      <c r="I5405" s="13"/>
      <c r="J5405" s="13"/>
      <c r="K5405" s="13"/>
      <c r="L5405"/>
      <c r="M5405"/>
      <c r="N5405" s="117"/>
      <c r="O5405" s="117"/>
      <c r="P5405" s="117"/>
      <c r="Q5405" s="117"/>
      <c r="R5405" s="117"/>
    </row>
    <row r="5406" spans="1:18" s="81" customFormat="1" x14ac:dyDescent="0.2">
      <c r="A5406"/>
      <c r="B5406" s="1"/>
      <c r="C5406"/>
      <c r="D5406" s="80"/>
      <c r="E5406" s="1"/>
      <c r="F5406" s="46"/>
      <c r="G5406" s="13"/>
      <c r="H5406" s="13"/>
      <c r="I5406" s="13"/>
      <c r="J5406" s="13"/>
      <c r="K5406" s="13"/>
      <c r="L5406"/>
      <c r="M5406"/>
      <c r="N5406" s="117"/>
      <c r="O5406" s="117"/>
      <c r="P5406" s="117"/>
      <c r="Q5406" s="117"/>
      <c r="R5406" s="117"/>
    </row>
    <row r="5407" spans="1:18" s="81" customFormat="1" x14ac:dyDescent="0.2">
      <c r="A5407"/>
      <c r="B5407" s="1"/>
      <c r="C5407"/>
      <c r="D5407" s="80"/>
      <c r="E5407" s="1"/>
      <c r="F5407" s="46"/>
      <c r="G5407" s="13"/>
      <c r="H5407" s="13"/>
      <c r="I5407" s="13"/>
      <c r="J5407" s="13"/>
      <c r="K5407" s="13"/>
      <c r="L5407"/>
      <c r="M5407"/>
      <c r="N5407" s="117"/>
      <c r="O5407" s="117"/>
      <c r="P5407" s="117"/>
      <c r="Q5407" s="117"/>
      <c r="R5407" s="117"/>
    </row>
    <row r="5408" spans="1:18" s="81" customFormat="1" x14ac:dyDescent="0.2">
      <c r="A5408"/>
      <c r="B5408" s="1"/>
      <c r="C5408"/>
      <c r="D5408" s="80"/>
      <c r="E5408" s="1"/>
      <c r="F5408" s="46"/>
      <c r="G5408" s="13"/>
      <c r="H5408" s="13"/>
      <c r="I5408" s="13"/>
      <c r="J5408" s="13"/>
      <c r="K5408" s="13"/>
      <c r="L5408"/>
      <c r="M5408"/>
      <c r="N5408" s="117"/>
      <c r="O5408" s="117"/>
      <c r="P5408" s="117"/>
      <c r="Q5408" s="117"/>
      <c r="R5408" s="117"/>
    </row>
    <row r="5409" spans="1:18" s="81" customFormat="1" x14ac:dyDescent="0.2">
      <c r="A5409"/>
      <c r="B5409" s="1"/>
      <c r="C5409"/>
      <c r="D5409" s="80"/>
      <c r="E5409" s="1"/>
      <c r="F5409" s="46"/>
      <c r="G5409" s="13"/>
      <c r="H5409" s="13"/>
      <c r="I5409" s="13"/>
      <c r="J5409" s="13"/>
      <c r="K5409" s="13"/>
      <c r="L5409"/>
      <c r="M5409"/>
      <c r="N5409" s="117"/>
      <c r="O5409" s="117"/>
      <c r="P5409" s="117"/>
      <c r="Q5409" s="117"/>
      <c r="R5409" s="117"/>
    </row>
    <row r="5410" spans="1:18" s="81" customFormat="1" x14ac:dyDescent="0.2">
      <c r="A5410"/>
      <c r="B5410" s="1"/>
      <c r="C5410"/>
      <c r="D5410" s="80"/>
      <c r="E5410" s="1"/>
      <c r="F5410" s="46"/>
      <c r="G5410" s="13"/>
      <c r="H5410" s="13"/>
      <c r="I5410" s="13"/>
      <c r="J5410" s="13"/>
      <c r="K5410" s="13"/>
      <c r="L5410"/>
      <c r="M5410"/>
      <c r="N5410" s="117"/>
      <c r="O5410" s="117"/>
      <c r="P5410" s="117"/>
      <c r="Q5410" s="117"/>
      <c r="R5410" s="117"/>
    </row>
    <row r="5411" spans="1:18" s="81" customFormat="1" x14ac:dyDescent="0.2">
      <c r="A5411"/>
      <c r="B5411" s="1"/>
      <c r="C5411"/>
      <c r="D5411" s="80"/>
      <c r="E5411" s="1"/>
      <c r="F5411" s="46"/>
      <c r="G5411" s="13"/>
      <c r="H5411" s="13"/>
      <c r="I5411" s="13"/>
      <c r="J5411" s="13"/>
      <c r="K5411" s="13"/>
      <c r="L5411"/>
      <c r="M5411"/>
      <c r="N5411" s="117"/>
      <c r="O5411" s="117"/>
      <c r="P5411" s="117"/>
      <c r="Q5411" s="117"/>
      <c r="R5411" s="117"/>
    </row>
    <row r="5412" spans="1:18" s="81" customFormat="1" x14ac:dyDescent="0.2">
      <c r="A5412"/>
      <c r="B5412" s="1"/>
      <c r="C5412"/>
      <c r="D5412" s="80"/>
      <c r="E5412" s="1"/>
      <c r="F5412" s="46"/>
      <c r="G5412" s="13"/>
      <c r="H5412" s="13"/>
      <c r="I5412" s="13"/>
      <c r="J5412" s="13"/>
      <c r="K5412" s="13"/>
      <c r="L5412"/>
      <c r="M5412"/>
      <c r="N5412" s="117"/>
      <c r="O5412" s="117"/>
      <c r="P5412" s="117"/>
      <c r="Q5412" s="117"/>
      <c r="R5412" s="117"/>
    </row>
    <row r="5413" spans="1:18" s="81" customFormat="1" x14ac:dyDescent="0.2">
      <c r="A5413"/>
      <c r="B5413" s="1"/>
      <c r="C5413"/>
      <c r="D5413" s="80"/>
      <c r="E5413" s="1"/>
      <c r="F5413" s="46"/>
      <c r="G5413" s="13"/>
      <c r="H5413" s="13"/>
      <c r="I5413" s="13"/>
      <c r="J5413" s="13"/>
      <c r="K5413" s="13"/>
      <c r="L5413"/>
      <c r="M5413"/>
      <c r="N5413" s="117"/>
      <c r="O5413" s="117"/>
      <c r="P5413" s="117"/>
      <c r="Q5413" s="117"/>
      <c r="R5413" s="117"/>
    </row>
    <row r="5414" spans="1:18" s="81" customFormat="1" x14ac:dyDescent="0.2">
      <c r="A5414"/>
      <c r="B5414" s="1"/>
      <c r="C5414"/>
      <c r="D5414" s="80"/>
      <c r="E5414" s="1"/>
      <c r="F5414" s="46"/>
      <c r="G5414" s="13"/>
      <c r="H5414" s="13"/>
      <c r="I5414" s="13"/>
      <c r="J5414" s="13"/>
      <c r="K5414" s="13"/>
      <c r="L5414"/>
      <c r="M5414"/>
      <c r="N5414" s="117"/>
      <c r="O5414" s="117"/>
      <c r="P5414" s="117"/>
      <c r="Q5414" s="117"/>
      <c r="R5414" s="117"/>
    </row>
    <row r="5415" spans="1:18" s="81" customFormat="1" x14ac:dyDescent="0.2">
      <c r="A5415"/>
      <c r="B5415" s="1"/>
      <c r="C5415"/>
      <c r="D5415" s="80"/>
      <c r="E5415" s="1"/>
      <c r="F5415" s="46"/>
      <c r="G5415" s="13"/>
      <c r="H5415" s="13"/>
      <c r="I5415" s="13"/>
      <c r="J5415" s="13"/>
      <c r="K5415" s="13"/>
      <c r="L5415"/>
      <c r="M5415"/>
      <c r="N5415" s="117"/>
      <c r="O5415" s="117"/>
      <c r="P5415" s="117"/>
      <c r="Q5415" s="117"/>
      <c r="R5415" s="117"/>
    </row>
    <row r="5416" spans="1:18" s="81" customFormat="1" x14ac:dyDescent="0.2">
      <c r="A5416"/>
      <c r="B5416" s="1"/>
      <c r="C5416"/>
      <c r="D5416" s="80"/>
      <c r="E5416" s="1"/>
      <c r="F5416" s="46"/>
      <c r="G5416" s="13"/>
      <c r="H5416" s="13"/>
      <c r="I5416" s="13"/>
      <c r="J5416" s="13"/>
      <c r="K5416" s="13"/>
      <c r="L5416"/>
      <c r="M5416"/>
      <c r="N5416" s="117"/>
      <c r="O5416" s="117"/>
      <c r="P5416" s="117"/>
      <c r="Q5416" s="117"/>
      <c r="R5416" s="117"/>
    </row>
    <row r="5417" spans="1:18" s="81" customFormat="1" x14ac:dyDescent="0.2">
      <c r="A5417"/>
      <c r="B5417" s="1"/>
      <c r="C5417"/>
      <c r="D5417" s="80"/>
      <c r="E5417" s="1"/>
      <c r="F5417" s="46"/>
      <c r="G5417" s="13"/>
      <c r="H5417" s="13"/>
      <c r="I5417" s="13"/>
      <c r="J5417" s="13"/>
      <c r="K5417" s="13"/>
      <c r="L5417"/>
      <c r="M5417"/>
      <c r="N5417" s="117"/>
      <c r="O5417" s="117"/>
      <c r="P5417" s="117"/>
      <c r="Q5417" s="117"/>
      <c r="R5417" s="117"/>
    </row>
    <row r="5418" spans="1:18" s="81" customFormat="1" x14ac:dyDescent="0.2">
      <c r="A5418"/>
      <c r="B5418" s="1"/>
      <c r="C5418"/>
      <c r="D5418" s="80"/>
      <c r="E5418" s="1"/>
      <c r="F5418" s="46"/>
      <c r="G5418" s="13"/>
      <c r="H5418" s="13"/>
      <c r="I5418" s="13"/>
      <c r="J5418" s="13"/>
      <c r="K5418" s="13"/>
      <c r="L5418"/>
      <c r="M5418"/>
      <c r="N5418" s="117"/>
      <c r="O5418" s="117"/>
      <c r="P5418" s="117"/>
      <c r="Q5418" s="117"/>
      <c r="R5418" s="117"/>
    </row>
    <row r="5419" spans="1:18" s="81" customFormat="1" x14ac:dyDescent="0.2">
      <c r="A5419"/>
      <c r="B5419" s="1"/>
      <c r="C5419"/>
      <c r="D5419" s="80"/>
      <c r="E5419" s="1"/>
      <c r="F5419" s="46"/>
      <c r="G5419" s="13"/>
      <c r="H5419" s="13"/>
      <c r="I5419" s="13"/>
      <c r="J5419" s="13"/>
      <c r="K5419" s="13"/>
      <c r="L5419"/>
      <c r="M5419"/>
      <c r="N5419" s="117"/>
      <c r="O5419" s="117"/>
      <c r="P5419" s="117"/>
      <c r="Q5419" s="117"/>
      <c r="R5419" s="117"/>
    </row>
    <row r="5420" spans="1:18" s="81" customFormat="1" x14ac:dyDescent="0.2">
      <c r="A5420"/>
      <c r="B5420" s="1"/>
      <c r="C5420"/>
      <c r="D5420" s="80"/>
      <c r="E5420" s="1"/>
      <c r="F5420" s="46"/>
      <c r="G5420" s="13"/>
      <c r="H5420" s="13"/>
      <c r="I5420" s="13"/>
      <c r="J5420" s="13"/>
      <c r="K5420" s="13"/>
      <c r="L5420"/>
      <c r="M5420"/>
      <c r="N5420" s="117"/>
      <c r="O5420" s="117"/>
      <c r="P5420" s="117"/>
      <c r="Q5420" s="117"/>
      <c r="R5420" s="117"/>
    </row>
    <row r="5421" spans="1:18" s="81" customFormat="1" x14ac:dyDescent="0.2">
      <c r="A5421"/>
      <c r="B5421" s="1"/>
      <c r="C5421"/>
      <c r="D5421" s="80"/>
      <c r="E5421" s="1"/>
      <c r="F5421" s="46"/>
      <c r="G5421" s="13"/>
      <c r="H5421" s="13"/>
      <c r="I5421" s="13"/>
      <c r="J5421" s="13"/>
      <c r="K5421" s="13"/>
      <c r="L5421"/>
      <c r="M5421"/>
      <c r="N5421" s="117"/>
      <c r="O5421" s="117"/>
      <c r="P5421" s="117"/>
      <c r="Q5421" s="117"/>
      <c r="R5421" s="117"/>
    </row>
    <row r="5422" spans="1:18" s="81" customFormat="1" x14ac:dyDescent="0.2">
      <c r="A5422"/>
      <c r="B5422" s="1"/>
      <c r="C5422"/>
      <c r="D5422" s="80"/>
      <c r="E5422" s="1"/>
      <c r="F5422" s="46"/>
      <c r="G5422" s="13"/>
      <c r="H5422" s="13"/>
      <c r="I5422" s="13"/>
      <c r="J5422" s="13"/>
      <c r="K5422" s="13"/>
      <c r="L5422"/>
      <c r="M5422"/>
      <c r="N5422" s="117"/>
      <c r="O5422" s="117"/>
      <c r="P5422" s="117"/>
      <c r="Q5422" s="117"/>
      <c r="R5422" s="117"/>
    </row>
    <row r="5423" spans="1:18" s="81" customFormat="1" x14ac:dyDescent="0.2">
      <c r="A5423"/>
      <c r="B5423" s="1"/>
      <c r="C5423"/>
      <c r="D5423" s="80"/>
      <c r="E5423" s="1"/>
      <c r="F5423" s="46"/>
      <c r="G5423" s="13"/>
      <c r="H5423" s="13"/>
      <c r="I5423" s="13"/>
      <c r="J5423" s="13"/>
      <c r="K5423" s="13"/>
      <c r="L5423"/>
      <c r="M5423"/>
      <c r="N5423" s="117"/>
      <c r="O5423" s="117"/>
      <c r="P5423" s="117"/>
      <c r="Q5423" s="117"/>
      <c r="R5423" s="117"/>
    </row>
    <row r="5424" spans="1:18" s="81" customFormat="1" x14ac:dyDescent="0.2">
      <c r="A5424"/>
      <c r="B5424" s="1"/>
      <c r="C5424"/>
      <c r="D5424" s="80"/>
      <c r="E5424" s="1"/>
      <c r="F5424" s="46"/>
      <c r="G5424" s="13"/>
      <c r="H5424" s="13"/>
      <c r="I5424" s="13"/>
      <c r="J5424" s="13"/>
      <c r="K5424" s="13"/>
      <c r="L5424"/>
      <c r="M5424"/>
      <c r="N5424" s="117"/>
      <c r="O5424" s="117"/>
      <c r="P5424" s="117"/>
      <c r="Q5424" s="117"/>
      <c r="R5424" s="117"/>
    </row>
    <row r="5425" spans="1:18" s="81" customFormat="1" x14ac:dyDescent="0.2">
      <c r="A5425"/>
      <c r="B5425" s="1"/>
      <c r="C5425"/>
      <c r="D5425" s="80"/>
      <c r="E5425" s="1"/>
      <c r="F5425" s="46"/>
      <c r="G5425" s="13"/>
      <c r="H5425" s="13"/>
      <c r="I5425" s="13"/>
      <c r="J5425" s="13"/>
      <c r="K5425" s="13"/>
      <c r="L5425"/>
      <c r="M5425"/>
      <c r="N5425" s="117"/>
      <c r="O5425" s="117"/>
      <c r="P5425" s="117"/>
      <c r="Q5425" s="117"/>
      <c r="R5425" s="117"/>
    </row>
    <row r="5426" spans="1:18" s="81" customFormat="1" x14ac:dyDescent="0.2">
      <c r="A5426"/>
      <c r="B5426" s="1"/>
      <c r="C5426"/>
      <c r="D5426" s="80"/>
      <c r="E5426" s="1"/>
      <c r="F5426" s="46"/>
      <c r="G5426" s="13"/>
      <c r="H5426" s="13"/>
      <c r="I5426" s="13"/>
      <c r="J5426" s="13"/>
      <c r="K5426" s="13"/>
      <c r="L5426"/>
      <c r="M5426"/>
      <c r="N5426" s="117"/>
      <c r="O5426" s="117"/>
      <c r="P5426" s="117"/>
      <c r="Q5426" s="117"/>
      <c r="R5426" s="117"/>
    </row>
    <row r="5427" spans="1:18" s="81" customFormat="1" x14ac:dyDescent="0.2">
      <c r="A5427"/>
      <c r="B5427" s="1"/>
      <c r="C5427"/>
      <c r="D5427" s="80"/>
      <c r="E5427" s="1"/>
      <c r="F5427" s="46"/>
      <c r="G5427" s="13"/>
      <c r="H5427" s="13"/>
      <c r="I5427" s="13"/>
      <c r="J5427" s="13"/>
      <c r="K5427" s="13"/>
      <c r="L5427"/>
      <c r="M5427"/>
      <c r="N5427" s="117"/>
      <c r="O5427" s="117"/>
      <c r="P5427" s="117"/>
      <c r="Q5427" s="117"/>
      <c r="R5427" s="117"/>
    </row>
    <row r="5428" spans="1:18" s="81" customFormat="1" x14ac:dyDescent="0.2">
      <c r="A5428"/>
      <c r="B5428" s="1"/>
      <c r="C5428"/>
      <c r="D5428" s="80"/>
      <c r="E5428" s="1"/>
      <c r="F5428" s="46"/>
      <c r="G5428" s="13"/>
      <c r="H5428" s="13"/>
      <c r="I5428" s="13"/>
      <c r="J5428" s="13"/>
      <c r="K5428" s="13"/>
      <c r="L5428"/>
      <c r="M5428"/>
      <c r="N5428" s="117"/>
      <c r="O5428" s="117"/>
      <c r="P5428" s="117"/>
      <c r="Q5428" s="117"/>
      <c r="R5428" s="117"/>
    </row>
    <row r="5429" spans="1:18" s="81" customFormat="1" x14ac:dyDescent="0.2">
      <c r="A5429"/>
      <c r="B5429" s="1"/>
      <c r="C5429"/>
      <c r="D5429" s="80"/>
      <c r="E5429" s="1"/>
      <c r="F5429" s="46"/>
      <c r="G5429" s="13"/>
      <c r="H5429" s="13"/>
      <c r="I5429" s="13"/>
      <c r="J5429" s="13"/>
      <c r="K5429" s="13"/>
      <c r="L5429"/>
      <c r="M5429"/>
      <c r="N5429" s="117"/>
      <c r="O5429" s="117"/>
      <c r="P5429" s="117"/>
      <c r="Q5429" s="117"/>
      <c r="R5429" s="117"/>
    </row>
    <row r="5430" spans="1:18" s="81" customFormat="1" x14ac:dyDescent="0.2">
      <c r="A5430"/>
      <c r="B5430" s="1"/>
      <c r="C5430"/>
      <c r="D5430" s="80"/>
      <c r="E5430" s="1"/>
      <c r="F5430" s="46"/>
      <c r="G5430" s="13"/>
      <c r="H5430" s="13"/>
      <c r="I5430" s="13"/>
      <c r="J5430" s="13"/>
      <c r="K5430" s="13"/>
      <c r="L5430"/>
      <c r="M5430"/>
      <c r="N5430" s="117"/>
      <c r="O5430" s="117"/>
      <c r="P5430" s="117"/>
      <c r="Q5430" s="117"/>
      <c r="R5430" s="117"/>
    </row>
    <row r="5431" spans="1:18" s="81" customFormat="1" x14ac:dyDescent="0.2">
      <c r="A5431"/>
      <c r="B5431" s="1"/>
      <c r="C5431"/>
      <c r="D5431" s="80"/>
      <c r="E5431" s="1"/>
      <c r="F5431" s="46"/>
      <c r="G5431" s="13"/>
      <c r="H5431" s="13"/>
      <c r="I5431" s="13"/>
      <c r="J5431" s="13"/>
      <c r="K5431" s="13"/>
      <c r="L5431"/>
      <c r="M5431"/>
      <c r="N5431" s="117"/>
      <c r="O5431" s="117"/>
      <c r="P5431" s="117"/>
      <c r="Q5431" s="117"/>
      <c r="R5431" s="117"/>
    </row>
    <row r="5432" spans="1:18" s="81" customFormat="1" x14ac:dyDescent="0.2">
      <c r="A5432"/>
      <c r="B5432" s="1"/>
      <c r="C5432"/>
      <c r="D5432" s="80"/>
      <c r="E5432" s="1"/>
      <c r="F5432" s="46"/>
      <c r="G5432" s="13"/>
      <c r="H5432" s="13"/>
      <c r="I5432" s="13"/>
      <c r="J5432" s="13"/>
      <c r="K5432" s="13"/>
      <c r="L5432"/>
      <c r="M5432"/>
      <c r="N5432" s="117"/>
      <c r="O5432" s="117"/>
      <c r="P5432" s="117"/>
      <c r="Q5432" s="117"/>
      <c r="R5432" s="117"/>
    </row>
    <row r="5433" spans="1:18" s="81" customFormat="1" x14ac:dyDescent="0.2">
      <c r="A5433"/>
      <c r="B5433" s="1"/>
      <c r="C5433"/>
      <c r="D5433" s="80"/>
      <c r="E5433" s="1"/>
      <c r="F5433" s="46"/>
      <c r="G5433" s="13"/>
      <c r="H5433" s="13"/>
      <c r="I5433" s="13"/>
      <c r="J5433" s="13"/>
      <c r="K5433" s="13"/>
      <c r="L5433"/>
      <c r="M5433"/>
      <c r="N5433" s="117"/>
      <c r="O5433" s="117"/>
      <c r="P5433" s="117"/>
      <c r="Q5433" s="117"/>
      <c r="R5433" s="117"/>
    </row>
    <row r="5434" spans="1:18" s="81" customFormat="1" x14ac:dyDescent="0.2">
      <c r="A5434"/>
      <c r="B5434" s="1"/>
      <c r="C5434"/>
      <c r="D5434" s="80"/>
      <c r="E5434" s="1"/>
      <c r="F5434" s="46"/>
      <c r="G5434" s="13"/>
      <c r="H5434" s="13"/>
      <c r="I5434" s="13"/>
      <c r="J5434" s="13"/>
      <c r="K5434" s="13"/>
      <c r="L5434"/>
      <c r="M5434"/>
      <c r="N5434" s="117"/>
      <c r="O5434" s="117"/>
      <c r="P5434" s="117"/>
      <c r="Q5434" s="117"/>
      <c r="R5434" s="117"/>
    </row>
    <row r="5435" spans="1:18" s="81" customFormat="1" x14ac:dyDescent="0.2">
      <c r="A5435"/>
      <c r="B5435" s="1"/>
      <c r="C5435"/>
      <c r="D5435" s="80"/>
      <c r="E5435" s="1"/>
      <c r="F5435" s="46"/>
      <c r="G5435" s="13"/>
      <c r="H5435" s="13"/>
      <c r="I5435" s="13"/>
      <c r="J5435" s="13"/>
      <c r="K5435" s="13"/>
      <c r="L5435"/>
      <c r="M5435"/>
      <c r="N5435" s="117"/>
      <c r="O5435" s="117"/>
      <c r="P5435" s="117"/>
      <c r="Q5435" s="117"/>
      <c r="R5435" s="117"/>
    </row>
    <row r="5436" spans="1:18" s="81" customFormat="1" x14ac:dyDescent="0.2">
      <c r="A5436"/>
      <c r="B5436" s="1"/>
      <c r="C5436"/>
      <c r="D5436" s="80"/>
      <c r="E5436" s="1"/>
      <c r="F5436" s="46"/>
      <c r="G5436" s="13"/>
      <c r="H5436" s="13"/>
      <c r="I5436" s="13"/>
      <c r="J5436" s="13"/>
      <c r="K5436" s="13"/>
      <c r="L5436"/>
      <c r="M5436"/>
      <c r="N5436" s="117"/>
      <c r="O5436" s="117"/>
      <c r="P5436" s="117"/>
      <c r="Q5436" s="117"/>
      <c r="R5436" s="117"/>
    </row>
    <row r="5437" spans="1:18" s="81" customFormat="1" x14ac:dyDescent="0.2">
      <c r="A5437"/>
      <c r="B5437" s="1"/>
      <c r="C5437"/>
      <c r="D5437" s="80"/>
      <c r="E5437" s="1"/>
      <c r="F5437" s="46"/>
      <c r="G5437" s="13"/>
      <c r="H5437" s="13"/>
      <c r="I5437" s="13"/>
      <c r="J5437" s="13"/>
      <c r="K5437" s="13"/>
      <c r="L5437"/>
      <c r="M5437"/>
      <c r="N5437" s="117"/>
      <c r="O5437" s="117"/>
      <c r="P5437" s="117"/>
      <c r="Q5437" s="117"/>
      <c r="R5437" s="117"/>
    </row>
    <row r="5438" spans="1:18" s="81" customFormat="1" x14ac:dyDescent="0.2">
      <c r="A5438"/>
      <c r="B5438" s="1"/>
      <c r="C5438"/>
      <c r="D5438" s="80"/>
      <c r="E5438" s="1"/>
      <c r="F5438" s="46"/>
      <c r="G5438" s="13"/>
      <c r="H5438" s="13"/>
      <c r="I5438" s="13"/>
      <c r="J5438" s="13"/>
      <c r="K5438" s="13"/>
      <c r="L5438"/>
      <c r="M5438"/>
      <c r="N5438" s="117"/>
      <c r="O5438" s="117"/>
      <c r="P5438" s="117"/>
      <c r="Q5438" s="117"/>
      <c r="R5438" s="117"/>
    </row>
    <row r="5439" spans="1:18" s="81" customFormat="1" x14ac:dyDescent="0.2">
      <c r="A5439"/>
      <c r="B5439" s="1"/>
      <c r="C5439"/>
      <c r="D5439" s="80"/>
      <c r="E5439" s="1"/>
      <c r="F5439" s="46"/>
      <c r="G5439" s="13"/>
      <c r="H5439" s="13"/>
      <c r="I5439" s="13"/>
      <c r="J5439" s="13"/>
      <c r="K5439" s="13"/>
      <c r="L5439"/>
      <c r="M5439"/>
      <c r="N5439" s="117"/>
      <c r="O5439" s="117"/>
      <c r="P5439" s="117"/>
      <c r="Q5439" s="117"/>
      <c r="R5439" s="117"/>
    </row>
    <row r="5440" spans="1:18" s="81" customFormat="1" x14ac:dyDescent="0.2">
      <c r="A5440"/>
      <c r="B5440" s="1"/>
      <c r="C5440"/>
      <c r="D5440" s="80"/>
      <c r="E5440" s="1"/>
      <c r="F5440" s="46"/>
      <c r="G5440" s="13"/>
      <c r="H5440" s="13"/>
      <c r="I5440" s="13"/>
      <c r="J5440" s="13"/>
      <c r="K5440" s="13"/>
      <c r="L5440"/>
      <c r="M5440"/>
      <c r="N5440" s="117"/>
      <c r="O5440" s="117"/>
      <c r="P5440" s="117"/>
      <c r="Q5440" s="117"/>
      <c r="R5440" s="117"/>
    </row>
    <row r="5441" spans="1:18" s="81" customFormat="1" x14ac:dyDescent="0.2">
      <c r="A5441"/>
      <c r="B5441" s="1"/>
      <c r="C5441"/>
      <c r="D5441" s="80"/>
      <c r="E5441" s="1"/>
      <c r="F5441" s="46"/>
      <c r="G5441" s="13"/>
      <c r="H5441" s="13"/>
      <c r="I5441" s="13"/>
      <c r="J5441" s="13"/>
      <c r="K5441" s="13"/>
      <c r="L5441"/>
      <c r="M5441"/>
      <c r="N5441" s="117"/>
      <c r="O5441" s="117"/>
      <c r="P5441" s="117"/>
      <c r="Q5441" s="117"/>
      <c r="R5441" s="117"/>
    </row>
    <row r="5442" spans="1:18" s="81" customFormat="1" x14ac:dyDescent="0.2">
      <c r="A5442"/>
      <c r="B5442" s="1"/>
      <c r="C5442"/>
      <c r="D5442" s="80"/>
      <c r="E5442" s="1"/>
      <c r="F5442" s="46"/>
      <c r="G5442" s="13"/>
      <c r="H5442" s="13"/>
      <c r="I5442" s="13"/>
      <c r="J5442" s="13"/>
      <c r="K5442" s="13"/>
      <c r="L5442"/>
      <c r="M5442"/>
      <c r="N5442" s="117"/>
      <c r="O5442" s="117"/>
      <c r="P5442" s="117"/>
      <c r="Q5442" s="117"/>
      <c r="R5442" s="117"/>
    </row>
    <row r="5443" spans="1:18" s="81" customFormat="1" x14ac:dyDescent="0.2">
      <c r="A5443"/>
      <c r="B5443" s="1"/>
      <c r="C5443"/>
      <c r="D5443" s="80"/>
      <c r="E5443" s="1"/>
      <c r="F5443" s="46"/>
      <c r="G5443" s="13"/>
      <c r="H5443" s="13"/>
      <c r="I5443" s="13"/>
      <c r="J5443" s="13"/>
      <c r="K5443" s="13"/>
      <c r="L5443"/>
      <c r="M5443"/>
      <c r="N5443" s="117"/>
      <c r="O5443" s="117"/>
      <c r="P5443" s="117"/>
      <c r="Q5443" s="117"/>
      <c r="R5443" s="117"/>
    </row>
    <row r="5444" spans="1:18" s="81" customFormat="1" x14ac:dyDescent="0.2">
      <c r="A5444"/>
      <c r="B5444" s="1"/>
      <c r="C5444"/>
      <c r="D5444" s="80"/>
      <c r="E5444" s="1"/>
      <c r="F5444" s="46"/>
      <c r="G5444" s="13"/>
      <c r="H5444" s="13"/>
      <c r="I5444" s="13"/>
      <c r="J5444" s="13"/>
      <c r="K5444" s="13"/>
      <c r="L5444"/>
      <c r="M5444"/>
      <c r="N5444" s="117"/>
      <c r="O5444" s="117"/>
      <c r="P5444" s="117"/>
      <c r="Q5444" s="117"/>
      <c r="R5444" s="117"/>
    </row>
    <row r="5445" spans="1:18" s="81" customFormat="1" x14ac:dyDescent="0.2">
      <c r="A5445"/>
      <c r="B5445" s="1"/>
      <c r="C5445"/>
      <c r="D5445" s="80"/>
      <c r="E5445" s="1"/>
      <c r="F5445" s="46"/>
      <c r="G5445" s="13"/>
      <c r="H5445" s="13"/>
      <c r="I5445" s="13"/>
      <c r="J5445" s="13"/>
      <c r="K5445" s="13"/>
      <c r="L5445"/>
      <c r="M5445"/>
      <c r="N5445" s="117"/>
      <c r="O5445" s="117"/>
      <c r="P5445" s="117"/>
      <c r="Q5445" s="117"/>
      <c r="R5445" s="117"/>
    </row>
    <row r="5446" spans="1:18" s="81" customFormat="1" x14ac:dyDescent="0.2">
      <c r="A5446"/>
      <c r="B5446" s="1"/>
      <c r="C5446"/>
      <c r="D5446" s="80"/>
      <c r="E5446" s="1"/>
      <c r="F5446" s="46"/>
      <c r="G5446" s="13"/>
      <c r="H5446" s="13"/>
      <c r="I5446" s="13"/>
      <c r="J5446" s="13"/>
      <c r="K5446" s="13"/>
      <c r="L5446"/>
      <c r="M5446"/>
      <c r="N5446" s="117"/>
      <c r="O5446" s="117"/>
      <c r="P5446" s="117"/>
      <c r="Q5446" s="117"/>
      <c r="R5446" s="117"/>
    </row>
    <row r="5447" spans="1:18" s="81" customFormat="1" x14ac:dyDescent="0.2">
      <c r="A5447"/>
      <c r="B5447" s="1"/>
      <c r="C5447"/>
      <c r="D5447" s="80"/>
      <c r="E5447" s="1"/>
      <c r="F5447" s="46"/>
      <c r="G5447" s="13"/>
      <c r="H5447" s="13"/>
      <c r="I5447" s="13"/>
      <c r="J5447" s="13"/>
      <c r="K5447" s="13"/>
      <c r="L5447"/>
      <c r="M5447"/>
      <c r="N5447" s="117"/>
      <c r="O5447" s="117"/>
      <c r="P5447" s="117"/>
      <c r="Q5447" s="117"/>
      <c r="R5447" s="117"/>
    </row>
    <row r="5448" spans="1:18" s="81" customFormat="1" x14ac:dyDescent="0.2">
      <c r="A5448"/>
      <c r="B5448" s="1"/>
      <c r="C5448"/>
      <c r="D5448" s="80"/>
      <c r="E5448" s="1"/>
      <c r="F5448" s="46"/>
      <c r="G5448" s="13"/>
      <c r="H5448" s="13"/>
      <c r="I5448" s="13"/>
      <c r="J5448" s="13"/>
      <c r="K5448" s="13"/>
      <c r="L5448"/>
      <c r="M5448"/>
      <c r="N5448" s="117"/>
      <c r="O5448" s="117"/>
      <c r="P5448" s="117"/>
      <c r="Q5448" s="117"/>
      <c r="R5448" s="117"/>
    </row>
    <row r="5449" spans="1:18" s="81" customFormat="1" x14ac:dyDescent="0.2">
      <c r="A5449"/>
      <c r="B5449" s="1"/>
      <c r="C5449"/>
      <c r="D5449" s="80"/>
      <c r="E5449" s="1"/>
      <c r="F5449" s="46"/>
      <c r="G5449" s="13"/>
      <c r="H5449" s="13"/>
      <c r="I5449" s="13"/>
      <c r="J5449" s="13"/>
      <c r="K5449" s="13"/>
      <c r="L5449"/>
      <c r="M5449"/>
      <c r="N5449" s="117"/>
      <c r="O5449" s="117"/>
      <c r="P5449" s="117"/>
      <c r="Q5449" s="117"/>
      <c r="R5449" s="117"/>
    </row>
    <row r="5450" spans="1:18" s="81" customFormat="1" x14ac:dyDescent="0.2">
      <c r="A5450"/>
      <c r="B5450" s="1"/>
      <c r="C5450"/>
      <c r="D5450" s="80"/>
      <c r="E5450" s="1"/>
      <c r="F5450" s="46"/>
      <c r="G5450" s="13"/>
      <c r="H5450" s="13"/>
      <c r="I5450" s="13"/>
      <c r="J5450" s="13"/>
      <c r="K5450" s="13"/>
      <c r="L5450"/>
      <c r="M5450"/>
      <c r="N5450" s="117"/>
      <c r="O5450" s="117"/>
      <c r="P5450" s="117"/>
      <c r="Q5450" s="117"/>
      <c r="R5450" s="117"/>
    </row>
    <row r="5451" spans="1:18" s="81" customFormat="1" x14ac:dyDescent="0.2">
      <c r="A5451"/>
      <c r="B5451" s="1"/>
      <c r="C5451"/>
      <c r="D5451" s="80"/>
      <c r="E5451" s="1"/>
      <c r="F5451" s="46"/>
      <c r="G5451" s="13"/>
      <c r="H5451" s="13"/>
      <c r="I5451" s="13"/>
      <c r="J5451" s="13"/>
      <c r="K5451" s="13"/>
      <c r="L5451"/>
      <c r="M5451"/>
      <c r="N5451" s="117"/>
      <c r="O5451" s="117"/>
      <c r="P5451" s="117"/>
      <c r="Q5451" s="117"/>
      <c r="R5451" s="117"/>
    </row>
    <row r="5452" spans="1:18" s="81" customFormat="1" x14ac:dyDescent="0.2">
      <c r="A5452"/>
      <c r="B5452" s="1"/>
      <c r="C5452"/>
      <c r="D5452" s="80"/>
      <c r="E5452" s="1"/>
      <c r="F5452" s="46"/>
      <c r="G5452" s="13"/>
      <c r="H5452" s="13"/>
      <c r="I5452" s="13"/>
      <c r="J5452" s="13"/>
      <c r="K5452" s="13"/>
      <c r="L5452"/>
      <c r="M5452"/>
      <c r="N5452" s="117"/>
      <c r="O5452" s="117"/>
      <c r="P5452" s="117"/>
      <c r="Q5452" s="117"/>
      <c r="R5452" s="117"/>
    </row>
    <row r="5453" spans="1:18" s="81" customFormat="1" x14ac:dyDescent="0.2">
      <c r="A5453"/>
      <c r="B5453" s="1"/>
      <c r="C5453"/>
      <c r="D5453" s="80"/>
      <c r="E5453" s="1"/>
      <c r="F5453" s="46"/>
      <c r="G5453" s="13"/>
      <c r="H5453" s="13"/>
      <c r="I5453" s="13"/>
      <c r="J5453" s="13"/>
      <c r="K5453" s="13"/>
      <c r="L5453"/>
      <c r="M5453"/>
      <c r="N5453" s="117"/>
      <c r="O5453" s="117"/>
      <c r="P5453" s="117"/>
      <c r="Q5453" s="117"/>
      <c r="R5453" s="117"/>
    </row>
    <row r="5454" spans="1:18" s="81" customFormat="1" x14ac:dyDescent="0.2">
      <c r="A5454"/>
      <c r="B5454" s="1"/>
      <c r="C5454"/>
      <c r="D5454" s="80"/>
      <c r="E5454" s="1"/>
      <c r="F5454" s="46"/>
      <c r="G5454" s="13"/>
      <c r="H5454" s="13"/>
      <c r="I5454" s="13"/>
      <c r="J5454" s="13"/>
      <c r="K5454" s="13"/>
      <c r="L5454"/>
      <c r="M5454"/>
      <c r="N5454" s="117"/>
      <c r="O5454" s="117"/>
      <c r="P5454" s="117"/>
      <c r="Q5454" s="117"/>
      <c r="R5454" s="117"/>
    </row>
    <row r="5455" spans="1:18" s="81" customFormat="1" x14ac:dyDescent="0.2">
      <c r="A5455"/>
      <c r="B5455" s="1"/>
      <c r="C5455"/>
      <c r="D5455" s="80"/>
      <c r="E5455" s="1"/>
      <c r="F5455" s="46"/>
      <c r="G5455" s="13"/>
      <c r="H5455" s="13"/>
      <c r="I5455" s="13"/>
      <c r="J5455" s="13"/>
      <c r="K5455" s="13"/>
      <c r="L5455"/>
      <c r="M5455"/>
      <c r="N5455" s="117"/>
      <c r="O5455" s="117"/>
      <c r="P5455" s="117"/>
      <c r="Q5455" s="117"/>
      <c r="R5455" s="117"/>
    </row>
    <row r="5456" spans="1:18" s="81" customFormat="1" x14ac:dyDescent="0.2">
      <c r="A5456"/>
      <c r="B5456" s="1"/>
      <c r="C5456"/>
      <c r="D5456" s="80"/>
      <c r="E5456" s="1"/>
      <c r="F5456" s="46"/>
      <c r="G5456" s="13"/>
      <c r="H5456" s="13"/>
      <c r="I5456" s="13"/>
      <c r="J5456" s="13"/>
      <c r="K5456" s="13"/>
      <c r="L5456"/>
      <c r="M5456"/>
      <c r="N5456" s="117"/>
      <c r="O5456" s="117"/>
      <c r="P5456" s="117"/>
      <c r="Q5456" s="117"/>
      <c r="R5456" s="117"/>
    </row>
    <row r="5457" spans="1:18" s="81" customFormat="1" x14ac:dyDescent="0.2">
      <c r="A5457"/>
      <c r="B5457" s="1"/>
      <c r="C5457"/>
      <c r="D5457" s="80"/>
      <c r="E5457" s="1"/>
      <c r="F5457" s="46"/>
      <c r="G5457" s="13"/>
      <c r="H5457" s="13"/>
      <c r="I5457" s="13"/>
      <c r="J5457" s="13"/>
      <c r="K5457" s="13"/>
      <c r="L5457"/>
      <c r="M5457"/>
      <c r="N5457" s="117"/>
      <c r="O5457" s="117"/>
      <c r="P5457" s="117"/>
      <c r="Q5457" s="117"/>
      <c r="R5457" s="117"/>
    </row>
    <row r="5458" spans="1:18" s="81" customFormat="1" x14ac:dyDescent="0.2">
      <c r="A5458"/>
      <c r="B5458" s="1"/>
      <c r="C5458"/>
      <c r="D5458" s="80"/>
      <c r="E5458" s="1"/>
      <c r="F5458" s="46"/>
      <c r="G5458" s="13"/>
      <c r="H5458" s="13"/>
      <c r="I5458" s="13"/>
      <c r="J5458" s="13"/>
      <c r="K5458" s="13"/>
      <c r="L5458"/>
      <c r="M5458"/>
      <c r="N5458" s="117"/>
      <c r="O5458" s="117"/>
      <c r="P5458" s="117"/>
      <c r="Q5458" s="117"/>
      <c r="R5458" s="117"/>
    </row>
    <row r="5459" spans="1:18" s="81" customFormat="1" x14ac:dyDescent="0.2">
      <c r="A5459"/>
      <c r="B5459" s="1"/>
      <c r="C5459"/>
      <c r="D5459" s="80"/>
      <c r="E5459" s="1"/>
      <c r="F5459" s="46"/>
      <c r="G5459" s="13"/>
      <c r="H5459" s="13"/>
      <c r="I5459" s="13"/>
      <c r="J5459" s="13"/>
      <c r="K5459" s="13"/>
      <c r="L5459"/>
      <c r="M5459"/>
      <c r="N5459" s="117"/>
      <c r="O5459" s="117"/>
      <c r="P5459" s="117"/>
      <c r="Q5459" s="117"/>
      <c r="R5459" s="117"/>
    </row>
    <row r="5460" spans="1:18" s="81" customFormat="1" x14ac:dyDescent="0.2">
      <c r="A5460"/>
      <c r="B5460" s="1"/>
      <c r="C5460"/>
      <c r="D5460" s="80"/>
      <c r="E5460" s="1"/>
      <c r="F5460" s="46"/>
      <c r="G5460" s="13"/>
      <c r="H5460" s="13"/>
      <c r="I5460" s="13"/>
      <c r="J5460" s="13"/>
      <c r="K5460" s="13"/>
      <c r="L5460"/>
      <c r="M5460"/>
      <c r="N5460" s="117"/>
      <c r="O5460" s="117"/>
      <c r="P5460" s="117"/>
      <c r="Q5460" s="117"/>
      <c r="R5460" s="117"/>
    </row>
    <row r="5461" spans="1:18" s="81" customFormat="1" x14ac:dyDescent="0.2">
      <c r="A5461"/>
      <c r="B5461" s="1"/>
      <c r="C5461"/>
      <c r="D5461" s="80"/>
      <c r="E5461" s="1"/>
      <c r="F5461" s="46"/>
      <c r="G5461" s="13"/>
      <c r="H5461" s="13"/>
      <c r="I5461" s="13"/>
      <c r="J5461" s="13"/>
      <c r="K5461" s="13"/>
      <c r="L5461"/>
      <c r="M5461"/>
      <c r="N5461" s="117"/>
      <c r="O5461" s="117"/>
      <c r="P5461" s="117"/>
      <c r="Q5461" s="117"/>
      <c r="R5461" s="117"/>
    </row>
    <row r="5462" spans="1:18" s="81" customFormat="1" x14ac:dyDescent="0.2">
      <c r="A5462"/>
      <c r="B5462" s="1"/>
      <c r="C5462"/>
      <c r="D5462" s="80"/>
      <c r="E5462" s="1"/>
      <c r="F5462" s="46"/>
      <c r="G5462" s="13"/>
      <c r="H5462" s="13"/>
      <c r="I5462" s="13"/>
      <c r="J5462" s="13"/>
      <c r="K5462" s="13"/>
      <c r="L5462"/>
      <c r="M5462"/>
      <c r="N5462" s="117"/>
      <c r="O5462" s="117"/>
      <c r="P5462" s="117"/>
      <c r="Q5462" s="117"/>
      <c r="R5462" s="117"/>
    </row>
    <row r="5463" spans="1:18" s="81" customFormat="1" x14ac:dyDescent="0.2">
      <c r="A5463"/>
      <c r="B5463" s="1"/>
      <c r="C5463"/>
      <c r="D5463" s="80"/>
      <c r="E5463" s="1"/>
      <c r="F5463" s="46"/>
      <c r="G5463" s="13"/>
      <c r="H5463" s="13"/>
      <c r="I5463" s="13"/>
      <c r="J5463" s="13"/>
      <c r="K5463" s="13"/>
      <c r="L5463"/>
      <c r="M5463"/>
      <c r="N5463" s="117"/>
      <c r="O5463" s="117"/>
      <c r="P5463" s="117"/>
      <c r="Q5463" s="117"/>
      <c r="R5463" s="117"/>
    </row>
    <row r="5464" spans="1:18" s="81" customFormat="1" x14ac:dyDescent="0.2">
      <c r="A5464"/>
      <c r="B5464" s="1"/>
      <c r="C5464"/>
      <c r="D5464" s="80"/>
      <c r="E5464" s="1"/>
      <c r="F5464" s="46"/>
      <c r="G5464" s="13"/>
      <c r="H5464" s="13"/>
      <c r="I5464" s="13"/>
      <c r="J5464" s="13"/>
      <c r="K5464" s="13"/>
      <c r="L5464"/>
      <c r="M5464"/>
      <c r="N5464" s="117"/>
      <c r="O5464" s="117"/>
      <c r="P5464" s="117"/>
      <c r="Q5464" s="117"/>
      <c r="R5464" s="117"/>
    </row>
    <row r="5465" spans="1:18" s="81" customFormat="1" x14ac:dyDescent="0.2">
      <c r="A5465"/>
      <c r="B5465" s="1"/>
      <c r="C5465"/>
      <c r="D5465" s="80"/>
      <c r="E5465" s="1"/>
      <c r="F5465" s="46"/>
      <c r="G5465" s="13"/>
      <c r="H5465" s="13"/>
      <c r="I5465" s="13"/>
      <c r="J5465" s="13"/>
      <c r="K5465" s="13"/>
      <c r="L5465"/>
      <c r="M5465"/>
      <c r="N5465" s="117"/>
      <c r="O5465" s="117"/>
      <c r="P5465" s="117"/>
      <c r="Q5465" s="117"/>
      <c r="R5465" s="117"/>
    </row>
    <row r="5466" spans="1:18" s="81" customFormat="1" x14ac:dyDescent="0.2">
      <c r="A5466"/>
      <c r="B5466" s="1"/>
      <c r="C5466"/>
      <c r="D5466" s="80"/>
      <c r="E5466" s="1"/>
      <c r="F5466" s="46"/>
      <c r="G5466" s="13"/>
      <c r="H5466" s="13"/>
      <c r="I5466" s="13"/>
      <c r="J5466" s="13"/>
      <c r="K5466" s="13"/>
      <c r="L5466"/>
      <c r="M5466"/>
      <c r="N5466" s="117"/>
      <c r="O5466" s="117"/>
      <c r="P5466" s="117"/>
      <c r="Q5466" s="117"/>
      <c r="R5466" s="117"/>
    </row>
    <row r="5467" spans="1:18" s="81" customFormat="1" x14ac:dyDescent="0.2">
      <c r="A5467"/>
      <c r="B5467" s="1"/>
      <c r="C5467"/>
      <c r="D5467" s="80"/>
      <c r="E5467" s="1"/>
      <c r="F5467" s="46"/>
      <c r="G5467" s="13"/>
      <c r="H5467" s="13"/>
      <c r="I5467" s="13"/>
      <c r="J5467" s="13"/>
      <c r="K5467" s="13"/>
      <c r="L5467"/>
      <c r="M5467"/>
      <c r="N5467" s="117"/>
      <c r="O5467" s="117"/>
      <c r="P5467" s="117"/>
      <c r="Q5467" s="117"/>
      <c r="R5467" s="117"/>
    </row>
    <row r="5468" spans="1:18" s="81" customFormat="1" x14ac:dyDescent="0.2">
      <c r="A5468"/>
      <c r="B5468" s="1"/>
      <c r="C5468"/>
      <c r="D5468" s="80"/>
      <c r="E5468" s="1"/>
      <c r="F5468" s="46"/>
      <c r="G5468" s="13"/>
      <c r="H5468" s="13"/>
      <c r="I5468" s="13"/>
      <c r="J5468" s="13"/>
      <c r="K5468" s="13"/>
      <c r="L5468"/>
      <c r="M5468"/>
      <c r="N5468" s="117"/>
      <c r="O5468" s="117"/>
      <c r="P5468" s="117"/>
      <c r="Q5468" s="117"/>
      <c r="R5468" s="117"/>
    </row>
    <row r="5469" spans="1:18" s="81" customFormat="1" x14ac:dyDescent="0.2">
      <c r="A5469"/>
      <c r="B5469" s="1"/>
      <c r="C5469"/>
      <c r="D5469" s="80"/>
      <c r="E5469" s="1"/>
      <c r="F5469" s="46"/>
      <c r="G5469" s="13"/>
      <c r="H5469" s="13"/>
      <c r="I5469" s="13"/>
      <c r="J5469" s="13"/>
      <c r="K5469" s="13"/>
      <c r="L5469"/>
      <c r="M5469"/>
      <c r="N5469" s="117"/>
      <c r="O5469" s="117"/>
      <c r="P5469" s="117"/>
      <c r="Q5469" s="117"/>
      <c r="R5469" s="117"/>
    </row>
    <row r="5470" spans="1:18" s="81" customFormat="1" x14ac:dyDescent="0.2">
      <c r="A5470"/>
      <c r="B5470" s="1"/>
      <c r="C5470"/>
      <c r="D5470" s="80"/>
      <c r="E5470" s="1"/>
      <c r="F5470" s="46"/>
      <c r="G5470" s="13"/>
      <c r="H5470" s="13"/>
      <c r="I5470" s="13"/>
      <c r="J5470" s="13"/>
      <c r="K5470" s="13"/>
      <c r="L5470"/>
      <c r="M5470"/>
      <c r="N5470" s="117"/>
      <c r="O5470" s="117"/>
      <c r="P5470" s="117"/>
      <c r="Q5470" s="117"/>
      <c r="R5470" s="117"/>
    </row>
    <row r="5471" spans="1:18" s="81" customFormat="1" x14ac:dyDescent="0.2">
      <c r="A5471"/>
      <c r="B5471" s="1"/>
      <c r="C5471"/>
      <c r="D5471" s="80"/>
      <c r="E5471" s="1"/>
      <c r="F5471" s="46"/>
      <c r="G5471" s="13"/>
      <c r="H5471" s="13"/>
      <c r="I5471" s="13"/>
      <c r="J5471" s="13"/>
      <c r="K5471" s="13"/>
      <c r="L5471"/>
      <c r="M5471"/>
      <c r="N5471" s="117"/>
      <c r="O5471" s="117"/>
      <c r="P5471" s="117"/>
      <c r="Q5471" s="117"/>
      <c r="R5471" s="117"/>
    </row>
    <row r="5472" spans="1:18" s="81" customFormat="1" x14ac:dyDescent="0.2">
      <c r="A5472"/>
      <c r="B5472" s="1"/>
      <c r="C5472"/>
      <c r="D5472" s="80"/>
      <c r="E5472" s="1"/>
      <c r="F5472" s="46"/>
      <c r="G5472" s="13"/>
      <c r="H5472" s="13"/>
      <c r="I5472" s="13"/>
      <c r="J5472" s="13"/>
      <c r="K5472" s="13"/>
      <c r="L5472"/>
      <c r="M5472"/>
      <c r="N5472" s="117"/>
      <c r="O5472" s="117"/>
      <c r="P5472" s="117"/>
      <c r="Q5472" s="117"/>
      <c r="R5472" s="117"/>
    </row>
    <row r="5473" spans="1:18" s="81" customFormat="1" x14ac:dyDescent="0.2">
      <c r="A5473"/>
      <c r="B5473" s="1"/>
      <c r="C5473"/>
      <c r="D5473" s="80"/>
      <c r="E5473" s="1"/>
      <c r="F5473" s="46"/>
      <c r="G5473" s="13"/>
      <c r="H5473" s="13"/>
      <c r="I5473" s="13"/>
      <c r="J5473" s="13"/>
      <c r="K5473" s="13"/>
      <c r="L5473"/>
      <c r="M5473"/>
      <c r="N5473" s="117"/>
      <c r="O5473" s="117"/>
      <c r="P5473" s="117"/>
      <c r="Q5473" s="117"/>
      <c r="R5473" s="117"/>
    </row>
    <row r="5474" spans="1:18" s="81" customFormat="1" x14ac:dyDescent="0.2">
      <c r="A5474"/>
      <c r="B5474" s="1"/>
      <c r="C5474"/>
      <c r="D5474" s="80"/>
      <c r="E5474" s="1"/>
      <c r="F5474" s="46"/>
      <c r="G5474" s="13"/>
      <c r="H5474" s="13"/>
      <c r="I5474" s="13"/>
      <c r="J5474" s="13"/>
      <c r="K5474" s="13"/>
      <c r="L5474"/>
      <c r="M5474"/>
      <c r="N5474" s="117"/>
      <c r="O5474" s="117"/>
      <c r="P5474" s="117"/>
      <c r="Q5474" s="117"/>
      <c r="R5474" s="117"/>
    </row>
    <row r="5475" spans="1:18" s="81" customFormat="1" x14ac:dyDescent="0.2">
      <c r="A5475"/>
      <c r="B5475" s="1"/>
      <c r="C5475"/>
      <c r="D5475" s="80"/>
      <c r="E5475" s="1"/>
      <c r="F5475" s="46"/>
      <c r="G5475" s="13"/>
      <c r="H5475" s="13"/>
      <c r="I5475" s="13"/>
      <c r="J5475" s="13"/>
      <c r="K5475" s="13"/>
      <c r="L5475"/>
      <c r="M5475"/>
      <c r="N5475" s="117"/>
      <c r="O5475" s="117"/>
      <c r="P5475" s="117"/>
      <c r="Q5475" s="117"/>
      <c r="R5475" s="117"/>
    </row>
    <row r="5476" spans="1:18" s="81" customFormat="1" x14ac:dyDescent="0.2">
      <c r="A5476"/>
      <c r="B5476" s="1"/>
      <c r="C5476"/>
      <c r="D5476" s="80"/>
      <c r="E5476" s="1"/>
      <c r="F5476" s="46"/>
      <c r="G5476" s="13"/>
      <c r="H5476" s="13"/>
      <c r="I5476" s="13"/>
      <c r="J5476" s="13"/>
      <c r="K5476" s="13"/>
      <c r="L5476"/>
      <c r="M5476"/>
      <c r="N5476" s="117"/>
      <c r="O5476" s="117"/>
      <c r="P5476" s="117"/>
      <c r="Q5476" s="117"/>
      <c r="R5476" s="117"/>
    </row>
    <row r="5477" spans="1:18" s="81" customFormat="1" x14ac:dyDescent="0.2">
      <c r="A5477"/>
      <c r="B5477" s="1"/>
      <c r="C5477"/>
      <c r="D5477" s="80"/>
      <c r="E5477" s="1"/>
      <c r="F5477" s="46"/>
      <c r="G5477" s="13"/>
      <c r="H5477" s="13"/>
      <c r="I5477" s="13"/>
      <c r="J5477" s="13"/>
      <c r="K5477" s="13"/>
      <c r="L5477"/>
      <c r="M5477"/>
      <c r="N5477" s="117"/>
      <c r="O5477" s="117"/>
      <c r="P5477" s="117"/>
      <c r="Q5477" s="117"/>
      <c r="R5477" s="117"/>
    </row>
    <row r="5478" spans="1:18" s="81" customFormat="1" x14ac:dyDescent="0.2">
      <c r="A5478"/>
      <c r="B5478" s="1"/>
      <c r="C5478"/>
      <c r="D5478" s="80"/>
      <c r="E5478" s="1"/>
      <c r="F5478" s="46"/>
      <c r="G5478" s="13"/>
      <c r="H5478" s="13"/>
      <c r="I5478" s="13"/>
      <c r="J5478" s="13"/>
      <c r="K5478" s="13"/>
      <c r="L5478"/>
      <c r="M5478"/>
      <c r="N5478" s="117"/>
      <c r="O5478" s="117"/>
      <c r="P5478" s="117"/>
      <c r="Q5478" s="117"/>
      <c r="R5478" s="117"/>
    </row>
    <row r="5479" spans="1:18" s="81" customFormat="1" x14ac:dyDescent="0.2">
      <c r="A5479"/>
      <c r="B5479" s="1"/>
      <c r="C5479"/>
      <c r="D5479" s="80"/>
      <c r="E5479" s="1"/>
      <c r="F5479" s="46"/>
      <c r="G5479" s="13"/>
      <c r="H5479" s="13"/>
      <c r="I5479" s="13"/>
      <c r="J5479" s="13"/>
      <c r="K5479" s="13"/>
      <c r="L5479"/>
      <c r="M5479"/>
      <c r="N5479" s="117"/>
      <c r="O5479" s="117"/>
      <c r="P5479" s="117"/>
      <c r="Q5479" s="117"/>
      <c r="R5479" s="117"/>
    </row>
    <row r="5480" spans="1:18" s="81" customFormat="1" x14ac:dyDescent="0.2">
      <c r="A5480"/>
      <c r="B5480" s="1"/>
      <c r="C5480"/>
      <c r="D5480" s="80"/>
      <c r="E5480" s="1"/>
      <c r="F5480" s="46"/>
      <c r="G5480" s="13"/>
      <c r="H5480" s="13"/>
      <c r="I5480" s="13"/>
      <c r="J5480" s="13"/>
      <c r="K5480" s="13"/>
      <c r="L5480"/>
      <c r="M5480"/>
      <c r="N5480" s="117"/>
      <c r="O5480" s="117"/>
      <c r="P5480" s="117"/>
      <c r="Q5480" s="117"/>
      <c r="R5480" s="117"/>
    </row>
    <row r="5481" spans="1:18" s="81" customFormat="1" x14ac:dyDescent="0.2">
      <c r="A5481"/>
      <c r="B5481" s="1"/>
      <c r="C5481"/>
      <c r="D5481" s="80"/>
      <c r="E5481" s="1"/>
      <c r="F5481" s="46"/>
      <c r="G5481" s="13"/>
      <c r="H5481" s="13"/>
      <c r="I5481" s="13"/>
      <c r="J5481" s="13"/>
      <c r="K5481" s="13"/>
      <c r="L5481"/>
      <c r="M5481"/>
      <c r="N5481" s="117"/>
      <c r="O5481" s="117"/>
      <c r="P5481" s="117"/>
      <c r="Q5481" s="117"/>
      <c r="R5481" s="117"/>
    </row>
    <row r="5482" spans="1:18" s="81" customFormat="1" x14ac:dyDescent="0.2">
      <c r="A5482"/>
      <c r="B5482" s="1"/>
      <c r="C5482"/>
      <c r="D5482" s="80"/>
      <c r="E5482" s="1"/>
      <c r="F5482" s="46"/>
      <c r="G5482" s="13"/>
      <c r="H5482" s="13"/>
      <c r="I5482" s="13"/>
      <c r="J5482" s="13"/>
      <c r="K5482" s="13"/>
      <c r="L5482"/>
      <c r="M5482"/>
      <c r="N5482" s="117"/>
      <c r="O5482" s="117"/>
      <c r="P5482" s="117"/>
      <c r="Q5482" s="117"/>
      <c r="R5482" s="117"/>
    </row>
    <row r="5483" spans="1:18" s="81" customFormat="1" x14ac:dyDescent="0.2">
      <c r="A5483"/>
      <c r="B5483" s="1"/>
      <c r="C5483"/>
      <c r="D5483" s="80"/>
      <c r="E5483" s="1"/>
      <c r="F5483" s="46"/>
      <c r="G5483" s="13"/>
      <c r="H5483" s="13"/>
      <c r="I5483" s="13"/>
      <c r="J5483" s="13"/>
      <c r="K5483" s="13"/>
      <c r="L5483"/>
      <c r="M5483"/>
      <c r="N5483" s="117"/>
      <c r="O5483" s="117"/>
      <c r="P5483" s="117"/>
      <c r="Q5483" s="117"/>
      <c r="R5483" s="117"/>
    </row>
    <row r="5484" spans="1:18" s="81" customFormat="1" x14ac:dyDescent="0.2">
      <c r="A5484"/>
      <c r="B5484" s="1"/>
      <c r="C5484"/>
      <c r="D5484" s="80"/>
      <c r="E5484" s="1"/>
      <c r="F5484" s="46"/>
      <c r="G5484" s="13"/>
      <c r="H5484" s="13"/>
      <c r="I5484" s="13"/>
      <c r="J5484" s="13"/>
      <c r="K5484" s="13"/>
      <c r="L5484"/>
      <c r="M5484"/>
      <c r="N5484" s="117"/>
      <c r="O5484" s="117"/>
      <c r="P5484" s="117"/>
      <c r="Q5484" s="117"/>
      <c r="R5484" s="117"/>
    </row>
    <row r="5485" spans="1:18" s="81" customFormat="1" x14ac:dyDescent="0.2">
      <c r="A5485"/>
      <c r="B5485" s="1"/>
      <c r="C5485"/>
      <c r="D5485" s="80"/>
      <c r="E5485" s="1"/>
      <c r="F5485" s="46"/>
      <c r="G5485" s="13"/>
      <c r="H5485" s="13"/>
      <c r="I5485" s="13"/>
      <c r="J5485" s="13"/>
      <c r="K5485" s="13"/>
      <c r="L5485"/>
      <c r="M5485"/>
      <c r="N5485" s="117"/>
      <c r="O5485" s="117"/>
      <c r="P5485" s="117"/>
      <c r="Q5485" s="117"/>
      <c r="R5485" s="117"/>
    </row>
    <row r="5486" spans="1:18" s="81" customFormat="1" x14ac:dyDescent="0.2">
      <c r="A5486"/>
      <c r="B5486" s="1"/>
      <c r="C5486"/>
      <c r="D5486" s="80"/>
      <c r="E5486" s="1"/>
      <c r="F5486" s="46"/>
      <c r="G5486" s="13"/>
      <c r="H5486" s="13"/>
      <c r="I5486" s="13"/>
      <c r="J5486" s="13"/>
      <c r="K5486" s="13"/>
      <c r="L5486"/>
      <c r="M5486"/>
      <c r="N5486" s="117"/>
      <c r="O5486" s="117"/>
      <c r="P5486" s="117"/>
      <c r="Q5486" s="117"/>
      <c r="R5486" s="117"/>
    </row>
    <row r="5487" spans="1:18" s="81" customFormat="1" x14ac:dyDescent="0.2">
      <c r="A5487"/>
      <c r="B5487" s="1"/>
      <c r="C5487"/>
      <c r="D5487" s="80"/>
      <c r="E5487" s="1"/>
      <c r="F5487" s="46"/>
      <c r="G5487" s="13"/>
      <c r="H5487" s="13"/>
      <c r="I5487" s="13"/>
      <c r="J5487" s="13"/>
      <c r="K5487" s="13"/>
      <c r="L5487"/>
      <c r="M5487"/>
      <c r="N5487" s="117"/>
      <c r="O5487" s="117"/>
      <c r="P5487" s="117"/>
      <c r="Q5487" s="117"/>
      <c r="R5487" s="117"/>
    </row>
    <row r="5488" spans="1:18" s="81" customFormat="1" x14ac:dyDescent="0.2">
      <c r="A5488"/>
      <c r="B5488" s="1"/>
      <c r="C5488"/>
      <c r="D5488" s="80"/>
      <c r="E5488" s="1"/>
      <c r="F5488" s="46"/>
      <c r="G5488" s="13"/>
      <c r="H5488" s="13"/>
      <c r="I5488" s="13"/>
      <c r="J5488" s="13"/>
      <c r="K5488" s="13"/>
      <c r="L5488"/>
      <c r="M5488"/>
      <c r="N5488" s="117"/>
      <c r="O5488" s="117"/>
      <c r="P5488" s="117"/>
      <c r="Q5488" s="117"/>
      <c r="R5488" s="117"/>
    </row>
    <row r="5489" spans="1:18" s="81" customFormat="1" x14ac:dyDescent="0.2">
      <c r="A5489"/>
      <c r="B5489" s="1"/>
      <c r="C5489"/>
      <c r="D5489" s="80"/>
      <c r="E5489" s="1"/>
      <c r="F5489" s="46"/>
      <c r="G5489" s="13"/>
      <c r="H5489" s="13"/>
      <c r="I5489" s="13"/>
      <c r="J5489" s="13"/>
      <c r="K5489" s="13"/>
      <c r="L5489"/>
      <c r="M5489"/>
      <c r="N5489" s="117"/>
      <c r="O5489" s="117"/>
      <c r="P5489" s="117"/>
      <c r="Q5489" s="117"/>
      <c r="R5489" s="117"/>
    </row>
    <row r="5490" spans="1:18" s="81" customFormat="1" x14ac:dyDescent="0.2">
      <c r="A5490"/>
      <c r="B5490" s="1"/>
      <c r="C5490"/>
      <c r="D5490" s="80"/>
      <c r="E5490" s="1"/>
      <c r="F5490" s="46"/>
      <c r="G5490" s="13"/>
      <c r="H5490" s="13"/>
      <c r="I5490" s="13"/>
      <c r="J5490" s="13"/>
      <c r="K5490" s="13"/>
      <c r="L5490"/>
      <c r="M5490"/>
      <c r="N5490" s="117"/>
      <c r="O5490" s="117"/>
      <c r="P5490" s="117"/>
      <c r="Q5490" s="117"/>
      <c r="R5490" s="117"/>
    </row>
    <row r="5491" spans="1:18" s="81" customFormat="1" x14ac:dyDescent="0.2">
      <c r="A5491"/>
      <c r="B5491" s="1"/>
      <c r="C5491"/>
      <c r="D5491" s="80"/>
      <c r="E5491" s="1"/>
      <c r="F5491" s="46"/>
      <c r="G5491" s="13"/>
      <c r="H5491" s="13"/>
      <c r="I5491" s="13"/>
      <c r="J5491" s="13"/>
      <c r="K5491" s="13"/>
      <c r="L5491"/>
      <c r="M5491"/>
      <c r="N5491" s="117"/>
      <c r="O5491" s="117"/>
      <c r="P5491" s="117"/>
      <c r="Q5491" s="117"/>
      <c r="R5491" s="117"/>
    </row>
    <row r="5492" spans="1:18" s="81" customFormat="1" x14ac:dyDescent="0.2">
      <c r="A5492"/>
      <c r="B5492" s="1"/>
      <c r="C5492"/>
      <c r="D5492" s="80"/>
      <c r="E5492" s="1"/>
      <c r="F5492" s="46"/>
      <c r="G5492" s="13"/>
      <c r="H5492" s="13"/>
      <c r="I5492" s="13"/>
      <c r="J5492" s="13"/>
      <c r="K5492" s="13"/>
      <c r="L5492"/>
      <c r="M5492"/>
      <c r="N5492" s="117"/>
      <c r="O5492" s="117"/>
      <c r="P5492" s="117"/>
      <c r="Q5492" s="117"/>
      <c r="R5492" s="117"/>
    </row>
    <row r="5493" spans="1:18" s="81" customFormat="1" x14ac:dyDescent="0.2">
      <c r="A5493"/>
      <c r="B5493" s="1"/>
      <c r="C5493"/>
      <c r="D5493" s="80"/>
      <c r="E5493" s="1"/>
      <c r="F5493" s="46"/>
      <c r="G5493" s="13"/>
      <c r="H5493" s="13"/>
      <c r="I5493" s="13"/>
      <c r="J5493" s="13"/>
      <c r="K5493" s="13"/>
      <c r="L5493"/>
      <c r="M5493"/>
      <c r="N5493" s="117"/>
      <c r="O5493" s="117"/>
      <c r="P5493" s="117"/>
      <c r="Q5493" s="117"/>
      <c r="R5493" s="117"/>
    </row>
    <row r="5494" spans="1:18" s="81" customFormat="1" x14ac:dyDescent="0.2">
      <c r="A5494"/>
      <c r="B5494" s="1"/>
      <c r="C5494"/>
      <c r="D5494" s="80"/>
      <c r="E5494" s="1"/>
      <c r="F5494" s="46"/>
      <c r="G5494" s="13"/>
      <c r="H5494" s="13"/>
      <c r="I5494" s="13"/>
      <c r="J5494" s="13"/>
      <c r="K5494" s="13"/>
      <c r="L5494"/>
      <c r="M5494"/>
      <c r="N5494" s="117"/>
      <c r="O5494" s="117"/>
      <c r="P5494" s="117"/>
      <c r="Q5494" s="117"/>
      <c r="R5494" s="117"/>
    </row>
    <row r="5495" spans="1:18" s="81" customFormat="1" x14ac:dyDescent="0.2">
      <c r="A5495"/>
      <c r="B5495" s="1"/>
      <c r="C5495"/>
      <c r="D5495" s="80"/>
      <c r="E5495" s="1"/>
      <c r="F5495" s="46"/>
      <c r="G5495" s="13"/>
      <c r="H5495" s="13"/>
      <c r="I5495" s="13"/>
      <c r="J5495" s="13"/>
      <c r="K5495" s="13"/>
      <c r="L5495"/>
      <c r="M5495"/>
      <c r="N5495" s="117"/>
      <c r="O5495" s="117"/>
      <c r="P5495" s="117"/>
      <c r="Q5495" s="117"/>
      <c r="R5495" s="117"/>
    </row>
    <row r="5496" spans="1:18" s="81" customFormat="1" x14ac:dyDescent="0.2">
      <c r="A5496"/>
      <c r="B5496" s="1"/>
      <c r="C5496"/>
      <c r="D5496" s="80"/>
      <c r="E5496" s="1"/>
      <c r="F5496" s="46"/>
      <c r="G5496" s="13"/>
      <c r="H5496" s="13"/>
      <c r="I5496" s="13"/>
      <c r="J5496" s="13"/>
      <c r="K5496" s="13"/>
      <c r="L5496"/>
      <c r="M5496"/>
      <c r="N5496" s="117"/>
      <c r="O5496" s="117"/>
      <c r="P5496" s="117"/>
      <c r="Q5496" s="117"/>
      <c r="R5496" s="117"/>
    </row>
    <row r="5497" spans="1:18" s="81" customFormat="1" x14ac:dyDescent="0.2">
      <c r="A5497"/>
      <c r="B5497" s="1"/>
      <c r="C5497"/>
      <c r="D5497" s="80"/>
      <c r="E5497" s="1"/>
      <c r="F5497" s="46"/>
      <c r="G5497" s="13"/>
      <c r="H5497" s="13"/>
      <c r="I5497" s="13"/>
      <c r="J5497" s="13"/>
      <c r="K5497" s="13"/>
      <c r="L5497"/>
      <c r="M5497"/>
      <c r="N5497" s="117"/>
      <c r="O5497" s="117"/>
      <c r="P5497" s="117"/>
      <c r="Q5497" s="117"/>
      <c r="R5497" s="117"/>
    </row>
    <row r="5498" spans="1:18" s="81" customFormat="1" x14ac:dyDescent="0.2">
      <c r="A5498"/>
      <c r="B5498" s="1"/>
      <c r="C5498"/>
      <c r="D5498" s="80"/>
      <c r="E5498" s="1"/>
      <c r="F5498" s="46"/>
      <c r="G5498" s="13"/>
      <c r="H5498" s="13"/>
      <c r="I5498" s="13"/>
      <c r="J5498" s="13"/>
      <c r="K5498" s="13"/>
      <c r="L5498"/>
      <c r="M5498"/>
      <c r="N5498" s="117"/>
      <c r="O5498" s="117"/>
      <c r="P5498" s="117"/>
      <c r="Q5498" s="117"/>
      <c r="R5498" s="117"/>
    </row>
    <row r="5499" spans="1:18" s="81" customFormat="1" x14ac:dyDescent="0.2">
      <c r="A5499"/>
      <c r="B5499" s="1"/>
      <c r="C5499"/>
      <c r="D5499" s="80"/>
      <c r="E5499" s="1"/>
      <c r="F5499" s="46"/>
      <c r="G5499" s="13"/>
      <c r="H5499" s="13"/>
      <c r="I5499" s="13"/>
      <c r="J5499" s="13"/>
      <c r="K5499" s="13"/>
      <c r="L5499"/>
      <c r="M5499"/>
      <c r="N5499" s="117"/>
      <c r="O5499" s="117"/>
      <c r="P5499" s="117"/>
      <c r="Q5499" s="117"/>
      <c r="R5499" s="117"/>
    </row>
    <row r="5500" spans="1:18" s="81" customFormat="1" x14ac:dyDescent="0.2">
      <c r="A5500"/>
      <c r="B5500" s="1"/>
      <c r="C5500"/>
      <c r="D5500" s="80"/>
      <c r="E5500" s="1"/>
      <c r="F5500" s="46"/>
      <c r="G5500" s="13"/>
      <c r="H5500" s="13"/>
      <c r="I5500" s="13"/>
      <c r="J5500" s="13"/>
      <c r="K5500" s="13"/>
      <c r="L5500"/>
      <c r="M5500"/>
      <c r="N5500" s="117"/>
      <c r="O5500" s="117"/>
      <c r="P5500" s="117"/>
      <c r="Q5500" s="117"/>
      <c r="R5500" s="117"/>
    </row>
    <row r="5501" spans="1:18" s="81" customFormat="1" x14ac:dyDescent="0.2">
      <c r="A5501"/>
      <c r="B5501" s="1"/>
      <c r="C5501"/>
      <c r="D5501" s="80"/>
      <c r="E5501" s="1"/>
      <c r="F5501" s="46"/>
      <c r="G5501" s="13"/>
      <c r="H5501" s="13"/>
      <c r="I5501" s="13"/>
      <c r="J5501" s="13"/>
      <c r="K5501" s="13"/>
      <c r="L5501"/>
      <c r="M5501"/>
      <c r="N5501" s="117"/>
      <c r="O5501" s="117"/>
      <c r="P5501" s="117"/>
      <c r="Q5501" s="117"/>
      <c r="R5501" s="117"/>
    </row>
    <row r="5502" spans="1:18" s="81" customFormat="1" x14ac:dyDescent="0.2">
      <c r="A5502"/>
      <c r="B5502" s="1"/>
      <c r="C5502"/>
      <c r="D5502" s="80"/>
      <c r="E5502" s="1"/>
      <c r="F5502" s="46"/>
      <c r="G5502" s="13"/>
      <c r="H5502" s="13"/>
      <c r="I5502" s="13"/>
      <c r="J5502" s="13"/>
      <c r="K5502" s="13"/>
      <c r="L5502"/>
      <c r="M5502"/>
      <c r="N5502" s="117"/>
      <c r="O5502" s="117"/>
      <c r="P5502" s="117"/>
      <c r="Q5502" s="117"/>
      <c r="R5502" s="117"/>
    </row>
    <row r="5503" spans="1:18" s="81" customFormat="1" x14ac:dyDescent="0.2">
      <c r="A5503"/>
      <c r="B5503" s="1"/>
      <c r="C5503"/>
      <c r="D5503" s="80"/>
      <c r="E5503" s="1"/>
      <c r="F5503" s="46"/>
      <c r="G5503" s="13"/>
      <c r="H5503" s="13"/>
      <c r="I5503" s="13"/>
      <c r="J5503" s="13"/>
      <c r="K5503" s="13"/>
      <c r="L5503"/>
      <c r="M5503"/>
      <c r="N5503" s="117"/>
      <c r="O5503" s="117"/>
      <c r="P5503" s="117"/>
      <c r="Q5503" s="117"/>
      <c r="R5503" s="117"/>
    </row>
    <row r="5504" spans="1:18" s="81" customFormat="1" x14ac:dyDescent="0.2">
      <c r="A5504"/>
      <c r="B5504" s="1"/>
      <c r="C5504"/>
      <c r="D5504" s="80"/>
      <c r="E5504" s="1"/>
      <c r="F5504" s="46"/>
      <c r="G5504" s="13"/>
      <c r="H5504" s="13"/>
      <c r="I5504" s="13"/>
      <c r="J5504" s="13"/>
      <c r="K5504" s="13"/>
      <c r="L5504"/>
      <c r="M5504"/>
      <c r="N5504" s="117"/>
      <c r="O5504" s="117"/>
      <c r="P5504" s="117"/>
      <c r="Q5504" s="117"/>
      <c r="R5504" s="117"/>
    </row>
    <row r="5505" spans="1:18" s="81" customFormat="1" x14ac:dyDescent="0.2">
      <c r="A5505"/>
      <c r="B5505" s="1"/>
      <c r="C5505"/>
      <c r="D5505" s="80"/>
      <c r="E5505" s="1"/>
      <c r="F5505" s="46"/>
      <c r="G5505" s="13"/>
      <c r="H5505" s="13"/>
      <c r="I5505" s="13"/>
      <c r="J5505" s="13"/>
      <c r="K5505" s="13"/>
      <c r="L5505"/>
      <c r="M5505"/>
      <c r="N5505" s="117"/>
      <c r="O5505" s="117"/>
      <c r="P5505" s="117"/>
      <c r="Q5505" s="117"/>
      <c r="R5505" s="117"/>
    </row>
    <row r="5506" spans="1:18" s="81" customFormat="1" x14ac:dyDescent="0.2">
      <c r="A5506"/>
      <c r="B5506" s="1"/>
      <c r="C5506"/>
      <c r="D5506" s="80"/>
      <c r="E5506" s="1"/>
      <c r="F5506" s="46"/>
      <c r="G5506" s="13"/>
      <c r="H5506" s="13"/>
      <c r="I5506" s="13"/>
      <c r="J5506" s="13"/>
      <c r="K5506" s="13"/>
      <c r="L5506"/>
      <c r="M5506"/>
      <c r="N5506" s="117"/>
      <c r="O5506" s="117"/>
      <c r="P5506" s="117"/>
      <c r="Q5506" s="117"/>
      <c r="R5506" s="117"/>
    </row>
    <row r="5507" spans="1:18" s="81" customFormat="1" x14ac:dyDescent="0.2">
      <c r="A5507"/>
      <c r="B5507" s="1"/>
      <c r="C5507"/>
      <c r="D5507" s="80"/>
      <c r="E5507" s="1"/>
      <c r="F5507" s="46"/>
      <c r="G5507" s="13"/>
      <c r="H5507" s="13"/>
      <c r="I5507" s="13"/>
      <c r="J5507" s="13"/>
      <c r="K5507" s="13"/>
      <c r="L5507"/>
      <c r="M5507"/>
      <c r="N5507" s="117"/>
      <c r="O5507" s="117"/>
      <c r="P5507" s="117"/>
      <c r="Q5507" s="117"/>
      <c r="R5507" s="117"/>
    </row>
    <row r="5508" spans="1:18" s="81" customFormat="1" x14ac:dyDescent="0.2">
      <c r="A5508"/>
      <c r="B5508" s="1"/>
      <c r="C5508"/>
      <c r="D5508" s="80"/>
      <c r="E5508" s="1"/>
      <c r="F5508" s="46"/>
      <c r="G5508" s="13"/>
      <c r="H5508" s="13"/>
      <c r="I5508" s="13"/>
      <c r="J5508" s="13"/>
      <c r="K5508" s="13"/>
      <c r="L5508"/>
      <c r="M5508"/>
      <c r="N5508" s="117"/>
      <c r="O5508" s="117"/>
      <c r="P5508" s="117"/>
      <c r="Q5508" s="117"/>
      <c r="R5508" s="117"/>
    </row>
    <row r="5509" spans="1:18" s="81" customFormat="1" x14ac:dyDescent="0.2">
      <c r="A5509"/>
      <c r="B5509" s="1"/>
      <c r="C5509"/>
      <c r="D5509" s="80"/>
      <c r="E5509" s="1"/>
      <c r="F5509" s="46"/>
      <c r="G5509" s="13"/>
      <c r="H5509" s="13"/>
      <c r="I5509" s="13"/>
      <c r="J5509" s="13"/>
      <c r="K5509" s="13"/>
      <c r="L5509"/>
      <c r="M5509"/>
      <c r="N5509" s="117"/>
      <c r="O5509" s="117"/>
      <c r="P5509" s="117"/>
      <c r="Q5509" s="117"/>
      <c r="R5509" s="117"/>
    </row>
    <row r="5510" spans="1:18" s="81" customFormat="1" x14ac:dyDescent="0.2">
      <c r="A5510"/>
      <c r="B5510" s="1"/>
      <c r="C5510"/>
      <c r="D5510" s="80"/>
      <c r="E5510" s="1"/>
      <c r="F5510" s="46"/>
      <c r="G5510" s="13"/>
      <c r="H5510" s="13"/>
      <c r="I5510" s="13"/>
      <c r="J5510" s="13"/>
      <c r="K5510" s="13"/>
      <c r="L5510"/>
      <c r="M5510"/>
      <c r="N5510" s="117"/>
      <c r="O5510" s="117"/>
      <c r="P5510" s="117"/>
      <c r="Q5510" s="117"/>
      <c r="R5510" s="117"/>
    </row>
    <row r="5511" spans="1:18" s="81" customFormat="1" x14ac:dyDescent="0.2">
      <c r="A5511"/>
      <c r="B5511" s="1"/>
      <c r="C5511"/>
      <c r="D5511" s="80"/>
      <c r="E5511" s="1"/>
      <c r="F5511" s="46"/>
      <c r="G5511" s="13"/>
      <c r="H5511" s="13"/>
      <c r="I5511" s="13"/>
      <c r="J5511" s="13"/>
      <c r="K5511" s="13"/>
      <c r="L5511"/>
      <c r="M5511"/>
      <c r="N5511" s="117"/>
      <c r="O5511" s="117"/>
      <c r="P5511" s="117"/>
      <c r="Q5511" s="117"/>
      <c r="R5511" s="117"/>
    </row>
    <row r="5512" spans="1:18" s="81" customFormat="1" x14ac:dyDescent="0.2">
      <c r="A5512"/>
      <c r="B5512" s="1"/>
      <c r="C5512"/>
      <c r="D5512" s="80"/>
      <c r="E5512" s="1"/>
      <c r="F5512" s="46"/>
      <c r="G5512" s="13"/>
      <c r="H5512" s="13"/>
      <c r="I5512" s="13"/>
      <c r="J5512" s="13"/>
      <c r="K5512" s="13"/>
      <c r="L5512"/>
      <c r="M5512"/>
      <c r="N5512" s="117"/>
      <c r="O5512" s="117"/>
      <c r="P5512" s="117"/>
      <c r="Q5512" s="117"/>
      <c r="R5512" s="117"/>
    </row>
    <row r="5513" spans="1:18" s="81" customFormat="1" x14ac:dyDescent="0.2">
      <c r="A5513"/>
      <c r="B5513" s="1"/>
      <c r="C5513"/>
      <c r="D5513" s="80"/>
      <c r="E5513" s="1"/>
      <c r="F5513" s="46"/>
      <c r="G5513" s="13"/>
      <c r="H5513" s="13"/>
      <c r="I5513" s="13"/>
      <c r="J5513" s="13"/>
      <c r="K5513" s="13"/>
      <c r="L5513"/>
      <c r="M5513"/>
      <c r="N5513" s="117"/>
      <c r="O5513" s="117"/>
      <c r="P5513" s="117"/>
      <c r="Q5513" s="117"/>
      <c r="R5513" s="117"/>
    </row>
    <row r="5514" spans="1:18" s="81" customFormat="1" x14ac:dyDescent="0.2">
      <c r="A5514"/>
      <c r="B5514" s="1"/>
      <c r="C5514"/>
      <c r="D5514" s="80"/>
      <c r="E5514" s="1"/>
      <c r="F5514" s="46"/>
      <c r="G5514" s="13"/>
      <c r="H5514" s="13"/>
      <c r="I5514" s="13"/>
      <c r="J5514" s="13"/>
      <c r="K5514" s="13"/>
      <c r="L5514"/>
      <c r="M5514"/>
      <c r="N5514" s="117"/>
      <c r="O5514" s="117"/>
      <c r="P5514" s="117"/>
      <c r="Q5514" s="117"/>
      <c r="R5514" s="117"/>
    </row>
    <row r="5515" spans="1:18" s="81" customFormat="1" x14ac:dyDescent="0.2">
      <c r="A5515"/>
      <c r="B5515" s="1"/>
      <c r="C5515"/>
      <c r="D5515" s="80"/>
      <c r="E5515" s="1"/>
      <c r="F5515" s="46"/>
      <c r="G5515" s="13"/>
      <c r="H5515" s="13"/>
      <c r="I5515" s="13"/>
      <c r="J5515" s="13"/>
      <c r="K5515" s="13"/>
      <c r="L5515"/>
      <c r="M5515"/>
      <c r="N5515" s="117"/>
      <c r="O5515" s="117"/>
      <c r="P5515" s="117"/>
      <c r="Q5515" s="117"/>
      <c r="R5515" s="117"/>
    </row>
    <row r="5516" spans="1:18" s="81" customFormat="1" x14ac:dyDescent="0.2">
      <c r="A5516"/>
      <c r="B5516" s="1"/>
      <c r="C5516"/>
      <c r="D5516" s="80"/>
      <c r="E5516" s="1"/>
      <c r="F5516" s="46"/>
      <c r="G5516" s="13"/>
      <c r="H5516" s="13"/>
      <c r="I5516" s="13"/>
      <c r="J5516" s="13"/>
      <c r="K5516" s="13"/>
      <c r="L5516"/>
      <c r="M5516"/>
      <c r="N5516" s="117"/>
      <c r="O5516" s="117"/>
      <c r="P5516" s="117"/>
      <c r="Q5516" s="117"/>
      <c r="R5516" s="117"/>
    </row>
    <row r="5517" spans="1:18" s="81" customFormat="1" x14ac:dyDescent="0.2">
      <c r="A5517"/>
      <c r="B5517" s="1"/>
      <c r="C5517"/>
      <c r="D5517" s="80"/>
      <c r="E5517" s="1"/>
      <c r="F5517" s="46"/>
      <c r="G5517" s="13"/>
      <c r="H5517" s="13"/>
      <c r="I5517" s="13"/>
      <c r="J5517" s="13"/>
      <c r="K5517" s="13"/>
      <c r="L5517"/>
      <c r="M5517"/>
      <c r="N5517" s="117"/>
      <c r="O5517" s="117"/>
      <c r="P5517" s="117"/>
      <c r="Q5517" s="117"/>
      <c r="R5517" s="117"/>
    </row>
    <row r="5518" spans="1:18" s="81" customFormat="1" x14ac:dyDescent="0.2">
      <c r="A5518"/>
      <c r="B5518" s="1"/>
      <c r="C5518"/>
      <c r="D5518" s="80"/>
      <c r="E5518" s="1"/>
      <c r="F5518" s="46"/>
      <c r="G5518" s="13"/>
      <c r="H5518" s="13"/>
      <c r="I5518" s="13"/>
      <c r="J5518" s="13"/>
      <c r="K5518" s="13"/>
      <c r="L5518"/>
      <c r="M5518"/>
      <c r="N5518" s="117"/>
      <c r="O5518" s="117"/>
      <c r="P5518" s="117"/>
      <c r="Q5518" s="117"/>
      <c r="R5518" s="117"/>
    </row>
    <row r="5519" spans="1:18" s="81" customFormat="1" x14ac:dyDescent="0.2">
      <c r="A5519"/>
      <c r="B5519" s="1"/>
      <c r="C5519"/>
      <c r="D5519" s="80"/>
      <c r="E5519" s="1"/>
      <c r="F5519" s="46"/>
      <c r="G5519" s="13"/>
      <c r="H5519" s="13"/>
      <c r="I5519" s="13"/>
      <c r="J5519" s="13"/>
      <c r="K5519" s="13"/>
      <c r="L5519"/>
      <c r="M5519"/>
      <c r="N5519" s="117"/>
      <c r="O5519" s="117"/>
      <c r="P5519" s="117"/>
      <c r="Q5519" s="117"/>
      <c r="R5519" s="117"/>
    </row>
    <row r="5520" spans="1:18" s="81" customFormat="1" x14ac:dyDescent="0.2">
      <c r="A5520"/>
      <c r="B5520" s="1"/>
      <c r="C5520"/>
      <c r="D5520" s="80"/>
      <c r="E5520" s="1"/>
      <c r="F5520" s="46"/>
      <c r="G5520" s="13"/>
      <c r="H5520" s="13"/>
      <c r="I5520" s="13"/>
      <c r="J5520" s="13"/>
      <c r="K5520" s="13"/>
      <c r="L5520"/>
      <c r="M5520"/>
      <c r="N5520" s="117"/>
      <c r="O5520" s="117"/>
      <c r="P5520" s="117"/>
      <c r="Q5520" s="117"/>
      <c r="R5520" s="117"/>
    </row>
    <row r="5521" spans="1:18" s="81" customFormat="1" x14ac:dyDescent="0.2">
      <c r="A5521"/>
      <c r="B5521" s="1"/>
      <c r="C5521"/>
      <c r="D5521" s="80"/>
      <c r="E5521" s="1"/>
      <c r="F5521" s="46"/>
      <c r="G5521" s="13"/>
      <c r="H5521" s="13"/>
      <c r="I5521" s="13"/>
      <c r="J5521" s="13"/>
      <c r="K5521" s="13"/>
      <c r="L5521"/>
      <c r="M5521"/>
      <c r="N5521" s="117"/>
      <c r="O5521" s="117"/>
      <c r="P5521" s="117"/>
      <c r="Q5521" s="117"/>
      <c r="R5521" s="117"/>
    </row>
    <row r="5522" spans="1:18" s="81" customFormat="1" x14ac:dyDescent="0.2">
      <c r="A5522"/>
      <c r="B5522" s="1"/>
      <c r="C5522"/>
      <c r="D5522" s="80"/>
      <c r="E5522" s="1"/>
      <c r="F5522" s="46"/>
      <c r="G5522" s="13"/>
      <c r="H5522" s="13"/>
      <c r="I5522" s="13"/>
      <c r="J5522" s="13"/>
      <c r="K5522" s="13"/>
      <c r="L5522"/>
      <c r="M5522"/>
      <c r="N5522" s="117"/>
      <c r="O5522" s="117"/>
      <c r="P5522" s="117"/>
      <c r="Q5522" s="117"/>
      <c r="R5522" s="117"/>
    </row>
    <row r="5523" spans="1:18" s="81" customFormat="1" x14ac:dyDescent="0.2">
      <c r="A5523"/>
      <c r="B5523" s="1"/>
      <c r="C5523"/>
      <c r="D5523" s="80"/>
      <c r="E5523" s="1"/>
      <c r="F5523" s="46"/>
      <c r="G5523" s="13"/>
      <c r="H5523" s="13"/>
      <c r="I5523" s="13"/>
      <c r="J5523" s="13"/>
      <c r="K5523" s="13"/>
      <c r="L5523"/>
      <c r="M5523"/>
      <c r="N5523" s="117"/>
      <c r="O5523" s="117"/>
      <c r="P5523" s="117"/>
      <c r="Q5523" s="117"/>
      <c r="R5523" s="117"/>
    </row>
    <row r="5524" spans="1:18" s="81" customFormat="1" x14ac:dyDescent="0.2">
      <c r="A5524"/>
      <c r="B5524" s="1"/>
      <c r="C5524"/>
      <c r="D5524" s="80"/>
      <c r="E5524" s="1"/>
      <c r="F5524" s="46"/>
      <c r="G5524" s="13"/>
      <c r="H5524" s="13"/>
      <c r="I5524" s="13"/>
      <c r="J5524" s="13"/>
      <c r="K5524" s="13"/>
      <c r="L5524"/>
      <c r="M5524"/>
      <c r="N5524" s="117"/>
      <c r="O5524" s="117"/>
      <c r="P5524" s="117"/>
      <c r="Q5524" s="117"/>
      <c r="R5524" s="117"/>
    </row>
    <row r="5525" spans="1:18" s="81" customFormat="1" x14ac:dyDescent="0.2">
      <c r="A5525"/>
      <c r="B5525" s="1"/>
      <c r="C5525"/>
      <c r="D5525" s="80"/>
      <c r="E5525" s="1"/>
      <c r="F5525" s="46"/>
      <c r="G5525" s="13"/>
      <c r="H5525" s="13"/>
      <c r="I5525" s="13"/>
      <c r="J5525" s="13"/>
      <c r="K5525" s="13"/>
      <c r="L5525"/>
      <c r="M5525"/>
      <c r="N5525" s="117"/>
      <c r="O5525" s="117"/>
      <c r="P5525" s="117"/>
      <c r="Q5525" s="117"/>
      <c r="R5525" s="117"/>
    </row>
    <row r="5526" spans="1:18" s="81" customFormat="1" x14ac:dyDescent="0.2">
      <c r="A5526"/>
      <c r="B5526" s="1"/>
      <c r="C5526"/>
      <c r="D5526" s="80"/>
      <c r="E5526" s="1"/>
      <c r="F5526" s="46"/>
      <c r="G5526" s="13"/>
      <c r="H5526" s="13"/>
      <c r="I5526" s="13"/>
      <c r="J5526" s="13"/>
      <c r="K5526" s="13"/>
      <c r="L5526"/>
      <c r="M5526"/>
      <c r="N5526" s="117"/>
      <c r="O5526" s="117"/>
      <c r="P5526" s="117"/>
      <c r="Q5526" s="117"/>
      <c r="R5526" s="117"/>
    </row>
    <row r="5527" spans="1:18" s="81" customFormat="1" x14ac:dyDescent="0.2">
      <c r="A5527"/>
      <c r="B5527" s="1"/>
      <c r="C5527"/>
      <c r="D5527" s="80"/>
      <c r="E5527" s="1"/>
      <c r="F5527" s="46"/>
      <c r="G5527" s="13"/>
      <c r="H5527" s="13"/>
      <c r="I5527" s="13"/>
      <c r="J5527" s="13"/>
      <c r="K5527" s="13"/>
      <c r="L5527"/>
      <c r="M5527"/>
      <c r="N5527" s="117"/>
      <c r="O5527" s="117"/>
      <c r="P5527" s="117"/>
      <c r="Q5527" s="117"/>
      <c r="R5527" s="117"/>
    </row>
    <row r="5528" spans="1:18" s="81" customFormat="1" x14ac:dyDescent="0.2">
      <c r="A5528"/>
      <c r="B5528" s="1"/>
      <c r="C5528"/>
      <c r="D5528" s="80"/>
      <c r="E5528" s="1"/>
      <c r="F5528" s="46"/>
      <c r="G5528" s="13"/>
      <c r="H5528" s="13"/>
      <c r="I5528" s="13"/>
      <c r="J5528" s="13"/>
      <c r="K5528" s="13"/>
      <c r="L5528"/>
      <c r="M5528"/>
      <c r="N5528" s="117"/>
      <c r="O5528" s="117"/>
      <c r="P5528" s="117"/>
      <c r="Q5528" s="117"/>
      <c r="R5528" s="117"/>
    </row>
    <row r="5529" spans="1:18" s="81" customFormat="1" x14ac:dyDescent="0.2">
      <c r="A5529"/>
      <c r="B5529" s="1"/>
      <c r="C5529"/>
      <c r="D5529" s="80"/>
      <c r="E5529" s="1"/>
      <c r="F5529" s="46"/>
      <c r="G5529" s="13"/>
      <c r="H5529" s="13"/>
      <c r="I5529" s="13"/>
      <c r="J5529" s="13"/>
      <c r="K5529" s="13"/>
      <c r="L5529"/>
      <c r="M5529"/>
      <c r="N5529" s="117"/>
      <c r="O5529" s="117"/>
      <c r="P5529" s="117"/>
      <c r="Q5529" s="117"/>
      <c r="R5529" s="117"/>
    </row>
    <row r="5530" spans="1:18" s="81" customFormat="1" x14ac:dyDescent="0.2">
      <c r="A5530"/>
      <c r="B5530" s="1"/>
      <c r="C5530"/>
      <c r="D5530" s="80"/>
      <c r="E5530" s="1"/>
      <c r="F5530" s="46"/>
      <c r="G5530" s="13"/>
      <c r="H5530" s="13"/>
      <c r="I5530" s="13"/>
      <c r="J5530" s="13"/>
      <c r="K5530" s="13"/>
      <c r="L5530"/>
      <c r="M5530"/>
      <c r="N5530" s="117"/>
      <c r="O5530" s="117"/>
      <c r="P5530" s="117"/>
      <c r="Q5530" s="117"/>
      <c r="R5530" s="117"/>
    </row>
    <row r="5531" spans="1:18" s="81" customFormat="1" x14ac:dyDescent="0.2">
      <c r="A5531"/>
      <c r="B5531" s="1"/>
      <c r="C5531"/>
      <c r="D5531" s="80"/>
      <c r="E5531" s="1"/>
      <c r="F5531" s="46"/>
      <c r="G5531" s="13"/>
      <c r="H5531" s="13"/>
      <c r="I5531" s="13"/>
      <c r="J5531" s="13"/>
      <c r="K5531" s="13"/>
      <c r="L5531"/>
      <c r="M5531"/>
      <c r="N5531" s="117"/>
      <c r="O5531" s="117"/>
      <c r="P5531" s="117"/>
      <c r="Q5531" s="117"/>
      <c r="R5531" s="117"/>
    </row>
    <row r="5532" spans="1:18" s="81" customFormat="1" x14ac:dyDescent="0.2">
      <c r="A5532"/>
      <c r="B5532" s="1"/>
      <c r="C5532"/>
      <c r="D5532" s="80"/>
      <c r="E5532" s="1"/>
      <c r="F5532" s="46"/>
      <c r="G5532" s="13"/>
      <c r="H5532" s="13"/>
      <c r="I5532" s="13"/>
      <c r="J5532" s="13"/>
      <c r="K5532" s="13"/>
      <c r="L5532"/>
      <c r="M5532"/>
      <c r="N5532" s="117"/>
      <c r="O5532" s="117"/>
      <c r="P5532" s="117"/>
      <c r="Q5532" s="117"/>
      <c r="R5532" s="117"/>
    </row>
    <row r="5533" spans="1:18" s="81" customFormat="1" x14ac:dyDescent="0.2">
      <c r="A5533"/>
      <c r="B5533" s="1"/>
      <c r="C5533"/>
      <c r="D5533" s="80"/>
      <c r="E5533" s="1"/>
      <c r="F5533" s="46"/>
      <c r="G5533" s="13"/>
      <c r="H5533" s="13"/>
      <c r="I5533" s="13"/>
      <c r="J5533" s="13"/>
      <c r="K5533" s="13"/>
      <c r="L5533"/>
      <c r="M5533"/>
      <c r="N5533" s="117"/>
      <c r="O5533" s="117"/>
      <c r="P5533" s="117"/>
      <c r="Q5533" s="117"/>
      <c r="R5533" s="117"/>
    </row>
    <row r="5534" spans="1:18" s="81" customFormat="1" x14ac:dyDescent="0.2">
      <c r="A5534"/>
      <c r="B5534" s="1"/>
      <c r="C5534"/>
      <c r="D5534" s="80"/>
      <c r="E5534" s="1"/>
      <c r="F5534" s="46"/>
      <c r="G5534" s="13"/>
      <c r="H5534" s="13"/>
      <c r="I5534" s="13"/>
      <c r="J5534" s="13"/>
      <c r="K5534" s="13"/>
      <c r="L5534"/>
      <c r="M5534"/>
      <c r="N5534" s="117"/>
      <c r="O5534" s="117"/>
      <c r="P5534" s="117"/>
      <c r="Q5534" s="117"/>
      <c r="R5534" s="117"/>
    </row>
    <row r="5535" spans="1:18" s="81" customFormat="1" x14ac:dyDescent="0.2">
      <c r="A5535"/>
      <c r="B5535" s="1"/>
      <c r="C5535"/>
      <c r="D5535" s="80"/>
      <c r="E5535" s="1"/>
      <c r="F5535" s="46"/>
      <c r="G5535" s="13"/>
      <c r="H5535" s="13"/>
      <c r="I5535" s="13"/>
      <c r="J5535" s="13"/>
      <c r="K5535" s="13"/>
      <c r="L5535"/>
      <c r="M5535"/>
      <c r="N5535" s="117"/>
      <c r="O5535" s="117"/>
      <c r="P5535" s="117"/>
      <c r="Q5535" s="117"/>
      <c r="R5535" s="117"/>
    </row>
    <row r="5536" spans="1:18" s="81" customFormat="1" x14ac:dyDescent="0.2">
      <c r="A5536"/>
      <c r="B5536" s="1"/>
      <c r="C5536"/>
      <c r="D5536" s="80"/>
      <c r="E5536" s="1"/>
      <c r="F5536" s="46"/>
      <c r="G5536" s="13"/>
      <c r="H5536" s="13"/>
      <c r="I5536" s="13"/>
      <c r="J5536" s="13"/>
      <c r="K5536" s="13"/>
      <c r="L5536"/>
      <c r="M5536"/>
      <c r="N5536" s="117"/>
      <c r="O5536" s="117"/>
      <c r="P5536" s="117"/>
      <c r="Q5536" s="117"/>
      <c r="R5536" s="117"/>
    </row>
    <row r="5537" spans="1:18" s="81" customFormat="1" x14ac:dyDescent="0.2">
      <c r="A5537"/>
      <c r="B5537" s="1"/>
      <c r="C5537"/>
      <c r="D5537" s="80"/>
      <c r="E5537" s="1"/>
      <c r="F5537" s="46"/>
      <c r="G5537" s="13"/>
      <c r="H5537" s="13"/>
      <c r="I5537" s="13"/>
      <c r="J5537" s="13"/>
      <c r="K5537" s="13"/>
      <c r="L5537"/>
      <c r="M5537"/>
      <c r="N5537" s="117"/>
      <c r="O5537" s="117"/>
      <c r="P5537" s="117"/>
      <c r="Q5537" s="117"/>
      <c r="R5537" s="117"/>
    </row>
    <row r="5538" spans="1:18" s="81" customFormat="1" x14ac:dyDescent="0.2">
      <c r="A5538"/>
      <c r="B5538" s="1"/>
      <c r="C5538"/>
      <c r="D5538" s="80"/>
      <c r="E5538" s="1"/>
      <c r="F5538" s="46"/>
      <c r="G5538" s="13"/>
      <c r="H5538" s="13"/>
      <c r="I5538" s="13"/>
      <c r="J5538" s="13"/>
      <c r="K5538" s="13"/>
      <c r="L5538"/>
      <c r="M5538"/>
      <c r="N5538" s="117"/>
      <c r="O5538" s="117"/>
      <c r="P5538" s="117"/>
      <c r="Q5538" s="117"/>
      <c r="R5538" s="117"/>
    </row>
    <row r="5539" spans="1:18" s="81" customFormat="1" x14ac:dyDescent="0.2">
      <c r="A5539"/>
      <c r="B5539" s="1"/>
      <c r="C5539"/>
      <c r="D5539" s="80"/>
      <c r="E5539" s="1"/>
      <c r="F5539" s="46"/>
      <c r="G5539" s="13"/>
      <c r="H5539" s="13"/>
      <c r="I5539" s="13"/>
      <c r="J5539" s="13"/>
      <c r="K5539" s="13"/>
      <c r="L5539"/>
      <c r="M5539"/>
      <c r="N5539" s="117"/>
      <c r="O5539" s="117"/>
      <c r="P5539" s="117"/>
      <c r="Q5539" s="117"/>
      <c r="R5539" s="117"/>
    </row>
    <row r="5540" spans="1:18" s="81" customFormat="1" x14ac:dyDescent="0.2">
      <c r="A5540"/>
      <c r="B5540" s="1"/>
      <c r="C5540"/>
      <c r="D5540" s="80"/>
      <c r="E5540" s="1"/>
      <c r="F5540" s="46"/>
      <c r="G5540" s="13"/>
      <c r="H5540" s="13"/>
      <c r="I5540" s="13"/>
      <c r="J5540" s="13"/>
      <c r="K5540" s="13"/>
      <c r="L5540"/>
      <c r="M5540"/>
      <c r="N5540" s="117"/>
      <c r="O5540" s="117"/>
      <c r="P5540" s="117"/>
      <c r="Q5540" s="117"/>
      <c r="R5540" s="117"/>
    </row>
    <row r="5541" spans="1:18" s="81" customFormat="1" x14ac:dyDescent="0.2">
      <c r="A5541"/>
      <c r="B5541" s="1"/>
      <c r="C5541"/>
      <c r="D5541" s="80"/>
      <c r="E5541" s="1"/>
      <c r="F5541" s="46"/>
      <c r="G5541" s="13"/>
      <c r="H5541" s="13"/>
      <c r="I5541" s="13"/>
      <c r="J5541" s="13"/>
      <c r="K5541" s="13"/>
      <c r="L5541"/>
      <c r="M5541"/>
      <c r="N5541" s="117"/>
      <c r="O5541" s="117"/>
      <c r="P5541" s="117"/>
      <c r="Q5541" s="117"/>
      <c r="R5541" s="117"/>
    </row>
    <row r="5542" spans="1:18" s="81" customFormat="1" x14ac:dyDescent="0.2">
      <c r="A5542"/>
      <c r="B5542" s="1"/>
      <c r="C5542"/>
      <c r="D5542" s="80"/>
      <c r="E5542" s="1"/>
      <c r="F5542" s="46"/>
      <c r="G5542" s="13"/>
      <c r="H5542" s="13"/>
      <c r="I5542" s="13"/>
      <c r="J5542" s="13"/>
      <c r="K5542" s="13"/>
      <c r="L5542"/>
      <c r="M5542"/>
      <c r="N5542" s="117"/>
      <c r="O5542" s="117"/>
      <c r="P5542" s="117"/>
      <c r="Q5542" s="117"/>
      <c r="R5542" s="117"/>
    </row>
    <row r="5543" spans="1:18" s="81" customFormat="1" x14ac:dyDescent="0.2">
      <c r="A5543"/>
      <c r="B5543" s="1"/>
      <c r="C5543"/>
      <c r="D5543" s="80"/>
      <c r="E5543" s="1"/>
      <c r="F5543" s="46"/>
      <c r="G5543" s="13"/>
      <c r="H5543" s="13"/>
      <c r="I5543" s="13"/>
      <c r="J5543" s="13"/>
      <c r="K5543" s="13"/>
      <c r="L5543"/>
      <c r="M5543"/>
      <c r="N5543" s="117"/>
      <c r="O5543" s="117"/>
      <c r="P5543" s="117"/>
      <c r="Q5543" s="117"/>
      <c r="R5543" s="117"/>
    </row>
    <row r="5544" spans="1:18" s="81" customFormat="1" x14ac:dyDescent="0.2">
      <c r="A5544"/>
      <c r="B5544" s="1"/>
      <c r="C5544"/>
      <c r="D5544" s="80"/>
      <c r="E5544" s="1"/>
      <c r="F5544" s="46"/>
      <c r="G5544" s="13"/>
      <c r="H5544" s="13"/>
      <c r="I5544" s="13"/>
      <c r="J5544" s="13"/>
      <c r="K5544" s="13"/>
      <c r="L5544"/>
      <c r="M5544"/>
      <c r="N5544" s="117"/>
      <c r="O5544" s="117"/>
      <c r="P5544" s="117"/>
      <c r="Q5544" s="117"/>
      <c r="R5544" s="117"/>
    </row>
    <row r="5545" spans="1:18" s="81" customFormat="1" x14ac:dyDescent="0.2">
      <c r="A5545"/>
      <c r="B5545" s="1"/>
      <c r="C5545"/>
      <c r="D5545" s="80"/>
      <c r="E5545" s="1"/>
      <c r="F5545" s="46"/>
      <c r="G5545" s="13"/>
      <c r="H5545" s="13"/>
      <c r="I5545" s="13"/>
      <c r="J5545" s="13"/>
      <c r="K5545" s="13"/>
      <c r="L5545"/>
      <c r="M5545"/>
      <c r="N5545" s="117"/>
      <c r="O5545" s="117"/>
      <c r="P5545" s="117"/>
      <c r="Q5545" s="117"/>
      <c r="R5545" s="117"/>
    </row>
    <row r="5546" spans="1:18" s="81" customFormat="1" x14ac:dyDescent="0.2">
      <c r="A5546"/>
      <c r="B5546" s="1"/>
      <c r="C5546"/>
      <c r="D5546" s="80"/>
      <c r="E5546" s="1"/>
      <c r="F5546" s="46"/>
      <c r="G5546" s="13"/>
      <c r="H5546" s="13"/>
      <c r="I5546" s="13"/>
      <c r="J5546" s="13"/>
      <c r="K5546" s="13"/>
      <c r="L5546"/>
      <c r="M5546"/>
      <c r="N5546" s="117"/>
      <c r="O5546" s="117"/>
      <c r="P5546" s="117"/>
      <c r="Q5546" s="117"/>
      <c r="R5546" s="117"/>
    </row>
    <row r="5547" spans="1:18" s="81" customFormat="1" x14ac:dyDescent="0.2">
      <c r="A5547"/>
      <c r="B5547" s="1"/>
      <c r="C5547"/>
      <c r="D5547" s="80"/>
      <c r="E5547" s="1"/>
      <c r="F5547" s="46"/>
      <c r="G5547" s="13"/>
      <c r="H5547" s="13"/>
      <c r="I5547" s="13"/>
      <c r="J5547" s="13"/>
      <c r="K5547" s="13"/>
      <c r="L5547"/>
      <c r="M5547"/>
      <c r="N5547" s="117"/>
      <c r="O5547" s="117"/>
      <c r="P5547" s="117"/>
      <c r="Q5547" s="117"/>
      <c r="R5547" s="117"/>
    </row>
    <row r="5548" spans="1:18" s="81" customFormat="1" x14ac:dyDescent="0.2">
      <c r="A5548"/>
      <c r="B5548" s="1"/>
      <c r="C5548"/>
      <c r="D5548" s="80"/>
      <c r="E5548" s="1"/>
      <c r="F5548" s="46"/>
      <c r="G5548" s="13"/>
      <c r="H5548" s="13"/>
      <c r="I5548" s="13"/>
      <c r="J5548" s="13"/>
      <c r="K5548" s="13"/>
      <c r="L5548"/>
      <c r="M5548"/>
      <c r="N5548" s="117"/>
      <c r="O5548" s="117"/>
      <c r="P5548" s="117"/>
      <c r="Q5548" s="117"/>
      <c r="R5548" s="117"/>
    </row>
    <row r="5549" spans="1:18" s="81" customFormat="1" x14ac:dyDescent="0.2">
      <c r="A5549"/>
      <c r="B5549" s="1"/>
      <c r="C5549"/>
      <c r="D5549" s="80"/>
      <c r="E5549" s="1"/>
      <c r="F5549" s="46"/>
      <c r="G5549" s="13"/>
      <c r="H5549" s="13"/>
      <c r="I5549" s="13"/>
      <c r="J5549" s="13"/>
      <c r="K5549" s="13"/>
      <c r="L5549"/>
      <c r="M5549"/>
      <c r="N5549" s="117"/>
      <c r="O5549" s="117"/>
      <c r="P5549" s="117"/>
      <c r="Q5549" s="117"/>
      <c r="R5549" s="117"/>
    </row>
    <row r="5550" spans="1:18" s="81" customFormat="1" x14ac:dyDescent="0.2">
      <c r="A5550"/>
      <c r="B5550" s="1"/>
      <c r="C5550"/>
      <c r="D5550" s="80"/>
      <c r="E5550" s="1"/>
      <c r="F5550" s="46"/>
      <c r="G5550" s="13"/>
      <c r="H5550" s="13"/>
      <c r="I5550" s="13"/>
      <c r="J5550" s="13"/>
      <c r="K5550" s="13"/>
      <c r="L5550"/>
      <c r="M5550"/>
      <c r="N5550" s="117"/>
      <c r="O5550" s="117"/>
      <c r="P5550" s="117"/>
      <c r="Q5550" s="117"/>
      <c r="R5550" s="117"/>
    </row>
    <row r="5551" spans="1:18" s="81" customFormat="1" x14ac:dyDescent="0.2">
      <c r="A5551"/>
      <c r="B5551" s="1"/>
      <c r="C5551"/>
      <c r="D5551" s="80"/>
      <c r="E5551" s="1"/>
      <c r="F5551" s="46"/>
      <c r="G5551" s="13"/>
      <c r="H5551" s="13"/>
      <c r="I5551" s="13"/>
      <c r="J5551" s="13"/>
      <c r="K5551" s="13"/>
      <c r="L5551"/>
      <c r="M5551"/>
      <c r="N5551" s="117"/>
      <c r="O5551" s="117"/>
      <c r="P5551" s="117"/>
      <c r="Q5551" s="117"/>
      <c r="R5551" s="117"/>
    </row>
    <row r="5552" spans="1:18" s="81" customFormat="1" x14ac:dyDescent="0.2">
      <c r="A5552"/>
      <c r="B5552" s="1"/>
      <c r="C5552"/>
      <c r="D5552" s="80"/>
      <c r="E5552" s="1"/>
      <c r="F5552" s="46"/>
      <c r="G5552" s="13"/>
      <c r="H5552" s="13"/>
      <c r="I5552" s="13"/>
      <c r="J5552" s="13"/>
      <c r="K5552" s="13"/>
      <c r="L5552"/>
      <c r="M5552"/>
      <c r="N5552" s="117"/>
      <c r="O5552" s="117"/>
      <c r="P5552" s="117"/>
      <c r="Q5552" s="117"/>
      <c r="R5552" s="117"/>
    </row>
    <row r="5553" spans="1:18" s="81" customFormat="1" x14ac:dyDescent="0.2">
      <c r="A5553"/>
      <c r="B5553" s="1"/>
      <c r="C5553"/>
      <c r="D5553" s="80"/>
      <c r="E5553" s="1"/>
      <c r="F5553" s="46"/>
      <c r="G5553" s="13"/>
      <c r="H5553" s="13"/>
      <c r="I5553" s="13"/>
      <c r="J5553" s="13"/>
      <c r="K5553" s="13"/>
      <c r="L5553"/>
      <c r="M5553"/>
      <c r="N5553" s="117"/>
      <c r="O5553" s="117"/>
      <c r="P5553" s="117"/>
      <c r="Q5553" s="117"/>
      <c r="R5553" s="117"/>
    </row>
    <row r="5554" spans="1:18" s="81" customFormat="1" x14ac:dyDescent="0.2">
      <c r="A5554"/>
      <c r="B5554" s="1"/>
      <c r="C5554"/>
      <c r="D5554" s="80"/>
      <c r="E5554" s="1"/>
      <c r="F5554" s="46"/>
      <c r="G5554" s="13"/>
      <c r="H5554" s="13"/>
      <c r="I5554" s="13"/>
      <c r="J5554" s="13"/>
      <c r="K5554" s="13"/>
      <c r="L5554"/>
      <c r="M5554"/>
      <c r="N5554" s="117"/>
      <c r="O5554" s="117"/>
      <c r="P5554" s="117"/>
      <c r="Q5554" s="117"/>
      <c r="R5554" s="117"/>
    </row>
    <row r="5555" spans="1:18" s="81" customFormat="1" x14ac:dyDescent="0.2">
      <c r="A5555"/>
      <c r="B5555" s="1"/>
      <c r="C5555"/>
      <c r="D5555" s="80"/>
      <c r="E5555" s="1"/>
      <c r="F5555" s="46"/>
      <c r="G5555" s="13"/>
      <c r="H5555" s="13"/>
      <c r="I5555" s="13"/>
      <c r="J5555" s="13"/>
      <c r="K5555" s="13"/>
      <c r="L5555"/>
      <c r="M5555"/>
      <c r="N5555" s="117"/>
      <c r="O5555" s="117"/>
      <c r="P5555" s="117"/>
      <c r="Q5555" s="117"/>
      <c r="R5555" s="117"/>
    </row>
    <row r="5556" spans="1:18" s="81" customFormat="1" x14ac:dyDescent="0.2">
      <c r="A5556"/>
      <c r="B5556" s="1"/>
      <c r="C5556"/>
      <c r="D5556" s="80"/>
      <c r="E5556" s="1"/>
      <c r="F5556" s="46"/>
      <c r="G5556" s="13"/>
      <c r="H5556" s="13"/>
      <c r="I5556" s="13"/>
      <c r="J5556" s="13"/>
      <c r="K5556" s="13"/>
      <c r="L5556"/>
      <c r="M5556"/>
      <c r="N5556" s="117"/>
      <c r="O5556" s="117"/>
      <c r="P5556" s="117"/>
      <c r="Q5556" s="117"/>
      <c r="R5556" s="117"/>
    </row>
    <row r="5557" spans="1:18" s="81" customFormat="1" x14ac:dyDescent="0.2">
      <c r="A5557"/>
      <c r="B5557" s="1"/>
      <c r="C5557"/>
      <c r="D5557" s="80"/>
      <c r="E5557" s="1"/>
      <c r="F5557" s="46"/>
      <c r="G5557" s="13"/>
      <c r="H5557" s="13"/>
      <c r="I5557" s="13"/>
      <c r="J5557" s="13"/>
      <c r="K5557" s="13"/>
      <c r="L5557"/>
      <c r="M5557"/>
      <c r="N5557" s="117"/>
      <c r="O5557" s="117"/>
      <c r="P5557" s="117"/>
      <c r="Q5557" s="117"/>
      <c r="R5557" s="117"/>
    </row>
    <row r="5558" spans="1:18" s="81" customFormat="1" x14ac:dyDescent="0.2">
      <c r="A5558"/>
      <c r="B5558" s="1"/>
      <c r="C5558"/>
      <c r="D5558" s="80"/>
      <c r="E5558" s="1"/>
      <c r="F5558" s="46"/>
      <c r="G5558" s="13"/>
      <c r="H5558" s="13"/>
      <c r="I5558" s="13"/>
      <c r="J5558" s="13"/>
      <c r="K5558" s="13"/>
      <c r="L5558"/>
      <c r="M5558"/>
      <c r="N5558" s="117"/>
      <c r="O5558" s="117"/>
      <c r="P5558" s="117"/>
      <c r="Q5558" s="117"/>
      <c r="R5558" s="117"/>
    </row>
    <row r="5559" spans="1:18" s="81" customFormat="1" x14ac:dyDescent="0.2">
      <c r="A5559"/>
      <c r="B5559" s="1"/>
      <c r="C5559"/>
      <c r="D5559" s="80"/>
      <c r="E5559" s="1"/>
      <c r="F5559" s="46"/>
      <c r="G5559" s="13"/>
      <c r="H5559" s="13"/>
      <c r="I5559" s="13"/>
      <c r="J5559" s="13"/>
      <c r="K5559" s="13"/>
      <c r="L5559"/>
      <c r="M5559"/>
      <c r="N5559" s="117"/>
      <c r="O5559" s="117"/>
      <c r="P5559" s="117"/>
      <c r="Q5559" s="117"/>
      <c r="R5559" s="117"/>
    </row>
    <row r="5560" spans="1:18" s="81" customFormat="1" x14ac:dyDescent="0.2">
      <c r="A5560"/>
      <c r="B5560" s="1"/>
      <c r="C5560"/>
      <c r="D5560" s="80"/>
      <c r="E5560" s="1"/>
      <c r="F5560" s="46"/>
      <c r="G5560" s="13"/>
      <c r="H5560" s="13"/>
      <c r="I5560" s="13"/>
      <c r="J5560" s="13"/>
      <c r="K5560" s="13"/>
      <c r="L5560"/>
      <c r="M5560"/>
      <c r="N5560" s="117"/>
      <c r="O5560" s="117"/>
      <c r="P5560" s="117"/>
      <c r="Q5560" s="117"/>
      <c r="R5560" s="117"/>
    </row>
    <row r="5561" spans="1:18" s="81" customFormat="1" x14ac:dyDescent="0.2">
      <c r="A5561"/>
      <c r="B5561" s="1"/>
      <c r="C5561"/>
      <c r="D5561" s="80"/>
      <c r="E5561" s="1"/>
      <c r="F5561" s="46"/>
      <c r="G5561" s="13"/>
      <c r="H5561" s="13"/>
      <c r="I5561" s="13"/>
      <c r="J5561" s="13"/>
      <c r="K5561" s="13"/>
      <c r="L5561"/>
      <c r="M5561"/>
      <c r="N5561" s="117"/>
      <c r="O5561" s="117"/>
      <c r="P5561" s="117"/>
      <c r="Q5561" s="117"/>
      <c r="R5561" s="117"/>
    </row>
    <row r="5562" spans="1:18" s="81" customFormat="1" x14ac:dyDescent="0.2">
      <c r="A5562"/>
      <c r="B5562" s="1"/>
      <c r="C5562"/>
      <c r="D5562" s="80"/>
      <c r="E5562" s="1"/>
      <c r="F5562" s="46"/>
      <c r="G5562" s="13"/>
      <c r="H5562" s="13"/>
      <c r="I5562" s="13"/>
      <c r="J5562" s="13"/>
      <c r="K5562" s="13"/>
      <c r="L5562"/>
      <c r="M5562"/>
      <c r="N5562" s="117"/>
      <c r="O5562" s="117"/>
      <c r="P5562" s="117"/>
      <c r="Q5562" s="117"/>
      <c r="R5562" s="117"/>
    </row>
    <row r="5563" spans="1:18" s="81" customFormat="1" x14ac:dyDescent="0.2">
      <c r="A5563"/>
      <c r="B5563" s="1"/>
      <c r="C5563"/>
      <c r="D5563" s="80"/>
      <c r="E5563" s="1"/>
      <c r="F5563" s="46"/>
      <c r="G5563" s="13"/>
      <c r="H5563" s="13"/>
      <c r="I5563" s="13"/>
      <c r="J5563" s="13"/>
      <c r="K5563" s="13"/>
      <c r="L5563"/>
      <c r="M5563"/>
      <c r="N5563" s="117"/>
      <c r="O5563" s="117"/>
      <c r="P5563" s="117"/>
      <c r="Q5563" s="117"/>
      <c r="R5563" s="117"/>
    </row>
    <row r="5564" spans="1:18" s="81" customFormat="1" x14ac:dyDescent="0.2">
      <c r="A5564"/>
      <c r="B5564" s="1"/>
      <c r="C5564"/>
      <c r="D5564" s="80"/>
      <c r="E5564" s="1"/>
      <c r="F5564" s="46"/>
      <c r="G5564" s="13"/>
      <c r="H5564" s="13"/>
      <c r="I5564" s="13"/>
      <c r="J5564" s="13"/>
      <c r="K5564" s="13"/>
      <c r="L5564"/>
      <c r="M5564"/>
      <c r="N5564" s="117"/>
      <c r="O5564" s="117"/>
      <c r="P5564" s="117"/>
      <c r="Q5564" s="117"/>
      <c r="R5564" s="117"/>
    </row>
    <row r="5565" spans="1:18" s="81" customFormat="1" x14ac:dyDescent="0.2">
      <c r="A5565"/>
      <c r="B5565" s="1"/>
      <c r="C5565"/>
      <c r="D5565" s="80"/>
      <c r="E5565" s="1"/>
      <c r="F5565" s="46"/>
      <c r="G5565" s="13"/>
      <c r="H5565" s="13"/>
      <c r="I5565" s="13"/>
      <c r="J5565" s="13"/>
      <c r="K5565" s="13"/>
      <c r="L5565"/>
      <c r="M5565"/>
      <c r="N5565" s="117"/>
      <c r="O5565" s="117"/>
      <c r="P5565" s="117"/>
      <c r="Q5565" s="117"/>
      <c r="R5565" s="117"/>
    </row>
    <row r="5566" spans="1:18" s="81" customFormat="1" x14ac:dyDescent="0.2">
      <c r="A5566"/>
      <c r="B5566" s="1"/>
      <c r="C5566"/>
      <c r="D5566" s="80"/>
      <c r="E5566" s="1"/>
      <c r="F5566" s="46"/>
      <c r="G5566" s="13"/>
      <c r="H5566" s="13"/>
      <c r="I5566" s="13"/>
      <c r="J5566" s="13"/>
      <c r="K5566" s="13"/>
      <c r="L5566"/>
      <c r="M5566"/>
      <c r="N5566" s="117"/>
      <c r="O5566" s="117"/>
      <c r="P5566" s="117"/>
      <c r="Q5566" s="117"/>
      <c r="R5566" s="117"/>
    </row>
    <row r="5567" spans="1:18" s="81" customFormat="1" x14ac:dyDescent="0.2">
      <c r="A5567"/>
      <c r="B5567" s="1"/>
      <c r="C5567"/>
      <c r="D5567" s="80"/>
      <c r="E5567" s="1"/>
      <c r="F5567" s="46"/>
      <c r="G5567" s="13"/>
      <c r="H5567" s="13"/>
      <c r="I5567" s="13"/>
      <c r="J5567" s="13"/>
      <c r="K5567" s="13"/>
      <c r="L5567"/>
      <c r="M5567"/>
      <c r="N5567" s="117"/>
      <c r="O5567" s="117"/>
      <c r="P5567" s="117"/>
      <c r="Q5567" s="117"/>
      <c r="R5567" s="117"/>
    </row>
    <row r="5568" spans="1:18" s="81" customFormat="1" x14ac:dyDescent="0.2">
      <c r="A5568"/>
      <c r="B5568" s="1"/>
      <c r="C5568"/>
      <c r="D5568" s="80"/>
      <c r="E5568" s="1"/>
      <c r="F5568" s="46"/>
      <c r="G5568" s="13"/>
      <c r="H5568" s="13"/>
      <c r="I5568" s="13"/>
      <c r="J5568" s="13"/>
      <c r="K5568" s="13"/>
      <c r="L5568"/>
      <c r="M5568"/>
      <c r="N5568" s="117"/>
      <c r="O5568" s="117"/>
      <c r="P5568" s="117"/>
      <c r="Q5568" s="117"/>
      <c r="R5568" s="117"/>
    </row>
    <row r="5569" spans="1:18" s="81" customFormat="1" x14ac:dyDescent="0.2">
      <c r="A5569"/>
      <c r="B5569" s="1"/>
      <c r="C5569"/>
      <c r="D5569" s="80"/>
      <c r="E5569" s="1"/>
      <c r="F5569" s="46"/>
      <c r="G5569" s="13"/>
      <c r="H5569" s="13"/>
      <c r="I5569" s="13"/>
      <c r="J5569" s="13"/>
      <c r="K5569" s="13"/>
      <c r="L5569"/>
      <c r="M5569"/>
      <c r="N5569" s="117"/>
      <c r="O5569" s="117"/>
      <c r="P5569" s="117"/>
      <c r="Q5569" s="117"/>
      <c r="R5569" s="117"/>
    </row>
    <row r="5570" spans="1:18" s="81" customFormat="1" x14ac:dyDescent="0.2">
      <c r="A5570"/>
      <c r="B5570" s="1"/>
      <c r="C5570"/>
      <c r="D5570" s="80"/>
      <c r="E5570" s="1"/>
      <c r="F5570" s="46"/>
      <c r="G5570" s="13"/>
      <c r="H5570" s="13"/>
      <c r="I5570" s="13"/>
      <c r="J5570" s="13"/>
      <c r="K5570" s="13"/>
      <c r="L5570"/>
      <c r="M5570"/>
      <c r="N5570" s="117"/>
      <c r="O5570" s="117"/>
      <c r="P5570" s="117"/>
      <c r="Q5570" s="117"/>
      <c r="R5570" s="117"/>
    </row>
    <row r="5571" spans="1:18" s="81" customFormat="1" x14ac:dyDescent="0.2">
      <c r="A5571"/>
      <c r="B5571" s="1"/>
      <c r="C5571"/>
      <c r="D5571" s="80"/>
      <c r="E5571" s="1"/>
      <c r="F5571" s="46"/>
      <c r="G5571" s="13"/>
      <c r="H5571" s="13"/>
      <c r="I5571" s="13"/>
      <c r="J5571" s="13"/>
      <c r="K5571" s="13"/>
      <c r="L5571"/>
      <c r="M5571"/>
      <c r="N5571" s="117"/>
      <c r="O5571" s="117"/>
      <c r="P5571" s="117"/>
      <c r="Q5571" s="117"/>
      <c r="R5571" s="117"/>
    </row>
    <row r="5572" spans="1:18" s="81" customFormat="1" x14ac:dyDescent="0.2">
      <c r="A5572"/>
      <c r="B5572" s="1"/>
      <c r="C5572"/>
      <c r="D5572" s="80"/>
      <c r="E5572" s="1"/>
      <c r="F5572" s="46"/>
      <c r="G5572" s="13"/>
      <c r="H5572" s="13"/>
      <c r="I5572" s="13"/>
      <c r="J5572" s="13"/>
      <c r="K5572" s="13"/>
      <c r="L5572"/>
      <c r="M5572"/>
      <c r="N5572" s="117"/>
      <c r="O5572" s="117"/>
      <c r="P5572" s="117"/>
      <c r="Q5572" s="117"/>
      <c r="R5572" s="117"/>
    </row>
    <row r="5573" spans="1:18" s="81" customFormat="1" x14ac:dyDescent="0.2">
      <c r="A5573"/>
      <c r="B5573" s="1"/>
      <c r="C5573"/>
      <c r="D5573" s="80"/>
      <c r="E5573" s="1"/>
      <c r="F5573" s="46"/>
      <c r="G5573" s="13"/>
      <c r="H5573" s="13"/>
      <c r="I5573" s="13"/>
      <c r="J5573" s="13"/>
      <c r="K5573" s="13"/>
      <c r="L5573"/>
      <c r="M5573"/>
      <c r="N5573" s="117"/>
      <c r="O5573" s="117"/>
      <c r="P5573" s="117"/>
      <c r="Q5573" s="117"/>
      <c r="R5573" s="117"/>
    </row>
    <row r="5574" spans="1:18" s="81" customFormat="1" x14ac:dyDescent="0.2">
      <c r="A5574"/>
      <c r="B5574" s="1"/>
      <c r="C5574"/>
      <c r="D5574" s="80"/>
      <c r="E5574" s="1"/>
      <c r="F5574" s="46"/>
      <c r="G5574" s="13"/>
      <c r="H5574" s="13"/>
      <c r="I5574" s="13"/>
      <c r="J5574" s="13"/>
      <c r="K5574" s="13"/>
      <c r="L5574"/>
      <c r="M5574"/>
      <c r="N5574" s="117"/>
      <c r="O5574" s="117"/>
      <c r="P5574" s="117"/>
      <c r="Q5574" s="117"/>
      <c r="R5574" s="117"/>
    </row>
    <row r="5575" spans="1:18" s="81" customFormat="1" x14ac:dyDescent="0.2">
      <c r="A5575"/>
      <c r="B5575" s="1"/>
      <c r="C5575"/>
      <c r="D5575" s="80"/>
      <c r="E5575" s="1"/>
      <c r="F5575" s="46"/>
      <c r="G5575" s="13"/>
      <c r="H5575" s="13"/>
      <c r="I5575" s="13"/>
      <c r="J5575" s="13"/>
      <c r="K5575" s="13"/>
      <c r="L5575"/>
      <c r="M5575"/>
      <c r="N5575" s="117"/>
      <c r="O5575" s="117"/>
      <c r="P5575" s="117"/>
      <c r="Q5575" s="117"/>
      <c r="R5575" s="117"/>
    </row>
    <row r="5576" spans="1:18" s="81" customFormat="1" x14ac:dyDescent="0.2">
      <c r="A5576"/>
      <c r="B5576" s="1"/>
      <c r="C5576"/>
      <c r="D5576" s="80"/>
      <c r="E5576" s="1"/>
      <c r="F5576" s="46"/>
      <c r="G5576" s="13"/>
      <c r="H5576" s="13"/>
      <c r="I5576" s="13"/>
      <c r="J5576" s="13"/>
      <c r="K5576" s="13"/>
      <c r="L5576"/>
      <c r="M5576"/>
      <c r="N5576" s="117"/>
      <c r="O5576" s="117"/>
      <c r="P5576" s="117"/>
      <c r="Q5576" s="117"/>
      <c r="R5576" s="117"/>
    </row>
    <row r="5577" spans="1:18" s="81" customFormat="1" x14ac:dyDescent="0.2">
      <c r="A5577"/>
      <c r="B5577" s="1"/>
      <c r="C5577"/>
      <c r="D5577" s="80"/>
      <c r="E5577" s="1"/>
      <c r="F5577" s="46"/>
      <c r="G5577" s="13"/>
      <c r="H5577" s="13"/>
      <c r="I5577" s="13"/>
      <c r="J5577" s="13"/>
      <c r="K5577" s="13"/>
      <c r="L5577"/>
      <c r="M5577"/>
      <c r="N5577" s="117"/>
      <c r="O5577" s="117"/>
      <c r="P5577" s="117"/>
      <c r="Q5577" s="117"/>
      <c r="R5577" s="117"/>
    </row>
    <row r="5578" spans="1:18" s="81" customFormat="1" x14ac:dyDescent="0.2">
      <c r="A5578"/>
      <c r="B5578" s="1"/>
      <c r="C5578"/>
      <c r="D5578" s="80"/>
      <c r="E5578" s="1"/>
      <c r="F5578" s="46"/>
      <c r="G5578" s="13"/>
      <c r="H5578" s="13"/>
      <c r="I5578" s="13"/>
      <c r="J5578" s="13"/>
      <c r="K5578" s="13"/>
      <c r="L5578"/>
      <c r="M5578"/>
      <c r="N5578" s="117"/>
      <c r="O5578" s="117"/>
      <c r="P5578" s="117"/>
      <c r="Q5578" s="117"/>
      <c r="R5578" s="117"/>
    </row>
    <row r="5579" spans="1:18" s="81" customFormat="1" x14ac:dyDescent="0.2">
      <c r="A5579"/>
      <c r="B5579" s="1"/>
      <c r="C5579"/>
      <c r="D5579" s="80"/>
      <c r="E5579" s="1"/>
      <c r="F5579" s="46"/>
      <c r="G5579" s="13"/>
      <c r="H5579" s="13"/>
      <c r="I5579" s="13"/>
      <c r="J5579" s="13"/>
      <c r="K5579" s="13"/>
      <c r="L5579"/>
      <c r="M5579"/>
      <c r="N5579" s="117"/>
      <c r="O5579" s="117"/>
      <c r="P5579" s="117"/>
      <c r="Q5579" s="117"/>
      <c r="R5579" s="117"/>
    </row>
    <row r="5580" spans="1:18" s="81" customFormat="1" x14ac:dyDescent="0.2">
      <c r="A5580"/>
      <c r="B5580" s="1"/>
      <c r="C5580"/>
      <c r="D5580" s="80"/>
      <c r="E5580" s="1"/>
      <c r="F5580" s="46"/>
      <c r="G5580" s="13"/>
      <c r="H5580" s="13"/>
      <c r="I5580" s="13"/>
      <c r="J5580" s="13"/>
      <c r="K5580" s="13"/>
      <c r="L5580"/>
      <c r="M5580"/>
      <c r="N5580" s="117"/>
      <c r="O5580" s="117"/>
      <c r="P5580" s="117"/>
      <c r="Q5580" s="117"/>
      <c r="R5580" s="117"/>
    </row>
    <row r="5581" spans="1:18" s="81" customFormat="1" x14ac:dyDescent="0.2">
      <c r="A5581"/>
      <c r="B5581" s="1"/>
      <c r="C5581"/>
      <c r="D5581" s="80"/>
      <c r="E5581" s="1"/>
      <c r="F5581" s="46"/>
      <c r="G5581" s="13"/>
      <c r="H5581" s="13"/>
      <c r="I5581" s="13"/>
      <c r="J5581" s="13"/>
      <c r="K5581" s="13"/>
      <c r="L5581"/>
      <c r="M5581"/>
      <c r="N5581" s="117"/>
      <c r="O5581" s="117"/>
      <c r="P5581" s="117"/>
      <c r="Q5581" s="117"/>
      <c r="R5581" s="117"/>
    </row>
    <row r="5582" spans="1:18" s="81" customFormat="1" x14ac:dyDescent="0.2">
      <c r="A5582"/>
      <c r="B5582" s="1"/>
      <c r="C5582"/>
      <c r="D5582" s="80"/>
      <c r="E5582" s="1"/>
      <c r="F5582" s="46"/>
      <c r="G5582" s="13"/>
      <c r="H5582" s="13"/>
      <c r="I5582" s="13"/>
      <c r="J5582" s="13"/>
      <c r="K5582" s="13"/>
      <c r="L5582"/>
      <c r="M5582"/>
      <c r="N5582" s="117"/>
      <c r="O5582" s="117"/>
      <c r="P5582" s="117"/>
      <c r="Q5582" s="117"/>
      <c r="R5582" s="117"/>
    </row>
    <row r="5583" spans="1:18" s="81" customFormat="1" x14ac:dyDescent="0.2">
      <c r="A5583"/>
      <c r="B5583" s="1"/>
      <c r="C5583"/>
      <c r="D5583" s="80"/>
      <c r="E5583" s="1"/>
      <c r="F5583" s="46"/>
      <c r="G5583" s="13"/>
      <c r="H5583" s="13"/>
      <c r="I5583" s="13"/>
      <c r="J5583" s="13"/>
      <c r="K5583" s="13"/>
      <c r="L5583"/>
      <c r="M5583"/>
      <c r="N5583" s="117"/>
      <c r="O5583" s="117"/>
      <c r="P5583" s="117"/>
      <c r="Q5583" s="117"/>
      <c r="R5583" s="117"/>
    </row>
    <row r="5584" spans="1:18" s="81" customFormat="1" x14ac:dyDescent="0.2">
      <c r="A5584"/>
      <c r="B5584" s="1"/>
      <c r="C5584"/>
      <c r="D5584" s="80"/>
      <c r="E5584" s="1"/>
      <c r="F5584" s="46"/>
      <c r="G5584" s="13"/>
      <c r="H5584" s="13"/>
      <c r="I5584" s="13"/>
      <c r="J5584" s="13"/>
      <c r="K5584" s="13"/>
      <c r="L5584"/>
      <c r="M5584"/>
      <c r="N5584" s="117"/>
      <c r="O5584" s="117"/>
      <c r="P5584" s="117"/>
      <c r="Q5584" s="117"/>
      <c r="R5584" s="117"/>
    </row>
    <row r="5585" spans="1:18" s="81" customFormat="1" x14ac:dyDescent="0.2">
      <c r="A5585"/>
      <c r="B5585" s="1"/>
      <c r="C5585"/>
      <c r="D5585" s="80"/>
      <c r="E5585" s="1"/>
      <c r="F5585" s="46"/>
      <c r="G5585" s="13"/>
      <c r="H5585" s="13"/>
      <c r="I5585" s="13"/>
      <c r="J5585" s="13"/>
      <c r="K5585" s="13"/>
      <c r="L5585"/>
      <c r="M5585"/>
      <c r="N5585" s="117"/>
      <c r="O5585" s="117"/>
      <c r="P5585" s="117"/>
      <c r="Q5585" s="117"/>
      <c r="R5585" s="117"/>
    </row>
    <row r="5586" spans="1:18" s="81" customFormat="1" x14ac:dyDescent="0.2">
      <c r="A5586"/>
      <c r="B5586" s="1"/>
      <c r="C5586"/>
      <c r="D5586" s="80"/>
      <c r="E5586" s="1"/>
      <c r="F5586" s="46"/>
      <c r="G5586" s="13"/>
      <c r="H5586" s="13"/>
      <c r="I5586" s="13"/>
      <c r="J5586" s="13"/>
      <c r="K5586" s="13"/>
      <c r="L5586"/>
      <c r="M5586"/>
      <c r="N5586" s="117"/>
      <c r="O5586" s="117"/>
      <c r="P5586" s="117"/>
      <c r="Q5586" s="117"/>
      <c r="R5586" s="117"/>
    </row>
    <row r="5587" spans="1:18" s="81" customFormat="1" x14ac:dyDescent="0.2">
      <c r="A5587"/>
      <c r="B5587" s="1"/>
      <c r="C5587"/>
      <c r="D5587" s="80"/>
      <c r="E5587" s="1"/>
      <c r="F5587" s="46"/>
      <c r="G5587" s="13"/>
      <c r="H5587" s="13"/>
      <c r="I5587" s="13"/>
      <c r="J5587" s="13"/>
      <c r="K5587" s="13"/>
      <c r="L5587"/>
      <c r="M5587"/>
      <c r="N5587" s="117"/>
      <c r="O5587" s="117"/>
      <c r="P5587" s="117"/>
      <c r="Q5587" s="117"/>
      <c r="R5587" s="117"/>
    </row>
    <row r="5588" spans="1:18" s="81" customFormat="1" x14ac:dyDescent="0.2">
      <c r="A5588"/>
      <c r="B5588" s="1"/>
      <c r="C5588"/>
      <c r="D5588" s="80"/>
      <c r="E5588" s="1"/>
      <c r="F5588" s="46"/>
      <c r="G5588" s="13"/>
      <c r="H5588" s="13"/>
      <c r="I5588" s="13"/>
      <c r="J5588" s="13"/>
      <c r="K5588" s="13"/>
      <c r="L5588"/>
      <c r="M5588"/>
      <c r="N5588" s="117"/>
      <c r="O5588" s="117"/>
      <c r="P5588" s="117"/>
      <c r="Q5588" s="117"/>
      <c r="R5588" s="117"/>
    </row>
    <row r="5589" spans="1:18" s="81" customFormat="1" x14ac:dyDescent="0.2">
      <c r="A5589"/>
      <c r="B5589" s="1"/>
      <c r="C5589"/>
      <c r="D5589" s="80"/>
      <c r="E5589" s="1"/>
      <c r="F5589" s="46"/>
      <c r="G5589" s="13"/>
      <c r="H5589" s="13"/>
      <c r="I5589" s="13"/>
      <c r="J5589" s="13"/>
      <c r="K5589" s="13"/>
      <c r="L5589"/>
      <c r="M5589"/>
      <c r="N5589" s="117"/>
      <c r="O5589" s="117"/>
      <c r="P5589" s="117"/>
      <c r="Q5589" s="117"/>
      <c r="R5589" s="117"/>
    </row>
    <row r="5590" spans="1:18" s="81" customFormat="1" x14ac:dyDescent="0.2">
      <c r="A5590"/>
      <c r="B5590" s="1"/>
      <c r="C5590"/>
      <c r="D5590" s="80"/>
      <c r="E5590" s="1"/>
      <c r="F5590" s="46"/>
      <c r="G5590" s="13"/>
      <c r="H5590" s="13"/>
      <c r="I5590" s="13"/>
      <c r="J5590" s="13"/>
      <c r="K5590" s="13"/>
      <c r="L5590"/>
      <c r="M5590"/>
      <c r="N5590" s="117"/>
      <c r="O5590" s="117"/>
      <c r="P5590" s="117"/>
      <c r="Q5590" s="117"/>
      <c r="R5590" s="117"/>
    </row>
    <row r="5591" spans="1:18" s="81" customFormat="1" x14ac:dyDescent="0.2">
      <c r="A5591"/>
      <c r="B5591" s="1"/>
      <c r="C5591"/>
      <c r="D5591" s="80"/>
      <c r="E5591" s="1"/>
      <c r="F5591" s="46"/>
      <c r="G5591" s="13"/>
      <c r="H5591" s="13"/>
      <c r="I5591" s="13"/>
      <c r="J5591" s="13"/>
      <c r="K5591" s="13"/>
      <c r="L5591"/>
      <c r="M5591"/>
      <c r="N5591" s="117"/>
      <c r="O5591" s="117"/>
      <c r="P5591" s="117"/>
      <c r="Q5591" s="117"/>
      <c r="R5591" s="117"/>
    </row>
    <row r="5592" spans="1:18" s="81" customFormat="1" x14ac:dyDescent="0.2">
      <c r="A5592"/>
      <c r="B5592" s="1"/>
      <c r="C5592"/>
      <c r="D5592" s="80"/>
      <c r="E5592" s="1"/>
      <c r="F5592" s="46"/>
      <c r="G5592" s="13"/>
      <c r="H5592" s="13"/>
      <c r="I5592" s="13"/>
      <c r="J5592" s="13"/>
      <c r="K5592" s="13"/>
      <c r="L5592"/>
      <c r="M5592"/>
      <c r="N5592" s="117"/>
      <c r="O5592" s="117"/>
      <c r="P5592" s="117"/>
      <c r="Q5592" s="117"/>
      <c r="R5592" s="117"/>
    </row>
    <row r="5593" spans="1:18" s="81" customFormat="1" x14ac:dyDescent="0.2">
      <c r="A5593"/>
      <c r="B5593" s="1"/>
      <c r="C5593"/>
      <c r="D5593" s="80"/>
      <c r="E5593" s="1"/>
      <c r="F5593" s="46"/>
      <c r="G5593" s="13"/>
      <c r="H5593" s="13"/>
      <c r="I5593" s="13"/>
      <c r="J5593" s="13"/>
      <c r="K5593" s="13"/>
      <c r="L5593"/>
      <c r="M5593"/>
      <c r="N5593" s="117"/>
      <c r="O5593" s="117"/>
      <c r="P5593" s="117"/>
      <c r="Q5593" s="117"/>
      <c r="R5593" s="117"/>
    </row>
    <row r="5594" spans="1:18" s="81" customFormat="1" x14ac:dyDescent="0.2">
      <c r="A5594"/>
      <c r="B5594" s="1"/>
      <c r="C5594"/>
      <c r="D5594" s="80"/>
      <c r="E5594" s="1"/>
      <c r="F5594" s="46"/>
      <c r="G5594" s="13"/>
      <c r="H5594" s="13"/>
      <c r="I5594" s="13"/>
      <c r="J5594" s="13"/>
      <c r="K5594" s="13"/>
      <c r="L5594"/>
      <c r="M5594"/>
      <c r="N5594" s="117"/>
      <c r="O5594" s="117"/>
      <c r="P5594" s="117"/>
      <c r="Q5594" s="117"/>
      <c r="R5594" s="117"/>
    </row>
    <row r="5595" spans="1:18" s="81" customFormat="1" x14ac:dyDescent="0.2">
      <c r="A5595"/>
      <c r="B5595" s="1"/>
      <c r="C5595"/>
      <c r="D5595" s="80"/>
      <c r="E5595" s="1"/>
      <c r="F5595" s="46"/>
      <c r="G5595" s="13"/>
      <c r="H5595" s="13"/>
      <c r="I5595" s="13"/>
      <c r="J5595" s="13"/>
      <c r="K5595" s="13"/>
      <c r="L5595"/>
      <c r="M5595"/>
      <c r="N5595" s="117"/>
      <c r="O5595" s="117"/>
      <c r="P5595" s="117"/>
      <c r="Q5595" s="117"/>
      <c r="R5595" s="117"/>
    </row>
    <row r="5596" spans="1:18" s="81" customFormat="1" x14ac:dyDescent="0.2">
      <c r="A5596"/>
      <c r="B5596" s="1"/>
      <c r="C5596"/>
      <c r="D5596" s="80"/>
      <c r="E5596" s="1"/>
      <c r="F5596" s="46"/>
      <c r="G5596" s="13"/>
      <c r="H5596" s="13"/>
      <c r="I5596" s="13"/>
      <c r="J5596" s="13"/>
      <c r="K5596" s="13"/>
      <c r="L5596"/>
      <c r="M5596"/>
      <c r="N5596" s="117"/>
      <c r="O5596" s="117"/>
      <c r="P5596" s="117"/>
      <c r="Q5596" s="117"/>
      <c r="R5596" s="117"/>
    </row>
    <row r="5597" spans="1:18" s="81" customFormat="1" x14ac:dyDescent="0.2">
      <c r="A5597"/>
      <c r="B5597" s="1"/>
      <c r="C5597"/>
      <c r="D5597" s="80"/>
      <c r="E5597" s="1"/>
      <c r="F5597" s="46"/>
      <c r="G5597" s="13"/>
      <c r="H5597" s="13"/>
      <c r="I5597" s="13"/>
      <c r="J5597" s="13"/>
      <c r="K5597" s="13"/>
      <c r="L5597"/>
      <c r="M5597"/>
      <c r="N5597" s="117"/>
      <c r="O5597" s="117"/>
      <c r="P5597" s="117"/>
      <c r="Q5597" s="117"/>
      <c r="R5597" s="117"/>
    </row>
    <row r="5598" spans="1:18" s="81" customFormat="1" x14ac:dyDescent="0.2">
      <c r="A5598"/>
      <c r="B5598" s="1"/>
      <c r="C5598"/>
      <c r="D5598" s="80"/>
      <c r="E5598" s="1"/>
      <c r="F5598" s="46"/>
      <c r="G5598" s="13"/>
      <c r="H5598" s="13"/>
      <c r="I5598" s="13"/>
      <c r="J5598" s="13"/>
      <c r="K5598" s="13"/>
      <c r="L5598"/>
      <c r="M5598"/>
      <c r="N5598" s="117"/>
      <c r="O5598" s="117"/>
      <c r="P5598" s="117"/>
      <c r="Q5598" s="117"/>
      <c r="R5598" s="117"/>
    </row>
    <row r="5599" spans="1:18" s="81" customFormat="1" x14ac:dyDescent="0.2">
      <c r="A5599"/>
      <c r="B5599" s="1"/>
      <c r="C5599"/>
      <c r="D5599" s="80"/>
      <c r="E5599" s="1"/>
      <c r="F5599" s="46"/>
      <c r="G5599" s="13"/>
      <c r="H5599" s="13"/>
      <c r="I5599" s="13"/>
      <c r="J5599" s="13"/>
      <c r="K5599" s="13"/>
      <c r="L5599"/>
      <c r="M5599"/>
      <c r="N5599" s="117"/>
      <c r="O5599" s="117"/>
      <c r="P5599" s="117"/>
      <c r="Q5599" s="117"/>
      <c r="R5599" s="117"/>
    </row>
    <row r="5600" spans="1:18" s="81" customFormat="1" x14ac:dyDescent="0.2">
      <c r="A5600"/>
      <c r="B5600" s="1"/>
      <c r="C5600"/>
      <c r="D5600" s="80"/>
      <c r="E5600" s="1"/>
      <c r="F5600" s="46"/>
      <c r="G5600" s="13"/>
      <c r="H5600" s="13"/>
      <c r="I5600" s="13"/>
      <c r="J5600" s="13"/>
      <c r="K5600" s="13"/>
      <c r="L5600"/>
      <c r="M5600"/>
      <c r="N5600" s="117"/>
      <c r="O5600" s="117"/>
      <c r="P5600" s="117"/>
      <c r="Q5600" s="117"/>
      <c r="R5600" s="117"/>
    </row>
    <row r="5601" spans="1:18" s="81" customFormat="1" x14ac:dyDescent="0.2">
      <c r="A5601"/>
      <c r="B5601" s="1"/>
      <c r="C5601"/>
      <c r="D5601" s="80"/>
      <c r="E5601" s="1"/>
      <c r="F5601" s="46"/>
      <c r="G5601" s="13"/>
      <c r="H5601" s="13"/>
      <c r="I5601" s="13"/>
      <c r="J5601" s="13"/>
      <c r="K5601" s="13"/>
      <c r="L5601"/>
      <c r="M5601"/>
      <c r="N5601" s="117"/>
      <c r="O5601" s="117"/>
      <c r="P5601" s="117"/>
      <c r="Q5601" s="117"/>
      <c r="R5601" s="117"/>
    </row>
    <row r="5602" spans="1:18" s="81" customFormat="1" x14ac:dyDescent="0.2">
      <c r="A5602"/>
      <c r="B5602" s="1"/>
      <c r="C5602"/>
      <c r="D5602" s="80"/>
      <c r="E5602" s="1"/>
      <c r="F5602" s="46"/>
      <c r="G5602" s="13"/>
      <c r="H5602" s="13"/>
      <c r="I5602" s="13"/>
      <c r="J5602" s="13"/>
      <c r="K5602" s="13"/>
      <c r="L5602"/>
      <c r="M5602"/>
      <c r="N5602" s="117"/>
      <c r="O5602" s="117"/>
      <c r="P5602" s="117"/>
      <c r="Q5602" s="117"/>
      <c r="R5602" s="117"/>
    </row>
    <row r="5603" spans="1:18" s="81" customFormat="1" x14ac:dyDescent="0.2">
      <c r="A5603"/>
      <c r="B5603" s="1"/>
      <c r="C5603"/>
      <c r="D5603" s="80"/>
      <c r="E5603" s="1"/>
      <c r="F5603" s="46"/>
      <c r="G5603" s="13"/>
      <c r="H5603" s="13"/>
      <c r="I5603" s="13"/>
      <c r="J5603" s="13"/>
      <c r="K5603" s="13"/>
      <c r="L5603"/>
      <c r="M5603"/>
      <c r="N5603" s="117"/>
      <c r="O5603" s="117"/>
      <c r="P5603" s="117"/>
      <c r="Q5603" s="117"/>
      <c r="R5603" s="117"/>
    </row>
    <row r="5604" spans="1:18" s="81" customFormat="1" x14ac:dyDescent="0.2">
      <c r="A5604"/>
      <c r="B5604" s="1"/>
      <c r="C5604"/>
      <c r="D5604" s="80"/>
      <c r="E5604" s="1"/>
      <c r="F5604" s="46"/>
      <c r="G5604" s="13"/>
      <c r="H5604" s="13"/>
      <c r="I5604" s="13"/>
      <c r="J5604" s="13"/>
      <c r="K5604" s="13"/>
      <c r="L5604"/>
      <c r="M5604"/>
      <c r="N5604" s="117"/>
      <c r="O5604" s="117"/>
      <c r="P5604" s="117"/>
      <c r="Q5604" s="117"/>
      <c r="R5604" s="117"/>
    </row>
    <row r="5605" spans="1:18" s="81" customFormat="1" x14ac:dyDescent="0.2">
      <c r="A5605"/>
      <c r="B5605" s="1"/>
      <c r="C5605"/>
      <c r="D5605" s="80"/>
      <c r="E5605" s="1"/>
      <c r="F5605" s="46"/>
      <c r="G5605" s="13"/>
      <c r="H5605" s="13"/>
      <c r="I5605" s="13"/>
      <c r="J5605" s="13"/>
      <c r="K5605" s="13"/>
      <c r="L5605"/>
      <c r="M5605"/>
      <c r="N5605" s="117"/>
      <c r="O5605" s="117"/>
      <c r="P5605" s="117"/>
      <c r="Q5605" s="117"/>
      <c r="R5605" s="117"/>
    </row>
    <row r="5606" spans="1:18" s="81" customFormat="1" x14ac:dyDescent="0.2">
      <c r="A5606"/>
      <c r="B5606" s="1"/>
      <c r="C5606"/>
      <c r="D5606" s="80"/>
      <c r="E5606" s="1"/>
      <c r="F5606" s="46"/>
      <c r="G5606" s="13"/>
      <c r="H5606" s="13"/>
      <c r="I5606" s="13"/>
      <c r="J5606" s="13"/>
      <c r="K5606" s="13"/>
      <c r="L5606"/>
      <c r="M5606"/>
      <c r="N5606" s="117"/>
      <c r="O5606" s="117"/>
      <c r="P5606" s="117"/>
      <c r="Q5606" s="117"/>
      <c r="R5606" s="117"/>
    </row>
    <row r="5607" spans="1:18" s="81" customFormat="1" x14ac:dyDescent="0.2">
      <c r="A5607"/>
      <c r="B5607" s="1"/>
      <c r="C5607"/>
      <c r="D5607" s="80"/>
      <c r="E5607" s="1"/>
      <c r="F5607" s="46"/>
      <c r="G5607" s="13"/>
      <c r="H5607" s="13"/>
      <c r="I5607" s="13"/>
      <c r="J5607" s="13"/>
      <c r="K5607" s="13"/>
      <c r="L5607"/>
      <c r="M5607"/>
      <c r="N5607" s="117"/>
      <c r="O5607" s="117"/>
      <c r="P5607" s="117"/>
      <c r="Q5607" s="117"/>
      <c r="R5607" s="117"/>
    </row>
    <row r="5608" spans="1:18" s="81" customFormat="1" x14ac:dyDescent="0.2">
      <c r="A5608"/>
      <c r="B5608" s="1"/>
      <c r="C5608"/>
      <c r="D5608" s="80"/>
      <c r="E5608" s="1"/>
      <c r="F5608" s="46"/>
      <c r="G5608" s="13"/>
      <c r="H5608" s="13"/>
      <c r="I5608" s="13"/>
      <c r="J5608" s="13"/>
      <c r="K5608" s="13"/>
      <c r="L5608"/>
      <c r="M5608"/>
      <c r="N5608" s="117"/>
      <c r="O5608" s="117"/>
      <c r="P5608" s="117"/>
      <c r="Q5608" s="117"/>
      <c r="R5608" s="117"/>
    </row>
    <row r="5609" spans="1:18" s="81" customFormat="1" x14ac:dyDescent="0.2">
      <c r="A5609"/>
      <c r="B5609" s="1"/>
      <c r="C5609"/>
      <c r="D5609" s="80"/>
      <c r="E5609" s="1"/>
      <c r="F5609" s="46"/>
      <c r="G5609" s="13"/>
      <c r="H5609" s="13"/>
      <c r="I5609" s="13"/>
      <c r="J5609" s="13"/>
      <c r="K5609" s="13"/>
      <c r="L5609"/>
      <c r="M5609"/>
      <c r="N5609" s="117"/>
      <c r="O5609" s="117"/>
      <c r="P5609" s="117"/>
      <c r="Q5609" s="117"/>
      <c r="R5609" s="117"/>
    </row>
    <row r="5610" spans="1:18" s="81" customFormat="1" x14ac:dyDescent="0.2">
      <c r="A5610"/>
      <c r="B5610" s="1"/>
      <c r="C5610"/>
      <c r="D5610" s="80"/>
      <c r="E5610" s="1"/>
      <c r="F5610" s="46"/>
      <c r="G5610" s="13"/>
      <c r="H5610" s="13"/>
      <c r="I5610" s="13"/>
      <c r="J5610" s="13"/>
      <c r="K5610" s="13"/>
      <c r="L5610"/>
      <c r="M5610"/>
      <c r="N5610" s="117"/>
      <c r="O5610" s="117"/>
      <c r="P5610" s="117"/>
      <c r="Q5610" s="117"/>
      <c r="R5610" s="117"/>
    </row>
    <row r="5611" spans="1:18" s="81" customFormat="1" x14ac:dyDescent="0.2">
      <c r="A5611"/>
      <c r="B5611" s="1"/>
      <c r="C5611"/>
      <c r="D5611" s="80"/>
      <c r="E5611" s="1"/>
      <c r="F5611" s="46"/>
      <c r="G5611" s="13"/>
      <c r="H5611" s="13"/>
      <c r="I5611" s="13"/>
      <c r="J5611" s="13"/>
      <c r="K5611" s="13"/>
      <c r="L5611"/>
      <c r="M5611"/>
      <c r="N5611" s="117"/>
      <c r="O5611" s="117"/>
      <c r="P5611" s="117"/>
      <c r="Q5611" s="117"/>
      <c r="R5611" s="117"/>
    </row>
    <row r="5612" spans="1:18" s="81" customFormat="1" x14ac:dyDescent="0.2">
      <c r="A5612"/>
      <c r="B5612" s="1"/>
      <c r="C5612"/>
      <c r="D5612" s="80"/>
      <c r="E5612" s="1"/>
      <c r="F5612" s="46"/>
      <c r="G5612" s="13"/>
      <c r="H5612" s="13"/>
      <c r="I5612" s="13"/>
      <c r="J5612" s="13"/>
      <c r="K5612" s="13"/>
      <c r="L5612"/>
      <c r="M5612"/>
      <c r="N5612" s="117"/>
      <c r="O5612" s="117"/>
      <c r="P5612" s="117"/>
      <c r="Q5612" s="117"/>
      <c r="R5612" s="117"/>
    </row>
    <row r="5613" spans="1:18" s="81" customFormat="1" x14ac:dyDescent="0.2">
      <c r="A5613"/>
      <c r="B5613" s="1"/>
      <c r="C5613"/>
      <c r="D5613" s="80"/>
      <c r="E5613" s="1"/>
      <c r="F5613" s="46"/>
      <c r="G5613" s="13"/>
      <c r="H5613" s="13"/>
      <c r="I5613" s="13"/>
      <c r="J5613" s="13"/>
      <c r="K5613" s="13"/>
      <c r="L5613"/>
      <c r="M5613"/>
      <c r="N5613" s="117"/>
      <c r="O5613" s="117"/>
      <c r="P5613" s="117"/>
      <c r="Q5613" s="117"/>
      <c r="R5613" s="117"/>
    </row>
    <row r="5614" spans="1:18" s="81" customFormat="1" x14ac:dyDescent="0.2">
      <c r="A5614"/>
      <c r="B5614" s="1"/>
      <c r="C5614"/>
      <c r="D5614" s="80"/>
      <c r="E5614" s="1"/>
      <c r="F5614" s="46"/>
      <c r="G5614" s="13"/>
      <c r="H5614" s="13"/>
      <c r="I5614" s="13"/>
      <c r="J5614" s="13"/>
      <c r="K5614" s="13"/>
      <c r="L5614"/>
      <c r="M5614"/>
      <c r="N5614" s="117"/>
      <c r="O5614" s="117"/>
      <c r="P5614" s="117"/>
      <c r="Q5614" s="117"/>
      <c r="R5614" s="117"/>
    </row>
    <row r="5615" spans="1:18" s="81" customFormat="1" x14ac:dyDescent="0.2">
      <c r="A5615"/>
      <c r="B5615" s="1"/>
      <c r="C5615"/>
      <c r="D5615" s="80"/>
      <c r="E5615" s="1"/>
      <c r="F5615" s="46"/>
      <c r="G5615" s="13"/>
      <c r="H5615" s="13"/>
      <c r="I5615" s="13"/>
      <c r="J5615" s="13"/>
      <c r="K5615" s="13"/>
      <c r="L5615"/>
      <c r="M5615"/>
      <c r="N5615" s="117"/>
      <c r="O5615" s="117"/>
      <c r="P5615" s="117"/>
      <c r="Q5615" s="117"/>
      <c r="R5615" s="117"/>
    </row>
    <row r="5616" spans="1:18" s="81" customFormat="1" x14ac:dyDescent="0.2">
      <c r="A5616"/>
      <c r="B5616" s="1"/>
      <c r="C5616"/>
      <c r="D5616" s="80"/>
      <c r="E5616" s="1"/>
      <c r="F5616" s="46"/>
      <c r="G5616" s="13"/>
      <c r="H5616" s="13"/>
      <c r="I5616" s="13"/>
      <c r="J5616" s="13"/>
      <c r="K5616" s="13"/>
      <c r="L5616"/>
      <c r="M5616"/>
      <c r="N5616" s="117"/>
      <c r="O5616" s="117"/>
      <c r="P5616" s="117"/>
      <c r="Q5616" s="117"/>
      <c r="R5616" s="117"/>
    </row>
    <row r="5617" spans="1:18" s="81" customFormat="1" x14ac:dyDescent="0.2">
      <c r="A5617"/>
      <c r="B5617" s="1"/>
      <c r="C5617"/>
      <c r="D5617" s="80"/>
      <c r="E5617" s="1"/>
      <c r="F5617" s="46"/>
      <c r="G5617" s="13"/>
      <c r="H5617" s="13"/>
      <c r="I5617" s="13"/>
      <c r="J5617" s="13"/>
      <c r="K5617" s="13"/>
      <c r="L5617"/>
      <c r="M5617"/>
      <c r="N5617" s="117"/>
      <c r="O5617" s="117"/>
      <c r="P5617" s="117"/>
      <c r="Q5617" s="117"/>
      <c r="R5617" s="117"/>
    </row>
    <row r="5618" spans="1:18" s="81" customFormat="1" x14ac:dyDescent="0.2">
      <c r="A5618"/>
      <c r="B5618" s="1"/>
      <c r="C5618"/>
      <c r="D5618" s="80"/>
      <c r="E5618" s="1"/>
      <c r="F5618" s="46"/>
      <c r="G5618" s="13"/>
      <c r="H5618" s="13"/>
      <c r="I5618" s="13"/>
      <c r="J5618" s="13"/>
      <c r="K5618" s="13"/>
      <c r="L5618"/>
      <c r="M5618"/>
      <c r="N5618" s="117"/>
      <c r="O5618" s="117"/>
      <c r="P5618" s="117"/>
      <c r="Q5618" s="117"/>
      <c r="R5618" s="117"/>
    </row>
    <row r="5619" spans="1:18" s="81" customFormat="1" x14ac:dyDescent="0.2">
      <c r="A5619"/>
      <c r="B5619" s="1"/>
      <c r="C5619"/>
      <c r="D5619" s="80"/>
      <c r="E5619" s="1"/>
      <c r="F5619" s="46"/>
      <c r="G5619" s="13"/>
      <c r="H5619" s="13"/>
      <c r="I5619" s="13"/>
      <c r="J5619" s="13"/>
      <c r="K5619" s="13"/>
      <c r="L5619"/>
      <c r="M5619"/>
      <c r="N5619" s="117"/>
      <c r="O5619" s="117"/>
      <c r="P5619" s="117"/>
      <c r="Q5619" s="117"/>
      <c r="R5619" s="117"/>
    </row>
    <row r="5620" spans="1:18" s="81" customFormat="1" x14ac:dyDescent="0.2">
      <c r="A5620"/>
      <c r="B5620" s="1"/>
      <c r="C5620"/>
      <c r="D5620" s="80"/>
      <c r="E5620" s="1"/>
      <c r="F5620" s="46"/>
      <c r="G5620" s="13"/>
      <c r="H5620" s="13"/>
      <c r="I5620" s="13"/>
      <c r="J5620" s="13"/>
      <c r="K5620" s="13"/>
      <c r="L5620"/>
      <c r="M5620"/>
      <c r="N5620" s="117"/>
      <c r="O5620" s="117"/>
      <c r="P5620" s="117"/>
      <c r="Q5620" s="117"/>
      <c r="R5620" s="117"/>
    </row>
    <row r="5621" spans="1:18" s="81" customFormat="1" x14ac:dyDescent="0.2">
      <c r="A5621"/>
      <c r="B5621" s="1"/>
      <c r="C5621"/>
      <c r="D5621" s="80"/>
      <c r="E5621" s="1"/>
      <c r="F5621" s="46"/>
      <c r="G5621" s="13"/>
      <c r="H5621" s="13"/>
      <c r="I5621" s="13"/>
      <c r="J5621" s="13"/>
      <c r="K5621" s="13"/>
      <c r="L5621"/>
      <c r="M5621"/>
      <c r="N5621" s="117"/>
      <c r="O5621" s="117"/>
      <c r="P5621" s="117"/>
      <c r="Q5621" s="117"/>
      <c r="R5621" s="117"/>
    </row>
    <row r="5622" spans="1:18" s="81" customFormat="1" x14ac:dyDescent="0.2">
      <c r="A5622"/>
      <c r="B5622" s="1"/>
      <c r="C5622"/>
      <c r="D5622" s="80"/>
      <c r="E5622" s="1"/>
      <c r="F5622" s="46"/>
      <c r="G5622" s="13"/>
      <c r="H5622" s="13"/>
      <c r="I5622" s="13"/>
      <c r="J5622" s="13"/>
      <c r="K5622" s="13"/>
      <c r="L5622"/>
      <c r="M5622"/>
      <c r="N5622" s="117"/>
      <c r="O5622" s="117"/>
      <c r="P5622" s="117"/>
      <c r="Q5622" s="117"/>
      <c r="R5622" s="117"/>
    </row>
    <row r="5623" spans="1:18" s="81" customFormat="1" x14ac:dyDescent="0.2">
      <c r="A5623"/>
      <c r="B5623" s="1"/>
      <c r="C5623"/>
      <c r="D5623" s="80"/>
      <c r="E5623" s="1"/>
      <c r="F5623" s="46"/>
      <c r="G5623" s="13"/>
      <c r="H5623" s="13"/>
      <c r="I5623" s="13"/>
      <c r="J5623" s="13"/>
      <c r="K5623" s="13"/>
      <c r="L5623"/>
      <c r="M5623"/>
      <c r="N5623" s="117"/>
      <c r="O5623" s="117"/>
      <c r="P5623" s="117"/>
      <c r="Q5623" s="117"/>
      <c r="R5623" s="117"/>
    </row>
    <row r="5624" spans="1:18" s="81" customFormat="1" x14ac:dyDescent="0.2">
      <c r="A5624"/>
      <c r="B5624" s="1"/>
      <c r="C5624"/>
      <c r="D5624" s="80"/>
      <c r="E5624" s="1"/>
      <c r="F5624" s="46"/>
      <c r="G5624" s="13"/>
      <c r="H5624" s="13"/>
      <c r="I5624" s="13"/>
      <c r="J5624" s="13"/>
      <c r="K5624" s="13"/>
      <c r="L5624"/>
      <c r="M5624"/>
      <c r="N5624" s="117"/>
      <c r="O5624" s="117"/>
      <c r="P5624" s="117"/>
      <c r="Q5624" s="117"/>
      <c r="R5624" s="117"/>
    </row>
    <row r="5625" spans="1:18" s="81" customFormat="1" x14ac:dyDescent="0.2">
      <c r="A5625"/>
      <c r="B5625" s="1"/>
      <c r="C5625"/>
      <c r="D5625" s="80"/>
      <c r="E5625" s="1"/>
      <c r="F5625" s="46"/>
      <c r="G5625" s="13"/>
      <c r="H5625" s="13"/>
      <c r="I5625" s="13"/>
      <c r="J5625" s="13"/>
      <c r="K5625" s="13"/>
      <c r="L5625"/>
      <c r="M5625"/>
      <c r="N5625" s="117"/>
      <c r="O5625" s="117"/>
      <c r="P5625" s="117"/>
      <c r="Q5625" s="117"/>
      <c r="R5625" s="117"/>
    </row>
    <row r="5626" spans="1:18" s="81" customFormat="1" x14ac:dyDescent="0.2">
      <c r="A5626"/>
      <c r="B5626" s="1"/>
      <c r="C5626"/>
      <c r="D5626" s="80"/>
      <c r="E5626" s="1"/>
      <c r="F5626" s="46"/>
      <c r="G5626" s="13"/>
      <c r="H5626" s="13"/>
      <c r="I5626" s="13"/>
      <c r="J5626" s="13"/>
      <c r="K5626" s="13"/>
      <c r="L5626"/>
      <c r="M5626"/>
      <c r="N5626" s="117"/>
      <c r="O5626" s="117"/>
      <c r="P5626" s="117"/>
      <c r="Q5626" s="117"/>
      <c r="R5626" s="117"/>
    </row>
    <row r="5627" spans="1:18" s="81" customFormat="1" x14ac:dyDescent="0.2">
      <c r="A5627"/>
      <c r="B5627" s="1"/>
      <c r="C5627"/>
      <c r="D5627" s="80"/>
      <c r="E5627" s="1"/>
      <c r="F5627" s="46"/>
      <c r="G5627" s="13"/>
      <c r="H5627" s="13"/>
      <c r="I5627" s="13"/>
      <c r="J5627" s="13"/>
      <c r="K5627" s="13"/>
      <c r="L5627"/>
      <c r="M5627"/>
      <c r="N5627" s="117"/>
      <c r="O5627" s="117"/>
      <c r="P5627" s="117"/>
      <c r="Q5627" s="117"/>
      <c r="R5627" s="117"/>
    </row>
    <row r="5628" spans="1:18" s="81" customFormat="1" x14ac:dyDescent="0.2">
      <c r="A5628"/>
      <c r="B5628" s="1"/>
      <c r="C5628"/>
      <c r="D5628" s="80"/>
      <c r="E5628" s="1"/>
      <c r="F5628" s="46"/>
      <c r="G5628" s="13"/>
      <c r="H5628" s="13"/>
      <c r="I5628" s="13"/>
      <c r="J5628" s="13"/>
      <c r="K5628" s="13"/>
      <c r="L5628"/>
      <c r="M5628"/>
      <c r="N5628" s="117"/>
      <c r="O5628" s="117"/>
      <c r="P5628" s="117"/>
      <c r="Q5628" s="117"/>
      <c r="R5628" s="117"/>
    </row>
    <row r="5629" spans="1:18" s="81" customFormat="1" x14ac:dyDescent="0.2">
      <c r="A5629"/>
      <c r="B5629" s="1"/>
      <c r="C5629"/>
      <c r="D5629" s="80"/>
      <c r="E5629" s="1"/>
      <c r="F5629" s="46"/>
      <c r="G5629" s="13"/>
      <c r="H5629" s="13"/>
      <c r="I5629" s="13"/>
      <c r="J5629" s="13"/>
      <c r="K5629" s="13"/>
      <c r="L5629"/>
      <c r="M5629"/>
      <c r="N5629" s="117"/>
      <c r="O5629" s="117"/>
      <c r="P5629" s="117"/>
      <c r="Q5629" s="117"/>
      <c r="R5629" s="117"/>
    </row>
    <row r="5630" spans="1:18" s="81" customFormat="1" x14ac:dyDescent="0.2">
      <c r="A5630"/>
      <c r="B5630" s="1"/>
      <c r="C5630"/>
      <c r="D5630" s="80"/>
      <c r="E5630" s="1"/>
      <c r="F5630" s="46"/>
      <c r="G5630" s="13"/>
      <c r="H5630" s="13"/>
      <c r="I5630" s="13"/>
      <c r="J5630" s="13"/>
      <c r="K5630" s="13"/>
      <c r="L5630"/>
      <c r="M5630"/>
      <c r="N5630" s="117"/>
      <c r="O5630" s="117"/>
      <c r="P5630" s="117"/>
      <c r="Q5630" s="117"/>
      <c r="R5630" s="117"/>
    </row>
    <row r="5631" spans="1:18" s="81" customFormat="1" x14ac:dyDescent="0.2">
      <c r="A5631"/>
      <c r="B5631" s="1"/>
      <c r="C5631"/>
      <c r="D5631" s="80"/>
      <c r="E5631" s="1"/>
      <c r="F5631" s="46"/>
      <c r="G5631" s="13"/>
      <c r="H5631" s="13"/>
      <c r="I5631" s="13"/>
      <c r="J5631" s="13"/>
      <c r="K5631" s="13"/>
      <c r="L5631"/>
      <c r="M5631"/>
      <c r="N5631" s="117"/>
      <c r="O5631" s="117"/>
      <c r="P5631" s="117"/>
      <c r="Q5631" s="117"/>
      <c r="R5631" s="117"/>
    </row>
    <row r="5632" spans="1:18" s="81" customFormat="1" x14ac:dyDescent="0.2">
      <c r="A5632"/>
      <c r="B5632" s="1"/>
      <c r="C5632"/>
      <c r="D5632" s="80"/>
      <c r="E5632" s="1"/>
      <c r="F5632" s="46"/>
      <c r="G5632" s="13"/>
      <c r="H5632" s="13"/>
      <c r="I5632" s="13"/>
      <c r="J5632" s="13"/>
      <c r="K5632" s="13"/>
      <c r="L5632"/>
      <c r="M5632"/>
      <c r="N5632" s="117"/>
      <c r="O5632" s="117"/>
      <c r="P5632" s="117"/>
      <c r="Q5632" s="117"/>
      <c r="R5632" s="117"/>
    </row>
    <row r="5633" spans="1:18" s="81" customFormat="1" x14ac:dyDescent="0.2">
      <c r="A5633"/>
      <c r="B5633" s="1"/>
      <c r="C5633"/>
      <c r="D5633" s="80"/>
      <c r="E5633" s="1"/>
      <c r="F5633" s="46"/>
      <c r="G5633" s="13"/>
      <c r="H5633" s="13"/>
      <c r="I5633" s="13"/>
      <c r="J5633" s="13"/>
      <c r="K5633" s="13"/>
      <c r="L5633"/>
      <c r="M5633"/>
      <c r="N5633" s="117"/>
      <c r="O5633" s="117"/>
      <c r="P5633" s="117"/>
      <c r="Q5633" s="117"/>
      <c r="R5633" s="117"/>
    </row>
    <row r="5634" spans="1:18" s="81" customFormat="1" x14ac:dyDescent="0.2">
      <c r="A5634"/>
      <c r="B5634" s="1"/>
      <c r="C5634"/>
      <c r="D5634" s="80"/>
      <c r="E5634" s="1"/>
      <c r="F5634" s="46"/>
      <c r="G5634" s="13"/>
      <c r="H5634" s="13"/>
      <c r="I5634" s="13"/>
      <c r="J5634" s="13"/>
      <c r="K5634" s="13"/>
      <c r="L5634"/>
      <c r="M5634"/>
      <c r="N5634" s="117"/>
      <c r="O5634" s="117"/>
      <c r="P5634" s="117"/>
      <c r="Q5634" s="117"/>
      <c r="R5634" s="117"/>
    </row>
    <row r="5635" spans="1:18" s="81" customFormat="1" x14ac:dyDescent="0.2">
      <c r="A5635"/>
      <c r="B5635" s="1"/>
      <c r="C5635"/>
      <c r="D5635" s="80"/>
      <c r="E5635" s="1"/>
      <c r="F5635" s="46"/>
      <c r="G5635" s="13"/>
      <c r="H5635" s="13"/>
      <c r="I5635" s="13"/>
      <c r="J5635" s="13"/>
      <c r="K5635" s="13"/>
      <c r="L5635"/>
      <c r="M5635"/>
      <c r="N5635" s="117"/>
      <c r="O5635" s="117"/>
      <c r="P5635" s="117"/>
      <c r="Q5635" s="117"/>
      <c r="R5635" s="117"/>
    </row>
    <row r="5636" spans="1:18" s="81" customFormat="1" x14ac:dyDescent="0.2">
      <c r="A5636"/>
      <c r="B5636" s="1"/>
      <c r="C5636"/>
      <c r="D5636" s="80"/>
      <c r="E5636" s="1"/>
      <c r="F5636" s="46"/>
      <c r="G5636" s="13"/>
      <c r="H5636" s="13"/>
      <c r="I5636" s="13"/>
      <c r="J5636" s="13"/>
      <c r="K5636" s="13"/>
      <c r="L5636"/>
      <c r="M5636"/>
      <c r="N5636" s="117"/>
      <c r="O5636" s="117"/>
      <c r="P5636" s="117"/>
      <c r="Q5636" s="117"/>
      <c r="R5636" s="117"/>
    </row>
    <row r="5637" spans="1:18" s="81" customFormat="1" x14ac:dyDescent="0.2">
      <c r="A5637"/>
      <c r="B5637" s="1"/>
      <c r="C5637"/>
      <c r="D5637" s="80"/>
      <c r="E5637" s="1"/>
      <c r="F5637" s="46"/>
      <c r="G5637" s="13"/>
      <c r="H5637" s="13"/>
      <c r="I5637" s="13"/>
      <c r="J5637" s="13"/>
      <c r="K5637" s="13"/>
      <c r="L5637"/>
      <c r="M5637"/>
      <c r="N5637" s="117"/>
      <c r="O5637" s="117"/>
      <c r="P5637" s="117"/>
      <c r="Q5637" s="117"/>
      <c r="R5637" s="117"/>
    </row>
    <row r="5638" spans="1:18" s="81" customFormat="1" x14ac:dyDescent="0.2">
      <c r="A5638"/>
      <c r="B5638" s="1"/>
      <c r="C5638"/>
      <c r="D5638" s="80"/>
      <c r="E5638" s="1"/>
      <c r="F5638" s="46"/>
      <c r="G5638" s="13"/>
      <c r="H5638" s="13"/>
      <c r="I5638" s="13"/>
      <c r="J5638" s="13"/>
      <c r="K5638" s="13"/>
      <c r="L5638"/>
      <c r="M5638"/>
      <c r="N5638" s="117"/>
      <c r="O5638" s="117"/>
      <c r="P5638" s="117"/>
      <c r="Q5638" s="117"/>
      <c r="R5638" s="117"/>
    </row>
    <row r="5639" spans="1:18" s="81" customFormat="1" x14ac:dyDescent="0.2">
      <c r="A5639"/>
      <c r="B5639" s="1"/>
      <c r="C5639"/>
      <c r="D5639" s="80"/>
      <c r="E5639" s="1"/>
      <c r="F5639" s="46"/>
      <c r="G5639" s="13"/>
      <c r="H5639" s="13"/>
      <c r="I5639" s="13"/>
      <c r="J5639" s="13"/>
      <c r="K5639" s="13"/>
      <c r="L5639"/>
      <c r="M5639"/>
      <c r="N5639" s="117"/>
      <c r="O5639" s="117"/>
      <c r="P5639" s="117"/>
      <c r="Q5639" s="117"/>
      <c r="R5639" s="117"/>
    </row>
    <row r="5640" spans="1:18" s="81" customFormat="1" x14ac:dyDescent="0.2">
      <c r="A5640"/>
      <c r="B5640" s="1"/>
      <c r="C5640"/>
      <c r="D5640" s="80"/>
      <c r="E5640" s="1"/>
      <c r="F5640" s="46"/>
      <c r="G5640" s="13"/>
      <c r="H5640" s="13"/>
      <c r="I5640" s="13"/>
      <c r="J5640" s="13"/>
      <c r="K5640" s="13"/>
      <c r="L5640"/>
      <c r="M5640"/>
      <c r="N5640" s="117"/>
      <c r="O5640" s="117"/>
      <c r="P5640" s="117"/>
      <c r="Q5640" s="117"/>
      <c r="R5640" s="117"/>
    </row>
    <row r="5641" spans="1:18" s="81" customFormat="1" x14ac:dyDescent="0.2">
      <c r="A5641"/>
      <c r="B5641" s="1"/>
      <c r="C5641"/>
      <c r="D5641" s="80"/>
      <c r="E5641" s="1"/>
      <c r="F5641" s="46"/>
      <c r="G5641" s="13"/>
      <c r="H5641" s="13"/>
      <c r="I5641" s="13"/>
      <c r="J5641" s="13"/>
      <c r="K5641" s="13"/>
      <c r="L5641"/>
      <c r="M5641"/>
      <c r="N5641" s="117"/>
      <c r="O5641" s="117"/>
      <c r="P5641" s="117"/>
      <c r="Q5641" s="117"/>
      <c r="R5641" s="117"/>
    </row>
    <row r="5642" spans="1:18" s="81" customFormat="1" x14ac:dyDescent="0.2">
      <c r="A5642"/>
      <c r="B5642" s="1"/>
      <c r="C5642"/>
      <c r="D5642" s="80"/>
      <c r="E5642" s="1"/>
      <c r="F5642" s="46"/>
      <c r="G5642" s="13"/>
      <c r="H5642" s="13"/>
      <c r="I5642" s="13"/>
      <c r="J5642" s="13"/>
      <c r="K5642" s="13"/>
      <c r="L5642"/>
      <c r="M5642"/>
      <c r="N5642" s="117"/>
      <c r="O5642" s="117"/>
      <c r="P5642" s="117"/>
      <c r="Q5642" s="117"/>
      <c r="R5642" s="117"/>
    </row>
    <row r="5643" spans="1:18" s="81" customFormat="1" x14ac:dyDescent="0.2">
      <c r="A5643"/>
      <c r="B5643" s="1"/>
      <c r="C5643"/>
      <c r="D5643" s="80"/>
      <c r="E5643" s="1"/>
      <c r="F5643" s="46"/>
      <c r="G5643" s="13"/>
      <c r="H5643" s="13"/>
      <c r="I5643" s="13"/>
      <c r="J5643" s="13"/>
      <c r="K5643" s="13"/>
      <c r="L5643"/>
      <c r="M5643"/>
      <c r="N5643" s="117"/>
      <c r="O5643" s="117"/>
      <c r="P5643" s="117"/>
      <c r="Q5643" s="117"/>
      <c r="R5643" s="117"/>
    </row>
    <row r="5644" spans="1:18" s="81" customFormat="1" x14ac:dyDescent="0.2">
      <c r="A5644"/>
      <c r="B5644" s="1"/>
      <c r="C5644"/>
      <c r="D5644" s="80"/>
      <c r="E5644" s="1"/>
      <c r="F5644" s="46"/>
      <c r="G5644" s="13"/>
      <c r="H5644" s="13"/>
      <c r="I5644" s="13"/>
      <c r="J5644" s="13"/>
      <c r="K5644" s="13"/>
      <c r="L5644"/>
      <c r="M5644"/>
      <c r="N5644" s="117"/>
      <c r="O5644" s="117"/>
      <c r="P5644" s="117"/>
      <c r="Q5644" s="117"/>
      <c r="R5644" s="117"/>
    </row>
    <row r="5645" spans="1:18" s="81" customFormat="1" x14ac:dyDescent="0.2">
      <c r="A5645"/>
      <c r="B5645" s="1"/>
      <c r="C5645"/>
      <c r="D5645" s="80"/>
      <c r="E5645" s="1"/>
      <c r="F5645" s="46"/>
      <c r="G5645" s="13"/>
      <c r="H5645" s="13"/>
      <c r="I5645" s="13"/>
      <c r="J5645" s="13"/>
      <c r="K5645" s="13"/>
      <c r="L5645"/>
      <c r="M5645"/>
      <c r="N5645" s="117"/>
      <c r="O5645" s="117"/>
      <c r="P5645" s="117"/>
      <c r="Q5645" s="117"/>
      <c r="R5645" s="117"/>
    </row>
    <row r="5646" spans="1:18" s="81" customFormat="1" x14ac:dyDescent="0.2">
      <c r="A5646"/>
      <c r="B5646" s="1"/>
      <c r="C5646"/>
      <c r="D5646" s="80"/>
      <c r="E5646" s="1"/>
      <c r="F5646" s="46"/>
      <c r="G5646" s="13"/>
      <c r="H5646" s="13"/>
      <c r="I5646" s="13"/>
      <c r="J5646" s="13"/>
      <c r="K5646" s="13"/>
      <c r="L5646"/>
      <c r="M5646"/>
      <c r="N5646" s="117"/>
      <c r="O5646" s="117"/>
      <c r="P5646" s="117"/>
      <c r="Q5646" s="117"/>
      <c r="R5646" s="117"/>
    </row>
    <row r="5647" spans="1:18" s="81" customFormat="1" x14ac:dyDescent="0.2">
      <c r="A5647"/>
      <c r="B5647" s="1"/>
      <c r="C5647"/>
      <c r="D5647" s="80"/>
      <c r="E5647" s="1"/>
      <c r="F5647" s="46"/>
      <c r="G5647" s="13"/>
      <c r="H5647" s="13"/>
      <c r="I5647" s="13"/>
      <c r="J5647" s="13"/>
      <c r="K5647" s="13"/>
      <c r="L5647"/>
      <c r="M5647"/>
      <c r="N5647" s="117"/>
      <c r="O5647" s="117"/>
      <c r="P5647" s="117"/>
      <c r="Q5647" s="117"/>
      <c r="R5647" s="117"/>
    </row>
    <row r="5648" spans="1:18" s="81" customFormat="1" x14ac:dyDescent="0.2">
      <c r="A5648"/>
      <c r="B5648" s="1"/>
      <c r="C5648"/>
      <c r="D5648" s="80"/>
      <c r="E5648" s="1"/>
      <c r="F5648" s="46"/>
      <c r="G5648" s="13"/>
      <c r="H5648" s="13"/>
      <c r="I5648" s="13"/>
      <c r="J5648" s="13"/>
      <c r="K5648" s="13"/>
      <c r="L5648"/>
      <c r="M5648"/>
      <c r="N5648" s="117"/>
      <c r="O5648" s="117"/>
      <c r="P5648" s="117"/>
      <c r="Q5648" s="117"/>
      <c r="R5648" s="117"/>
    </row>
    <row r="5649" spans="1:18" s="81" customFormat="1" x14ac:dyDescent="0.2">
      <c r="A5649"/>
      <c r="B5649" s="1"/>
      <c r="C5649"/>
      <c r="D5649" s="80"/>
      <c r="E5649" s="1"/>
      <c r="F5649" s="46"/>
      <c r="G5649" s="13"/>
      <c r="H5649" s="13"/>
      <c r="I5649" s="13"/>
      <c r="J5649" s="13"/>
      <c r="K5649" s="13"/>
      <c r="L5649"/>
      <c r="M5649"/>
      <c r="N5649" s="117"/>
      <c r="O5649" s="117"/>
      <c r="P5649" s="117"/>
      <c r="Q5649" s="117"/>
      <c r="R5649" s="117"/>
    </row>
    <row r="5650" spans="1:18" s="81" customFormat="1" x14ac:dyDescent="0.2">
      <c r="A5650"/>
      <c r="B5650" s="1"/>
      <c r="C5650"/>
      <c r="D5650" s="80"/>
      <c r="E5650" s="1"/>
      <c r="F5650" s="46"/>
      <c r="G5650" s="13"/>
      <c r="H5650" s="13"/>
      <c r="I5650" s="13"/>
      <c r="J5650" s="13"/>
      <c r="K5650" s="13"/>
      <c r="L5650"/>
      <c r="M5650"/>
      <c r="N5650" s="117"/>
      <c r="O5650" s="117"/>
      <c r="P5650" s="117"/>
      <c r="Q5650" s="117"/>
      <c r="R5650" s="117"/>
    </row>
    <row r="5651" spans="1:18" s="81" customFormat="1" x14ac:dyDescent="0.2">
      <c r="A5651"/>
      <c r="B5651" s="1"/>
      <c r="C5651"/>
      <c r="D5651" s="80"/>
      <c r="E5651" s="1"/>
      <c r="F5651" s="46"/>
      <c r="G5651" s="13"/>
      <c r="H5651" s="13"/>
      <c r="I5651" s="13"/>
      <c r="J5651" s="13"/>
      <c r="K5651" s="13"/>
      <c r="L5651"/>
      <c r="M5651"/>
      <c r="N5651" s="117"/>
      <c r="O5651" s="117"/>
      <c r="P5651" s="117"/>
      <c r="Q5651" s="117"/>
      <c r="R5651" s="117"/>
    </row>
    <row r="5652" spans="1:18" s="81" customFormat="1" x14ac:dyDescent="0.2">
      <c r="A5652"/>
      <c r="B5652" s="1"/>
      <c r="C5652"/>
      <c r="D5652" s="80"/>
      <c r="E5652" s="1"/>
      <c r="F5652" s="46"/>
      <c r="G5652" s="13"/>
      <c r="H5652" s="13"/>
      <c r="I5652" s="13"/>
      <c r="J5652" s="13"/>
      <c r="K5652" s="13"/>
      <c r="L5652"/>
      <c r="M5652"/>
      <c r="N5652" s="117"/>
      <c r="O5652" s="117"/>
      <c r="P5652" s="117"/>
      <c r="Q5652" s="117"/>
      <c r="R5652" s="117"/>
    </row>
    <row r="5653" spans="1:18" s="81" customFormat="1" x14ac:dyDescent="0.2">
      <c r="A5653"/>
      <c r="B5653" s="1"/>
      <c r="C5653"/>
      <c r="D5653" s="80"/>
      <c r="E5653" s="1"/>
      <c r="F5653" s="46"/>
      <c r="G5653" s="13"/>
      <c r="H5653" s="13"/>
      <c r="I5653" s="13"/>
      <c r="J5653" s="13"/>
      <c r="K5653" s="13"/>
      <c r="L5653"/>
      <c r="M5653"/>
      <c r="N5653" s="117"/>
      <c r="O5653" s="117"/>
      <c r="P5653" s="117"/>
      <c r="Q5653" s="117"/>
      <c r="R5653" s="117"/>
    </row>
    <row r="5654" spans="1:18" s="81" customFormat="1" x14ac:dyDescent="0.2">
      <c r="A5654"/>
      <c r="B5654" s="1"/>
      <c r="C5654"/>
      <c r="D5654" s="80"/>
      <c r="E5654" s="1"/>
      <c r="F5654" s="46"/>
      <c r="G5654" s="13"/>
      <c r="H5654" s="13"/>
      <c r="I5654" s="13"/>
      <c r="J5654" s="13"/>
      <c r="K5654" s="13"/>
      <c r="L5654"/>
      <c r="M5654"/>
      <c r="N5654" s="117"/>
      <c r="O5654" s="117"/>
      <c r="P5654" s="117"/>
      <c r="Q5654" s="117"/>
      <c r="R5654" s="117"/>
    </row>
    <row r="5655" spans="1:18" s="81" customFormat="1" x14ac:dyDescent="0.2">
      <c r="A5655"/>
      <c r="B5655" s="1"/>
      <c r="C5655"/>
      <c r="D5655" s="80"/>
      <c r="E5655" s="1"/>
      <c r="F5655" s="46"/>
      <c r="G5655" s="13"/>
      <c r="H5655" s="13"/>
      <c r="I5655" s="13"/>
      <c r="J5655" s="13"/>
      <c r="K5655" s="13"/>
      <c r="L5655"/>
      <c r="M5655"/>
      <c r="N5655" s="117"/>
      <c r="O5655" s="117"/>
      <c r="P5655" s="117"/>
      <c r="Q5655" s="117"/>
      <c r="R5655" s="117"/>
    </row>
    <row r="5656" spans="1:18" s="81" customFormat="1" x14ac:dyDescent="0.2">
      <c r="A5656"/>
      <c r="B5656" s="1"/>
      <c r="C5656"/>
      <c r="D5656" s="80"/>
      <c r="E5656" s="1"/>
      <c r="F5656" s="46"/>
      <c r="G5656" s="13"/>
      <c r="H5656" s="13"/>
      <c r="I5656" s="13"/>
      <c r="J5656" s="13"/>
      <c r="K5656" s="13"/>
      <c r="L5656"/>
      <c r="M5656"/>
      <c r="N5656" s="117"/>
      <c r="O5656" s="117"/>
      <c r="P5656" s="117"/>
      <c r="Q5656" s="117"/>
      <c r="R5656" s="117"/>
    </row>
    <row r="5657" spans="1:18" s="81" customFormat="1" x14ac:dyDescent="0.2">
      <c r="A5657"/>
      <c r="B5657" s="1"/>
      <c r="C5657"/>
      <c r="D5657" s="80"/>
      <c r="E5657" s="1"/>
      <c r="F5657" s="46"/>
      <c r="G5657" s="13"/>
      <c r="H5657" s="13"/>
      <c r="I5657" s="13"/>
      <c r="J5657" s="13"/>
      <c r="K5657" s="13"/>
      <c r="L5657"/>
      <c r="M5657"/>
      <c r="N5657" s="117"/>
      <c r="O5657" s="117"/>
      <c r="P5657" s="117"/>
      <c r="Q5657" s="117"/>
      <c r="R5657" s="117"/>
    </row>
    <row r="5658" spans="1:18" s="81" customFormat="1" x14ac:dyDescent="0.2">
      <c r="A5658"/>
      <c r="B5658" s="1"/>
      <c r="C5658"/>
      <c r="D5658" s="80"/>
      <c r="E5658" s="1"/>
      <c r="F5658" s="46"/>
      <c r="G5658" s="13"/>
      <c r="H5658" s="13"/>
      <c r="I5658" s="13"/>
      <c r="J5658" s="13"/>
      <c r="K5658" s="13"/>
      <c r="L5658"/>
      <c r="M5658"/>
      <c r="N5658" s="117"/>
      <c r="O5658" s="117"/>
      <c r="P5658" s="117"/>
      <c r="Q5658" s="117"/>
      <c r="R5658" s="117"/>
    </row>
    <row r="5659" spans="1:18" s="81" customFormat="1" x14ac:dyDescent="0.2">
      <c r="A5659"/>
      <c r="B5659" s="1"/>
      <c r="C5659"/>
      <c r="D5659" s="80"/>
      <c r="E5659" s="1"/>
      <c r="F5659" s="46"/>
      <c r="G5659" s="13"/>
      <c r="H5659" s="13"/>
      <c r="I5659" s="13"/>
      <c r="J5659" s="13"/>
      <c r="K5659" s="13"/>
      <c r="L5659"/>
      <c r="M5659"/>
      <c r="N5659" s="117"/>
      <c r="O5659" s="117"/>
      <c r="P5659" s="117"/>
      <c r="Q5659" s="117"/>
      <c r="R5659" s="117"/>
    </row>
    <row r="5660" spans="1:18" s="81" customFormat="1" x14ac:dyDescent="0.2">
      <c r="A5660"/>
      <c r="B5660" s="1"/>
      <c r="C5660"/>
      <c r="D5660" s="80"/>
      <c r="E5660" s="1"/>
      <c r="F5660" s="46"/>
      <c r="G5660" s="13"/>
      <c r="H5660" s="13"/>
      <c r="I5660" s="13"/>
      <c r="J5660" s="13"/>
      <c r="K5660" s="13"/>
      <c r="L5660"/>
      <c r="M5660"/>
      <c r="N5660" s="117"/>
      <c r="O5660" s="117"/>
      <c r="P5660" s="117"/>
      <c r="Q5660" s="117"/>
      <c r="R5660" s="117"/>
    </row>
    <row r="5661" spans="1:18" s="81" customFormat="1" x14ac:dyDescent="0.2">
      <c r="A5661"/>
      <c r="B5661" s="1"/>
      <c r="C5661"/>
      <c r="D5661" s="80"/>
      <c r="E5661" s="1"/>
      <c r="F5661" s="46"/>
      <c r="G5661" s="13"/>
      <c r="H5661" s="13"/>
      <c r="I5661" s="13"/>
      <c r="J5661" s="13"/>
      <c r="K5661" s="13"/>
      <c r="L5661"/>
      <c r="M5661"/>
      <c r="N5661" s="117"/>
      <c r="O5661" s="117"/>
      <c r="P5661" s="117"/>
      <c r="Q5661" s="117"/>
      <c r="R5661" s="117"/>
    </row>
    <row r="5662" spans="1:18" s="81" customFormat="1" x14ac:dyDescent="0.2">
      <c r="A5662"/>
      <c r="B5662" s="1"/>
      <c r="C5662"/>
      <c r="D5662" s="80"/>
      <c r="E5662" s="1"/>
      <c r="F5662" s="46"/>
      <c r="G5662" s="13"/>
      <c r="H5662" s="13"/>
      <c r="I5662" s="13"/>
      <c r="J5662" s="13"/>
      <c r="K5662" s="13"/>
      <c r="L5662"/>
      <c r="M5662"/>
      <c r="N5662" s="117"/>
      <c r="O5662" s="117"/>
      <c r="P5662" s="117"/>
      <c r="Q5662" s="117"/>
      <c r="R5662" s="117"/>
    </row>
    <row r="5663" spans="1:18" s="81" customFormat="1" x14ac:dyDescent="0.2">
      <c r="A5663"/>
      <c r="B5663" s="1"/>
      <c r="C5663"/>
      <c r="D5663" s="80"/>
      <c r="E5663" s="1"/>
      <c r="F5663" s="46"/>
      <c r="G5663" s="13"/>
      <c r="H5663" s="13"/>
      <c r="I5663" s="13"/>
      <c r="J5663" s="13"/>
      <c r="K5663" s="13"/>
      <c r="L5663"/>
      <c r="M5663"/>
      <c r="N5663" s="117"/>
      <c r="O5663" s="117"/>
      <c r="P5663" s="117"/>
      <c r="Q5663" s="117"/>
      <c r="R5663" s="117"/>
    </row>
    <row r="5664" spans="1:18" s="81" customFormat="1" x14ac:dyDescent="0.2">
      <c r="A5664"/>
      <c r="B5664" s="1"/>
      <c r="C5664"/>
      <c r="D5664" s="80"/>
      <c r="E5664" s="1"/>
      <c r="F5664" s="46"/>
      <c r="G5664" s="13"/>
      <c r="H5664" s="13"/>
      <c r="I5664" s="13"/>
      <c r="J5664" s="13"/>
      <c r="K5664" s="13"/>
      <c r="L5664"/>
      <c r="M5664"/>
      <c r="N5664" s="117"/>
      <c r="O5664" s="117"/>
      <c r="P5664" s="117"/>
      <c r="Q5664" s="117"/>
      <c r="R5664" s="117"/>
    </row>
    <row r="5665" spans="1:18" s="81" customFormat="1" x14ac:dyDescent="0.2">
      <c r="A5665"/>
      <c r="B5665" s="1"/>
      <c r="C5665"/>
      <c r="D5665" s="80"/>
      <c r="E5665" s="1"/>
      <c r="F5665" s="46"/>
      <c r="G5665" s="13"/>
      <c r="H5665" s="13"/>
      <c r="I5665" s="13"/>
      <c r="J5665" s="13"/>
      <c r="K5665" s="13"/>
      <c r="L5665"/>
      <c r="M5665"/>
      <c r="N5665" s="117"/>
      <c r="O5665" s="117"/>
      <c r="P5665" s="117"/>
      <c r="Q5665" s="117"/>
      <c r="R5665" s="117"/>
    </row>
    <row r="5666" spans="1:18" s="81" customFormat="1" x14ac:dyDescent="0.2">
      <c r="A5666"/>
      <c r="B5666" s="1"/>
      <c r="C5666"/>
      <c r="D5666" s="80"/>
      <c r="E5666" s="1"/>
      <c r="F5666" s="46"/>
      <c r="G5666" s="13"/>
      <c r="H5666" s="13"/>
      <c r="I5666" s="13"/>
      <c r="J5666" s="13"/>
      <c r="K5666" s="13"/>
      <c r="L5666"/>
      <c r="M5666"/>
      <c r="N5666" s="117"/>
      <c r="O5666" s="117"/>
      <c r="P5666" s="117"/>
      <c r="Q5666" s="117"/>
      <c r="R5666" s="117"/>
    </row>
    <row r="5667" spans="1:18" s="81" customFormat="1" x14ac:dyDescent="0.2">
      <c r="A5667"/>
      <c r="B5667" s="1"/>
      <c r="C5667"/>
      <c r="D5667" s="80"/>
      <c r="E5667" s="1"/>
      <c r="F5667" s="46"/>
      <c r="G5667" s="13"/>
      <c r="H5667" s="13"/>
      <c r="I5667" s="13"/>
      <c r="J5667" s="13"/>
      <c r="K5667" s="13"/>
      <c r="L5667"/>
      <c r="M5667"/>
      <c r="N5667" s="117"/>
      <c r="O5667" s="117"/>
      <c r="P5667" s="117"/>
      <c r="Q5667" s="117"/>
      <c r="R5667" s="117"/>
    </row>
    <row r="5668" spans="1:18" s="81" customFormat="1" x14ac:dyDescent="0.2">
      <c r="A5668"/>
      <c r="B5668" s="1"/>
      <c r="C5668"/>
      <c r="D5668" s="80"/>
      <c r="E5668" s="1"/>
      <c r="F5668" s="46"/>
      <c r="G5668" s="13"/>
      <c r="H5668" s="13"/>
      <c r="I5668" s="13"/>
      <c r="J5668" s="13"/>
      <c r="K5668" s="13"/>
      <c r="L5668"/>
      <c r="M5668"/>
      <c r="N5668" s="117"/>
      <c r="O5668" s="117"/>
      <c r="P5668" s="117"/>
      <c r="Q5668" s="117"/>
      <c r="R5668" s="117"/>
    </row>
    <row r="5669" spans="1:18" s="81" customFormat="1" x14ac:dyDescent="0.2">
      <c r="A5669"/>
      <c r="B5669" s="1"/>
      <c r="C5669"/>
      <c r="D5669" s="80"/>
      <c r="E5669" s="1"/>
      <c r="F5669" s="46"/>
      <c r="G5669" s="13"/>
      <c r="H5669" s="13"/>
      <c r="I5669" s="13"/>
      <c r="J5669" s="13"/>
      <c r="K5669" s="13"/>
      <c r="L5669"/>
      <c r="M5669"/>
      <c r="N5669" s="117"/>
      <c r="O5669" s="117"/>
      <c r="P5669" s="117"/>
      <c r="Q5669" s="117"/>
      <c r="R5669" s="117"/>
    </row>
    <row r="5670" spans="1:18" s="81" customFormat="1" x14ac:dyDescent="0.2">
      <c r="A5670"/>
      <c r="B5670" s="1"/>
      <c r="C5670"/>
      <c r="D5670" s="80"/>
      <c r="E5670" s="1"/>
      <c r="F5670" s="46"/>
      <c r="G5670" s="13"/>
      <c r="H5670" s="13"/>
      <c r="I5670" s="13"/>
      <c r="J5670" s="13"/>
      <c r="K5670" s="13"/>
      <c r="L5670"/>
      <c r="M5670"/>
      <c r="N5670" s="117"/>
      <c r="O5670" s="117"/>
      <c r="P5670" s="117"/>
      <c r="Q5670" s="117"/>
      <c r="R5670" s="117"/>
    </row>
    <row r="5671" spans="1:18" s="81" customFormat="1" x14ac:dyDescent="0.2">
      <c r="A5671"/>
      <c r="B5671" s="1"/>
      <c r="C5671"/>
      <c r="D5671" s="80"/>
      <c r="E5671" s="1"/>
      <c r="F5671" s="46"/>
      <c r="G5671" s="13"/>
      <c r="H5671" s="13"/>
      <c r="I5671" s="13"/>
      <c r="J5671" s="13"/>
      <c r="K5671" s="13"/>
      <c r="L5671"/>
      <c r="M5671"/>
      <c r="N5671" s="117"/>
      <c r="O5671" s="117"/>
      <c r="P5671" s="117"/>
      <c r="Q5671" s="117"/>
      <c r="R5671" s="117"/>
    </row>
    <row r="5672" spans="1:18" s="81" customFormat="1" x14ac:dyDescent="0.2">
      <c r="A5672"/>
      <c r="B5672" s="1"/>
      <c r="C5672"/>
      <c r="D5672" s="80"/>
      <c r="E5672" s="1"/>
      <c r="F5672" s="46"/>
      <c r="G5672" s="13"/>
      <c r="H5672" s="13"/>
      <c r="I5672" s="13"/>
      <c r="J5672" s="13"/>
      <c r="K5672" s="13"/>
      <c r="L5672"/>
      <c r="M5672"/>
      <c r="N5672" s="117"/>
      <c r="O5672" s="117"/>
      <c r="P5672" s="117"/>
      <c r="Q5672" s="117"/>
      <c r="R5672" s="117"/>
    </row>
    <row r="5673" spans="1:18" s="81" customFormat="1" x14ac:dyDescent="0.2">
      <c r="A5673"/>
      <c r="B5673" s="1"/>
      <c r="C5673"/>
      <c r="D5673" s="80"/>
      <c r="E5673" s="1"/>
      <c r="F5673" s="46"/>
      <c r="G5673" s="13"/>
      <c r="H5673" s="13"/>
      <c r="I5673" s="13"/>
      <c r="J5673" s="13"/>
      <c r="K5673" s="13"/>
      <c r="L5673"/>
      <c r="M5673"/>
      <c r="N5673" s="117"/>
      <c r="O5673" s="117"/>
      <c r="P5673" s="117"/>
      <c r="Q5673" s="117"/>
      <c r="R5673" s="117"/>
    </row>
    <row r="5674" spans="1:18" s="81" customFormat="1" x14ac:dyDescent="0.2">
      <c r="A5674"/>
      <c r="B5674" s="1"/>
      <c r="C5674"/>
      <c r="D5674" s="80"/>
      <c r="E5674" s="1"/>
      <c r="F5674" s="46"/>
      <c r="G5674" s="13"/>
      <c r="H5674" s="13"/>
      <c r="I5674" s="13"/>
      <c r="J5674" s="13"/>
      <c r="K5674" s="13"/>
      <c r="L5674"/>
      <c r="M5674"/>
      <c r="N5674" s="117"/>
      <c r="O5674" s="117"/>
      <c r="P5674" s="117"/>
      <c r="Q5674" s="117"/>
      <c r="R5674" s="117"/>
    </row>
    <row r="5675" spans="1:18" s="81" customFormat="1" x14ac:dyDescent="0.2">
      <c r="A5675"/>
      <c r="B5675" s="1"/>
      <c r="C5675"/>
      <c r="D5675" s="80"/>
      <c r="E5675" s="1"/>
      <c r="F5675" s="46"/>
      <c r="G5675" s="13"/>
      <c r="H5675" s="13"/>
      <c r="I5675" s="13"/>
      <c r="J5675" s="13"/>
      <c r="K5675" s="13"/>
      <c r="L5675"/>
      <c r="M5675"/>
      <c r="N5675" s="117"/>
      <c r="O5675" s="117"/>
      <c r="P5675" s="117"/>
      <c r="Q5675" s="117"/>
      <c r="R5675" s="117"/>
    </row>
    <row r="5676" spans="1:18" s="81" customFormat="1" x14ac:dyDescent="0.2">
      <c r="A5676"/>
      <c r="B5676" s="1"/>
      <c r="C5676"/>
      <c r="D5676" s="80"/>
      <c r="E5676" s="1"/>
      <c r="F5676" s="46"/>
      <c r="G5676" s="13"/>
      <c r="H5676" s="13"/>
      <c r="I5676" s="13"/>
      <c r="J5676" s="13"/>
      <c r="K5676" s="13"/>
      <c r="L5676"/>
      <c r="M5676"/>
      <c r="N5676" s="117"/>
      <c r="O5676" s="117"/>
      <c r="P5676" s="117"/>
      <c r="Q5676" s="117"/>
      <c r="R5676" s="117"/>
    </row>
    <row r="5677" spans="1:18" s="81" customFormat="1" x14ac:dyDescent="0.2">
      <c r="A5677"/>
      <c r="B5677" s="1"/>
      <c r="C5677"/>
      <c r="D5677" s="80"/>
      <c r="E5677" s="1"/>
      <c r="F5677" s="46"/>
      <c r="G5677" s="13"/>
      <c r="H5677" s="13"/>
      <c r="I5677" s="13"/>
      <c r="J5677" s="13"/>
      <c r="K5677" s="13"/>
      <c r="L5677"/>
      <c r="M5677"/>
      <c r="N5677" s="117"/>
      <c r="O5677" s="117"/>
      <c r="P5677" s="117"/>
      <c r="Q5677" s="117"/>
      <c r="R5677" s="117"/>
    </row>
    <row r="5678" spans="1:18" s="81" customFormat="1" x14ac:dyDescent="0.2">
      <c r="A5678"/>
      <c r="B5678" s="1"/>
      <c r="C5678"/>
      <c r="D5678" s="80"/>
      <c r="E5678" s="1"/>
      <c r="F5678" s="46"/>
      <c r="G5678" s="13"/>
      <c r="H5678" s="13"/>
      <c r="I5678" s="13"/>
      <c r="J5678" s="13"/>
      <c r="K5678" s="13"/>
      <c r="L5678"/>
      <c r="M5678"/>
      <c r="N5678" s="117"/>
      <c r="O5678" s="117"/>
      <c r="P5678" s="117"/>
      <c r="Q5678" s="117"/>
      <c r="R5678" s="117"/>
    </row>
    <row r="5679" spans="1:18" s="81" customFormat="1" x14ac:dyDescent="0.2">
      <c r="A5679"/>
      <c r="B5679" s="1"/>
      <c r="C5679"/>
      <c r="D5679" s="80"/>
      <c r="E5679" s="1"/>
      <c r="F5679" s="46"/>
      <c r="G5679" s="13"/>
      <c r="H5679" s="13"/>
      <c r="I5679" s="13"/>
      <c r="J5679" s="13"/>
      <c r="K5679" s="13"/>
      <c r="L5679"/>
      <c r="M5679"/>
      <c r="N5679" s="117"/>
      <c r="O5679" s="117"/>
      <c r="P5679" s="117"/>
      <c r="Q5679" s="117"/>
      <c r="R5679" s="117"/>
    </row>
    <row r="5680" spans="1:18" s="81" customFormat="1" x14ac:dyDescent="0.2">
      <c r="A5680"/>
      <c r="B5680" s="1"/>
      <c r="C5680"/>
      <c r="D5680" s="80"/>
      <c r="E5680" s="1"/>
      <c r="F5680" s="46"/>
      <c r="G5680" s="13"/>
      <c r="H5680" s="13"/>
      <c r="I5680" s="13"/>
      <c r="J5680" s="13"/>
      <c r="K5680" s="13"/>
      <c r="L5680"/>
      <c r="M5680"/>
      <c r="N5680" s="117"/>
      <c r="O5680" s="117"/>
      <c r="P5680" s="117"/>
      <c r="Q5680" s="117"/>
      <c r="R5680" s="117"/>
    </row>
    <row r="5681" spans="1:18" s="81" customFormat="1" x14ac:dyDescent="0.2">
      <c r="A5681"/>
      <c r="B5681" s="1"/>
      <c r="C5681"/>
      <c r="D5681" s="80"/>
      <c r="E5681" s="1"/>
      <c r="F5681" s="46"/>
      <c r="G5681" s="13"/>
      <c r="H5681" s="13"/>
      <c r="I5681" s="13"/>
      <c r="J5681" s="13"/>
      <c r="K5681" s="13"/>
      <c r="L5681"/>
      <c r="M5681"/>
      <c r="N5681" s="117"/>
      <c r="O5681" s="117"/>
      <c r="P5681" s="117"/>
      <c r="Q5681" s="117"/>
      <c r="R5681" s="117"/>
    </row>
    <row r="5682" spans="1:18" s="81" customFormat="1" x14ac:dyDescent="0.2">
      <c r="A5682"/>
      <c r="B5682" s="1"/>
      <c r="C5682"/>
      <c r="D5682" s="80"/>
      <c r="E5682" s="1"/>
      <c r="F5682" s="46"/>
      <c r="G5682" s="13"/>
      <c r="H5682" s="13"/>
      <c r="I5682" s="13"/>
      <c r="J5682" s="13"/>
      <c r="K5682" s="13"/>
      <c r="L5682"/>
      <c r="M5682"/>
      <c r="N5682" s="117"/>
      <c r="O5682" s="117"/>
      <c r="P5682" s="117"/>
      <c r="Q5682" s="117"/>
      <c r="R5682" s="117"/>
    </row>
    <row r="5683" spans="1:18" s="81" customFormat="1" x14ac:dyDescent="0.2">
      <c r="A5683"/>
      <c r="B5683" s="1"/>
      <c r="C5683"/>
      <c r="D5683" s="80"/>
      <c r="E5683" s="1"/>
      <c r="F5683" s="46"/>
      <c r="G5683" s="13"/>
      <c r="H5683" s="13"/>
      <c r="I5683" s="13"/>
      <c r="J5683" s="13"/>
      <c r="K5683" s="13"/>
      <c r="L5683"/>
      <c r="M5683"/>
      <c r="N5683" s="117"/>
      <c r="O5683" s="117"/>
      <c r="P5683" s="117"/>
      <c r="Q5683" s="117"/>
      <c r="R5683" s="117"/>
    </row>
    <row r="5684" spans="1:18" s="81" customFormat="1" x14ac:dyDescent="0.2">
      <c r="A5684"/>
      <c r="B5684" s="1"/>
      <c r="C5684"/>
      <c r="D5684" s="80"/>
      <c r="E5684" s="1"/>
      <c r="F5684" s="46"/>
      <c r="G5684" s="13"/>
      <c r="H5684" s="13"/>
      <c r="I5684" s="13"/>
      <c r="J5684" s="13"/>
      <c r="K5684" s="13"/>
      <c r="L5684"/>
      <c r="M5684"/>
      <c r="N5684" s="117"/>
      <c r="O5684" s="117"/>
      <c r="P5684" s="117"/>
      <c r="Q5684" s="117"/>
      <c r="R5684" s="117"/>
    </row>
    <row r="5685" spans="1:18" s="81" customFormat="1" x14ac:dyDescent="0.2">
      <c r="A5685"/>
      <c r="B5685" s="1"/>
      <c r="C5685"/>
      <c r="D5685" s="80"/>
      <c r="E5685" s="1"/>
      <c r="F5685" s="46"/>
      <c r="G5685" s="13"/>
      <c r="H5685" s="13"/>
      <c r="I5685" s="13"/>
      <c r="J5685" s="13"/>
      <c r="K5685" s="13"/>
      <c r="L5685"/>
      <c r="M5685"/>
      <c r="N5685" s="117"/>
      <c r="O5685" s="117"/>
      <c r="P5685" s="117"/>
      <c r="Q5685" s="117"/>
      <c r="R5685" s="117"/>
    </row>
    <row r="5686" spans="1:18" s="81" customFormat="1" x14ac:dyDescent="0.2">
      <c r="A5686"/>
      <c r="B5686" s="1"/>
      <c r="C5686"/>
      <c r="D5686" s="80"/>
      <c r="E5686" s="1"/>
      <c r="F5686" s="46"/>
      <c r="G5686" s="13"/>
      <c r="H5686" s="13"/>
      <c r="I5686" s="13"/>
      <c r="J5686" s="13"/>
      <c r="K5686" s="13"/>
      <c r="L5686"/>
      <c r="M5686"/>
      <c r="N5686" s="117"/>
      <c r="O5686" s="117"/>
      <c r="P5686" s="117"/>
      <c r="Q5686" s="117"/>
      <c r="R5686" s="117"/>
    </row>
    <row r="5687" spans="1:18" s="81" customFormat="1" x14ac:dyDescent="0.2">
      <c r="A5687"/>
      <c r="B5687" s="1"/>
      <c r="C5687"/>
      <c r="D5687" s="80"/>
      <c r="E5687" s="1"/>
      <c r="F5687" s="46"/>
      <c r="G5687" s="13"/>
      <c r="H5687" s="13"/>
      <c r="I5687" s="13"/>
      <c r="J5687" s="13"/>
      <c r="K5687" s="13"/>
      <c r="L5687"/>
      <c r="M5687"/>
      <c r="N5687" s="117"/>
      <c r="O5687" s="117"/>
      <c r="P5687" s="117"/>
      <c r="Q5687" s="117"/>
      <c r="R5687" s="117"/>
    </row>
    <row r="5688" spans="1:18" s="81" customFormat="1" x14ac:dyDescent="0.2">
      <c r="A5688"/>
      <c r="B5688" s="1"/>
      <c r="C5688"/>
      <c r="D5688" s="80"/>
      <c r="E5688" s="1"/>
      <c r="F5688" s="46"/>
      <c r="G5688" s="13"/>
      <c r="H5688" s="13"/>
      <c r="I5688" s="13"/>
      <c r="J5688" s="13"/>
      <c r="K5688" s="13"/>
      <c r="L5688"/>
      <c r="M5688"/>
      <c r="N5688" s="117"/>
      <c r="O5688" s="117"/>
      <c r="P5688" s="117"/>
      <c r="Q5688" s="117"/>
      <c r="R5688" s="117"/>
    </row>
    <row r="5689" spans="1:18" s="81" customFormat="1" x14ac:dyDescent="0.2">
      <c r="A5689"/>
      <c r="B5689" s="1"/>
      <c r="C5689"/>
      <c r="D5689" s="80"/>
      <c r="E5689" s="1"/>
      <c r="F5689" s="46"/>
      <c r="G5689" s="13"/>
      <c r="H5689" s="13"/>
      <c r="I5689" s="13"/>
      <c r="J5689" s="13"/>
      <c r="K5689" s="13"/>
      <c r="L5689"/>
      <c r="M5689"/>
      <c r="N5689" s="117"/>
      <c r="O5689" s="117"/>
      <c r="P5689" s="117"/>
      <c r="Q5689" s="117"/>
      <c r="R5689" s="117"/>
    </row>
    <row r="5690" spans="1:18" s="81" customFormat="1" x14ac:dyDescent="0.2">
      <c r="A5690"/>
      <c r="B5690" s="1"/>
      <c r="C5690"/>
      <c r="D5690" s="80"/>
      <c r="E5690" s="1"/>
      <c r="F5690" s="46"/>
      <c r="G5690" s="13"/>
      <c r="H5690" s="13"/>
      <c r="I5690" s="13"/>
      <c r="J5690" s="13"/>
      <c r="K5690" s="13"/>
      <c r="L5690"/>
      <c r="M5690"/>
      <c r="N5690" s="117"/>
      <c r="O5690" s="117"/>
      <c r="P5690" s="117"/>
      <c r="Q5690" s="117"/>
      <c r="R5690" s="117"/>
    </row>
    <row r="5691" spans="1:18" s="81" customFormat="1" x14ac:dyDescent="0.2">
      <c r="A5691"/>
      <c r="B5691" s="1"/>
      <c r="C5691"/>
      <c r="D5691" s="80"/>
      <c r="E5691" s="1"/>
      <c r="F5691" s="46"/>
      <c r="G5691" s="13"/>
      <c r="H5691" s="13"/>
      <c r="I5691" s="13"/>
      <c r="J5691" s="13"/>
      <c r="K5691" s="13"/>
      <c r="L5691"/>
      <c r="M5691"/>
      <c r="N5691" s="117"/>
      <c r="O5691" s="117"/>
      <c r="P5691" s="117"/>
      <c r="Q5691" s="117"/>
      <c r="R5691" s="117"/>
    </row>
    <row r="5692" spans="1:18" s="81" customFormat="1" x14ac:dyDescent="0.2">
      <c r="A5692"/>
      <c r="B5692" s="1"/>
      <c r="C5692"/>
      <c r="D5692" s="80"/>
      <c r="E5692" s="1"/>
      <c r="F5692" s="46"/>
      <c r="G5692" s="13"/>
      <c r="H5692" s="13"/>
      <c r="I5692" s="13"/>
      <c r="J5692" s="13"/>
      <c r="K5692" s="13"/>
      <c r="L5692"/>
      <c r="M5692"/>
      <c r="N5692" s="117"/>
      <c r="O5692" s="117"/>
      <c r="P5692" s="117"/>
      <c r="Q5692" s="117"/>
      <c r="R5692" s="117"/>
    </row>
    <row r="5693" spans="1:18" s="81" customFormat="1" x14ac:dyDescent="0.2">
      <c r="A5693"/>
      <c r="B5693" s="1"/>
      <c r="C5693"/>
      <c r="D5693" s="80"/>
      <c r="E5693" s="1"/>
      <c r="F5693" s="46"/>
      <c r="G5693" s="13"/>
      <c r="H5693" s="13"/>
      <c r="I5693" s="13"/>
      <c r="J5693" s="13"/>
      <c r="K5693" s="13"/>
      <c r="L5693"/>
      <c r="M5693"/>
      <c r="N5693" s="117"/>
      <c r="O5693" s="117"/>
      <c r="P5693" s="117"/>
      <c r="Q5693" s="117"/>
      <c r="R5693" s="117"/>
    </row>
    <row r="5694" spans="1:18" s="81" customFormat="1" x14ac:dyDescent="0.2">
      <c r="A5694"/>
      <c r="B5694" s="1"/>
      <c r="C5694"/>
      <c r="D5694" s="80"/>
      <c r="E5694" s="1"/>
      <c r="F5694" s="46"/>
      <c r="G5694" s="13"/>
      <c r="H5694" s="13"/>
      <c r="I5694" s="13"/>
      <c r="J5694" s="13"/>
      <c r="K5694" s="13"/>
      <c r="L5694"/>
      <c r="M5694"/>
      <c r="N5694" s="117"/>
      <c r="O5694" s="117"/>
      <c r="P5694" s="117"/>
      <c r="Q5694" s="117"/>
      <c r="R5694" s="117"/>
    </row>
    <row r="5695" spans="1:18" s="81" customFormat="1" x14ac:dyDescent="0.2">
      <c r="A5695"/>
      <c r="B5695" s="1"/>
      <c r="C5695"/>
      <c r="D5695" s="80"/>
      <c r="E5695" s="1"/>
      <c r="F5695" s="46"/>
      <c r="G5695" s="13"/>
      <c r="H5695" s="13"/>
      <c r="I5695" s="13"/>
      <c r="J5695" s="13"/>
      <c r="K5695" s="13"/>
      <c r="L5695"/>
      <c r="M5695"/>
      <c r="N5695" s="117"/>
      <c r="O5695" s="117"/>
      <c r="P5695" s="117"/>
      <c r="Q5695" s="117"/>
      <c r="R5695" s="117"/>
    </row>
    <row r="5696" spans="1:18" s="81" customFormat="1" x14ac:dyDescent="0.2">
      <c r="A5696"/>
      <c r="B5696" s="1"/>
      <c r="C5696"/>
      <c r="D5696" s="80"/>
      <c r="E5696" s="1"/>
      <c r="F5696" s="46"/>
      <c r="G5696" s="13"/>
      <c r="H5696" s="13"/>
      <c r="I5696" s="13"/>
      <c r="J5696" s="13"/>
      <c r="K5696" s="13"/>
      <c r="L5696"/>
      <c r="M5696"/>
      <c r="N5696" s="117"/>
      <c r="O5696" s="117"/>
      <c r="P5696" s="117"/>
      <c r="Q5696" s="117"/>
      <c r="R5696" s="117"/>
    </row>
    <row r="5697" spans="1:18" s="81" customFormat="1" x14ac:dyDescent="0.2">
      <c r="A5697"/>
      <c r="B5697" s="1"/>
      <c r="C5697"/>
      <c r="D5697" s="80"/>
      <c r="E5697" s="1"/>
      <c r="F5697" s="46"/>
      <c r="G5697" s="13"/>
      <c r="H5697" s="13"/>
      <c r="I5697" s="13"/>
      <c r="J5697" s="13"/>
      <c r="K5697" s="13"/>
      <c r="L5697"/>
      <c r="M5697"/>
      <c r="N5697" s="117"/>
      <c r="O5697" s="117"/>
      <c r="P5697" s="117"/>
      <c r="Q5697" s="117"/>
      <c r="R5697" s="117"/>
    </row>
    <row r="5698" spans="1:18" s="81" customFormat="1" x14ac:dyDescent="0.2">
      <c r="A5698"/>
      <c r="B5698" s="1"/>
      <c r="C5698"/>
      <c r="D5698" s="80"/>
      <c r="E5698" s="1"/>
      <c r="F5698" s="46"/>
      <c r="G5698" s="13"/>
      <c r="H5698" s="13"/>
      <c r="I5698" s="13"/>
      <c r="J5698" s="13"/>
      <c r="K5698" s="13"/>
      <c r="L5698"/>
      <c r="M5698"/>
      <c r="N5698" s="117"/>
      <c r="O5698" s="117"/>
      <c r="P5698" s="117"/>
      <c r="Q5698" s="117"/>
      <c r="R5698" s="117"/>
    </row>
    <row r="5699" spans="1:18" s="81" customFormat="1" x14ac:dyDescent="0.2">
      <c r="A5699"/>
      <c r="B5699" s="1"/>
      <c r="C5699"/>
      <c r="D5699" s="80"/>
      <c r="E5699" s="1"/>
      <c r="F5699" s="46"/>
      <c r="G5699" s="13"/>
      <c r="H5699" s="13"/>
      <c r="I5699" s="13"/>
      <c r="J5699" s="13"/>
      <c r="K5699" s="13"/>
      <c r="L5699"/>
      <c r="M5699"/>
      <c r="N5699" s="117"/>
      <c r="O5699" s="117"/>
      <c r="P5699" s="117"/>
      <c r="Q5699" s="117"/>
      <c r="R5699" s="117"/>
    </row>
    <row r="5700" spans="1:18" s="81" customFormat="1" x14ac:dyDescent="0.2">
      <c r="A5700"/>
      <c r="B5700" s="1"/>
      <c r="C5700"/>
      <c r="D5700" s="80"/>
      <c r="E5700" s="1"/>
      <c r="F5700" s="46"/>
      <c r="G5700" s="13"/>
      <c r="H5700" s="13"/>
      <c r="I5700" s="13"/>
      <c r="J5700" s="13"/>
      <c r="K5700" s="13"/>
      <c r="L5700"/>
      <c r="M5700"/>
      <c r="N5700" s="117"/>
      <c r="O5700" s="117"/>
      <c r="P5700" s="117"/>
      <c r="Q5700" s="117"/>
      <c r="R5700" s="117"/>
    </row>
    <row r="5701" spans="1:18" s="81" customFormat="1" x14ac:dyDescent="0.2">
      <c r="A5701"/>
      <c r="B5701" s="1"/>
      <c r="C5701"/>
      <c r="D5701" s="80"/>
      <c r="E5701" s="1"/>
      <c r="F5701" s="46"/>
      <c r="G5701" s="13"/>
      <c r="H5701" s="13"/>
      <c r="I5701" s="13"/>
      <c r="J5701" s="13"/>
      <c r="K5701" s="13"/>
      <c r="L5701"/>
      <c r="M5701"/>
      <c r="N5701" s="117"/>
      <c r="O5701" s="117"/>
      <c r="P5701" s="117"/>
      <c r="Q5701" s="117"/>
      <c r="R5701" s="117"/>
    </row>
    <row r="5702" spans="1:18" s="81" customFormat="1" x14ac:dyDescent="0.2">
      <c r="A5702"/>
      <c r="B5702" s="1"/>
      <c r="C5702"/>
      <c r="D5702" s="80"/>
      <c r="E5702" s="1"/>
      <c r="F5702" s="46"/>
      <c r="G5702" s="13"/>
      <c r="H5702" s="13"/>
      <c r="I5702" s="13"/>
      <c r="J5702" s="13"/>
      <c r="K5702" s="13"/>
      <c r="L5702"/>
      <c r="M5702"/>
      <c r="N5702" s="117"/>
      <c r="O5702" s="117"/>
      <c r="P5702" s="117"/>
      <c r="Q5702" s="117"/>
      <c r="R5702" s="117"/>
    </row>
    <row r="5703" spans="1:18" s="81" customFormat="1" x14ac:dyDescent="0.2">
      <c r="A5703"/>
      <c r="B5703" s="1"/>
      <c r="C5703"/>
      <c r="D5703" s="80"/>
      <c r="E5703" s="1"/>
      <c r="F5703" s="46"/>
      <c r="G5703" s="13"/>
      <c r="H5703" s="13"/>
      <c r="I5703" s="13"/>
      <c r="J5703" s="13"/>
      <c r="K5703" s="13"/>
      <c r="L5703"/>
      <c r="M5703"/>
      <c r="N5703" s="117"/>
      <c r="O5703" s="117"/>
      <c r="P5703" s="117"/>
      <c r="Q5703" s="117"/>
      <c r="R5703" s="117"/>
    </row>
    <row r="5704" spans="1:18" s="81" customFormat="1" x14ac:dyDescent="0.2">
      <c r="A5704"/>
      <c r="B5704" s="1"/>
      <c r="C5704"/>
      <c r="D5704" s="80"/>
      <c r="E5704" s="1"/>
      <c r="F5704" s="46"/>
      <c r="G5704" s="13"/>
      <c r="H5704" s="13"/>
      <c r="I5704" s="13"/>
      <c r="J5704" s="13"/>
      <c r="K5704" s="13"/>
      <c r="L5704"/>
      <c r="M5704"/>
      <c r="N5704" s="117"/>
      <c r="O5704" s="117"/>
      <c r="P5704" s="117"/>
      <c r="Q5704" s="117"/>
      <c r="R5704" s="117"/>
    </row>
    <row r="5705" spans="1:18" s="81" customFormat="1" x14ac:dyDescent="0.2">
      <c r="A5705"/>
      <c r="B5705" s="1"/>
      <c r="C5705"/>
      <c r="D5705" s="80"/>
      <c r="E5705" s="1"/>
      <c r="F5705" s="46"/>
      <c r="G5705" s="13"/>
      <c r="H5705" s="13"/>
      <c r="I5705" s="13"/>
      <c r="J5705" s="13"/>
      <c r="K5705" s="13"/>
      <c r="L5705"/>
      <c r="M5705"/>
      <c r="N5705" s="117"/>
      <c r="O5705" s="117"/>
      <c r="P5705" s="117"/>
      <c r="Q5705" s="117"/>
      <c r="R5705" s="117"/>
    </row>
    <row r="5706" spans="1:18" s="81" customFormat="1" x14ac:dyDescent="0.2">
      <c r="A5706"/>
      <c r="B5706" s="1"/>
      <c r="C5706"/>
      <c r="D5706" s="80"/>
      <c r="E5706" s="1"/>
      <c r="F5706" s="46"/>
      <c r="G5706" s="13"/>
      <c r="H5706" s="13"/>
      <c r="I5706" s="13"/>
      <c r="J5706" s="13"/>
      <c r="K5706" s="13"/>
      <c r="L5706"/>
      <c r="M5706"/>
      <c r="N5706" s="117"/>
      <c r="O5706" s="117"/>
      <c r="P5706" s="117"/>
      <c r="Q5706" s="117"/>
      <c r="R5706" s="117"/>
    </row>
    <row r="5707" spans="1:18" s="81" customFormat="1" x14ac:dyDescent="0.2">
      <c r="A5707"/>
      <c r="B5707" s="1"/>
      <c r="C5707"/>
      <c r="D5707" s="80"/>
      <c r="E5707" s="1"/>
      <c r="F5707" s="46"/>
      <c r="G5707" s="13"/>
      <c r="H5707" s="13"/>
      <c r="I5707" s="13"/>
      <c r="J5707" s="13"/>
      <c r="K5707" s="13"/>
      <c r="L5707"/>
      <c r="M5707"/>
      <c r="N5707" s="117"/>
      <c r="O5707" s="117"/>
      <c r="P5707" s="117"/>
      <c r="Q5707" s="117"/>
      <c r="R5707" s="117"/>
    </row>
    <row r="5708" spans="1:18" s="81" customFormat="1" x14ac:dyDescent="0.2">
      <c r="A5708"/>
      <c r="B5708" s="1"/>
      <c r="C5708"/>
      <c r="D5708" s="80"/>
      <c r="E5708" s="1"/>
      <c r="F5708" s="46"/>
      <c r="G5708" s="13"/>
      <c r="H5708" s="13"/>
      <c r="I5708" s="13"/>
      <c r="J5708" s="13"/>
      <c r="K5708" s="13"/>
      <c r="L5708"/>
      <c r="M5708"/>
      <c r="N5708" s="117"/>
      <c r="O5708" s="117"/>
      <c r="P5708" s="117"/>
      <c r="Q5708" s="117"/>
      <c r="R5708" s="117"/>
    </row>
    <row r="5709" spans="1:18" s="81" customFormat="1" x14ac:dyDescent="0.2">
      <c r="A5709"/>
      <c r="B5709" s="1"/>
      <c r="C5709"/>
      <c r="D5709" s="80"/>
      <c r="E5709" s="1"/>
      <c r="F5709" s="46"/>
      <c r="G5709" s="13"/>
      <c r="H5709" s="13"/>
      <c r="I5709" s="13"/>
      <c r="J5709" s="13"/>
      <c r="K5709" s="13"/>
      <c r="L5709"/>
      <c r="M5709"/>
      <c r="N5709" s="117"/>
      <c r="O5709" s="117"/>
      <c r="P5709" s="117"/>
      <c r="Q5709" s="117"/>
      <c r="R5709" s="117"/>
    </row>
    <row r="5710" spans="1:18" s="81" customFormat="1" x14ac:dyDescent="0.2">
      <c r="A5710"/>
      <c r="B5710" s="1"/>
      <c r="C5710"/>
      <c r="D5710" s="80"/>
      <c r="E5710" s="1"/>
      <c r="F5710" s="46"/>
      <c r="G5710" s="13"/>
      <c r="H5710" s="13"/>
      <c r="I5710" s="13"/>
      <c r="J5710" s="13"/>
      <c r="K5710" s="13"/>
      <c r="L5710"/>
      <c r="M5710"/>
      <c r="N5710" s="117"/>
      <c r="O5710" s="117"/>
      <c r="P5710" s="117"/>
      <c r="Q5710" s="117"/>
      <c r="R5710" s="117"/>
    </row>
    <row r="5711" spans="1:18" s="81" customFormat="1" x14ac:dyDescent="0.2">
      <c r="A5711"/>
      <c r="B5711" s="1"/>
      <c r="C5711"/>
      <c r="D5711" s="80"/>
      <c r="E5711" s="1"/>
      <c r="F5711" s="46"/>
      <c r="G5711" s="13"/>
      <c r="H5711" s="13"/>
      <c r="I5711" s="13"/>
      <c r="J5711" s="13"/>
      <c r="K5711" s="13"/>
      <c r="L5711"/>
      <c r="M5711"/>
      <c r="N5711" s="117"/>
      <c r="O5711" s="117"/>
      <c r="P5711" s="117"/>
      <c r="Q5711" s="117"/>
      <c r="R5711" s="117"/>
    </row>
    <row r="5712" spans="1:18" s="81" customFormat="1" x14ac:dyDescent="0.2">
      <c r="A5712"/>
      <c r="B5712" s="1"/>
      <c r="C5712"/>
      <c r="D5712" s="80"/>
      <c r="E5712" s="1"/>
      <c r="F5712" s="46"/>
      <c r="G5712" s="13"/>
      <c r="H5712" s="13"/>
      <c r="I5712" s="13"/>
      <c r="J5712" s="13"/>
      <c r="K5712" s="13"/>
      <c r="L5712"/>
      <c r="M5712"/>
      <c r="N5712" s="117"/>
      <c r="O5712" s="117"/>
      <c r="P5712" s="117"/>
      <c r="Q5712" s="117"/>
      <c r="R5712" s="117"/>
    </row>
    <row r="5713" spans="1:18" s="81" customFormat="1" x14ac:dyDescent="0.2">
      <c r="A5713"/>
      <c r="B5713" s="1"/>
      <c r="C5713"/>
      <c r="D5713" s="80"/>
      <c r="E5713" s="1"/>
      <c r="F5713" s="46"/>
      <c r="G5713" s="13"/>
      <c r="H5713" s="13"/>
      <c r="I5713" s="13"/>
      <c r="J5713" s="13"/>
      <c r="K5713" s="13"/>
      <c r="L5713"/>
      <c r="M5713"/>
      <c r="N5713" s="117"/>
      <c r="O5713" s="117"/>
      <c r="P5713" s="117"/>
      <c r="Q5713" s="117"/>
      <c r="R5713" s="117"/>
    </row>
    <row r="5714" spans="1:18" s="81" customFormat="1" x14ac:dyDescent="0.2">
      <c r="A5714"/>
      <c r="B5714" s="1"/>
      <c r="C5714"/>
      <c r="D5714" s="80"/>
      <c r="E5714" s="1"/>
      <c r="F5714" s="46"/>
      <c r="G5714" s="13"/>
      <c r="H5714" s="13"/>
      <c r="I5714" s="13"/>
      <c r="J5714" s="13"/>
      <c r="K5714" s="13"/>
      <c r="L5714"/>
      <c r="M5714"/>
      <c r="N5714" s="117"/>
      <c r="O5714" s="117"/>
      <c r="P5714" s="117"/>
      <c r="Q5714" s="117"/>
      <c r="R5714" s="117"/>
    </row>
    <row r="5715" spans="1:18" s="81" customFormat="1" x14ac:dyDescent="0.2">
      <c r="A5715"/>
      <c r="B5715" s="1"/>
      <c r="C5715"/>
      <c r="D5715" s="80"/>
      <c r="E5715" s="1"/>
      <c r="F5715" s="46"/>
      <c r="G5715" s="13"/>
      <c r="H5715" s="13"/>
      <c r="I5715" s="13"/>
      <c r="J5715" s="13"/>
      <c r="K5715" s="13"/>
      <c r="L5715"/>
      <c r="M5715"/>
      <c r="N5715" s="117"/>
      <c r="O5715" s="117"/>
      <c r="P5715" s="117"/>
      <c r="Q5715" s="117"/>
      <c r="R5715" s="117"/>
    </row>
    <row r="5716" spans="1:18" s="81" customFormat="1" x14ac:dyDescent="0.2">
      <c r="A5716"/>
      <c r="B5716" s="1"/>
      <c r="C5716"/>
      <c r="D5716" s="80"/>
      <c r="E5716" s="1"/>
      <c r="F5716" s="46"/>
      <c r="G5716" s="13"/>
      <c r="H5716" s="13"/>
      <c r="I5716" s="13"/>
      <c r="J5716" s="13"/>
      <c r="K5716" s="13"/>
      <c r="L5716"/>
      <c r="M5716"/>
      <c r="N5716" s="117"/>
      <c r="O5716" s="117"/>
      <c r="P5716" s="117"/>
      <c r="Q5716" s="117"/>
      <c r="R5716" s="117"/>
    </row>
    <row r="5717" spans="1:18" s="81" customFormat="1" x14ac:dyDescent="0.2">
      <c r="A5717"/>
      <c r="B5717" s="1"/>
      <c r="C5717"/>
      <c r="D5717" s="80"/>
      <c r="E5717" s="1"/>
      <c r="F5717" s="46"/>
      <c r="G5717" s="13"/>
      <c r="H5717" s="13"/>
      <c r="I5717" s="13"/>
      <c r="J5717" s="13"/>
      <c r="K5717" s="13"/>
      <c r="L5717"/>
      <c r="M5717"/>
      <c r="N5717" s="117"/>
      <c r="O5717" s="117"/>
      <c r="P5717" s="117"/>
      <c r="Q5717" s="117"/>
      <c r="R5717" s="117"/>
    </row>
    <row r="5718" spans="1:18" s="81" customFormat="1" x14ac:dyDescent="0.2">
      <c r="A5718"/>
      <c r="B5718" s="1"/>
      <c r="C5718"/>
      <c r="D5718" s="80"/>
      <c r="E5718" s="1"/>
      <c r="F5718" s="46"/>
      <c r="G5718" s="13"/>
      <c r="H5718" s="13"/>
      <c r="I5718" s="13"/>
      <c r="J5718" s="13"/>
      <c r="K5718" s="13"/>
      <c r="L5718"/>
      <c r="M5718"/>
      <c r="N5718" s="117"/>
      <c r="O5718" s="117"/>
      <c r="P5718" s="117"/>
      <c r="Q5718" s="117"/>
      <c r="R5718" s="117"/>
    </row>
    <row r="5719" spans="1:18" s="81" customFormat="1" x14ac:dyDescent="0.2">
      <c r="A5719"/>
      <c r="B5719" s="1"/>
      <c r="C5719"/>
      <c r="D5719" s="80"/>
      <c r="E5719" s="1"/>
      <c r="F5719" s="46"/>
      <c r="G5719" s="13"/>
      <c r="H5719" s="13"/>
      <c r="I5719" s="13"/>
      <c r="J5719" s="13"/>
      <c r="K5719" s="13"/>
      <c r="L5719"/>
      <c r="M5719"/>
      <c r="N5719" s="117"/>
      <c r="O5719" s="117"/>
      <c r="P5719" s="117"/>
      <c r="Q5719" s="117"/>
      <c r="R5719" s="117"/>
    </row>
    <row r="5720" spans="1:18" s="81" customFormat="1" x14ac:dyDescent="0.2">
      <c r="A5720"/>
      <c r="B5720" s="1"/>
      <c r="C5720"/>
      <c r="D5720" s="80"/>
      <c r="E5720" s="1"/>
      <c r="F5720" s="46"/>
      <c r="G5720" s="13"/>
      <c r="H5720" s="13"/>
      <c r="I5720" s="13"/>
      <c r="J5720" s="13"/>
      <c r="K5720" s="13"/>
      <c r="L5720"/>
      <c r="M5720"/>
      <c r="N5720" s="117"/>
      <c r="O5720" s="117"/>
      <c r="P5720" s="117"/>
      <c r="Q5720" s="117"/>
      <c r="R5720" s="117"/>
    </row>
    <row r="5721" spans="1:18" s="81" customFormat="1" x14ac:dyDescent="0.2">
      <c r="A5721"/>
      <c r="B5721" s="1"/>
      <c r="C5721"/>
      <c r="D5721" s="80"/>
      <c r="E5721" s="1"/>
      <c r="F5721" s="46"/>
      <c r="G5721" s="13"/>
      <c r="H5721" s="13"/>
      <c r="I5721" s="13"/>
      <c r="J5721" s="13"/>
      <c r="K5721" s="13"/>
      <c r="L5721"/>
      <c r="M5721"/>
      <c r="N5721" s="117"/>
      <c r="O5721" s="117"/>
      <c r="P5721" s="117"/>
      <c r="Q5721" s="117"/>
      <c r="R5721" s="117"/>
    </row>
    <row r="5722" spans="1:18" s="81" customFormat="1" x14ac:dyDescent="0.2">
      <c r="A5722"/>
      <c r="B5722" s="1"/>
      <c r="C5722"/>
      <c r="D5722" s="80"/>
      <c r="E5722" s="1"/>
      <c r="F5722" s="46"/>
      <c r="G5722" s="13"/>
      <c r="H5722" s="13"/>
      <c r="I5722" s="13"/>
      <c r="J5722" s="13"/>
      <c r="K5722" s="13"/>
      <c r="L5722"/>
      <c r="M5722"/>
      <c r="N5722" s="117"/>
      <c r="O5722" s="117"/>
      <c r="P5722" s="117"/>
      <c r="Q5722" s="117"/>
      <c r="R5722" s="117"/>
    </row>
    <row r="5723" spans="1:18" s="81" customFormat="1" x14ac:dyDescent="0.2">
      <c r="A5723"/>
      <c r="B5723" s="1"/>
      <c r="C5723"/>
      <c r="D5723" s="80"/>
      <c r="E5723" s="1"/>
      <c r="F5723" s="46"/>
      <c r="G5723" s="13"/>
      <c r="H5723" s="13"/>
      <c r="I5723" s="13"/>
      <c r="J5723" s="13"/>
      <c r="K5723" s="13"/>
      <c r="L5723"/>
      <c r="M5723"/>
      <c r="N5723" s="117"/>
      <c r="O5723" s="117"/>
      <c r="P5723" s="117"/>
      <c r="Q5723" s="117"/>
      <c r="R5723" s="117"/>
    </row>
    <row r="5724" spans="1:18" s="81" customFormat="1" x14ac:dyDescent="0.2">
      <c r="A5724"/>
      <c r="B5724" s="1"/>
      <c r="C5724"/>
      <c r="D5724" s="80"/>
      <c r="E5724" s="1"/>
      <c r="F5724" s="46"/>
      <c r="G5724" s="13"/>
      <c r="H5724" s="13"/>
      <c r="I5724" s="13"/>
      <c r="J5724" s="13"/>
      <c r="K5724" s="13"/>
      <c r="L5724"/>
      <c r="M5724"/>
      <c r="N5724" s="117"/>
      <c r="O5724" s="117"/>
      <c r="P5724" s="117"/>
      <c r="Q5724" s="117"/>
      <c r="R5724" s="117"/>
    </row>
    <row r="5725" spans="1:18" s="81" customFormat="1" x14ac:dyDescent="0.2">
      <c r="A5725"/>
      <c r="B5725" s="1"/>
      <c r="C5725"/>
      <c r="D5725" s="80"/>
      <c r="E5725" s="1"/>
      <c r="F5725" s="46"/>
      <c r="G5725" s="13"/>
      <c r="H5725" s="13"/>
      <c r="I5725" s="13"/>
      <c r="J5725" s="13"/>
      <c r="K5725" s="13"/>
      <c r="L5725"/>
      <c r="M5725"/>
      <c r="N5725" s="117"/>
      <c r="O5725" s="117"/>
      <c r="P5725" s="117"/>
      <c r="Q5725" s="117"/>
      <c r="R5725" s="117"/>
    </row>
    <row r="5726" spans="1:18" s="81" customFormat="1" x14ac:dyDescent="0.2">
      <c r="A5726"/>
      <c r="B5726" s="1"/>
      <c r="C5726"/>
      <c r="D5726" s="80"/>
      <c r="E5726" s="1"/>
      <c r="F5726" s="46"/>
      <c r="G5726" s="13"/>
      <c r="H5726" s="13"/>
      <c r="I5726" s="13"/>
      <c r="J5726" s="13"/>
      <c r="K5726" s="13"/>
      <c r="L5726"/>
      <c r="M5726"/>
      <c r="N5726" s="117"/>
      <c r="O5726" s="117"/>
      <c r="P5726" s="117"/>
      <c r="Q5726" s="117"/>
      <c r="R5726" s="117"/>
    </row>
    <row r="5727" spans="1:18" s="81" customFormat="1" x14ac:dyDescent="0.2">
      <c r="A5727"/>
      <c r="B5727" s="1"/>
      <c r="C5727"/>
      <c r="D5727" s="80"/>
      <c r="E5727" s="1"/>
      <c r="F5727" s="46"/>
      <c r="G5727" s="13"/>
      <c r="H5727" s="13"/>
      <c r="I5727" s="13"/>
      <c r="J5727" s="13"/>
      <c r="K5727" s="13"/>
      <c r="L5727"/>
      <c r="M5727"/>
      <c r="N5727" s="117"/>
      <c r="O5727" s="117"/>
      <c r="P5727" s="117"/>
      <c r="Q5727" s="117"/>
      <c r="R5727" s="117"/>
    </row>
    <row r="5728" spans="1:18" s="81" customFormat="1" x14ac:dyDescent="0.2">
      <c r="A5728"/>
      <c r="B5728" s="1"/>
      <c r="C5728"/>
      <c r="D5728" s="80"/>
      <c r="E5728" s="1"/>
      <c r="F5728" s="46"/>
      <c r="G5728" s="13"/>
      <c r="H5728" s="13"/>
      <c r="I5728" s="13"/>
      <c r="J5728" s="13"/>
      <c r="K5728" s="13"/>
      <c r="L5728"/>
      <c r="M5728"/>
      <c r="N5728" s="117"/>
      <c r="O5728" s="117"/>
      <c r="P5728" s="117"/>
      <c r="Q5728" s="117"/>
      <c r="R5728" s="117"/>
    </row>
    <row r="5729" spans="1:18" s="81" customFormat="1" x14ac:dyDescent="0.2">
      <c r="A5729"/>
      <c r="B5729" s="1"/>
      <c r="C5729"/>
      <c r="D5729" s="80"/>
      <c r="E5729" s="1"/>
      <c r="F5729" s="46"/>
      <c r="G5729" s="13"/>
      <c r="H5729" s="13"/>
      <c r="I5729" s="13"/>
      <c r="J5729" s="13"/>
      <c r="K5729" s="13"/>
      <c r="L5729"/>
      <c r="M5729"/>
      <c r="N5729" s="117"/>
      <c r="O5729" s="117"/>
      <c r="P5729" s="117"/>
      <c r="Q5729" s="117"/>
      <c r="R5729" s="117"/>
    </row>
    <row r="5730" spans="1:18" s="81" customFormat="1" x14ac:dyDescent="0.2">
      <c r="A5730"/>
      <c r="B5730" s="1"/>
      <c r="C5730"/>
      <c r="D5730" s="80"/>
      <c r="E5730" s="1"/>
      <c r="F5730" s="46"/>
      <c r="G5730" s="13"/>
      <c r="H5730" s="13"/>
      <c r="I5730" s="13"/>
      <c r="J5730" s="13"/>
      <c r="K5730" s="13"/>
      <c r="L5730"/>
      <c r="M5730"/>
      <c r="N5730" s="117"/>
      <c r="O5730" s="117"/>
      <c r="P5730" s="117"/>
      <c r="Q5730" s="117"/>
      <c r="R5730" s="117"/>
    </row>
    <row r="5731" spans="1:18" s="81" customFormat="1" x14ac:dyDescent="0.2">
      <c r="A5731"/>
      <c r="B5731" s="1"/>
      <c r="C5731"/>
      <c r="D5731" s="80"/>
      <c r="E5731" s="1"/>
      <c r="F5731" s="46"/>
      <c r="G5731" s="13"/>
      <c r="H5731" s="13"/>
      <c r="I5731" s="13"/>
      <c r="J5731" s="13"/>
      <c r="K5731" s="13"/>
      <c r="L5731"/>
      <c r="M5731"/>
      <c r="N5731" s="117"/>
      <c r="O5731" s="117"/>
      <c r="P5731" s="117"/>
      <c r="Q5731" s="117"/>
      <c r="R5731" s="117"/>
    </row>
    <row r="5732" spans="1:18" s="81" customFormat="1" x14ac:dyDescent="0.2">
      <c r="A5732"/>
      <c r="B5732" s="1"/>
      <c r="C5732"/>
      <c r="D5732" s="80"/>
      <c r="E5732" s="1"/>
      <c r="F5732" s="46"/>
      <c r="G5732" s="13"/>
      <c r="H5732" s="13"/>
      <c r="I5732" s="13"/>
      <c r="J5732" s="13"/>
      <c r="K5732" s="13"/>
      <c r="L5732"/>
      <c r="M5732"/>
      <c r="N5732" s="117"/>
      <c r="O5732" s="117"/>
      <c r="P5732" s="117"/>
      <c r="Q5732" s="117"/>
      <c r="R5732" s="117"/>
    </row>
    <row r="5733" spans="1:18" s="81" customFormat="1" x14ac:dyDescent="0.2">
      <c r="A5733"/>
      <c r="B5733" s="1"/>
      <c r="C5733"/>
      <c r="D5733" s="80"/>
      <c r="E5733" s="1"/>
      <c r="F5733" s="46"/>
      <c r="G5733" s="13"/>
      <c r="H5733" s="13"/>
      <c r="I5733" s="13"/>
      <c r="J5733" s="13"/>
      <c r="K5733" s="13"/>
      <c r="L5733"/>
      <c r="M5733"/>
      <c r="N5733" s="117"/>
      <c r="O5733" s="117"/>
      <c r="P5733" s="117"/>
      <c r="Q5733" s="117"/>
      <c r="R5733" s="117"/>
    </row>
    <row r="5734" spans="1:18" s="81" customFormat="1" x14ac:dyDescent="0.2">
      <c r="A5734"/>
      <c r="B5734" s="1"/>
      <c r="C5734"/>
      <c r="D5734" s="80"/>
      <c r="E5734" s="1"/>
      <c r="F5734" s="46"/>
      <c r="G5734" s="13"/>
      <c r="H5734" s="13"/>
      <c r="I5734" s="13"/>
      <c r="J5734" s="13"/>
      <c r="K5734" s="13"/>
      <c r="L5734"/>
      <c r="M5734"/>
      <c r="N5734" s="117"/>
      <c r="O5734" s="117"/>
      <c r="P5734" s="117"/>
      <c r="Q5734" s="117"/>
      <c r="R5734" s="117"/>
    </row>
    <row r="5735" spans="1:18" s="81" customFormat="1" x14ac:dyDescent="0.2">
      <c r="A5735"/>
      <c r="B5735" s="1"/>
      <c r="C5735"/>
      <c r="D5735" s="80"/>
      <c r="E5735" s="1"/>
      <c r="F5735" s="46"/>
      <c r="G5735" s="13"/>
      <c r="H5735" s="13"/>
      <c r="I5735" s="13"/>
      <c r="J5735" s="13"/>
      <c r="K5735" s="13"/>
      <c r="L5735"/>
      <c r="M5735"/>
      <c r="N5735" s="117"/>
      <c r="O5735" s="117"/>
      <c r="P5735" s="117"/>
      <c r="Q5735" s="117"/>
      <c r="R5735" s="117"/>
    </row>
    <row r="5736" spans="1:18" s="81" customFormat="1" x14ac:dyDescent="0.2">
      <c r="A5736"/>
      <c r="B5736" s="1"/>
      <c r="C5736"/>
      <c r="D5736" s="80"/>
      <c r="E5736" s="1"/>
      <c r="F5736" s="46"/>
      <c r="G5736" s="13"/>
      <c r="H5736" s="13"/>
      <c r="I5736" s="13"/>
      <c r="J5736" s="13"/>
      <c r="K5736" s="13"/>
      <c r="L5736"/>
      <c r="M5736"/>
      <c r="N5736" s="117"/>
      <c r="O5736" s="117"/>
      <c r="P5736" s="117"/>
      <c r="Q5736" s="117"/>
      <c r="R5736" s="117"/>
    </row>
    <row r="5737" spans="1:18" s="81" customFormat="1" x14ac:dyDescent="0.2">
      <c r="A5737"/>
      <c r="B5737" s="1"/>
      <c r="C5737"/>
      <c r="D5737" s="80"/>
      <c r="E5737" s="1"/>
      <c r="F5737" s="46"/>
      <c r="G5737" s="13"/>
      <c r="H5737" s="13"/>
      <c r="I5737" s="13"/>
      <c r="J5737" s="13"/>
      <c r="K5737" s="13"/>
      <c r="L5737"/>
      <c r="M5737"/>
      <c r="N5737" s="117"/>
      <c r="O5737" s="117"/>
      <c r="P5737" s="117"/>
      <c r="Q5737" s="117"/>
      <c r="R5737" s="117"/>
    </row>
    <row r="5738" spans="1:18" s="81" customFormat="1" x14ac:dyDescent="0.2">
      <c r="A5738"/>
      <c r="B5738" s="1"/>
      <c r="C5738"/>
      <c r="D5738" s="80"/>
      <c r="E5738" s="1"/>
      <c r="F5738" s="46"/>
      <c r="G5738" s="13"/>
      <c r="H5738" s="13"/>
      <c r="I5738" s="13"/>
      <c r="J5738" s="13"/>
      <c r="K5738" s="13"/>
      <c r="L5738"/>
      <c r="M5738"/>
      <c r="N5738" s="117"/>
      <c r="O5738" s="117"/>
      <c r="P5738" s="117"/>
      <c r="Q5738" s="117"/>
      <c r="R5738" s="117"/>
    </row>
    <row r="5739" spans="1:18" s="81" customFormat="1" x14ac:dyDescent="0.2">
      <c r="A5739"/>
      <c r="B5739" s="1"/>
      <c r="C5739"/>
      <c r="D5739" s="80"/>
      <c r="E5739" s="1"/>
      <c r="F5739" s="46"/>
      <c r="G5739" s="13"/>
      <c r="H5739" s="13"/>
      <c r="I5739" s="13"/>
      <c r="J5739" s="13"/>
      <c r="K5739" s="13"/>
      <c r="L5739"/>
      <c r="M5739"/>
      <c r="N5739" s="117"/>
      <c r="O5739" s="117"/>
      <c r="P5739" s="117"/>
      <c r="Q5739" s="117"/>
      <c r="R5739" s="117"/>
    </row>
    <row r="5740" spans="1:18" s="81" customFormat="1" x14ac:dyDescent="0.2">
      <c r="A5740"/>
      <c r="B5740" s="1"/>
      <c r="C5740"/>
      <c r="D5740" s="80"/>
      <c r="E5740" s="1"/>
      <c r="F5740" s="46"/>
      <c r="G5740" s="13"/>
      <c r="H5740" s="13"/>
      <c r="I5740" s="13"/>
      <c r="J5740" s="13"/>
      <c r="K5740" s="13"/>
      <c r="L5740"/>
      <c r="M5740"/>
      <c r="N5740" s="117"/>
      <c r="O5740" s="117"/>
      <c r="P5740" s="117"/>
      <c r="Q5740" s="117"/>
      <c r="R5740" s="117"/>
    </row>
    <row r="5741" spans="1:18" s="81" customFormat="1" x14ac:dyDescent="0.2">
      <c r="A5741"/>
      <c r="B5741" s="1"/>
      <c r="C5741"/>
      <c r="D5741" s="80"/>
      <c r="E5741" s="1"/>
      <c r="F5741" s="46"/>
      <c r="G5741" s="13"/>
      <c r="H5741" s="13"/>
      <c r="I5741" s="13"/>
      <c r="J5741" s="13"/>
      <c r="K5741" s="13"/>
      <c r="L5741"/>
      <c r="M5741"/>
      <c r="N5741" s="117"/>
      <c r="O5741" s="117"/>
      <c r="P5741" s="117"/>
      <c r="Q5741" s="117"/>
      <c r="R5741" s="117"/>
    </row>
    <row r="5742" spans="1:18" s="81" customFormat="1" x14ac:dyDescent="0.2">
      <c r="A5742"/>
      <c r="B5742" s="1"/>
      <c r="C5742"/>
      <c r="D5742" s="80"/>
      <c r="E5742" s="1"/>
      <c r="F5742" s="46"/>
      <c r="G5742" s="13"/>
      <c r="H5742" s="13"/>
      <c r="I5742" s="13"/>
      <c r="J5742" s="13"/>
      <c r="K5742" s="13"/>
      <c r="L5742"/>
      <c r="M5742"/>
      <c r="N5742" s="117"/>
      <c r="O5742" s="117"/>
      <c r="P5742" s="117"/>
      <c r="Q5742" s="117"/>
      <c r="R5742" s="117"/>
    </row>
    <row r="5743" spans="1:18" s="81" customFormat="1" x14ac:dyDescent="0.2">
      <c r="A5743"/>
      <c r="B5743" s="1"/>
      <c r="C5743"/>
      <c r="D5743" s="80"/>
      <c r="E5743" s="1"/>
      <c r="F5743" s="46"/>
      <c r="G5743" s="13"/>
      <c r="H5743" s="13"/>
      <c r="I5743" s="13"/>
      <c r="J5743" s="13"/>
      <c r="K5743" s="13"/>
      <c r="L5743"/>
      <c r="M5743"/>
      <c r="N5743" s="117"/>
      <c r="O5743" s="117"/>
      <c r="P5743" s="117"/>
      <c r="Q5743" s="117"/>
      <c r="R5743" s="117"/>
    </row>
    <row r="5744" spans="1:18" s="81" customFormat="1" x14ac:dyDescent="0.2">
      <c r="A5744"/>
      <c r="B5744" s="1"/>
      <c r="C5744"/>
      <c r="D5744" s="80"/>
      <c r="E5744" s="1"/>
      <c r="F5744" s="46"/>
      <c r="G5744" s="13"/>
      <c r="H5744" s="13"/>
      <c r="I5744" s="13"/>
      <c r="J5744" s="13"/>
      <c r="K5744" s="13"/>
      <c r="L5744"/>
      <c r="M5744"/>
      <c r="N5744" s="117"/>
      <c r="O5744" s="117"/>
      <c r="P5744" s="117"/>
      <c r="Q5744" s="117"/>
      <c r="R5744" s="117"/>
    </row>
    <row r="5745" spans="1:18" s="81" customFormat="1" x14ac:dyDescent="0.2">
      <c r="A5745"/>
      <c r="B5745" s="1"/>
      <c r="C5745"/>
      <c r="D5745" s="80"/>
      <c r="E5745" s="1"/>
      <c r="F5745" s="46"/>
      <c r="G5745" s="13"/>
      <c r="H5745" s="13"/>
      <c r="I5745" s="13"/>
      <c r="J5745" s="13"/>
      <c r="K5745" s="13"/>
      <c r="L5745"/>
      <c r="M5745"/>
      <c r="N5745" s="117"/>
      <c r="O5745" s="117"/>
      <c r="P5745" s="117"/>
      <c r="Q5745" s="117"/>
      <c r="R5745" s="117"/>
    </row>
    <row r="5746" spans="1:18" s="81" customFormat="1" x14ac:dyDescent="0.2">
      <c r="A5746"/>
      <c r="B5746" s="1"/>
      <c r="C5746"/>
      <c r="D5746" s="80"/>
      <c r="E5746" s="1"/>
      <c r="F5746" s="46"/>
      <c r="G5746" s="13"/>
      <c r="H5746" s="13"/>
      <c r="I5746" s="13"/>
      <c r="J5746" s="13"/>
      <c r="K5746" s="13"/>
      <c r="L5746"/>
      <c r="M5746"/>
      <c r="N5746" s="117"/>
      <c r="O5746" s="117"/>
      <c r="P5746" s="117"/>
      <c r="Q5746" s="117"/>
      <c r="R5746" s="117"/>
    </row>
    <row r="5747" spans="1:18" s="81" customFormat="1" x14ac:dyDescent="0.2">
      <c r="A5747"/>
      <c r="B5747" s="1"/>
      <c r="C5747"/>
      <c r="D5747" s="80"/>
      <c r="E5747" s="1"/>
      <c r="F5747" s="46"/>
      <c r="G5747" s="13"/>
      <c r="H5747" s="13"/>
      <c r="I5747" s="13"/>
      <c r="J5747" s="13"/>
      <c r="K5747" s="13"/>
      <c r="L5747"/>
      <c r="M5747"/>
      <c r="N5747" s="117"/>
      <c r="O5747" s="117"/>
      <c r="P5747" s="117"/>
      <c r="Q5747" s="117"/>
      <c r="R5747" s="117"/>
    </row>
    <row r="5748" spans="1:18" s="81" customFormat="1" x14ac:dyDescent="0.2">
      <c r="A5748"/>
      <c r="B5748" s="1"/>
      <c r="C5748"/>
      <c r="D5748" s="80"/>
      <c r="E5748" s="1"/>
      <c r="F5748" s="46"/>
      <c r="G5748" s="13"/>
      <c r="H5748" s="13"/>
      <c r="I5748" s="13"/>
      <c r="J5748" s="13"/>
      <c r="K5748" s="13"/>
      <c r="L5748"/>
      <c r="M5748"/>
      <c r="N5748" s="117"/>
      <c r="O5748" s="117"/>
      <c r="P5748" s="117"/>
      <c r="Q5748" s="117"/>
      <c r="R5748" s="117"/>
    </row>
    <row r="5749" spans="1:18" s="81" customFormat="1" x14ac:dyDescent="0.2">
      <c r="A5749"/>
      <c r="B5749" s="1"/>
      <c r="C5749"/>
      <c r="D5749" s="80"/>
      <c r="E5749" s="1"/>
      <c r="F5749" s="46"/>
      <c r="G5749" s="13"/>
      <c r="H5749" s="13"/>
      <c r="I5749" s="13"/>
      <c r="J5749" s="13"/>
      <c r="K5749" s="13"/>
      <c r="L5749"/>
      <c r="M5749"/>
      <c r="N5749" s="117"/>
      <c r="O5749" s="117"/>
      <c r="P5749" s="117"/>
      <c r="Q5749" s="117"/>
      <c r="R5749" s="117"/>
    </row>
    <row r="5750" spans="1:18" s="81" customFormat="1" x14ac:dyDescent="0.2">
      <c r="A5750"/>
      <c r="B5750" s="1"/>
      <c r="C5750"/>
      <c r="D5750" s="80"/>
      <c r="E5750" s="1"/>
      <c r="F5750" s="46"/>
      <c r="G5750" s="13"/>
      <c r="H5750" s="13"/>
      <c r="I5750" s="13"/>
      <c r="J5750" s="13"/>
      <c r="K5750" s="13"/>
      <c r="L5750"/>
      <c r="M5750"/>
      <c r="N5750" s="117"/>
      <c r="O5750" s="117"/>
      <c r="P5750" s="117"/>
      <c r="Q5750" s="117"/>
      <c r="R5750" s="117"/>
    </row>
    <row r="5751" spans="1:18" s="81" customFormat="1" x14ac:dyDescent="0.2">
      <c r="A5751"/>
      <c r="B5751" s="1"/>
      <c r="C5751"/>
      <c r="D5751" s="80"/>
      <c r="E5751" s="1"/>
      <c r="F5751" s="46"/>
      <c r="G5751" s="13"/>
      <c r="H5751" s="13"/>
      <c r="I5751" s="13"/>
      <c r="J5751" s="13"/>
      <c r="K5751" s="13"/>
      <c r="L5751"/>
      <c r="M5751"/>
      <c r="N5751" s="117"/>
      <c r="O5751" s="117"/>
      <c r="P5751" s="117"/>
      <c r="Q5751" s="117"/>
      <c r="R5751" s="117"/>
    </row>
    <row r="5752" spans="1:18" s="81" customFormat="1" x14ac:dyDescent="0.2">
      <c r="A5752"/>
      <c r="B5752" s="1"/>
      <c r="C5752"/>
      <c r="D5752" s="80"/>
      <c r="E5752" s="1"/>
      <c r="F5752" s="46"/>
      <c r="G5752" s="13"/>
      <c r="H5752" s="13"/>
      <c r="I5752" s="13"/>
      <c r="J5752" s="13"/>
      <c r="K5752" s="13"/>
      <c r="L5752"/>
      <c r="M5752"/>
      <c r="N5752" s="117"/>
      <c r="O5752" s="117"/>
      <c r="P5752" s="117"/>
      <c r="Q5752" s="117"/>
      <c r="R5752" s="117"/>
    </row>
    <row r="5753" spans="1:18" s="81" customFormat="1" x14ac:dyDescent="0.2">
      <c r="A5753"/>
      <c r="B5753" s="1"/>
      <c r="C5753"/>
      <c r="D5753" s="80"/>
      <c r="E5753" s="1"/>
      <c r="F5753" s="46"/>
      <c r="G5753" s="13"/>
      <c r="H5753" s="13"/>
      <c r="I5753" s="13"/>
      <c r="J5753" s="13"/>
      <c r="K5753" s="13"/>
      <c r="L5753"/>
      <c r="M5753"/>
      <c r="N5753" s="117"/>
      <c r="O5753" s="117"/>
      <c r="P5753" s="117"/>
      <c r="Q5753" s="117"/>
      <c r="R5753" s="117"/>
    </row>
    <row r="5754" spans="1:18" s="81" customFormat="1" x14ac:dyDescent="0.2">
      <c r="A5754"/>
      <c r="B5754" s="1"/>
      <c r="C5754"/>
      <c r="D5754" s="80"/>
      <c r="E5754" s="1"/>
      <c r="F5754" s="46"/>
      <c r="G5754" s="13"/>
      <c r="H5754" s="13"/>
      <c r="I5754" s="13"/>
      <c r="J5754" s="13"/>
      <c r="K5754" s="13"/>
      <c r="L5754"/>
      <c r="M5754"/>
      <c r="N5754" s="117"/>
      <c r="O5754" s="117"/>
      <c r="P5754" s="117"/>
      <c r="Q5754" s="117"/>
      <c r="R5754" s="117"/>
    </row>
    <row r="5755" spans="1:18" s="81" customFormat="1" x14ac:dyDescent="0.2">
      <c r="A5755"/>
      <c r="B5755" s="1"/>
      <c r="C5755"/>
      <c r="D5755" s="80"/>
      <c r="E5755" s="1"/>
      <c r="F5755" s="46"/>
      <c r="G5755" s="13"/>
      <c r="H5755" s="13"/>
      <c r="I5755" s="13"/>
      <c r="J5755" s="13"/>
      <c r="K5755" s="13"/>
      <c r="L5755"/>
      <c r="M5755"/>
      <c r="N5755" s="117"/>
      <c r="O5755" s="117"/>
      <c r="P5755" s="117"/>
      <c r="Q5755" s="117"/>
      <c r="R5755" s="117"/>
    </row>
    <row r="5756" spans="1:18" s="81" customFormat="1" x14ac:dyDescent="0.2">
      <c r="A5756"/>
      <c r="B5756" s="1"/>
      <c r="C5756"/>
      <c r="D5756" s="80"/>
      <c r="E5756" s="1"/>
      <c r="F5756" s="46"/>
      <c r="G5756" s="13"/>
      <c r="H5756" s="13"/>
      <c r="I5756" s="13"/>
      <c r="J5756" s="13"/>
      <c r="K5756" s="13"/>
      <c r="L5756"/>
      <c r="M5756"/>
      <c r="N5756" s="117"/>
      <c r="O5756" s="117"/>
      <c r="P5756" s="117"/>
      <c r="Q5756" s="117"/>
      <c r="R5756" s="117"/>
    </row>
    <row r="5757" spans="1:18" s="81" customFormat="1" x14ac:dyDescent="0.2">
      <c r="A5757"/>
      <c r="B5757" s="1"/>
      <c r="C5757"/>
      <c r="D5757" s="80"/>
      <c r="E5757" s="1"/>
      <c r="F5757" s="46"/>
      <c r="G5757" s="13"/>
      <c r="H5757" s="13"/>
      <c r="I5757" s="13"/>
      <c r="J5757" s="13"/>
      <c r="K5757" s="13"/>
      <c r="L5757"/>
      <c r="M5757"/>
      <c r="N5757" s="117"/>
      <c r="O5757" s="117"/>
      <c r="P5757" s="117"/>
      <c r="Q5757" s="117"/>
      <c r="R5757" s="117"/>
    </row>
    <row r="5758" spans="1:18" s="81" customFormat="1" x14ac:dyDescent="0.2">
      <c r="A5758"/>
      <c r="B5758" s="1"/>
      <c r="C5758"/>
      <c r="D5758" s="80"/>
      <c r="E5758" s="1"/>
      <c r="F5758" s="46"/>
      <c r="G5758" s="13"/>
      <c r="H5758" s="13"/>
      <c r="I5758" s="13"/>
      <c r="J5758" s="13"/>
      <c r="K5758" s="13"/>
      <c r="L5758"/>
      <c r="M5758"/>
      <c r="N5758" s="117"/>
      <c r="O5758" s="117"/>
      <c r="P5758" s="117"/>
      <c r="Q5758" s="117"/>
      <c r="R5758" s="117"/>
    </row>
    <row r="5759" spans="1:18" s="81" customFormat="1" x14ac:dyDescent="0.2">
      <c r="A5759"/>
      <c r="B5759" s="1"/>
      <c r="C5759"/>
      <c r="D5759" s="80"/>
      <c r="E5759" s="1"/>
      <c r="F5759" s="46"/>
      <c r="G5759" s="13"/>
      <c r="H5759" s="13"/>
      <c r="I5759" s="13"/>
      <c r="J5759" s="13"/>
      <c r="K5759" s="13"/>
      <c r="L5759"/>
      <c r="M5759"/>
      <c r="N5759" s="117"/>
      <c r="O5759" s="117"/>
      <c r="P5759" s="117"/>
      <c r="Q5759" s="117"/>
      <c r="R5759" s="117"/>
    </row>
    <row r="5760" spans="1:18" s="81" customFormat="1" x14ac:dyDescent="0.2">
      <c r="A5760"/>
      <c r="B5760" s="1"/>
      <c r="C5760"/>
      <c r="D5760" s="80"/>
      <c r="E5760" s="1"/>
      <c r="F5760" s="46"/>
      <c r="G5760" s="13"/>
      <c r="H5760" s="13"/>
      <c r="I5760" s="13"/>
      <c r="J5760" s="13"/>
      <c r="K5760" s="13"/>
      <c r="L5760"/>
      <c r="M5760"/>
      <c r="N5760" s="117"/>
      <c r="O5760" s="117"/>
      <c r="P5760" s="117"/>
      <c r="Q5760" s="117"/>
      <c r="R5760" s="117"/>
    </row>
    <row r="5761" spans="1:18" s="81" customFormat="1" x14ac:dyDescent="0.2">
      <c r="A5761"/>
      <c r="B5761" s="1"/>
      <c r="C5761"/>
      <c r="D5761" s="80"/>
      <c r="E5761" s="1"/>
      <c r="F5761" s="46"/>
      <c r="G5761" s="13"/>
      <c r="H5761" s="13"/>
      <c r="I5761" s="13"/>
      <c r="J5761" s="13"/>
      <c r="K5761" s="13"/>
      <c r="L5761"/>
      <c r="M5761"/>
      <c r="N5761" s="117"/>
      <c r="O5761" s="117"/>
      <c r="P5761" s="117"/>
      <c r="Q5761" s="117"/>
      <c r="R5761" s="117"/>
    </row>
    <row r="5762" spans="1:18" s="81" customFormat="1" x14ac:dyDescent="0.2">
      <c r="A5762"/>
      <c r="B5762" s="1"/>
      <c r="C5762"/>
      <c r="D5762" s="80"/>
      <c r="E5762" s="1"/>
      <c r="F5762" s="46"/>
      <c r="G5762" s="13"/>
      <c r="H5762" s="13"/>
      <c r="I5762" s="13"/>
      <c r="J5762" s="13"/>
      <c r="K5762" s="13"/>
      <c r="L5762"/>
      <c r="M5762"/>
      <c r="N5762" s="117"/>
      <c r="O5762" s="117"/>
      <c r="P5762" s="117"/>
      <c r="Q5762" s="117"/>
      <c r="R5762" s="117"/>
    </row>
    <row r="5763" spans="1:18" s="81" customFormat="1" x14ac:dyDescent="0.2">
      <c r="A5763"/>
      <c r="B5763" s="1"/>
      <c r="C5763"/>
      <c r="D5763" s="80"/>
      <c r="E5763" s="1"/>
      <c r="F5763" s="46"/>
      <c r="G5763" s="13"/>
      <c r="H5763" s="13"/>
      <c r="I5763" s="13"/>
      <c r="J5763" s="13"/>
      <c r="K5763" s="13"/>
      <c r="L5763"/>
      <c r="M5763"/>
      <c r="N5763" s="117"/>
      <c r="O5763" s="117"/>
      <c r="P5763" s="117"/>
      <c r="Q5763" s="117"/>
      <c r="R5763" s="117"/>
    </row>
    <row r="5764" spans="1:18" s="81" customFormat="1" x14ac:dyDescent="0.2">
      <c r="A5764"/>
      <c r="B5764" s="1"/>
      <c r="C5764"/>
      <c r="D5764" s="80"/>
      <c r="E5764" s="1"/>
      <c r="F5764" s="46"/>
      <c r="G5764" s="13"/>
      <c r="H5764" s="13"/>
      <c r="I5764" s="13"/>
      <c r="J5764" s="13"/>
      <c r="K5764" s="13"/>
      <c r="L5764"/>
      <c r="M5764"/>
      <c r="N5764" s="117"/>
      <c r="O5764" s="117"/>
      <c r="P5764" s="117"/>
      <c r="Q5764" s="117"/>
      <c r="R5764" s="117"/>
    </row>
    <row r="5765" spans="1:18" s="81" customFormat="1" x14ac:dyDescent="0.2">
      <c r="A5765"/>
      <c r="B5765" s="1"/>
      <c r="C5765"/>
      <c r="D5765" s="80"/>
      <c r="E5765" s="1"/>
      <c r="F5765" s="46"/>
      <c r="G5765" s="13"/>
      <c r="H5765" s="13"/>
      <c r="I5765" s="13"/>
      <c r="J5765" s="13"/>
      <c r="K5765" s="13"/>
      <c r="L5765"/>
      <c r="M5765"/>
      <c r="N5765" s="117"/>
      <c r="O5765" s="117"/>
      <c r="P5765" s="117"/>
      <c r="Q5765" s="117"/>
      <c r="R5765" s="117"/>
    </row>
    <row r="5766" spans="1:18" s="81" customFormat="1" x14ac:dyDescent="0.2">
      <c r="A5766"/>
      <c r="B5766" s="1"/>
      <c r="C5766"/>
      <c r="D5766" s="80"/>
      <c r="E5766" s="1"/>
      <c r="F5766" s="46"/>
      <c r="G5766" s="13"/>
      <c r="H5766" s="13"/>
      <c r="I5766" s="13"/>
      <c r="J5766" s="13"/>
      <c r="K5766" s="13"/>
      <c r="L5766"/>
      <c r="M5766"/>
      <c r="N5766" s="117"/>
      <c r="O5766" s="117"/>
      <c r="P5766" s="117"/>
      <c r="Q5766" s="117"/>
      <c r="R5766" s="117"/>
    </row>
    <row r="5767" spans="1:18" s="81" customFormat="1" x14ac:dyDescent="0.2">
      <c r="A5767"/>
      <c r="B5767" s="1"/>
      <c r="C5767"/>
      <c r="D5767" s="80"/>
      <c r="E5767" s="1"/>
      <c r="F5767" s="46"/>
      <c r="G5767" s="13"/>
      <c r="H5767" s="13"/>
      <c r="I5767" s="13"/>
      <c r="J5767" s="13"/>
      <c r="K5767" s="13"/>
      <c r="L5767"/>
      <c r="M5767"/>
      <c r="N5767" s="117"/>
      <c r="O5767" s="117"/>
      <c r="P5767" s="117"/>
      <c r="Q5767" s="117"/>
      <c r="R5767" s="117"/>
    </row>
    <row r="5768" spans="1:18" s="81" customFormat="1" x14ac:dyDescent="0.2">
      <c r="A5768"/>
      <c r="B5768" s="1"/>
      <c r="C5768"/>
      <c r="D5768" s="80"/>
      <c r="E5768" s="1"/>
      <c r="F5768" s="46"/>
      <c r="G5768" s="13"/>
      <c r="H5768" s="13"/>
      <c r="I5768" s="13"/>
      <c r="J5768" s="13"/>
      <c r="K5768" s="13"/>
      <c r="L5768"/>
      <c r="M5768"/>
      <c r="N5768" s="117"/>
      <c r="O5768" s="117"/>
      <c r="P5768" s="117"/>
      <c r="Q5768" s="117"/>
      <c r="R5768" s="117"/>
    </row>
    <row r="5769" spans="1:18" s="81" customFormat="1" x14ac:dyDescent="0.2">
      <c r="A5769"/>
      <c r="B5769" s="1"/>
      <c r="C5769"/>
      <c r="D5769" s="80"/>
      <c r="E5769" s="1"/>
      <c r="F5769" s="46"/>
      <c r="G5769" s="13"/>
      <c r="H5769" s="13"/>
      <c r="I5769" s="13"/>
      <c r="J5769" s="13"/>
      <c r="K5769" s="13"/>
      <c r="L5769"/>
      <c r="M5769"/>
      <c r="N5769" s="117"/>
      <c r="O5769" s="117"/>
      <c r="P5769" s="117"/>
      <c r="Q5769" s="117"/>
      <c r="R5769" s="117"/>
    </row>
    <row r="5770" spans="1:18" s="81" customFormat="1" x14ac:dyDescent="0.2">
      <c r="A5770"/>
      <c r="B5770" s="1"/>
      <c r="C5770"/>
      <c r="D5770" s="80"/>
      <c r="E5770" s="1"/>
      <c r="F5770" s="46"/>
      <c r="G5770" s="13"/>
      <c r="H5770" s="13"/>
      <c r="I5770" s="13"/>
      <c r="J5770" s="13"/>
      <c r="K5770" s="13"/>
      <c r="L5770"/>
      <c r="M5770"/>
      <c r="N5770" s="117"/>
      <c r="O5770" s="117"/>
      <c r="P5770" s="117"/>
      <c r="Q5770" s="117"/>
      <c r="R5770" s="117"/>
    </row>
    <row r="5771" spans="1:18" s="81" customFormat="1" x14ac:dyDescent="0.2">
      <c r="A5771"/>
      <c r="B5771" s="1"/>
      <c r="C5771"/>
      <c r="D5771" s="80"/>
      <c r="E5771" s="1"/>
      <c r="F5771" s="46"/>
      <c r="G5771" s="13"/>
      <c r="H5771" s="13"/>
      <c r="I5771" s="13"/>
      <c r="J5771" s="13"/>
      <c r="K5771" s="13"/>
      <c r="L5771"/>
      <c r="M5771"/>
      <c r="N5771" s="117"/>
      <c r="O5771" s="117"/>
      <c r="P5771" s="117"/>
      <c r="Q5771" s="117"/>
      <c r="R5771" s="117"/>
    </row>
    <row r="5772" spans="1:18" s="81" customFormat="1" x14ac:dyDescent="0.2">
      <c r="A5772"/>
      <c r="B5772" s="1"/>
      <c r="C5772"/>
      <c r="D5772" s="80"/>
      <c r="E5772" s="1"/>
      <c r="F5772" s="46"/>
      <c r="G5772" s="13"/>
      <c r="H5772" s="13"/>
      <c r="I5772" s="13"/>
      <c r="J5772" s="13"/>
      <c r="K5772" s="13"/>
      <c r="L5772"/>
      <c r="M5772"/>
      <c r="N5772" s="117"/>
      <c r="O5772" s="117"/>
      <c r="P5772" s="117"/>
      <c r="Q5772" s="117"/>
      <c r="R5772" s="117"/>
    </row>
    <row r="5773" spans="1:18" s="81" customFormat="1" x14ac:dyDescent="0.2">
      <c r="A5773"/>
      <c r="B5773" s="1"/>
      <c r="C5773"/>
      <c r="D5773" s="80"/>
      <c r="E5773" s="1"/>
      <c r="F5773" s="46"/>
      <c r="G5773" s="13"/>
      <c r="H5773" s="13"/>
      <c r="I5773" s="13"/>
      <c r="J5773" s="13"/>
      <c r="K5773" s="13"/>
      <c r="L5773"/>
      <c r="M5773"/>
      <c r="N5773" s="117"/>
      <c r="O5773" s="117"/>
      <c r="P5773" s="117"/>
      <c r="Q5773" s="117"/>
      <c r="R5773" s="117"/>
    </row>
    <row r="5774" spans="1:18" s="81" customFormat="1" x14ac:dyDescent="0.2">
      <c r="A5774"/>
      <c r="B5774" s="1"/>
      <c r="C5774"/>
      <c r="D5774" s="80"/>
      <c r="E5774" s="1"/>
      <c r="F5774" s="46"/>
      <c r="G5774" s="13"/>
      <c r="H5774" s="13"/>
      <c r="I5774" s="13"/>
      <c r="J5774" s="13"/>
      <c r="K5774" s="13"/>
      <c r="L5774"/>
      <c r="M5774"/>
      <c r="N5774" s="117"/>
      <c r="O5774" s="117"/>
      <c r="P5774" s="117"/>
      <c r="Q5774" s="117"/>
      <c r="R5774" s="117"/>
    </row>
    <row r="5775" spans="1:18" s="81" customFormat="1" x14ac:dyDescent="0.2">
      <c r="A5775"/>
      <c r="B5775" s="1"/>
      <c r="C5775"/>
      <c r="D5775" s="80"/>
      <c r="E5775" s="1"/>
      <c r="F5775" s="46"/>
      <c r="G5775" s="13"/>
      <c r="H5775" s="13"/>
      <c r="I5775" s="13"/>
      <c r="J5775" s="13"/>
      <c r="K5775" s="13"/>
      <c r="L5775"/>
      <c r="M5775"/>
      <c r="N5775" s="117"/>
      <c r="O5775" s="117"/>
      <c r="P5775" s="117"/>
      <c r="Q5775" s="117"/>
      <c r="R5775" s="117"/>
    </row>
    <row r="5776" spans="1:18" s="81" customFormat="1" x14ac:dyDescent="0.2">
      <c r="A5776"/>
      <c r="B5776" s="1"/>
      <c r="C5776"/>
      <c r="D5776" s="80"/>
      <c r="E5776" s="1"/>
      <c r="F5776" s="46"/>
      <c r="G5776" s="13"/>
      <c r="H5776" s="13"/>
      <c r="I5776" s="13"/>
      <c r="J5776" s="13"/>
      <c r="K5776" s="13"/>
      <c r="L5776"/>
      <c r="M5776"/>
      <c r="N5776" s="117"/>
      <c r="O5776" s="117"/>
      <c r="P5776" s="117"/>
      <c r="Q5776" s="117"/>
      <c r="R5776" s="117"/>
    </row>
    <row r="5777" spans="1:18" s="81" customFormat="1" x14ac:dyDescent="0.2">
      <c r="A5777"/>
      <c r="B5777" s="1"/>
      <c r="C5777"/>
      <c r="D5777" s="80"/>
      <c r="E5777" s="1"/>
      <c r="F5777" s="46"/>
      <c r="G5777" s="13"/>
      <c r="H5777" s="13"/>
      <c r="I5777" s="13"/>
      <c r="J5777" s="13"/>
      <c r="K5777" s="13"/>
      <c r="L5777"/>
      <c r="M5777"/>
      <c r="N5777" s="117"/>
      <c r="O5777" s="117"/>
      <c r="P5777" s="117"/>
      <c r="Q5777" s="117"/>
      <c r="R5777" s="117"/>
    </row>
    <row r="5778" spans="1:18" s="81" customFormat="1" x14ac:dyDescent="0.2">
      <c r="A5778"/>
      <c r="B5778" s="1"/>
      <c r="C5778"/>
      <c r="D5778" s="80"/>
      <c r="E5778" s="1"/>
      <c r="F5778" s="46"/>
      <c r="G5778" s="13"/>
      <c r="H5778" s="13"/>
      <c r="I5778" s="13"/>
      <c r="J5778" s="13"/>
      <c r="K5778" s="13"/>
      <c r="L5778"/>
      <c r="M5778"/>
      <c r="N5778" s="117"/>
      <c r="O5778" s="117"/>
      <c r="P5778" s="117"/>
      <c r="Q5778" s="117"/>
      <c r="R5778" s="117"/>
    </row>
    <row r="5779" spans="1:18" s="81" customFormat="1" x14ac:dyDescent="0.2">
      <c r="A5779"/>
      <c r="B5779" s="1"/>
      <c r="C5779"/>
      <c r="D5779" s="80"/>
      <c r="E5779" s="1"/>
      <c r="F5779" s="46"/>
      <c r="G5779" s="13"/>
      <c r="H5779" s="13"/>
      <c r="I5779" s="13"/>
      <c r="J5779" s="13"/>
      <c r="K5779" s="13"/>
      <c r="L5779"/>
      <c r="M5779"/>
      <c r="N5779" s="117"/>
      <c r="O5779" s="117"/>
      <c r="P5779" s="117"/>
      <c r="Q5779" s="117"/>
      <c r="R5779" s="117"/>
    </row>
    <row r="5780" spans="1:18" s="81" customFormat="1" x14ac:dyDescent="0.2">
      <c r="A5780"/>
      <c r="B5780" s="1"/>
      <c r="C5780"/>
      <c r="D5780" s="80"/>
      <c r="E5780" s="1"/>
      <c r="F5780" s="46"/>
      <c r="G5780" s="13"/>
      <c r="H5780" s="13"/>
      <c r="I5780" s="13"/>
      <c r="J5780" s="13"/>
      <c r="K5780" s="13"/>
      <c r="L5780"/>
      <c r="M5780"/>
      <c r="N5780" s="117"/>
      <c r="O5780" s="117"/>
      <c r="P5780" s="117"/>
      <c r="Q5780" s="117"/>
      <c r="R5780" s="117"/>
    </row>
    <row r="5781" spans="1:18" s="81" customFormat="1" x14ac:dyDescent="0.2">
      <c r="A5781"/>
      <c r="B5781" s="1"/>
      <c r="C5781"/>
      <c r="D5781" s="80"/>
      <c r="E5781" s="1"/>
      <c r="F5781" s="46"/>
      <c r="G5781" s="13"/>
      <c r="H5781" s="13"/>
      <c r="I5781" s="13"/>
      <c r="J5781" s="13"/>
      <c r="K5781" s="13"/>
      <c r="L5781"/>
      <c r="M5781"/>
      <c r="N5781" s="117"/>
      <c r="O5781" s="117"/>
      <c r="P5781" s="117"/>
      <c r="Q5781" s="117"/>
      <c r="R5781" s="117"/>
    </row>
    <row r="5782" spans="1:18" s="81" customFormat="1" x14ac:dyDescent="0.2">
      <c r="A5782"/>
      <c r="B5782" s="1"/>
      <c r="C5782"/>
      <c r="D5782" s="80"/>
      <c r="E5782" s="1"/>
      <c r="F5782" s="46"/>
      <c r="G5782" s="13"/>
      <c r="H5782" s="13"/>
      <c r="I5782" s="13"/>
      <c r="J5782" s="13"/>
      <c r="K5782" s="13"/>
      <c r="L5782"/>
      <c r="M5782"/>
      <c r="N5782" s="117"/>
      <c r="O5782" s="117"/>
      <c r="P5782" s="117"/>
      <c r="Q5782" s="117"/>
      <c r="R5782" s="117"/>
    </row>
    <row r="5783" spans="1:18" s="81" customFormat="1" x14ac:dyDescent="0.2">
      <c r="A5783"/>
      <c r="B5783" s="1"/>
      <c r="C5783"/>
      <c r="D5783" s="80"/>
      <c r="E5783" s="1"/>
      <c r="F5783" s="46"/>
      <c r="G5783" s="13"/>
      <c r="H5783" s="13"/>
      <c r="I5783" s="13"/>
      <c r="J5783" s="13"/>
      <c r="K5783" s="13"/>
      <c r="L5783"/>
      <c r="M5783"/>
      <c r="N5783" s="117"/>
      <c r="O5783" s="117"/>
      <c r="P5783" s="117"/>
      <c r="Q5783" s="117"/>
      <c r="R5783" s="117"/>
    </row>
    <row r="5784" spans="1:18" s="81" customFormat="1" x14ac:dyDescent="0.2">
      <c r="A5784"/>
      <c r="B5784" s="1"/>
      <c r="C5784"/>
      <c r="D5784" s="80"/>
      <c r="E5784" s="1"/>
      <c r="F5784" s="46"/>
      <c r="G5784" s="13"/>
      <c r="H5784" s="13"/>
      <c r="I5784" s="13"/>
      <c r="J5784" s="13"/>
      <c r="K5784" s="13"/>
      <c r="L5784"/>
      <c r="M5784"/>
      <c r="N5784" s="117"/>
      <c r="O5784" s="117"/>
      <c r="P5784" s="117"/>
      <c r="Q5784" s="117"/>
      <c r="R5784" s="117"/>
    </row>
    <row r="5785" spans="1:18" s="81" customFormat="1" x14ac:dyDescent="0.2">
      <c r="A5785"/>
      <c r="B5785" s="1"/>
      <c r="C5785"/>
      <c r="D5785" s="80"/>
      <c r="E5785" s="1"/>
      <c r="F5785" s="46"/>
      <c r="G5785" s="13"/>
      <c r="H5785" s="13"/>
      <c r="I5785" s="13"/>
      <c r="J5785" s="13"/>
      <c r="K5785" s="13"/>
      <c r="L5785"/>
      <c r="M5785"/>
      <c r="N5785" s="117"/>
      <c r="O5785" s="117"/>
      <c r="P5785" s="117"/>
      <c r="Q5785" s="117"/>
      <c r="R5785" s="117"/>
    </row>
    <row r="5786" spans="1:18" s="81" customFormat="1" x14ac:dyDescent="0.2">
      <c r="A5786"/>
      <c r="B5786" s="1"/>
      <c r="C5786"/>
      <c r="D5786" s="80"/>
      <c r="E5786" s="1"/>
      <c r="F5786" s="46"/>
      <c r="G5786" s="13"/>
      <c r="H5786" s="13"/>
      <c r="I5786" s="13"/>
      <c r="J5786" s="13"/>
      <c r="K5786" s="13"/>
      <c r="L5786"/>
      <c r="M5786"/>
      <c r="N5786" s="117"/>
      <c r="O5786" s="117"/>
      <c r="P5786" s="117"/>
      <c r="Q5786" s="117"/>
      <c r="R5786" s="117"/>
    </row>
    <row r="5787" spans="1:18" s="81" customFormat="1" x14ac:dyDescent="0.2">
      <c r="A5787"/>
      <c r="B5787" s="1"/>
      <c r="C5787"/>
      <c r="D5787" s="80"/>
      <c r="E5787" s="1"/>
      <c r="F5787" s="46"/>
      <c r="G5787" s="13"/>
      <c r="H5787" s="13"/>
      <c r="I5787" s="13"/>
      <c r="J5787" s="13"/>
      <c r="K5787" s="13"/>
      <c r="L5787"/>
      <c r="M5787"/>
      <c r="N5787" s="117"/>
      <c r="O5787" s="117"/>
      <c r="P5787" s="117"/>
      <c r="Q5787" s="117"/>
      <c r="R5787" s="117"/>
    </row>
    <row r="5788" spans="1:18" s="81" customFormat="1" x14ac:dyDescent="0.2">
      <c r="A5788"/>
      <c r="B5788" s="1"/>
      <c r="C5788"/>
      <c r="D5788" s="80"/>
      <c r="E5788" s="1"/>
      <c r="F5788" s="46"/>
      <c r="G5788" s="13"/>
      <c r="H5788" s="13"/>
      <c r="I5788" s="13"/>
      <c r="J5788" s="13"/>
      <c r="K5788" s="13"/>
      <c r="L5788"/>
      <c r="M5788"/>
      <c r="N5788" s="117"/>
      <c r="O5788" s="117"/>
      <c r="P5788" s="117"/>
      <c r="Q5788" s="117"/>
      <c r="R5788" s="117"/>
    </row>
    <row r="5789" spans="1:18" s="81" customFormat="1" x14ac:dyDescent="0.2">
      <c r="A5789"/>
      <c r="B5789" s="1"/>
      <c r="C5789"/>
      <c r="D5789" s="80"/>
      <c r="E5789" s="1"/>
      <c r="F5789" s="46"/>
      <c r="G5789" s="13"/>
      <c r="H5789" s="13"/>
      <c r="I5789" s="13"/>
      <c r="J5789" s="13"/>
      <c r="K5789" s="13"/>
      <c r="L5789"/>
      <c r="M5789"/>
      <c r="N5789" s="117"/>
      <c r="O5789" s="117"/>
      <c r="P5789" s="117"/>
      <c r="Q5789" s="117"/>
      <c r="R5789" s="117"/>
    </row>
    <row r="5790" spans="1:18" s="81" customFormat="1" x14ac:dyDescent="0.2">
      <c r="A5790"/>
      <c r="B5790" s="1"/>
      <c r="C5790"/>
      <c r="D5790" s="80"/>
      <c r="E5790" s="1"/>
      <c r="F5790" s="46"/>
      <c r="G5790" s="13"/>
      <c r="H5790" s="13"/>
      <c r="I5790" s="13"/>
      <c r="J5790" s="13"/>
      <c r="K5790" s="13"/>
      <c r="L5790"/>
      <c r="M5790"/>
      <c r="N5790" s="117"/>
      <c r="O5790" s="117"/>
      <c r="P5790" s="117"/>
      <c r="Q5790" s="117"/>
      <c r="R5790" s="117"/>
    </row>
    <row r="5791" spans="1:18" s="81" customFormat="1" x14ac:dyDescent="0.2">
      <c r="A5791"/>
      <c r="B5791" s="1"/>
      <c r="C5791"/>
      <c r="D5791" s="80"/>
      <c r="E5791" s="1"/>
      <c r="F5791" s="46"/>
      <c r="G5791" s="13"/>
      <c r="H5791" s="13"/>
      <c r="I5791" s="13"/>
      <c r="J5791" s="13"/>
      <c r="K5791" s="13"/>
      <c r="L5791"/>
      <c r="M5791"/>
      <c r="N5791" s="117"/>
      <c r="O5791" s="117"/>
      <c r="P5791" s="117"/>
      <c r="Q5791" s="117"/>
      <c r="R5791" s="117"/>
    </row>
    <row r="5792" spans="1:18" s="81" customFormat="1" x14ac:dyDescent="0.2">
      <c r="A5792"/>
      <c r="B5792" s="1"/>
      <c r="C5792"/>
      <c r="D5792" s="80"/>
      <c r="E5792" s="1"/>
      <c r="F5792" s="46"/>
      <c r="G5792" s="13"/>
      <c r="H5792" s="13"/>
      <c r="I5792" s="13"/>
      <c r="J5792" s="13"/>
      <c r="K5792" s="13"/>
      <c r="L5792"/>
      <c r="M5792"/>
      <c r="N5792" s="117"/>
      <c r="O5792" s="117"/>
      <c r="P5792" s="117"/>
      <c r="Q5792" s="117"/>
      <c r="R5792" s="117"/>
    </row>
    <row r="5793" spans="1:18" s="81" customFormat="1" x14ac:dyDescent="0.2">
      <c r="A5793"/>
      <c r="B5793" s="1"/>
      <c r="C5793"/>
      <c r="D5793" s="80"/>
      <c r="E5793" s="1"/>
      <c r="F5793" s="46"/>
      <c r="G5793" s="13"/>
      <c r="H5793" s="13"/>
      <c r="I5793" s="13"/>
      <c r="J5793" s="13"/>
      <c r="K5793" s="13"/>
      <c r="L5793"/>
      <c r="M5793"/>
      <c r="N5793" s="117"/>
      <c r="O5793" s="117"/>
      <c r="P5793" s="117"/>
      <c r="Q5793" s="117"/>
      <c r="R5793" s="117"/>
    </row>
    <row r="5794" spans="1:18" s="81" customFormat="1" x14ac:dyDescent="0.2">
      <c r="A5794"/>
      <c r="B5794" s="1"/>
      <c r="C5794"/>
      <c r="D5794" s="80"/>
      <c r="E5794" s="1"/>
      <c r="F5794" s="46"/>
      <c r="G5794" s="13"/>
      <c r="H5794" s="13"/>
      <c r="I5794" s="13"/>
      <c r="J5794" s="13"/>
      <c r="K5794" s="13"/>
      <c r="L5794"/>
      <c r="M5794"/>
      <c r="N5794" s="117"/>
      <c r="O5794" s="117"/>
      <c r="P5794" s="117"/>
      <c r="Q5794" s="117"/>
      <c r="R5794" s="117"/>
    </row>
    <row r="5795" spans="1:18" s="81" customFormat="1" x14ac:dyDescent="0.2">
      <c r="A5795"/>
      <c r="B5795" s="1"/>
      <c r="C5795"/>
      <c r="D5795" s="80"/>
      <c r="E5795" s="1"/>
      <c r="F5795" s="46"/>
      <c r="G5795" s="13"/>
      <c r="H5795" s="13"/>
      <c r="I5795" s="13"/>
      <c r="J5795" s="13"/>
      <c r="K5795" s="13"/>
      <c r="L5795"/>
      <c r="M5795"/>
      <c r="N5795" s="117"/>
      <c r="O5795" s="117"/>
      <c r="P5795" s="117"/>
      <c r="Q5795" s="117"/>
      <c r="R5795" s="117"/>
    </row>
    <row r="5796" spans="1:18" s="81" customFormat="1" x14ac:dyDescent="0.2">
      <c r="A5796"/>
      <c r="B5796" s="1"/>
      <c r="C5796"/>
      <c r="D5796" s="80"/>
      <c r="E5796" s="1"/>
      <c r="F5796" s="46"/>
      <c r="G5796" s="13"/>
      <c r="H5796" s="13"/>
      <c r="I5796" s="13"/>
      <c r="J5796" s="13"/>
      <c r="K5796" s="13"/>
      <c r="L5796"/>
      <c r="M5796"/>
      <c r="N5796" s="117"/>
      <c r="O5796" s="117"/>
      <c r="P5796" s="117"/>
      <c r="Q5796" s="117"/>
      <c r="R5796" s="117"/>
    </row>
    <row r="5797" spans="1:18" s="81" customFormat="1" x14ac:dyDescent="0.2">
      <c r="A5797"/>
      <c r="B5797" s="1"/>
      <c r="C5797"/>
      <c r="D5797" s="80"/>
      <c r="E5797" s="1"/>
      <c r="F5797" s="46"/>
      <c r="G5797" s="13"/>
      <c r="H5797" s="13"/>
      <c r="I5797" s="13"/>
      <c r="J5797" s="13"/>
      <c r="K5797" s="13"/>
      <c r="L5797"/>
      <c r="M5797"/>
      <c r="N5797" s="117"/>
      <c r="O5797" s="117"/>
      <c r="P5797" s="117"/>
      <c r="Q5797" s="117"/>
      <c r="R5797" s="117"/>
    </row>
    <row r="5798" spans="1:18" s="81" customFormat="1" x14ac:dyDescent="0.2">
      <c r="A5798"/>
      <c r="B5798" s="1"/>
      <c r="C5798"/>
      <c r="D5798" s="80"/>
      <c r="E5798" s="1"/>
      <c r="F5798" s="46"/>
      <c r="G5798" s="13"/>
      <c r="H5798" s="13"/>
      <c r="I5798" s="13"/>
      <c r="J5798" s="13"/>
      <c r="K5798" s="13"/>
      <c r="L5798"/>
      <c r="M5798"/>
      <c r="N5798" s="117"/>
      <c r="O5798" s="117"/>
      <c r="P5798" s="117"/>
      <c r="Q5798" s="117"/>
      <c r="R5798" s="117"/>
    </row>
    <row r="5799" spans="1:18" s="81" customFormat="1" x14ac:dyDescent="0.2">
      <c r="A5799"/>
      <c r="B5799" s="1"/>
      <c r="C5799"/>
      <c r="D5799" s="80"/>
      <c r="E5799" s="1"/>
      <c r="F5799" s="46"/>
      <c r="G5799" s="13"/>
      <c r="H5799" s="13"/>
      <c r="I5799" s="13"/>
      <c r="J5799" s="13"/>
      <c r="K5799" s="13"/>
      <c r="L5799"/>
      <c r="M5799"/>
      <c r="N5799" s="117"/>
      <c r="O5799" s="117"/>
      <c r="P5799" s="117"/>
      <c r="Q5799" s="117"/>
      <c r="R5799" s="117"/>
    </row>
    <row r="5800" spans="1:18" s="81" customFormat="1" x14ac:dyDescent="0.2">
      <c r="A5800"/>
      <c r="B5800" s="1"/>
      <c r="C5800"/>
      <c r="D5800" s="80"/>
      <c r="E5800" s="1"/>
      <c r="F5800" s="46"/>
      <c r="G5800" s="13"/>
      <c r="H5800" s="13"/>
      <c r="I5800" s="13"/>
      <c r="J5800" s="13"/>
      <c r="K5800" s="13"/>
      <c r="L5800"/>
      <c r="M5800"/>
      <c r="N5800" s="117"/>
      <c r="O5800" s="117"/>
      <c r="P5800" s="117"/>
      <c r="Q5800" s="117"/>
      <c r="R5800" s="117"/>
    </row>
    <row r="5801" spans="1:18" s="81" customFormat="1" x14ac:dyDescent="0.2">
      <c r="A5801"/>
      <c r="B5801" s="1"/>
      <c r="C5801"/>
      <c r="D5801" s="80"/>
      <c r="E5801" s="1"/>
      <c r="F5801" s="46"/>
      <c r="G5801" s="13"/>
      <c r="H5801" s="13"/>
      <c r="I5801" s="13"/>
      <c r="J5801" s="13"/>
      <c r="K5801" s="13"/>
      <c r="L5801"/>
      <c r="M5801"/>
      <c r="N5801" s="117"/>
      <c r="O5801" s="117"/>
      <c r="P5801" s="117"/>
      <c r="Q5801" s="117"/>
      <c r="R5801" s="117"/>
    </row>
    <row r="5802" spans="1:18" s="81" customFormat="1" x14ac:dyDescent="0.2">
      <c r="A5802"/>
      <c r="B5802" s="1"/>
      <c r="C5802"/>
      <c r="D5802" s="80"/>
      <c r="E5802" s="1"/>
      <c r="F5802" s="46"/>
      <c r="G5802" s="13"/>
      <c r="H5802" s="13"/>
      <c r="I5802" s="13"/>
      <c r="J5802" s="13"/>
      <c r="K5802" s="13"/>
      <c r="L5802"/>
      <c r="M5802"/>
      <c r="N5802" s="117"/>
      <c r="O5802" s="117"/>
      <c r="P5802" s="117"/>
      <c r="Q5802" s="117"/>
      <c r="R5802" s="117"/>
    </row>
    <row r="5803" spans="1:18" s="81" customFormat="1" x14ac:dyDescent="0.2">
      <c r="A5803"/>
      <c r="B5803" s="1"/>
      <c r="C5803"/>
      <c r="D5803" s="80"/>
      <c r="E5803" s="1"/>
      <c r="F5803" s="46"/>
      <c r="G5803" s="13"/>
      <c r="H5803" s="13"/>
      <c r="I5803" s="13"/>
      <c r="J5803" s="13"/>
      <c r="K5803" s="13"/>
      <c r="L5803"/>
      <c r="M5803"/>
      <c r="N5803" s="117"/>
      <c r="O5803" s="117"/>
      <c r="P5803" s="117"/>
      <c r="Q5803" s="117"/>
      <c r="R5803" s="117"/>
    </row>
    <row r="5804" spans="1:18" s="81" customFormat="1" x14ac:dyDescent="0.2">
      <c r="A5804"/>
      <c r="B5804" s="1"/>
      <c r="C5804"/>
      <c r="D5804" s="80"/>
      <c r="E5804" s="1"/>
      <c r="F5804" s="46"/>
      <c r="G5804" s="13"/>
      <c r="H5804" s="13"/>
      <c r="I5804" s="13"/>
      <c r="J5804" s="13"/>
      <c r="K5804" s="13"/>
      <c r="L5804"/>
      <c r="M5804"/>
      <c r="N5804" s="117"/>
      <c r="O5804" s="117"/>
      <c r="P5804" s="117"/>
      <c r="Q5804" s="117"/>
      <c r="R5804" s="117"/>
    </row>
    <row r="5805" spans="1:18" s="81" customFormat="1" x14ac:dyDescent="0.2">
      <c r="A5805"/>
      <c r="B5805" s="1"/>
      <c r="C5805"/>
      <c r="D5805" s="80"/>
      <c r="E5805" s="1"/>
      <c r="F5805" s="46"/>
      <c r="G5805" s="13"/>
      <c r="H5805" s="13"/>
      <c r="I5805" s="13"/>
      <c r="J5805" s="13"/>
      <c r="K5805" s="13"/>
      <c r="L5805"/>
      <c r="M5805"/>
      <c r="N5805" s="117"/>
      <c r="O5805" s="117"/>
      <c r="P5805" s="117"/>
      <c r="Q5805" s="117"/>
      <c r="R5805" s="117"/>
    </row>
    <row r="5806" spans="1:18" s="81" customFormat="1" x14ac:dyDescent="0.2">
      <c r="A5806"/>
      <c r="B5806" s="1"/>
      <c r="C5806"/>
      <c r="D5806" s="80"/>
      <c r="E5806" s="1"/>
      <c r="F5806" s="46"/>
      <c r="G5806" s="13"/>
      <c r="H5806" s="13"/>
      <c r="I5806" s="13"/>
      <c r="J5806" s="13"/>
      <c r="K5806" s="13"/>
      <c r="L5806"/>
      <c r="M5806"/>
      <c r="N5806" s="117"/>
      <c r="O5806" s="117"/>
      <c r="P5806" s="117"/>
      <c r="Q5806" s="117"/>
      <c r="R5806" s="117"/>
    </row>
    <row r="5807" spans="1:18" s="81" customFormat="1" x14ac:dyDescent="0.2">
      <c r="A5807"/>
      <c r="B5807" s="1"/>
      <c r="C5807"/>
      <c r="D5807" s="80"/>
      <c r="E5807" s="1"/>
      <c r="F5807" s="46"/>
      <c r="G5807" s="13"/>
      <c r="H5807" s="13"/>
      <c r="I5807" s="13"/>
      <c r="J5807" s="13"/>
      <c r="K5807" s="13"/>
      <c r="L5807"/>
      <c r="M5807"/>
      <c r="N5807" s="117"/>
      <c r="O5807" s="117"/>
      <c r="P5807" s="117"/>
      <c r="Q5807" s="117"/>
      <c r="R5807" s="117"/>
    </row>
    <row r="5808" spans="1:18" s="81" customFormat="1" x14ac:dyDescent="0.2">
      <c r="A5808"/>
      <c r="B5808" s="1"/>
      <c r="C5808"/>
      <c r="D5808" s="80"/>
      <c r="E5808" s="1"/>
      <c r="F5808" s="46"/>
      <c r="G5808" s="13"/>
      <c r="H5808" s="13"/>
      <c r="I5808" s="13"/>
      <c r="J5808" s="13"/>
      <c r="K5808" s="13"/>
      <c r="L5808"/>
      <c r="M5808"/>
      <c r="N5808" s="117"/>
      <c r="O5808" s="117"/>
      <c r="P5808" s="117"/>
      <c r="Q5808" s="117"/>
      <c r="R5808" s="117"/>
    </row>
    <row r="5809" spans="1:18" s="81" customFormat="1" x14ac:dyDescent="0.2">
      <c r="A5809"/>
      <c r="B5809" s="1"/>
      <c r="C5809"/>
      <c r="D5809" s="80"/>
      <c r="E5809" s="1"/>
      <c r="F5809" s="46"/>
      <c r="G5809" s="13"/>
      <c r="H5809" s="13"/>
      <c r="I5809" s="13"/>
      <c r="J5809" s="13"/>
      <c r="K5809" s="13"/>
      <c r="L5809"/>
      <c r="M5809"/>
      <c r="N5809" s="117"/>
      <c r="O5809" s="117"/>
      <c r="P5809" s="117"/>
      <c r="Q5809" s="117"/>
      <c r="R5809" s="117"/>
    </row>
    <row r="5810" spans="1:18" s="81" customFormat="1" x14ac:dyDescent="0.2">
      <c r="A5810"/>
      <c r="B5810" s="1"/>
      <c r="C5810"/>
      <c r="D5810" s="80"/>
      <c r="E5810" s="1"/>
      <c r="F5810" s="46"/>
      <c r="G5810" s="13"/>
      <c r="H5810" s="13"/>
      <c r="I5810" s="13"/>
      <c r="J5810" s="13"/>
      <c r="K5810" s="13"/>
      <c r="L5810"/>
      <c r="M5810"/>
      <c r="N5810" s="117"/>
      <c r="O5810" s="117"/>
      <c r="P5810" s="117"/>
      <c r="Q5810" s="117"/>
      <c r="R5810" s="117"/>
    </row>
    <row r="5811" spans="1:18" s="81" customFormat="1" x14ac:dyDescent="0.2">
      <c r="A5811"/>
      <c r="B5811" s="1"/>
      <c r="C5811"/>
      <c r="D5811" s="80"/>
      <c r="E5811" s="1"/>
      <c r="F5811" s="46"/>
      <c r="G5811" s="13"/>
      <c r="H5811" s="13"/>
      <c r="I5811" s="13"/>
      <c r="J5811" s="13"/>
      <c r="K5811" s="13"/>
      <c r="L5811"/>
      <c r="M5811"/>
      <c r="N5811" s="117"/>
      <c r="O5811" s="117"/>
      <c r="P5811" s="117"/>
      <c r="Q5811" s="117"/>
      <c r="R5811" s="117"/>
    </row>
    <row r="5812" spans="1:18" s="81" customFormat="1" x14ac:dyDescent="0.2">
      <c r="A5812"/>
      <c r="B5812" s="1"/>
      <c r="C5812"/>
      <c r="D5812" s="80"/>
      <c r="E5812" s="1"/>
      <c r="F5812" s="46"/>
      <c r="G5812" s="13"/>
      <c r="H5812" s="13"/>
      <c r="I5812" s="13"/>
      <c r="J5812" s="13"/>
      <c r="K5812" s="13"/>
      <c r="L5812"/>
      <c r="M5812"/>
      <c r="N5812" s="117"/>
      <c r="O5812" s="117"/>
      <c r="P5812" s="117"/>
      <c r="Q5812" s="117"/>
      <c r="R5812" s="117"/>
    </row>
    <row r="5813" spans="1:18" s="81" customFormat="1" x14ac:dyDescent="0.2">
      <c r="A5813"/>
      <c r="B5813" s="1"/>
      <c r="C5813"/>
      <c r="D5813" s="80"/>
      <c r="E5813" s="1"/>
      <c r="F5813" s="46"/>
      <c r="G5813" s="13"/>
      <c r="H5813" s="13"/>
      <c r="I5813" s="13"/>
      <c r="J5813" s="13"/>
      <c r="K5813" s="13"/>
      <c r="L5813"/>
      <c r="M5813"/>
      <c r="N5813" s="117"/>
      <c r="O5813" s="117"/>
      <c r="P5813" s="117"/>
      <c r="Q5813" s="117"/>
      <c r="R5813" s="117"/>
    </row>
    <row r="5814" spans="1:18" s="81" customFormat="1" x14ac:dyDescent="0.2">
      <c r="A5814"/>
      <c r="B5814" s="1"/>
      <c r="C5814"/>
      <c r="D5814" s="80"/>
      <c r="E5814" s="1"/>
      <c r="F5814" s="46"/>
      <c r="G5814" s="13"/>
      <c r="H5814" s="13"/>
      <c r="I5814" s="13"/>
      <c r="J5814" s="13"/>
      <c r="K5814" s="13"/>
      <c r="L5814"/>
      <c r="M5814"/>
      <c r="N5814" s="117"/>
      <c r="O5814" s="117"/>
      <c r="P5814" s="117"/>
      <c r="Q5814" s="117"/>
      <c r="R5814" s="117"/>
    </row>
    <row r="5815" spans="1:18" s="81" customFormat="1" x14ac:dyDescent="0.2">
      <c r="A5815"/>
      <c r="B5815" s="1"/>
      <c r="C5815"/>
      <c r="D5815" s="80"/>
      <c r="E5815" s="1"/>
      <c r="F5815" s="46"/>
      <c r="G5815" s="13"/>
      <c r="H5815" s="13"/>
      <c r="I5815" s="13"/>
      <c r="J5815" s="13"/>
      <c r="K5815" s="13"/>
      <c r="L5815"/>
      <c r="M5815"/>
      <c r="N5815" s="117"/>
      <c r="O5815" s="117"/>
      <c r="P5815" s="117"/>
      <c r="Q5815" s="117"/>
      <c r="R5815" s="117"/>
    </row>
    <row r="5816" spans="1:18" s="81" customFormat="1" x14ac:dyDescent="0.2">
      <c r="A5816"/>
      <c r="B5816" s="1"/>
      <c r="C5816"/>
      <c r="D5816" s="80"/>
      <c r="E5816" s="1"/>
      <c r="F5816" s="46"/>
      <c r="G5816" s="13"/>
      <c r="H5816" s="13"/>
      <c r="I5816" s="13"/>
      <c r="J5816" s="13"/>
      <c r="K5816" s="13"/>
      <c r="L5816"/>
      <c r="M5816"/>
      <c r="N5816" s="117"/>
      <c r="O5816" s="117"/>
      <c r="P5816" s="117"/>
      <c r="Q5816" s="117"/>
      <c r="R5816" s="117"/>
    </row>
    <row r="5817" spans="1:18" s="81" customFormat="1" x14ac:dyDescent="0.2">
      <c r="A5817"/>
      <c r="B5817" s="1"/>
      <c r="C5817"/>
      <c r="D5817" s="80"/>
      <c r="E5817" s="1"/>
      <c r="F5817" s="46"/>
      <c r="G5817" s="13"/>
      <c r="H5817" s="13"/>
      <c r="I5817" s="13"/>
      <c r="J5817" s="13"/>
      <c r="K5817" s="13"/>
      <c r="L5817"/>
      <c r="M5817"/>
      <c r="N5817" s="117"/>
      <c r="O5817" s="117"/>
      <c r="P5817" s="117"/>
      <c r="Q5817" s="117"/>
      <c r="R5817" s="117"/>
    </row>
    <row r="5818" spans="1:18" s="81" customFormat="1" x14ac:dyDescent="0.2">
      <c r="A5818"/>
      <c r="B5818" s="1"/>
      <c r="C5818"/>
      <c r="D5818" s="80"/>
      <c r="E5818" s="1"/>
      <c r="F5818" s="46"/>
      <c r="G5818" s="13"/>
      <c r="H5818" s="13"/>
      <c r="I5818" s="13"/>
      <c r="J5818" s="13"/>
      <c r="K5818" s="13"/>
      <c r="L5818"/>
      <c r="M5818"/>
      <c r="N5818" s="117"/>
      <c r="O5818" s="117"/>
      <c r="P5818" s="117"/>
      <c r="Q5818" s="117"/>
      <c r="R5818" s="117"/>
    </row>
    <row r="5819" spans="1:18" s="81" customFormat="1" x14ac:dyDescent="0.2">
      <c r="A5819"/>
      <c r="B5819" s="1"/>
      <c r="C5819"/>
      <c r="D5819" s="80"/>
      <c r="E5819" s="1"/>
      <c r="F5819" s="46"/>
      <c r="G5819" s="13"/>
      <c r="H5819" s="13"/>
      <c r="I5819" s="13"/>
      <c r="J5819" s="13"/>
      <c r="K5819" s="13"/>
      <c r="L5819"/>
      <c r="M5819"/>
      <c r="N5819" s="117"/>
      <c r="O5819" s="117"/>
      <c r="P5819" s="117"/>
      <c r="Q5819" s="117"/>
      <c r="R5819" s="117"/>
    </row>
    <row r="5820" spans="1:18" s="81" customFormat="1" x14ac:dyDescent="0.2">
      <c r="A5820"/>
      <c r="B5820" s="1"/>
      <c r="C5820"/>
      <c r="D5820" s="80"/>
      <c r="E5820" s="1"/>
      <c r="F5820" s="46"/>
      <c r="G5820" s="13"/>
      <c r="H5820" s="13"/>
      <c r="I5820" s="13"/>
      <c r="J5820" s="13"/>
      <c r="K5820" s="13"/>
      <c r="L5820"/>
      <c r="M5820"/>
      <c r="N5820" s="117"/>
      <c r="O5820" s="117"/>
      <c r="P5820" s="117"/>
      <c r="Q5820" s="117"/>
      <c r="R5820" s="117"/>
    </row>
    <row r="5821" spans="1:18" s="81" customFormat="1" x14ac:dyDescent="0.2">
      <c r="A5821"/>
      <c r="B5821" s="1"/>
      <c r="C5821"/>
      <c r="D5821" s="80"/>
      <c r="E5821" s="1"/>
      <c r="F5821" s="46"/>
      <c r="G5821" s="13"/>
      <c r="H5821" s="13"/>
      <c r="I5821" s="13"/>
      <c r="J5821" s="13"/>
      <c r="K5821" s="13"/>
      <c r="L5821"/>
      <c r="M5821"/>
      <c r="N5821" s="117"/>
      <c r="O5821" s="117"/>
      <c r="P5821" s="117"/>
      <c r="Q5821" s="117"/>
      <c r="R5821" s="117"/>
    </row>
    <row r="5822" spans="1:18" s="81" customFormat="1" x14ac:dyDescent="0.2">
      <c r="A5822"/>
      <c r="B5822" s="1"/>
      <c r="C5822"/>
      <c r="D5822" s="80"/>
      <c r="E5822" s="1"/>
      <c r="F5822" s="46"/>
      <c r="G5822" s="13"/>
      <c r="H5822" s="13"/>
      <c r="I5822" s="13"/>
      <c r="J5822" s="13"/>
      <c r="K5822" s="13"/>
      <c r="L5822"/>
      <c r="M5822"/>
      <c r="N5822" s="117"/>
      <c r="O5822" s="117"/>
      <c r="P5822" s="117"/>
      <c r="Q5822" s="117"/>
      <c r="R5822" s="117"/>
    </row>
    <row r="5823" spans="1:18" s="81" customFormat="1" x14ac:dyDescent="0.2">
      <c r="A5823"/>
      <c r="B5823" s="1"/>
      <c r="C5823"/>
      <c r="D5823" s="80"/>
      <c r="E5823" s="1"/>
      <c r="F5823" s="46"/>
      <c r="G5823" s="13"/>
      <c r="H5823" s="13"/>
      <c r="I5823" s="13"/>
      <c r="J5823" s="13"/>
      <c r="K5823" s="13"/>
      <c r="L5823"/>
      <c r="M5823"/>
      <c r="N5823" s="117"/>
      <c r="O5823" s="117"/>
      <c r="P5823" s="117"/>
      <c r="Q5823" s="117"/>
      <c r="R5823" s="117"/>
    </row>
    <row r="5824" spans="1:18" s="81" customFormat="1" x14ac:dyDescent="0.2">
      <c r="A5824"/>
      <c r="B5824" s="1"/>
      <c r="C5824"/>
      <c r="D5824" s="80"/>
      <c r="E5824" s="1"/>
      <c r="F5824" s="46"/>
      <c r="G5824" s="13"/>
      <c r="H5824" s="13"/>
      <c r="I5824" s="13"/>
      <c r="J5824" s="13"/>
      <c r="K5824" s="13"/>
      <c r="L5824"/>
      <c r="M5824"/>
      <c r="N5824" s="117"/>
      <c r="O5824" s="117"/>
      <c r="P5824" s="117"/>
      <c r="Q5824" s="117"/>
      <c r="R5824" s="117"/>
    </row>
    <row r="5825" spans="1:18" s="81" customFormat="1" x14ac:dyDescent="0.2">
      <c r="A5825"/>
      <c r="B5825" s="1"/>
      <c r="C5825"/>
      <c r="D5825" s="80"/>
      <c r="E5825" s="1"/>
      <c r="F5825" s="46"/>
      <c r="G5825" s="13"/>
      <c r="H5825" s="13"/>
      <c r="I5825" s="13"/>
      <c r="J5825" s="13"/>
      <c r="K5825" s="13"/>
      <c r="L5825"/>
      <c r="M5825"/>
      <c r="N5825" s="117"/>
      <c r="O5825" s="117"/>
      <c r="P5825" s="117"/>
      <c r="Q5825" s="117"/>
      <c r="R5825" s="117"/>
    </row>
    <row r="5826" spans="1:18" s="81" customFormat="1" x14ac:dyDescent="0.2">
      <c r="A5826"/>
      <c r="B5826" s="1"/>
      <c r="C5826"/>
      <c r="D5826" s="80"/>
      <c r="E5826" s="1"/>
      <c r="F5826" s="46"/>
      <c r="G5826" s="13"/>
      <c r="H5826" s="13"/>
      <c r="I5826" s="13"/>
      <c r="J5826" s="13"/>
      <c r="K5826" s="13"/>
      <c r="L5826"/>
      <c r="M5826"/>
      <c r="N5826" s="117"/>
      <c r="O5826" s="117"/>
      <c r="P5826" s="117"/>
      <c r="Q5826" s="117"/>
      <c r="R5826" s="117"/>
    </row>
    <row r="5827" spans="1:18" s="81" customFormat="1" x14ac:dyDescent="0.2">
      <c r="A5827"/>
      <c r="B5827" s="1"/>
      <c r="C5827"/>
      <c r="D5827" s="80"/>
      <c r="E5827" s="1"/>
      <c r="F5827" s="46"/>
      <c r="G5827" s="13"/>
      <c r="H5827" s="13"/>
      <c r="I5827" s="13"/>
      <c r="J5827" s="13"/>
      <c r="K5827" s="13"/>
      <c r="L5827"/>
      <c r="M5827"/>
      <c r="N5827" s="117"/>
      <c r="O5827" s="117"/>
      <c r="P5827" s="117"/>
      <c r="Q5827" s="117"/>
      <c r="R5827" s="117"/>
    </row>
    <row r="5828" spans="1:18" s="81" customFormat="1" x14ac:dyDescent="0.2">
      <c r="A5828"/>
      <c r="B5828" s="1"/>
      <c r="C5828"/>
      <c r="D5828" s="80"/>
      <c r="E5828" s="1"/>
      <c r="F5828" s="46"/>
      <c r="G5828" s="13"/>
      <c r="H5828" s="13"/>
      <c r="I5828" s="13"/>
      <c r="J5828" s="13"/>
      <c r="K5828" s="13"/>
      <c r="L5828"/>
      <c r="M5828"/>
      <c r="N5828" s="117"/>
      <c r="O5828" s="117"/>
      <c r="P5828" s="117"/>
      <c r="Q5828" s="117"/>
      <c r="R5828" s="117"/>
    </row>
    <row r="5829" spans="1:18" s="81" customFormat="1" x14ac:dyDescent="0.2">
      <c r="A5829"/>
      <c r="B5829" s="1"/>
      <c r="C5829"/>
      <c r="D5829" s="80"/>
      <c r="E5829" s="1"/>
      <c r="F5829" s="46"/>
      <c r="G5829" s="13"/>
      <c r="H5829" s="13"/>
      <c r="I5829" s="13"/>
      <c r="J5829" s="13"/>
      <c r="K5829" s="13"/>
      <c r="L5829"/>
      <c r="M5829"/>
      <c r="N5829" s="117"/>
      <c r="O5829" s="117"/>
      <c r="P5829" s="117"/>
      <c r="Q5829" s="117"/>
      <c r="R5829" s="117"/>
    </row>
    <row r="5830" spans="1:18" s="81" customFormat="1" x14ac:dyDescent="0.2">
      <c r="A5830"/>
      <c r="B5830" s="1"/>
      <c r="C5830"/>
      <c r="D5830" s="80"/>
      <c r="E5830" s="1"/>
      <c r="F5830" s="46"/>
      <c r="G5830" s="13"/>
      <c r="H5830" s="13"/>
      <c r="I5830" s="13"/>
      <c r="J5830" s="13"/>
      <c r="K5830" s="13"/>
      <c r="L5830"/>
      <c r="M5830"/>
      <c r="N5830" s="117"/>
      <c r="O5830" s="117"/>
      <c r="P5830" s="117"/>
      <c r="Q5830" s="117"/>
      <c r="R5830" s="117"/>
    </row>
    <row r="5831" spans="1:18" s="81" customFormat="1" x14ac:dyDescent="0.2">
      <c r="A5831"/>
      <c r="B5831" s="1"/>
      <c r="C5831"/>
      <c r="D5831" s="80"/>
      <c r="E5831" s="1"/>
      <c r="F5831" s="46"/>
      <c r="G5831" s="13"/>
      <c r="H5831" s="13"/>
      <c r="I5831" s="13"/>
      <c r="J5831" s="13"/>
      <c r="K5831" s="13"/>
      <c r="L5831"/>
      <c r="M5831"/>
      <c r="N5831" s="117"/>
      <c r="O5831" s="117"/>
      <c r="P5831" s="117"/>
      <c r="Q5831" s="117"/>
      <c r="R5831" s="117"/>
    </row>
    <row r="5832" spans="1:18" s="81" customFormat="1" x14ac:dyDescent="0.2">
      <c r="A5832"/>
      <c r="B5832" s="1"/>
      <c r="C5832"/>
      <c r="D5832" s="80"/>
      <c r="E5832" s="1"/>
      <c r="F5832" s="46"/>
      <c r="G5832" s="13"/>
      <c r="H5832" s="13"/>
      <c r="I5832" s="13"/>
      <c r="J5832" s="13"/>
      <c r="K5832" s="13"/>
      <c r="L5832"/>
      <c r="M5832"/>
      <c r="N5832" s="117"/>
      <c r="O5832" s="117"/>
      <c r="P5832" s="117"/>
      <c r="Q5832" s="117"/>
      <c r="R5832" s="117"/>
    </row>
    <row r="5833" spans="1:18" s="81" customFormat="1" x14ac:dyDescent="0.2">
      <c r="A5833"/>
      <c r="B5833" s="1"/>
      <c r="C5833"/>
      <c r="D5833" s="80"/>
      <c r="E5833" s="1"/>
      <c r="F5833" s="46"/>
      <c r="G5833" s="13"/>
      <c r="H5833" s="13"/>
      <c r="I5833" s="13"/>
      <c r="J5833" s="13"/>
      <c r="K5833" s="13"/>
      <c r="L5833"/>
      <c r="M5833"/>
      <c r="N5833" s="117"/>
      <c r="O5833" s="117"/>
      <c r="P5833" s="117"/>
      <c r="Q5833" s="117"/>
      <c r="R5833" s="117"/>
    </row>
    <row r="5834" spans="1:18" s="81" customFormat="1" x14ac:dyDescent="0.2">
      <c r="A5834"/>
      <c r="B5834" s="1"/>
      <c r="C5834"/>
      <c r="D5834" s="80"/>
      <c r="E5834" s="1"/>
      <c r="F5834" s="46"/>
      <c r="G5834" s="13"/>
      <c r="H5834" s="13"/>
      <c r="I5834" s="13"/>
      <c r="J5834" s="13"/>
      <c r="K5834" s="13"/>
      <c r="L5834"/>
      <c r="M5834"/>
      <c r="N5834" s="117"/>
      <c r="O5834" s="117"/>
      <c r="P5834" s="117"/>
      <c r="Q5834" s="117"/>
      <c r="R5834" s="117"/>
    </row>
    <row r="5835" spans="1:18" s="81" customFormat="1" x14ac:dyDescent="0.2">
      <c r="A5835"/>
      <c r="B5835" s="1"/>
      <c r="C5835"/>
      <c r="D5835" s="80"/>
      <c r="E5835" s="1"/>
      <c r="F5835" s="46"/>
      <c r="G5835" s="13"/>
      <c r="H5835" s="13"/>
      <c r="I5835" s="13"/>
      <c r="J5835" s="13"/>
      <c r="K5835" s="13"/>
      <c r="L5835"/>
      <c r="M5835"/>
      <c r="N5835" s="117"/>
      <c r="O5835" s="117"/>
      <c r="P5835" s="117"/>
      <c r="Q5835" s="117"/>
      <c r="R5835" s="117"/>
    </row>
    <row r="5836" spans="1:18" s="81" customFormat="1" x14ac:dyDescent="0.2">
      <c r="A5836"/>
      <c r="B5836" s="1"/>
      <c r="C5836"/>
      <c r="D5836" s="80"/>
      <c r="E5836" s="1"/>
      <c r="F5836" s="46"/>
      <c r="G5836" s="13"/>
      <c r="H5836" s="13"/>
      <c r="I5836" s="13"/>
      <c r="J5836" s="13"/>
      <c r="K5836" s="13"/>
      <c r="L5836"/>
      <c r="M5836"/>
      <c r="N5836" s="117"/>
      <c r="O5836" s="117"/>
      <c r="P5836" s="117"/>
      <c r="Q5836" s="117"/>
      <c r="R5836" s="117"/>
    </row>
    <row r="5837" spans="1:18" s="81" customFormat="1" x14ac:dyDescent="0.2">
      <c r="A5837"/>
      <c r="B5837" s="1"/>
      <c r="C5837"/>
      <c r="D5837" s="80"/>
      <c r="E5837" s="1"/>
      <c r="F5837" s="46"/>
      <c r="G5837" s="13"/>
      <c r="H5837" s="13"/>
      <c r="I5837" s="13"/>
      <c r="J5837" s="13"/>
      <c r="K5837" s="13"/>
      <c r="L5837"/>
      <c r="M5837"/>
      <c r="N5837" s="117"/>
      <c r="O5837" s="117"/>
      <c r="P5837" s="117"/>
      <c r="Q5837" s="117"/>
      <c r="R5837" s="117"/>
    </row>
    <row r="5838" spans="1:18" s="81" customFormat="1" x14ac:dyDescent="0.2">
      <c r="A5838"/>
      <c r="B5838" s="1"/>
      <c r="C5838"/>
      <c r="D5838" s="80"/>
      <c r="E5838" s="1"/>
      <c r="F5838" s="46"/>
      <c r="G5838" s="13"/>
      <c r="H5838" s="13"/>
      <c r="I5838" s="13"/>
      <c r="J5838" s="13"/>
      <c r="K5838" s="13"/>
      <c r="L5838"/>
      <c r="M5838"/>
      <c r="N5838" s="117"/>
      <c r="O5838" s="117"/>
      <c r="P5838" s="117"/>
      <c r="Q5838" s="117"/>
      <c r="R5838" s="117"/>
    </row>
    <row r="5839" spans="1:18" s="81" customFormat="1" x14ac:dyDescent="0.2">
      <c r="A5839"/>
      <c r="B5839" s="1"/>
      <c r="C5839"/>
      <c r="D5839" s="80"/>
      <c r="E5839" s="1"/>
      <c r="F5839" s="46"/>
      <c r="G5839" s="13"/>
      <c r="H5839" s="13"/>
      <c r="I5839" s="13"/>
      <c r="J5839" s="13"/>
      <c r="K5839" s="13"/>
      <c r="L5839"/>
      <c r="M5839"/>
      <c r="N5839" s="117"/>
      <c r="O5839" s="117"/>
      <c r="P5839" s="117"/>
      <c r="Q5839" s="117"/>
      <c r="R5839" s="117"/>
    </row>
    <row r="5840" spans="1:18" s="81" customFormat="1" x14ac:dyDescent="0.2">
      <c r="A5840"/>
      <c r="B5840" s="1"/>
      <c r="C5840"/>
      <c r="D5840" s="80"/>
      <c r="E5840" s="1"/>
      <c r="F5840" s="46"/>
      <c r="G5840" s="13"/>
      <c r="H5840" s="13"/>
      <c r="I5840" s="13"/>
      <c r="J5840" s="13"/>
      <c r="K5840" s="13"/>
      <c r="L5840"/>
      <c r="M5840"/>
      <c r="N5840" s="117"/>
      <c r="O5840" s="117"/>
      <c r="P5840" s="117"/>
      <c r="Q5840" s="117"/>
      <c r="R5840" s="117"/>
    </row>
    <row r="5841" spans="1:18" s="81" customFormat="1" x14ac:dyDescent="0.2">
      <c r="A5841"/>
      <c r="B5841" s="1"/>
      <c r="C5841"/>
      <c r="D5841" s="80"/>
      <c r="E5841" s="1"/>
      <c r="F5841" s="46"/>
      <c r="G5841" s="13"/>
      <c r="H5841" s="13"/>
      <c r="I5841" s="13"/>
      <c r="J5841" s="13"/>
      <c r="K5841" s="13"/>
      <c r="L5841"/>
      <c r="M5841"/>
      <c r="N5841" s="117"/>
      <c r="O5841" s="117"/>
      <c r="P5841" s="117"/>
      <c r="Q5841" s="117"/>
      <c r="R5841" s="117"/>
    </row>
    <row r="5842" spans="1:18" s="81" customFormat="1" x14ac:dyDescent="0.2">
      <c r="A5842"/>
      <c r="B5842" s="1"/>
      <c r="C5842"/>
      <c r="D5842" s="80"/>
      <c r="E5842" s="1"/>
      <c r="F5842" s="46"/>
      <c r="G5842" s="13"/>
      <c r="H5842" s="13"/>
      <c r="I5842" s="13"/>
      <c r="J5842" s="13"/>
      <c r="K5842" s="13"/>
      <c r="L5842"/>
      <c r="M5842"/>
      <c r="N5842" s="117"/>
      <c r="O5842" s="117"/>
      <c r="P5842" s="117"/>
      <c r="Q5842" s="117"/>
      <c r="R5842" s="117"/>
    </row>
    <row r="5843" spans="1:18" s="81" customFormat="1" x14ac:dyDescent="0.2">
      <c r="A5843"/>
      <c r="B5843" s="1"/>
      <c r="C5843"/>
      <c r="D5843" s="80"/>
      <c r="E5843" s="1"/>
      <c r="F5843" s="46"/>
      <c r="G5843" s="13"/>
      <c r="H5843" s="13"/>
      <c r="I5843" s="13"/>
      <c r="J5843" s="13"/>
      <c r="K5843" s="13"/>
      <c r="L5843"/>
      <c r="M5843"/>
      <c r="N5843" s="117"/>
      <c r="O5843" s="117"/>
      <c r="P5843" s="117"/>
      <c r="Q5843" s="117"/>
      <c r="R5843" s="117"/>
    </row>
    <row r="5844" spans="1:18" s="81" customFormat="1" x14ac:dyDescent="0.2">
      <c r="A5844"/>
      <c r="B5844" s="1"/>
      <c r="C5844"/>
      <c r="D5844" s="80"/>
      <c r="E5844" s="1"/>
      <c r="F5844" s="46"/>
      <c r="G5844" s="13"/>
      <c r="H5844" s="13"/>
      <c r="I5844" s="13"/>
      <c r="J5844" s="13"/>
      <c r="K5844" s="13"/>
      <c r="L5844"/>
      <c r="M5844"/>
      <c r="N5844" s="117"/>
      <c r="O5844" s="117"/>
      <c r="P5844" s="117"/>
      <c r="Q5844" s="117"/>
      <c r="R5844" s="117"/>
    </row>
    <row r="5845" spans="1:18" s="81" customFormat="1" x14ac:dyDescent="0.2">
      <c r="A5845"/>
      <c r="B5845" s="1"/>
      <c r="C5845"/>
      <c r="D5845" s="80"/>
      <c r="E5845" s="1"/>
      <c r="F5845" s="46"/>
      <c r="G5845" s="13"/>
      <c r="H5845" s="13"/>
      <c r="I5845" s="13"/>
      <c r="J5845" s="13"/>
      <c r="K5845" s="13"/>
      <c r="L5845"/>
      <c r="M5845"/>
      <c r="N5845" s="117"/>
      <c r="O5845" s="117"/>
      <c r="P5845" s="117"/>
      <c r="Q5845" s="117"/>
      <c r="R5845" s="117"/>
    </row>
    <row r="5846" spans="1:18" s="81" customFormat="1" x14ac:dyDescent="0.2">
      <c r="A5846"/>
      <c r="B5846" s="1"/>
      <c r="C5846"/>
      <c r="D5846" s="80"/>
      <c r="E5846" s="1"/>
      <c r="F5846" s="46"/>
      <c r="G5846" s="13"/>
      <c r="H5846" s="13"/>
      <c r="I5846" s="13"/>
      <c r="J5846" s="13"/>
      <c r="K5846" s="13"/>
      <c r="L5846"/>
      <c r="M5846"/>
      <c r="N5846" s="117"/>
      <c r="O5846" s="117"/>
      <c r="P5846" s="117"/>
      <c r="Q5846" s="117"/>
      <c r="R5846" s="117"/>
    </row>
    <row r="5847" spans="1:18" s="81" customFormat="1" x14ac:dyDescent="0.2">
      <c r="A5847"/>
      <c r="B5847" s="1"/>
      <c r="C5847"/>
      <c r="D5847" s="80"/>
      <c r="E5847" s="1"/>
      <c r="F5847" s="46"/>
      <c r="G5847" s="13"/>
      <c r="H5847" s="13"/>
      <c r="I5847" s="13"/>
      <c r="J5847" s="13"/>
      <c r="K5847" s="13"/>
      <c r="L5847"/>
      <c r="M5847"/>
      <c r="N5847" s="117"/>
      <c r="O5847" s="117"/>
      <c r="P5847" s="117"/>
      <c r="Q5847" s="117"/>
      <c r="R5847" s="117"/>
    </row>
    <row r="5848" spans="1:18" s="81" customFormat="1" x14ac:dyDescent="0.2">
      <c r="A5848"/>
      <c r="B5848" s="1"/>
      <c r="C5848"/>
      <c r="D5848" s="80"/>
      <c r="E5848" s="1"/>
      <c r="F5848" s="46"/>
      <c r="G5848" s="13"/>
      <c r="H5848" s="13"/>
      <c r="I5848" s="13"/>
      <c r="J5848" s="13"/>
      <c r="K5848" s="13"/>
      <c r="L5848"/>
      <c r="M5848"/>
      <c r="N5848" s="117"/>
      <c r="O5848" s="117"/>
      <c r="P5848" s="117"/>
      <c r="Q5848" s="117"/>
      <c r="R5848" s="117"/>
    </row>
    <row r="5849" spans="1:18" s="81" customFormat="1" x14ac:dyDescent="0.2">
      <c r="A5849"/>
      <c r="B5849" s="1"/>
      <c r="C5849"/>
      <c r="D5849" s="80"/>
      <c r="E5849" s="1"/>
      <c r="F5849" s="46"/>
      <c r="G5849" s="13"/>
      <c r="H5849" s="13"/>
      <c r="I5849" s="13"/>
      <c r="J5849" s="13"/>
      <c r="K5849" s="13"/>
      <c r="L5849"/>
      <c r="M5849"/>
      <c r="N5849" s="117"/>
      <c r="O5849" s="117"/>
      <c r="P5849" s="117"/>
      <c r="Q5849" s="117"/>
      <c r="R5849" s="117"/>
    </row>
    <row r="5850" spans="1:18" s="81" customFormat="1" x14ac:dyDescent="0.2">
      <c r="A5850"/>
      <c r="B5850" s="1"/>
      <c r="C5850"/>
      <c r="D5850" s="80"/>
      <c r="E5850" s="1"/>
      <c r="F5850" s="46"/>
      <c r="G5850" s="13"/>
      <c r="H5850" s="13"/>
      <c r="I5850" s="13"/>
      <c r="J5850" s="13"/>
      <c r="K5850" s="13"/>
      <c r="L5850"/>
      <c r="M5850"/>
      <c r="N5850" s="117"/>
      <c r="O5850" s="117"/>
      <c r="P5850" s="117"/>
      <c r="Q5850" s="117"/>
      <c r="R5850" s="117"/>
    </row>
    <row r="5851" spans="1:18" s="81" customFormat="1" x14ac:dyDescent="0.2">
      <c r="A5851"/>
      <c r="B5851" s="1"/>
      <c r="C5851"/>
      <c r="D5851" s="80"/>
      <c r="E5851" s="1"/>
      <c r="F5851" s="46"/>
      <c r="G5851" s="13"/>
      <c r="H5851" s="13"/>
      <c r="I5851" s="13"/>
      <c r="J5851" s="13"/>
      <c r="K5851" s="13"/>
      <c r="L5851"/>
      <c r="M5851"/>
      <c r="N5851" s="117"/>
      <c r="O5851" s="117"/>
      <c r="P5851" s="117"/>
      <c r="Q5851" s="117"/>
      <c r="R5851" s="117"/>
    </row>
    <row r="5852" spans="1:18" s="81" customFormat="1" x14ac:dyDescent="0.2">
      <c r="A5852"/>
      <c r="B5852" s="1"/>
      <c r="C5852"/>
      <c r="D5852" s="80"/>
      <c r="E5852" s="1"/>
      <c r="F5852" s="46"/>
      <c r="G5852" s="13"/>
      <c r="H5852" s="13"/>
      <c r="I5852" s="13"/>
      <c r="J5852" s="13"/>
      <c r="K5852" s="13"/>
      <c r="L5852"/>
      <c r="M5852"/>
      <c r="N5852" s="117"/>
      <c r="O5852" s="117"/>
      <c r="P5852" s="117"/>
      <c r="Q5852" s="117"/>
      <c r="R5852" s="117"/>
    </row>
    <row r="5853" spans="1:18" s="81" customFormat="1" x14ac:dyDescent="0.2">
      <c r="A5853"/>
      <c r="B5853" s="1"/>
      <c r="C5853"/>
      <c r="D5853" s="80"/>
      <c r="E5853" s="1"/>
      <c r="F5853" s="46"/>
      <c r="G5853" s="13"/>
      <c r="H5853" s="13"/>
      <c r="I5853" s="13"/>
      <c r="J5853" s="13"/>
      <c r="K5853" s="13"/>
      <c r="L5853"/>
      <c r="M5853"/>
      <c r="N5853" s="117"/>
      <c r="O5853" s="117"/>
      <c r="P5853" s="117"/>
      <c r="Q5853" s="117"/>
      <c r="R5853" s="117"/>
    </row>
    <row r="5854" spans="1:18" s="81" customFormat="1" x14ac:dyDescent="0.2">
      <c r="A5854"/>
      <c r="B5854" s="1"/>
      <c r="C5854"/>
      <c r="D5854" s="80"/>
      <c r="E5854" s="1"/>
      <c r="F5854" s="46"/>
      <c r="G5854" s="13"/>
      <c r="H5854" s="13"/>
      <c r="I5854" s="13"/>
      <c r="J5854" s="13"/>
      <c r="K5854" s="13"/>
      <c r="L5854"/>
      <c r="M5854"/>
      <c r="N5854" s="117"/>
      <c r="O5854" s="117"/>
      <c r="P5854" s="117"/>
      <c r="Q5854" s="117"/>
      <c r="R5854" s="117"/>
    </row>
    <row r="5855" spans="1:18" s="81" customFormat="1" x14ac:dyDescent="0.2">
      <c r="A5855"/>
      <c r="B5855" s="1"/>
      <c r="C5855"/>
      <c r="D5855" s="80"/>
      <c r="E5855" s="1"/>
      <c r="F5855" s="46"/>
      <c r="G5855" s="13"/>
      <c r="H5855" s="13"/>
      <c r="I5855" s="13"/>
      <c r="J5855" s="13"/>
      <c r="K5855" s="13"/>
      <c r="L5855"/>
      <c r="M5855"/>
      <c r="N5855" s="117"/>
      <c r="O5855" s="117"/>
      <c r="P5855" s="117"/>
      <c r="Q5855" s="117"/>
      <c r="R5855" s="117"/>
    </row>
    <row r="5856" spans="1:18" s="81" customFormat="1" x14ac:dyDescent="0.2">
      <c r="A5856"/>
      <c r="B5856" s="1"/>
      <c r="C5856"/>
      <c r="D5856" s="80"/>
      <c r="E5856" s="1"/>
      <c r="F5856" s="46"/>
      <c r="G5856" s="13"/>
      <c r="H5856" s="13"/>
      <c r="I5856" s="13"/>
      <c r="J5856" s="13"/>
      <c r="K5856" s="13"/>
      <c r="L5856"/>
      <c r="M5856"/>
      <c r="N5856" s="117"/>
      <c r="O5856" s="117"/>
      <c r="P5856" s="117"/>
      <c r="Q5856" s="117"/>
      <c r="R5856" s="117"/>
    </row>
    <row r="5857" spans="1:18" s="81" customFormat="1" x14ac:dyDescent="0.2">
      <c r="A5857"/>
      <c r="B5857" s="1"/>
      <c r="C5857"/>
      <c r="D5857" s="80"/>
      <c r="E5857" s="1"/>
      <c r="F5857" s="46"/>
      <c r="G5857" s="13"/>
      <c r="H5857" s="13"/>
      <c r="I5857" s="13"/>
      <c r="J5857" s="13"/>
      <c r="K5857" s="13"/>
      <c r="L5857"/>
      <c r="M5857"/>
      <c r="N5857" s="117"/>
      <c r="O5857" s="117"/>
      <c r="P5857" s="117"/>
      <c r="Q5857" s="117"/>
      <c r="R5857" s="117"/>
    </row>
    <row r="5858" spans="1:18" s="81" customFormat="1" x14ac:dyDescent="0.2">
      <c r="A5858"/>
      <c r="B5858" s="1"/>
      <c r="C5858"/>
      <c r="D5858" s="80"/>
      <c r="E5858" s="1"/>
      <c r="F5858" s="46"/>
      <c r="G5858" s="13"/>
      <c r="H5858" s="13"/>
      <c r="I5858" s="13"/>
      <c r="J5858" s="13"/>
      <c r="K5858" s="13"/>
      <c r="L5858"/>
      <c r="M5858"/>
      <c r="N5858" s="117"/>
      <c r="O5858" s="117"/>
      <c r="P5858" s="117"/>
      <c r="Q5858" s="117"/>
      <c r="R5858" s="117"/>
    </row>
    <row r="5859" spans="1:18" s="81" customFormat="1" x14ac:dyDescent="0.2">
      <c r="A5859"/>
      <c r="B5859" s="1"/>
      <c r="C5859"/>
      <c r="D5859" s="80"/>
      <c r="E5859" s="1"/>
      <c r="F5859" s="46"/>
      <c r="G5859" s="13"/>
      <c r="H5859" s="13"/>
      <c r="I5859" s="13"/>
      <c r="J5859" s="13"/>
      <c r="K5859" s="13"/>
      <c r="L5859"/>
      <c r="M5859"/>
      <c r="N5859" s="117"/>
      <c r="O5859" s="117"/>
      <c r="P5859" s="117"/>
      <c r="Q5859" s="117"/>
      <c r="R5859" s="117"/>
    </row>
    <row r="5860" spans="1:18" s="81" customFormat="1" x14ac:dyDescent="0.2">
      <c r="A5860"/>
      <c r="B5860" s="1"/>
      <c r="C5860"/>
      <c r="D5860" s="80"/>
      <c r="E5860" s="1"/>
      <c r="F5860" s="46"/>
      <c r="G5860" s="13"/>
      <c r="H5860" s="13"/>
      <c r="I5860" s="13"/>
      <c r="J5860" s="13"/>
      <c r="K5860" s="13"/>
      <c r="L5860"/>
      <c r="M5860"/>
      <c r="N5860" s="117"/>
      <c r="O5860" s="117"/>
      <c r="P5860" s="117"/>
      <c r="Q5860" s="117"/>
      <c r="R5860" s="117"/>
    </row>
    <row r="5861" spans="1:18" s="81" customFormat="1" x14ac:dyDescent="0.2">
      <c r="A5861"/>
      <c r="B5861" s="1"/>
      <c r="C5861"/>
      <c r="D5861" s="80"/>
      <c r="E5861" s="1"/>
      <c r="F5861" s="46"/>
      <c r="G5861" s="13"/>
      <c r="H5861" s="13"/>
      <c r="I5861" s="13"/>
      <c r="J5861" s="13"/>
      <c r="K5861" s="13"/>
      <c r="L5861"/>
      <c r="M5861"/>
      <c r="N5861" s="117"/>
      <c r="O5861" s="117"/>
      <c r="P5861" s="117"/>
      <c r="Q5861" s="117"/>
      <c r="R5861" s="117"/>
    </row>
    <row r="5862" spans="1:18" s="81" customFormat="1" x14ac:dyDescent="0.2">
      <c r="A5862"/>
      <c r="B5862" s="1"/>
      <c r="C5862"/>
      <c r="D5862" s="80"/>
      <c r="E5862" s="1"/>
      <c r="F5862" s="46"/>
      <c r="G5862" s="13"/>
      <c r="H5862" s="13"/>
      <c r="I5862" s="13"/>
      <c r="J5862" s="13"/>
      <c r="K5862" s="13"/>
      <c r="L5862"/>
      <c r="M5862"/>
      <c r="N5862" s="117"/>
      <c r="O5862" s="117"/>
      <c r="P5862" s="117"/>
      <c r="Q5862" s="117"/>
      <c r="R5862" s="117"/>
    </row>
    <row r="5863" spans="1:18" s="81" customFormat="1" x14ac:dyDescent="0.2">
      <c r="A5863"/>
      <c r="B5863" s="1"/>
      <c r="C5863"/>
      <c r="D5863" s="80"/>
      <c r="E5863" s="1"/>
      <c r="F5863" s="46"/>
      <c r="G5863" s="13"/>
      <c r="H5863" s="13"/>
      <c r="I5863" s="13"/>
      <c r="J5863" s="13"/>
      <c r="K5863" s="13"/>
      <c r="L5863"/>
      <c r="M5863"/>
      <c r="N5863" s="117"/>
      <c r="O5863" s="117"/>
      <c r="P5863" s="117"/>
      <c r="Q5863" s="117"/>
      <c r="R5863" s="117"/>
    </row>
    <row r="5864" spans="1:18" s="81" customFormat="1" x14ac:dyDescent="0.2">
      <c r="A5864"/>
      <c r="B5864" s="1"/>
      <c r="C5864"/>
      <c r="D5864" s="80"/>
      <c r="E5864" s="1"/>
      <c r="F5864" s="46"/>
      <c r="G5864" s="13"/>
      <c r="H5864" s="13"/>
      <c r="I5864" s="13"/>
      <c r="J5864" s="13"/>
      <c r="K5864" s="13"/>
      <c r="L5864"/>
      <c r="M5864"/>
      <c r="N5864" s="117"/>
      <c r="O5864" s="117"/>
      <c r="P5864" s="117"/>
      <c r="Q5864" s="117"/>
      <c r="R5864" s="117"/>
    </row>
    <row r="5865" spans="1:18" s="81" customFormat="1" x14ac:dyDescent="0.2">
      <c r="A5865"/>
      <c r="B5865" s="1"/>
      <c r="C5865"/>
      <c r="D5865" s="80"/>
      <c r="E5865" s="1"/>
      <c r="F5865" s="46"/>
      <c r="G5865" s="13"/>
      <c r="H5865" s="13"/>
      <c r="I5865" s="13"/>
      <c r="J5865" s="13"/>
      <c r="K5865" s="13"/>
      <c r="L5865"/>
      <c r="M5865"/>
      <c r="N5865" s="117"/>
      <c r="O5865" s="117"/>
      <c r="P5865" s="117"/>
      <c r="Q5865" s="117"/>
      <c r="R5865" s="117"/>
    </row>
    <row r="5866" spans="1:18" s="81" customFormat="1" x14ac:dyDescent="0.2">
      <c r="A5866"/>
      <c r="B5866" s="1"/>
      <c r="C5866"/>
      <c r="D5866" s="80"/>
      <c r="E5866" s="1"/>
      <c r="F5866" s="46"/>
      <c r="G5866" s="13"/>
      <c r="H5866" s="13"/>
      <c r="I5866" s="13"/>
      <c r="J5866" s="13"/>
      <c r="K5866" s="13"/>
      <c r="L5866"/>
      <c r="M5866"/>
      <c r="N5866" s="117"/>
      <c r="O5866" s="117"/>
      <c r="P5866" s="117"/>
      <c r="Q5866" s="117"/>
      <c r="R5866" s="117"/>
    </row>
    <row r="5867" spans="1:18" s="81" customFormat="1" x14ac:dyDescent="0.2">
      <c r="A5867"/>
      <c r="B5867" s="1"/>
      <c r="C5867"/>
      <c r="D5867" s="80"/>
      <c r="E5867" s="1"/>
      <c r="F5867" s="46"/>
      <c r="G5867" s="13"/>
      <c r="H5867" s="13"/>
      <c r="I5867" s="13"/>
      <c r="J5867" s="13"/>
      <c r="K5867" s="13"/>
      <c r="L5867"/>
      <c r="M5867"/>
      <c r="N5867" s="117"/>
      <c r="O5867" s="117"/>
      <c r="P5867" s="117"/>
      <c r="Q5867" s="117"/>
      <c r="R5867" s="117"/>
    </row>
    <row r="5868" spans="1:18" s="81" customFormat="1" x14ac:dyDescent="0.2">
      <c r="A5868"/>
      <c r="B5868" s="1"/>
      <c r="C5868"/>
      <c r="D5868" s="80"/>
      <c r="E5868" s="1"/>
      <c r="F5868" s="46"/>
      <c r="G5868" s="13"/>
      <c r="H5868" s="13"/>
      <c r="I5868" s="13"/>
      <c r="J5868" s="13"/>
      <c r="K5868" s="13"/>
      <c r="L5868"/>
      <c r="M5868"/>
      <c r="N5868" s="117"/>
      <c r="O5868" s="117"/>
      <c r="P5868" s="117"/>
      <c r="Q5868" s="117"/>
      <c r="R5868" s="117"/>
    </row>
    <row r="5869" spans="1:18" s="81" customFormat="1" x14ac:dyDescent="0.2">
      <c r="A5869"/>
      <c r="B5869" s="1"/>
      <c r="C5869"/>
      <c r="D5869" s="80"/>
      <c r="E5869" s="1"/>
      <c r="F5869" s="46"/>
      <c r="G5869" s="13"/>
      <c r="H5869" s="13"/>
      <c r="I5869" s="13"/>
      <c r="J5869" s="13"/>
      <c r="K5869" s="13"/>
      <c r="L5869"/>
      <c r="M5869"/>
      <c r="N5869" s="117"/>
      <c r="O5869" s="117"/>
      <c r="P5869" s="117"/>
      <c r="Q5869" s="117"/>
      <c r="R5869" s="117"/>
    </row>
    <row r="5870" spans="1:18" s="81" customFormat="1" x14ac:dyDescent="0.2">
      <c r="A5870"/>
      <c r="B5870" s="1"/>
      <c r="C5870"/>
      <c r="D5870" s="80"/>
      <c r="E5870" s="1"/>
      <c r="F5870" s="46"/>
      <c r="G5870" s="13"/>
      <c r="H5870" s="13"/>
      <c r="I5870" s="13"/>
      <c r="J5870" s="13"/>
      <c r="K5870" s="13"/>
      <c r="L5870"/>
      <c r="M5870"/>
      <c r="N5870" s="117"/>
      <c r="O5870" s="117"/>
      <c r="P5870" s="117"/>
      <c r="Q5870" s="117"/>
      <c r="R5870" s="117"/>
    </row>
    <row r="5871" spans="1:18" s="81" customFormat="1" x14ac:dyDescent="0.2">
      <c r="A5871"/>
      <c r="B5871" s="1"/>
      <c r="C5871"/>
      <c r="D5871" s="80"/>
      <c r="E5871" s="1"/>
      <c r="F5871" s="46"/>
      <c r="G5871" s="13"/>
      <c r="H5871" s="13"/>
      <c r="I5871" s="13"/>
      <c r="J5871" s="13"/>
      <c r="K5871" s="13"/>
      <c r="L5871"/>
      <c r="M5871"/>
      <c r="N5871" s="117"/>
      <c r="O5871" s="117"/>
      <c r="P5871" s="117"/>
      <c r="Q5871" s="117"/>
      <c r="R5871" s="117"/>
    </row>
    <row r="5872" spans="1:18" s="81" customFormat="1" x14ac:dyDescent="0.2">
      <c r="A5872"/>
      <c r="B5872" s="1"/>
      <c r="C5872"/>
      <c r="D5872" s="80"/>
      <c r="E5872" s="1"/>
      <c r="F5872" s="46"/>
      <c r="G5872" s="13"/>
      <c r="H5872" s="13"/>
      <c r="I5872" s="13"/>
      <c r="J5872" s="13"/>
      <c r="K5872" s="13"/>
      <c r="L5872"/>
      <c r="M5872"/>
      <c r="N5872" s="117"/>
      <c r="O5872" s="117"/>
      <c r="P5872" s="117"/>
      <c r="Q5872" s="117"/>
      <c r="R5872" s="117"/>
    </row>
    <row r="5873" spans="1:18" s="81" customFormat="1" x14ac:dyDescent="0.2">
      <c r="A5873"/>
      <c r="B5873" s="1"/>
      <c r="C5873"/>
      <c r="D5873" s="80"/>
      <c r="E5873" s="1"/>
      <c r="F5873" s="46"/>
      <c r="G5873" s="13"/>
      <c r="H5873" s="13"/>
      <c r="I5873" s="13"/>
      <c r="J5873" s="13"/>
      <c r="K5873" s="13"/>
      <c r="L5873"/>
      <c r="M5873"/>
      <c r="N5873" s="117"/>
      <c r="O5873" s="117"/>
      <c r="P5873" s="117"/>
      <c r="Q5873" s="117"/>
      <c r="R5873" s="117"/>
    </row>
    <row r="5874" spans="1:18" s="81" customFormat="1" x14ac:dyDescent="0.2">
      <c r="A5874"/>
      <c r="B5874" s="1"/>
      <c r="C5874"/>
      <c r="D5874" s="80"/>
      <c r="E5874" s="1"/>
      <c r="F5874" s="46"/>
      <c r="G5874" s="13"/>
      <c r="H5874" s="13"/>
      <c r="I5874" s="13"/>
      <c r="J5874" s="13"/>
      <c r="K5874" s="13"/>
      <c r="L5874"/>
      <c r="M5874"/>
      <c r="N5874" s="117"/>
      <c r="O5874" s="117"/>
      <c r="P5874" s="117"/>
      <c r="Q5874" s="117"/>
      <c r="R5874" s="117"/>
    </row>
    <row r="5875" spans="1:18" s="81" customFormat="1" x14ac:dyDescent="0.2">
      <c r="A5875"/>
      <c r="B5875" s="1"/>
      <c r="C5875"/>
      <c r="D5875" s="80"/>
      <c r="E5875" s="1"/>
      <c r="F5875" s="46"/>
      <c r="G5875" s="13"/>
      <c r="H5875" s="13"/>
      <c r="I5875" s="13"/>
      <c r="J5875" s="13"/>
      <c r="K5875" s="13"/>
      <c r="L5875"/>
      <c r="M5875"/>
      <c r="N5875" s="117"/>
      <c r="O5875" s="117"/>
      <c r="P5875" s="117"/>
      <c r="Q5875" s="117"/>
      <c r="R5875" s="117"/>
    </row>
    <row r="5876" spans="1:18" s="81" customFormat="1" x14ac:dyDescent="0.2">
      <c r="A5876"/>
      <c r="B5876" s="1"/>
      <c r="C5876"/>
      <c r="D5876" s="80"/>
      <c r="E5876" s="1"/>
      <c r="F5876" s="46"/>
      <c r="G5876" s="13"/>
      <c r="H5876" s="13"/>
      <c r="I5876" s="13"/>
      <c r="J5876" s="13"/>
      <c r="K5876" s="13"/>
      <c r="L5876"/>
      <c r="M5876"/>
      <c r="N5876" s="117"/>
      <c r="O5876" s="117"/>
      <c r="P5876" s="117"/>
      <c r="Q5876" s="117"/>
      <c r="R5876" s="117"/>
    </row>
    <row r="5877" spans="1:18" s="81" customFormat="1" x14ac:dyDescent="0.2">
      <c r="A5877"/>
      <c r="B5877" s="1"/>
      <c r="C5877"/>
      <c r="D5877" s="80"/>
      <c r="E5877" s="1"/>
      <c r="F5877" s="46"/>
      <c r="G5877" s="13"/>
      <c r="H5877" s="13"/>
      <c r="I5877" s="13"/>
      <c r="J5877" s="13"/>
      <c r="K5877" s="13"/>
      <c r="L5877"/>
      <c r="M5877"/>
      <c r="N5877" s="117"/>
      <c r="O5877" s="117"/>
      <c r="P5877" s="117"/>
      <c r="Q5877" s="117"/>
      <c r="R5877" s="117"/>
    </row>
    <row r="5878" spans="1:18" s="81" customFormat="1" x14ac:dyDescent="0.2">
      <c r="A5878"/>
      <c r="B5878" s="1"/>
      <c r="C5878"/>
      <c r="D5878" s="80"/>
      <c r="E5878" s="1"/>
      <c r="F5878" s="46"/>
      <c r="G5878" s="13"/>
      <c r="H5878" s="13"/>
      <c r="I5878" s="13"/>
      <c r="J5878" s="13"/>
      <c r="K5878" s="13"/>
      <c r="L5878"/>
      <c r="M5878"/>
      <c r="N5878" s="117"/>
      <c r="O5878" s="117"/>
      <c r="P5878" s="117"/>
      <c r="Q5878" s="117"/>
      <c r="R5878" s="117"/>
    </row>
    <row r="5879" spans="1:18" s="81" customFormat="1" x14ac:dyDescent="0.2">
      <c r="A5879"/>
      <c r="B5879" s="1"/>
      <c r="C5879"/>
      <c r="D5879" s="80"/>
      <c r="E5879" s="1"/>
      <c r="F5879" s="46"/>
      <c r="G5879" s="13"/>
      <c r="H5879" s="13"/>
      <c r="I5879" s="13"/>
      <c r="J5879" s="13"/>
      <c r="K5879" s="13"/>
      <c r="L5879"/>
      <c r="M5879"/>
      <c r="N5879" s="117"/>
      <c r="O5879" s="117"/>
      <c r="P5879" s="117"/>
      <c r="Q5879" s="117"/>
      <c r="R5879" s="117"/>
    </row>
    <row r="5880" spans="1:18" s="81" customFormat="1" x14ac:dyDescent="0.2">
      <c r="A5880"/>
      <c r="B5880" s="1"/>
      <c r="C5880"/>
      <c r="D5880" s="80"/>
      <c r="E5880" s="1"/>
      <c r="F5880" s="46"/>
      <c r="G5880" s="13"/>
      <c r="H5880" s="13"/>
      <c r="I5880" s="13"/>
      <c r="J5880" s="13"/>
      <c r="K5880" s="13"/>
      <c r="L5880"/>
      <c r="M5880"/>
      <c r="N5880" s="117"/>
      <c r="O5880" s="117"/>
      <c r="P5880" s="117"/>
      <c r="Q5880" s="117"/>
      <c r="R5880" s="117"/>
    </row>
    <row r="5881" spans="1:18" s="81" customFormat="1" x14ac:dyDescent="0.2">
      <c r="A5881"/>
      <c r="B5881" s="1"/>
      <c r="C5881"/>
      <c r="D5881" s="80"/>
      <c r="E5881" s="1"/>
      <c r="F5881" s="46"/>
      <c r="G5881" s="13"/>
      <c r="H5881" s="13"/>
      <c r="I5881" s="13"/>
      <c r="J5881" s="13"/>
      <c r="K5881" s="13"/>
      <c r="L5881"/>
      <c r="M5881"/>
      <c r="N5881" s="117"/>
      <c r="O5881" s="117"/>
      <c r="P5881" s="117"/>
      <c r="Q5881" s="117"/>
      <c r="R5881" s="117"/>
    </row>
    <row r="5882" spans="1:18" s="81" customFormat="1" x14ac:dyDescent="0.2">
      <c r="A5882"/>
      <c r="B5882" s="1"/>
      <c r="C5882"/>
      <c r="D5882" s="80"/>
      <c r="E5882" s="1"/>
      <c r="F5882" s="46"/>
      <c r="G5882" s="13"/>
      <c r="H5882" s="13"/>
      <c r="I5882" s="13"/>
      <c r="J5882" s="13"/>
      <c r="K5882" s="13"/>
      <c r="L5882"/>
      <c r="M5882"/>
      <c r="N5882" s="117"/>
      <c r="O5882" s="117"/>
      <c r="P5882" s="117"/>
      <c r="Q5882" s="117"/>
      <c r="R5882" s="117"/>
    </row>
    <row r="5883" spans="1:18" s="81" customFormat="1" x14ac:dyDescent="0.2">
      <c r="A5883"/>
      <c r="B5883" s="1"/>
      <c r="C5883"/>
      <c r="D5883" s="80"/>
      <c r="E5883" s="1"/>
      <c r="F5883" s="46"/>
      <c r="G5883" s="13"/>
      <c r="H5883" s="13"/>
      <c r="I5883" s="13"/>
      <c r="J5883" s="13"/>
      <c r="K5883" s="13"/>
      <c r="L5883"/>
      <c r="M5883"/>
      <c r="N5883" s="117"/>
      <c r="O5883" s="117"/>
      <c r="P5883" s="117"/>
      <c r="Q5883" s="117"/>
      <c r="R5883" s="117"/>
    </row>
    <row r="5884" spans="1:18" s="81" customFormat="1" x14ac:dyDescent="0.2">
      <c r="A5884"/>
      <c r="B5884" s="1"/>
      <c r="C5884"/>
      <c r="D5884" s="80"/>
      <c r="E5884" s="1"/>
      <c r="F5884" s="46"/>
      <c r="G5884" s="13"/>
      <c r="H5884" s="13"/>
      <c r="I5884" s="13"/>
      <c r="J5884" s="13"/>
      <c r="K5884" s="13"/>
      <c r="L5884"/>
      <c r="M5884"/>
      <c r="N5884" s="117"/>
      <c r="O5884" s="117"/>
      <c r="P5884" s="117"/>
      <c r="Q5884" s="117"/>
      <c r="R5884" s="117"/>
    </row>
    <row r="5885" spans="1:18" s="81" customFormat="1" x14ac:dyDescent="0.2">
      <c r="A5885"/>
      <c r="B5885" s="1"/>
      <c r="C5885"/>
      <c r="D5885" s="80"/>
      <c r="E5885" s="1"/>
      <c r="F5885" s="46"/>
      <c r="G5885" s="13"/>
      <c r="H5885" s="13"/>
      <c r="I5885" s="13"/>
      <c r="J5885" s="13"/>
      <c r="K5885" s="13"/>
      <c r="L5885"/>
      <c r="M5885"/>
      <c r="N5885" s="117"/>
      <c r="O5885" s="117"/>
      <c r="P5885" s="117"/>
      <c r="Q5885" s="117"/>
      <c r="R5885" s="117"/>
    </row>
    <row r="5886" spans="1:18" s="81" customFormat="1" x14ac:dyDescent="0.2">
      <c r="A5886"/>
      <c r="B5886" s="1"/>
      <c r="C5886"/>
      <c r="D5886" s="80"/>
      <c r="E5886" s="1"/>
      <c r="F5886" s="46"/>
      <c r="G5886" s="13"/>
      <c r="H5886" s="13"/>
      <c r="I5886" s="13"/>
      <c r="J5886" s="13"/>
      <c r="K5886" s="13"/>
      <c r="L5886"/>
      <c r="M5886"/>
      <c r="N5886" s="117"/>
      <c r="O5886" s="117"/>
      <c r="P5886" s="117"/>
      <c r="Q5886" s="117"/>
      <c r="R5886" s="117"/>
    </row>
    <row r="5887" spans="1:18" s="81" customFormat="1" x14ac:dyDescent="0.2">
      <c r="A5887"/>
      <c r="B5887" s="1"/>
      <c r="C5887"/>
      <c r="D5887" s="80"/>
      <c r="E5887" s="1"/>
      <c r="F5887" s="46"/>
      <c r="G5887" s="13"/>
      <c r="H5887" s="13"/>
      <c r="I5887" s="13"/>
      <c r="J5887" s="13"/>
      <c r="K5887" s="13"/>
      <c r="L5887"/>
      <c r="M5887"/>
      <c r="N5887" s="117"/>
      <c r="O5887" s="117"/>
      <c r="P5887" s="117"/>
      <c r="Q5887" s="117"/>
      <c r="R5887" s="117"/>
    </row>
    <row r="5888" spans="1:18" s="81" customFormat="1" x14ac:dyDescent="0.2">
      <c r="A5888"/>
      <c r="B5888" s="1"/>
      <c r="C5888"/>
      <c r="D5888" s="80"/>
      <c r="E5888" s="1"/>
      <c r="F5888" s="46"/>
      <c r="G5888" s="13"/>
      <c r="H5888" s="13"/>
      <c r="I5888" s="13"/>
      <c r="J5888" s="13"/>
      <c r="K5888" s="13"/>
      <c r="L5888"/>
      <c r="M5888"/>
      <c r="N5888" s="117"/>
      <c r="O5888" s="117"/>
      <c r="P5888" s="117"/>
      <c r="Q5888" s="117"/>
      <c r="R5888" s="117"/>
    </row>
    <row r="5889" spans="1:18" s="81" customFormat="1" x14ac:dyDescent="0.2">
      <c r="A5889"/>
      <c r="B5889" s="1"/>
      <c r="C5889"/>
      <c r="D5889" s="80"/>
      <c r="E5889" s="1"/>
      <c r="F5889" s="46"/>
      <c r="G5889" s="13"/>
      <c r="H5889" s="13"/>
      <c r="I5889" s="13"/>
      <c r="J5889" s="13"/>
      <c r="K5889" s="13"/>
      <c r="L5889"/>
      <c r="M5889"/>
      <c r="N5889" s="117"/>
      <c r="O5889" s="117"/>
      <c r="P5889" s="117"/>
      <c r="Q5889" s="117"/>
      <c r="R5889" s="117"/>
    </row>
    <row r="5890" spans="1:18" s="81" customFormat="1" x14ac:dyDescent="0.2">
      <c r="A5890"/>
      <c r="B5890" s="1"/>
      <c r="C5890"/>
      <c r="D5890" s="80"/>
      <c r="E5890" s="1"/>
      <c r="F5890" s="46"/>
      <c r="G5890" s="13"/>
      <c r="H5890" s="13"/>
      <c r="I5890" s="13"/>
      <c r="J5890" s="13"/>
      <c r="K5890" s="13"/>
      <c r="L5890"/>
      <c r="M5890"/>
      <c r="N5890" s="117"/>
      <c r="O5890" s="117"/>
      <c r="P5890" s="117"/>
      <c r="Q5890" s="117"/>
      <c r="R5890" s="117"/>
    </row>
    <row r="5891" spans="1:18" s="81" customFormat="1" x14ac:dyDescent="0.2">
      <c r="A5891"/>
      <c r="B5891" s="1"/>
      <c r="C5891"/>
      <c r="D5891" s="80"/>
      <c r="E5891" s="1"/>
      <c r="F5891" s="46"/>
      <c r="G5891" s="13"/>
      <c r="H5891" s="13"/>
      <c r="I5891" s="13"/>
      <c r="J5891" s="13"/>
      <c r="K5891" s="13"/>
      <c r="L5891"/>
      <c r="M5891"/>
      <c r="N5891" s="117"/>
      <c r="O5891" s="117"/>
      <c r="P5891" s="117"/>
      <c r="Q5891" s="117"/>
      <c r="R5891" s="117"/>
    </row>
    <row r="5892" spans="1:18" s="81" customFormat="1" x14ac:dyDescent="0.2">
      <c r="A5892"/>
      <c r="B5892" s="1"/>
      <c r="C5892"/>
      <c r="D5892" s="80"/>
      <c r="E5892" s="1"/>
      <c r="F5892" s="46"/>
      <c r="G5892" s="13"/>
      <c r="H5892" s="13"/>
      <c r="I5892" s="13"/>
      <c r="J5892" s="13"/>
      <c r="K5892" s="13"/>
      <c r="L5892"/>
      <c r="M5892"/>
      <c r="N5892" s="117"/>
      <c r="O5892" s="117"/>
      <c r="P5892" s="117"/>
      <c r="Q5892" s="117"/>
      <c r="R5892" s="117"/>
    </row>
    <row r="5893" spans="1:18" s="81" customFormat="1" x14ac:dyDescent="0.2">
      <c r="A5893"/>
      <c r="B5893" s="1"/>
      <c r="C5893"/>
      <c r="D5893" s="80"/>
      <c r="E5893" s="1"/>
      <c r="F5893" s="46"/>
      <c r="G5893" s="13"/>
      <c r="H5893" s="13"/>
      <c r="I5893" s="13"/>
      <c r="J5893" s="13"/>
      <c r="K5893" s="13"/>
      <c r="L5893"/>
      <c r="M5893"/>
      <c r="N5893" s="117"/>
      <c r="O5893" s="117"/>
      <c r="P5893" s="117"/>
      <c r="Q5893" s="117"/>
      <c r="R5893" s="117"/>
    </row>
    <row r="5894" spans="1:18" s="81" customFormat="1" x14ac:dyDescent="0.2">
      <c r="A5894"/>
      <c r="B5894" s="1"/>
      <c r="C5894"/>
      <c r="D5894" s="80"/>
      <c r="E5894" s="1"/>
      <c r="F5894" s="46"/>
      <c r="G5894" s="13"/>
      <c r="H5894" s="13"/>
      <c r="I5894" s="13"/>
      <c r="J5894" s="13"/>
      <c r="K5894" s="13"/>
      <c r="L5894"/>
      <c r="M5894"/>
      <c r="N5894" s="117"/>
      <c r="O5894" s="117"/>
      <c r="P5894" s="117"/>
      <c r="Q5894" s="117"/>
      <c r="R5894" s="117"/>
    </row>
    <row r="5895" spans="1:18" s="81" customFormat="1" x14ac:dyDescent="0.2">
      <c r="A5895"/>
      <c r="B5895" s="1"/>
      <c r="C5895"/>
      <c r="D5895" s="80"/>
      <c r="E5895" s="1"/>
      <c r="F5895" s="46"/>
      <c r="G5895" s="13"/>
      <c r="H5895" s="13"/>
      <c r="I5895" s="13"/>
      <c r="J5895" s="13"/>
      <c r="K5895" s="13"/>
      <c r="L5895"/>
      <c r="M5895"/>
      <c r="N5895" s="117"/>
      <c r="O5895" s="117"/>
      <c r="P5895" s="117"/>
      <c r="Q5895" s="117"/>
      <c r="R5895" s="117"/>
    </row>
    <row r="5896" spans="1:18" s="81" customFormat="1" x14ac:dyDescent="0.2">
      <c r="A5896"/>
      <c r="B5896" s="1"/>
      <c r="C5896"/>
      <c r="D5896" s="80"/>
      <c r="E5896" s="1"/>
      <c r="F5896" s="46"/>
      <c r="G5896" s="13"/>
      <c r="H5896" s="13"/>
      <c r="I5896" s="13"/>
      <c r="J5896" s="13"/>
      <c r="K5896" s="13"/>
      <c r="L5896"/>
      <c r="M5896"/>
      <c r="N5896" s="117"/>
      <c r="O5896" s="117"/>
      <c r="P5896" s="117"/>
      <c r="Q5896" s="117"/>
      <c r="R5896" s="117"/>
    </row>
    <row r="5897" spans="1:18" s="81" customFormat="1" x14ac:dyDescent="0.2">
      <c r="A5897"/>
      <c r="B5897" s="1"/>
      <c r="C5897"/>
      <c r="D5897" s="80"/>
      <c r="E5897" s="1"/>
      <c r="F5897" s="46"/>
      <c r="G5897" s="13"/>
      <c r="H5897" s="13"/>
      <c r="I5897" s="13"/>
      <c r="J5897" s="13"/>
      <c r="K5897" s="13"/>
      <c r="L5897"/>
      <c r="M5897"/>
      <c r="N5897" s="117"/>
      <c r="O5897" s="117"/>
      <c r="P5897" s="117"/>
      <c r="Q5897" s="117"/>
      <c r="R5897" s="117"/>
    </row>
    <row r="5898" spans="1:18" s="81" customFormat="1" x14ac:dyDescent="0.2">
      <c r="A5898"/>
      <c r="B5898" s="1"/>
      <c r="C5898"/>
      <c r="D5898" s="80"/>
      <c r="E5898" s="1"/>
      <c r="F5898" s="46"/>
      <c r="G5898" s="13"/>
      <c r="H5898" s="13"/>
      <c r="I5898" s="13"/>
      <c r="J5898" s="13"/>
      <c r="K5898" s="13"/>
      <c r="L5898"/>
      <c r="M5898"/>
      <c r="N5898" s="117"/>
      <c r="O5898" s="117"/>
      <c r="P5898" s="117"/>
      <c r="Q5898" s="117"/>
      <c r="R5898" s="117"/>
    </row>
    <row r="5899" spans="1:18" s="81" customFormat="1" x14ac:dyDescent="0.2">
      <c r="A5899"/>
      <c r="B5899" s="1"/>
      <c r="C5899"/>
      <c r="D5899" s="80"/>
      <c r="E5899" s="1"/>
      <c r="F5899" s="46"/>
      <c r="G5899" s="13"/>
      <c r="H5899" s="13"/>
      <c r="I5899" s="13"/>
      <c r="J5899" s="13"/>
      <c r="K5899" s="13"/>
      <c r="L5899"/>
      <c r="M5899"/>
      <c r="N5899" s="117"/>
      <c r="O5899" s="117"/>
      <c r="P5899" s="117"/>
      <c r="Q5899" s="117"/>
      <c r="R5899" s="117"/>
    </row>
    <row r="5900" spans="1:18" s="81" customFormat="1" x14ac:dyDescent="0.2">
      <c r="A5900"/>
      <c r="B5900" s="1"/>
      <c r="C5900"/>
      <c r="D5900" s="80"/>
      <c r="E5900" s="1"/>
      <c r="F5900" s="46"/>
      <c r="G5900" s="13"/>
      <c r="H5900" s="13"/>
      <c r="I5900" s="13"/>
      <c r="J5900" s="13"/>
      <c r="K5900" s="13"/>
      <c r="L5900"/>
      <c r="M5900"/>
      <c r="N5900" s="117"/>
      <c r="O5900" s="117"/>
      <c r="P5900" s="117"/>
      <c r="Q5900" s="117"/>
      <c r="R5900" s="117"/>
    </row>
    <row r="5901" spans="1:18" s="81" customFormat="1" x14ac:dyDescent="0.2">
      <c r="A5901"/>
      <c r="B5901" s="1"/>
      <c r="C5901"/>
      <c r="D5901" s="80"/>
      <c r="E5901" s="1"/>
      <c r="F5901" s="46"/>
      <c r="G5901" s="13"/>
      <c r="H5901" s="13"/>
      <c r="I5901" s="13"/>
      <c r="J5901" s="13"/>
      <c r="K5901" s="13"/>
      <c r="L5901"/>
      <c r="M5901"/>
      <c r="N5901" s="117"/>
      <c r="O5901" s="117"/>
      <c r="P5901" s="117"/>
      <c r="Q5901" s="117"/>
      <c r="R5901" s="117"/>
    </row>
    <row r="5902" spans="1:18" s="81" customFormat="1" x14ac:dyDescent="0.2">
      <c r="A5902"/>
      <c r="B5902" s="1"/>
      <c r="C5902"/>
      <c r="D5902" s="80"/>
      <c r="E5902" s="1"/>
      <c r="F5902" s="46"/>
      <c r="G5902" s="13"/>
      <c r="H5902" s="13"/>
      <c r="I5902" s="13"/>
      <c r="J5902" s="13"/>
      <c r="K5902" s="13"/>
      <c r="L5902"/>
      <c r="M5902"/>
      <c r="N5902" s="117"/>
      <c r="O5902" s="117"/>
      <c r="P5902" s="117"/>
      <c r="Q5902" s="117"/>
      <c r="R5902" s="117"/>
    </row>
    <row r="5903" spans="1:18" s="81" customFormat="1" x14ac:dyDescent="0.2">
      <c r="A5903"/>
      <c r="B5903" s="1"/>
      <c r="C5903"/>
      <c r="D5903" s="80"/>
      <c r="E5903" s="1"/>
      <c r="F5903" s="46"/>
      <c r="G5903" s="13"/>
      <c r="H5903" s="13"/>
      <c r="I5903" s="13"/>
      <c r="J5903" s="13"/>
      <c r="K5903" s="13"/>
      <c r="L5903"/>
      <c r="M5903"/>
      <c r="N5903" s="117"/>
      <c r="O5903" s="117"/>
      <c r="P5903" s="117"/>
      <c r="Q5903" s="117"/>
      <c r="R5903" s="117"/>
    </row>
    <row r="5904" spans="1:18" s="81" customFormat="1" x14ac:dyDescent="0.2">
      <c r="A5904"/>
      <c r="B5904" s="1"/>
      <c r="C5904"/>
      <c r="D5904" s="80"/>
      <c r="E5904" s="1"/>
      <c r="F5904" s="46"/>
      <c r="G5904" s="13"/>
      <c r="H5904" s="13"/>
      <c r="I5904" s="13"/>
      <c r="J5904" s="13"/>
      <c r="K5904" s="13"/>
      <c r="L5904"/>
      <c r="M5904"/>
      <c r="N5904" s="117"/>
      <c r="O5904" s="117"/>
      <c r="P5904" s="117"/>
      <c r="Q5904" s="117"/>
      <c r="R5904" s="117"/>
    </row>
    <row r="5905" spans="1:18" s="81" customFormat="1" x14ac:dyDescent="0.2">
      <c r="A5905"/>
      <c r="B5905" s="1"/>
      <c r="C5905"/>
      <c r="D5905" s="80"/>
      <c r="E5905" s="1"/>
      <c r="F5905" s="46"/>
      <c r="G5905" s="13"/>
      <c r="H5905" s="13"/>
      <c r="I5905" s="13"/>
      <c r="J5905" s="13"/>
      <c r="K5905" s="13"/>
      <c r="L5905"/>
      <c r="M5905"/>
      <c r="N5905" s="117"/>
      <c r="O5905" s="117"/>
      <c r="P5905" s="117"/>
      <c r="Q5905" s="117"/>
      <c r="R5905" s="117"/>
    </row>
    <row r="5906" spans="1:18" s="81" customFormat="1" x14ac:dyDescent="0.2">
      <c r="A5906"/>
      <c r="B5906" s="1"/>
      <c r="C5906"/>
      <c r="D5906" s="80"/>
      <c r="E5906" s="1"/>
      <c r="F5906" s="46"/>
      <c r="G5906" s="13"/>
      <c r="H5906" s="13"/>
      <c r="I5906" s="13"/>
      <c r="J5906" s="13"/>
      <c r="K5906" s="13"/>
      <c r="L5906"/>
      <c r="M5906"/>
      <c r="N5906" s="117"/>
      <c r="O5906" s="117"/>
      <c r="P5906" s="117"/>
      <c r="Q5906" s="117"/>
      <c r="R5906" s="117"/>
    </row>
    <row r="5907" spans="1:18" s="81" customFormat="1" x14ac:dyDescent="0.2">
      <c r="A5907"/>
      <c r="B5907" s="1"/>
      <c r="C5907"/>
      <c r="D5907" s="80"/>
      <c r="E5907" s="1"/>
      <c r="F5907" s="46"/>
      <c r="G5907" s="13"/>
      <c r="H5907" s="13"/>
      <c r="I5907" s="13"/>
      <c r="J5907" s="13"/>
      <c r="K5907" s="13"/>
      <c r="L5907"/>
      <c r="M5907"/>
      <c r="N5907" s="117"/>
      <c r="O5907" s="117"/>
      <c r="P5907" s="117"/>
      <c r="Q5907" s="117"/>
      <c r="R5907" s="117"/>
    </row>
    <row r="5908" spans="1:18" s="81" customFormat="1" x14ac:dyDescent="0.2">
      <c r="A5908"/>
      <c r="B5908" s="1"/>
      <c r="C5908"/>
      <c r="D5908" s="80"/>
      <c r="E5908" s="1"/>
      <c r="F5908" s="46"/>
      <c r="G5908" s="13"/>
      <c r="H5908" s="13"/>
      <c r="I5908" s="13"/>
      <c r="J5908" s="13"/>
      <c r="K5908" s="13"/>
      <c r="L5908"/>
      <c r="M5908"/>
      <c r="N5908" s="117"/>
      <c r="O5908" s="117"/>
      <c r="P5908" s="117"/>
      <c r="Q5908" s="117"/>
      <c r="R5908" s="117"/>
    </row>
    <row r="5909" spans="1:18" s="81" customFormat="1" x14ac:dyDescent="0.2">
      <c r="A5909"/>
      <c r="B5909" s="1"/>
      <c r="C5909"/>
      <c r="D5909" s="80"/>
      <c r="E5909" s="1"/>
      <c r="F5909" s="46"/>
      <c r="G5909" s="13"/>
      <c r="H5909" s="13"/>
      <c r="I5909" s="13"/>
      <c r="J5909" s="13"/>
      <c r="K5909" s="13"/>
      <c r="L5909"/>
      <c r="M5909"/>
      <c r="N5909" s="117"/>
      <c r="O5909" s="117"/>
      <c r="P5909" s="117"/>
      <c r="Q5909" s="117"/>
      <c r="R5909" s="117"/>
    </row>
    <row r="5910" spans="1:18" s="81" customFormat="1" x14ac:dyDescent="0.2">
      <c r="A5910"/>
      <c r="B5910" s="1"/>
      <c r="C5910"/>
      <c r="D5910" s="80"/>
      <c r="E5910" s="1"/>
      <c r="F5910" s="46"/>
      <c r="G5910" s="13"/>
      <c r="H5910" s="13"/>
      <c r="I5910" s="13"/>
      <c r="J5910" s="13"/>
      <c r="K5910" s="13"/>
      <c r="L5910"/>
      <c r="M5910"/>
      <c r="N5910" s="117"/>
      <c r="O5910" s="117"/>
      <c r="P5910" s="117"/>
      <c r="Q5910" s="117"/>
      <c r="R5910" s="117"/>
    </row>
    <row r="5911" spans="1:18" s="81" customFormat="1" x14ac:dyDescent="0.2">
      <c r="A5911"/>
      <c r="B5911" s="1"/>
      <c r="C5911"/>
      <c r="D5911" s="80"/>
      <c r="E5911" s="1"/>
      <c r="F5911" s="46"/>
      <c r="G5911" s="13"/>
      <c r="H5911" s="13"/>
      <c r="I5911" s="13"/>
      <c r="J5911" s="13"/>
      <c r="K5911" s="13"/>
      <c r="L5911"/>
      <c r="M5911"/>
      <c r="N5911" s="117"/>
      <c r="O5911" s="117"/>
      <c r="P5911" s="117"/>
      <c r="Q5911" s="117"/>
      <c r="R5911" s="117"/>
    </row>
    <row r="5912" spans="1:18" s="81" customFormat="1" x14ac:dyDescent="0.2">
      <c r="A5912"/>
      <c r="B5912" s="1"/>
      <c r="C5912"/>
      <c r="D5912" s="80"/>
      <c r="E5912" s="1"/>
      <c r="F5912" s="46"/>
      <c r="G5912" s="13"/>
      <c r="H5912" s="13"/>
      <c r="I5912" s="13"/>
      <c r="J5912" s="13"/>
      <c r="K5912" s="13"/>
      <c r="L5912"/>
      <c r="M5912"/>
      <c r="N5912" s="117"/>
      <c r="O5912" s="117"/>
      <c r="P5912" s="117"/>
      <c r="Q5912" s="117"/>
      <c r="R5912" s="117"/>
    </row>
    <row r="5913" spans="1:18" s="81" customFormat="1" x14ac:dyDescent="0.2">
      <c r="A5913"/>
      <c r="B5913" s="1"/>
      <c r="C5913"/>
      <c r="D5913" s="80"/>
      <c r="E5913" s="1"/>
      <c r="F5913" s="46"/>
      <c r="G5913" s="13"/>
      <c r="H5913" s="13"/>
      <c r="I5913" s="13"/>
      <c r="J5913" s="13"/>
      <c r="K5913" s="13"/>
      <c r="L5913"/>
      <c r="M5913"/>
      <c r="N5913" s="117"/>
      <c r="O5913" s="117"/>
      <c r="P5913" s="117"/>
      <c r="Q5913" s="117"/>
      <c r="R5913" s="117"/>
    </row>
    <row r="5914" spans="1:18" s="81" customFormat="1" x14ac:dyDescent="0.2">
      <c r="A5914"/>
      <c r="B5914" s="1"/>
      <c r="C5914"/>
      <c r="D5914" s="80"/>
      <c r="E5914" s="1"/>
      <c r="F5914" s="46"/>
      <c r="G5914" s="13"/>
      <c r="H5914" s="13"/>
      <c r="I5914" s="13"/>
      <c r="J5914" s="13"/>
      <c r="K5914" s="13"/>
      <c r="L5914"/>
      <c r="M5914"/>
      <c r="N5914" s="117"/>
      <c r="O5914" s="117"/>
      <c r="P5914" s="117"/>
      <c r="Q5914" s="117"/>
      <c r="R5914" s="117"/>
    </row>
    <row r="5915" spans="1:18" s="81" customFormat="1" x14ac:dyDescent="0.2">
      <c r="A5915"/>
      <c r="B5915" s="1"/>
      <c r="C5915"/>
      <c r="D5915" s="80"/>
      <c r="E5915" s="1"/>
      <c r="F5915" s="46"/>
      <c r="G5915" s="13"/>
      <c r="H5915" s="13"/>
      <c r="I5915" s="13"/>
      <c r="J5915" s="13"/>
      <c r="K5915" s="13"/>
      <c r="L5915"/>
      <c r="M5915"/>
      <c r="N5915" s="117"/>
      <c r="O5915" s="117"/>
      <c r="P5915" s="117"/>
      <c r="Q5915" s="117"/>
      <c r="R5915" s="117"/>
    </row>
    <row r="5916" spans="1:18" s="81" customFormat="1" x14ac:dyDescent="0.2">
      <c r="A5916"/>
      <c r="B5916" s="1"/>
      <c r="C5916"/>
      <c r="D5916" s="80"/>
      <c r="E5916" s="1"/>
      <c r="F5916" s="46"/>
      <c r="G5916" s="13"/>
      <c r="H5916" s="13"/>
      <c r="I5916" s="13"/>
      <c r="J5916" s="13"/>
      <c r="K5916" s="13"/>
      <c r="L5916"/>
      <c r="M5916"/>
      <c r="N5916" s="117"/>
      <c r="O5916" s="117"/>
      <c r="P5916" s="117"/>
      <c r="Q5916" s="117"/>
      <c r="R5916" s="117"/>
    </row>
    <row r="5917" spans="1:18" s="81" customFormat="1" x14ac:dyDescent="0.2">
      <c r="A5917"/>
      <c r="B5917" s="1"/>
      <c r="C5917"/>
      <c r="D5917" s="80"/>
      <c r="E5917" s="1"/>
      <c r="F5917" s="46"/>
      <c r="G5917" s="13"/>
      <c r="H5917" s="13"/>
      <c r="I5917" s="13"/>
      <c r="J5917" s="13"/>
      <c r="K5917" s="13"/>
      <c r="L5917"/>
      <c r="M5917"/>
      <c r="N5917" s="117"/>
      <c r="O5917" s="117"/>
      <c r="P5917" s="117"/>
      <c r="Q5917" s="117"/>
      <c r="R5917" s="117"/>
    </row>
    <row r="5918" spans="1:18" s="81" customFormat="1" x14ac:dyDescent="0.2">
      <c r="A5918"/>
      <c r="B5918" s="1"/>
      <c r="C5918"/>
      <c r="D5918" s="80"/>
      <c r="E5918" s="1"/>
      <c r="F5918" s="46"/>
      <c r="G5918" s="13"/>
      <c r="H5918" s="13"/>
      <c r="I5918" s="13"/>
      <c r="J5918" s="13"/>
      <c r="K5918" s="13"/>
      <c r="L5918"/>
      <c r="M5918"/>
      <c r="N5918" s="117"/>
      <c r="O5918" s="117"/>
      <c r="P5918" s="117"/>
      <c r="Q5918" s="117"/>
      <c r="R5918" s="117"/>
    </row>
    <row r="5919" spans="1:18" s="81" customFormat="1" x14ac:dyDescent="0.2">
      <c r="A5919"/>
      <c r="B5919" s="1"/>
      <c r="C5919"/>
      <c r="D5919" s="80"/>
      <c r="E5919" s="1"/>
      <c r="F5919" s="46"/>
      <c r="G5919" s="13"/>
      <c r="H5919" s="13"/>
      <c r="I5919" s="13"/>
      <c r="J5919" s="13"/>
      <c r="K5919" s="13"/>
      <c r="L5919"/>
      <c r="M5919"/>
      <c r="N5919" s="117"/>
      <c r="O5919" s="117"/>
      <c r="P5919" s="117"/>
      <c r="Q5919" s="117"/>
      <c r="R5919" s="117"/>
    </row>
    <row r="5920" spans="1:18" s="81" customFormat="1" x14ac:dyDescent="0.2">
      <c r="A5920"/>
      <c r="B5920" s="1"/>
      <c r="C5920"/>
      <c r="D5920" s="80"/>
      <c r="E5920" s="1"/>
      <c r="F5920" s="46"/>
      <c r="G5920" s="13"/>
      <c r="H5920" s="13"/>
      <c r="I5920" s="13"/>
      <c r="J5920" s="13"/>
      <c r="K5920" s="13"/>
      <c r="L5920"/>
      <c r="M5920"/>
      <c r="N5920" s="117"/>
      <c r="O5920" s="117"/>
      <c r="P5920" s="117"/>
      <c r="Q5920" s="117"/>
      <c r="R5920" s="117"/>
    </row>
    <row r="5921" spans="1:18" s="81" customFormat="1" x14ac:dyDescent="0.2">
      <c r="A5921"/>
      <c r="B5921" s="1"/>
      <c r="C5921"/>
      <c r="D5921" s="80"/>
      <c r="E5921" s="1"/>
      <c r="F5921" s="46"/>
      <c r="G5921" s="13"/>
      <c r="H5921" s="13"/>
      <c r="I5921" s="13"/>
      <c r="J5921" s="13"/>
      <c r="K5921" s="13"/>
      <c r="L5921"/>
      <c r="M5921"/>
      <c r="N5921" s="117"/>
      <c r="O5921" s="117"/>
      <c r="P5921" s="117"/>
      <c r="Q5921" s="117"/>
      <c r="R5921" s="117"/>
    </row>
    <row r="5922" spans="1:18" s="81" customFormat="1" x14ac:dyDescent="0.2">
      <c r="A5922"/>
      <c r="B5922" s="1"/>
      <c r="C5922"/>
      <c r="D5922" s="80"/>
      <c r="E5922" s="1"/>
      <c r="F5922" s="46"/>
      <c r="G5922" s="13"/>
      <c r="H5922" s="13"/>
      <c r="I5922" s="13"/>
      <c r="J5922" s="13"/>
      <c r="K5922" s="13"/>
      <c r="L5922"/>
      <c r="M5922"/>
      <c r="N5922" s="117"/>
      <c r="O5922" s="117"/>
      <c r="P5922" s="117"/>
      <c r="Q5922" s="117"/>
      <c r="R5922" s="117"/>
    </row>
    <row r="5923" spans="1:18" s="81" customFormat="1" x14ac:dyDescent="0.2">
      <c r="A5923"/>
      <c r="B5923" s="1"/>
      <c r="C5923"/>
      <c r="D5923" s="80"/>
      <c r="E5923" s="1"/>
      <c r="F5923" s="46"/>
      <c r="G5923" s="13"/>
      <c r="H5923" s="13"/>
      <c r="I5923" s="13"/>
      <c r="J5923" s="13"/>
      <c r="K5923" s="13"/>
      <c r="L5923"/>
      <c r="M5923"/>
      <c r="N5923" s="117"/>
      <c r="O5923" s="117"/>
      <c r="P5923" s="117"/>
      <c r="Q5923" s="117"/>
      <c r="R5923" s="117"/>
    </row>
    <row r="5924" spans="1:18" s="81" customFormat="1" x14ac:dyDescent="0.2">
      <c r="A5924"/>
      <c r="B5924" s="1"/>
      <c r="C5924"/>
      <c r="D5924" s="80"/>
      <c r="E5924" s="1"/>
      <c r="F5924" s="46"/>
      <c r="G5924" s="13"/>
      <c r="H5924" s="13"/>
      <c r="I5924" s="13"/>
      <c r="J5924" s="13"/>
      <c r="K5924" s="13"/>
      <c r="L5924"/>
      <c r="M5924"/>
      <c r="N5924" s="117"/>
      <c r="O5924" s="117"/>
      <c r="P5924" s="117"/>
      <c r="Q5924" s="117"/>
      <c r="R5924" s="117"/>
    </row>
    <row r="5925" spans="1:18" s="81" customFormat="1" x14ac:dyDescent="0.2">
      <c r="A5925"/>
      <c r="B5925" s="1"/>
      <c r="C5925"/>
      <c r="D5925" s="80"/>
      <c r="E5925" s="1"/>
      <c r="F5925" s="46"/>
      <c r="G5925" s="13"/>
      <c r="H5925" s="13"/>
      <c r="I5925" s="13"/>
      <c r="J5925" s="13"/>
      <c r="K5925" s="13"/>
      <c r="L5925"/>
      <c r="M5925"/>
      <c r="N5925" s="117"/>
      <c r="O5925" s="117"/>
      <c r="P5925" s="117"/>
      <c r="Q5925" s="117"/>
      <c r="R5925" s="117"/>
    </row>
    <row r="5926" spans="1:18" s="81" customFormat="1" x14ac:dyDescent="0.2">
      <c r="A5926"/>
      <c r="B5926" s="1"/>
      <c r="C5926"/>
      <c r="D5926" s="80"/>
      <c r="E5926" s="1"/>
      <c r="F5926" s="46"/>
      <c r="G5926" s="13"/>
      <c r="H5926" s="13"/>
      <c r="I5926" s="13"/>
      <c r="J5926" s="13"/>
      <c r="K5926" s="13"/>
      <c r="L5926"/>
      <c r="M5926"/>
      <c r="N5926" s="117"/>
      <c r="O5926" s="117"/>
      <c r="P5926" s="117"/>
      <c r="Q5926" s="117"/>
      <c r="R5926" s="117"/>
    </row>
    <row r="5927" spans="1:18" s="81" customFormat="1" x14ac:dyDescent="0.2">
      <c r="A5927"/>
      <c r="B5927" s="1"/>
      <c r="C5927"/>
      <c r="D5927" s="80"/>
      <c r="E5927" s="1"/>
      <c r="F5927" s="46"/>
      <c r="G5927" s="13"/>
      <c r="H5927" s="13"/>
      <c r="I5927" s="13"/>
      <c r="J5927" s="13"/>
      <c r="K5927" s="13"/>
      <c r="L5927"/>
      <c r="M5927"/>
      <c r="N5927" s="117"/>
      <c r="O5927" s="117"/>
      <c r="P5927" s="117"/>
      <c r="Q5927" s="117"/>
      <c r="R5927" s="117"/>
    </row>
    <row r="5928" spans="1:18" s="81" customFormat="1" x14ac:dyDescent="0.2">
      <c r="A5928"/>
      <c r="B5928" s="1"/>
      <c r="C5928"/>
      <c r="D5928" s="80"/>
      <c r="E5928" s="1"/>
      <c r="F5928" s="46"/>
      <c r="G5928" s="13"/>
      <c r="H5928" s="13"/>
      <c r="I5928" s="13"/>
      <c r="J5928" s="13"/>
      <c r="K5928" s="13"/>
      <c r="L5928"/>
      <c r="M5928"/>
      <c r="N5928" s="117"/>
      <c r="O5928" s="117"/>
      <c r="P5928" s="117"/>
      <c r="Q5928" s="117"/>
      <c r="R5928" s="117"/>
    </row>
    <row r="5929" spans="1:18" s="81" customFormat="1" x14ac:dyDescent="0.2">
      <c r="A5929"/>
      <c r="B5929" s="1"/>
      <c r="C5929"/>
      <c r="D5929" s="80"/>
      <c r="E5929" s="1"/>
      <c r="F5929" s="46"/>
      <c r="G5929" s="13"/>
      <c r="H5929" s="13"/>
      <c r="I5929" s="13"/>
      <c r="J5929" s="13"/>
      <c r="K5929" s="13"/>
      <c r="L5929"/>
      <c r="M5929"/>
      <c r="N5929" s="117"/>
      <c r="O5929" s="117"/>
      <c r="P5929" s="117"/>
      <c r="Q5929" s="117"/>
      <c r="R5929" s="117"/>
    </row>
    <row r="5930" spans="1:18" s="81" customFormat="1" x14ac:dyDescent="0.2">
      <c r="A5930"/>
      <c r="B5930" s="1"/>
      <c r="C5930"/>
      <c r="D5930" s="80"/>
      <c r="E5930" s="1"/>
      <c r="F5930" s="46"/>
      <c r="G5930" s="13"/>
      <c r="H5930" s="13"/>
      <c r="I5930" s="13"/>
      <c r="J5930" s="13"/>
      <c r="K5930" s="13"/>
      <c r="L5930"/>
      <c r="M5930"/>
      <c r="N5930" s="117"/>
      <c r="O5930" s="117"/>
      <c r="P5930" s="117"/>
      <c r="Q5930" s="117"/>
      <c r="R5930" s="117"/>
    </row>
    <row r="5931" spans="1:18" s="81" customFormat="1" x14ac:dyDescent="0.2">
      <c r="A5931"/>
      <c r="B5931" s="1"/>
      <c r="C5931"/>
      <c r="D5931" s="80"/>
      <c r="E5931" s="1"/>
      <c r="F5931" s="46"/>
      <c r="G5931" s="13"/>
      <c r="H5931" s="13"/>
      <c r="I5931" s="13"/>
      <c r="J5931" s="13"/>
      <c r="K5931" s="13"/>
      <c r="L5931"/>
      <c r="M5931"/>
      <c r="N5931" s="117"/>
      <c r="O5931" s="117"/>
      <c r="P5931" s="117"/>
      <c r="Q5931" s="117"/>
      <c r="R5931" s="117"/>
    </row>
    <row r="5932" spans="1:18" s="81" customFormat="1" x14ac:dyDescent="0.2">
      <c r="A5932"/>
      <c r="B5932" s="1"/>
      <c r="C5932"/>
      <c r="D5932" s="80"/>
      <c r="E5932" s="1"/>
      <c r="F5932" s="46"/>
      <c r="G5932" s="13"/>
      <c r="H5932" s="13"/>
      <c r="I5932" s="13"/>
      <c r="J5932" s="13"/>
      <c r="K5932" s="13"/>
      <c r="L5932"/>
      <c r="M5932"/>
      <c r="N5932" s="117"/>
      <c r="O5932" s="117"/>
      <c r="P5932" s="117"/>
      <c r="Q5932" s="117"/>
      <c r="R5932" s="117"/>
    </row>
    <row r="5933" spans="1:18" s="81" customFormat="1" x14ac:dyDescent="0.2">
      <c r="A5933"/>
      <c r="B5933" s="1"/>
      <c r="C5933"/>
      <c r="D5933" s="80"/>
      <c r="E5933" s="1"/>
      <c r="F5933" s="46"/>
      <c r="G5933" s="13"/>
      <c r="H5933" s="13"/>
      <c r="I5933" s="13"/>
      <c r="J5933" s="13"/>
      <c r="K5933" s="13"/>
      <c r="L5933"/>
      <c r="M5933"/>
      <c r="N5933" s="117"/>
      <c r="O5933" s="117"/>
      <c r="P5933" s="117"/>
      <c r="Q5933" s="117"/>
      <c r="R5933" s="117"/>
    </row>
    <row r="5934" spans="1:18" s="81" customFormat="1" x14ac:dyDescent="0.2">
      <c r="A5934"/>
      <c r="B5934" s="1"/>
      <c r="C5934"/>
      <c r="D5934" s="80"/>
      <c r="E5934" s="1"/>
      <c r="F5934" s="46"/>
      <c r="G5934" s="13"/>
      <c r="H5934" s="13"/>
      <c r="I5934" s="13"/>
      <c r="J5934" s="13"/>
      <c r="K5934" s="13"/>
      <c r="L5934"/>
      <c r="M5934"/>
      <c r="N5934" s="117"/>
      <c r="O5934" s="117"/>
      <c r="P5934" s="117"/>
      <c r="Q5934" s="117"/>
      <c r="R5934" s="117"/>
    </row>
    <row r="5935" spans="1:18" s="81" customFormat="1" x14ac:dyDescent="0.2">
      <c r="A5935"/>
      <c r="B5935" s="1"/>
      <c r="C5935"/>
      <c r="D5935" s="80"/>
      <c r="E5935" s="1"/>
      <c r="F5935" s="46"/>
      <c r="G5935" s="13"/>
      <c r="H5935" s="13"/>
      <c r="I5935" s="13"/>
      <c r="J5935" s="13"/>
      <c r="K5935" s="13"/>
      <c r="L5935"/>
      <c r="M5935"/>
      <c r="N5935" s="117"/>
      <c r="O5935" s="117"/>
      <c r="P5935" s="117"/>
      <c r="Q5935" s="117"/>
      <c r="R5935" s="117"/>
    </row>
    <row r="5936" spans="1:18" s="81" customFormat="1" x14ac:dyDescent="0.2">
      <c r="A5936"/>
      <c r="B5936" s="1"/>
      <c r="C5936"/>
      <c r="D5936" s="80"/>
      <c r="E5936" s="1"/>
      <c r="F5936" s="46"/>
      <c r="G5936" s="13"/>
      <c r="H5936" s="13"/>
      <c r="I5936" s="13"/>
      <c r="J5936" s="13"/>
      <c r="K5936" s="13"/>
      <c r="L5936"/>
      <c r="M5936"/>
      <c r="N5936" s="117"/>
      <c r="O5936" s="117"/>
      <c r="P5936" s="117"/>
      <c r="Q5936" s="117"/>
      <c r="R5936" s="117"/>
    </row>
    <row r="5937" spans="1:18" s="81" customFormat="1" x14ac:dyDescent="0.2">
      <c r="A5937"/>
      <c r="B5937" s="1"/>
      <c r="C5937"/>
      <c r="D5937" s="80"/>
      <c r="E5937" s="1"/>
      <c r="F5937" s="46"/>
      <c r="G5937" s="13"/>
      <c r="H5937" s="13"/>
      <c r="I5937" s="13"/>
      <c r="J5937" s="13"/>
      <c r="K5937" s="13"/>
      <c r="L5937"/>
      <c r="M5937"/>
      <c r="N5937" s="117"/>
      <c r="O5937" s="117"/>
      <c r="P5937" s="117"/>
      <c r="Q5937" s="117"/>
      <c r="R5937" s="117"/>
    </row>
    <row r="5938" spans="1:18" s="81" customFormat="1" x14ac:dyDescent="0.2">
      <c r="A5938"/>
      <c r="B5938" s="1"/>
      <c r="C5938"/>
      <c r="D5938" s="80"/>
      <c r="E5938" s="1"/>
      <c r="F5938" s="46"/>
      <c r="G5938" s="13"/>
      <c r="H5938" s="13"/>
      <c r="I5938" s="13"/>
      <c r="J5938" s="13"/>
      <c r="K5938" s="13"/>
      <c r="L5938"/>
      <c r="M5938"/>
      <c r="N5938" s="117"/>
      <c r="O5938" s="117"/>
      <c r="P5938" s="117"/>
      <c r="Q5938" s="117"/>
      <c r="R5938" s="117"/>
    </row>
    <row r="5939" spans="1:18" s="81" customFormat="1" x14ac:dyDescent="0.2">
      <c r="A5939"/>
      <c r="B5939" s="1"/>
      <c r="C5939"/>
      <c r="D5939" s="80"/>
      <c r="E5939" s="1"/>
      <c r="F5939" s="46"/>
      <c r="G5939" s="13"/>
      <c r="H5939" s="13"/>
      <c r="I5939" s="13"/>
      <c r="J5939" s="13"/>
      <c r="K5939" s="13"/>
      <c r="L5939"/>
      <c r="M5939"/>
      <c r="N5939" s="117"/>
      <c r="O5939" s="117"/>
      <c r="P5939" s="117"/>
      <c r="Q5939" s="117"/>
      <c r="R5939" s="117"/>
    </row>
    <row r="5940" spans="1:18" s="81" customFormat="1" x14ac:dyDescent="0.2">
      <c r="A5940"/>
      <c r="B5940" s="1"/>
      <c r="C5940"/>
      <c r="D5940" s="80"/>
      <c r="E5940" s="1"/>
      <c r="F5940" s="46"/>
      <c r="G5940" s="13"/>
      <c r="H5940" s="13"/>
      <c r="I5940" s="13"/>
      <c r="J5940" s="13"/>
      <c r="K5940" s="13"/>
      <c r="L5940"/>
      <c r="M5940"/>
      <c r="N5940" s="117"/>
      <c r="O5940" s="117"/>
      <c r="P5940" s="117"/>
      <c r="Q5940" s="117"/>
      <c r="R5940" s="117"/>
    </row>
    <row r="5941" spans="1:18" s="81" customFormat="1" x14ac:dyDescent="0.2">
      <c r="A5941"/>
      <c r="B5941" s="1"/>
      <c r="C5941"/>
      <c r="D5941" s="80"/>
      <c r="E5941" s="1"/>
      <c r="F5941" s="46"/>
      <c r="G5941" s="13"/>
      <c r="H5941" s="13"/>
      <c r="I5941" s="13"/>
      <c r="J5941" s="13"/>
      <c r="K5941" s="13"/>
      <c r="L5941"/>
      <c r="M5941"/>
      <c r="N5941" s="117"/>
      <c r="O5941" s="117"/>
      <c r="P5941" s="117"/>
      <c r="Q5941" s="117"/>
      <c r="R5941" s="117"/>
    </row>
    <row r="5942" spans="1:18" s="81" customFormat="1" x14ac:dyDescent="0.2">
      <c r="A5942"/>
      <c r="B5942" s="1"/>
      <c r="C5942"/>
      <c r="D5942" s="80"/>
      <c r="E5942" s="1"/>
      <c r="F5942" s="46"/>
      <c r="G5942" s="13"/>
      <c r="H5942" s="13"/>
      <c r="I5942" s="13"/>
      <c r="J5942" s="13"/>
      <c r="K5942" s="13"/>
      <c r="L5942"/>
      <c r="M5942"/>
      <c r="N5942" s="117"/>
      <c r="O5942" s="117"/>
      <c r="P5942" s="117"/>
      <c r="Q5942" s="117"/>
      <c r="R5942" s="117"/>
    </row>
    <row r="5943" spans="1:18" s="81" customFormat="1" x14ac:dyDescent="0.2">
      <c r="A5943"/>
      <c r="B5943" s="1"/>
      <c r="C5943"/>
      <c r="D5943" s="80"/>
      <c r="E5943" s="1"/>
      <c r="F5943" s="46"/>
      <c r="G5943" s="13"/>
      <c r="H5943" s="13"/>
      <c r="I5943" s="13"/>
      <c r="J5943" s="13"/>
      <c r="K5943" s="13"/>
      <c r="L5943"/>
      <c r="M5943"/>
      <c r="N5943" s="117"/>
      <c r="O5943" s="117"/>
      <c r="P5943" s="117"/>
      <c r="Q5943" s="117"/>
      <c r="R5943" s="117"/>
    </row>
    <row r="5944" spans="1:18" s="81" customFormat="1" x14ac:dyDescent="0.2">
      <c r="A5944"/>
      <c r="B5944" s="1"/>
      <c r="C5944"/>
      <c r="D5944" s="80"/>
      <c r="E5944" s="1"/>
      <c r="F5944" s="46"/>
      <c r="G5944" s="13"/>
      <c r="H5944" s="13"/>
      <c r="I5944" s="13"/>
      <c r="J5944" s="13"/>
      <c r="K5944" s="13"/>
      <c r="L5944"/>
      <c r="M5944"/>
      <c r="N5944" s="117"/>
      <c r="O5944" s="117"/>
      <c r="P5944" s="117"/>
      <c r="Q5944" s="117"/>
      <c r="R5944" s="117"/>
    </row>
    <row r="5945" spans="1:18" s="81" customFormat="1" x14ac:dyDescent="0.2">
      <c r="A5945"/>
      <c r="B5945" s="1"/>
      <c r="C5945"/>
      <c r="D5945" s="80"/>
      <c r="E5945" s="1"/>
      <c r="F5945" s="46"/>
      <c r="G5945" s="13"/>
      <c r="H5945" s="13"/>
      <c r="I5945" s="13"/>
      <c r="J5945" s="13"/>
      <c r="K5945" s="13"/>
      <c r="L5945"/>
      <c r="M5945"/>
      <c r="N5945" s="117"/>
      <c r="O5945" s="117"/>
      <c r="P5945" s="117"/>
      <c r="Q5945" s="117"/>
      <c r="R5945" s="117"/>
    </row>
    <row r="5946" spans="1:18" s="81" customFormat="1" x14ac:dyDescent="0.2">
      <c r="A5946"/>
      <c r="B5946" s="1"/>
      <c r="C5946"/>
      <c r="D5946" s="80"/>
      <c r="E5946" s="1"/>
      <c r="F5946" s="46"/>
      <c r="G5946" s="13"/>
      <c r="H5946" s="13"/>
      <c r="I5946" s="13"/>
      <c r="J5946" s="13"/>
      <c r="K5946" s="13"/>
      <c r="L5946"/>
      <c r="M5946"/>
      <c r="N5946" s="117"/>
      <c r="O5946" s="117"/>
      <c r="P5946" s="117"/>
      <c r="Q5946" s="117"/>
      <c r="R5946" s="117"/>
    </row>
    <row r="5947" spans="1:18" s="81" customFormat="1" x14ac:dyDescent="0.2">
      <c r="A5947"/>
      <c r="B5947" s="1"/>
      <c r="C5947"/>
      <c r="D5947" s="80"/>
      <c r="E5947" s="1"/>
      <c r="F5947" s="46"/>
      <c r="G5947" s="13"/>
      <c r="H5947" s="13"/>
      <c r="I5947" s="13"/>
      <c r="J5947" s="13"/>
      <c r="K5947" s="13"/>
      <c r="L5947"/>
      <c r="M5947"/>
      <c r="N5947" s="117"/>
      <c r="O5947" s="117"/>
      <c r="P5947" s="117"/>
      <c r="Q5947" s="117"/>
      <c r="R5947" s="117"/>
    </row>
    <row r="5948" spans="1:18" s="81" customFormat="1" x14ac:dyDescent="0.2">
      <c r="A5948"/>
      <c r="B5948" s="1"/>
      <c r="C5948"/>
      <c r="D5948" s="80"/>
      <c r="E5948" s="1"/>
      <c r="F5948" s="46"/>
      <c r="G5948" s="13"/>
      <c r="H5948" s="13"/>
      <c r="I5948" s="13"/>
      <c r="J5948" s="13"/>
      <c r="K5948" s="13"/>
      <c r="L5948"/>
      <c r="M5948"/>
      <c r="N5948" s="117"/>
      <c r="O5948" s="117"/>
      <c r="P5948" s="117"/>
      <c r="Q5948" s="117"/>
      <c r="R5948" s="117"/>
    </row>
    <row r="5949" spans="1:18" s="81" customFormat="1" x14ac:dyDescent="0.2">
      <c r="A5949"/>
      <c r="B5949" s="1"/>
      <c r="C5949"/>
      <c r="D5949" s="80"/>
      <c r="E5949" s="1"/>
      <c r="F5949" s="46"/>
      <c r="G5949" s="13"/>
      <c r="H5949" s="13"/>
      <c r="I5949" s="13"/>
      <c r="J5949" s="13"/>
      <c r="K5949" s="13"/>
      <c r="L5949"/>
      <c r="M5949"/>
      <c r="N5949" s="117"/>
      <c r="O5949" s="117"/>
      <c r="P5949" s="117"/>
      <c r="Q5949" s="117"/>
      <c r="R5949" s="117"/>
    </row>
    <row r="5950" spans="1:18" s="81" customFormat="1" x14ac:dyDescent="0.2">
      <c r="A5950"/>
      <c r="B5950" s="1"/>
      <c r="C5950"/>
      <c r="D5950" s="80"/>
      <c r="E5950" s="1"/>
      <c r="F5950" s="46"/>
      <c r="G5950" s="13"/>
      <c r="H5950" s="13"/>
      <c r="I5950" s="13"/>
      <c r="J5950" s="13"/>
      <c r="K5950" s="13"/>
      <c r="L5950"/>
      <c r="M5950"/>
      <c r="N5950" s="117"/>
      <c r="O5950" s="117"/>
      <c r="P5950" s="117"/>
      <c r="Q5950" s="117"/>
      <c r="R5950" s="117"/>
    </row>
    <row r="5951" spans="1:18" s="81" customFormat="1" x14ac:dyDescent="0.2">
      <c r="A5951"/>
      <c r="B5951" s="1"/>
      <c r="C5951"/>
      <c r="D5951" s="80"/>
      <c r="E5951" s="1"/>
      <c r="F5951" s="46"/>
      <c r="G5951" s="13"/>
      <c r="H5951" s="13"/>
      <c r="I5951" s="13"/>
      <c r="J5951" s="13"/>
      <c r="K5951" s="13"/>
      <c r="L5951"/>
      <c r="M5951"/>
      <c r="N5951" s="117"/>
      <c r="O5951" s="117"/>
      <c r="P5951" s="117"/>
      <c r="Q5951" s="117"/>
      <c r="R5951" s="117"/>
    </row>
    <row r="5952" spans="1:18" s="81" customFormat="1" x14ac:dyDescent="0.2">
      <c r="A5952"/>
      <c r="B5952" s="1"/>
      <c r="C5952"/>
      <c r="D5952" s="80"/>
      <c r="E5952" s="1"/>
      <c r="F5952" s="46"/>
      <c r="G5952" s="13"/>
      <c r="H5952" s="13"/>
      <c r="I5952" s="13"/>
      <c r="J5952" s="13"/>
      <c r="K5952" s="13"/>
      <c r="L5952"/>
      <c r="M5952"/>
      <c r="N5952" s="117"/>
      <c r="O5952" s="117"/>
      <c r="P5952" s="117"/>
      <c r="Q5952" s="117"/>
      <c r="R5952" s="117"/>
    </row>
    <row r="5953" spans="1:18" s="81" customFormat="1" x14ac:dyDescent="0.2">
      <c r="A5953"/>
      <c r="B5953" s="1"/>
      <c r="C5953"/>
      <c r="D5953" s="80"/>
      <c r="E5953" s="1"/>
      <c r="F5953" s="46"/>
      <c r="G5953" s="13"/>
      <c r="H5953" s="13"/>
      <c r="I5953" s="13"/>
      <c r="J5953" s="13"/>
      <c r="K5953" s="13"/>
      <c r="L5953"/>
      <c r="M5953"/>
      <c r="N5953" s="117"/>
      <c r="O5953" s="117"/>
      <c r="P5953" s="117"/>
      <c r="Q5953" s="117"/>
      <c r="R5953" s="117"/>
    </row>
    <row r="5954" spans="1:18" s="81" customFormat="1" x14ac:dyDescent="0.2">
      <c r="A5954"/>
      <c r="B5954" s="1"/>
      <c r="C5954"/>
      <c r="D5954" s="80"/>
      <c r="E5954" s="1"/>
      <c r="F5954" s="46"/>
      <c r="G5954" s="13"/>
      <c r="H5954" s="13"/>
      <c r="I5954" s="13"/>
      <c r="J5954" s="13"/>
      <c r="K5954" s="13"/>
      <c r="L5954"/>
      <c r="M5954"/>
      <c r="N5954" s="117"/>
      <c r="O5954" s="117"/>
      <c r="P5954" s="117"/>
      <c r="Q5954" s="117"/>
      <c r="R5954" s="117"/>
    </row>
    <row r="5955" spans="1:18" s="81" customFormat="1" x14ac:dyDescent="0.2">
      <c r="A5955"/>
      <c r="B5955" s="1"/>
      <c r="C5955"/>
      <c r="D5955" s="80"/>
      <c r="E5955" s="1"/>
      <c r="F5955" s="46"/>
      <c r="G5955" s="13"/>
      <c r="H5955" s="13"/>
      <c r="I5955" s="13"/>
      <c r="J5955" s="13"/>
      <c r="K5955" s="13"/>
      <c r="L5955"/>
      <c r="M5955"/>
      <c r="N5955" s="117"/>
      <c r="O5955" s="117"/>
      <c r="P5955" s="117"/>
      <c r="Q5955" s="117"/>
      <c r="R5955" s="117"/>
    </row>
    <row r="5956" spans="1:18" s="81" customFormat="1" x14ac:dyDescent="0.2">
      <c r="A5956"/>
      <c r="B5956" s="1"/>
      <c r="C5956"/>
      <c r="D5956" s="80"/>
      <c r="E5956" s="1"/>
      <c r="F5956" s="46"/>
      <c r="G5956" s="13"/>
      <c r="H5956" s="13"/>
      <c r="I5956" s="13"/>
      <c r="J5956" s="13"/>
      <c r="K5956" s="13"/>
      <c r="L5956"/>
      <c r="M5956"/>
      <c r="N5956" s="117"/>
      <c r="O5956" s="117"/>
      <c r="P5956" s="117"/>
      <c r="Q5956" s="117"/>
      <c r="R5956" s="117"/>
    </row>
    <row r="5957" spans="1:18" s="81" customFormat="1" x14ac:dyDescent="0.2">
      <c r="A5957"/>
      <c r="B5957" s="1"/>
      <c r="C5957"/>
      <c r="D5957" s="80"/>
      <c r="E5957" s="1"/>
      <c r="F5957" s="46"/>
      <c r="G5957" s="13"/>
      <c r="H5957" s="13"/>
      <c r="I5957" s="13"/>
      <c r="J5957" s="13"/>
      <c r="K5957" s="13"/>
      <c r="L5957"/>
      <c r="M5957"/>
      <c r="N5957" s="117"/>
      <c r="O5957" s="117"/>
      <c r="P5957" s="117"/>
      <c r="Q5957" s="117"/>
      <c r="R5957" s="117"/>
    </row>
    <row r="5958" spans="1:18" s="81" customFormat="1" x14ac:dyDescent="0.2">
      <c r="A5958"/>
      <c r="B5958" s="1"/>
      <c r="C5958"/>
      <c r="D5958" s="80"/>
      <c r="E5958" s="1"/>
      <c r="F5958" s="46"/>
      <c r="G5958" s="13"/>
      <c r="H5958" s="13"/>
      <c r="I5958" s="13"/>
      <c r="J5958" s="13"/>
      <c r="K5958" s="13"/>
      <c r="L5958"/>
      <c r="M5958"/>
      <c r="N5958" s="117"/>
      <c r="O5958" s="117"/>
      <c r="P5958" s="117"/>
      <c r="Q5958" s="117"/>
      <c r="R5958" s="117"/>
    </row>
    <row r="5959" spans="1:18" s="81" customFormat="1" x14ac:dyDescent="0.2">
      <c r="A5959"/>
      <c r="B5959" s="1"/>
      <c r="C5959"/>
      <c r="D5959" s="80"/>
      <c r="E5959" s="1"/>
      <c r="F5959" s="46"/>
      <c r="G5959" s="13"/>
      <c r="H5959" s="13"/>
      <c r="I5959" s="13"/>
      <c r="J5959" s="13"/>
      <c r="K5959" s="13"/>
      <c r="L5959"/>
      <c r="M5959"/>
      <c r="N5959" s="117"/>
      <c r="O5959" s="117"/>
      <c r="P5959" s="117"/>
      <c r="Q5959" s="117"/>
      <c r="R5959" s="117"/>
    </row>
    <row r="5960" spans="1:18" s="81" customFormat="1" x14ac:dyDescent="0.2">
      <c r="A5960"/>
      <c r="B5960" s="1"/>
      <c r="C5960"/>
      <c r="D5960" s="80"/>
      <c r="E5960" s="1"/>
      <c r="F5960" s="46"/>
      <c r="G5960" s="13"/>
      <c r="H5960" s="13"/>
      <c r="I5960" s="13"/>
      <c r="J5960" s="13"/>
      <c r="K5960" s="13"/>
      <c r="L5960"/>
      <c r="M5960"/>
      <c r="N5960" s="117"/>
      <c r="O5960" s="117"/>
      <c r="P5960" s="117"/>
      <c r="Q5960" s="117"/>
      <c r="R5960" s="117"/>
    </row>
    <row r="5961" spans="1:18" s="81" customFormat="1" x14ac:dyDescent="0.2">
      <c r="A5961"/>
      <c r="B5961" s="1"/>
      <c r="C5961"/>
      <c r="D5961" s="80"/>
      <c r="E5961" s="1"/>
      <c r="F5961" s="46"/>
      <c r="G5961" s="13"/>
      <c r="H5961" s="13"/>
      <c r="I5961" s="13"/>
      <c r="J5961" s="13"/>
      <c r="K5961" s="13"/>
      <c r="L5961"/>
      <c r="M5961"/>
      <c r="N5961" s="117"/>
      <c r="O5961" s="117"/>
      <c r="P5961" s="117"/>
      <c r="Q5961" s="117"/>
      <c r="R5961" s="117"/>
    </row>
    <row r="5962" spans="1:18" s="81" customFormat="1" x14ac:dyDescent="0.2">
      <c r="A5962"/>
      <c r="B5962" s="1"/>
      <c r="C5962"/>
      <c r="D5962" s="80"/>
      <c r="E5962" s="1"/>
      <c r="F5962" s="46"/>
      <c r="G5962" s="13"/>
      <c r="H5962" s="13"/>
      <c r="I5962" s="13"/>
      <c r="J5962" s="13"/>
      <c r="K5962" s="13"/>
      <c r="L5962"/>
      <c r="M5962"/>
      <c r="N5962" s="117"/>
      <c r="O5962" s="117"/>
      <c r="P5962" s="117"/>
      <c r="Q5962" s="117"/>
      <c r="R5962" s="117"/>
    </row>
    <row r="5963" spans="1:18" s="81" customFormat="1" x14ac:dyDescent="0.2">
      <c r="A5963"/>
      <c r="B5963" s="1"/>
      <c r="C5963"/>
      <c r="D5963" s="80"/>
      <c r="E5963" s="1"/>
      <c r="F5963" s="46"/>
      <c r="G5963" s="13"/>
      <c r="H5963" s="13"/>
      <c r="I5963" s="13"/>
      <c r="J5963" s="13"/>
      <c r="K5963" s="13"/>
      <c r="L5963"/>
      <c r="M5963"/>
      <c r="N5963" s="117"/>
      <c r="O5963" s="117"/>
      <c r="P5963" s="117"/>
      <c r="Q5963" s="117"/>
      <c r="R5963" s="117"/>
    </row>
    <row r="5964" spans="1:18" s="81" customFormat="1" x14ac:dyDescent="0.2">
      <c r="A5964"/>
      <c r="B5964" s="1"/>
      <c r="C5964"/>
      <c r="D5964" s="80"/>
      <c r="E5964" s="1"/>
      <c r="F5964" s="46"/>
      <c r="G5964" s="13"/>
      <c r="H5964" s="13"/>
      <c r="I5964" s="13"/>
      <c r="J5964" s="13"/>
      <c r="K5964" s="13"/>
      <c r="L5964"/>
      <c r="M5964"/>
      <c r="N5964" s="117"/>
      <c r="O5964" s="117"/>
      <c r="P5964" s="117"/>
      <c r="Q5964" s="117"/>
      <c r="R5964" s="117"/>
    </row>
    <row r="5965" spans="1:18" s="81" customFormat="1" x14ac:dyDescent="0.2">
      <c r="A5965"/>
      <c r="B5965" s="1"/>
      <c r="C5965"/>
      <c r="D5965" s="80"/>
      <c r="E5965" s="1"/>
      <c r="F5965" s="46"/>
      <c r="G5965" s="13"/>
      <c r="H5965" s="13"/>
      <c r="I5965" s="13"/>
      <c r="J5965" s="13"/>
      <c r="K5965" s="13"/>
      <c r="L5965"/>
      <c r="M5965"/>
      <c r="N5965" s="117"/>
      <c r="O5965" s="117"/>
      <c r="P5965" s="117"/>
      <c r="Q5965" s="117"/>
      <c r="R5965" s="117"/>
    </row>
    <row r="5966" spans="1:18" s="81" customFormat="1" x14ac:dyDescent="0.2">
      <c r="A5966"/>
      <c r="B5966" s="1"/>
      <c r="C5966"/>
      <c r="D5966" s="80"/>
      <c r="E5966" s="1"/>
      <c r="F5966" s="46"/>
      <c r="G5966" s="13"/>
      <c r="H5966" s="13"/>
      <c r="I5966" s="13"/>
      <c r="J5966" s="13"/>
      <c r="K5966" s="13"/>
      <c r="L5966"/>
      <c r="M5966"/>
      <c r="N5966" s="117"/>
      <c r="O5966" s="117"/>
      <c r="P5966" s="117"/>
      <c r="Q5966" s="117"/>
      <c r="R5966" s="117"/>
    </row>
    <row r="5967" spans="1:18" s="81" customFormat="1" x14ac:dyDescent="0.2">
      <c r="A5967"/>
      <c r="B5967" s="1"/>
      <c r="C5967"/>
      <c r="D5967" s="80"/>
      <c r="E5967" s="1"/>
      <c r="F5967" s="46"/>
      <c r="G5967" s="13"/>
      <c r="H5967" s="13"/>
      <c r="I5967" s="13"/>
      <c r="J5967" s="13"/>
      <c r="K5967" s="13"/>
      <c r="L5967"/>
      <c r="M5967"/>
      <c r="N5967" s="117"/>
      <c r="O5967" s="117"/>
      <c r="P5967" s="117"/>
      <c r="Q5967" s="117"/>
      <c r="R5967" s="117"/>
    </row>
    <row r="5968" spans="1:18" s="81" customFormat="1" x14ac:dyDescent="0.2">
      <c r="A5968"/>
      <c r="B5968" s="1"/>
      <c r="C5968"/>
      <c r="D5968" s="80"/>
      <c r="E5968" s="1"/>
      <c r="F5968" s="46"/>
      <c r="G5968" s="13"/>
      <c r="H5968" s="13"/>
      <c r="I5968" s="13"/>
      <c r="J5968" s="13"/>
      <c r="K5968" s="13"/>
      <c r="L5968"/>
      <c r="M5968"/>
      <c r="N5968" s="117"/>
      <c r="O5968" s="117"/>
      <c r="P5968" s="117"/>
      <c r="Q5968" s="117"/>
      <c r="R5968" s="117"/>
    </row>
    <row r="5969" spans="1:18" s="81" customFormat="1" x14ac:dyDescent="0.2">
      <c r="A5969"/>
      <c r="B5969" s="1"/>
      <c r="C5969"/>
      <c r="D5969" s="80"/>
      <c r="E5969" s="1"/>
      <c r="F5969" s="46"/>
      <c r="G5969" s="13"/>
      <c r="H5969" s="13"/>
      <c r="I5969" s="13"/>
      <c r="J5969" s="13"/>
      <c r="K5969" s="13"/>
      <c r="L5969"/>
      <c r="M5969"/>
      <c r="N5969" s="117"/>
      <c r="O5969" s="117"/>
      <c r="P5969" s="117"/>
      <c r="Q5969" s="117"/>
      <c r="R5969" s="117"/>
    </row>
    <row r="5970" spans="1:18" s="81" customFormat="1" x14ac:dyDescent="0.2">
      <c r="A5970"/>
      <c r="B5970" s="1"/>
      <c r="C5970"/>
      <c r="D5970" s="80"/>
      <c r="E5970" s="1"/>
      <c r="F5970" s="46"/>
      <c r="G5970" s="13"/>
      <c r="H5970" s="13"/>
      <c r="I5970" s="13"/>
      <c r="J5970" s="13"/>
      <c r="K5970" s="13"/>
      <c r="L5970"/>
      <c r="M5970"/>
      <c r="N5970" s="117"/>
      <c r="O5970" s="117"/>
      <c r="P5970" s="117"/>
      <c r="Q5970" s="117"/>
      <c r="R5970" s="117"/>
    </row>
    <row r="5971" spans="1:18" s="81" customFormat="1" x14ac:dyDescent="0.2">
      <c r="A5971"/>
      <c r="B5971" s="1"/>
      <c r="C5971"/>
      <c r="D5971" s="80"/>
      <c r="E5971" s="1"/>
      <c r="F5971" s="46"/>
      <c r="G5971" s="13"/>
      <c r="H5971" s="13"/>
      <c r="I5971" s="13"/>
      <c r="J5971" s="13"/>
      <c r="K5971" s="13"/>
      <c r="L5971"/>
      <c r="M5971"/>
      <c r="N5971" s="117"/>
      <c r="O5971" s="117"/>
      <c r="P5971" s="117"/>
      <c r="Q5971" s="117"/>
      <c r="R5971" s="117"/>
    </row>
    <row r="5972" spans="1:18" s="81" customFormat="1" x14ac:dyDescent="0.2">
      <c r="A5972"/>
      <c r="B5972" s="1"/>
      <c r="C5972"/>
      <c r="D5972" s="80"/>
      <c r="E5972" s="1"/>
      <c r="F5972" s="46"/>
      <c r="G5972" s="13"/>
      <c r="H5972" s="13"/>
      <c r="I5972" s="13"/>
      <c r="J5972" s="13"/>
      <c r="K5972" s="13"/>
      <c r="L5972"/>
      <c r="M5972"/>
      <c r="N5972" s="117"/>
      <c r="O5972" s="117"/>
      <c r="P5972" s="117"/>
      <c r="Q5972" s="117"/>
      <c r="R5972" s="117"/>
    </row>
    <row r="5973" spans="1:18" s="81" customFormat="1" x14ac:dyDescent="0.2">
      <c r="A5973"/>
      <c r="B5973" s="1"/>
      <c r="C5973"/>
      <c r="D5973" s="80"/>
      <c r="E5973" s="1"/>
      <c r="F5973" s="46"/>
      <c r="G5973" s="13"/>
      <c r="H5973" s="13"/>
      <c r="I5973" s="13"/>
      <c r="J5973" s="13"/>
      <c r="K5973" s="13"/>
      <c r="L5973"/>
      <c r="M5973"/>
      <c r="N5973" s="117"/>
      <c r="O5973" s="117"/>
      <c r="P5973" s="117"/>
      <c r="Q5973" s="117"/>
      <c r="R5973" s="117"/>
    </row>
    <row r="5974" spans="1:18" s="81" customFormat="1" x14ac:dyDescent="0.2">
      <c r="A5974"/>
      <c r="B5974" s="1"/>
      <c r="C5974"/>
      <c r="D5974" s="80"/>
      <c r="E5974" s="1"/>
      <c r="F5974" s="46"/>
      <c r="G5974" s="13"/>
      <c r="H5974" s="13"/>
      <c r="I5974" s="13"/>
      <c r="J5974" s="13"/>
      <c r="K5974" s="13"/>
      <c r="L5974"/>
      <c r="M5974"/>
      <c r="N5974" s="117"/>
      <c r="O5974" s="117"/>
      <c r="P5974" s="117"/>
      <c r="Q5974" s="117"/>
      <c r="R5974" s="117"/>
    </row>
    <row r="5975" spans="1:18" s="81" customFormat="1" x14ac:dyDescent="0.2">
      <c r="A5975"/>
      <c r="B5975" s="1"/>
      <c r="C5975"/>
      <c r="D5975" s="80"/>
      <c r="E5975" s="1"/>
      <c r="F5975" s="46"/>
      <c r="G5975" s="13"/>
      <c r="H5975" s="13"/>
      <c r="I5975" s="13"/>
      <c r="J5975" s="13"/>
      <c r="K5975" s="13"/>
      <c r="L5975"/>
      <c r="M5975"/>
      <c r="N5975" s="117"/>
      <c r="O5975" s="117"/>
      <c r="P5975" s="117"/>
      <c r="Q5975" s="117"/>
      <c r="R5975" s="117"/>
    </row>
    <row r="5976" spans="1:18" s="81" customFormat="1" x14ac:dyDescent="0.2">
      <c r="A5976"/>
      <c r="B5976" s="1"/>
      <c r="C5976"/>
      <c r="D5976" s="80"/>
      <c r="E5976" s="1"/>
      <c r="F5976" s="46"/>
      <c r="G5976" s="13"/>
      <c r="H5976" s="13"/>
      <c r="I5976" s="13"/>
      <c r="J5976" s="13"/>
      <c r="K5976" s="13"/>
      <c r="L5976"/>
      <c r="M5976"/>
      <c r="N5976" s="117"/>
      <c r="O5976" s="117"/>
      <c r="P5976" s="117"/>
      <c r="Q5976" s="117"/>
      <c r="R5976" s="117"/>
    </row>
    <row r="5977" spans="1:18" s="81" customFormat="1" x14ac:dyDescent="0.2">
      <c r="A5977"/>
      <c r="B5977" s="1"/>
      <c r="C5977"/>
      <c r="D5977" s="80"/>
      <c r="E5977" s="1"/>
      <c r="F5977" s="46"/>
      <c r="G5977" s="13"/>
      <c r="H5977" s="13"/>
      <c r="I5977" s="13"/>
      <c r="J5977" s="13"/>
      <c r="K5977" s="13"/>
      <c r="L5977"/>
      <c r="M5977"/>
      <c r="N5977" s="117"/>
      <c r="O5977" s="117"/>
      <c r="P5977" s="117"/>
      <c r="Q5977" s="117"/>
      <c r="R5977" s="117"/>
    </row>
    <row r="5978" spans="1:18" s="81" customFormat="1" x14ac:dyDescent="0.2">
      <c r="A5978"/>
      <c r="B5978" s="1"/>
      <c r="C5978"/>
      <c r="D5978" s="80"/>
      <c r="E5978" s="1"/>
      <c r="F5978" s="46"/>
      <c r="G5978" s="13"/>
      <c r="H5978" s="13"/>
      <c r="I5978" s="13"/>
      <c r="J5978" s="13"/>
      <c r="K5978" s="13"/>
      <c r="L5978"/>
      <c r="M5978"/>
      <c r="N5978" s="117"/>
      <c r="O5978" s="117"/>
      <c r="P5978" s="117"/>
      <c r="Q5978" s="117"/>
      <c r="R5978" s="117"/>
    </row>
    <row r="5979" spans="1:18" s="81" customFormat="1" x14ac:dyDescent="0.2">
      <c r="A5979"/>
      <c r="B5979" s="1"/>
      <c r="C5979"/>
      <c r="D5979" s="80"/>
      <c r="E5979" s="1"/>
      <c r="F5979" s="46"/>
      <c r="G5979" s="13"/>
      <c r="H5979" s="13"/>
      <c r="I5979" s="13"/>
      <c r="J5979" s="13"/>
      <c r="K5979" s="13"/>
      <c r="L5979"/>
      <c r="M5979"/>
      <c r="N5979" s="117"/>
      <c r="O5979" s="117"/>
      <c r="P5979" s="117"/>
      <c r="Q5979" s="117"/>
      <c r="R5979" s="117"/>
    </row>
    <row r="5980" spans="1:18" s="81" customFormat="1" x14ac:dyDescent="0.2">
      <c r="A5980"/>
      <c r="B5980" s="1"/>
      <c r="C5980"/>
      <c r="D5980" s="80"/>
      <c r="E5980" s="1"/>
      <c r="F5980" s="46"/>
      <c r="G5980" s="13"/>
      <c r="H5980" s="13"/>
      <c r="I5980" s="13"/>
      <c r="J5980" s="13"/>
      <c r="K5980" s="13"/>
      <c r="L5980"/>
      <c r="M5980"/>
      <c r="N5980" s="117"/>
      <c r="O5980" s="117"/>
      <c r="P5980" s="117"/>
      <c r="Q5980" s="117"/>
      <c r="R5980" s="117"/>
    </row>
    <row r="5981" spans="1:18" s="81" customFormat="1" x14ac:dyDescent="0.2">
      <c r="A5981"/>
      <c r="B5981" s="1"/>
      <c r="C5981"/>
      <c r="D5981" s="80"/>
      <c r="E5981" s="1"/>
      <c r="F5981" s="46"/>
      <c r="G5981" s="13"/>
      <c r="H5981" s="13"/>
      <c r="I5981" s="13"/>
      <c r="J5981" s="13"/>
      <c r="K5981" s="13"/>
      <c r="L5981"/>
      <c r="M5981"/>
      <c r="N5981" s="117"/>
      <c r="O5981" s="117"/>
      <c r="P5981" s="117"/>
      <c r="Q5981" s="117"/>
      <c r="R5981" s="117"/>
    </row>
    <row r="5982" spans="1:18" s="81" customFormat="1" x14ac:dyDescent="0.2">
      <c r="A5982"/>
      <c r="B5982" s="1"/>
      <c r="C5982"/>
      <c r="D5982" s="80"/>
      <c r="E5982" s="1"/>
      <c r="F5982" s="46"/>
      <c r="G5982" s="13"/>
      <c r="H5982" s="13"/>
      <c r="I5982" s="13"/>
      <c r="J5982" s="13"/>
      <c r="K5982" s="13"/>
      <c r="L5982"/>
      <c r="M5982"/>
      <c r="N5982" s="117"/>
      <c r="O5982" s="117"/>
      <c r="P5982" s="117"/>
      <c r="Q5982" s="117"/>
      <c r="R5982" s="117"/>
    </row>
    <row r="5983" spans="1:18" s="81" customFormat="1" x14ac:dyDescent="0.2">
      <c r="A5983"/>
      <c r="B5983" s="1"/>
      <c r="C5983"/>
      <c r="D5983" s="80"/>
      <c r="E5983" s="1"/>
      <c r="F5983" s="46"/>
      <c r="G5983" s="13"/>
      <c r="H5983" s="13"/>
      <c r="I5983" s="13"/>
      <c r="J5983" s="13"/>
      <c r="K5983" s="13"/>
      <c r="L5983"/>
      <c r="M5983"/>
      <c r="N5983" s="117"/>
      <c r="O5983" s="117"/>
      <c r="P5983" s="117"/>
      <c r="Q5983" s="117"/>
      <c r="R5983" s="117"/>
    </row>
    <row r="5984" spans="1:18" s="81" customFormat="1" x14ac:dyDescent="0.2">
      <c r="A5984"/>
      <c r="B5984" s="1"/>
      <c r="C5984"/>
      <c r="D5984" s="80"/>
      <c r="E5984" s="1"/>
      <c r="F5984" s="46"/>
      <c r="G5984" s="13"/>
      <c r="H5984" s="13"/>
      <c r="I5984" s="13"/>
      <c r="J5984" s="13"/>
      <c r="K5984" s="13"/>
      <c r="L5984"/>
      <c r="M5984"/>
      <c r="N5984" s="117"/>
      <c r="O5984" s="117"/>
      <c r="P5984" s="117"/>
      <c r="Q5984" s="117"/>
      <c r="R5984" s="117"/>
    </row>
    <row r="5985" spans="1:18" s="81" customFormat="1" x14ac:dyDescent="0.2">
      <c r="A5985"/>
      <c r="B5985" s="1"/>
      <c r="C5985"/>
      <c r="D5985" s="80"/>
      <c r="E5985" s="1"/>
      <c r="F5985" s="46"/>
      <c r="G5985" s="13"/>
      <c r="H5985" s="13"/>
      <c r="I5985" s="13"/>
      <c r="J5985" s="13"/>
      <c r="K5985" s="13"/>
      <c r="L5985"/>
      <c r="M5985"/>
      <c r="N5985" s="117"/>
      <c r="O5985" s="117"/>
      <c r="P5985" s="117"/>
      <c r="Q5985" s="117"/>
      <c r="R5985" s="117"/>
    </row>
    <row r="5986" spans="1:18" s="81" customFormat="1" x14ac:dyDescent="0.2">
      <c r="A5986"/>
      <c r="B5986" s="1"/>
      <c r="C5986"/>
      <c r="D5986" s="80"/>
      <c r="E5986" s="1"/>
      <c r="F5986" s="46"/>
      <c r="G5986" s="13"/>
      <c r="H5986" s="13"/>
      <c r="I5986" s="13"/>
      <c r="J5986" s="13"/>
      <c r="K5986" s="13"/>
      <c r="L5986"/>
      <c r="M5986"/>
      <c r="N5986" s="117"/>
      <c r="O5986" s="117"/>
      <c r="P5986" s="117"/>
      <c r="Q5986" s="117"/>
      <c r="R5986" s="117"/>
    </row>
    <row r="5987" spans="1:18" s="81" customFormat="1" x14ac:dyDescent="0.2">
      <c r="A5987"/>
      <c r="B5987" s="1"/>
      <c r="C5987"/>
      <c r="D5987" s="80"/>
      <c r="E5987" s="1"/>
      <c r="F5987" s="46"/>
      <c r="G5987" s="13"/>
      <c r="H5987" s="13"/>
      <c r="I5987" s="13"/>
      <c r="J5987" s="13"/>
      <c r="K5987" s="13"/>
      <c r="L5987"/>
      <c r="M5987"/>
      <c r="N5987" s="117"/>
      <c r="O5987" s="117"/>
      <c r="P5987" s="117"/>
      <c r="Q5987" s="117"/>
      <c r="R5987" s="117"/>
    </row>
    <row r="5988" spans="1:18" s="81" customFormat="1" x14ac:dyDescent="0.2">
      <c r="A5988"/>
      <c r="B5988" s="1"/>
      <c r="C5988"/>
      <c r="D5988" s="80"/>
      <c r="E5988" s="1"/>
      <c r="F5988" s="46"/>
      <c r="G5988" s="13"/>
      <c r="H5988" s="13"/>
      <c r="I5988" s="13"/>
      <c r="J5988" s="13"/>
      <c r="K5988" s="13"/>
      <c r="L5988"/>
      <c r="M5988"/>
      <c r="N5988" s="117"/>
      <c r="O5988" s="117"/>
      <c r="P5988" s="117"/>
      <c r="Q5988" s="117"/>
      <c r="R5988" s="117"/>
    </row>
    <row r="5989" spans="1:18" s="81" customFormat="1" x14ac:dyDescent="0.2">
      <c r="A5989"/>
      <c r="B5989" s="1"/>
      <c r="C5989"/>
      <c r="D5989" s="80"/>
      <c r="E5989" s="1"/>
      <c r="F5989" s="46"/>
      <c r="G5989" s="13"/>
      <c r="H5989" s="13"/>
      <c r="I5989" s="13"/>
      <c r="J5989" s="13"/>
      <c r="K5989" s="13"/>
      <c r="L5989"/>
      <c r="M5989"/>
      <c r="N5989" s="117"/>
      <c r="O5989" s="117"/>
      <c r="P5989" s="117"/>
      <c r="Q5989" s="117"/>
      <c r="R5989" s="117"/>
    </row>
    <row r="5990" spans="1:18" s="81" customFormat="1" x14ac:dyDescent="0.2">
      <c r="A5990"/>
      <c r="B5990" s="1"/>
      <c r="C5990"/>
      <c r="D5990" s="80"/>
      <c r="E5990" s="1"/>
      <c r="F5990" s="46"/>
      <c r="G5990" s="13"/>
      <c r="H5990" s="13"/>
      <c r="I5990" s="13"/>
      <c r="J5990" s="13"/>
      <c r="K5990" s="13"/>
      <c r="L5990"/>
      <c r="M5990"/>
      <c r="N5990" s="117"/>
      <c r="O5990" s="117"/>
      <c r="P5990" s="117"/>
      <c r="Q5990" s="117"/>
      <c r="R5990" s="117"/>
    </row>
    <row r="5991" spans="1:18" s="81" customFormat="1" x14ac:dyDescent="0.2">
      <c r="A5991"/>
      <c r="B5991" s="1"/>
      <c r="C5991"/>
      <c r="D5991" s="80"/>
      <c r="E5991" s="1"/>
      <c r="F5991" s="46"/>
      <c r="G5991" s="13"/>
      <c r="H5991" s="13"/>
      <c r="I5991" s="13"/>
      <c r="J5991" s="13"/>
      <c r="K5991" s="13"/>
      <c r="L5991"/>
      <c r="M5991"/>
      <c r="N5991" s="117"/>
      <c r="O5991" s="117"/>
      <c r="P5991" s="117"/>
      <c r="Q5991" s="117"/>
      <c r="R5991" s="117"/>
    </row>
    <row r="5992" spans="1:18" s="81" customFormat="1" x14ac:dyDescent="0.2">
      <c r="A5992"/>
      <c r="B5992" s="1"/>
      <c r="C5992"/>
      <c r="D5992" s="80"/>
      <c r="E5992" s="1"/>
      <c r="F5992" s="46"/>
      <c r="G5992" s="13"/>
      <c r="H5992" s="13"/>
      <c r="I5992" s="13"/>
      <c r="J5992" s="13"/>
      <c r="K5992" s="13"/>
      <c r="L5992"/>
      <c r="M5992"/>
      <c r="N5992" s="117"/>
      <c r="O5992" s="117"/>
      <c r="P5992" s="117"/>
      <c r="Q5992" s="117"/>
      <c r="R5992" s="117"/>
    </row>
    <row r="5993" spans="1:18" s="81" customFormat="1" x14ac:dyDescent="0.2">
      <c r="A5993"/>
      <c r="B5993" s="1"/>
      <c r="C5993"/>
      <c r="D5993" s="80"/>
      <c r="E5993" s="1"/>
      <c r="F5993" s="46"/>
      <c r="G5993" s="13"/>
      <c r="H5993" s="13"/>
      <c r="I5993" s="13"/>
      <c r="J5993" s="13"/>
      <c r="K5993" s="13"/>
      <c r="L5993"/>
      <c r="M5993"/>
      <c r="N5993" s="117"/>
      <c r="O5993" s="117"/>
      <c r="P5993" s="117"/>
      <c r="Q5993" s="117"/>
      <c r="R5993" s="117"/>
    </row>
    <row r="5994" spans="1:18" s="81" customFormat="1" x14ac:dyDescent="0.2">
      <c r="A5994"/>
      <c r="B5994" s="1"/>
      <c r="C5994"/>
      <c r="D5994" s="80"/>
      <c r="E5994" s="1"/>
      <c r="F5994" s="46"/>
      <c r="G5994" s="13"/>
      <c r="H5994" s="13"/>
      <c r="I5994" s="13"/>
      <c r="J5994" s="13"/>
      <c r="K5994" s="13"/>
      <c r="L5994"/>
      <c r="M5994"/>
      <c r="N5994" s="117"/>
      <c r="O5994" s="117"/>
      <c r="P5994" s="117"/>
      <c r="Q5994" s="117"/>
      <c r="R5994" s="117"/>
    </row>
    <row r="5995" spans="1:18" s="81" customFormat="1" x14ac:dyDescent="0.2">
      <c r="A5995"/>
      <c r="B5995" s="1"/>
      <c r="C5995"/>
      <c r="D5995" s="80"/>
      <c r="E5995" s="1"/>
      <c r="F5995" s="46"/>
      <c r="G5995" s="13"/>
      <c r="H5995" s="13"/>
      <c r="I5995" s="13"/>
      <c r="J5995" s="13"/>
      <c r="K5995" s="13"/>
      <c r="L5995"/>
      <c r="M5995"/>
      <c r="N5995" s="117"/>
      <c r="O5995" s="117"/>
      <c r="P5995" s="117"/>
      <c r="Q5995" s="117"/>
      <c r="R5995" s="117"/>
    </row>
    <row r="5996" spans="1:18" s="81" customFormat="1" x14ac:dyDescent="0.2">
      <c r="A5996"/>
      <c r="B5996" s="1"/>
      <c r="C5996"/>
      <c r="D5996" s="80"/>
      <c r="E5996" s="1"/>
      <c r="F5996" s="46"/>
      <c r="G5996" s="13"/>
      <c r="H5996" s="13"/>
      <c r="I5996" s="13"/>
      <c r="J5996" s="13"/>
      <c r="K5996" s="13"/>
      <c r="L5996"/>
      <c r="M5996"/>
      <c r="N5996" s="117"/>
      <c r="O5996" s="117"/>
      <c r="P5996" s="117"/>
      <c r="Q5996" s="117"/>
      <c r="R5996" s="117"/>
    </row>
    <row r="5997" spans="1:18" s="81" customFormat="1" x14ac:dyDescent="0.2">
      <c r="A5997"/>
      <c r="B5997" s="1"/>
      <c r="C5997"/>
      <c r="D5997" s="80"/>
      <c r="E5997" s="1"/>
      <c r="F5997" s="46"/>
      <c r="G5997" s="13"/>
      <c r="H5997" s="13"/>
      <c r="I5997" s="13"/>
      <c r="J5997" s="13"/>
      <c r="K5997" s="13"/>
      <c r="L5997"/>
      <c r="M5997"/>
      <c r="N5997" s="117"/>
      <c r="O5997" s="117"/>
      <c r="P5997" s="117"/>
      <c r="Q5997" s="117"/>
      <c r="R5997" s="117"/>
    </row>
    <row r="5998" spans="1:18" s="81" customFormat="1" x14ac:dyDescent="0.2">
      <c r="A5998"/>
      <c r="B5998" s="1"/>
      <c r="C5998"/>
      <c r="D5998" s="80"/>
      <c r="E5998" s="1"/>
      <c r="F5998" s="46"/>
      <c r="G5998" s="13"/>
      <c r="H5998" s="13"/>
      <c r="I5998" s="13"/>
      <c r="J5998" s="13"/>
      <c r="K5998" s="13"/>
      <c r="L5998"/>
      <c r="M5998"/>
      <c r="N5998" s="117"/>
      <c r="O5998" s="117"/>
      <c r="P5998" s="117"/>
      <c r="Q5998" s="117"/>
      <c r="R5998" s="117"/>
    </row>
    <row r="5999" spans="1:18" s="81" customFormat="1" x14ac:dyDescent="0.2">
      <c r="A5999"/>
      <c r="B5999" s="1"/>
      <c r="C5999"/>
      <c r="D5999" s="80"/>
      <c r="E5999" s="1"/>
      <c r="F5999" s="46"/>
      <c r="G5999" s="13"/>
      <c r="H5999" s="13"/>
      <c r="I5999" s="13"/>
      <c r="J5999" s="13"/>
      <c r="K5999" s="13"/>
      <c r="L5999"/>
      <c r="M5999"/>
      <c r="N5999" s="117"/>
      <c r="O5999" s="117"/>
      <c r="P5999" s="117"/>
      <c r="Q5999" s="117"/>
      <c r="R5999" s="117"/>
    </row>
    <row r="6000" spans="1:18" s="81" customFormat="1" x14ac:dyDescent="0.2">
      <c r="A6000"/>
      <c r="B6000" s="1"/>
      <c r="C6000"/>
      <c r="D6000" s="80"/>
      <c r="E6000" s="1"/>
      <c r="F6000" s="46"/>
      <c r="G6000" s="13"/>
      <c r="H6000" s="13"/>
      <c r="I6000" s="13"/>
      <c r="J6000" s="13"/>
      <c r="K6000" s="13"/>
      <c r="L6000"/>
      <c r="M6000"/>
      <c r="N6000" s="117"/>
      <c r="O6000" s="117"/>
      <c r="P6000" s="117"/>
      <c r="Q6000" s="117"/>
      <c r="R6000" s="117"/>
    </row>
    <row r="6001" spans="1:18" s="81" customFormat="1" x14ac:dyDescent="0.2">
      <c r="A6001"/>
      <c r="B6001" s="1"/>
      <c r="C6001"/>
      <c r="D6001" s="80"/>
      <c r="E6001" s="1"/>
      <c r="F6001" s="46"/>
      <c r="G6001" s="13"/>
      <c r="H6001" s="13"/>
      <c r="I6001" s="13"/>
      <c r="J6001" s="13"/>
      <c r="K6001" s="13"/>
      <c r="L6001"/>
      <c r="M6001"/>
      <c r="N6001" s="117"/>
      <c r="O6001" s="117"/>
      <c r="P6001" s="117"/>
      <c r="Q6001" s="117"/>
      <c r="R6001" s="117"/>
    </row>
    <row r="6002" spans="1:18" s="81" customFormat="1" x14ac:dyDescent="0.2">
      <c r="A6002"/>
      <c r="B6002" s="1"/>
      <c r="C6002"/>
      <c r="D6002" s="80"/>
      <c r="E6002" s="1"/>
      <c r="F6002" s="46"/>
      <c r="G6002" s="13"/>
      <c r="H6002" s="13"/>
      <c r="I6002" s="13"/>
      <c r="J6002" s="13"/>
      <c r="K6002" s="13"/>
      <c r="L6002"/>
      <c r="M6002"/>
      <c r="N6002" s="117"/>
      <c r="O6002" s="117"/>
      <c r="P6002" s="117"/>
      <c r="Q6002" s="117"/>
      <c r="R6002" s="117"/>
    </row>
    <row r="6003" spans="1:18" s="81" customFormat="1" x14ac:dyDescent="0.2">
      <c r="A6003"/>
      <c r="B6003" s="1"/>
      <c r="C6003"/>
      <c r="D6003" s="80"/>
      <c r="E6003" s="1"/>
      <c r="F6003" s="46"/>
      <c r="G6003" s="13"/>
      <c r="H6003" s="13"/>
      <c r="I6003" s="13"/>
      <c r="J6003" s="13"/>
      <c r="K6003" s="13"/>
      <c r="L6003"/>
      <c r="M6003"/>
      <c r="N6003" s="117"/>
      <c r="O6003" s="117"/>
      <c r="P6003" s="117"/>
      <c r="Q6003" s="117"/>
      <c r="R6003" s="117"/>
    </row>
    <row r="6004" spans="1:18" s="81" customFormat="1" x14ac:dyDescent="0.2">
      <c r="A6004"/>
      <c r="B6004" s="1"/>
      <c r="C6004"/>
      <c r="D6004" s="80"/>
      <c r="E6004" s="1"/>
      <c r="F6004" s="46"/>
      <c r="G6004" s="13"/>
      <c r="H6004" s="13"/>
      <c r="I6004" s="13"/>
      <c r="J6004" s="13"/>
      <c r="K6004" s="13"/>
      <c r="L6004"/>
      <c r="M6004"/>
      <c r="N6004" s="117"/>
      <c r="O6004" s="117"/>
      <c r="P6004" s="117"/>
      <c r="Q6004" s="117"/>
      <c r="R6004" s="117"/>
    </row>
    <row r="6005" spans="1:18" s="81" customFormat="1" x14ac:dyDescent="0.2">
      <c r="A6005"/>
      <c r="B6005" s="1"/>
      <c r="C6005"/>
      <c r="D6005" s="80"/>
      <c r="E6005" s="1"/>
      <c r="F6005" s="46"/>
      <c r="G6005" s="13"/>
      <c r="H6005" s="13"/>
      <c r="I6005" s="13"/>
      <c r="J6005" s="13"/>
      <c r="K6005" s="13"/>
      <c r="L6005"/>
      <c r="M6005"/>
      <c r="N6005" s="117"/>
      <c r="O6005" s="117"/>
      <c r="P6005" s="117"/>
      <c r="Q6005" s="117"/>
      <c r="R6005" s="117"/>
    </row>
    <row r="6006" spans="1:18" s="81" customFormat="1" x14ac:dyDescent="0.2">
      <c r="A6006"/>
      <c r="B6006" s="1"/>
      <c r="C6006"/>
      <c r="D6006" s="80"/>
      <c r="E6006" s="1"/>
      <c r="F6006" s="46"/>
      <c r="G6006" s="13"/>
      <c r="H6006" s="13"/>
      <c r="I6006" s="13"/>
      <c r="J6006" s="13"/>
      <c r="K6006" s="13"/>
      <c r="L6006"/>
      <c r="M6006"/>
      <c r="N6006" s="117"/>
      <c r="O6006" s="117"/>
      <c r="P6006" s="117"/>
      <c r="Q6006" s="117"/>
      <c r="R6006" s="117"/>
    </row>
    <row r="6007" spans="1:18" s="81" customFormat="1" x14ac:dyDescent="0.2">
      <c r="A6007"/>
      <c r="B6007" s="1"/>
      <c r="C6007"/>
      <c r="D6007" s="80"/>
      <c r="E6007" s="1"/>
      <c r="F6007" s="46"/>
      <c r="G6007" s="13"/>
      <c r="H6007" s="13"/>
      <c r="I6007" s="13"/>
      <c r="J6007" s="13"/>
      <c r="K6007" s="13"/>
      <c r="L6007"/>
      <c r="M6007"/>
      <c r="N6007" s="117"/>
      <c r="O6007" s="117"/>
      <c r="P6007" s="117"/>
      <c r="Q6007" s="117"/>
      <c r="R6007" s="117"/>
    </row>
    <row r="6008" spans="1:18" s="81" customFormat="1" x14ac:dyDescent="0.2">
      <c r="A6008"/>
      <c r="B6008" s="1"/>
      <c r="C6008"/>
      <c r="D6008" s="80"/>
      <c r="E6008" s="1"/>
      <c r="F6008" s="46"/>
      <c r="G6008" s="13"/>
      <c r="H6008" s="13"/>
      <c r="I6008" s="13"/>
      <c r="J6008" s="13"/>
      <c r="K6008" s="13"/>
      <c r="L6008"/>
      <c r="M6008"/>
      <c r="N6008" s="117"/>
      <c r="O6008" s="117"/>
      <c r="P6008" s="117"/>
      <c r="Q6008" s="117"/>
      <c r="R6008" s="117"/>
    </row>
    <row r="6009" spans="1:18" s="81" customFormat="1" x14ac:dyDescent="0.2">
      <c r="A6009"/>
      <c r="B6009" s="1"/>
      <c r="C6009"/>
      <c r="D6009" s="80"/>
      <c r="E6009" s="1"/>
      <c r="F6009" s="46"/>
      <c r="G6009" s="13"/>
      <c r="H6009" s="13"/>
      <c r="I6009" s="13"/>
      <c r="J6009" s="13"/>
      <c r="K6009" s="13"/>
      <c r="L6009"/>
      <c r="M6009"/>
      <c r="N6009" s="117"/>
      <c r="O6009" s="117"/>
      <c r="P6009" s="117"/>
      <c r="Q6009" s="117"/>
      <c r="R6009" s="117"/>
    </row>
    <row r="6010" spans="1:18" s="81" customFormat="1" x14ac:dyDescent="0.2">
      <c r="A6010"/>
      <c r="B6010" s="1"/>
      <c r="C6010"/>
      <c r="D6010" s="80"/>
      <c r="E6010" s="1"/>
      <c r="F6010" s="46"/>
      <c r="G6010" s="13"/>
      <c r="H6010" s="13"/>
      <c r="I6010" s="13"/>
      <c r="J6010" s="13"/>
      <c r="K6010" s="13"/>
      <c r="L6010"/>
      <c r="M6010"/>
      <c r="N6010" s="117"/>
      <c r="O6010" s="117"/>
      <c r="P6010" s="117"/>
      <c r="Q6010" s="117"/>
      <c r="R6010" s="117"/>
    </row>
    <row r="6011" spans="1:18" s="81" customFormat="1" x14ac:dyDescent="0.2">
      <c r="A6011"/>
      <c r="B6011" s="1"/>
      <c r="C6011"/>
      <c r="D6011" s="80"/>
      <c r="E6011" s="1"/>
      <c r="F6011" s="46"/>
      <c r="G6011" s="13"/>
      <c r="H6011" s="13"/>
      <c r="I6011" s="13"/>
      <c r="J6011" s="13"/>
      <c r="K6011" s="13"/>
      <c r="L6011"/>
      <c r="M6011"/>
      <c r="N6011" s="117"/>
      <c r="O6011" s="117"/>
      <c r="P6011" s="117"/>
      <c r="Q6011" s="117"/>
      <c r="R6011" s="117"/>
    </row>
    <row r="6012" spans="1:18" s="81" customFormat="1" x14ac:dyDescent="0.2">
      <c r="A6012"/>
      <c r="B6012" s="1"/>
      <c r="C6012"/>
      <c r="D6012" s="80"/>
      <c r="E6012" s="1"/>
      <c r="F6012" s="46"/>
      <c r="G6012" s="13"/>
      <c r="H6012" s="13"/>
      <c r="I6012" s="13"/>
      <c r="J6012" s="13"/>
      <c r="K6012" s="13"/>
      <c r="L6012"/>
      <c r="M6012"/>
      <c r="N6012" s="117"/>
      <c r="O6012" s="117"/>
      <c r="P6012" s="117"/>
      <c r="Q6012" s="117"/>
      <c r="R6012" s="117"/>
    </row>
    <row r="6013" spans="1:18" s="81" customFormat="1" x14ac:dyDescent="0.2">
      <c r="A6013"/>
      <c r="B6013" s="1"/>
      <c r="C6013"/>
      <c r="D6013" s="80"/>
      <c r="E6013" s="1"/>
      <c r="F6013" s="46"/>
      <c r="G6013" s="13"/>
      <c r="H6013" s="13"/>
      <c r="I6013" s="13"/>
      <c r="J6013" s="13"/>
      <c r="K6013" s="13"/>
      <c r="L6013"/>
      <c r="M6013"/>
      <c r="N6013" s="117"/>
      <c r="O6013" s="117"/>
      <c r="P6013" s="117"/>
      <c r="Q6013" s="117"/>
      <c r="R6013" s="117"/>
    </row>
    <row r="6014" spans="1:18" s="81" customFormat="1" x14ac:dyDescent="0.2">
      <c r="A6014"/>
      <c r="B6014" s="1"/>
      <c r="C6014"/>
      <c r="D6014" s="80"/>
      <c r="E6014" s="1"/>
      <c r="F6014" s="46"/>
      <c r="G6014" s="13"/>
      <c r="H6014" s="13"/>
      <c r="I6014" s="13"/>
      <c r="J6014" s="13"/>
      <c r="K6014" s="13"/>
      <c r="L6014"/>
      <c r="M6014"/>
      <c r="N6014" s="117"/>
      <c r="O6014" s="117"/>
      <c r="P6014" s="117"/>
      <c r="Q6014" s="117"/>
      <c r="R6014" s="117"/>
    </row>
    <row r="6015" spans="1:18" s="81" customFormat="1" x14ac:dyDescent="0.2">
      <c r="A6015"/>
      <c r="B6015" s="1"/>
      <c r="C6015"/>
      <c r="D6015" s="80"/>
      <c r="E6015" s="1"/>
      <c r="F6015" s="46"/>
      <c r="G6015" s="13"/>
      <c r="H6015" s="13"/>
      <c r="I6015" s="13"/>
      <c r="J6015" s="13"/>
      <c r="K6015" s="13"/>
      <c r="L6015"/>
      <c r="M6015"/>
      <c r="N6015" s="117"/>
      <c r="O6015" s="117"/>
      <c r="P6015" s="117"/>
      <c r="Q6015" s="117"/>
      <c r="R6015" s="117"/>
    </row>
    <row r="6016" spans="1:18" s="81" customFormat="1" x14ac:dyDescent="0.2">
      <c r="A6016"/>
      <c r="B6016" s="1"/>
      <c r="C6016"/>
      <c r="D6016" s="80"/>
      <c r="E6016" s="1"/>
      <c r="F6016" s="46"/>
      <c r="G6016" s="13"/>
      <c r="H6016" s="13"/>
      <c r="I6016" s="13"/>
      <c r="J6016" s="13"/>
      <c r="K6016" s="13"/>
      <c r="L6016"/>
      <c r="M6016"/>
      <c r="N6016" s="117"/>
      <c r="O6016" s="117"/>
      <c r="P6016" s="117"/>
      <c r="Q6016" s="117"/>
      <c r="R6016" s="117"/>
    </row>
    <row r="6017" spans="1:18" s="81" customFormat="1" x14ac:dyDescent="0.2">
      <c r="A6017"/>
      <c r="B6017" s="1"/>
      <c r="C6017"/>
      <c r="D6017" s="80"/>
      <c r="E6017" s="1"/>
      <c r="F6017" s="46"/>
      <c r="G6017" s="13"/>
      <c r="H6017" s="13"/>
      <c r="I6017" s="13"/>
      <c r="J6017" s="13"/>
      <c r="K6017" s="13"/>
      <c r="L6017"/>
      <c r="M6017"/>
      <c r="N6017" s="117"/>
      <c r="O6017" s="117"/>
      <c r="P6017" s="117"/>
      <c r="Q6017" s="117"/>
      <c r="R6017" s="117"/>
    </row>
    <row r="6018" spans="1:18" s="81" customFormat="1" x14ac:dyDescent="0.2">
      <c r="A6018"/>
      <c r="B6018" s="1"/>
      <c r="C6018"/>
      <c r="D6018" s="80"/>
      <c r="E6018" s="1"/>
      <c r="F6018" s="46"/>
      <c r="G6018" s="13"/>
      <c r="H6018" s="13"/>
      <c r="I6018" s="13"/>
      <c r="J6018" s="13"/>
      <c r="K6018" s="13"/>
      <c r="L6018"/>
      <c r="M6018"/>
      <c r="N6018" s="117"/>
      <c r="O6018" s="117"/>
      <c r="P6018" s="117"/>
      <c r="Q6018" s="117"/>
      <c r="R6018" s="117"/>
    </row>
    <row r="6019" spans="1:18" s="81" customFormat="1" x14ac:dyDescent="0.2">
      <c r="A6019"/>
      <c r="B6019" s="1"/>
      <c r="C6019"/>
      <c r="D6019" s="80"/>
      <c r="E6019" s="1"/>
      <c r="F6019" s="46"/>
      <c r="G6019" s="13"/>
      <c r="H6019" s="13"/>
      <c r="I6019" s="13"/>
      <c r="J6019" s="13"/>
      <c r="K6019" s="13"/>
      <c r="L6019"/>
      <c r="M6019"/>
      <c r="N6019" s="117"/>
      <c r="O6019" s="117"/>
      <c r="P6019" s="117"/>
      <c r="Q6019" s="117"/>
      <c r="R6019" s="117"/>
    </row>
    <row r="6020" spans="1:18" s="81" customFormat="1" x14ac:dyDescent="0.2">
      <c r="A6020"/>
      <c r="B6020" s="1"/>
      <c r="C6020"/>
      <c r="D6020" s="80"/>
      <c r="E6020" s="1"/>
      <c r="F6020" s="46"/>
      <c r="G6020" s="13"/>
      <c r="H6020" s="13"/>
      <c r="I6020" s="13"/>
      <c r="J6020" s="13"/>
      <c r="K6020" s="13"/>
      <c r="L6020"/>
      <c r="M6020"/>
      <c r="N6020" s="117"/>
      <c r="O6020" s="117"/>
      <c r="P6020" s="117"/>
      <c r="Q6020" s="117"/>
      <c r="R6020" s="117"/>
    </row>
    <row r="6021" spans="1:18" s="81" customFormat="1" x14ac:dyDescent="0.2">
      <c r="A6021"/>
      <c r="B6021" s="1"/>
      <c r="C6021"/>
      <c r="D6021" s="80"/>
      <c r="E6021" s="1"/>
      <c r="F6021" s="46"/>
      <c r="G6021" s="13"/>
      <c r="H6021" s="13"/>
      <c r="I6021" s="13"/>
      <c r="J6021" s="13"/>
      <c r="K6021" s="13"/>
      <c r="L6021"/>
      <c r="M6021"/>
      <c r="N6021" s="117"/>
      <c r="O6021" s="117"/>
      <c r="P6021" s="117"/>
      <c r="Q6021" s="117"/>
      <c r="R6021" s="117"/>
    </row>
    <row r="6022" spans="1:18" s="81" customFormat="1" x14ac:dyDescent="0.2">
      <c r="A6022"/>
      <c r="B6022" s="1"/>
      <c r="C6022"/>
      <c r="D6022" s="80"/>
      <c r="E6022" s="1"/>
      <c r="F6022" s="46"/>
      <c r="G6022" s="13"/>
      <c r="H6022" s="13"/>
      <c r="I6022" s="13"/>
      <c r="J6022" s="13"/>
      <c r="K6022" s="13"/>
      <c r="L6022"/>
      <c r="M6022"/>
      <c r="N6022" s="117"/>
      <c r="O6022" s="117"/>
      <c r="P6022" s="117"/>
      <c r="Q6022" s="117"/>
      <c r="R6022" s="117"/>
    </row>
    <row r="6023" spans="1:18" s="81" customFormat="1" x14ac:dyDescent="0.2">
      <c r="A6023"/>
      <c r="B6023" s="1"/>
      <c r="C6023"/>
      <c r="D6023" s="80"/>
      <c r="E6023" s="1"/>
      <c r="F6023" s="46"/>
      <c r="G6023" s="13"/>
      <c r="H6023" s="13"/>
      <c r="I6023" s="13"/>
      <c r="J6023" s="13"/>
      <c r="K6023" s="13"/>
      <c r="L6023"/>
      <c r="M6023"/>
      <c r="N6023" s="117"/>
      <c r="O6023" s="117"/>
      <c r="P6023" s="117"/>
      <c r="Q6023" s="117"/>
      <c r="R6023" s="117"/>
    </row>
    <row r="6024" spans="1:18" s="81" customFormat="1" x14ac:dyDescent="0.2">
      <c r="A6024"/>
      <c r="B6024" s="1"/>
      <c r="C6024"/>
      <c r="D6024" s="80"/>
      <c r="E6024" s="1"/>
      <c r="F6024" s="46"/>
      <c r="G6024" s="13"/>
      <c r="H6024" s="13"/>
      <c r="I6024" s="13"/>
      <c r="J6024" s="13"/>
      <c r="K6024" s="13"/>
      <c r="L6024"/>
      <c r="M6024"/>
      <c r="N6024" s="117"/>
      <c r="O6024" s="117"/>
      <c r="P6024" s="117"/>
      <c r="Q6024" s="117"/>
      <c r="R6024" s="117"/>
    </row>
    <row r="6025" spans="1:18" s="81" customFormat="1" x14ac:dyDescent="0.2">
      <c r="A6025"/>
      <c r="B6025" s="1"/>
      <c r="C6025"/>
      <c r="D6025" s="80"/>
      <c r="E6025" s="1"/>
      <c r="F6025" s="46"/>
      <c r="G6025" s="13"/>
      <c r="H6025" s="13"/>
      <c r="I6025" s="13"/>
      <c r="J6025" s="13"/>
      <c r="K6025" s="13"/>
      <c r="L6025"/>
      <c r="M6025"/>
      <c r="N6025" s="117"/>
      <c r="O6025" s="117"/>
      <c r="P6025" s="117"/>
      <c r="Q6025" s="117"/>
      <c r="R6025" s="117"/>
    </row>
    <row r="6026" spans="1:18" s="81" customFormat="1" x14ac:dyDescent="0.2">
      <c r="A6026"/>
      <c r="B6026" s="1"/>
      <c r="C6026"/>
      <c r="D6026" s="80"/>
      <c r="E6026" s="1"/>
      <c r="F6026" s="46"/>
      <c r="G6026" s="13"/>
      <c r="H6026" s="13"/>
      <c r="I6026" s="13"/>
      <c r="J6026" s="13"/>
      <c r="K6026" s="13"/>
      <c r="L6026"/>
      <c r="M6026"/>
      <c r="N6026" s="117"/>
      <c r="O6026" s="117"/>
      <c r="P6026" s="117"/>
      <c r="Q6026" s="117"/>
      <c r="R6026" s="117"/>
    </row>
    <row r="6027" spans="1:18" s="81" customFormat="1" x14ac:dyDescent="0.2">
      <c r="A6027"/>
      <c r="B6027" s="1"/>
      <c r="C6027"/>
      <c r="D6027" s="80"/>
      <c r="E6027" s="1"/>
      <c r="F6027" s="46"/>
      <c r="G6027" s="13"/>
      <c r="H6027" s="13"/>
      <c r="I6027" s="13"/>
      <c r="J6027" s="13"/>
      <c r="K6027" s="13"/>
      <c r="L6027"/>
      <c r="M6027"/>
      <c r="N6027" s="117"/>
      <c r="O6027" s="117"/>
      <c r="P6027" s="117"/>
      <c r="Q6027" s="117"/>
      <c r="R6027" s="117"/>
    </row>
    <row r="6028" spans="1:18" s="81" customFormat="1" x14ac:dyDescent="0.2">
      <c r="A6028"/>
      <c r="B6028" s="1"/>
      <c r="C6028"/>
      <c r="D6028" s="80"/>
      <c r="E6028" s="1"/>
      <c r="F6028" s="46"/>
      <c r="G6028" s="13"/>
      <c r="H6028" s="13"/>
      <c r="I6028" s="13"/>
      <c r="J6028" s="13"/>
      <c r="K6028" s="13"/>
      <c r="L6028"/>
      <c r="M6028"/>
      <c r="N6028" s="117"/>
      <c r="O6028" s="117"/>
      <c r="P6028" s="117"/>
      <c r="Q6028" s="117"/>
      <c r="R6028" s="117"/>
    </row>
    <row r="6029" spans="1:18" s="81" customFormat="1" x14ac:dyDescent="0.2">
      <c r="A6029"/>
      <c r="B6029" s="1"/>
      <c r="C6029"/>
      <c r="D6029" s="80"/>
      <c r="E6029" s="1"/>
      <c r="F6029" s="46"/>
      <c r="G6029" s="13"/>
      <c r="H6029" s="13"/>
      <c r="I6029" s="13"/>
      <c r="J6029" s="13"/>
      <c r="K6029" s="13"/>
      <c r="L6029"/>
      <c r="M6029"/>
      <c r="N6029" s="117"/>
      <c r="O6029" s="117"/>
      <c r="P6029" s="117"/>
      <c r="Q6029" s="117"/>
      <c r="R6029" s="117"/>
    </row>
    <row r="6030" spans="1:18" s="81" customFormat="1" x14ac:dyDescent="0.2">
      <c r="A6030"/>
      <c r="B6030" s="1"/>
      <c r="C6030"/>
      <c r="D6030" s="80"/>
      <c r="E6030" s="1"/>
      <c r="F6030" s="46"/>
      <c r="G6030" s="13"/>
      <c r="H6030" s="13"/>
      <c r="I6030" s="13"/>
      <c r="J6030" s="13"/>
      <c r="K6030" s="13"/>
      <c r="L6030"/>
      <c r="M6030"/>
      <c r="N6030" s="117"/>
      <c r="O6030" s="117"/>
      <c r="P6030" s="117"/>
      <c r="Q6030" s="117"/>
      <c r="R6030" s="117"/>
    </row>
    <row r="6031" spans="1:18" s="81" customFormat="1" x14ac:dyDescent="0.2">
      <c r="A6031"/>
      <c r="B6031" s="1"/>
      <c r="C6031"/>
      <c r="D6031" s="80"/>
      <c r="E6031" s="1"/>
      <c r="F6031" s="46"/>
      <c r="G6031" s="13"/>
      <c r="H6031" s="13"/>
      <c r="I6031" s="13"/>
      <c r="J6031" s="13"/>
      <c r="K6031" s="13"/>
      <c r="L6031"/>
      <c r="M6031"/>
      <c r="N6031" s="117"/>
      <c r="O6031" s="117"/>
      <c r="P6031" s="117"/>
      <c r="Q6031" s="117"/>
      <c r="R6031" s="117"/>
    </row>
    <row r="6032" spans="1:18" s="81" customFormat="1" x14ac:dyDescent="0.2">
      <c r="A6032"/>
      <c r="B6032" s="1"/>
      <c r="C6032"/>
      <c r="D6032" s="80"/>
      <c r="E6032" s="1"/>
      <c r="F6032" s="46"/>
      <c r="G6032" s="13"/>
      <c r="H6032" s="13"/>
      <c r="I6032" s="13"/>
      <c r="J6032" s="13"/>
      <c r="K6032" s="13"/>
      <c r="L6032"/>
      <c r="M6032"/>
      <c r="N6032" s="117"/>
      <c r="O6032" s="117"/>
      <c r="P6032" s="117"/>
      <c r="Q6032" s="117"/>
      <c r="R6032" s="117"/>
    </row>
    <row r="6033" spans="1:18" s="81" customFormat="1" x14ac:dyDescent="0.2">
      <c r="A6033"/>
      <c r="B6033" s="1"/>
      <c r="C6033"/>
      <c r="D6033" s="80"/>
      <c r="E6033" s="1"/>
      <c r="F6033" s="46"/>
      <c r="G6033" s="13"/>
      <c r="H6033" s="13"/>
      <c r="I6033" s="13"/>
      <c r="J6033" s="13"/>
      <c r="K6033" s="13"/>
      <c r="L6033"/>
      <c r="M6033"/>
      <c r="N6033" s="117"/>
      <c r="O6033" s="117"/>
      <c r="P6033" s="117"/>
      <c r="Q6033" s="117"/>
      <c r="R6033" s="117"/>
    </row>
    <row r="6034" spans="1:18" s="81" customFormat="1" x14ac:dyDescent="0.2">
      <c r="A6034"/>
      <c r="B6034" s="1"/>
      <c r="C6034"/>
      <c r="D6034" s="80"/>
      <c r="E6034" s="1"/>
      <c r="F6034" s="46"/>
      <c r="G6034" s="13"/>
      <c r="H6034" s="13"/>
      <c r="I6034" s="13"/>
      <c r="J6034" s="13"/>
      <c r="K6034" s="13"/>
      <c r="L6034"/>
      <c r="M6034"/>
      <c r="N6034" s="117"/>
      <c r="O6034" s="117"/>
      <c r="P6034" s="117"/>
      <c r="Q6034" s="117"/>
      <c r="R6034" s="117"/>
    </row>
    <row r="6035" spans="1:18" s="81" customFormat="1" x14ac:dyDescent="0.2">
      <c r="A6035"/>
      <c r="B6035" s="1"/>
      <c r="C6035"/>
      <c r="D6035" s="80"/>
      <c r="E6035" s="1"/>
      <c r="F6035" s="46"/>
      <c r="G6035" s="13"/>
      <c r="H6035" s="13"/>
      <c r="I6035" s="13"/>
      <c r="J6035" s="13"/>
      <c r="K6035" s="13"/>
      <c r="L6035"/>
      <c r="M6035"/>
      <c r="N6035" s="117"/>
      <c r="O6035" s="117"/>
      <c r="P6035" s="117"/>
      <c r="Q6035" s="117"/>
      <c r="R6035" s="117"/>
    </row>
    <row r="6036" spans="1:18" s="81" customFormat="1" x14ac:dyDescent="0.2">
      <c r="A6036"/>
      <c r="B6036" s="1"/>
      <c r="C6036"/>
      <c r="D6036" s="80"/>
      <c r="E6036" s="1"/>
      <c r="F6036" s="46"/>
      <c r="G6036" s="13"/>
      <c r="H6036" s="13"/>
      <c r="I6036" s="13"/>
      <c r="J6036" s="13"/>
      <c r="K6036" s="13"/>
      <c r="L6036"/>
      <c r="M6036"/>
      <c r="N6036" s="117"/>
      <c r="O6036" s="117"/>
      <c r="P6036" s="117"/>
      <c r="Q6036" s="117"/>
      <c r="R6036" s="117"/>
    </row>
    <row r="6037" spans="1:18" s="81" customFormat="1" x14ac:dyDescent="0.2">
      <c r="A6037"/>
      <c r="B6037" s="1"/>
      <c r="C6037"/>
      <c r="D6037" s="80"/>
      <c r="E6037" s="1"/>
      <c r="F6037" s="46"/>
      <c r="G6037" s="13"/>
      <c r="H6037" s="13"/>
      <c r="I6037" s="13"/>
      <c r="J6037" s="13"/>
      <c r="K6037" s="13"/>
      <c r="L6037"/>
      <c r="M6037"/>
      <c r="N6037" s="117"/>
      <c r="O6037" s="117"/>
      <c r="P6037" s="117"/>
      <c r="Q6037" s="117"/>
      <c r="R6037" s="117"/>
    </row>
    <row r="6038" spans="1:18" s="81" customFormat="1" x14ac:dyDescent="0.2">
      <c r="A6038"/>
      <c r="B6038" s="1"/>
      <c r="C6038"/>
      <c r="D6038" s="80"/>
      <c r="E6038" s="1"/>
      <c r="F6038" s="46"/>
      <c r="G6038" s="13"/>
      <c r="H6038" s="13"/>
      <c r="I6038" s="13"/>
      <c r="J6038" s="13"/>
      <c r="K6038" s="13"/>
      <c r="L6038"/>
      <c r="M6038"/>
      <c r="N6038" s="117"/>
      <c r="O6038" s="117"/>
      <c r="P6038" s="117"/>
      <c r="Q6038" s="117"/>
      <c r="R6038" s="117"/>
    </row>
    <row r="6039" spans="1:18" s="81" customFormat="1" x14ac:dyDescent="0.2">
      <c r="A6039"/>
      <c r="B6039" s="1"/>
      <c r="C6039"/>
      <c r="D6039" s="80"/>
      <c r="E6039" s="1"/>
      <c r="F6039" s="46"/>
      <c r="G6039" s="13"/>
      <c r="H6039" s="13"/>
      <c r="I6039" s="13"/>
      <c r="J6039" s="13"/>
      <c r="K6039" s="13"/>
      <c r="L6039"/>
      <c r="M6039"/>
      <c r="N6039" s="117"/>
      <c r="O6039" s="117"/>
      <c r="P6039" s="117"/>
      <c r="Q6039" s="117"/>
      <c r="R6039" s="117"/>
    </row>
    <row r="6040" spans="1:18" s="81" customFormat="1" x14ac:dyDescent="0.2">
      <c r="A6040"/>
      <c r="B6040" s="1"/>
      <c r="C6040"/>
      <c r="D6040" s="80"/>
      <c r="E6040" s="1"/>
      <c r="F6040" s="46"/>
      <c r="G6040" s="13"/>
      <c r="H6040" s="13"/>
      <c r="I6040" s="13"/>
      <c r="J6040" s="13"/>
      <c r="K6040" s="13"/>
      <c r="L6040"/>
      <c r="M6040"/>
      <c r="N6040" s="117"/>
      <c r="O6040" s="117"/>
      <c r="P6040" s="117"/>
      <c r="Q6040" s="117"/>
      <c r="R6040" s="117"/>
    </row>
    <row r="6041" spans="1:18" s="81" customFormat="1" x14ac:dyDescent="0.2">
      <c r="A6041"/>
      <c r="B6041" s="1"/>
      <c r="C6041"/>
      <c r="D6041" s="80"/>
      <c r="E6041" s="1"/>
      <c r="F6041" s="46"/>
      <c r="G6041" s="13"/>
      <c r="H6041" s="13"/>
      <c r="I6041" s="13"/>
      <c r="J6041" s="13"/>
      <c r="K6041" s="13"/>
      <c r="L6041"/>
      <c r="M6041"/>
      <c r="N6041" s="117"/>
      <c r="O6041" s="117"/>
      <c r="P6041" s="117"/>
      <c r="Q6041" s="117"/>
      <c r="R6041" s="117"/>
    </row>
    <row r="6042" spans="1:18" s="81" customFormat="1" x14ac:dyDescent="0.2">
      <c r="A6042"/>
      <c r="B6042" s="1"/>
      <c r="C6042"/>
      <c r="D6042" s="80"/>
      <c r="E6042" s="1"/>
      <c r="F6042" s="46"/>
      <c r="G6042" s="13"/>
      <c r="H6042" s="13"/>
      <c r="I6042" s="13"/>
      <c r="J6042" s="13"/>
      <c r="K6042" s="13"/>
      <c r="L6042"/>
      <c r="M6042"/>
      <c r="N6042" s="117"/>
      <c r="O6042" s="117"/>
      <c r="P6042" s="117"/>
      <c r="Q6042" s="117"/>
      <c r="R6042" s="117"/>
    </row>
    <row r="6043" spans="1:18" s="81" customFormat="1" x14ac:dyDescent="0.2">
      <c r="A6043"/>
      <c r="B6043" s="1"/>
      <c r="C6043"/>
      <c r="D6043" s="80"/>
      <c r="E6043" s="1"/>
      <c r="F6043" s="46"/>
      <c r="G6043" s="13"/>
      <c r="H6043" s="13"/>
      <c r="I6043" s="13"/>
      <c r="J6043" s="13"/>
      <c r="K6043" s="13"/>
      <c r="L6043"/>
      <c r="M6043"/>
      <c r="N6043" s="117"/>
      <c r="O6043" s="117"/>
      <c r="P6043" s="117"/>
      <c r="Q6043" s="117"/>
      <c r="R6043" s="117"/>
    </row>
    <row r="6044" spans="1:18" s="81" customFormat="1" x14ac:dyDescent="0.2">
      <c r="A6044"/>
      <c r="B6044" s="1"/>
      <c r="C6044"/>
      <c r="D6044" s="80"/>
      <c r="E6044" s="1"/>
      <c r="F6044" s="46"/>
      <c r="G6044" s="13"/>
      <c r="H6044" s="13"/>
      <c r="I6044" s="13"/>
      <c r="J6044" s="13"/>
      <c r="K6044" s="13"/>
      <c r="L6044"/>
      <c r="M6044"/>
      <c r="N6044" s="117"/>
      <c r="O6044" s="117"/>
      <c r="P6044" s="117"/>
      <c r="Q6044" s="117"/>
      <c r="R6044" s="117"/>
    </row>
    <row r="6045" spans="1:18" s="81" customFormat="1" x14ac:dyDescent="0.2">
      <c r="A6045"/>
      <c r="B6045" s="1"/>
      <c r="C6045"/>
      <c r="D6045" s="80"/>
      <c r="E6045" s="1"/>
      <c r="F6045" s="46"/>
      <c r="G6045" s="13"/>
      <c r="H6045" s="13"/>
      <c r="I6045" s="13"/>
      <c r="J6045" s="13"/>
      <c r="K6045" s="13"/>
      <c r="L6045"/>
      <c r="M6045"/>
      <c r="N6045" s="117"/>
      <c r="O6045" s="117"/>
      <c r="P6045" s="117"/>
      <c r="Q6045" s="117"/>
      <c r="R6045" s="117"/>
    </row>
    <row r="6046" spans="1:18" s="81" customFormat="1" x14ac:dyDescent="0.2">
      <c r="A6046"/>
      <c r="B6046" s="1"/>
      <c r="C6046"/>
      <c r="D6046" s="80"/>
      <c r="E6046" s="1"/>
      <c r="F6046" s="46"/>
      <c r="G6046" s="13"/>
      <c r="H6046" s="13"/>
      <c r="I6046" s="13"/>
      <c r="J6046" s="13"/>
      <c r="K6046" s="13"/>
      <c r="L6046"/>
      <c r="M6046"/>
      <c r="N6046" s="117"/>
      <c r="O6046" s="117"/>
      <c r="P6046" s="117"/>
      <c r="Q6046" s="117"/>
      <c r="R6046" s="117"/>
    </row>
    <row r="6047" spans="1:18" s="81" customFormat="1" x14ac:dyDescent="0.2">
      <c r="A6047"/>
      <c r="B6047" s="1"/>
      <c r="C6047"/>
      <c r="D6047" s="80"/>
      <c r="E6047" s="1"/>
      <c r="F6047" s="46"/>
      <c r="G6047" s="13"/>
      <c r="H6047" s="13"/>
      <c r="I6047" s="13"/>
      <c r="J6047" s="13"/>
      <c r="K6047" s="13"/>
      <c r="L6047"/>
      <c r="M6047"/>
      <c r="N6047" s="117"/>
      <c r="O6047" s="117"/>
      <c r="P6047" s="117"/>
      <c r="Q6047" s="117"/>
      <c r="R6047" s="117"/>
    </row>
    <row r="6048" spans="1:18" s="81" customFormat="1" x14ac:dyDescent="0.2">
      <c r="A6048"/>
      <c r="B6048" s="1"/>
      <c r="C6048"/>
      <c r="D6048" s="80"/>
      <c r="E6048" s="1"/>
      <c r="F6048" s="46"/>
      <c r="G6048" s="13"/>
      <c r="H6048" s="13"/>
      <c r="I6048" s="13"/>
      <c r="J6048" s="13"/>
      <c r="K6048" s="13"/>
      <c r="L6048"/>
      <c r="M6048"/>
      <c r="N6048" s="117"/>
      <c r="O6048" s="117"/>
      <c r="P6048" s="117"/>
      <c r="Q6048" s="117"/>
      <c r="R6048" s="117"/>
    </row>
    <row r="6049" spans="1:18" s="81" customFormat="1" x14ac:dyDescent="0.2">
      <c r="A6049"/>
      <c r="B6049" s="1"/>
      <c r="C6049"/>
      <c r="D6049" s="80"/>
      <c r="E6049" s="1"/>
      <c r="F6049" s="46"/>
      <c r="G6049" s="13"/>
      <c r="H6049" s="13"/>
      <c r="I6049" s="13"/>
      <c r="J6049" s="13"/>
      <c r="K6049" s="13"/>
      <c r="L6049"/>
      <c r="M6049"/>
      <c r="N6049" s="117"/>
      <c r="O6049" s="117"/>
      <c r="P6049" s="117"/>
      <c r="Q6049" s="117"/>
      <c r="R6049" s="117"/>
    </row>
    <row r="6050" spans="1:18" s="81" customFormat="1" x14ac:dyDescent="0.2">
      <c r="A6050"/>
      <c r="B6050" s="1"/>
      <c r="C6050"/>
      <c r="D6050" s="80"/>
      <c r="E6050" s="1"/>
      <c r="F6050" s="46"/>
      <c r="G6050" s="13"/>
      <c r="H6050" s="13"/>
      <c r="I6050" s="13"/>
      <c r="J6050" s="13"/>
      <c r="K6050" s="13"/>
      <c r="L6050"/>
      <c r="M6050"/>
      <c r="N6050" s="117"/>
      <c r="O6050" s="117"/>
      <c r="P6050" s="117"/>
      <c r="Q6050" s="117"/>
      <c r="R6050" s="117"/>
    </row>
    <row r="6051" spans="1:18" s="81" customFormat="1" x14ac:dyDescent="0.2">
      <c r="A6051"/>
      <c r="B6051" s="1"/>
      <c r="C6051"/>
      <c r="D6051" s="80"/>
      <c r="E6051" s="1"/>
      <c r="F6051" s="46"/>
      <c r="G6051" s="13"/>
      <c r="H6051" s="13"/>
      <c r="I6051" s="13"/>
      <c r="J6051" s="13"/>
      <c r="K6051" s="13"/>
      <c r="L6051"/>
      <c r="M6051"/>
      <c r="N6051" s="117"/>
      <c r="O6051" s="117"/>
      <c r="P6051" s="117"/>
      <c r="Q6051" s="117"/>
      <c r="R6051" s="117"/>
    </row>
    <row r="6052" spans="1:18" s="81" customFormat="1" x14ac:dyDescent="0.2">
      <c r="A6052"/>
      <c r="B6052" s="1"/>
      <c r="C6052"/>
      <c r="D6052" s="80"/>
      <c r="E6052" s="1"/>
      <c r="F6052" s="46"/>
      <c r="G6052" s="13"/>
      <c r="H6052" s="13"/>
      <c r="I6052" s="13"/>
      <c r="J6052" s="13"/>
      <c r="K6052" s="13"/>
      <c r="L6052"/>
      <c r="M6052"/>
      <c r="N6052" s="117"/>
      <c r="O6052" s="117"/>
      <c r="P6052" s="117"/>
      <c r="Q6052" s="117"/>
      <c r="R6052" s="117"/>
    </row>
    <row r="6053" spans="1:18" s="81" customFormat="1" x14ac:dyDescent="0.2">
      <c r="A6053"/>
      <c r="B6053" s="1"/>
      <c r="C6053"/>
      <c r="D6053" s="80"/>
      <c r="E6053" s="1"/>
      <c r="F6053" s="46"/>
      <c r="G6053" s="13"/>
      <c r="H6053" s="13"/>
      <c r="I6053" s="13"/>
      <c r="J6053" s="13"/>
      <c r="K6053" s="13"/>
      <c r="L6053"/>
      <c r="M6053"/>
      <c r="N6053" s="117"/>
      <c r="O6053" s="117"/>
      <c r="P6053" s="117"/>
      <c r="Q6053" s="117"/>
      <c r="R6053" s="117"/>
    </row>
    <row r="6054" spans="1:18" s="81" customFormat="1" x14ac:dyDescent="0.2">
      <c r="A6054"/>
      <c r="B6054" s="1"/>
      <c r="C6054"/>
      <c r="D6054" s="80"/>
      <c r="E6054" s="1"/>
      <c r="F6054" s="46"/>
      <c r="G6054" s="13"/>
      <c r="H6054" s="13"/>
      <c r="I6054" s="13"/>
      <c r="J6054" s="13"/>
      <c r="K6054" s="13"/>
      <c r="L6054"/>
      <c r="M6054"/>
      <c r="N6054" s="117"/>
      <c r="O6054" s="117"/>
      <c r="P6054" s="117"/>
      <c r="Q6054" s="117"/>
      <c r="R6054" s="117"/>
    </row>
    <row r="6055" spans="1:18" s="81" customFormat="1" x14ac:dyDescent="0.2">
      <c r="A6055"/>
      <c r="B6055" s="1"/>
      <c r="C6055"/>
      <c r="D6055" s="80"/>
      <c r="E6055" s="1"/>
      <c r="F6055" s="46"/>
      <c r="G6055" s="13"/>
      <c r="H6055" s="13"/>
      <c r="I6055" s="13"/>
      <c r="J6055" s="13"/>
      <c r="K6055" s="13"/>
      <c r="L6055"/>
      <c r="M6055"/>
      <c r="N6055" s="117"/>
      <c r="O6055" s="117"/>
      <c r="P6055" s="117"/>
      <c r="Q6055" s="117"/>
      <c r="R6055" s="117"/>
    </row>
    <row r="6056" spans="1:18" s="81" customFormat="1" x14ac:dyDescent="0.2">
      <c r="A6056"/>
      <c r="B6056" s="1"/>
      <c r="C6056"/>
      <c r="D6056" s="80"/>
      <c r="E6056" s="1"/>
      <c r="F6056" s="46"/>
      <c r="G6056" s="13"/>
      <c r="H6056" s="13"/>
      <c r="I6056" s="13"/>
      <c r="J6056" s="13"/>
      <c r="K6056" s="13"/>
      <c r="L6056"/>
      <c r="M6056"/>
      <c r="N6056" s="117"/>
      <c r="O6056" s="117"/>
      <c r="P6056" s="117"/>
      <c r="Q6056" s="117"/>
      <c r="R6056" s="117"/>
    </row>
    <row r="6057" spans="1:18" s="81" customFormat="1" x14ac:dyDescent="0.2">
      <c r="A6057"/>
      <c r="B6057" s="1"/>
      <c r="C6057"/>
      <c r="D6057" s="80"/>
      <c r="E6057" s="1"/>
      <c r="F6057" s="46"/>
      <c r="G6057" s="13"/>
      <c r="H6057" s="13"/>
      <c r="I6057" s="13"/>
      <c r="J6057" s="13"/>
      <c r="K6057" s="13"/>
      <c r="L6057"/>
      <c r="M6057"/>
      <c r="N6057" s="117"/>
      <c r="O6057" s="117"/>
      <c r="P6057" s="117"/>
      <c r="Q6057" s="117"/>
      <c r="R6057" s="117"/>
    </row>
    <row r="6058" spans="1:18" s="81" customFormat="1" x14ac:dyDescent="0.2">
      <c r="A6058"/>
      <c r="B6058" s="1"/>
      <c r="C6058"/>
      <c r="D6058" s="80"/>
      <c r="E6058" s="1"/>
      <c r="F6058" s="46"/>
      <c r="G6058" s="13"/>
      <c r="H6058" s="13"/>
      <c r="I6058" s="13"/>
      <c r="J6058" s="13"/>
      <c r="K6058" s="13"/>
      <c r="L6058"/>
      <c r="M6058"/>
      <c r="N6058" s="117"/>
      <c r="O6058" s="117"/>
      <c r="P6058" s="117"/>
      <c r="Q6058" s="117"/>
      <c r="R6058" s="117"/>
    </row>
    <row r="6059" spans="1:18" s="81" customFormat="1" x14ac:dyDescent="0.2">
      <c r="A6059"/>
      <c r="B6059" s="1"/>
      <c r="C6059"/>
      <c r="D6059" s="80"/>
      <c r="E6059" s="1"/>
      <c r="F6059" s="46"/>
      <c r="G6059" s="13"/>
      <c r="H6059" s="13"/>
      <c r="I6059" s="13"/>
      <c r="J6059" s="13"/>
      <c r="K6059" s="13"/>
      <c r="L6059"/>
      <c r="M6059"/>
      <c r="N6059" s="117"/>
      <c r="O6059" s="117"/>
      <c r="P6059" s="117"/>
      <c r="Q6059" s="117"/>
      <c r="R6059" s="117"/>
    </row>
    <row r="6060" spans="1:18" s="81" customFormat="1" x14ac:dyDescent="0.2">
      <c r="A6060"/>
      <c r="B6060" s="1"/>
      <c r="C6060"/>
      <c r="D6060" s="80"/>
      <c r="E6060" s="1"/>
      <c r="F6060" s="46"/>
      <c r="G6060" s="13"/>
      <c r="H6060" s="13"/>
      <c r="I6060" s="13"/>
      <c r="J6060" s="13"/>
      <c r="K6060" s="13"/>
      <c r="L6060"/>
      <c r="M6060"/>
      <c r="N6060" s="117"/>
      <c r="O6060" s="117"/>
      <c r="P6060" s="117"/>
      <c r="Q6060" s="117"/>
      <c r="R6060" s="117"/>
    </row>
    <row r="6061" spans="1:18" s="81" customFormat="1" x14ac:dyDescent="0.2">
      <c r="A6061"/>
      <c r="B6061" s="1"/>
      <c r="C6061"/>
      <c r="D6061" s="80"/>
      <c r="E6061" s="1"/>
      <c r="F6061" s="46"/>
      <c r="G6061" s="13"/>
      <c r="H6061" s="13"/>
      <c r="I6061" s="13"/>
      <c r="J6061" s="13"/>
      <c r="K6061" s="13"/>
      <c r="L6061"/>
      <c r="M6061"/>
      <c r="N6061" s="117"/>
      <c r="O6061" s="117"/>
      <c r="P6061" s="117"/>
      <c r="Q6061" s="117"/>
      <c r="R6061" s="117"/>
    </row>
    <row r="6062" spans="1:18" s="81" customFormat="1" x14ac:dyDescent="0.2">
      <c r="A6062"/>
      <c r="B6062" s="1"/>
      <c r="C6062"/>
      <c r="D6062" s="80"/>
      <c r="E6062" s="1"/>
      <c r="F6062" s="46"/>
      <c r="G6062" s="13"/>
      <c r="H6062" s="13"/>
      <c r="I6062" s="13"/>
      <c r="J6062" s="13"/>
      <c r="K6062" s="13"/>
      <c r="L6062"/>
      <c r="M6062"/>
      <c r="N6062" s="117"/>
      <c r="O6062" s="117"/>
      <c r="P6062" s="117"/>
      <c r="Q6062" s="117"/>
      <c r="R6062" s="117"/>
    </row>
    <row r="6063" spans="1:18" s="81" customFormat="1" x14ac:dyDescent="0.2">
      <c r="A6063"/>
      <c r="B6063" s="1"/>
      <c r="C6063"/>
      <c r="D6063" s="80"/>
      <c r="E6063" s="1"/>
      <c r="F6063" s="46"/>
      <c r="G6063" s="13"/>
      <c r="H6063" s="13"/>
      <c r="I6063" s="13"/>
      <c r="J6063" s="13"/>
      <c r="K6063" s="13"/>
      <c r="L6063"/>
      <c r="M6063"/>
      <c r="N6063" s="117"/>
      <c r="O6063" s="117"/>
      <c r="P6063" s="117"/>
      <c r="Q6063" s="117"/>
      <c r="R6063" s="117"/>
    </row>
    <row r="6064" spans="1:18" s="81" customFormat="1" x14ac:dyDescent="0.2">
      <c r="A6064"/>
      <c r="B6064" s="1"/>
      <c r="C6064"/>
      <c r="D6064" s="80"/>
      <c r="E6064" s="1"/>
      <c r="F6064" s="46"/>
      <c r="G6064" s="13"/>
      <c r="H6064" s="13"/>
      <c r="I6064" s="13"/>
      <c r="J6064" s="13"/>
      <c r="K6064" s="13"/>
      <c r="L6064"/>
      <c r="M6064"/>
      <c r="N6064" s="117"/>
      <c r="O6064" s="117"/>
      <c r="P6064" s="117"/>
      <c r="Q6064" s="117"/>
      <c r="R6064" s="117"/>
    </row>
    <row r="6065" spans="1:18" s="81" customFormat="1" x14ac:dyDescent="0.2">
      <c r="A6065"/>
      <c r="B6065" s="1"/>
      <c r="C6065"/>
      <c r="D6065" s="80"/>
      <c r="E6065" s="1"/>
      <c r="F6065" s="46"/>
      <c r="G6065" s="13"/>
      <c r="H6065" s="13"/>
      <c r="I6065" s="13"/>
      <c r="J6065" s="13"/>
      <c r="K6065" s="13"/>
      <c r="L6065"/>
      <c r="M6065"/>
      <c r="N6065" s="117"/>
      <c r="O6065" s="117"/>
      <c r="P6065" s="117"/>
      <c r="Q6065" s="117"/>
      <c r="R6065" s="117"/>
    </row>
    <row r="6066" spans="1:18" s="81" customFormat="1" x14ac:dyDescent="0.2">
      <c r="A6066"/>
      <c r="B6066" s="1"/>
      <c r="C6066"/>
      <c r="D6066" s="80"/>
      <c r="E6066" s="1"/>
      <c r="F6066" s="46"/>
      <c r="G6066" s="13"/>
      <c r="H6066" s="13"/>
      <c r="I6066" s="13"/>
      <c r="J6066" s="13"/>
      <c r="K6066" s="13"/>
      <c r="L6066"/>
      <c r="M6066"/>
      <c r="N6066" s="117"/>
      <c r="O6066" s="117"/>
      <c r="P6066" s="117"/>
      <c r="Q6066" s="117"/>
      <c r="R6066" s="117"/>
    </row>
    <row r="6067" spans="1:18" s="81" customFormat="1" x14ac:dyDescent="0.2">
      <c r="A6067"/>
      <c r="B6067" s="1"/>
      <c r="C6067"/>
      <c r="D6067" s="80"/>
      <c r="E6067" s="1"/>
      <c r="F6067" s="46"/>
      <c r="G6067" s="13"/>
      <c r="H6067" s="13"/>
      <c r="I6067" s="13"/>
      <c r="J6067" s="13"/>
      <c r="K6067" s="13"/>
      <c r="L6067"/>
      <c r="M6067"/>
      <c r="N6067" s="117"/>
      <c r="O6067" s="117"/>
      <c r="P6067" s="117"/>
      <c r="Q6067" s="117"/>
      <c r="R6067" s="117"/>
    </row>
    <row r="6068" spans="1:18" s="81" customFormat="1" x14ac:dyDescent="0.2">
      <c r="A6068"/>
      <c r="B6068" s="1"/>
      <c r="C6068"/>
      <c r="D6068" s="80"/>
      <c r="E6068" s="1"/>
      <c r="F6068" s="46"/>
      <c r="G6068" s="13"/>
      <c r="H6068" s="13"/>
      <c r="I6068" s="13"/>
      <c r="J6068" s="13"/>
      <c r="K6068" s="13"/>
      <c r="L6068"/>
      <c r="M6068"/>
      <c r="N6068" s="117"/>
      <c r="O6068" s="117"/>
      <c r="P6068" s="117"/>
      <c r="Q6068" s="117"/>
      <c r="R6068" s="117"/>
    </row>
    <row r="6069" spans="1:18" s="81" customFormat="1" x14ac:dyDescent="0.2">
      <c r="A6069"/>
      <c r="B6069" s="1"/>
      <c r="C6069"/>
      <c r="D6069" s="80"/>
      <c r="E6069" s="1"/>
      <c r="F6069" s="46"/>
      <c r="G6069" s="13"/>
      <c r="H6069" s="13"/>
      <c r="I6069" s="13"/>
      <c r="J6069" s="13"/>
      <c r="K6069" s="13"/>
      <c r="L6069"/>
      <c r="M6069"/>
      <c r="N6069" s="117"/>
      <c r="O6069" s="117"/>
      <c r="P6069" s="117"/>
      <c r="Q6069" s="117"/>
      <c r="R6069" s="117"/>
    </row>
    <row r="6070" spans="1:18" s="81" customFormat="1" x14ac:dyDescent="0.2">
      <c r="A6070"/>
      <c r="B6070" s="1"/>
      <c r="C6070"/>
      <c r="D6070" s="80"/>
      <c r="E6070" s="1"/>
      <c r="F6070" s="46"/>
      <c r="G6070" s="13"/>
      <c r="H6070" s="13"/>
      <c r="I6070" s="13"/>
      <c r="J6070" s="13"/>
      <c r="K6070" s="13"/>
      <c r="L6070"/>
      <c r="M6070"/>
      <c r="N6070" s="117"/>
      <c r="O6070" s="117"/>
      <c r="P6070" s="117"/>
      <c r="Q6070" s="117"/>
      <c r="R6070" s="117"/>
    </row>
    <row r="6071" spans="1:18" s="81" customFormat="1" x14ac:dyDescent="0.2">
      <c r="A6071"/>
      <c r="B6071" s="1"/>
      <c r="C6071"/>
      <c r="D6071" s="80"/>
      <c r="E6071" s="1"/>
      <c r="F6071" s="46"/>
      <c r="G6071" s="13"/>
      <c r="H6071" s="13"/>
      <c r="I6071" s="13"/>
      <c r="J6071" s="13"/>
      <c r="K6071" s="13"/>
      <c r="L6071"/>
      <c r="M6071"/>
      <c r="N6071" s="117"/>
      <c r="O6071" s="117"/>
      <c r="P6071" s="117"/>
      <c r="Q6071" s="117"/>
      <c r="R6071" s="117"/>
    </row>
    <row r="6072" spans="1:18" s="81" customFormat="1" x14ac:dyDescent="0.2">
      <c r="A6072"/>
      <c r="B6072" s="1"/>
      <c r="C6072"/>
      <c r="D6072" s="80"/>
      <c r="E6072" s="1"/>
      <c r="F6072" s="46"/>
      <c r="G6072" s="13"/>
      <c r="H6072" s="13"/>
      <c r="I6072" s="13"/>
      <c r="J6072" s="13"/>
      <c r="K6072" s="13"/>
      <c r="L6072"/>
      <c r="M6072"/>
      <c r="N6072" s="117"/>
      <c r="O6072" s="117"/>
      <c r="P6072" s="117"/>
      <c r="Q6072" s="117"/>
      <c r="R6072" s="117"/>
    </row>
    <row r="6073" spans="1:18" s="81" customFormat="1" x14ac:dyDescent="0.2">
      <c r="A6073"/>
      <c r="B6073" s="1"/>
      <c r="C6073"/>
      <c r="D6073" s="80"/>
      <c r="E6073" s="1"/>
      <c r="F6073" s="46"/>
      <c r="G6073" s="13"/>
      <c r="H6073" s="13"/>
      <c r="I6073" s="13"/>
      <c r="J6073" s="13"/>
      <c r="K6073" s="13"/>
      <c r="L6073"/>
      <c r="M6073"/>
      <c r="N6073" s="117"/>
      <c r="O6073" s="117"/>
      <c r="P6073" s="117"/>
      <c r="Q6073" s="117"/>
      <c r="R6073" s="117"/>
    </row>
    <row r="6074" spans="1:18" s="81" customFormat="1" x14ac:dyDescent="0.2">
      <c r="A6074"/>
      <c r="B6074" s="1"/>
      <c r="C6074"/>
      <c r="D6074" s="80"/>
      <c r="E6074" s="1"/>
      <c r="F6074" s="46"/>
      <c r="G6074" s="13"/>
      <c r="H6074" s="13"/>
      <c r="I6074" s="13"/>
      <c r="J6074" s="13"/>
      <c r="K6074" s="13"/>
      <c r="L6074"/>
      <c r="M6074"/>
      <c r="N6074" s="117"/>
      <c r="O6074" s="117"/>
      <c r="P6074" s="117"/>
      <c r="Q6074" s="117"/>
      <c r="R6074" s="117"/>
    </row>
    <row r="6075" spans="1:18" s="81" customFormat="1" x14ac:dyDescent="0.2">
      <c r="A6075"/>
      <c r="B6075" s="1"/>
      <c r="C6075"/>
      <c r="D6075" s="80"/>
      <c r="E6075" s="1"/>
      <c r="F6075" s="46"/>
      <c r="G6075" s="13"/>
      <c r="H6075" s="13"/>
      <c r="I6075" s="13"/>
      <c r="J6075" s="13"/>
      <c r="K6075" s="13"/>
      <c r="L6075"/>
      <c r="M6075"/>
      <c r="N6075" s="117"/>
      <c r="O6075" s="117"/>
      <c r="P6075" s="117"/>
      <c r="Q6075" s="117"/>
      <c r="R6075" s="117"/>
    </row>
    <row r="6076" spans="1:18" s="81" customFormat="1" x14ac:dyDescent="0.2">
      <c r="A6076"/>
      <c r="B6076" s="1"/>
      <c r="C6076"/>
      <c r="D6076" s="80"/>
      <c r="E6076" s="1"/>
      <c r="F6076" s="46"/>
      <c r="G6076" s="13"/>
      <c r="H6076" s="13"/>
      <c r="I6076" s="13"/>
      <c r="J6076" s="13"/>
      <c r="K6076" s="13"/>
      <c r="L6076"/>
      <c r="M6076"/>
      <c r="N6076" s="117"/>
      <c r="O6076" s="117"/>
      <c r="P6076" s="117"/>
      <c r="Q6076" s="117"/>
      <c r="R6076" s="117"/>
    </row>
    <row r="6077" spans="1:18" s="81" customFormat="1" x14ac:dyDescent="0.2">
      <c r="A6077"/>
      <c r="B6077" s="1"/>
      <c r="C6077"/>
      <c r="D6077" s="80"/>
      <c r="E6077" s="1"/>
      <c r="F6077" s="46"/>
      <c r="G6077" s="13"/>
      <c r="H6077" s="13"/>
      <c r="I6077" s="13"/>
      <c r="J6077" s="13"/>
      <c r="K6077" s="13"/>
      <c r="L6077"/>
      <c r="M6077"/>
      <c r="N6077" s="117"/>
      <c r="O6077" s="117"/>
      <c r="P6077" s="117"/>
      <c r="Q6077" s="117"/>
      <c r="R6077" s="117"/>
    </row>
    <row r="6078" spans="1:18" s="81" customFormat="1" x14ac:dyDescent="0.2">
      <c r="A6078"/>
      <c r="B6078" s="1"/>
      <c r="C6078"/>
      <c r="D6078" s="80"/>
      <c r="E6078" s="1"/>
      <c r="F6078" s="46"/>
      <c r="G6078" s="13"/>
      <c r="H6078" s="13"/>
      <c r="I6078" s="13"/>
      <c r="J6078" s="13"/>
      <c r="K6078" s="13"/>
      <c r="L6078"/>
      <c r="M6078"/>
      <c r="N6078" s="117"/>
      <c r="O6078" s="117"/>
      <c r="P6078" s="117"/>
      <c r="Q6078" s="117"/>
      <c r="R6078" s="117"/>
    </row>
    <row r="6079" spans="1:18" s="81" customFormat="1" x14ac:dyDescent="0.2">
      <c r="A6079"/>
      <c r="B6079" s="1"/>
      <c r="C6079"/>
      <c r="D6079" s="80"/>
      <c r="E6079" s="1"/>
      <c r="F6079" s="46"/>
      <c r="G6079" s="13"/>
      <c r="H6079" s="13"/>
      <c r="I6079" s="13"/>
      <c r="J6079" s="13"/>
      <c r="K6079" s="13"/>
      <c r="L6079"/>
      <c r="M6079"/>
      <c r="N6079" s="117"/>
      <c r="O6079" s="117"/>
      <c r="P6079" s="117"/>
      <c r="Q6079" s="117"/>
      <c r="R6079" s="117"/>
    </row>
    <row r="6080" spans="1:18" s="81" customFormat="1" x14ac:dyDescent="0.2">
      <c r="A6080"/>
      <c r="B6080" s="1"/>
      <c r="C6080"/>
      <c r="D6080" s="80"/>
      <c r="E6080" s="1"/>
      <c r="F6080" s="46"/>
      <c r="G6080" s="13"/>
      <c r="H6080" s="13"/>
      <c r="I6080" s="13"/>
      <c r="J6080" s="13"/>
      <c r="K6080" s="13"/>
      <c r="L6080"/>
      <c r="M6080"/>
      <c r="N6080" s="117"/>
      <c r="O6080" s="117"/>
      <c r="P6080" s="117"/>
      <c r="Q6080" s="117"/>
      <c r="R6080" s="117"/>
    </row>
    <row r="6081" spans="1:18" s="81" customFormat="1" x14ac:dyDescent="0.2">
      <c r="A6081"/>
      <c r="B6081" s="1"/>
      <c r="C6081"/>
      <c r="D6081" s="80"/>
      <c r="E6081" s="1"/>
      <c r="F6081" s="46"/>
      <c r="G6081" s="13"/>
      <c r="H6081" s="13"/>
      <c r="I6081" s="13"/>
      <c r="J6081" s="13"/>
      <c r="K6081" s="13"/>
      <c r="L6081"/>
      <c r="M6081"/>
      <c r="N6081" s="117"/>
      <c r="O6081" s="117"/>
      <c r="P6081" s="117"/>
      <c r="Q6081" s="117"/>
      <c r="R6081" s="117"/>
    </row>
    <row r="6082" spans="1:18" s="81" customFormat="1" x14ac:dyDescent="0.2">
      <c r="A6082"/>
      <c r="B6082" s="1"/>
      <c r="C6082"/>
      <c r="D6082" s="80"/>
      <c r="E6082" s="1"/>
      <c r="F6082" s="46"/>
      <c r="G6082" s="13"/>
      <c r="H6082" s="13"/>
      <c r="I6082" s="13"/>
      <c r="J6082" s="13"/>
      <c r="K6082" s="13"/>
      <c r="L6082"/>
      <c r="M6082"/>
      <c r="N6082" s="117"/>
      <c r="O6082" s="117"/>
      <c r="P6082" s="117"/>
      <c r="Q6082" s="117"/>
      <c r="R6082" s="117"/>
    </row>
    <row r="6083" spans="1:18" s="81" customFormat="1" x14ac:dyDescent="0.2">
      <c r="A6083"/>
      <c r="B6083" s="1"/>
      <c r="C6083"/>
      <c r="D6083" s="80"/>
      <c r="E6083" s="1"/>
      <c r="F6083" s="46"/>
      <c r="G6083" s="13"/>
      <c r="H6083" s="13"/>
      <c r="I6083" s="13"/>
      <c r="J6083" s="13"/>
      <c r="K6083" s="13"/>
      <c r="L6083"/>
      <c r="M6083"/>
      <c r="N6083" s="117"/>
      <c r="O6083" s="117"/>
      <c r="P6083" s="117"/>
      <c r="Q6083" s="117"/>
      <c r="R6083" s="117"/>
    </row>
    <row r="6084" spans="1:18" s="81" customFormat="1" x14ac:dyDescent="0.2">
      <c r="A6084"/>
      <c r="B6084" s="1"/>
      <c r="C6084"/>
      <c r="D6084" s="80"/>
      <c r="E6084" s="1"/>
      <c r="F6084" s="46"/>
      <c r="G6084" s="13"/>
      <c r="H6084" s="13"/>
      <c r="I6084" s="13"/>
      <c r="J6084" s="13"/>
      <c r="K6084" s="13"/>
      <c r="L6084"/>
      <c r="M6084"/>
      <c r="N6084" s="117"/>
      <c r="O6084" s="117"/>
      <c r="P6084" s="117"/>
      <c r="Q6084" s="117"/>
      <c r="R6084" s="117"/>
    </row>
    <row r="6085" spans="1:18" s="81" customFormat="1" x14ac:dyDescent="0.2">
      <c r="A6085"/>
      <c r="B6085" s="1"/>
      <c r="C6085"/>
      <c r="D6085" s="80"/>
      <c r="E6085" s="1"/>
      <c r="F6085" s="46"/>
      <c r="G6085" s="13"/>
      <c r="H6085" s="13"/>
      <c r="I6085" s="13"/>
      <c r="J6085" s="13"/>
      <c r="K6085" s="13"/>
      <c r="L6085"/>
      <c r="M6085"/>
      <c r="N6085" s="117"/>
      <c r="O6085" s="117"/>
      <c r="P6085" s="117"/>
      <c r="Q6085" s="117"/>
      <c r="R6085" s="117"/>
    </row>
    <row r="6086" spans="1:18" s="81" customFormat="1" x14ac:dyDescent="0.2">
      <c r="A6086"/>
      <c r="B6086" s="1"/>
      <c r="C6086"/>
      <c r="D6086" s="80"/>
      <c r="E6086" s="1"/>
      <c r="F6086" s="46"/>
      <c r="G6086" s="13"/>
      <c r="H6086" s="13"/>
      <c r="I6086" s="13"/>
      <c r="J6086" s="13"/>
      <c r="K6086" s="13"/>
      <c r="L6086"/>
      <c r="M6086"/>
      <c r="N6086" s="117"/>
      <c r="O6086" s="117"/>
      <c r="P6086" s="117"/>
      <c r="Q6086" s="117"/>
      <c r="R6086" s="117"/>
    </row>
    <row r="6087" spans="1:18" s="81" customFormat="1" x14ac:dyDescent="0.2">
      <c r="A6087"/>
      <c r="B6087" s="1"/>
      <c r="C6087"/>
      <c r="D6087" s="80"/>
      <c r="E6087" s="1"/>
      <c r="F6087" s="46"/>
      <c r="G6087" s="13"/>
      <c r="H6087" s="13"/>
      <c r="I6087" s="13"/>
      <c r="J6087" s="13"/>
      <c r="K6087" s="13"/>
      <c r="L6087"/>
      <c r="M6087"/>
      <c r="N6087" s="117"/>
      <c r="O6087" s="117"/>
      <c r="P6087" s="117"/>
      <c r="Q6087" s="117"/>
      <c r="R6087" s="117"/>
    </row>
    <row r="6088" spans="1:18" s="81" customFormat="1" x14ac:dyDescent="0.2">
      <c r="A6088"/>
      <c r="B6088" s="1"/>
      <c r="C6088"/>
      <c r="D6088" s="80"/>
      <c r="E6088" s="1"/>
      <c r="F6088" s="46"/>
      <c r="G6088" s="13"/>
      <c r="H6088" s="13"/>
      <c r="I6088" s="13"/>
      <c r="J6088" s="13"/>
      <c r="K6088" s="13"/>
      <c r="L6088"/>
      <c r="M6088"/>
      <c r="N6088" s="117"/>
      <c r="O6088" s="117"/>
      <c r="P6088" s="117"/>
      <c r="Q6088" s="117"/>
      <c r="R6088" s="117"/>
    </row>
    <row r="6089" spans="1:18" s="81" customFormat="1" x14ac:dyDescent="0.2">
      <c r="A6089"/>
      <c r="B6089" s="1"/>
      <c r="C6089"/>
      <c r="D6089" s="80"/>
      <c r="E6089" s="1"/>
      <c r="F6089" s="46"/>
      <c r="G6089" s="13"/>
      <c r="H6089" s="13"/>
      <c r="I6089" s="13"/>
      <c r="J6089" s="13"/>
      <c r="K6089" s="13"/>
      <c r="L6089"/>
      <c r="M6089"/>
      <c r="N6089" s="117"/>
      <c r="O6089" s="117"/>
      <c r="P6089" s="117"/>
      <c r="Q6089" s="117"/>
      <c r="R6089" s="117"/>
    </row>
    <row r="6090" spans="1:18" s="81" customFormat="1" x14ac:dyDescent="0.2">
      <c r="A6090"/>
      <c r="B6090" s="1"/>
      <c r="C6090"/>
      <c r="D6090" s="80"/>
      <c r="E6090" s="1"/>
      <c r="F6090" s="46"/>
      <c r="G6090" s="13"/>
      <c r="H6090" s="13"/>
      <c r="I6090" s="13"/>
      <c r="J6090" s="13"/>
      <c r="K6090" s="13"/>
      <c r="L6090"/>
      <c r="M6090"/>
      <c r="N6090" s="117"/>
      <c r="O6090" s="117"/>
      <c r="P6090" s="117"/>
      <c r="Q6090" s="117"/>
      <c r="R6090" s="117"/>
    </row>
    <row r="6091" spans="1:18" s="81" customFormat="1" x14ac:dyDescent="0.2">
      <c r="A6091"/>
      <c r="B6091" s="1"/>
      <c r="C6091"/>
      <c r="D6091" s="80"/>
      <c r="E6091" s="1"/>
      <c r="F6091" s="46"/>
      <c r="G6091" s="13"/>
      <c r="H6091" s="13"/>
      <c r="I6091" s="13"/>
      <c r="J6091" s="13"/>
      <c r="K6091" s="13"/>
      <c r="L6091"/>
      <c r="M6091"/>
      <c r="N6091" s="117"/>
      <c r="O6091" s="117"/>
      <c r="P6091" s="117"/>
      <c r="Q6091" s="117"/>
      <c r="R6091" s="117"/>
    </row>
    <row r="6092" spans="1:18" s="81" customFormat="1" x14ac:dyDescent="0.2">
      <c r="A6092"/>
      <c r="B6092" s="1"/>
      <c r="C6092"/>
      <c r="D6092" s="80"/>
      <c r="E6092" s="1"/>
      <c r="F6092" s="46"/>
      <c r="G6092" s="13"/>
      <c r="H6092" s="13"/>
      <c r="I6092" s="13"/>
      <c r="J6092" s="13"/>
      <c r="K6092" s="13"/>
      <c r="L6092"/>
      <c r="M6092"/>
      <c r="N6092" s="117"/>
      <c r="O6092" s="117"/>
      <c r="P6092" s="117"/>
      <c r="Q6092" s="117"/>
      <c r="R6092" s="117"/>
    </row>
    <row r="6093" spans="1:18" s="81" customFormat="1" x14ac:dyDescent="0.2">
      <c r="A6093"/>
      <c r="B6093" s="1"/>
      <c r="C6093"/>
      <c r="D6093" s="80"/>
      <c r="E6093" s="1"/>
      <c r="F6093" s="46"/>
      <c r="G6093" s="13"/>
      <c r="H6093" s="13"/>
      <c r="I6093" s="13"/>
      <c r="J6093" s="13"/>
      <c r="K6093" s="13"/>
      <c r="L6093"/>
      <c r="M6093"/>
      <c r="N6093" s="117"/>
      <c r="O6093" s="117"/>
      <c r="P6093" s="117"/>
      <c r="Q6093" s="117"/>
      <c r="R6093" s="117"/>
    </row>
    <row r="6094" spans="1:18" s="81" customFormat="1" x14ac:dyDescent="0.2">
      <c r="A6094"/>
      <c r="B6094" s="1"/>
      <c r="C6094"/>
      <c r="D6094" s="80"/>
      <c r="E6094" s="1"/>
      <c r="F6094" s="46"/>
      <c r="G6094" s="13"/>
      <c r="H6094" s="13"/>
      <c r="I6094" s="13"/>
      <c r="J6094" s="13"/>
      <c r="K6094" s="13"/>
      <c r="L6094"/>
      <c r="M6094"/>
      <c r="N6094" s="117"/>
      <c r="O6094" s="117"/>
      <c r="P6094" s="117"/>
      <c r="Q6094" s="117"/>
      <c r="R6094" s="117"/>
    </row>
    <row r="6095" spans="1:18" s="81" customFormat="1" x14ac:dyDescent="0.2">
      <c r="A6095"/>
      <c r="B6095" s="1"/>
      <c r="C6095"/>
      <c r="D6095" s="80"/>
      <c r="E6095" s="1"/>
      <c r="F6095" s="46"/>
      <c r="G6095" s="13"/>
      <c r="H6095" s="13"/>
      <c r="I6095" s="13"/>
      <c r="J6095" s="13"/>
      <c r="K6095" s="13"/>
      <c r="L6095"/>
      <c r="M6095"/>
      <c r="N6095" s="117"/>
      <c r="O6095" s="117"/>
      <c r="P6095" s="117"/>
      <c r="Q6095" s="117"/>
      <c r="R6095" s="117"/>
    </row>
    <row r="6096" spans="1:18" s="81" customFormat="1" x14ac:dyDescent="0.2">
      <c r="A6096"/>
      <c r="B6096" s="1"/>
      <c r="C6096"/>
      <c r="D6096" s="80"/>
      <c r="E6096" s="1"/>
      <c r="F6096" s="46"/>
      <c r="G6096" s="13"/>
      <c r="H6096" s="13"/>
      <c r="I6096" s="13"/>
      <c r="J6096" s="13"/>
      <c r="K6096" s="13"/>
      <c r="L6096"/>
      <c r="M6096"/>
      <c r="N6096" s="117"/>
      <c r="O6096" s="117"/>
      <c r="P6096" s="117"/>
      <c r="Q6096" s="117"/>
      <c r="R6096" s="117"/>
    </row>
    <row r="6097" spans="1:18" s="81" customFormat="1" x14ac:dyDescent="0.2">
      <c r="A6097"/>
      <c r="B6097" s="1"/>
      <c r="C6097"/>
      <c r="D6097" s="80"/>
      <c r="E6097" s="1"/>
      <c r="F6097" s="46"/>
      <c r="G6097" s="13"/>
      <c r="H6097" s="13"/>
      <c r="I6097" s="13"/>
      <c r="J6097" s="13"/>
      <c r="K6097" s="13"/>
      <c r="L6097"/>
      <c r="M6097"/>
      <c r="N6097" s="117"/>
      <c r="O6097" s="117"/>
      <c r="P6097" s="117"/>
      <c r="Q6097" s="117"/>
      <c r="R6097" s="117"/>
    </row>
    <row r="6098" spans="1:18" s="81" customFormat="1" x14ac:dyDescent="0.2">
      <c r="A6098"/>
      <c r="B6098" s="1"/>
      <c r="C6098"/>
      <c r="D6098" s="80"/>
      <c r="E6098" s="1"/>
      <c r="F6098" s="46"/>
      <c r="G6098" s="13"/>
      <c r="H6098" s="13"/>
      <c r="I6098" s="13"/>
      <c r="J6098" s="13"/>
      <c r="K6098" s="13"/>
      <c r="L6098"/>
      <c r="M6098"/>
      <c r="N6098" s="117"/>
      <c r="O6098" s="117"/>
      <c r="P6098" s="117"/>
      <c r="Q6098" s="117"/>
      <c r="R6098" s="117"/>
    </row>
    <row r="6099" spans="1:18" s="81" customFormat="1" x14ac:dyDescent="0.2">
      <c r="A6099"/>
      <c r="B6099" s="1"/>
      <c r="C6099"/>
      <c r="D6099" s="80"/>
      <c r="E6099" s="1"/>
      <c r="F6099" s="46"/>
      <c r="G6099" s="13"/>
      <c r="H6099" s="13"/>
      <c r="I6099" s="13"/>
      <c r="J6099" s="13"/>
      <c r="K6099" s="13"/>
      <c r="L6099"/>
      <c r="M6099"/>
      <c r="N6099" s="117"/>
      <c r="O6099" s="117"/>
      <c r="P6099" s="117"/>
      <c r="Q6099" s="117"/>
      <c r="R6099" s="117"/>
    </row>
    <row r="6100" spans="1:18" s="81" customFormat="1" x14ac:dyDescent="0.2">
      <c r="A6100"/>
      <c r="B6100" s="1"/>
      <c r="C6100"/>
      <c r="D6100" s="80"/>
      <c r="E6100" s="1"/>
      <c r="F6100" s="46"/>
      <c r="G6100" s="13"/>
      <c r="H6100" s="13"/>
      <c r="I6100" s="13"/>
      <c r="J6100" s="13"/>
      <c r="K6100" s="13"/>
      <c r="L6100"/>
      <c r="M6100"/>
      <c r="N6100" s="117"/>
      <c r="O6100" s="117"/>
      <c r="P6100" s="117"/>
      <c r="Q6100" s="117"/>
      <c r="R6100" s="117"/>
    </row>
    <row r="6101" spans="1:18" s="81" customFormat="1" x14ac:dyDescent="0.2">
      <c r="A6101"/>
      <c r="B6101" s="1"/>
      <c r="C6101"/>
      <c r="D6101" s="80"/>
      <c r="E6101" s="1"/>
      <c r="F6101" s="46"/>
      <c r="G6101" s="13"/>
      <c r="H6101" s="13"/>
      <c r="I6101" s="13"/>
      <c r="J6101" s="13"/>
      <c r="K6101" s="13"/>
      <c r="L6101"/>
      <c r="M6101"/>
      <c r="N6101" s="117"/>
      <c r="O6101" s="117"/>
      <c r="P6101" s="117"/>
      <c r="Q6101" s="117"/>
      <c r="R6101" s="117"/>
    </row>
    <row r="6102" spans="1:18" s="81" customFormat="1" x14ac:dyDescent="0.2">
      <c r="A6102"/>
      <c r="B6102" s="1"/>
      <c r="C6102"/>
      <c r="D6102" s="80"/>
      <c r="E6102" s="1"/>
      <c r="F6102" s="46"/>
      <c r="G6102" s="13"/>
      <c r="H6102" s="13"/>
      <c r="I6102" s="13"/>
      <c r="J6102" s="13"/>
      <c r="K6102" s="13"/>
      <c r="L6102"/>
      <c r="M6102"/>
      <c r="N6102" s="117"/>
      <c r="O6102" s="117"/>
      <c r="P6102" s="117"/>
      <c r="Q6102" s="117"/>
      <c r="R6102" s="117"/>
    </row>
    <row r="6103" spans="1:18" s="81" customFormat="1" x14ac:dyDescent="0.2">
      <c r="A6103"/>
      <c r="B6103" s="1"/>
      <c r="C6103"/>
      <c r="D6103" s="80"/>
      <c r="E6103" s="1"/>
      <c r="F6103" s="46"/>
      <c r="G6103" s="13"/>
      <c r="H6103" s="13"/>
      <c r="I6103" s="13"/>
      <c r="J6103" s="13"/>
      <c r="K6103" s="13"/>
      <c r="L6103"/>
      <c r="M6103"/>
      <c r="N6103" s="117"/>
      <c r="O6103" s="117"/>
      <c r="P6103" s="117"/>
      <c r="Q6103" s="117"/>
      <c r="R6103" s="117"/>
    </row>
    <row r="6104" spans="1:18" s="81" customFormat="1" x14ac:dyDescent="0.2">
      <c r="A6104"/>
      <c r="B6104" s="1"/>
      <c r="C6104"/>
      <c r="D6104" s="80"/>
      <c r="E6104" s="1"/>
      <c r="F6104" s="46"/>
      <c r="G6104" s="13"/>
      <c r="H6104" s="13"/>
      <c r="I6104" s="13"/>
      <c r="J6104" s="13"/>
      <c r="K6104" s="13"/>
      <c r="L6104"/>
      <c r="M6104"/>
      <c r="N6104" s="117"/>
      <c r="O6104" s="117"/>
      <c r="P6104" s="117"/>
      <c r="Q6104" s="117"/>
      <c r="R6104" s="117"/>
    </row>
    <row r="6105" spans="1:18" s="81" customFormat="1" x14ac:dyDescent="0.2">
      <c r="A6105"/>
      <c r="B6105" s="1"/>
      <c r="C6105"/>
      <c r="D6105" s="80"/>
      <c r="E6105" s="1"/>
      <c r="F6105" s="46"/>
      <c r="G6105" s="13"/>
      <c r="H6105" s="13"/>
      <c r="I6105" s="13"/>
      <c r="J6105" s="13"/>
      <c r="K6105" s="13"/>
      <c r="L6105"/>
      <c r="M6105"/>
      <c r="N6105" s="117"/>
      <c r="O6105" s="117"/>
      <c r="P6105" s="117"/>
      <c r="Q6105" s="117"/>
      <c r="R6105" s="117"/>
    </row>
    <row r="6106" spans="1:18" s="81" customFormat="1" x14ac:dyDescent="0.2">
      <c r="A6106"/>
      <c r="B6106" s="1"/>
      <c r="C6106"/>
      <c r="D6106" s="80"/>
      <c r="E6106" s="1"/>
      <c r="F6106" s="46"/>
      <c r="G6106" s="13"/>
      <c r="H6106" s="13"/>
      <c r="I6106" s="13"/>
      <c r="J6106" s="13"/>
      <c r="K6106" s="13"/>
      <c r="L6106"/>
      <c r="M6106"/>
      <c r="N6106" s="117"/>
      <c r="O6106" s="117"/>
      <c r="P6106" s="117"/>
      <c r="Q6106" s="117"/>
      <c r="R6106" s="117"/>
    </row>
    <row r="6107" spans="1:18" s="81" customFormat="1" x14ac:dyDescent="0.2">
      <c r="A6107"/>
      <c r="B6107" s="1"/>
      <c r="C6107"/>
      <c r="D6107" s="80"/>
      <c r="E6107" s="1"/>
      <c r="F6107" s="46"/>
      <c r="G6107" s="13"/>
      <c r="H6107" s="13"/>
      <c r="I6107" s="13"/>
      <c r="J6107" s="13"/>
      <c r="K6107" s="13"/>
      <c r="L6107"/>
      <c r="M6107"/>
      <c r="N6107" s="117"/>
      <c r="O6107" s="117"/>
      <c r="P6107" s="117"/>
      <c r="Q6107" s="117"/>
      <c r="R6107" s="117"/>
    </row>
    <row r="6108" spans="1:18" s="81" customFormat="1" x14ac:dyDescent="0.2">
      <c r="A6108"/>
      <c r="B6108" s="1"/>
      <c r="C6108"/>
      <c r="D6108" s="80"/>
      <c r="E6108" s="1"/>
      <c r="F6108" s="46"/>
      <c r="G6108" s="13"/>
      <c r="H6108" s="13"/>
      <c r="I6108" s="13"/>
      <c r="J6108" s="13"/>
      <c r="K6108" s="13"/>
      <c r="L6108"/>
      <c r="M6108"/>
      <c r="N6108" s="117"/>
      <c r="O6108" s="117"/>
      <c r="P6108" s="117"/>
      <c r="Q6108" s="117"/>
      <c r="R6108" s="117"/>
    </row>
    <row r="6109" spans="1:18" s="81" customFormat="1" x14ac:dyDescent="0.2">
      <c r="A6109"/>
      <c r="B6109" s="1"/>
      <c r="C6109"/>
      <c r="D6109" s="80"/>
      <c r="E6109" s="1"/>
      <c r="F6109" s="46"/>
      <c r="G6109" s="13"/>
      <c r="H6109" s="13"/>
      <c r="I6109" s="13"/>
      <c r="J6109" s="13"/>
      <c r="K6109" s="13"/>
      <c r="L6109"/>
      <c r="M6109"/>
      <c r="N6109" s="117"/>
      <c r="O6109" s="117"/>
      <c r="P6109" s="117"/>
      <c r="Q6109" s="117"/>
      <c r="R6109" s="117"/>
    </row>
    <row r="6110" spans="1:18" s="81" customFormat="1" x14ac:dyDescent="0.2">
      <c r="A6110"/>
      <c r="B6110" s="1"/>
      <c r="C6110"/>
      <c r="D6110" s="80"/>
      <c r="E6110" s="1"/>
      <c r="F6110" s="46"/>
      <c r="G6110" s="13"/>
      <c r="H6110" s="13"/>
      <c r="I6110" s="13"/>
      <c r="J6110" s="13"/>
      <c r="K6110" s="13"/>
      <c r="L6110"/>
      <c r="M6110"/>
      <c r="N6110" s="117"/>
      <c r="O6110" s="117"/>
      <c r="P6110" s="117"/>
      <c r="Q6110" s="117"/>
      <c r="R6110" s="117"/>
    </row>
    <row r="6111" spans="1:18" s="81" customFormat="1" x14ac:dyDescent="0.2">
      <c r="A6111"/>
      <c r="B6111" s="1"/>
      <c r="C6111"/>
      <c r="D6111" s="80"/>
      <c r="E6111" s="1"/>
      <c r="F6111" s="46"/>
      <c r="G6111" s="13"/>
      <c r="H6111" s="13"/>
      <c r="I6111" s="13"/>
      <c r="J6111" s="13"/>
      <c r="K6111" s="13"/>
      <c r="L6111"/>
      <c r="M6111"/>
      <c r="N6111" s="117"/>
      <c r="O6111" s="117"/>
      <c r="P6111" s="117"/>
      <c r="Q6111" s="117"/>
      <c r="R6111" s="117"/>
    </row>
    <row r="6112" spans="1:18" s="81" customFormat="1" x14ac:dyDescent="0.2">
      <c r="A6112"/>
      <c r="B6112" s="1"/>
      <c r="C6112"/>
      <c r="D6112" s="80"/>
      <c r="E6112" s="1"/>
      <c r="F6112" s="46"/>
      <c r="G6112" s="13"/>
      <c r="H6112" s="13"/>
      <c r="I6112" s="13"/>
      <c r="J6112" s="13"/>
      <c r="K6112" s="13"/>
      <c r="L6112"/>
      <c r="M6112"/>
      <c r="N6112" s="117"/>
      <c r="O6112" s="117"/>
      <c r="P6112" s="117"/>
      <c r="Q6112" s="117"/>
      <c r="R6112" s="117"/>
    </row>
    <row r="6113" spans="1:18" s="81" customFormat="1" x14ac:dyDescent="0.2">
      <c r="A6113"/>
      <c r="B6113" s="1"/>
      <c r="C6113"/>
      <c r="D6113" s="80"/>
      <c r="E6113" s="1"/>
      <c r="F6113" s="46"/>
      <c r="G6113" s="13"/>
      <c r="H6113" s="13"/>
      <c r="I6113" s="13"/>
      <c r="J6113" s="13"/>
      <c r="K6113" s="13"/>
      <c r="L6113"/>
      <c r="M6113"/>
      <c r="N6113" s="117"/>
      <c r="O6113" s="117"/>
      <c r="P6113" s="117"/>
      <c r="Q6113" s="117"/>
      <c r="R6113" s="117"/>
    </row>
    <row r="6114" spans="1:18" s="81" customFormat="1" x14ac:dyDescent="0.2">
      <c r="A6114"/>
      <c r="B6114" s="1"/>
      <c r="C6114"/>
      <c r="D6114" s="80"/>
      <c r="E6114" s="1"/>
      <c r="F6114" s="46"/>
      <c r="G6114" s="13"/>
      <c r="H6114" s="13"/>
      <c r="I6114" s="13"/>
      <c r="J6114" s="13"/>
      <c r="K6114" s="13"/>
      <c r="L6114"/>
      <c r="M6114"/>
      <c r="N6114" s="117"/>
      <c r="O6114" s="117"/>
      <c r="P6114" s="117"/>
      <c r="Q6114" s="117"/>
      <c r="R6114" s="117"/>
    </row>
    <row r="6115" spans="1:18" s="81" customFormat="1" x14ac:dyDescent="0.2">
      <c r="A6115"/>
      <c r="B6115" s="1"/>
      <c r="C6115"/>
      <c r="D6115" s="80"/>
      <c r="E6115" s="1"/>
      <c r="F6115" s="46"/>
      <c r="G6115" s="13"/>
      <c r="H6115" s="13"/>
      <c r="I6115" s="13"/>
      <c r="J6115" s="13"/>
      <c r="K6115" s="13"/>
      <c r="L6115"/>
      <c r="M6115"/>
      <c r="N6115" s="117"/>
      <c r="O6115" s="117"/>
      <c r="P6115" s="117"/>
      <c r="Q6115" s="117"/>
      <c r="R6115" s="117"/>
    </row>
    <row r="6116" spans="1:18" s="81" customFormat="1" x14ac:dyDescent="0.2">
      <c r="A6116"/>
      <c r="B6116" s="1"/>
      <c r="C6116"/>
      <c r="D6116" s="80"/>
      <c r="E6116" s="1"/>
      <c r="F6116" s="46"/>
      <c r="G6116" s="13"/>
      <c r="H6116" s="13"/>
      <c r="I6116" s="13"/>
      <c r="J6116" s="13"/>
      <c r="K6116" s="13"/>
      <c r="L6116"/>
      <c r="M6116"/>
      <c r="N6116" s="117"/>
      <c r="O6116" s="117"/>
      <c r="P6116" s="117"/>
      <c r="Q6116" s="117"/>
      <c r="R6116" s="117"/>
    </row>
    <row r="6117" spans="1:18" s="81" customFormat="1" x14ac:dyDescent="0.2">
      <c r="A6117"/>
      <c r="B6117" s="1"/>
      <c r="C6117"/>
      <c r="D6117" s="80"/>
      <c r="E6117" s="1"/>
      <c r="F6117" s="46"/>
      <c r="G6117" s="13"/>
      <c r="H6117" s="13"/>
      <c r="I6117" s="13"/>
      <c r="J6117" s="13"/>
      <c r="K6117" s="13"/>
      <c r="L6117"/>
      <c r="M6117"/>
      <c r="N6117" s="117"/>
      <c r="O6117" s="117"/>
      <c r="P6117" s="117"/>
      <c r="Q6117" s="117"/>
      <c r="R6117" s="117"/>
    </row>
    <row r="6118" spans="1:18" s="81" customFormat="1" x14ac:dyDescent="0.2">
      <c r="A6118"/>
      <c r="B6118" s="1"/>
      <c r="C6118"/>
      <c r="D6118" s="80"/>
      <c r="E6118" s="1"/>
      <c r="F6118" s="46"/>
      <c r="G6118" s="13"/>
      <c r="H6118" s="13"/>
      <c r="I6118" s="13"/>
      <c r="J6118" s="13"/>
      <c r="K6118" s="13"/>
      <c r="L6118"/>
      <c r="M6118"/>
      <c r="N6118" s="117"/>
      <c r="O6118" s="117"/>
      <c r="P6118" s="117"/>
      <c r="Q6118" s="117"/>
      <c r="R6118" s="117"/>
    </row>
    <row r="6119" spans="1:18" s="81" customFormat="1" x14ac:dyDescent="0.2">
      <c r="A6119"/>
      <c r="B6119" s="1"/>
      <c r="C6119"/>
      <c r="D6119" s="80"/>
      <c r="E6119" s="1"/>
      <c r="F6119" s="46"/>
      <c r="G6119" s="13"/>
      <c r="H6119" s="13"/>
      <c r="I6119" s="13"/>
      <c r="J6119" s="13"/>
      <c r="K6119" s="13"/>
      <c r="L6119"/>
      <c r="M6119"/>
      <c r="N6119" s="117"/>
      <c r="O6119" s="117"/>
      <c r="P6119" s="117"/>
      <c r="Q6119" s="117"/>
      <c r="R6119" s="117"/>
    </row>
    <row r="6120" spans="1:18" s="81" customFormat="1" x14ac:dyDescent="0.2">
      <c r="A6120"/>
      <c r="B6120" s="1"/>
      <c r="C6120"/>
      <c r="D6120" s="80"/>
      <c r="E6120" s="1"/>
      <c r="F6120" s="46"/>
      <c r="G6120" s="13"/>
      <c r="H6120" s="13"/>
      <c r="I6120" s="13"/>
      <c r="J6120" s="13"/>
      <c r="K6120" s="13"/>
      <c r="L6120"/>
      <c r="M6120"/>
      <c r="N6120" s="117"/>
      <c r="O6120" s="117"/>
      <c r="P6120" s="117"/>
      <c r="Q6120" s="117"/>
      <c r="R6120" s="117"/>
    </row>
    <row r="6121" spans="1:18" s="81" customFormat="1" x14ac:dyDescent="0.2">
      <c r="A6121"/>
      <c r="B6121" s="1"/>
      <c r="C6121"/>
      <c r="D6121" s="80"/>
      <c r="E6121" s="1"/>
      <c r="F6121" s="46"/>
      <c r="G6121" s="13"/>
      <c r="H6121" s="13"/>
      <c r="I6121" s="13"/>
      <c r="J6121" s="13"/>
      <c r="K6121" s="13"/>
      <c r="L6121"/>
      <c r="M6121"/>
      <c r="N6121" s="117"/>
      <c r="O6121" s="117"/>
      <c r="P6121" s="117"/>
      <c r="Q6121" s="117"/>
      <c r="R6121" s="117"/>
    </row>
    <row r="6122" spans="1:18" s="81" customFormat="1" x14ac:dyDescent="0.2">
      <c r="A6122"/>
      <c r="B6122" s="1"/>
      <c r="C6122"/>
      <c r="D6122" s="80"/>
      <c r="E6122" s="1"/>
      <c r="F6122" s="46"/>
      <c r="G6122" s="13"/>
      <c r="H6122" s="13"/>
      <c r="I6122" s="13"/>
      <c r="J6122" s="13"/>
      <c r="K6122" s="13"/>
      <c r="L6122"/>
      <c r="M6122"/>
      <c r="N6122" s="117"/>
      <c r="O6122" s="117"/>
      <c r="P6122" s="117"/>
      <c r="Q6122" s="117"/>
      <c r="R6122" s="117"/>
    </row>
    <row r="6123" spans="1:18" s="81" customFormat="1" x14ac:dyDescent="0.2">
      <c r="A6123"/>
      <c r="B6123" s="1"/>
      <c r="C6123"/>
      <c r="D6123" s="80"/>
      <c r="E6123" s="1"/>
      <c r="F6123" s="46"/>
      <c r="G6123" s="13"/>
      <c r="H6123" s="13"/>
      <c r="I6123" s="13"/>
      <c r="J6123" s="13"/>
      <c r="K6123" s="13"/>
      <c r="L6123"/>
      <c r="M6123"/>
      <c r="N6123" s="117"/>
      <c r="O6123" s="117"/>
      <c r="P6123" s="117"/>
      <c r="Q6123" s="117"/>
      <c r="R6123" s="117"/>
    </row>
    <row r="6124" spans="1:18" s="81" customFormat="1" x14ac:dyDescent="0.2">
      <c r="A6124"/>
      <c r="B6124" s="1"/>
      <c r="C6124"/>
      <c r="D6124" s="80"/>
      <c r="E6124" s="1"/>
      <c r="F6124" s="46"/>
      <c r="G6124" s="13"/>
      <c r="H6124" s="13"/>
      <c r="I6124" s="13"/>
      <c r="J6124" s="13"/>
      <c r="K6124" s="13"/>
      <c r="L6124"/>
      <c r="M6124"/>
      <c r="N6124" s="117"/>
      <c r="O6124" s="117"/>
      <c r="P6124" s="117"/>
      <c r="Q6124" s="117"/>
      <c r="R6124" s="117"/>
    </row>
    <row r="6125" spans="1:18" s="81" customFormat="1" x14ac:dyDescent="0.2">
      <c r="A6125"/>
      <c r="B6125" s="1"/>
      <c r="C6125"/>
      <c r="D6125" s="80"/>
      <c r="E6125" s="1"/>
      <c r="F6125" s="46"/>
      <c r="G6125" s="13"/>
      <c r="H6125" s="13"/>
      <c r="I6125" s="13"/>
      <c r="J6125" s="13"/>
      <c r="K6125" s="13"/>
      <c r="L6125"/>
      <c r="M6125"/>
      <c r="N6125" s="117"/>
      <c r="O6125" s="117"/>
      <c r="P6125" s="117"/>
      <c r="Q6125" s="117"/>
      <c r="R6125" s="117"/>
    </row>
    <row r="6126" spans="1:18" s="81" customFormat="1" x14ac:dyDescent="0.2">
      <c r="A6126"/>
      <c r="B6126" s="1"/>
      <c r="C6126"/>
      <c r="D6126" s="80"/>
      <c r="E6126" s="1"/>
      <c r="F6126" s="46"/>
      <c r="G6126" s="13"/>
      <c r="H6126" s="13"/>
      <c r="I6126" s="13"/>
      <c r="J6126" s="13"/>
      <c r="K6126" s="13"/>
      <c r="L6126"/>
      <c r="M6126"/>
      <c r="N6126" s="117"/>
      <c r="O6126" s="117"/>
      <c r="P6126" s="117"/>
      <c r="Q6126" s="117"/>
      <c r="R6126" s="117"/>
    </row>
    <row r="6127" spans="1:18" s="81" customFormat="1" x14ac:dyDescent="0.2">
      <c r="A6127"/>
      <c r="B6127" s="1"/>
      <c r="C6127"/>
      <c r="D6127" s="80"/>
      <c r="E6127" s="1"/>
      <c r="F6127" s="46"/>
      <c r="G6127" s="13"/>
      <c r="H6127" s="13"/>
      <c r="I6127" s="13"/>
      <c r="J6127" s="13"/>
      <c r="K6127" s="13"/>
      <c r="L6127"/>
      <c r="M6127"/>
      <c r="N6127" s="117"/>
      <c r="O6127" s="117"/>
      <c r="P6127" s="117"/>
      <c r="Q6127" s="117"/>
      <c r="R6127" s="117"/>
    </row>
    <row r="6128" spans="1:18" s="81" customFormat="1" x14ac:dyDescent="0.2">
      <c r="A6128"/>
      <c r="B6128" s="1"/>
      <c r="C6128"/>
      <c r="D6128" s="80"/>
      <c r="E6128" s="1"/>
      <c r="F6128" s="46"/>
      <c r="G6128" s="13"/>
      <c r="H6128" s="13"/>
      <c r="I6128" s="13"/>
      <c r="J6128" s="13"/>
      <c r="K6128" s="13"/>
      <c r="L6128"/>
      <c r="M6128"/>
      <c r="N6128" s="117"/>
      <c r="O6128" s="117"/>
      <c r="P6128" s="117"/>
      <c r="Q6128" s="117"/>
      <c r="R6128" s="117"/>
    </row>
    <row r="6129" spans="1:18" s="81" customFormat="1" x14ac:dyDescent="0.2">
      <c r="A6129"/>
      <c r="B6129" s="1"/>
      <c r="C6129"/>
      <c r="D6129" s="80"/>
      <c r="E6129" s="1"/>
      <c r="F6129" s="46"/>
      <c r="G6129" s="13"/>
      <c r="H6129" s="13"/>
      <c r="I6129" s="13"/>
      <c r="J6129" s="13"/>
      <c r="K6129" s="13"/>
      <c r="L6129"/>
      <c r="M6129"/>
      <c r="N6129" s="117"/>
      <c r="O6129" s="117"/>
      <c r="P6129" s="117"/>
      <c r="Q6129" s="117"/>
      <c r="R6129" s="117"/>
    </row>
    <row r="6130" spans="1:18" s="81" customFormat="1" x14ac:dyDescent="0.2">
      <c r="A6130"/>
      <c r="B6130" s="1"/>
      <c r="C6130"/>
      <c r="D6130" s="80"/>
      <c r="E6130" s="1"/>
      <c r="F6130" s="46"/>
      <c r="G6130" s="13"/>
      <c r="H6130" s="13"/>
      <c r="I6130" s="13"/>
      <c r="J6130" s="13"/>
      <c r="K6130" s="13"/>
      <c r="L6130"/>
      <c r="M6130"/>
      <c r="N6130" s="117"/>
      <c r="O6130" s="117"/>
      <c r="P6130" s="117"/>
      <c r="Q6130" s="117"/>
      <c r="R6130" s="117"/>
    </row>
    <row r="6131" spans="1:18" s="81" customFormat="1" x14ac:dyDescent="0.2">
      <c r="A6131"/>
      <c r="B6131" s="1"/>
      <c r="C6131"/>
      <c r="D6131" s="80"/>
      <c r="E6131" s="1"/>
      <c r="F6131" s="46"/>
      <c r="G6131" s="13"/>
      <c r="H6131" s="13"/>
      <c r="I6131" s="13"/>
      <c r="J6131" s="13"/>
      <c r="K6131" s="13"/>
      <c r="L6131"/>
      <c r="M6131"/>
      <c r="N6131" s="117"/>
      <c r="O6131" s="117"/>
      <c r="P6131" s="117"/>
      <c r="Q6131" s="117"/>
      <c r="R6131" s="117"/>
    </row>
    <row r="6132" spans="1:18" s="81" customFormat="1" x14ac:dyDescent="0.2">
      <c r="A6132"/>
      <c r="B6132" s="1"/>
      <c r="C6132"/>
      <c r="D6132" s="80"/>
      <c r="E6132" s="1"/>
      <c r="F6132" s="46"/>
      <c r="G6132" s="13"/>
      <c r="H6132" s="13"/>
      <c r="I6132" s="13"/>
      <c r="J6132" s="13"/>
      <c r="K6132" s="13"/>
      <c r="L6132"/>
      <c r="M6132"/>
      <c r="N6132" s="117"/>
      <c r="O6132" s="117"/>
      <c r="P6132" s="117"/>
      <c r="Q6132" s="117"/>
      <c r="R6132" s="117"/>
    </row>
    <row r="6133" spans="1:18" s="81" customFormat="1" x14ac:dyDescent="0.2">
      <c r="A6133"/>
      <c r="B6133" s="1"/>
      <c r="C6133"/>
      <c r="D6133" s="80"/>
      <c r="E6133" s="1"/>
      <c r="F6133" s="46"/>
      <c r="G6133" s="13"/>
      <c r="H6133" s="13"/>
      <c r="I6133" s="13"/>
      <c r="J6133" s="13"/>
      <c r="K6133" s="13"/>
      <c r="L6133"/>
      <c r="M6133"/>
      <c r="N6133" s="117"/>
      <c r="O6133" s="117"/>
      <c r="P6133" s="117"/>
      <c r="Q6133" s="117"/>
      <c r="R6133" s="117"/>
    </row>
    <row r="6134" spans="1:18" s="81" customFormat="1" x14ac:dyDescent="0.2">
      <c r="A6134"/>
      <c r="B6134" s="1"/>
      <c r="C6134"/>
      <c r="D6134" s="80"/>
      <c r="E6134" s="1"/>
      <c r="F6134" s="46"/>
      <c r="G6134" s="13"/>
      <c r="H6134" s="13"/>
      <c r="I6134" s="13"/>
      <c r="J6134" s="13"/>
      <c r="K6134" s="13"/>
      <c r="L6134"/>
      <c r="M6134"/>
      <c r="N6134" s="117"/>
      <c r="O6134" s="117"/>
      <c r="P6134" s="117"/>
      <c r="Q6134" s="117"/>
      <c r="R6134" s="117"/>
    </row>
    <row r="6135" spans="1:18" s="81" customFormat="1" x14ac:dyDescent="0.2">
      <c r="A6135"/>
      <c r="B6135" s="1"/>
      <c r="C6135"/>
      <c r="D6135" s="80"/>
      <c r="E6135" s="1"/>
      <c r="F6135" s="46"/>
      <c r="G6135" s="13"/>
      <c r="H6135" s="13"/>
      <c r="I6135" s="13"/>
      <c r="J6135" s="13"/>
      <c r="K6135" s="13"/>
      <c r="L6135"/>
      <c r="M6135"/>
      <c r="N6135" s="117"/>
      <c r="O6135" s="117"/>
      <c r="P6135" s="117"/>
      <c r="Q6135" s="117"/>
      <c r="R6135" s="117"/>
    </row>
    <row r="6136" spans="1:18" s="81" customFormat="1" x14ac:dyDescent="0.2">
      <c r="A6136"/>
      <c r="B6136" s="1"/>
      <c r="C6136"/>
      <c r="D6136" s="80"/>
      <c r="E6136" s="1"/>
      <c r="F6136" s="46"/>
      <c r="G6136" s="13"/>
      <c r="H6136" s="13"/>
      <c r="I6136" s="13"/>
      <c r="J6136" s="13"/>
      <c r="K6136" s="13"/>
      <c r="L6136"/>
      <c r="M6136"/>
      <c r="N6136" s="117"/>
      <c r="O6136" s="117"/>
      <c r="P6136" s="117"/>
      <c r="Q6136" s="117"/>
      <c r="R6136" s="117"/>
    </row>
    <row r="6137" spans="1:18" s="81" customFormat="1" x14ac:dyDescent="0.2">
      <c r="A6137"/>
      <c r="B6137" s="1"/>
      <c r="C6137"/>
      <c r="D6137" s="80"/>
      <c r="E6137" s="1"/>
      <c r="F6137" s="46"/>
      <c r="G6137" s="13"/>
      <c r="H6137" s="13"/>
      <c r="I6137" s="13"/>
      <c r="J6137" s="13"/>
      <c r="K6137" s="13"/>
      <c r="L6137"/>
      <c r="M6137"/>
      <c r="N6137" s="117"/>
      <c r="O6137" s="117"/>
      <c r="P6137" s="117"/>
      <c r="Q6137" s="117"/>
      <c r="R6137" s="117"/>
    </row>
    <row r="6138" spans="1:18" s="81" customFormat="1" x14ac:dyDescent="0.2">
      <c r="A6138"/>
      <c r="B6138" s="1"/>
      <c r="C6138"/>
      <c r="D6138" s="80"/>
      <c r="E6138" s="1"/>
      <c r="F6138" s="46"/>
      <c r="G6138" s="13"/>
      <c r="H6138" s="13"/>
      <c r="I6138" s="13"/>
      <c r="J6138" s="13"/>
      <c r="K6138" s="13"/>
      <c r="L6138"/>
      <c r="M6138"/>
      <c r="N6138" s="117"/>
      <c r="O6138" s="117"/>
      <c r="P6138" s="117"/>
      <c r="Q6138" s="117"/>
      <c r="R6138" s="117"/>
    </row>
    <row r="6139" spans="1:18" s="81" customFormat="1" x14ac:dyDescent="0.2">
      <c r="A6139"/>
      <c r="B6139" s="1"/>
      <c r="C6139"/>
      <c r="D6139" s="80"/>
      <c r="E6139" s="1"/>
      <c r="F6139" s="46"/>
      <c r="G6139" s="13"/>
      <c r="H6139" s="13"/>
      <c r="I6139" s="13"/>
      <c r="J6139" s="13"/>
      <c r="K6139" s="13"/>
      <c r="L6139"/>
      <c r="M6139"/>
      <c r="N6139" s="117"/>
      <c r="O6139" s="117"/>
      <c r="P6139" s="117"/>
      <c r="Q6139" s="117"/>
      <c r="R6139" s="117"/>
    </row>
    <row r="6140" spans="1:18" s="81" customFormat="1" x14ac:dyDescent="0.2">
      <c r="A6140"/>
      <c r="B6140" s="1"/>
      <c r="C6140"/>
      <c r="D6140" s="80"/>
      <c r="E6140" s="1"/>
      <c r="F6140" s="46"/>
      <c r="G6140" s="13"/>
      <c r="H6140" s="13"/>
      <c r="I6140" s="13"/>
      <c r="J6140" s="13"/>
      <c r="K6140" s="13"/>
      <c r="L6140"/>
      <c r="M6140"/>
      <c r="N6140" s="117"/>
      <c r="O6140" s="117"/>
      <c r="P6140" s="117"/>
      <c r="Q6140" s="117"/>
      <c r="R6140" s="117"/>
    </row>
    <row r="6141" spans="1:18" s="81" customFormat="1" x14ac:dyDescent="0.2">
      <c r="A6141"/>
      <c r="B6141" s="1"/>
      <c r="C6141"/>
      <c r="D6141" s="80"/>
      <c r="E6141" s="1"/>
      <c r="F6141" s="46"/>
      <c r="G6141" s="13"/>
      <c r="H6141" s="13"/>
      <c r="I6141" s="13"/>
      <c r="J6141" s="13"/>
      <c r="K6141" s="13"/>
      <c r="L6141"/>
      <c r="M6141"/>
      <c r="N6141" s="117"/>
      <c r="O6141" s="117"/>
      <c r="P6141" s="117"/>
      <c r="Q6141" s="117"/>
      <c r="R6141" s="117"/>
    </row>
    <row r="6142" spans="1:18" s="81" customFormat="1" x14ac:dyDescent="0.2">
      <c r="A6142"/>
      <c r="B6142" s="1"/>
      <c r="C6142"/>
      <c r="D6142" s="80"/>
      <c r="E6142" s="1"/>
      <c r="F6142" s="46"/>
      <c r="G6142" s="13"/>
      <c r="H6142" s="13"/>
      <c r="I6142" s="13"/>
      <c r="J6142" s="13"/>
      <c r="K6142" s="13"/>
      <c r="L6142"/>
      <c r="M6142"/>
      <c r="N6142" s="117"/>
      <c r="O6142" s="117"/>
      <c r="P6142" s="117"/>
      <c r="Q6142" s="117"/>
      <c r="R6142" s="117"/>
    </row>
    <row r="6143" spans="1:18" s="81" customFormat="1" x14ac:dyDescent="0.2">
      <c r="A6143"/>
      <c r="B6143" s="1"/>
      <c r="C6143"/>
      <c r="D6143" s="80"/>
      <c r="E6143" s="1"/>
      <c r="F6143" s="46"/>
      <c r="G6143" s="13"/>
      <c r="H6143" s="13"/>
      <c r="I6143" s="13"/>
      <c r="J6143" s="13"/>
      <c r="K6143" s="13"/>
      <c r="L6143"/>
      <c r="M6143"/>
      <c r="N6143" s="117"/>
      <c r="O6143" s="117"/>
      <c r="P6143" s="117"/>
      <c r="Q6143" s="117"/>
      <c r="R6143" s="117"/>
    </row>
    <row r="6144" spans="1:18" s="81" customFormat="1" x14ac:dyDescent="0.2">
      <c r="A6144"/>
      <c r="B6144" s="1"/>
      <c r="C6144"/>
      <c r="D6144" s="80"/>
      <c r="E6144" s="1"/>
      <c r="F6144" s="46"/>
      <c r="G6144" s="13"/>
      <c r="H6144" s="13"/>
      <c r="I6144" s="13"/>
      <c r="J6144" s="13"/>
      <c r="K6144" s="13"/>
      <c r="L6144"/>
      <c r="M6144"/>
      <c r="N6144" s="117"/>
      <c r="O6144" s="117"/>
      <c r="P6144" s="117"/>
      <c r="Q6144" s="117"/>
      <c r="R6144" s="117"/>
    </row>
    <row r="6145" spans="1:18" s="81" customFormat="1" x14ac:dyDescent="0.2">
      <c r="A6145"/>
      <c r="B6145" s="1"/>
      <c r="C6145"/>
      <c r="D6145" s="80"/>
      <c r="E6145" s="1"/>
      <c r="F6145" s="46"/>
      <c r="G6145" s="13"/>
      <c r="H6145" s="13"/>
      <c r="I6145" s="13"/>
      <c r="J6145" s="13"/>
      <c r="K6145" s="13"/>
      <c r="L6145"/>
      <c r="M6145"/>
      <c r="N6145" s="117"/>
      <c r="O6145" s="117"/>
      <c r="P6145" s="117"/>
      <c r="Q6145" s="117"/>
      <c r="R6145" s="117"/>
    </row>
    <row r="6146" spans="1:18" s="81" customFormat="1" x14ac:dyDescent="0.2">
      <c r="A6146"/>
      <c r="B6146" s="1"/>
      <c r="C6146"/>
      <c r="D6146" s="80"/>
      <c r="E6146" s="1"/>
      <c r="F6146" s="46"/>
      <c r="G6146" s="13"/>
      <c r="H6146" s="13"/>
      <c r="I6146" s="13"/>
      <c r="J6146" s="13"/>
      <c r="K6146" s="13"/>
      <c r="L6146"/>
      <c r="M6146"/>
      <c r="N6146" s="117"/>
      <c r="O6146" s="117"/>
      <c r="P6146" s="117"/>
      <c r="Q6146" s="117"/>
      <c r="R6146" s="117"/>
    </row>
    <row r="6147" spans="1:18" s="81" customFormat="1" x14ac:dyDescent="0.2">
      <c r="A6147"/>
      <c r="B6147" s="1"/>
      <c r="C6147"/>
      <c r="D6147" s="80"/>
      <c r="E6147" s="1"/>
      <c r="F6147" s="46"/>
      <c r="G6147" s="13"/>
      <c r="H6147" s="13"/>
      <c r="I6147" s="13"/>
      <c r="J6147" s="13"/>
      <c r="K6147" s="13"/>
      <c r="L6147"/>
      <c r="M6147"/>
      <c r="N6147" s="117"/>
      <c r="O6147" s="117"/>
      <c r="P6147" s="117"/>
      <c r="Q6147" s="117"/>
      <c r="R6147" s="117"/>
    </row>
    <row r="6148" spans="1:18" s="81" customFormat="1" x14ac:dyDescent="0.2">
      <c r="A6148"/>
      <c r="B6148" s="1"/>
      <c r="C6148"/>
      <c r="D6148" s="80"/>
      <c r="E6148" s="1"/>
      <c r="F6148" s="46"/>
      <c r="G6148" s="13"/>
      <c r="H6148" s="13"/>
      <c r="I6148" s="13"/>
      <c r="J6148" s="13"/>
      <c r="K6148" s="13"/>
      <c r="L6148"/>
      <c r="M6148"/>
      <c r="N6148" s="117"/>
      <c r="O6148" s="117"/>
      <c r="P6148" s="117"/>
      <c r="Q6148" s="117"/>
      <c r="R6148" s="117"/>
    </row>
    <row r="6149" spans="1:18" s="81" customFormat="1" x14ac:dyDescent="0.2">
      <c r="A6149"/>
      <c r="B6149" s="1"/>
      <c r="C6149"/>
      <c r="D6149" s="80"/>
      <c r="E6149" s="1"/>
      <c r="F6149" s="46"/>
      <c r="G6149" s="13"/>
      <c r="H6149" s="13"/>
      <c r="I6149" s="13"/>
      <c r="J6149" s="13"/>
      <c r="K6149" s="13"/>
      <c r="L6149"/>
      <c r="M6149"/>
      <c r="N6149" s="117"/>
      <c r="O6149" s="117"/>
      <c r="P6149" s="117"/>
      <c r="Q6149" s="117"/>
      <c r="R6149" s="117"/>
    </row>
    <row r="6150" spans="1:18" s="81" customFormat="1" x14ac:dyDescent="0.2">
      <c r="A6150"/>
      <c r="B6150" s="1"/>
      <c r="C6150"/>
      <c r="D6150" s="80"/>
      <c r="E6150" s="1"/>
      <c r="F6150" s="46"/>
      <c r="G6150" s="13"/>
      <c r="H6150" s="13"/>
      <c r="I6150" s="13"/>
      <c r="J6150" s="13"/>
      <c r="K6150" s="13"/>
      <c r="L6150"/>
      <c r="M6150"/>
      <c r="N6150" s="117"/>
      <c r="O6150" s="117"/>
      <c r="P6150" s="117"/>
      <c r="Q6150" s="117"/>
      <c r="R6150" s="117"/>
    </row>
    <row r="6151" spans="1:18" s="81" customFormat="1" x14ac:dyDescent="0.2">
      <c r="A6151"/>
      <c r="B6151" s="1"/>
      <c r="C6151"/>
      <c r="D6151" s="80"/>
      <c r="E6151" s="1"/>
      <c r="F6151" s="46"/>
      <c r="G6151" s="13"/>
      <c r="H6151" s="13"/>
      <c r="I6151" s="13"/>
      <c r="J6151" s="13"/>
      <c r="K6151" s="13"/>
      <c r="L6151"/>
      <c r="M6151"/>
      <c r="N6151" s="117"/>
      <c r="O6151" s="117"/>
      <c r="P6151" s="117"/>
      <c r="Q6151" s="117"/>
      <c r="R6151" s="117"/>
    </row>
    <row r="6152" spans="1:18" s="81" customFormat="1" x14ac:dyDescent="0.2">
      <c r="A6152"/>
      <c r="B6152" s="1"/>
      <c r="C6152"/>
      <c r="D6152" s="80"/>
      <c r="E6152" s="1"/>
      <c r="F6152" s="46"/>
      <c r="G6152" s="13"/>
      <c r="H6152" s="13"/>
      <c r="I6152" s="13"/>
      <c r="J6152" s="13"/>
      <c r="K6152" s="13"/>
      <c r="L6152"/>
      <c r="M6152"/>
      <c r="N6152" s="117"/>
      <c r="O6152" s="117"/>
      <c r="P6152" s="117"/>
      <c r="Q6152" s="117"/>
      <c r="R6152" s="117"/>
    </row>
    <row r="6153" spans="1:18" s="81" customFormat="1" x14ac:dyDescent="0.2">
      <c r="A6153"/>
      <c r="B6153" s="1"/>
      <c r="C6153"/>
      <c r="D6153" s="80"/>
      <c r="E6153" s="1"/>
      <c r="F6153" s="46"/>
      <c r="G6153" s="13"/>
      <c r="H6153" s="13"/>
      <c r="I6153" s="13"/>
      <c r="J6153" s="13"/>
      <c r="K6153" s="13"/>
      <c r="L6153"/>
      <c r="M6153"/>
      <c r="N6153" s="117"/>
      <c r="O6153" s="117"/>
      <c r="P6153" s="117"/>
      <c r="Q6153" s="117"/>
      <c r="R6153" s="117"/>
    </row>
    <row r="6154" spans="1:18" s="81" customFormat="1" x14ac:dyDescent="0.2">
      <c r="A6154"/>
      <c r="B6154" s="1"/>
      <c r="C6154"/>
      <c r="D6154" s="80"/>
      <c r="E6154" s="1"/>
      <c r="F6154" s="46"/>
      <c r="G6154" s="13"/>
      <c r="H6154" s="13"/>
      <c r="I6154" s="13"/>
      <c r="J6154" s="13"/>
      <c r="K6154" s="13"/>
      <c r="L6154"/>
      <c r="M6154"/>
      <c r="N6154" s="117"/>
      <c r="O6154" s="117"/>
      <c r="P6154" s="117"/>
      <c r="Q6154" s="117"/>
      <c r="R6154" s="117"/>
    </row>
    <row r="6155" spans="1:18" s="81" customFormat="1" x14ac:dyDescent="0.2">
      <c r="A6155"/>
      <c r="B6155" s="1"/>
      <c r="C6155"/>
      <c r="D6155" s="80"/>
      <c r="E6155" s="1"/>
      <c r="F6155" s="46"/>
      <c r="G6155" s="13"/>
      <c r="H6155" s="13"/>
      <c r="I6155" s="13"/>
      <c r="J6155" s="13"/>
      <c r="K6155" s="13"/>
      <c r="L6155"/>
      <c r="M6155"/>
      <c r="N6155" s="117"/>
      <c r="O6155" s="117"/>
      <c r="P6155" s="117"/>
      <c r="Q6155" s="117"/>
      <c r="R6155" s="117"/>
    </row>
    <row r="6156" spans="1:18" s="81" customFormat="1" x14ac:dyDescent="0.2">
      <c r="A6156"/>
      <c r="B6156" s="1"/>
      <c r="C6156"/>
      <c r="D6156" s="80"/>
      <c r="E6156" s="1"/>
      <c r="F6156" s="46"/>
      <c r="G6156" s="13"/>
      <c r="H6156" s="13"/>
      <c r="I6156" s="13"/>
      <c r="J6156" s="13"/>
      <c r="K6156" s="13"/>
      <c r="L6156"/>
      <c r="M6156"/>
      <c r="N6156" s="117"/>
      <c r="O6156" s="117"/>
      <c r="P6156" s="117"/>
      <c r="Q6156" s="117"/>
      <c r="R6156" s="117"/>
    </row>
    <row r="6157" spans="1:18" s="81" customFormat="1" x14ac:dyDescent="0.2">
      <c r="A6157"/>
      <c r="B6157" s="1"/>
      <c r="C6157"/>
      <c r="D6157" s="80"/>
      <c r="E6157" s="1"/>
      <c r="F6157" s="46"/>
      <c r="G6157" s="13"/>
      <c r="H6157" s="13"/>
      <c r="I6157" s="13"/>
      <c r="J6157" s="13"/>
      <c r="K6157" s="13"/>
      <c r="L6157"/>
      <c r="M6157"/>
      <c r="N6157" s="117"/>
      <c r="O6157" s="117"/>
      <c r="P6157" s="117"/>
      <c r="Q6157" s="117"/>
      <c r="R6157" s="117"/>
    </row>
    <row r="6158" spans="1:18" s="81" customFormat="1" x14ac:dyDescent="0.2">
      <c r="A6158"/>
      <c r="B6158" s="1"/>
      <c r="C6158"/>
      <c r="D6158" s="80"/>
      <c r="E6158" s="1"/>
      <c r="F6158" s="46"/>
      <c r="G6158" s="13"/>
      <c r="H6158" s="13"/>
      <c r="I6158" s="13"/>
      <c r="J6158" s="13"/>
      <c r="K6158" s="13"/>
      <c r="L6158"/>
      <c r="M6158"/>
      <c r="N6158" s="117"/>
      <c r="O6158" s="117"/>
      <c r="P6158" s="117"/>
      <c r="Q6158" s="117"/>
      <c r="R6158" s="117"/>
    </row>
    <row r="6159" spans="1:18" s="81" customFormat="1" x14ac:dyDescent="0.2">
      <c r="A6159"/>
      <c r="B6159" s="1"/>
      <c r="C6159"/>
      <c r="D6159" s="80"/>
      <c r="E6159" s="1"/>
      <c r="F6159" s="46"/>
      <c r="G6159" s="13"/>
      <c r="H6159" s="13"/>
      <c r="I6159" s="13"/>
      <c r="J6159" s="13"/>
      <c r="K6159" s="13"/>
      <c r="L6159"/>
      <c r="M6159"/>
      <c r="N6159" s="117"/>
      <c r="O6159" s="117"/>
      <c r="P6159" s="117"/>
      <c r="Q6159" s="117"/>
      <c r="R6159" s="117"/>
    </row>
    <row r="6160" spans="1:18" s="81" customFormat="1" x14ac:dyDescent="0.2">
      <c r="A6160"/>
      <c r="B6160" s="1"/>
      <c r="C6160"/>
      <c r="D6160" s="80"/>
      <c r="E6160" s="1"/>
      <c r="F6160" s="46"/>
      <c r="G6160" s="13"/>
      <c r="H6160" s="13"/>
      <c r="I6160" s="13"/>
      <c r="J6160" s="13"/>
      <c r="K6160" s="13"/>
      <c r="L6160"/>
      <c r="M6160"/>
      <c r="N6160" s="117"/>
      <c r="O6160" s="117"/>
      <c r="P6160" s="117"/>
      <c r="Q6160" s="117"/>
      <c r="R6160" s="117"/>
    </row>
    <row r="6161" spans="1:18" s="81" customFormat="1" x14ac:dyDescent="0.2">
      <c r="A6161"/>
      <c r="B6161" s="1"/>
      <c r="C6161"/>
      <c r="D6161" s="80"/>
      <c r="E6161" s="1"/>
      <c r="F6161" s="46"/>
      <c r="G6161" s="13"/>
      <c r="H6161" s="13"/>
      <c r="I6161" s="13"/>
      <c r="J6161" s="13"/>
      <c r="K6161" s="13"/>
      <c r="L6161"/>
      <c r="M6161"/>
      <c r="N6161" s="117"/>
      <c r="O6161" s="117"/>
      <c r="P6161" s="117"/>
      <c r="Q6161" s="117"/>
      <c r="R6161" s="117"/>
    </row>
    <row r="6162" spans="1:18" s="81" customFormat="1" x14ac:dyDescent="0.2">
      <c r="A6162"/>
      <c r="B6162" s="1"/>
      <c r="C6162"/>
      <c r="D6162" s="80"/>
      <c r="E6162" s="1"/>
      <c r="F6162" s="46"/>
      <c r="G6162" s="13"/>
      <c r="H6162" s="13"/>
      <c r="I6162" s="13"/>
      <c r="J6162" s="13"/>
      <c r="K6162" s="13"/>
      <c r="L6162"/>
      <c r="M6162"/>
      <c r="N6162" s="117"/>
      <c r="O6162" s="117"/>
      <c r="P6162" s="117"/>
      <c r="Q6162" s="117"/>
      <c r="R6162" s="117"/>
    </row>
    <row r="6163" spans="1:18" s="81" customFormat="1" x14ac:dyDescent="0.2">
      <c r="A6163"/>
      <c r="B6163" s="1"/>
      <c r="C6163"/>
      <c r="D6163" s="80"/>
      <c r="E6163" s="1"/>
      <c r="F6163" s="46"/>
      <c r="G6163" s="13"/>
      <c r="H6163" s="13"/>
      <c r="I6163" s="13"/>
      <c r="J6163" s="13"/>
      <c r="K6163" s="13"/>
      <c r="L6163"/>
      <c r="M6163"/>
      <c r="N6163" s="117"/>
      <c r="O6163" s="117"/>
      <c r="P6163" s="117"/>
      <c r="Q6163" s="117"/>
      <c r="R6163" s="117"/>
    </row>
    <row r="6164" spans="1:18" s="81" customFormat="1" x14ac:dyDescent="0.2">
      <c r="A6164"/>
      <c r="B6164" s="1"/>
      <c r="C6164"/>
      <c r="D6164" s="80"/>
      <c r="E6164" s="1"/>
      <c r="F6164" s="46"/>
      <c r="G6164" s="13"/>
      <c r="H6164" s="13"/>
      <c r="I6164" s="13"/>
      <c r="J6164" s="13"/>
      <c r="K6164" s="13"/>
      <c r="L6164"/>
      <c r="M6164"/>
      <c r="N6164" s="117"/>
      <c r="O6164" s="117"/>
      <c r="P6164" s="117"/>
      <c r="Q6164" s="117"/>
      <c r="R6164" s="117"/>
    </row>
    <row r="6165" spans="1:18" s="81" customFormat="1" x14ac:dyDescent="0.2">
      <c r="A6165"/>
      <c r="B6165" s="1"/>
      <c r="C6165"/>
      <c r="D6165" s="80"/>
      <c r="E6165" s="1"/>
      <c r="F6165" s="46"/>
      <c r="G6165" s="13"/>
      <c r="H6165" s="13"/>
      <c r="I6165" s="13"/>
      <c r="J6165" s="13"/>
      <c r="K6165" s="13"/>
      <c r="L6165"/>
      <c r="M6165"/>
      <c r="N6165" s="117"/>
      <c r="O6165" s="117"/>
      <c r="P6165" s="117"/>
      <c r="Q6165" s="117"/>
      <c r="R6165" s="117"/>
    </row>
    <row r="6166" spans="1:18" s="81" customFormat="1" x14ac:dyDescent="0.2">
      <c r="A6166"/>
      <c r="B6166" s="1"/>
      <c r="C6166"/>
      <c r="D6166" s="80"/>
      <c r="E6166" s="1"/>
      <c r="F6166" s="46"/>
      <c r="G6166" s="13"/>
      <c r="H6166" s="13"/>
      <c r="I6166" s="13"/>
      <c r="J6166" s="13"/>
      <c r="K6166" s="13"/>
      <c r="L6166"/>
      <c r="M6166"/>
      <c r="N6166" s="117"/>
      <c r="O6166" s="117"/>
      <c r="P6166" s="117"/>
      <c r="Q6166" s="117"/>
      <c r="R6166" s="117"/>
    </row>
    <row r="6167" spans="1:18" s="81" customFormat="1" x14ac:dyDescent="0.2">
      <c r="A6167"/>
      <c r="B6167" s="1"/>
      <c r="C6167"/>
      <c r="D6167" s="80"/>
      <c r="E6167" s="1"/>
      <c r="F6167" s="46"/>
      <c r="G6167" s="13"/>
      <c r="H6167" s="13"/>
      <c r="I6167" s="13"/>
      <c r="J6167" s="13"/>
      <c r="K6167" s="13"/>
      <c r="L6167"/>
      <c r="M6167"/>
      <c r="N6167" s="117"/>
      <c r="O6167" s="117"/>
      <c r="P6167" s="117"/>
      <c r="Q6167" s="117"/>
      <c r="R6167" s="117"/>
    </row>
    <row r="6168" spans="1:18" s="81" customFormat="1" x14ac:dyDescent="0.2">
      <c r="A6168"/>
      <c r="B6168" s="1"/>
      <c r="C6168"/>
      <c r="D6168" s="80"/>
      <c r="E6168" s="1"/>
      <c r="F6168" s="46"/>
      <c r="G6168" s="13"/>
      <c r="H6168" s="13"/>
      <c r="I6168" s="13"/>
      <c r="J6168" s="13"/>
      <c r="K6168" s="13"/>
      <c r="L6168"/>
      <c r="M6168"/>
      <c r="N6168" s="117"/>
      <c r="O6168" s="117"/>
      <c r="P6168" s="117"/>
      <c r="Q6168" s="117"/>
      <c r="R6168" s="117"/>
    </row>
    <row r="6169" spans="1:18" s="81" customFormat="1" x14ac:dyDescent="0.2">
      <c r="A6169"/>
      <c r="B6169" s="1"/>
      <c r="C6169"/>
      <c r="D6169" s="80"/>
      <c r="E6169" s="1"/>
      <c r="F6169" s="46"/>
      <c r="G6169" s="13"/>
      <c r="H6169" s="13"/>
      <c r="I6169" s="13"/>
      <c r="J6169" s="13"/>
      <c r="K6169" s="13"/>
      <c r="L6169"/>
      <c r="M6169"/>
      <c r="N6169" s="117"/>
      <c r="O6169" s="117"/>
      <c r="P6169" s="117"/>
      <c r="Q6169" s="117"/>
      <c r="R6169" s="117"/>
    </row>
    <row r="6170" spans="1:18" s="81" customFormat="1" x14ac:dyDescent="0.2">
      <c r="A6170"/>
      <c r="B6170" s="1"/>
      <c r="C6170"/>
      <c r="D6170" s="80"/>
      <c r="E6170" s="1"/>
      <c r="F6170" s="46"/>
      <c r="G6170" s="13"/>
      <c r="H6170" s="13"/>
      <c r="I6170" s="13"/>
      <c r="J6170" s="13"/>
      <c r="K6170" s="13"/>
      <c r="L6170"/>
      <c r="M6170"/>
      <c r="N6170" s="117"/>
      <c r="O6170" s="117"/>
      <c r="P6170" s="117"/>
      <c r="Q6170" s="117"/>
      <c r="R6170" s="117"/>
    </row>
    <row r="6171" spans="1:18" s="81" customFormat="1" x14ac:dyDescent="0.2">
      <c r="A6171"/>
      <c r="B6171" s="1"/>
      <c r="C6171"/>
      <c r="D6171" s="80"/>
      <c r="E6171" s="1"/>
      <c r="F6171" s="46"/>
      <c r="G6171" s="13"/>
      <c r="H6171" s="13"/>
      <c r="I6171" s="13"/>
      <c r="J6171" s="13"/>
      <c r="K6171" s="13"/>
      <c r="L6171"/>
      <c r="M6171"/>
      <c r="N6171" s="117"/>
      <c r="O6171" s="117"/>
      <c r="P6171" s="117"/>
      <c r="Q6171" s="117"/>
      <c r="R6171" s="117"/>
    </row>
    <row r="6172" spans="1:18" s="81" customFormat="1" x14ac:dyDescent="0.2">
      <c r="A6172"/>
      <c r="B6172" s="1"/>
      <c r="C6172"/>
      <c r="D6172" s="80"/>
      <c r="E6172" s="1"/>
      <c r="F6172" s="46"/>
      <c r="G6172" s="13"/>
      <c r="H6172" s="13"/>
      <c r="I6172" s="13"/>
      <c r="J6172" s="13"/>
      <c r="K6172" s="13"/>
      <c r="L6172"/>
      <c r="M6172"/>
      <c r="N6172" s="117"/>
      <c r="O6172" s="117"/>
      <c r="P6172" s="117"/>
      <c r="Q6172" s="117"/>
      <c r="R6172" s="117"/>
    </row>
    <row r="6173" spans="1:18" s="81" customFormat="1" x14ac:dyDescent="0.2">
      <c r="A6173"/>
      <c r="B6173" s="1"/>
      <c r="C6173"/>
      <c r="D6173" s="80"/>
      <c r="E6173" s="1"/>
      <c r="F6173" s="46"/>
      <c r="G6173" s="13"/>
      <c r="H6173" s="13"/>
      <c r="I6173" s="13"/>
      <c r="J6173" s="13"/>
      <c r="K6173" s="13"/>
      <c r="L6173"/>
      <c r="M6173"/>
      <c r="N6173" s="117"/>
      <c r="O6173" s="117"/>
      <c r="P6173" s="117"/>
      <c r="Q6173" s="117"/>
      <c r="R6173" s="117"/>
    </row>
    <row r="6174" spans="1:18" s="81" customFormat="1" x14ac:dyDescent="0.2">
      <c r="A6174"/>
      <c r="B6174" s="1"/>
      <c r="C6174"/>
      <c r="D6174" s="80"/>
      <c r="E6174" s="1"/>
      <c r="F6174" s="46"/>
      <c r="G6174" s="13"/>
      <c r="H6174" s="13"/>
      <c r="I6174" s="13"/>
      <c r="J6174" s="13"/>
      <c r="K6174" s="13"/>
      <c r="L6174"/>
      <c r="M6174"/>
      <c r="N6174" s="117"/>
      <c r="O6174" s="117"/>
      <c r="P6174" s="117"/>
      <c r="Q6174" s="117"/>
      <c r="R6174" s="117"/>
    </row>
    <row r="6175" spans="1:18" s="81" customFormat="1" x14ac:dyDescent="0.2">
      <c r="A6175"/>
      <c r="B6175" s="1"/>
      <c r="C6175"/>
      <c r="D6175" s="80"/>
      <c r="E6175" s="1"/>
      <c r="F6175" s="46"/>
      <c r="G6175" s="13"/>
      <c r="H6175" s="13"/>
      <c r="I6175" s="13"/>
      <c r="J6175" s="13"/>
      <c r="K6175" s="13"/>
      <c r="L6175"/>
      <c r="M6175"/>
      <c r="N6175" s="117"/>
      <c r="O6175" s="117"/>
      <c r="P6175" s="117"/>
      <c r="Q6175" s="117"/>
      <c r="R6175" s="117"/>
    </row>
    <row r="6176" spans="1:18" s="81" customFormat="1" x14ac:dyDescent="0.2">
      <c r="A6176"/>
      <c r="B6176" s="1"/>
      <c r="C6176"/>
      <c r="D6176" s="80"/>
      <c r="E6176" s="1"/>
      <c r="F6176" s="46"/>
      <c r="G6176" s="13"/>
      <c r="H6176" s="13"/>
      <c r="I6176" s="13"/>
      <c r="J6176" s="13"/>
      <c r="K6176" s="13"/>
      <c r="L6176"/>
      <c r="M6176"/>
      <c r="N6176" s="117"/>
      <c r="O6176" s="117"/>
      <c r="P6176" s="117"/>
      <c r="Q6176" s="117"/>
      <c r="R6176" s="117"/>
    </row>
    <row r="6177" spans="1:18" s="81" customFormat="1" x14ac:dyDescent="0.2">
      <c r="A6177"/>
      <c r="B6177" s="1"/>
      <c r="C6177"/>
      <c r="D6177" s="80"/>
      <c r="E6177" s="1"/>
      <c r="F6177" s="46"/>
      <c r="G6177" s="13"/>
      <c r="H6177" s="13"/>
      <c r="I6177" s="13"/>
      <c r="J6177" s="13"/>
      <c r="K6177" s="13"/>
      <c r="L6177"/>
      <c r="M6177"/>
      <c r="N6177" s="117"/>
      <c r="O6177" s="117"/>
      <c r="P6177" s="117"/>
      <c r="Q6177" s="117"/>
      <c r="R6177" s="117"/>
    </row>
    <row r="6178" spans="1:18" s="81" customFormat="1" x14ac:dyDescent="0.2">
      <c r="A6178"/>
      <c r="B6178" s="1"/>
      <c r="C6178"/>
      <c r="D6178" s="80"/>
      <c r="E6178" s="1"/>
      <c r="F6178" s="46"/>
      <c r="G6178" s="13"/>
      <c r="H6178" s="13"/>
      <c r="I6178" s="13"/>
      <c r="J6178" s="13"/>
      <c r="K6178" s="13"/>
      <c r="L6178"/>
      <c r="M6178"/>
      <c r="N6178" s="117"/>
      <c r="O6178" s="117"/>
      <c r="P6178" s="117"/>
      <c r="Q6178" s="117"/>
      <c r="R6178" s="117"/>
    </row>
    <row r="6179" spans="1:18" s="81" customFormat="1" x14ac:dyDescent="0.2">
      <c r="A6179"/>
      <c r="B6179" s="1"/>
      <c r="C6179"/>
      <c r="D6179" s="80"/>
      <c r="E6179" s="1"/>
      <c r="F6179" s="46"/>
      <c r="G6179" s="13"/>
      <c r="H6179" s="13"/>
      <c r="I6179" s="13"/>
      <c r="J6179" s="13"/>
      <c r="K6179" s="13"/>
      <c r="L6179"/>
      <c r="M6179"/>
      <c r="N6179" s="117"/>
      <c r="O6179" s="117"/>
      <c r="P6179" s="117"/>
      <c r="Q6179" s="117"/>
      <c r="R6179" s="117"/>
    </row>
    <row r="6180" spans="1:18" s="81" customFormat="1" x14ac:dyDescent="0.2">
      <c r="A6180"/>
      <c r="B6180" s="1"/>
      <c r="C6180"/>
      <c r="D6180" s="80"/>
      <c r="E6180" s="1"/>
      <c r="F6180" s="46"/>
      <c r="G6180" s="13"/>
      <c r="H6180" s="13"/>
      <c r="I6180" s="13"/>
      <c r="J6180" s="13"/>
      <c r="K6180" s="13"/>
      <c r="L6180"/>
      <c r="M6180"/>
      <c r="N6180" s="117"/>
      <c r="O6180" s="117"/>
      <c r="P6180" s="117"/>
      <c r="Q6180" s="117"/>
      <c r="R6180" s="117"/>
    </row>
    <row r="6181" spans="1:18" s="81" customFormat="1" x14ac:dyDescent="0.2">
      <c r="A6181"/>
      <c r="B6181" s="1"/>
      <c r="C6181"/>
      <c r="D6181" s="80"/>
      <c r="E6181" s="1"/>
      <c r="F6181" s="46"/>
      <c r="G6181" s="13"/>
      <c r="H6181" s="13"/>
      <c r="I6181" s="13"/>
      <c r="J6181" s="13"/>
      <c r="K6181" s="13"/>
      <c r="L6181"/>
      <c r="M6181"/>
      <c r="N6181" s="117"/>
      <c r="O6181" s="117"/>
      <c r="P6181" s="117"/>
      <c r="Q6181" s="117"/>
      <c r="R6181" s="117"/>
    </row>
    <row r="6182" spans="1:18" s="81" customFormat="1" x14ac:dyDescent="0.2">
      <c r="A6182"/>
      <c r="B6182" s="1"/>
      <c r="C6182"/>
      <c r="D6182" s="80"/>
      <c r="E6182" s="1"/>
      <c r="F6182" s="46"/>
      <c r="G6182" s="13"/>
      <c r="H6182" s="13"/>
      <c r="I6182" s="13"/>
      <c r="J6182" s="13"/>
      <c r="K6182" s="13"/>
      <c r="L6182"/>
      <c r="M6182"/>
      <c r="N6182" s="117"/>
      <c r="O6182" s="117"/>
      <c r="P6182" s="117"/>
      <c r="Q6182" s="117"/>
      <c r="R6182" s="117"/>
    </row>
    <row r="6183" spans="1:18" s="81" customFormat="1" x14ac:dyDescent="0.2">
      <c r="A6183"/>
      <c r="B6183" s="1"/>
      <c r="C6183"/>
      <c r="D6183" s="80"/>
      <c r="E6183" s="1"/>
      <c r="F6183" s="46"/>
      <c r="G6183" s="13"/>
      <c r="H6183" s="13"/>
      <c r="I6183" s="13"/>
      <c r="J6183" s="13"/>
      <c r="K6183" s="13"/>
      <c r="L6183"/>
      <c r="M6183"/>
      <c r="N6183" s="117"/>
      <c r="O6183" s="117"/>
      <c r="P6183" s="117"/>
      <c r="Q6183" s="117"/>
      <c r="R6183" s="117"/>
    </row>
    <row r="6184" spans="1:18" s="81" customFormat="1" x14ac:dyDescent="0.2">
      <c r="A6184"/>
      <c r="B6184" s="1"/>
      <c r="C6184"/>
      <c r="D6184" s="80"/>
      <c r="E6184" s="1"/>
      <c r="F6184" s="46"/>
      <c r="G6184" s="13"/>
      <c r="H6184" s="13"/>
      <c r="I6184" s="13"/>
      <c r="J6184" s="13"/>
      <c r="K6184" s="13"/>
      <c r="L6184"/>
      <c r="M6184"/>
      <c r="N6184" s="117"/>
      <c r="O6184" s="117"/>
      <c r="P6184" s="117"/>
      <c r="Q6184" s="117"/>
      <c r="R6184" s="117"/>
    </row>
    <row r="6185" spans="1:18" s="81" customFormat="1" x14ac:dyDescent="0.2">
      <c r="A6185"/>
      <c r="B6185" s="1"/>
      <c r="C6185"/>
      <c r="D6185" s="80"/>
      <c r="E6185" s="1"/>
      <c r="F6185" s="46"/>
      <c r="G6185" s="13"/>
      <c r="H6185" s="13"/>
      <c r="I6185" s="13"/>
      <c r="J6185" s="13"/>
      <c r="K6185" s="13"/>
      <c r="L6185"/>
      <c r="M6185"/>
      <c r="N6185" s="117"/>
      <c r="O6185" s="117"/>
      <c r="P6185" s="117"/>
      <c r="Q6185" s="117"/>
      <c r="R6185" s="117"/>
    </row>
    <row r="6186" spans="1:18" s="81" customFormat="1" x14ac:dyDescent="0.2">
      <c r="A6186"/>
      <c r="B6186" s="1"/>
      <c r="C6186"/>
      <c r="D6186" s="80"/>
      <c r="E6186" s="1"/>
      <c r="F6186" s="46"/>
      <c r="G6186" s="13"/>
      <c r="H6186" s="13"/>
      <c r="I6186" s="13"/>
      <c r="J6186" s="13"/>
      <c r="K6186" s="13"/>
      <c r="L6186"/>
      <c r="M6186"/>
      <c r="N6186" s="117"/>
      <c r="O6186" s="117"/>
      <c r="P6186" s="117"/>
      <c r="Q6186" s="117"/>
      <c r="R6186" s="117"/>
    </row>
    <row r="6187" spans="1:18" s="81" customFormat="1" x14ac:dyDescent="0.2">
      <c r="A6187"/>
      <c r="B6187" s="1"/>
      <c r="C6187"/>
      <c r="D6187" s="80"/>
      <c r="E6187" s="1"/>
      <c r="F6187" s="46"/>
      <c r="G6187" s="13"/>
      <c r="H6187" s="13"/>
      <c r="I6187" s="13"/>
      <c r="J6187" s="13"/>
      <c r="K6187" s="13"/>
      <c r="L6187"/>
      <c r="M6187"/>
      <c r="N6187" s="117"/>
      <c r="O6187" s="117"/>
      <c r="P6187" s="117"/>
      <c r="Q6187" s="117"/>
      <c r="R6187" s="117"/>
    </row>
    <row r="6188" spans="1:18" s="81" customFormat="1" x14ac:dyDescent="0.2">
      <c r="A6188"/>
      <c r="B6188" s="1"/>
      <c r="C6188"/>
      <c r="D6188" s="80"/>
      <c r="E6188" s="1"/>
      <c r="F6188" s="46"/>
      <c r="G6188" s="13"/>
      <c r="H6188" s="13"/>
      <c r="I6188" s="13"/>
      <c r="J6188" s="13"/>
      <c r="K6188" s="13"/>
      <c r="L6188"/>
      <c r="M6188"/>
      <c r="N6188" s="117"/>
      <c r="O6188" s="117"/>
      <c r="P6188" s="117"/>
      <c r="Q6188" s="117"/>
      <c r="R6188" s="117"/>
    </row>
    <row r="6189" spans="1:18" s="81" customFormat="1" x14ac:dyDescent="0.2">
      <c r="A6189"/>
      <c r="B6189" s="1"/>
      <c r="C6189"/>
      <c r="D6189" s="80"/>
      <c r="E6189" s="1"/>
      <c r="F6189" s="46"/>
      <c r="G6189" s="13"/>
      <c r="H6189" s="13"/>
      <c r="I6189" s="13"/>
      <c r="J6189" s="13"/>
      <c r="K6189" s="13"/>
      <c r="L6189"/>
      <c r="M6189"/>
      <c r="N6189" s="117"/>
      <c r="O6189" s="117"/>
      <c r="P6189" s="117"/>
      <c r="Q6189" s="117"/>
      <c r="R6189" s="117"/>
    </row>
    <row r="6190" spans="1:18" s="81" customFormat="1" x14ac:dyDescent="0.2">
      <c r="A6190"/>
      <c r="B6190" s="1"/>
      <c r="C6190"/>
      <c r="D6190" s="80"/>
      <c r="E6190" s="1"/>
      <c r="F6190" s="46"/>
      <c r="G6190" s="13"/>
      <c r="H6190" s="13"/>
      <c r="I6190" s="13"/>
      <c r="J6190" s="13"/>
      <c r="K6190" s="13"/>
      <c r="L6190"/>
      <c r="M6190"/>
      <c r="N6190" s="117"/>
      <c r="O6190" s="117"/>
      <c r="P6190" s="117"/>
      <c r="Q6190" s="117"/>
      <c r="R6190" s="117"/>
    </row>
    <row r="6191" spans="1:18" s="81" customFormat="1" x14ac:dyDescent="0.2">
      <c r="A6191"/>
      <c r="B6191" s="1"/>
      <c r="C6191"/>
      <c r="D6191" s="80"/>
      <c r="E6191" s="1"/>
      <c r="F6191" s="46"/>
      <c r="G6191" s="13"/>
      <c r="H6191" s="13"/>
      <c r="I6191" s="13"/>
      <c r="J6191" s="13"/>
      <c r="K6191" s="13"/>
      <c r="L6191"/>
      <c r="M6191"/>
      <c r="N6191" s="117"/>
      <c r="O6191" s="117"/>
      <c r="P6191" s="117"/>
      <c r="Q6191" s="117"/>
      <c r="R6191" s="117"/>
    </row>
    <row r="6192" spans="1:18" s="81" customFormat="1" x14ac:dyDescent="0.2">
      <c r="A6192"/>
      <c r="B6192" s="1"/>
      <c r="C6192"/>
      <c r="D6192" s="80"/>
      <c r="E6192" s="1"/>
      <c r="F6192" s="46"/>
      <c r="G6192" s="13"/>
      <c r="H6192" s="13"/>
      <c r="I6192" s="13"/>
      <c r="J6192" s="13"/>
      <c r="K6192" s="13"/>
      <c r="L6192"/>
      <c r="M6192"/>
      <c r="N6192" s="117"/>
      <c r="O6192" s="117"/>
      <c r="P6192" s="117"/>
      <c r="Q6192" s="117"/>
      <c r="R6192" s="117"/>
    </row>
    <row r="6193" spans="1:18" s="81" customFormat="1" x14ac:dyDescent="0.2">
      <c r="A6193"/>
      <c r="B6193" s="1"/>
      <c r="C6193"/>
      <c r="D6193" s="80"/>
      <c r="E6193" s="1"/>
      <c r="F6193" s="46"/>
      <c r="G6193" s="13"/>
      <c r="H6193" s="13"/>
      <c r="I6193" s="13"/>
      <c r="J6193" s="13"/>
      <c r="K6193" s="13"/>
      <c r="L6193"/>
      <c r="M6193"/>
      <c r="N6193" s="117"/>
      <c r="O6193" s="117"/>
      <c r="P6193" s="117"/>
      <c r="Q6193" s="117"/>
      <c r="R6193" s="117"/>
    </row>
    <row r="6194" spans="1:18" s="81" customFormat="1" x14ac:dyDescent="0.2">
      <c r="A6194"/>
      <c r="B6194" s="1"/>
      <c r="C6194"/>
      <c r="D6194" s="80"/>
      <c r="E6194" s="1"/>
      <c r="F6194" s="46"/>
      <c r="G6194" s="13"/>
      <c r="H6194" s="13"/>
      <c r="I6194" s="13"/>
      <c r="J6194" s="13"/>
      <c r="K6194" s="13"/>
      <c r="L6194"/>
      <c r="M6194"/>
      <c r="N6194" s="117"/>
      <c r="O6194" s="117"/>
      <c r="P6194" s="117"/>
      <c r="Q6194" s="117"/>
      <c r="R6194" s="117"/>
    </row>
    <row r="6195" spans="1:18" s="81" customFormat="1" x14ac:dyDescent="0.2">
      <c r="A6195"/>
      <c r="B6195" s="1"/>
      <c r="C6195"/>
      <c r="D6195" s="80"/>
      <c r="E6195" s="1"/>
      <c r="F6195" s="46"/>
      <c r="G6195" s="13"/>
      <c r="H6195" s="13"/>
      <c r="I6195" s="13"/>
      <c r="J6195" s="13"/>
      <c r="K6195" s="13"/>
      <c r="L6195"/>
      <c r="M6195"/>
      <c r="N6195" s="117"/>
      <c r="O6195" s="117"/>
      <c r="P6195" s="117"/>
      <c r="Q6195" s="117"/>
      <c r="R6195" s="117"/>
    </row>
    <row r="6196" spans="1:18" s="81" customFormat="1" x14ac:dyDescent="0.2">
      <c r="A6196"/>
      <c r="B6196" s="1"/>
      <c r="C6196"/>
      <c r="D6196" s="80"/>
      <c r="E6196" s="1"/>
      <c r="F6196" s="46"/>
      <c r="G6196" s="13"/>
      <c r="H6196" s="13"/>
      <c r="I6196" s="13"/>
      <c r="J6196" s="13"/>
      <c r="K6196" s="13"/>
      <c r="L6196"/>
      <c r="M6196"/>
      <c r="N6196" s="117"/>
      <c r="O6196" s="117"/>
      <c r="P6196" s="117"/>
      <c r="Q6196" s="117"/>
      <c r="R6196" s="117"/>
    </row>
    <row r="6197" spans="1:18" s="81" customFormat="1" x14ac:dyDescent="0.2">
      <c r="A6197"/>
      <c r="B6197" s="1"/>
      <c r="C6197"/>
      <c r="D6197" s="80"/>
      <c r="E6197" s="1"/>
      <c r="F6197" s="46"/>
      <c r="G6197" s="13"/>
      <c r="H6197" s="13"/>
      <c r="I6197" s="13"/>
      <c r="J6197" s="13"/>
      <c r="K6197" s="13"/>
      <c r="L6197"/>
      <c r="M6197"/>
      <c r="N6197" s="117"/>
      <c r="O6197" s="117"/>
      <c r="P6197" s="117"/>
      <c r="Q6197" s="117"/>
      <c r="R6197" s="117"/>
    </row>
    <row r="6198" spans="1:18" s="81" customFormat="1" x14ac:dyDescent="0.2">
      <c r="A6198"/>
      <c r="B6198" s="1"/>
      <c r="C6198"/>
      <c r="D6198" s="80"/>
      <c r="E6198" s="1"/>
      <c r="F6198" s="46"/>
      <c r="G6198" s="13"/>
      <c r="H6198" s="13"/>
      <c r="I6198" s="13"/>
      <c r="J6198" s="13"/>
      <c r="K6198" s="13"/>
      <c r="L6198"/>
      <c r="M6198"/>
      <c r="N6198" s="117"/>
      <c r="O6198" s="117"/>
      <c r="P6198" s="117"/>
      <c r="Q6198" s="117"/>
      <c r="R6198" s="117"/>
    </row>
    <row r="6199" spans="1:18" s="81" customFormat="1" x14ac:dyDescent="0.2">
      <c r="A6199"/>
      <c r="B6199" s="1"/>
      <c r="C6199"/>
      <c r="D6199" s="80"/>
      <c r="E6199" s="1"/>
      <c r="F6199" s="46"/>
      <c r="G6199" s="13"/>
      <c r="H6199" s="13"/>
      <c r="I6199" s="13"/>
      <c r="J6199" s="13"/>
      <c r="K6199" s="13"/>
      <c r="L6199"/>
      <c r="M6199"/>
      <c r="N6199" s="117"/>
      <c r="O6199" s="117"/>
      <c r="P6199" s="117"/>
      <c r="Q6199" s="117"/>
      <c r="R6199" s="117"/>
    </row>
    <row r="6200" spans="1:18" s="81" customFormat="1" x14ac:dyDescent="0.2">
      <c r="A6200"/>
      <c r="B6200" s="1"/>
      <c r="C6200"/>
      <c r="D6200" s="80"/>
      <c r="E6200" s="1"/>
      <c r="F6200" s="46"/>
      <c r="G6200" s="13"/>
      <c r="H6200" s="13"/>
      <c r="I6200" s="13"/>
      <c r="J6200" s="13"/>
      <c r="K6200" s="13"/>
      <c r="L6200"/>
      <c r="M6200"/>
      <c r="N6200" s="117"/>
      <c r="O6200" s="117"/>
      <c r="P6200" s="117"/>
      <c r="Q6200" s="117"/>
      <c r="R6200" s="117"/>
    </row>
    <row r="6201" spans="1:18" s="81" customFormat="1" x14ac:dyDescent="0.2">
      <c r="A6201"/>
      <c r="B6201" s="1"/>
      <c r="C6201"/>
      <c r="D6201" s="80"/>
      <c r="E6201" s="1"/>
      <c r="F6201" s="46"/>
      <c r="G6201" s="13"/>
      <c r="H6201" s="13"/>
      <c r="I6201" s="13"/>
      <c r="J6201" s="13"/>
      <c r="K6201" s="13"/>
      <c r="L6201"/>
      <c r="M6201"/>
      <c r="N6201" s="117"/>
      <c r="O6201" s="117"/>
      <c r="P6201" s="117"/>
      <c r="Q6201" s="117"/>
      <c r="R6201" s="117"/>
    </row>
    <row r="6202" spans="1:18" s="81" customFormat="1" x14ac:dyDescent="0.2">
      <c r="A6202"/>
      <c r="B6202" s="1"/>
      <c r="C6202"/>
      <c r="D6202" s="80"/>
      <c r="E6202" s="1"/>
      <c r="F6202" s="46"/>
      <c r="G6202" s="13"/>
      <c r="H6202" s="13"/>
      <c r="I6202" s="13"/>
      <c r="J6202" s="13"/>
      <c r="K6202" s="13"/>
      <c r="L6202"/>
      <c r="M6202"/>
      <c r="N6202" s="117"/>
      <c r="O6202" s="117"/>
      <c r="P6202" s="117"/>
      <c r="Q6202" s="117"/>
      <c r="R6202" s="117"/>
    </row>
    <row r="6203" spans="1:18" s="81" customFormat="1" x14ac:dyDescent="0.2">
      <c r="A6203"/>
      <c r="B6203" s="1"/>
      <c r="C6203"/>
      <c r="D6203" s="80"/>
      <c r="E6203" s="1"/>
      <c r="F6203" s="46"/>
      <c r="G6203" s="13"/>
      <c r="H6203" s="13"/>
      <c r="I6203" s="13"/>
      <c r="J6203" s="13"/>
      <c r="K6203" s="13"/>
      <c r="L6203"/>
      <c r="M6203"/>
      <c r="N6203" s="117"/>
      <c r="O6203" s="117"/>
      <c r="P6203" s="117"/>
      <c r="Q6203" s="117"/>
      <c r="R6203" s="117"/>
    </row>
    <row r="6204" spans="1:18" s="81" customFormat="1" x14ac:dyDescent="0.2">
      <c r="A6204"/>
      <c r="B6204" s="1"/>
      <c r="C6204"/>
      <c r="D6204" s="80"/>
      <c r="E6204" s="1"/>
      <c r="F6204" s="46"/>
      <c r="G6204" s="13"/>
      <c r="H6204" s="13"/>
      <c r="I6204" s="13"/>
      <c r="J6204" s="13"/>
      <c r="K6204" s="13"/>
      <c r="L6204"/>
      <c r="M6204"/>
      <c r="N6204" s="117"/>
      <c r="O6204" s="117"/>
      <c r="P6204" s="117"/>
      <c r="Q6204" s="117"/>
      <c r="R6204" s="117"/>
    </row>
    <row r="6205" spans="1:18" s="81" customFormat="1" x14ac:dyDescent="0.2">
      <c r="A6205"/>
      <c r="B6205" s="1"/>
      <c r="C6205"/>
      <c r="D6205" s="80"/>
      <c r="E6205" s="1"/>
      <c r="F6205" s="46"/>
      <c r="G6205" s="13"/>
      <c r="H6205" s="13"/>
      <c r="I6205" s="13"/>
      <c r="J6205" s="13"/>
      <c r="K6205" s="13"/>
      <c r="L6205"/>
      <c r="M6205"/>
      <c r="N6205" s="117"/>
      <c r="O6205" s="117"/>
      <c r="P6205" s="117"/>
      <c r="Q6205" s="117"/>
      <c r="R6205" s="117"/>
    </row>
    <row r="6206" spans="1:18" s="81" customFormat="1" x14ac:dyDescent="0.2">
      <c r="A6206"/>
      <c r="B6206" s="1"/>
      <c r="C6206"/>
      <c r="D6206" s="80"/>
      <c r="E6206" s="1"/>
      <c r="F6206" s="46"/>
      <c r="G6206" s="13"/>
      <c r="H6206" s="13"/>
      <c r="I6206" s="13"/>
      <c r="J6206" s="13"/>
      <c r="K6206" s="13"/>
      <c r="L6206"/>
      <c r="M6206"/>
      <c r="N6206" s="117"/>
      <c r="O6206" s="117"/>
      <c r="P6206" s="117"/>
      <c r="Q6206" s="117"/>
      <c r="R6206" s="117"/>
    </row>
    <row r="6207" spans="1:18" s="81" customFormat="1" x14ac:dyDescent="0.2">
      <c r="A6207"/>
      <c r="B6207" s="1"/>
      <c r="C6207"/>
      <c r="D6207" s="80"/>
      <c r="E6207" s="1"/>
      <c r="F6207" s="46"/>
      <c r="G6207" s="13"/>
      <c r="H6207" s="13"/>
      <c r="I6207" s="13"/>
      <c r="J6207" s="13"/>
      <c r="K6207" s="13"/>
      <c r="L6207"/>
      <c r="M6207"/>
      <c r="N6207" s="117"/>
      <c r="O6207" s="117"/>
      <c r="P6207" s="117"/>
      <c r="Q6207" s="117"/>
      <c r="R6207" s="117"/>
    </row>
    <row r="6208" spans="1:18" s="81" customFormat="1" x14ac:dyDescent="0.2">
      <c r="A6208"/>
      <c r="B6208" s="1"/>
      <c r="C6208"/>
      <c r="D6208" s="80"/>
      <c r="E6208" s="1"/>
      <c r="F6208" s="46"/>
      <c r="G6208" s="13"/>
      <c r="H6208" s="13"/>
      <c r="I6208" s="13"/>
      <c r="J6208" s="13"/>
      <c r="K6208" s="13"/>
      <c r="L6208"/>
      <c r="M6208"/>
      <c r="N6208" s="117"/>
      <c r="O6208" s="117"/>
      <c r="P6208" s="117"/>
      <c r="Q6208" s="117"/>
      <c r="R6208" s="117"/>
    </row>
    <row r="6209" spans="1:18" s="81" customFormat="1" x14ac:dyDescent="0.2">
      <c r="A6209"/>
      <c r="B6209" s="1"/>
      <c r="C6209"/>
      <c r="D6209" s="80"/>
      <c r="E6209" s="1"/>
      <c r="F6209" s="46"/>
      <c r="G6209" s="13"/>
      <c r="H6209" s="13"/>
      <c r="I6209" s="13"/>
      <c r="J6209" s="13"/>
      <c r="K6209" s="13"/>
      <c r="L6209"/>
      <c r="M6209"/>
      <c r="N6209" s="117"/>
      <c r="O6209" s="117"/>
      <c r="P6209" s="117"/>
      <c r="Q6209" s="117"/>
      <c r="R6209" s="117"/>
    </row>
    <row r="6210" spans="1:18" s="81" customFormat="1" x14ac:dyDescent="0.2">
      <c r="A6210"/>
      <c r="B6210" s="1"/>
      <c r="C6210"/>
      <c r="D6210" s="80"/>
      <c r="E6210" s="1"/>
      <c r="F6210" s="46"/>
      <c r="G6210" s="13"/>
      <c r="H6210" s="13"/>
      <c r="I6210" s="13"/>
      <c r="J6210" s="13"/>
      <c r="K6210" s="13"/>
      <c r="L6210"/>
      <c r="M6210"/>
      <c r="N6210" s="117"/>
      <c r="O6210" s="117"/>
      <c r="P6210" s="117"/>
      <c r="Q6210" s="117"/>
      <c r="R6210" s="117"/>
    </row>
    <row r="6211" spans="1:18" s="81" customFormat="1" x14ac:dyDescent="0.2">
      <c r="A6211"/>
      <c r="B6211" s="1"/>
      <c r="C6211"/>
      <c r="D6211" s="80"/>
      <c r="E6211" s="1"/>
      <c r="F6211" s="46"/>
      <c r="G6211" s="13"/>
      <c r="H6211" s="13"/>
      <c r="I6211" s="13"/>
      <c r="J6211" s="13"/>
      <c r="K6211" s="13"/>
      <c r="L6211"/>
      <c r="M6211"/>
      <c r="N6211" s="117"/>
      <c r="O6211" s="117"/>
      <c r="P6211" s="117"/>
      <c r="Q6211" s="117"/>
      <c r="R6211" s="117"/>
    </row>
    <row r="6212" spans="1:18" s="81" customFormat="1" x14ac:dyDescent="0.2">
      <c r="A6212"/>
      <c r="B6212" s="1"/>
      <c r="C6212"/>
      <c r="D6212" s="80"/>
      <c r="E6212" s="1"/>
      <c r="F6212" s="46"/>
      <c r="G6212" s="13"/>
      <c r="H6212" s="13"/>
      <c r="I6212" s="13"/>
      <c r="J6212" s="13"/>
      <c r="K6212" s="13"/>
      <c r="L6212"/>
      <c r="M6212"/>
      <c r="N6212" s="117"/>
      <c r="O6212" s="117"/>
      <c r="P6212" s="117"/>
      <c r="Q6212" s="117"/>
      <c r="R6212" s="117"/>
    </row>
    <row r="6213" spans="1:18" s="81" customFormat="1" x14ac:dyDescent="0.2">
      <c r="A6213"/>
      <c r="B6213" s="1"/>
      <c r="C6213"/>
      <c r="D6213" s="80"/>
      <c r="E6213" s="1"/>
      <c r="F6213" s="46"/>
      <c r="G6213" s="13"/>
      <c r="H6213" s="13"/>
      <c r="I6213" s="13"/>
      <c r="J6213" s="13"/>
      <c r="K6213" s="13"/>
      <c r="L6213"/>
      <c r="M6213"/>
      <c r="N6213" s="117"/>
      <c r="O6213" s="117"/>
      <c r="P6213" s="117"/>
      <c r="Q6213" s="117"/>
      <c r="R6213" s="117"/>
    </row>
    <row r="6214" spans="1:18" s="81" customFormat="1" x14ac:dyDescent="0.2">
      <c r="A6214"/>
      <c r="B6214" s="1"/>
      <c r="C6214"/>
      <c r="D6214" s="80"/>
      <c r="E6214" s="1"/>
      <c r="F6214" s="46"/>
      <c r="G6214" s="13"/>
      <c r="H6214" s="13"/>
      <c r="I6214" s="13"/>
      <c r="J6214" s="13"/>
      <c r="K6214" s="13"/>
      <c r="L6214"/>
      <c r="M6214"/>
      <c r="N6214" s="117"/>
      <c r="O6214" s="117"/>
      <c r="P6214" s="117"/>
      <c r="Q6214" s="117"/>
      <c r="R6214" s="117"/>
    </row>
    <row r="6215" spans="1:18" s="81" customFormat="1" x14ac:dyDescent="0.2">
      <c r="A6215"/>
      <c r="B6215" s="1"/>
      <c r="C6215"/>
      <c r="D6215" s="80"/>
      <c r="E6215" s="1"/>
      <c r="F6215" s="46"/>
      <c r="G6215" s="13"/>
      <c r="H6215" s="13"/>
      <c r="I6215" s="13"/>
      <c r="J6215" s="13"/>
      <c r="K6215" s="13"/>
      <c r="L6215"/>
      <c r="M6215"/>
      <c r="N6215" s="117"/>
      <c r="O6215" s="117"/>
      <c r="P6215" s="117"/>
      <c r="Q6215" s="117"/>
      <c r="R6215" s="117"/>
    </row>
    <row r="6216" spans="1:18" s="81" customFormat="1" x14ac:dyDescent="0.2">
      <c r="A6216"/>
      <c r="B6216" s="1"/>
      <c r="C6216"/>
      <c r="D6216" s="80"/>
      <c r="E6216" s="1"/>
      <c r="F6216" s="46"/>
      <c r="G6216" s="13"/>
      <c r="H6216" s="13"/>
      <c r="I6216" s="13"/>
      <c r="J6216" s="13"/>
      <c r="K6216" s="13"/>
      <c r="L6216"/>
      <c r="M6216"/>
      <c r="N6216" s="117"/>
      <c r="O6216" s="117"/>
      <c r="P6216" s="117"/>
      <c r="Q6216" s="117"/>
      <c r="R6216" s="117"/>
    </row>
    <row r="6217" spans="1:18" s="81" customFormat="1" x14ac:dyDescent="0.2">
      <c r="A6217"/>
      <c r="B6217" s="1"/>
      <c r="C6217"/>
      <c r="D6217" s="80"/>
      <c r="E6217" s="1"/>
      <c r="F6217" s="46"/>
      <c r="G6217" s="13"/>
      <c r="H6217" s="13"/>
      <c r="I6217" s="13"/>
      <c r="J6217" s="13"/>
      <c r="K6217" s="13"/>
      <c r="L6217"/>
      <c r="M6217"/>
      <c r="N6217" s="117"/>
      <c r="O6217" s="117"/>
      <c r="P6217" s="117"/>
      <c r="Q6217" s="117"/>
      <c r="R6217" s="117"/>
    </row>
    <row r="6218" spans="1:18" s="81" customFormat="1" x14ac:dyDescent="0.2">
      <c r="A6218"/>
      <c r="B6218" s="1"/>
      <c r="C6218"/>
      <c r="D6218" s="80"/>
      <c r="E6218" s="1"/>
      <c r="F6218" s="46"/>
      <c r="G6218" s="13"/>
      <c r="H6218" s="13"/>
      <c r="I6218" s="13"/>
      <c r="J6218" s="13"/>
      <c r="K6218" s="13"/>
      <c r="L6218"/>
      <c r="M6218"/>
      <c r="N6218" s="117"/>
      <c r="O6218" s="117"/>
      <c r="P6218" s="117"/>
      <c r="Q6218" s="117"/>
      <c r="R6218" s="117"/>
    </row>
    <row r="6219" spans="1:18" s="81" customFormat="1" x14ac:dyDescent="0.2">
      <c r="A6219"/>
      <c r="B6219" s="1"/>
      <c r="C6219"/>
      <c r="D6219" s="80"/>
      <c r="E6219" s="1"/>
      <c r="F6219" s="46"/>
      <c r="G6219" s="13"/>
      <c r="H6219" s="13"/>
      <c r="I6219" s="13"/>
      <c r="J6219" s="13"/>
      <c r="K6219" s="13"/>
      <c r="L6219"/>
      <c r="M6219"/>
      <c r="N6219" s="117"/>
      <c r="O6219" s="117"/>
      <c r="P6219" s="117"/>
      <c r="Q6219" s="117"/>
      <c r="R6219" s="117"/>
    </row>
    <row r="6220" spans="1:18" s="81" customFormat="1" x14ac:dyDescent="0.2">
      <c r="A6220"/>
      <c r="B6220" s="1"/>
      <c r="C6220"/>
      <c r="D6220" s="80"/>
      <c r="E6220" s="1"/>
      <c r="F6220" s="46"/>
      <c r="G6220" s="13"/>
      <c r="H6220" s="13"/>
      <c r="I6220" s="13"/>
      <c r="J6220" s="13"/>
      <c r="K6220" s="13"/>
      <c r="L6220"/>
      <c r="M6220"/>
      <c r="N6220" s="117"/>
      <c r="O6220" s="117"/>
      <c r="P6220" s="117"/>
      <c r="Q6220" s="117"/>
      <c r="R6220" s="117"/>
    </row>
    <row r="6221" spans="1:18" s="81" customFormat="1" x14ac:dyDescent="0.2">
      <c r="A6221"/>
      <c r="B6221" s="1"/>
      <c r="C6221"/>
      <c r="D6221" s="80"/>
      <c r="E6221" s="1"/>
      <c r="F6221" s="46"/>
      <c r="G6221" s="13"/>
      <c r="H6221" s="13"/>
      <c r="I6221" s="13"/>
      <c r="J6221" s="13"/>
      <c r="K6221" s="13"/>
      <c r="L6221"/>
      <c r="M6221"/>
      <c r="N6221" s="117"/>
      <c r="O6221" s="117"/>
      <c r="P6221" s="117"/>
      <c r="Q6221" s="117"/>
      <c r="R6221" s="117"/>
    </row>
    <row r="6222" spans="1:18" s="81" customFormat="1" x14ac:dyDescent="0.2">
      <c r="A6222"/>
      <c r="B6222" s="1"/>
      <c r="C6222"/>
      <c r="D6222" s="80"/>
      <c r="E6222" s="1"/>
      <c r="F6222" s="46"/>
      <c r="G6222" s="13"/>
      <c r="H6222" s="13"/>
      <c r="I6222" s="13"/>
      <c r="J6222" s="13"/>
      <c r="K6222" s="13"/>
      <c r="L6222"/>
      <c r="M6222"/>
      <c r="N6222" s="117"/>
      <c r="O6222" s="117"/>
      <c r="P6222" s="117"/>
      <c r="Q6222" s="117"/>
      <c r="R6222" s="117"/>
    </row>
    <row r="6223" spans="1:18" s="81" customFormat="1" x14ac:dyDescent="0.2">
      <c r="A6223"/>
      <c r="B6223" s="1"/>
      <c r="C6223"/>
      <c r="D6223" s="80"/>
      <c r="E6223" s="1"/>
      <c r="F6223" s="46"/>
      <c r="G6223" s="13"/>
      <c r="H6223" s="13"/>
      <c r="I6223" s="13"/>
      <c r="J6223" s="13"/>
      <c r="K6223" s="13"/>
      <c r="L6223"/>
      <c r="M6223"/>
      <c r="N6223" s="117"/>
      <c r="O6223" s="117"/>
      <c r="P6223" s="117"/>
      <c r="Q6223" s="117"/>
      <c r="R6223" s="117"/>
    </row>
    <row r="6224" spans="1:18" s="81" customFormat="1" x14ac:dyDescent="0.2">
      <c r="A6224"/>
      <c r="B6224" s="1"/>
      <c r="C6224"/>
      <c r="D6224" s="80"/>
      <c r="E6224" s="1"/>
      <c r="F6224" s="46"/>
      <c r="G6224" s="13"/>
      <c r="H6224" s="13"/>
      <c r="I6224" s="13"/>
      <c r="J6224" s="13"/>
      <c r="K6224" s="13"/>
      <c r="L6224"/>
      <c r="M6224"/>
      <c r="N6224" s="117"/>
      <c r="O6224" s="117"/>
      <c r="P6224" s="117"/>
      <c r="Q6224" s="117"/>
      <c r="R6224" s="117"/>
    </row>
    <row r="6225" spans="1:18" s="81" customFormat="1" x14ac:dyDescent="0.2">
      <c r="A6225"/>
      <c r="B6225" s="1"/>
      <c r="C6225"/>
      <c r="D6225" s="80"/>
      <c r="E6225" s="1"/>
      <c r="F6225" s="46"/>
      <c r="G6225" s="13"/>
      <c r="H6225" s="13"/>
      <c r="I6225" s="13"/>
      <c r="J6225" s="13"/>
      <c r="K6225" s="13"/>
      <c r="L6225"/>
      <c r="M6225"/>
      <c r="N6225" s="117"/>
      <c r="O6225" s="117"/>
      <c r="P6225" s="117"/>
      <c r="Q6225" s="117"/>
      <c r="R6225" s="117"/>
    </row>
    <row r="6226" spans="1:18" s="81" customFormat="1" x14ac:dyDescent="0.2">
      <c r="A6226"/>
      <c r="B6226" s="1"/>
      <c r="C6226"/>
      <c r="D6226" s="80"/>
      <c r="E6226" s="1"/>
      <c r="F6226" s="46"/>
      <c r="G6226" s="13"/>
      <c r="H6226" s="13"/>
      <c r="I6226" s="13"/>
      <c r="J6226" s="13"/>
      <c r="K6226" s="13"/>
      <c r="L6226"/>
      <c r="M6226"/>
      <c r="N6226" s="117"/>
      <c r="O6226" s="117"/>
      <c r="P6226" s="117"/>
      <c r="Q6226" s="117"/>
      <c r="R6226" s="117"/>
    </row>
    <row r="6227" spans="1:18" s="81" customFormat="1" x14ac:dyDescent="0.2">
      <c r="A6227"/>
      <c r="B6227" s="1"/>
      <c r="C6227"/>
      <c r="D6227" s="80"/>
      <c r="E6227" s="1"/>
      <c r="F6227" s="46"/>
      <c r="G6227" s="13"/>
      <c r="H6227" s="13"/>
      <c r="I6227" s="13"/>
      <c r="J6227" s="13"/>
      <c r="K6227" s="13"/>
      <c r="L6227"/>
      <c r="M6227"/>
      <c r="N6227" s="117"/>
      <c r="O6227" s="117"/>
      <c r="P6227" s="117"/>
      <c r="Q6227" s="117"/>
      <c r="R6227" s="117"/>
    </row>
    <row r="6228" spans="1:18" s="81" customFormat="1" x14ac:dyDescent="0.2">
      <c r="A6228"/>
      <c r="B6228" s="1"/>
      <c r="C6228"/>
      <c r="D6228" s="80"/>
      <c r="E6228" s="1"/>
      <c r="F6228" s="46"/>
      <c r="G6228" s="13"/>
      <c r="H6228" s="13"/>
      <c r="I6228" s="13"/>
      <c r="J6228" s="13"/>
      <c r="K6228" s="13"/>
      <c r="L6228"/>
      <c r="M6228"/>
      <c r="N6228" s="117"/>
      <c r="O6228" s="117"/>
      <c r="P6228" s="117"/>
      <c r="Q6228" s="117"/>
      <c r="R6228" s="117"/>
    </row>
    <row r="6229" spans="1:18" s="81" customFormat="1" x14ac:dyDescent="0.2">
      <c r="A6229"/>
      <c r="B6229" s="1"/>
      <c r="C6229"/>
      <c r="D6229" s="80"/>
      <c r="E6229" s="1"/>
      <c r="F6229" s="46"/>
      <c r="G6229" s="13"/>
      <c r="H6229" s="13"/>
      <c r="I6229" s="13"/>
      <c r="J6229" s="13"/>
      <c r="K6229" s="13"/>
      <c r="L6229"/>
      <c r="M6229"/>
      <c r="N6229" s="117"/>
      <c r="O6229" s="117"/>
      <c r="P6229" s="117"/>
      <c r="Q6229" s="117"/>
      <c r="R6229" s="117"/>
    </row>
    <row r="6230" spans="1:18" s="81" customFormat="1" x14ac:dyDescent="0.2">
      <c r="A6230"/>
      <c r="B6230" s="1"/>
      <c r="C6230"/>
      <c r="D6230" s="80"/>
      <c r="E6230" s="1"/>
      <c r="F6230" s="46"/>
      <c r="G6230" s="13"/>
      <c r="H6230" s="13"/>
      <c r="I6230" s="13"/>
      <c r="J6230" s="13"/>
      <c r="K6230" s="13"/>
      <c r="L6230"/>
      <c r="M6230"/>
      <c r="N6230" s="117"/>
      <c r="O6230" s="117"/>
      <c r="P6230" s="117"/>
      <c r="Q6230" s="117"/>
      <c r="R6230" s="117"/>
    </row>
    <row r="6231" spans="1:18" s="81" customFormat="1" x14ac:dyDescent="0.2">
      <c r="A6231"/>
      <c r="B6231" s="1"/>
      <c r="C6231"/>
      <c r="D6231" s="80"/>
      <c r="E6231" s="1"/>
      <c r="F6231" s="46"/>
      <c r="G6231" s="13"/>
      <c r="H6231" s="13"/>
      <c r="I6231" s="13"/>
      <c r="J6231" s="13"/>
      <c r="K6231" s="13"/>
      <c r="L6231"/>
      <c r="M6231"/>
      <c r="N6231" s="117"/>
      <c r="O6231" s="117"/>
      <c r="P6231" s="117"/>
      <c r="Q6231" s="117"/>
      <c r="R6231" s="117"/>
    </row>
    <row r="6232" spans="1:18" s="81" customFormat="1" x14ac:dyDescent="0.2">
      <c r="A6232"/>
      <c r="B6232" s="1"/>
      <c r="C6232"/>
      <c r="D6232" s="80"/>
      <c r="E6232" s="1"/>
      <c r="F6232" s="46"/>
      <c r="G6232" s="13"/>
      <c r="H6232" s="13"/>
      <c r="I6232" s="13"/>
      <c r="J6232" s="13"/>
      <c r="K6232" s="13"/>
      <c r="L6232"/>
      <c r="M6232"/>
      <c r="N6232" s="117"/>
      <c r="O6232" s="117"/>
      <c r="P6232" s="117"/>
      <c r="Q6232" s="117"/>
      <c r="R6232" s="117"/>
    </row>
    <row r="6233" spans="1:18" s="81" customFormat="1" x14ac:dyDescent="0.2">
      <c r="A6233"/>
      <c r="B6233" s="1"/>
      <c r="C6233"/>
      <c r="D6233" s="80"/>
      <c r="E6233" s="1"/>
      <c r="F6233" s="46"/>
      <c r="G6233" s="13"/>
      <c r="H6233" s="13"/>
      <c r="I6233" s="13"/>
      <c r="J6233" s="13"/>
      <c r="K6233" s="13"/>
      <c r="L6233"/>
      <c r="M6233"/>
      <c r="N6233" s="117"/>
      <c r="O6233" s="117"/>
      <c r="P6233" s="117"/>
      <c r="Q6233" s="117"/>
      <c r="R6233" s="117"/>
    </row>
    <row r="6234" spans="1:18" s="81" customFormat="1" x14ac:dyDescent="0.2">
      <c r="A6234"/>
      <c r="B6234" s="1"/>
      <c r="C6234"/>
      <c r="D6234" s="80"/>
      <c r="E6234" s="1"/>
      <c r="F6234" s="46"/>
      <c r="G6234" s="13"/>
      <c r="H6234" s="13"/>
      <c r="I6234" s="13"/>
      <c r="J6234" s="13"/>
      <c r="K6234" s="13"/>
      <c r="L6234"/>
      <c r="M6234"/>
      <c r="N6234" s="117"/>
      <c r="O6234" s="117"/>
      <c r="P6234" s="117"/>
      <c r="Q6234" s="117"/>
      <c r="R6234" s="117"/>
    </row>
    <row r="6235" spans="1:18" s="81" customFormat="1" x14ac:dyDescent="0.2">
      <c r="A6235"/>
      <c r="B6235" s="1"/>
      <c r="C6235"/>
      <c r="D6235" s="80"/>
      <c r="E6235" s="1"/>
      <c r="F6235" s="46"/>
      <c r="G6235" s="13"/>
      <c r="H6235" s="13"/>
      <c r="I6235" s="13"/>
      <c r="J6235" s="13"/>
      <c r="K6235" s="13"/>
      <c r="L6235"/>
      <c r="M6235"/>
      <c r="N6235" s="117"/>
      <c r="O6235" s="117"/>
      <c r="P6235" s="117"/>
      <c r="Q6235" s="117"/>
      <c r="R6235" s="117"/>
    </row>
    <row r="6236" spans="1:18" s="81" customFormat="1" x14ac:dyDescent="0.2">
      <c r="A6236"/>
      <c r="B6236" s="1"/>
      <c r="C6236"/>
      <c r="D6236" s="80"/>
      <c r="E6236" s="1"/>
      <c r="F6236" s="46"/>
      <c r="G6236" s="13"/>
      <c r="H6236" s="13"/>
      <c r="I6236" s="13"/>
      <c r="J6236" s="13"/>
      <c r="K6236" s="13"/>
      <c r="L6236"/>
      <c r="M6236"/>
      <c r="N6236" s="117"/>
      <c r="O6236" s="117"/>
      <c r="P6236" s="117"/>
      <c r="Q6236" s="117"/>
      <c r="R6236" s="117"/>
    </row>
    <row r="6237" spans="1:18" s="81" customFormat="1" x14ac:dyDescent="0.2">
      <c r="A6237"/>
      <c r="B6237" s="1"/>
      <c r="C6237"/>
      <c r="D6237" s="80"/>
      <c r="E6237" s="1"/>
      <c r="F6237" s="46"/>
      <c r="G6237" s="13"/>
      <c r="H6237" s="13"/>
      <c r="I6237" s="13"/>
      <c r="J6237" s="13"/>
      <c r="K6237" s="13"/>
      <c r="L6237"/>
      <c r="M6237"/>
      <c r="N6237" s="117"/>
      <c r="O6237" s="117"/>
      <c r="P6237" s="117"/>
      <c r="Q6237" s="117"/>
      <c r="R6237" s="117"/>
    </row>
    <row r="6238" spans="1:18" s="81" customFormat="1" x14ac:dyDescent="0.2">
      <c r="A6238"/>
      <c r="B6238" s="1"/>
      <c r="C6238"/>
      <c r="D6238" s="80"/>
      <c r="E6238" s="1"/>
      <c r="F6238" s="46"/>
      <c r="G6238" s="13"/>
      <c r="H6238" s="13"/>
      <c r="I6238" s="13"/>
      <c r="J6238" s="13"/>
      <c r="K6238" s="13"/>
      <c r="L6238"/>
      <c r="M6238"/>
      <c r="N6238" s="117"/>
      <c r="O6238" s="117"/>
      <c r="P6238" s="117"/>
      <c r="Q6238" s="117"/>
      <c r="R6238" s="117"/>
    </row>
    <row r="6239" spans="1:18" s="81" customFormat="1" x14ac:dyDescent="0.2">
      <c r="A6239"/>
      <c r="B6239" s="1"/>
      <c r="C6239"/>
      <c r="D6239" s="80"/>
      <c r="E6239" s="1"/>
      <c r="F6239" s="46"/>
      <c r="G6239" s="13"/>
      <c r="H6239" s="13"/>
      <c r="I6239" s="13"/>
      <c r="J6239" s="13"/>
      <c r="K6239" s="13"/>
      <c r="L6239"/>
      <c r="M6239"/>
      <c r="N6239" s="117"/>
      <c r="O6239" s="117"/>
      <c r="P6239" s="117"/>
      <c r="Q6239" s="117"/>
      <c r="R6239" s="117"/>
    </row>
    <row r="6240" spans="1:18" s="81" customFormat="1" x14ac:dyDescent="0.2">
      <c r="A6240"/>
      <c r="B6240" s="1"/>
      <c r="C6240"/>
      <c r="D6240" s="80"/>
      <c r="E6240" s="1"/>
      <c r="F6240" s="46"/>
      <c r="G6240" s="13"/>
      <c r="H6240" s="13"/>
      <c r="I6240" s="13"/>
      <c r="J6240" s="13"/>
      <c r="K6240" s="13"/>
      <c r="L6240"/>
      <c r="M6240"/>
      <c r="N6240" s="117"/>
      <c r="O6240" s="117"/>
      <c r="P6240" s="117"/>
      <c r="Q6240" s="117"/>
      <c r="R6240" s="117"/>
    </row>
    <row r="6241" spans="1:18" s="81" customFormat="1" x14ac:dyDescent="0.2">
      <c r="A6241"/>
      <c r="B6241" s="1"/>
      <c r="C6241"/>
      <c r="D6241" s="80"/>
      <c r="E6241" s="1"/>
      <c r="F6241" s="46"/>
      <c r="G6241" s="13"/>
      <c r="H6241" s="13"/>
      <c r="I6241" s="13"/>
      <c r="J6241" s="13"/>
      <c r="K6241" s="13"/>
      <c r="L6241"/>
      <c r="M6241"/>
      <c r="N6241" s="117"/>
      <c r="O6241" s="117"/>
      <c r="P6241" s="117"/>
      <c r="Q6241" s="117"/>
      <c r="R6241" s="117"/>
    </row>
    <row r="6242" spans="1:18" s="81" customFormat="1" x14ac:dyDescent="0.2">
      <c r="A6242"/>
      <c r="B6242" s="1"/>
      <c r="C6242"/>
      <c r="D6242" s="80"/>
      <c r="E6242" s="1"/>
      <c r="F6242" s="46"/>
      <c r="G6242" s="13"/>
      <c r="H6242" s="13"/>
      <c r="I6242" s="13"/>
      <c r="J6242" s="13"/>
      <c r="K6242" s="13"/>
      <c r="L6242"/>
      <c r="M6242"/>
      <c r="N6242" s="117"/>
      <c r="O6242" s="117"/>
      <c r="P6242" s="117"/>
      <c r="Q6242" s="117"/>
      <c r="R6242" s="117"/>
    </row>
    <row r="6243" spans="1:18" s="81" customFormat="1" x14ac:dyDescent="0.2">
      <c r="A6243"/>
      <c r="B6243" s="1"/>
      <c r="C6243"/>
      <c r="D6243" s="80"/>
      <c r="E6243" s="1"/>
      <c r="F6243" s="46"/>
      <c r="G6243" s="13"/>
      <c r="H6243" s="13"/>
      <c r="I6243" s="13"/>
      <c r="J6243" s="13"/>
      <c r="K6243" s="13"/>
      <c r="L6243"/>
      <c r="M6243"/>
      <c r="N6243" s="117"/>
      <c r="O6243" s="117"/>
      <c r="P6243" s="117"/>
      <c r="Q6243" s="117"/>
      <c r="R6243" s="117"/>
    </row>
    <row r="6244" spans="1:18" s="81" customFormat="1" x14ac:dyDescent="0.2">
      <c r="A6244"/>
      <c r="B6244" s="1"/>
      <c r="C6244"/>
      <c r="D6244" s="80"/>
      <c r="E6244" s="1"/>
      <c r="F6244" s="46"/>
      <c r="G6244" s="13"/>
      <c r="H6244" s="13"/>
      <c r="I6244" s="13"/>
      <c r="J6244" s="13"/>
      <c r="K6244" s="13"/>
      <c r="L6244"/>
      <c r="M6244"/>
      <c r="N6244" s="117"/>
      <c r="O6244" s="117"/>
      <c r="P6244" s="117"/>
      <c r="Q6244" s="117"/>
      <c r="R6244" s="117"/>
    </row>
    <row r="6245" spans="1:18" s="81" customFormat="1" x14ac:dyDescent="0.2">
      <c r="A6245"/>
      <c r="B6245" s="1"/>
      <c r="C6245"/>
      <c r="D6245" s="80"/>
      <c r="E6245" s="1"/>
      <c r="F6245" s="46"/>
      <c r="G6245" s="13"/>
      <c r="H6245" s="13"/>
      <c r="I6245" s="13"/>
      <c r="J6245" s="13"/>
      <c r="K6245" s="13"/>
      <c r="L6245"/>
      <c r="M6245"/>
      <c r="N6245" s="117"/>
      <c r="O6245" s="117"/>
      <c r="P6245" s="117"/>
      <c r="Q6245" s="117"/>
      <c r="R6245" s="117"/>
    </row>
    <row r="6246" spans="1:18" s="81" customFormat="1" x14ac:dyDescent="0.2">
      <c r="A6246"/>
      <c r="B6246" s="1"/>
      <c r="C6246"/>
      <c r="D6246" s="80"/>
      <c r="E6246" s="1"/>
      <c r="F6246" s="46"/>
      <c r="G6246" s="13"/>
      <c r="H6246" s="13"/>
      <c r="I6246" s="13"/>
      <c r="J6246" s="13"/>
      <c r="K6246" s="13"/>
      <c r="L6246"/>
      <c r="M6246"/>
      <c r="N6246" s="117"/>
      <c r="O6246" s="117"/>
      <c r="P6246" s="117"/>
      <c r="Q6246" s="117"/>
      <c r="R6246" s="117"/>
    </row>
    <row r="6247" spans="1:18" s="81" customFormat="1" x14ac:dyDescent="0.2">
      <c r="A6247"/>
      <c r="B6247" s="1"/>
      <c r="C6247"/>
      <c r="D6247" s="80"/>
      <c r="E6247" s="1"/>
      <c r="F6247" s="46"/>
      <c r="G6247" s="13"/>
      <c r="H6247" s="13"/>
      <c r="I6247" s="13"/>
      <c r="J6247" s="13"/>
      <c r="K6247" s="13"/>
      <c r="L6247"/>
      <c r="M6247"/>
      <c r="N6247" s="117"/>
      <c r="O6247" s="117"/>
      <c r="P6247" s="117"/>
      <c r="Q6247" s="117"/>
      <c r="R6247" s="117"/>
    </row>
    <row r="6248" spans="1:18" s="81" customFormat="1" x14ac:dyDescent="0.2">
      <c r="A6248"/>
      <c r="B6248" s="1"/>
      <c r="C6248"/>
      <c r="D6248" s="80"/>
      <c r="E6248" s="1"/>
      <c r="F6248" s="46"/>
      <c r="G6248" s="13"/>
      <c r="H6248" s="13"/>
      <c r="I6248" s="13"/>
      <c r="J6248" s="13"/>
      <c r="K6248" s="13"/>
      <c r="L6248"/>
      <c r="M6248"/>
      <c r="N6248" s="117"/>
      <c r="O6248" s="117"/>
      <c r="P6248" s="117"/>
      <c r="Q6248" s="117"/>
      <c r="R6248" s="117"/>
    </row>
    <row r="6249" spans="1:18" s="81" customFormat="1" x14ac:dyDescent="0.2">
      <c r="A6249"/>
      <c r="B6249" s="1"/>
      <c r="C6249"/>
      <c r="D6249" s="80"/>
      <c r="E6249" s="1"/>
      <c r="F6249" s="46"/>
      <c r="G6249" s="13"/>
      <c r="H6249" s="13"/>
      <c r="I6249" s="13"/>
      <c r="J6249" s="13"/>
      <c r="K6249" s="13"/>
      <c r="L6249"/>
      <c r="M6249"/>
      <c r="N6249" s="117"/>
      <c r="O6249" s="117"/>
      <c r="P6249" s="117"/>
      <c r="Q6249" s="117"/>
      <c r="R6249" s="117"/>
    </row>
    <row r="6250" spans="1:18" s="81" customFormat="1" x14ac:dyDescent="0.2">
      <c r="A6250"/>
      <c r="B6250" s="1"/>
      <c r="C6250"/>
      <c r="D6250" s="80"/>
      <c r="E6250" s="1"/>
      <c r="F6250" s="46"/>
      <c r="G6250" s="13"/>
      <c r="H6250" s="13"/>
      <c r="I6250" s="13"/>
      <c r="J6250" s="13"/>
      <c r="K6250" s="13"/>
      <c r="L6250"/>
      <c r="M6250"/>
      <c r="N6250" s="117"/>
      <c r="O6250" s="117"/>
      <c r="P6250" s="117"/>
      <c r="Q6250" s="117"/>
      <c r="R6250" s="117"/>
    </row>
    <row r="6251" spans="1:18" s="81" customFormat="1" x14ac:dyDescent="0.2">
      <c r="A6251"/>
      <c r="B6251" s="1"/>
      <c r="C6251"/>
      <c r="D6251" s="80"/>
      <c r="E6251" s="1"/>
      <c r="F6251" s="46"/>
      <c r="G6251" s="13"/>
      <c r="H6251" s="13"/>
      <c r="I6251" s="13"/>
      <c r="J6251" s="13"/>
      <c r="K6251" s="13"/>
      <c r="L6251"/>
      <c r="M6251"/>
      <c r="N6251" s="117"/>
      <c r="O6251" s="117"/>
      <c r="P6251" s="117"/>
      <c r="Q6251" s="117"/>
      <c r="R6251" s="117"/>
    </row>
    <row r="6252" spans="1:18" s="81" customFormat="1" x14ac:dyDescent="0.2">
      <c r="A6252"/>
      <c r="B6252" s="1"/>
      <c r="C6252"/>
      <c r="D6252" s="80"/>
      <c r="E6252" s="1"/>
      <c r="F6252" s="46"/>
      <c r="G6252" s="13"/>
      <c r="H6252" s="13"/>
      <c r="I6252" s="13"/>
      <c r="J6252" s="13"/>
      <c r="K6252" s="13"/>
      <c r="L6252"/>
      <c r="M6252"/>
      <c r="N6252" s="117"/>
      <c r="O6252" s="117"/>
      <c r="P6252" s="117"/>
      <c r="Q6252" s="117"/>
      <c r="R6252" s="117"/>
    </row>
    <row r="6253" spans="1:18" s="81" customFormat="1" x14ac:dyDescent="0.2">
      <c r="A6253"/>
      <c r="B6253" s="1"/>
      <c r="C6253"/>
      <c r="D6253" s="80"/>
      <c r="E6253" s="1"/>
      <c r="F6253" s="46"/>
      <c r="G6253" s="13"/>
      <c r="H6253" s="13"/>
      <c r="I6253" s="13"/>
      <c r="J6253" s="13"/>
      <c r="K6253" s="13"/>
      <c r="L6253"/>
      <c r="M6253"/>
      <c r="N6253" s="117"/>
      <c r="O6253" s="117"/>
      <c r="P6253" s="117"/>
      <c r="Q6253" s="117"/>
      <c r="R6253" s="117"/>
    </row>
    <row r="6254" spans="1:18" s="81" customFormat="1" x14ac:dyDescent="0.2">
      <c r="A6254"/>
      <c r="B6254" s="1"/>
      <c r="C6254"/>
      <c r="D6254" s="80"/>
      <c r="E6254" s="1"/>
      <c r="F6254" s="46"/>
      <c r="G6254" s="13"/>
      <c r="H6254" s="13"/>
      <c r="I6254" s="13"/>
      <c r="J6254" s="13"/>
      <c r="K6254" s="13"/>
      <c r="L6254"/>
      <c r="M6254"/>
      <c r="N6254" s="117"/>
      <c r="O6254" s="117"/>
      <c r="P6254" s="117"/>
      <c r="Q6254" s="117"/>
      <c r="R6254" s="117"/>
    </row>
    <row r="6255" spans="1:18" s="81" customFormat="1" x14ac:dyDescent="0.2">
      <c r="A6255"/>
      <c r="B6255" s="1"/>
      <c r="C6255"/>
      <c r="D6255" s="80"/>
      <c r="E6255" s="1"/>
      <c r="F6255" s="46"/>
      <c r="G6255" s="13"/>
      <c r="H6255" s="13"/>
      <c r="I6255" s="13"/>
      <c r="J6255" s="13"/>
      <c r="K6255" s="13"/>
      <c r="L6255"/>
      <c r="M6255"/>
      <c r="N6255" s="117"/>
      <c r="O6255" s="117"/>
      <c r="P6255" s="117"/>
      <c r="Q6255" s="117"/>
      <c r="R6255" s="117"/>
    </row>
    <row r="6256" spans="1:18" s="81" customFormat="1" x14ac:dyDescent="0.2">
      <c r="A6256"/>
      <c r="B6256" s="1"/>
      <c r="C6256"/>
      <c r="D6256" s="80"/>
      <c r="E6256" s="1"/>
      <c r="F6256" s="46"/>
      <c r="G6256" s="13"/>
      <c r="H6256" s="13"/>
      <c r="I6256" s="13"/>
      <c r="J6256" s="13"/>
      <c r="K6256" s="13"/>
      <c r="L6256"/>
      <c r="M6256"/>
      <c r="N6256" s="117"/>
      <c r="O6256" s="117"/>
      <c r="P6256" s="117"/>
      <c r="Q6256" s="117"/>
      <c r="R6256" s="117"/>
    </row>
    <row r="6257" spans="1:18" s="81" customFormat="1" x14ac:dyDescent="0.2">
      <c r="A6257"/>
      <c r="B6257" s="1"/>
      <c r="C6257"/>
      <c r="D6257" s="80"/>
      <c r="E6257" s="1"/>
      <c r="F6257" s="46"/>
      <c r="G6257" s="13"/>
      <c r="H6257" s="13"/>
      <c r="I6257" s="13"/>
      <c r="J6257" s="13"/>
      <c r="K6257" s="13"/>
      <c r="L6257"/>
      <c r="M6257"/>
      <c r="N6257" s="117"/>
      <c r="O6257" s="117"/>
      <c r="P6257" s="117"/>
      <c r="Q6257" s="117"/>
      <c r="R6257" s="117"/>
    </row>
    <row r="6258" spans="1:18" s="81" customFormat="1" x14ac:dyDescent="0.2">
      <c r="A6258"/>
      <c r="B6258" s="1"/>
      <c r="C6258"/>
      <c r="D6258" s="80"/>
      <c r="E6258" s="1"/>
      <c r="F6258" s="46"/>
      <c r="G6258" s="13"/>
      <c r="H6258" s="13"/>
      <c r="I6258" s="13"/>
      <c r="J6258" s="13"/>
      <c r="K6258" s="13"/>
      <c r="L6258"/>
      <c r="M6258"/>
      <c r="N6258" s="117"/>
      <c r="O6258" s="117"/>
      <c r="P6258" s="117"/>
      <c r="Q6258" s="117"/>
      <c r="R6258" s="117"/>
    </row>
    <row r="6259" spans="1:18" s="81" customFormat="1" x14ac:dyDescent="0.2">
      <c r="A6259"/>
      <c r="B6259" s="1"/>
      <c r="C6259"/>
      <c r="D6259" s="80"/>
      <c r="E6259" s="1"/>
      <c r="F6259" s="46"/>
      <c r="G6259" s="13"/>
      <c r="H6259" s="13"/>
      <c r="I6259" s="13"/>
      <c r="J6259" s="13"/>
      <c r="K6259" s="13"/>
      <c r="L6259"/>
      <c r="M6259"/>
      <c r="N6259" s="117"/>
      <c r="O6259" s="117"/>
      <c r="P6259" s="117"/>
      <c r="Q6259" s="117"/>
      <c r="R6259" s="117"/>
    </row>
    <row r="6260" spans="1:18" s="81" customFormat="1" x14ac:dyDescent="0.2">
      <c r="A6260"/>
      <c r="B6260" s="1"/>
      <c r="C6260"/>
      <c r="D6260" s="80"/>
      <c r="E6260" s="1"/>
      <c r="F6260" s="46"/>
      <c r="G6260" s="13"/>
      <c r="H6260" s="13"/>
      <c r="I6260" s="13"/>
      <c r="J6260" s="13"/>
      <c r="K6260" s="13"/>
      <c r="L6260"/>
      <c r="M6260"/>
      <c r="N6260" s="117"/>
      <c r="O6260" s="117"/>
      <c r="P6260" s="117"/>
      <c r="Q6260" s="117"/>
      <c r="R6260" s="117"/>
    </row>
    <row r="6261" spans="1:18" s="81" customFormat="1" x14ac:dyDescent="0.2">
      <c r="A6261"/>
      <c r="B6261" s="1"/>
      <c r="C6261"/>
      <c r="D6261" s="80"/>
      <c r="E6261" s="1"/>
      <c r="F6261" s="46"/>
      <c r="G6261" s="13"/>
      <c r="H6261" s="13"/>
      <c r="I6261" s="13"/>
      <c r="J6261" s="13"/>
      <c r="K6261" s="13"/>
      <c r="L6261"/>
      <c r="M6261"/>
      <c r="N6261" s="117"/>
      <c r="O6261" s="117"/>
      <c r="P6261" s="117"/>
      <c r="Q6261" s="117"/>
      <c r="R6261" s="117"/>
    </row>
    <row r="6262" spans="1:18" s="81" customFormat="1" x14ac:dyDescent="0.2">
      <c r="A6262"/>
      <c r="B6262" s="1"/>
      <c r="C6262"/>
      <c r="D6262" s="80"/>
      <c r="E6262" s="1"/>
      <c r="F6262" s="46"/>
      <c r="G6262" s="13"/>
      <c r="H6262" s="13"/>
      <c r="I6262" s="13"/>
      <c r="J6262" s="13"/>
      <c r="K6262" s="13"/>
      <c r="L6262"/>
      <c r="M6262"/>
      <c r="N6262" s="117"/>
      <c r="O6262" s="117"/>
      <c r="P6262" s="117"/>
      <c r="Q6262" s="117"/>
      <c r="R6262" s="117"/>
    </row>
    <row r="6263" spans="1:18" s="81" customFormat="1" x14ac:dyDescent="0.2">
      <c r="A6263"/>
      <c r="B6263" s="1"/>
      <c r="C6263"/>
      <c r="D6263" s="80"/>
      <c r="E6263" s="1"/>
      <c r="F6263" s="46"/>
      <c r="G6263" s="13"/>
      <c r="H6263" s="13"/>
      <c r="I6263" s="13"/>
      <c r="J6263" s="13"/>
      <c r="K6263" s="13"/>
      <c r="L6263"/>
      <c r="M6263"/>
      <c r="N6263" s="117"/>
      <c r="O6263" s="117"/>
      <c r="P6263" s="117"/>
      <c r="Q6263" s="117"/>
      <c r="R6263" s="117"/>
    </row>
    <row r="6264" spans="1:18" s="81" customFormat="1" x14ac:dyDescent="0.2">
      <c r="A6264"/>
      <c r="B6264" s="1"/>
      <c r="C6264"/>
      <c r="D6264" s="80"/>
      <c r="E6264" s="1"/>
      <c r="F6264" s="46"/>
      <c r="G6264" s="13"/>
      <c r="H6264" s="13"/>
      <c r="I6264" s="13"/>
      <c r="J6264" s="13"/>
      <c r="K6264" s="13"/>
      <c r="L6264"/>
      <c r="M6264"/>
      <c r="N6264" s="117"/>
      <c r="O6264" s="117"/>
      <c r="P6264" s="117"/>
      <c r="Q6264" s="117"/>
      <c r="R6264" s="117"/>
    </row>
    <row r="6265" spans="1:18" s="81" customFormat="1" x14ac:dyDescent="0.2">
      <c r="A6265"/>
      <c r="B6265" s="1"/>
      <c r="C6265"/>
      <c r="D6265" s="80"/>
      <c r="E6265" s="1"/>
      <c r="F6265" s="46"/>
      <c r="G6265" s="13"/>
      <c r="H6265" s="13"/>
      <c r="I6265" s="13"/>
      <c r="J6265" s="13"/>
      <c r="K6265" s="13"/>
      <c r="L6265"/>
      <c r="M6265"/>
      <c r="N6265" s="117"/>
      <c r="O6265" s="117"/>
      <c r="P6265" s="117"/>
      <c r="Q6265" s="117"/>
      <c r="R6265" s="117"/>
    </row>
    <row r="6266" spans="1:18" s="81" customFormat="1" x14ac:dyDescent="0.2">
      <c r="A6266"/>
      <c r="B6266" s="1"/>
      <c r="C6266"/>
      <c r="D6266" s="80"/>
      <c r="E6266" s="1"/>
      <c r="F6266" s="46"/>
      <c r="G6266" s="13"/>
      <c r="H6266" s="13"/>
      <c r="I6266" s="13"/>
      <c r="J6266" s="13"/>
      <c r="K6266" s="13"/>
      <c r="L6266"/>
      <c r="M6266"/>
      <c r="N6266" s="117"/>
      <c r="O6266" s="117"/>
      <c r="P6266" s="117"/>
      <c r="Q6266" s="117"/>
      <c r="R6266" s="117"/>
    </row>
    <row r="6267" spans="1:18" s="81" customFormat="1" x14ac:dyDescent="0.2">
      <c r="A6267"/>
      <c r="B6267" s="1"/>
      <c r="C6267"/>
      <c r="D6267" s="80"/>
      <c r="E6267" s="1"/>
      <c r="F6267" s="46"/>
      <c r="G6267" s="13"/>
      <c r="H6267" s="13"/>
      <c r="I6267" s="13"/>
      <c r="J6267" s="13"/>
      <c r="K6267" s="13"/>
      <c r="L6267"/>
      <c r="M6267"/>
      <c r="N6267" s="117"/>
      <c r="O6267" s="117"/>
      <c r="P6267" s="117"/>
      <c r="Q6267" s="117"/>
      <c r="R6267" s="117"/>
    </row>
    <row r="6268" spans="1:18" s="81" customFormat="1" x14ac:dyDescent="0.2">
      <c r="A6268"/>
      <c r="B6268" s="1"/>
      <c r="C6268"/>
      <c r="D6268" s="80"/>
      <c r="E6268" s="1"/>
      <c r="F6268" s="46"/>
      <c r="G6268" s="13"/>
      <c r="H6268" s="13"/>
      <c r="I6268" s="13"/>
      <c r="J6268" s="13"/>
      <c r="K6268" s="13"/>
      <c r="L6268"/>
      <c r="M6268"/>
      <c r="N6268" s="117"/>
      <c r="O6268" s="117"/>
      <c r="P6268" s="117"/>
      <c r="Q6268" s="117"/>
      <c r="R6268" s="117"/>
    </row>
    <row r="6269" spans="1:18" s="81" customFormat="1" x14ac:dyDescent="0.2">
      <c r="A6269"/>
      <c r="B6269" s="1"/>
      <c r="C6269"/>
      <c r="D6269" s="80"/>
      <c r="E6269" s="1"/>
      <c r="F6269" s="46"/>
      <c r="G6269" s="13"/>
      <c r="H6269" s="13"/>
      <c r="I6269" s="13"/>
      <c r="J6269" s="13"/>
      <c r="K6269" s="13"/>
      <c r="L6269"/>
      <c r="M6269"/>
      <c r="N6269" s="117"/>
      <c r="O6269" s="117"/>
      <c r="P6269" s="117"/>
      <c r="Q6269" s="117"/>
      <c r="R6269" s="117"/>
    </row>
    <row r="6270" spans="1:18" s="81" customFormat="1" x14ac:dyDescent="0.2">
      <c r="A6270"/>
      <c r="B6270" s="1"/>
      <c r="C6270"/>
      <c r="D6270" s="80"/>
      <c r="E6270" s="1"/>
      <c r="F6270" s="46"/>
      <c r="G6270" s="13"/>
      <c r="H6270" s="13"/>
      <c r="I6270" s="13"/>
      <c r="J6270" s="13"/>
      <c r="K6270" s="13"/>
      <c r="L6270"/>
      <c r="M6270"/>
      <c r="N6270" s="117"/>
      <c r="O6270" s="117"/>
      <c r="P6270" s="117"/>
      <c r="Q6270" s="117"/>
      <c r="R6270" s="117"/>
    </row>
    <row r="6271" spans="1:18" s="81" customFormat="1" x14ac:dyDescent="0.2">
      <c r="A6271"/>
      <c r="B6271" s="1"/>
      <c r="C6271"/>
      <c r="D6271" s="80"/>
      <c r="E6271" s="1"/>
      <c r="F6271" s="46"/>
      <c r="G6271" s="13"/>
      <c r="H6271" s="13"/>
      <c r="I6271" s="13"/>
      <c r="J6271" s="13"/>
      <c r="K6271" s="13"/>
      <c r="L6271"/>
      <c r="M6271"/>
      <c r="N6271" s="117"/>
      <c r="O6271" s="117"/>
      <c r="P6271" s="117"/>
      <c r="Q6271" s="117"/>
      <c r="R6271" s="117"/>
    </row>
    <row r="6272" spans="1:18" s="81" customFormat="1" x14ac:dyDescent="0.2">
      <c r="A6272"/>
      <c r="B6272" s="1"/>
      <c r="C6272"/>
      <c r="D6272" s="80"/>
      <c r="E6272" s="1"/>
      <c r="F6272" s="46"/>
      <c r="G6272" s="13"/>
      <c r="H6272" s="13"/>
      <c r="I6272" s="13"/>
      <c r="J6272" s="13"/>
      <c r="K6272" s="13"/>
      <c r="L6272"/>
      <c r="M6272"/>
      <c r="N6272" s="117"/>
      <c r="O6272" s="117"/>
      <c r="P6272" s="117"/>
      <c r="Q6272" s="117"/>
      <c r="R6272" s="117"/>
    </row>
    <row r="6273" spans="1:18" s="81" customFormat="1" x14ac:dyDescent="0.2">
      <c r="A6273"/>
      <c r="B6273" s="1"/>
      <c r="C6273"/>
      <c r="D6273" s="80"/>
      <c r="E6273" s="1"/>
      <c r="F6273" s="46"/>
      <c r="G6273" s="13"/>
      <c r="H6273" s="13"/>
      <c r="I6273" s="13"/>
      <c r="J6273" s="13"/>
      <c r="K6273" s="13"/>
      <c r="L6273"/>
      <c r="M6273"/>
      <c r="N6273" s="117"/>
      <c r="O6273" s="117"/>
      <c r="P6273" s="117"/>
      <c r="Q6273" s="117"/>
      <c r="R6273" s="117"/>
    </row>
    <row r="6274" spans="1:18" s="81" customFormat="1" x14ac:dyDescent="0.2">
      <c r="A6274"/>
      <c r="B6274" s="1"/>
      <c r="C6274"/>
      <c r="D6274" s="80"/>
      <c r="E6274" s="1"/>
      <c r="F6274" s="46"/>
      <c r="G6274" s="13"/>
      <c r="H6274" s="13"/>
      <c r="I6274" s="13"/>
      <c r="J6274" s="13"/>
      <c r="K6274" s="13"/>
      <c r="L6274"/>
      <c r="M6274"/>
      <c r="N6274" s="117"/>
      <c r="O6274" s="117"/>
      <c r="P6274" s="117"/>
      <c r="Q6274" s="117"/>
      <c r="R6274" s="117"/>
    </row>
    <row r="6275" spans="1:18" s="81" customFormat="1" x14ac:dyDescent="0.2">
      <c r="A6275"/>
      <c r="B6275" s="1"/>
      <c r="C6275"/>
      <c r="D6275" s="80"/>
      <c r="E6275" s="1"/>
      <c r="F6275" s="46"/>
      <c r="G6275" s="13"/>
      <c r="H6275" s="13"/>
      <c r="I6275" s="13"/>
      <c r="J6275" s="13"/>
      <c r="K6275" s="13"/>
      <c r="L6275"/>
      <c r="M6275"/>
      <c r="N6275" s="117"/>
      <c r="O6275" s="117"/>
      <c r="P6275" s="117"/>
      <c r="Q6275" s="117"/>
      <c r="R6275" s="117"/>
    </row>
    <row r="6276" spans="1:18" s="81" customFormat="1" x14ac:dyDescent="0.2">
      <c r="A6276"/>
      <c r="B6276" s="1"/>
      <c r="C6276"/>
      <c r="D6276" s="80"/>
      <c r="E6276" s="1"/>
      <c r="F6276" s="46"/>
      <c r="G6276" s="13"/>
      <c r="H6276" s="13"/>
      <c r="I6276" s="13"/>
      <c r="J6276" s="13"/>
      <c r="K6276" s="13"/>
      <c r="L6276"/>
      <c r="M6276"/>
      <c r="N6276" s="117"/>
      <c r="O6276" s="117"/>
      <c r="P6276" s="117"/>
      <c r="Q6276" s="117"/>
      <c r="R6276" s="117"/>
    </row>
    <row r="6277" spans="1:18" s="81" customFormat="1" x14ac:dyDescent="0.2">
      <c r="A6277"/>
      <c r="B6277" s="1"/>
      <c r="C6277"/>
      <c r="D6277" s="80"/>
      <c r="E6277" s="1"/>
      <c r="F6277" s="46"/>
      <c r="G6277" s="13"/>
      <c r="H6277" s="13"/>
      <c r="I6277" s="13"/>
      <c r="J6277" s="13"/>
      <c r="K6277" s="13"/>
      <c r="L6277"/>
      <c r="M6277"/>
      <c r="N6277" s="117"/>
      <c r="O6277" s="117"/>
      <c r="P6277" s="117"/>
      <c r="Q6277" s="117"/>
      <c r="R6277" s="117"/>
    </row>
    <row r="6278" spans="1:18" s="81" customFormat="1" x14ac:dyDescent="0.2">
      <c r="A6278"/>
      <c r="B6278" s="1"/>
      <c r="C6278"/>
      <c r="D6278" s="80"/>
      <c r="E6278" s="1"/>
      <c r="F6278" s="46"/>
      <c r="G6278" s="13"/>
      <c r="H6278" s="13"/>
      <c r="I6278" s="13"/>
      <c r="J6278" s="13"/>
      <c r="K6278" s="13"/>
      <c r="L6278"/>
      <c r="M6278"/>
      <c r="N6278" s="117"/>
      <c r="O6278" s="117"/>
      <c r="P6278" s="117"/>
      <c r="Q6278" s="117"/>
      <c r="R6278" s="117"/>
    </row>
    <row r="6279" spans="1:18" s="81" customFormat="1" x14ac:dyDescent="0.2">
      <c r="A6279"/>
      <c r="B6279" s="1"/>
      <c r="C6279"/>
      <c r="D6279" s="80"/>
      <c r="E6279" s="1"/>
      <c r="F6279" s="46"/>
      <c r="G6279" s="13"/>
      <c r="H6279" s="13"/>
      <c r="I6279" s="13"/>
      <c r="J6279" s="13"/>
      <c r="K6279" s="13"/>
      <c r="L6279"/>
      <c r="M6279"/>
      <c r="N6279" s="117"/>
      <c r="O6279" s="117"/>
      <c r="P6279" s="117"/>
      <c r="Q6279" s="117"/>
      <c r="R6279" s="117"/>
    </row>
    <row r="6280" spans="1:18" s="81" customFormat="1" x14ac:dyDescent="0.2">
      <c r="A6280"/>
      <c r="B6280" s="1"/>
      <c r="C6280"/>
      <c r="D6280" s="80"/>
      <c r="E6280" s="1"/>
      <c r="F6280" s="46"/>
      <c r="G6280" s="13"/>
      <c r="H6280" s="13"/>
      <c r="I6280" s="13"/>
      <c r="J6280" s="13"/>
      <c r="K6280" s="13"/>
      <c r="L6280"/>
      <c r="M6280"/>
      <c r="N6280" s="117"/>
      <c r="O6280" s="117"/>
      <c r="P6280" s="117"/>
      <c r="Q6280" s="117"/>
      <c r="R6280" s="117"/>
    </row>
    <row r="6281" spans="1:18" s="81" customFormat="1" x14ac:dyDescent="0.2">
      <c r="A6281"/>
      <c r="B6281" s="1"/>
      <c r="C6281"/>
      <c r="D6281" s="80"/>
      <c r="E6281" s="1"/>
      <c r="F6281" s="46"/>
      <c r="G6281" s="13"/>
      <c r="H6281" s="13"/>
      <c r="I6281" s="13"/>
      <c r="J6281" s="13"/>
      <c r="K6281" s="13"/>
      <c r="L6281"/>
      <c r="M6281"/>
      <c r="N6281" s="117"/>
      <c r="O6281" s="117"/>
      <c r="P6281" s="117"/>
      <c r="Q6281" s="117"/>
      <c r="R6281" s="117"/>
    </row>
    <row r="6282" spans="1:18" s="81" customFormat="1" x14ac:dyDescent="0.2">
      <c r="A6282"/>
      <c r="B6282" s="1"/>
      <c r="C6282"/>
      <c r="D6282" s="80"/>
      <c r="E6282" s="1"/>
      <c r="F6282" s="46"/>
      <c r="G6282" s="13"/>
      <c r="H6282" s="13"/>
      <c r="I6282" s="13"/>
      <c r="J6282" s="13"/>
      <c r="K6282" s="13"/>
      <c r="L6282"/>
      <c r="M6282"/>
      <c r="N6282" s="117"/>
      <c r="O6282" s="117"/>
      <c r="P6282" s="117"/>
      <c r="Q6282" s="117"/>
      <c r="R6282" s="117"/>
    </row>
    <row r="6283" spans="1:18" s="81" customFormat="1" x14ac:dyDescent="0.2">
      <c r="A6283"/>
      <c r="B6283" s="1"/>
      <c r="C6283"/>
      <c r="D6283" s="80"/>
      <c r="E6283" s="1"/>
      <c r="F6283" s="46"/>
      <c r="G6283" s="13"/>
      <c r="H6283" s="13"/>
      <c r="I6283" s="13"/>
      <c r="J6283" s="13"/>
      <c r="K6283" s="13"/>
      <c r="L6283"/>
      <c r="M6283"/>
      <c r="N6283" s="117"/>
      <c r="O6283" s="117"/>
      <c r="P6283" s="117"/>
      <c r="Q6283" s="117"/>
      <c r="R6283" s="117"/>
    </row>
    <row r="6284" spans="1:18" s="81" customFormat="1" x14ac:dyDescent="0.2">
      <c r="A6284"/>
      <c r="B6284" s="1"/>
      <c r="C6284"/>
      <c r="D6284" s="80"/>
      <c r="E6284" s="1"/>
      <c r="F6284" s="46"/>
      <c r="G6284" s="13"/>
      <c r="H6284" s="13"/>
      <c r="I6284" s="13"/>
      <c r="J6284" s="13"/>
      <c r="K6284" s="13"/>
      <c r="L6284"/>
      <c r="M6284"/>
      <c r="N6284" s="117"/>
      <c r="O6284" s="117"/>
      <c r="P6284" s="117"/>
      <c r="Q6284" s="117"/>
      <c r="R6284" s="117"/>
    </row>
    <row r="6285" spans="1:18" s="81" customFormat="1" x14ac:dyDescent="0.2">
      <c r="A6285"/>
      <c r="B6285" s="1"/>
      <c r="C6285"/>
      <c r="D6285" s="80"/>
      <c r="E6285" s="1"/>
      <c r="F6285" s="46"/>
      <c r="G6285" s="13"/>
      <c r="H6285" s="13"/>
      <c r="I6285" s="13"/>
      <c r="J6285" s="13"/>
      <c r="K6285" s="13"/>
      <c r="L6285"/>
      <c r="M6285"/>
      <c r="N6285" s="117"/>
      <c r="O6285" s="117"/>
      <c r="P6285" s="117"/>
      <c r="Q6285" s="117"/>
      <c r="R6285" s="117"/>
    </row>
    <row r="6286" spans="1:18" s="81" customFormat="1" x14ac:dyDescent="0.2">
      <c r="A6286"/>
      <c r="B6286" s="1"/>
      <c r="C6286"/>
      <c r="D6286" s="80"/>
      <c r="E6286" s="1"/>
      <c r="F6286" s="46"/>
      <c r="G6286" s="13"/>
      <c r="H6286" s="13"/>
      <c r="I6286" s="13"/>
      <c r="J6286" s="13"/>
      <c r="K6286" s="13"/>
      <c r="L6286"/>
      <c r="M6286"/>
      <c r="N6286" s="117"/>
      <c r="O6286" s="117"/>
      <c r="P6286" s="117"/>
      <c r="Q6286" s="117"/>
      <c r="R6286" s="117"/>
    </row>
    <row r="6287" spans="1:18" s="81" customFormat="1" x14ac:dyDescent="0.2">
      <c r="A6287"/>
      <c r="B6287" s="1"/>
      <c r="C6287"/>
      <c r="D6287" s="80"/>
      <c r="E6287" s="1"/>
      <c r="F6287" s="46"/>
      <c r="G6287" s="13"/>
      <c r="H6287" s="13"/>
      <c r="I6287" s="13"/>
      <c r="J6287" s="13"/>
      <c r="K6287" s="13"/>
      <c r="L6287"/>
      <c r="M6287"/>
      <c r="N6287" s="117"/>
      <c r="O6287" s="117"/>
      <c r="P6287" s="117"/>
      <c r="Q6287" s="117"/>
      <c r="R6287" s="117"/>
    </row>
    <row r="6288" spans="1:18" s="81" customFormat="1" x14ac:dyDescent="0.2">
      <c r="A6288"/>
      <c r="B6288" s="1"/>
      <c r="C6288"/>
      <c r="D6288" s="80"/>
      <c r="E6288" s="1"/>
      <c r="F6288" s="46"/>
      <c r="G6288" s="13"/>
      <c r="H6288" s="13"/>
      <c r="I6288" s="13"/>
      <c r="J6288" s="13"/>
      <c r="K6288" s="13"/>
      <c r="L6288"/>
      <c r="M6288"/>
      <c r="N6288" s="117"/>
      <c r="O6288" s="117"/>
      <c r="P6288" s="117"/>
      <c r="Q6288" s="117"/>
      <c r="R6288" s="117"/>
    </row>
    <row r="6289" spans="1:18" s="81" customFormat="1" x14ac:dyDescent="0.2">
      <c r="A6289"/>
      <c r="B6289" s="1"/>
      <c r="C6289"/>
      <c r="D6289" s="80"/>
      <c r="E6289" s="1"/>
      <c r="F6289" s="46"/>
      <c r="G6289" s="13"/>
      <c r="H6289" s="13"/>
      <c r="I6289" s="13"/>
      <c r="J6289" s="13"/>
      <c r="K6289" s="13"/>
      <c r="L6289"/>
      <c r="M6289"/>
      <c r="N6289" s="117"/>
      <c r="O6289" s="117"/>
      <c r="P6289" s="117"/>
      <c r="Q6289" s="117"/>
      <c r="R6289" s="117"/>
    </row>
    <row r="6290" spans="1:18" s="81" customFormat="1" x14ac:dyDescent="0.2">
      <c r="A6290"/>
      <c r="B6290" s="1"/>
      <c r="C6290"/>
      <c r="D6290" s="80"/>
      <c r="E6290" s="1"/>
      <c r="F6290" s="46"/>
      <c r="G6290" s="13"/>
      <c r="H6290" s="13"/>
      <c r="I6290" s="13"/>
      <c r="J6290" s="13"/>
      <c r="K6290" s="13"/>
      <c r="L6290"/>
      <c r="M6290"/>
      <c r="N6290" s="117"/>
      <c r="O6290" s="117"/>
      <c r="P6290" s="117"/>
      <c r="Q6290" s="117"/>
      <c r="R6290" s="117"/>
    </row>
    <row r="6291" spans="1:18" s="81" customFormat="1" x14ac:dyDescent="0.2">
      <c r="A6291"/>
      <c r="B6291" s="1"/>
      <c r="C6291"/>
      <c r="D6291" s="80"/>
      <c r="E6291" s="1"/>
      <c r="F6291" s="46"/>
      <c r="G6291" s="13"/>
      <c r="H6291" s="13"/>
      <c r="I6291" s="13"/>
      <c r="J6291" s="13"/>
      <c r="K6291" s="13"/>
      <c r="L6291"/>
      <c r="M6291"/>
      <c r="N6291" s="117"/>
      <c r="O6291" s="117"/>
      <c r="P6291" s="117"/>
      <c r="Q6291" s="117"/>
      <c r="R6291" s="117"/>
    </row>
    <row r="6292" spans="1:18" s="81" customFormat="1" x14ac:dyDescent="0.2">
      <c r="A6292"/>
      <c r="B6292" s="1"/>
      <c r="C6292"/>
      <c r="D6292" s="80"/>
      <c r="E6292" s="1"/>
      <c r="F6292" s="46"/>
      <c r="G6292" s="13"/>
      <c r="H6292" s="13"/>
      <c r="I6292" s="13"/>
      <c r="J6292" s="13"/>
      <c r="K6292" s="13"/>
      <c r="L6292"/>
      <c r="M6292"/>
      <c r="N6292" s="117"/>
      <c r="O6292" s="117"/>
      <c r="P6292" s="117"/>
      <c r="Q6292" s="117"/>
      <c r="R6292" s="117"/>
    </row>
    <row r="6293" spans="1:18" s="81" customFormat="1" x14ac:dyDescent="0.2">
      <c r="A6293"/>
      <c r="B6293" s="1"/>
      <c r="C6293"/>
      <c r="D6293" s="80"/>
      <c r="E6293" s="1"/>
      <c r="F6293" s="46"/>
      <c r="G6293" s="13"/>
      <c r="H6293" s="13"/>
      <c r="I6293" s="13"/>
      <c r="J6293" s="13"/>
      <c r="K6293" s="13"/>
      <c r="L6293"/>
      <c r="M6293"/>
      <c r="N6293" s="117"/>
      <c r="O6293" s="117"/>
      <c r="P6293" s="117"/>
      <c r="Q6293" s="117"/>
      <c r="R6293" s="117"/>
    </row>
    <row r="6294" spans="1:18" s="81" customFormat="1" x14ac:dyDescent="0.2">
      <c r="A6294"/>
      <c r="B6294" s="1"/>
      <c r="C6294"/>
      <c r="D6294" s="80"/>
      <c r="E6294" s="1"/>
      <c r="F6294" s="46"/>
      <c r="G6294" s="13"/>
      <c r="H6294" s="13"/>
      <c r="I6294" s="13"/>
      <c r="J6294" s="13"/>
      <c r="K6294" s="13"/>
      <c r="L6294"/>
      <c r="M6294"/>
      <c r="N6294" s="117"/>
      <c r="O6294" s="117"/>
      <c r="P6294" s="117"/>
      <c r="Q6294" s="117"/>
      <c r="R6294" s="117"/>
    </row>
    <row r="6295" spans="1:18" s="81" customFormat="1" x14ac:dyDescent="0.2">
      <c r="A6295"/>
      <c r="B6295" s="1"/>
      <c r="C6295"/>
      <c r="D6295" s="80"/>
      <c r="E6295" s="1"/>
      <c r="F6295" s="46"/>
      <c r="G6295" s="13"/>
      <c r="H6295" s="13"/>
      <c r="I6295" s="13"/>
      <c r="J6295" s="13"/>
      <c r="K6295" s="13"/>
      <c r="L6295"/>
      <c r="M6295"/>
      <c r="N6295" s="117"/>
      <c r="O6295" s="117"/>
      <c r="P6295" s="117"/>
      <c r="Q6295" s="117"/>
      <c r="R6295" s="117"/>
    </row>
    <row r="6296" spans="1:18" s="81" customFormat="1" x14ac:dyDescent="0.2">
      <c r="A6296"/>
      <c r="B6296" s="1"/>
      <c r="C6296"/>
      <c r="D6296" s="80"/>
      <c r="E6296" s="1"/>
      <c r="F6296" s="46"/>
      <c r="G6296" s="13"/>
      <c r="H6296" s="13"/>
      <c r="I6296" s="13"/>
      <c r="J6296" s="13"/>
      <c r="K6296" s="13"/>
      <c r="L6296"/>
      <c r="M6296"/>
      <c r="N6296" s="117"/>
      <c r="O6296" s="117"/>
      <c r="P6296" s="117"/>
      <c r="Q6296" s="117"/>
      <c r="R6296" s="117"/>
    </row>
    <row r="6297" spans="1:18" s="81" customFormat="1" x14ac:dyDescent="0.2">
      <c r="A6297"/>
      <c r="B6297" s="1"/>
      <c r="C6297"/>
      <c r="D6297" s="80"/>
      <c r="E6297" s="1"/>
      <c r="F6297" s="46"/>
      <c r="G6297" s="13"/>
      <c r="H6297" s="13"/>
      <c r="I6297" s="13"/>
      <c r="J6297" s="13"/>
      <c r="K6297" s="13"/>
      <c r="L6297"/>
      <c r="M6297"/>
      <c r="N6297" s="117"/>
      <c r="O6297" s="117"/>
      <c r="P6297" s="117"/>
      <c r="Q6297" s="117"/>
      <c r="R6297" s="117"/>
    </row>
    <row r="6298" spans="1:18" s="81" customFormat="1" x14ac:dyDescent="0.2">
      <c r="A6298"/>
      <c r="B6298" s="1"/>
      <c r="C6298"/>
      <c r="D6298" s="80"/>
      <c r="E6298" s="1"/>
      <c r="F6298" s="46"/>
      <c r="G6298" s="13"/>
      <c r="H6298" s="13"/>
      <c r="I6298" s="13"/>
      <c r="J6298" s="13"/>
      <c r="K6298" s="13"/>
      <c r="L6298"/>
      <c r="M6298"/>
      <c r="N6298" s="117"/>
      <c r="O6298" s="117"/>
      <c r="P6298" s="117"/>
      <c r="Q6298" s="117"/>
      <c r="R6298" s="117"/>
    </row>
    <row r="6299" spans="1:18" s="81" customFormat="1" x14ac:dyDescent="0.2">
      <c r="A6299"/>
      <c r="B6299" s="1"/>
      <c r="C6299"/>
      <c r="D6299" s="80"/>
      <c r="E6299" s="1"/>
      <c r="F6299" s="46"/>
      <c r="G6299" s="13"/>
      <c r="H6299" s="13"/>
      <c r="I6299" s="13"/>
      <c r="J6299" s="13"/>
      <c r="K6299" s="13"/>
      <c r="L6299"/>
      <c r="M6299"/>
      <c r="N6299" s="117"/>
      <c r="O6299" s="117"/>
      <c r="P6299" s="117"/>
      <c r="Q6299" s="117"/>
      <c r="R6299" s="117"/>
    </row>
    <row r="6300" spans="1:18" s="81" customFormat="1" x14ac:dyDescent="0.2">
      <c r="A6300"/>
      <c r="B6300" s="1"/>
      <c r="C6300"/>
      <c r="D6300" s="80"/>
      <c r="E6300" s="1"/>
      <c r="F6300" s="46"/>
      <c r="G6300" s="13"/>
      <c r="H6300" s="13"/>
      <c r="I6300" s="13"/>
      <c r="J6300" s="13"/>
      <c r="K6300" s="13"/>
      <c r="L6300"/>
      <c r="M6300"/>
      <c r="N6300" s="117"/>
      <c r="O6300" s="117"/>
      <c r="P6300" s="117"/>
      <c r="Q6300" s="117"/>
      <c r="R6300" s="117"/>
    </row>
    <row r="6301" spans="1:18" s="81" customFormat="1" x14ac:dyDescent="0.2">
      <c r="A6301"/>
      <c r="B6301" s="1"/>
      <c r="C6301"/>
      <c r="D6301" s="80"/>
      <c r="E6301" s="1"/>
      <c r="F6301" s="46"/>
      <c r="G6301" s="13"/>
      <c r="H6301" s="13"/>
      <c r="I6301" s="13"/>
      <c r="J6301" s="13"/>
      <c r="K6301" s="13"/>
      <c r="L6301"/>
      <c r="M6301"/>
      <c r="N6301" s="117"/>
      <c r="O6301" s="117"/>
      <c r="P6301" s="117"/>
      <c r="Q6301" s="117"/>
      <c r="R6301" s="117"/>
    </row>
    <row r="6302" spans="1:18" s="81" customFormat="1" x14ac:dyDescent="0.2">
      <c r="A6302"/>
      <c r="B6302" s="1"/>
      <c r="C6302"/>
      <c r="D6302" s="80"/>
      <c r="E6302" s="1"/>
      <c r="F6302" s="46"/>
      <c r="G6302" s="13"/>
      <c r="H6302" s="13"/>
      <c r="I6302" s="13"/>
      <c r="J6302" s="13"/>
      <c r="K6302" s="13"/>
      <c r="L6302"/>
      <c r="M6302"/>
      <c r="N6302" s="117"/>
      <c r="O6302" s="117"/>
      <c r="P6302" s="117"/>
      <c r="Q6302" s="117"/>
      <c r="R6302" s="117"/>
    </row>
    <row r="6303" spans="1:18" s="81" customFormat="1" x14ac:dyDescent="0.2">
      <c r="A6303"/>
      <c r="B6303" s="1"/>
      <c r="C6303"/>
      <c r="D6303" s="80"/>
      <c r="E6303" s="1"/>
      <c r="F6303" s="46"/>
      <c r="G6303" s="13"/>
      <c r="H6303" s="13"/>
      <c r="I6303" s="13"/>
      <c r="J6303" s="13"/>
      <c r="K6303" s="13"/>
      <c r="L6303"/>
      <c r="M6303"/>
      <c r="N6303" s="117"/>
      <c r="O6303" s="117"/>
      <c r="P6303" s="117"/>
      <c r="Q6303" s="117"/>
      <c r="R6303" s="117"/>
    </row>
    <row r="6304" spans="1:18" s="81" customFormat="1" x14ac:dyDescent="0.2">
      <c r="A6304"/>
      <c r="B6304" s="1"/>
      <c r="C6304"/>
      <c r="D6304" s="80"/>
      <c r="E6304" s="1"/>
      <c r="F6304" s="46"/>
      <c r="G6304" s="13"/>
      <c r="H6304" s="13"/>
      <c r="I6304" s="13"/>
      <c r="J6304" s="13"/>
      <c r="K6304" s="13"/>
      <c r="L6304"/>
      <c r="M6304"/>
      <c r="N6304" s="117"/>
      <c r="O6304" s="117"/>
      <c r="P6304" s="117"/>
      <c r="Q6304" s="117"/>
      <c r="R6304" s="117"/>
    </row>
    <row r="6305" spans="1:18" s="81" customFormat="1" x14ac:dyDescent="0.2">
      <c r="A6305"/>
      <c r="B6305" s="1"/>
      <c r="C6305"/>
      <c r="D6305" s="80"/>
      <c r="E6305" s="1"/>
      <c r="F6305" s="46"/>
      <c r="G6305" s="13"/>
      <c r="H6305" s="13"/>
      <c r="I6305" s="13"/>
      <c r="J6305" s="13"/>
      <c r="K6305" s="13"/>
      <c r="L6305"/>
      <c r="M6305"/>
      <c r="N6305" s="117"/>
      <c r="O6305" s="117"/>
      <c r="P6305" s="117"/>
      <c r="Q6305" s="117"/>
      <c r="R6305" s="117"/>
    </row>
    <row r="6306" spans="1:18" s="81" customFormat="1" x14ac:dyDescent="0.2">
      <c r="A6306"/>
      <c r="B6306" s="1"/>
      <c r="C6306"/>
      <c r="D6306" s="80"/>
      <c r="E6306" s="1"/>
      <c r="F6306" s="46"/>
      <c r="G6306" s="13"/>
      <c r="H6306" s="13"/>
      <c r="I6306" s="13"/>
      <c r="J6306" s="13"/>
      <c r="K6306" s="13"/>
      <c r="L6306"/>
      <c r="M6306"/>
      <c r="N6306" s="117"/>
      <c r="O6306" s="117"/>
      <c r="P6306" s="117"/>
      <c r="Q6306" s="117"/>
      <c r="R6306" s="117"/>
    </row>
    <row r="6307" spans="1:18" s="81" customFormat="1" x14ac:dyDescent="0.2">
      <c r="A6307"/>
      <c r="B6307" s="1"/>
      <c r="C6307"/>
      <c r="D6307" s="80"/>
      <c r="E6307" s="1"/>
      <c r="F6307" s="46"/>
      <c r="G6307" s="13"/>
      <c r="H6307" s="13"/>
      <c r="I6307" s="13"/>
      <c r="J6307" s="13"/>
      <c r="K6307" s="13"/>
      <c r="L6307"/>
      <c r="M6307"/>
      <c r="N6307" s="117"/>
      <c r="O6307" s="117"/>
      <c r="P6307" s="117"/>
      <c r="Q6307" s="117"/>
      <c r="R6307" s="117"/>
    </row>
    <row r="6308" spans="1:18" s="81" customFormat="1" x14ac:dyDescent="0.2">
      <c r="A6308"/>
      <c r="B6308" s="1"/>
      <c r="C6308"/>
      <c r="D6308" s="80"/>
      <c r="E6308" s="1"/>
      <c r="F6308" s="46"/>
      <c r="G6308" s="13"/>
      <c r="H6308" s="13"/>
      <c r="I6308" s="13"/>
      <c r="J6308" s="13"/>
      <c r="K6308" s="13"/>
      <c r="L6308"/>
      <c r="M6308"/>
      <c r="N6308" s="117"/>
      <c r="O6308" s="117"/>
      <c r="P6308" s="117"/>
      <c r="Q6308" s="117"/>
      <c r="R6308" s="117"/>
    </row>
    <row r="6309" spans="1:18" s="81" customFormat="1" x14ac:dyDescent="0.2">
      <c r="A6309"/>
      <c r="B6309" s="1"/>
      <c r="C6309"/>
      <c r="D6309" s="80"/>
      <c r="E6309" s="1"/>
      <c r="F6309" s="46"/>
      <c r="G6309" s="13"/>
      <c r="H6309" s="13"/>
      <c r="I6309" s="13"/>
      <c r="J6309" s="13"/>
      <c r="K6309" s="13"/>
      <c r="L6309"/>
      <c r="M6309"/>
      <c r="N6309" s="117"/>
      <c r="O6309" s="117"/>
      <c r="P6309" s="117"/>
      <c r="Q6309" s="117"/>
      <c r="R6309" s="117"/>
    </row>
    <row r="6310" spans="1:18" s="81" customFormat="1" x14ac:dyDescent="0.2">
      <c r="A6310"/>
      <c r="B6310" s="1"/>
      <c r="C6310"/>
      <c r="D6310" s="80"/>
      <c r="E6310" s="1"/>
      <c r="F6310" s="46"/>
      <c r="G6310" s="13"/>
      <c r="H6310" s="13"/>
      <c r="I6310" s="13"/>
      <c r="J6310" s="13"/>
      <c r="K6310" s="13"/>
      <c r="L6310"/>
      <c r="M6310"/>
      <c r="N6310" s="117"/>
      <c r="O6310" s="117"/>
      <c r="P6310" s="117"/>
      <c r="Q6310" s="117"/>
      <c r="R6310" s="117"/>
    </row>
    <row r="6311" spans="1:18" s="81" customFormat="1" x14ac:dyDescent="0.2">
      <c r="A6311"/>
      <c r="B6311" s="1"/>
      <c r="C6311"/>
      <c r="D6311" s="80"/>
      <c r="E6311" s="1"/>
      <c r="F6311" s="46"/>
      <c r="G6311" s="13"/>
      <c r="H6311" s="13"/>
      <c r="I6311" s="13"/>
      <c r="J6311" s="13"/>
      <c r="K6311" s="13"/>
      <c r="L6311"/>
      <c r="M6311"/>
      <c r="N6311" s="117"/>
      <c r="O6311" s="117"/>
      <c r="P6311" s="117"/>
      <c r="Q6311" s="117"/>
      <c r="R6311" s="117"/>
    </row>
    <row r="6312" spans="1:18" s="81" customFormat="1" x14ac:dyDescent="0.2">
      <c r="A6312"/>
      <c r="B6312" s="1"/>
      <c r="C6312"/>
      <c r="D6312" s="80"/>
      <c r="E6312" s="1"/>
      <c r="F6312" s="46"/>
      <c r="G6312" s="13"/>
      <c r="H6312" s="13"/>
      <c r="I6312" s="13"/>
      <c r="J6312" s="13"/>
      <c r="K6312" s="13"/>
      <c r="L6312"/>
      <c r="M6312"/>
      <c r="N6312" s="117"/>
      <c r="O6312" s="117"/>
      <c r="P6312" s="117"/>
      <c r="Q6312" s="117"/>
      <c r="R6312" s="117"/>
    </row>
    <row r="6313" spans="1:18" s="81" customFormat="1" x14ac:dyDescent="0.2">
      <c r="A6313"/>
      <c r="B6313" s="1"/>
      <c r="C6313"/>
      <c r="D6313" s="80"/>
      <c r="E6313" s="1"/>
      <c r="F6313" s="46"/>
      <c r="G6313" s="13"/>
      <c r="H6313" s="13"/>
      <c r="I6313" s="13"/>
      <c r="J6313" s="13"/>
      <c r="K6313" s="13"/>
      <c r="L6313"/>
      <c r="M6313"/>
      <c r="N6313" s="117"/>
      <c r="O6313" s="117"/>
      <c r="P6313" s="117"/>
      <c r="Q6313" s="117"/>
      <c r="R6313" s="117"/>
    </row>
    <row r="6314" spans="1:18" s="81" customFormat="1" x14ac:dyDescent="0.2">
      <c r="A6314"/>
      <c r="B6314" s="1"/>
      <c r="C6314"/>
      <c r="D6314" s="80"/>
      <c r="E6314" s="1"/>
      <c r="F6314" s="46"/>
      <c r="G6314" s="13"/>
      <c r="H6314" s="13"/>
      <c r="I6314" s="13"/>
      <c r="J6314" s="13"/>
      <c r="K6314" s="13"/>
      <c r="L6314"/>
      <c r="M6314"/>
      <c r="N6314" s="117"/>
      <c r="O6314" s="117"/>
      <c r="P6314" s="117"/>
      <c r="Q6314" s="117"/>
      <c r="R6314" s="117"/>
    </row>
    <row r="6315" spans="1:18" s="81" customFormat="1" x14ac:dyDescent="0.2">
      <c r="A6315"/>
      <c r="B6315" s="1"/>
      <c r="C6315"/>
      <c r="D6315" s="80"/>
      <c r="E6315" s="1"/>
      <c r="F6315" s="46"/>
      <c r="G6315" s="13"/>
      <c r="H6315" s="13"/>
      <c r="I6315" s="13"/>
      <c r="J6315" s="13"/>
      <c r="K6315" s="13"/>
      <c r="L6315"/>
      <c r="M6315"/>
      <c r="N6315" s="117"/>
      <c r="O6315" s="117"/>
      <c r="P6315" s="117"/>
      <c r="Q6315" s="117"/>
      <c r="R6315" s="117"/>
    </row>
    <row r="6316" spans="1:18" s="81" customFormat="1" x14ac:dyDescent="0.2">
      <c r="A6316"/>
      <c r="B6316" s="1"/>
      <c r="C6316"/>
      <c r="D6316" s="80"/>
      <c r="E6316" s="1"/>
      <c r="F6316" s="46"/>
      <c r="G6316" s="13"/>
      <c r="H6316" s="13"/>
      <c r="I6316" s="13"/>
      <c r="J6316" s="13"/>
      <c r="K6316" s="13"/>
      <c r="L6316"/>
      <c r="M6316"/>
      <c r="N6316" s="117"/>
      <c r="O6316" s="117"/>
      <c r="P6316" s="117"/>
      <c r="Q6316" s="117"/>
      <c r="R6316" s="117"/>
    </row>
    <row r="6317" spans="1:18" s="81" customFormat="1" x14ac:dyDescent="0.2">
      <c r="A6317"/>
      <c r="B6317" s="1"/>
      <c r="C6317"/>
      <c r="D6317" s="80"/>
      <c r="E6317" s="1"/>
      <c r="F6317" s="46"/>
      <c r="G6317" s="13"/>
      <c r="H6317" s="13"/>
      <c r="I6317" s="13"/>
      <c r="J6317" s="13"/>
      <c r="K6317" s="13"/>
      <c r="L6317"/>
      <c r="M6317"/>
      <c r="N6317" s="117"/>
      <c r="O6317" s="117"/>
      <c r="P6317" s="117"/>
      <c r="Q6317" s="117"/>
      <c r="R6317" s="117"/>
    </row>
    <row r="6318" spans="1:18" s="81" customFormat="1" x14ac:dyDescent="0.2">
      <c r="A6318"/>
      <c r="B6318" s="1"/>
      <c r="C6318"/>
      <c r="D6318" s="80"/>
      <c r="E6318" s="1"/>
      <c r="F6318" s="46"/>
      <c r="G6318" s="13"/>
      <c r="H6318" s="13"/>
      <c r="I6318" s="13"/>
      <c r="J6318" s="13"/>
      <c r="K6318" s="13"/>
      <c r="L6318"/>
      <c r="M6318"/>
      <c r="N6318" s="117"/>
      <c r="O6318" s="117"/>
      <c r="P6318" s="117"/>
      <c r="Q6318" s="117"/>
      <c r="R6318" s="117"/>
    </row>
    <row r="6319" spans="1:18" s="81" customFormat="1" x14ac:dyDescent="0.2">
      <c r="A6319"/>
      <c r="B6319" s="1"/>
      <c r="C6319"/>
      <c r="D6319" s="80"/>
      <c r="E6319" s="1"/>
      <c r="F6319" s="46"/>
      <c r="G6319" s="13"/>
      <c r="H6319" s="13"/>
      <c r="I6319" s="13"/>
      <c r="J6319" s="13"/>
      <c r="K6319" s="13"/>
      <c r="L6319"/>
      <c r="M6319"/>
      <c r="N6319" s="117"/>
      <c r="O6319" s="117"/>
      <c r="P6319" s="117"/>
      <c r="Q6319" s="117"/>
      <c r="R6319" s="117"/>
    </row>
    <row r="6320" spans="1:18" s="81" customFormat="1" x14ac:dyDescent="0.2">
      <c r="A6320"/>
      <c r="B6320" s="1"/>
      <c r="C6320"/>
      <c r="D6320" s="80"/>
      <c r="E6320" s="1"/>
      <c r="F6320" s="46"/>
      <c r="G6320" s="13"/>
      <c r="H6320" s="13"/>
      <c r="I6320" s="13"/>
      <c r="J6320" s="13"/>
      <c r="K6320" s="13"/>
      <c r="L6320"/>
      <c r="M6320"/>
      <c r="N6320" s="117"/>
      <c r="O6320" s="117"/>
      <c r="P6320" s="117"/>
      <c r="Q6320" s="117"/>
      <c r="R6320" s="117"/>
    </row>
    <row r="6321" spans="1:18" s="81" customFormat="1" x14ac:dyDescent="0.2">
      <c r="A6321"/>
      <c r="B6321" s="1"/>
      <c r="C6321"/>
      <c r="D6321" s="80"/>
      <c r="E6321" s="1"/>
      <c r="F6321" s="46"/>
      <c r="G6321" s="13"/>
      <c r="H6321" s="13"/>
      <c r="I6321" s="13"/>
      <c r="J6321" s="13"/>
      <c r="K6321" s="13"/>
      <c r="L6321"/>
      <c r="M6321"/>
      <c r="N6321" s="117"/>
      <c r="O6321" s="117"/>
      <c r="P6321" s="117"/>
      <c r="Q6321" s="117"/>
      <c r="R6321" s="117"/>
    </row>
    <row r="6322" spans="1:18" s="81" customFormat="1" x14ac:dyDescent="0.2">
      <c r="A6322"/>
      <c r="B6322" s="1"/>
      <c r="C6322"/>
      <c r="D6322" s="80"/>
      <c r="E6322" s="1"/>
      <c r="F6322" s="46"/>
      <c r="G6322" s="13"/>
      <c r="H6322" s="13"/>
      <c r="I6322" s="13"/>
      <c r="J6322" s="13"/>
      <c r="K6322" s="13"/>
      <c r="L6322"/>
      <c r="M6322"/>
      <c r="N6322" s="117"/>
      <c r="O6322" s="117"/>
      <c r="P6322" s="117"/>
      <c r="Q6322" s="117"/>
      <c r="R6322" s="117"/>
    </row>
    <row r="6323" spans="1:18" s="81" customFormat="1" x14ac:dyDescent="0.2">
      <c r="A6323"/>
      <c r="B6323" s="1"/>
      <c r="C6323"/>
      <c r="D6323" s="80"/>
      <c r="E6323" s="1"/>
      <c r="F6323" s="46"/>
      <c r="G6323" s="13"/>
      <c r="H6323" s="13"/>
      <c r="I6323" s="13"/>
      <c r="J6323" s="13"/>
      <c r="K6323" s="13"/>
      <c r="L6323"/>
      <c r="M6323"/>
      <c r="N6323" s="117"/>
      <c r="O6323" s="117"/>
      <c r="P6323" s="117"/>
      <c r="Q6323" s="117"/>
      <c r="R6323" s="117"/>
    </row>
    <row r="6324" spans="1:18" s="81" customFormat="1" x14ac:dyDescent="0.2">
      <c r="A6324"/>
      <c r="B6324" s="1"/>
      <c r="C6324"/>
      <c r="D6324" s="80"/>
      <c r="E6324" s="1"/>
      <c r="F6324" s="46"/>
      <c r="G6324" s="13"/>
      <c r="H6324" s="13"/>
      <c r="I6324" s="13"/>
      <c r="J6324" s="13"/>
      <c r="K6324" s="13"/>
      <c r="L6324"/>
      <c r="M6324"/>
      <c r="N6324" s="117"/>
      <c r="O6324" s="117"/>
      <c r="P6324" s="117"/>
      <c r="Q6324" s="117"/>
      <c r="R6324" s="117"/>
    </row>
    <row r="6325" spans="1:18" s="81" customFormat="1" x14ac:dyDescent="0.2">
      <c r="A6325"/>
      <c r="B6325" s="1"/>
      <c r="C6325"/>
      <c r="D6325" s="80"/>
      <c r="E6325" s="1"/>
      <c r="F6325" s="46"/>
      <c r="G6325" s="13"/>
      <c r="H6325" s="13"/>
      <c r="I6325" s="13"/>
      <c r="J6325" s="13"/>
      <c r="K6325" s="13"/>
      <c r="L6325"/>
      <c r="M6325"/>
      <c r="N6325" s="117"/>
      <c r="O6325" s="117"/>
      <c r="P6325" s="117"/>
      <c r="Q6325" s="117"/>
      <c r="R6325" s="117"/>
    </row>
    <row r="6326" spans="1:18" s="81" customFormat="1" x14ac:dyDescent="0.2">
      <c r="A6326"/>
      <c r="B6326" s="1"/>
      <c r="C6326"/>
      <c r="D6326" s="80"/>
      <c r="E6326" s="1"/>
      <c r="F6326" s="46"/>
      <c r="G6326" s="13"/>
      <c r="H6326" s="13"/>
      <c r="I6326" s="13"/>
      <c r="J6326" s="13"/>
      <c r="K6326" s="13"/>
      <c r="L6326"/>
      <c r="M6326"/>
      <c r="N6326" s="117"/>
      <c r="O6326" s="117"/>
      <c r="P6326" s="117"/>
      <c r="Q6326" s="117"/>
      <c r="R6326" s="117"/>
    </row>
    <row r="6327" spans="1:18" s="81" customFormat="1" x14ac:dyDescent="0.2">
      <c r="A6327"/>
      <c r="B6327" s="1"/>
      <c r="C6327"/>
      <c r="D6327" s="80"/>
      <c r="E6327" s="1"/>
      <c r="F6327" s="46"/>
      <c r="G6327" s="13"/>
      <c r="H6327" s="13"/>
      <c r="I6327" s="13"/>
      <c r="J6327" s="13"/>
      <c r="K6327" s="13"/>
      <c r="L6327"/>
      <c r="M6327"/>
      <c r="N6327" s="117"/>
      <c r="O6327" s="117"/>
      <c r="P6327" s="117"/>
      <c r="Q6327" s="117"/>
      <c r="R6327" s="117"/>
    </row>
    <row r="6328" spans="1:18" s="81" customFormat="1" x14ac:dyDescent="0.2">
      <c r="A6328"/>
      <c r="B6328" s="1"/>
      <c r="C6328"/>
      <c r="D6328" s="80"/>
      <c r="E6328" s="1"/>
      <c r="F6328" s="46"/>
      <c r="G6328" s="13"/>
      <c r="H6328" s="13"/>
      <c r="I6328" s="13"/>
      <c r="J6328" s="13"/>
      <c r="K6328" s="13"/>
      <c r="L6328"/>
      <c r="M6328"/>
      <c r="N6328" s="117"/>
      <c r="O6328" s="117"/>
      <c r="P6328" s="117"/>
      <c r="Q6328" s="117"/>
      <c r="R6328" s="117"/>
    </row>
    <row r="6329" spans="1:18" s="81" customFormat="1" x14ac:dyDescent="0.2">
      <c r="A6329"/>
      <c r="B6329" s="1"/>
      <c r="C6329"/>
      <c r="D6329" s="80"/>
      <c r="E6329" s="1"/>
      <c r="F6329" s="46"/>
      <c r="G6329" s="13"/>
      <c r="H6329" s="13"/>
      <c r="I6329" s="13"/>
      <c r="J6329" s="13"/>
      <c r="K6329" s="13"/>
      <c r="L6329"/>
      <c r="M6329"/>
      <c r="N6329" s="117"/>
      <c r="O6329" s="117"/>
      <c r="P6329" s="117"/>
      <c r="Q6329" s="117"/>
      <c r="R6329" s="117"/>
    </row>
    <row r="6330" spans="1:18" s="81" customFormat="1" x14ac:dyDescent="0.2">
      <c r="A6330"/>
      <c r="B6330" s="1"/>
      <c r="C6330"/>
      <c r="D6330" s="80"/>
      <c r="E6330" s="1"/>
      <c r="F6330" s="46"/>
      <c r="G6330" s="13"/>
      <c r="H6330" s="13"/>
      <c r="I6330" s="13"/>
      <c r="J6330" s="13"/>
      <c r="K6330" s="13"/>
      <c r="L6330"/>
      <c r="M6330"/>
      <c r="N6330" s="117"/>
      <c r="O6330" s="117"/>
      <c r="P6330" s="117"/>
      <c r="Q6330" s="117"/>
      <c r="R6330" s="117"/>
    </row>
    <row r="6331" spans="1:18" s="81" customFormat="1" x14ac:dyDescent="0.2">
      <c r="A6331"/>
      <c r="B6331" s="1"/>
      <c r="C6331"/>
      <c r="D6331" s="80"/>
      <c r="E6331" s="1"/>
      <c r="F6331" s="46"/>
      <c r="G6331" s="13"/>
      <c r="H6331" s="13"/>
      <c r="I6331" s="13"/>
      <c r="J6331" s="13"/>
      <c r="K6331" s="13"/>
      <c r="L6331"/>
      <c r="M6331"/>
      <c r="N6331" s="117"/>
      <c r="O6331" s="117"/>
      <c r="P6331" s="117"/>
      <c r="Q6331" s="117"/>
      <c r="R6331" s="117"/>
    </row>
    <row r="6332" spans="1:18" s="81" customFormat="1" x14ac:dyDescent="0.2">
      <c r="A6332"/>
      <c r="B6332" s="1"/>
      <c r="C6332"/>
      <c r="D6332" s="80"/>
      <c r="E6332" s="1"/>
      <c r="F6332" s="46"/>
      <c r="G6332" s="13"/>
      <c r="H6332" s="13"/>
      <c r="I6332" s="13"/>
      <c r="J6332" s="13"/>
      <c r="K6332" s="13"/>
      <c r="L6332"/>
      <c r="M6332"/>
      <c r="N6332" s="117"/>
      <c r="O6332" s="117"/>
      <c r="P6332" s="117"/>
      <c r="Q6332" s="117"/>
      <c r="R6332" s="117"/>
    </row>
    <row r="6333" spans="1:18" s="81" customFormat="1" x14ac:dyDescent="0.2">
      <c r="A6333"/>
      <c r="B6333" s="1"/>
      <c r="C6333"/>
      <c r="D6333" s="80"/>
      <c r="E6333" s="1"/>
      <c r="F6333" s="46"/>
      <c r="G6333" s="13"/>
      <c r="H6333" s="13"/>
      <c r="I6333" s="13"/>
      <c r="J6333" s="13"/>
      <c r="K6333" s="13"/>
      <c r="L6333"/>
      <c r="M6333"/>
      <c r="N6333" s="117"/>
      <c r="O6333" s="117"/>
      <c r="P6333" s="117"/>
      <c r="Q6333" s="117"/>
      <c r="R6333" s="117"/>
    </row>
    <row r="6334" spans="1:18" s="81" customFormat="1" x14ac:dyDescent="0.2">
      <c r="A6334"/>
      <c r="B6334" s="1"/>
      <c r="C6334"/>
      <c r="D6334" s="80"/>
      <c r="E6334" s="1"/>
      <c r="F6334" s="46"/>
      <c r="G6334" s="13"/>
      <c r="H6334" s="13"/>
      <c r="I6334" s="13"/>
      <c r="J6334" s="13"/>
      <c r="K6334" s="13"/>
      <c r="L6334"/>
      <c r="M6334"/>
      <c r="N6334" s="117"/>
      <c r="O6334" s="117"/>
      <c r="P6334" s="117"/>
      <c r="Q6334" s="117"/>
      <c r="R6334" s="117"/>
    </row>
    <row r="6335" spans="1:18" s="81" customFormat="1" x14ac:dyDescent="0.2">
      <c r="A6335"/>
      <c r="B6335" s="1"/>
      <c r="C6335"/>
      <c r="D6335" s="80"/>
      <c r="E6335" s="1"/>
      <c r="F6335" s="46"/>
      <c r="G6335" s="13"/>
      <c r="H6335" s="13"/>
      <c r="I6335" s="13"/>
      <c r="J6335" s="13"/>
      <c r="K6335" s="13"/>
      <c r="L6335"/>
      <c r="M6335"/>
      <c r="N6335" s="117"/>
      <c r="O6335" s="117"/>
      <c r="P6335" s="117"/>
      <c r="Q6335" s="117"/>
      <c r="R6335" s="117"/>
    </row>
    <row r="6336" spans="1:18" s="81" customFormat="1" x14ac:dyDescent="0.2">
      <c r="A6336"/>
      <c r="B6336" s="1"/>
      <c r="C6336"/>
      <c r="D6336" s="80"/>
      <c r="E6336" s="1"/>
      <c r="F6336" s="46"/>
      <c r="G6336" s="13"/>
      <c r="H6336" s="13"/>
      <c r="I6336" s="13"/>
      <c r="J6336" s="13"/>
      <c r="K6336" s="13"/>
      <c r="L6336"/>
      <c r="M6336"/>
      <c r="N6336" s="117"/>
      <c r="O6336" s="117"/>
      <c r="P6336" s="117"/>
      <c r="Q6336" s="117"/>
      <c r="R6336" s="117"/>
    </row>
    <row r="6337" spans="1:18" s="81" customFormat="1" x14ac:dyDescent="0.2">
      <c r="A6337"/>
      <c r="B6337" s="1"/>
      <c r="C6337"/>
      <c r="D6337" s="80"/>
      <c r="E6337" s="1"/>
      <c r="F6337" s="46"/>
      <c r="G6337" s="13"/>
      <c r="H6337" s="13"/>
      <c r="I6337" s="13"/>
      <c r="J6337" s="13"/>
      <c r="K6337" s="13"/>
      <c r="L6337"/>
      <c r="M6337"/>
      <c r="N6337" s="117"/>
      <c r="O6337" s="117"/>
      <c r="P6337" s="117"/>
      <c r="Q6337" s="117"/>
      <c r="R6337" s="117"/>
    </row>
    <row r="6338" spans="1:18" s="81" customFormat="1" x14ac:dyDescent="0.2">
      <c r="A6338"/>
      <c r="B6338" s="1"/>
      <c r="C6338"/>
      <c r="D6338" s="80"/>
      <c r="E6338" s="1"/>
      <c r="F6338" s="46"/>
      <c r="G6338" s="13"/>
      <c r="H6338" s="13"/>
      <c r="I6338" s="13"/>
      <c r="J6338" s="13"/>
      <c r="K6338" s="13"/>
      <c r="L6338"/>
      <c r="M6338"/>
      <c r="N6338" s="117"/>
      <c r="O6338" s="117"/>
      <c r="P6338" s="117"/>
      <c r="Q6338" s="117"/>
      <c r="R6338" s="117"/>
    </row>
    <row r="6339" spans="1:18" s="81" customFormat="1" x14ac:dyDescent="0.2">
      <c r="A6339"/>
      <c r="B6339" s="1"/>
      <c r="C6339"/>
      <c r="D6339" s="80"/>
      <c r="E6339" s="1"/>
      <c r="F6339" s="46"/>
      <c r="G6339" s="13"/>
      <c r="H6339" s="13"/>
      <c r="I6339" s="13"/>
      <c r="J6339" s="13"/>
      <c r="K6339" s="13"/>
      <c r="L6339"/>
      <c r="M6339"/>
      <c r="N6339" s="117"/>
      <c r="O6339" s="117"/>
      <c r="P6339" s="117"/>
      <c r="Q6339" s="117"/>
      <c r="R6339" s="117"/>
    </row>
    <row r="6340" spans="1:18" s="81" customFormat="1" x14ac:dyDescent="0.2">
      <c r="A6340"/>
      <c r="B6340" s="1"/>
      <c r="C6340"/>
      <c r="D6340" s="80"/>
      <c r="E6340" s="1"/>
      <c r="F6340" s="46"/>
      <c r="G6340" s="13"/>
      <c r="H6340" s="13"/>
      <c r="I6340" s="13"/>
      <c r="J6340" s="13"/>
      <c r="K6340" s="13"/>
      <c r="L6340"/>
      <c r="M6340"/>
      <c r="N6340" s="117"/>
      <c r="O6340" s="117"/>
      <c r="P6340" s="117"/>
      <c r="Q6340" s="117"/>
      <c r="R6340" s="117"/>
    </row>
    <row r="6341" spans="1:18" s="81" customFormat="1" x14ac:dyDescent="0.2">
      <c r="A6341"/>
      <c r="B6341" s="1"/>
      <c r="C6341"/>
      <c r="D6341" s="80"/>
      <c r="E6341" s="1"/>
      <c r="F6341" s="46"/>
      <c r="G6341" s="13"/>
      <c r="H6341" s="13"/>
      <c r="I6341" s="13"/>
      <c r="J6341" s="13"/>
      <c r="K6341" s="13"/>
      <c r="L6341"/>
      <c r="M6341"/>
      <c r="N6341" s="117"/>
      <c r="O6341" s="117"/>
      <c r="P6341" s="117"/>
      <c r="Q6341" s="117"/>
      <c r="R6341" s="117"/>
    </row>
    <row r="6342" spans="1:18" s="81" customFormat="1" x14ac:dyDescent="0.2">
      <c r="A6342"/>
      <c r="B6342" s="1"/>
      <c r="C6342"/>
      <c r="D6342" s="80"/>
      <c r="E6342" s="1"/>
      <c r="F6342" s="46"/>
      <c r="G6342" s="13"/>
      <c r="H6342" s="13"/>
      <c r="I6342" s="13"/>
      <c r="J6342" s="13"/>
      <c r="K6342" s="13"/>
      <c r="L6342"/>
      <c r="M6342"/>
      <c r="N6342" s="117"/>
      <c r="O6342" s="117"/>
      <c r="P6342" s="117"/>
      <c r="Q6342" s="117"/>
      <c r="R6342" s="117"/>
    </row>
    <row r="6343" spans="1:18" s="81" customFormat="1" x14ac:dyDescent="0.2">
      <c r="A6343"/>
      <c r="B6343" s="1"/>
      <c r="C6343"/>
      <c r="D6343" s="80"/>
      <c r="E6343" s="1"/>
      <c r="F6343" s="46"/>
      <c r="G6343" s="13"/>
      <c r="H6343" s="13"/>
      <c r="I6343" s="13"/>
      <c r="J6343" s="13"/>
      <c r="K6343" s="13"/>
      <c r="L6343"/>
      <c r="M6343"/>
      <c r="N6343" s="117"/>
      <c r="O6343" s="117"/>
      <c r="P6343" s="117"/>
      <c r="Q6343" s="117"/>
      <c r="R6343" s="117"/>
    </row>
    <row r="6344" spans="1:18" s="81" customFormat="1" x14ac:dyDescent="0.2">
      <c r="A6344"/>
      <c r="B6344" s="1"/>
      <c r="C6344"/>
      <c r="D6344" s="80"/>
      <c r="E6344" s="1"/>
      <c r="F6344" s="46"/>
      <c r="G6344" s="13"/>
      <c r="H6344" s="13"/>
      <c r="I6344" s="13"/>
      <c r="J6344" s="13"/>
      <c r="K6344" s="13"/>
      <c r="L6344"/>
      <c r="M6344"/>
      <c r="N6344" s="117"/>
      <c r="O6344" s="117"/>
      <c r="P6344" s="117"/>
      <c r="Q6344" s="117"/>
      <c r="R6344" s="117"/>
    </row>
    <row r="6345" spans="1:18" s="81" customFormat="1" x14ac:dyDescent="0.2">
      <c r="A6345"/>
      <c r="B6345" s="1"/>
      <c r="C6345"/>
      <c r="D6345" s="80"/>
      <c r="E6345" s="1"/>
      <c r="F6345" s="46"/>
      <c r="G6345" s="13"/>
      <c r="H6345" s="13"/>
      <c r="I6345" s="13"/>
      <c r="J6345" s="13"/>
      <c r="K6345" s="13"/>
      <c r="L6345"/>
      <c r="M6345"/>
      <c r="N6345" s="117"/>
      <c r="O6345" s="117"/>
      <c r="P6345" s="117"/>
      <c r="Q6345" s="117"/>
      <c r="R6345" s="117"/>
    </row>
    <row r="6346" spans="1:18" s="81" customFormat="1" x14ac:dyDescent="0.2">
      <c r="A6346"/>
      <c r="B6346" s="1"/>
      <c r="C6346"/>
      <c r="D6346" s="80"/>
      <c r="E6346" s="1"/>
      <c r="F6346" s="46"/>
      <c r="G6346" s="13"/>
      <c r="H6346" s="13"/>
      <c r="I6346" s="13"/>
      <c r="J6346" s="13"/>
      <c r="K6346" s="13"/>
      <c r="L6346"/>
      <c r="M6346"/>
      <c r="N6346" s="117"/>
      <c r="O6346" s="117"/>
      <c r="P6346" s="117"/>
      <c r="Q6346" s="117"/>
      <c r="R6346" s="117"/>
    </row>
    <row r="6347" spans="1:18" s="81" customFormat="1" x14ac:dyDescent="0.2">
      <c r="A6347"/>
      <c r="B6347" s="1"/>
      <c r="C6347"/>
      <c r="D6347" s="80"/>
      <c r="E6347" s="1"/>
      <c r="F6347" s="46"/>
      <c r="G6347" s="13"/>
      <c r="H6347" s="13"/>
      <c r="I6347" s="13"/>
      <c r="J6347" s="13"/>
      <c r="K6347" s="13"/>
      <c r="L6347"/>
      <c r="M6347"/>
      <c r="N6347" s="117"/>
      <c r="O6347" s="117"/>
      <c r="P6347" s="117"/>
      <c r="Q6347" s="117"/>
      <c r="R6347" s="117"/>
    </row>
    <row r="6348" spans="1:18" s="81" customFormat="1" x14ac:dyDescent="0.2">
      <c r="A6348"/>
      <c r="B6348" s="1"/>
      <c r="C6348"/>
      <c r="D6348" s="80"/>
      <c r="E6348" s="1"/>
      <c r="F6348" s="46"/>
      <c r="G6348" s="13"/>
      <c r="H6348" s="13"/>
      <c r="I6348" s="13"/>
      <c r="J6348" s="13"/>
      <c r="K6348" s="13"/>
      <c r="L6348"/>
      <c r="M6348"/>
      <c r="N6348" s="117"/>
      <c r="O6348" s="117"/>
      <c r="P6348" s="117"/>
      <c r="Q6348" s="117"/>
      <c r="R6348" s="117"/>
    </row>
    <row r="6349" spans="1:18" s="81" customFormat="1" x14ac:dyDescent="0.2">
      <c r="A6349"/>
      <c r="B6349" s="1"/>
      <c r="C6349"/>
      <c r="D6349" s="80"/>
      <c r="E6349" s="1"/>
      <c r="F6349" s="46"/>
      <c r="G6349" s="13"/>
      <c r="H6349" s="13"/>
      <c r="I6349" s="13"/>
      <c r="J6349" s="13"/>
      <c r="K6349" s="13"/>
      <c r="L6349"/>
      <c r="M6349"/>
      <c r="N6349" s="117"/>
      <c r="O6349" s="117"/>
      <c r="P6349" s="117"/>
      <c r="Q6349" s="117"/>
      <c r="R6349" s="117"/>
    </row>
    <row r="6350" spans="1:18" s="81" customFormat="1" x14ac:dyDescent="0.2">
      <c r="A6350"/>
      <c r="B6350" s="1"/>
      <c r="C6350"/>
      <c r="D6350" s="80"/>
      <c r="E6350" s="1"/>
      <c r="F6350" s="46"/>
      <c r="G6350" s="13"/>
      <c r="H6350" s="13"/>
      <c r="I6350" s="13"/>
      <c r="J6350" s="13"/>
      <c r="K6350" s="13"/>
      <c r="L6350"/>
      <c r="M6350"/>
      <c r="N6350" s="117"/>
      <c r="O6350" s="117"/>
      <c r="P6350" s="117"/>
      <c r="Q6350" s="117"/>
      <c r="R6350" s="117"/>
    </row>
    <row r="6351" spans="1:18" s="81" customFormat="1" x14ac:dyDescent="0.2">
      <c r="A6351"/>
      <c r="B6351" s="1"/>
      <c r="C6351"/>
      <c r="D6351" s="80"/>
      <c r="E6351" s="1"/>
      <c r="F6351" s="46"/>
      <c r="G6351" s="13"/>
      <c r="H6351" s="13"/>
      <c r="I6351" s="13"/>
      <c r="J6351" s="13"/>
      <c r="K6351" s="13"/>
      <c r="L6351"/>
      <c r="M6351"/>
      <c r="N6351" s="117"/>
      <c r="O6351" s="117"/>
      <c r="P6351" s="117"/>
      <c r="Q6351" s="117"/>
      <c r="R6351" s="117"/>
    </row>
    <row r="6352" spans="1:18" s="81" customFormat="1" x14ac:dyDescent="0.2">
      <c r="A6352"/>
      <c r="B6352" s="1"/>
      <c r="C6352"/>
      <c r="D6352" s="80"/>
      <c r="E6352" s="1"/>
      <c r="F6352" s="46"/>
      <c r="G6352" s="13"/>
      <c r="H6352" s="13"/>
      <c r="I6352" s="13"/>
      <c r="J6352" s="13"/>
      <c r="K6352" s="13"/>
      <c r="L6352"/>
      <c r="M6352"/>
      <c r="N6352" s="117"/>
      <c r="O6352" s="117"/>
      <c r="P6352" s="117"/>
      <c r="Q6352" s="117"/>
      <c r="R6352" s="117"/>
    </row>
    <row r="6353" spans="1:18" s="81" customFormat="1" x14ac:dyDescent="0.2">
      <c r="A6353"/>
      <c r="B6353" s="1"/>
      <c r="C6353"/>
      <c r="D6353" s="80"/>
      <c r="E6353" s="1"/>
      <c r="F6353" s="46"/>
      <c r="G6353" s="13"/>
      <c r="H6353" s="13"/>
      <c r="I6353" s="13"/>
      <c r="J6353" s="13"/>
      <c r="K6353" s="13"/>
      <c r="L6353"/>
      <c r="M6353"/>
      <c r="N6353" s="117"/>
      <c r="O6353" s="117"/>
      <c r="P6353" s="117"/>
      <c r="Q6353" s="117"/>
      <c r="R6353" s="117"/>
    </row>
    <row r="6354" spans="1:18" s="81" customFormat="1" x14ac:dyDescent="0.2">
      <c r="A6354"/>
      <c r="B6354" s="1"/>
      <c r="C6354"/>
      <c r="D6354" s="80"/>
      <c r="E6354" s="1"/>
      <c r="F6354" s="46"/>
      <c r="G6354" s="13"/>
      <c r="H6354" s="13"/>
      <c r="I6354" s="13"/>
      <c r="J6354" s="13"/>
      <c r="K6354" s="13"/>
      <c r="L6354"/>
      <c r="M6354"/>
      <c r="N6354" s="117"/>
      <c r="O6354" s="117"/>
      <c r="P6354" s="117"/>
      <c r="Q6354" s="117"/>
      <c r="R6354" s="117"/>
    </row>
    <row r="6355" spans="1:18" s="81" customFormat="1" x14ac:dyDescent="0.2">
      <c r="A6355"/>
      <c r="B6355" s="1"/>
      <c r="C6355"/>
      <c r="D6355" s="80"/>
      <c r="E6355" s="1"/>
      <c r="F6355" s="46"/>
      <c r="G6355" s="13"/>
      <c r="H6355" s="13"/>
      <c r="I6355" s="13"/>
      <c r="J6355" s="13"/>
      <c r="K6355" s="13"/>
      <c r="L6355"/>
      <c r="M6355"/>
      <c r="N6355" s="117"/>
      <c r="O6355" s="117"/>
      <c r="P6355" s="117"/>
      <c r="Q6355" s="117"/>
      <c r="R6355" s="117"/>
    </row>
    <row r="6356" spans="1:18" s="81" customFormat="1" x14ac:dyDescent="0.2">
      <c r="A6356"/>
      <c r="B6356" s="1"/>
      <c r="C6356"/>
      <c r="D6356" s="80"/>
      <c r="E6356" s="1"/>
      <c r="F6356" s="46"/>
      <c r="G6356" s="13"/>
      <c r="H6356" s="13"/>
      <c r="I6356" s="13"/>
      <c r="J6356" s="13"/>
      <c r="K6356" s="13"/>
      <c r="L6356"/>
      <c r="M6356"/>
      <c r="N6356" s="117"/>
      <c r="O6356" s="117"/>
      <c r="P6356" s="117"/>
      <c r="Q6356" s="117"/>
      <c r="R6356" s="117"/>
    </row>
    <row r="6357" spans="1:18" s="81" customFormat="1" x14ac:dyDescent="0.2">
      <c r="A6357"/>
      <c r="B6357" s="1"/>
      <c r="C6357"/>
      <c r="D6357" s="80"/>
      <c r="E6357" s="1"/>
      <c r="F6357" s="46"/>
      <c r="G6357" s="13"/>
      <c r="H6357" s="13"/>
      <c r="I6357" s="13"/>
      <c r="J6357" s="13"/>
      <c r="K6357" s="13"/>
      <c r="L6357"/>
      <c r="M6357"/>
      <c r="N6357" s="117"/>
      <c r="O6357" s="117"/>
      <c r="P6357" s="117"/>
      <c r="Q6357" s="117"/>
      <c r="R6357" s="117"/>
    </row>
    <row r="6358" spans="1:18" s="81" customFormat="1" x14ac:dyDescent="0.2">
      <c r="A6358"/>
      <c r="B6358" s="1"/>
      <c r="C6358"/>
      <c r="D6358" s="80"/>
      <c r="E6358" s="1"/>
      <c r="F6358" s="46"/>
      <c r="G6358" s="13"/>
      <c r="H6358" s="13"/>
      <c r="I6358" s="13"/>
      <c r="J6358" s="13"/>
      <c r="K6358" s="13"/>
      <c r="L6358"/>
      <c r="M6358"/>
      <c r="N6358" s="117"/>
      <c r="O6358" s="117"/>
      <c r="P6358" s="117"/>
      <c r="Q6358" s="117"/>
      <c r="R6358" s="117"/>
    </row>
    <row r="6359" spans="1:18" s="81" customFormat="1" x14ac:dyDescent="0.2">
      <c r="A6359"/>
      <c r="B6359" s="1"/>
      <c r="C6359"/>
      <c r="D6359" s="80"/>
      <c r="E6359" s="1"/>
      <c r="F6359" s="46"/>
      <c r="G6359" s="13"/>
      <c r="H6359" s="13"/>
      <c r="I6359" s="13"/>
      <c r="J6359" s="13"/>
      <c r="K6359" s="13"/>
      <c r="L6359"/>
      <c r="M6359"/>
      <c r="N6359" s="117"/>
      <c r="O6359" s="117"/>
      <c r="P6359" s="117"/>
      <c r="Q6359" s="117"/>
      <c r="R6359" s="117"/>
    </row>
    <row r="6360" spans="1:18" s="81" customFormat="1" x14ac:dyDescent="0.2">
      <c r="A6360"/>
      <c r="B6360" s="1"/>
      <c r="C6360"/>
      <c r="D6360" s="80"/>
      <c r="E6360" s="1"/>
      <c r="F6360" s="46"/>
      <c r="G6360" s="13"/>
      <c r="H6360" s="13"/>
      <c r="I6360" s="13"/>
      <c r="J6360" s="13"/>
      <c r="K6360" s="13"/>
      <c r="L6360"/>
      <c r="M6360"/>
      <c r="N6360" s="117"/>
      <c r="O6360" s="117"/>
      <c r="P6360" s="117"/>
      <c r="Q6360" s="117"/>
      <c r="R6360" s="117"/>
    </row>
    <row r="6361" spans="1:18" s="81" customFormat="1" x14ac:dyDescent="0.2">
      <c r="A6361"/>
      <c r="B6361" s="1"/>
      <c r="C6361"/>
      <c r="D6361" s="80"/>
      <c r="E6361" s="1"/>
      <c r="F6361" s="46"/>
      <c r="G6361" s="13"/>
      <c r="H6361" s="13"/>
      <c r="I6361" s="13"/>
      <c r="J6361" s="13"/>
      <c r="K6361" s="13"/>
      <c r="L6361"/>
      <c r="M6361"/>
      <c r="N6361" s="117"/>
      <c r="O6361" s="117"/>
      <c r="P6361" s="117"/>
      <c r="Q6361" s="117"/>
      <c r="R6361" s="117"/>
    </row>
    <row r="6362" spans="1:18" s="81" customFormat="1" x14ac:dyDescent="0.2">
      <c r="A6362"/>
      <c r="B6362" s="1"/>
      <c r="C6362"/>
      <c r="D6362" s="80"/>
      <c r="E6362" s="1"/>
      <c r="F6362" s="46"/>
      <c r="G6362" s="13"/>
      <c r="H6362" s="13"/>
      <c r="I6362" s="13"/>
      <c r="J6362" s="13"/>
      <c r="K6362" s="13"/>
      <c r="L6362"/>
      <c r="M6362"/>
      <c r="N6362" s="117"/>
      <c r="O6362" s="117"/>
      <c r="P6362" s="117"/>
      <c r="Q6362" s="117"/>
      <c r="R6362" s="117"/>
    </row>
    <row r="6363" spans="1:18" s="81" customFormat="1" x14ac:dyDescent="0.2">
      <c r="A6363"/>
      <c r="B6363" s="1"/>
      <c r="C6363"/>
      <c r="D6363" s="80"/>
      <c r="E6363" s="1"/>
      <c r="F6363" s="46"/>
      <c r="G6363" s="13"/>
      <c r="H6363" s="13"/>
      <c r="I6363" s="13"/>
      <c r="J6363" s="13"/>
      <c r="K6363" s="13"/>
      <c r="L6363"/>
      <c r="M6363"/>
      <c r="N6363" s="117"/>
      <c r="O6363" s="117"/>
      <c r="P6363" s="117"/>
      <c r="Q6363" s="117"/>
      <c r="R6363" s="117"/>
    </row>
    <row r="6364" spans="1:18" s="81" customFormat="1" x14ac:dyDescent="0.2">
      <c r="A6364"/>
      <c r="B6364" s="1"/>
      <c r="C6364"/>
      <c r="D6364" s="80"/>
      <c r="E6364" s="1"/>
      <c r="F6364" s="46"/>
      <c r="G6364" s="13"/>
      <c r="H6364" s="13"/>
      <c r="I6364" s="13"/>
      <c r="J6364" s="13"/>
      <c r="K6364" s="13"/>
      <c r="L6364"/>
      <c r="M6364"/>
      <c r="N6364" s="117"/>
      <c r="O6364" s="117"/>
      <c r="P6364" s="117"/>
      <c r="Q6364" s="117"/>
      <c r="R6364" s="117"/>
    </row>
    <row r="6365" spans="1:18" s="81" customFormat="1" x14ac:dyDescent="0.2">
      <c r="A6365"/>
      <c r="B6365" s="1"/>
      <c r="C6365"/>
      <c r="D6365" s="80"/>
      <c r="E6365" s="1"/>
      <c r="F6365" s="46"/>
      <c r="G6365" s="13"/>
      <c r="H6365" s="13"/>
      <c r="I6365" s="13"/>
      <c r="J6365" s="13"/>
      <c r="K6365" s="13"/>
      <c r="L6365"/>
      <c r="M6365"/>
      <c r="N6365" s="117"/>
      <c r="O6365" s="117"/>
      <c r="P6365" s="117"/>
      <c r="Q6365" s="117"/>
      <c r="R6365" s="117"/>
    </row>
    <row r="6366" spans="1:18" s="81" customFormat="1" x14ac:dyDescent="0.2">
      <c r="A6366"/>
      <c r="B6366" s="1"/>
      <c r="C6366"/>
      <c r="D6366" s="80"/>
      <c r="E6366" s="1"/>
      <c r="F6366" s="46"/>
      <c r="G6366" s="13"/>
      <c r="H6366" s="13"/>
      <c r="I6366" s="13"/>
      <c r="J6366" s="13"/>
      <c r="K6366" s="13"/>
      <c r="L6366"/>
      <c r="M6366"/>
      <c r="N6366" s="117"/>
      <c r="O6366" s="117"/>
      <c r="P6366" s="117"/>
      <c r="Q6366" s="117"/>
      <c r="R6366" s="117"/>
    </row>
    <row r="6367" spans="1:18" s="81" customFormat="1" x14ac:dyDescent="0.2">
      <c r="A6367"/>
      <c r="B6367" s="1"/>
      <c r="C6367"/>
      <c r="D6367" s="80"/>
      <c r="E6367" s="1"/>
      <c r="F6367" s="46"/>
      <c r="G6367" s="13"/>
      <c r="H6367" s="13"/>
      <c r="I6367" s="13"/>
      <c r="J6367" s="13"/>
      <c r="K6367" s="13"/>
      <c r="L6367"/>
      <c r="M6367"/>
      <c r="N6367" s="117"/>
      <c r="O6367" s="117"/>
      <c r="P6367" s="117"/>
      <c r="Q6367" s="117"/>
      <c r="R6367" s="117"/>
    </row>
    <row r="6368" spans="1:18" s="81" customFormat="1" x14ac:dyDescent="0.2">
      <c r="A6368"/>
      <c r="B6368" s="1"/>
      <c r="C6368"/>
      <c r="D6368" s="80"/>
      <c r="E6368" s="1"/>
      <c r="F6368" s="46"/>
      <c r="G6368" s="13"/>
      <c r="H6368" s="13"/>
      <c r="I6368" s="13"/>
      <c r="J6368" s="13"/>
      <c r="K6368" s="13"/>
      <c r="L6368"/>
      <c r="M6368"/>
      <c r="N6368" s="117"/>
      <c r="O6368" s="117"/>
      <c r="P6368" s="117"/>
      <c r="Q6368" s="117"/>
      <c r="R6368" s="117"/>
    </row>
    <row r="6369" spans="1:18" s="81" customFormat="1" x14ac:dyDescent="0.2">
      <c r="A6369"/>
      <c r="B6369" s="1"/>
      <c r="C6369"/>
      <c r="D6369" s="80"/>
      <c r="E6369" s="1"/>
      <c r="F6369" s="46"/>
      <c r="G6369" s="13"/>
      <c r="H6369" s="13"/>
      <c r="I6369" s="13"/>
      <c r="J6369" s="13"/>
      <c r="K6369" s="13"/>
      <c r="L6369"/>
      <c r="M6369"/>
      <c r="N6369" s="117"/>
      <c r="O6369" s="117"/>
      <c r="P6369" s="117"/>
      <c r="Q6369" s="117"/>
      <c r="R6369" s="117"/>
    </row>
    <row r="6370" spans="1:18" s="81" customFormat="1" x14ac:dyDescent="0.2">
      <c r="A6370"/>
      <c r="B6370" s="1"/>
      <c r="C6370"/>
      <c r="D6370" s="80"/>
      <c r="E6370" s="1"/>
      <c r="F6370" s="46"/>
      <c r="G6370" s="13"/>
      <c r="H6370" s="13"/>
      <c r="I6370" s="13"/>
      <c r="J6370" s="13"/>
      <c r="K6370" s="13"/>
      <c r="L6370"/>
      <c r="M6370"/>
      <c r="N6370" s="117"/>
      <c r="O6370" s="117"/>
      <c r="P6370" s="117"/>
      <c r="Q6370" s="117"/>
      <c r="R6370" s="117"/>
    </row>
    <row r="6371" spans="1:18" s="81" customFormat="1" x14ac:dyDescent="0.2">
      <c r="A6371"/>
      <c r="B6371" s="1"/>
      <c r="C6371"/>
      <c r="D6371" s="80"/>
      <c r="E6371" s="1"/>
      <c r="F6371" s="46"/>
      <c r="G6371" s="13"/>
      <c r="H6371" s="13"/>
      <c r="I6371" s="13"/>
      <c r="J6371" s="13"/>
      <c r="K6371" s="13"/>
      <c r="L6371"/>
      <c r="M6371"/>
      <c r="N6371" s="117"/>
      <c r="O6371" s="117"/>
      <c r="P6371" s="117"/>
      <c r="Q6371" s="117"/>
      <c r="R6371" s="117"/>
    </row>
    <row r="6372" spans="1:18" s="81" customFormat="1" x14ac:dyDescent="0.2">
      <c r="A6372"/>
      <c r="B6372" s="1"/>
      <c r="C6372"/>
      <c r="D6372" s="80"/>
      <c r="E6372" s="1"/>
      <c r="F6372" s="46"/>
      <c r="G6372" s="13"/>
      <c r="H6372" s="13"/>
      <c r="I6372" s="13"/>
      <c r="J6372" s="13"/>
      <c r="K6372" s="13"/>
      <c r="L6372"/>
      <c r="M6372"/>
      <c r="N6372" s="117"/>
      <c r="O6372" s="117"/>
      <c r="P6372" s="117"/>
      <c r="Q6372" s="117"/>
      <c r="R6372" s="117"/>
    </row>
    <row r="6373" spans="1:18" s="81" customFormat="1" x14ac:dyDescent="0.2">
      <c r="A6373"/>
      <c r="B6373" s="1"/>
      <c r="C6373"/>
      <c r="D6373" s="80"/>
      <c r="E6373" s="1"/>
      <c r="F6373" s="46"/>
      <c r="G6373" s="13"/>
      <c r="H6373" s="13"/>
      <c r="I6373" s="13"/>
      <c r="J6373" s="13"/>
      <c r="K6373" s="13"/>
      <c r="L6373"/>
      <c r="M6373"/>
      <c r="N6373" s="117"/>
      <c r="O6373" s="117"/>
      <c r="P6373" s="117"/>
      <c r="Q6373" s="117"/>
      <c r="R6373" s="117"/>
    </row>
    <row r="6374" spans="1:18" s="81" customFormat="1" x14ac:dyDescent="0.2">
      <c r="A6374"/>
      <c r="B6374" s="1"/>
      <c r="C6374"/>
      <c r="D6374" s="80"/>
      <c r="E6374" s="1"/>
      <c r="F6374" s="46"/>
      <c r="G6374" s="13"/>
      <c r="H6374" s="13"/>
      <c r="I6374" s="13"/>
      <c r="J6374" s="13"/>
      <c r="K6374" s="13"/>
      <c r="L6374"/>
      <c r="M6374"/>
      <c r="N6374" s="117"/>
      <c r="O6374" s="117"/>
      <c r="P6374" s="117"/>
      <c r="Q6374" s="117"/>
      <c r="R6374" s="117"/>
    </row>
    <row r="6375" spans="1:18" s="81" customFormat="1" x14ac:dyDescent="0.2">
      <c r="A6375"/>
      <c r="B6375" s="1"/>
      <c r="C6375"/>
      <c r="D6375" s="80"/>
      <c r="E6375" s="1"/>
      <c r="F6375" s="46"/>
      <c r="G6375" s="13"/>
      <c r="H6375" s="13"/>
      <c r="I6375" s="13"/>
      <c r="J6375" s="13"/>
      <c r="K6375" s="13"/>
      <c r="L6375"/>
      <c r="M6375"/>
      <c r="N6375" s="117"/>
      <c r="O6375" s="117"/>
      <c r="P6375" s="117"/>
      <c r="Q6375" s="117"/>
      <c r="R6375" s="117"/>
    </row>
    <row r="6376" spans="1:18" s="81" customFormat="1" x14ac:dyDescent="0.2">
      <c r="A6376"/>
      <c r="B6376" s="1"/>
      <c r="C6376"/>
      <c r="D6376" s="80"/>
      <c r="E6376" s="1"/>
      <c r="F6376" s="46"/>
      <c r="G6376" s="13"/>
      <c r="H6376" s="13"/>
      <c r="I6376" s="13"/>
      <c r="J6376" s="13"/>
      <c r="K6376" s="13"/>
      <c r="L6376"/>
      <c r="M6376"/>
      <c r="N6376" s="117"/>
      <c r="O6376" s="117"/>
      <c r="P6376" s="117"/>
      <c r="Q6376" s="117"/>
      <c r="R6376" s="117"/>
    </row>
    <row r="6377" spans="1:18" s="81" customFormat="1" x14ac:dyDescent="0.2">
      <c r="A6377"/>
      <c r="B6377" s="1"/>
      <c r="C6377"/>
      <c r="D6377" s="80"/>
      <c r="E6377" s="1"/>
      <c r="F6377" s="46"/>
      <c r="G6377" s="13"/>
      <c r="H6377" s="13"/>
      <c r="I6377" s="13"/>
      <c r="J6377" s="13"/>
      <c r="K6377" s="13"/>
      <c r="L6377"/>
      <c r="M6377"/>
      <c r="N6377" s="117"/>
      <c r="O6377" s="117"/>
      <c r="P6377" s="117"/>
      <c r="Q6377" s="117"/>
      <c r="R6377" s="117"/>
    </row>
    <row r="6378" spans="1:18" s="81" customFormat="1" x14ac:dyDescent="0.2">
      <c r="A6378"/>
      <c r="B6378" s="1"/>
      <c r="C6378"/>
      <c r="D6378" s="80"/>
      <c r="E6378" s="1"/>
      <c r="F6378" s="46"/>
      <c r="G6378" s="13"/>
      <c r="H6378" s="13"/>
      <c r="I6378" s="13"/>
      <c r="J6378" s="13"/>
      <c r="K6378" s="13"/>
      <c r="L6378"/>
      <c r="M6378"/>
      <c r="N6378" s="117"/>
      <c r="O6378" s="117"/>
      <c r="P6378" s="117"/>
      <c r="Q6378" s="117"/>
      <c r="R6378" s="117"/>
    </row>
    <row r="6379" spans="1:18" s="81" customFormat="1" x14ac:dyDescent="0.2">
      <c r="A6379"/>
      <c r="B6379" s="1"/>
      <c r="C6379"/>
      <c r="D6379" s="80"/>
      <c r="E6379" s="1"/>
      <c r="F6379" s="46"/>
      <c r="G6379" s="13"/>
      <c r="H6379" s="13"/>
      <c r="I6379" s="13"/>
      <c r="J6379" s="13"/>
      <c r="K6379" s="13"/>
      <c r="L6379"/>
      <c r="M6379"/>
      <c r="N6379" s="117"/>
      <c r="O6379" s="117"/>
      <c r="P6379" s="117"/>
      <c r="Q6379" s="117"/>
      <c r="R6379" s="117"/>
    </row>
    <row r="6380" spans="1:18" s="81" customFormat="1" x14ac:dyDescent="0.2">
      <c r="A6380"/>
      <c r="B6380" s="1"/>
      <c r="C6380"/>
      <c r="D6380" s="80"/>
      <c r="E6380" s="1"/>
      <c r="F6380" s="46"/>
      <c r="G6380" s="13"/>
      <c r="H6380" s="13"/>
      <c r="I6380" s="13"/>
      <c r="J6380" s="13"/>
      <c r="K6380" s="13"/>
      <c r="L6380"/>
      <c r="M6380"/>
      <c r="N6380" s="117"/>
      <c r="O6380" s="117"/>
      <c r="P6380" s="117"/>
      <c r="Q6380" s="117"/>
      <c r="R6380" s="117"/>
    </row>
    <row r="6381" spans="1:18" s="81" customFormat="1" x14ac:dyDescent="0.2">
      <c r="A6381"/>
      <c r="B6381" s="1"/>
      <c r="C6381"/>
      <c r="D6381" s="80"/>
      <c r="E6381" s="1"/>
      <c r="F6381" s="46"/>
      <c r="G6381" s="13"/>
      <c r="H6381" s="13"/>
      <c r="I6381" s="13"/>
      <c r="J6381" s="13"/>
      <c r="K6381" s="13"/>
      <c r="L6381"/>
      <c r="M6381"/>
      <c r="N6381" s="117"/>
      <c r="O6381" s="117"/>
      <c r="P6381" s="117"/>
      <c r="Q6381" s="117"/>
      <c r="R6381" s="117"/>
    </row>
    <row r="6382" spans="1:18" s="81" customFormat="1" x14ac:dyDescent="0.2">
      <c r="A6382"/>
      <c r="B6382" s="1"/>
      <c r="C6382"/>
      <c r="D6382" s="80"/>
      <c r="E6382" s="1"/>
      <c r="F6382" s="46"/>
      <c r="G6382" s="13"/>
      <c r="H6382" s="13"/>
      <c r="I6382" s="13"/>
      <c r="J6382" s="13"/>
      <c r="K6382" s="13"/>
      <c r="L6382"/>
      <c r="M6382"/>
      <c r="N6382" s="117"/>
      <c r="O6382" s="117"/>
      <c r="P6382" s="117"/>
      <c r="Q6382" s="117"/>
      <c r="R6382" s="117"/>
    </row>
    <row r="6383" spans="1:18" s="81" customFormat="1" x14ac:dyDescent="0.2">
      <c r="A6383"/>
      <c r="B6383" s="1"/>
      <c r="C6383"/>
      <c r="D6383" s="80"/>
      <c r="E6383" s="1"/>
      <c r="F6383" s="46"/>
      <c r="G6383" s="13"/>
      <c r="H6383" s="13"/>
      <c r="I6383" s="13"/>
      <c r="J6383" s="13"/>
      <c r="K6383" s="13"/>
      <c r="L6383"/>
      <c r="M6383"/>
      <c r="N6383" s="117"/>
      <c r="O6383" s="117"/>
      <c r="P6383" s="117"/>
      <c r="Q6383" s="117"/>
      <c r="R6383" s="117"/>
    </row>
    <row r="6384" spans="1:18" s="81" customFormat="1" x14ac:dyDescent="0.2">
      <c r="A6384"/>
      <c r="B6384" s="1"/>
      <c r="C6384"/>
      <c r="D6384" s="80"/>
      <c r="E6384" s="1"/>
      <c r="F6384" s="46"/>
      <c r="G6384" s="13"/>
      <c r="H6384" s="13"/>
      <c r="I6384" s="13"/>
      <c r="J6384" s="13"/>
      <c r="K6384" s="13"/>
      <c r="L6384"/>
      <c r="M6384"/>
      <c r="N6384" s="117"/>
      <c r="O6384" s="117"/>
      <c r="P6384" s="117"/>
      <c r="Q6384" s="117"/>
      <c r="R6384" s="117"/>
    </row>
    <row r="6385" spans="1:18" s="81" customFormat="1" x14ac:dyDescent="0.2">
      <c r="A6385"/>
      <c r="B6385" s="1"/>
      <c r="C6385"/>
      <c r="D6385" s="80"/>
      <c r="E6385" s="1"/>
      <c r="F6385" s="46"/>
      <c r="G6385" s="13"/>
      <c r="H6385" s="13"/>
      <c r="I6385" s="13"/>
      <c r="J6385" s="13"/>
      <c r="K6385" s="13"/>
      <c r="L6385"/>
      <c r="M6385"/>
      <c r="N6385" s="117"/>
      <c r="O6385" s="117"/>
      <c r="P6385" s="117"/>
      <c r="Q6385" s="117"/>
      <c r="R6385" s="117"/>
    </row>
    <row r="6386" spans="1:18" s="81" customFormat="1" x14ac:dyDescent="0.2">
      <c r="A6386"/>
      <c r="B6386" s="1"/>
      <c r="C6386"/>
      <c r="D6386" s="80"/>
      <c r="E6386" s="1"/>
      <c r="F6386" s="46"/>
      <c r="G6386" s="13"/>
      <c r="H6386" s="13"/>
      <c r="I6386" s="13"/>
      <c r="J6386" s="13"/>
      <c r="K6386" s="13"/>
      <c r="L6386"/>
      <c r="M6386"/>
      <c r="N6386" s="117"/>
      <c r="O6386" s="117"/>
      <c r="P6386" s="117"/>
      <c r="Q6386" s="117"/>
      <c r="R6386" s="117"/>
    </row>
    <row r="6387" spans="1:18" s="81" customFormat="1" x14ac:dyDescent="0.2">
      <c r="A6387"/>
      <c r="B6387" s="1"/>
      <c r="C6387"/>
      <c r="D6387" s="80"/>
      <c r="E6387" s="1"/>
      <c r="F6387" s="46"/>
      <c r="G6387" s="13"/>
      <c r="H6387" s="13"/>
      <c r="I6387" s="13"/>
      <c r="J6387" s="13"/>
      <c r="K6387" s="13"/>
      <c r="L6387"/>
      <c r="M6387"/>
      <c r="N6387" s="117"/>
      <c r="O6387" s="117"/>
      <c r="P6387" s="117"/>
      <c r="Q6387" s="117"/>
      <c r="R6387" s="117"/>
    </row>
    <row r="6388" spans="1:18" s="81" customFormat="1" x14ac:dyDescent="0.2">
      <c r="A6388"/>
      <c r="B6388" s="1"/>
      <c r="C6388"/>
      <c r="D6388" s="80"/>
      <c r="E6388" s="1"/>
      <c r="F6388" s="46"/>
      <c r="G6388" s="13"/>
      <c r="H6388" s="13"/>
      <c r="I6388" s="13"/>
      <c r="J6388" s="13"/>
      <c r="K6388" s="13"/>
      <c r="L6388"/>
      <c r="M6388"/>
      <c r="N6388" s="117"/>
      <c r="O6388" s="117"/>
      <c r="P6388" s="117"/>
      <c r="Q6388" s="117"/>
      <c r="R6388" s="117"/>
    </row>
    <row r="6389" spans="1:18" s="81" customFormat="1" x14ac:dyDescent="0.2">
      <c r="A6389"/>
      <c r="B6389" s="1"/>
      <c r="C6389"/>
      <c r="D6389" s="80"/>
      <c r="E6389" s="1"/>
      <c r="F6389" s="46"/>
      <c r="G6389" s="13"/>
      <c r="H6389" s="13"/>
      <c r="I6389" s="13"/>
      <c r="J6389" s="13"/>
      <c r="K6389" s="13"/>
      <c r="L6389"/>
      <c r="M6389"/>
      <c r="N6389" s="117"/>
      <c r="O6389" s="117"/>
      <c r="P6389" s="117"/>
      <c r="Q6389" s="117"/>
      <c r="R6389" s="117"/>
    </row>
    <row r="6390" spans="1:18" s="81" customFormat="1" x14ac:dyDescent="0.2">
      <c r="A6390"/>
      <c r="B6390" s="1"/>
      <c r="C6390"/>
      <c r="D6390" s="80"/>
      <c r="E6390" s="1"/>
      <c r="F6390" s="46"/>
      <c r="G6390" s="13"/>
      <c r="H6390" s="13"/>
      <c r="I6390" s="13"/>
      <c r="J6390" s="13"/>
      <c r="K6390" s="13"/>
      <c r="L6390"/>
      <c r="M6390"/>
      <c r="N6390" s="117"/>
      <c r="O6390" s="117"/>
      <c r="P6390" s="117"/>
      <c r="Q6390" s="117"/>
      <c r="R6390" s="117"/>
    </row>
    <row r="6391" spans="1:18" s="81" customFormat="1" x14ac:dyDescent="0.2">
      <c r="A6391"/>
      <c r="B6391" s="1"/>
      <c r="C6391"/>
      <c r="D6391" s="80"/>
      <c r="E6391" s="1"/>
      <c r="F6391" s="46"/>
      <c r="G6391" s="13"/>
      <c r="H6391" s="13"/>
      <c r="I6391" s="13"/>
      <c r="J6391" s="13"/>
      <c r="K6391" s="13"/>
      <c r="L6391"/>
      <c r="M6391"/>
      <c r="N6391" s="117"/>
      <c r="O6391" s="117"/>
      <c r="P6391" s="117"/>
      <c r="Q6391" s="117"/>
      <c r="R6391" s="117"/>
    </row>
    <row r="6392" spans="1:18" s="81" customFormat="1" x14ac:dyDescent="0.2">
      <c r="A6392"/>
      <c r="B6392" s="1"/>
      <c r="C6392"/>
      <c r="D6392" s="80"/>
      <c r="E6392" s="1"/>
      <c r="F6392" s="46"/>
      <c r="G6392" s="13"/>
      <c r="H6392" s="13"/>
      <c r="I6392" s="13"/>
      <c r="J6392" s="13"/>
      <c r="K6392" s="13"/>
      <c r="L6392"/>
      <c r="M6392"/>
      <c r="N6392" s="117"/>
      <c r="O6392" s="117"/>
      <c r="P6392" s="117"/>
      <c r="Q6392" s="117"/>
      <c r="R6392" s="117"/>
    </row>
    <row r="6393" spans="1:18" s="81" customFormat="1" x14ac:dyDescent="0.2">
      <c r="A6393"/>
      <c r="B6393" s="1"/>
      <c r="C6393"/>
      <c r="D6393" s="80"/>
      <c r="E6393" s="1"/>
      <c r="F6393" s="46"/>
      <c r="G6393" s="13"/>
      <c r="H6393" s="13"/>
      <c r="I6393" s="13"/>
      <c r="J6393" s="13"/>
      <c r="K6393" s="13"/>
      <c r="L6393"/>
      <c r="M6393"/>
      <c r="N6393" s="117"/>
      <c r="O6393" s="117"/>
      <c r="P6393" s="117"/>
      <c r="Q6393" s="117"/>
      <c r="R6393" s="117"/>
    </row>
    <row r="6394" spans="1:18" s="81" customFormat="1" x14ac:dyDescent="0.2">
      <c r="A6394"/>
      <c r="B6394" s="1"/>
      <c r="C6394"/>
      <c r="D6394" s="80"/>
      <c r="E6394" s="1"/>
      <c r="F6394" s="46"/>
      <c r="G6394" s="13"/>
      <c r="H6394" s="13"/>
      <c r="I6394" s="13"/>
      <c r="J6394" s="13"/>
      <c r="K6394" s="13"/>
      <c r="L6394"/>
      <c r="M6394"/>
      <c r="N6394" s="117"/>
      <c r="O6394" s="117"/>
      <c r="P6394" s="117"/>
      <c r="Q6394" s="117"/>
      <c r="R6394" s="117"/>
    </row>
    <row r="6395" spans="1:18" s="81" customFormat="1" x14ac:dyDescent="0.2">
      <c r="A6395"/>
      <c r="B6395" s="1"/>
      <c r="C6395"/>
      <c r="D6395" s="80"/>
      <c r="E6395" s="1"/>
      <c r="F6395" s="46"/>
      <c r="G6395" s="13"/>
      <c r="H6395" s="13"/>
      <c r="I6395" s="13"/>
      <c r="J6395" s="13"/>
      <c r="K6395" s="13"/>
      <c r="L6395"/>
      <c r="M6395"/>
      <c r="N6395" s="117"/>
      <c r="O6395" s="117"/>
      <c r="P6395" s="117"/>
      <c r="Q6395" s="117"/>
      <c r="R6395" s="117"/>
    </row>
    <row r="6396" spans="1:18" s="81" customFormat="1" x14ac:dyDescent="0.2">
      <c r="A6396"/>
      <c r="B6396" s="1"/>
      <c r="C6396"/>
      <c r="D6396" s="80"/>
      <c r="E6396" s="1"/>
      <c r="F6396" s="46"/>
      <c r="G6396" s="13"/>
      <c r="H6396" s="13"/>
      <c r="I6396" s="13"/>
      <c r="J6396" s="13"/>
      <c r="K6396" s="13"/>
      <c r="L6396"/>
      <c r="M6396"/>
      <c r="N6396" s="117"/>
      <c r="O6396" s="117"/>
      <c r="P6396" s="117"/>
      <c r="Q6396" s="117"/>
      <c r="R6396" s="117"/>
    </row>
    <row r="6397" spans="1:18" s="81" customFormat="1" x14ac:dyDescent="0.2">
      <c r="A6397"/>
      <c r="B6397" s="1"/>
      <c r="C6397"/>
      <c r="D6397" s="80"/>
      <c r="E6397" s="1"/>
      <c r="F6397" s="46"/>
      <c r="G6397" s="13"/>
      <c r="H6397" s="13"/>
      <c r="I6397" s="13"/>
      <c r="J6397" s="13"/>
      <c r="K6397" s="13"/>
      <c r="L6397"/>
      <c r="M6397"/>
      <c r="N6397" s="117"/>
      <c r="O6397" s="117"/>
      <c r="P6397" s="117"/>
      <c r="Q6397" s="117"/>
      <c r="R6397" s="117"/>
    </row>
    <row r="6398" spans="1:18" s="81" customFormat="1" x14ac:dyDescent="0.2">
      <c r="A6398"/>
      <c r="B6398" s="1"/>
      <c r="C6398"/>
      <c r="D6398" s="80"/>
      <c r="E6398" s="1"/>
      <c r="F6398" s="46"/>
      <c r="G6398" s="13"/>
      <c r="H6398" s="13"/>
      <c r="I6398" s="13"/>
      <c r="J6398" s="13"/>
      <c r="K6398" s="13"/>
      <c r="L6398"/>
      <c r="M6398"/>
      <c r="N6398" s="117"/>
      <c r="O6398" s="117"/>
      <c r="P6398" s="117"/>
      <c r="Q6398" s="117"/>
      <c r="R6398" s="117"/>
    </row>
    <row r="6399" spans="1:18" s="81" customFormat="1" x14ac:dyDescent="0.2">
      <c r="A6399"/>
      <c r="B6399" s="1"/>
      <c r="C6399"/>
      <c r="D6399" s="80"/>
      <c r="E6399" s="1"/>
      <c r="F6399" s="46"/>
      <c r="G6399" s="13"/>
      <c r="H6399" s="13"/>
      <c r="I6399" s="13"/>
      <c r="J6399" s="13"/>
      <c r="K6399" s="13"/>
      <c r="L6399"/>
      <c r="M6399"/>
      <c r="N6399" s="117"/>
      <c r="O6399" s="117"/>
      <c r="P6399" s="117"/>
      <c r="Q6399" s="117"/>
      <c r="R6399" s="117"/>
    </row>
    <row r="6400" spans="1:18" s="81" customFormat="1" x14ac:dyDescent="0.2">
      <c r="A6400"/>
      <c r="B6400" s="1"/>
      <c r="C6400"/>
      <c r="D6400" s="80"/>
      <c r="E6400" s="1"/>
      <c r="F6400" s="46"/>
      <c r="G6400" s="13"/>
      <c r="H6400" s="13"/>
      <c r="I6400" s="13"/>
      <c r="J6400" s="13"/>
      <c r="K6400" s="13"/>
      <c r="L6400"/>
      <c r="M6400"/>
      <c r="N6400" s="117"/>
      <c r="O6400" s="117"/>
      <c r="P6400" s="117"/>
      <c r="Q6400" s="117"/>
      <c r="R6400" s="117"/>
    </row>
    <row r="6401" spans="1:18" s="81" customFormat="1" x14ac:dyDescent="0.2">
      <c r="A6401"/>
      <c r="B6401" s="1"/>
      <c r="C6401"/>
      <c r="D6401" s="80"/>
      <c r="E6401" s="1"/>
      <c r="F6401" s="46"/>
      <c r="G6401" s="13"/>
      <c r="H6401" s="13"/>
      <c r="I6401" s="13"/>
      <c r="J6401" s="13"/>
      <c r="K6401" s="13"/>
      <c r="L6401"/>
      <c r="M6401"/>
      <c r="N6401" s="117"/>
      <c r="O6401" s="117"/>
      <c r="P6401" s="117"/>
      <c r="Q6401" s="117"/>
      <c r="R6401" s="117"/>
    </row>
    <row r="6402" spans="1:18" s="81" customFormat="1" x14ac:dyDescent="0.2">
      <c r="A6402"/>
      <c r="B6402" s="1"/>
      <c r="C6402"/>
      <c r="D6402" s="80"/>
      <c r="E6402" s="1"/>
      <c r="F6402" s="46"/>
      <c r="G6402" s="13"/>
      <c r="H6402" s="13"/>
      <c r="I6402" s="13"/>
      <c r="J6402" s="13"/>
      <c r="K6402" s="13"/>
      <c r="L6402"/>
      <c r="M6402"/>
      <c r="N6402" s="117"/>
      <c r="O6402" s="117"/>
      <c r="P6402" s="117"/>
      <c r="Q6402" s="117"/>
      <c r="R6402" s="117"/>
    </row>
    <row r="6403" spans="1:18" s="81" customFormat="1" x14ac:dyDescent="0.2">
      <c r="A6403"/>
      <c r="B6403" s="1"/>
      <c r="C6403"/>
      <c r="D6403" s="80"/>
      <c r="E6403" s="1"/>
      <c r="F6403" s="46"/>
      <c r="G6403" s="13"/>
      <c r="H6403" s="13"/>
      <c r="I6403" s="13"/>
      <c r="J6403" s="13"/>
      <c r="K6403" s="13"/>
      <c r="L6403"/>
      <c r="M6403"/>
      <c r="N6403" s="117"/>
      <c r="O6403" s="117"/>
      <c r="P6403" s="117"/>
      <c r="Q6403" s="117"/>
      <c r="R6403" s="117"/>
    </row>
    <row r="6404" spans="1:18" s="81" customFormat="1" x14ac:dyDescent="0.2">
      <c r="A6404"/>
      <c r="B6404" s="1"/>
      <c r="C6404"/>
      <c r="D6404" s="80"/>
      <c r="E6404" s="1"/>
      <c r="F6404" s="46"/>
      <c r="G6404" s="13"/>
      <c r="H6404" s="13"/>
      <c r="I6404" s="13"/>
      <c r="J6404" s="13"/>
      <c r="K6404" s="13"/>
      <c r="L6404"/>
      <c r="M6404"/>
      <c r="N6404" s="117"/>
      <c r="O6404" s="117"/>
      <c r="P6404" s="117"/>
      <c r="Q6404" s="117"/>
      <c r="R6404" s="117"/>
    </row>
    <row r="6405" spans="1:18" s="81" customFormat="1" x14ac:dyDescent="0.2">
      <c r="A6405"/>
      <c r="B6405" s="1"/>
      <c r="C6405"/>
      <c r="D6405" s="80"/>
      <c r="E6405" s="1"/>
      <c r="F6405" s="46"/>
      <c r="G6405" s="13"/>
      <c r="H6405" s="13"/>
      <c r="I6405" s="13"/>
      <c r="J6405" s="13"/>
      <c r="K6405" s="13"/>
      <c r="L6405"/>
      <c r="M6405"/>
      <c r="N6405" s="117"/>
      <c r="O6405" s="117"/>
      <c r="P6405" s="117"/>
      <c r="Q6405" s="117"/>
      <c r="R6405" s="117"/>
    </row>
    <row r="6406" spans="1:18" s="81" customFormat="1" x14ac:dyDescent="0.2">
      <c r="A6406"/>
      <c r="B6406" s="1"/>
      <c r="C6406"/>
      <c r="D6406" s="80"/>
      <c r="E6406" s="1"/>
      <c r="F6406" s="46"/>
      <c r="G6406" s="13"/>
      <c r="H6406" s="13"/>
      <c r="I6406" s="13"/>
      <c r="J6406" s="13"/>
      <c r="K6406" s="13"/>
      <c r="L6406"/>
      <c r="M6406"/>
      <c r="N6406" s="117"/>
      <c r="O6406" s="117"/>
      <c r="P6406" s="117"/>
      <c r="Q6406" s="117"/>
      <c r="R6406" s="117"/>
    </row>
    <row r="6407" spans="1:18" s="81" customFormat="1" x14ac:dyDescent="0.2">
      <c r="A6407"/>
      <c r="B6407" s="1"/>
      <c r="C6407"/>
      <c r="D6407" s="80"/>
      <c r="E6407" s="1"/>
      <c r="F6407" s="46"/>
      <c r="G6407" s="13"/>
      <c r="H6407" s="13"/>
      <c r="I6407" s="13"/>
      <c r="J6407" s="13"/>
      <c r="K6407" s="13"/>
      <c r="L6407"/>
      <c r="M6407"/>
      <c r="N6407" s="117"/>
      <c r="O6407" s="117"/>
      <c r="P6407" s="117"/>
      <c r="Q6407" s="117"/>
      <c r="R6407" s="117"/>
    </row>
    <row r="6408" spans="1:18" s="81" customFormat="1" x14ac:dyDescent="0.2">
      <c r="A6408"/>
      <c r="B6408"/>
      <c r="C6408"/>
      <c r="D6408" s="40"/>
      <c r="E6408"/>
      <c r="F6408"/>
      <c r="G6408"/>
      <c r="H6408"/>
      <c r="I6408"/>
      <c r="J6408"/>
      <c r="K6408"/>
      <c r="L6408"/>
      <c r="M6408"/>
      <c r="N6408" s="117"/>
      <c r="O6408" s="117"/>
      <c r="P6408" s="117"/>
      <c r="Q6408" s="117"/>
      <c r="R6408" s="117"/>
    </row>
    <row r="6409" spans="1:18" s="81" customFormat="1" x14ac:dyDescent="0.2">
      <c r="A6409"/>
      <c r="B6409"/>
      <c r="C6409"/>
      <c r="D6409" s="40"/>
      <c r="E6409"/>
      <c r="F6409"/>
      <c r="G6409"/>
      <c r="H6409"/>
      <c r="I6409"/>
      <c r="J6409"/>
      <c r="K6409"/>
      <c r="L6409"/>
      <c r="M6409"/>
      <c r="N6409" s="117"/>
      <c r="O6409" s="117"/>
      <c r="P6409" s="117"/>
      <c r="Q6409" s="117"/>
      <c r="R6409" s="117"/>
    </row>
    <row r="6410" spans="1:18" s="81" customFormat="1" x14ac:dyDescent="0.2">
      <c r="A6410"/>
      <c r="B6410"/>
      <c r="C6410"/>
      <c r="D6410" s="40"/>
      <c r="E6410"/>
      <c r="F6410"/>
      <c r="G6410"/>
      <c r="H6410"/>
      <c r="I6410"/>
      <c r="J6410"/>
      <c r="K6410"/>
      <c r="L6410"/>
      <c r="M6410"/>
      <c r="N6410" s="117"/>
      <c r="O6410" s="117"/>
      <c r="P6410" s="117"/>
      <c r="Q6410" s="117"/>
      <c r="R6410" s="117"/>
    </row>
    <row r="6411" spans="1:18" s="81" customFormat="1" x14ac:dyDescent="0.2">
      <c r="A6411"/>
      <c r="B6411"/>
      <c r="C6411"/>
      <c r="D6411" s="40"/>
      <c r="E6411"/>
      <c r="F6411"/>
      <c r="G6411"/>
      <c r="H6411"/>
      <c r="I6411"/>
      <c r="J6411"/>
      <c r="K6411"/>
      <c r="L6411"/>
      <c r="M6411"/>
      <c r="N6411" s="117"/>
      <c r="O6411" s="117"/>
      <c r="P6411" s="117"/>
      <c r="Q6411" s="117"/>
      <c r="R6411" s="117"/>
    </row>
    <row r="6412" spans="1:18" s="81" customFormat="1" x14ac:dyDescent="0.2">
      <c r="A6412"/>
      <c r="B6412"/>
      <c r="C6412"/>
      <c r="D6412" s="40"/>
      <c r="E6412"/>
      <c r="F6412"/>
      <c r="G6412"/>
      <c r="H6412"/>
      <c r="I6412"/>
      <c r="J6412"/>
      <c r="K6412"/>
      <c r="L6412"/>
      <c r="M6412"/>
      <c r="N6412" s="117"/>
      <c r="O6412" s="117"/>
      <c r="P6412" s="117"/>
      <c r="Q6412" s="117"/>
      <c r="R6412" s="117"/>
    </row>
    <row r="6413" spans="1:18" s="81" customFormat="1" x14ac:dyDescent="0.2">
      <c r="A6413"/>
      <c r="B6413"/>
      <c r="C6413"/>
      <c r="D6413" s="40"/>
      <c r="E6413"/>
      <c r="F6413"/>
      <c r="G6413"/>
      <c r="H6413"/>
      <c r="I6413"/>
      <c r="J6413"/>
      <c r="K6413"/>
      <c r="L6413"/>
      <c r="M6413"/>
      <c r="N6413" s="117"/>
      <c r="O6413" s="117"/>
      <c r="P6413" s="117"/>
      <c r="Q6413" s="117"/>
      <c r="R6413" s="117"/>
    </row>
    <row r="6414" spans="1:18" s="81" customFormat="1" x14ac:dyDescent="0.2">
      <c r="A6414"/>
      <c r="B6414"/>
      <c r="C6414"/>
      <c r="D6414" s="40"/>
      <c r="E6414"/>
      <c r="F6414"/>
      <c r="G6414"/>
      <c r="H6414"/>
      <c r="I6414"/>
      <c r="J6414"/>
      <c r="K6414"/>
      <c r="L6414"/>
      <c r="M6414"/>
      <c r="N6414" s="117"/>
      <c r="O6414" s="117"/>
      <c r="P6414" s="117"/>
      <c r="Q6414" s="117"/>
      <c r="R6414" s="117"/>
    </row>
    <row r="6415" spans="1:18" s="81" customFormat="1" x14ac:dyDescent="0.2">
      <c r="A6415"/>
      <c r="B6415"/>
      <c r="C6415"/>
      <c r="D6415" s="40"/>
      <c r="E6415"/>
      <c r="F6415"/>
      <c r="G6415"/>
      <c r="H6415"/>
      <c r="I6415"/>
      <c r="J6415"/>
      <c r="K6415"/>
      <c r="L6415"/>
      <c r="M6415"/>
      <c r="N6415" s="117"/>
      <c r="O6415" s="117"/>
      <c r="P6415" s="117"/>
      <c r="Q6415" s="117"/>
      <c r="R6415" s="117"/>
    </row>
    <row r="6416" spans="1:18" s="81" customFormat="1" x14ac:dyDescent="0.2">
      <c r="A6416"/>
      <c r="B6416"/>
      <c r="C6416"/>
      <c r="D6416" s="40"/>
      <c r="E6416"/>
      <c r="F6416"/>
      <c r="G6416"/>
      <c r="H6416"/>
      <c r="I6416"/>
      <c r="J6416"/>
      <c r="K6416"/>
      <c r="L6416"/>
      <c r="M6416"/>
      <c r="N6416" s="117"/>
      <c r="O6416" s="117"/>
      <c r="P6416" s="117"/>
      <c r="Q6416" s="117"/>
      <c r="R6416" s="117"/>
    </row>
    <row r="6417" spans="1:18" s="81" customFormat="1" x14ac:dyDescent="0.2">
      <c r="A6417"/>
      <c r="B6417"/>
      <c r="C6417"/>
      <c r="D6417" s="40"/>
      <c r="E6417"/>
      <c r="F6417"/>
      <c r="G6417"/>
      <c r="H6417"/>
      <c r="I6417"/>
      <c r="J6417"/>
      <c r="K6417"/>
      <c r="L6417"/>
      <c r="M6417"/>
      <c r="N6417" s="117"/>
      <c r="O6417" s="117"/>
      <c r="P6417" s="117"/>
      <c r="Q6417" s="117"/>
      <c r="R6417" s="117"/>
    </row>
    <row r="6418" spans="1:18" s="81" customFormat="1" x14ac:dyDescent="0.2">
      <c r="A6418"/>
      <c r="B6418"/>
      <c r="C6418"/>
      <c r="D6418" s="40"/>
      <c r="E6418"/>
      <c r="F6418"/>
      <c r="G6418"/>
      <c r="H6418"/>
      <c r="I6418"/>
      <c r="J6418"/>
      <c r="K6418"/>
      <c r="L6418"/>
      <c r="M6418"/>
      <c r="N6418" s="117"/>
      <c r="O6418" s="117"/>
      <c r="P6418" s="117"/>
      <c r="Q6418" s="117"/>
      <c r="R6418" s="117"/>
    </row>
    <row r="6419" spans="1:18" s="81" customFormat="1" x14ac:dyDescent="0.2">
      <c r="A6419"/>
      <c r="B6419"/>
      <c r="C6419"/>
      <c r="D6419" s="40"/>
      <c r="E6419"/>
      <c r="F6419"/>
      <c r="G6419"/>
      <c r="H6419"/>
      <c r="I6419"/>
      <c r="J6419"/>
      <c r="K6419"/>
      <c r="L6419"/>
      <c r="M6419"/>
      <c r="N6419" s="117"/>
      <c r="O6419" s="117"/>
      <c r="P6419" s="117"/>
      <c r="Q6419" s="117"/>
      <c r="R6419" s="117"/>
    </row>
    <row r="6420" spans="1:18" s="81" customFormat="1" x14ac:dyDescent="0.2">
      <c r="A6420"/>
      <c r="B6420"/>
      <c r="C6420"/>
      <c r="D6420" s="40"/>
      <c r="E6420"/>
      <c r="F6420"/>
      <c r="G6420"/>
      <c r="H6420"/>
      <c r="I6420"/>
      <c r="J6420"/>
      <c r="K6420"/>
      <c r="L6420"/>
      <c r="M6420"/>
      <c r="N6420" s="117"/>
      <c r="O6420" s="117"/>
      <c r="P6420" s="117"/>
      <c r="Q6420" s="117"/>
      <c r="R6420" s="117"/>
    </row>
    <row r="6421" spans="1:18" s="81" customFormat="1" x14ac:dyDescent="0.2">
      <c r="A6421"/>
      <c r="B6421"/>
      <c r="C6421"/>
      <c r="D6421" s="40"/>
      <c r="E6421"/>
      <c r="F6421"/>
      <c r="G6421"/>
      <c r="H6421"/>
      <c r="I6421"/>
      <c r="J6421"/>
      <c r="K6421"/>
      <c r="L6421"/>
      <c r="M6421"/>
      <c r="N6421" s="117"/>
      <c r="O6421" s="117"/>
      <c r="P6421" s="117"/>
      <c r="Q6421" s="117"/>
      <c r="R6421" s="117"/>
    </row>
    <row r="6422" spans="1:18" s="81" customFormat="1" x14ac:dyDescent="0.2">
      <c r="A6422"/>
      <c r="B6422"/>
      <c r="C6422"/>
      <c r="D6422" s="40"/>
      <c r="E6422"/>
      <c r="F6422"/>
      <c r="G6422"/>
      <c r="H6422"/>
      <c r="I6422"/>
      <c r="J6422"/>
      <c r="K6422"/>
      <c r="L6422"/>
      <c r="M6422"/>
      <c r="N6422" s="117"/>
      <c r="O6422" s="117"/>
      <c r="P6422" s="117"/>
      <c r="Q6422" s="117"/>
      <c r="R6422" s="117"/>
    </row>
    <row r="6423" spans="1:18" s="81" customFormat="1" x14ac:dyDescent="0.2">
      <c r="A6423"/>
      <c r="B6423"/>
      <c r="C6423"/>
      <c r="D6423" s="40"/>
      <c r="E6423"/>
      <c r="F6423"/>
      <c r="G6423"/>
      <c r="H6423"/>
      <c r="I6423"/>
      <c r="J6423"/>
      <c r="K6423"/>
      <c r="L6423"/>
      <c r="M6423"/>
      <c r="N6423" s="117"/>
      <c r="O6423" s="117"/>
      <c r="P6423" s="117"/>
      <c r="Q6423" s="117"/>
      <c r="R6423" s="117"/>
    </row>
    <row r="6424" spans="1:18" s="81" customFormat="1" x14ac:dyDescent="0.2">
      <c r="A6424"/>
      <c r="B6424"/>
      <c r="C6424"/>
      <c r="D6424" s="40"/>
      <c r="E6424"/>
      <c r="F6424"/>
      <c r="G6424"/>
      <c r="H6424"/>
      <c r="I6424"/>
      <c r="J6424"/>
      <c r="K6424"/>
      <c r="L6424"/>
      <c r="M6424"/>
      <c r="N6424" s="117"/>
      <c r="O6424" s="117"/>
      <c r="P6424" s="117"/>
      <c r="Q6424" s="117"/>
      <c r="R6424" s="117"/>
    </row>
    <row r="6425" spans="1:18" s="81" customFormat="1" x14ac:dyDescent="0.2">
      <c r="A6425"/>
      <c r="B6425"/>
      <c r="C6425"/>
      <c r="D6425" s="40"/>
      <c r="E6425"/>
      <c r="F6425"/>
      <c r="G6425"/>
      <c r="H6425"/>
      <c r="I6425"/>
      <c r="J6425"/>
      <c r="K6425"/>
      <c r="L6425"/>
      <c r="M6425"/>
      <c r="N6425" s="117"/>
      <c r="O6425" s="117"/>
      <c r="P6425" s="117"/>
      <c r="Q6425" s="117"/>
      <c r="R6425" s="117"/>
    </row>
    <row r="6426" spans="1:18" s="81" customFormat="1" x14ac:dyDescent="0.2">
      <c r="A6426"/>
      <c r="B6426"/>
      <c r="C6426"/>
      <c r="D6426" s="40"/>
      <c r="E6426"/>
      <c r="F6426"/>
      <c r="G6426"/>
      <c r="H6426"/>
      <c r="I6426"/>
      <c r="J6426"/>
      <c r="K6426"/>
      <c r="L6426"/>
      <c r="M6426"/>
      <c r="N6426" s="117"/>
      <c r="O6426" s="117"/>
      <c r="P6426" s="117"/>
      <c r="Q6426" s="117"/>
      <c r="R6426" s="117"/>
    </row>
    <row r="6427" spans="1:18" s="81" customFormat="1" x14ac:dyDescent="0.2">
      <c r="A6427"/>
      <c r="B6427"/>
      <c r="C6427"/>
      <c r="D6427" s="40"/>
      <c r="E6427"/>
      <c r="F6427"/>
      <c r="G6427"/>
      <c r="H6427"/>
      <c r="I6427"/>
      <c r="J6427"/>
      <c r="K6427"/>
      <c r="L6427"/>
      <c r="M6427"/>
      <c r="N6427" s="117"/>
      <c r="O6427" s="117"/>
      <c r="P6427" s="117"/>
      <c r="Q6427" s="117"/>
      <c r="R6427" s="117"/>
    </row>
    <row r="6428" spans="1:18" s="81" customFormat="1" x14ac:dyDescent="0.2">
      <c r="A6428"/>
      <c r="B6428"/>
      <c r="C6428"/>
      <c r="D6428" s="40"/>
      <c r="E6428"/>
      <c r="F6428"/>
      <c r="G6428"/>
      <c r="H6428"/>
      <c r="I6428"/>
      <c r="J6428"/>
      <c r="K6428"/>
      <c r="L6428"/>
      <c r="M6428"/>
      <c r="N6428" s="117"/>
      <c r="O6428" s="117"/>
      <c r="P6428" s="117"/>
      <c r="Q6428" s="117"/>
      <c r="R6428" s="117"/>
    </row>
    <row r="6429" spans="1:18" s="81" customFormat="1" x14ac:dyDescent="0.2">
      <c r="A6429"/>
      <c r="B6429"/>
      <c r="C6429"/>
      <c r="D6429" s="40"/>
      <c r="E6429"/>
      <c r="F6429"/>
      <c r="G6429"/>
      <c r="H6429"/>
      <c r="I6429"/>
      <c r="J6429"/>
      <c r="K6429"/>
      <c r="L6429"/>
      <c r="M6429"/>
      <c r="N6429" s="117"/>
      <c r="O6429" s="117"/>
      <c r="P6429" s="117"/>
      <c r="Q6429" s="117"/>
      <c r="R6429" s="117"/>
    </row>
    <row r="6430" spans="1:18" s="81" customFormat="1" x14ac:dyDescent="0.2">
      <c r="A6430"/>
      <c r="B6430"/>
      <c r="C6430"/>
      <c r="D6430" s="40"/>
      <c r="E6430"/>
      <c r="F6430"/>
      <c r="G6430"/>
      <c r="H6430"/>
      <c r="I6430"/>
      <c r="J6430"/>
      <c r="K6430"/>
      <c r="L6430"/>
      <c r="M6430"/>
      <c r="N6430" s="117"/>
      <c r="O6430" s="117"/>
      <c r="P6430" s="117"/>
      <c r="Q6430" s="117"/>
      <c r="R6430" s="117"/>
    </row>
    <row r="6431" spans="1:18" s="81" customFormat="1" x14ac:dyDescent="0.2">
      <c r="A6431"/>
      <c r="B6431"/>
      <c r="C6431"/>
      <c r="D6431" s="40"/>
      <c r="E6431"/>
      <c r="F6431"/>
      <c r="G6431"/>
      <c r="H6431"/>
      <c r="I6431"/>
      <c r="J6431"/>
      <c r="K6431"/>
      <c r="L6431"/>
      <c r="M6431"/>
      <c r="N6431" s="117"/>
      <c r="O6431" s="117"/>
      <c r="P6431" s="117"/>
      <c r="Q6431" s="117"/>
      <c r="R6431" s="117"/>
    </row>
    <row r="6432" spans="1:18" s="81" customFormat="1" x14ac:dyDescent="0.2">
      <c r="A6432"/>
      <c r="B6432"/>
      <c r="C6432"/>
      <c r="D6432"/>
      <c r="E6432"/>
      <c r="F6432"/>
      <c r="G6432"/>
      <c r="H6432"/>
      <c r="I6432"/>
      <c r="J6432"/>
      <c r="K6432"/>
      <c r="L6432"/>
      <c r="M6432"/>
      <c r="N6432" s="117"/>
      <c r="O6432" s="117"/>
      <c r="P6432" s="117"/>
      <c r="Q6432" s="117"/>
      <c r="R6432" s="117"/>
    </row>
    <row r="6433" spans="1:18" s="81" customFormat="1" x14ac:dyDescent="0.2">
      <c r="A6433"/>
      <c r="B6433"/>
      <c r="C6433"/>
      <c r="D6433"/>
      <c r="E6433"/>
      <c r="F6433"/>
      <c r="G6433"/>
      <c r="H6433"/>
      <c r="I6433"/>
      <c r="J6433"/>
      <c r="K6433"/>
      <c r="L6433"/>
      <c r="M6433"/>
      <c r="N6433" s="117"/>
      <c r="O6433" s="117"/>
      <c r="P6433" s="117"/>
      <c r="Q6433" s="117"/>
      <c r="R6433" s="117"/>
    </row>
    <row r="6434" spans="1:18" s="81" customFormat="1" x14ac:dyDescent="0.2">
      <c r="A6434"/>
      <c r="B6434"/>
      <c r="C6434"/>
      <c r="D6434"/>
      <c r="E6434"/>
      <c r="F6434"/>
      <c r="G6434"/>
      <c r="H6434"/>
      <c r="I6434"/>
      <c r="J6434"/>
      <c r="K6434"/>
      <c r="L6434"/>
      <c r="M6434"/>
      <c r="N6434" s="117"/>
      <c r="O6434" s="117"/>
      <c r="P6434" s="117"/>
      <c r="Q6434" s="117"/>
      <c r="R6434" s="117"/>
    </row>
    <row r="6435" spans="1:18" s="81" customFormat="1" x14ac:dyDescent="0.2">
      <c r="A6435"/>
      <c r="B6435"/>
      <c r="C6435"/>
      <c r="D6435"/>
      <c r="E6435"/>
      <c r="F6435"/>
      <c r="G6435"/>
      <c r="H6435"/>
      <c r="I6435"/>
      <c r="J6435"/>
      <c r="K6435"/>
      <c r="L6435"/>
      <c r="M6435"/>
      <c r="N6435" s="117"/>
      <c r="O6435" s="117"/>
      <c r="P6435" s="117"/>
      <c r="Q6435" s="117"/>
      <c r="R6435" s="117"/>
    </row>
    <row r="6436" spans="1:18" s="81" customFormat="1" x14ac:dyDescent="0.2">
      <c r="A6436"/>
      <c r="B6436"/>
      <c r="C6436"/>
      <c r="D6436"/>
      <c r="E6436"/>
      <c r="F6436"/>
      <c r="G6436"/>
      <c r="H6436"/>
      <c r="I6436"/>
      <c r="J6436"/>
      <c r="K6436"/>
      <c r="L6436"/>
      <c r="M6436"/>
      <c r="N6436" s="117"/>
      <c r="O6436" s="117"/>
      <c r="P6436" s="117"/>
      <c r="Q6436" s="117"/>
      <c r="R6436" s="117"/>
    </row>
    <row r="6437" spans="1:18" s="81" customFormat="1" x14ac:dyDescent="0.2">
      <c r="A6437"/>
      <c r="B6437"/>
      <c r="C6437"/>
      <c r="D6437"/>
      <c r="E6437"/>
      <c r="F6437"/>
      <c r="G6437"/>
      <c r="H6437"/>
      <c r="I6437"/>
      <c r="J6437"/>
      <c r="K6437"/>
      <c r="L6437"/>
      <c r="M6437"/>
      <c r="N6437" s="117"/>
      <c r="O6437" s="117"/>
      <c r="P6437" s="117"/>
      <c r="Q6437" s="117"/>
      <c r="R6437" s="117"/>
    </row>
    <row r="6438" spans="1:18" s="81" customFormat="1" x14ac:dyDescent="0.2">
      <c r="A6438"/>
      <c r="B6438"/>
      <c r="C6438"/>
      <c r="D6438"/>
      <c r="E6438"/>
      <c r="F6438"/>
      <c r="G6438"/>
      <c r="H6438"/>
      <c r="I6438"/>
      <c r="J6438"/>
      <c r="K6438"/>
      <c r="L6438"/>
      <c r="M6438"/>
      <c r="N6438" s="117"/>
      <c r="O6438" s="117"/>
      <c r="P6438" s="117"/>
      <c r="Q6438" s="117"/>
      <c r="R6438" s="117"/>
    </row>
    <row r="6439" spans="1:18" s="81" customFormat="1" x14ac:dyDescent="0.2">
      <c r="A6439"/>
      <c r="B6439"/>
      <c r="C6439"/>
      <c r="D6439"/>
      <c r="E6439"/>
      <c r="F6439"/>
      <c r="G6439"/>
      <c r="H6439"/>
      <c r="I6439"/>
      <c r="J6439"/>
      <c r="K6439"/>
      <c r="L6439"/>
      <c r="M6439"/>
      <c r="N6439" s="117"/>
      <c r="O6439" s="117"/>
      <c r="P6439" s="117"/>
      <c r="Q6439" s="117"/>
      <c r="R6439" s="117"/>
    </row>
    <row r="6440" spans="1:18" s="81" customFormat="1" x14ac:dyDescent="0.2">
      <c r="A6440"/>
      <c r="B6440"/>
      <c r="C6440"/>
      <c r="D6440"/>
      <c r="E6440"/>
      <c r="F6440"/>
      <c r="G6440"/>
      <c r="H6440"/>
      <c r="I6440"/>
      <c r="J6440"/>
      <c r="K6440"/>
      <c r="L6440"/>
      <c r="M6440"/>
      <c r="N6440" s="117"/>
      <c r="O6440" s="117"/>
      <c r="P6440" s="117"/>
      <c r="Q6440" s="117"/>
      <c r="R6440" s="117"/>
    </row>
    <row r="6441" spans="1:18" s="81" customFormat="1" x14ac:dyDescent="0.2">
      <c r="A6441"/>
      <c r="B6441"/>
      <c r="C6441"/>
      <c r="D6441"/>
      <c r="E6441"/>
      <c r="F6441"/>
      <c r="G6441"/>
      <c r="H6441"/>
      <c r="I6441"/>
      <c r="J6441"/>
      <c r="K6441"/>
      <c r="L6441"/>
      <c r="M6441"/>
      <c r="N6441" s="117"/>
      <c r="O6441" s="117"/>
      <c r="P6441" s="117"/>
      <c r="Q6441" s="117"/>
      <c r="R6441" s="117"/>
    </row>
    <row r="6442" spans="1:18" s="81" customFormat="1" x14ac:dyDescent="0.2">
      <c r="A6442"/>
      <c r="B6442"/>
      <c r="C6442"/>
      <c r="D6442"/>
      <c r="E6442"/>
      <c r="F6442"/>
      <c r="G6442"/>
      <c r="H6442"/>
      <c r="I6442"/>
      <c r="J6442"/>
      <c r="K6442"/>
      <c r="L6442"/>
      <c r="M6442"/>
      <c r="N6442" s="117"/>
      <c r="O6442" s="117"/>
      <c r="P6442" s="117"/>
      <c r="Q6442" s="117"/>
      <c r="R6442" s="117"/>
    </row>
    <row r="6443" spans="1:18" s="81" customFormat="1" x14ac:dyDescent="0.2">
      <c r="A6443"/>
      <c r="B6443"/>
      <c r="C6443"/>
      <c r="D6443"/>
      <c r="E6443"/>
      <c r="F6443"/>
      <c r="G6443"/>
      <c r="H6443"/>
      <c r="I6443"/>
      <c r="J6443"/>
      <c r="K6443"/>
      <c r="L6443"/>
      <c r="M6443"/>
      <c r="N6443" s="117"/>
      <c r="O6443" s="117"/>
      <c r="P6443" s="117"/>
      <c r="Q6443" s="117"/>
      <c r="R6443" s="117"/>
    </row>
    <row r="6444" spans="1:18" s="81" customFormat="1" x14ac:dyDescent="0.2">
      <c r="A6444"/>
      <c r="B6444"/>
      <c r="C6444"/>
      <c r="D6444"/>
      <c r="E6444"/>
      <c r="F6444"/>
      <c r="G6444"/>
      <c r="H6444"/>
      <c r="I6444"/>
      <c r="J6444"/>
      <c r="K6444"/>
      <c r="L6444"/>
      <c r="M6444"/>
      <c r="N6444" s="117"/>
      <c r="O6444" s="117"/>
      <c r="P6444" s="117"/>
      <c r="Q6444" s="117"/>
      <c r="R6444" s="117"/>
    </row>
    <row r="6445" spans="1:18" s="81" customFormat="1" x14ac:dyDescent="0.2">
      <c r="A6445"/>
      <c r="B6445"/>
      <c r="C6445"/>
      <c r="D6445"/>
      <c r="E6445"/>
      <c r="F6445"/>
      <c r="G6445"/>
      <c r="H6445"/>
      <c r="I6445"/>
      <c r="J6445"/>
      <c r="K6445"/>
      <c r="L6445"/>
      <c r="M6445"/>
      <c r="N6445" s="117"/>
      <c r="O6445" s="117"/>
      <c r="P6445" s="117"/>
      <c r="Q6445" s="117"/>
      <c r="R6445" s="117"/>
    </row>
    <row r="6446" spans="1:18" s="81" customFormat="1" x14ac:dyDescent="0.2">
      <c r="A6446"/>
      <c r="B6446"/>
      <c r="C6446"/>
      <c r="D6446"/>
      <c r="E6446"/>
      <c r="F6446"/>
      <c r="G6446"/>
      <c r="H6446"/>
      <c r="I6446"/>
      <c r="J6446"/>
      <c r="K6446"/>
      <c r="L6446"/>
      <c r="M6446"/>
      <c r="N6446" s="117"/>
      <c r="O6446" s="117"/>
      <c r="P6446" s="117"/>
      <c r="Q6446" s="117"/>
      <c r="R6446" s="117"/>
    </row>
    <row r="6447" spans="1:18" s="81" customFormat="1" x14ac:dyDescent="0.2">
      <c r="A6447"/>
      <c r="B6447"/>
      <c r="C6447"/>
      <c r="D6447"/>
      <c r="E6447"/>
      <c r="F6447"/>
      <c r="G6447"/>
      <c r="H6447"/>
      <c r="I6447"/>
      <c r="J6447"/>
      <c r="K6447"/>
      <c r="L6447"/>
      <c r="M6447"/>
      <c r="N6447" s="117"/>
      <c r="O6447" s="117"/>
      <c r="P6447" s="117"/>
      <c r="Q6447" s="117"/>
      <c r="R6447" s="117"/>
    </row>
    <row r="6448" spans="1:18" s="81" customFormat="1" x14ac:dyDescent="0.2">
      <c r="A6448"/>
      <c r="B6448"/>
      <c r="C6448"/>
      <c r="D6448"/>
      <c r="E6448"/>
      <c r="F6448"/>
      <c r="G6448"/>
      <c r="H6448"/>
      <c r="I6448"/>
      <c r="J6448"/>
      <c r="K6448"/>
      <c r="L6448"/>
      <c r="M6448"/>
      <c r="N6448" s="117"/>
      <c r="O6448" s="117"/>
      <c r="P6448" s="117"/>
      <c r="Q6448" s="117"/>
      <c r="R6448" s="117"/>
    </row>
    <row r="6449" spans="1:18" s="81" customFormat="1" x14ac:dyDescent="0.2">
      <c r="A6449"/>
      <c r="B6449"/>
      <c r="C6449"/>
      <c r="D6449"/>
      <c r="E6449"/>
      <c r="F6449"/>
      <c r="G6449"/>
      <c r="H6449"/>
      <c r="I6449"/>
      <c r="J6449"/>
      <c r="K6449"/>
      <c r="L6449"/>
      <c r="M6449"/>
      <c r="N6449" s="117"/>
      <c r="O6449" s="117"/>
      <c r="P6449" s="117"/>
      <c r="Q6449" s="117"/>
      <c r="R6449" s="117"/>
    </row>
    <row r="6450" spans="1:18" s="81" customFormat="1" x14ac:dyDescent="0.2">
      <c r="A6450"/>
      <c r="B6450"/>
      <c r="C6450"/>
      <c r="D6450"/>
      <c r="E6450"/>
      <c r="F6450"/>
      <c r="G6450"/>
      <c r="H6450"/>
      <c r="I6450"/>
      <c r="J6450"/>
      <c r="K6450"/>
      <c r="L6450"/>
      <c r="M6450"/>
      <c r="N6450" s="117"/>
      <c r="O6450" s="117"/>
      <c r="P6450" s="117"/>
      <c r="Q6450" s="117"/>
      <c r="R6450" s="117"/>
    </row>
    <row r="6451" spans="1:18" s="81" customFormat="1" x14ac:dyDescent="0.2">
      <c r="A6451"/>
      <c r="B6451"/>
      <c r="C6451"/>
      <c r="D6451"/>
      <c r="E6451"/>
      <c r="F6451"/>
      <c r="G6451"/>
      <c r="H6451"/>
      <c r="I6451"/>
      <c r="J6451"/>
      <c r="K6451"/>
      <c r="L6451"/>
      <c r="M6451"/>
      <c r="N6451" s="117"/>
      <c r="O6451" s="117"/>
      <c r="P6451" s="117"/>
      <c r="Q6451" s="117"/>
      <c r="R6451" s="117"/>
    </row>
    <row r="6452" spans="1:18" s="81" customFormat="1" x14ac:dyDescent="0.2">
      <c r="A6452"/>
      <c r="B6452"/>
      <c r="C6452"/>
      <c r="D6452"/>
      <c r="E6452"/>
      <c r="F6452"/>
      <c r="G6452"/>
      <c r="H6452"/>
      <c r="I6452"/>
      <c r="J6452"/>
      <c r="K6452"/>
      <c r="L6452"/>
      <c r="M6452"/>
      <c r="N6452" s="117"/>
      <c r="O6452" s="117"/>
      <c r="P6452" s="117"/>
      <c r="Q6452" s="117"/>
      <c r="R6452" s="117"/>
    </row>
    <row r="6453" spans="1:18" s="81" customFormat="1" x14ac:dyDescent="0.2">
      <c r="A6453"/>
      <c r="B6453"/>
      <c r="C6453"/>
      <c r="D6453"/>
      <c r="E6453"/>
      <c r="F6453"/>
      <c r="G6453"/>
      <c r="H6453"/>
      <c r="I6453"/>
      <c r="J6453"/>
      <c r="K6453"/>
      <c r="L6453"/>
      <c r="M6453"/>
      <c r="N6453" s="117"/>
      <c r="O6453" s="117"/>
      <c r="P6453" s="117"/>
      <c r="Q6453" s="117"/>
      <c r="R6453" s="117"/>
    </row>
    <row r="6454" spans="1:18" s="81" customFormat="1" x14ac:dyDescent="0.2">
      <c r="A6454"/>
      <c r="B6454"/>
      <c r="C6454"/>
      <c r="D6454"/>
      <c r="E6454"/>
      <c r="F6454"/>
      <c r="G6454"/>
      <c r="H6454"/>
      <c r="I6454"/>
      <c r="J6454"/>
      <c r="K6454"/>
      <c r="L6454"/>
      <c r="M6454"/>
      <c r="N6454" s="117"/>
      <c r="O6454" s="117"/>
      <c r="P6454" s="117"/>
      <c r="Q6454" s="117"/>
      <c r="R6454" s="117"/>
    </row>
    <row r="6455" spans="1:18" s="81" customFormat="1" x14ac:dyDescent="0.2">
      <c r="A6455"/>
      <c r="B6455"/>
      <c r="C6455"/>
      <c r="D6455"/>
      <c r="E6455"/>
      <c r="F6455"/>
      <c r="G6455"/>
      <c r="H6455"/>
      <c r="I6455"/>
      <c r="J6455"/>
      <c r="K6455"/>
      <c r="L6455"/>
      <c r="M6455"/>
      <c r="N6455" s="117"/>
      <c r="O6455" s="117"/>
      <c r="P6455" s="117"/>
      <c r="Q6455" s="117"/>
      <c r="R6455" s="117"/>
    </row>
    <row r="6456" spans="1:18" s="81" customFormat="1" x14ac:dyDescent="0.2">
      <c r="A6456"/>
      <c r="B6456"/>
      <c r="C6456"/>
      <c r="D6456"/>
      <c r="E6456"/>
      <c r="F6456"/>
      <c r="G6456"/>
      <c r="H6456"/>
      <c r="I6456"/>
      <c r="J6456"/>
      <c r="K6456"/>
      <c r="L6456"/>
      <c r="M6456"/>
      <c r="N6456" s="117"/>
      <c r="O6456" s="117"/>
      <c r="P6456" s="117"/>
      <c r="Q6456" s="117"/>
      <c r="R6456" s="117"/>
    </row>
    <row r="6457" spans="1:18" s="81" customFormat="1" x14ac:dyDescent="0.2">
      <c r="A6457"/>
      <c r="B6457"/>
      <c r="C6457"/>
      <c r="D6457"/>
      <c r="E6457"/>
      <c r="F6457"/>
      <c r="G6457"/>
      <c r="H6457"/>
      <c r="I6457"/>
      <c r="J6457"/>
      <c r="K6457"/>
      <c r="L6457"/>
      <c r="M6457"/>
      <c r="N6457" s="117"/>
      <c r="O6457" s="117"/>
      <c r="P6457" s="117"/>
      <c r="Q6457" s="117"/>
      <c r="R6457" s="117"/>
    </row>
    <row r="6458" spans="1:18" s="81" customFormat="1" x14ac:dyDescent="0.2">
      <c r="A6458"/>
      <c r="B6458"/>
      <c r="C6458"/>
      <c r="D6458"/>
      <c r="E6458"/>
      <c r="F6458"/>
      <c r="G6458"/>
      <c r="H6458"/>
      <c r="I6458"/>
      <c r="J6458"/>
      <c r="K6458"/>
      <c r="L6458"/>
      <c r="M6458"/>
      <c r="N6458" s="117"/>
      <c r="O6458" s="117"/>
      <c r="P6458" s="117"/>
      <c r="Q6458" s="117"/>
      <c r="R6458" s="117"/>
    </row>
    <row r="6459" spans="1:18" s="81" customFormat="1" x14ac:dyDescent="0.2">
      <c r="A6459"/>
      <c r="B6459"/>
      <c r="C6459"/>
      <c r="D6459"/>
      <c r="E6459"/>
      <c r="F6459"/>
      <c r="G6459"/>
      <c r="H6459"/>
      <c r="I6459"/>
      <c r="J6459"/>
      <c r="K6459"/>
      <c r="L6459"/>
      <c r="M6459"/>
      <c r="N6459" s="117"/>
      <c r="O6459" s="117"/>
      <c r="P6459" s="117"/>
      <c r="Q6459" s="117"/>
      <c r="R6459" s="117"/>
    </row>
    <row r="6460" spans="1:18" s="81" customFormat="1" x14ac:dyDescent="0.2">
      <c r="A6460"/>
      <c r="B6460"/>
      <c r="C6460"/>
      <c r="D6460"/>
      <c r="E6460"/>
      <c r="F6460"/>
      <c r="G6460"/>
      <c r="H6460"/>
      <c r="I6460"/>
      <c r="J6460"/>
      <c r="K6460"/>
      <c r="L6460"/>
      <c r="M6460"/>
      <c r="N6460" s="117"/>
      <c r="O6460" s="117"/>
      <c r="P6460" s="117"/>
      <c r="Q6460" s="117"/>
      <c r="R6460" s="117"/>
    </row>
    <row r="6461" spans="1:18" s="81" customFormat="1" x14ac:dyDescent="0.2">
      <c r="A6461"/>
      <c r="B6461"/>
      <c r="C6461"/>
      <c r="D6461"/>
      <c r="E6461"/>
      <c r="F6461"/>
      <c r="G6461"/>
      <c r="H6461"/>
      <c r="I6461"/>
      <c r="J6461"/>
      <c r="K6461"/>
      <c r="L6461"/>
      <c r="M6461"/>
      <c r="N6461" s="117"/>
      <c r="O6461" s="117"/>
      <c r="P6461" s="117"/>
      <c r="Q6461" s="117"/>
      <c r="R6461" s="117"/>
    </row>
    <row r="6462" spans="1:18" s="81" customFormat="1" x14ac:dyDescent="0.2">
      <c r="A6462"/>
      <c r="B6462"/>
      <c r="C6462"/>
      <c r="D6462"/>
      <c r="E6462"/>
      <c r="F6462"/>
      <c r="G6462"/>
      <c r="H6462"/>
      <c r="I6462"/>
      <c r="J6462"/>
      <c r="K6462"/>
      <c r="L6462"/>
      <c r="M6462"/>
      <c r="N6462" s="117"/>
      <c r="O6462" s="117"/>
      <c r="P6462" s="117"/>
      <c r="Q6462" s="117"/>
      <c r="R6462" s="117"/>
    </row>
    <row r="6463" spans="1:18" s="81" customFormat="1" x14ac:dyDescent="0.2">
      <c r="A6463"/>
      <c r="B6463"/>
      <c r="C6463"/>
      <c r="D6463"/>
      <c r="E6463"/>
      <c r="F6463"/>
      <c r="G6463"/>
      <c r="H6463"/>
      <c r="I6463"/>
      <c r="J6463"/>
      <c r="K6463"/>
      <c r="L6463"/>
      <c r="M6463"/>
      <c r="N6463" s="117"/>
      <c r="O6463" s="117"/>
      <c r="P6463" s="117"/>
      <c r="Q6463" s="117"/>
      <c r="R6463" s="117"/>
    </row>
    <row r="6464" spans="1:18" s="81" customFormat="1" x14ac:dyDescent="0.2">
      <c r="A6464"/>
      <c r="B6464"/>
      <c r="C6464"/>
      <c r="D6464"/>
      <c r="E6464"/>
      <c r="F6464"/>
      <c r="G6464"/>
      <c r="H6464"/>
      <c r="I6464"/>
      <c r="J6464"/>
      <c r="K6464"/>
      <c r="L6464"/>
      <c r="M6464"/>
      <c r="N6464" s="117"/>
      <c r="O6464" s="117"/>
      <c r="P6464" s="117"/>
      <c r="Q6464" s="117"/>
      <c r="R6464" s="117"/>
    </row>
    <row r="6465" spans="1:18" s="81" customFormat="1" x14ac:dyDescent="0.2">
      <c r="A6465"/>
      <c r="B6465"/>
      <c r="C6465"/>
      <c r="D6465"/>
      <c r="E6465"/>
      <c r="F6465"/>
      <c r="G6465"/>
      <c r="H6465"/>
      <c r="I6465"/>
      <c r="J6465"/>
      <c r="K6465"/>
      <c r="L6465"/>
      <c r="M6465"/>
      <c r="N6465" s="117"/>
      <c r="O6465" s="117"/>
      <c r="P6465" s="117"/>
      <c r="Q6465" s="117"/>
      <c r="R6465" s="117"/>
    </row>
    <row r="6466" spans="1:18" s="81" customFormat="1" x14ac:dyDescent="0.2">
      <c r="A6466"/>
      <c r="B6466"/>
      <c r="C6466"/>
      <c r="D6466"/>
      <c r="E6466"/>
      <c r="F6466"/>
      <c r="G6466"/>
      <c r="H6466"/>
      <c r="I6466"/>
      <c r="J6466"/>
      <c r="K6466"/>
      <c r="L6466"/>
      <c r="M6466"/>
      <c r="N6466" s="117"/>
      <c r="O6466" s="117"/>
      <c r="P6466" s="117"/>
      <c r="Q6466" s="117"/>
      <c r="R6466" s="117"/>
    </row>
    <row r="6467" spans="1:18" s="81" customFormat="1" x14ac:dyDescent="0.2">
      <c r="A6467"/>
      <c r="B6467"/>
      <c r="C6467"/>
      <c r="D6467"/>
      <c r="E6467"/>
      <c r="F6467"/>
      <c r="G6467"/>
      <c r="H6467"/>
      <c r="I6467"/>
      <c r="J6467"/>
      <c r="K6467"/>
      <c r="L6467"/>
      <c r="M6467"/>
      <c r="N6467" s="117"/>
      <c r="O6467" s="117"/>
      <c r="P6467" s="117"/>
      <c r="Q6467" s="117"/>
      <c r="R6467" s="117"/>
    </row>
    <row r="6468" spans="1:18" s="81" customFormat="1" x14ac:dyDescent="0.2">
      <c r="A6468"/>
      <c r="B6468"/>
      <c r="C6468"/>
      <c r="D6468"/>
      <c r="E6468"/>
      <c r="F6468"/>
      <c r="G6468"/>
      <c r="H6468"/>
      <c r="I6468"/>
      <c r="J6468"/>
      <c r="K6468"/>
      <c r="L6468"/>
      <c r="M6468"/>
      <c r="N6468" s="117"/>
      <c r="O6468" s="117"/>
      <c r="P6468" s="117"/>
      <c r="Q6468" s="117"/>
      <c r="R6468" s="117"/>
    </row>
    <row r="6469" spans="1:18" s="81" customFormat="1" x14ac:dyDescent="0.2">
      <c r="A6469"/>
      <c r="B6469"/>
      <c r="C6469"/>
      <c r="D6469"/>
      <c r="E6469"/>
      <c r="F6469"/>
      <c r="G6469"/>
      <c r="H6469"/>
      <c r="I6469"/>
      <c r="J6469"/>
      <c r="K6469"/>
      <c r="L6469"/>
      <c r="M6469"/>
      <c r="N6469" s="117"/>
      <c r="O6469" s="117"/>
      <c r="P6469" s="117"/>
      <c r="Q6469" s="117"/>
      <c r="R6469" s="117"/>
    </row>
    <row r="6470" spans="1:18" s="81" customFormat="1" x14ac:dyDescent="0.2">
      <c r="A6470"/>
      <c r="B6470"/>
      <c r="C6470"/>
      <c r="D6470"/>
      <c r="E6470"/>
      <c r="F6470"/>
      <c r="G6470"/>
      <c r="H6470"/>
      <c r="I6470"/>
      <c r="J6470"/>
      <c r="K6470"/>
      <c r="L6470"/>
      <c r="M6470"/>
      <c r="N6470" s="117"/>
      <c r="O6470" s="117"/>
      <c r="P6470" s="117"/>
      <c r="Q6470" s="117"/>
      <c r="R6470" s="117"/>
    </row>
    <row r="6471" spans="1:18" s="81" customFormat="1" x14ac:dyDescent="0.2">
      <c r="A6471"/>
      <c r="B6471"/>
      <c r="C6471"/>
      <c r="D6471"/>
      <c r="E6471"/>
      <c r="F6471"/>
      <c r="G6471"/>
      <c r="H6471"/>
      <c r="I6471"/>
      <c r="J6471"/>
      <c r="K6471"/>
      <c r="L6471"/>
      <c r="M6471"/>
      <c r="N6471" s="117"/>
      <c r="O6471" s="117"/>
      <c r="P6471" s="117"/>
      <c r="Q6471" s="117"/>
      <c r="R6471" s="117"/>
    </row>
    <row r="6472" spans="1:18" s="81" customFormat="1" x14ac:dyDescent="0.2">
      <c r="A6472"/>
      <c r="B6472"/>
      <c r="C6472"/>
      <c r="D6472"/>
      <c r="E6472"/>
      <c r="F6472"/>
      <c r="G6472"/>
      <c r="H6472"/>
      <c r="I6472"/>
      <c r="J6472"/>
      <c r="K6472"/>
      <c r="L6472"/>
      <c r="M6472"/>
      <c r="N6472" s="117"/>
      <c r="O6472" s="117"/>
      <c r="P6472" s="117"/>
      <c r="Q6472" s="117"/>
      <c r="R6472" s="117"/>
    </row>
    <row r="6473" spans="1:18" s="81" customFormat="1" x14ac:dyDescent="0.2">
      <c r="A6473"/>
      <c r="B6473"/>
      <c r="C6473"/>
      <c r="D6473"/>
      <c r="E6473"/>
      <c r="F6473"/>
      <c r="G6473"/>
      <c r="H6473"/>
      <c r="I6473"/>
      <c r="J6473"/>
      <c r="K6473"/>
      <c r="L6473"/>
      <c r="M6473"/>
      <c r="N6473" s="117"/>
      <c r="O6473" s="117"/>
      <c r="P6473" s="117"/>
      <c r="Q6473" s="117"/>
      <c r="R6473" s="117"/>
    </row>
    <row r="6474" spans="1:18" s="81" customFormat="1" x14ac:dyDescent="0.2">
      <c r="A6474"/>
      <c r="B6474"/>
      <c r="C6474"/>
      <c r="D6474"/>
      <c r="E6474"/>
      <c r="F6474"/>
      <c r="G6474"/>
      <c r="H6474"/>
      <c r="I6474"/>
      <c r="J6474"/>
      <c r="K6474"/>
      <c r="L6474"/>
      <c r="M6474"/>
      <c r="N6474" s="117"/>
      <c r="O6474" s="117"/>
      <c r="P6474" s="117"/>
      <c r="Q6474" s="117"/>
      <c r="R6474" s="117"/>
    </row>
    <row r="6475" spans="1:18" s="81" customFormat="1" x14ac:dyDescent="0.2">
      <c r="A6475"/>
      <c r="B6475"/>
      <c r="C6475"/>
      <c r="D6475"/>
      <c r="E6475"/>
      <c r="F6475"/>
      <c r="G6475"/>
      <c r="H6475"/>
      <c r="I6475"/>
      <c r="J6475"/>
      <c r="K6475"/>
      <c r="L6475"/>
      <c r="M6475"/>
      <c r="N6475" s="117"/>
      <c r="O6475" s="117"/>
      <c r="P6475" s="117"/>
      <c r="Q6475" s="117"/>
      <c r="R6475" s="117"/>
    </row>
    <row r="6476" spans="1:18" s="81" customFormat="1" x14ac:dyDescent="0.2">
      <c r="A6476"/>
      <c r="B6476"/>
      <c r="C6476"/>
      <c r="D6476"/>
      <c r="E6476"/>
      <c r="F6476"/>
      <c r="G6476"/>
      <c r="H6476"/>
      <c r="I6476"/>
      <c r="J6476"/>
      <c r="K6476"/>
      <c r="L6476"/>
      <c r="M6476"/>
      <c r="N6476" s="117"/>
      <c r="O6476" s="117"/>
      <c r="P6476" s="117"/>
      <c r="Q6476" s="117"/>
      <c r="R6476" s="117"/>
    </row>
    <row r="6477" spans="1:18" s="81" customFormat="1" x14ac:dyDescent="0.2">
      <c r="A6477"/>
      <c r="B6477"/>
      <c r="C6477"/>
      <c r="D6477"/>
      <c r="E6477"/>
      <c r="F6477"/>
      <c r="G6477"/>
      <c r="H6477"/>
      <c r="I6477"/>
      <c r="J6477"/>
      <c r="K6477"/>
      <c r="L6477"/>
      <c r="M6477"/>
      <c r="N6477" s="117"/>
      <c r="O6477" s="117"/>
      <c r="P6477" s="117"/>
      <c r="Q6477" s="117"/>
      <c r="R6477" s="117"/>
    </row>
    <row r="6478" spans="1:18" s="81" customFormat="1" x14ac:dyDescent="0.2">
      <c r="A6478"/>
      <c r="B6478"/>
      <c r="C6478"/>
      <c r="D6478"/>
      <c r="E6478"/>
      <c r="F6478"/>
      <c r="G6478"/>
      <c r="H6478"/>
      <c r="I6478"/>
      <c r="J6478"/>
      <c r="K6478"/>
      <c r="L6478"/>
      <c r="M6478"/>
      <c r="N6478" s="117"/>
      <c r="O6478" s="117"/>
      <c r="P6478" s="117"/>
      <c r="Q6478" s="117"/>
      <c r="R6478" s="117"/>
    </row>
    <row r="6479" spans="1:18" s="81" customFormat="1" x14ac:dyDescent="0.2">
      <c r="A6479"/>
      <c r="B6479"/>
      <c r="C6479"/>
      <c r="D6479"/>
      <c r="E6479"/>
      <c r="F6479"/>
      <c r="G6479"/>
      <c r="H6479"/>
      <c r="I6479"/>
      <c r="J6479"/>
      <c r="K6479"/>
      <c r="L6479"/>
      <c r="M6479"/>
      <c r="N6479" s="117"/>
      <c r="O6479" s="117"/>
      <c r="P6479" s="117"/>
      <c r="Q6479" s="117"/>
      <c r="R6479" s="117"/>
    </row>
    <row r="6480" spans="1:18" s="81" customFormat="1" x14ac:dyDescent="0.2">
      <c r="A6480"/>
      <c r="B6480"/>
      <c r="C6480"/>
      <c r="D6480"/>
      <c r="E6480"/>
      <c r="F6480"/>
      <c r="G6480"/>
      <c r="H6480"/>
      <c r="I6480"/>
      <c r="J6480"/>
      <c r="K6480"/>
      <c r="L6480"/>
      <c r="M6480"/>
      <c r="N6480" s="117"/>
      <c r="O6480" s="117"/>
      <c r="P6480" s="117"/>
      <c r="Q6480" s="117"/>
      <c r="R6480" s="117"/>
    </row>
    <row r="6481" spans="1:18" s="81" customFormat="1" x14ac:dyDescent="0.2">
      <c r="A6481"/>
      <c r="B6481"/>
      <c r="C6481"/>
      <c r="D6481"/>
      <c r="E6481"/>
      <c r="F6481"/>
      <c r="G6481"/>
      <c r="H6481"/>
      <c r="I6481"/>
      <c r="J6481"/>
      <c r="K6481"/>
      <c r="L6481"/>
      <c r="M6481"/>
      <c r="N6481" s="117"/>
      <c r="O6481" s="117"/>
      <c r="P6481" s="117"/>
      <c r="Q6481" s="117"/>
      <c r="R6481" s="117"/>
    </row>
    <row r="6482" spans="1:18" s="81" customFormat="1" x14ac:dyDescent="0.2">
      <c r="A6482"/>
      <c r="B6482"/>
      <c r="C6482"/>
      <c r="D6482"/>
      <c r="E6482"/>
      <c r="F6482"/>
      <c r="G6482"/>
      <c r="H6482"/>
      <c r="I6482"/>
      <c r="J6482"/>
      <c r="K6482"/>
      <c r="L6482"/>
      <c r="M6482"/>
      <c r="N6482" s="117"/>
      <c r="O6482" s="117"/>
      <c r="P6482" s="117"/>
      <c r="Q6482" s="117"/>
      <c r="R6482" s="117"/>
    </row>
    <row r="6483" spans="1:18" s="81" customFormat="1" x14ac:dyDescent="0.2">
      <c r="A6483"/>
      <c r="B6483"/>
      <c r="C6483"/>
      <c r="D6483"/>
      <c r="E6483"/>
      <c r="F6483"/>
      <c r="G6483"/>
      <c r="H6483"/>
      <c r="I6483"/>
      <c r="J6483"/>
      <c r="K6483"/>
      <c r="L6483"/>
      <c r="M6483"/>
      <c r="N6483" s="117"/>
      <c r="O6483" s="117"/>
      <c r="P6483" s="117"/>
      <c r="Q6483" s="117"/>
      <c r="R6483" s="117"/>
    </row>
    <row r="6484" spans="1:18" s="81" customFormat="1" x14ac:dyDescent="0.2">
      <c r="A6484"/>
      <c r="B6484"/>
      <c r="C6484"/>
      <c r="D6484"/>
      <c r="E6484"/>
      <c r="F6484"/>
      <c r="G6484"/>
      <c r="H6484"/>
      <c r="I6484"/>
      <c r="J6484"/>
      <c r="K6484"/>
      <c r="L6484"/>
      <c r="M6484"/>
      <c r="N6484" s="117"/>
      <c r="O6484" s="117"/>
      <c r="P6484" s="117"/>
      <c r="Q6484" s="117"/>
      <c r="R6484" s="117"/>
    </row>
    <row r="6485" spans="1:18" s="81" customFormat="1" x14ac:dyDescent="0.2">
      <c r="A6485"/>
      <c r="B6485"/>
      <c r="C6485"/>
      <c r="D6485"/>
      <c r="E6485"/>
      <c r="F6485"/>
      <c r="G6485"/>
      <c r="H6485"/>
      <c r="I6485"/>
      <c r="J6485"/>
      <c r="K6485"/>
      <c r="L6485"/>
      <c r="M6485"/>
      <c r="N6485" s="117"/>
      <c r="O6485" s="117"/>
      <c r="P6485" s="117"/>
      <c r="Q6485" s="117"/>
      <c r="R6485" s="117"/>
    </row>
    <row r="6486" spans="1:18" s="81" customFormat="1" x14ac:dyDescent="0.2">
      <c r="A6486"/>
      <c r="B6486"/>
      <c r="C6486"/>
      <c r="D6486"/>
      <c r="E6486"/>
      <c r="F6486"/>
      <c r="G6486"/>
      <c r="H6486"/>
      <c r="I6486"/>
      <c r="J6486"/>
      <c r="K6486"/>
      <c r="L6486"/>
      <c r="M6486"/>
      <c r="N6486" s="117"/>
      <c r="O6486" s="117"/>
      <c r="P6486" s="117"/>
      <c r="Q6486" s="117"/>
      <c r="R6486" s="117"/>
    </row>
    <row r="6487" spans="1:18" s="81" customFormat="1" x14ac:dyDescent="0.2">
      <c r="A6487"/>
      <c r="B6487"/>
      <c r="C6487"/>
      <c r="D6487"/>
      <c r="E6487"/>
      <c r="F6487"/>
      <c r="G6487"/>
      <c r="H6487"/>
      <c r="I6487"/>
      <c r="J6487"/>
      <c r="K6487"/>
      <c r="L6487"/>
      <c r="M6487"/>
      <c r="N6487" s="117"/>
      <c r="O6487" s="117"/>
      <c r="P6487" s="117"/>
      <c r="Q6487" s="117"/>
      <c r="R6487" s="117"/>
    </row>
    <row r="6488" spans="1:18" s="81" customFormat="1" x14ac:dyDescent="0.2">
      <c r="A6488"/>
      <c r="B6488"/>
      <c r="C6488"/>
      <c r="D6488"/>
      <c r="E6488"/>
      <c r="F6488"/>
      <c r="G6488"/>
      <c r="H6488"/>
      <c r="I6488"/>
      <c r="J6488"/>
      <c r="K6488"/>
      <c r="L6488"/>
      <c r="M6488"/>
      <c r="N6488" s="117"/>
      <c r="O6488" s="117"/>
      <c r="P6488" s="117"/>
      <c r="Q6488" s="117"/>
      <c r="R6488" s="117"/>
    </row>
    <row r="6489" spans="1:18" s="81" customFormat="1" x14ac:dyDescent="0.2">
      <c r="A6489"/>
      <c r="B6489"/>
      <c r="C6489"/>
      <c r="D6489"/>
      <c r="E6489"/>
      <c r="F6489"/>
      <c r="G6489"/>
      <c r="H6489"/>
      <c r="I6489"/>
      <c r="J6489"/>
      <c r="K6489"/>
      <c r="L6489"/>
      <c r="M6489"/>
      <c r="N6489" s="117"/>
      <c r="O6489" s="117"/>
      <c r="P6489" s="117"/>
      <c r="Q6489" s="117"/>
      <c r="R6489" s="117"/>
    </row>
    <row r="6490" spans="1:18" s="81" customFormat="1" x14ac:dyDescent="0.2">
      <c r="A6490"/>
      <c r="B6490"/>
      <c r="C6490"/>
      <c r="D6490"/>
      <c r="E6490"/>
      <c r="F6490"/>
      <c r="G6490"/>
      <c r="H6490"/>
      <c r="I6490"/>
      <c r="J6490"/>
      <c r="K6490"/>
      <c r="L6490"/>
      <c r="M6490"/>
      <c r="N6490" s="117"/>
      <c r="O6490" s="117"/>
      <c r="P6490" s="117"/>
      <c r="Q6490" s="117"/>
      <c r="R6490" s="117"/>
    </row>
    <row r="6491" spans="1:18" s="81" customFormat="1" x14ac:dyDescent="0.2">
      <c r="A6491"/>
      <c r="B6491"/>
      <c r="C6491"/>
      <c r="D6491"/>
      <c r="E6491"/>
      <c r="F6491"/>
      <c r="G6491"/>
      <c r="H6491"/>
      <c r="I6491"/>
      <c r="J6491"/>
      <c r="K6491"/>
      <c r="L6491"/>
      <c r="M6491"/>
      <c r="N6491" s="117"/>
      <c r="O6491" s="117"/>
      <c r="P6491" s="117"/>
      <c r="Q6491" s="117"/>
      <c r="R6491" s="117"/>
    </row>
    <row r="6492" spans="1:18" s="81" customFormat="1" x14ac:dyDescent="0.2">
      <c r="A6492"/>
      <c r="B6492"/>
      <c r="C6492"/>
      <c r="D6492"/>
      <c r="E6492"/>
      <c r="F6492"/>
      <c r="G6492"/>
      <c r="H6492"/>
      <c r="I6492"/>
      <c r="J6492"/>
      <c r="K6492"/>
      <c r="L6492"/>
      <c r="M6492"/>
      <c r="N6492" s="117"/>
      <c r="O6492" s="117"/>
      <c r="P6492" s="117"/>
      <c r="Q6492" s="117"/>
      <c r="R6492" s="117"/>
    </row>
    <row r="6493" spans="1:18" s="81" customFormat="1" x14ac:dyDescent="0.2">
      <c r="A6493"/>
      <c r="B6493"/>
      <c r="C6493"/>
      <c r="D6493"/>
      <c r="E6493"/>
      <c r="F6493"/>
      <c r="G6493"/>
      <c r="H6493"/>
      <c r="I6493"/>
      <c r="J6493"/>
      <c r="K6493"/>
      <c r="L6493"/>
      <c r="M6493"/>
      <c r="N6493" s="117"/>
      <c r="O6493" s="117"/>
      <c r="P6493" s="117"/>
      <c r="Q6493" s="117"/>
      <c r="R6493" s="117"/>
    </row>
    <row r="6494" spans="1:18" s="81" customFormat="1" x14ac:dyDescent="0.2">
      <c r="A6494"/>
      <c r="B6494"/>
      <c r="C6494"/>
      <c r="D6494"/>
      <c r="E6494"/>
      <c r="F6494"/>
      <c r="G6494"/>
      <c r="H6494"/>
      <c r="I6494"/>
      <c r="J6494"/>
      <c r="K6494"/>
      <c r="L6494"/>
      <c r="M6494"/>
      <c r="N6494" s="117"/>
      <c r="O6494" s="117"/>
      <c r="P6494" s="117"/>
      <c r="Q6494" s="117"/>
      <c r="R6494" s="117"/>
    </row>
    <row r="6495" spans="1:18" s="81" customFormat="1" x14ac:dyDescent="0.2">
      <c r="A6495"/>
      <c r="B6495"/>
      <c r="C6495"/>
      <c r="D6495"/>
      <c r="E6495"/>
      <c r="F6495"/>
      <c r="G6495"/>
      <c r="H6495"/>
      <c r="I6495"/>
      <c r="J6495"/>
      <c r="K6495"/>
      <c r="L6495"/>
      <c r="M6495"/>
      <c r="N6495" s="117"/>
      <c r="O6495" s="117"/>
      <c r="P6495" s="117"/>
      <c r="Q6495" s="117"/>
      <c r="R6495" s="117"/>
    </row>
    <row r="6496" spans="1:18" s="81" customFormat="1" x14ac:dyDescent="0.2">
      <c r="A6496"/>
      <c r="B6496"/>
      <c r="C6496"/>
      <c r="D6496"/>
      <c r="E6496"/>
      <c r="F6496"/>
      <c r="G6496"/>
      <c r="H6496"/>
      <c r="I6496"/>
      <c r="J6496"/>
      <c r="K6496"/>
      <c r="L6496"/>
      <c r="M6496"/>
      <c r="N6496" s="117"/>
      <c r="O6496" s="117"/>
      <c r="P6496" s="117"/>
      <c r="Q6496" s="117"/>
      <c r="R6496" s="117"/>
    </row>
    <row r="6497" spans="1:18" s="81" customFormat="1" x14ac:dyDescent="0.2">
      <c r="A6497"/>
      <c r="B6497"/>
      <c r="C6497"/>
      <c r="D6497"/>
      <c r="E6497"/>
      <c r="F6497"/>
      <c r="G6497"/>
      <c r="H6497"/>
      <c r="I6497"/>
      <c r="J6497"/>
      <c r="K6497"/>
      <c r="L6497"/>
      <c r="M6497"/>
      <c r="N6497" s="117"/>
      <c r="O6497" s="117"/>
      <c r="P6497" s="117"/>
      <c r="Q6497" s="117"/>
      <c r="R6497" s="117"/>
    </row>
    <row r="6498" spans="1:18" s="81" customFormat="1" x14ac:dyDescent="0.2">
      <c r="A6498"/>
      <c r="B6498"/>
      <c r="C6498"/>
      <c r="D6498"/>
      <c r="E6498"/>
      <c r="F6498"/>
      <c r="G6498"/>
      <c r="H6498"/>
      <c r="I6498"/>
      <c r="J6498"/>
      <c r="K6498"/>
      <c r="L6498"/>
      <c r="M6498"/>
      <c r="N6498" s="117"/>
      <c r="O6498" s="117"/>
      <c r="P6498" s="117"/>
      <c r="Q6498" s="117"/>
      <c r="R6498" s="117"/>
    </row>
    <row r="6499" spans="1:18" s="81" customFormat="1" x14ac:dyDescent="0.2">
      <c r="A6499"/>
      <c r="B6499"/>
      <c r="C6499"/>
      <c r="D6499"/>
      <c r="E6499"/>
      <c r="F6499"/>
      <c r="G6499"/>
      <c r="H6499"/>
      <c r="I6499"/>
      <c r="J6499"/>
      <c r="K6499"/>
      <c r="L6499"/>
      <c r="M6499"/>
      <c r="N6499" s="117"/>
      <c r="O6499" s="117"/>
      <c r="P6499" s="117"/>
      <c r="Q6499" s="117"/>
      <c r="R6499" s="117"/>
    </row>
    <row r="6500" spans="1:18" s="81" customFormat="1" x14ac:dyDescent="0.2">
      <c r="A6500"/>
      <c r="B6500"/>
      <c r="C6500"/>
      <c r="D6500"/>
      <c r="E6500"/>
      <c r="F6500"/>
      <c r="G6500"/>
      <c r="H6500"/>
      <c r="I6500"/>
      <c r="J6500"/>
      <c r="K6500"/>
      <c r="L6500"/>
      <c r="M6500"/>
      <c r="N6500" s="117"/>
      <c r="O6500" s="117"/>
      <c r="P6500" s="117"/>
      <c r="Q6500" s="117"/>
      <c r="R6500" s="117"/>
    </row>
    <row r="6501" spans="1:18" s="81" customFormat="1" x14ac:dyDescent="0.2">
      <c r="A6501"/>
      <c r="B6501"/>
      <c r="C6501"/>
      <c r="D6501"/>
      <c r="E6501"/>
      <c r="F6501"/>
      <c r="G6501"/>
      <c r="H6501"/>
      <c r="I6501"/>
      <c r="J6501"/>
      <c r="K6501"/>
      <c r="L6501"/>
      <c r="M6501"/>
      <c r="N6501" s="117"/>
      <c r="O6501" s="117"/>
      <c r="P6501" s="117"/>
      <c r="Q6501" s="117"/>
      <c r="R6501" s="117"/>
    </row>
    <row r="6502" spans="1:18" s="81" customFormat="1" x14ac:dyDescent="0.2">
      <c r="A6502"/>
      <c r="B6502"/>
      <c r="C6502"/>
      <c r="D6502"/>
      <c r="E6502"/>
      <c r="F6502"/>
      <c r="G6502"/>
      <c r="H6502"/>
      <c r="I6502"/>
      <c r="J6502"/>
      <c r="K6502"/>
      <c r="L6502"/>
      <c r="M6502"/>
      <c r="N6502" s="117"/>
      <c r="O6502" s="117"/>
      <c r="P6502" s="117"/>
      <c r="Q6502" s="117"/>
      <c r="R6502" s="117"/>
    </row>
    <row r="6503" spans="1:18" s="81" customFormat="1" x14ac:dyDescent="0.2">
      <c r="A6503"/>
      <c r="B6503"/>
      <c r="C6503"/>
      <c r="D6503"/>
      <c r="E6503"/>
      <c r="F6503"/>
      <c r="G6503"/>
      <c r="H6503"/>
      <c r="I6503"/>
      <c r="J6503"/>
      <c r="K6503"/>
      <c r="L6503"/>
      <c r="M6503"/>
      <c r="N6503" s="117"/>
      <c r="O6503" s="117"/>
      <c r="P6503" s="117"/>
      <c r="Q6503" s="117"/>
      <c r="R6503" s="117"/>
    </row>
    <row r="6504" spans="1:18" s="81" customFormat="1" x14ac:dyDescent="0.2">
      <c r="A6504"/>
      <c r="B6504"/>
      <c r="C6504"/>
      <c r="D6504"/>
      <c r="E6504"/>
      <c r="F6504"/>
      <c r="G6504"/>
      <c r="H6504"/>
      <c r="I6504"/>
      <c r="J6504"/>
      <c r="K6504"/>
      <c r="L6504"/>
      <c r="M6504"/>
      <c r="N6504" s="117"/>
      <c r="O6504" s="117"/>
      <c r="P6504" s="117"/>
      <c r="Q6504" s="117"/>
      <c r="R6504" s="117"/>
    </row>
    <row r="6505" spans="1:18" s="81" customFormat="1" x14ac:dyDescent="0.2">
      <c r="A6505"/>
      <c r="B6505"/>
      <c r="C6505"/>
      <c r="D6505"/>
      <c r="E6505"/>
      <c r="F6505"/>
      <c r="G6505"/>
      <c r="H6505"/>
      <c r="I6505"/>
      <c r="J6505"/>
      <c r="K6505"/>
      <c r="L6505"/>
      <c r="M6505"/>
      <c r="N6505" s="117"/>
      <c r="O6505" s="117"/>
      <c r="P6505" s="117"/>
      <c r="Q6505" s="117"/>
      <c r="R6505" s="117"/>
    </row>
    <row r="6506" spans="1:18" s="81" customFormat="1" x14ac:dyDescent="0.2">
      <c r="A6506"/>
      <c r="B6506"/>
      <c r="C6506"/>
      <c r="D6506"/>
      <c r="E6506"/>
      <c r="F6506"/>
      <c r="G6506"/>
      <c r="H6506"/>
      <c r="I6506"/>
      <c r="J6506"/>
      <c r="K6506"/>
      <c r="L6506"/>
      <c r="M6506"/>
      <c r="N6506" s="117"/>
      <c r="O6506" s="117"/>
      <c r="P6506" s="117"/>
      <c r="Q6506" s="117"/>
      <c r="R6506" s="117"/>
    </row>
    <row r="6507" spans="1:18" s="81" customFormat="1" x14ac:dyDescent="0.2">
      <c r="A6507"/>
      <c r="B6507"/>
      <c r="C6507"/>
      <c r="D6507"/>
      <c r="E6507"/>
      <c r="F6507"/>
      <c r="G6507"/>
      <c r="H6507"/>
      <c r="I6507"/>
      <c r="J6507"/>
      <c r="K6507"/>
      <c r="L6507"/>
      <c r="M6507"/>
      <c r="N6507" s="117"/>
      <c r="O6507" s="117"/>
      <c r="P6507" s="117"/>
      <c r="Q6507" s="117"/>
      <c r="R6507" s="117"/>
    </row>
    <row r="6508" spans="1:18" s="81" customFormat="1" x14ac:dyDescent="0.2">
      <c r="A6508"/>
      <c r="B6508"/>
      <c r="C6508"/>
      <c r="D6508"/>
      <c r="E6508"/>
      <c r="F6508"/>
      <c r="G6508"/>
      <c r="H6508"/>
      <c r="I6508"/>
      <c r="J6508"/>
      <c r="K6508"/>
      <c r="L6508"/>
      <c r="M6508"/>
      <c r="N6508" s="117"/>
      <c r="O6508" s="117"/>
      <c r="P6508" s="117"/>
      <c r="Q6508" s="117"/>
      <c r="R6508" s="117"/>
    </row>
    <row r="6509" spans="1:18" s="81" customFormat="1" x14ac:dyDescent="0.2">
      <c r="A6509"/>
      <c r="B6509"/>
      <c r="C6509"/>
      <c r="D6509"/>
      <c r="E6509"/>
      <c r="F6509"/>
      <c r="G6509"/>
      <c r="H6509"/>
      <c r="I6509"/>
      <c r="J6509"/>
      <c r="K6509"/>
      <c r="L6509"/>
      <c r="M6509"/>
      <c r="N6509" s="117"/>
      <c r="O6509" s="117"/>
      <c r="P6509" s="117"/>
      <c r="Q6509" s="117"/>
      <c r="R6509" s="117"/>
    </row>
    <row r="6510" spans="1:18" s="81" customFormat="1" x14ac:dyDescent="0.2">
      <c r="A6510"/>
      <c r="B6510"/>
      <c r="C6510"/>
      <c r="D6510"/>
      <c r="E6510"/>
      <c r="F6510"/>
      <c r="G6510"/>
      <c r="H6510"/>
      <c r="I6510"/>
      <c r="J6510"/>
      <c r="K6510"/>
      <c r="L6510"/>
      <c r="M6510"/>
      <c r="N6510" s="117"/>
      <c r="O6510" s="117"/>
      <c r="P6510" s="117"/>
      <c r="Q6510" s="117"/>
      <c r="R6510" s="117"/>
    </row>
    <row r="6511" spans="1:18" s="81" customFormat="1" x14ac:dyDescent="0.2">
      <c r="A6511"/>
      <c r="B6511"/>
      <c r="C6511"/>
      <c r="D6511"/>
      <c r="E6511"/>
      <c r="F6511"/>
      <c r="G6511"/>
      <c r="H6511"/>
      <c r="I6511"/>
      <c r="J6511"/>
      <c r="K6511"/>
      <c r="L6511"/>
      <c r="M6511"/>
      <c r="N6511" s="117"/>
      <c r="O6511" s="117"/>
      <c r="P6511" s="117"/>
      <c r="Q6511" s="117"/>
      <c r="R6511" s="117"/>
    </row>
    <row r="6512" spans="1:18" s="81" customFormat="1" x14ac:dyDescent="0.2">
      <c r="A6512"/>
      <c r="B6512"/>
      <c r="C6512"/>
      <c r="D6512"/>
      <c r="E6512"/>
      <c r="F6512"/>
      <c r="G6512"/>
      <c r="H6512"/>
      <c r="I6512"/>
      <c r="J6512"/>
      <c r="K6512"/>
      <c r="L6512"/>
      <c r="M6512"/>
      <c r="N6512" s="117"/>
      <c r="O6512" s="117"/>
      <c r="P6512" s="117"/>
      <c r="Q6512" s="117"/>
      <c r="R6512" s="117"/>
    </row>
    <row r="6513" spans="1:18" s="81" customFormat="1" x14ac:dyDescent="0.2">
      <c r="A6513"/>
      <c r="B6513"/>
      <c r="C6513"/>
      <c r="D6513"/>
      <c r="E6513"/>
      <c r="F6513"/>
      <c r="G6513"/>
      <c r="H6513"/>
      <c r="I6513"/>
      <c r="J6513"/>
      <c r="K6513"/>
      <c r="L6513"/>
      <c r="M6513"/>
      <c r="N6513" s="117"/>
      <c r="O6513" s="117"/>
      <c r="P6513" s="117"/>
      <c r="Q6513" s="117"/>
      <c r="R6513" s="117"/>
    </row>
    <row r="6514" spans="1:18" s="81" customFormat="1" x14ac:dyDescent="0.2">
      <c r="A6514"/>
      <c r="B6514"/>
      <c r="C6514"/>
      <c r="D6514"/>
      <c r="E6514"/>
      <c r="F6514"/>
      <c r="G6514"/>
      <c r="H6514"/>
      <c r="I6514"/>
      <c r="J6514"/>
      <c r="K6514"/>
      <c r="L6514"/>
      <c r="M6514"/>
      <c r="N6514" s="117"/>
      <c r="O6514" s="117"/>
      <c r="P6514" s="117"/>
      <c r="Q6514" s="117"/>
      <c r="R6514" s="117"/>
    </row>
    <row r="6515" spans="1:18" s="81" customFormat="1" x14ac:dyDescent="0.2">
      <c r="A6515"/>
      <c r="B6515"/>
      <c r="C6515"/>
      <c r="D6515"/>
      <c r="E6515"/>
      <c r="F6515"/>
      <c r="G6515"/>
      <c r="H6515"/>
      <c r="I6515"/>
      <c r="J6515"/>
      <c r="K6515"/>
      <c r="L6515"/>
      <c r="M6515"/>
      <c r="N6515" s="117"/>
      <c r="O6515" s="117"/>
      <c r="P6515" s="117"/>
      <c r="Q6515" s="117"/>
      <c r="R6515" s="117"/>
    </row>
    <row r="6516" spans="1:18" s="81" customFormat="1" x14ac:dyDescent="0.2">
      <c r="A6516"/>
      <c r="B6516"/>
      <c r="C6516"/>
      <c r="D6516"/>
      <c r="E6516"/>
      <c r="F6516"/>
      <c r="G6516"/>
      <c r="H6516"/>
      <c r="I6516"/>
      <c r="J6516"/>
      <c r="K6516"/>
      <c r="L6516"/>
      <c r="M6516"/>
      <c r="N6516" s="117"/>
      <c r="O6516" s="117"/>
      <c r="P6516" s="117"/>
      <c r="Q6516" s="117"/>
      <c r="R6516" s="117"/>
    </row>
    <row r="6517" spans="1:18" s="81" customFormat="1" x14ac:dyDescent="0.2">
      <c r="A6517"/>
      <c r="B6517"/>
      <c r="C6517"/>
      <c r="D6517"/>
      <c r="E6517"/>
      <c r="F6517"/>
      <c r="G6517"/>
      <c r="H6517"/>
      <c r="I6517"/>
      <c r="J6517"/>
      <c r="K6517"/>
      <c r="L6517"/>
      <c r="M6517"/>
      <c r="N6517" s="117"/>
      <c r="O6517" s="117"/>
      <c r="P6517" s="117"/>
      <c r="Q6517" s="117"/>
      <c r="R6517" s="117"/>
    </row>
    <row r="6518" spans="1:18" s="81" customFormat="1" x14ac:dyDescent="0.2">
      <c r="A6518"/>
      <c r="B6518"/>
      <c r="C6518"/>
      <c r="D6518"/>
      <c r="E6518"/>
      <c r="F6518"/>
      <c r="G6518"/>
      <c r="H6518"/>
      <c r="I6518"/>
      <c r="J6518"/>
      <c r="K6518"/>
      <c r="L6518"/>
      <c r="M6518"/>
      <c r="N6518" s="117"/>
      <c r="O6518" s="117"/>
      <c r="P6518" s="117"/>
      <c r="Q6518" s="117"/>
      <c r="R6518" s="117"/>
    </row>
    <row r="6519" spans="1:18" s="81" customFormat="1" x14ac:dyDescent="0.2">
      <c r="A6519"/>
      <c r="B6519"/>
      <c r="C6519"/>
      <c r="D6519"/>
      <c r="E6519"/>
      <c r="F6519"/>
      <c r="G6519"/>
      <c r="H6519"/>
      <c r="I6519"/>
      <c r="J6519"/>
      <c r="K6519"/>
      <c r="L6519"/>
      <c r="M6519"/>
      <c r="N6519" s="117"/>
      <c r="O6519" s="117"/>
      <c r="P6519" s="117"/>
      <c r="Q6519" s="117"/>
      <c r="R6519" s="117"/>
    </row>
    <row r="6520" spans="1:18" s="81" customFormat="1" x14ac:dyDescent="0.2">
      <c r="A6520"/>
      <c r="B6520"/>
      <c r="C6520"/>
      <c r="D6520"/>
      <c r="E6520"/>
      <c r="F6520"/>
      <c r="G6520"/>
      <c r="H6520"/>
      <c r="I6520"/>
      <c r="J6520"/>
      <c r="K6520"/>
      <c r="L6520"/>
      <c r="M6520"/>
      <c r="N6520" s="117"/>
      <c r="O6520" s="117"/>
      <c r="P6520" s="117"/>
      <c r="Q6520" s="117"/>
      <c r="R6520" s="117"/>
    </row>
    <row r="6521" spans="1:18" s="81" customFormat="1" x14ac:dyDescent="0.2">
      <c r="A6521"/>
      <c r="B6521"/>
      <c r="C6521"/>
      <c r="D6521"/>
      <c r="E6521"/>
      <c r="F6521"/>
      <c r="G6521"/>
      <c r="H6521"/>
      <c r="I6521"/>
      <c r="J6521"/>
      <c r="K6521"/>
      <c r="L6521"/>
      <c r="M6521"/>
      <c r="N6521" s="117"/>
      <c r="O6521" s="117"/>
      <c r="P6521" s="117"/>
      <c r="Q6521" s="117"/>
      <c r="R6521" s="117"/>
    </row>
    <row r="6522" spans="1:18" s="81" customFormat="1" x14ac:dyDescent="0.2">
      <c r="A6522"/>
      <c r="B6522"/>
      <c r="C6522"/>
      <c r="D6522"/>
      <c r="E6522"/>
      <c r="F6522"/>
      <c r="G6522"/>
      <c r="H6522"/>
      <c r="I6522"/>
      <c r="J6522"/>
      <c r="K6522"/>
      <c r="L6522"/>
      <c r="M6522"/>
      <c r="N6522" s="117"/>
      <c r="O6522" s="117"/>
      <c r="P6522" s="117"/>
      <c r="Q6522" s="117"/>
      <c r="R6522" s="117"/>
    </row>
    <row r="6523" spans="1:18" s="81" customFormat="1" x14ac:dyDescent="0.2">
      <c r="A6523"/>
      <c r="B6523"/>
      <c r="C6523"/>
      <c r="D6523"/>
      <c r="E6523"/>
      <c r="F6523"/>
      <c r="G6523"/>
      <c r="H6523"/>
      <c r="I6523"/>
      <c r="J6523"/>
      <c r="K6523"/>
      <c r="L6523"/>
      <c r="M6523"/>
      <c r="N6523" s="117"/>
      <c r="O6523" s="117"/>
      <c r="P6523" s="117"/>
      <c r="Q6523" s="117"/>
      <c r="R6523" s="117"/>
    </row>
    <row r="6524" spans="1:18" s="81" customFormat="1" x14ac:dyDescent="0.2">
      <c r="A6524"/>
      <c r="B6524"/>
      <c r="C6524"/>
      <c r="D6524"/>
      <c r="E6524"/>
      <c r="F6524"/>
      <c r="G6524"/>
      <c r="H6524"/>
      <c r="I6524"/>
      <c r="J6524"/>
      <c r="K6524"/>
      <c r="L6524"/>
      <c r="M6524"/>
      <c r="N6524" s="117"/>
      <c r="O6524" s="117"/>
      <c r="P6524" s="117"/>
      <c r="Q6524" s="117"/>
      <c r="R6524" s="117"/>
    </row>
    <row r="6525" spans="1:18" s="81" customFormat="1" x14ac:dyDescent="0.2">
      <c r="A6525"/>
      <c r="B6525"/>
      <c r="C6525"/>
      <c r="D6525"/>
      <c r="E6525"/>
      <c r="F6525"/>
      <c r="G6525"/>
      <c r="H6525"/>
      <c r="I6525"/>
      <c r="J6525"/>
      <c r="K6525"/>
      <c r="L6525"/>
      <c r="M6525"/>
      <c r="N6525" s="117"/>
      <c r="O6525" s="117"/>
      <c r="P6525" s="117"/>
      <c r="Q6525" s="117"/>
      <c r="R6525" s="117"/>
    </row>
    <row r="6526" spans="1:18" s="81" customFormat="1" x14ac:dyDescent="0.2">
      <c r="A6526"/>
      <c r="B6526"/>
      <c r="C6526"/>
      <c r="D6526"/>
      <c r="E6526"/>
      <c r="F6526"/>
      <c r="G6526"/>
      <c r="H6526"/>
      <c r="I6526"/>
      <c r="J6526"/>
      <c r="K6526"/>
      <c r="L6526"/>
      <c r="M6526"/>
      <c r="N6526" s="117"/>
      <c r="O6526" s="117"/>
      <c r="P6526" s="117"/>
      <c r="Q6526" s="117"/>
      <c r="R6526" s="117"/>
    </row>
    <row r="6527" spans="1:18" s="81" customFormat="1" x14ac:dyDescent="0.2">
      <c r="A6527"/>
      <c r="B6527"/>
      <c r="C6527"/>
      <c r="D6527"/>
      <c r="E6527"/>
      <c r="F6527"/>
      <c r="G6527"/>
      <c r="H6527"/>
      <c r="I6527"/>
      <c r="J6527"/>
      <c r="K6527"/>
      <c r="L6527"/>
      <c r="M6527"/>
      <c r="N6527" s="117"/>
      <c r="O6527" s="117"/>
      <c r="P6527" s="117"/>
      <c r="Q6527" s="117"/>
      <c r="R6527" s="117"/>
    </row>
    <row r="6528" spans="1:18" s="81" customFormat="1" x14ac:dyDescent="0.2">
      <c r="A6528"/>
      <c r="B6528"/>
      <c r="C6528"/>
      <c r="D6528"/>
      <c r="E6528"/>
      <c r="F6528"/>
      <c r="G6528"/>
      <c r="H6528"/>
      <c r="I6528"/>
      <c r="J6528"/>
      <c r="K6528"/>
      <c r="L6528"/>
      <c r="M6528"/>
      <c r="N6528" s="117"/>
      <c r="O6528" s="117"/>
      <c r="P6528" s="117"/>
      <c r="Q6528" s="117"/>
      <c r="R6528" s="117"/>
    </row>
    <row r="6529" spans="1:18" s="81" customFormat="1" x14ac:dyDescent="0.2">
      <c r="A6529"/>
      <c r="B6529"/>
      <c r="C6529"/>
      <c r="D6529"/>
      <c r="E6529"/>
      <c r="F6529"/>
      <c r="G6529"/>
      <c r="H6529"/>
      <c r="I6529"/>
      <c r="J6529"/>
      <c r="K6529"/>
      <c r="L6529"/>
      <c r="M6529"/>
      <c r="N6529" s="117"/>
      <c r="O6529" s="117"/>
      <c r="P6529" s="117"/>
      <c r="Q6529" s="117"/>
      <c r="R6529" s="117"/>
    </row>
    <row r="6530" spans="1:18" s="81" customFormat="1" x14ac:dyDescent="0.2">
      <c r="A6530"/>
      <c r="B6530"/>
      <c r="C6530"/>
      <c r="D6530"/>
      <c r="E6530"/>
      <c r="F6530"/>
      <c r="G6530"/>
      <c r="H6530"/>
      <c r="I6530"/>
      <c r="J6530"/>
      <c r="K6530"/>
      <c r="L6530"/>
      <c r="M6530"/>
      <c r="N6530" s="117"/>
      <c r="O6530" s="117"/>
      <c r="P6530" s="117"/>
      <c r="Q6530" s="117"/>
      <c r="R6530" s="117"/>
    </row>
    <row r="6531" spans="1:18" s="81" customFormat="1" x14ac:dyDescent="0.2">
      <c r="A6531"/>
      <c r="B6531"/>
      <c r="C6531"/>
      <c r="D6531"/>
      <c r="E6531"/>
      <c r="F6531"/>
      <c r="G6531"/>
      <c r="H6531"/>
      <c r="I6531"/>
      <c r="J6531"/>
      <c r="K6531"/>
      <c r="L6531"/>
      <c r="M6531"/>
      <c r="N6531" s="117"/>
      <c r="O6531" s="117"/>
      <c r="P6531" s="117"/>
      <c r="Q6531" s="117"/>
      <c r="R6531" s="117"/>
    </row>
    <row r="6532" spans="1:18" s="81" customFormat="1" x14ac:dyDescent="0.2">
      <c r="A6532"/>
      <c r="B6532"/>
      <c r="C6532"/>
      <c r="D6532"/>
      <c r="E6532"/>
      <c r="F6532"/>
      <c r="G6532"/>
      <c r="H6532"/>
      <c r="I6532"/>
      <c r="J6532"/>
      <c r="K6532"/>
      <c r="L6532"/>
      <c r="M6532"/>
      <c r="N6532" s="117"/>
      <c r="O6532" s="117"/>
      <c r="P6532" s="117"/>
      <c r="Q6532" s="117"/>
      <c r="R6532" s="117"/>
    </row>
    <row r="6533" spans="1:18" s="81" customFormat="1" x14ac:dyDescent="0.2">
      <c r="A6533"/>
      <c r="B6533"/>
      <c r="C6533"/>
      <c r="D6533"/>
      <c r="E6533"/>
      <c r="F6533"/>
      <c r="G6533"/>
      <c r="H6533"/>
      <c r="I6533"/>
      <c r="J6533"/>
      <c r="K6533"/>
      <c r="L6533"/>
      <c r="M6533"/>
      <c r="N6533" s="117"/>
      <c r="O6533" s="117"/>
      <c r="P6533" s="117"/>
      <c r="Q6533" s="117"/>
      <c r="R6533" s="117"/>
    </row>
    <row r="6534" spans="1:18" s="81" customFormat="1" x14ac:dyDescent="0.2">
      <c r="A6534"/>
      <c r="B6534"/>
      <c r="C6534"/>
      <c r="D6534"/>
      <c r="E6534"/>
      <c r="F6534"/>
      <c r="G6534"/>
      <c r="H6534"/>
      <c r="I6534"/>
      <c r="J6534"/>
      <c r="K6534"/>
      <c r="L6534"/>
      <c r="M6534"/>
      <c r="N6534" s="117"/>
      <c r="O6534" s="117"/>
      <c r="P6534" s="117"/>
      <c r="Q6534" s="117"/>
      <c r="R6534" s="117"/>
    </row>
    <row r="6535" spans="1:18" s="81" customFormat="1" x14ac:dyDescent="0.2">
      <c r="A6535"/>
      <c r="B6535"/>
      <c r="C6535"/>
      <c r="D6535"/>
      <c r="E6535"/>
      <c r="F6535"/>
      <c r="G6535"/>
      <c r="H6535"/>
      <c r="I6535"/>
      <c r="J6535"/>
      <c r="K6535"/>
      <c r="L6535"/>
      <c r="M6535"/>
      <c r="N6535" s="117"/>
      <c r="O6535" s="117"/>
      <c r="P6535" s="117"/>
      <c r="Q6535" s="117"/>
      <c r="R6535" s="117"/>
    </row>
    <row r="6536" spans="1:18" s="81" customFormat="1" x14ac:dyDescent="0.2">
      <c r="A6536"/>
      <c r="B6536"/>
      <c r="C6536"/>
      <c r="D6536"/>
      <c r="E6536"/>
      <c r="F6536"/>
      <c r="G6536"/>
      <c r="H6536"/>
      <c r="I6536"/>
      <c r="J6536"/>
      <c r="K6536"/>
      <c r="L6536"/>
      <c r="M6536"/>
      <c r="N6536" s="117"/>
      <c r="O6536" s="117"/>
      <c r="P6536" s="117"/>
      <c r="Q6536" s="117"/>
      <c r="R6536" s="117"/>
    </row>
    <row r="6537" spans="1:18" s="81" customFormat="1" x14ac:dyDescent="0.2">
      <c r="A6537"/>
      <c r="B6537"/>
      <c r="C6537"/>
      <c r="D6537"/>
      <c r="E6537"/>
      <c r="F6537"/>
      <c r="G6537"/>
      <c r="H6537"/>
      <c r="I6537"/>
      <c r="J6537"/>
      <c r="K6537"/>
      <c r="L6537"/>
      <c r="M6537"/>
      <c r="N6537" s="117"/>
      <c r="O6537" s="117"/>
      <c r="P6537" s="117"/>
      <c r="Q6537" s="117"/>
      <c r="R6537" s="117"/>
    </row>
    <row r="6538" spans="1:18" s="81" customFormat="1" x14ac:dyDescent="0.2">
      <c r="A6538"/>
      <c r="B6538"/>
      <c r="C6538"/>
      <c r="D6538"/>
      <c r="E6538"/>
      <c r="F6538"/>
      <c r="G6538"/>
      <c r="H6538"/>
      <c r="I6538"/>
      <c r="J6538"/>
      <c r="K6538"/>
      <c r="L6538"/>
      <c r="M6538"/>
      <c r="N6538" s="117"/>
      <c r="O6538" s="117"/>
      <c r="P6538" s="117"/>
      <c r="Q6538" s="117"/>
      <c r="R6538" s="117"/>
    </row>
    <row r="6539" spans="1:18" s="81" customFormat="1" x14ac:dyDescent="0.2">
      <c r="A6539"/>
      <c r="B6539"/>
      <c r="C6539"/>
      <c r="D6539"/>
      <c r="E6539"/>
      <c r="F6539"/>
      <c r="G6539"/>
      <c r="H6539"/>
      <c r="I6539"/>
      <c r="J6539"/>
      <c r="K6539"/>
      <c r="L6539"/>
      <c r="M6539"/>
      <c r="N6539" s="117"/>
      <c r="O6539" s="117"/>
      <c r="P6539" s="117"/>
      <c r="Q6539" s="117"/>
      <c r="R6539" s="117"/>
    </row>
    <row r="6540" spans="1:18" s="81" customFormat="1" x14ac:dyDescent="0.2">
      <c r="A6540"/>
      <c r="B6540"/>
      <c r="C6540"/>
      <c r="D6540"/>
      <c r="E6540"/>
      <c r="F6540"/>
      <c r="G6540"/>
      <c r="H6540"/>
      <c r="I6540"/>
      <c r="J6540"/>
      <c r="K6540"/>
      <c r="L6540"/>
      <c r="M6540"/>
      <c r="N6540" s="117"/>
      <c r="O6540" s="117"/>
      <c r="P6540" s="117"/>
      <c r="Q6540" s="117"/>
      <c r="R6540" s="117"/>
    </row>
    <row r="6541" spans="1:18" s="81" customFormat="1" x14ac:dyDescent="0.2">
      <c r="A6541"/>
      <c r="B6541"/>
      <c r="C6541"/>
      <c r="D6541"/>
      <c r="E6541"/>
      <c r="F6541"/>
      <c r="G6541"/>
      <c r="H6541"/>
      <c r="I6541"/>
      <c r="J6541"/>
      <c r="K6541"/>
      <c r="L6541"/>
      <c r="M6541"/>
      <c r="N6541" s="117"/>
      <c r="O6541" s="117"/>
      <c r="P6541" s="117"/>
      <c r="Q6541" s="117"/>
      <c r="R6541" s="117"/>
    </row>
    <row r="6542" spans="1:18" s="81" customFormat="1" x14ac:dyDescent="0.2">
      <c r="A6542"/>
      <c r="B6542"/>
      <c r="C6542"/>
      <c r="D6542"/>
      <c r="E6542"/>
      <c r="F6542"/>
      <c r="G6542"/>
      <c r="H6542"/>
      <c r="I6542"/>
      <c r="J6542"/>
      <c r="K6542"/>
      <c r="L6542"/>
      <c r="M6542"/>
      <c r="N6542" s="117"/>
      <c r="O6542" s="117"/>
      <c r="P6542" s="117"/>
      <c r="Q6542" s="117"/>
      <c r="R6542" s="117"/>
    </row>
    <row r="6543" spans="1:18" s="81" customFormat="1" x14ac:dyDescent="0.2">
      <c r="A6543"/>
      <c r="B6543"/>
      <c r="C6543"/>
      <c r="D6543"/>
      <c r="E6543"/>
      <c r="F6543"/>
      <c r="G6543"/>
      <c r="H6543"/>
      <c r="I6543"/>
      <c r="J6543"/>
      <c r="K6543"/>
      <c r="L6543"/>
      <c r="M6543"/>
      <c r="N6543" s="117"/>
      <c r="O6543" s="117"/>
      <c r="P6543" s="117"/>
      <c r="Q6543" s="117"/>
      <c r="R6543" s="117"/>
    </row>
    <row r="6544" spans="1:18" s="81" customFormat="1" x14ac:dyDescent="0.2">
      <c r="A6544"/>
      <c r="B6544"/>
      <c r="C6544"/>
      <c r="D6544"/>
      <c r="E6544"/>
      <c r="F6544"/>
      <c r="G6544"/>
      <c r="H6544"/>
      <c r="I6544"/>
      <c r="J6544"/>
      <c r="K6544"/>
      <c r="L6544"/>
      <c r="M6544"/>
      <c r="N6544" s="117"/>
      <c r="O6544" s="117"/>
      <c r="P6544" s="117"/>
      <c r="Q6544" s="117"/>
      <c r="R6544" s="117"/>
    </row>
    <row r="6545" spans="1:18" s="81" customFormat="1" x14ac:dyDescent="0.2">
      <c r="A6545"/>
      <c r="B6545"/>
      <c r="C6545"/>
      <c r="D6545"/>
      <c r="E6545"/>
      <c r="F6545"/>
      <c r="G6545"/>
      <c r="H6545"/>
      <c r="I6545"/>
      <c r="J6545"/>
      <c r="K6545"/>
      <c r="L6545"/>
      <c r="M6545"/>
      <c r="N6545" s="117"/>
      <c r="O6545" s="117"/>
      <c r="P6545" s="117"/>
      <c r="Q6545" s="117"/>
      <c r="R6545" s="117"/>
    </row>
    <row r="6546" spans="1:18" s="81" customFormat="1" x14ac:dyDescent="0.2">
      <c r="A6546"/>
      <c r="B6546"/>
      <c r="C6546"/>
      <c r="D6546"/>
      <c r="E6546"/>
      <c r="F6546"/>
      <c r="G6546"/>
      <c r="H6546"/>
      <c r="I6546"/>
      <c r="J6546"/>
      <c r="K6546"/>
      <c r="L6546"/>
      <c r="M6546"/>
      <c r="N6546" s="117"/>
      <c r="O6546" s="117"/>
      <c r="P6546" s="117"/>
      <c r="Q6546" s="117"/>
      <c r="R6546" s="117"/>
    </row>
    <row r="6547" spans="1:18" s="81" customFormat="1" x14ac:dyDescent="0.2">
      <c r="A6547"/>
      <c r="B6547"/>
      <c r="C6547"/>
      <c r="D6547"/>
      <c r="E6547"/>
      <c r="F6547"/>
      <c r="G6547"/>
      <c r="H6547"/>
      <c r="I6547"/>
      <c r="J6547"/>
      <c r="K6547"/>
      <c r="L6547"/>
      <c r="M6547"/>
      <c r="N6547" s="117"/>
      <c r="O6547" s="117"/>
      <c r="P6547" s="117"/>
      <c r="Q6547" s="117"/>
      <c r="R6547" s="117"/>
    </row>
    <row r="6548" spans="1:18" s="81" customFormat="1" x14ac:dyDescent="0.2">
      <c r="A6548"/>
      <c r="B6548"/>
      <c r="C6548"/>
      <c r="D6548"/>
      <c r="E6548"/>
      <c r="F6548"/>
      <c r="G6548"/>
      <c r="H6548"/>
      <c r="I6548"/>
      <c r="J6548"/>
      <c r="K6548"/>
      <c r="L6548"/>
      <c r="M6548"/>
      <c r="N6548" s="117"/>
      <c r="O6548" s="117"/>
      <c r="P6548" s="117"/>
      <c r="Q6548" s="117"/>
      <c r="R6548" s="117"/>
    </row>
    <row r="6549" spans="1:18" s="81" customFormat="1" x14ac:dyDescent="0.2">
      <c r="A6549"/>
      <c r="B6549"/>
      <c r="C6549"/>
      <c r="D6549"/>
      <c r="E6549"/>
      <c r="F6549"/>
      <c r="G6549"/>
      <c r="H6549"/>
      <c r="I6549"/>
      <c r="J6549"/>
      <c r="K6549"/>
      <c r="L6549"/>
      <c r="M6549"/>
      <c r="N6549" s="117"/>
      <c r="O6549" s="117"/>
      <c r="P6549" s="117"/>
      <c r="Q6549" s="117"/>
      <c r="R6549" s="117"/>
    </row>
    <row r="6550" spans="1:18" s="81" customFormat="1" x14ac:dyDescent="0.2">
      <c r="A6550"/>
      <c r="B6550"/>
      <c r="C6550"/>
      <c r="D6550"/>
      <c r="E6550"/>
      <c r="F6550"/>
      <c r="G6550"/>
      <c r="H6550"/>
      <c r="I6550"/>
      <c r="J6550"/>
      <c r="K6550"/>
      <c r="L6550"/>
      <c r="M6550"/>
      <c r="N6550" s="117"/>
      <c r="O6550" s="117"/>
      <c r="P6550" s="117"/>
      <c r="Q6550" s="117"/>
      <c r="R6550" s="117"/>
    </row>
    <row r="6551" spans="1:18" s="81" customFormat="1" x14ac:dyDescent="0.2">
      <c r="A6551"/>
      <c r="B6551"/>
      <c r="C6551"/>
      <c r="D6551"/>
      <c r="E6551"/>
      <c r="F6551"/>
      <c r="G6551"/>
      <c r="H6551"/>
      <c r="I6551"/>
      <c r="J6551"/>
      <c r="K6551"/>
      <c r="L6551"/>
      <c r="M6551"/>
      <c r="N6551" s="117"/>
      <c r="O6551" s="117"/>
      <c r="P6551" s="117"/>
      <c r="Q6551" s="117"/>
      <c r="R6551" s="117"/>
    </row>
    <row r="6552" spans="1:18" s="81" customFormat="1" x14ac:dyDescent="0.2">
      <c r="A6552"/>
      <c r="B6552"/>
      <c r="C6552"/>
      <c r="D6552"/>
      <c r="E6552"/>
      <c r="F6552"/>
      <c r="G6552"/>
      <c r="H6552"/>
      <c r="I6552"/>
      <c r="J6552"/>
      <c r="K6552"/>
      <c r="L6552"/>
      <c r="M6552"/>
      <c r="N6552" s="117"/>
      <c r="O6552" s="117"/>
      <c r="P6552" s="117"/>
      <c r="Q6552" s="117"/>
      <c r="R6552" s="117"/>
    </row>
    <row r="6553" spans="1:18" s="81" customFormat="1" x14ac:dyDescent="0.2">
      <c r="A6553"/>
      <c r="B6553"/>
      <c r="C6553"/>
      <c r="D6553"/>
      <c r="E6553"/>
      <c r="F6553"/>
      <c r="G6553"/>
      <c r="H6553"/>
      <c r="I6553"/>
      <c r="J6553"/>
      <c r="K6553"/>
      <c r="L6553"/>
      <c r="M6553"/>
      <c r="N6553" s="117"/>
      <c r="O6553" s="117"/>
      <c r="P6553" s="117"/>
      <c r="Q6553" s="117"/>
      <c r="R6553" s="117"/>
    </row>
    <row r="6554" spans="1:18" s="81" customFormat="1" x14ac:dyDescent="0.2">
      <c r="A6554"/>
      <c r="B6554"/>
      <c r="C6554"/>
      <c r="D6554"/>
      <c r="E6554"/>
      <c r="F6554"/>
      <c r="G6554"/>
      <c r="H6554"/>
      <c r="I6554"/>
      <c r="J6554"/>
      <c r="K6554"/>
      <c r="L6554"/>
      <c r="M6554"/>
      <c r="N6554" s="117"/>
      <c r="O6554" s="117"/>
      <c r="P6554" s="117"/>
      <c r="Q6554" s="117"/>
      <c r="R6554" s="117"/>
    </row>
    <row r="6555" spans="1:18" s="81" customFormat="1" x14ac:dyDescent="0.2">
      <c r="A6555"/>
      <c r="B6555"/>
      <c r="C6555"/>
      <c r="D6555"/>
      <c r="E6555"/>
      <c r="F6555"/>
      <c r="G6555"/>
      <c r="H6555"/>
      <c r="I6555"/>
      <c r="J6555"/>
      <c r="K6555"/>
      <c r="L6555"/>
      <c r="M6555"/>
      <c r="N6555" s="117"/>
      <c r="O6555" s="117"/>
      <c r="P6555" s="117"/>
      <c r="Q6555" s="117"/>
      <c r="R6555" s="117"/>
    </row>
    <row r="6556" spans="1:18" s="81" customFormat="1" x14ac:dyDescent="0.2">
      <c r="A6556"/>
      <c r="B6556"/>
      <c r="C6556"/>
      <c r="D6556"/>
      <c r="E6556"/>
      <c r="F6556"/>
      <c r="G6556"/>
      <c r="H6556"/>
      <c r="I6556"/>
      <c r="J6556"/>
      <c r="K6556"/>
      <c r="L6556"/>
      <c r="M6556"/>
      <c r="N6556" s="117"/>
      <c r="O6556" s="117"/>
      <c r="P6556" s="117"/>
      <c r="Q6556" s="117"/>
      <c r="R6556" s="117"/>
    </row>
    <row r="6557" spans="1:18" s="81" customFormat="1" x14ac:dyDescent="0.2">
      <c r="A6557"/>
      <c r="B6557"/>
      <c r="C6557"/>
      <c r="D6557"/>
      <c r="E6557"/>
      <c r="F6557"/>
      <c r="G6557"/>
      <c r="H6557"/>
      <c r="I6557"/>
      <c r="J6557"/>
      <c r="K6557"/>
      <c r="L6557"/>
      <c r="M6557"/>
      <c r="N6557" s="117"/>
      <c r="O6557" s="117"/>
      <c r="P6557" s="117"/>
      <c r="Q6557" s="117"/>
      <c r="R6557" s="117"/>
    </row>
    <row r="6558" spans="1:18" s="81" customFormat="1" x14ac:dyDescent="0.2">
      <c r="A6558"/>
      <c r="B6558"/>
      <c r="C6558"/>
      <c r="D6558"/>
      <c r="E6558"/>
      <c r="F6558"/>
      <c r="G6558"/>
      <c r="H6558"/>
      <c r="I6558"/>
      <c r="J6558"/>
      <c r="K6558"/>
      <c r="L6558"/>
      <c r="M6558"/>
      <c r="N6558" s="117"/>
      <c r="O6558" s="117"/>
      <c r="P6558" s="117"/>
      <c r="Q6558" s="117"/>
      <c r="R6558" s="117"/>
    </row>
    <row r="6559" spans="1:18" s="81" customFormat="1" x14ac:dyDescent="0.2">
      <c r="A6559"/>
      <c r="B6559"/>
      <c r="C6559"/>
      <c r="D6559"/>
      <c r="E6559"/>
      <c r="F6559"/>
      <c r="G6559"/>
      <c r="H6559"/>
      <c r="I6559"/>
      <c r="J6559"/>
      <c r="K6559"/>
      <c r="L6559"/>
      <c r="M6559"/>
      <c r="N6559" s="117"/>
      <c r="O6559" s="117"/>
      <c r="P6559" s="117"/>
      <c r="Q6559" s="117"/>
      <c r="R6559" s="117"/>
    </row>
    <row r="6560" spans="1:18" s="81" customFormat="1" x14ac:dyDescent="0.2">
      <c r="A6560"/>
      <c r="B6560"/>
      <c r="C6560"/>
      <c r="D6560"/>
      <c r="E6560"/>
      <c r="F6560"/>
      <c r="G6560"/>
      <c r="H6560"/>
      <c r="I6560"/>
      <c r="J6560"/>
      <c r="K6560"/>
      <c r="L6560"/>
      <c r="M6560"/>
      <c r="N6560" s="117"/>
      <c r="O6560" s="117"/>
      <c r="P6560" s="117"/>
      <c r="Q6560" s="117"/>
      <c r="R6560" s="117"/>
    </row>
    <row r="6561" spans="1:18" s="81" customFormat="1" x14ac:dyDescent="0.2">
      <c r="A6561"/>
      <c r="B6561"/>
      <c r="C6561"/>
      <c r="D6561"/>
      <c r="E6561"/>
      <c r="F6561"/>
      <c r="G6561"/>
      <c r="H6561"/>
      <c r="I6561"/>
      <c r="J6561"/>
      <c r="K6561"/>
      <c r="L6561"/>
      <c r="M6561"/>
      <c r="N6561" s="117"/>
      <c r="O6561" s="117"/>
      <c r="P6561" s="117"/>
      <c r="Q6561" s="117"/>
      <c r="R6561" s="117"/>
    </row>
    <row r="6562" spans="1:18" s="81" customFormat="1" x14ac:dyDescent="0.2">
      <c r="A6562"/>
      <c r="B6562"/>
      <c r="C6562"/>
      <c r="D6562"/>
      <c r="E6562"/>
      <c r="F6562"/>
      <c r="G6562"/>
      <c r="H6562"/>
      <c r="I6562"/>
      <c r="J6562"/>
      <c r="K6562"/>
      <c r="L6562"/>
      <c r="M6562"/>
      <c r="N6562" s="117"/>
      <c r="O6562" s="117"/>
      <c r="P6562" s="117"/>
      <c r="Q6562" s="117"/>
      <c r="R6562" s="117"/>
    </row>
    <row r="6563" spans="1:18" s="81" customFormat="1" x14ac:dyDescent="0.2">
      <c r="A6563"/>
      <c r="B6563"/>
      <c r="C6563"/>
      <c r="D6563"/>
      <c r="E6563"/>
      <c r="F6563"/>
      <c r="G6563"/>
      <c r="H6563"/>
      <c r="I6563"/>
      <c r="J6563"/>
      <c r="K6563"/>
      <c r="L6563"/>
      <c r="M6563"/>
      <c r="N6563" s="117"/>
      <c r="O6563" s="117"/>
      <c r="P6563" s="117"/>
      <c r="Q6563" s="117"/>
      <c r="R6563" s="117"/>
    </row>
    <row r="6564" spans="1:18" s="81" customFormat="1" x14ac:dyDescent="0.2">
      <c r="A6564"/>
      <c r="B6564"/>
      <c r="C6564"/>
      <c r="D6564"/>
      <c r="E6564"/>
      <c r="F6564"/>
      <c r="G6564"/>
      <c r="H6564"/>
      <c r="I6564"/>
      <c r="J6564"/>
      <c r="K6564"/>
      <c r="L6564"/>
      <c r="M6564"/>
      <c r="N6564" s="117"/>
      <c r="O6564" s="117"/>
      <c r="P6564" s="117"/>
      <c r="Q6564" s="117"/>
      <c r="R6564" s="117"/>
    </row>
    <row r="6565" spans="1:18" s="81" customFormat="1" x14ac:dyDescent="0.2">
      <c r="A6565"/>
      <c r="B6565"/>
      <c r="C6565"/>
      <c r="D6565"/>
      <c r="E6565"/>
      <c r="F6565"/>
      <c r="G6565"/>
      <c r="H6565"/>
      <c r="I6565"/>
      <c r="J6565"/>
      <c r="K6565"/>
      <c r="L6565"/>
      <c r="M6565"/>
      <c r="N6565" s="117"/>
      <c r="O6565" s="117"/>
      <c r="P6565" s="117"/>
      <c r="Q6565" s="117"/>
      <c r="R6565" s="117"/>
    </row>
    <row r="6566" spans="1:18" s="81" customFormat="1" x14ac:dyDescent="0.2">
      <c r="A6566"/>
      <c r="B6566"/>
      <c r="C6566"/>
      <c r="D6566"/>
      <c r="E6566"/>
      <c r="F6566"/>
      <c r="G6566"/>
      <c r="H6566"/>
      <c r="I6566"/>
      <c r="J6566"/>
      <c r="K6566"/>
      <c r="L6566"/>
      <c r="M6566"/>
      <c r="N6566" s="117"/>
      <c r="O6566" s="117"/>
      <c r="P6566" s="117"/>
      <c r="Q6566" s="117"/>
      <c r="R6566" s="117"/>
    </row>
    <row r="6567" spans="1:18" s="81" customFormat="1" x14ac:dyDescent="0.2">
      <c r="A6567"/>
      <c r="B6567"/>
      <c r="C6567"/>
      <c r="D6567"/>
      <c r="E6567"/>
      <c r="F6567"/>
      <c r="G6567"/>
      <c r="H6567"/>
      <c r="I6567"/>
      <c r="J6567"/>
      <c r="K6567"/>
      <c r="L6567"/>
      <c r="M6567"/>
      <c r="N6567" s="117"/>
      <c r="O6567" s="117"/>
      <c r="P6567" s="117"/>
      <c r="Q6567" s="117"/>
      <c r="R6567" s="117"/>
    </row>
    <row r="6568" spans="1:18" s="81" customFormat="1" x14ac:dyDescent="0.2">
      <c r="A6568"/>
      <c r="B6568"/>
      <c r="C6568"/>
      <c r="D6568"/>
      <c r="E6568"/>
      <c r="F6568"/>
      <c r="G6568"/>
      <c r="H6568"/>
      <c r="I6568"/>
      <c r="J6568"/>
      <c r="K6568"/>
      <c r="L6568"/>
      <c r="M6568"/>
      <c r="N6568" s="117"/>
      <c r="O6568" s="117"/>
      <c r="P6568" s="117"/>
      <c r="Q6568" s="117"/>
      <c r="R6568" s="117"/>
    </row>
    <row r="6569" spans="1:18" s="81" customFormat="1" x14ac:dyDescent="0.2">
      <c r="A6569"/>
      <c r="B6569"/>
      <c r="C6569"/>
      <c r="D6569"/>
      <c r="E6569"/>
      <c r="F6569"/>
      <c r="G6569"/>
      <c r="H6569"/>
      <c r="I6569"/>
      <c r="J6569"/>
      <c r="K6569"/>
      <c r="L6569"/>
      <c r="M6569"/>
      <c r="N6569" s="117"/>
      <c r="O6569" s="117"/>
      <c r="P6569" s="117"/>
      <c r="Q6569" s="117"/>
      <c r="R6569" s="117"/>
    </row>
    <row r="6570" spans="1:18" s="81" customFormat="1" x14ac:dyDescent="0.2">
      <c r="A6570"/>
      <c r="B6570"/>
      <c r="C6570"/>
      <c r="D6570"/>
      <c r="E6570"/>
      <c r="F6570"/>
      <c r="G6570"/>
      <c r="H6570"/>
      <c r="I6570"/>
      <c r="J6570"/>
      <c r="K6570"/>
      <c r="L6570"/>
      <c r="M6570"/>
      <c r="N6570" s="117"/>
      <c r="O6570" s="117"/>
      <c r="P6570" s="117"/>
      <c r="Q6570" s="117"/>
      <c r="R6570" s="117"/>
    </row>
    <row r="6571" spans="1:18" s="81" customFormat="1" x14ac:dyDescent="0.2">
      <c r="A6571"/>
      <c r="B6571"/>
      <c r="C6571"/>
      <c r="D6571"/>
      <c r="E6571"/>
      <c r="F6571"/>
      <c r="G6571"/>
      <c r="H6571"/>
      <c r="I6571"/>
      <c r="J6571"/>
      <c r="K6571"/>
      <c r="L6571"/>
      <c r="M6571"/>
      <c r="N6571" s="117"/>
      <c r="O6571" s="117"/>
      <c r="P6571" s="117"/>
      <c r="Q6571" s="117"/>
      <c r="R6571" s="117"/>
    </row>
    <row r="6572" spans="1:18" s="81" customFormat="1" x14ac:dyDescent="0.2">
      <c r="A6572"/>
      <c r="B6572"/>
      <c r="C6572"/>
      <c r="D6572"/>
      <c r="E6572"/>
      <c r="F6572"/>
      <c r="G6572"/>
      <c r="H6572"/>
      <c r="I6572"/>
      <c r="J6572"/>
      <c r="K6572"/>
      <c r="L6572"/>
      <c r="M6572"/>
      <c r="N6572" s="117"/>
      <c r="O6572" s="117"/>
      <c r="P6572" s="117"/>
      <c r="Q6572" s="117"/>
      <c r="R6572" s="117"/>
    </row>
    <row r="6573" spans="1:18" s="81" customFormat="1" x14ac:dyDescent="0.2">
      <c r="A6573"/>
      <c r="B6573"/>
      <c r="C6573"/>
      <c r="D6573"/>
      <c r="E6573"/>
      <c r="F6573"/>
      <c r="G6573"/>
      <c r="H6573"/>
      <c r="I6573"/>
      <c r="J6573"/>
      <c r="K6573"/>
      <c r="L6573"/>
      <c r="M6573"/>
      <c r="N6573" s="117"/>
      <c r="O6573" s="117"/>
      <c r="P6573" s="117"/>
      <c r="Q6573" s="117"/>
      <c r="R6573" s="117"/>
    </row>
    <row r="6574" spans="1:18" s="81" customFormat="1" x14ac:dyDescent="0.2">
      <c r="A6574"/>
      <c r="B6574"/>
      <c r="C6574"/>
      <c r="D6574"/>
      <c r="E6574"/>
      <c r="F6574"/>
      <c r="G6574"/>
      <c r="H6574"/>
      <c r="I6574"/>
      <c r="J6574"/>
      <c r="K6574"/>
      <c r="L6574"/>
      <c r="M6574"/>
      <c r="N6574" s="117"/>
      <c r="O6574" s="117"/>
      <c r="P6574" s="117"/>
      <c r="Q6574" s="117"/>
      <c r="R6574" s="117"/>
    </row>
    <row r="6575" spans="1:18" s="81" customFormat="1" x14ac:dyDescent="0.2">
      <c r="A6575"/>
      <c r="B6575"/>
      <c r="C6575"/>
      <c r="D6575"/>
      <c r="E6575"/>
      <c r="F6575"/>
      <c r="G6575"/>
      <c r="H6575"/>
      <c r="I6575"/>
      <c r="J6575"/>
      <c r="K6575"/>
      <c r="L6575"/>
      <c r="M6575"/>
      <c r="N6575" s="117"/>
      <c r="O6575" s="117"/>
      <c r="P6575" s="117"/>
      <c r="Q6575" s="117"/>
      <c r="R6575" s="117"/>
    </row>
    <row r="6576" spans="1:18" s="81" customFormat="1" x14ac:dyDescent="0.2">
      <c r="A6576"/>
      <c r="B6576"/>
      <c r="C6576"/>
      <c r="D6576"/>
      <c r="E6576"/>
      <c r="F6576"/>
      <c r="G6576"/>
      <c r="H6576"/>
      <c r="I6576"/>
      <c r="J6576"/>
      <c r="K6576"/>
      <c r="L6576"/>
      <c r="M6576"/>
      <c r="N6576" s="117"/>
      <c r="O6576" s="117"/>
      <c r="P6576" s="117"/>
      <c r="Q6576" s="117"/>
      <c r="R6576" s="117"/>
    </row>
    <row r="6577" spans="1:18" s="81" customFormat="1" x14ac:dyDescent="0.2">
      <c r="A6577"/>
      <c r="B6577"/>
      <c r="C6577"/>
      <c r="D6577"/>
      <c r="E6577"/>
      <c r="F6577"/>
      <c r="G6577"/>
      <c r="H6577"/>
      <c r="I6577"/>
      <c r="J6577"/>
      <c r="K6577"/>
      <c r="L6577"/>
      <c r="M6577"/>
      <c r="N6577" s="117"/>
      <c r="O6577" s="117"/>
      <c r="P6577" s="117"/>
      <c r="Q6577" s="117"/>
      <c r="R6577" s="117"/>
    </row>
    <row r="6578" spans="1:18" s="81" customFormat="1" x14ac:dyDescent="0.2">
      <c r="A6578"/>
      <c r="B6578"/>
      <c r="C6578"/>
      <c r="D6578"/>
      <c r="E6578"/>
      <c r="F6578"/>
      <c r="G6578"/>
      <c r="H6578"/>
      <c r="I6578"/>
      <c r="J6578"/>
      <c r="K6578"/>
      <c r="L6578"/>
      <c r="M6578"/>
      <c r="N6578" s="117"/>
      <c r="O6578" s="117"/>
      <c r="P6578" s="117"/>
      <c r="Q6578" s="117"/>
      <c r="R6578" s="117"/>
    </row>
    <row r="6579" spans="1:18" s="81" customFormat="1" x14ac:dyDescent="0.2">
      <c r="A6579"/>
      <c r="B6579"/>
      <c r="C6579"/>
      <c r="D6579"/>
      <c r="E6579"/>
      <c r="F6579"/>
      <c r="G6579"/>
      <c r="H6579"/>
      <c r="I6579"/>
      <c r="J6579"/>
      <c r="K6579"/>
      <c r="L6579"/>
      <c r="M6579"/>
      <c r="N6579" s="117"/>
      <c r="O6579" s="117"/>
      <c r="P6579" s="117"/>
      <c r="Q6579" s="117"/>
      <c r="R6579" s="117"/>
    </row>
    <row r="6580" spans="1:18" s="81" customFormat="1" x14ac:dyDescent="0.2">
      <c r="A6580"/>
      <c r="B6580"/>
      <c r="C6580"/>
      <c r="D6580"/>
      <c r="E6580"/>
      <c r="F6580"/>
      <c r="G6580"/>
      <c r="H6580"/>
      <c r="I6580"/>
      <c r="J6580"/>
      <c r="K6580"/>
      <c r="L6580"/>
      <c r="M6580"/>
      <c r="N6580" s="117"/>
      <c r="O6580" s="117"/>
      <c r="P6580" s="117"/>
      <c r="Q6580" s="117"/>
      <c r="R6580" s="117"/>
    </row>
    <row r="6581" spans="1:18" s="81" customFormat="1" x14ac:dyDescent="0.2">
      <c r="A6581"/>
      <c r="B6581"/>
      <c r="C6581"/>
      <c r="D6581"/>
      <c r="E6581"/>
      <c r="F6581"/>
      <c r="G6581"/>
      <c r="H6581"/>
      <c r="I6581"/>
      <c r="J6581"/>
      <c r="K6581"/>
      <c r="L6581"/>
      <c r="M6581"/>
      <c r="N6581" s="117"/>
      <c r="O6581" s="117"/>
      <c r="P6581" s="117"/>
      <c r="Q6581" s="117"/>
      <c r="R6581" s="117"/>
    </row>
    <row r="6582" spans="1:18" s="81" customFormat="1" x14ac:dyDescent="0.2">
      <c r="A6582"/>
      <c r="B6582"/>
      <c r="C6582"/>
      <c r="D6582"/>
      <c r="E6582"/>
      <c r="F6582"/>
      <c r="G6582"/>
      <c r="H6582"/>
      <c r="I6582"/>
      <c r="J6582"/>
      <c r="K6582"/>
      <c r="L6582"/>
      <c r="M6582"/>
      <c r="N6582" s="117"/>
      <c r="O6582" s="117"/>
      <c r="P6582" s="117"/>
      <c r="Q6582" s="117"/>
      <c r="R6582" s="117"/>
    </row>
    <row r="6583" spans="1:18" s="81" customFormat="1" x14ac:dyDescent="0.2">
      <c r="A6583"/>
      <c r="B6583"/>
      <c r="C6583"/>
      <c r="D6583"/>
      <c r="E6583"/>
      <c r="F6583"/>
      <c r="G6583"/>
      <c r="H6583"/>
      <c r="I6583"/>
      <c r="J6583"/>
      <c r="K6583"/>
      <c r="L6583"/>
      <c r="M6583"/>
      <c r="N6583" s="117"/>
      <c r="O6583" s="117"/>
      <c r="P6583" s="117"/>
      <c r="Q6583" s="117"/>
      <c r="R6583" s="117"/>
    </row>
    <row r="6584" spans="1:18" s="81" customFormat="1" x14ac:dyDescent="0.2">
      <c r="A6584"/>
      <c r="B6584"/>
      <c r="C6584"/>
      <c r="D6584"/>
      <c r="E6584"/>
      <c r="F6584"/>
      <c r="G6584"/>
      <c r="H6584"/>
      <c r="I6584"/>
      <c r="J6584"/>
      <c r="K6584"/>
      <c r="L6584"/>
      <c r="M6584"/>
      <c r="N6584" s="117"/>
      <c r="O6584" s="117"/>
      <c r="P6584" s="117"/>
      <c r="Q6584" s="117"/>
      <c r="R6584" s="117"/>
    </row>
    <row r="6585" spans="1:18" s="81" customFormat="1" x14ac:dyDescent="0.2">
      <c r="A6585"/>
      <c r="B6585"/>
      <c r="C6585"/>
      <c r="D6585"/>
      <c r="E6585"/>
      <c r="F6585"/>
      <c r="G6585"/>
      <c r="H6585"/>
      <c r="I6585"/>
      <c r="J6585"/>
      <c r="K6585"/>
      <c r="L6585"/>
      <c r="M6585"/>
      <c r="N6585" s="117"/>
      <c r="O6585" s="117"/>
      <c r="P6585" s="117"/>
      <c r="Q6585" s="117"/>
      <c r="R6585" s="117"/>
    </row>
    <row r="6586" spans="1:18" s="81" customFormat="1" x14ac:dyDescent="0.2">
      <c r="A6586"/>
      <c r="B6586"/>
      <c r="C6586"/>
      <c r="D6586"/>
      <c r="E6586"/>
      <c r="F6586"/>
      <c r="G6586"/>
      <c r="H6586"/>
      <c r="I6586"/>
      <c r="J6586"/>
      <c r="K6586"/>
      <c r="L6586"/>
      <c r="M6586"/>
      <c r="N6586" s="117"/>
      <c r="O6586" s="117"/>
      <c r="P6586" s="117"/>
      <c r="Q6586" s="117"/>
      <c r="R6586" s="117"/>
    </row>
    <row r="6587" spans="1:18" s="81" customFormat="1" x14ac:dyDescent="0.2">
      <c r="A6587"/>
      <c r="B6587"/>
      <c r="C6587"/>
      <c r="D6587"/>
      <c r="E6587"/>
      <c r="F6587"/>
      <c r="G6587"/>
      <c r="H6587"/>
      <c r="I6587"/>
      <c r="J6587"/>
      <c r="K6587"/>
      <c r="L6587"/>
      <c r="M6587"/>
      <c r="N6587" s="117"/>
      <c r="O6587" s="117"/>
      <c r="P6587" s="117"/>
      <c r="Q6587" s="117"/>
      <c r="R6587" s="117"/>
    </row>
    <row r="6588" spans="1:18" s="81" customFormat="1" x14ac:dyDescent="0.2">
      <c r="A6588"/>
      <c r="B6588"/>
      <c r="C6588"/>
      <c r="D6588"/>
      <c r="E6588"/>
      <c r="F6588"/>
      <c r="G6588"/>
      <c r="H6588"/>
      <c r="I6588"/>
      <c r="J6588"/>
      <c r="K6588"/>
      <c r="L6588"/>
      <c r="M6588"/>
      <c r="N6588" s="117"/>
      <c r="O6588" s="117"/>
      <c r="P6588" s="117"/>
      <c r="Q6588" s="117"/>
      <c r="R6588" s="117"/>
    </row>
    <row r="6589" spans="1:18" s="81" customFormat="1" x14ac:dyDescent="0.2">
      <c r="A6589"/>
      <c r="B6589"/>
      <c r="C6589"/>
      <c r="D6589"/>
      <c r="E6589"/>
      <c r="F6589"/>
      <c r="G6589"/>
      <c r="H6589"/>
      <c r="I6589"/>
      <c r="J6589"/>
      <c r="K6589"/>
      <c r="L6589"/>
      <c r="M6589"/>
      <c r="N6589" s="117"/>
      <c r="O6589" s="117"/>
      <c r="P6589" s="117"/>
      <c r="Q6589" s="117"/>
      <c r="R6589" s="117"/>
    </row>
    <row r="6590" spans="1:18" s="81" customFormat="1" x14ac:dyDescent="0.2">
      <c r="A6590"/>
      <c r="B6590"/>
      <c r="C6590"/>
      <c r="D6590"/>
      <c r="E6590"/>
      <c r="F6590"/>
      <c r="G6590"/>
      <c r="H6590"/>
      <c r="I6590"/>
      <c r="J6590"/>
      <c r="K6590"/>
      <c r="L6590"/>
      <c r="M6590"/>
      <c r="N6590" s="117"/>
      <c r="O6590" s="117"/>
      <c r="P6590" s="117"/>
      <c r="Q6590" s="117"/>
      <c r="R6590" s="117"/>
    </row>
    <row r="6591" spans="1:18" s="81" customFormat="1" x14ac:dyDescent="0.2">
      <c r="A6591"/>
      <c r="B6591"/>
      <c r="C6591"/>
      <c r="D6591"/>
      <c r="E6591"/>
      <c r="F6591"/>
      <c r="G6591"/>
      <c r="H6591"/>
      <c r="I6591"/>
      <c r="J6591"/>
      <c r="K6591"/>
      <c r="L6591"/>
      <c r="M6591"/>
      <c r="N6591" s="117"/>
      <c r="O6591" s="117"/>
      <c r="P6591" s="117"/>
      <c r="Q6591" s="117"/>
      <c r="R6591" s="117"/>
    </row>
    <row r="6592" spans="1:18" s="81" customFormat="1" x14ac:dyDescent="0.2">
      <c r="A6592"/>
      <c r="B6592"/>
      <c r="C6592"/>
      <c r="D6592"/>
      <c r="E6592"/>
      <c r="F6592"/>
      <c r="G6592"/>
      <c r="H6592"/>
      <c r="I6592"/>
      <c r="J6592"/>
      <c r="K6592"/>
      <c r="L6592"/>
      <c r="M6592"/>
      <c r="N6592" s="117"/>
      <c r="O6592" s="117"/>
      <c r="P6592" s="117"/>
      <c r="Q6592" s="117"/>
      <c r="R6592" s="117"/>
    </row>
    <row r="6593" spans="1:18" s="81" customFormat="1" x14ac:dyDescent="0.2">
      <c r="A6593"/>
      <c r="B6593"/>
      <c r="C6593"/>
      <c r="D6593"/>
      <c r="E6593"/>
      <c r="F6593"/>
      <c r="G6593"/>
      <c r="H6593"/>
      <c r="I6593"/>
      <c r="J6593"/>
      <c r="K6593"/>
      <c r="L6593"/>
      <c r="M6593"/>
      <c r="N6593" s="117"/>
      <c r="O6593" s="117"/>
      <c r="P6593" s="117"/>
      <c r="Q6593" s="117"/>
      <c r="R6593" s="117"/>
    </row>
    <row r="6594" spans="1:18" s="81" customFormat="1" x14ac:dyDescent="0.2">
      <c r="A6594"/>
      <c r="B6594"/>
      <c r="C6594"/>
      <c r="D6594"/>
      <c r="E6594"/>
      <c r="F6594"/>
      <c r="G6594"/>
      <c r="H6594"/>
      <c r="I6594"/>
      <c r="J6594"/>
      <c r="K6594"/>
      <c r="L6594"/>
      <c r="M6594"/>
      <c r="N6594" s="117"/>
      <c r="O6594" s="117"/>
      <c r="P6594" s="117"/>
      <c r="Q6594" s="117"/>
      <c r="R6594" s="117"/>
    </row>
    <row r="6595" spans="1:18" s="81" customFormat="1" x14ac:dyDescent="0.2">
      <c r="A6595"/>
      <c r="B6595"/>
      <c r="C6595"/>
      <c r="D6595"/>
      <c r="E6595"/>
      <c r="F6595"/>
      <c r="G6595"/>
      <c r="H6595"/>
      <c r="I6595"/>
      <c r="J6595"/>
      <c r="K6595"/>
      <c r="L6595"/>
      <c r="M6595"/>
      <c r="N6595" s="117"/>
      <c r="O6595" s="117"/>
      <c r="P6595" s="117"/>
      <c r="Q6595" s="117"/>
      <c r="R6595" s="117"/>
    </row>
    <row r="6596" spans="1:18" s="81" customFormat="1" x14ac:dyDescent="0.2">
      <c r="A6596"/>
      <c r="B6596"/>
      <c r="C6596"/>
      <c r="D6596"/>
      <c r="E6596"/>
      <c r="F6596"/>
      <c r="G6596"/>
      <c r="H6596"/>
      <c r="I6596"/>
      <c r="J6596"/>
      <c r="K6596"/>
      <c r="L6596"/>
      <c r="M6596"/>
      <c r="N6596" s="117"/>
      <c r="O6596" s="117"/>
      <c r="P6596" s="117"/>
      <c r="Q6596" s="117"/>
      <c r="R6596" s="117"/>
    </row>
    <row r="6597" spans="1:18" s="81" customFormat="1" x14ac:dyDescent="0.2">
      <c r="A6597"/>
      <c r="B6597"/>
      <c r="C6597"/>
      <c r="D6597"/>
      <c r="E6597"/>
      <c r="F6597"/>
      <c r="G6597"/>
      <c r="H6597"/>
      <c r="I6597"/>
      <c r="J6597"/>
      <c r="K6597"/>
      <c r="L6597"/>
      <c r="M6597"/>
      <c r="N6597" s="117"/>
      <c r="O6597" s="117"/>
      <c r="P6597" s="117"/>
      <c r="Q6597" s="117"/>
      <c r="R6597" s="117"/>
    </row>
    <row r="6598" spans="1:18" s="81" customFormat="1" x14ac:dyDescent="0.2">
      <c r="A6598"/>
      <c r="B6598"/>
      <c r="C6598"/>
      <c r="D6598"/>
      <c r="E6598"/>
      <c r="F6598"/>
      <c r="G6598"/>
      <c r="H6598"/>
      <c r="I6598"/>
      <c r="J6598"/>
      <c r="K6598"/>
      <c r="L6598"/>
      <c r="M6598"/>
      <c r="N6598" s="117"/>
      <c r="O6598" s="117"/>
      <c r="P6598" s="117"/>
      <c r="Q6598" s="117"/>
      <c r="R6598" s="117"/>
    </row>
    <row r="6599" spans="1:18" s="81" customFormat="1" x14ac:dyDescent="0.2">
      <c r="A6599"/>
      <c r="B6599"/>
      <c r="C6599"/>
      <c r="D6599"/>
      <c r="E6599"/>
      <c r="F6599"/>
      <c r="G6599"/>
      <c r="H6599"/>
      <c r="I6599"/>
      <c r="J6599"/>
      <c r="K6599"/>
      <c r="L6599"/>
      <c r="M6599"/>
      <c r="N6599" s="117"/>
      <c r="O6599" s="117"/>
      <c r="P6599" s="117"/>
      <c r="Q6599" s="117"/>
      <c r="R6599" s="117"/>
    </row>
    <row r="6600" spans="1:18" s="81" customFormat="1" x14ac:dyDescent="0.2">
      <c r="A6600"/>
      <c r="B6600"/>
      <c r="C6600"/>
      <c r="D6600"/>
      <c r="E6600"/>
      <c r="F6600"/>
      <c r="G6600"/>
      <c r="H6600"/>
      <c r="I6600"/>
      <c r="J6600"/>
      <c r="K6600"/>
      <c r="L6600"/>
      <c r="M6600"/>
      <c r="N6600" s="117"/>
      <c r="O6600" s="117"/>
      <c r="P6600" s="117"/>
      <c r="Q6600" s="117"/>
      <c r="R6600" s="117"/>
    </row>
    <row r="6601" spans="1:18" s="81" customFormat="1" x14ac:dyDescent="0.2">
      <c r="A6601"/>
      <c r="B6601"/>
      <c r="C6601"/>
      <c r="D6601"/>
      <c r="E6601"/>
      <c r="F6601"/>
      <c r="G6601"/>
      <c r="H6601"/>
      <c r="I6601"/>
      <c r="J6601"/>
      <c r="K6601"/>
      <c r="L6601"/>
      <c r="M6601"/>
      <c r="N6601" s="117"/>
      <c r="O6601" s="117"/>
      <c r="P6601" s="117"/>
      <c r="Q6601" s="117"/>
      <c r="R6601" s="117"/>
    </row>
    <row r="6602" spans="1:18" s="81" customFormat="1" x14ac:dyDescent="0.2">
      <c r="A6602"/>
      <c r="B6602"/>
      <c r="C6602"/>
      <c r="D6602"/>
      <c r="E6602"/>
      <c r="F6602"/>
      <c r="G6602"/>
      <c r="H6602"/>
      <c r="I6602"/>
      <c r="J6602"/>
      <c r="K6602"/>
      <c r="L6602"/>
      <c r="M6602"/>
      <c r="N6602" s="117"/>
      <c r="O6602" s="117"/>
      <c r="P6602" s="117"/>
      <c r="Q6602" s="117"/>
      <c r="R6602" s="117"/>
    </row>
    <row r="6603" spans="1:18" s="81" customFormat="1" x14ac:dyDescent="0.2">
      <c r="A6603"/>
      <c r="B6603"/>
      <c r="C6603"/>
      <c r="D6603"/>
      <c r="E6603"/>
      <c r="F6603"/>
      <c r="G6603"/>
      <c r="H6603"/>
      <c r="I6603"/>
      <c r="J6603"/>
      <c r="K6603"/>
      <c r="L6603"/>
      <c r="M6603"/>
      <c r="N6603" s="117"/>
      <c r="O6603" s="117"/>
      <c r="P6603" s="117"/>
      <c r="Q6603" s="117"/>
      <c r="R6603" s="117"/>
    </row>
    <row r="6604" spans="1:18" s="81" customFormat="1" x14ac:dyDescent="0.2">
      <c r="A6604"/>
      <c r="B6604"/>
      <c r="C6604"/>
      <c r="D6604"/>
      <c r="E6604"/>
      <c r="F6604"/>
      <c r="G6604"/>
      <c r="H6604"/>
      <c r="I6604"/>
      <c r="J6604"/>
      <c r="K6604"/>
      <c r="L6604"/>
      <c r="M6604"/>
      <c r="N6604" s="117"/>
      <c r="O6604" s="117"/>
      <c r="P6604" s="117"/>
      <c r="Q6604" s="117"/>
      <c r="R6604" s="117"/>
    </row>
    <row r="6605" spans="1:18" s="81" customFormat="1" x14ac:dyDescent="0.2">
      <c r="A6605"/>
      <c r="B6605"/>
      <c r="C6605"/>
      <c r="D6605"/>
      <c r="E6605"/>
      <c r="F6605"/>
      <c r="G6605"/>
      <c r="H6605"/>
      <c r="I6605"/>
      <c r="J6605"/>
      <c r="K6605"/>
      <c r="L6605"/>
      <c r="M6605"/>
      <c r="N6605" s="117"/>
      <c r="O6605" s="117"/>
      <c r="P6605" s="117"/>
      <c r="Q6605" s="117"/>
      <c r="R6605" s="117"/>
    </row>
    <row r="6606" spans="1:18" s="81" customFormat="1" x14ac:dyDescent="0.2">
      <c r="A6606"/>
      <c r="B6606"/>
      <c r="C6606"/>
      <c r="D6606"/>
      <c r="E6606"/>
      <c r="F6606"/>
      <c r="G6606"/>
      <c r="H6606"/>
      <c r="I6606"/>
      <c r="J6606"/>
      <c r="K6606"/>
      <c r="L6606"/>
      <c r="M6606"/>
      <c r="N6606" s="117"/>
      <c r="O6606" s="117"/>
      <c r="P6606" s="117"/>
      <c r="Q6606" s="117"/>
      <c r="R6606" s="117"/>
    </row>
    <row r="6607" spans="1:18" s="81" customFormat="1" x14ac:dyDescent="0.2">
      <c r="A6607"/>
      <c r="B6607"/>
      <c r="C6607"/>
      <c r="D6607"/>
      <c r="E6607"/>
      <c r="F6607"/>
      <c r="G6607"/>
      <c r="H6607"/>
      <c r="I6607"/>
      <c r="J6607"/>
      <c r="K6607"/>
      <c r="L6607"/>
      <c r="M6607"/>
      <c r="N6607" s="117"/>
      <c r="O6607" s="117"/>
      <c r="P6607" s="117"/>
      <c r="Q6607" s="117"/>
      <c r="R6607" s="117"/>
    </row>
    <row r="6608" spans="1:18" s="81" customFormat="1" x14ac:dyDescent="0.2">
      <c r="A6608"/>
      <c r="B6608"/>
      <c r="C6608"/>
      <c r="D6608"/>
      <c r="E6608"/>
      <c r="F6608"/>
      <c r="G6608"/>
      <c r="H6608"/>
      <c r="I6608"/>
      <c r="J6608"/>
      <c r="K6608"/>
      <c r="L6608"/>
      <c r="M6608"/>
      <c r="N6608" s="117"/>
      <c r="O6608" s="117"/>
      <c r="P6608" s="117"/>
      <c r="Q6608" s="117"/>
      <c r="R6608" s="117"/>
    </row>
    <row r="6609" spans="1:18" s="81" customFormat="1" x14ac:dyDescent="0.2">
      <c r="A6609"/>
      <c r="B6609"/>
      <c r="C6609"/>
      <c r="D6609"/>
      <c r="E6609"/>
      <c r="F6609"/>
      <c r="G6609"/>
      <c r="H6609"/>
      <c r="I6609"/>
      <c r="J6609"/>
      <c r="K6609"/>
      <c r="L6609"/>
      <c r="M6609"/>
      <c r="N6609" s="117"/>
      <c r="O6609" s="117"/>
      <c r="P6609" s="117"/>
      <c r="Q6609" s="117"/>
      <c r="R6609" s="117"/>
    </row>
    <row r="6610" spans="1:18" s="81" customFormat="1" x14ac:dyDescent="0.2">
      <c r="A6610"/>
      <c r="B6610"/>
      <c r="C6610"/>
      <c r="D6610"/>
      <c r="E6610"/>
      <c r="F6610"/>
      <c r="G6610"/>
      <c r="H6610"/>
      <c r="I6610"/>
      <c r="J6610"/>
      <c r="K6610"/>
      <c r="L6610"/>
      <c r="M6610"/>
      <c r="N6610" s="117"/>
      <c r="O6610" s="117"/>
      <c r="P6610" s="117"/>
      <c r="Q6610" s="117"/>
      <c r="R6610" s="117"/>
    </row>
    <row r="6611" spans="1:18" s="81" customFormat="1" x14ac:dyDescent="0.2">
      <c r="A6611"/>
      <c r="B6611"/>
      <c r="C6611"/>
      <c r="D6611"/>
      <c r="E6611"/>
      <c r="F6611"/>
      <c r="G6611"/>
      <c r="H6611"/>
      <c r="I6611"/>
      <c r="J6611"/>
      <c r="K6611"/>
      <c r="L6611"/>
      <c r="M6611"/>
      <c r="N6611" s="117"/>
      <c r="O6611" s="117"/>
      <c r="P6611" s="117"/>
      <c r="Q6611" s="117"/>
      <c r="R6611" s="117"/>
    </row>
    <row r="6612" spans="1:18" s="81" customFormat="1" x14ac:dyDescent="0.2">
      <c r="A6612"/>
      <c r="B6612"/>
      <c r="C6612"/>
      <c r="D6612"/>
      <c r="E6612"/>
      <c r="F6612"/>
      <c r="G6612"/>
      <c r="H6612"/>
      <c r="I6612"/>
      <c r="J6612"/>
      <c r="K6612"/>
      <c r="L6612"/>
      <c r="M6612"/>
      <c r="N6612" s="117"/>
      <c r="O6612" s="117"/>
      <c r="P6612" s="117"/>
      <c r="Q6612" s="117"/>
      <c r="R6612" s="117"/>
    </row>
    <row r="6613" spans="1:18" s="81" customFormat="1" x14ac:dyDescent="0.2">
      <c r="A6613"/>
      <c r="B6613"/>
      <c r="C6613"/>
      <c r="D6613"/>
      <c r="E6613"/>
      <c r="F6613"/>
      <c r="G6613"/>
      <c r="H6613"/>
      <c r="I6613"/>
      <c r="J6613"/>
      <c r="K6613"/>
      <c r="L6613"/>
      <c r="M6613"/>
      <c r="N6613" s="117"/>
      <c r="O6613" s="117"/>
      <c r="P6613" s="117"/>
      <c r="Q6613" s="117"/>
      <c r="R6613" s="117"/>
    </row>
    <row r="6614" spans="1:18" s="81" customFormat="1" x14ac:dyDescent="0.2">
      <c r="A6614"/>
      <c r="B6614"/>
      <c r="C6614"/>
      <c r="D6614"/>
      <c r="E6614"/>
      <c r="F6614"/>
      <c r="G6614"/>
      <c r="H6614"/>
      <c r="I6614"/>
      <c r="J6614"/>
      <c r="K6614"/>
      <c r="L6614"/>
      <c r="M6614"/>
      <c r="N6614" s="117"/>
      <c r="O6614" s="117"/>
      <c r="P6614" s="117"/>
      <c r="Q6614" s="117"/>
      <c r="R6614" s="117"/>
    </row>
    <row r="6615" spans="1:18" s="81" customFormat="1" x14ac:dyDescent="0.2">
      <c r="A6615"/>
      <c r="B6615"/>
      <c r="C6615"/>
      <c r="D6615"/>
      <c r="E6615"/>
      <c r="F6615"/>
      <c r="G6615"/>
      <c r="H6615"/>
      <c r="I6615"/>
      <c r="J6615"/>
      <c r="K6615"/>
      <c r="L6615"/>
      <c r="M6615"/>
      <c r="N6615" s="117"/>
      <c r="O6615" s="117"/>
      <c r="P6615" s="117"/>
      <c r="Q6615" s="117"/>
      <c r="R6615" s="117"/>
    </row>
    <row r="6616" spans="1:18" s="81" customFormat="1" x14ac:dyDescent="0.2">
      <c r="A6616"/>
      <c r="B6616"/>
      <c r="C6616"/>
      <c r="D6616"/>
      <c r="E6616"/>
      <c r="F6616"/>
      <c r="G6616"/>
      <c r="H6616"/>
      <c r="I6616"/>
      <c r="J6616"/>
      <c r="K6616"/>
      <c r="L6616"/>
      <c r="M6616"/>
      <c r="N6616" s="117"/>
      <c r="O6616" s="117"/>
      <c r="P6616" s="117"/>
      <c r="Q6616" s="117"/>
      <c r="R6616" s="117"/>
    </row>
    <row r="6617" spans="1:18" s="81" customFormat="1" x14ac:dyDescent="0.2">
      <c r="A6617"/>
      <c r="B6617"/>
      <c r="C6617"/>
      <c r="D6617"/>
      <c r="E6617"/>
      <c r="F6617"/>
      <c r="G6617"/>
      <c r="H6617"/>
      <c r="I6617"/>
      <c r="J6617"/>
      <c r="K6617"/>
      <c r="L6617"/>
      <c r="M6617"/>
      <c r="N6617" s="117"/>
      <c r="O6617" s="117"/>
      <c r="P6617" s="117"/>
      <c r="Q6617" s="117"/>
      <c r="R6617" s="117"/>
    </row>
    <row r="6618" spans="1:18" s="81" customFormat="1" x14ac:dyDescent="0.2">
      <c r="A6618"/>
      <c r="B6618"/>
      <c r="C6618"/>
      <c r="D6618"/>
      <c r="E6618"/>
      <c r="F6618"/>
      <c r="G6618"/>
      <c r="H6618"/>
      <c r="I6618"/>
      <c r="J6618"/>
      <c r="K6618"/>
      <c r="L6618"/>
      <c r="M6618"/>
      <c r="N6618" s="117"/>
      <c r="O6618" s="117"/>
      <c r="P6618" s="117"/>
      <c r="Q6618" s="117"/>
      <c r="R6618" s="117"/>
    </row>
    <row r="6619" spans="1:18" s="81" customFormat="1" x14ac:dyDescent="0.2">
      <c r="A6619"/>
      <c r="B6619"/>
      <c r="C6619"/>
      <c r="D6619"/>
      <c r="E6619"/>
      <c r="F6619"/>
      <c r="G6619"/>
      <c r="H6619"/>
      <c r="I6619"/>
      <c r="J6619"/>
      <c r="K6619"/>
      <c r="L6619"/>
      <c r="M6619"/>
      <c r="N6619" s="117"/>
      <c r="O6619" s="117"/>
      <c r="P6619" s="117"/>
      <c r="Q6619" s="117"/>
      <c r="R6619" s="117"/>
    </row>
    <row r="6620" spans="1:18" s="81" customFormat="1" x14ac:dyDescent="0.2">
      <c r="A6620"/>
      <c r="B6620"/>
      <c r="C6620"/>
      <c r="D6620"/>
      <c r="E6620"/>
      <c r="F6620"/>
      <c r="G6620"/>
      <c r="H6620"/>
      <c r="I6620"/>
      <c r="J6620"/>
      <c r="K6620"/>
      <c r="L6620"/>
      <c r="M6620"/>
      <c r="N6620" s="117"/>
      <c r="O6620" s="117"/>
      <c r="P6620" s="117"/>
      <c r="Q6620" s="117"/>
      <c r="R6620" s="117"/>
    </row>
    <row r="6621" spans="1:18" s="81" customFormat="1" x14ac:dyDescent="0.2">
      <c r="A6621"/>
      <c r="B6621"/>
      <c r="C6621"/>
      <c r="D6621"/>
      <c r="E6621"/>
      <c r="F6621"/>
      <c r="G6621"/>
      <c r="H6621"/>
      <c r="I6621"/>
      <c r="J6621"/>
      <c r="K6621"/>
      <c r="L6621"/>
      <c r="M6621"/>
      <c r="N6621" s="117"/>
      <c r="O6621" s="117"/>
      <c r="P6621" s="117"/>
      <c r="Q6621" s="117"/>
      <c r="R6621" s="117"/>
    </row>
    <row r="6622" spans="1:18" s="81" customFormat="1" x14ac:dyDescent="0.2">
      <c r="A6622"/>
      <c r="B6622"/>
      <c r="C6622"/>
      <c r="D6622"/>
      <c r="E6622"/>
      <c r="F6622"/>
      <c r="G6622"/>
      <c r="H6622"/>
      <c r="I6622"/>
      <c r="J6622"/>
      <c r="K6622"/>
      <c r="L6622"/>
      <c r="M6622"/>
      <c r="N6622" s="117"/>
      <c r="O6622" s="117"/>
      <c r="P6622" s="117"/>
      <c r="Q6622" s="117"/>
      <c r="R6622" s="117"/>
    </row>
    <row r="6623" spans="1:18" s="81" customFormat="1" x14ac:dyDescent="0.2">
      <c r="A6623"/>
      <c r="B6623"/>
      <c r="C6623"/>
      <c r="D6623"/>
      <c r="E6623"/>
      <c r="F6623"/>
      <c r="G6623"/>
      <c r="H6623"/>
      <c r="I6623"/>
      <c r="J6623"/>
      <c r="K6623"/>
      <c r="L6623"/>
      <c r="M6623"/>
      <c r="N6623" s="117"/>
      <c r="O6623" s="117"/>
      <c r="P6623" s="117"/>
      <c r="Q6623" s="117"/>
      <c r="R6623" s="117"/>
    </row>
    <row r="6624" spans="1:18" s="81" customFormat="1" x14ac:dyDescent="0.2">
      <c r="A6624"/>
      <c r="B6624"/>
      <c r="C6624"/>
      <c r="D6624"/>
      <c r="E6624"/>
      <c r="F6624"/>
      <c r="G6624"/>
      <c r="H6624"/>
      <c r="I6624"/>
      <c r="J6624"/>
      <c r="K6624"/>
      <c r="L6624"/>
      <c r="M6624"/>
      <c r="N6624" s="117"/>
      <c r="O6624" s="117"/>
      <c r="P6624" s="117"/>
      <c r="Q6624" s="117"/>
      <c r="R6624" s="117"/>
    </row>
    <row r="6625" spans="1:18" s="81" customFormat="1" x14ac:dyDescent="0.2">
      <c r="A6625"/>
      <c r="B6625"/>
      <c r="C6625"/>
      <c r="D6625"/>
      <c r="E6625"/>
      <c r="F6625"/>
      <c r="G6625"/>
      <c r="H6625"/>
      <c r="I6625"/>
      <c r="J6625"/>
      <c r="K6625"/>
      <c r="L6625"/>
      <c r="M6625"/>
      <c r="N6625" s="117"/>
      <c r="O6625" s="117"/>
      <c r="P6625" s="117"/>
      <c r="Q6625" s="117"/>
      <c r="R6625" s="117"/>
    </row>
    <row r="6626" spans="1:18" s="81" customFormat="1" x14ac:dyDescent="0.2">
      <c r="A6626"/>
      <c r="B6626"/>
      <c r="C6626"/>
      <c r="D6626"/>
      <c r="E6626"/>
      <c r="F6626"/>
      <c r="G6626"/>
      <c r="H6626"/>
      <c r="I6626"/>
      <c r="J6626"/>
      <c r="K6626"/>
      <c r="L6626"/>
      <c r="M6626"/>
      <c r="N6626" s="117"/>
      <c r="O6626" s="117"/>
      <c r="P6626" s="117"/>
      <c r="Q6626" s="117"/>
      <c r="R6626" s="117"/>
    </row>
    <row r="6627" spans="1:18" s="81" customFormat="1" x14ac:dyDescent="0.2">
      <c r="A6627"/>
      <c r="B6627"/>
      <c r="C6627"/>
      <c r="D6627"/>
      <c r="E6627"/>
      <c r="F6627"/>
      <c r="G6627"/>
      <c r="H6627"/>
      <c r="I6627"/>
      <c r="J6627"/>
      <c r="K6627"/>
      <c r="L6627"/>
      <c r="M6627"/>
      <c r="N6627" s="117"/>
      <c r="O6627" s="117"/>
      <c r="P6627" s="117"/>
      <c r="Q6627" s="117"/>
      <c r="R6627" s="117"/>
    </row>
    <row r="6628" spans="1:18" s="81" customFormat="1" x14ac:dyDescent="0.2">
      <c r="A6628"/>
      <c r="B6628"/>
      <c r="C6628"/>
      <c r="D6628"/>
      <c r="E6628"/>
      <c r="F6628"/>
      <c r="G6628"/>
      <c r="H6628"/>
      <c r="I6628"/>
      <c r="J6628"/>
      <c r="K6628"/>
      <c r="L6628"/>
      <c r="M6628"/>
      <c r="N6628" s="117"/>
      <c r="O6628" s="117"/>
      <c r="P6628" s="117"/>
      <c r="Q6628" s="117"/>
      <c r="R6628" s="117"/>
    </row>
    <row r="6629" spans="1:18" s="81" customFormat="1" x14ac:dyDescent="0.2">
      <c r="A6629"/>
      <c r="B6629"/>
      <c r="C6629"/>
      <c r="D6629"/>
      <c r="E6629"/>
      <c r="F6629"/>
      <c r="G6629"/>
      <c r="H6629"/>
      <c r="I6629"/>
      <c r="J6629"/>
      <c r="K6629"/>
      <c r="L6629"/>
      <c r="M6629"/>
      <c r="N6629" s="117"/>
      <c r="O6629" s="117"/>
      <c r="P6629" s="117"/>
      <c r="Q6629" s="117"/>
      <c r="R6629" s="117"/>
    </row>
    <row r="6630" spans="1:18" s="81" customFormat="1" x14ac:dyDescent="0.2">
      <c r="A6630"/>
      <c r="B6630"/>
      <c r="C6630"/>
      <c r="D6630"/>
      <c r="E6630"/>
      <c r="F6630"/>
      <c r="G6630"/>
      <c r="H6630"/>
      <c r="I6630"/>
      <c r="J6630"/>
      <c r="K6630"/>
      <c r="L6630"/>
      <c r="M6630"/>
      <c r="N6630" s="117"/>
      <c r="O6630" s="117"/>
      <c r="P6630" s="117"/>
      <c r="Q6630" s="117"/>
      <c r="R6630" s="117"/>
    </row>
    <row r="6631" spans="1:18" s="81" customFormat="1" x14ac:dyDescent="0.2">
      <c r="A6631"/>
      <c r="B6631"/>
      <c r="C6631"/>
      <c r="D6631"/>
      <c r="E6631"/>
      <c r="F6631"/>
      <c r="G6631"/>
      <c r="H6631"/>
      <c r="I6631"/>
      <c r="J6631"/>
      <c r="K6631"/>
      <c r="L6631"/>
      <c r="M6631"/>
      <c r="N6631" s="117"/>
      <c r="O6631" s="117"/>
      <c r="P6631" s="117"/>
      <c r="Q6631" s="117"/>
      <c r="R6631" s="117"/>
    </row>
    <row r="6632" spans="1:18" s="81" customFormat="1" x14ac:dyDescent="0.2">
      <c r="A6632"/>
      <c r="B6632"/>
      <c r="C6632"/>
      <c r="D6632"/>
      <c r="E6632"/>
      <c r="F6632"/>
      <c r="G6632"/>
      <c r="H6632"/>
      <c r="I6632"/>
      <c r="J6632"/>
      <c r="K6632"/>
      <c r="L6632"/>
      <c r="M6632"/>
      <c r="N6632" s="117"/>
      <c r="O6632" s="117"/>
      <c r="P6632" s="117"/>
      <c r="Q6632" s="117"/>
      <c r="R6632" s="117"/>
    </row>
    <row r="6633" spans="1:18" s="81" customFormat="1" x14ac:dyDescent="0.2">
      <c r="A6633"/>
      <c r="B6633"/>
      <c r="C6633"/>
      <c r="D6633"/>
      <c r="E6633"/>
      <c r="F6633"/>
      <c r="G6633"/>
      <c r="H6633"/>
      <c r="I6633"/>
      <c r="J6633"/>
      <c r="K6633"/>
      <c r="L6633"/>
      <c r="M6633"/>
      <c r="N6633" s="117"/>
      <c r="O6633" s="117"/>
      <c r="P6633" s="117"/>
      <c r="Q6633" s="117"/>
      <c r="R6633" s="117"/>
    </row>
    <row r="6634" spans="1:18" s="81" customFormat="1" x14ac:dyDescent="0.2">
      <c r="A6634"/>
      <c r="B6634"/>
      <c r="C6634"/>
      <c r="D6634"/>
      <c r="E6634"/>
      <c r="F6634"/>
      <c r="G6634"/>
      <c r="H6634"/>
      <c r="I6634"/>
      <c r="J6634"/>
      <c r="K6634"/>
      <c r="L6634"/>
      <c r="M6634"/>
      <c r="N6634" s="117"/>
      <c r="O6634" s="117"/>
      <c r="P6634" s="117"/>
      <c r="Q6634" s="117"/>
      <c r="R6634" s="117"/>
    </row>
    <row r="6635" spans="1:18" s="81" customFormat="1" x14ac:dyDescent="0.2">
      <c r="A6635"/>
      <c r="B6635"/>
      <c r="C6635"/>
      <c r="D6635"/>
      <c r="E6635"/>
      <c r="F6635"/>
      <c r="G6635"/>
      <c r="H6635"/>
      <c r="I6635"/>
      <c r="J6635"/>
      <c r="K6635"/>
      <c r="L6635"/>
      <c r="M6635"/>
      <c r="N6635" s="117"/>
      <c r="O6635" s="117"/>
      <c r="P6635" s="117"/>
      <c r="Q6635" s="117"/>
      <c r="R6635" s="117"/>
    </row>
    <row r="6636" spans="1:18" s="81" customFormat="1" x14ac:dyDescent="0.2">
      <c r="A6636"/>
      <c r="B6636"/>
      <c r="C6636"/>
      <c r="D6636"/>
      <c r="E6636"/>
      <c r="F6636"/>
      <c r="G6636"/>
      <c r="H6636"/>
      <c r="I6636"/>
      <c r="J6636"/>
      <c r="K6636"/>
      <c r="L6636"/>
      <c r="M6636"/>
      <c r="N6636" s="117"/>
      <c r="O6636" s="117"/>
      <c r="P6636" s="117"/>
      <c r="Q6636" s="117"/>
      <c r="R6636" s="117"/>
    </row>
    <row r="6637" spans="1:18" s="81" customFormat="1" x14ac:dyDescent="0.2">
      <c r="A6637"/>
      <c r="B6637"/>
      <c r="C6637"/>
      <c r="D6637"/>
      <c r="E6637"/>
      <c r="F6637"/>
      <c r="G6637"/>
      <c r="H6637"/>
      <c r="I6637"/>
      <c r="J6637"/>
      <c r="K6637"/>
      <c r="L6637"/>
      <c r="M6637"/>
      <c r="N6637" s="117"/>
      <c r="O6637" s="117"/>
      <c r="P6637" s="117"/>
      <c r="Q6637" s="117"/>
      <c r="R6637" s="117"/>
    </row>
    <row r="6638" spans="1:18" s="81" customFormat="1" x14ac:dyDescent="0.2">
      <c r="A6638"/>
      <c r="B6638"/>
      <c r="C6638"/>
      <c r="D6638"/>
      <c r="E6638"/>
      <c r="F6638"/>
      <c r="G6638"/>
      <c r="H6638"/>
      <c r="I6638"/>
      <c r="J6638"/>
      <c r="K6638"/>
      <c r="L6638"/>
      <c r="M6638"/>
      <c r="N6638" s="117"/>
      <c r="O6638" s="117"/>
      <c r="P6638" s="117"/>
      <c r="Q6638" s="117"/>
      <c r="R6638" s="117"/>
    </row>
    <row r="6639" spans="1:18" s="81" customFormat="1" x14ac:dyDescent="0.2">
      <c r="A6639"/>
      <c r="B6639"/>
      <c r="C6639"/>
      <c r="D6639"/>
      <c r="E6639"/>
      <c r="F6639"/>
      <c r="G6639"/>
      <c r="H6639"/>
      <c r="I6639"/>
      <c r="J6639"/>
      <c r="K6639"/>
      <c r="L6639"/>
      <c r="M6639"/>
      <c r="N6639" s="117"/>
      <c r="O6639" s="117"/>
      <c r="P6639" s="117"/>
      <c r="Q6639" s="117"/>
      <c r="R6639" s="117"/>
    </row>
    <row r="6640" spans="1:18" s="81" customFormat="1" x14ac:dyDescent="0.2">
      <c r="A6640"/>
      <c r="B6640"/>
      <c r="C6640"/>
      <c r="D6640"/>
      <c r="E6640"/>
      <c r="F6640"/>
      <c r="G6640"/>
      <c r="H6640"/>
      <c r="I6640"/>
      <c r="J6640"/>
      <c r="K6640"/>
      <c r="L6640"/>
      <c r="M6640"/>
      <c r="N6640" s="117"/>
      <c r="O6640" s="117"/>
      <c r="P6640" s="117"/>
      <c r="Q6640" s="117"/>
      <c r="R6640" s="117"/>
    </row>
    <row r="6641" spans="1:18" s="81" customFormat="1" x14ac:dyDescent="0.2">
      <c r="A6641"/>
      <c r="B6641"/>
      <c r="C6641"/>
      <c r="D6641"/>
      <c r="E6641"/>
      <c r="F6641"/>
      <c r="G6641"/>
      <c r="H6641"/>
      <c r="I6641"/>
      <c r="J6641"/>
      <c r="K6641"/>
      <c r="L6641"/>
      <c r="M6641"/>
      <c r="N6641" s="117"/>
      <c r="O6641" s="117"/>
      <c r="P6641" s="117"/>
      <c r="Q6641" s="117"/>
      <c r="R6641" s="117"/>
    </row>
    <row r="6642" spans="1:18" s="81" customFormat="1" x14ac:dyDescent="0.2">
      <c r="A6642"/>
      <c r="B6642"/>
      <c r="C6642"/>
      <c r="D6642"/>
      <c r="E6642"/>
      <c r="F6642"/>
      <c r="G6642"/>
      <c r="H6642"/>
      <c r="I6642"/>
      <c r="J6642"/>
      <c r="K6642"/>
      <c r="L6642"/>
      <c r="M6642"/>
      <c r="N6642" s="117"/>
      <c r="O6642" s="117"/>
      <c r="P6642" s="117"/>
      <c r="Q6642" s="117"/>
      <c r="R6642" s="117"/>
    </row>
    <row r="6643" spans="1:18" s="81" customFormat="1" x14ac:dyDescent="0.2">
      <c r="A6643"/>
      <c r="B6643"/>
      <c r="C6643"/>
      <c r="D6643"/>
      <c r="E6643"/>
      <c r="F6643"/>
      <c r="G6643"/>
      <c r="H6643"/>
      <c r="I6643"/>
      <c r="J6643"/>
      <c r="K6643"/>
      <c r="L6643"/>
      <c r="M6643"/>
      <c r="N6643" s="117"/>
      <c r="O6643" s="117"/>
      <c r="P6643" s="117"/>
      <c r="Q6643" s="117"/>
      <c r="R6643" s="117"/>
    </row>
    <row r="6644" spans="1:18" s="81" customFormat="1" x14ac:dyDescent="0.2">
      <c r="A6644"/>
      <c r="B6644"/>
      <c r="C6644"/>
      <c r="D6644"/>
      <c r="E6644"/>
      <c r="F6644"/>
      <c r="G6644"/>
      <c r="H6644"/>
      <c r="I6644"/>
      <c r="J6644"/>
      <c r="K6644"/>
      <c r="L6644"/>
      <c r="M6644"/>
      <c r="N6644" s="117"/>
      <c r="O6644" s="117"/>
      <c r="P6644" s="117"/>
      <c r="Q6644" s="117"/>
      <c r="R6644" s="117"/>
    </row>
    <row r="6645" spans="1:18" s="81" customFormat="1" x14ac:dyDescent="0.2">
      <c r="A6645"/>
      <c r="B6645"/>
      <c r="C6645"/>
      <c r="D6645"/>
      <c r="E6645"/>
      <c r="F6645"/>
      <c r="G6645"/>
      <c r="H6645"/>
      <c r="I6645"/>
      <c r="J6645"/>
      <c r="K6645"/>
      <c r="L6645"/>
      <c r="M6645"/>
      <c r="N6645" s="117"/>
      <c r="O6645" s="117"/>
      <c r="P6645" s="117"/>
      <c r="Q6645" s="117"/>
      <c r="R6645" s="117"/>
    </row>
    <row r="6646" spans="1:18" s="81" customFormat="1" x14ac:dyDescent="0.2">
      <c r="A6646"/>
      <c r="B6646"/>
      <c r="C6646"/>
      <c r="D6646"/>
      <c r="E6646"/>
      <c r="F6646"/>
      <c r="G6646"/>
      <c r="H6646"/>
      <c r="I6646"/>
      <c r="J6646"/>
      <c r="K6646"/>
      <c r="L6646"/>
      <c r="M6646"/>
      <c r="N6646" s="117"/>
      <c r="O6646" s="117"/>
      <c r="P6646" s="117"/>
      <c r="Q6646" s="117"/>
      <c r="R6646" s="117"/>
    </row>
    <row r="6647" spans="1:18" s="81" customFormat="1" x14ac:dyDescent="0.2">
      <c r="A6647"/>
      <c r="B6647"/>
      <c r="C6647"/>
      <c r="D6647"/>
      <c r="E6647"/>
      <c r="F6647"/>
      <c r="G6647"/>
      <c r="H6647"/>
      <c r="I6647"/>
      <c r="J6647"/>
      <c r="K6647"/>
      <c r="L6647"/>
      <c r="M6647"/>
      <c r="N6647" s="117"/>
      <c r="O6647" s="117"/>
      <c r="P6647" s="117"/>
      <c r="Q6647" s="117"/>
      <c r="R6647" s="117"/>
    </row>
    <row r="6648" spans="1:18" s="81" customFormat="1" x14ac:dyDescent="0.2">
      <c r="A6648"/>
      <c r="B6648"/>
      <c r="C6648"/>
      <c r="D6648"/>
      <c r="E6648"/>
      <c r="F6648"/>
      <c r="G6648"/>
      <c r="H6648"/>
      <c r="I6648"/>
      <c r="J6648"/>
      <c r="K6648"/>
      <c r="L6648"/>
      <c r="M6648"/>
      <c r="N6648" s="117"/>
      <c r="O6648" s="117"/>
      <c r="P6648" s="117"/>
      <c r="Q6648" s="117"/>
      <c r="R6648" s="117"/>
    </row>
    <row r="6649" spans="1:18" s="81" customFormat="1" x14ac:dyDescent="0.2">
      <c r="A6649"/>
      <c r="B6649"/>
      <c r="C6649"/>
      <c r="D6649"/>
      <c r="E6649"/>
      <c r="F6649"/>
      <c r="G6649"/>
      <c r="H6649"/>
      <c r="I6649"/>
      <c r="J6649"/>
      <c r="K6649"/>
      <c r="L6649"/>
      <c r="M6649"/>
      <c r="N6649" s="117"/>
      <c r="O6649" s="117"/>
      <c r="P6649" s="117"/>
      <c r="Q6649" s="117"/>
      <c r="R6649" s="117"/>
    </row>
    <row r="6650" spans="1:18" s="81" customFormat="1" x14ac:dyDescent="0.2">
      <c r="A6650"/>
      <c r="B6650"/>
      <c r="C6650"/>
      <c r="D6650"/>
      <c r="E6650"/>
      <c r="F6650"/>
      <c r="G6650"/>
      <c r="H6650"/>
      <c r="I6650"/>
      <c r="J6650"/>
      <c r="K6650"/>
      <c r="L6650"/>
      <c r="M6650"/>
      <c r="N6650" s="117"/>
      <c r="O6650" s="117"/>
      <c r="P6650" s="117"/>
      <c r="Q6650" s="117"/>
      <c r="R6650" s="117"/>
    </row>
    <row r="6651" spans="1:18" s="81" customFormat="1" x14ac:dyDescent="0.2">
      <c r="A6651"/>
      <c r="B6651"/>
      <c r="C6651"/>
      <c r="D6651"/>
      <c r="E6651"/>
      <c r="F6651"/>
      <c r="G6651"/>
      <c r="H6651"/>
      <c r="I6651"/>
      <c r="J6651"/>
      <c r="K6651"/>
      <c r="L6651"/>
      <c r="M6651"/>
      <c r="N6651" s="117"/>
      <c r="O6651" s="117"/>
      <c r="P6651" s="117"/>
      <c r="Q6651" s="117"/>
      <c r="R6651" s="117"/>
    </row>
    <row r="6652" spans="1:18" s="81" customFormat="1" x14ac:dyDescent="0.2">
      <c r="A6652"/>
      <c r="B6652"/>
      <c r="C6652"/>
      <c r="D6652"/>
      <c r="E6652"/>
      <c r="F6652"/>
      <c r="G6652"/>
      <c r="H6652"/>
      <c r="I6652"/>
      <c r="J6652"/>
      <c r="K6652"/>
      <c r="L6652"/>
      <c r="M6652"/>
      <c r="N6652" s="117"/>
      <c r="O6652" s="117"/>
      <c r="P6652" s="117"/>
      <c r="Q6652" s="117"/>
      <c r="R6652" s="117"/>
    </row>
    <row r="6653" spans="1:18" s="81" customFormat="1" x14ac:dyDescent="0.2">
      <c r="A6653"/>
      <c r="B6653"/>
      <c r="C6653"/>
      <c r="D6653"/>
      <c r="E6653"/>
      <c r="F6653"/>
      <c r="G6653"/>
      <c r="H6653"/>
      <c r="I6653"/>
      <c r="J6653"/>
      <c r="K6653"/>
      <c r="L6653"/>
      <c r="M6653"/>
      <c r="N6653" s="117"/>
      <c r="O6653" s="117"/>
      <c r="P6653" s="117"/>
      <c r="Q6653" s="117"/>
      <c r="R6653" s="117"/>
    </row>
    <row r="6654" spans="1:18" s="81" customFormat="1" x14ac:dyDescent="0.2">
      <c r="A6654"/>
      <c r="B6654"/>
      <c r="C6654"/>
      <c r="D6654"/>
      <c r="E6654"/>
      <c r="F6654"/>
      <c r="G6654"/>
      <c r="H6654"/>
      <c r="I6654"/>
      <c r="J6654"/>
      <c r="K6654"/>
      <c r="L6654"/>
      <c r="M6654"/>
      <c r="N6654" s="117"/>
      <c r="O6654" s="117"/>
      <c r="P6654" s="117"/>
      <c r="Q6654" s="117"/>
      <c r="R6654" s="117"/>
    </row>
    <row r="6655" spans="1:18" s="81" customFormat="1" x14ac:dyDescent="0.2">
      <c r="A6655"/>
      <c r="B6655"/>
      <c r="C6655"/>
      <c r="D6655"/>
      <c r="E6655"/>
      <c r="F6655"/>
      <c r="G6655"/>
      <c r="H6655"/>
      <c r="I6655"/>
      <c r="J6655"/>
      <c r="K6655"/>
      <c r="L6655"/>
      <c r="M6655"/>
      <c r="N6655" s="117"/>
      <c r="O6655" s="117"/>
      <c r="P6655" s="117"/>
      <c r="Q6655" s="117"/>
      <c r="R6655" s="117"/>
    </row>
    <row r="6656" spans="1:18" s="81" customFormat="1" x14ac:dyDescent="0.2">
      <c r="A6656"/>
      <c r="B6656"/>
      <c r="C6656"/>
      <c r="D6656"/>
      <c r="E6656"/>
      <c r="F6656"/>
      <c r="G6656"/>
      <c r="H6656"/>
      <c r="I6656"/>
      <c r="J6656"/>
      <c r="K6656"/>
      <c r="L6656"/>
      <c r="M6656"/>
      <c r="N6656" s="117"/>
      <c r="O6656" s="117"/>
      <c r="P6656" s="117"/>
      <c r="Q6656" s="117"/>
      <c r="R6656" s="117"/>
    </row>
    <row r="6657" spans="1:18" s="81" customFormat="1" x14ac:dyDescent="0.2">
      <c r="A6657"/>
      <c r="B6657"/>
      <c r="C6657"/>
      <c r="D6657"/>
      <c r="E6657"/>
      <c r="F6657"/>
      <c r="G6657"/>
      <c r="H6657"/>
      <c r="I6657"/>
      <c r="J6657"/>
      <c r="K6657"/>
      <c r="L6657"/>
      <c r="M6657"/>
      <c r="N6657" s="117"/>
      <c r="O6657" s="117"/>
      <c r="P6657" s="117"/>
      <c r="Q6657" s="117"/>
      <c r="R6657" s="117"/>
    </row>
    <row r="6658" spans="1:18" s="81" customFormat="1" x14ac:dyDescent="0.2">
      <c r="A6658"/>
      <c r="B6658"/>
      <c r="C6658"/>
      <c r="D6658"/>
      <c r="E6658"/>
      <c r="F6658"/>
      <c r="G6658"/>
      <c r="H6658"/>
      <c r="I6658"/>
      <c r="J6658"/>
      <c r="K6658"/>
      <c r="L6658"/>
      <c r="M6658"/>
      <c r="N6658" s="117"/>
      <c r="O6658" s="117"/>
      <c r="P6658" s="117"/>
      <c r="Q6658" s="117"/>
      <c r="R6658" s="117"/>
    </row>
    <row r="6659" spans="1:18" s="81" customFormat="1" x14ac:dyDescent="0.2">
      <c r="A6659"/>
      <c r="B6659"/>
      <c r="C6659"/>
      <c r="D6659"/>
      <c r="E6659"/>
      <c r="F6659"/>
      <c r="G6659"/>
      <c r="H6659"/>
      <c r="I6659"/>
      <c r="J6659"/>
      <c r="K6659"/>
      <c r="L6659"/>
      <c r="M6659"/>
      <c r="N6659" s="117"/>
      <c r="O6659" s="117"/>
      <c r="P6659" s="117"/>
      <c r="Q6659" s="117"/>
      <c r="R6659" s="117"/>
    </row>
    <row r="6660" spans="1:18" s="81" customFormat="1" x14ac:dyDescent="0.2">
      <c r="A6660"/>
      <c r="B6660"/>
      <c r="C6660"/>
      <c r="D6660"/>
      <c r="E6660"/>
      <c r="F6660"/>
      <c r="G6660"/>
      <c r="H6660"/>
      <c r="I6660"/>
      <c r="J6660"/>
      <c r="K6660"/>
      <c r="L6660"/>
      <c r="M6660"/>
      <c r="N6660" s="117"/>
      <c r="O6660" s="117"/>
      <c r="P6660" s="117"/>
      <c r="Q6660" s="117"/>
      <c r="R6660" s="117"/>
    </row>
    <row r="6661" spans="1:18" s="81" customFormat="1" x14ac:dyDescent="0.2">
      <c r="A6661"/>
      <c r="B6661"/>
      <c r="C6661"/>
      <c r="D6661"/>
      <c r="E6661"/>
      <c r="F6661"/>
      <c r="G6661"/>
      <c r="H6661"/>
      <c r="I6661"/>
      <c r="J6661"/>
      <c r="K6661"/>
      <c r="L6661"/>
      <c r="M6661"/>
      <c r="N6661" s="117"/>
      <c r="O6661" s="117"/>
      <c r="P6661" s="117"/>
      <c r="Q6661" s="117"/>
      <c r="R6661" s="117"/>
    </row>
    <row r="6662" spans="1:18" s="81" customFormat="1" x14ac:dyDescent="0.2">
      <c r="A6662"/>
      <c r="B6662"/>
      <c r="C6662"/>
      <c r="D6662"/>
      <c r="E6662"/>
      <c r="F6662"/>
      <c r="G6662"/>
      <c r="H6662"/>
      <c r="I6662"/>
      <c r="J6662"/>
      <c r="K6662"/>
      <c r="L6662"/>
      <c r="M6662"/>
      <c r="N6662" s="117"/>
      <c r="O6662" s="117"/>
      <c r="P6662" s="117"/>
      <c r="Q6662" s="117"/>
      <c r="R6662" s="117"/>
    </row>
    <row r="6663" spans="1:18" s="81" customFormat="1" x14ac:dyDescent="0.2">
      <c r="A6663"/>
      <c r="B6663"/>
      <c r="C6663"/>
      <c r="D6663"/>
      <c r="E6663"/>
      <c r="F6663"/>
      <c r="G6663"/>
      <c r="H6663"/>
      <c r="I6663"/>
      <c r="J6663"/>
      <c r="K6663"/>
      <c r="L6663"/>
      <c r="M6663"/>
      <c r="N6663" s="117"/>
      <c r="O6663" s="117"/>
      <c r="P6663" s="117"/>
      <c r="Q6663" s="117"/>
      <c r="R6663" s="117"/>
    </row>
    <row r="6664" spans="1:18" s="81" customFormat="1" x14ac:dyDescent="0.2">
      <c r="A6664"/>
      <c r="B6664"/>
      <c r="C6664"/>
      <c r="D6664"/>
      <c r="E6664"/>
      <c r="F6664"/>
      <c r="G6664"/>
      <c r="H6664"/>
      <c r="I6664"/>
      <c r="J6664"/>
      <c r="K6664"/>
      <c r="L6664"/>
      <c r="M6664"/>
      <c r="N6664" s="117"/>
      <c r="O6664" s="117"/>
      <c r="P6664" s="117"/>
      <c r="Q6664" s="117"/>
      <c r="R6664" s="117"/>
    </row>
    <row r="6665" spans="1:18" s="81" customFormat="1" x14ac:dyDescent="0.2">
      <c r="A6665"/>
      <c r="B6665"/>
      <c r="C6665"/>
      <c r="D6665"/>
      <c r="E6665"/>
      <c r="F6665"/>
      <c r="G6665"/>
      <c r="H6665"/>
      <c r="I6665"/>
      <c r="J6665"/>
      <c r="K6665"/>
      <c r="L6665"/>
      <c r="M6665"/>
      <c r="N6665" s="117"/>
      <c r="O6665" s="117"/>
      <c r="P6665" s="117"/>
      <c r="Q6665" s="117"/>
      <c r="R6665" s="117"/>
    </row>
    <row r="6666" spans="1:18" s="81" customFormat="1" x14ac:dyDescent="0.2">
      <c r="A6666"/>
      <c r="B6666"/>
      <c r="C6666"/>
      <c r="D6666"/>
      <c r="E6666"/>
      <c r="F6666"/>
      <c r="G6666"/>
      <c r="H6666"/>
      <c r="I6666"/>
      <c r="J6666"/>
      <c r="K6666"/>
      <c r="L6666"/>
      <c r="M6666"/>
      <c r="N6666" s="117"/>
      <c r="O6666" s="117"/>
      <c r="P6666" s="117"/>
      <c r="Q6666" s="117"/>
      <c r="R6666" s="117"/>
    </row>
    <row r="6667" spans="1:18" s="81" customFormat="1" x14ac:dyDescent="0.2">
      <c r="A6667"/>
      <c r="B6667"/>
      <c r="C6667"/>
      <c r="D6667"/>
      <c r="E6667"/>
      <c r="F6667"/>
      <c r="G6667"/>
      <c r="H6667"/>
      <c r="I6667"/>
      <c r="J6667"/>
      <c r="K6667"/>
      <c r="L6667"/>
      <c r="M6667"/>
      <c r="N6667" s="117"/>
      <c r="O6667" s="117"/>
      <c r="P6667" s="117"/>
      <c r="Q6667" s="117"/>
      <c r="R6667" s="117"/>
    </row>
    <row r="6668" spans="1:18" s="81" customFormat="1" x14ac:dyDescent="0.2">
      <c r="A6668"/>
      <c r="B6668"/>
      <c r="C6668"/>
      <c r="D6668"/>
      <c r="E6668"/>
      <c r="F6668"/>
      <c r="G6668"/>
      <c r="H6668"/>
      <c r="I6668"/>
      <c r="J6668"/>
      <c r="K6668"/>
      <c r="L6668"/>
      <c r="M6668"/>
      <c r="N6668" s="117"/>
      <c r="O6668" s="117"/>
      <c r="P6668" s="117"/>
      <c r="Q6668" s="117"/>
      <c r="R6668" s="117"/>
    </row>
    <row r="6669" spans="1:18" s="81" customFormat="1" x14ac:dyDescent="0.2">
      <c r="A6669"/>
      <c r="B6669"/>
      <c r="C6669"/>
      <c r="D6669"/>
      <c r="E6669"/>
      <c r="F6669"/>
      <c r="G6669"/>
      <c r="H6669"/>
      <c r="I6669"/>
      <c r="J6669"/>
      <c r="K6669"/>
      <c r="L6669"/>
      <c r="M6669"/>
      <c r="N6669" s="117"/>
      <c r="O6669" s="117"/>
      <c r="P6669" s="117"/>
      <c r="Q6669" s="117"/>
      <c r="R6669" s="117"/>
    </row>
    <row r="6670" spans="1:18" s="81" customFormat="1" x14ac:dyDescent="0.2">
      <c r="A6670"/>
      <c r="B6670"/>
      <c r="C6670"/>
      <c r="D6670"/>
      <c r="E6670"/>
      <c r="F6670"/>
      <c r="G6670"/>
      <c r="H6670"/>
      <c r="I6670"/>
      <c r="J6670"/>
      <c r="K6670"/>
      <c r="L6670"/>
      <c r="M6670"/>
      <c r="N6670" s="117"/>
      <c r="O6670" s="117"/>
      <c r="P6670" s="117"/>
      <c r="Q6670" s="117"/>
      <c r="R6670" s="117"/>
    </row>
    <row r="6671" spans="1:18" s="81" customFormat="1" x14ac:dyDescent="0.2">
      <c r="A6671"/>
      <c r="B6671"/>
      <c r="C6671"/>
      <c r="D6671"/>
      <c r="E6671"/>
      <c r="F6671"/>
      <c r="G6671"/>
      <c r="H6671"/>
      <c r="I6671"/>
      <c r="J6671"/>
      <c r="K6671"/>
      <c r="L6671"/>
      <c r="M6671"/>
      <c r="N6671" s="117"/>
      <c r="O6671" s="117"/>
      <c r="P6671" s="117"/>
      <c r="Q6671" s="117"/>
      <c r="R6671" s="117"/>
    </row>
    <row r="6672" spans="1:18" s="81" customFormat="1" x14ac:dyDescent="0.2">
      <c r="A6672"/>
      <c r="B6672"/>
      <c r="C6672"/>
      <c r="D6672"/>
      <c r="E6672"/>
      <c r="F6672"/>
      <c r="G6672"/>
      <c r="H6672"/>
      <c r="I6672"/>
      <c r="J6672"/>
      <c r="K6672"/>
      <c r="L6672"/>
      <c r="M6672"/>
      <c r="N6672" s="117"/>
      <c r="O6672" s="117"/>
      <c r="P6672" s="117"/>
      <c r="Q6672" s="117"/>
      <c r="R6672" s="117"/>
    </row>
    <row r="6673" spans="1:18" s="81" customFormat="1" x14ac:dyDescent="0.2">
      <c r="A6673"/>
      <c r="B6673"/>
      <c r="C6673"/>
      <c r="D6673"/>
      <c r="E6673"/>
      <c r="F6673"/>
      <c r="G6673"/>
      <c r="H6673"/>
      <c r="I6673"/>
      <c r="J6673"/>
      <c r="K6673"/>
      <c r="L6673"/>
      <c r="M6673"/>
      <c r="N6673" s="117"/>
      <c r="O6673" s="117"/>
      <c r="P6673" s="117"/>
      <c r="Q6673" s="117"/>
      <c r="R6673" s="117"/>
    </row>
    <row r="6674" spans="1:18" s="81" customFormat="1" x14ac:dyDescent="0.2">
      <c r="A6674"/>
      <c r="B6674"/>
      <c r="C6674"/>
      <c r="D6674"/>
      <c r="E6674"/>
      <c r="F6674"/>
      <c r="G6674"/>
      <c r="H6674"/>
      <c r="I6674"/>
      <c r="J6674"/>
      <c r="K6674"/>
      <c r="L6674"/>
      <c r="M6674"/>
      <c r="N6674" s="117"/>
      <c r="O6674" s="117"/>
      <c r="P6674" s="117"/>
      <c r="Q6674" s="117"/>
      <c r="R6674" s="117"/>
    </row>
    <row r="6675" spans="1:18" s="81" customFormat="1" x14ac:dyDescent="0.2">
      <c r="A6675"/>
      <c r="B6675"/>
      <c r="C6675"/>
      <c r="D6675"/>
      <c r="E6675"/>
      <c r="F6675"/>
      <c r="G6675"/>
      <c r="H6675"/>
      <c r="I6675"/>
      <c r="J6675"/>
      <c r="K6675"/>
      <c r="L6675"/>
      <c r="M6675"/>
      <c r="N6675" s="117"/>
      <c r="O6675" s="117"/>
      <c r="P6675" s="117"/>
      <c r="Q6675" s="117"/>
      <c r="R6675" s="117"/>
    </row>
    <row r="6676" spans="1:18" s="81" customFormat="1" x14ac:dyDescent="0.2">
      <c r="A6676"/>
      <c r="B6676"/>
      <c r="C6676"/>
      <c r="D6676"/>
      <c r="E6676"/>
      <c r="F6676"/>
      <c r="G6676"/>
      <c r="H6676"/>
      <c r="I6676"/>
      <c r="J6676"/>
      <c r="K6676"/>
      <c r="L6676"/>
      <c r="M6676"/>
      <c r="N6676" s="117"/>
      <c r="O6676" s="117"/>
      <c r="P6676" s="117"/>
      <c r="Q6676" s="117"/>
      <c r="R6676" s="117"/>
    </row>
    <row r="6677" spans="1:18" s="81" customFormat="1" x14ac:dyDescent="0.2">
      <c r="A6677"/>
      <c r="B6677"/>
      <c r="C6677"/>
      <c r="D6677"/>
      <c r="E6677"/>
      <c r="F6677"/>
      <c r="G6677"/>
      <c r="H6677"/>
      <c r="I6677"/>
      <c r="J6677"/>
      <c r="K6677"/>
      <c r="L6677"/>
      <c r="M6677"/>
      <c r="N6677" s="117"/>
      <c r="O6677" s="117"/>
      <c r="P6677" s="117"/>
      <c r="Q6677" s="117"/>
      <c r="R6677" s="117"/>
    </row>
    <row r="6678" spans="1:18" s="81" customFormat="1" x14ac:dyDescent="0.2">
      <c r="A6678"/>
      <c r="B6678"/>
      <c r="C6678"/>
      <c r="D6678"/>
      <c r="E6678"/>
      <c r="F6678"/>
      <c r="G6678"/>
      <c r="H6678"/>
      <c r="I6678"/>
      <c r="J6678"/>
      <c r="K6678"/>
      <c r="L6678"/>
      <c r="M6678"/>
      <c r="N6678" s="117"/>
      <c r="O6678" s="117"/>
      <c r="P6678" s="117"/>
      <c r="Q6678" s="117"/>
      <c r="R6678" s="117"/>
    </row>
    <row r="6679" spans="1:18" s="81" customFormat="1" x14ac:dyDescent="0.2">
      <c r="A6679"/>
      <c r="B6679"/>
      <c r="C6679"/>
      <c r="D6679"/>
      <c r="E6679"/>
      <c r="F6679"/>
      <c r="G6679"/>
      <c r="H6679"/>
      <c r="I6679"/>
      <c r="J6679"/>
      <c r="K6679"/>
      <c r="L6679"/>
      <c r="M6679"/>
      <c r="N6679" s="117"/>
      <c r="O6679" s="117"/>
      <c r="P6679" s="117"/>
      <c r="Q6679" s="117"/>
      <c r="R6679" s="117"/>
    </row>
    <row r="6680" spans="1:18" s="81" customFormat="1" x14ac:dyDescent="0.2">
      <c r="A6680"/>
      <c r="B6680"/>
      <c r="C6680"/>
      <c r="D6680"/>
      <c r="E6680"/>
      <c r="F6680"/>
      <c r="G6680"/>
      <c r="H6680"/>
      <c r="I6680"/>
      <c r="J6680"/>
      <c r="K6680"/>
      <c r="L6680"/>
      <c r="M6680"/>
      <c r="N6680" s="117"/>
      <c r="O6680" s="117"/>
      <c r="P6680" s="117"/>
      <c r="Q6680" s="117"/>
      <c r="R6680" s="117"/>
    </row>
    <row r="6681" spans="1:18" s="81" customFormat="1" x14ac:dyDescent="0.2">
      <c r="A6681"/>
      <c r="B6681"/>
      <c r="C6681"/>
      <c r="D6681"/>
      <c r="E6681"/>
      <c r="F6681"/>
      <c r="G6681"/>
      <c r="H6681"/>
      <c r="I6681"/>
      <c r="J6681"/>
      <c r="K6681"/>
      <c r="L6681"/>
      <c r="M6681"/>
      <c r="N6681" s="117"/>
      <c r="O6681" s="117"/>
      <c r="P6681" s="117"/>
      <c r="Q6681" s="117"/>
      <c r="R6681" s="117"/>
    </row>
    <row r="6682" spans="1:18" s="81" customFormat="1" x14ac:dyDescent="0.2">
      <c r="A6682"/>
      <c r="B6682"/>
      <c r="C6682"/>
      <c r="D6682"/>
      <c r="E6682"/>
      <c r="F6682"/>
      <c r="G6682"/>
      <c r="H6682"/>
      <c r="I6682"/>
      <c r="J6682"/>
      <c r="K6682"/>
      <c r="L6682"/>
      <c r="M6682"/>
      <c r="N6682" s="117"/>
      <c r="O6682" s="117"/>
      <c r="P6682" s="117"/>
      <c r="Q6682" s="117"/>
      <c r="R6682" s="117"/>
    </row>
    <row r="6683" spans="1:18" s="81" customFormat="1" x14ac:dyDescent="0.2">
      <c r="A6683"/>
      <c r="B6683"/>
      <c r="C6683"/>
      <c r="D6683"/>
      <c r="E6683"/>
      <c r="F6683"/>
      <c r="G6683"/>
      <c r="H6683"/>
      <c r="I6683"/>
      <c r="J6683"/>
      <c r="K6683"/>
      <c r="L6683"/>
      <c r="M6683"/>
      <c r="N6683" s="117"/>
      <c r="O6683" s="117"/>
      <c r="P6683" s="117"/>
      <c r="Q6683" s="117"/>
      <c r="R6683" s="117"/>
    </row>
    <row r="6684" spans="1:18" s="81" customFormat="1" x14ac:dyDescent="0.2">
      <c r="A6684"/>
      <c r="B6684"/>
      <c r="C6684"/>
      <c r="D6684"/>
      <c r="E6684"/>
      <c r="F6684"/>
      <c r="G6684"/>
      <c r="H6684"/>
      <c r="I6684"/>
      <c r="J6684"/>
      <c r="K6684"/>
      <c r="L6684"/>
      <c r="M6684"/>
      <c r="N6684" s="117"/>
      <c r="O6684" s="117"/>
      <c r="P6684" s="117"/>
      <c r="Q6684" s="117"/>
      <c r="R6684" s="117"/>
    </row>
    <row r="6685" spans="1:18" s="81" customFormat="1" x14ac:dyDescent="0.2">
      <c r="A6685"/>
      <c r="B6685"/>
      <c r="C6685"/>
      <c r="D6685"/>
      <c r="E6685"/>
      <c r="F6685"/>
      <c r="G6685"/>
      <c r="H6685"/>
      <c r="I6685"/>
      <c r="J6685"/>
      <c r="K6685"/>
      <c r="L6685"/>
      <c r="M6685"/>
      <c r="N6685" s="117"/>
      <c r="O6685" s="117"/>
      <c r="P6685" s="117"/>
      <c r="Q6685" s="117"/>
      <c r="R6685" s="117"/>
    </row>
    <row r="6686" spans="1:18" s="81" customFormat="1" x14ac:dyDescent="0.2">
      <c r="A6686"/>
      <c r="B6686"/>
      <c r="C6686"/>
      <c r="D6686"/>
      <c r="E6686"/>
      <c r="F6686"/>
      <c r="G6686"/>
      <c r="H6686"/>
      <c r="I6686"/>
      <c r="J6686"/>
      <c r="K6686"/>
      <c r="L6686"/>
      <c r="M6686"/>
      <c r="N6686" s="117"/>
      <c r="O6686" s="117"/>
      <c r="P6686" s="117"/>
      <c r="Q6686" s="117"/>
      <c r="R6686" s="117"/>
    </row>
    <row r="6687" spans="1:18" s="81" customFormat="1" x14ac:dyDescent="0.2">
      <c r="A6687"/>
      <c r="B6687"/>
      <c r="C6687"/>
      <c r="D6687"/>
      <c r="E6687"/>
      <c r="F6687"/>
      <c r="G6687"/>
      <c r="H6687"/>
      <c r="I6687"/>
      <c r="J6687"/>
      <c r="K6687"/>
      <c r="L6687"/>
      <c r="M6687"/>
      <c r="N6687" s="117"/>
      <c r="O6687" s="117"/>
      <c r="P6687" s="117"/>
      <c r="Q6687" s="117"/>
      <c r="R6687" s="117"/>
    </row>
    <row r="6688" spans="1:18" s="81" customFormat="1" x14ac:dyDescent="0.2">
      <c r="A6688"/>
      <c r="B6688"/>
      <c r="C6688"/>
      <c r="D6688"/>
      <c r="E6688"/>
      <c r="F6688"/>
      <c r="G6688"/>
      <c r="H6688"/>
      <c r="I6688"/>
      <c r="J6688"/>
      <c r="K6688"/>
      <c r="L6688"/>
      <c r="M6688"/>
      <c r="N6688" s="117"/>
      <c r="O6688" s="117"/>
      <c r="P6688" s="117"/>
      <c r="Q6688" s="117"/>
      <c r="R6688" s="117"/>
    </row>
    <row r="6689" spans="1:18" s="81" customFormat="1" x14ac:dyDescent="0.2">
      <c r="A6689"/>
      <c r="B6689"/>
      <c r="C6689"/>
      <c r="D6689"/>
      <c r="E6689"/>
      <c r="F6689"/>
      <c r="G6689"/>
      <c r="H6689"/>
      <c r="I6689"/>
      <c r="J6689"/>
      <c r="K6689"/>
      <c r="L6689"/>
      <c r="M6689"/>
      <c r="N6689" s="117"/>
      <c r="O6689" s="117"/>
      <c r="P6689" s="117"/>
      <c r="Q6689" s="117"/>
      <c r="R6689" s="117"/>
    </row>
    <row r="6690" spans="1:18" s="81" customFormat="1" x14ac:dyDescent="0.2">
      <c r="A6690"/>
      <c r="B6690"/>
      <c r="C6690"/>
      <c r="D6690"/>
      <c r="E6690"/>
      <c r="F6690"/>
      <c r="G6690"/>
      <c r="H6690"/>
      <c r="I6690"/>
      <c r="J6690"/>
      <c r="K6690"/>
      <c r="L6690"/>
      <c r="M6690"/>
      <c r="N6690" s="117"/>
      <c r="O6690" s="117"/>
      <c r="P6690" s="117"/>
      <c r="Q6690" s="117"/>
      <c r="R6690" s="117"/>
    </row>
    <row r="6691" spans="1:18" s="81" customFormat="1" x14ac:dyDescent="0.2">
      <c r="A6691"/>
      <c r="B6691"/>
      <c r="C6691"/>
      <c r="D6691"/>
      <c r="E6691"/>
      <c r="F6691"/>
      <c r="G6691"/>
      <c r="H6691"/>
      <c r="I6691"/>
      <c r="J6691"/>
      <c r="K6691"/>
      <c r="L6691"/>
      <c r="M6691"/>
      <c r="N6691" s="117"/>
      <c r="O6691" s="117"/>
      <c r="P6691" s="117"/>
      <c r="Q6691" s="117"/>
      <c r="R6691" s="117"/>
    </row>
    <row r="6692" spans="1:18" s="81" customFormat="1" x14ac:dyDescent="0.2">
      <c r="A6692"/>
      <c r="B6692"/>
      <c r="C6692"/>
      <c r="D6692"/>
      <c r="E6692"/>
      <c r="F6692"/>
      <c r="G6692"/>
      <c r="H6692"/>
      <c r="I6692"/>
      <c r="J6692"/>
      <c r="K6692"/>
      <c r="L6692"/>
      <c r="M6692"/>
      <c r="N6692" s="117"/>
      <c r="O6692" s="117"/>
      <c r="P6692" s="117"/>
      <c r="Q6692" s="117"/>
      <c r="R6692" s="117"/>
    </row>
    <row r="6693" spans="1:18" s="81" customFormat="1" x14ac:dyDescent="0.2">
      <c r="A6693"/>
      <c r="B6693"/>
      <c r="C6693"/>
      <c r="D6693"/>
      <c r="E6693"/>
      <c r="F6693"/>
      <c r="G6693"/>
      <c r="H6693"/>
      <c r="I6693"/>
      <c r="J6693"/>
      <c r="K6693"/>
      <c r="L6693"/>
      <c r="M6693"/>
      <c r="N6693" s="117"/>
      <c r="O6693" s="117"/>
      <c r="P6693" s="117"/>
      <c r="Q6693" s="117"/>
      <c r="R6693" s="117"/>
    </row>
    <row r="6694" spans="1:18" s="81" customFormat="1" x14ac:dyDescent="0.2">
      <c r="A6694"/>
      <c r="B6694"/>
      <c r="C6694"/>
      <c r="D6694"/>
      <c r="E6694"/>
      <c r="F6694"/>
      <c r="G6694"/>
      <c r="H6694"/>
      <c r="I6694"/>
      <c r="J6694"/>
      <c r="K6694"/>
      <c r="L6694"/>
      <c r="M6694"/>
      <c r="N6694" s="117"/>
      <c r="O6694" s="117"/>
      <c r="P6694" s="117"/>
      <c r="Q6694" s="117"/>
      <c r="R6694" s="117"/>
    </row>
    <row r="6695" spans="1:18" s="81" customFormat="1" x14ac:dyDescent="0.2">
      <c r="A6695"/>
      <c r="B6695"/>
      <c r="C6695"/>
      <c r="D6695"/>
      <c r="E6695"/>
      <c r="F6695"/>
      <c r="G6695"/>
      <c r="H6695"/>
      <c r="I6695"/>
      <c r="J6695"/>
      <c r="K6695"/>
      <c r="L6695"/>
      <c r="M6695"/>
      <c r="N6695" s="117"/>
      <c r="O6695" s="117"/>
      <c r="P6695" s="117"/>
      <c r="Q6695" s="117"/>
      <c r="R6695" s="117"/>
    </row>
    <row r="6696" spans="1:18" s="81" customFormat="1" x14ac:dyDescent="0.2">
      <c r="A6696"/>
      <c r="B6696"/>
      <c r="C6696"/>
      <c r="D6696"/>
      <c r="E6696"/>
      <c r="F6696"/>
      <c r="G6696"/>
      <c r="H6696"/>
      <c r="I6696"/>
      <c r="J6696"/>
      <c r="K6696"/>
      <c r="L6696"/>
      <c r="M6696"/>
      <c r="N6696" s="117"/>
      <c r="O6696" s="117"/>
      <c r="P6696" s="117"/>
      <c r="Q6696" s="117"/>
      <c r="R6696" s="117"/>
    </row>
    <row r="6697" spans="1:18" s="81" customFormat="1" x14ac:dyDescent="0.2">
      <c r="A6697"/>
      <c r="B6697"/>
      <c r="C6697"/>
      <c r="D6697"/>
      <c r="E6697"/>
      <c r="F6697"/>
      <c r="G6697"/>
      <c r="H6697"/>
      <c r="I6697"/>
      <c r="J6697"/>
      <c r="K6697"/>
      <c r="L6697"/>
      <c r="M6697"/>
      <c r="N6697" s="117"/>
      <c r="O6697" s="117"/>
      <c r="P6697" s="117"/>
      <c r="Q6697" s="117"/>
      <c r="R6697" s="117"/>
    </row>
    <row r="6698" spans="1:18" s="81" customFormat="1" x14ac:dyDescent="0.2">
      <c r="A6698"/>
      <c r="B6698"/>
      <c r="C6698"/>
      <c r="D6698"/>
      <c r="E6698"/>
      <c r="F6698"/>
      <c r="G6698"/>
      <c r="H6698"/>
      <c r="I6698"/>
      <c r="J6698"/>
      <c r="K6698"/>
      <c r="L6698"/>
      <c r="M6698"/>
      <c r="N6698" s="117"/>
      <c r="O6698" s="117"/>
      <c r="P6698" s="117"/>
      <c r="Q6698" s="117"/>
      <c r="R6698" s="117"/>
    </row>
    <row r="6699" spans="1:18" s="81" customFormat="1" x14ac:dyDescent="0.2">
      <c r="A6699"/>
      <c r="B6699"/>
      <c r="C6699"/>
      <c r="D6699"/>
      <c r="E6699"/>
      <c r="F6699"/>
      <c r="G6699"/>
      <c r="H6699"/>
      <c r="I6699"/>
      <c r="J6699"/>
      <c r="K6699"/>
      <c r="L6699"/>
      <c r="M6699"/>
      <c r="N6699" s="117"/>
      <c r="O6699" s="117"/>
      <c r="P6699" s="117"/>
      <c r="Q6699" s="117"/>
      <c r="R6699" s="117"/>
    </row>
    <row r="6700" spans="1:18" s="81" customFormat="1" x14ac:dyDescent="0.2">
      <c r="A6700"/>
      <c r="B6700"/>
      <c r="C6700"/>
      <c r="D6700"/>
      <c r="E6700"/>
      <c r="F6700"/>
      <c r="G6700"/>
      <c r="H6700"/>
      <c r="I6700"/>
      <c r="J6700"/>
      <c r="K6700"/>
      <c r="L6700"/>
      <c r="M6700"/>
      <c r="N6700" s="117"/>
      <c r="O6700" s="117"/>
      <c r="P6700" s="117"/>
      <c r="Q6700" s="117"/>
      <c r="R6700" s="117"/>
    </row>
    <row r="6701" spans="1:18" s="81" customFormat="1" x14ac:dyDescent="0.2">
      <c r="A6701"/>
      <c r="B6701"/>
      <c r="C6701"/>
      <c r="D6701"/>
      <c r="E6701"/>
      <c r="F6701"/>
      <c r="G6701"/>
      <c r="H6701"/>
      <c r="I6701"/>
      <c r="J6701"/>
      <c r="K6701"/>
      <c r="L6701"/>
      <c r="M6701"/>
      <c r="N6701" s="117"/>
      <c r="O6701" s="117"/>
      <c r="P6701" s="117"/>
      <c r="Q6701" s="117"/>
      <c r="R6701" s="117"/>
    </row>
    <row r="6702" spans="1:18" s="81" customFormat="1" x14ac:dyDescent="0.2">
      <c r="A6702"/>
      <c r="B6702"/>
      <c r="C6702"/>
      <c r="D6702"/>
      <c r="E6702"/>
      <c r="F6702"/>
      <c r="G6702"/>
      <c r="H6702"/>
      <c r="I6702"/>
      <c r="J6702"/>
      <c r="K6702"/>
      <c r="L6702"/>
      <c r="M6702"/>
      <c r="N6702" s="117"/>
      <c r="O6702" s="117"/>
      <c r="P6702" s="117"/>
      <c r="Q6702" s="117"/>
      <c r="R6702" s="117"/>
    </row>
    <row r="6703" spans="1:18" s="81" customFormat="1" x14ac:dyDescent="0.2">
      <c r="A6703"/>
      <c r="B6703"/>
      <c r="C6703"/>
      <c r="D6703"/>
      <c r="E6703"/>
      <c r="F6703"/>
      <c r="G6703"/>
      <c r="H6703"/>
      <c r="I6703"/>
      <c r="J6703"/>
      <c r="K6703"/>
      <c r="L6703"/>
      <c r="M6703"/>
      <c r="N6703" s="117"/>
      <c r="O6703" s="117"/>
      <c r="P6703" s="117"/>
      <c r="Q6703" s="117"/>
      <c r="R6703" s="117"/>
    </row>
    <row r="6704" spans="1:18" s="81" customFormat="1" x14ac:dyDescent="0.2">
      <c r="A6704"/>
      <c r="B6704"/>
      <c r="C6704"/>
      <c r="D6704"/>
      <c r="E6704"/>
      <c r="F6704"/>
      <c r="G6704"/>
      <c r="H6704"/>
      <c r="I6704"/>
      <c r="J6704"/>
      <c r="K6704"/>
      <c r="L6704"/>
      <c r="M6704"/>
      <c r="N6704" s="117"/>
      <c r="O6704" s="117"/>
      <c r="P6704" s="117"/>
      <c r="Q6704" s="117"/>
      <c r="R6704" s="117"/>
    </row>
    <row r="6705" spans="1:18" s="81" customFormat="1" x14ac:dyDescent="0.2">
      <c r="A6705"/>
      <c r="B6705"/>
      <c r="C6705"/>
      <c r="D6705"/>
      <c r="E6705"/>
      <c r="F6705"/>
      <c r="G6705"/>
      <c r="H6705"/>
      <c r="I6705"/>
      <c r="J6705"/>
      <c r="K6705"/>
      <c r="L6705"/>
      <c r="M6705"/>
      <c r="N6705" s="117"/>
      <c r="O6705" s="117"/>
      <c r="P6705" s="117"/>
      <c r="Q6705" s="117"/>
      <c r="R6705" s="117"/>
    </row>
    <row r="6706" spans="1:18" s="81" customFormat="1" x14ac:dyDescent="0.2">
      <c r="A6706"/>
      <c r="B6706"/>
      <c r="C6706"/>
      <c r="D6706"/>
      <c r="E6706"/>
      <c r="F6706"/>
      <c r="G6706"/>
      <c r="H6706"/>
      <c r="I6706"/>
      <c r="J6706"/>
      <c r="K6706"/>
      <c r="L6706"/>
      <c r="M6706"/>
      <c r="N6706" s="117"/>
      <c r="O6706" s="117"/>
      <c r="P6706" s="117"/>
      <c r="Q6706" s="117"/>
      <c r="R6706" s="117"/>
    </row>
    <row r="6707" spans="1:18" s="81" customFormat="1" x14ac:dyDescent="0.2">
      <c r="A6707"/>
      <c r="B6707"/>
      <c r="C6707"/>
      <c r="D6707"/>
      <c r="E6707"/>
      <c r="F6707"/>
      <c r="G6707"/>
      <c r="H6707"/>
      <c r="I6707"/>
      <c r="J6707"/>
      <c r="K6707"/>
      <c r="L6707"/>
      <c r="M6707"/>
      <c r="N6707" s="117"/>
      <c r="O6707" s="117"/>
      <c r="P6707" s="117"/>
      <c r="Q6707" s="117"/>
      <c r="R6707" s="117"/>
    </row>
    <row r="6708" spans="1:18" s="81" customFormat="1" x14ac:dyDescent="0.2">
      <c r="A6708"/>
      <c r="B6708"/>
      <c r="C6708"/>
      <c r="D6708"/>
      <c r="E6708"/>
      <c r="F6708"/>
      <c r="G6708"/>
      <c r="H6708"/>
      <c r="I6708"/>
      <c r="J6708"/>
      <c r="K6708"/>
      <c r="L6708"/>
      <c r="M6708"/>
      <c r="N6708" s="117"/>
      <c r="O6708" s="117"/>
      <c r="P6708" s="117"/>
      <c r="Q6708" s="117"/>
      <c r="R6708" s="117"/>
    </row>
    <row r="6709" spans="1:18" s="81" customFormat="1" x14ac:dyDescent="0.2">
      <c r="A6709"/>
      <c r="B6709"/>
      <c r="C6709"/>
      <c r="D6709"/>
      <c r="E6709"/>
      <c r="F6709"/>
      <c r="G6709"/>
      <c r="H6709"/>
      <c r="I6709"/>
      <c r="J6709"/>
      <c r="K6709"/>
      <c r="L6709"/>
      <c r="M6709"/>
      <c r="N6709" s="117"/>
      <c r="O6709" s="117"/>
      <c r="P6709" s="117"/>
      <c r="Q6709" s="117"/>
      <c r="R6709" s="117"/>
    </row>
    <row r="6710" spans="1:18" s="81" customFormat="1" x14ac:dyDescent="0.2">
      <c r="A6710"/>
      <c r="B6710"/>
      <c r="C6710"/>
      <c r="D6710"/>
      <c r="E6710"/>
      <c r="F6710"/>
      <c r="G6710"/>
      <c r="H6710"/>
      <c r="I6710"/>
      <c r="J6710"/>
      <c r="K6710"/>
      <c r="L6710"/>
      <c r="M6710"/>
      <c r="N6710" s="117"/>
      <c r="O6710" s="117"/>
      <c r="P6710" s="117"/>
      <c r="Q6710" s="117"/>
      <c r="R6710" s="117"/>
    </row>
    <row r="6711" spans="1:18" s="81" customFormat="1" x14ac:dyDescent="0.2">
      <c r="A6711"/>
      <c r="B6711"/>
      <c r="C6711"/>
      <c r="D6711"/>
      <c r="E6711"/>
      <c r="F6711"/>
      <c r="G6711"/>
      <c r="H6711"/>
      <c r="I6711"/>
      <c r="J6711"/>
      <c r="K6711"/>
      <c r="L6711"/>
      <c r="M6711"/>
      <c r="N6711" s="117"/>
      <c r="O6711" s="117"/>
      <c r="P6711" s="117"/>
      <c r="Q6711" s="117"/>
      <c r="R6711" s="117"/>
    </row>
    <row r="6712" spans="1:18" s="81" customFormat="1" x14ac:dyDescent="0.2">
      <c r="A6712"/>
      <c r="B6712"/>
      <c r="C6712"/>
      <c r="D6712"/>
      <c r="E6712"/>
      <c r="F6712"/>
      <c r="G6712"/>
      <c r="H6712"/>
      <c r="I6712"/>
      <c r="J6712"/>
      <c r="K6712"/>
      <c r="L6712"/>
      <c r="M6712"/>
      <c r="N6712" s="117"/>
      <c r="O6712" s="117"/>
      <c r="P6712" s="117"/>
      <c r="Q6712" s="117"/>
      <c r="R6712" s="117"/>
    </row>
    <row r="6713" spans="1:18" s="81" customFormat="1" x14ac:dyDescent="0.2">
      <c r="A6713"/>
      <c r="B6713"/>
      <c r="C6713"/>
      <c r="D6713"/>
      <c r="E6713"/>
      <c r="F6713"/>
      <c r="G6713"/>
      <c r="H6713"/>
      <c r="I6713"/>
      <c r="J6713"/>
      <c r="K6713"/>
      <c r="L6713"/>
      <c r="M6713"/>
      <c r="N6713" s="117"/>
      <c r="O6713" s="117"/>
      <c r="P6713" s="117"/>
      <c r="Q6713" s="117"/>
      <c r="R6713" s="117"/>
    </row>
    <row r="6714" spans="1:18" s="81" customFormat="1" x14ac:dyDescent="0.2">
      <c r="A6714"/>
      <c r="B6714"/>
      <c r="C6714"/>
      <c r="D6714"/>
      <c r="E6714"/>
      <c r="F6714"/>
      <c r="G6714"/>
      <c r="H6714"/>
      <c r="I6714"/>
      <c r="J6714"/>
      <c r="K6714"/>
      <c r="L6714"/>
      <c r="M6714"/>
      <c r="N6714" s="117"/>
      <c r="O6714" s="117"/>
      <c r="P6714" s="117"/>
      <c r="Q6714" s="117"/>
      <c r="R6714" s="117"/>
    </row>
    <row r="6715" spans="1:18" s="81" customFormat="1" x14ac:dyDescent="0.2">
      <c r="A6715"/>
      <c r="B6715"/>
      <c r="C6715"/>
      <c r="D6715"/>
      <c r="E6715"/>
      <c r="F6715"/>
      <c r="G6715"/>
      <c r="H6715"/>
      <c r="I6715"/>
      <c r="J6715"/>
      <c r="K6715"/>
      <c r="L6715"/>
      <c r="M6715"/>
      <c r="N6715" s="117"/>
      <c r="O6715" s="117"/>
      <c r="P6715" s="117"/>
      <c r="Q6715" s="117"/>
      <c r="R6715" s="117"/>
    </row>
    <row r="6716" spans="1:18" s="81" customFormat="1" x14ac:dyDescent="0.2">
      <c r="A6716"/>
      <c r="B6716"/>
      <c r="C6716"/>
      <c r="D6716"/>
      <c r="E6716"/>
      <c r="F6716"/>
      <c r="G6716"/>
      <c r="H6716"/>
      <c r="I6716"/>
      <c r="J6716"/>
      <c r="K6716"/>
      <c r="L6716"/>
      <c r="M6716"/>
      <c r="N6716" s="117"/>
      <c r="O6716" s="117"/>
      <c r="P6716" s="117"/>
      <c r="Q6716" s="117"/>
      <c r="R6716" s="117"/>
    </row>
    <row r="6717" spans="1:18" s="81" customFormat="1" x14ac:dyDescent="0.2">
      <c r="A6717"/>
      <c r="B6717"/>
      <c r="C6717"/>
      <c r="D6717"/>
      <c r="E6717"/>
      <c r="F6717"/>
      <c r="G6717"/>
      <c r="H6717"/>
      <c r="I6717"/>
      <c r="J6717"/>
      <c r="K6717"/>
      <c r="L6717"/>
      <c r="M6717"/>
      <c r="N6717" s="117"/>
      <c r="O6717" s="117"/>
      <c r="P6717" s="117"/>
      <c r="Q6717" s="117"/>
      <c r="R6717" s="117"/>
    </row>
    <row r="6718" spans="1:18" s="81" customFormat="1" x14ac:dyDescent="0.2">
      <c r="A6718"/>
      <c r="B6718"/>
      <c r="C6718"/>
      <c r="D6718"/>
      <c r="E6718"/>
      <c r="F6718"/>
      <c r="G6718"/>
      <c r="H6718"/>
      <c r="I6718"/>
      <c r="J6718"/>
      <c r="K6718"/>
      <c r="L6718"/>
      <c r="M6718"/>
      <c r="N6718" s="117"/>
      <c r="O6718" s="117"/>
      <c r="P6718" s="117"/>
      <c r="Q6718" s="117"/>
      <c r="R6718" s="117"/>
    </row>
    <row r="6719" spans="1:18" s="81" customFormat="1" x14ac:dyDescent="0.2">
      <c r="A6719"/>
      <c r="B6719"/>
      <c r="C6719"/>
      <c r="D6719"/>
      <c r="E6719"/>
      <c r="F6719"/>
      <c r="G6719"/>
      <c r="H6719"/>
      <c r="I6719"/>
      <c r="J6719"/>
      <c r="K6719"/>
      <c r="L6719"/>
      <c r="M6719"/>
      <c r="N6719" s="117"/>
      <c r="O6719" s="117"/>
      <c r="P6719" s="117"/>
      <c r="Q6719" s="117"/>
      <c r="R6719" s="117"/>
    </row>
    <row r="6720" spans="1:18" s="81" customFormat="1" x14ac:dyDescent="0.2">
      <c r="A6720"/>
      <c r="B6720"/>
      <c r="C6720"/>
      <c r="D6720"/>
      <c r="E6720"/>
      <c r="F6720"/>
      <c r="G6720"/>
      <c r="H6720"/>
      <c r="I6720"/>
      <c r="J6720"/>
      <c r="K6720"/>
      <c r="L6720"/>
      <c r="M6720"/>
      <c r="N6720" s="117"/>
      <c r="O6720" s="117"/>
      <c r="P6720" s="117"/>
      <c r="Q6720" s="117"/>
      <c r="R6720" s="117"/>
    </row>
    <row r="6721" spans="1:18" s="81" customFormat="1" x14ac:dyDescent="0.2">
      <c r="A6721"/>
      <c r="B6721"/>
      <c r="C6721"/>
      <c r="D6721"/>
      <c r="E6721"/>
      <c r="F6721"/>
      <c r="G6721"/>
      <c r="H6721"/>
      <c r="I6721"/>
      <c r="J6721"/>
      <c r="K6721"/>
      <c r="L6721"/>
      <c r="M6721"/>
      <c r="N6721" s="117"/>
      <c r="O6721" s="117"/>
      <c r="P6721" s="117"/>
      <c r="Q6721" s="117"/>
      <c r="R6721" s="117"/>
    </row>
    <row r="6722" spans="1:18" s="81" customFormat="1" x14ac:dyDescent="0.2">
      <c r="A6722"/>
      <c r="B6722"/>
      <c r="C6722"/>
      <c r="D6722"/>
      <c r="E6722"/>
      <c r="F6722"/>
      <c r="G6722"/>
      <c r="H6722"/>
      <c r="I6722"/>
      <c r="J6722"/>
      <c r="K6722"/>
      <c r="L6722"/>
      <c r="M6722"/>
      <c r="N6722" s="117"/>
      <c r="O6722" s="117"/>
      <c r="P6722" s="117"/>
      <c r="Q6722" s="117"/>
      <c r="R6722" s="117"/>
    </row>
    <row r="6723" spans="1:18" s="81" customFormat="1" x14ac:dyDescent="0.2">
      <c r="A6723"/>
      <c r="B6723"/>
      <c r="C6723"/>
      <c r="D6723"/>
      <c r="E6723"/>
      <c r="F6723"/>
      <c r="G6723"/>
      <c r="H6723"/>
      <c r="I6723"/>
      <c r="J6723"/>
      <c r="K6723"/>
      <c r="L6723"/>
      <c r="M6723"/>
      <c r="N6723" s="117"/>
      <c r="O6723" s="117"/>
      <c r="P6723" s="117"/>
      <c r="Q6723" s="117"/>
      <c r="R6723" s="117"/>
    </row>
    <row r="6724" spans="1:18" s="81" customFormat="1" x14ac:dyDescent="0.2">
      <c r="A6724"/>
      <c r="B6724"/>
      <c r="C6724"/>
      <c r="D6724"/>
      <c r="E6724"/>
      <c r="F6724"/>
      <c r="G6724"/>
      <c r="H6724"/>
      <c r="I6724"/>
      <c r="J6724"/>
      <c r="K6724"/>
      <c r="L6724"/>
      <c r="M6724"/>
      <c r="N6724" s="117"/>
      <c r="O6724" s="117"/>
      <c r="P6724" s="117"/>
      <c r="Q6724" s="117"/>
      <c r="R6724" s="117"/>
    </row>
    <row r="6725" spans="1:18" s="81" customFormat="1" x14ac:dyDescent="0.2">
      <c r="A6725"/>
      <c r="B6725"/>
      <c r="C6725"/>
      <c r="D6725"/>
      <c r="E6725"/>
      <c r="F6725"/>
      <c r="G6725"/>
      <c r="H6725"/>
      <c r="I6725"/>
      <c r="J6725"/>
      <c r="K6725"/>
      <c r="L6725"/>
      <c r="M6725"/>
      <c r="N6725" s="117"/>
      <c r="O6725" s="117"/>
      <c r="P6725" s="117"/>
      <c r="Q6725" s="117"/>
      <c r="R6725" s="117"/>
    </row>
    <row r="6726" spans="1:18" s="81" customFormat="1" x14ac:dyDescent="0.2">
      <c r="A6726"/>
      <c r="B6726"/>
      <c r="C6726"/>
      <c r="D6726"/>
      <c r="E6726"/>
      <c r="F6726"/>
      <c r="G6726"/>
      <c r="H6726"/>
      <c r="I6726"/>
      <c r="J6726"/>
      <c r="K6726"/>
      <c r="L6726"/>
      <c r="M6726"/>
      <c r="N6726" s="117"/>
      <c r="O6726" s="117"/>
      <c r="P6726" s="117"/>
      <c r="Q6726" s="117"/>
      <c r="R6726" s="117"/>
    </row>
    <row r="6727" spans="1:18" s="81" customFormat="1" x14ac:dyDescent="0.2">
      <c r="A6727"/>
      <c r="B6727"/>
      <c r="C6727"/>
      <c r="D6727"/>
      <c r="E6727"/>
      <c r="F6727"/>
      <c r="G6727"/>
      <c r="H6727"/>
      <c r="I6727"/>
      <c r="J6727"/>
      <c r="K6727"/>
      <c r="L6727"/>
      <c r="M6727"/>
      <c r="N6727" s="117"/>
      <c r="O6727" s="117"/>
      <c r="P6727" s="117"/>
      <c r="Q6727" s="117"/>
      <c r="R6727" s="117"/>
    </row>
    <row r="6728" spans="1:18" s="81" customFormat="1" x14ac:dyDescent="0.2">
      <c r="A6728"/>
      <c r="B6728"/>
      <c r="C6728"/>
      <c r="D6728"/>
      <c r="E6728"/>
      <c r="F6728"/>
      <c r="G6728"/>
      <c r="H6728"/>
      <c r="I6728"/>
      <c r="J6728"/>
      <c r="K6728"/>
      <c r="L6728"/>
      <c r="M6728"/>
      <c r="N6728" s="117"/>
      <c r="O6728" s="117"/>
      <c r="P6728" s="117"/>
      <c r="Q6728" s="117"/>
      <c r="R6728" s="117"/>
    </row>
    <row r="6729" spans="1:18" s="81" customFormat="1" x14ac:dyDescent="0.2">
      <c r="A6729"/>
      <c r="B6729"/>
      <c r="C6729"/>
      <c r="D6729"/>
      <c r="E6729"/>
      <c r="F6729"/>
      <c r="G6729"/>
      <c r="H6729"/>
      <c r="I6729"/>
      <c r="J6729"/>
      <c r="K6729"/>
      <c r="L6729"/>
      <c r="M6729"/>
      <c r="N6729" s="117"/>
      <c r="O6729" s="117"/>
      <c r="P6729" s="117"/>
      <c r="Q6729" s="117"/>
      <c r="R6729" s="117"/>
    </row>
    <row r="6730" spans="1:18" s="81" customFormat="1" x14ac:dyDescent="0.2">
      <c r="A6730"/>
      <c r="B6730"/>
      <c r="C6730"/>
      <c r="D6730"/>
      <c r="E6730"/>
      <c r="F6730"/>
      <c r="G6730"/>
      <c r="H6730"/>
      <c r="I6730"/>
      <c r="J6730"/>
      <c r="K6730"/>
      <c r="L6730"/>
      <c r="M6730"/>
      <c r="N6730" s="117"/>
      <c r="O6730" s="117"/>
      <c r="P6730" s="117"/>
      <c r="Q6730" s="117"/>
      <c r="R6730" s="117"/>
    </row>
    <row r="6731" spans="1:18" s="81" customFormat="1" x14ac:dyDescent="0.2">
      <c r="A6731"/>
      <c r="B6731"/>
      <c r="C6731"/>
      <c r="D6731"/>
      <c r="E6731"/>
      <c r="F6731"/>
      <c r="G6731"/>
      <c r="H6731"/>
      <c r="I6731"/>
      <c r="J6731"/>
      <c r="K6731"/>
      <c r="L6731"/>
      <c r="M6731"/>
      <c r="N6731" s="117"/>
      <c r="O6731" s="117"/>
      <c r="P6731" s="117"/>
      <c r="Q6731" s="117"/>
      <c r="R6731" s="117"/>
    </row>
    <row r="6732" spans="1:18" s="81" customFormat="1" x14ac:dyDescent="0.2">
      <c r="A6732"/>
      <c r="B6732"/>
      <c r="C6732"/>
      <c r="D6732"/>
      <c r="E6732"/>
      <c r="F6732"/>
      <c r="G6732"/>
      <c r="H6732"/>
      <c r="I6732"/>
      <c r="J6732"/>
      <c r="K6732"/>
      <c r="L6732"/>
      <c r="M6732"/>
      <c r="N6732" s="117"/>
      <c r="O6732" s="117"/>
      <c r="P6732" s="117"/>
      <c r="Q6732" s="117"/>
      <c r="R6732" s="117"/>
    </row>
    <row r="6733" spans="1:18" s="81" customFormat="1" x14ac:dyDescent="0.2">
      <c r="A6733"/>
      <c r="B6733"/>
      <c r="C6733"/>
      <c r="D6733"/>
      <c r="E6733"/>
      <c r="F6733"/>
      <c r="G6733"/>
      <c r="H6733"/>
      <c r="I6733"/>
      <c r="J6733"/>
      <c r="K6733"/>
      <c r="L6733"/>
      <c r="M6733"/>
      <c r="N6733" s="117"/>
      <c r="O6733" s="117"/>
      <c r="P6733" s="117"/>
      <c r="Q6733" s="117"/>
      <c r="R6733" s="117"/>
    </row>
    <row r="6734" spans="1:18" s="81" customFormat="1" x14ac:dyDescent="0.2">
      <c r="A6734"/>
      <c r="B6734"/>
      <c r="C6734"/>
      <c r="D6734"/>
      <c r="E6734"/>
      <c r="F6734"/>
      <c r="G6734"/>
      <c r="H6734"/>
      <c r="I6734"/>
      <c r="J6734"/>
      <c r="K6734"/>
      <c r="L6734"/>
      <c r="M6734"/>
      <c r="N6734" s="117"/>
      <c r="O6734" s="117"/>
      <c r="P6734" s="117"/>
      <c r="Q6734" s="117"/>
      <c r="R6734" s="117"/>
    </row>
    <row r="6735" spans="1:18" s="81" customFormat="1" x14ac:dyDescent="0.2">
      <c r="A6735"/>
      <c r="B6735"/>
      <c r="C6735"/>
      <c r="D6735"/>
      <c r="E6735"/>
      <c r="F6735"/>
      <c r="G6735"/>
      <c r="H6735"/>
      <c r="I6735"/>
      <c r="J6735"/>
      <c r="K6735"/>
      <c r="L6735"/>
      <c r="M6735"/>
      <c r="N6735" s="117"/>
      <c r="O6735" s="117"/>
      <c r="P6735" s="117"/>
      <c r="Q6735" s="117"/>
      <c r="R6735" s="117"/>
    </row>
    <row r="6736" spans="1:18" s="81" customFormat="1" x14ac:dyDescent="0.2">
      <c r="A6736"/>
      <c r="B6736"/>
      <c r="C6736"/>
      <c r="D6736"/>
      <c r="E6736"/>
      <c r="F6736"/>
      <c r="G6736"/>
      <c r="H6736"/>
      <c r="I6736"/>
      <c r="J6736"/>
      <c r="K6736"/>
      <c r="L6736"/>
      <c r="M6736"/>
      <c r="N6736" s="117"/>
      <c r="O6736" s="117"/>
      <c r="P6736" s="117"/>
      <c r="Q6736" s="117"/>
      <c r="R6736" s="117"/>
    </row>
    <row r="6737" spans="1:18" s="81" customFormat="1" x14ac:dyDescent="0.2">
      <c r="A6737"/>
      <c r="B6737"/>
      <c r="C6737"/>
      <c r="D6737"/>
      <c r="E6737"/>
      <c r="F6737"/>
      <c r="G6737"/>
      <c r="H6737"/>
      <c r="I6737"/>
      <c r="J6737"/>
      <c r="K6737"/>
      <c r="L6737"/>
      <c r="M6737"/>
      <c r="N6737" s="117"/>
      <c r="O6737" s="117"/>
      <c r="P6737" s="117"/>
      <c r="Q6737" s="117"/>
      <c r="R6737" s="117"/>
    </row>
    <row r="6738" spans="1:18" s="81" customFormat="1" x14ac:dyDescent="0.2">
      <c r="A6738"/>
      <c r="B6738"/>
      <c r="C6738"/>
      <c r="D6738"/>
      <c r="E6738"/>
      <c r="F6738"/>
      <c r="G6738"/>
      <c r="H6738"/>
      <c r="I6738"/>
      <c r="J6738"/>
      <c r="K6738"/>
      <c r="L6738"/>
      <c r="M6738"/>
      <c r="N6738" s="117"/>
      <c r="O6738" s="117"/>
      <c r="P6738" s="117"/>
      <c r="Q6738" s="117"/>
      <c r="R6738" s="117"/>
    </row>
    <row r="6739" spans="1:18" s="81" customFormat="1" x14ac:dyDescent="0.2">
      <c r="A6739"/>
      <c r="B6739"/>
      <c r="C6739"/>
      <c r="D6739"/>
      <c r="E6739"/>
      <c r="F6739"/>
      <c r="G6739"/>
      <c r="H6739"/>
      <c r="I6739"/>
      <c r="J6739"/>
      <c r="K6739"/>
      <c r="L6739"/>
      <c r="M6739"/>
      <c r="N6739" s="117"/>
      <c r="O6739" s="117"/>
      <c r="P6739" s="117"/>
      <c r="Q6739" s="117"/>
      <c r="R6739" s="117"/>
    </row>
    <row r="6740" spans="1:18" s="81" customFormat="1" x14ac:dyDescent="0.2">
      <c r="A6740"/>
      <c r="B6740"/>
      <c r="C6740"/>
      <c r="D6740"/>
      <c r="E6740"/>
      <c r="F6740"/>
      <c r="G6740"/>
      <c r="H6740"/>
      <c r="I6740"/>
      <c r="J6740"/>
      <c r="K6740"/>
      <c r="L6740"/>
      <c r="M6740"/>
      <c r="N6740" s="117"/>
      <c r="O6740" s="117"/>
      <c r="P6740" s="117"/>
      <c r="Q6740" s="117"/>
      <c r="R6740" s="117"/>
    </row>
    <row r="6741" spans="1:18" s="81" customFormat="1" x14ac:dyDescent="0.2">
      <c r="A6741"/>
      <c r="B6741"/>
      <c r="C6741"/>
      <c r="D6741"/>
      <c r="E6741"/>
      <c r="F6741"/>
      <c r="G6741"/>
      <c r="H6741"/>
      <c r="I6741"/>
      <c r="J6741"/>
      <c r="K6741"/>
      <c r="L6741"/>
      <c r="M6741"/>
      <c r="N6741" s="117"/>
      <c r="O6741" s="117"/>
      <c r="P6741" s="117"/>
      <c r="Q6741" s="117"/>
      <c r="R6741" s="117"/>
    </row>
    <row r="6742" spans="1:18" s="81" customFormat="1" x14ac:dyDescent="0.2">
      <c r="A6742"/>
      <c r="B6742"/>
      <c r="C6742"/>
      <c r="D6742"/>
      <c r="E6742"/>
      <c r="F6742"/>
      <c r="G6742"/>
      <c r="H6742"/>
      <c r="I6742"/>
      <c r="J6742"/>
      <c r="K6742"/>
      <c r="L6742"/>
      <c r="M6742"/>
      <c r="N6742" s="117"/>
      <c r="O6742" s="117"/>
      <c r="P6742" s="117"/>
      <c r="Q6742" s="117"/>
      <c r="R6742" s="117"/>
    </row>
    <row r="6743" spans="1:18" s="81" customFormat="1" x14ac:dyDescent="0.2">
      <c r="A6743"/>
      <c r="B6743"/>
      <c r="C6743"/>
      <c r="D6743"/>
      <c r="E6743"/>
      <c r="F6743"/>
      <c r="G6743"/>
      <c r="H6743"/>
      <c r="I6743"/>
      <c r="J6743"/>
      <c r="K6743"/>
      <c r="L6743"/>
      <c r="M6743"/>
      <c r="N6743" s="117"/>
      <c r="O6743" s="117"/>
      <c r="P6743" s="117"/>
      <c r="Q6743" s="117"/>
      <c r="R6743" s="117"/>
    </row>
    <row r="6744" spans="1:18" s="81" customFormat="1" x14ac:dyDescent="0.2">
      <c r="A6744"/>
      <c r="B6744"/>
      <c r="C6744"/>
      <c r="D6744"/>
      <c r="E6744"/>
      <c r="F6744"/>
      <c r="G6744"/>
      <c r="H6744"/>
      <c r="I6744"/>
      <c r="J6744"/>
      <c r="K6744"/>
      <c r="L6744"/>
      <c r="M6744"/>
      <c r="N6744" s="117"/>
      <c r="O6744" s="117"/>
      <c r="P6744" s="117"/>
      <c r="Q6744" s="117"/>
      <c r="R6744" s="117"/>
    </row>
    <row r="6745" spans="1:18" s="81" customFormat="1" x14ac:dyDescent="0.2">
      <c r="A6745"/>
      <c r="B6745"/>
      <c r="C6745"/>
      <c r="D6745"/>
      <c r="E6745"/>
      <c r="F6745"/>
      <c r="G6745"/>
      <c r="H6745"/>
      <c r="I6745"/>
      <c r="J6745"/>
      <c r="K6745"/>
      <c r="L6745"/>
      <c r="M6745"/>
      <c r="N6745" s="117"/>
      <c r="O6745" s="117"/>
      <c r="P6745" s="117"/>
      <c r="Q6745" s="117"/>
      <c r="R6745" s="117"/>
    </row>
    <row r="6746" spans="1:18" s="81" customFormat="1" x14ac:dyDescent="0.2">
      <c r="A6746"/>
      <c r="B6746"/>
      <c r="C6746"/>
      <c r="D6746"/>
      <c r="E6746"/>
      <c r="F6746"/>
      <c r="G6746"/>
      <c r="H6746"/>
      <c r="I6746"/>
      <c r="J6746"/>
      <c r="K6746"/>
      <c r="L6746"/>
      <c r="M6746"/>
      <c r="N6746" s="117"/>
      <c r="O6746" s="117"/>
      <c r="P6746" s="117"/>
      <c r="Q6746" s="117"/>
      <c r="R6746" s="117"/>
    </row>
    <row r="6747" spans="1:18" s="81" customFormat="1" x14ac:dyDescent="0.2">
      <c r="A6747"/>
      <c r="B6747"/>
      <c r="C6747"/>
      <c r="D6747"/>
      <c r="E6747"/>
      <c r="F6747"/>
      <c r="G6747"/>
      <c r="H6747"/>
      <c r="I6747"/>
      <c r="J6747"/>
      <c r="K6747"/>
      <c r="L6747"/>
      <c r="M6747"/>
      <c r="N6747" s="117"/>
      <c r="O6747" s="117"/>
      <c r="P6747" s="117"/>
      <c r="Q6747" s="117"/>
      <c r="R6747" s="117"/>
    </row>
    <row r="6748" spans="1:18" s="81" customFormat="1" x14ac:dyDescent="0.2">
      <c r="A6748"/>
      <c r="B6748"/>
      <c r="C6748"/>
      <c r="D6748"/>
      <c r="E6748"/>
      <c r="F6748"/>
      <c r="G6748"/>
      <c r="H6748"/>
      <c r="I6748"/>
      <c r="J6748"/>
      <c r="K6748"/>
      <c r="L6748"/>
      <c r="M6748"/>
      <c r="N6748" s="117"/>
      <c r="O6748" s="117"/>
      <c r="P6748" s="117"/>
      <c r="Q6748" s="117"/>
      <c r="R6748" s="117"/>
    </row>
    <row r="6749" spans="1:18" s="81" customFormat="1" x14ac:dyDescent="0.2">
      <c r="A6749"/>
      <c r="B6749"/>
      <c r="C6749"/>
      <c r="D6749"/>
      <c r="E6749"/>
      <c r="F6749"/>
      <c r="G6749"/>
      <c r="H6749"/>
      <c r="I6749"/>
      <c r="J6749"/>
      <c r="K6749"/>
      <c r="L6749"/>
      <c r="M6749"/>
      <c r="N6749" s="117"/>
      <c r="O6749" s="117"/>
      <c r="P6749" s="117"/>
      <c r="Q6749" s="117"/>
      <c r="R6749" s="117"/>
    </row>
    <row r="6750" spans="1:18" s="81" customFormat="1" x14ac:dyDescent="0.2">
      <c r="A6750"/>
      <c r="B6750"/>
      <c r="C6750"/>
      <c r="D6750"/>
      <c r="E6750"/>
      <c r="F6750"/>
      <c r="G6750"/>
      <c r="H6750"/>
      <c r="I6750"/>
      <c r="J6750"/>
      <c r="K6750"/>
      <c r="L6750"/>
      <c r="M6750"/>
      <c r="N6750" s="117"/>
      <c r="O6750" s="117"/>
      <c r="P6750" s="117"/>
      <c r="Q6750" s="117"/>
      <c r="R6750" s="117"/>
    </row>
    <row r="6751" spans="1:18" s="81" customFormat="1" x14ac:dyDescent="0.2">
      <c r="A6751"/>
      <c r="B6751"/>
      <c r="C6751"/>
      <c r="D6751"/>
      <c r="E6751"/>
      <c r="F6751"/>
      <c r="G6751"/>
      <c r="H6751"/>
      <c r="I6751"/>
      <c r="J6751"/>
      <c r="K6751"/>
      <c r="L6751"/>
      <c r="M6751"/>
      <c r="N6751" s="117"/>
      <c r="O6751" s="117"/>
      <c r="P6751" s="117"/>
      <c r="Q6751" s="117"/>
      <c r="R6751" s="117"/>
    </row>
    <row r="6752" spans="1:18" s="81" customFormat="1" x14ac:dyDescent="0.2">
      <c r="A6752"/>
      <c r="B6752"/>
      <c r="C6752"/>
      <c r="D6752"/>
      <c r="E6752"/>
      <c r="F6752"/>
      <c r="G6752"/>
      <c r="H6752"/>
      <c r="I6752"/>
      <c r="J6752"/>
      <c r="K6752"/>
      <c r="L6752"/>
      <c r="M6752"/>
      <c r="N6752" s="117"/>
      <c r="O6752" s="117"/>
      <c r="P6752" s="117"/>
      <c r="Q6752" s="117"/>
      <c r="R6752" s="117"/>
    </row>
    <row r="6753" spans="1:18" s="81" customFormat="1" x14ac:dyDescent="0.2">
      <c r="A6753"/>
      <c r="B6753"/>
      <c r="C6753"/>
      <c r="D6753"/>
      <c r="E6753"/>
      <c r="F6753"/>
      <c r="G6753"/>
      <c r="H6753"/>
      <c r="I6753"/>
      <c r="J6753"/>
      <c r="K6753"/>
      <c r="L6753"/>
      <c r="M6753"/>
      <c r="N6753" s="117"/>
      <c r="O6753" s="117"/>
      <c r="P6753" s="117"/>
      <c r="Q6753" s="117"/>
      <c r="R6753" s="117"/>
    </row>
    <row r="6754" spans="1:18" s="81" customFormat="1" x14ac:dyDescent="0.2">
      <c r="A6754"/>
      <c r="B6754"/>
      <c r="C6754"/>
      <c r="D6754"/>
      <c r="E6754"/>
      <c r="F6754"/>
      <c r="G6754"/>
      <c r="H6754"/>
      <c r="I6754"/>
      <c r="J6754"/>
      <c r="K6754"/>
      <c r="L6754"/>
      <c r="M6754"/>
      <c r="N6754" s="117"/>
      <c r="O6754" s="117"/>
      <c r="P6754" s="117"/>
      <c r="Q6754" s="117"/>
      <c r="R6754" s="117"/>
    </row>
    <row r="6755" spans="1:18" s="81" customFormat="1" x14ac:dyDescent="0.2">
      <c r="A6755"/>
      <c r="B6755"/>
      <c r="C6755"/>
      <c r="D6755"/>
      <c r="E6755"/>
      <c r="F6755"/>
      <c r="G6755"/>
      <c r="H6755"/>
      <c r="I6755"/>
      <c r="J6755"/>
      <c r="K6755"/>
      <c r="L6755"/>
      <c r="M6755"/>
      <c r="N6755" s="117"/>
      <c r="O6755" s="117"/>
      <c r="P6755" s="117"/>
      <c r="Q6755" s="117"/>
      <c r="R6755" s="117"/>
    </row>
    <row r="6756" spans="1:18" s="81" customFormat="1" x14ac:dyDescent="0.2">
      <c r="A6756"/>
      <c r="B6756"/>
      <c r="C6756"/>
      <c r="D6756"/>
      <c r="E6756"/>
      <c r="F6756"/>
      <c r="G6756"/>
      <c r="H6756"/>
      <c r="I6756"/>
      <c r="J6756"/>
      <c r="K6756"/>
      <c r="L6756"/>
      <c r="M6756"/>
      <c r="N6756" s="117"/>
      <c r="O6756" s="117"/>
      <c r="P6756" s="117"/>
      <c r="Q6756" s="117"/>
      <c r="R6756" s="117"/>
    </row>
    <row r="6757" spans="1:18" s="81" customFormat="1" x14ac:dyDescent="0.2">
      <c r="A6757"/>
      <c r="B6757"/>
      <c r="C6757"/>
      <c r="D6757"/>
      <c r="E6757"/>
      <c r="F6757"/>
      <c r="G6757"/>
      <c r="H6757"/>
      <c r="I6757"/>
      <c r="J6757"/>
      <c r="K6757"/>
      <c r="L6757"/>
      <c r="M6757"/>
      <c r="N6757" s="117"/>
      <c r="O6757" s="117"/>
      <c r="P6757" s="117"/>
      <c r="Q6757" s="117"/>
      <c r="R6757" s="117"/>
    </row>
    <row r="6758" spans="1:18" s="81" customFormat="1" x14ac:dyDescent="0.2">
      <c r="A6758"/>
      <c r="B6758"/>
      <c r="C6758"/>
      <c r="D6758"/>
      <c r="E6758"/>
      <c r="F6758"/>
      <c r="G6758"/>
      <c r="H6758"/>
      <c r="I6758"/>
      <c r="J6758"/>
      <c r="K6758"/>
      <c r="L6758"/>
      <c r="M6758"/>
      <c r="N6758" s="117"/>
      <c r="O6758" s="117"/>
      <c r="P6758" s="117"/>
      <c r="Q6758" s="117"/>
      <c r="R6758" s="117"/>
    </row>
    <row r="6759" spans="1:18" s="81" customFormat="1" x14ac:dyDescent="0.2">
      <c r="A6759"/>
      <c r="B6759"/>
      <c r="C6759"/>
      <c r="D6759"/>
      <c r="E6759"/>
      <c r="F6759"/>
      <c r="G6759"/>
      <c r="H6759"/>
      <c r="I6759"/>
      <c r="J6759"/>
      <c r="K6759"/>
      <c r="L6759"/>
      <c r="M6759"/>
      <c r="N6759" s="117"/>
      <c r="O6759" s="117"/>
      <c r="P6759" s="117"/>
      <c r="Q6759" s="117"/>
      <c r="R6759" s="117"/>
    </row>
    <row r="6760" spans="1:18" s="81" customFormat="1" x14ac:dyDescent="0.2">
      <c r="A6760"/>
      <c r="B6760"/>
      <c r="C6760"/>
      <c r="D6760"/>
      <c r="E6760"/>
      <c r="F6760"/>
      <c r="G6760"/>
      <c r="H6760"/>
      <c r="I6760"/>
      <c r="J6760"/>
      <c r="K6760"/>
      <c r="L6760"/>
      <c r="M6760"/>
      <c r="N6760" s="117"/>
      <c r="O6760" s="117"/>
      <c r="P6760" s="117"/>
      <c r="Q6760" s="117"/>
      <c r="R6760" s="117"/>
    </row>
    <row r="6761" spans="1:18" s="81" customFormat="1" x14ac:dyDescent="0.2">
      <c r="A6761"/>
      <c r="B6761"/>
      <c r="C6761"/>
      <c r="D6761"/>
      <c r="E6761"/>
      <c r="F6761"/>
      <c r="G6761"/>
      <c r="H6761"/>
      <c r="I6761"/>
      <c r="J6761"/>
      <c r="K6761"/>
      <c r="L6761"/>
      <c r="M6761"/>
      <c r="N6761" s="117"/>
      <c r="O6761" s="117"/>
      <c r="P6761" s="117"/>
      <c r="Q6761" s="117"/>
      <c r="R6761" s="117"/>
    </row>
    <row r="6762" spans="1:18" s="81" customFormat="1" x14ac:dyDescent="0.2">
      <c r="A6762"/>
      <c r="B6762"/>
      <c r="C6762"/>
      <c r="D6762"/>
      <c r="E6762"/>
      <c r="F6762"/>
      <c r="G6762"/>
      <c r="H6762"/>
      <c r="I6762"/>
      <c r="J6762"/>
      <c r="K6762"/>
      <c r="L6762"/>
      <c r="M6762"/>
      <c r="N6762" s="117"/>
      <c r="O6762" s="117"/>
      <c r="P6762" s="117"/>
      <c r="Q6762" s="117"/>
      <c r="R6762" s="117"/>
    </row>
    <row r="6763" spans="1:18" s="81" customFormat="1" x14ac:dyDescent="0.2">
      <c r="A6763"/>
      <c r="B6763"/>
      <c r="C6763"/>
      <c r="D6763"/>
      <c r="E6763"/>
      <c r="F6763"/>
      <c r="G6763"/>
      <c r="H6763"/>
      <c r="I6763"/>
      <c r="J6763"/>
      <c r="K6763"/>
      <c r="L6763"/>
      <c r="M6763"/>
      <c r="N6763" s="117"/>
      <c r="O6763" s="117"/>
      <c r="P6763" s="117"/>
      <c r="Q6763" s="117"/>
      <c r="R6763" s="117"/>
    </row>
    <row r="6764" spans="1:18" s="81" customFormat="1" x14ac:dyDescent="0.2">
      <c r="A6764"/>
      <c r="B6764"/>
      <c r="C6764"/>
      <c r="D6764"/>
      <c r="E6764"/>
      <c r="F6764"/>
      <c r="G6764"/>
      <c r="H6764"/>
      <c r="I6764"/>
      <c r="J6764"/>
      <c r="K6764"/>
      <c r="L6764"/>
      <c r="M6764"/>
      <c r="N6764" s="117"/>
      <c r="O6764" s="117"/>
      <c r="P6764" s="117"/>
      <c r="Q6764" s="117"/>
      <c r="R6764" s="117"/>
    </row>
    <row r="6765" spans="1:18" s="81" customFormat="1" x14ac:dyDescent="0.2">
      <c r="A6765"/>
      <c r="B6765"/>
      <c r="C6765"/>
      <c r="D6765"/>
      <c r="E6765"/>
      <c r="F6765"/>
      <c r="G6765"/>
      <c r="H6765"/>
      <c r="I6765"/>
      <c r="J6765"/>
      <c r="K6765"/>
      <c r="L6765"/>
      <c r="M6765"/>
      <c r="N6765" s="117"/>
      <c r="O6765" s="117"/>
      <c r="P6765" s="117"/>
      <c r="Q6765" s="117"/>
      <c r="R6765" s="117"/>
    </row>
    <row r="6766" spans="1:18" s="81" customFormat="1" x14ac:dyDescent="0.2">
      <c r="A6766"/>
      <c r="B6766"/>
      <c r="C6766"/>
      <c r="D6766"/>
      <c r="E6766"/>
      <c r="F6766"/>
      <c r="G6766"/>
      <c r="H6766"/>
      <c r="I6766"/>
      <c r="J6766"/>
      <c r="K6766"/>
      <c r="L6766"/>
      <c r="M6766"/>
      <c r="N6766" s="117"/>
      <c r="O6766" s="117"/>
      <c r="P6766" s="117"/>
      <c r="Q6766" s="117"/>
      <c r="R6766" s="117"/>
    </row>
    <row r="6767" spans="1:18" s="81" customFormat="1" x14ac:dyDescent="0.2">
      <c r="A6767"/>
      <c r="B6767"/>
      <c r="C6767"/>
      <c r="D6767"/>
      <c r="E6767"/>
      <c r="F6767"/>
      <c r="G6767"/>
      <c r="H6767"/>
      <c r="I6767"/>
      <c r="J6767"/>
      <c r="K6767"/>
      <c r="L6767"/>
      <c r="M6767"/>
      <c r="N6767" s="117"/>
      <c r="O6767" s="117"/>
      <c r="P6767" s="117"/>
      <c r="Q6767" s="117"/>
      <c r="R6767" s="117"/>
    </row>
    <row r="6768" spans="1:18" s="81" customFormat="1" x14ac:dyDescent="0.2">
      <c r="A6768"/>
      <c r="B6768"/>
      <c r="C6768"/>
      <c r="D6768"/>
      <c r="E6768"/>
      <c r="F6768"/>
      <c r="G6768"/>
      <c r="H6768"/>
      <c r="I6768"/>
      <c r="J6768"/>
      <c r="K6768"/>
      <c r="L6768"/>
      <c r="M6768"/>
      <c r="N6768" s="117"/>
      <c r="O6768" s="117"/>
      <c r="P6768" s="117"/>
      <c r="Q6768" s="117"/>
      <c r="R6768" s="117"/>
    </row>
    <row r="6769" spans="1:18" s="81" customFormat="1" x14ac:dyDescent="0.2">
      <c r="A6769"/>
      <c r="B6769"/>
      <c r="C6769"/>
      <c r="D6769"/>
      <c r="E6769"/>
      <c r="F6769"/>
      <c r="G6769"/>
      <c r="H6769"/>
      <c r="I6769"/>
      <c r="J6769"/>
      <c r="K6769"/>
      <c r="L6769"/>
      <c r="M6769"/>
      <c r="N6769" s="117"/>
      <c r="O6769" s="117"/>
      <c r="P6769" s="117"/>
      <c r="Q6769" s="117"/>
      <c r="R6769" s="117"/>
    </row>
    <row r="6770" spans="1:18" s="81" customFormat="1" x14ac:dyDescent="0.2">
      <c r="A6770"/>
      <c r="B6770"/>
      <c r="C6770"/>
      <c r="D6770"/>
      <c r="E6770"/>
      <c r="F6770"/>
      <c r="G6770"/>
      <c r="H6770"/>
      <c r="I6770"/>
      <c r="J6770"/>
      <c r="K6770"/>
      <c r="L6770"/>
      <c r="M6770"/>
      <c r="N6770" s="117"/>
      <c r="O6770" s="117"/>
      <c r="P6770" s="117"/>
      <c r="Q6770" s="117"/>
      <c r="R6770" s="117"/>
    </row>
    <row r="6771" spans="1:18" s="81" customFormat="1" x14ac:dyDescent="0.2">
      <c r="A6771"/>
      <c r="B6771"/>
      <c r="C6771"/>
      <c r="D6771"/>
      <c r="E6771"/>
      <c r="F6771"/>
      <c r="G6771"/>
      <c r="H6771"/>
      <c r="I6771"/>
      <c r="J6771"/>
      <c r="K6771"/>
      <c r="L6771"/>
      <c r="M6771"/>
      <c r="N6771" s="117"/>
      <c r="O6771" s="117"/>
      <c r="P6771" s="117"/>
      <c r="Q6771" s="117"/>
      <c r="R6771" s="117"/>
    </row>
    <row r="6772" spans="1:18" s="81" customFormat="1" x14ac:dyDescent="0.2">
      <c r="A6772"/>
      <c r="B6772"/>
      <c r="C6772"/>
      <c r="D6772"/>
      <c r="E6772"/>
      <c r="F6772"/>
      <c r="G6772"/>
      <c r="H6772"/>
      <c r="I6772"/>
      <c r="J6772"/>
      <c r="K6772"/>
      <c r="L6772"/>
      <c r="M6772"/>
      <c r="N6772" s="117"/>
      <c r="O6772" s="117"/>
      <c r="P6772" s="117"/>
      <c r="Q6772" s="117"/>
      <c r="R6772" s="117"/>
    </row>
    <row r="6773" spans="1:18" s="81" customFormat="1" x14ac:dyDescent="0.2">
      <c r="A6773"/>
      <c r="B6773"/>
      <c r="C6773"/>
      <c r="D6773"/>
      <c r="E6773"/>
      <c r="F6773"/>
      <c r="G6773"/>
      <c r="H6773"/>
      <c r="I6773"/>
      <c r="J6773"/>
      <c r="K6773"/>
      <c r="L6773"/>
      <c r="M6773"/>
      <c r="N6773" s="117"/>
      <c r="O6773" s="117"/>
      <c r="P6773" s="117"/>
      <c r="Q6773" s="117"/>
      <c r="R6773" s="117"/>
    </row>
    <row r="6774" spans="1:18" s="81" customFormat="1" x14ac:dyDescent="0.2">
      <c r="A6774"/>
      <c r="B6774"/>
      <c r="C6774"/>
      <c r="D6774"/>
      <c r="E6774"/>
      <c r="F6774"/>
      <c r="G6774"/>
      <c r="H6774"/>
      <c r="I6774"/>
      <c r="J6774"/>
      <c r="K6774"/>
      <c r="L6774"/>
      <c r="M6774"/>
      <c r="N6774" s="117"/>
      <c r="O6774" s="117"/>
      <c r="P6774" s="117"/>
      <c r="Q6774" s="117"/>
      <c r="R6774" s="117"/>
    </row>
    <row r="6775" spans="1:18" s="81" customFormat="1" x14ac:dyDescent="0.2">
      <c r="A6775"/>
      <c r="B6775"/>
      <c r="C6775"/>
      <c r="D6775"/>
      <c r="E6775"/>
      <c r="F6775"/>
      <c r="G6775"/>
      <c r="H6775"/>
      <c r="I6775"/>
      <c r="J6775"/>
      <c r="K6775"/>
      <c r="L6775"/>
      <c r="M6775"/>
      <c r="N6775" s="117"/>
      <c r="O6775" s="117"/>
      <c r="P6775" s="117"/>
      <c r="Q6775" s="117"/>
      <c r="R6775" s="117"/>
    </row>
    <row r="6776" spans="1:18" s="81" customFormat="1" x14ac:dyDescent="0.2">
      <c r="A6776"/>
      <c r="B6776"/>
      <c r="C6776"/>
      <c r="D6776"/>
      <c r="E6776"/>
      <c r="F6776"/>
      <c r="G6776"/>
      <c r="H6776"/>
      <c r="I6776"/>
      <c r="J6776"/>
      <c r="K6776"/>
      <c r="L6776"/>
      <c r="M6776"/>
      <c r="N6776" s="117"/>
      <c r="O6776" s="117"/>
      <c r="P6776" s="117"/>
      <c r="Q6776" s="117"/>
      <c r="R6776" s="117"/>
    </row>
    <row r="6777" spans="1:18" s="81" customFormat="1" x14ac:dyDescent="0.2">
      <c r="A6777"/>
      <c r="B6777"/>
      <c r="C6777"/>
      <c r="D6777"/>
      <c r="E6777"/>
      <c r="F6777"/>
      <c r="G6777"/>
      <c r="H6777"/>
      <c r="I6777"/>
      <c r="J6777"/>
      <c r="K6777"/>
      <c r="L6777"/>
      <c r="M6777"/>
      <c r="N6777" s="117"/>
      <c r="O6777" s="117"/>
      <c r="P6777" s="117"/>
      <c r="Q6777" s="117"/>
      <c r="R6777" s="117"/>
    </row>
    <row r="6778" spans="1:18" s="81" customFormat="1" x14ac:dyDescent="0.2">
      <c r="A6778"/>
      <c r="B6778"/>
      <c r="C6778"/>
      <c r="D6778"/>
      <c r="E6778"/>
      <c r="F6778"/>
      <c r="G6778"/>
      <c r="H6778"/>
      <c r="I6778"/>
      <c r="J6778"/>
      <c r="K6778"/>
      <c r="L6778"/>
      <c r="M6778"/>
      <c r="N6778" s="117"/>
      <c r="O6778" s="117"/>
      <c r="P6778" s="117"/>
      <c r="Q6778" s="117"/>
      <c r="R6778" s="117"/>
    </row>
    <row r="6779" spans="1:18" s="81" customFormat="1" x14ac:dyDescent="0.2">
      <c r="A6779"/>
      <c r="B6779"/>
      <c r="C6779"/>
      <c r="D6779"/>
      <c r="E6779"/>
      <c r="F6779"/>
      <c r="G6779"/>
      <c r="H6779"/>
      <c r="I6779"/>
      <c r="J6779"/>
      <c r="K6779"/>
      <c r="L6779"/>
      <c r="M6779"/>
      <c r="N6779" s="117"/>
      <c r="O6779" s="117"/>
      <c r="P6779" s="117"/>
      <c r="Q6779" s="117"/>
      <c r="R6779" s="117"/>
    </row>
    <row r="6780" spans="1:18" s="81" customFormat="1" x14ac:dyDescent="0.2">
      <c r="A6780"/>
      <c r="B6780"/>
      <c r="C6780"/>
      <c r="D6780"/>
      <c r="E6780"/>
      <c r="F6780"/>
      <c r="G6780"/>
      <c r="H6780"/>
      <c r="I6780"/>
      <c r="J6780"/>
      <c r="K6780"/>
      <c r="L6780"/>
      <c r="M6780"/>
      <c r="N6780" s="117"/>
      <c r="O6780" s="117"/>
      <c r="P6780" s="117"/>
      <c r="Q6780" s="117"/>
      <c r="R6780" s="117"/>
    </row>
    <row r="6781" spans="1:18" s="81" customFormat="1" x14ac:dyDescent="0.2">
      <c r="A6781"/>
      <c r="B6781"/>
      <c r="C6781"/>
      <c r="D6781"/>
      <c r="E6781"/>
      <c r="F6781"/>
      <c r="G6781"/>
      <c r="H6781"/>
      <c r="I6781"/>
      <c r="J6781"/>
      <c r="K6781"/>
      <c r="L6781"/>
      <c r="M6781"/>
      <c r="N6781" s="117"/>
      <c r="O6781" s="117"/>
      <c r="P6781" s="117"/>
      <c r="Q6781" s="117"/>
      <c r="R6781" s="117"/>
    </row>
    <row r="6782" spans="1:18" s="81" customFormat="1" x14ac:dyDescent="0.2">
      <c r="A6782"/>
      <c r="B6782"/>
      <c r="C6782"/>
      <c r="D6782"/>
      <c r="E6782"/>
      <c r="F6782"/>
      <c r="G6782"/>
      <c r="H6782"/>
      <c r="I6782"/>
      <c r="J6782"/>
      <c r="K6782"/>
      <c r="L6782"/>
      <c r="M6782"/>
      <c r="N6782" s="117"/>
      <c r="O6782" s="117"/>
      <c r="P6782" s="117"/>
      <c r="Q6782" s="117"/>
      <c r="R6782" s="117"/>
    </row>
    <row r="6783" spans="1:18" s="81" customFormat="1" x14ac:dyDescent="0.2">
      <c r="A6783"/>
      <c r="B6783"/>
      <c r="C6783"/>
      <c r="D6783"/>
      <c r="E6783"/>
      <c r="F6783"/>
      <c r="G6783"/>
      <c r="H6783"/>
      <c r="I6783"/>
      <c r="J6783"/>
      <c r="K6783"/>
      <c r="L6783"/>
      <c r="M6783"/>
      <c r="N6783" s="117"/>
      <c r="O6783" s="117"/>
      <c r="P6783" s="117"/>
      <c r="Q6783" s="117"/>
      <c r="R6783" s="117"/>
    </row>
    <row r="6784" spans="1:18" s="81" customFormat="1" x14ac:dyDescent="0.2">
      <c r="A6784"/>
      <c r="B6784"/>
      <c r="C6784"/>
      <c r="D6784"/>
      <c r="E6784"/>
      <c r="F6784"/>
      <c r="G6784"/>
      <c r="H6784"/>
      <c r="I6784"/>
      <c r="J6784"/>
      <c r="K6784"/>
      <c r="L6784"/>
      <c r="M6784"/>
      <c r="N6784" s="117"/>
      <c r="O6784" s="117"/>
      <c r="P6784" s="117"/>
      <c r="Q6784" s="117"/>
      <c r="R6784" s="117"/>
    </row>
    <row r="6785" spans="1:18" s="81" customFormat="1" x14ac:dyDescent="0.2">
      <c r="A6785"/>
      <c r="B6785"/>
      <c r="C6785"/>
      <c r="D6785"/>
      <c r="E6785"/>
      <c r="F6785"/>
      <c r="G6785"/>
      <c r="H6785"/>
      <c r="I6785"/>
      <c r="J6785"/>
      <c r="K6785"/>
      <c r="L6785"/>
      <c r="M6785"/>
      <c r="N6785" s="117"/>
      <c r="O6785" s="117"/>
      <c r="P6785" s="117"/>
      <c r="Q6785" s="117"/>
      <c r="R6785" s="117"/>
    </row>
    <row r="6786" spans="1:18" s="81" customFormat="1" x14ac:dyDescent="0.2">
      <c r="A6786"/>
      <c r="B6786"/>
      <c r="C6786"/>
      <c r="D6786"/>
      <c r="E6786"/>
      <c r="F6786"/>
      <c r="G6786"/>
      <c r="H6786"/>
      <c r="I6786"/>
      <c r="J6786"/>
      <c r="K6786"/>
      <c r="L6786"/>
      <c r="M6786"/>
      <c r="N6786" s="117"/>
      <c r="O6786" s="117"/>
      <c r="P6786" s="117"/>
      <c r="Q6786" s="117"/>
      <c r="R6786" s="117"/>
    </row>
    <row r="6787" spans="1:18" s="81" customFormat="1" x14ac:dyDescent="0.2">
      <c r="A6787"/>
      <c r="B6787"/>
      <c r="C6787"/>
      <c r="D6787"/>
      <c r="E6787"/>
      <c r="F6787"/>
      <c r="G6787"/>
      <c r="H6787"/>
      <c r="I6787"/>
      <c r="J6787"/>
      <c r="K6787"/>
      <c r="L6787"/>
      <c r="M6787"/>
      <c r="N6787" s="117"/>
      <c r="O6787" s="117"/>
      <c r="P6787" s="117"/>
      <c r="Q6787" s="117"/>
      <c r="R6787" s="117"/>
    </row>
    <row r="6788" spans="1:18" s="81" customFormat="1" x14ac:dyDescent="0.2">
      <c r="A6788"/>
      <c r="B6788"/>
      <c r="C6788"/>
      <c r="D6788"/>
      <c r="E6788"/>
      <c r="F6788"/>
      <c r="G6788"/>
      <c r="H6788"/>
      <c r="I6788"/>
      <c r="J6788"/>
      <c r="K6788"/>
      <c r="L6788"/>
      <c r="M6788"/>
      <c r="N6788" s="117"/>
      <c r="O6788" s="117"/>
      <c r="P6788" s="117"/>
      <c r="Q6788" s="117"/>
      <c r="R6788" s="117"/>
    </row>
    <row r="6789" spans="1:18" s="81" customFormat="1" x14ac:dyDescent="0.2">
      <c r="A6789"/>
      <c r="B6789"/>
      <c r="C6789"/>
      <c r="D6789"/>
      <c r="E6789"/>
      <c r="F6789"/>
      <c r="G6789"/>
      <c r="H6789"/>
      <c r="I6789"/>
      <c r="J6789"/>
      <c r="K6789"/>
      <c r="L6789"/>
      <c r="M6789"/>
      <c r="N6789" s="117"/>
      <c r="O6789" s="117"/>
      <c r="P6789" s="117"/>
      <c r="Q6789" s="117"/>
      <c r="R6789" s="117"/>
    </row>
    <row r="6790" spans="1:18" s="81" customFormat="1" x14ac:dyDescent="0.2">
      <c r="A6790"/>
      <c r="B6790"/>
      <c r="C6790"/>
      <c r="D6790"/>
      <c r="E6790"/>
      <c r="F6790"/>
      <c r="G6790"/>
      <c r="H6790"/>
      <c r="I6790"/>
      <c r="J6790"/>
      <c r="K6790"/>
      <c r="L6790"/>
      <c r="M6790"/>
      <c r="N6790" s="117"/>
      <c r="O6790" s="117"/>
      <c r="P6790" s="117"/>
      <c r="Q6790" s="117"/>
      <c r="R6790" s="117"/>
    </row>
    <row r="6791" spans="1:18" s="81" customFormat="1" x14ac:dyDescent="0.2">
      <c r="A6791"/>
      <c r="B6791"/>
      <c r="C6791"/>
      <c r="D6791"/>
      <c r="E6791"/>
      <c r="F6791"/>
      <c r="G6791"/>
      <c r="H6791"/>
      <c r="I6791"/>
      <c r="J6791"/>
      <c r="K6791"/>
      <c r="L6791"/>
      <c r="M6791"/>
      <c r="N6791" s="117"/>
      <c r="O6791" s="117"/>
      <c r="P6791" s="117"/>
      <c r="Q6791" s="117"/>
      <c r="R6791" s="117"/>
    </row>
    <row r="6792" spans="1:18" s="81" customFormat="1" x14ac:dyDescent="0.2">
      <c r="A6792"/>
      <c r="B6792"/>
      <c r="C6792"/>
      <c r="D6792"/>
      <c r="E6792"/>
      <c r="F6792"/>
      <c r="G6792"/>
      <c r="H6792"/>
      <c r="I6792"/>
      <c r="J6792"/>
      <c r="K6792"/>
      <c r="L6792"/>
      <c r="M6792"/>
      <c r="N6792" s="117"/>
      <c r="O6792" s="117"/>
      <c r="P6792" s="117"/>
      <c r="Q6792" s="117"/>
      <c r="R6792" s="117"/>
    </row>
    <row r="6793" spans="1:18" s="81" customFormat="1" x14ac:dyDescent="0.2">
      <c r="A6793"/>
      <c r="B6793"/>
      <c r="C6793"/>
      <c r="D6793"/>
      <c r="E6793"/>
      <c r="F6793"/>
      <c r="G6793"/>
      <c r="H6793"/>
      <c r="I6793"/>
      <c r="J6793"/>
      <c r="K6793"/>
      <c r="L6793"/>
      <c r="M6793"/>
      <c r="N6793" s="117"/>
      <c r="O6793" s="117"/>
      <c r="P6793" s="117"/>
      <c r="Q6793" s="117"/>
      <c r="R6793" s="117"/>
    </row>
    <row r="6794" spans="1:18" s="81" customFormat="1" x14ac:dyDescent="0.2">
      <c r="A6794"/>
      <c r="B6794"/>
      <c r="C6794"/>
      <c r="D6794"/>
      <c r="E6794"/>
      <c r="F6794"/>
      <c r="G6794"/>
      <c r="H6794"/>
      <c r="I6794"/>
      <c r="J6794"/>
      <c r="K6794"/>
      <c r="L6794"/>
      <c r="M6794"/>
      <c r="N6794" s="117"/>
      <c r="O6794" s="117"/>
      <c r="P6794" s="117"/>
      <c r="Q6794" s="117"/>
      <c r="R6794" s="117"/>
    </row>
    <row r="6795" spans="1:18" s="81" customFormat="1" x14ac:dyDescent="0.2">
      <c r="A6795"/>
      <c r="B6795"/>
      <c r="C6795"/>
      <c r="D6795"/>
      <c r="E6795"/>
      <c r="F6795"/>
      <c r="G6795"/>
      <c r="H6795"/>
      <c r="I6795"/>
      <c r="J6795"/>
      <c r="K6795"/>
      <c r="L6795"/>
      <c r="M6795"/>
      <c r="N6795" s="117"/>
      <c r="O6795" s="117"/>
      <c r="P6795" s="117"/>
      <c r="Q6795" s="117"/>
      <c r="R6795" s="117"/>
    </row>
    <row r="6796" spans="1:18" s="81" customFormat="1" x14ac:dyDescent="0.2">
      <c r="A6796"/>
      <c r="B6796"/>
      <c r="C6796"/>
      <c r="D6796"/>
      <c r="E6796"/>
      <c r="F6796"/>
      <c r="G6796"/>
      <c r="H6796"/>
      <c r="I6796"/>
      <c r="J6796"/>
      <c r="K6796"/>
      <c r="L6796"/>
      <c r="M6796"/>
      <c r="N6796" s="117"/>
      <c r="O6796" s="117"/>
      <c r="P6796" s="117"/>
      <c r="Q6796" s="117"/>
      <c r="R6796" s="117"/>
    </row>
    <row r="6797" spans="1:18" s="81" customFormat="1" x14ac:dyDescent="0.2">
      <c r="A6797"/>
      <c r="B6797"/>
      <c r="C6797"/>
      <c r="D6797"/>
      <c r="E6797"/>
      <c r="F6797"/>
      <c r="G6797"/>
      <c r="H6797"/>
      <c r="I6797"/>
      <c r="J6797"/>
      <c r="K6797"/>
      <c r="L6797"/>
      <c r="M6797"/>
      <c r="N6797" s="117"/>
      <c r="O6797" s="117"/>
      <c r="P6797" s="117"/>
      <c r="Q6797" s="117"/>
      <c r="R6797" s="117"/>
    </row>
    <row r="6798" spans="1:18" s="81" customFormat="1" x14ac:dyDescent="0.2">
      <c r="A6798"/>
      <c r="B6798"/>
      <c r="C6798"/>
      <c r="D6798"/>
      <c r="E6798"/>
      <c r="F6798"/>
      <c r="G6798"/>
      <c r="H6798"/>
      <c r="I6798"/>
      <c r="J6798"/>
      <c r="K6798"/>
      <c r="L6798"/>
      <c r="M6798"/>
      <c r="N6798" s="117"/>
      <c r="O6798" s="117"/>
      <c r="P6798" s="117"/>
      <c r="Q6798" s="117"/>
      <c r="R6798" s="117"/>
    </row>
    <row r="6799" spans="1:18" s="81" customFormat="1" x14ac:dyDescent="0.2">
      <c r="A6799"/>
      <c r="B6799"/>
      <c r="C6799"/>
      <c r="D6799"/>
      <c r="E6799"/>
      <c r="F6799"/>
      <c r="G6799"/>
      <c r="H6799"/>
      <c r="I6799"/>
      <c r="J6799"/>
      <c r="K6799"/>
      <c r="L6799"/>
      <c r="M6799"/>
      <c r="N6799" s="117"/>
      <c r="O6799" s="117"/>
      <c r="P6799" s="117"/>
      <c r="Q6799" s="117"/>
      <c r="R6799" s="117"/>
    </row>
    <row r="6800" spans="1:18" s="81" customFormat="1" x14ac:dyDescent="0.2">
      <c r="A6800"/>
      <c r="B6800"/>
      <c r="C6800"/>
      <c r="D6800"/>
      <c r="E6800"/>
      <c r="F6800"/>
      <c r="G6800"/>
      <c r="H6800"/>
      <c r="I6800"/>
      <c r="J6800"/>
      <c r="K6800"/>
      <c r="L6800"/>
      <c r="M6800"/>
      <c r="N6800" s="117"/>
      <c r="O6800" s="117"/>
      <c r="P6800" s="117"/>
      <c r="Q6800" s="117"/>
      <c r="R6800" s="117"/>
    </row>
    <row r="6801" spans="1:18" s="81" customFormat="1" x14ac:dyDescent="0.2">
      <c r="A6801"/>
      <c r="B6801"/>
      <c r="C6801"/>
      <c r="D6801"/>
      <c r="E6801"/>
      <c r="F6801"/>
      <c r="G6801"/>
      <c r="H6801"/>
      <c r="I6801"/>
      <c r="J6801"/>
      <c r="K6801"/>
      <c r="L6801"/>
      <c r="M6801"/>
      <c r="N6801" s="117"/>
      <c r="O6801" s="117"/>
      <c r="P6801" s="117"/>
      <c r="Q6801" s="117"/>
      <c r="R6801" s="117"/>
    </row>
    <row r="6802" spans="1:18" s="81" customFormat="1" x14ac:dyDescent="0.2">
      <c r="A6802"/>
      <c r="B6802"/>
      <c r="C6802"/>
      <c r="D6802"/>
      <c r="E6802"/>
      <c r="F6802"/>
      <c r="G6802"/>
      <c r="H6802"/>
      <c r="I6802"/>
      <c r="J6802"/>
      <c r="K6802"/>
      <c r="L6802"/>
      <c r="M6802"/>
      <c r="N6802" s="117"/>
      <c r="O6802" s="117"/>
      <c r="P6802" s="117"/>
      <c r="Q6802" s="117"/>
      <c r="R6802" s="117"/>
    </row>
    <row r="6803" spans="1:18" s="81" customFormat="1" x14ac:dyDescent="0.2">
      <c r="A6803"/>
      <c r="B6803"/>
      <c r="C6803"/>
      <c r="D6803"/>
      <c r="E6803"/>
      <c r="F6803"/>
      <c r="G6803"/>
      <c r="H6803"/>
      <c r="I6803"/>
      <c r="J6803"/>
      <c r="K6803"/>
      <c r="L6803"/>
      <c r="M6803"/>
      <c r="N6803" s="117"/>
      <c r="O6803" s="117"/>
      <c r="P6803" s="117"/>
      <c r="Q6803" s="117"/>
      <c r="R6803" s="117"/>
    </row>
    <row r="6804" spans="1:18" s="81" customFormat="1" x14ac:dyDescent="0.2">
      <c r="A6804"/>
      <c r="B6804"/>
      <c r="C6804"/>
      <c r="D6804"/>
      <c r="E6804"/>
      <c r="F6804"/>
      <c r="G6804"/>
      <c r="H6804"/>
      <c r="I6804"/>
      <c r="J6804"/>
      <c r="K6804"/>
      <c r="L6804"/>
      <c r="M6804"/>
      <c r="N6804" s="117"/>
      <c r="O6804" s="117"/>
      <c r="P6804" s="117"/>
      <c r="Q6804" s="117"/>
      <c r="R6804" s="117"/>
    </row>
    <row r="6805" spans="1:18" s="81" customFormat="1" x14ac:dyDescent="0.2">
      <c r="A6805"/>
      <c r="B6805"/>
      <c r="C6805"/>
      <c r="D6805"/>
      <c r="E6805"/>
      <c r="F6805"/>
      <c r="G6805"/>
      <c r="H6805"/>
      <c r="I6805"/>
      <c r="J6805"/>
      <c r="K6805"/>
      <c r="L6805"/>
      <c r="M6805"/>
      <c r="N6805" s="117"/>
      <c r="O6805" s="117"/>
      <c r="P6805" s="117"/>
      <c r="Q6805" s="117"/>
      <c r="R6805" s="117"/>
    </row>
    <row r="6806" spans="1:18" s="81" customFormat="1" x14ac:dyDescent="0.2">
      <c r="A6806"/>
      <c r="B6806"/>
      <c r="C6806"/>
      <c r="D6806"/>
      <c r="E6806"/>
      <c r="F6806"/>
      <c r="G6806"/>
      <c r="H6806"/>
      <c r="I6806"/>
      <c r="J6806"/>
      <c r="K6806"/>
      <c r="L6806"/>
      <c r="M6806"/>
      <c r="N6806" s="117"/>
      <c r="O6806" s="117"/>
      <c r="P6806" s="117"/>
      <c r="Q6806" s="117"/>
      <c r="R6806" s="117"/>
    </row>
    <row r="6807" spans="1:18" s="81" customFormat="1" x14ac:dyDescent="0.2">
      <c r="A6807"/>
      <c r="B6807"/>
      <c r="C6807"/>
      <c r="D6807"/>
      <c r="E6807"/>
      <c r="F6807"/>
      <c r="G6807"/>
      <c r="H6807"/>
      <c r="I6807"/>
      <c r="J6807"/>
      <c r="K6807"/>
      <c r="L6807"/>
      <c r="M6807"/>
      <c r="N6807" s="117"/>
      <c r="O6807" s="117"/>
      <c r="P6807" s="117"/>
      <c r="Q6807" s="117"/>
      <c r="R6807" s="117"/>
    </row>
    <row r="6808" spans="1:18" s="81" customFormat="1" x14ac:dyDescent="0.2">
      <c r="A6808"/>
      <c r="B6808"/>
      <c r="C6808"/>
      <c r="D6808"/>
      <c r="E6808"/>
      <c r="F6808"/>
      <c r="G6808"/>
      <c r="H6808"/>
      <c r="I6808"/>
      <c r="J6808"/>
      <c r="K6808"/>
      <c r="L6808"/>
      <c r="M6808"/>
      <c r="N6808" s="117"/>
      <c r="O6808" s="117"/>
      <c r="P6808" s="117"/>
      <c r="Q6808" s="117"/>
      <c r="R6808" s="117"/>
    </row>
    <row r="6809" spans="1:18" s="81" customFormat="1" x14ac:dyDescent="0.2">
      <c r="A6809"/>
      <c r="B6809"/>
      <c r="C6809"/>
      <c r="D6809"/>
      <c r="E6809"/>
      <c r="F6809"/>
      <c r="G6809"/>
      <c r="H6809"/>
      <c r="I6809"/>
      <c r="J6809"/>
      <c r="K6809"/>
      <c r="L6809"/>
      <c r="M6809"/>
      <c r="N6809" s="117"/>
      <c r="O6809" s="117"/>
      <c r="P6809" s="117"/>
      <c r="Q6809" s="117"/>
      <c r="R6809" s="117"/>
    </row>
    <row r="6810" spans="1:18" s="81" customFormat="1" x14ac:dyDescent="0.2">
      <c r="A6810"/>
      <c r="B6810"/>
      <c r="C6810"/>
      <c r="D6810"/>
      <c r="E6810"/>
      <c r="F6810"/>
      <c r="G6810"/>
      <c r="H6810"/>
      <c r="I6810"/>
      <c r="J6810"/>
      <c r="K6810"/>
      <c r="L6810"/>
      <c r="M6810"/>
      <c r="N6810" s="117"/>
      <c r="O6810" s="117"/>
      <c r="P6810" s="117"/>
      <c r="Q6810" s="117"/>
      <c r="R6810" s="117"/>
    </row>
    <row r="6811" spans="1:18" s="81" customFormat="1" x14ac:dyDescent="0.2">
      <c r="A6811"/>
      <c r="B6811"/>
      <c r="C6811"/>
      <c r="D6811"/>
      <c r="E6811"/>
      <c r="F6811"/>
      <c r="G6811"/>
      <c r="H6811"/>
      <c r="I6811"/>
      <c r="J6811"/>
      <c r="K6811"/>
      <c r="L6811"/>
      <c r="M6811"/>
      <c r="N6811" s="117"/>
      <c r="O6811" s="117"/>
      <c r="P6811" s="117"/>
      <c r="Q6811" s="117"/>
      <c r="R6811" s="117"/>
    </row>
    <row r="6812" spans="1:18" s="81" customFormat="1" x14ac:dyDescent="0.2">
      <c r="A6812"/>
      <c r="B6812"/>
      <c r="C6812"/>
      <c r="D6812"/>
      <c r="E6812"/>
      <c r="F6812"/>
      <c r="G6812"/>
      <c r="H6812"/>
      <c r="I6812"/>
      <c r="J6812"/>
      <c r="K6812"/>
      <c r="L6812"/>
      <c r="M6812"/>
      <c r="N6812" s="117"/>
      <c r="O6812" s="117"/>
      <c r="P6812" s="117"/>
      <c r="Q6812" s="117"/>
      <c r="R6812" s="117"/>
    </row>
    <row r="6813" spans="1:18" s="81" customFormat="1" x14ac:dyDescent="0.2">
      <c r="A6813"/>
      <c r="B6813"/>
      <c r="C6813"/>
      <c r="D6813"/>
      <c r="E6813"/>
      <c r="F6813"/>
      <c r="G6813"/>
      <c r="H6813"/>
      <c r="I6813"/>
      <c r="J6813"/>
      <c r="K6813"/>
      <c r="L6813"/>
      <c r="M6813"/>
      <c r="N6813" s="117"/>
      <c r="O6813" s="117"/>
      <c r="P6813" s="117"/>
      <c r="Q6813" s="117"/>
      <c r="R6813" s="117"/>
    </row>
    <row r="6814" spans="1:18" s="81" customFormat="1" x14ac:dyDescent="0.2">
      <c r="A6814"/>
      <c r="B6814"/>
      <c r="C6814"/>
      <c r="D6814"/>
      <c r="E6814"/>
      <c r="F6814"/>
      <c r="G6814"/>
      <c r="H6814"/>
      <c r="I6814"/>
      <c r="J6814"/>
      <c r="K6814"/>
      <c r="L6814"/>
      <c r="M6814"/>
      <c r="N6814" s="117"/>
      <c r="O6814" s="117"/>
      <c r="P6814" s="117"/>
      <c r="Q6814" s="117"/>
      <c r="R6814" s="117"/>
    </row>
    <row r="6815" spans="1:18" s="81" customFormat="1" x14ac:dyDescent="0.2">
      <c r="A6815"/>
      <c r="B6815"/>
      <c r="C6815"/>
      <c r="D6815"/>
      <c r="E6815"/>
      <c r="F6815"/>
      <c r="G6815"/>
      <c r="H6815"/>
      <c r="I6815"/>
      <c r="J6815"/>
      <c r="K6815"/>
      <c r="L6815"/>
      <c r="M6815"/>
      <c r="N6815" s="117"/>
      <c r="O6815" s="117"/>
      <c r="P6815" s="117"/>
      <c r="Q6815" s="117"/>
      <c r="R6815" s="117"/>
    </row>
    <row r="6816" spans="1:18" s="81" customFormat="1" x14ac:dyDescent="0.2">
      <c r="A6816"/>
      <c r="B6816"/>
      <c r="C6816"/>
      <c r="D6816"/>
      <c r="E6816"/>
      <c r="F6816"/>
      <c r="G6816"/>
      <c r="H6816"/>
      <c r="I6816"/>
      <c r="J6816"/>
      <c r="K6816"/>
      <c r="L6816"/>
      <c r="M6816"/>
      <c r="N6816" s="117"/>
      <c r="O6816" s="117"/>
      <c r="P6816" s="117"/>
      <c r="Q6816" s="117"/>
      <c r="R6816" s="117"/>
    </row>
    <row r="6817" spans="1:18" s="81" customFormat="1" x14ac:dyDescent="0.2">
      <c r="A6817"/>
      <c r="B6817"/>
      <c r="C6817"/>
      <c r="D6817"/>
      <c r="E6817"/>
      <c r="F6817"/>
      <c r="G6817"/>
      <c r="H6817"/>
      <c r="I6817"/>
      <c r="J6817"/>
      <c r="K6817"/>
      <c r="L6817"/>
      <c r="M6817"/>
      <c r="N6817" s="117"/>
      <c r="O6817" s="117"/>
      <c r="P6817" s="117"/>
      <c r="Q6817" s="117"/>
      <c r="R6817" s="117"/>
    </row>
    <row r="6818" spans="1:18" s="81" customFormat="1" x14ac:dyDescent="0.2">
      <c r="A6818"/>
      <c r="B6818"/>
      <c r="C6818"/>
      <c r="D6818"/>
      <c r="E6818"/>
      <c r="F6818"/>
      <c r="G6818"/>
      <c r="H6818"/>
      <c r="I6818"/>
      <c r="J6818"/>
      <c r="K6818"/>
      <c r="L6818"/>
      <c r="M6818"/>
      <c r="N6818" s="117"/>
      <c r="O6818" s="117"/>
      <c r="P6818" s="117"/>
      <c r="Q6818" s="117"/>
      <c r="R6818" s="117"/>
    </row>
    <row r="6819" spans="1:18" s="81" customFormat="1" x14ac:dyDescent="0.2">
      <c r="A6819"/>
      <c r="B6819"/>
      <c r="C6819"/>
      <c r="D6819"/>
      <c r="E6819"/>
      <c r="F6819"/>
      <c r="G6819"/>
      <c r="H6819"/>
      <c r="I6819"/>
      <c r="J6819"/>
      <c r="K6819"/>
      <c r="L6819"/>
      <c r="M6819"/>
      <c r="N6819" s="117"/>
      <c r="O6819" s="117"/>
      <c r="P6819" s="117"/>
      <c r="Q6819" s="117"/>
      <c r="R6819" s="117"/>
    </row>
    <row r="6820" spans="1:18" s="81" customFormat="1" x14ac:dyDescent="0.2">
      <c r="A6820"/>
      <c r="B6820"/>
      <c r="C6820"/>
      <c r="D6820"/>
      <c r="E6820"/>
      <c r="F6820"/>
      <c r="G6820"/>
      <c r="H6820"/>
      <c r="I6820"/>
      <c r="J6820"/>
      <c r="K6820"/>
      <c r="L6820"/>
      <c r="M6820"/>
      <c r="N6820" s="117"/>
      <c r="O6820" s="117"/>
      <c r="P6820" s="117"/>
      <c r="Q6820" s="117"/>
      <c r="R6820" s="117"/>
    </row>
    <row r="6821" spans="1:18" s="81" customFormat="1" x14ac:dyDescent="0.2">
      <c r="A6821"/>
      <c r="B6821"/>
      <c r="C6821"/>
      <c r="D6821"/>
      <c r="E6821"/>
      <c r="F6821"/>
      <c r="G6821"/>
      <c r="H6821"/>
      <c r="I6821"/>
      <c r="J6821"/>
      <c r="K6821"/>
      <c r="L6821"/>
      <c r="M6821"/>
      <c r="N6821" s="117"/>
      <c r="O6821" s="117"/>
      <c r="P6821" s="117"/>
      <c r="Q6821" s="117"/>
      <c r="R6821" s="117"/>
    </row>
    <row r="6822" spans="1:18" s="81" customFormat="1" x14ac:dyDescent="0.2">
      <c r="A6822"/>
      <c r="B6822"/>
      <c r="C6822"/>
      <c r="D6822"/>
      <c r="E6822"/>
      <c r="F6822"/>
      <c r="G6822"/>
      <c r="H6822"/>
      <c r="I6822"/>
      <c r="J6822"/>
      <c r="K6822"/>
      <c r="L6822"/>
      <c r="M6822"/>
      <c r="N6822" s="117"/>
      <c r="O6822" s="117"/>
      <c r="P6822" s="117"/>
      <c r="Q6822" s="117"/>
      <c r="R6822" s="117"/>
    </row>
    <row r="6823" spans="1:18" s="81" customFormat="1" x14ac:dyDescent="0.2">
      <c r="A6823"/>
      <c r="B6823"/>
      <c r="C6823"/>
      <c r="D6823"/>
      <c r="E6823"/>
      <c r="F6823"/>
      <c r="G6823"/>
      <c r="H6823"/>
      <c r="I6823"/>
      <c r="J6823"/>
      <c r="K6823"/>
      <c r="L6823"/>
      <c r="M6823"/>
      <c r="N6823" s="117"/>
      <c r="O6823" s="117"/>
      <c r="P6823" s="117"/>
      <c r="Q6823" s="117"/>
      <c r="R6823" s="117"/>
    </row>
    <row r="6824" spans="1:18" s="81" customFormat="1" x14ac:dyDescent="0.2">
      <c r="A6824"/>
      <c r="B6824"/>
      <c r="C6824"/>
      <c r="D6824"/>
      <c r="E6824"/>
      <c r="F6824"/>
      <c r="G6824"/>
      <c r="H6824"/>
      <c r="I6824"/>
      <c r="J6824"/>
      <c r="K6824"/>
      <c r="L6824"/>
      <c r="M6824"/>
      <c r="N6824" s="117"/>
      <c r="O6824" s="117"/>
      <c r="P6824" s="117"/>
      <c r="Q6824" s="117"/>
      <c r="R6824" s="117"/>
    </row>
    <row r="6825" spans="1:18" s="81" customFormat="1" x14ac:dyDescent="0.2">
      <c r="A6825"/>
      <c r="B6825"/>
      <c r="C6825"/>
      <c r="D6825"/>
      <c r="E6825"/>
      <c r="F6825"/>
      <c r="G6825"/>
      <c r="H6825"/>
      <c r="I6825"/>
      <c r="J6825"/>
      <c r="K6825"/>
      <c r="L6825"/>
      <c r="M6825"/>
      <c r="N6825" s="117"/>
      <c r="O6825" s="117"/>
      <c r="P6825" s="117"/>
      <c r="Q6825" s="117"/>
      <c r="R6825" s="117"/>
    </row>
    <row r="6826" spans="1:18" s="81" customFormat="1" x14ac:dyDescent="0.2">
      <c r="A6826"/>
      <c r="B6826"/>
      <c r="C6826"/>
      <c r="D6826"/>
      <c r="E6826"/>
      <c r="F6826"/>
      <c r="G6826"/>
      <c r="H6826"/>
      <c r="I6826"/>
      <c r="J6826"/>
      <c r="K6826"/>
      <c r="L6826"/>
      <c r="M6826"/>
      <c r="N6826" s="117"/>
      <c r="O6826" s="117"/>
      <c r="P6826" s="117"/>
      <c r="Q6826" s="117"/>
      <c r="R6826" s="117"/>
    </row>
    <row r="6827" spans="1:18" s="81" customFormat="1" x14ac:dyDescent="0.2">
      <c r="A6827"/>
      <c r="B6827"/>
      <c r="C6827"/>
      <c r="D6827"/>
      <c r="E6827"/>
      <c r="F6827"/>
      <c r="G6827"/>
      <c r="H6827"/>
      <c r="I6827"/>
      <c r="J6827"/>
      <c r="K6827"/>
      <c r="L6827"/>
      <c r="M6827"/>
      <c r="N6827" s="117"/>
      <c r="O6827" s="117"/>
      <c r="P6827" s="117"/>
      <c r="Q6827" s="117"/>
      <c r="R6827" s="117"/>
    </row>
    <row r="6828" spans="1:18" s="81" customFormat="1" x14ac:dyDescent="0.2">
      <c r="A6828"/>
      <c r="B6828"/>
      <c r="C6828"/>
      <c r="D6828"/>
      <c r="E6828"/>
      <c r="F6828"/>
      <c r="G6828"/>
      <c r="H6828"/>
      <c r="I6828"/>
      <c r="J6828"/>
      <c r="K6828"/>
      <c r="L6828"/>
      <c r="M6828"/>
      <c r="N6828" s="117"/>
      <c r="O6828" s="117"/>
      <c r="P6828" s="117"/>
      <c r="Q6828" s="117"/>
      <c r="R6828" s="117"/>
    </row>
    <row r="6829" spans="1:18" s="81" customFormat="1" x14ac:dyDescent="0.2">
      <c r="A6829"/>
      <c r="B6829"/>
      <c r="C6829"/>
      <c r="D6829"/>
      <c r="E6829"/>
      <c r="F6829"/>
      <c r="G6829"/>
      <c r="H6829"/>
      <c r="I6829"/>
      <c r="J6829"/>
      <c r="K6829"/>
      <c r="L6829"/>
      <c r="M6829"/>
      <c r="N6829" s="117"/>
      <c r="O6829" s="117"/>
      <c r="P6829" s="117"/>
      <c r="Q6829" s="117"/>
      <c r="R6829" s="117"/>
    </row>
    <row r="6830" spans="1:18" s="81" customFormat="1" x14ac:dyDescent="0.2">
      <c r="A6830"/>
      <c r="B6830"/>
      <c r="C6830"/>
      <c r="D6830"/>
      <c r="E6830"/>
      <c r="F6830"/>
      <c r="G6830"/>
      <c r="H6830"/>
      <c r="I6830"/>
      <c r="J6830"/>
      <c r="K6830"/>
      <c r="L6830"/>
      <c r="M6830"/>
      <c r="N6830" s="117"/>
      <c r="O6830" s="117"/>
      <c r="P6830" s="117"/>
      <c r="Q6830" s="117"/>
      <c r="R6830" s="117"/>
    </row>
    <row r="6831" spans="1:18" s="81" customFormat="1" x14ac:dyDescent="0.2">
      <c r="A6831"/>
      <c r="B6831"/>
      <c r="C6831"/>
      <c r="D6831"/>
      <c r="E6831"/>
      <c r="F6831"/>
      <c r="G6831"/>
      <c r="H6831"/>
      <c r="I6831"/>
      <c r="J6831"/>
      <c r="K6831"/>
      <c r="L6831"/>
      <c r="M6831"/>
      <c r="N6831" s="117"/>
      <c r="O6831" s="117"/>
      <c r="P6831" s="117"/>
      <c r="Q6831" s="117"/>
      <c r="R6831" s="117"/>
    </row>
    <row r="6832" spans="1:18" s="81" customFormat="1" x14ac:dyDescent="0.2">
      <c r="A6832"/>
      <c r="B6832"/>
      <c r="C6832"/>
      <c r="D6832"/>
      <c r="E6832"/>
      <c r="F6832"/>
      <c r="G6832"/>
      <c r="H6832"/>
      <c r="I6832"/>
      <c r="J6832"/>
      <c r="K6832"/>
      <c r="L6832"/>
      <c r="M6832"/>
      <c r="N6832" s="117"/>
      <c r="O6832" s="117"/>
      <c r="P6832" s="117"/>
      <c r="Q6832" s="117"/>
      <c r="R6832" s="117"/>
    </row>
    <row r="6833" spans="1:18" s="81" customFormat="1" x14ac:dyDescent="0.2">
      <c r="A6833"/>
      <c r="B6833"/>
      <c r="C6833"/>
      <c r="D6833"/>
      <c r="E6833"/>
      <c r="F6833"/>
      <c r="G6833"/>
      <c r="H6833"/>
      <c r="I6833"/>
      <c r="J6833"/>
      <c r="K6833"/>
      <c r="L6833"/>
      <c r="M6833"/>
      <c r="N6833" s="117"/>
      <c r="O6833" s="117"/>
      <c r="P6833" s="117"/>
      <c r="Q6833" s="117"/>
      <c r="R6833" s="117"/>
    </row>
    <row r="6834" spans="1:18" s="81" customFormat="1" x14ac:dyDescent="0.2">
      <c r="A6834"/>
      <c r="B6834"/>
      <c r="C6834"/>
      <c r="D6834"/>
      <c r="E6834"/>
      <c r="F6834"/>
      <c r="G6834"/>
      <c r="H6834"/>
      <c r="I6834"/>
      <c r="J6834"/>
      <c r="K6834"/>
      <c r="L6834"/>
      <c r="M6834"/>
      <c r="N6834" s="117"/>
      <c r="O6834" s="117"/>
      <c r="P6834" s="117"/>
      <c r="Q6834" s="117"/>
      <c r="R6834" s="117"/>
    </row>
    <row r="6835" spans="1:18" s="81" customFormat="1" x14ac:dyDescent="0.2">
      <c r="A6835"/>
      <c r="B6835"/>
      <c r="C6835"/>
      <c r="D6835"/>
      <c r="E6835"/>
      <c r="F6835"/>
      <c r="G6835"/>
      <c r="H6835"/>
      <c r="I6835"/>
      <c r="J6835"/>
      <c r="K6835"/>
      <c r="L6835"/>
      <c r="M6835"/>
      <c r="N6835" s="117"/>
      <c r="O6835" s="117"/>
      <c r="P6835" s="117"/>
      <c r="Q6835" s="117"/>
      <c r="R6835" s="117"/>
    </row>
    <row r="6836" spans="1:18" s="81" customFormat="1" x14ac:dyDescent="0.2">
      <c r="A6836"/>
      <c r="B6836"/>
      <c r="C6836"/>
      <c r="D6836"/>
      <c r="E6836"/>
      <c r="F6836"/>
      <c r="G6836"/>
      <c r="H6836"/>
      <c r="I6836"/>
      <c r="J6836"/>
      <c r="K6836"/>
      <c r="L6836"/>
      <c r="M6836"/>
      <c r="N6836" s="117"/>
      <c r="O6836" s="117"/>
      <c r="P6836" s="117"/>
      <c r="Q6836" s="117"/>
      <c r="R6836" s="117"/>
    </row>
    <row r="6837" spans="1:18" s="81" customFormat="1" x14ac:dyDescent="0.2">
      <c r="A6837"/>
      <c r="B6837"/>
      <c r="C6837"/>
      <c r="D6837"/>
      <c r="E6837"/>
      <c r="F6837"/>
      <c r="G6837"/>
      <c r="H6837"/>
      <c r="I6837"/>
      <c r="J6837"/>
      <c r="K6837"/>
      <c r="L6837"/>
      <c r="M6837"/>
      <c r="N6837" s="117"/>
      <c r="O6837" s="117"/>
      <c r="P6837" s="117"/>
      <c r="Q6837" s="117"/>
      <c r="R6837" s="117"/>
    </row>
    <row r="6838" spans="1:18" s="81" customFormat="1" x14ac:dyDescent="0.2">
      <c r="A6838"/>
      <c r="B6838"/>
      <c r="C6838"/>
      <c r="D6838"/>
      <c r="E6838"/>
      <c r="F6838"/>
      <c r="G6838"/>
      <c r="H6838"/>
      <c r="I6838"/>
      <c r="J6838"/>
      <c r="K6838"/>
      <c r="L6838"/>
      <c r="M6838"/>
      <c r="N6838" s="117"/>
      <c r="O6838" s="117"/>
      <c r="P6838" s="117"/>
      <c r="Q6838" s="117"/>
      <c r="R6838" s="117"/>
    </row>
    <row r="6839" spans="1:18" s="81" customFormat="1" x14ac:dyDescent="0.2">
      <c r="A6839"/>
      <c r="B6839"/>
      <c r="C6839"/>
      <c r="D6839"/>
      <c r="E6839"/>
      <c r="F6839"/>
      <c r="G6839"/>
      <c r="H6839"/>
      <c r="I6839"/>
      <c r="J6839"/>
      <c r="K6839"/>
      <c r="L6839"/>
      <c r="M6839"/>
      <c r="N6839" s="117"/>
      <c r="O6839" s="117"/>
      <c r="P6839" s="117"/>
      <c r="Q6839" s="117"/>
      <c r="R6839" s="117"/>
    </row>
    <row r="6840" spans="1:18" s="81" customFormat="1" x14ac:dyDescent="0.2">
      <c r="A6840"/>
      <c r="B6840"/>
      <c r="C6840"/>
      <c r="D6840"/>
      <c r="E6840"/>
      <c r="F6840"/>
      <c r="G6840"/>
      <c r="H6840"/>
      <c r="I6840"/>
      <c r="J6840"/>
      <c r="K6840"/>
      <c r="L6840"/>
      <c r="M6840"/>
      <c r="N6840" s="117"/>
      <c r="O6840" s="117"/>
      <c r="P6840" s="117"/>
      <c r="Q6840" s="117"/>
      <c r="R6840" s="117"/>
    </row>
    <row r="6841" spans="1:18" s="81" customFormat="1" x14ac:dyDescent="0.2">
      <c r="A6841"/>
      <c r="B6841"/>
      <c r="C6841"/>
      <c r="D6841"/>
      <c r="E6841"/>
      <c r="F6841"/>
      <c r="G6841"/>
      <c r="H6841"/>
      <c r="I6841"/>
      <c r="J6841"/>
      <c r="K6841"/>
      <c r="L6841"/>
      <c r="M6841"/>
      <c r="N6841" s="117"/>
      <c r="O6841" s="117"/>
      <c r="P6841" s="117"/>
      <c r="Q6841" s="117"/>
      <c r="R6841" s="117"/>
    </row>
    <row r="6842" spans="1:18" s="81" customFormat="1" x14ac:dyDescent="0.2">
      <c r="A6842"/>
      <c r="B6842"/>
      <c r="C6842"/>
      <c r="D6842"/>
      <c r="E6842"/>
      <c r="F6842"/>
      <c r="G6842"/>
      <c r="H6842"/>
      <c r="I6842"/>
      <c r="J6842"/>
      <c r="K6842"/>
      <c r="L6842"/>
      <c r="M6842"/>
      <c r="N6842" s="117"/>
      <c r="O6842" s="117"/>
      <c r="P6842" s="117"/>
      <c r="Q6842" s="117"/>
      <c r="R6842" s="117"/>
    </row>
    <row r="6843" spans="1:18" s="81" customFormat="1" x14ac:dyDescent="0.2">
      <c r="A6843"/>
      <c r="B6843"/>
      <c r="C6843"/>
      <c r="D6843"/>
      <c r="E6843"/>
      <c r="F6843"/>
      <c r="G6843"/>
      <c r="H6843"/>
      <c r="I6843"/>
      <c r="J6843"/>
      <c r="K6843"/>
      <c r="L6843"/>
      <c r="M6843"/>
      <c r="N6843" s="117"/>
      <c r="O6843" s="117"/>
      <c r="P6843" s="117"/>
      <c r="Q6843" s="117"/>
      <c r="R6843" s="117"/>
    </row>
    <row r="6844" spans="1:18" s="81" customFormat="1" x14ac:dyDescent="0.2">
      <c r="A6844"/>
      <c r="B6844"/>
      <c r="C6844"/>
      <c r="D6844"/>
      <c r="E6844"/>
      <c r="F6844"/>
      <c r="G6844"/>
      <c r="H6844"/>
      <c r="I6844"/>
      <c r="J6844"/>
      <c r="K6844"/>
      <c r="L6844"/>
      <c r="M6844"/>
      <c r="N6844" s="117"/>
      <c r="O6844" s="117"/>
      <c r="P6844" s="117"/>
      <c r="Q6844" s="117"/>
      <c r="R6844" s="117"/>
    </row>
    <row r="6845" spans="1:18" s="81" customFormat="1" x14ac:dyDescent="0.2">
      <c r="A6845"/>
      <c r="B6845"/>
      <c r="C6845"/>
      <c r="D6845"/>
      <c r="E6845"/>
      <c r="F6845"/>
      <c r="G6845"/>
      <c r="H6845"/>
      <c r="I6845"/>
      <c r="J6845"/>
      <c r="K6845"/>
      <c r="L6845"/>
      <c r="M6845"/>
      <c r="N6845" s="117"/>
      <c r="O6845" s="117"/>
      <c r="P6845" s="117"/>
      <c r="Q6845" s="117"/>
      <c r="R6845" s="117"/>
    </row>
    <row r="6846" spans="1:18" s="81" customFormat="1" x14ac:dyDescent="0.2">
      <c r="A6846"/>
      <c r="B6846"/>
      <c r="C6846"/>
      <c r="D6846"/>
      <c r="E6846"/>
      <c r="F6846"/>
      <c r="G6846"/>
      <c r="H6846"/>
      <c r="I6846"/>
      <c r="J6846"/>
      <c r="K6846"/>
      <c r="L6846"/>
      <c r="M6846"/>
      <c r="N6846" s="117"/>
      <c r="O6846" s="117"/>
      <c r="P6846" s="117"/>
      <c r="Q6846" s="117"/>
      <c r="R6846" s="117"/>
    </row>
    <row r="6847" spans="1:18" s="81" customFormat="1" x14ac:dyDescent="0.2">
      <c r="A6847"/>
      <c r="B6847"/>
      <c r="C6847"/>
      <c r="D6847"/>
      <c r="E6847"/>
      <c r="F6847"/>
      <c r="G6847"/>
      <c r="H6847"/>
      <c r="I6847"/>
      <c r="J6847"/>
      <c r="K6847"/>
      <c r="L6847"/>
      <c r="M6847"/>
      <c r="N6847" s="117"/>
      <c r="O6847" s="117"/>
      <c r="P6847" s="117"/>
      <c r="Q6847" s="117"/>
      <c r="R6847" s="117"/>
    </row>
    <row r="6848" spans="1:18" s="81" customFormat="1" x14ac:dyDescent="0.2">
      <c r="A6848"/>
      <c r="B6848"/>
      <c r="C6848"/>
      <c r="D6848"/>
      <c r="E6848"/>
      <c r="F6848"/>
      <c r="G6848"/>
      <c r="H6848"/>
      <c r="I6848"/>
      <c r="J6848"/>
      <c r="K6848"/>
      <c r="L6848"/>
      <c r="M6848"/>
      <c r="N6848" s="117"/>
      <c r="O6848" s="117"/>
      <c r="P6848" s="117"/>
      <c r="Q6848" s="117"/>
      <c r="R6848" s="117"/>
    </row>
    <row r="6849" spans="1:18" s="81" customFormat="1" x14ac:dyDescent="0.2">
      <c r="A6849"/>
      <c r="B6849"/>
      <c r="C6849"/>
      <c r="D6849"/>
      <c r="E6849"/>
      <c r="F6849"/>
      <c r="G6849"/>
      <c r="H6849"/>
      <c r="I6849"/>
      <c r="J6849"/>
      <c r="K6849"/>
      <c r="L6849"/>
      <c r="M6849"/>
      <c r="N6849" s="117"/>
      <c r="O6849" s="117"/>
      <c r="P6849" s="117"/>
      <c r="Q6849" s="117"/>
      <c r="R6849" s="117"/>
    </row>
    <row r="6850" spans="1:18" s="81" customFormat="1" x14ac:dyDescent="0.2">
      <c r="A6850"/>
      <c r="B6850"/>
      <c r="C6850"/>
      <c r="D6850"/>
      <c r="E6850"/>
      <c r="F6850"/>
      <c r="G6850"/>
      <c r="H6850"/>
      <c r="I6850"/>
      <c r="J6850"/>
      <c r="K6850"/>
      <c r="L6850"/>
      <c r="M6850"/>
      <c r="N6850" s="117"/>
      <c r="O6850" s="117"/>
      <c r="P6850" s="117"/>
      <c r="Q6850" s="117"/>
      <c r="R6850" s="117"/>
    </row>
    <row r="6851" spans="1:18" s="81" customFormat="1" x14ac:dyDescent="0.2">
      <c r="A6851"/>
      <c r="B6851"/>
      <c r="C6851"/>
      <c r="D6851"/>
      <c r="E6851"/>
      <c r="F6851"/>
      <c r="G6851"/>
      <c r="H6851"/>
      <c r="I6851"/>
      <c r="J6851"/>
      <c r="K6851"/>
      <c r="L6851"/>
      <c r="M6851"/>
      <c r="N6851" s="117"/>
      <c r="O6851" s="117"/>
      <c r="P6851" s="117"/>
      <c r="Q6851" s="117"/>
      <c r="R6851" s="117"/>
    </row>
    <row r="6852" spans="1:18" s="81" customFormat="1" x14ac:dyDescent="0.2">
      <c r="A6852"/>
      <c r="B6852"/>
      <c r="C6852"/>
      <c r="D6852"/>
      <c r="E6852"/>
      <c r="F6852"/>
      <c r="G6852"/>
      <c r="H6852"/>
      <c r="I6852"/>
      <c r="J6852"/>
      <c r="K6852"/>
      <c r="L6852"/>
      <c r="M6852"/>
      <c r="N6852" s="117"/>
      <c r="O6852" s="117"/>
      <c r="P6852" s="117"/>
      <c r="Q6852" s="117"/>
      <c r="R6852" s="117"/>
    </row>
    <row r="6853" spans="1:18" s="81" customFormat="1" x14ac:dyDescent="0.2">
      <c r="A6853"/>
      <c r="B6853"/>
      <c r="C6853"/>
      <c r="D6853"/>
      <c r="E6853"/>
      <c r="F6853"/>
      <c r="G6853"/>
      <c r="H6853"/>
      <c r="I6853"/>
      <c r="J6853"/>
      <c r="K6853"/>
      <c r="L6853"/>
      <c r="M6853"/>
      <c r="N6853" s="117"/>
      <c r="O6853" s="117"/>
      <c r="P6853" s="117"/>
      <c r="Q6853" s="117"/>
      <c r="R6853" s="117"/>
    </row>
    <row r="6854" spans="1:18" s="81" customFormat="1" x14ac:dyDescent="0.2">
      <c r="A6854"/>
      <c r="B6854"/>
      <c r="C6854"/>
      <c r="D6854"/>
      <c r="E6854"/>
      <c r="F6854"/>
      <c r="G6854"/>
      <c r="H6854"/>
      <c r="I6854"/>
      <c r="J6854"/>
      <c r="K6854"/>
      <c r="L6854"/>
      <c r="M6854"/>
      <c r="N6854" s="117"/>
      <c r="O6854" s="117"/>
      <c r="P6854" s="117"/>
      <c r="Q6854" s="117"/>
      <c r="R6854" s="117"/>
    </row>
    <row r="6855" spans="1:18" s="81" customFormat="1" x14ac:dyDescent="0.2">
      <c r="A6855"/>
      <c r="B6855"/>
      <c r="C6855"/>
      <c r="D6855"/>
      <c r="E6855"/>
      <c r="F6855"/>
      <c r="G6855"/>
      <c r="H6855"/>
      <c r="I6855"/>
      <c r="J6855"/>
      <c r="K6855"/>
      <c r="L6855"/>
      <c r="M6855"/>
      <c r="N6855" s="117"/>
      <c r="O6855" s="117"/>
      <c r="P6855" s="117"/>
      <c r="Q6855" s="117"/>
      <c r="R6855" s="117"/>
    </row>
    <row r="6856" spans="1:18" s="81" customFormat="1" x14ac:dyDescent="0.2">
      <c r="A6856"/>
      <c r="B6856"/>
      <c r="C6856"/>
      <c r="D6856"/>
      <c r="E6856"/>
      <c r="F6856"/>
      <c r="G6856"/>
      <c r="H6856"/>
      <c r="I6856"/>
      <c r="J6856"/>
      <c r="K6856"/>
      <c r="L6856"/>
      <c r="M6856"/>
      <c r="N6856" s="117"/>
      <c r="O6856" s="117"/>
      <c r="P6856" s="117"/>
      <c r="Q6856" s="117"/>
      <c r="R6856" s="117"/>
    </row>
    <row r="6857" spans="1:18" s="81" customFormat="1" x14ac:dyDescent="0.2">
      <c r="A6857"/>
      <c r="B6857"/>
      <c r="C6857"/>
      <c r="D6857"/>
      <c r="E6857"/>
      <c r="F6857"/>
      <c r="G6857"/>
      <c r="H6857"/>
      <c r="I6857"/>
      <c r="J6857"/>
      <c r="K6857"/>
      <c r="L6857"/>
      <c r="M6857"/>
      <c r="N6857" s="117"/>
      <c r="O6857" s="117"/>
      <c r="P6857" s="117"/>
      <c r="Q6857" s="117"/>
      <c r="R6857" s="117"/>
    </row>
    <row r="6858" spans="1:18" s="81" customFormat="1" x14ac:dyDescent="0.2">
      <c r="A6858"/>
      <c r="B6858"/>
      <c r="C6858"/>
      <c r="D6858"/>
      <c r="E6858"/>
      <c r="F6858"/>
      <c r="G6858"/>
      <c r="H6858"/>
      <c r="I6858"/>
      <c r="J6858"/>
      <c r="K6858"/>
      <c r="L6858"/>
      <c r="M6858"/>
      <c r="N6858" s="117"/>
      <c r="O6858" s="117"/>
      <c r="P6858" s="117"/>
      <c r="Q6858" s="117"/>
      <c r="R6858" s="117"/>
    </row>
    <row r="6859" spans="1:18" s="81" customFormat="1" x14ac:dyDescent="0.2">
      <c r="A6859"/>
      <c r="B6859"/>
      <c r="C6859"/>
      <c r="D6859"/>
      <c r="E6859"/>
      <c r="F6859"/>
      <c r="G6859"/>
      <c r="H6859"/>
      <c r="I6859"/>
      <c r="J6859"/>
      <c r="K6859"/>
      <c r="L6859"/>
      <c r="M6859"/>
      <c r="N6859" s="117"/>
      <c r="O6859" s="117"/>
      <c r="P6859" s="117"/>
      <c r="Q6859" s="117"/>
      <c r="R6859" s="117"/>
    </row>
    <row r="6860" spans="1:18" s="81" customFormat="1" x14ac:dyDescent="0.2">
      <c r="A6860"/>
      <c r="B6860"/>
      <c r="C6860"/>
      <c r="D6860"/>
      <c r="E6860"/>
      <c r="F6860"/>
      <c r="G6860"/>
      <c r="H6860"/>
      <c r="I6860"/>
      <c r="J6860"/>
      <c r="K6860"/>
      <c r="L6860"/>
      <c r="M6860"/>
      <c r="N6860" s="117"/>
      <c r="O6860" s="117"/>
      <c r="P6860" s="117"/>
      <c r="Q6860" s="117"/>
      <c r="R6860" s="117"/>
    </row>
    <row r="6861" spans="1:18" s="81" customFormat="1" x14ac:dyDescent="0.2">
      <c r="A6861"/>
      <c r="B6861"/>
      <c r="C6861"/>
      <c r="D6861"/>
      <c r="E6861"/>
      <c r="F6861"/>
      <c r="G6861"/>
      <c r="H6861"/>
      <c r="I6861"/>
      <c r="J6861"/>
      <c r="K6861"/>
      <c r="L6861"/>
      <c r="M6861"/>
      <c r="N6861" s="117"/>
      <c r="O6861" s="117"/>
      <c r="P6861" s="117"/>
      <c r="Q6861" s="117"/>
      <c r="R6861" s="117"/>
    </row>
    <row r="6862" spans="1:18" s="81" customFormat="1" x14ac:dyDescent="0.2">
      <c r="A6862"/>
      <c r="B6862"/>
      <c r="C6862"/>
      <c r="D6862"/>
      <c r="E6862"/>
      <c r="F6862"/>
      <c r="G6862"/>
      <c r="H6862"/>
      <c r="I6862"/>
      <c r="J6862"/>
      <c r="K6862"/>
      <c r="L6862"/>
      <c r="M6862"/>
      <c r="N6862" s="117"/>
      <c r="O6862" s="117"/>
      <c r="P6862" s="117"/>
      <c r="Q6862" s="117"/>
      <c r="R6862" s="117"/>
    </row>
    <row r="6863" spans="1:18" s="81" customFormat="1" x14ac:dyDescent="0.2">
      <c r="A6863"/>
      <c r="B6863"/>
      <c r="C6863"/>
      <c r="D6863"/>
      <c r="E6863"/>
      <c r="F6863"/>
      <c r="G6863"/>
      <c r="H6863"/>
      <c r="I6863"/>
      <c r="J6863"/>
      <c r="K6863"/>
      <c r="L6863"/>
      <c r="M6863"/>
      <c r="N6863" s="117"/>
      <c r="O6863" s="117"/>
      <c r="P6863" s="117"/>
      <c r="Q6863" s="117"/>
      <c r="R6863" s="117"/>
    </row>
    <row r="6864" spans="1:18" s="81" customFormat="1" x14ac:dyDescent="0.2">
      <c r="A6864"/>
      <c r="B6864"/>
      <c r="C6864"/>
      <c r="D6864"/>
      <c r="E6864"/>
      <c r="F6864"/>
      <c r="G6864"/>
      <c r="H6864"/>
      <c r="I6864"/>
      <c r="J6864"/>
      <c r="K6864"/>
      <c r="L6864"/>
      <c r="M6864"/>
      <c r="N6864" s="117"/>
      <c r="O6864" s="117"/>
      <c r="P6864" s="117"/>
      <c r="Q6864" s="117"/>
      <c r="R6864" s="117"/>
    </row>
    <row r="6865" spans="1:18" s="81" customFormat="1" x14ac:dyDescent="0.2">
      <c r="A6865"/>
      <c r="B6865"/>
      <c r="C6865"/>
      <c r="D6865"/>
      <c r="E6865"/>
      <c r="F6865"/>
      <c r="G6865"/>
      <c r="H6865"/>
      <c r="I6865"/>
      <c r="J6865"/>
      <c r="K6865"/>
      <c r="L6865"/>
      <c r="M6865"/>
      <c r="N6865" s="117"/>
      <c r="O6865" s="117"/>
      <c r="P6865" s="117"/>
      <c r="Q6865" s="117"/>
      <c r="R6865" s="117"/>
    </row>
    <row r="6866" spans="1:18" s="81" customFormat="1" x14ac:dyDescent="0.2">
      <c r="A6866"/>
      <c r="B6866"/>
      <c r="C6866"/>
      <c r="D6866"/>
      <c r="E6866"/>
      <c r="F6866"/>
      <c r="G6866"/>
      <c r="H6866"/>
      <c r="I6866"/>
      <c r="J6866"/>
      <c r="K6866"/>
      <c r="L6866"/>
      <c r="M6866"/>
      <c r="N6866" s="117"/>
      <c r="O6866" s="117"/>
      <c r="P6866" s="117"/>
      <c r="Q6866" s="117"/>
      <c r="R6866" s="117"/>
    </row>
    <row r="6867" spans="1:18" s="81" customFormat="1" x14ac:dyDescent="0.2">
      <c r="A6867"/>
      <c r="B6867"/>
      <c r="C6867"/>
      <c r="D6867"/>
      <c r="E6867"/>
      <c r="F6867"/>
      <c r="G6867"/>
      <c r="H6867"/>
      <c r="I6867"/>
      <c r="J6867"/>
      <c r="K6867"/>
      <c r="L6867"/>
      <c r="M6867"/>
      <c r="N6867" s="117"/>
      <c r="O6867" s="117"/>
      <c r="P6867" s="117"/>
      <c r="Q6867" s="117"/>
      <c r="R6867" s="117"/>
    </row>
    <row r="6868" spans="1:18" s="81" customFormat="1" x14ac:dyDescent="0.2">
      <c r="A6868"/>
      <c r="B6868"/>
      <c r="C6868"/>
      <c r="D6868"/>
      <c r="E6868"/>
      <c r="F6868"/>
      <c r="G6868"/>
      <c r="H6868"/>
      <c r="I6868"/>
      <c r="J6868"/>
      <c r="K6868"/>
      <c r="L6868"/>
      <c r="M6868"/>
      <c r="N6868" s="117"/>
      <c r="O6868" s="117"/>
      <c r="P6868" s="117"/>
      <c r="Q6868" s="117"/>
      <c r="R6868" s="117"/>
    </row>
    <row r="6869" spans="1:18" s="81" customFormat="1" x14ac:dyDescent="0.2">
      <c r="A6869"/>
      <c r="B6869"/>
      <c r="C6869"/>
      <c r="D6869"/>
      <c r="E6869"/>
      <c r="F6869"/>
      <c r="G6869"/>
      <c r="H6869"/>
      <c r="I6869"/>
      <c r="J6869"/>
      <c r="K6869"/>
      <c r="L6869"/>
      <c r="M6869"/>
      <c r="N6869" s="117"/>
      <c r="O6869" s="117"/>
      <c r="P6869" s="117"/>
      <c r="Q6869" s="117"/>
      <c r="R6869" s="117"/>
    </row>
    <row r="6870" spans="1:18" s="81" customFormat="1" x14ac:dyDescent="0.2">
      <c r="A6870"/>
      <c r="B6870"/>
      <c r="C6870"/>
      <c r="D6870"/>
      <c r="E6870"/>
      <c r="F6870"/>
      <c r="G6870"/>
      <c r="H6870"/>
      <c r="I6870"/>
      <c r="J6870"/>
      <c r="K6870"/>
      <c r="L6870"/>
      <c r="M6870"/>
      <c r="N6870" s="117"/>
      <c r="O6870" s="117"/>
      <c r="P6870" s="117"/>
      <c r="Q6870" s="117"/>
      <c r="R6870" s="117"/>
    </row>
    <row r="6871" spans="1:18" s="81" customFormat="1" x14ac:dyDescent="0.2">
      <c r="A6871"/>
      <c r="B6871"/>
      <c r="C6871"/>
      <c r="D6871"/>
      <c r="E6871"/>
      <c r="F6871"/>
      <c r="G6871"/>
      <c r="H6871"/>
      <c r="I6871"/>
      <c r="J6871"/>
      <c r="K6871"/>
      <c r="L6871"/>
      <c r="M6871"/>
      <c r="N6871" s="117"/>
      <c r="O6871" s="117"/>
      <c r="P6871" s="117"/>
      <c r="Q6871" s="117"/>
      <c r="R6871" s="117"/>
    </row>
    <row r="6872" spans="1:18" s="81" customFormat="1" x14ac:dyDescent="0.2">
      <c r="A6872"/>
      <c r="B6872"/>
      <c r="C6872"/>
      <c r="D6872"/>
      <c r="E6872"/>
      <c r="F6872"/>
      <c r="G6872"/>
      <c r="H6872"/>
      <c r="I6872"/>
      <c r="J6872"/>
      <c r="K6872"/>
      <c r="L6872"/>
      <c r="M6872"/>
      <c r="N6872" s="117"/>
      <c r="O6872" s="117"/>
      <c r="P6872" s="117"/>
      <c r="Q6872" s="117"/>
      <c r="R6872" s="117"/>
    </row>
    <row r="6873" spans="1:18" s="81" customFormat="1" x14ac:dyDescent="0.2">
      <c r="A6873"/>
      <c r="B6873"/>
      <c r="C6873"/>
      <c r="D6873"/>
      <c r="E6873"/>
      <c r="F6873"/>
      <c r="G6873"/>
      <c r="H6873"/>
      <c r="I6873"/>
      <c r="J6873"/>
      <c r="K6873"/>
      <c r="L6873"/>
      <c r="M6873"/>
      <c r="N6873" s="117"/>
      <c r="O6873" s="117"/>
      <c r="P6873" s="117"/>
      <c r="Q6873" s="117"/>
      <c r="R6873" s="117"/>
    </row>
    <row r="6874" spans="1:18" s="81" customFormat="1" x14ac:dyDescent="0.2">
      <c r="A6874"/>
      <c r="B6874"/>
      <c r="C6874"/>
      <c r="D6874"/>
      <c r="E6874"/>
      <c r="F6874"/>
      <c r="G6874"/>
      <c r="H6874"/>
      <c r="I6874"/>
      <c r="J6874"/>
      <c r="K6874"/>
      <c r="L6874"/>
      <c r="M6874"/>
      <c r="N6874" s="117"/>
      <c r="O6874" s="117"/>
      <c r="P6874" s="117"/>
      <c r="Q6874" s="117"/>
      <c r="R6874" s="117"/>
    </row>
    <row r="6875" spans="1:18" s="81" customFormat="1" x14ac:dyDescent="0.2">
      <c r="A6875"/>
      <c r="B6875"/>
      <c r="C6875"/>
      <c r="D6875"/>
      <c r="E6875"/>
      <c r="F6875"/>
      <c r="G6875"/>
      <c r="H6875"/>
      <c r="I6875"/>
      <c r="J6875"/>
      <c r="K6875"/>
      <c r="L6875"/>
      <c r="M6875"/>
      <c r="N6875" s="117"/>
      <c r="O6875" s="117"/>
      <c r="P6875" s="117"/>
      <c r="Q6875" s="117"/>
      <c r="R6875" s="117"/>
    </row>
    <row r="6876" spans="1:18" s="81" customFormat="1" x14ac:dyDescent="0.2">
      <c r="A6876"/>
      <c r="B6876"/>
      <c r="C6876"/>
      <c r="D6876"/>
      <c r="E6876"/>
      <c r="F6876"/>
      <c r="G6876"/>
      <c r="H6876"/>
      <c r="I6876"/>
      <c r="J6876"/>
      <c r="K6876"/>
      <c r="L6876"/>
      <c r="M6876"/>
      <c r="N6876" s="117"/>
      <c r="O6876" s="117"/>
      <c r="P6876" s="117"/>
      <c r="Q6876" s="117"/>
      <c r="R6876" s="117"/>
    </row>
    <row r="6877" spans="1:18" s="81" customFormat="1" x14ac:dyDescent="0.2">
      <c r="A6877"/>
      <c r="B6877"/>
      <c r="C6877"/>
      <c r="D6877"/>
      <c r="E6877"/>
      <c r="F6877"/>
      <c r="G6877"/>
      <c r="H6877"/>
      <c r="I6877"/>
      <c r="J6877"/>
      <c r="K6877"/>
      <c r="L6877"/>
      <c r="M6877"/>
      <c r="N6877" s="117"/>
      <c r="O6877" s="117"/>
      <c r="P6877" s="117"/>
      <c r="Q6877" s="117"/>
      <c r="R6877" s="117"/>
    </row>
    <row r="6878" spans="1:18" s="81" customFormat="1" x14ac:dyDescent="0.2">
      <c r="A6878"/>
      <c r="B6878"/>
      <c r="C6878"/>
      <c r="D6878"/>
      <c r="E6878"/>
      <c r="F6878"/>
      <c r="G6878"/>
      <c r="H6878"/>
      <c r="I6878"/>
      <c r="J6878"/>
      <c r="K6878"/>
      <c r="L6878"/>
      <c r="M6878"/>
      <c r="N6878" s="117"/>
      <c r="O6878" s="117"/>
      <c r="P6878" s="117"/>
      <c r="Q6878" s="117"/>
      <c r="R6878" s="117"/>
    </row>
    <row r="6879" spans="1:18" s="81" customFormat="1" x14ac:dyDescent="0.2">
      <c r="A6879"/>
      <c r="B6879"/>
      <c r="C6879"/>
      <c r="D6879"/>
      <c r="E6879"/>
      <c r="F6879"/>
      <c r="G6879"/>
      <c r="H6879"/>
      <c r="I6879"/>
      <c r="J6879"/>
      <c r="K6879"/>
      <c r="L6879"/>
      <c r="M6879"/>
      <c r="N6879" s="117"/>
      <c r="O6879" s="117"/>
      <c r="P6879" s="117"/>
      <c r="Q6879" s="117"/>
      <c r="R6879" s="117"/>
    </row>
    <row r="6880" spans="1:18" s="81" customFormat="1" x14ac:dyDescent="0.2">
      <c r="A6880"/>
      <c r="B6880"/>
      <c r="C6880"/>
      <c r="D6880"/>
      <c r="E6880"/>
      <c r="F6880"/>
      <c r="G6880"/>
      <c r="H6880"/>
      <c r="I6880"/>
      <c r="J6880"/>
      <c r="K6880"/>
      <c r="L6880"/>
      <c r="M6880"/>
      <c r="N6880" s="117"/>
      <c r="O6880" s="117"/>
      <c r="P6880" s="117"/>
      <c r="Q6880" s="117"/>
      <c r="R6880" s="117"/>
    </row>
    <row r="6881" spans="1:18" s="81" customFormat="1" x14ac:dyDescent="0.2">
      <c r="A6881"/>
      <c r="B6881"/>
      <c r="C6881"/>
      <c r="D6881"/>
      <c r="E6881"/>
      <c r="F6881"/>
      <c r="G6881"/>
      <c r="H6881"/>
      <c r="I6881"/>
      <c r="J6881"/>
      <c r="K6881"/>
      <c r="L6881"/>
      <c r="M6881"/>
      <c r="N6881" s="117"/>
      <c r="O6881" s="117"/>
      <c r="P6881" s="117"/>
      <c r="Q6881" s="117"/>
      <c r="R6881" s="117"/>
    </row>
    <row r="6882" spans="1:18" s="81" customFormat="1" x14ac:dyDescent="0.2">
      <c r="A6882"/>
      <c r="B6882"/>
      <c r="C6882"/>
      <c r="D6882"/>
      <c r="E6882"/>
      <c r="F6882"/>
      <c r="G6882"/>
      <c r="H6882"/>
      <c r="I6882"/>
      <c r="J6882"/>
      <c r="K6882"/>
      <c r="L6882"/>
      <c r="M6882"/>
      <c r="N6882" s="117"/>
      <c r="O6882" s="117"/>
      <c r="P6882" s="117"/>
      <c r="Q6882" s="117"/>
      <c r="R6882" s="117"/>
    </row>
    <row r="6883" spans="1:18" s="81" customFormat="1" x14ac:dyDescent="0.2">
      <c r="A6883"/>
      <c r="B6883"/>
      <c r="C6883"/>
      <c r="D6883"/>
      <c r="E6883"/>
      <c r="F6883"/>
      <c r="G6883"/>
      <c r="H6883"/>
      <c r="I6883"/>
      <c r="J6883"/>
      <c r="K6883"/>
      <c r="L6883"/>
      <c r="M6883"/>
      <c r="N6883" s="117"/>
      <c r="O6883" s="117"/>
      <c r="P6883" s="117"/>
      <c r="Q6883" s="117"/>
      <c r="R6883" s="117"/>
    </row>
    <row r="6884" spans="1:18" s="81" customFormat="1" x14ac:dyDescent="0.2">
      <c r="A6884"/>
      <c r="B6884"/>
      <c r="C6884"/>
      <c r="D6884"/>
      <c r="E6884"/>
      <c r="F6884"/>
      <c r="G6884"/>
      <c r="H6884"/>
      <c r="I6884"/>
      <c r="J6884"/>
      <c r="K6884"/>
      <c r="L6884"/>
      <c r="M6884"/>
      <c r="N6884" s="117"/>
      <c r="O6884" s="117"/>
      <c r="P6884" s="117"/>
      <c r="Q6884" s="117"/>
      <c r="R6884" s="117"/>
    </row>
    <row r="6885" spans="1:18" s="81" customFormat="1" x14ac:dyDescent="0.2">
      <c r="A6885"/>
      <c r="B6885"/>
      <c r="C6885"/>
      <c r="D6885"/>
      <c r="E6885"/>
      <c r="F6885"/>
      <c r="G6885"/>
      <c r="H6885"/>
      <c r="I6885"/>
      <c r="J6885"/>
      <c r="K6885"/>
      <c r="L6885"/>
      <c r="M6885"/>
      <c r="N6885" s="117"/>
      <c r="O6885" s="117"/>
      <c r="P6885" s="117"/>
      <c r="Q6885" s="117"/>
      <c r="R6885" s="117"/>
    </row>
    <row r="6886" spans="1:18" s="81" customFormat="1" x14ac:dyDescent="0.2">
      <c r="A6886"/>
      <c r="B6886"/>
      <c r="C6886"/>
      <c r="D6886"/>
      <c r="E6886"/>
      <c r="F6886"/>
      <c r="G6886"/>
      <c r="H6886"/>
      <c r="I6886"/>
      <c r="J6886"/>
      <c r="K6886"/>
      <c r="L6886"/>
      <c r="M6886"/>
      <c r="N6886" s="117"/>
      <c r="O6886" s="117"/>
      <c r="P6886" s="117"/>
      <c r="Q6886" s="117"/>
      <c r="R6886" s="117"/>
    </row>
    <row r="6887" spans="1:18" s="81" customFormat="1" x14ac:dyDescent="0.2">
      <c r="A6887"/>
      <c r="B6887"/>
      <c r="C6887"/>
      <c r="D6887"/>
      <c r="E6887"/>
      <c r="F6887"/>
      <c r="G6887"/>
      <c r="H6887"/>
      <c r="I6887"/>
      <c r="J6887"/>
      <c r="K6887"/>
      <c r="L6887"/>
      <c r="M6887"/>
      <c r="N6887" s="117"/>
      <c r="O6887" s="117"/>
      <c r="P6887" s="117"/>
      <c r="Q6887" s="117"/>
      <c r="R6887" s="117"/>
    </row>
    <row r="6888" spans="1:18" s="81" customFormat="1" x14ac:dyDescent="0.2">
      <c r="A6888"/>
      <c r="B6888"/>
      <c r="C6888"/>
      <c r="D6888"/>
      <c r="E6888"/>
      <c r="F6888"/>
      <c r="G6888"/>
      <c r="H6888"/>
      <c r="I6888"/>
      <c r="J6888"/>
      <c r="K6888"/>
      <c r="L6888"/>
      <c r="M6888"/>
      <c r="N6888" s="117"/>
      <c r="O6888" s="117"/>
      <c r="P6888" s="117"/>
      <c r="Q6888" s="117"/>
      <c r="R6888" s="117"/>
    </row>
    <row r="6889" spans="1:18" s="81" customFormat="1" x14ac:dyDescent="0.2">
      <c r="A6889"/>
      <c r="B6889"/>
      <c r="C6889"/>
      <c r="D6889"/>
      <c r="E6889"/>
      <c r="F6889"/>
      <c r="G6889"/>
      <c r="H6889"/>
      <c r="I6889"/>
      <c r="J6889"/>
      <c r="K6889"/>
      <c r="L6889"/>
      <c r="M6889"/>
      <c r="N6889" s="117"/>
      <c r="O6889" s="117"/>
      <c r="P6889" s="117"/>
      <c r="Q6889" s="117"/>
      <c r="R6889" s="117"/>
    </row>
    <row r="6890" spans="1:18" s="81" customFormat="1" x14ac:dyDescent="0.2">
      <c r="A6890"/>
      <c r="B6890"/>
      <c r="C6890"/>
      <c r="D6890"/>
      <c r="E6890"/>
      <c r="F6890"/>
      <c r="G6890"/>
      <c r="H6890"/>
      <c r="I6890"/>
      <c r="J6890"/>
      <c r="K6890"/>
      <c r="L6890"/>
      <c r="M6890"/>
      <c r="N6890" s="117"/>
      <c r="O6890" s="117"/>
      <c r="P6890" s="117"/>
      <c r="Q6890" s="117"/>
      <c r="R6890" s="117"/>
    </row>
    <row r="6891" spans="1:18" s="81" customFormat="1" x14ac:dyDescent="0.2">
      <c r="A6891"/>
      <c r="B6891"/>
      <c r="C6891"/>
      <c r="D6891"/>
      <c r="E6891"/>
      <c r="F6891"/>
      <c r="G6891"/>
      <c r="H6891"/>
      <c r="I6891"/>
      <c r="J6891"/>
      <c r="K6891"/>
      <c r="L6891"/>
      <c r="M6891"/>
      <c r="N6891" s="117"/>
      <c r="O6891" s="117"/>
      <c r="P6891" s="117"/>
      <c r="Q6891" s="117"/>
      <c r="R6891" s="117"/>
    </row>
    <row r="6892" spans="1:18" s="81" customFormat="1" x14ac:dyDescent="0.2">
      <c r="A6892"/>
      <c r="B6892"/>
      <c r="C6892"/>
      <c r="D6892"/>
      <c r="E6892"/>
      <c r="F6892"/>
      <c r="G6892"/>
      <c r="H6892"/>
      <c r="I6892"/>
      <c r="J6892"/>
      <c r="K6892"/>
      <c r="L6892"/>
      <c r="M6892"/>
      <c r="N6892" s="117"/>
      <c r="O6892" s="117"/>
      <c r="P6892" s="117"/>
      <c r="Q6892" s="117"/>
      <c r="R6892" s="117"/>
    </row>
    <row r="6893" spans="1:18" s="81" customFormat="1" x14ac:dyDescent="0.2">
      <c r="A6893"/>
      <c r="B6893"/>
      <c r="C6893"/>
      <c r="D6893"/>
      <c r="E6893"/>
      <c r="F6893"/>
      <c r="G6893"/>
      <c r="H6893"/>
      <c r="I6893"/>
      <c r="J6893"/>
      <c r="K6893"/>
      <c r="L6893"/>
      <c r="M6893"/>
      <c r="N6893" s="117"/>
      <c r="O6893" s="117"/>
      <c r="P6893" s="117"/>
      <c r="Q6893" s="117"/>
      <c r="R6893" s="117"/>
    </row>
    <row r="6894" spans="1:18" s="81" customFormat="1" x14ac:dyDescent="0.2">
      <c r="A6894"/>
      <c r="B6894"/>
      <c r="C6894"/>
      <c r="D6894"/>
      <c r="E6894"/>
      <c r="F6894"/>
      <c r="G6894"/>
      <c r="H6894"/>
      <c r="I6894"/>
      <c r="J6894"/>
      <c r="K6894"/>
      <c r="L6894"/>
      <c r="M6894"/>
      <c r="N6894" s="117"/>
      <c r="O6894" s="117"/>
      <c r="P6894" s="117"/>
      <c r="Q6894" s="117"/>
      <c r="R6894" s="117"/>
    </row>
    <row r="6895" spans="1:18" s="81" customFormat="1" x14ac:dyDescent="0.2">
      <c r="A6895"/>
      <c r="B6895"/>
      <c r="C6895"/>
      <c r="D6895"/>
      <c r="E6895"/>
      <c r="F6895"/>
      <c r="G6895"/>
      <c r="H6895"/>
      <c r="I6895"/>
      <c r="J6895"/>
      <c r="K6895"/>
      <c r="L6895"/>
      <c r="M6895"/>
      <c r="N6895" s="117"/>
      <c r="O6895" s="117"/>
      <c r="P6895" s="117"/>
      <c r="Q6895" s="117"/>
      <c r="R6895" s="117"/>
    </row>
    <row r="6896" spans="1:18" s="81" customFormat="1" x14ac:dyDescent="0.2">
      <c r="A6896"/>
      <c r="B6896"/>
      <c r="C6896"/>
      <c r="D6896"/>
      <c r="E6896"/>
      <c r="F6896"/>
      <c r="G6896"/>
      <c r="H6896"/>
      <c r="I6896"/>
      <c r="J6896"/>
      <c r="K6896"/>
      <c r="L6896"/>
      <c r="M6896"/>
      <c r="N6896" s="117"/>
      <c r="O6896" s="117"/>
      <c r="P6896" s="117"/>
      <c r="Q6896" s="117"/>
      <c r="R6896" s="117"/>
    </row>
    <row r="6897" spans="1:18" s="81" customFormat="1" x14ac:dyDescent="0.2">
      <c r="A6897"/>
      <c r="B6897"/>
      <c r="C6897"/>
      <c r="D6897"/>
      <c r="E6897"/>
      <c r="F6897"/>
      <c r="G6897"/>
      <c r="H6897"/>
      <c r="I6897"/>
      <c r="J6897"/>
      <c r="K6897"/>
      <c r="L6897"/>
      <c r="M6897"/>
      <c r="N6897" s="117"/>
      <c r="O6897" s="117"/>
      <c r="P6897" s="117"/>
      <c r="Q6897" s="117"/>
      <c r="R6897" s="117"/>
    </row>
    <row r="6898" spans="1:18" s="81" customFormat="1" x14ac:dyDescent="0.2">
      <c r="A6898"/>
      <c r="B6898"/>
      <c r="C6898"/>
      <c r="D6898"/>
      <c r="E6898"/>
      <c r="F6898"/>
      <c r="G6898"/>
      <c r="H6898"/>
      <c r="I6898"/>
      <c r="J6898"/>
      <c r="K6898"/>
      <c r="L6898"/>
      <c r="M6898"/>
      <c r="N6898" s="117"/>
      <c r="O6898" s="117"/>
      <c r="P6898" s="117"/>
      <c r="Q6898" s="117"/>
      <c r="R6898" s="117"/>
    </row>
    <row r="6899" spans="1:18" s="81" customFormat="1" x14ac:dyDescent="0.2">
      <c r="A6899"/>
      <c r="B6899"/>
      <c r="C6899"/>
      <c r="D6899"/>
      <c r="E6899"/>
      <c r="F6899"/>
      <c r="G6899"/>
      <c r="H6899"/>
      <c r="I6899"/>
      <c r="J6899"/>
      <c r="K6899"/>
      <c r="L6899"/>
      <c r="M6899"/>
      <c r="N6899" s="117"/>
      <c r="O6899" s="117"/>
      <c r="P6899" s="117"/>
      <c r="Q6899" s="117"/>
      <c r="R6899" s="117"/>
    </row>
    <row r="6900" spans="1:18" s="81" customFormat="1" x14ac:dyDescent="0.2">
      <c r="A6900"/>
      <c r="B6900"/>
      <c r="C6900"/>
      <c r="D6900"/>
      <c r="E6900"/>
      <c r="F6900"/>
      <c r="G6900"/>
      <c r="H6900"/>
      <c r="I6900"/>
      <c r="J6900"/>
      <c r="K6900"/>
      <c r="L6900"/>
      <c r="M6900"/>
      <c r="N6900" s="117"/>
      <c r="O6900" s="117"/>
      <c r="P6900" s="117"/>
      <c r="Q6900" s="117"/>
      <c r="R6900" s="117"/>
    </row>
    <row r="6901" spans="1:18" s="81" customFormat="1" x14ac:dyDescent="0.2">
      <c r="A6901"/>
      <c r="B6901"/>
      <c r="C6901"/>
      <c r="D6901"/>
      <c r="E6901"/>
      <c r="F6901"/>
      <c r="G6901"/>
      <c r="H6901"/>
      <c r="I6901"/>
      <c r="J6901"/>
      <c r="K6901"/>
      <c r="L6901"/>
      <c r="M6901"/>
      <c r="N6901" s="117"/>
      <c r="O6901" s="117"/>
      <c r="P6901" s="117"/>
      <c r="Q6901" s="117"/>
      <c r="R6901" s="117"/>
    </row>
    <row r="6902" spans="1:18" s="81" customFormat="1" x14ac:dyDescent="0.2">
      <c r="A6902"/>
      <c r="B6902"/>
      <c r="C6902"/>
      <c r="D6902"/>
      <c r="E6902"/>
      <c r="F6902"/>
      <c r="G6902"/>
      <c r="H6902"/>
      <c r="I6902"/>
      <c r="J6902"/>
      <c r="K6902"/>
      <c r="L6902"/>
      <c r="M6902"/>
      <c r="N6902" s="117"/>
      <c r="O6902" s="117"/>
      <c r="P6902" s="117"/>
      <c r="Q6902" s="117"/>
      <c r="R6902" s="117"/>
    </row>
    <row r="6903" spans="1:18" s="81" customFormat="1" x14ac:dyDescent="0.2">
      <c r="A6903"/>
      <c r="B6903"/>
      <c r="C6903"/>
      <c r="D6903"/>
      <c r="E6903"/>
      <c r="F6903"/>
      <c r="G6903"/>
      <c r="H6903"/>
      <c r="I6903"/>
      <c r="J6903"/>
      <c r="K6903"/>
      <c r="L6903"/>
      <c r="M6903"/>
      <c r="N6903" s="117"/>
      <c r="O6903" s="117"/>
      <c r="P6903" s="117"/>
      <c r="Q6903" s="117"/>
      <c r="R6903" s="117"/>
    </row>
    <row r="6904" spans="1:18" s="81" customFormat="1" x14ac:dyDescent="0.2">
      <c r="A6904"/>
      <c r="B6904"/>
      <c r="C6904"/>
      <c r="D6904"/>
      <c r="E6904"/>
      <c r="F6904"/>
      <c r="G6904"/>
      <c r="H6904"/>
      <c r="I6904"/>
      <c r="J6904"/>
      <c r="K6904"/>
      <c r="L6904"/>
      <c r="M6904"/>
      <c r="N6904" s="117"/>
      <c r="O6904" s="117"/>
      <c r="P6904" s="117"/>
      <c r="Q6904" s="117"/>
      <c r="R6904" s="117"/>
    </row>
    <row r="6905" spans="1:18" s="81" customFormat="1" x14ac:dyDescent="0.2">
      <c r="A6905"/>
      <c r="B6905"/>
      <c r="C6905"/>
      <c r="D6905"/>
      <c r="E6905"/>
      <c r="F6905"/>
      <c r="G6905"/>
      <c r="H6905"/>
      <c r="I6905"/>
      <c r="J6905"/>
      <c r="K6905"/>
      <c r="L6905"/>
      <c r="M6905"/>
      <c r="N6905" s="117"/>
      <c r="O6905" s="117"/>
      <c r="P6905" s="117"/>
      <c r="Q6905" s="117"/>
      <c r="R6905" s="117"/>
    </row>
    <row r="6906" spans="1:18" s="81" customFormat="1" x14ac:dyDescent="0.2">
      <c r="A6906"/>
      <c r="B6906"/>
      <c r="C6906"/>
      <c r="D6906"/>
      <c r="E6906"/>
      <c r="F6906"/>
      <c r="G6906"/>
      <c r="H6906"/>
      <c r="I6906"/>
      <c r="J6906"/>
      <c r="K6906"/>
      <c r="L6906"/>
      <c r="M6906"/>
      <c r="N6906" s="117"/>
      <c r="O6906" s="117"/>
      <c r="P6906" s="117"/>
      <c r="Q6906" s="117"/>
      <c r="R6906" s="117"/>
    </row>
    <row r="6907" spans="1:18" s="81" customFormat="1" x14ac:dyDescent="0.2">
      <c r="A6907"/>
      <c r="B6907"/>
      <c r="C6907"/>
      <c r="D6907"/>
      <c r="E6907"/>
      <c r="F6907"/>
      <c r="G6907"/>
      <c r="H6907"/>
      <c r="I6907"/>
      <c r="J6907"/>
      <c r="K6907"/>
      <c r="L6907"/>
      <c r="M6907"/>
      <c r="N6907" s="117"/>
      <c r="O6907" s="117"/>
      <c r="P6907" s="117"/>
      <c r="Q6907" s="117"/>
      <c r="R6907" s="117"/>
    </row>
    <row r="6908" spans="1:18" s="81" customFormat="1" x14ac:dyDescent="0.2">
      <c r="A6908"/>
      <c r="B6908"/>
      <c r="C6908"/>
      <c r="D6908"/>
      <c r="E6908"/>
      <c r="F6908"/>
      <c r="G6908"/>
      <c r="H6908"/>
      <c r="I6908"/>
      <c r="J6908"/>
      <c r="K6908"/>
      <c r="L6908"/>
      <c r="M6908"/>
      <c r="N6908" s="117"/>
      <c r="O6908" s="117"/>
      <c r="P6908" s="117"/>
      <c r="Q6908" s="117"/>
      <c r="R6908" s="117"/>
    </row>
    <row r="6909" spans="1:18" s="81" customFormat="1" x14ac:dyDescent="0.2">
      <c r="A6909"/>
      <c r="B6909"/>
      <c r="C6909"/>
      <c r="D6909"/>
      <c r="E6909"/>
      <c r="F6909"/>
      <c r="G6909"/>
      <c r="H6909"/>
      <c r="I6909"/>
      <c r="J6909"/>
      <c r="K6909"/>
      <c r="L6909"/>
      <c r="M6909"/>
      <c r="N6909" s="117"/>
      <c r="O6909" s="117"/>
      <c r="P6909" s="117"/>
      <c r="Q6909" s="117"/>
      <c r="R6909" s="117"/>
    </row>
    <row r="6910" spans="1:18" s="81" customFormat="1" x14ac:dyDescent="0.2">
      <c r="A6910"/>
      <c r="B6910"/>
      <c r="C6910"/>
      <c r="D6910"/>
      <c r="E6910"/>
      <c r="F6910"/>
      <c r="G6910"/>
      <c r="H6910"/>
      <c r="I6910"/>
      <c r="J6910"/>
      <c r="K6910"/>
      <c r="L6910"/>
      <c r="M6910"/>
      <c r="N6910" s="117"/>
      <c r="O6910" s="117"/>
      <c r="P6910" s="117"/>
      <c r="Q6910" s="117"/>
      <c r="R6910" s="117"/>
    </row>
    <row r="6911" spans="1:18" s="81" customFormat="1" x14ac:dyDescent="0.2">
      <c r="A6911"/>
      <c r="B6911"/>
      <c r="C6911"/>
      <c r="D6911"/>
      <c r="E6911"/>
      <c r="F6911"/>
      <c r="G6911"/>
      <c r="H6911"/>
      <c r="I6911"/>
      <c r="J6911"/>
      <c r="K6911"/>
      <c r="L6911"/>
      <c r="M6911"/>
      <c r="N6911" s="117"/>
      <c r="O6911" s="117"/>
      <c r="P6911" s="117"/>
      <c r="Q6911" s="117"/>
      <c r="R6911" s="117"/>
    </row>
    <row r="6912" spans="1:18" s="81" customFormat="1" x14ac:dyDescent="0.2">
      <c r="A6912"/>
      <c r="B6912"/>
      <c r="C6912"/>
      <c r="D6912"/>
      <c r="E6912"/>
      <c r="F6912"/>
      <c r="G6912"/>
      <c r="H6912"/>
      <c r="I6912"/>
      <c r="J6912"/>
      <c r="K6912"/>
      <c r="L6912"/>
      <c r="M6912"/>
      <c r="N6912" s="117"/>
      <c r="O6912" s="117"/>
      <c r="P6912" s="117"/>
      <c r="Q6912" s="117"/>
      <c r="R6912" s="117"/>
    </row>
    <row r="6913" spans="1:18" s="81" customFormat="1" x14ac:dyDescent="0.2">
      <c r="A6913"/>
      <c r="B6913"/>
      <c r="C6913"/>
      <c r="D6913"/>
      <c r="E6913"/>
      <c r="F6913"/>
      <c r="G6913"/>
      <c r="H6913"/>
      <c r="I6913"/>
      <c r="J6913"/>
      <c r="K6913"/>
      <c r="L6913"/>
      <c r="M6913"/>
      <c r="N6913" s="117"/>
      <c r="O6913" s="117"/>
      <c r="P6913" s="117"/>
      <c r="Q6913" s="117"/>
      <c r="R6913" s="117"/>
    </row>
    <row r="6914" spans="1:18" s="81" customFormat="1" x14ac:dyDescent="0.2">
      <c r="A6914"/>
      <c r="B6914"/>
      <c r="C6914"/>
      <c r="D6914"/>
      <c r="E6914"/>
      <c r="F6914"/>
      <c r="G6914"/>
      <c r="H6914"/>
      <c r="I6914"/>
      <c r="J6914"/>
      <c r="K6914"/>
      <c r="L6914"/>
      <c r="M6914"/>
      <c r="N6914" s="117"/>
      <c r="O6914" s="117"/>
      <c r="P6914" s="117"/>
      <c r="Q6914" s="117"/>
      <c r="R6914" s="117"/>
    </row>
    <row r="6915" spans="1:18" s="81" customFormat="1" x14ac:dyDescent="0.2">
      <c r="A6915"/>
      <c r="B6915"/>
      <c r="C6915"/>
      <c r="D6915"/>
      <c r="E6915"/>
      <c r="F6915"/>
      <c r="G6915"/>
      <c r="H6915"/>
      <c r="I6915"/>
      <c r="J6915"/>
      <c r="K6915"/>
      <c r="L6915"/>
      <c r="M6915"/>
      <c r="N6915" s="117"/>
      <c r="O6915" s="117"/>
      <c r="P6915" s="117"/>
      <c r="Q6915" s="117"/>
      <c r="R6915" s="117"/>
    </row>
    <row r="6916" spans="1:18" s="81" customFormat="1" x14ac:dyDescent="0.2">
      <c r="A6916"/>
      <c r="B6916"/>
      <c r="C6916"/>
      <c r="D6916"/>
      <c r="E6916"/>
      <c r="F6916"/>
      <c r="G6916"/>
      <c r="H6916"/>
      <c r="I6916"/>
      <c r="J6916"/>
      <c r="K6916"/>
      <c r="L6916"/>
      <c r="M6916"/>
      <c r="N6916" s="117"/>
      <c r="O6916" s="117"/>
      <c r="P6916" s="117"/>
      <c r="Q6916" s="117"/>
      <c r="R6916" s="117"/>
    </row>
    <row r="6917" spans="1:18" s="81" customFormat="1" x14ac:dyDescent="0.2">
      <c r="A6917"/>
      <c r="B6917"/>
      <c r="C6917"/>
      <c r="D6917"/>
      <c r="E6917"/>
      <c r="F6917"/>
      <c r="G6917"/>
      <c r="H6917"/>
      <c r="I6917"/>
      <c r="J6917"/>
      <c r="K6917"/>
      <c r="L6917"/>
      <c r="M6917"/>
      <c r="N6917" s="117"/>
      <c r="O6917" s="117"/>
      <c r="P6917" s="117"/>
      <c r="Q6917" s="117"/>
      <c r="R6917" s="117"/>
    </row>
    <row r="6918" spans="1:18" s="81" customFormat="1" x14ac:dyDescent="0.2">
      <c r="A6918"/>
      <c r="B6918"/>
      <c r="C6918"/>
      <c r="D6918"/>
      <c r="E6918"/>
      <c r="F6918"/>
      <c r="G6918"/>
      <c r="H6918"/>
      <c r="I6918"/>
      <c r="J6918"/>
      <c r="K6918"/>
      <c r="L6918"/>
      <c r="M6918"/>
      <c r="N6918" s="117"/>
      <c r="O6918" s="117"/>
      <c r="P6918" s="117"/>
      <c r="Q6918" s="117"/>
      <c r="R6918" s="117"/>
    </row>
    <row r="6919" spans="1:18" s="81" customFormat="1" x14ac:dyDescent="0.2">
      <c r="A6919"/>
      <c r="B6919"/>
      <c r="C6919"/>
      <c r="D6919"/>
      <c r="E6919"/>
      <c r="F6919"/>
      <c r="G6919"/>
      <c r="H6919"/>
      <c r="I6919"/>
      <c r="J6919"/>
      <c r="K6919"/>
      <c r="L6919"/>
      <c r="M6919"/>
      <c r="N6919" s="117"/>
      <c r="O6919" s="117"/>
      <c r="P6919" s="117"/>
      <c r="Q6919" s="117"/>
      <c r="R6919" s="117"/>
    </row>
    <row r="6920" spans="1:18" s="81" customFormat="1" x14ac:dyDescent="0.2">
      <c r="A6920"/>
      <c r="B6920"/>
      <c r="C6920"/>
      <c r="D6920"/>
      <c r="E6920"/>
      <c r="F6920"/>
      <c r="G6920"/>
      <c r="H6920"/>
      <c r="I6920"/>
      <c r="J6920"/>
      <c r="K6920"/>
      <c r="L6920"/>
      <c r="M6920"/>
      <c r="N6920" s="117"/>
      <c r="O6920" s="117"/>
      <c r="P6920" s="117"/>
      <c r="Q6920" s="117"/>
      <c r="R6920" s="117"/>
    </row>
    <row r="6921" spans="1:18" s="81" customFormat="1" x14ac:dyDescent="0.2">
      <c r="A6921"/>
      <c r="B6921"/>
      <c r="C6921"/>
      <c r="D6921"/>
      <c r="E6921"/>
      <c r="F6921"/>
      <c r="G6921"/>
      <c r="H6921"/>
      <c r="I6921"/>
      <c r="J6921"/>
      <c r="K6921"/>
      <c r="L6921"/>
      <c r="M6921"/>
      <c r="N6921" s="117"/>
      <c r="O6921" s="117"/>
      <c r="P6921" s="117"/>
      <c r="Q6921" s="117"/>
      <c r="R6921" s="117"/>
    </row>
    <row r="6922" spans="1:18" s="81" customFormat="1" x14ac:dyDescent="0.2">
      <c r="A6922"/>
      <c r="B6922"/>
      <c r="C6922"/>
      <c r="D6922"/>
      <c r="E6922"/>
      <c r="F6922"/>
      <c r="G6922"/>
      <c r="H6922"/>
      <c r="I6922"/>
      <c r="J6922"/>
      <c r="K6922"/>
      <c r="L6922"/>
      <c r="M6922"/>
      <c r="N6922" s="117"/>
      <c r="O6922" s="117"/>
      <c r="P6922" s="117"/>
      <c r="Q6922" s="117"/>
      <c r="R6922" s="117"/>
    </row>
    <row r="6923" spans="1:18" s="81" customFormat="1" x14ac:dyDescent="0.2">
      <c r="A6923"/>
      <c r="B6923"/>
      <c r="C6923"/>
      <c r="D6923"/>
      <c r="E6923"/>
      <c r="F6923"/>
      <c r="G6923"/>
      <c r="H6923"/>
      <c r="I6923"/>
      <c r="J6923"/>
      <c r="K6923"/>
      <c r="L6923"/>
      <c r="M6923"/>
      <c r="N6923" s="117"/>
      <c r="O6923" s="117"/>
      <c r="P6923" s="117"/>
      <c r="Q6923" s="117"/>
      <c r="R6923" s="117"/>
    </row>
    <row r="6924" spans="1:18" s="81" customFormat="1" x14ac:dyDescent="0.2">
      <c r="A6924"/>
      <c r="B6924"/>
      <c r="C6924"/>
      <c r="D6924"/>
      <c r="E6924"/>
      <c r="F6924"/>
      <c r="G6924"/>
      <c r="H6924"/>
      <c r="I6924"/>
      <c r="J6924"/>
      <c r="K6924"/>
      <c r="L6924"/>
      <c r="M6924"/>
      <c r="N6924" s="117"/>
      <c r="O6924" s="117"/>
      <c r="P6924" s="117"/>
      <c r="Q6924" s="117"/>
      <c r="R6924" s="117"/>
    </row>
    <row r="6925" spans="1:18" s="81" customFormat="1" x14ac:dyDescent="0.2">
      <c r="A6925"/>
      <c r="B6925"/>
      <c r="C6925"/>
      <c r="D6925"/>
      <c r="E6925"/>
      <c r="F6925"/>
      <c r="G6925"/>
      <c r="H6925"/>
      <c r="I6925"/>
      <c r="J6925"/>
      <c r="K6925"/>
      <c r="L6925"/>
      <c r="M6925"/>
      <c r="N6925" s="117"/>
      <c r="O6925" s="117"/>
      <c r="P6925" s="117"/>
      <c r="Q6925" s="117"/>
      <c r="R6925" s="117"/>
    </row>
    <row r="6926" spans="1:18" s="81" customFormat="1" x14ac:dyDescent="0.2">
      <c r="A6926"/>
      <c r="B6926"/>
      <c r="C6926"/>
      <c r="D6926"/>
      <c r="E6926"/>
      <c r="F6926"/>
      <c r="G6926"/>
      <c r="H6926"/>
      <c r="I6926"/>
      <c r="J6926"/>
      <c r="K6926"/>
      <c r="L6926"/>
      <c r="M6926"/>
      <c r="N6926" s="117"/>
      <c r="O6926" s="117"/>
      <c r="P6926" s="117"/>
      <c r="Q6926" s="117"/>
      <c r="R6926" s="117"/>
    </row>
    <row r="6927" spans="1:18" s="81" customFormat="1" x14ac:dyDescent="0.2">
      <c r="A6927"/>
      <c r="B6927"/>
      <c r="C6927"/>
      <c r="D6927"/>
      <c r="E6927"/>
      <c r="F6927"/>
      <c r="G6927"/>
      <c r="H6927"/>
      <c r="I6927"/>
      <c r="J6927"/>
      <c r="K6927"/>
      <c r="L6927"/>
      <c r="M6927"/>
      <c r="N6927" s="117"/>
      <c r="O6927" s="117"/>
      <c r="P6927" s="117"/>
      <c r="Q6927" s="117"/>
      <c r="R6927" s="117"/>
    </row>
    <row r="6928" spans="1:18" s="81" customFormat="1" x14ac:dyDescent="0.2">
      <c r="A6928"/>
      <c r="B6928"/>
      <c r="C6928"/>
      <c r="D6928"/>
      <c r="E6928"/>
      <c r="F6928"/>
      <c r="G6928"/>
      <c r="H6928"/>
      <c r="I6928"/>
      <c r="J6928"/>
      <c r="K6928"/>
      <c r="L6928"/>
      <c r="M6928"/>
      <c r="N6928" s="117"/>
      <c r="O6928" s="117"/>
      <c r="P6928" s="117"/>
      <c r="Q6928" s="117"/>
      <c r="R6928" s="117"/>
    </row>
    <row r="6929" spans="1:18" s="81" customFormat="1" x14ac:dyDescent="0.2">
      <c r="A6929"/>
      <c r="B6929"/>
      <c r="C6929"/>
      <c r="D6929"/>
      <c r="E6929"/>
      <c r="F6929"/>
      <c r="G6929"/>
      <c r="H6929"/>
      <c r="I6929"/>
      <c r="J6929"/>
      <c r="K6929"/>
      <c r="L6929"/>
      <c r="M6929"/>
      <c r="N6929" s="117"/>
      <c r="O6929" s="117"/>
      <c r="P6929" s="117"/>
      <c r="Q6929" s="117"/>
      <c r="R6929" s="117"/>
    </row>
    <row r="6930" spans="1:18" s="81" customFormat="1" x14ac:dyDescent="0.2">
      <c r="A6930"/>
      <c r="B6930"/>
      <c r="C6930"/>
      <c r="D6930"/>
      <c r="E6930"/>
      <c r="F6930"/>
      <c r="G6930"/>
      <c r="H6930"/>
      <c r="I6930"/>
      <c r="J6930"/>
      <c r="K6930"/>
      <c r="L6930"/>
      <c r="M6930"/>
      <c r="N6930" s="117"/>
      <c r="O6930" s="117"/>
      <c r="P6930" s="117"/>
      <c r="Q6930" s="117"/>
      <c r="R6930" s="117"/>
    </row>
    <row r="6931" spans="1:18" s="81" customFormat="1" x14ac:dyDescent="0.2">
      <c r="A6931"/>
      <c r="B6931"/>
      <c r="C6931"/>
      <c r="D6931"/>
      <c r="E6931"/>
      <c r="F6931"/>
      <c r="G6931"/>
      <c r="H6931"/>
      <c r="I6931"/>
      <c r="J6931"/>
      <c r="K6931"/>
      <c r="L6931"/>
      <c r="M6931"/>
      <c r="N6931" s="117"/>
      <c r="O6931" s="117"/>
      <c r="P6931" s="117"/>
      <c r="Q6931" s="117"/>
      <c r="R6931" s="117"/>
    </row>
    <row r="6932" spans="1:18" s="81" customFormat="1" x14ac:dyDescent="0.2">
      <c r="A6932"/>
      <c r="B6932"/>
      <c r="C6932"/>
      <c r="D6932"/>
      <c r="E6932"/>
      <c r="F6932"/>
      <c r="G6932"/>
      <c r="H6932"/>
      <c r="I6932"/>
      <c r="J6932"/>
      <c r="K6932"/>
      <c r="L6932"/>
      <c r="M6932"/>
      <c r="N6932" s="117"/>
      <c r="O6932" s="117"/>
      <c r="P6932" s="117"/>
      <c r="Q6932" s="117"/>
      <c r="R6932" s="117"/>
    </row>
    <row r="6933" spans="1:18" s="81" customFormat="1" x14ac:dyDescent="0.2">
      <c r="A6933"/>
      <c r="B6933"/>
      <c r="C6933"/>
      <c r="D6933"/>
      <c r="E6933"/>
      <c r="F6933"/>
      <c r="G6933"/>
      <c r="H6933"/>
      <c r="I6933"/>
      <c r="J6933"/>
      <c r="K6933"/>
      <c r="L6933"/>
      <c r="M6933"/>
      <c r="N6933" s="117"/>
      <c r="O6933" s="117"/>
      <c r="P6933" s="117"/>
      <c r="Q6933" s="117"/>
      <c r="R6933" s="117"/>
    </row>
    <row r="6934" spans="1:18" s="81" customFormat="1" x14ac:dyDescent="0.2">
      <c r="A6934"/>
      <c r="B6934"/>
      <c r="C6934"/>
      <c r="D6934"/>
      <c r="E6934"/>
      <c r="F6934"/>
      <c r="G6934"/>
      <c r="H6934"/>
      <c r="I6934"/>
      <c r="J6934"/>
      <c r="K6934"/>
      <c r="L6934"/>
      <c r="M6934"/>
      <c r="N6934" s="117"/>
      <c r="O6934" s="117"/>
      <c r="P6934" s="117"/>
      <c r="Q6934" s="117"/>
      <c r="R6934" s="117"/>
    </row>
    <row r="6935" spans="1:18" s="81" customFormat="1" x14ac:dyDescent="0.2">
      <c r="A6935"/>
      <c r="B6935"/>
      <c r="C6935"/>
      <c r="D6935"/>
      <c r="E6935"/>
      <c r="F6935"/>
      <c r="G6935"/>
      <c r="H6935"/>
      <c r="I6935"/>
      <c r="J6935"/>
      <c r="K6935"/>
      <c r="L6935"/>
      <c r="M6935"/>
      <c r="N6935" s="117"/>
      <c r="O6935" s="117"/>
      <c r="P6935" s="117"/>
      <c r="Q6935" s="117"/>
      <c r="R6935" s="117"/>
    </row>
    <row r="6936" spans="1:18" s="81" customFormat="1" x14ac:dyDescent="0.2">
      <c r="A6936"/>
      <c r="B6936"/>
      <c r="C6936"/>
      <c r="D6936"/>
      <c r="E6936"/>
      <c r="F6936"/>
      <c r="G6936"/>
      <c r="H6936"/>
      <c r="I6936"/>
      <c r="J6936"/>
      <c r="K6936"/>
      <c r="L6936"/>
      <c r="M6936"/>
      <c r="N6936" s="117"/>
      <c r="O6936" s="117"/>
      <c r="P6936" s="117"/>
      <c r="Q6936" s="117"/>
      <c r="R6936" s="117"/>
    </row>
    <row r="6937" spans="1:18" s="81" customFormat="1" x14ac:dyDescent="0.2">
      <c r="A6937"/>
      <c r="B6937"/>
      <c r="C6937"/>
      <c r="D6937"/>
      <c r="E6937"/>
      <c r="F6937"/>
      <c r="G6937"/>
      <c r="H6937"/>
      <c r="I6937"/>
      <c r="J6937"/>
      <c r="K6937"/>
      <c r="L6937"/>
      <c r="M6937"/>
      <c r="N6937" s="117"/>
      <c r="O6937" s="117"/>
      <c r="P6937" s="117"/>
      <c r="Q6937" s="117"/>
      <c r="R6937" s="117"/>
    </row>
    <row r="6938" spans="1:18" s="81" customFormat="1" x14ac:dyDescent="0.2">
      <c r="A6938"/>
      <c r="B6938"/>
      <c r="C6938"/>
      <c r="D6938"/>
      <c r="E6938"/>
      <c r="F6938"/>
      <c r="G6938"/>
      <c r="H6938"/>
      <c r="I6938"/>
      <c r="J6938"/>
      <c r="K6938"/>
      <c r="L6938"/>
      <c r="M6938"/>
      <c r="N6938" s="117"/>
      <c r="O6938" s="117"/>
      <c r="P6938" s="117"/>
      <c r="Q6938" s="117"/>
      <c r="R6938" s="117"/>
    </row>
    <row r="6939" spans="1:18" s="81" customFormat="1" x14ac:dyDescent="0.2">
      <c r="A6939"/>
      <c r="B6939"/>
      <c r="C6939"/>
      <c r="D6939"/>
      <c r="E6939"/>
      <c r="F6939"/>
      <c r="G6939"/>
      <c r="H6939"/>
      <c r="I6939"/>
      <c r="J6939"/>
      <c r="K6939"/>
      <c r="L6939"/>
      <c r="M6939"/>
      <c r="N6939" s="117"/>
      <c r="O6939" s="117"/>
      <c r="P6939" s="117"/>
      <c r="Q6939" s="117"/>
      <c r="R6939" s="117"/>
    </row>
    <row r="6940" spans="1:18" s="81" customFormat="1" x14ac:dyDescent="0.2">
      <c r="A6940"/>
      <c r="B6940"/>
      <c r="C6940"/>
      <c r="D6940"/>
      <c r="E6940"/>
      <c r="F6940"/>
      <c r="G6940"/>
      <c r="H6940"/>
      <c r="I6940"/>
      <c r="J6940"/>
      <c r="K6940"/>
      <c r="L6940"/>
      <c r="M6940"/>
      <c r="N6940" s="117"/>
      <c r="O6940" s="117"/>
      <c r="P6940" s="117"/>
      <c r="Q6940" s="117"/>
      <c r="R6940" s="117"/>
    </row>
    <row r="6941" spans="1:18" s="81" customFormat="1" x14ac:dyDescent="0.2">
      <c r="A6941"/>
      <c r="B6941"/>
      <c r="C6941"/>
      <c r="D6941"/>
      <c r="E6941"/>
      <c r="F6941"/>
      <c r="G6941"/>
      <c r="H6941"/>
      <c r="I6941"/>
      <c r="J6941"/>
      <c r="K6941"/>
      <c r="L6941"/>
      <c r="M6941"/>
      <c r="N6941" s="117"/>
      <c r="O6941" s="117"/>
      <c r="P6941" s="117"/>
      <c r="Q6941" s="117"/>
      <c r="R6941" s="117"/>
    </row>
    <row r="6942" spans="1:18" s="81" customFormat="1" x14ac:dyDescent="0.2">
      <c r="A6942"/>
      <c r="B6942"/>
      <c r="C6942"/>
      <c r="D6942"/>
      <c r="E6942"/>
      <c r="F6942"/>
      <c r="G6942"/>
      <c r="H6942"/>
      <c r="I6942"/>
      <c r="J6942"/>
      <c r="K6942"/>
      <c r="L6942"/>
      <c r="M6942"/>
      <c r="N6942" s="117"/>
      <c r="O6942" s="117"/>
      <c r="P6942" s="117"/>
      <c r="Q6942" s="117"/>
      <c r="R6942" s="117"/>
    </row>
    <row r="6943" spans="1:18" s="81" customFormat="1" x14ac:dyDescent="0.2">
      <c r="A6943"/>
      <c r="B6943"/>
      <c r="C6943"/>
      <c r="D6943"/>
      <c r="E6943"/>
      <c r="F6943"/>
      <c r="G6943"/>
      <c r="H6943"/>
      <c r="I6943"/>
      <c r="J6943"/>
      <c r="K6943"/>
      <c r="L6943"/>
      <c r="M6943"/>
      <c r="N6943" s="117"/>
      <c r="O6943" s="117"/>
      <c r="P6943" s="117"/>
      <c r="Q6943" s="117"/>
      <c r="R6943" s="117"/>
    </row>
    <row r="6944" spans="1:18" s="81" customFormat="1" x14ac:dyDescent="0.2">
      <c r="A6944"/>
      <c r="B6944"/>
      <c r="C6944"/>
      <c r="D6944"/>
      <c r="E6944"/>
      <c r="F6944"/>
      <c r="G6944"/>
      <c r="H6944"/>
      <c r="I6944"/>
      <c r="J6944"/>
      <c r="K6944"/>
      <c r="L6944"/>
      <c r="M6944"/>
      <c r="N6944" s="117"/>
      <c r="O6944" s="117"/>
      <c r="P6944" s="117"/>
      <c r="Q6944" s="117"/>
      <c r="R6944" s="117"/>
    </row>
    <row r="6945" spans="1:18" s="81" customFormat="1" x14ac:dyDescent="0.2">
      <c r="A6945"/>
      <c r="B6945"/>
      <c r="C6945"/>
      <c r="D6945"/>
      <c r="E6945"/>
      <c r="F6945"/>
      <c r="G6945"/>
      <c r="H6945"/>
      <c r="I6945"/>
      <c r="J6945"/>
      <c r="K6945"/>
      <c r="L6945"/>
      <c r="M6945"/>
      <c r="N6945" s="117"/>
      <c r="O6945" s="117"/>
      <c r="P6945" s="117"/>
      <c r="Q6945" s="117"/>
      <c r="R6945" s="117"/>
    </row>
    <row r="6946" spans="1:18" s="81" customFormat="1" x14ac:dyDescent="0.2">
      <c r="A6946"/>
      <c r="B6946"/>
      <c r="C6946"/>
      <c r="D6946"/>
      <c r="E6946"/>
      <c r="F6946"/>
      <c r="G6946"/>
      <c r="H6946"/>
      <c r="I6946"/>
      <c r="J6946"/>
      <c r="K6946"/>
      <c r="L6946"/>
      <c r="M6946"/>
      <c r="N6946" s="117"/>
      <c r="O6946" s="117"/>
      <c r="P6946" s="117"/>
      <c r="Q6946" s="117"/>
      <c r="R6946" s="117"/>
    </row>
    <row r="6947" spans="1:18" s="81" customFormat="1" x14ac:dyDescent="0.2">
      <c r="A6947"/>
      <c r="B6947"/>
      <c r="C6947"/>
      <c r="D6947"/>
      <c r="E6947"/>
      <c r="F6947"/>
      <c r="G6947"/>
      <c r="H6947"/>
      <c r="I6947"/>
      <c r="J6947"/>
      <c r="K6947"/>
      <c r="L6947"/>
      <c r="M6947"/>
      <c r="N6947" s="117"/>
      <c r="O6947" s="117"/>
      <c r="P6947" s="117"/>
      <c r="Q6947" s="117"/>
      <c r="R6947" s="117"/>
    </row>
    <row r="6948" spans="1:18" s="81" customFormat="1" x14ac:dyDescent="0.2">
      <c r="A6948"/>
      <c r="B6948"/>
      <c r="C6948"/>
      <c r="D6948"/>
      <c r="E6948"/>
      <c r="F6948"/>
      <c r="G6948"/>
      <c r="H6948"/>
      <c r="I6948"/>
      <c r="J6948"/>
      <c r="K6948"/>
      <c r="L6948"/>
      <c r="M6948"/>
      <c r="N6948" s="117"/>
      <c r="O6948" s="117"/>
      <c r="P6948" s="117"/>
      <c r="Q6948" s="117"/>
      <c r="R6948" s="117"/>
    </row>
    <row r="6949" spans="1:18" s="81" customFormat="1" x14ac:dyDescent="0.2">
      <c r="A6949"/>
      <c r="B6949"/>
      <c r="C6949"/>
      <c r="D6949"/>
      <c r="E6949"/>
      <c r="F6949"/>
      <c r="G6949"/>
      <c r="H6949"/>
      <c r="I6949"/>
      <c r="J6949"/>
      <c r="K6949"/>
      <c r="L6949"/>
      <c r="M6949"/>
      <c r="N6949" s="117"/>
      <c r="O6949" s="117"/>
      <c r="P6949" s="117"/>
      <c r="Q6949" s="117"/>
      <c r="R6949" s="117"/>
    </row>
    <row r="6950" spans="1:18" s="81" customFormat="1" x14ac:dyDescent="0.2">
      <c r="A6950"/>
      <c r="B6950"/>
      <c r="C6950"/>
      <c r="D6950"/>
      <c r="E6950"/>
      <c r="F6950"/>
      <c r="G6950"/>
      <c r="H6950"/>
      <c r="I6950"/>
      <c r="J6950"/>
      <c r="K6950"/>
      <c r="L6950"/>
      <c r="M6950"/>
      <c r="N6950" s="117"/>
      <c r="O6950" s="117"/>
      <c r="P6950" s="117"/>
      <c r="Q6950" s="117"/>
      <c r="R6950" s="117"/>
    </row>
    <row r="6951" spans="1:18" s="81" customFormat="1" x14ac:dyDescent="0.2">
      <c r="A6951"/>
      <c r="B6951"/>
      <c r="C6951"/>
      <c r="D6951"/>
      <c r="E6951"/>
      <c r="F6951"/>
      <c r="G6951"/>
      <c r="H6951"/>
      <c r="I6951"/>
      <c r="J6951"/>
      <c r="K6951"/>
      <c r="L6951"/>
      <c r="M6951"/>
      <c r="N6951" s="117"/>
      <c r="O6951" s="117"/>
      <c r="P6951" s="117"/>
      <c r="Q6951" s="117"/>
      <c r="R6951" s="117"/>
    </row>
    <row r="6952" spans="1:18" s="81" customFormat="1" x14ac:dyDescent="0.2">
      <c r="A6952"/>
      <c r="B6952"/>
      <c r="C6952"/>
      <c r="D6952"/>
      <c r="E6952"/>
      <c r="F6952"/>
      <c r="G6952"/>
      <c r="H6952"/>
      <c r="I6952"/>
      <c r="J6952"/>
      <c r="K6952"/>
      <c r="L6952"/>
      <c r="M6952"/>
      <c r="N6952" s="117"/>
      <c r="O6952" s="117"/>
      <c r="P6952" s="117"/>
      <c r="Q6952" s="117"/>
      <c r="R6952" s="117"/>
    </row>
    <row r="6953" spans="1:18" s="81" customFormat="1" x14ac:dyDescent="0.2">
      <c r="A6953"/>
      <c r="B6953"/>
      <c r="C6953"/>
      <c r="D6953"/>
      <c r="E6953"/>
      <c r="F6953"/>
      <c r="G6953"/>
      <c r="H6953"/>
      <c r="I6953"/>
      <c r="J6953"/>
      <c r="K6953"/>
      <c r="L6953"/>
      <c r="M6953"/>
      <c r="N6953" s="117"/>
      <c r="O6953" s="117"/>
      <c r="P6953" s="117"/>
      <c r="Q6953" s="117"/>
      <c r="R6953" s="117"/>
    </row>
    <row r="6954" spans="1:18" s="81" customFormat="1" x14ac:dyDescent="0.2">
      <c r="A6954"/>
      <c r="B6954"/>
      <c r="C6954"/>
      <c r="D6954"/>
      <c r="E6954"/>
      <c r="F6954"/>
      <c r="G6954"/>
      <c r="H6954"/>
      <c r="I6954"/>
      <c r="J6954"/>
      <c r="K6954"/>
      <c r="L6954"/>
      <c r="M6954"/>
      <c r="N6954" s="117"/>
      <c r="O6954" s="117"/>
      <c r="P6954" s="117"/>
      <c r="Q6954" s="117"/>
      <c r="R6954" s="117"/>
    </row>
    <row r="6955" spans="1:18" s="81" customFormat="1" x14ac:dyDescent="0.2">
      <c r="A6955"/>
      <c r="B6955"/>
      <c r="C6955"/>
      <c r="D6955"/>
      <c r="E6955"/>
      <c r="F6955"/>
      <c r="G6955"/>
      <c r="H6955"/>
      <c r="I6955"/>
      <c r="J6955"/>
      <c r="K6955"/>
      <c r="L6955"/>
      <c r="M6955"/>
      <c r="N6955" s="117"/>
      <c r="O6955" s="117"/>
      <c r="P6955" s="117"/>
      <c r="Q6955" s="117"/>
      <c r="R6955" s="117"/>
    </row>
    <row r="6956" spans="1:18" s="81" customFormat="1" x14ac:dyDescent="0.2">
      <c r="A6956"/>
      <c r="B6956"/>
      <c r="C6956"/>
      <c r="D6956"/>
      <c r="E6956"/>
      <c r="F6956"/>
      <c r="G6956"/>
      <c r="H6956"/>
      <c r="I6956"/>
      <c r="J6956"/>
      <c r="K6956"/>
      <c r="L6956"/>
      <c r="M6956"/>
      <c r="N6956" s="117"/>
      <c r="O6956" s="117"/>
      <c r="P6956" s="117"/>
      <c r="Q6956" s="117"/>
      <c r="R6956" s="117"/>
    </row>
    <row r="6957" spans="1:18" s="81" customFormat="1" x14ac:dyDescent="0.2">
      <c r="A6957"/>
      <c r="B6957"/>
      <c r="C6957"/>
      <c r="D6957"/>
      <c r="E6957"/>
      <c r="F6957"/>
      <c r="G6957"/>
      <c r="H6957"/>
      <c r="I6957"/>
      <c r="J6957"/>
      <c r="K6957"/>
      <c r="L6957"/>
      <c r="M6957"/>
      <c r="N6957" s="117"/>
      <c r="O6957" s="117"/>
      <c r="P6957" s="117"/>
      <c r="Q6957" s="117"/>
      <c r="R6957" s="117"/>
    </row>
    <row r="6958" spans="1:18" s="81" customFormat="1" x14ac:dyDescent="0.2">
      <c r="A6958"/>
      <c r="B6958"/>
      <c r="C6958"/>
      <c r="D6958"/>
      <c r="E6958"/>
      <c r="F6958"/>
      <c r="G6958"/>
      <c r="H6958"/>
      <c r="I6958"/>
      <c r="J6958"/>
      <c r="K6958"/>
      <c r="L6958"/>
      <c r="M6958"/>
      <c r="N6958" s="117"/>
      <c r="O6958" s="117"/>
      <c r="P6958" s="117"/>
      <c r="Q6958" s="117"/>
      <c r="R6958" s="117"/>
    </row>
    <row r="6959" spans="1:18" s="81" customFormat="1" x14ac:dyDescent="0.2">
      <c r="A6959"/>
      <c r="B6959"/>
      <c r="C6959"/>
      <c r="D6959"/>
      <c r="E6959"/>
      <c r="F6959"/>
      <c r="G6959"/>
      <c r="H6959"/>
      <c r="I6959"/>
      <c r="J6959"/>
      <c r="K6959"/>
      <c r="L6959"/>
      <c r="M6959"/>
      <c r="N6959" s="117"/>
      <c r="O6959" s="117"/>
      <c r="P6959" s="117"/>
      <c r="Q6959" s="117"/>
      <c r="R6959" s="117"/>
    </row>
    <row r="6960" spans="1:18" s="81" customFormat="1" x14ac:dyDescent="0.2">
      <c r="A6960"/>
      <c r="B6960"/>
      <c r="C6960"/>
      <c r="D6960"/>
      <c r="E6960"/>
      <c r="F6960"/>
      <c r="G6960"/>
      <c r="H6960"/>
      <c r="I6960"/>
      <c r="J6960"/>
      <c r="K6960"/>
      <c r="L6960"/>
      <c r="M6960"/>
      <c r="N6960" s="117"/>
      <c r="O6960" s="117"/>
      <c r="P6960" s="117"/>
      <c r="Q6960" s="117"/>
      <c r="R6960" s="117"/>
    </row>
    <row r="6961" spans="1:18" s="81" customFormat="1" x14ac:dyDescent="0.2">
      <c r="A6961"/>
      <c r="B6961"/>
      <c r="C6961"/>
      <c r="D6961"/>
      <c r="E6961"/>
      <c r="F6961"/>
      <c r="G6961"/>
      <c r="H6961"/>
      <c r="I6961"/>
      <c r="J6961"/>
      <c r="K6961"/>
      <c r="L6961"/>
      <c r="M6961"/>
      <c r="N6961" s="117"/>
      <c r="O6961" s="117"/>
      <c r="P6961" s="117"/>
      <c r="Q6961" s="117"/>
      <c r="R6961" s="117"/>
    </row>
    <row r="6962" spans="1:18" s="81" customFormat="1" x14ac:dyDescent="0.2">
      <c r="A6962"/>
      <c r="B6962"/>
      <c r="C6962"/>
      <c r="D6962"/>
      <c r="E6962"/>
      <c r="F6962"/>
      <c r="G6962"/>
      <c r="H6962"/>
      <c r="I6962"/>
      <c r="J6962"/>
      <c r="K6962"/>
      <c r="L6962"/>
      <c r="M6962"/>
      <c r="N6962" s="117"/>
      <c r="O6962" s="117"/>
      <c r="P6962" s="117"/>
      <c r="Q6962" s="117"/>
      <c r="R6962" s="117"/>
    </row>
    <row r="6963" spans="1:18" s="81" customFormat="1" x14ac:dyDescent="0.2">
      <c r="A6963"/>
      <c r="B6963"/>
      <c r="C6963"/>
      <c r="D6963"/>
      <c r="E6963"/>
      <c r="F6963"/>
      <c r="G6963"/>
      <c r="H6963"/>
      <c r="I6963"/>
      <c r="J6963"/>
      <c r="K6963"/>
      <c r="L6963"/>
      <c r="M6963"/>
      <c r="N6963" s="117"/>
      <c r="O6963" s="117"/>
      <c r="P6963" s="117"/>
      <c r="Q6963" s="117"/>
      <c r="R6963" s="117"/>
    </row>
    <row r="6964" spans="1:18" s="81" customFormat="1" x14ac:dyDescent="0.2">
      <c r="A6964"/>
      <c r="B6964"/>
      <c r="C6964"/>
      <c r="D6964"/>
      <c r="E6964"/>
      <c r="F6964"/>
      <c r="G6964"/>
      <c r="H6964"/>
      <c r="I6964"/>
      <c r="J6964"/>
      <c r="K6964"/>
      <c r="L6964"/>
      <c r="M6964"/>
      <c r="N6964" s="117"/>
      <c r="O6964" s="117"/>
      <c r="P6964" s="117"/>
      <c r="Q6964" s="117"/>
      <c r="R6964" s="117"/>
    </row>
    <row r="6965" spans="1:18" s="81" customFormat="1" x14ac:dyDescent="0.2">
      <c r="A6965"/>
      <c r="B6965"/>
      <c r="C6965"/>
      <c r="D6965"/>
      <c r="E6965"/>
      <c r="F6965"/>
      <c r="G6965"/>
      <c r="H6965"/>
      <c r="I6965"/>
      <c r="J6965"/>
      <c r="K6965"/>
      <c r="L6965"/>
      <c r="M6965"/>
      <c r="N6965" s="117"/>
      <c r="O6965" s="117"/>
      <c r="P6965" s="117"/>
      <c r="Q6965" s="117"/>
      <c r="R6965" s="117"/>
    </row>
    <row r="6966" spans="1:18" s="81" customFormat="1" x14ac:dyDescent="0.2">
      <c r="A6966"/>
      <c r="B6966"/>
      <c r="C6966"/>
      <c r="D6966"/>
      <c r="E6966"/>
      <c r="F6966"/>
      <c r="G6966"/>
      <c r="H6966"/>
      <c r="I6966"/>
      <c r="J6966"/>
      <c r="K6966"/>
      <c r="L6966"/>
      <c r="M6966"/>
      <c r="N6966" s="117"/>
      <c r="O6966" s="117"/>
      <c r="P6966" s="117"/>
      <c r="Q6966" s="117"/>
      <c r="R6966" s="117"/>
    </row>
    <row r="6967" spans="1:18" s="81" customFormat="1" x14ac:dyDescent="0.2">
      <c r="A6967"/>
      <c r="B6967"/>
      <c r="C6967"/>
      <c r="D6967"/>
      <c r="E6967"/>
      <c r="F6967"/>
      <c r="G6967"/>
      <c r="H6967"/>
      <c r="I6967"/>
      <c r="J6967"/>
      <c r="K6967"/>
      <c r="L6967"/>
      <c r="M6967"/>
      <c r="N6967" s="117"/>
      <c r="O6967" s="117"/>
      <c r="P6967" s="117"/>
      <c r="Q6967" s="117"/>
      <c r="R6967" s="117"/>
    </row>
    <row r="6968" spans="1:18" s="81" customFormat="1" x14ac:dyDescent="0.2">
      <c r="A6968"/>
      <c r="B6968"/>
      <c r="C6968"/>
      <c r="D6968"/>
      <c r="E6968"/>
      <c r="F6968"/>
      <c r="G6968"/>
      <c r="H6968"/>
      <c r="I6968"/>
      <c r="J6968"/>
      <c r="K6968"/>
      <c r="L6968"/>
      <c r="M6968"/>
      <c r="N6968" s="117"/>
      <c r="O6968" s="117"/>
      <c r="P6968" s="117"/>
      <c r="Q6968" s="117"/>
      <c r="R6968" s="117"/>
    </row>
    <row r="6969" spans="1:18" s="81" customFormat="1" x14ac:dyDescent="0.2">
      <c r="A6969"/>
      <c r="B6969"/>
      <c r="C6969"/>
      <c r="D6969"/>
      <c r="E6969"/>
      <c r="F6969"/>
      <c r="G6969"/>
      <c r="H6969"/>
      <c r="I6969"/>
      <c r="J6969"/>
      <c r="K6969"/>
      <c r="L6969"/>
      <c r="M6969"/>
      <c r="N6969" s="117"/>
      <c r="O6969" s="117"/>
      <c r="P6969" s="117"/>
      <c r="Q6969" s="117"/>
      <c r="R6969" s="117"/>
    </row>
    <row r="6970" spans="1:18" s="81" customFormat="1" x14ac:dyDescent="0.2">
      <c r="A6970"/>
      <c r="B6970"/>
      <c r="C6970"/>
      <c r="D6970"/>
      <c r="E6970"/>
      <c r="F6970"/>
      <c r="G6970"/>
      <c r="H6970"/>
      <c r="I6970"/>
      <c r="J6970"/>
      <c r="K6970"/>
      <c r="L6970"/>
      <c r="M6970"/>
      <c r="N6970" s="117"/>
      <c r="O6970" s="117"/>
      <c r="P6970" s="117"/>
      <c r="Q6970" s="117"/>
      <c r="R6970" s="117"/>
    </row>
    <row r="6971" spans="1:18" s="81" customFormat="1" x14ac:dyDescent="0.2">
      <c r="A6971"/>
      <c r="B6971"/>
      <c r="C6971"/>
      <c r="D6971"/>
      <c r="E6971"/>
      <c r="F6971"/>
      <c r="G6971"/>
      <c r="H6971"/>
      <c r="I6971"/>
      <c r="J6971"/>
      <c r="K6971"/>
      <c r="L6971"/>
      <c r="M6971"/>
      <c r="N6971" s="117"/>
      <c r="O6971" s="117"/>
      <c r="P6971" s="117"/>
      <c r="Q6971" s="117"/>
      <c r="R6971" s="117"/>
    </row>
    <row r="6972" spans="1:18" s="81" customFormat="1" x14ac:dyDescent="0.2">
      <c r="A6972"/>
      <c r="B6972"/>
      <c r="C6972"/>
      <c r="D6972"/>
      <c r="E6972"/>
      <c r="F6972"/>
      <c r="G6972"/>
      <c r="H6972"/>
      <c r="I6972"/>
      <c r="J6972"/>
      <c r="K6972"/>
      <c r="L6972"/>
      <c r="M6972"/>
      <c r="N6972" s="117"/>
      <c r="O6972" s="117"/>
      <c r="P6972" s="117"/>
      <c r="Q6972" s="117"/>
      <c r="R6972" s="117"/>
    </row>
    <row r="6973" spans="1:18" s="81" customFormat="1" x14ac:dyDescent="0.2">
      <c r="A6973"/>
      <c r="B6973"/>
      <c r="C6973"/>
      <c r="D6973"/>
      <c r="E6973"/>
      <c r="F6973"/>
      <c r="G6973"/>
      <c r="H6973"/>
      <c r="I6973"/>
      <c r="J6973"/>
      <c r="K6973"/>
      <c r="L6973"/>
      <c r="M6973"/>
      <c r="N6973" s="117"/>
      <c r="O6973" s="117"/>
      <c r="P6973" s="117"/>
      <c r="Q6973" s="117"/>
      <c r="R6973" s="117"/>
    </row>
    <row r="6974" spans="1:18" s="81" customFormat="1" x14ac:dyDescent="0.2">
      <c r="A6974"/>
      <c r="B6974"/>
      <c r="C6974"/>
      <c r="D6974"/>
      <c r="E6974"/>
      <c r="F6974"/>
      <c r="G6974"/>
      <c r="H6974"/>
      <c r="I6974"/>
      <c r="J6974"/>
      <c r="K6974"/>
      <c r="L6974"/>
      <c r="M6974"/>
      <c r="N6974" s="117"/>
      <c r="O6974" s="117"/>
      <c r="P6974" s="117"/>
      <c r="Q6974" s="117"/>
      <c r="R6974" s="117"/>
    </row>
    <row r="6975" spans="1:18" s="81" customFormat="1" x14ac:dyDescent="0.2">
      <c r="A6975"/>
      <c r="B6975"/>
      <c r="C6975"/>
      <c r="D6975"/>
      <c r="E6975"/>
      <c r="F6975"/>
      <c r="G6975"/>
      <c r="H6975"/>
      <c r="I6975"/>
      <c r="J6975"/>
      <c r="K6975"/>
      <c r="L6975"/>
      <c r="M6975"/>
      <c r="N6975" s="117"/>
      <c r="O6975" s="117"/>
      <c r="P6975" s="117"/>
      <c r="Q6975" s="117"/>
      <c r="R6975" s="117"/>
    </row>
    <row r="6976" spans="1:18" s="81" customFormat="1" x14ac:dyDescent="0.2">
      <c r="A6976"/>
      <c r="B6976"/>
      <c r="C6976"/>
      <c r="D6976"/>
      <c r="E6976"/>
      <c r="F6976"/>
      <c r="G6976"/>
      <c r="H6976"/>
      <c r="I6976"/>
      <c r="J6976"/>
      <c r="K6976"/>
      <c r="L6976"/>
      <c r="M6976"/>
      <c r="N6976" s="117"/>
      <c r="O6976" s="117"/>
      <c r="P6976" s="117"/>
      <c r="Q6976" s="117"/>
      <c r="R6976" s="117"/>
    </row>
    <row r="6977" spans="1:18" s="81" customFormat="1" x14ac:dyDescent="0.2">
      <c r="A6977"/>
      <c r="B6977"/>
      <c r="C6977"/>
      <c r="D6977"/>
      <c r="E6977"/>
      <c r="F6977"/>
      <c r="G6977"/>
      <c r="H6977"/>
      <c r="I6977"/>
      <c r="J6977"/>
      <c r="K6977"/>
      <c r="L6977"/>
      <c r="M6977"/>
      <c r="N6977" s="117"/>
      <c r="O6977" s="117"/>
      <c r="P6977" s="117"/>
      <c r="Q6977" s="117"/>
      <c r="R6977" s="117"/>
    </row>
    <row r="6978" spans="1:18" s="81" customFormat="1" x14ac:dyDescent="0.2">
      <c r="A6978"/>
      <c r="B6978"/>
      <c r="C6978"/>
      <c r="D6978"/>
      <c r="E6978"/>
      <c r="F6978"/>
      <c r="G6978"/>
      <c r="H6978"/>
      <c r="I6978"/>
      <c r="J6978"/>
      <c r="K6978"/>
      <c r="L6978"/>
      <c r="M6978"/>
      <c r="N6978" s="117"/>
      <c r="O6978" s="117"/>
      <c r="P6978" s="117"/>
      <c r="Q6978" s="117"/>
      <c r="R6978" s="117"/>
    </row>
    <row r="6979" spans="1:18" s="81" customFormat="1" x14ac:dyDescent="0.2">
      <c r="A6979"/>
      <c r="B6979"/>
      <c r="C6979"/>
      <c r="D6979"/>
      <c r="E6979"/>
      <c r="F6979"/>
      <c r="G6979"/>
      <c r="H6979"/>
      <c r="I6979"/>
      <c r="J6979"/>
      <c r="K6979"/>
      <c r="L6979"/>
      <c r="M6979"/>
      <c r="N6979" s="117"/>
      <c r="O6979" s="117"/>
      <c r="P6979" s="117"/>
      <c r="Q6979" s="117"/>
      <c r="R6979" s="117"/>
    </row>
    <row r="6980" spans="1:18" s="81" customFormat="1" x14ac:dyDescent="0.2">
      <c r="A6980"/>
      <c r="B6980"/>
      <c r="C6980"/>
      <c r="D6980"/>
      <c r="E6980"/>
      <c r="F6980"/>
      <c r="G6980"/>
      <c r="H6980"/>
      <c r="I6980"/>
      <c r="J6980"/>
      <c r="K6980"/>
      <c r="L6980"/>
      <c r="M6980"/>
      <c r="N6980" s="117"/>
      <c r="O6980" s="117"/>
      <c r="P6980" s="117"/>
      <c r="Q6980" s="117"/>
      <c r="R6980" s="117"/>
    </row>
    <row r="6981" spans="1:18" s="81" customFormat="1" x14ac:dyDescent="0.2">
      <c r="A6981"/>
      <c r="B6981"/>
      <c r="C6981"/>
      <c r="D6981"/>
      <c r="E6981"/>
      <c r="F6981"/>
      <c r="G6981"/>
      <c r="H6981"/>
      <c r="I6981"/>
      <c r="J6981"/>
      <c r="K6981"/>
      <c r="L6981"/>
      <c r="M6981"/>
      <c r="N6981" s="117"/>
      <c r="O6981" s="117"/>
      <c r="P6981" s="117"/>
      <c r="Q6981" s="117"/>
      <c r="R6981" s="117"/>
    </row>
    <row r="6982" spans="1:18" s="81" customFormat="1" x14ac:dyDescent="0.2">
      <c r="A6982"/>
      <c r="B6982"/>
      <c r="C6982"/>
      <c r="D6982"/>
      <c r="E6982"/>
      <c r="F6982"/>
      <c r="G6982"/>
      <c r="H6982"/>
      <c r="I6982"/>
      <c r="J6982"/>
      <c r="K6982"/>
      <c r="L6982"/>
      <c r="M6982"/>
      <c r="N6982" s="117"/>
      <c r="O6982" s="117"/>
      <c r="P6982" s="117"/>
      <c r="Q6982" s="117"/>
      <c r="R6982" s="117"/>
    </row>
    <row r="6983" spans="1:18" s="81" customFormat="1" x14ac:dyDescent="0.2">
      <c r="A6983"/>
      <c r="B6983"/>
      <c r="C6983"/>
      <c r="D6983"/>
      <c r="E6983"/>
      <c r="F6983"/>
      <c r="G6983"/>
      <c r="H6983"/>
      <c r="I6983"/>
      <c r="J6983"/>
      <c r="K6983"/>
      <c r="L6983"/>
      <c r="M6983"/>
      <c r="N6983" s="117"/>
      <c r="O6983" s="117"/>
      <c r="P6983" s="117"/>
      <c r="Q6983" s="117"/>
      <c r="R6983" s="117"/>
    </row>
    <row r="6984" spans="1:18" s="81" customFormat="1" x14ac:dyDescent="0.2">
      <c r="A6984"/>
      <c r="B6984"/>
      <c r="C6984"/>
      <c r="D6984"/>
      <c r="E6984"/>
      <c r="F6984"/>
      <c r="G6984"/>
      <c r="H6984"/>
      <c r="I6984"/>
      <c r="J6984"/>
      <c r="K6984"/>
      <c r="L6984"/>
      <c r="M6984"/>
      <c r="N6984" s="117"/>
      <c r="O6984" s="117"/>
      <c r="P6984" s="117"/>
      <c r="Q6984" s="117"/>
      <c r="R6984" s="117"/>
    </row>
    <row r="6985" spans="1:18" s="81" customFormat="1" x14ac:dyDescent="0.2">
      <c r="A6985"/>
      <c r="B6985"/>
      <c r="C6985"/>
      <c r="D6985"/>
      <c r="E6985"/>
      <c r="F6985"/>
      <c r="G6985"/>
      <c r="H6985"/>
      <c r="I6985"/>
      <c r="J6985"/>
      <c r="K6985"/>
      <c r="L6985"/>
      <c r="M6985"/>
      <c r="N6985" s="117"/>
      <c r="O6985" s="117"/>
      <c r="P6985" s="117"/>
      <c r="Q6985" s="117"/>
      <c r="R6985" s="117"/>
    </row>
    <row r="6986" spans="1:18" s="81" customFormat="1" x14ac:dyDescent="0.2">
      <c r="A6986"/>
      <c r="B6986"/>
      <c r="C6986"/>
      <c r="D6986"/>
      <c r="E6986"/>
      <c r="F6986"/>
      <c r="G6986"/>
      <c r="H6986"/>
      <c r="I6986"/>
      <c r="J6986"/>
      <c r="K6986"/>
      <c r="L6986"/>
      <c r="M6986"/>
      <c r="N6986" s="117"/>
      <c r="O6986" s="117"/>
      <c r="P6986" s="117"/>
      <c r="Q6986" s="117"/>
      <c r="R6986" s="117"/>
    </row>
    <row r="6987" spans="1:18" s="81" customFormat="1" x14ac:dyDescent="0.2">
      <c r="A6987"/>
      <c r="B6987"/>
      <c r="C6987"/>
      <c r="D6987"/>
      <c r="E6987"/>
      <c r="F6987"/>
      <c r="G6987"/>
      <c r="H6987"/>
      <c r="I6987"/>
      <c r="J6987"/>
      <c r="K6987"/>
      <c r="L6987"/>
      <c r="M6987"/>
      <c r="N6987" s="117"/>
      <c r="O6987" s="117"/>
      <c r="P6987" s="117"/>
      <c r="Q6987" s="117"/>
      <c r="R6987" s="117"/>
    </row>
    <row r="6988" spans="1:18" s="81" customFormat="1" x14ac:dyDescent="0.2">
      <c r="A6988"/>
      <c r="B6988"/>
      <c r="C6988"/>
      <c r="D6988"/>
      <c r="E6988"/>
      <c r="F6988"/>
      <c r="G6988"/>
      <c r="H6988"/>
      <c r="I6988"/>
      <c r="J6988"/>
      <c r="K6988"/>
      <c r="L6988"/>
      <c r="M6988"/>
      <c r="N6988" s="117"/>
      <c r="O6988" s="117"/>
      <c r="P6988" s="117"/>
      <c r="Q6988" s="117"/>
      <c r="R6988" s="117"/>
    </row>
    <row r="6989" spans="1:18" s="81" customFormat="1" x14ac:dyDescent="0.2">
      <c r="A6989"/>
      <c r="B6989"/>
      <c r="C6989"/>
      <c r="D6989"/>
      <c r="E6989"/>
      <c r="F6989"/>
      <c r="G6989"/>
      <c r="H6989"/>
      <c r="I6989"/>
      <c r="J6989"/>
      <c r="K6989"/>
      <c r="L6989"/>
      <c r="M6989"/>
      <c r="N6989" s="117"/>
      <c r="O6989" s="117"/>
      <c r="P6989" s="117"/>
      <c r="Q6989" s="117"/>
      <c r="R6989" s="117"/>
    </row>
    <row r="6990" spans="1:18" s="81" customFormat="1" x14ac:dyDescent="0.2">
      <c r="A6990"/>
      <c r="B6990"/>
      <c r="C6990"/>
      <c r="D6990"/>
      <c r="E6990"/>
      <c r="F6990"/>
      <c r="G6990"/>
      <c r="H6990"/>
      <c r="I6990"/>
      <c r="J6990"/>
      <c r="K6990"/>
      <c r="L6990"/>
      <c r="M6990"/>
      <c r="N6990" s="117"/>
      <c r="O6990" s="117"/>
      <c r="P6990" s="117"/>
      <c r="Q6990" s="117"/>
      <c r="R6990" s="117"/>
    </row>
    <row r="6991" spans="1:18" s="81" customFormat="1" x14ac:dyDescent="0.2">
      <c r="A6991"/>
      <c r="B6991"/>
      <c r="C6991"/>
      <c r="D6991"/>
      <c r="E6991"/>
      <c r="F6991"/>
      <c r="G6991"/>
      <c r="H6991"/>
      <c r="I6991"/>
      <c r="J6991"/>
      <c r="K6991"/>
      <c r="L6991"/>
      <c r="M6991"/>
      <c r="N6991" s="117"/>
      <c r="O6991" s="117"/>
      <c r="P6991" s="117"/>
      <c r="Q6991" s="117"/>
      <c r="R6991" s="117"/>
    </row>
    <row r="6992" spans="1:18" s="81" customFormat="1" x14ac:dyDescent="0.2">
      <c r="A6992"/>
      <c r="B6992"/>
      <c r="C6992"/>
      <c r="D6992"/>
      <c r="E6992"/>
      <c r="F6992"/>
      <c r="G6992"/>
      <c r="H6992"/>
      <c r="I6992"/>
      <c r="J6992"/>
      <c r="K6992"/>
      <c r="L6992"/>
      <c r="M6992"/>
      <c r="N6992" s="117"/>
      <c r="O6992" s="117"/>
      <c r="P6992" s="117"/>
      <c r="Q6992" s="117"/>
      <c r="R6992" s="117"/>
    </row>
    <row r="6993" spans="1:18" s="81" customFormat="1" x14ac:dyDescent="0.2">
      <c r="A6993"/>
      <c r="B6993"/>
      <c r="C6993"/>
      <c r="D6993"/>
      <c r="E6993"/>
      <c r="F6993"/>
      <c r="G6993"/>
      <c r="H6993"/>
      <c r="I6993"/>
      <c r="J6993"/>
      <c r="K6993"/>
      <c r="L6993"/>
      <c r="M6993"/>
      <c r="N6993" s="117"/>
      <c r="O6993" s="117"/>
      <c r="P6993" s="117"/>
      <c r="Q6993" s="117"/>
      <c r="R6993" s="117"/>
    </row>
    <row r="6994" spans="1:18" s="81" customFormat="1" x14ac:dyDescent="0.2">
      <c r="A6994"/>
      <c r="B6994"/>
      <c r="C6994"/>
      <c r="D6994"/>
      <c r="E6994"/>
      <c r="F6994"/>
      <c r="G6994"/>
      <c r="H6994"/>
      <c r="I6994"/>
      <c r="J6994"/>
      <c r="K6994"/>
      <c r="L6994"/>
      <c r="M6994"/>
      <c r="N6994" s="117"/>
      <c r="O6994" s="117"/>
      <c r="P6994" s="117"/>
      <c r="Q6994" s="117"/>
      <c r="R6994" s="117"/>
    </row>
    <row r="6995" spans="1:18" s="81" customFormat="1" x14ac:dyDescent="0.2">
      <c r="A6995"/>
      <c r="B6995"/>
      <c r="C6995"/>
      <c r="D6995"/>
      <c r="E6995"/>
      <c r="F6995"/>
      <c r="G6995"/>
      <c r="H6995"/>
      <c r="I6995"/>
      <c r="J6995"/>
      <c r="K6995"/>
      <c r="L6995"/>
      <c r="M6995"/>
      <c r="N6995" s="117"/>
      <c r="O6995" s="117"/>
      <c r="P6995" s="117"/>
      <c r="Q6995" s="117"/>
      <c r="R6995" s="117"/>
    </row>
    <row r="6996" spans="1:18" s="81" customFormat="1" x14ac:dyDescent="0.2">
      <c r="A6996"/>
      <c r="B6996"/>
      <c r="C6996"/>
      <c r="D6996"/>
      <c r="E6996"/>
      <c r="F6996"/>
      <c r="G6996"/>
      <c r="H6996"/>
      <c r="I6996"/>
      <c r="J6996"/>
      <c r="K6996"/>
      <c r="L6996"/>
      <c r="M6996"/>
      <c r="N6996" s="117"/>
      <c r="O6996" s="117"/>
      <c r="P6996" s="117"/>
      <c r="Q6996" s="117"/>
      <c r="R6996" s="117"/>
    </row>
    <row r="6997" spans="1:18" s="81" customFormat="1" x14ac:dyDescent="0.2">
      <c r="A6997"/>
      <c r="B6997"/>
      <c r="C6997"/>
      <c r="D6997"/>
      <c r="E6997"/>
      <c r="F6997"/>
      <c r="G6997"/>
      <c r="H6997"/>
      <c r="I6997"/>
      <c r="J6997"/>
      <c r="K6997"/>
      <c r="L6997"/>
      <c r="M6997"/>
      <c r="N6997" s="117"/>
      <c r="O6997" s="117"/>
      <c r="P6997" s="117"/>
      <c r="Q6997" s="117"/>
      <c r="R6997" s="117"/>
    </row>
    <row r="6998" spans="1:18" s="81" customFormat="1" x14ac:dyDescent="0.2">
      <c r="A6998"/>
      <c r="B6998"/>
      <c r="C6998"/>
      <c r="D6998"/>
      <c r="E6998"/>
      <c r="F6998"/>
      <c r="G6998"/>
      <c r="H6998"/>
      <c r="I6998"/>
      <c r="J6998"/>
      <c r="K6998"/>
      <c r="L6998"/>
      <c r="M6998"/>
      <c r="N6998" s="117"/>
      <c r="O6998" s="117"/>
      <c r="P6998" s="117"/>
      <c r="Q6998" s="117"/>
      <c r="R6998" s="117"/>
    </row>
    <row r="6999" spans="1:18" s="81" customFormat="1" x14ac:dyDescent="0.2">
      <c r="A6999"/>
      <c r="B6999"/>
      <c r="C6999"/>
      <c r="D6999"/>
      <c r="E6999"/>
      <c r="F6999"/>
      <c r="G6999"/>
      <c r="H6999"/>
      <c r="I6999"/>
      <c r="J6999"/>
      <c r="K6999"/>
      <c r="L6999"/>
      <c r="M6999"/>
      <c r="N6999" s="117"/>
      <c r="O6999" s="117"/>
      <c r="P6999" s="117"/>
      <c r="Q6999" s="117"/>
      <c r="R6999" s="117"/>
    </row>
    <row r="7000" spans="1:18" s="81" customFormat="1" x14ac:dyDescent="0.2">
      <c r="A7000"/>
      <c r="B7000"/>
      <c r="C7000"/>
      <c r="D7000"/>
      <c r="E7000"/>
      <c r="F7000"/>
      <c r="G7000"/>
      <c r="H7000"/>
      <c r="I7000"/>
      <c r="J7000"/>
      <c r="K7000"/>
      <c r="L7000"/>
      <c r="M7000"/>
      <c r="N7000" s="117"/>
      <c r="O7000" s="117"/>
      <c r="P7000" s="117"/>
      <c r="Q7000" s="117"/>
      <c r="R7000" s="117"/>
    </row>
    <row r="7001" spans="1:18" s="81" customFormat="1" x14ac:dyDescent="0.2">
      <c r="A7001"/>
      <c r="B7001"/>
      <c r="C7001"/>
      <c r="D7001"/>
      <c r="E7001"/>
      <c r="F7001"/>
      <c r="G7001"/>
      <c r="H7001"/>
      <c r="I7001"/>
      <c r="J7001"/>
      <c r="K7001"/>
      <c r="L7001"/>
      <c r="M7001"/>
      <c r="N7001" s="117"/>
      <c r="O7001" s="117"/>
      <c r="P7001" s="117"/>
      <c r="Q7001" s="117"/>
      <c r="R7001" s="117"/>
    </row>
    <row r="7002" spans="1:18" s="81" customFormat="1" x14ac:dyDescent="0.2">
      <c r="A7002"/>
      <c r="B7002"/>
      <c r="C7002"/>
      <c r="D7002"/>
      <c r="E7002"/>
      <c r="F7002"/>
      <c r="G7002"/>
      <c r="H7002"/>
      <c r="I7002"/>
      <c r="J7002"/>
      <c r="K7002"/>
      <c r="L7002"/>
      <c r="M7002"/>
      <c r="N7002" s="117"/>
      <c r="O7002" s="117"/>
      <c r="P7002" s="117"/>
      <c r="Q7002" s="117"/>
      <c r="R7002" s="117"/>
    </row>
    <row r="7003" spans="1:18" s="81" customFormat="1" x14ac:dyDescent="0.2">
      <c r="A7003"/>
      <c r="B7003"/>
      <c r="C7003"/>
      <c r="D7003"/>
      <c r="E7003"/>
      <c r="F7003"/>
      <c r="G7003"/>
      <c r="H7003"/>
      <c r="I7003"/>
      <c r="J7003"/>
      <c r="K7003"/>
      <c r="L7003"/>
      <c r="M7003"/>
      <c r="N7003" s="117"/>
      <c r="O7003" s="117"/>
      <c r="P7003" s="117"/>
      <c r="Q7003" s="117"/>
      <c r="R7003" s="117"/>
    </row>
    <row r="7004" spans="1:18" s="81" customFormat="1" x14ac:dyDescent="0.2">
      <c r="A7004"/>
      <c r="B7004"/>
      <c r="C7004"/>
      <c r="D7004"/>
      <c r="E7004"/>
      <c r="F7004"/>
      <c r="G7004"/>
      <c r="H7004"/>
      <c r="I7004"/>
      <c r="J7004"/>
      <c r="K7004"/>
      <c r="L7004"/>
      <c r="M7004"/>
      <c r="N7004" s="117"/>
      <c r="O7004" s="117"/>
      <c r="P7004" s="117"/>
      <c r="Q7004" s="117"/>
      <c r="R7004" s="117"/>
    </row>
    <row r="7005" spans="1:18" s="81" customFormat="1" x14ac:dyDescent="0.2">
      <c r="A7005"/>
      <c r="B7005"/>
      <c r="C7005"/>
      <c r="D7005"/>
      <c r="E7005"/>
      <c r="F7005"/>
      <c r="G7005"/>
      <c r="H7005"/>
      <c r="I7005"/>
      <c r="J7005"/>
      <c r="K7005"/>
      <c r="L7005"/>
      <c r="M7005"/>
      <c r="N7005" s="117"/>
      <c r="O7005" s="117"/>
      <c r="P7005" s="117"/>
      <c r="Q7005" s="117"/>
      <c r="R7005" s="117"/>
    </row>
    <row r="7006" spans="1:18" s="81" customFormat="1" x14ac:dyDescent="0.2">
      <c r="A7006"/>
      <c r="B7006"/>
      <c r="C7006"/>
      <c r="D7006"/>
      <c r="E7006"/>
      <c r="F7006"/>
      <c r="G7006"/>
      <c r="H7006"/>
      <c r="I7006"/>
      <c r="J7006"/>
      <c r="K7006"/>
      <c r="L7006"/>
      <c r="M7006"/>
      <c r="N7006" s="117"/>
      <c r="O7006" s="117"/>
      <c r="P7006" s="117"/>
      <c r="Q7006" s="117"/>
      <c r="R7006" s="117"/>
    </row>
    <row r="7007" spans="1:18" s="81" customFormat="1" x14ac:dyDescent="0.2">
      <c r="A7007"/>
      <c r="B7007"/>
      <c r="C7007"/>
      <c r="D7007"/>
      <c r="E7007"/>
      <c r="F7007"/>
      <c r="G7007"/>
      <c r="H7007"/>
      <c r="I7007"/>
      <c r="J7007"/>
      <c r="K7007"/>
      <c r="L7007"/>
      <c r="M7007"/>
      <c r="N7007" s="117"/>
      <c r="O7007" s="117"/>
      <c r="P7007" s="117"/>
      <c r="Q7007" s="117"/>
      <c r="R7007" s="117"/>
    </row>
    <row r="7008" spans="1:18" s="81" customFormat="1" x14ac:dyDescent="0.2">
      <c r="A7008"/>
      <c r="B7008"/>
      <c r="C7008"/>
      <c r="D7008"/>
      <c r="E7008"/>
      <c r="F7008"/>
      <c r="G7008"/>
      <c r="H7008"/>
      <c r="I7008"/>
      <c r="J7008"/>
      <c r="K7008"/>
      <c r="L7008"/>
      <c r="M7008"/>
      <c r="N7008" s="117"/>
      <c r="O7008" s="117"/>
      <c r="P7008" s="117"/>
      <c r="Q7008" s="117"/>
      <c r="R7008" s="117"/>
    </row>
    <row r="7009" spans="1:18" s="81" customFormat="1" x14ac:dyDescent="0.2">
      <c r="A7009"/>
      <c r="B7009"/>
      <c r="C7009"/>
      <c r="D7009"/>
      <c r="E7009"/>
      <c r="F7009"/>
      <c r="G7009"/>
      <c r="H7009"/>
      <c r="I7009"/>
      <c r="J7009"/>
      <c r="K7009"/>
      <c r="L7009"/>
      <c r="M7009"/>
      <c r="N7009" s="117"/>
      <c r="O7009" s="117"/>
      <c r="P7009" s="117"/>
      <c r="Q7009" s="117"/>
      <c r="R7009" s="117"/>
    </row>
    <row r="7010" spans="1:18" s="81" customFormat="1" x14ac:dyDescent="0.2">
      <c r="A7010"/>
      <c r="B7010"/>
      <c r="C7010"/>
      <c r="D7010"/>
      <c r="E7010"/>
      <c r="F7010"/>
      <c r="G7010"/>
      <c r="H7010"/>
      <c r="I7010"/>
      <c r="J7010"/>
      <c r="K7010"/>
      <c r="L7010"/>
      <c r="M7010"/>
      <c r="N7010" s="117"/>
      <c r="O7010" s="117"/>
      <c r="P7010" s="117"/>
      <c r="Q7010" s="117"/>
      <c r="R7010" s="117"/>
    </row>
    <row r="7011" spans="1:18" s="81" customFormat="1" x14ac:dyDescent="0.2">
      <c r="A7011"/>
      <c r="B7011"/>
      <c r="C7011"/>
      <c r="D7011"/>
      <c r="E7011"/>
      <c r="F7011"/>
      <c r="G7011"/>
      <c r="H7011"/>
      <c r="I7011"/>
      <c r="J7011"/>
      <c r="K7011"/>
      <c r="L7011"/>
      <c r="M7011"/>
      <c r="N7011" s="117"/>
      <c r="O7011" s="117"/>
      <c r="P7011" s="117"/>
      <c r="Q7011" s="117"/>
      <c r="R7011" s="117"/>
    </row>
    <row r="7012" spans="1:18" s="81" customFormat="1" x14ac:dyDescent="0.2">
      <c r="A7012"/>
      <c r="B7012"/>
      <c r="C7012"/>
      <c r="D7012"/>
      <c r="E7012"/>
      <c r="F7012"/>
      <c r="G7012"/>
      <c r="H7012"/>
      <c r="I7012"/>
      <c r="J7012"/>
      <c r="K7012"/>
      <c r="L7012"/>
      <c r="M7012"/>
      <c r="N7012" s="117"/>
      <c r="O7012" s="117"/>
      <c r="P7012" s="117"/>
      <c r="Q7012" s="117"/>
      <c r="R7012" s="117"/>
    </row>
    <row r="7013" spans="1:18" s="81" customFormat="1" x14ac:dyDescent="0.2">
      <c r="A7013"/>
      <c r="B7013"/>
      <c r="C7013"/>
      <c r="D7013"/>
      <c r="E7013"/>
      <c r="F7013"/>
      <c r="G7013"/>
      <c r="H7013"/>
      <c r="I7013"/>
      <c r="J7013"/>
      <c r="K7013"/>
      <c r="L7013"/>
      <c r="M7013"/>
      <c r="N7013" s="117"/>
      <c r="O7013" s="117"/>
      <c r="P7013" s="117"/>
      <c r="Q7013" s="117"/>
      <c r="R7013" s="117"/>
    </row>
    <row r="7014" spans="1:18" s="81" customFormat="1" x14ac:dyDescent="0.2">
      <c r="A7014"/>
      <c r="B7014"/>
      <c r="C7014"/>
      <c r="D7014"/>
      <c r="E7014"/>
      <c r="F7014"/>
      <c r="G7014"/>
      <c r="H7014"/>
      <c r="I7014"/>
      <c r="J7014"/>
      <c r="K7014"/>
      <c r="L7014"/>
      <c r="M7014"/>
      <c r="N7014" s="117"/>
      <c r="O7014" s="117"/>
      <c r="P7014" s="117"/>
      <c r="Q7014" s="117"/>
      <c r="R7014" s="117"/>
    </row>
    <row r="7015" spans="1:18" s="81" customFormat="1" x14ac:dyDescent="0.2">
      <c r="A7015"/>
      <c r="B7015"/>
      <c r="C7015"/>
      <c r="D7015"/>
      <c r="E7015"/>
      <c r="F7015"/>
      <c r="G7015"/>
      <c r="H7015"/>
      <c r="I7015"/>
      <c r="J7015"/>
      <c r="K7015"/>
      <c r="L7015"/>
      <c r="M7015"/>
      <c r="N7015" s="117"/>
      <c r="O7015" s="117"/>
      <c r="P7015" s="117"/>
      <c r="Q7015" s="117"/>
      <c r="R7015" s="117"/>
    </row>
    <row r="7016" spans="1:18" s="81" customFormat="1" x14ac:dyDescent="0.2">
      <c r="A7016"/>
      <c r="B7016"/>
      <c r="C7016"/>
      <c r="D7016"/>
      <c r="E7016"/>
      <c r="F7016"/>
      <c r="G7016"/>
      <c r="H7016"/>
      <c r="I7016"/>
      <c r="J7016"/>
      <c r="K7016"/>
      <c r="L7016"/>
      <c r="M7016"/>
      <c r="N7016" s="117"/>
      <c r="O7016" s="117"/>
      <c r="P7016" s="117"/>
      <c r="Q7016" s="117"/>
      <c r="R7016" s="117"/>
    </row>
    <row r="7017" spans="1:18" s="81" customFormat="1" x14ac:dyDescent="0.2">
      <c r="A7017"/>
      <c r="B7017"/>
      <c r="C7017"/>
      <c r="D7017"/>
      <c r="E7017"/>
      <c r="F7017"/>
      <c r="G7017"/>
      <c r="H7017"/>
      <c r="I7017"/>
      <c r="J7017"/>
      <c r="K7017"/>
      <c r="L7017"/>
      <c r="M7017"/>
      <c r="N7017" s="117"/>
      <c r="O7017" s="117"/>
      <c r="P7017" s="117"/>
      <c r="Q7017" s="117"/>
      <c r="R7017" s="117"/>
    </row>
    <row r="7018" spans="1:18" s="81" customFormat="1" x14ac:dyDescent="0.2">
      <c r="A7018"/>
      <c r="B7018"/>
      <c r="C7018"/>
      <c r="D7018"/>
      <c r="E7018"/>
      <c r="F7018"/>
      <c r="G7018"/>
      <c r="H7018"/>
      <c r="I7018"/>
      <c r="J7018"/>
      <c r="K7018"/>
      <c r="L7018"/>
      <c r="M7018"/>
      <c r="N7018" s="117"/>
      <c r="O7018" s="117"/>
      <c r="P7018" s="117"/>
      <c r="Q7018" s="117"/>
      <c r="R7018" s="117"/>
    </row>
    <row r="7019" spans="1:18" s="81" customFormat="1" x14ac:dyDescent="0.2">
      <c r="A7019"/>
      <c r="B7019"/>
      <c r="C7019"/>
      <c r="D7019"/>
      <c r="E7019"/>
      <c r="F7019"/>
      <c r="G7019"/>
      <c r="H7019"/>
      <c r="I7019"/>
      <c r="J7019"/>
      <c r="K7019"/>
      <c r="L7019"/>
      <c r="M7019"/>
      <c r="N7019" s="117"/>
      <c r="O7019" s="117"/>
      <c r="P7019" s="117"/>
      <c r="Q7019" s="117"/>
      <c r="R7019" s="117"/>
    </row>
    <row r="7020" spans="1:18" s="81" customFormat="1" x14ac:dyDescent="0.2">
      <c r="A7020"/>
      <c r="B7020"/>
      <c r="C7020"/>
      <c r="D7020"/>
      <c r="E7020"/>
      <c r="F7020"/>
      <c r="G7020"/>
      <c r="H7020"/>
      <c r="I7020"/>
      <c r="J7020"/>
      <c r="K7020"/>
      <c r="L7020"/>
      <c r="M7020"/>
      <c r="N7020" s="117"/>
      <c r="O7020" s="117"/>
      <c r="P7020" s="117"/>
      <c r="Q7020" s="117"/>
      <c r="R7020" s="117"/>
    </row>
    <row r="7021" spans="1:18" s="81" customFormat="1" x14ac:dyDescent="0.2">
      <c r="A7021"/>
      <c r="B7021"/>
      <c r="C7021"/>
      <c r="D7021"/>
      <c r="E7021"/>
      <c r="F7021"/>
      <c r="G7021"/>
      <c r="H7021"/>
      <c r="I7021"/>
      <c r="J7021"/>
      <c r="K7021"/>
      <c r="L7021"/>
      <c r="M7021"/>
      <c r="N7021" s="117"/>
      <c r="O7021" s="117"/>
      <c r="P7021" s="117"/>
      <c r="Q7021" s="117"/>
      <c r="R7021" s="117"/>
    </row>
    <row r="7022" spans="1:18" s="81" customFormat="1" x14ac:dyDescent="0.2">
      <c r="A7022"/>
      <c r="B7022"/>
      <c r="C7022"/>
      <c r="D7022"/>
      <c r="E7022"/>
      <c r="F7022"/>
      <c r="G7022"/>
      <c r="H7022"/>
      <c r="I7022"/>
      <c r="J7022"/>
      <c r="K7022"/>
      <c r="L7022"/>
      <c r="M7022"/>
      <c r="N7022" s="117"/>
      <c r="O7022" s="117"/>
      <c r="P7022" s="117"/>
      <c r="Q7022" s="117"/>
      <c r="R7022" s="117"/>
    </row>
    <row r="7023" spans="1:18" s="81" customFormat="1" x14ac:dyDescent="0.2">
      <c r="A7023"/>
      <c r="B7023"/>
      <c r="C7023"/>
      <c r="D7023"/>
      <c r="E7023"/>
      <c r="F7023"/>
      <c r="G7023"/>
      <c r="H7023"/>
      <c r="I7023"/>
      <c r="J7023"/>
      <c r="K7023"/>
      <c r="L7023"/>
      <c r="M7023"/>
      <c r="N7023" s="117"/>
      <c r="O7023" s="117"/>
      <c r="P7023" s="117"/>
      <c r="Q7023" s="117"/>
      <c r="R7023" s="117"/>
    </row>
    <row r="7024" spans="1:18" s="81" customFormat="1" x14ac:dyDescent="0.2">
      <c r="A7024"/>
      <c r="B7024"/>
      <c r="C7024"/>
      <c r="D7024"/>
      <c r="E7024"/>
      <c r="F7024"/>
      <c r="G7024"/>
      <c r="H7024"/>
      <c r="I7024"/>
      <c r="J7024"/>
      <c r="K7024"/>
      <c r="L7024"/>
      <c r="M7024"/>
      <c r="N7024" s="117"/>
      <c r="O7024" s="117"/>
      <c r="P7024" s="117"/>
      <c r="Q7024" s="117"/>
      <c r="R7024" s="117"/>
    </row>
    <row r="7025" spans="1:18" s="81" customFormat="1" x14ac:dyDescent="0.2">
      <c r="A7025"/>
      <c r="B7025"/>
      <c r="C7025"/>
      <c r="D7025"/>
      <c r="E7025"/>
      <c r="F7025"/>
      <c r="G7025"/>
      <c r="H7025"/>
      <c r="I7025"/>
      <c r="J7025"/>
      <c r="K7025"/>
      <c r="L7025"/>
      <c r="M7025"/>
      <c r="N7025" s="117"/>
      <c r="O7025" s="117"/>
      <c r="P7025" s="117"/>
      <c r="Q7025" s="117"/>
      <c r="R7025" s="117"/>
    </row>
    <row r="7026" spans="1:18" s="81" customFormat="1" x14ac:dyDescent="0.2">
      <c r="A7026"/>
      <c r="B7026"/>
      <c r="C7026"/>
      <c r="D7026"/>
      <c r="E7026"/>
      <c r="F7026"/>
      <c r="G7026"/>
      <c r="H7026"/>
      <c r="I7026"/>
      <c r="J7026"/>
      <c r="K7026"/>
      <c r="L7026"/>
      <c r="M7026"/>
      <c r="N7026" s="117"/>
      <c r="O7026" s="117"/>
      <c r="P7026" s="117"/>
      <c r="Q7026" s="117"/>
      <c r="R7026" s="117"/>
    </row>
    <row r="7027" spans="1:18" s="81" customFormat="1" x14ac:dyDescent="0.2">
      <c r="A7027"/>
      <c r="B7027"/>
      <c r="C7027"/>
      <c r="D7027"/>
      <c r="E7027"/>
      <c r="F7027"/>
      <c r="G7027"/>
      <c r="H7027"/>
      <c r="I7027"/>
      <c r="J7027"/>
      <c r="K7027"/>
      <c r="L7027"/>
      <c r="M7027"/>
      <c r="N7027" s="117"/>
      <c r="O7027" s="117"/>
      <c r="P7027" s="117"/>
      <c r="Q7027" s="117"/>
      <c r="R7027" s="117"/>
    </row>
    <row r="7028" spans="1:18" s="81" customFormat="1" x14ac:dyDescent="0.2">
      <c r="A7028"/>
      <c r="B7028"/>
      <c r="C7028"/>
      <c r="D7028"/>
      <c r="E7028"/>
      <c r="F7028"/>
      <c r="G7028"/>
      <c r="H7028"/>
      <c r="I7028"/>
      <c r="J7028"/>
      <c r="K7028"/>
      <c r="L7028"/>
      <c r="M7028"/>
      <c r="N7028" s="117"/>
      <c r="O7028" s="117"/>
      <c r="P7028" s="117"/>
      <c r="Q7028" s="117"/>
      <c r="R7028" s="117"/>
    </row>
    <row r="7029" spans="1:18" s="81" customFormat="1" x14ac:dyDescent="0.2">
      <c r="A7029"/>
      <c r="B7029"/>
      <c r="C7029"/>
      <c r="D7029"/>
      <c r="E7029"/>
      <c r="F7029"/>
      <c r="G7029"/>
      <c r="H7029"/>
      <c r="I7029"/>
      <c r="J7029"/>
      <c r="K7029"/>
      <c r="L7029"/>
      <c r="M7029"/>
      <c r="N7029" s="117"/>
      <c r="O7029" s="117"/>
      <c r="P7029" s="117"/>
      <c r="Q7029" s="117"/>
      <c r="R7029" s="117"/>
    </row>
    <row r="7030" spans="1:18" s="81" customFormat="1" x14ac:dyDescent="0.2">
      <c r="A7030"/>
      <c r="B7030"/>
      <c r="C7030"/>
      <c r="D7030"/>
      <c r="E7030"/>
      <c r="F7030"/>
      <c r="G7030"/>
      <c r="H7030"/>
      <c r="I7030"/>
      <c r="J7030"/>
      <c r="K7030"/>
      <c r="L7030"/>
      <c r="M7030"/>
      <c r="N7030" s="117"/>
      <c r="O7030" s="117"/>
      <c r="P7030" s="117"/>
      <c r="Q7030" s="117"/>
      <c r="R7030" s="117"/>
    </row>
    <row r="7031" spans="1:18" s="81" customFormat="1" x14ac:dyDescent="0.2">
      <c r="A7031"/>
      <c r="B7031"/>
      <c r="C7031"/>
      <c r="D7031"/>
      <c r="E7031"/>
      <c r="F7031"/>
      <c r="G7031"/>
      <c r="H7031"/>
      <c r="I7031"/>
      <c r="J7031"/>
      <c r="K7031"/>
      <c r="L7031"/>
      <c r="M7031"/>
      <c r="N7031" s="117"/>
      <c r="O7031" s="117"/>
      <c r="P7031" s="117"/>
      <c r="Q7031" s="117"/>
      <c r="R7031" s="117"/>
    </row>
    <row r="7032" spans="1:18" s="81" customFormat="1" x14ac:dyDescent="0.2">
      <c r="A7032"/>
      <c r="B7032"/>
      <c r="C7032"/>
      <c r="D7032"/>
      <c r="E7032"/>
      <c r="F7032"/>
      <c r="G7032"/>
      <c r="H7032"/>
      <c r="I7032"/>
      <c r="J7032"/>
      <c r="K7032"/>
      <c r="L7032"/>
      <c r="M7032"/>
      <c r="N7032" s="117"/>
      <c r="O7032" s="117"/>
      <c r="P7032" s="117"/>
      <c r="Q7032" s="117"/>
      <c r="R7032" s="117"/>
    </row>
    <row r="7033" spans="1:18" s="81" customFormat="1" x14ac:dyDescent="0.2">
      <c r="A7033"/>
      <c r="B7033"/>
      <c r="C7033"/>
      <c r="D7033"/>
      <c r="E7033"/>
      <c r="F7033"/>
      <c r="G7033"/>
      <c r="H7033"/>
      <c r="I7033"/>
      <c r="J7033"/>
      <c r="K7033"/>
      <c r="L7033"/>
      <c r="M7033"/>
      <c r="N7033" s="117"/>
      <c r="O7033" s="117"/>
      <c r="P7033" s="117"/>
      <c r="Q7033" s="117"/>
      <c r="R7033" s="117"/>
    </row>
    <row r="7034" spans="1:18" s="81" customFormat="1" x14ac:dyDescent="0.2">
      <c r="A7034"/>
      <c r="B7034"/>
      <c r="C7034"/>
      <c r="D7034"/>
      <c r="E7034"/>
      <c r="F7034"/>
      <c r="G7034"/>
      <c r="H7034"/>
      <c r="I7034"/>
      <c r="J7034"/>
      <c r="K7034"/>
      <c r="L7034"/>
      <c r="M7034"/>
      <c r="N7034" s="117"/>
      <c r="O7034" s="117"/>
      <c r="P7034" s="117"/>
      <c r="Q7034" s="117"/>
      <c r="R7034" s="117"/>
    </row>
    <row r="7035" spans="1:18" s="81" customFormat="1" x14ac:dyDescent="0.2">
      <c r="A7035"/>
      <c r="B7035"/>
      <c r="C7035"/>
      <c r="D7035"/>
      <c r="E7035"/>
      <c r="F7035"/>
      <c r="G7035"/>
      <c r="H7035"/>
      <c r="I7035"/>
      <c r="J7035"/>
      <c r="K7035"/>
      <c r="L7035"/>
      <c r="M7035"/>
      <c r="N7035" s="117"/>
      <c r="O7035" s="117"/>
      <c r="P7035" s="117"/>
      <c r="Q7035" s="117"/>
      <c r="R7035" s="117"/>
    </row>
    <row r="7036" spans="1:18" s="81" customFormat="1" x14ac:dyDescent="0.2">
      <c r="A7036"/>
      <c r="B7036"/>
      <c r="C7036"/>
      <c r="D7036"/>
      <c r="E7036"/>
      <c r="F7036"/>
      <c r="G7036"/>
      <c r="H7036"/>
      <c r="I7036"/>
      <c r="J7036"/>
      <c r="K7036"/>
      <c r="L7036"/>
      <c r="M7036"/>
      <c r="N7036" s="117"/>
      <c r="O7036" s="117"/>
      <c r="P7036" s="117"/>
      <c r="Q7036" s="117"/>
      <c r="R7036" s="117"/>
    </row>
    <row r="7037" spans="1:18" s="81" customFormat="1" x14ac:dyDescent="0.2">
      <c r="A7037"/>
      <c r="B7037"/>
      <c r="C7037"/>
      <c r="D7037"/>
      <c r="E7037"/>
      <c r="F7037"/>
      <c r="G7037"/>
      <c r="H7037"/>
      <c r="I7037"/>
      <c r="J7037"/>
      <c r="K7037"/>
      <c r="L7037"/>
      <c r="M7037"/>
      <c r="N7037" s="117"/>
      <c r="O7037" s="117"/>
      <c r="P7037" s="117"/>
      <c r="Q7037" s="117"/>
      <c r="R7037" s="117"/>
    </row>
    <row r="7038" spans="1:18" s="81" customFormat="1" x14ac:dyDescent="0.2">
      <c r="A7038"/>
      <c r="B7038"/>
      <c r="C7038"/>
      <c r="D7038"/>
      <c r="E7038"/>
      <c r="F7038"/>
      <c r="G7038"/>
      <c r="H7038"/>
      <c r="I7038"/>
      <c r="J7038"/>
      <c r="K7038"/>
      <c r="L7038"/>
      <c r="M7038"/>
      <c r="N7038" s="117"/>
      <c r="O7038" s="117"/>
      <c r="P7038" s="117"/>
      <c r="Q7038" s="117"/>
      <c r="R7038" s="117"/>
    </row>
    <row r="7039" spans="1:18" s="81" customFormat="1" x14ac:dyDescent="0.2">
      <c r="A7039"/>
      <c r="B7039"/>
      <c r="C7039"/>
      <c r="D7039"/>
      <c r="E7039"/>
      <c r="F7039"/>
      <c r="G7039"/>
      <c r="H7039"/>
      <c r="I7039"/>
      <c r="J7039"/>
      <c r="K7039"/>
      <c r="L7039"/>
      <c r="M7039"/>
      <c r="N7039" s="117"/>
      <c r="O7039" s="117"/>
      <c r="P7039" s="117"/>
      <c r="Q7039" s="117"/>
      <c r="R7039" s="117"/>
    </row>
    <row r="7040" spans="1:18" s="81" customFormat="1" x14ac:dyDescent="0.2">
      <c r="A7040"/>
      <c r="B7040"/>
      <c r="C7040"/>
      <c r="D7040"/>
      <c r="E7040"/>
      <c r="F7040"/>
      <c r="G7040"/>
      <c r="H7040"/>
      <c r="I7040"/>
      <c r="J7040"/>
      <c r="K7040"/>
      <c r="L7040"/>
      <c r="M7040"/>
      <c r="N7040" s="117"/>
      <c r="O7040" s="117"/>
      <c r="P7040" s="117"/>
      <c r="Q7040" s="117"/>
      <c r="R7040" s="117"/>
    </row>
    <row r="7041" spans="1:18" s="81" customFormat="1" x14ac:dyDescent="0.2">
      <c r="A7041"/>
      <c r="B7041"/>
      <c r="C7041"/>
      <c r="D7041"/>
      <c r="E7041"/>
      <c r="F7041"/>
      <c r="G7041"/>
      <c r="H7041"/>
      <c r="I7041"/>
      <c r="J7041"/>
      <c r="K7041"/>
      <c r="L7041"/>
      <c r="M7041"/>
      <c r="N7041" s="117"/>
      <c r="O7041" s="117"/>
      <c r="P7041" s="117"/>
      <c r="Q7041" s="117"/>
      <c r="R7041" s="117"/>
    </row>
    <row r="7042" spans="1:18" s="81" customFormat="1" x14ac:dyDescent="0.2">
      <c r="A7042"/>
      <c r="B7042"/>
      <c r="C7042"/>
      <c r="D7042"/>
      <c r="E7042"/>
      <c r="F7042"/>
      <c r="G7042"/>
      <c r="H7042"/>
      <c r="I7042"/>
      <c r="J7042"/>
      <c r="K7042"/>
      <c r="L7042"/>
      <c r="M7042"/>
      <c r="N7042" s="117"/>
      <c r="O7042" s="117"/>
      <c r="P7042" s="117"/>
      <c r="Q7042" s="117"/>
      <c r="R7042" s="117"/>
    </row>
    <row r="7043" spans="1:18" s="81" customFormat="1" x14ac:dyDescent="0.2">
      <c r="A7043"/>
      <c r="B7043"/>
      <c r="C7043"/>
      <c r="D7043"/>
      <c r="E7043"/>
      <c r="F7043"/>
      <c r="G7043"/>
      <c r="H7043"/>
      <c r="I7043"/>
      <c r="J7043"/>
      <c r="K7043"/>
      <c r="L7043"/>
      <c r="M7043"/>
      <c r="N7043" s="117"/>
      <c r="O7043" s="117"/>
      <c r="P7043" s="117"/>
      <c r="Q7043" s="117"/>
      <c r="R7043" s="117"/>
    </row>
    <row r="7044" spans="1:18" s="81" customFormat="1" x14ac:dyDescent="0.2">
      <c r="A7044"/>
      <c r="B7044"/>
      <c r="C7044"/>
      <c r="D7044"/>
      <c r="E7044"/>
      <c r="F7044"/>
      <c r="G7044"/>
      <c r="H7044"/>
      <c r="I7044"/>
      <c r="J7044"/>
      <c r="K7044"/>
      <c r="L7044"/>
      <c r="M7044"/>
      <c r="N7044" s="117"/>
      <c r="O7044" s="117"/>
      <c r="P7044" s="117"/>
      <c r="Q7044" s="117"/>
      <c r="R7044" s="117"/>
    </row>
    <row r="7045" spans="1:18" s="81" customFormat="1" x14ac:dyDescent="0.2">
      <c r="A7045"/>
      <c r="B7045"/>
      <c r="C7045"/>
      <c r="D7045"/>
      <c r="E7045"/>
      <c r="F7045"/>
      <c r="G7045"/>
      <c r="H7045"/>
      <c r="I7045"/>
      <c r="J7045"/>
      <c r="K7045"/>
      <c r="L7045"/>
      <c r="M7045"/>
      <c r="N7045" s="117"/>
      <c r="O7045" s="117"/>
      <c r="P7045" s="117"/>
      <c r="Q7045" s="117"/>
      <c r="R7045" s="117"/>
    </row>
    <row r="7046" spans="1:18" s="81" customFormat="1" x14ac:dyDescent="0.2">
      <c r="A7046"/>
      <c r="B7046"/>
      <c r="C7046"/>
      <c r="D7046"/>
      <c r="E7046"/>
      <c r="F7046"/>
      <c r="G7046"/>
      <c r="H7046"/>
      <c r="I7046"/>
      <c r="J7046"/>
      <c r="K7046"/>
      <c r="L7046"/>
      <c r="M7046"/>
      <c r="N7046" s="117"/>
      <c r="O7046" s="117"/>
      <c r="P7046" s="117"/>
      <c r="Q7046" s="117"/>
      <c r="R7046" s="117"/>
    </row>
    <row r="7047" spans="1:18" s="81" customFormat="1" x14ac:dyDescent="0.2">
      <c r="A7047"/>
      <c r="B7047"/>
      <c r="C7047"/>
      <c r="D7047"/>
      <c r="E7047"/>
      <c r="F7047"/>
      <c r="G7047"/>
      <c r="H7047"/>
      <c r="I7047"/>
      <c r="J7047"/>
      <c r="K7047"/>
      <c r="L7047"/>
      <c r="M7047"/>
      <c r="N7047" s="117"/>
      <c r="O7047" s="117"/>
      <c r="P7047" s="117"/>
      <c r="Q7047" s="117"/>
      <c r="R7047" s="117"/>
    </row>
    <row r="7048" spans="1:18" s="81" customFormat="1" x14ac:dyDescent="0.2">
      <c r="A7048"/>
      <c r="B7048"/>
      <c r="C7048"/>
      <c r="D7048"/>
      <c r="E7048"/>
      <c r="F7048"/>
      <c r="G7048"/>
      <c r="H7048"/>
      <c r="I7048"/>
      <c r="J7048"/>
      <c r="K7048"/>
      <c r="L7048"/>
      <c r="M7048"/>
      <c r="N7048" s="117"/>
      <c r="O7048" s="117"/>
      <c r="P7048" s="117"/>
      <c r="Q7048" s="117"/>
      <c r="R7048" s="117"/>
    </row>
    <row r="7049" spans="1:18" s="81" customFormat="1" x14ac:dyDescent="0.2">
      <c r="A7049"/>
      <c r="B7049"/>
      <c r="C7049"/>
      <c r="D7049"/>
      <c r="E7049"/>
      <c r="F7049"/>
      <c r="G7049"/>
      <c r="H7049"/>
      <c r="I7049"/>
      <c r="J7049"/>
      <c r="K7049"/>
      <c r="L7049"/>
      <c r="M7049"/>
      <c r="N7049" s="117"/>
      <c r="O7049" s="117"/>
      <c r="P7049" s="117"/>
      <c r="Q7049" s="117"/>
      <c r="R7049" s="117"/>
    </row>
    <row r="7050" spans="1:18" s="81" customFormat="1" x14ac:dyDescent="0.2">
      <c r="A7050"/>
      <c r="B7050"/>
      <c r="C7050"/>
      <c r="D7050"/>
      <c r="E7050"/>
      <c r="F7050"/>
      <c r="G7050"/>
      <c r="H7050"/>
      <c r="I7050"/>
      <c r="J7050"/>
      <c r="K7050"/>
      <c r="L7050"/>
      <c r="M7050"/>
      <c r="N7050" s="117"/>
      <c r="O7050" s="117"/>
      <c r="P7050" s="117"/>
      <c r="Q7050" s="117"/>
      <c r="R7050" s="117"/>
    </row>
    <row r="7051" spans="1:18" s="81" customFormat="1" x14ac:dyDescent="0.2">
      <c r="A7051"/>
      <c r="B7051"/>
      <c r="C7051"/>
      <c r="D7051"/>
      <c r="E7051"/>
      <c r="F7051"/>
      <c r="G7051"/>
      <c r="H7051"/>
      <c r="I7051"/>
      <c r="J7051"/>
      <c r="K7051"/>
      <c r="L7051"/>
      <c r="M7051"/>
      <c r="N7051" s="117"/>
      <c r="O7051" s="117"/>
      <c r="P7051" s="117"/>
      <c r="Q7051" s="117"/>
      <c r="R7051" s="117"/>
    </row>
    <row r="7052" spans="1:18" s="81" customFormat="1" x14ac:dyDescent="0.2">
      <c r="A7052"/>
      <c r="B7052"/>
      <c r="C7052"/>
      <c r="D7052"/>
      <c r="E7052"/>
      <c r="F7052"/>
      <c r="G7052"/>
      <c r="H7052"/>
      <c r="I7052"/>
      <c r="J7052"/>
      <c r="K7052"/>
      <c r="L7052"/>
      <c r="M7052"/>
      <c r="N7052" s="117"/>
      <c r="O7052" s="117"/>
      <c r="P7052" s="117"/>
      <c r="Q7052" s="117"/>
      <c r="R7052" s="117"/>
    </row>
    <row r="7053" spans="1:18" s="81" customFormat="1" x14ac:dyDescent="0.2">
      <c r="A7053"/>
      <c r="B7053"/>
      <c r="C7053"/>
      <c r="D7053"/>
      <c r="E7053"/>
      <c r="F7053"/>
      <c r="G7053"/>
      <c r="H7053"/>
      <c r="I7053"/>
      <c r="J7053"/>
      <c r="K7053"/>
      <c r="L7053"/>
      <c r="M7053"/>
      <c r="N7053" s="117"/>
      <c r="O7053" s="117"/>
      <c r="P7053" s="117"/>
      <c r="Q7053" s="117"/>
      <c r="R7053" s="117"/>
    </row>
    <row r="7054" spans="1:18" s="81" customFormat="1" x14ac:dyDescent="0.2">
      <c r="A7054"/>
      <c r="B7054"/>
      <c r="C7054"/>
      <c r="D7054"/>
      <c r="E7054"/>
      <c r="F7054"/>
      <c r="G7054"/>
      <c r="H7054"/>
      <c r="I7054"/>
      <c r="J7054"/>
      <c r="K7054"/>
      <c r="L7054"/>
      <c r="M7054"/>
      <c r="N7054" s="117"/>
      <c r="O7054" s="117"/>
      <c r="P7054" s="117"/>
      <c r="Q7054" s="117"/>
      <c r="R7054" s="117"/>
    </row>
    <row r="7055" spans="1:18" s="81" customFormat="1" x14ac:dyDescent="0.2">
      <c r="A7055"/>
      <c r="B7055"/>
      <c r="C7055"/>
      <c r="D7055"/>
      <c r="E7055"/>
      <c r="F7055"/>
      <c r="G7055"/>
      <c r="H7055"/>
      <c r="I7055"/>
      <c r="J7055"/>
      <c r="K7055"/>
      <c r="L7055"/>
      <c r="M7055"/>
      <c r="N7055" s="117"/>
      <c r="O7055" s="117"/>
      <c r="P7055" s="117"/>
      <c r="Q7055" s="117"/>
      <c r="R7055" s="117"/>
    </row>
    <row r="7056" spans="1:18" s="81" customFormat="1" x14ac:dyDescent="0.2">
      <c r="A7056"/>
      <c r="B7056"/>
      <c r="C7056"/>
      <c r="D7056"/>
      <c r="E7056"/>
      <c r="F7056"/>
      <c r="G7056"/>
      <c r="H7056"/>
      <c r="I7056"/>
      <c r="J7056"/>
      <c r="K7056"/>
      <c r="L7056"/>
      <c r="M7056"/>
      <c r="N7056" s="117"/>
      <c r="O7056" s="117"/>
      <c r="P7056" s="117"/>
      <c r="Q7056" s="117"/>
      <c r="R7056" s="117"/>
    </row>
    <row r="7057" spans="1:18" s="81" customFormat="1" x14ac:dyDescent="0.2">
      <c r="A7057"/>
      <c r="B7057"/>
      <c r="C7057"/>
      <c r="D7057"/>
      <c r="E7057"/>
      <c r="F7057"/>
      <c r="G7057"/>
      <c r="H7057"/>
      <c r="I7057"/>
      <c r="J7057"/>
      <c r="K7057"/>
      <c r="L7057"/>
      <c r="M7057"/>
      <c r="N7057" s="117"/>
      <c r="O7057" s="117"/>
      <c r="P7057" s="117"/>
      <c r="Q7057" s="117"/>
      <c r="R7057" s="117"/>
    </row>
    <row r="7058" spans="1:18" s="81" customFormat="1" x14ac:dyDescent="0.2">
      <c r="A7058"/>
      <c r="B7058"/>
      <c r="C7058"/>
      <c r="D7058"/>
      <c r="E7058"/>
      <c r="F7058"/>
      <c r="G7058"/>
      <c r="H7058"/>
      <c r="I7058"/>
      <c r="J7058"/>
      <c r="K7058"/>
      <c r="L7058"/>
      <c r="M7058"/>
      <c r="N7058" s="117"/>
      <c r="O7058" s="117"/>
      <c r="P7058" s="117"/>
      <c r="Q7058" s="117"/>
      <c r="R7058" s="117"/>
    </row>
    <row r="7059" spans="1:18" s="81" customFormat="1" x14ac:dyDescent="0.2">
      <c r="A7059"/>
      <c r="B7059"/>
      <c r="C7059"/>
      <c r="D7059"/>
      <c r="E7059"/>
      <c r="F7059"/>
      <c r="G7059"/>
      <c r="H7059"/>
      <c r="I7059"/>
      <c r="J7059"/>
      <c r="K7059"/>
      <c r="L7059"/>
      <c r="M7059"/>
      <c r="N7059" s="117"/>
      <c r="O7059" s="117"/>
      <c r="P7059" s="117"/>
      <c r="Q7059" s="117"/>
      <c r="R7059" s="117"/>
    </row>
    <row r="7060" spans="1:18" s="81" customFormat="1" x14ac:dyDescent="0.2">
      <c r="A7060"/>
      <c r="B7060"/>
      <c r="C7060"/>
      <c r="D7060"/>
      <c r="E7060"/>
      <c r="F7060"/>
      <c r="G7060"/>
      <c r="H7060"/>
      <c r="I7060"/>
      <c r="J7060"/>
      <c r="K7060"/>
      <c r="L7060"/>
      <c r="M7060"/>
      <c r="N7060" s="117"/>
      <c r="O7060" s="117"/>
      <c r="P7060" s="117"/>
      <c r="Q7060" s="117"/>
      <c r="R7060" s="117"/>
    </row>
    <row r="7061" spans="1:18" s="81" customFormat="1" x14ac:dyDescent="0.2">
      <c r="A7061"/>
      <c r="B7061"/>
      <c r="C7061"/>
      <c r="D7061"/>
      <c r="E7061"/>
      <c r="F7061"/>
      <c r="G7061"/>
      <c r="H7061"/>
      <c r="I7061"/>
      <c r="J7061"/>
      <c r="K7061"/>
      <c r="L7061"/>
      <c r="M7061"/>
      <c r="N7061" s="117"/>
      <c r="O7061" s="117"/>
      <c r="P7061" s="117"/>
      <c r="Q7061" s="117"/>
      <c r="R7061" s="117"/>
    </row>
    <row r="7062" spans="1:18" s="81" customFormat="1" x14ac:dyDescent="0.2">
      <c r="A7062"/>
      <c r="B7062"/>
      <c r="C7062"/>
      <c r="D7062"/>
      <c r="E7062"/>
      <c r="F7062"/>
      <c r="G7062"/>
      <c r="H7062"/>
      <c r="I7062"/>
      <c r="J7062"/>
      <c r="K7062"/>
      <c r="L7062"/>
      <c r="M7062"/>
      <c r="N7062" s="117"/>
      <c r="O7062" s="117"/>
      <c r="P7062" s="117"/>
      <c r="Q7062" s="117"/>
      <c r="R7062" s="117"/>
    </row>
    <row r="7063" spans="1:18" s="81" customFormat="1" x14ac:dyDescent="0.2">
      <c r="A7063"/>
      <c r="B7063"/>
      <c r="C7063"/>
      <c r="D7063"/>
      <c r="E7063"/>
      <c r="F7063"/>
      <c r="G7063"/>
      <c r="H7063"/>
      <c r="I7063"/>
      <c r="J7063"/>
      <c r="K7063"/>
      <c r="L7063"/>
      <c r="M7063"/>
      <c r="N7063" s="117"/>
      <c r="O7063" s="117"/>
      <c r="P7063" s="117"/>
      <c r="Q7063" s="117"/>
      <c r="R7063" s="117"/>
    </row>
    <row r="7064" spans="1:18" s="81" customFormat="1" x14ac:dyDescent="0.2">
      <c r="A7064"/>
      <c r="B7064"/>
      <c r="C7064"/>
      <c r="D7064"/>
      <c r="E7064"/>
      <c r="F7064"/>
      <c r="G7064"/>
      <c r="H7064"/>
      <c r="I7064"/>
      <c r="J7064"/>
      <c r="K7064"/>
      <c r="L7064"/>
      <c r="M7064"/>
      <c r="N7064" s="117"/>
      <c r="O7064" s="117"/>
      <c r="P7064" s="117"/>
      <c r="Q7064" s="117"/>
      <c r="R7064" s="117"/>
    </row>
    <row r="7065" spans="1:18" s="81" customFormat="1" x14ac:dyDescent="0.2">
      <c r="A7065"/>
      <c r="B7065"/>
      <c r="C7065"/>
      <c r="D7065"/>
      <c r="E7065"/>
      <c r="F7065"/>
      <c r="G7065"/>
      <c r="H7065"/>
      <c r="I7065"/>
      <c r="J7065"/>
      <c r="K7065"/>
      <c r="L7065"/>
      <c r="M7065"/>
      <c r="N7065" s="117"/>
      <c r="O7065" s="117"/>
      <c r="P7065" s="117"/>
      <c r="Q7065" s="117"/>
      <c r="R7065" s="117"/>
    </row>
    <row r="7066" spans="1:18" s="81" customFormat="1" x14ac:dyDescent="0.2">
      <c r="A7066"/>
      <c r="B7066"/>
      <c r="C7066"/>
      <c r="D7066"/>
      <c r="E7066"/>
      <c r="F7066"/>
      <c r="G7066"/>
      <c r="H7066"/>
      <c r="I7066"/>
      <c r="J7066"/>
      <c r="K7066"/>
      <c r="L7066"/>
      <c r="M7066"/>
      <c r="N7066" s="117"/>
      <c r="O7066" s="117"/>
      <c r="P7066" s="117"/>
      <c r="Q7066" s="117"/>
      <c r="R7066" s="117"/>
    </row>
    <row r="7067" spans="1:18" s="81" customFormat="1" x14ac:dyDescent="0.2">
      <c r="A7067"/>
      <c r="B7067"/>
      <c r="C7067"/>
      <c r="D7067"/>
      <c r="E7067"/>
      <c r="F7067"/>
      <c r="G7067"/>
      <c r="H7067"/>
      <c r="I7067"/>
      <c r="J7067"/>
      <c r="K7067"/>
      <c r="L7067"/>
      <c r="M7067"/>
      <c r="N7067" s="117"/>
      <c r="O7067" s="117"/>
      <c r="P7067" s="117"/>
      <c r="Q7067" s="117"/>
      <c r="R7067" s="117"/>
    </row>
    <row r="7068" spans="1:18" s="81" customFormat="1" x14ac:dyDescent="0.2">
      <c r="A7068"/>
      <c r="B7068"/>
      <c r="C7068"/>
      <c r="D7068"/>
      <c r="E7068"/>
      <c r="F7068"/>
      <c r="G7068"/>
      <c r="H7068"/>
      <c r="I7068"/>
      <c r="J7068"/>
      <c r="K7068"/>
      <c r="L7068"/>
      <c r="M7068"/>
      <c r="N7068" s="117"/>
      <c r="O7068" s="117"/>
      <c r="P7068" s="117"/>
      <c r="Q7068" s="117"/>
      <c r="R7068" s="117"/>
    </row>
    <row r="7069" spans="1:18" s="81" customFormat="1" x14ac:dyDescent="0.2">
      <c r="A7069"/>
      <c r="B7069"/>
      <c r="C7069"/>
      <c r="D7069"/>
      <c r="E7069"/>
      <c r="F7069"/>
      <c r="G7069"/>
      <c r="H7069"/>
      <c r="I7069"/>
      <c r="J7069"/>
      <c r="K7069"/>
      <c r="L7069"/>
      <c r="M7069"/>
      <c r="N7069" s="117"/>
      <c r="O7069" s="117"/>
      <c r="P7069" s="117"/>
      <c r="Q7069" s="117"/>
      <c r="R7069" s="117"/>
    </row>
    <row r="7070" spans="1:18" s="81" customFormat="1" x14ac:dyDescent="0.2">
      <c r="A7070"/>
      <c r="B7070"/>
      <c r="C7070"/>
      <c r="D7070"/>
      <c r="E7070"/>
      <c r="F7070"/>
      <c r="G7070"/>
      <c r="H7070"/>
      <c r="I7070"/>
      <c r="J7070"/>
      <c r="K7070"/>
      <c r="L7070"/>
      <c r="M7070"/>
      <c r="N7070" s="117"/>
      <c r="O7070" s="117"/>
      <c r="P7070" s="117"/>
      <c r="Q7070" s="117"/>
      <c r="R7070" s="117"/>
    </row>
    <row r="7071" spans="1:18" s="81" customFormat="1" x14ac:dyDescent="0.2">
      <c r="A7071"/>
      <c r="B7071"/>
      <c r="C7071"/>
      <c r="D7071"/>
      <c r="E7071"/>
      <c r="F7071"/>
      <c r="G7071"/>
      <c r="H7071"/>
      <c r="I7071"/>
      <c r="J7071"/>
      <c r="K7071"/>
      <c r="L7071"/>
      <c r="M7071"/>
      <c r="N7071" s="117"/>
      <c r="O7071" s="117"/>
      <c r="P7071" s="117"/>
      <c r="Q7071" s="117"/>
      <c r="R7071" s="117"/>
    </row>
    <row r="7072" spans="1:18" s="81" customFormat="1" x14ac:dyDescent="0.2">
      <c r="A7072"/>
      <c r="B7072"/>
      <c r="C7072"/>
      <c r="D7072"/>
      <c r="E7072"/>
      <c r="F7072"/>
      <c r="G7072"/>
      <c r="H7072"/>
      <c r="I7072"/>
      <c r="J7072"/>
      <c r="K7072"/>
      <c r="L7072"/>
      <c r="M7072"/>
      <c r="N7072" s="117"/>
      <c r="O7072" s="117"/>
      <c r="P7072" s="117"/>
      <c r="Q7072" s="117"/>
      <c r="R7072" s="117"/>
    </row>
    <row r="7073" spans="1:18" s="81" customFormat="1" x14ac:dyDescent="0.2">
      <c r="A7073"/>
      <c r="B7073"/>
      <c r="C7073"/>
      <c r="D7073"/>
      <c r="E7073"/>
      <c r="F7073"/>
      <c r="G7073"/>
      <c r="H7073"/>
      <c r="I7073"/>
      <c r="J7073"/>
      <c r="K7073"/>
      <c r="L7073"/>
      <c r="M7073"/>
      <c r="N7073" s="117"/>
      <c r="O7073" s="117"/>
      <c r="P7073" s="117"/>
      <c r="Q7073" s="117"/>
      <c r="R7073" s="117"/>
    </row>
    <row r="7074" spans="1:18" s="81" customFormat="1" x14ac:dyDescent="0.2">
      <c r="A7074"/>
      <c r="B7074"/>
      <c r="C7074"/>
      <c r="D7074"/>
      <c r="E7074"/>
      <c r="F7074"/>
      <c r="G7074"/>
      <c r="H7074"/>
      <c r="I7074"/>
      <c r="J7074"/>
      <c r="K7074"/>
      <c r="L7074"/>
      <c r="M7074"/>
      <c r="N7074" s="117"/>
      <c r="O7074" s="117"/>
      <c r="P7074" s="117"/>
      <c r="Q7074" s="117"/>
      <c r="R7074" s="117"/>
    </row>
    <row r="7075" spans="1:18" s="81" customFormat="1" x14ac:dyDescent="0.2">
      <c r="A7075"/>
      <c r="B7075"/>
      <c r="C7075"/>
      <c r="D7075"/>
      <c r="E7075"/>
      <c r="F7075"/>
      <c r="G7075"/>
      <c r="H7075"/>
      <c r="I7075"/>
      <c r="J7075"/>
      <c r="K7075"/>
      <c r="L7075"/>
      <c r="M7075"/>
      <c r="N7075" s="117"/>
      <c r="O7075" s="117"/>
      <c r="P7075" s="117"/>
      <c r="Q7075" s="117"/>
      <c r="R7075" s="117"/>
    </row>
    <row r="7076" spans="1:18" s="81" customFormat="1" x14ac:dyDescent="0.2">
      <c r="A7076"/>
      <c r="B7076"/>
      <c r="C7076"/>
      <c r="D7076"/>
      <c r="E7076"/>
      <c r="F7076"/>
      <c r="G7076"/>
      <c r="H7076"/>
      <c r="I7076"/>
      <c r="J7076"/>
      <c r="K7076"/>
      <c r="L7076"/>
      <c r="M7076"/>
      <c r="N7076" s="117"/>
      <c r="O7076" s="117"/>
      <c r="P7076" s="117"/>
      <c r="Q7076" s="117"/>
      <c r="R7076" s="117"/>
    </row>
    <row r="7077" spans="1:18" s="81" customFormat="1" x14ac:dyDescent="0.2">
      <c r="A7077"/>
      <c r="B7077"/>
      <c r="C7077"/>
      <c r="D7077"/>
      <c r="E7077"/>
      <c r="F7077"/>
      <c r="G7077"/>
      <c r="H7077"/>
      <c r="I7077"/>
      <c r="J7077"/>
      <c r="K7077"/>
      <c r="L7077"/>
      <c r="M7077"/>
      <c r="N7077" s="117"/>
      <c r="O7077" s="117"/>
      <c r="P7077" s="117"/>
      <c r="Q7077" s="117"/>
      <c r="R7077" s="117"/>
    </row>
    <row r="7078" spans="1:18" s="81" customFormat="1" x14ac:dyDescent="0.2">
      <c r="A7078"/>
      <c r="B7078"/>
      <c r="C7078"/>
      <c r="D7078"/>
      <c r="E7078"/>
      <c r="F7078"/>
      <c r="G7078"/>
      <c r="H7078"/>
      <c r="I7078"/>
      <c r="J7078"/>
      <c r="K7078"/>
      <c r="L7078"/>
      <c r="M7078"/>
      <c r="N7078" s="117"/>
      <c r="O7078" s="117"/>
      <c r="P7078" s="117"/>
      <c r="Q7078" s="117"/>
      <c r="R7078" s="117"/>
    </row>
    <row r="7079" spans="1:18" s="81" customFormat="1" x14ac:dyDescent="0.2">
      <c r="A7079"/>
      <c r="B7079"/>
      <c r="C7079"/>
      <c r="D7079"/>
      <c r="E7079"/>
      <c r="F7079"/>
      <c r="G7079"/>
      <c r="H7079"/>
      <c r="I7079"/>
      <c r="J7079"/>
      <c r="K7079"/>
      <c r="L7079"/>
      <c r="M7079"/>
      <c r="N7079" s="117"/>
      <c r="O7079" s="117"/>
      <c r="P7079" s="117"/>
      <c r="Q7079" s="117"/>
      <c r="R7079" s="117"/>
    </row>
    <row r="7080" spans="1:18" s="81" customFormat="1" x14ac:dyDescent="0.2">
      <c r="A7080"/>
      <c r="B7080"/>
      <c r="C7080"/>
      <c r="D7080"/>
      <c r="E7080"/>
      <c r="F7080"/>
      <c r="G7080"/>
      <c r="H7080"/>
      <c r="I7080"/>
      <c r="J7080"/>
      <c r="K7080"/>
      <c r="L7080"/>
      <c r="M7080"/>
      <c r="N7080" s="117"/>
      <c r="O7080" s="117"/>
      <c r="P7080" s="117"/>
      <c r="Q7080" s="117"/>
      <c r="R7080" s="117"/>
    </row>
    <row r="7081" spans="1:18" s="81" customFormat="1" x14ac:dyDescent="0.2">
      <c r="A7081"/>
      <c r="B7081"/>
      <c r="C7081"/>
      <c r="D7081"/>
      <c r="E7081"/>
      <c r="F7081"/>
      <c r="G7081"/>
      <c r="H7081"/>
      <c r="I7081"/>
      <c r="J7081"/>
      <c r="K7081"/>
      <c r="L7081"/>
      <c r="M7081"/>
      <c r="N7081" s="117"/>
      <c r="O7081" s="117"/>
      <c r="P7081" s="117"/>
      <c r="Q7081" s="117"/>
      <c r="R7081" s="117"/>
    </row>
    <row r="7082" spans="1:18" s="81" customFormat="1" x14ac:dyDescent="0.2">
      <c r="A7082"/>
      <c r="B7082"/>
      <c r="C7082"/>
      <c r="D7082"/>
      <c r="E7082"/>
      <c r="F7082"/>
      <c r="G7082"/>
      <c r="H7082"/>
      <c r="I7082"/>
      <c r="J7082"/>
      <c r="K7082"/>
      <c r="L7082"/>
      <c r="M7082"/>
      <c r="N7082" s="117"/>
      <c r="O7082" s="117"/>
      <c r="P7082" s="117"/>
      <c r="Q7082" s="117"/>
      <c r="R7082" s="117"/>
    </row>
    <row r="7083" spans="1:18" s="81" customFormat="1" x14ac:dyDescent="0.2">
      <c r="A7083"/>
      <c r="B7083"/>
      <c r="C7083"/>
      <c r="D7083"/>
      <c r="E7083"/>
      <c r="F7083"/>
      <c r="G7083"/>
      <c r="H7083"/>
      <c r="I7083"/>
      <c r="J7083"/>
      <c r="K7083"/>
      <c r="L7083"/>
      <c r="M7083"/>
      <c r="N7083" s="117"/>
      <c r="O7083" s="117"/>
      <c r="P7083" s="117"/>
      <c r="Q7083" s="117"/>
      <c r="R7083" s="117"/>
    </row>
    <row r="7084" spans="1:18" s="81" customFormat="1" x14ac:dyDescent="0.2">
      <c r="A7084"/>
      <c r="B7084"/>
      <c r="C7084"/>
      <c r="D7084"/>
      <c r="E7084"/>
      <c r="F7084"/>
      <c r="G7084"/>
      <c r="H7084"/>
      <c r="I7084"/>
      <c r="J7084"/>
      <c r="K7084"/>
      <c r="L7084"/>
      <c r="M7084"/>
      <c r="N7084" s="117"/>
      <c r="O7084" s="117"/>
      <c r="P7084" s="117"/>
      <c r="Q7084" s="117"/>
      <c r="R7084" s="117"/>
    </row>
    <row r="7085" spans="1:18" s="81" customFormat="1" x14ac:dyDescent="0.2">
      <c r="A7085"/>
      <c r="B7085"/>
      <c r="C7085"/>
      <c r="D7085"/>
      <c r="E7085"/>
      <c r="F7085"/>
      <c r="G7085"/>
      <c r="H7085"/>
      <c r="I7085"/>
      <c r="J7085"/>
      <c r="K7085"/>
      <c r="L7085"/>
      <c r="M7085"/>
      <c r="N7085" s="117"/>
      <c r="O7085" s="117"/>
      <c r="P7085" s="117"/>
      <c r="Q7085" s="117"/>
      <c r="R7085" s="117"/>
    </row>
    <row r="7086" spans="1:18" s="81" customFormat="1" x14ac:dyDescent="0.2">
      <c r="A7086"/>
      <c r="B7086"/>
      <c r="C7086"/>
      <c r="D7086"/>
      <c r="E7086"/>
      <c r="F7086"/>
      <c r="G7086"/>
      <c r="H7086"/>
      <c r="I7086"/>
      <c r="J7086"/>
      <c r="K7086"/>
      <c r="L7086"/>
      <c r="M7086"/>
      <c r="N7086" s="117"/>
      <c r="O7086" s="117"/>
      <c r="P7086" s="117"/>
      <c r="Q7086" s="117"/>
      <c r="R7086" s="117"/>
    </row>
    <row r="7087" spans="1:18" s="81" customFormat="1" x14ac:dyDescent="0.2">
      <c r="A7087"/>
      <c r="B7087"/>
      <c r="C7087"/>
      <c r="D7087"/>
      <c r="E7087"/>
      <c r="F7087"/>
      <c r="G7087"/>
      <c r="H7087"/>
      <c r="I7087"/>
      <c r="J7087"/>
      <c r="K7087"/>
      <c r="L7087"/>
      <c r="M7087"/>
      <c r="N7087" s="117"/>
      <c r="O7087" s="117"/>
      <c r="P7087" s="117"/>
      <c r="Q7087" s="117"/>
      <c r="R7087" s="117"/>
    </row>
    <row r="7088" spans="1:18" s="81" customFormat="1" x14ac:dyDescent="0.2">
      <c r="A7088"/>
      <c r="B7088"/>
      <c r="C7088"/>
      <c r="D7088"/>
      <c r="E7088"/>
      <c r="F7088"/>
      <c r="G7088"/>
      <c r="H7088"/>
      <c r="I7088"/>
      <c r="J7088"/>
      <c r="K7088"/>
      <c r="L7088"/>
      <c r="M7088"/>
      <c r="N7088" s="117"/>
      <c r="O7088" s="117"/>
      <c r="P7088" s="117"/>
      <c r="Q7088" s="117"/>
      <c r="R7088" s="117"/>
    </row>
    <row r="7089" spans="1:18" s="81" customFormat="1" x14ac:dyDescent="0.2">
      <c r="A7089"/>
      <c r="B7089"/>
      <c r="C7089"/>
      <c r="D7089"/>
      <c r="E7089"/>
      <c r="F7089"/>
      <c r="G7089"/>
      <c r="H7089"/>
      <c r="I7089"/>
      <c r="J7089"/>
      <c r="K7089"/>
      <c r="L7089"/>
      <c r="M7089"/>
      <c r="N7089" s="117"/>
      <c r="O7089" s="117"/>
      <c r="P7089" s="117"/>
      <c r="Q7089" s="117"/>
      <c r="R7089" s="117"/>
    </row>
    <row r="7090" spans="1:18" s="81" customFormat="1" x14ac:dyDescent="0.2">
      <c r="A7090"/>
      <c r="B7090"/>
      <c r="C7090"/>
      <c r="D7090"/>
      <c r="E7090"/>
      <c r="F7090"/>
      <c r="G7090"/>
      <c r="H7090"/>
      <c r="I7090"/>
      <c r="J7090"/>
      <c r="K7090"/>
      <c r="L7090"/>
      <c r="M7090"/>
      <c r="N7090" s="117"/>
      <c r="O7090" s="117"/>
      <c r="P7090" s="117"/>
      <c r="Q7090" s="117"/>
      <c r="R7090" s="117"/>
    </row>
    <row r="7091" spans="1:18" s="81" customFormat="1" x14ac:dyDescent="0.2">
      <c r="A7091"/>
      <c r="B7091"/>
      <c r="C7091"/>
      <c r="D7091"/>
      <c r="E7091"/>
      <c r="F7091"/>
      <c r="G7091"/>
      <c r="H7091"/>
      <c r="I7091"/>
      <c r="J7091"/>
      <c r="K7091"/>
      <c r="L7091"/>
      <c r="M7091"/>
      <c r="N7091" s="117"/>
      <c r="O7091" s="117"/>
      <c r="P7091" s="117"/>
      <c r="Q7091" s="117"/>
      <c r="R7091" s="117"/>
    </row>
    <row r="7092" spans="1:18" s="81" customFormat="1" x14ac:dyDescent="0.2">
      <c r="A7092"/>
      <c r="B7092"/>
      <c r="C7092"/>
      <c r="D7092"/>
      <c r="E7092"/>
      <c r="F7092"/>
      <c r="G7092"/>
      <c r="H7092"/>
      <c r="I7092"/>
      <c r="J7092"/>
      <c r="K7092"/>
      <c r="L7092"/>
      <c r="M7092"/>
      <c r="N7092" s="117"/>
      <c r="O7092" s="117"/>
      <c r="P7092" s="117"/>
      <c r="Q7092" s="117"/>
      <c r="R7092" s="117"/>
    </row>
    <row r="7093" spans="1:18" s="81" customFormat="1" x14ac:dyDescent="0.2">
      <c r="A7093"/>
      <c r="B7093"/>
      <c r="C7093"/>
      <c r="D7093"/>
      <c r="E7093"/>
      <c r="F7093"/>
      <c r="G7093"/>
      <c r="H7093"/>
      <c r="I7093"/>
      <c r="J7093"/>
      <c r="K7093"/>
      <c r="L7093"/>
      <c r="M7093"/>
      <c r="N7093" s="117"/>
      <c r="O7093" s="117"/>
      <c r="P7093" s="117"/>
      <c r="Q7093" s="117"/>
      <c r="R7093" s="117"/>
    </row>
    <row r="7094" spans="1:18" s="81" customFormat="1" x14ac:dyDescent="0.2">
      <c r="A7094"/>
      <c r="B7094"/>
      <c r="C7094"/>
      <c r="D7094"/>
      <c r="E7094"/>
      <c r="F7094"/>
      <c r="G7094"/>
      <c r="H7094"/>
      <c r="I7094"/>
      <c r="J7094"/>
      <c r="K7094"/>
      <c r="L7094"/>
      <c r="M7094"/>
      <c r="N7094" s="117"/>
      <c r="O7094" s="117"/>
      <c r="P7094" s="117"/>
      <c r="Q7094" s="117"/>
      <c r="R7094" s="117"/>
    </row>
    <row r="7095" spans="1:18" s="81" customFormat="1" x14ac:dyDescent="0.2">
      <c r="A7095"/>
      <c r="B7095"/>
      <c r="C7095"/>
      <c r="D7095"/>
      <c r="E7095"/>
      <c r="F7095"/>
      <c r="G7095"/>
      <c r="H7095"/>
      <c r="I7095"/>
      <c r="J7095"/>
      <c r="K7095"/>
      <c r="L7095"/>
      <c r="M7095"/>
      <c r="N7095" s="117"/>
      <c r="O7095" s="117"/>
      <c r="P7095" s="117"/>
      <c r="Q7095" s="117"/>
      <c r="R7095" s="117"/>
    </row>
    <row r="7096" spans="1:18" s="81" customFormat="1" x14ac:dyDescent="0.2">
      <c r="A7096"/>
      <c r="B7096"/>
      <c r="C7096"/>
      <c r="D7096"/>
      <c r="E7096"/>
      <c r="F7096"/>
      <c r="G7096"/>
      <c r="H7096"/>
      <c r="I7096"/>
      <c r="J7096"/>
      <c r="K7096"/>
      <c r="L7096"/>
      <c r="M7096"/>
      <c r="N7096" s="117"/>
      <c r="O7096" s="117"/>
      <c r="P7096" s="117"/>
      <c r="Q7096" s="117"/>
      <c r="R7096" s="117"/>
    </row>
    <row r="7097" spans="1:18" s="81" customFormat="1" x14ac:dyDescent="0.2">
      <c r="A7097"/>
      <c r="B7097"/>
      <c r="C7097"/>
      <c r="D7097"/>
      <c r="E7097"/>
      <c r="F7097"/>
      <c r="G7097"/>
      <c r="H7097"/>
      <c r="I7097"/>
      <c r="J7097"/>
      <c r="K7097"/>
      <c r="L7097"/>
      <c r="M7097"/>
      <c r="N7097" s="117"/>
      <c r="O7097" s="117"/>
      <c r="P7097" s="117"/>
      <c r="Q7097" s="117"/>
      <c r="R7097" s="117"/>
    </row>
    <row r="7098" spans="1:18" s="81" customFormat="1" x14ac:dyDescent="0.2">
      <c r="A7098"/>
      <c r="B7098"/>
      <c r="C7098"/>
      <c r="D7098"/>
      <c r="E7098"/>
      <c r="F7098"/>
      <c r="G7098"/>
      <c r="H7098"/>
      <c r="I7098"/>
      <c r="J7098"/>
      <c r="K7098"/>
      <c r="L7098"/>
      <c r="M7098"/>
      <c r="N7098" s="117"/>
      <c r="O7098" s="117"/>
      <c r="P7098" s="117"/>
      <c r="Q7098" s="117"/>
      <c r="R7098" s="117"/>
    </row>
    <row r="7099" spans="1:18" s="81" customFormat="1" x14ac:dyDescent="0.2">
      <c r="A7099"/>
      <c r="B7099"/>
      <c r="C7099"/>
      <c r="D7099"/>
      <c r="E7099"/>
      <c r="F7099"/>
      <c r="G7099"/>
      <c r="H7099"/>
      <c r="I7099"/>
      <c r="J7099"/>
      <c r="K7099"/>
      <c r="L7099"/>
      <c r="M7099"/>
      <c r="N7099" s="117"/>
      <c r="O7099" s="117"/>
      <c r="P7099" s="117"/>
      <c r="Q7099" s="117"/>
      <c r="R7099" s="117"/>
    </row>
    <row r="7100" spans="1:18" s="81" customFormat="1" x14ac:dyDescent="0.2">
      <c r="A7100"/>
      <c r="B7100"/>
      <c r="C7100"/>
      <c r="D7100"/>
      <c r="E7100"/>
      <c r="F7100"/>
      <c r="G7100"/>
      <c r="H7100"/>
      <c r="I7100"/>
      <c r="J7100"/>
      <c r="K7100"/>
      <c r="L7100"/>
      <c r="M7100"/>
      <c r="N7100" s="117"/>
      <c r="O7100" s="117"/>
      <c r="P7100" s="117"/>
      <c r="Q7100" s="117"/>
      <c r="R7100" s="117"/>
    </row>
    <row r="7101" spans="1:18" s="81" customFormat="1" x14ac:dyDescent="0.2">
      <c r="A7101"/>
      <c r="B7101"/>
      <c r="C7101"/>
      <c r="D7101"/>
      <c r="E7101"/>
      <c r="F7101"/>
      <c r="G7101"/>
      <c r="H7101"/>
      <c r="I7101"/>
      <c r="J7101"/>
      <c r="K7101"/>
      <c r="L7101"/>
      <c r="M7101"/>
      <c r="N7101" s="117"/>
      <c r="O7101" s="117"/>
      <c r="P7101" s="117"/>
      <c r="Q7101" s="117"/>
      <c r="R7101" s="117"/>
    </row>
    <row r="7102" spans="1:18" s="81" customFormat="1" x14ac:dyDescent="0.2">
      <c r="A7102"/>
      <c r="B7102"/>
      <c r="C7102"/>
      <c r="D7102"/>
      <c r="E7102"/>
      <c r="F7102"/>
      <c r="G7102"/>
      <c r="H7102"/>
      <c r="I7102"/>
      <c r="J7102"/>
      <c r="K7102"/>
      <c r="L7102"/>
      <c r="M7102"/>
      <c r="N7102" s="117"/>
      <c r="O7102" s="117"/>
      <c r="P7102" s="117"/>
      <c r="Q7102" s="117"/>
      <c r="R7102" s="117"/>
    </row>
    <row r="7103" spans="1:18" s="81" customFormat="1" x14ac:dyDescent="0.2">
      <c r="A7103"/>
      <c r="B7103"/>
      <c r="C7103"/>
      <c r="D7103"/>
      <c r="E7103"/>
      <c r="F7103"/>
      <c r="G7103"/>
      <c r="H7103"/>
      <c r="I7103"/>
      <c r="J7103"/>
      <c r="K7103"/>
      <c r="L7103"/>
      <c r="M7103"/>
      <c r="N7103" s="117"/>
      <c r="O7103" s="117"/>
      <c r="P7103" s="117"/>
      <c r="Q7103" s="117"/>
      <c r="R7103" s="117"/>
    </row>
    <row r="7104" spans="1:18" s="81" customFormat="1" x14ac:dyDescent="0.2">
      <c r="A7104"/>
      <c r="B7104"/>
      <c r="C7104"/>
      <c r="D7104"/>
      <c r="E7104"/>
      <c r="F7104"/>
      <c r="G7104"/>
      <c r="H7104"/>
      <c r="I7104"/>
      <c r="J7104"/>
      <c r="K7104"/>
      <c r="L7104"/>
      <c r="M7104"/>
      <c r="N7104" s="117"/>
      <c r="O7104" s="117"/>
      <c r="P7104" s="117"/>
      <c r="Q7104" s="117"/>
      <c r="R7104" s="117"/>
    </row>
    <row r="7105" spans="1:18" s="81" customFormat="1" x14ac:dyDescent="0.2">
      <c r="A7105"/>
      <c r="B7105"/>
      <c r="C7105"/>
      <c r="D7105"/>
      <c r="E7105"/>
      <c r="F7105"/>
      <c r="G7105"/>
      <c r="H7105"/>
      <c r="I7105"/>
      <c r="J7105"/>
      <c r="K7105"/>
      <c r="L7105"/>
      <c r="M7105"/>
      <c r="N7105" s="117"/>
      <c r="O7105" s="117"/>
      <c r="P7105" s="117"/>
      <c r="Q7105" s="117"/>
      <c r="R7105" s="117"/>
    </row>
    <row r="7106" spans="1:18" s="81" customFormat="1" x14ac:dyDescent="0.2">
      <c r="A7106"/>
      <c r="B7106"/>
      <c r="C7106"/>
      <c r="D7106"/>
      <c r="E7106"/>
      <c r="F7106"/>
      <c r="G7106"/>
      <c r="H7106"/>
      <c r="I7106"/>
      <c r="J7106"/>
      <c r="K7106"/>
      <c r="L7106"/>
      <c r="M7106"/>
      <c r="N7106" s="117"/>
      <c r="O7106" s="117"/>
      <c r="P7106" s="117"/>
      <c r="Q7106" s="117"/>
      <c r="R7106" s="117"/>
    </row>
    <row r="7107" spans="1:18" s="81" customFormat="1" x14ac:dyDescent="0.2">
      <c r="A7107"/>
      <c r="B7107"/>
      <c r="C7107"/>
      <c r="D7107"/>
      <c r="E7107"/>
      <c r="F7107"/>
      <c r="G7107"/>
      <c r="H7107"/>
      <c r="I7107"/>
      <c r="J7107"/>
      <c r="K7107"/>
      <c r="L7107"/>
      <c r="M7107"/>
      <c r="N7107" s="117"/>
      <c r="O7107" s="117"/>
      <c r="P7107" s="117"/>
      <c r="Q7107" s="117"/>
      <c r="R7107" s="117"/>
    </row>
    <row r="7108" spans="1:18" s="81" customFormat="1" x14ac:dyDescent="0.2">
      <c r="A7108"/>
      <c r="B7108"/>
      <c r="C7108"/>
      <c r="D7108"/>
      <c r="E7108"/>
      <c r="F7108"/>
      <c r="G7108"/>
      <c r="H7108"/>
      <c r="I7108"/>
      <c r="J7108"/>
      <c r="K7108"/>
      <c r="L7108"/>
      <c r="M7108"/>
      <c r="N7108" s="117"/>
      <c r="O7108" s="117"/>
      <c r="P7108" s="117"/>
      <c r="Q7108" s="117"/>
      <c r="R7108" s="117"/>
    </row>
    <row r="7109" spans="1:18" s="81" customFormat="1" x14ac:dyDescent="0.2">
      <c r="A7109"/>
      <c r="B7109"/>
      <c r="C7109"/>
      <c r="D7109"/>
      <c r="E7109"/>
      <c r="F7109"/>
      <c r="G7109"/>
      <c r="H7109"/>
      <c r="I7109"/>
      <c r="J7109"/>
      <c r="K7109"/>
      <c r="L7109"/>
      <c r="M7109"/>
      <c r="N7109" s="117"/>
      <c r="O7109" s="117"/>
      <c r="P7109" s="117"/>
      <c r="Q7109" s="117"/>
      <c r="R7109" s="117"/>
    </row>
    <row r="7110" spans="1:18" s="81" customFormat="1" x14ac:dyDescent="0.2">
      <c r="A7110"/>
      <c r="B7110"/>
      <c r="C7110"/>
      <c r="D7110"/>
      <c r="E7110"/>
      <c r="F7110"/>
      <c r="G7110"/>
      <c r="H7110"/>
      <c r="I7110"/>
      <c r="J7110"/>
      <c r="K7110"/>
      <c r="L7110"/>
      <c r="M7110"/>
      <c r="N7110" s="117"/>
      <c r="O7110" s="117"/>
      <c r="P7110" s="117"/>
      <c r="Q7110" s="117"/>
      <c r="R7110" s="117"/>
    </row>
    <row r="7111" spans="1:18" s="81" customFormat="1" x14ac:dyDescent="0.2">
      <c r="A7111"/>
      <c r="B7111"/>
      <c r="C7111"/>
      <c r="D7111"/>
      <c r="E7111"/>
      <c r="F7111"/>
      <c r="G7111"/>
      <c r="H7111"/>
      <c r="I7111"/>
      <c r="J7111"/>
      <c r="K7111"/>
      <c r="L7111"/>
      <c r="M7111"/>
      <c r="N7111" s="117"/>
      <c r="O7111" s="117"/>
      <c r="P7111" s="117"/>
      <c r="Q7111" s="117"/>
      <c r="R7111" s="117"/>
    </row>
    <row r="7112" spans="1:18" s="81" customFormat="1" x14ac:dyDescent="0.2">
      <c r="A7112"/>
      <c r="B7112"/>
      <c r="C7112"/>
      <c r="D7112"/>
      <c r="E7112"/>
      <c r="F7112"/>
      <c r="G7112"/>
      <c r="H7112"/>
      <c r="I7112"/>
      <c r="J7112"/>
      <c r="K7112"/>
      <c r="L7112"/>
      <c r="M7112"/>
      <c r="N7112" s="117"/>
      <c r="O7112" s="117"/>
      <c r="P7112" s="117"/>
      <c r="Q7112" s="117"/>
      <c r="R7112" s="117"/>
    </row>
    <row r="7113" spans="1:18" s="81" customFormat="1" x14ac:dyDescent="0.2">
      <c r="A7113"/>
      <c r="B7113"/>
      <c r="C7113"/>
      <c r="D7113"/>
      <c r="E7113"/>
      <c r="F7113"/>
      <c r="G7113"/>
      <c r="H7113"/>
      <c r="I7113"/>
      <c r="J7113"/>
      <c r="K7113"/>
      <c r="L7113"/>
      <c r="M7113"/>
      <c r="N7113" s="117"/>
      <c r="O7113" s="117"/>
      <c r="P7113" s="117"/>
      <c r="Q7113" s="117"/>
      <c r="R7113" s="117"/>
    </row>
    <row r="7114" spans="1:18" s="81" customFormat="1" x14ac:dyDescent="0.2">
      <c r="A7114"/>
      <c r="B7114"/>
      <c r="C7114"/>
      <c r="D7114"/>
      <c r="E7114"/>
      <c r="F7114"/>
      <c r="G7114"/>
      <c r="H7114"/>
      <c r="I7114"/>
      <c r="J7114"/>
      <c r="K7114"/>
      <c r="L7114"/>
      <c r="M7114"/>
      <c r="N7114" s="117"/>
      <c r="O7114" s="117"/>
      <c r="P7114" s="117"/>
      <c r="Q7114" s="117"/>
      <c r="R7114" s="117"/>
    </row>
    <row r="7115" spans="1:18" s="81" customFormat="1" x14ac:dyDescent="0.2">
      <c r="A7115"/>
      <c r="B7115"/>
      <c r="C7115"/>
      <c r="D7115"/>
      <c r="E7115"/>
      <c r="F7115"/>
      <c r="G7115"/>
      <c r="H7115"/>
      <c r="I7115"/>
      <c r="J7115"/>
      <c r="K7115"/>
      <c r="L7115"/>
      <c r="M7115"/>
      <c r="N7115" s="117"/>
      <c r="O7115" s="117"/>
      <c r="P7115" s="117"/>
      <c r="Q7115" s="117"/>
      <c r="R7115" s="117"/>
    </row>
    <row r="7116" spans="1:18" s="81" customFormat="1" x14ac:dyDescent="0.2">
      <c r="A7116"/>
      <c r="B7116"/>
      <c r="C7116"/>
      <c r="D7116"/>
      <c r="E7116"/>
      <c r="F7116"/>
      <c r="G7116"/>
      <c r="H7116"/>
      <c r="I7116"/>
      <c r="J7116"/>
      <c r="K7116"/>
      <c r="L7116"/>
      <c r="M7116"/>
      <c r="N7116" s="117"/>
      <c r="O7116" s="117"/>
      <c r="P7116" s="117"/>
      <c r="Q7116" s="117"/>
      <c r="R7116" s="117"/>
    </row>
    <row r="7117" spans="1:18" s="81" customFormat="1" x14ac:dyDescent="0.2">
      <c r="A7117"/>
      <c r="B7117"/>
      <c r="C7117"/>
      <c r="D7117"/>
      <c r="E7117"/>
      <c r="F7117"/>
      <c r="G7117"/>
      <c r="H7117"/>
      <c r="I7117"/>
      <c r="J7117"/>
      <c r="K7117"/>
      <c r="L7117"/>
      <c r="M7117"/>
      <c r="N7117" s="117"/>
      <c r="O7117" s="117"/>
      <c r="P7117" s="117"/>
      <c r="Q7117" s="117"/>
      <c r="R7117" s="117"/>
    </row>
    <row r="7118" spans="1:18" s="81" customFormat="1" x14ac:dyDescent="0.2">
      <c r="A7118"/>
      <c r="B7118"/>
      <c r="C7118"/>
      <c r="D7118"/>
      <c r="E7118"/>
      <c r="F7118"/>
      <c r="G7118"/>
      <c r="H7118"/>
      <c r="I7118"/>
      <c r="J7118"/>
      <c r="K7118"/>
      <c r="L7118"/>
      <c r="M7118"/>
      <c r="N7118" s="117"/>
      <c r="O7118" s="117"/>
      <c r="P7118" s="117"/>
      <c r="Q7118" s="117"/>
      <c r="R7118" s="117"/>
    </row>
    <row r="7119" spans="1:18" s="81" customFormat="1" x14ac:dyDescent="0.2">
      <c r="A7119"/>
      <c r="B7119"/>
      <c r="C7119"/>
      <c r="D7119"/>
      <c r="E7119"/>
      <c r="F7119"/>
      <c r="G7119"/>
      <c r="H7119"/>
      <c r="I7119"/>
      <c r="J7119"/>
      <c r="K7119"/>
      <c r="L7119"/>
      <c r="M7119"/>
      <c r="N7119" s="117"/>
      <c r="O7119" s="117"/>
      <c r="P7119" s="117"/>
      <c r="Q7119" s="117"/>
      <c r="R7119" s="117"/>
    </row>
    <row r="7120" spans="1:18" s="81" customFormat="1" x14ac:dyDescent="0.2">
      <c r="A7120"/>
      <c r="B7120"/>
      <c r="C7120"/>
      <c r="D7120"/>
      <c r="E7120"/>
      <c r="F7120"/>
      <c r="G7120"/>
      <c r="H7120"/>
      <c r="I7120"/>
      <c r="J7120"/>
      <c r="K7120"/>
      <c r="L7120"/>
      <c r="M7120"/>
      <c r="N7120" s="117"/>
      <c r="O7120" s="117"/>
      <c r="P7120" s="117"/>
      <c r="Q7120" s="117"/>
      <c r="R7120" s="117"/>
    </row>
    <row r="7121" spans="1:18" s="81" customFormat="1" x14ac:dyDescent="0.2">
      <c r="A7121"/>
      <c r="B7121"/>
      <c r="C7121"/>
      <c r="D7121"/>
      <c r="E7121"/>
      <c r="F7121"/>
      <c r="G7121"/>
      <c r="H7121"/>
      <c r="I7121"/>
      <c r="J7121"/>
      <c r="K7121"/>
      <c r="L7121"/>
      <c r="M7121"/>
      <c r="N7121" s="117"/>
      <c r="O7121" s="117"/>
      <c r="P7121" s="117"/>
      <c r="Q7121" s="117"/>
      <c r="R7121" s="117"/>
    </row>
    <row r="7122" spans="1:18" s="81" customFormat="1" x14ac:dyDescent="0.2">
      <c r="A7122"/>
      <c r="B7122"/>
      <c r="C7122"/>
      <c r="D7122"/>
      <c r="E7122"/>
      <c r="F7122"/>
      <c r="G7122"/>
      <c r="H7122"/>
      <c r="I7122"/>
      <c r="J7122"/>
      <c r="K7122"/>
      <c r="L7122"/>
      <c r="M7122"/>
      <c r="N7122" s="117"/>
      <c r="O7122" s="117"/>
      <c r="P7122" s="117"/>
      <c r="Q7122" s="117"/>
      <c r="R7122" s="117"/>
    </row>
    <row r="7123" spans="1:18" s="81" customFormat="1" x14ac:dyDescent="0.2">
      <c r="A7123"/>
      <c r="B7123"/>
      <c r="C7123"/>
      <c r="D7123"/>
      <c r="E7123"/>
      <c r="F7123"/>
      <c r="G7123"/>
      <c r="H7123"/>
      <c r="I7123"/>
      <c r="J7123"/>
      <c r="K7123"/>
      <c r="L7123"/>
      <c r="M7123"/>
      <c r="N7123" s="117"/>
      <c r="O7123" s="117"/>
      <c r="P7123" s="117"/>
      <c r="Q7123" s="117"/>
      <c r="R7123" s="117"/>
    </row>
    <row r="7124" spans="1:18" s="81" customFormat="1" x14ac:dyDescent="0.2">
      <c r="A7124"/>
      <c r="B7124"/>
      <c r="C7124"/>
      <c r="D7124"/>
      <c r="E7124"/>
      <c r="F7124"/>
      <c r="G7124"/>
      <c r="H7124"/>
      <c r="I7124"/>
      <c r="J7124"/>
      <c r="K7124"/>
      <c r="L7124"/>
      <c r="M7124"/>
      <c r="N7124" s="117"/>
      <c r="O7124" s="117"/>
      <c r="P7124" s="117"/>
      <c r="Q7124" s="117"/>
      <c r="R7124" s="117"/>
    </row>
    <row r="7125" spans="1:18" s="81" customFormat="1" x14ac:dyDescent="0.2">
      <c r="A7125"/>
      <c r="B7125"/>
      <c r="C7125"/>
      <c r="D7125"/>
      <c r="E7125"/>
      <c r="F7125"/>
      <c r="G7125"/>
      <c r="H7125"/>
      <c r="I7125"/>
      <c r="J7125"/>
      <c r="K7125"/>
      <c r="L7125"/>
      <c r="M7125"/>
      <c r="N7125" s="117"/>
      <c r="O7125" s="117"/>
      <c r="P7125" s="117"/>
      <c r="Q7125" s="117"/>
      <c r="R7125" s="117"/>
    </row>
    <row r="7126" spans="1:18" s="81" customFormat="1" x14ac:dyDescent="0.2">
      <c r="A7126"/>
      <c r="B7126"/>
      <c r="C7126"/>
      <c r="D7126"/>
      <c r="E7126"/>
      <c r="F7126"/>
      <c r="G7126"/>
      <c r="H7126"/>
      <c r="I7126"/>
      <c r="J7126"/>
      <c r="K7126"/>
      <c r="L7126"/>
      <c r="M7126"/>
      <c r="N7126" s="117"/>
      <c r="O7126" s="117"/>
      <c r="P7126" s="117"/>
      <c r="Q7126" s="117"/>
      <c r="R7126" s="117"/>
    </row>
    <row r="7127" spans="1:18" s="81" customFormat="1" x14ac:dyDescent="0.2">
      <c r="A7127"/>
      <c r="B7127"/>
      <c r="C7127"/>
      <c r="D7127"/>
      <c r="E7127"/>
      <c r="F7127"/>
      <c r="G7127"/>
      <c r="H7127"/>
      <c r="I7127"/>
      <c r="J7127"/>
      <c r="K7127"/>
      <c r="L7127"/>
      <c r="M7127"/>
      <c r="N7127" s="117"/>
      <c r="O7127" s="117"/>
      <c r="P7127" s="117"/>
      <c r="Q7127" s="117"/>
      <c r="R7127" s="117"/>
    </row>
    <row r="7128" spans="1:18" s="81" customFormat="1" x14ac:dyDescent="0.2">
      <c r="A7128"/>
      <c r="B7128"/>
      <c r="C7128"/>
      <c r="D7128"/>
      <c r="E7128"/>
      <c r="F7128"/>
      <c r="G7128"/>
      <c r="H7128"/>
      <c r="I7128"/>
      <c r="J7128"/>
      <c r="K7128"/>
      <c r="L7128"/>
      <c r="M7128"/>
      <c r="N7128" s="117"/>
      <c r="O7128" s="117"/>
      <c r="P7128" s="117"/>
      <c r="Q7128" s="117"/>
      <c r="R7128" s="117"/>
    </row>
    <row r="7129" spans="1:18" s="81" customFormat="1" x14ac:dyDescent="0.2">
      <c r="A7129"/>
      <c r="B7129"/>
      <c r="C7129"/>
      <c r="D7129"/>
      <c r="E7129"/>
      <c r="F7129"/>
      <c r="G7129"/>
      <c r="H7129"/>
      <c r="I7129"/>
      <c r="J7129"/>
      <c r="K7129"/>
      <c r="L7129"/>
      <c r="M7129"/>
      <c r="N7129" s="117"/>
      <c r="O7129" s="117"/>
      <c r="P7129" s="117"/>
      <c r="Q7129" s="117"/>
      <c r="R7129" s="117"/>
    </row>
    <row r="7130" spans="1:18" s="81" customFormat="1" x14ac:dyDescent="0.2">
      <c r="A7130"/>
      <c r="B7130"/>
      <c r="C7130"/>
      <c r="D7130"/>
      <c r="E7130"/>
      <c r="F7130"/>
      <c r="G7130"/>
      <c r="H7130"/>
      <c r="I7130"/>
      <c r="J7130"/>
      <c r="K7130"/>
      <c r="L7130"/>
      <c r="M7130"/>
      <c r="N7130" s="117"/>
      <c r="O7130" s="117"/>
      <c r="P7130" s="117"/>
      <c r="Q7130" s="117"/>
      <c r="R7130" s="117"/>
    </row>
    <row r="7131" spans="1:18" s="81" customFormat="1" x14ac:dyDescent="0.2">
      <c r="A7131"/>
      <c r="B7131"/>
      <c r="C7131"/>
      <c r="D7131"/>
      <c r="E7131"/>
      <c r="F7131"/>
      <c r="G7131"/>
      <c r="H7131"/>
      <c r="I7131"/>
      <c r="J7131"/>
      <c r="K7131"/>
      <c r="L7131"/>
      <c r="M7131"/>
      <c r="N7131" s="117"/>
      <c r="O7131" s="117"/>
      <c r="P7131" s="117"/>
      <c r="Q7131" s="117"/>
      <c r="R7131" s="117"/>
    </row>
    <row r="7132" spans="1:18" s="81" customFormat="1" x14ac:dyDescent="0.2">
      <c r="A7132"/>
      <c r="B7132"/>
      <c r="C7132"/>
      <c r="D7132"/>
      <c r="E7132"/>
      <c r="F7132"/>
      <c r="G7132"/>
      <c r="H7132"/>
      <c r="I7132"/>
      <c r="J7132"/>
      <c r="K7132"/>
      <c r="L7132"/>
      <c r="M7132"/>
      <c r="N7132" s="117"/>
      <c r="O7132" s="117"/>
      <c r="P7132" s="117"/>
      <c r="Q7132" s="117"/>
      <c r="R7132" s="117"/>
    </row>
    <row r="7133" spans="1:18" s="81" customFormat="1" x14ac:dyDescent="0.2">
      <c r="A7133"/>
      <c r="B7133"/>
      <c r="C7133"/>
      <c r="D7133"/>
      <c r="E7133"/>
      <c r="F7133"/>
      <c r="G7133"/>
      <c r="H7133"/>
      <c r="I7133"/>
      <c r="J7133"/>
      <c r="K7133"/>
      <c r="L7133"/>
      <c r="M7133"/>
      <c r="N7133" s="117"/>
      <c r="O7133" s="117"/>
      <c r="P7133" s="117"/>
      <c r="Q7133" s="117"/>
      <c r="R7133" s="117"/>
    </row>
    <row r="7134" spans="1:18" s="81" customFormat="1" x14ac:dyDescent="0.2">
      <c r="A7134"/>
      <c r="B7134"/>
      <c r="C7134"/>
      <c r="D7134"/>
      <c r="E7134"/>
      <c r="F7134"/>
      <c r="G7134"/>
      <c r="H7134"/>
      <c r="I7134"/>
      <c r="J7134"/>
      <c r="K7134"/>
      <c r="L7134"/>
      <c r="M7134"/>
      <c r="N7134" s="117"/>
      <c r="O7134" s="117"/>
      <c r="P7134" s="117"/>
      <c r="Q7134" s="117"/>
      <c r="R7134" s="117"/>
    </row>
    <row r="7135" spans="1:18" s="81" customFormat="1" x14ac:dyDescent="0.2">
      <c r="A7135"/>
      <c r="B7135"/>
      <c r="C7135"/>
      <c r="D7135"/>
      <c r="E7135"/>
      <c r="F7135"/>
      <c r="G7135"/>
      <c r="H7135"/>
      <c r="I7135"/>
      <c r="J7135"/>
      <c r="K7135"/>
      <c r="L7135"/>
      <c r="M7135"/>
      <c r="N7135" s="117"/>
      <c r="O7135" s="117"/>
      <c r="P7135" s="117"/>
      <c r="Q7135" s="117"/>
      <c r="R7135" s="117"/>
    </row>
    <row r="7136" spans="1:18" s="81" customFormat="1" x14ac:dyDescent="0.2">
      <c r="A7136"/>
      <c r="B7136"/>
      <c r="C7136"/>
      <c r="D7136"/>
      <c r="E7136"/>
      <c r="F7136"/>
      <c r="G7136"/>
      <c r="H7136"/>
      <c r="I7136"/>
      <c r="J7136"/>
      <c r="K7136"/>
      <c r="L7136"/>
      <c r="M7136"/>
      <c r="N7136" s="117"/>
      <c r="O7136" s="117"/>
      <c r="P7136" s="117"/>
      <c r="Q7136" s="117"/>
      <c r="R7136" s="117"/>
    </row>
    <row r="7137" spans="1:18" s="81" customFormat="1" x14ac:dyDescent="0.2">
      <c r="A7137"/>
      <c r="B7137"/>
      <c r="C7137"/>
      <c r="D7137"/>
      <c r="E7137"/>
      <c r="F7137"/>
      <c r="G7137"/>
      <c r="H7137"/>
      <c r="I7137"/>
      <c r="J7137"/>
      <c r="K7137"/>
      <c r="L7137"/>
      <c r="M7137"/>
      <c r="N7137" s="117"/>
      <c r="O7137" s="117"/>
      <c r="P7137" s="117"/>
      <c r="Q7137" s="117"/>
      <c r="R7137" s="117"/>
    </row>
    <row r="7138" spans="1:18" s="81" customFormat="1" x14ac:dyDescent="0.2">
      <c r="A7138"/>
      <c r="B7138"/>
      <c r="C7138"/>
      <c r="D7138"/>
      <c r="E7138"/>
      <c r="F7138"/>
      <c r="G7138"/>
      <c r="H7138"/>
      <c r="I7138"/>
      <c r="J7138"/>
      <c r="K7138"/>
      <c r="L7138"/>
      <c r="M7138"/>
      <c r="N7138" s="117"/>
      <c r="O7138" s="117"/>
      <c r="P7138" s="117"/>
      <c r="Q7138" s="117"/>
      <c r="R7138" s="117"/>
    </row>
    <row r="7139" spans="1:18" s="81" customFormat="1" x14ac:dyDescent="0.2">
      <c r="A7139"/>
      <c r="B7139"/>
      <c r="C7139"/>
      <c r="D7139"/>
      <c r="E7139"/>
      <c r="F7139"/>
      <c r="G7139"/>
      <c r="H7139"/>
      <c r="I7139"/>
      <c r="J7139"/>
      <c r="K7139"/>
      <c r="L7139"/>
      <c r="M7139"/>
      <c r="N7139" s="117"/>
      <c r="O7139" s="117"/>
      <c r="P7139" s="117"/>
      <c r="Q7139" s="117"/>
      <c r="R7139" s="117"/>
    </row>
    <row r="7140" spans="1:18" s="81" customFormat="1" x14ac:dyDescent="0.2">
      <c r="A7140"/>
      <c r="B7140"/>
      <c r="C7140"/>
      <c r="D7140"/>
      <c r="E7140"/>
      <c r="F7140"/>
      <c r="G7140"/>
      <c r="H7140"/>
      <c r="I7140"/>
      <c r="J7140"/>
      <c r="K7140"/>
      <c r="L7140"/>
      <c r="M7140"/>
      <c r="N7140" s="117"/>
      <c r="O7140" s="117"/>
      <c r="P7140" s="117"/>
      <c r="Q7140" s="117"/>
      <c r="R7140" s="117"/>
    </row>
    <row r="7141" spans="1:18" s="81" customFormat="1" x14ac:dyDescent="0.2">
      <c r="A7141"/>
      <c r="B7141"/>
      <c r="C7141"/>
      <c r="D7141"/>
      <c r="E7141"/>
      <c r="F7141"/>
      <c r="G7141"/>
      <c r="H7141"/>
      <c r="I7141"/>
      <c r="J7141"/>
      <c r="K7141"/>
      <c r="L7141"/>
      <c r="M7141"/>
      <c r="N7141" s="117"/>
      <c r="O7141" s="117"/>
      <c r="P7141" s="117"/>
      <c r="Q7141" s="117"/>
      <c r="R7141" s="117"/>
    </row>
    <row r="7142" spans="1:18" s="81" customFormat="1" x14ac:dyDescent="0.2">
      <c r="A7142"/>
      <c r="B7142"/>
      <c r="C7142"/>
      <c r="D7142"/>
      <c r="E7142"/>
      <c r="F7142"/>
      <c r="G7142"/>
      <c r="H7142"/>
      <c r="I7142"/>
      <c r="J7142"/>
      <c r="K7142"/>
      <c r="L7142"/>
      <c r="M7142"/>
      <c r="N7142" s="117"/>
      <c r="O7142" s="117"/>
      <c r="P7142" s="117"/>
      <c r="Q7142" s="117"/>
      <c r="R7142" s="117"/>
    </row>
    <row r="7143" spans="1:18" s="81" customFormat="1" x14ac:dyDescent="0.2">
      <c r="A7143"/>
      <c r="B7143"/>
      <c r="C7143"/>
      <c r="D7143"/>
      <c r="E7143"/>
      <c r="F7143"/>
      <c r="G7143"/>
      <c r="H7143"/>
      <c r="I7143"/>
      <c r="J7143"/>
      <c r="K7143"/>
      <c r="L7143"/>
      <c r="M7143"/>
      <c r="N7143" s="117"/>
      <c r="O7143" s="117"/>
      <c r="P7143" s="117"/>
      <c r="Q7143" s="117"/>
      <c r="R7143" s="117"/>
    </row>
    <row r="7144" spans="1:18" s="81" customFormat="1" x14ac:dyDescent="0.2">
      <c r="A7144"/>
      <c r="B7144"/>
      <c r="C7144"/>
      <c r="D7144"/>
      <c r="E7144"/>
      <c r="F7144"/>
      <c r="G7144"/>
      <c r="H7144"/>
      <c r="I7144"/>
      <c r="J7144"/>
      <c r="K7144"/>
      <c r="L7144"/>
      <c r="M7144"/>
      <c r="N7144" s="117"/>
      <c r="O7144" s="117"/>
      <c r="P7144" s="117"/>
      <c r="Q7144" s="117"/>
      <c r="R7144" s="117"/>
    </row>
    <row r="7145" spans="1:18" s="81" customFormat="1" x14ac:dyDescent="0.2">
      <c r="A7145"/>
      <c r="B7145"/>
      <c r="C7145"/>
      <c r="D7145"/>
      <c r="E7145"/>
      <c r="F7145"/>
      <c r="G7145"/>
      <c r="H7145"/>
      <c r="I7145"/>
      <c r="J7145"/>
      <c r="K7145"/>
      <c r="L7145"/>
      <c r="M7145"/>
      <c r="N7145" s="117"/>
      <c r="O7145" s="117"/>
      <c r="P7145" s="117"/>
      <c r="Q7145" s="117"/>
      <c r="R7145" s="117"/>
    </row>
    <row r="7146" spans="1:18" s="81" customFormat="1" x14ac:dyDescent="0.2">
      <c r="A7146"/>
      <c r="B7146"/>
      <c r="C7146"/>
      <c r="D7146"/>
      <c r="E7146"/>
      <c r="F7146"/>
      <c r="G7146"/>
      <c r="H7146"/>
      <c r="I7146"/>
      <c r="J7146"/>
      <c r="K7146"/>
      <c r="L7146"/>
      <c r="M7146"/>
      <c r="N7146" s="117"/>
      <c r="O7146" s="117"/>
      <c r="P7146" s="117"/>
      <c r="Q7146" s="117"/>
      <c r="R7146" s="117"/>
    </row>
    <row r="7147" spans="1:18" s="81" customFormat="1" x14ac:dyDescent="0.2">
      <c r="A7147"/>
      <c r="B7147"/>
      <c r="C7147"/>
      <c r="D7147"/>
      <c r="E7147"/>
      <c r="F7147"/>
      <c r="G7147"/>
      <c r="H7147"/>
      <c r="I7147"/>
      <c r="J7147"/>
      <c r="K7147"/>
      <c r="L7147"/>
      <c r="M7147"/>
      <c r="N7147" s="117"/>
      <c r="O7147" s="117"/>
      <c r="P7147" s="117"/>
      <c r="Q7147" s="117"/>
      <c r="R7147" s="117"/>
    </row>
    <row r="7148" spans="1:18" s="81" customFormat="1" x14ac:dyDescent="0.2">
      <c r="A7148"/>
      <c r="B7148"/>
      <c r="C7148"/>
      <c r="D7148"/>
      <c r="E7148"/>
      <c r="F7148"/>
      <c r="G7148"/>
      <c r="H7148"/>
      <c r="I7148"/>
      <c r="J7148"/>
      <c r="K7148"/>
      <c r="L7148"/>
      <c r="M7148"/>
      <c r="N7148" s="117"/>
      <c r="O7148" s="117"/>
      <c r="P7148" s="117"/>
      <c r="Q7148" s="117"/>
      <c r="R7148" s="117"/>
    </row>
    <row r="7149" spans="1:18" s="81" customFormat="1" x14ac:dyDescent="0.2">
      <c r="A7149"/>
      <c r="B7149"/>
      <c r="C7149"/>
      <c r="D7149"/>
      <c r="E7149"/>
      <c r="F7149"/>
      <c r="G7149"/>
      <c r="H7149"/>
      <c r="I7149"/>
      <c r="J7149"/>
      <c r="K7149"/>
      <c r="L7149"/>
      <c r="M7149"/>
      <c r="N7149" s="117"/>
      <c r="O7149" s="117"/>
      <c r="P7149" s="117"/>
      <c r="Q7149" s="117"/>
      <c r="R7149" s="117"/>
    </row>
    <row r="7150" spans="1:18" s="81" customFormat="1" x14ac:dyDescent="0.2">
      <c r="A7150"/>
      <c r="B7150"/>
      <c r="C7150"/>
      <c r="D7150"/>
      <c r="E7150"/>
      <c r="F7150"/>
      <c r="G7150"/>
      <c r="H7150"/>
      <c r="I7150"/>
      <c r="J7150"/>
      <c r="K7150"/>
      <c r="L7150"/>
      <c r="M7150"/>
      <c r="N7150" s="117"/>
      <c r="O7150" s="117"/>
      <c r="P7150" s="117"/>
      <c r="Q7150" s="117"/>
      <c r="R7150" s="117"/>
    </row>
    <row r="7151" spans="1:18" s="81" customFormat="1" x14ac:dyDescent="0.2">
      <c r="A7151"/>
      <c r="B7151"/>
      <c r="C7151"/>
      <c r="D7151"/>
      <c r="E7151"/>
      <c r="F7151"/>
      <c r="G7151"/>
      <c r="H7151"/>
      <c r="I7151"/>
      <c r="J7151"/>
      <c r="K7151"/>
      <c r="L7151"/>
      <c r="M7151"/>
      <c r="N7151" s="117"/>
      <c r="O7151" s="117"/>
      <c r="P7151" s="117"/>
      <c r="Q7151" s="117"/>
      <c r="R7151" s="117"/>
    </row>
    <row r="7152" spans="1:18" s="81" customFormat="1" x14ac:dyDescent="0.2">
      <c r="A7152"/>
      <c r="B7152"/>
      <c r="C7152"/>
      <c r="D7152"/>
      <c r="E7152"/>
      <c r="F7152"/>
      <c r="G7152"/>
      <c r="H7152"/>
      <c r="I7152"/>
      <c r="J7152"/>
      <c r="K7152"/>
      <c r="L7152"/>
      <c r="M7152"/>
      <c r="N7152" s="117"/>
      <c r="O7152" s="117"/>
      <c r="P7152" s="117"/>
      <c r="Q7152" s="117"/>
      <c r="R7152" s="117"/>
    </row>
    <row r="7153" spans="1:18" s="81" customFormat="1" x14ac:dyDescent="0.2">
      <c r="A7153"/>
      <c r="B7153"/>
      <c r="C7153"/>
      <c r="D7153"/>
      <c r="E7153"/>
      <c r="F7153"/>
      <c r="G7153"/>
      <c r="H7153"/>
      <c r="I7153"/>
      <c r="J7153"/>
      <c r="K7153"/>
      <c r="L7153"/>
      <c r="M7153"/>
      <c r="N7153" s="117"/>
      <c r="O7153" s="117"/>
      <c r="P7153" s="117"/>
      <c r="Q7153" s="117"/>
      <c r="R7153" s="117"/>
    </row>
    <row r="7154" spans="1:18" s="81" customFormat="1" x14ac:dyDescent="0.2">
      <c r="A7154"/>
      <c r="B7154"/>
      <c r="C7154"/>
      <c r="D7154"/>
      <c r="E7154"/>
      <c r="F7154"/>
      <c r="G7154"/>
      <c r="H7154"/>
      <c r="I7154"/>
      <c r="J7154"/>
      <c r="K7154"/>
      <c r="L7154"/>
      <c r="M7154"/>
      <c r="N7154" s="117"/>
      <c r="O7154" s="117"/>
      <c r="P7154" s="117"/>
      <c r="Q7154" s="117"/>
      <c r="R7154" s="117"/>
    </row>
    <row r="7155" spans="1:18" s="81" customFormat="1" x14ac:dyDescent="0.2">
      <c r="A7155"/>
      <c r="B7155"/>
      <c r="C7155"/>
      <c r="D7155"/>
      <c r="E7155"/>
      <c r="F7155"/>
      <c r="G7155"/>
      <c r="H7155"/>
      <c r="I7155"/>
      <c r="J7155"/>
      <c r="K7155"/>
      <c r="L7155"/>
      <c r="M7155"/>
      <c r="N7155" s="117"/>
      <c r="O7155" s="117"/>
      <c r="P7155" s="117"/>
      <c r="Q7155" s="117"/>
      <c r="R7155" s="117"/>
    </row>
    <row r="7156" spans="1:18" s="81" customFormat="1" x14ac:dyDescent="0.2">
      <c r="A7156"/>
      <c r="B7156"/>
      <c r="C7156"/>
      <c r="D7156"/>
      <c r="E7156"/>
      <c r="F7156"/>
      <c r="G7156"/>
      <c r="H7156"/>
      <c r="I7156"/>
      <c r="J7156"/>
      <c r="K7156"/>
      <c r="L7156"/>
      <c r="M7156"/>
      <c r="N7156" s="117"/>
      <c r="O7156" s="117"/>
      <c r="P7156" s="117"/>
      <c r="Q7156" s="117"/>
      <c r="R7156" s="117"/>
    </row>
    <row r="7157" spans="1:18" s="81" customFormat="1" x14ac:dyDescent="0.2">
      <c r="A7157"/>
      <c r="B7157"/>
      <c r="C7157"/>
      <c r="D7157"/>
      <c r="E7157"/>
      <c r="F7157"/>
      <c r="G7157"/>
      <c r="H7157"/>
      <c r="I7157"/>
      <c r="J7157"/>
      <c r="K7157"/>
      <c r="L7157"/>
      <c r="M7157"/>
      <c r="N7157" s="117"/>
      <c r="O7157" s="117"/>
      <c r="P7157" s="117"/>
      <c r="Q7157" s="117"/>
      <c r="R7157" s="117"/>
    </row>
    <row r="7158" spans="1:18" s="81" customFormat="1" x14ac:dyDescent="0.2">
      <c r="A7158"/>
      <c r="B7158"/>
      <c r="C7158"/>
      <c r="D7158"/>
      <c r="E7158"/>
      <c r="F7158"/>
      <c r="G7158"/>
      <c r="H7158"/>
      <c r="I7158"/>
      <c r="J7158"/>
      <c r="K7158"/>
      <c r="L7158"/>
      <c r="M7158"/>
      <c r="N7158" s="117"/>
      <c r="O7158" s="117"/>
      <c r="P7158" s="117"/>
      <c r="Q7158" s="117"/>
      <c r="R7158" s="117"/>
    </row>
    <row r="7159" spans="1:18" s="81" customFormat="1" x14ac:dyDescent="0.2">
      <c r="A7159"/>
      <c r="B7159"/>
      <c r="C7159"/>
      <c r="D7159"/>
      <c r="E7159"/>
      <c r="F7159"/>
      <c r="G7159"/>
      <c r="H7159"/>
      <c r="I7159"/>
      <c r="J7159"/>
      <c r="K7159"/>
      <c r="L7159"/>
      <c r="M7159"/>
      <c r="N7159" s="117"/>
      <c r="O7159" s="117"/>
      <c r="P7159" s="117"/>
      <c r="Q7159" s="117"/>
      <c r="R7159" s="117"/>
    </row>
    <row r="7160" spans="1:18" s="81" customFormat="1" x14ac:dyDescent="0.2">
      <c r="A7160"/>
      <c r="B7160"/>
      <c r="C7160"/>
      <c r="D7160"/>
      <c r="E7160"/>
      <c r="F7160"/>
      <c r="G7160"/>
      <c r="H7160"/>
      <c r="I7160"/>
      <c r="J7160"/>
      <c r="K7160"/>
      <c r="L7160"/>
      <c r="M7160"/>
      <c r="N7160" s="117"/>
      <c r="O7160" s="117"/>
      <c r="P7160" s="117"/>
      <c r="Q7160" s="117"/>
      <c r="R7160" s="117"/>
    </row>
    <row r="7161" spans="1:18" s="81" customFormat="1" x14ac:dyDescent="0.2">
      <c r="A7161"/>
      <c r="B7161"/>
      <c r="C7161"/>
      <c r="D7161"/>
      <c r="E7161"/>
      <c r="F7161"/>
      <c r="G7161"/>
      <c r="H7161"/>
      <c r="I7161"/>
      <c r="J7161"/>
      <c r="K7161"/>
      <c r="L7161"/>
      <c r="M7161"/>
      <c r="N7161" s="117"/>
      <c r="O7161" s="117"/>
      <c r="P7161" s="117"/>
      <c r="Q7161" s="117"/>
      <c r="R7161" s="117"/>
    </row>
    <row r="7162" spans="1:18" s="81" customFormat="1" x14ac:dyDescent="0.2">
      <c r="A7162"/>
      <c r="B7162"/>
      <c r="C7162"/>
      <c r="D7162"/>
      <c r="E7162"/>
      <c r="F7162"/>
      <c r="G7162"/>
      <c r="H7162"/>
      <c r="I7162"/>
      <c r="J7162"/>
      <c r="K7162"/>
      <c r="L7162"/>
      <c r="M7162"/>
      <c r="N7162" s="117"/>
      <c r="O7162" s="117"/>
      <c r="P7162" s="117"/>
      <c r="Q7162" s="117"/>
      <c r="R7162" s="117"/>
    </row>
    <row r="7163" spans="1:18" s="81" customFormat="1" x14ac:dyDescent="0.2">
      <c r="A7163"/>
      <c r="B7163"/>
      <c r="C7163"/>
      <c r="D7163"/>
      <c r="E7163"/>
      <c r="F7163"/>
      <c r="G7163"/>
      <c r="H7163"/>
      <c r="I7163"/>
      <c r="J7163"/>
      <c r="K7163"/>
      <c r="L7163"/>
      <c r="M7163"/>
      <c r="N7163" s="117"/>
      <c r="O7163" s="117"/>
      <c r="P7163" s="117"/>
      <c r="Q7163" s="117"/>
      <c r="R7163" s="117"/>
    </row>
    <row r="7164" spans="1:18" s="81" customFormat="1" x14ac:dyDescent="0.2">
      <c r="A7164"/>
      <c r="B7164"/>
      <c r="C7164"/>
      <c r="D7164"/>
      <c r="E7164"/>
      <c r="F7164"/>
      <c r="G7164"/>
      <c r="H7164"/>
      <c r="I7164"/>
      <c r="J7164"/>
      <c r="K7164"/>
      <c r="L7164"/>
      <c r="M7164"/>
      <c r="N7164" s="117"/>
      <c r="O7164" s="117"/>
      <c r="P7164" s="117"/>
      <c r="Q7164" s="117"/>
      <c r="R7164" s="117"/>
    </row>
    <row r="7165" spans="1:18" s="81" customFormat="1" x14ac:dyDescent="0.2">
      <c r="A7165"/>
      <c r="B7165"/>
      <c r="C7165"/>
      <c r="D7165"/>
      <c r="E7165"/>
      <c r="F7165"/>
      <c r="G7165"/>
      <c r="H7165"/>
      <c r="I7165"/>
      <c r="J7165"/>
      <c r="K7165"/>
      <c r="L7165"/>
      <c r="M7165"/>
      <c r="N7165" s="117"/>
      <c r="O7165" s="117"/>
      <c r="P7165" s="117"/>
      <c r="Q7165" s="117"/>
      <c r="R7165" s="117"/>
    </row>
    <row r="7166" spans="1:18" s="81" customFormat="1" x14ac:dyDescent="0.2">
      <c r="A7166"/>
      <c r="B7166"/>
      <c r="C7166"/>
      <c r="D7166"/>
      <c r="E7166"/>
      <c r="F7166"/>
      <c r="G7166"/>
      <c r="H7166"/>
      <c r="I7166"/>
      <c r="J7166"/>
      <c r="K7166"/>
      <c r="L7166"/>
      <c r="M7166"/>
      <c r="N7166" s="117"/>
      <c r="O7166" s="117"/>
      <c r="P7166" s="117"/>
      <c r="Q7166" s="117"/>
      <c r="R7166" s="117"/>
    </row>
    <row r="7167" spans="1:18" s="81" customFormat="1" x14ac:dyDescent="0.2">
      <c r="A7167"/>
      <c r="B7167"/>
      <c r="C7167"/>
      <c r="D7167"/>
      <c r="E7167"/>
      <c r="F7167"/>
      <c r="G7167"/>
      <c r="H7167"/>
      <c r="I7167"/>
      <c r="J7167"/>
      <c r="K7167"/>
      <c r="L7167"/>
      <c r="M7167"/>
      <c r="N7167" s="117"/>
      <c r="O7167" s="117"/>
      <c r="P7167" s="117"/>
      <c r="Q7167" s="117"/>
      <c r="R7167" s="117"/>
    </row>
    <row r="7168" spans="1:18" s="81" customFormat="1" x14ac:dyDescent="0.2">
      <c r="A7168"/>
      <c r="B7168"/>
      <c r="C7168"/>
      <c r="D7168"/>
      <c r="E7168"/>
      <c r="F7168"/>
      <c r="G7168"/>
      <c r="H7168"/>
      <c r="I7168"/>
      <c r="J7168"/>
      <c r="K7168"/>
      <c r="L7168"/>
      <c r="M7168"/>
      <c r="N7168" s="117"/>
      <c r="O7168" s="117"/>
      <c r="P7168" s="117"/>
      <c r="Q7168" s="117"/>
      <c r="R7168" s="117"/>
    </row>
    <row r="7169" spans="1:18" s="81" customFormat="1" x14ac:dyDescent="0.2">
      <c r="A7169"/>
      <c r="B7169"/>
      <c r="C7169"/>
      <c r="D7169"/>
      <c r="E7169"/>
      <c r="F7169"/>
      <c r="G7169"/>
      <c r="H7169"/>
      <c r="I7169"/>
      <c r="J7169"/>
      <c r="K7169"/>
      <c r="L7169"/>
      <c r="M7169"/>
      <c r="N7169" s="117"/>
      <c r="O7169" s="117"/>
      <c r="P7169" s="117"/>
      <c r="Q7169" s="117"/>
      <c r="R7169" s="117"/>
    </row>
    <row r="7170" spans="1:18" s="81" customFormat="1" x14ac:dyDescent="0.2">
      <c r="A7170"/>
      <c r="B7170"/>
      <c r="C7170"/>
      <c r="D7170"/>
      <c r="E7170"/>
      <c r="F7170"/>
      <c r="G7170"/>
      <c r="H7170"/>
      <c r="I7170"/>
      <c r="J7170"/>
      <c r="K7170"/>
      <c r="L7170"/>
      <c r="M7170"/>
      <c r="N7170" s="117"/>
      <c r="O7170" s="117"/>
      <c r="P7170" s="117"/>
      <c r="Q7170" s="117"/>
      <c r="R7170" s="117"/>
    </row>
    <row r="7171" spans="1:18" s="81" customFormat="1" x14ac:dyDescent="0.2">
      <c r="A7171"/>
      <c r="B7171"/>
      <c r="C7171"/>
      <c r="D7171"/>
      <c r="E7171"/>
      <c r="F7171"/>
      <c r="G7171"/>
      <c r="H7171"/>
      <c r="I7171"/>
      <c r="J7171"/>
      <c r="K7171"/>
      <c r="L7171"/>
      <c r="M7171"/>
      <c r="N7171" s="117"/>
      <c r="O7171" s="117"/>
      <c r="P7171" s="117"/>
      <c r="Q7171" s="117"/>
      <c r="R7171" s="117"/>
    </row>
    <row r="7172" spans="1:18" s="81" customFormat="1" x14ac:dyDescent="0.2">
      <c r="A7172"/>
      <c r="B7172"/>
      <c r="C7172"/>
      <c r="D7172"/>
      <c r="E7172"/>
      <c r="F7172"/>
      <c r="G7172"/>
      <c r="H7172"/>
      <c r="I7172"/>
      <c r="J7172"/>
      <c r="K7172"/>
      <c r="L7172"/>
      <c r="M7172"/>
      <c r="N7172" s="117"/>
      <c r="O7172" s="117"/>
      <c r="P7172" s="117"/>
      <c r="Q7172" s="117"/>
      <c r="R7172" s="117"/>
    </row>
    <row r="7173" spans="1:18" s="81" customFormat="1" x14ac:dyDescent="0.2">
      <c r="A7173"/>
      <c r="B7173"/>
      <c r="C7173"/>
      <c r="D7173"/>
      <c r="E7173"/>
      <c r="F7173"/>
      <c r="G7173"/>
      <c r="H7173"/>
      <c r="I7173"/>
      <c r="J7173"/>
      <c r="K7173"/>
      <c r="L7173"/>
      <c r="M7173"/>
      <c r="N7173" s="117"/>
      <c r="O7173" s="117"/>
      <c r="P7173" s="117"/>
      <c r="Q7173" s="117"/>
      <c r="R7173" s="117"/>
    </row>
    <row r="7174" spans="1:18" s="81" customFormat="1" x14ac:dyDescent="0.2">
      <c r="A7174"/>
      <c r="B7174"/>
      <c r="C7174"/>
      <c r="D7174"/>
      <c r="E7174"/>
      <c r="F7174"/>
      <c r="G7174"/>
      <c r="H7174"/>
      <c r="I7174"/>
      <c r="J7174"/>
      <c r="K7174"/>
      <c r="L7174"/>
      <c r="M7174"/>
      <c r="N7174" s="117"/>
      <c r="O7174" s="117"/>
      <c r="P7174" s="117"/>
      <c r="Q7174" s="117"/>
      <c r="R7174" s="117"/>
    </row>
    <row r="7175" spans="1:18" s="81" customFormat="1" x14ac:dyDescent="0.2">
      <c r="A7175"/>
      <c r="B7175"/>
      <c r="C7175"/>
      <c r="D7175"/>
      <c r="E7175"/>
      <c r="F7175"/>
      <c r="G7175"/>
      <c r="H7175"/>
      <c r="I7175"/>
      <c r="J7175"/>
      <c r="K7175"/>
      <c r="L7175"/>
      <c r="M7175"/>
      <c r="N7175" s="117"/>
      <c r="O7175" s="117"/>
      <c r="P7175" s="117"/>
      <c r="Q7175" s="117"/>
      <c r="R7175" s="117"/>
    </row>
    <row r="7176" spans="1:18" s="81" customFormat="1" x14ac:dyDescent="0.2">
      <c r="A7176"/>
      <c r="B7176"/>
      <c r="C7176"/>
      <c r="D7176"/>
      <c r="E7176"/>
      <c r="F7176"/>
      <c r="G7176"/>
      <c r="H7176"/>
      <c r="I7176"/>
      <c r="J7176"/>
      <c r="K7176"/>
      <c r="L7176"/>
      <c r="M7176"/>
      <c r="N7176" s="117"/>
      <c r="O7176" s="117"/>
      <c r="P7176" s="117"/>
      <c r="Q7176" s="117"/>
      <c r="R7176" s="117"/>
    </row>
    <row r="7177" spans="1:18" s="81" customFormat="1" x14ac:dyDescent="0.2">
      <c r="A7177"/>
      <c r="B7177"/>
      <c r="C7177"/>
      <c r="D7177"/>
      <c r="E7177"/>
      <c r="F7177"/>
      <c r="G7177"/>
      <c r="H7177"/>
      <c r="I7177"/>
      <c r="J7177"/>
      <c r="K7177"/>
      <c r="L7177"/>
      <c r="M7177"/>
      <c r="N7177" s="117"/>
      <c r="O7177" s="117"/>
      <c r="P7177" s="117"/>
      <c r="Q7177" s="117"/>
      <c r="R7177" s="117"/>
    </row>
    <row r="7178" spans="1:18" s="81" customFormat="1" x14ac:dyDescent="0.2">
      <c r="A7178"/>
      <c r="B7178"/>
      <c r="C7178"/>
      <c r="D7178"/>
      <c r="E7178"/>
      <c r="F7178"/>
      <c r="G7178"/>
      <c r="H7178"/>
      <c r="I7178"/>
      <c r="J7178"/>
      <c r="K7178"/>
      <c r="L7178"/>
      <c r="M7178"/>
      <c r="N7178" s="117"/>
      <c r="O7178" s="117"/>
      <c r="P7178" s="117"/>
      <c r="Q7178" s="117"/>
      <c r="R7178" s="117"/>
    </row>
    <row r="7179" spans="1:18" s="81" customFormat="1" x14ac:dyDescent="0.2">
      <c r="A7179"/>
      <c r="B7179"/>
      <c r="C7179"/>
      <c r="D7179"/>
      <c r="E7179"/>
      <c r="F7179"/>
      <c r="G7179"/>
      <c r="H7179"/>
      <c r="I7179"/>
      <c r="J7179"/>
      <c r="K7179"/>
      <c r="L7179"/>
      <c r="M7179"/>
      <c r="N7179" s="117"/>
      <c r="O7179" s="117"/>
      <c r="P7179" s="117"/>
      <c r="Q7179" s="117"/>
      <c r="R7179" s="117"/>
    </row>
    <row r="7180" spans="1:18" s="81" customFormat="1" x14ac:dyDescent="0.2">
      <c r="A7180"/>
      <c r="B7180"/>
      <c r="C7180"/>
      <c r="D7180"/>
      <c r="E7180"/>
      <c r="F7180"/>
      <c r="G7180"/>
      <c r="H7180"/>
      <c r="I7180"/>
      <c r="J7180"/>
      <c r="K7180"/>
      <c r="L7180"/>
      <c r="M7180"/>
      <c r="N7180" s="117"/>
      <c r="O7180" s="117"/>
      <c r="P7180" s="117"/>
      <c r="Q7180" s="117"/>
      <c r="R7180" s="117"/>
    </row>
    <row r="7181" spans="1:18" s="81" customFormat="1" x14ac:dyDescent="0.2">
      <c r="A7181"/>
      <c r="B7181"/>
      <c r="C7181"/>
      <c r="D7181"/>
      <c r="E7181"/>
      <c r="F7181"/>
      <c r="G7181"/>
      <c r="H7181"/>
      <c r="I7181"/>
      <c r="J7181"/>
      <c r="K7181"/>
      <c r="L7181"/>
      <c r="M7181"/>
      <c r="N7181" s="117"/>
      <c r="O7181" s="117"/>
      <c r="P7181" s="117"/>
      <c r="Q7181" s="117"/>
      <c r="R7181" s="117"/>
    </row>
    <row r="7182" spans="1:18" s="81" customFormat="1" x14ac:dyDescent="0.2">
      <c r="A7182"/>
      <c r="B7182"/>
      <c r="C7182"/>
      <c r="D7182"/>
      <c r="E7182"/>
      <c r="F7182"/>
      <c r="G7182"/>
      <c r="H7182"/>
      <c r="I7182"/>
      <c r="J7182"/>
      <c r="K7182"/>
      <c r="L7182"/>
      <c r="M7182"/>
      <c r="N7182" s="117"/>
      <c r="O7182" s="117"/>
      <c r="P7182" s="117"/>
      <c r="Q7182" s="117"/>
      <c r="R7182" s="117"/>
    </row>
    <row r="7183" spans="1:18" s="81" customFormat="1" x14ac:dyDescent="0.2">
      <c r="A7183"/>
      <c r="B7183"/>
      <c r="C7183"/>
      <c r="D7183"/>
      <c r="E7183"/>
      <c r="F7183"/>
      <c r="G7183"/>
      <c r="H7183"/>
      <c r="I7183"/>
      <c r="J7183"/>
      <c r="K7183"/>
      <c r="L7183"/>
      <c r="M7183"/>
      <c r="N7183" s="117"/>
      <c r="O7183" s="117"/>
      <c r="P7183" s="117"/>
      <c r="Q7183" s="117"/>
      <c r="R7183" s="117"/>
    </row>
    <row r="7184" spans="1:18" s="81" customFormat="1" x14ac:dyDescent="0.2">
      <c r="A7184"/>
      <c r="B7184"/>
      <c r="C7184"/>
      <c r="D7184"/>
      <c r="E7184"/>
      <c r="F7184"/>
      <c r="G7184"/>
      <c r="H7184"/>
      <c r="I7184"/>
      <c r="J7184"/>
      <c r="K7184"/>
      <c r="L7184"/>
      <c r="M7184"/>
      <c r="N7184" s="117"/>
      <c r="O7184" s="117"/>
      <c r="P7184" s="117"/>
      <c r="Q7184" s="117"/>
      <c r="R7184" s="117"/>
    </row>
    <row r="7185" spans="1:18" s="81" customFormat="1" x14ac:dyDescent="0.2">
      <c r="A7185"/>
      <c r="B7185"/>
      <c r="C7185"/>
      <c r="D7185"/>
      <c r="E7185"/>
      <c r="F7185"/>
      <c r="G7185"/>
      <c r="H7185"/>
      <c r="I7185"/>
      <c r="J7185"/>
      <c r="K7185"/>
      <c r="L7185"/>
      <c r="M7185"/>
      <c r="N7185" s="117"/>
      <c r="O7185" s="117"/>
      <c r="P7185" s="117"/>
      <c r="Q7185" s="117"/>
      <c r="R7185" s="117"/>
    </row>
    <row r="7186" spans="1:18" s="81" customFormat="1" x14ac:dyDescent="0.2">
      <c r="A7186"/>
      <c r="B7186"/>
      <c r="C7186"/>
      <c r="D7186"/>
      <c r="E7186"/>
      <c r="F7186"/>
      <c r="G7186"/>
      <c r="H7186"/>
      <c r="I7186"/>
      <c r="J7186"/>
      <c r="K7186"/>
      <c r="L7186"/>
      <c r="M7186"/>
      <c r="N7186" s="117"/>
      <c r="O7186" s="117"/>
      <c r="P7186" s="117"/>
      <c r="Q7186" s="117"/>
      <c r="R7186" s="117"/>
    </row>
    <row r="7187" spans="1:18" s="81" customFormat="1" x14ac:dyDescent="0.2">
      <c r="A7187"/>
      <c r="B7187"/>
      <c r="C7187"/>
      <c r="D7187"/>
      <c r="E7187"/>
      <c r="F7187"/>
      <c r="G7187"/>
      <c r="H7187"/>
      <c r="I7187"/>
      <c r="J7187"/>
      <c r="K7187"/>
      <c r="L7187"/>
      <c r="M7187"/>
      <c r="N7187" s="117"/>
      <c r="O7187" s="117"/>
      <c r="P7187" s="117"/>
      <c r="Q7187" s="117"/>
      <c r="R7187" s="117"/>
    </row>
    <row r="7188" spans="1:18" s="81" customFormat="1" x14ac:dyDescent="0.2">
      <c r="A7188"/>
      <c r="B7188"/>
      <c r="C7188"/>
      <c r="D7188"/>
      <c r="E7188"/>
      <c r="F7188"/>
      <c r="G7188"/>
      <c r="H7188"/>
      <c r="I7188"/>
      <c r="J7188"/>
      <c r="K7188"/>
      <c r="L7188"/>
      <c r="M7188"/>
      <c r="N7188" s="117"/>
      <c r="O7188" s="117"/>
      <c r="P7188" s="117"/>
      <c r="Q7188" s="117"/>
      <c r="R7188" s="117"/>
    </row>
    <row r="7189" spans="1:18" s="81" customFormat="1" x14ac:dyDescent="0.2">
      <c r="A7189"/>
      <c r="B7189"/>
      <c r="C7189"/>
      <c r="D7189"/>
      <c r="E7189"/>
      <c r="F7189"/>
      <c r="G7189"/>
      <c r="H7189"/>
      <c r="I7189"/>
      <c r="J7189"/>
      <c r="K7189"/>
      <c r="L7189"/>
      <c r="M7189"/>
      <c r="N7189" s="117"/>
      <c r="O7189" s="117"/>
      <c r="P7189" s="117"/>
      <c r="Q7189" s="117"/>
      <c r="R7189" s="117"/>
    </row>
    <row r="7190" spans="1:18" s="81" customFormat="1" x14ac:dyDescent="0.2">
      <c r="A7190"/>
      <c r="B7190"/>
      <c r="C7190"/>
      <c r="D7190"/>
      <c r="E7190"/>
      <c r="F7190"/>
      <c r="G7190"/>
      <c r="H7190"/>
      <c r="I7190"/>
      <c r="J7190"/>
      <c r="K7190"/>
      <c r="L7190"/>
      <c r="M7190"/>
      <c r="N7190" s="117"/>
      <c r="O7190" s="117"/>
      <c r="P7190" s="117"/>
      <c r="Q7190" s="117"/>
      <c r="R7190" s="117"/>
    </row>
    <row r="7191" spans="1:18" s="81" customFormat="1" x14ac:dyDescent="0.2">
      <c r="A7191"/>
      <c r="B7191"/>
      <c r="C7191"/>
      <c r="D7191"/>
      <c r="E7191"/>
      <c r="F7191"/>
      <c r="G7191"/>
      <c r="H7191"/>
      <c r="I7191"/>
      <c r="J7191"/>
      <c r="K7191"/>
      <c r="L7191"/>
      <c r="M7191"/>
      <c r="N7191" s="117"/>
      <c r="O7191" s="117"/>
      <c r="P7191" s="117"/>
      <c r="Q7191" s="117"/>
      <c r="R7191" s="117"/>
    </row>
    <row r="7192" spans="1:18" s="81" customFormat="1" x14ac:dyDescent="0.2">
      <c r="A7192"/>
      <c r="B7192"/>
      <c r="C7192"/>
      <c r="D7192"/>
      <c r="E7192"/>
      <c r="F7192"/>
      <c r="G7192"/>
      <c r="H7192"/>
      <c r="I7192"/>
      <c r="J7192"/>
      <c r="K7192"/>
      <c r="L7192"/>
      <c r="M7192"/>
      <c r="N7192" s="117"/>
      <c r="O7192" s="117"/>
      <c r="P7192" s="117"/>
      <c r="Q7192" s="117"/>
      <c r="R7192" s="117"/>
    </row>
    <row r="7193" spans="1:18" s="81" customFormat="1" x14ac:dyDescent="0.2">
      <c r="A7193"/>
      <c r="B7193"/>
      <c r="C7193"/>
      <c r="D7193"/>
      <c r="E7193"/>
      <c r="F7193"/>
      <c r="G7193"/>
      <c r="H7193"/>
      <c r="I7193"/>
      <c r="J7193"/>
      <c r="K7193"/>
      <c r="L7193"/>
      <c r="M7193"/>
      <c r="N7193" s="117"/>
      <c r="O7193" s="117"/>
      <c r="P7193" s="117"/>
      <c r="Q7193" s="117"/>
      <c r="R7193" s="117"/>
    </row>
    <row r="7194" spans="1:18" s="81" customFormat="1" x14ac:dyDescent="0.2">
      <c r="A7194"/>
      <c r="B7194"/>
      <c r="C7194"/>
      <c r="D7194"/>
      <c r="E7194"/>
      <c r="F7194"/>
      <c r="G7194"/>
      <c r="H7194"/>
      <c r="I7194"/>
      <c r="J7194"/>
      <c r="K7194"/>
      <c r="L7194"/>
      <c r="M7194"/>
      <c r="N7194" s="117"/>
      <c r="O7194" s="117"/>
      <c r="P7194" s="117"/>
      <c r="Q7194" s="117"/>
      <c r="R7194" s="117"/>
    </row>
    <row r="7195" spans="1:18" s="81" customFormat="1" x14ac:dyDescent="0.2">
      <c r="A7195"/>
      <c r="B7195"/>
      <c r="C7195"/>
      <c r="D7195"/>
      <c r="E7195"/>
      <c r="F7195"/>
      <c r="G7195"/>
      <c r="H7195"/>
      <c r="I7195"/>
      <c r="J7195"/>
      <c r="K7195"/>
      <c r="L7195"/>
      <c r="M7195"/>
      <c r="N7195" s="117"/>
      <c r="O7195" s="117"/>
      <c r="P7195" s="117"/>
      <c r="Q7195" s="117"/>
      <c r="R7195" s="117"/>
    </row>
    <row r="7196" spans="1:18" s="81" customFormat="1" x14ac:dyDescent="0.2">
      <c r="A7196"/>
      <c r="B7196"/>
      <c r="C7196"/>
      <c r="D7196"/>
      <c r="E7196"/>
      <c r="F7196"/>
      <c r="G7196"/>
      <c r="H7196"/>
      <c r="I7196"/>
      <c r="J7196"/>
      <c r="K7196"/>
      <c r="L7196"/>
      <c r="M7196"/>
      <c r="N7196" s="117"/>
      <c r="O7196" s="117"/>
      <c r="P7196" s="117"/>
      <c r="Q7196" s="117"/>
      <c r="R7196" s="117"/>
    </row>
    <row r="7197" spans="1:18" s="81" customFormat="1" x14ac:dyDescent="0.2">
      <c r="A7197"/>
      <c r="B7197"/>
      <c r="C7197"/>
      <c r="D7197"/>
      <c r="E7197"/>
      <c r="F7197"/>
      <c r="G7197"/>
      <c r="H7197"/>
      <c r="I7197"/>
      <c r="J7197"/>
      <c r="K7197"/>
      <c r="L7197"/>
      <c r="M7197"/>
      <c r="N7197" s="117"/>
      <c r="O7197" s="117"/>
      <c r="P7197" s="117"/>
      <c r="Q7197" s="117"/>
      <c r="R7197" s="117"/>
    </row>
    <row r="7198" spans="1:18" s="81" customFormat="1" x14ac:dyDescent="0.2">
      <c r="A7198"/>
      <c r="B7198"/>
      <c r="C7198"/>
      <c r="D7198"/>
      <c r="E7198"/>
      <c r="F7198"/>
      <c r="G7198"/>
      <c r="H7198"/>
      <c r="I7198"/>
      <c r="J7198"/>
      <c r="K7198"/>
      <c r="L7198"/>
      <c r="M7198"/>
      <c r="N7198" s="117"/>
      <c r="O7198" s="117"/>
      <c r="P7198" s="117"/>
      <c r="Q7198" s="117"/>
      <c r="R7198" s="117"/>
    </row>
    <row r="7199" spans="1:18" s="81" customFormat="1" x14ac:dyDescent="0.2">
      <c r="A7199"/>
      <c r="B7199"/>
      <c r="C7199"/>
      <c r="D7199"/>
      <c r="E7199"/>
      <c r="F7199"/>
      <c r="G7199"/>
      <c r="H7199"/>
      <c r="I7199"/>
      <c r="J7199"/>
      <c r="K7199"/>
      <c r="L7199"/>
      <c r="M7199"/>
      <c r="N7199" s="117"/>
      <c r="O7199" s="117"/>
      <c r="P7199" s="117"/>
      <c r="Q7199" s="117"/>
      <c r="R7199" s="117"/>
    </row>
    <row r="7200" spans="1:18" s="81" customFormat="1" x14ac:dyDescent="0.2">
      <c r="A7200"/>
      <c r="B7200"/>
      <c r="C7200"/>
      <c r="D7200"/>
      <c r="E7200"/>
      <c r="F7200"/>
      <c r="G7200"/>
      <c r="H7200"/>
      <c r="I7200"/>
      <c r="J7200"/>
      <c r="K7200"/>
      <c r="L7200"/>
      <c r="M7200"/>
      <c r="N7200" s="117"/>
      <c r="O7200" s="117"/>
      <c r="P7200" s="117"/>
      <c r="Q7200" s="117"/>
      <c r="R7200" s="117"/>
    </row>
    <row r="7201" spans="1:18" s="81" customFormat="1" x14ac:dyDescent="0.2">
      <c r="A7201"/>
      <c r="B7201"/>
      <c r="C7201"/>
      <c r="D7201"/>
      <c r="E7201"/>
      <c r="F7201"/>
      <c r="G7201"/>
      <c r="H7201"/>
      <c r="I7201"/>
      <c r="J7201"/>
      <c r="K7201"/>
      <c r="L7201"/>
      <c r="M7201"/>
      <c r="N7201" s="117"/>
      <c r="O7201" s="117"/>
      <c r="P7201" s="117"/>
      <c r="Q7201" s="117"/>
      <c r="R7201" s="117"/>
    </row>
    <row r="7202" spans="1:18" s="81" customFormat="1" x14ac:dyDescent="0.2">
      <c r="A7202"/>
      <c r="B7202"/>
      <c r="C7202"/>
      <c r="D7202"/>
      <c r="E7202"/>
      <c r="F7202"/>
      <c r="G7202"/>
      <c r="H7202"/>
      <c r="I7202"/>
      <c r="J7202"/>
      <c r="K7202"/>
      <c r="L7202"/>
      <c r="M7202"/>
      <c r="N7202" s="117"/>
      <c r="O7202" s="117"/>
      <c r="P7202" s="117"/>
      <c r="Q7202" s="117"/>
      <c r="R7202" s="117"/>
    </row>
    <row r="7203" spans="1:18" s="81" customFormat="1" x14ac:dyDescent="0.2">
      <c r="A7203"/>
      <c r="B7203"/>
      <c r="C7203"/>
      <c r="D7203"/>
      <c r="E7203"/>
      <c r="F7203"/>
      <c r="G7203"/>
      <c r="H7203"/>
      <c r="I7203"/>
      <c r="J7203"/>
      <c r="K7203"/>
      <c r="L7203"/>
      <c r="M7203"/>
      <c r="N7203" s="117"/>
      <c r="O7203" s="117"/>
      <c r="P7203" s="117"/>
      <c r="Q7203" s="117"/>
      <c r="R7203" s="117"/>
    </row>
    <row r="7204" spans="1:18" s="81" customFormat="1" x14ac:dyDescent="0.2">
      <c r="A7204"/>
      <c r="B7204"/>
      <c r="C7204"/>
      <c r="D7204"/>
      <c r="E7204"/>
      <c r="F7204"/>
      <c r="G7204"/>
      <c r="H7204"/>
      <c r="I7204"/>
      <c r="J7204"/>
      <c r="K7204"/>
      <c r="L7204"/>
      <c r="M7204"/>
      <c r="N7204" s="117"/>
      <c r="O7204" s="117"/>
      <c r="P7204" s="117"/>
      <c r="Q7204" s="117"/>
      <c r="R7204" s="117"/>
    </row>
    <row r="7205" spans="1:18" s="81" customFormat="1" x14ac:dyDescent="0.2">
      <c r="A7205"/>
      <c r="B7205"/>
      <c r="C7205"/>
      <c r="D7205"/>
      <c r="E7205"/>
      <c r="F7205"/>
      <c r="G7205"/>
      <c r="H7205"/>
      <c r="I7205"/>
      <c r="J7205"/>
      <c r="K7205"/>
      <c r="L7205"/>
      <c r="M7205"/>
      <c r="N7205" s="117"/>
      <c r="O7205" s="117"/>
      <c r="P7205" s="117"/>
      <c r="Q7205" s="117"/>
      <c r="R7205" s="117"/>
    </row>
    <row r="7206" spans="1:18" s="81" customFormat="1" x14ac:dyDescent="0.2">
      <c r="A7206"/>
      <c r="B7206"/>
      <c r="C7206"/>
      <c r="D7206"/>
      <c r="E7206"/>
      <c r="F7206"/>
      <c r="G7206"/>
      <c r="H7206"/>
      <c r="I7206"/>
      <c r="J7206"/>
      <c r="K7206"/>
      <c r="L7206"/>
      <c r="M7206"/>
      <c r="N7206" s="117"/>
      <c r="O7206" s="117"/>
      <c r="P7206" s="117"/>
      <c r="Q7206" s="117"/>
      <c r="R7206" s="117"/>
    </row>
    <row r="7207" spans="1:18" s="81" customFormat="1" x14ac:dyDescent="0.2">
      <c r="A7207"/>
      <c r="B7207"/>
      <c r="C7207"/>
      <c r="D7207"/>
      <c r="E7207"/>
      <c r="F7207"/>
      <c r="G7207"/>
      <c r="H7207"/>
      <c r="I7207"/>
      <c r="J7207"/>
      <c r="K7207"/>
      <c r="L7207"/>
      <c r="M7207"/>
      <c r="N7207" s="117"/>
      <c r="O7207" s="117"/>
      <c r="P7207" s="117"/>
      <c r="Q7207" s="117"/>
      <c r="R7207" s="117"/>
    </row>
    <row r="7208" spans="1:18" s="81" customFormat="1" x14ac:dyDescent="0.2">
      <c r="A7208"/>
      <c r="B7208"/>
      <c r="C7208"/>
      <c r="D7208"/>
      <c r="E7208"/>
      <c r="F7208"/>
      <c r="G7208"/>
      <c r="H7208"/>
      <c r="I7208"/>
      <c r="J7208"/>
      <c r="K7208"/>
      <c r="L7208"/>
      <c r="M7208"/>
      <c r="N7208" s="117"/>
      <c r="O7208" s="117"/>
      <c r="P7208" s="117"/>
      <c r="Q7208" s="117"/>
      <c r="R7208" s="117"/>
    </row>
    <row r="7209" spans="1:18" s="81" customFormat="1" x14ac:dyDescent="0.2">
      <c r="A7209"/>
      <c r="B7209"/>
      <c r="C7209"/>
      <c r="D7209"/>
      <c r="E7209"/>
      <c r="F7209"/>
      <c r="G7209"/>
      <c r="H7209"/>
      <c r="I7209"/>
      <c r="J7209"/>
      <c r="K7209"/>
      <c r="L7209"/>
      <c r="M7209"/>
      <c r="N7209" s="117"/>
      <c r="O7209" s="117"/>
      <c r="P7209" s="117"/>
      <c r="Q7209" s="117"/>
      <c r="R7209" s="117"/>
    </row>
    <row r="7210" spans="1:18" s="81" customFormat="1" x14ac:dyDescent="0.2">
      <c r="A7210"/>
      <c r="B7210"/>
      <c r="C7210"/>
      <c r="D7210"/>
      <c r="E7210"/>
      <c r="F7210"/>
      <c r="G7210"/>
      <c r="H7210"/>
      <c r="I7210"/>
      <c r="J7210"/>
      <c r="K7210"/>
      <c r="L7210"/>
      <c r="M7210"/>
      <c r="N7210" s="117"/>
      <c r="O7210" s="117"/>
      <c r="P7210" s="117"/>
      <c r="Q7210" s="117"/>
      <c r="R7210" s="117"/>
    </row>
    <row r="7211" spans="1:18" s="81" customFormat="1" x14ac:dyDescent="0.2">
      <c r="A7211"/>
      <c r="B7211"/>
      <c r="C7211"/>
      <c r="D7211"/>
      <c r="E7211"/>
      <c r="F7211"/>
      <c r="G7211"/>
      <c r="H7211"/>
      <c r="I7211"/>
      <c r="J7211"/>
      <c r="K7211"/>
      <c r="L7211"/>
      <c r="M7211"/>
      <c r="N7211" s="117"/>
      <c r="O7211" s="117"/>
      <c r="P7211" s="117"/>
      <c r="Q7211" s="117"/>
      <c r="R7211" s="117"/>
    </row>
    <row r="7212" spans="1:18" s="81" customFormat="1" x14ac:dyDescent="0.2">
      <c r="A7212"/>
      <c r="B7212"/>
      <c r="C7212"/>
      <c r="D7212"/>
      <c r="E7212"/>
      <c r="F7212"/>
      <c r="G7212"/>
      <c r="H7212"/>
      <c r="I7212"/>
      <c r="J7212"/>
      <c r="K7212"/>
      <c r="L7212"/>
      <c r="M7212"/>
      <c r="N7212" s="117"/>
      <c r="O7212" s="117"/>
      <c r="P7212" s="117"/>
      <c r="Q7212" s="117"/>
      <c r="R7212" s="117"/>
    </row>
    <row r="7213" spans="1:18" s="81" customFormat="1" x14ac:dyDescent="0.2">
      <c r="A7213"/>
      <c r="B7213"/>
      <c r="C7213"/>
      <c r="D7213"/>
      <c r="E7213"/>
      <c r="F7213"/>
      <c r="G7213"/>
      <c r="H7213"/>
      <c r="I7213"/>
      <c r="J7213"/>
      <c r="K7213"/>
      <c r="L7213"/>
      <c r="M7213"/>
      <c r="N7213" s="117"/>
      <c r="O7213" s="117"/>
      <c r="P7213" s="117"/>
      <c r="Q7213" s="117"/>
      <c r="R7213" s="117"/>
    </row>
    <row r="7214" spans="1:18" s="81" customFormat="1" x14ac:dyDescent="0.2">
      <c r="A7214"/>
      <c r="B7214"/>
      <c r="C7214"/>
      <c r="D7214"/>
      <c r="E7214"/>
      <c r="F7214"/>
      <c r="G7214"/>
      <c r="H7214"/>
      <c r="I7214"/>
      <c r="J7214"/>
      <c r="K7214"/>
      <c r="L7214"/>
      <c r="M7214"/>
      <c r="N7214" s="117"/>
      <c r="O7214" s="117"/>
      <c r="P7214" s="117"/>
      <c r="Q7214" s="117"/>
      <c r="R7214" s="117"/>
    </row>
    <row r="7215" spans="1:18" s="81" customFormat="1" x14ac:dyDescent="0.2">
      <c r="A7215"/>
      <c r="B7215"/>
      <c r="C7215"/>
      <c r="D7215"/>
      <c r="E7215"/>
      <c r="F7215"/>
      <c r="G7215"/>
      <c r="H7215"/>
      <c r="I7215"/>
      <c r="J7215"/>
      <c r="K7215"/>
      <c r="L7215"/>
      <c r="M7215"/>
      <c r="N7215" s="117"/>
      <c r="O7215" s="117"/>
      <c r="P7215" s="117"/>
      <c r="Q7215" s="117"/>
      <c r="R7215" s="117"/>
    </row>
    <row r="7216" spans="1:18" s="81" customFormat="1" x14ac:dyDescent="0.2">
      <c r="A7216"/>
      <c r="B7216"/>
      <c r="C7216"/>
      <c r="D7216"/>
      <c r="E7216"/>
      <c r="F7216"/>
      <c r="G7216"/>
      <c r="H7216"/>
      <c r="I7216"/>
      <c r="J7216"/>
      <c r="K7216"/>
      <c r="L7216"/>
      <c r="M7216"/>
      <c r="N7216" s="117"/>
      <c r="O7216" s="117"/>
      <c r="P7216" s="117"/>
      <c r="Q7216" s="117"/>
      <c r="R7216" s="117"/>
    </row>
    <row r="7217" spans="1:18" s="81" customFormat="1" x14ac:dyDescent="0.2">
      <c r="A7217"/>
      <c r="B7217"/>
      <c r="C7217"/>
      <c r="D7217"/>
      <c r="E7217"/>
      <c r="F7217"/>
      <c r="G7217"/>
      <c r="H7217"/>
      <c r="I7217"/>
      <c r="J7217"/>
      <c r="K7217"/>
      <c r="L7217"/>
      <c r="M7217"/>
      <c r="N7217" s="117"/>
      <c r="O7217" s="117"/>
      <c r="P7217" s="117"/>
      <c r="Q7217" s="117"/>
      <c r="R7217" s="117"/>
    </row>
    <row r="7218" spans="1:18" s="81" customFormat="1" x14ac:dyDescent="0.2">
      <c r="A7218"/>
      <c r="B7218"/>
      <c r="C7218"/>
      <c r="D7218"/>
      <c r="E7218"/>
      <c r="F7218"/>
      <c r="G7218"/>
      <c r="H7218"/>
      <c r="I7218"/>
      <c r="J7218"/>
      <c r="K7218"/>
      <c r="L7218"/>
      <c r="M7218"/>
      <c r="N7218" s="117"/>
      <c r="O7218" s="117"/>
      <c r="P7218" s="117"/>
      <c r="Q7218" s="117"/>
      <c r="R7218" s="117"/>
    </row>
    <row r="7219" spans="1:18" s="81" customFormat="1" x14ac:dyDescent="0.2">
      <c r="A7219"/>
      <c r="B7219"/>
      <c r="C7219"/>
      <c r="D7219"/>
      <c r="E7219"/>
      <c r="F7219"/>
      <c r="G7219"/>
      <c r="H7219"/>
      <c r="I7219"/>
      <c r="J7219"/>
      <c r="K7219"/>
      <c r="L7219"/>
      <c r="M7219"/>
      <c r="N7219" s="117"/>
      <c r="O7219" s="117"/>
      <c r="P7219" s="117"/>
      <c r="Q7219" s="117"/>
      <c r="R7219" s="117"/>
    </row>
    <row r="7220" spans="1:18" s="81" customFormat="1" x14ac:dyDescent="0.2">
      <c r="A7220"/>
      <c r="B7220"/>
      <c r="C7220"/>
      <c r="D7220"/>
      <c r="E7220"/>
      <c r="F7220"/>
      <c r="G7220"/>
      <c r="H7220"/>
      <c r="I7220"/>
      <c r="J7220"/>
      <c r="K7220"/>
      <c r="L7220"/>
      <c r="M7220"/>
      <c r="N7220" s="117"/>
      <c r="O7220" s="117"/>
      <c r="P7220" s="117"/>
      <c r="Q7220" s="117"/>
      <c r="R7220" s="117"/>
    </row>
    <row r="7221" spans="1:18" s="81" customFormat="1" x14ac:dyDescent="0.2">
      <c r="A7221"/>
      <c r="B7221"/>
      <c r="C7221"/>
      <c r="D7221"/>
      <c r="E7221"/>
      <c r="F7221"/>
      <c r="G7221"/>
      <c r="H7221"/>
      <c r="I7221"/>
      <c r="J7221"/>
      <c r="K7221"/>
      <c r="L7221"/>
      <c r="M7221"/>
      <c r="N7221" s="117"/>
      <c r="O7221" s="117"/>
      <c r="P7221" s="117"/>
      <c r="Q7221" s="117"/>
      <c r="R7221" s="117"/>
    </row>
    <row r="7222" spans="1:18" s="81" customFormat="1" x14ac:dyDescent="0.2">
      <c r="A7222"/>
      <c r="B7222"/>
      <c r="C7222"/>
      <c r="D7222"/>
      <c r="E7222"/>
      <c r="F7222"/>
      <c r="G7222"/>
      <c r="H7222"/>
      <c r="I7222"/>
      <c r="J7222"/>
      <c r="K7222"/>
      <c r="L7222"/>
      <c r="M7222"/>
      <c r="N7222" s="117"/>
      <c r="O7222" s="117"/>
      <c r="P7222" s="117"/>
      <c r="Q7222" s="117"/>
      <c r="R7222" s="117"/>
    </row>
    <row r="7223" spans="1:18" s="81" customFormat="1" x14ac:dyDescent="0.2">
      <c r="A7223"/>
      <c r="B7223"/>
      <c r="C7223"/>
      <c r="D7223"/>
      <c r="E7223"/>
      <c r="F7223"/>
      <c r="G7223"/>
      <c r="H7223"/>
      <c r="I7223"/>
      <c r="J7223"/>
      <c r="K7223"/>
      <c r="L7223"/>
      <c r="M7223"/>
      <c r="N7223" s="117"/>
      <c r="O7223" s="117"/>
      <c r="P7223" s="117"/>
      <c r="Q7223" s="117"/>
      <c r="R7223" s="117"/>
    </row>
    <row r="7224" spans="1:18" s="81" customFormat="1" x14ac:dyDescent="0.2">
      <c r="A7224"/>
      <c r="B7224"/>
      <c r="C7224"/>
      <c r="D7224"/>
      <c r="E7224"/>
      <c r="F7224"/>
      <c r="G7224"/>
      <c r="H7224"/>
      <c r="I7224"/>
      <c r="J7224"/>
      <c r="K7224"/>
      <c r="L7224"/>
      <c r="M7224"/>
      <c r="N7224" s="117"/>
      <c r="O7224" s="117"/>
      <c r="P7224" s="117"/>
      <c r="Q7224" s="117"/>
      <c r="R7224" s="117"/>
    </row>
    <row r="7225" spans="1:18" s="81" customFormat="1" x14ac:dyDescent="0.2">
      <c r="A7225"/>
      <c r="B7225"/>
      <c r="C7225"/>
      <c r="D7225"/>
      <c r="E7225"/>
      <c r="F7225"/>
      <c r="G7225"/>
      <c r="H7225"/>
      <c r="I7225"/>
      <c r="J7225"/>
      <c r="K7225"/>
      <c r="L7225"/>
      <c r="M7225"/>
      <c r="N7225" s="117"/>
      <c r="O7225" s="117"/>
      <c r="P7225" s="117"/>
      <c r="Q7225" s="117"/>
      <c r="R7225" s="117"/>
    </row>
    <row r="7226" spans="1:18" s="81" customFormat="1" x14ac:dyDescent="0.2">
      <c r="A7226"/>
      <c r="B7226"/>
      <c r="C7226"/>
      <c r="D7226"/>
      <c r="E7226"/>
      <c r="F7226"/>
      <c r="G7226"/>
      <c r="H7226"/>
      <c r="I7226"/>
      <c r="J7226"/>
      <c r="K7226"/>
      <c r="L7226"/>
      <c r="M7226"/>
      <c r="N7226" s="117"/>
      <c r="O7226" s="117"/>
      <c r="P7226" s="117"/>
      <c r="Q7226" s="117"/>
      <c r="R7226" s="117"/>
    </row>
    <row r="7227" spans="1:18" s="81" customFormat="1" x14ac:dyDescent="0.2">
      <c r="A7227"/>
      <c r="B7227"/>
      <c r="C7227"/>
      <c r="D7227"/>
      <c r="E7227"/>
      <c r="F7227"/>
      <c r="G7227"/>
      <c r="H7227"/>
      <c r="I7227"/>
      <c r="J7227"/>
      <c r="K7227"/>
      <c r="L7227"/>
      <c r="M7227"/>
      <c r="N7227" s="117"/>
      <c r="O7227" s="117"/>
      <c r="P7227" s="117"/>
      <c r="Q7227" s="117"/>
      <c r="R7227" s="117"/>
    </row>
    <row r="7228" spans="1:18" s="81" customFormat="1" x14ac:dyDescent="0.2">
      <c r="A7228"/>
      <c r="B7228"/>
      <c r="C7228"/>
      <c r="D7228"/>
      <c r="E7228"/>
      <c r="F7228"/>
      <c r="G7228"/>
      <c r="H7228"/>
      <c r="I7228"/>
      <c r="J7228"/>
      <c r="K7228"/>
      <c r="L7228"/>
      <c r="M7228"/>
      <c r="N7228" s="117"/>
      <c r="O7228" s="117"/>
      <c r="P7228" s="117"/>
      <c r="Q7228" s="117"/>
      <c r="R7228" s="117"/>
    </row>
    <row r="7229" spans="1:18" s="81" customFormat="1" x14ac:dyDescent="0.2">
      <c r="A7229"/>
      <c r="B7229"/>
      <c r="C7229"/>
      <c r="D7229"/>
      <c r="E7229"/>
      <c r="F7229"/>
      <c r="G7229"/>
      <c r="H7229"/>
      <c r="I7229"/>
      <c r="J7229"/>
      <c r="K7229"/>
      <c r="L7229"/>
      <c r="M7229"/>
      <c r="N7229" s="117"/>
      <c r="O7229" s="117"/>
      <c r="P7229" s="117"/>
      <c r="Q7229" s="117"/>
      <c r="R7229" s="117"/>
    </row>
    <row r="7230" spans="1:18" s="81" customFormat="1" x14ac:dyDescent="0.2">
      <c r="A7230"/>
      <c r="B7230"/>
      <c r="C7230"/>
      <c r="D7230"/>
      <c r="E7230"/>
      <c r="F7230"/>
      <c r="G7230"/>
      <c r="H7230"/>
      <c r="I7230"/>
      <c r="J7230"/>
      <c r="K7230"/>
      <c r="L7230"/>
      <c r="M7230"/>
      <c r="N7230" s="117"/>
      <c r="O7230" s="117"/>
      <c r="P7230" s="117"/>
      <c r="Q7230" s="117"/>
      <c r="R7230" s="117"/>
    </row>
    <row r="7231" spans="1:18" s="81" customFormat="1" x14ac:dyDescent="0.2">
      <c r="A7231"/>
      <c r="B7231"/>
      <c r="C7231"/>
      <c r="D7231"/>
      <c r="E7231"/>
      <c r="F7231"/>
      <c r="G7231"/>
      <c r="H7231"/>
      <c r="I7231"/>
      <c r="J7231"/>
      <c r="K7231"/>
      <c r="L7231"/>
      <c r="M7231"/>
      <c r="N7231" s="117"/>
      <c r="O7231" s="117"/>
      <c r="P7231" s="117"/>
      <c r="Q7231" s="117"/>
      <c r="R7231" s="117"/>
    </row>
    <row r="7232" spans="1:18" s="81" customFormat="1" x14ac:dyDescent="0.2">
      <c r="A7232"/>
      <c r="B7232"/>
      <c r="C7232"/>
      <c r="D7232"/>
      <c r="E7232"/>
      <c r="F7232"/>
      <c r="G7232"/>
      <c r="H7232"/>
      <c r="I7232"/>
      <c r="J7232"/>
      <c r="K7232"/>
      <c r="L7232"/>
      <c r="M7232"/>
      <c r="N7232" s="117"/>
      <c r="O7232" s="117"/>
      <c r="P7232" s="117"/>
      <c r="Q7232" s="117"/>
      <c r="R7232" s="117"/>
    </row>
    <row r="7233" spans="1:18" s="81" customFormat="1" x14ac:dyDescent="0.2">
      <c r="A7233"/>
      <c r="B7233"/>
      <c r="C7233"/>
      <c r="D7233"/>
      <c r="E7233"/>
      <c r="F7233"/>
      <c r="G7233"/>
      <c r="H7233"/>
      <c r="I7233"/>
      <c r="J7233"/>
      <c r="K7233"/>
      <c r="L7233"/>
      <c r="M7233"/>
      <c r="N7233" s="117"/>
      <c r="O7233" s="117"/>
      <c r="P7233" s="117"/>
      <c r="Q7233" s="117"/>
      <c r="R7233" s="117"/>
    </row>
    <row r="7234" spans="1:18" s="81" customFormat="1" x14ac:dyDescent="0.2">
      <c r="A7234"/>
      <c r="B7234"/>
      <c r="C7234"/>
      <c r="D7234"/>
      <c r="E7234"/>
      <c r="F7234"/>
      <c r="G7234"/>
      <c r="H7234"/>
      <c r="I7234"/>
      <c r="J7234"/>
      <c r="K7234"/>
      <c r="L7234"/>
      <c r="M7234"/>
      <c r="N7234" s="117"/>
      <c r="O7234" s="117"/>
      <c r="P7234" s="117"/>
      <c r="Q7234" s="117"/>
      <c r="R7234" s="117"/>
    </row>
    <row r="7235" spans="1:18" s="81" customFormat="1" x14ac:dyDescent="0.2">
      <c r="A7235"/>
      <c r="B7235"/>
      <c r="C7235"/>
      <c r="D7235"/>
      <c r="E7235"/>
      <c r="F7235"/>
      <c r="G7235"/>
      <c r="H7235"/>
      <c r="I7235"/>
      <c r="J7235"/>
      <c r="K7235"/>
      <c r="L7235"/>
      <c r="M7235"/>
      <c r="N7235" s="117"/>
      <c r="O7235" s="117"/>
      <c r="P7235" s="117"/>
      <c r="Q7235" s="117"/>
      <c r="R7235" s="117"/>
    </row>
    <row r="7236" spans="1:18" s="81" customFormat="1" x14ac:dyDescent="0.2">
      <c r="A7236"/>
      <c r="B7236"/>
      <c r="C7236"/>
      <c r="D7236"/>
      <c r="E7236"/>
      <c r="F7236"/>
      <c r="G7236"/>
      <c r="H7236"/>
      <c r="I7236"/>
      <c r="J7236"/>
      <c r="K7236"/>
      <c r="L7236"/>
      <c r="M7236"/>
      <c r="N7236" s="117"/>
      <c r="O7236" s="117"/>
      <c r="P7236" s="117"/>
      <c r="Q7236" s="117"/>
      <c r="R7236" s="117"/>
    </row>
    <row r="7237" spans="1:18" s="81" customFormat="1" x14ac:dyDescent="0.2">
      <c r="A7237"/>
      <c r="B7237"/>
      <c r="C7237"/>
      <c r="D7237"/>
      <c r="E7237"/>
      <c r="F7237"/>
      <c r="G7237"/>
      <c r="H7237"/>
      <c r="I7237"/>
      <c r="J7237"/>
      <c r="K7237"/>
      <c r="L7237"/>
      <c r="M7237"/>
      <c r="N7237" s="117"/>
      <c r="O7237" s="117"/>
      <c r="P7237" s="117"/>
      <c r="Q7237" s="117"/>
      <c r="R7237" s="117"/>
    </row>
    <row r="7238" spans="1:18" s="81" customFormat="1" x14ac:dyDescent="0.2">
      <c r="A7238"/>
      <c r="B7238"/>
      <c r="C7238"/>
      <c r="D7238"/>
      <c r="E7238"/>
      <c r="F7238"/>
      <c r="G7238"/>
      <c r="H7238"/>
      <c r="I7238"/>
      <c r="J7238"/>
      <c r="K7238"/>
      <c r="L7238"/>
      <c r="M7238"/>
      <c r="N7238" s="117"/>
      <c r="O7238" s="117"/>
      <c r="P7238" s="117"/>
      <c r="Q7238" s="117"/>
      <c r="R7238" s="117"/>
    </row>
    <row r="7239" spans="1:18" s="81" customFormat="1" x14ac:dyDescent="0.2">
      <c r="A7239"/>
      <c r="B7239"/>
      <c r="C7239"/>
      <c r="D7239"/>
      <c r="E7239"/>
      <c r="F7239"/>
      <c r="G7239"/>
      <c r="H7239"/>
      <c r="I7239"/>
      <c r="J7239"/>
      <c r="K7239"/>
      <c r="L7239"/>
      <c r="M7239"/>
      <c r="N7239" s="117"/>
      <c r="O7239" s="117"/>
      <c r="P7239" s="117"/>
      <c r="Q7239" s="117"/>
      <c r="R7239" s="117"/>
    </row>
    <row r="7240" spans="1:18" s="81" customFormat="1" x14ac:dyDescent="0.2">
      <c r="A7240"/>
      <c r="B7240"/>
      <c r="C7240"/>
      <c r="D7240"/>
      <c r="E7240"/>
      <c r="F7240"/>
      <c r="G7240"/>
      <c r="H7240"/>
      <c r="I7240"/>
      <c r="J7240"/>
      <c r="K7240"/>
      <c r="L7240"/>
      <c r="M7240"/>
      <c r="N7240" s="117"/>
      <c r="O7240" s="117"/>
      <c r="P7240" s="117"/>
      <c r="Q7240" s="117"/>
      <c r="R7240" s="117"/>
    </row>
    <row r="7241" spans="1:18" s="81" customFormat="1" x14ac:dyDescent="0.2">
      <c r="A7241"/>
      <c r="B7241"/>
      <c r="C7241"/>
      <c r="D7241"/>
      <c r="E7241"/>
      <c r="F7241"/>
      <c r="G7241"/>
      <c r="H7241"/>
      <c r="I7241"/>
      <c r="J7241"/>
      <c r="K7241"/>
      <c r="L7241"/>
      <c r="M7241"/>
      <c r="N7241" s="117"/>
      <c r="O7241" s="117"/>
      <c r="P7241" s="117"/>
      <c r="Q7241" s="117"/>
      <c r="R7241" s="117"/>
    </row>
    <row r="7242" spans="1:18" s="81" customFormat="1" x14ac:dyDescent="0.2">
      <c r="A7242"/>
      <c r="B7242"/>
      <c r="C7242"/>
      <c r="D7242"/>
      <c r="E7242"/>
      <c r="F7242"/>
      <c r="G7242"/>
      <c r="H7242"/>
      <c r="I7242"/>
      <c r="J7242"/>
      <c r="K7242"/>
      <c r="L7242"/>
      <c r="M7242"/>
      <c r="N7242" s="117"/>
      <c r="O7242" s="117"/>
      <c r="P7242" s="117"/>
      <c r="Q7242" s="117"/>
      <c r="R7242" s="117"/>
    </row>
    <row r="7243" spans="1:18" s="81" customFormat="1" x14ac:dyDescent="0.2">
      <c r="A7243"/>
      <c r="B7243"/>
      <c r="C7243"/>
      <c r="D7243"/>
      <c r="E7243"/>
      <c r="F7243"/>
      <c r="G7243"/>
      <c r="H7243"/>
      <c r="I7243"/>
      <c r="J7243"/>
      <c r="K7243"/>
      <c r="L7243"/>
      <c r="M7243"/>
      <c r="N7243" s="117"/>
      <c r="O7243" s="117"/>
      <c r="P7243" s="117"/>
      <c r="Q7243" s="117"/>
      <c r="R7243" s="117"/>
    </row>
    <row r="7244" spans="1:18" s="81" customFormat="1" x14ac:dyDescent="0.2">
      <c r="A7244"/>
      <c r="B7244"/>
      <c r="C7244"/>
      <c r="D7244"/>
      <c r="E7244"/>
      <c r="F7244"/>
      <c r="G7244"/>
      <c r="H7244"/>
      <c r="I7244"/>
      <c r="J7244"/>
      <c r="K7244"/>
      <c r="L7244"/>
      <c r="M7244"/>
      <c r="N7244" s="117"/>
      <c r="O7244" s="117"/>
      <c r="P7244" s="117"/>
      <c r="Q7244" s="117"/>
      <c r="R7244" s="117"/>
    </row>
    <row r="7245" spans="1:18" s="81" customFormat="1" x14ac:dyDescent="0.2">
      <c r="A7245"/>
      <c r="B7245"/>
      <c r="C7245"/>
      <c r="D7245"/>
      <c r="E7245"/>
      <c r="F7245"/>
      <c r="G7245"/>
      <c r="H7245"/>
      <c r="I7245"/>
      <c r="J7245"/>
      <c r="K7245"/>
      <c r="L7245"/>
      <c r="M7245"/>
      <c r="N7245" s="117"/>
      <c r="O7245" s="117"/>
      <c r="P7245" s="117"/>
      <c r="Q7245" s="117"/>
      <c r="R7245" s="117"/>
    </row>
    <row r="7246" spans="1:18" s="81" customFormat="1" x14ac:dyDescent="0.2">
      <c r="A7246"/>
      <c r="B7246"/>
      <c r="C7246"/>
      <c r="D7246"/>
      <c r="E7246"/>
      <c r="F7246"/>
      <c r="G7246"/>
      <c r="H7246"/>
      <c r="I7246"/>
      <c r="J7246"/>
      <c r="K7246"/>
      <c r="L7246"/>
      <c r="M7246"/>
      <c r="N7246" s="117"/>
      <c r="O7246" s="117"/>
      <c r="P7246" s="117"/>
      <c r="Q7246" s="117"/>
      <c r="R7246" s="117"/>
    </row>
    <row r="7247" spans="1:18" s="81" customFormat="1" x14ac:dyDescent="0.2">
      <c r="A7247"/>
      <c r="B7247"/>
      <c r="C7247"/>
      <c r="D7247"/>
      <c r="E7247"/>
      <c r="F7247"/>
      <c r="G7247"/>
      <c r="H7247"/>
      <c r="I7247"/>
      <c r="J7247"/>
      <c r="K7247"/>
      <c r="L7247"/>
      <c r="M7247"/>
      <c r="N7247" s="117"/>
      <c r="O7247" s="117"/>
      <c r="P7247" s="117"/>
      <c r="Q7247" s="117"/>
      <c r="R7247" s="117"/>
    </row>
    <row r="7248" spans="1:18" s="81" customFormat="1" x14ac:dyDescent="0.2">
      <c r="A7248"/>
      <c r="B7248"/>
      <c r="C7248"/>
      <c r="D7248"/>
      <c r="E7248"/>
      <c r="F7248"/>
      <c r="G7248"/>
      <c r="H7248"/>
      <c r="I7248"/>
      <c r="J7248"/>
      <c r="K7248"/>
      <c r="L7248"/>
      <c r="M7248"/>
      <c r="N7248" s="117"/>
      <c r="O7248" s="117"/>
      <c r="P7248" s="117"/>
      <c r="Q7248" s="117"/>
      <c r="R7248" s="117"/>
    </row>
    <row r="7249" spans="1:18" s="81" customFormat="1" x14ac:dyDescent="0.2">
      <c r="A7249"/>
      <c r="B7249"/>
      <c r="C7249"/>
      <c r="D7249"/>
      <c r="E7249"/>
      <c r="F7249"/>
      <c r="G7249"/>
      <c r="H7249"/>
      <c r="I7249"/>
      <c r="J7249"/>
      <c r="K7249"/>
      <c r="L7249"/>
      <c r="M7249"/>
      <c r="N7249" s="117"/>
      <c r="O7249" s="117"/>
      <c r="P7249" s="117"/>
      <c r="Q7249" s="117"/>
      <c r="R7249" s="117"/>
    </row>
    <row r="7250" spans="1:18" s="81" customFormat="1" x14ac:dyDescent="0.2">
      <c r="A7250"/>
      <c r="B7250"/>
      <c r="C7250"/>
      <c r="D7250"/>
      <c r="E7250"/>
      <c r="F7250"/>
      <c r="G7250"/>
      <c r="H7250"/>
      <c r="I7250"/>
      <c r="J7250"/>
      <c r="K7250"/>
      <c r="L7250"/>
      <c r="M7250"/>
      <c r="N7250" s="117"/>
      <c r="O7250" s="117"/>
      <c r="P7250" s="117"/>
      <c r="Q7250" s="117"/>
      <c r="R7250" s="117"/>
    </row>
    <row r="7251" spans="1:18" s="81" customFormat="1" x14ac:dyDescent="0.2">
      <c r="A7251"/>
      <c r="B7251"/>
      <c r="C7251"/>
      <c r="D7251"/>
      <c r="E7251"/>
      <c r="F7251"/>
      <c r="G7251"/>
      <c r="H7251"/>
      <c r="I7251"/>
      <c r="J7251"/>
      <c r="K7251"/>
      <c r="L7251"/>
      <c r="M7251"/>
      <c r="N7251" s="117"/>
      <c r="O7251" s="117"/>
      <c r="P7251" s="117"/>
      <c r="Q7251" s="117"/>
      <c r="R7251" s="117"/>
    </row>
    <row r="7252" spans="1:18" s="81" customFormat="1" x14ac:dyDescent="0.2">
      <c r="A7252"/>
      <c r="B7252"/>
      <c r="C7252"/>
      <c r="D7252"/>
      <c r="E7252"/>
      <c r="F7252"/>
      <c r="G7252"/>
      <c r="H7252"/>
      <c r="I7252"/>
      <c r="J7252"/>
      <c r="K7252"/>
      <c r="L7252"/>
      <c r="M7252"/>
      <c r="N7252" s="117"/>
      <c r="O7252" s="117"/>
      <c r="P7252" s="117"/>
      <c r="Q7252" s="117"/>
      <c r="R7252" s="117"/>
    </row>
    <row r="7253" spans="1:18" s="81" customFormat="1" x14ac:dyDescent="0.2">
      <c r="A7253"/>
      <c r="B7253"/>
      <c r="C7253"/>
      <c r="D7253"/>
      <c r="E7253"/>
      <c r="F7253"/>
      <c r="G7253"/>
      <c r="H7253"/>
      <c r="I7253"/>
      <c r="J7253"/>
      <c r="K7253"/>
      <c r="L7253"/>
      <c r="M7253"/>
      <c r="N7253" s="117"/>
      <c r="O7253" s="117"/>
      <c r="P7253" s="117"/>
      <c r="Q7253" s="117"/>
      <c r="R7253" s="117"/>
    </row>
    <row r="7254" spans="1:18" s="81" customFormat="1" x14ac:dyDescent="0.2">
      <c r="A7254"/>
      <c r="B7254"/>
      <c r="C7254"/>
      <c r="D7254"/>
      <c r="E7254"/>
      <c r="F7254"/>
      <c r="G7254"/>
      <c r="H7254"/>
      <c r="I7254"/>
      <c r="J7254"/>
      <c r="K7254"/>
      <c r="L7254"/>
      <c r="M7254"/>
      <c r="N7254" s="117"/>
      <c r="O7254" s="117"/>
      <c r="P7254" s="117"/>
      <c r="Q7254" s="117"/>
      <c r="R7254" s="117"/>
    </row>
    <row r="7255" spans="1:18" s="81" customFormat="1" x14ac:dyDescent="0.2">
      <c r="A7255"/>
      <c r="B7255"/>
      <c r="C7255"/>
      <c r="D7255"/>
      <c r="E7255"/>
      <c r="F7255"/>
      <c r="G7255"/>
      <c r="H7255"/>
      <c r="I7255"/>
      <c r="J7255"/>
      <c r="K7255"/>
      <c r="L7255"/>
      <c r="M7255"/>
      <c r="N7255" s="117"/>
      <c r="O7255" s="117"/>
      <c r="P7255" s="117"/>
      <c r="Q7255" s="117"/>
      <c r="R7255" s="117"/>
    </row>
    <row r="7256" spans="1:18" s="81" customFormat="1" x14ac:dyDescent="0.2">
      <c r="A7256"/>
      <c r="B7256"/>
      <c r="C7256"/>
      <c r="D7256"/>
      <c r="E7256"/>
      <c r="F7256"/>
      <c r="G7256"/>
      <c r="H7256"/>
      <c r="I7256"/>
      <c r="J7256"/>
      <c r="K7256"/>
      <c r="L7256"/>
      <c r="M7256"/>
      <c r="N7256" s="117"/>
      <c r="O7256" s="117"/>
      <c r="P7256" s="117"/>
      <c r="Q7256" s="117"/>
      <c r="R7256" s="117"/>
    </row>
    <row r="7257" spans="1:18" s="81" customFormat="1" x14ac:dyDescent="0.2">
      <c r="A7257"/>
      <c r="B7257"/>
      <c r="C7257"/>
      <c r="D7257"/>
      <c r="E7257"/>
      <c r="F7257"/>
      <c r="G7257"/>
      <c r="H7257"/>
      <c r="I7257"/>
      <c r="J7257"/>
      <c r="K7257"/>
      <c r="L7257"/>
      <c r="M7257"/>
      <c r="N7257" s="117"/>
      <c r="O7257" s="117"/>
      <c r="P7257" s="117"/>
      <c r="Q7257" s="117"/>
      <c r="R7257" s="117"/>
    </row>
    <row r="7258" spans="1:18" s="81" customFormat="1" x14ac:dyDescent="0.2">
      <c r="A7258"/>
      <c r="B7258"/>
      <c r="C7258"/>
      <c r="D7258"/>
      <c r="E7258"/>
      <c r="F7258"/>
      <c r="G7258"/>
      <c r="H7258"/>
      <c r="I7258"/>
      <c r="J7258"/>
      <c r="K7258"/>
      <c r="L7258"/>
      <c r="M7258"/>
      <c r="N7258" s="117"/>
      <c r="O7258" s="117"/>
      <c r="P7258" s="117"/>
      <c r="Q7258" s="117"/>
      <c r="R7258" s="117"/>
    </row>
    <row r="7259" spans="1:18" s="81" customFormat="1" x14ac:dyDescent="0.2">
      <c r="A7259"/>
      <c r="B7259"/>
      <c r="C7259"/>
      <c r="D7259"/>
      <c r="E7259"/>
      <c r="F7259"/>
      <c r="G7259"/>
      <c r="H7259"/>
      <c r="I7259"/>
      <c r="J7259"/>
      <c r="K7259"/>
      <c r="L7259"/>
      <c r="M7259"/>
      <c r="N7259" s="117"/>
      <c r="O7259" s="117"/>
      <c r="P7259" s="117"/>
      <c r="Q7259" s="117"/>
      <c r="R7259" s="117"/>
    </row>
    <row r="7260" spans="1:18" s="81" customFormat="1" x14ac:dyDescent="0.2">
      <c r="A7260"/>
      <c r="B7260"/>
      <c r="C7260"/>
      <c r="D7260"/>
      <c r="E7260"/>
      <c r="F7260"/>
      <c r="G7260"/>
      <c r="H7260"/>
      <c r="I7260"/>
      <c r="J7260"/>
      <c r="K7260"/>
      <c r="L7260"/>
      <c r="M7260"/>
      <c r="N7260" s="117"/>
      <c r="O7260" s="117"/>
      <c r="P7260" s="117"/>
      <c r="Q7260" s="117"/>
      <c r="R7260" s="117"/>
    </row>
    <row r="7261" spans="1:18" s="81" customFormat="1" x14ac:dyDescent="0.2">
      <c r="A7261"/>
      <c r="B7261"/>
      <c r="C7261"/>
      <c r="D7261"/>
      <c r="E7261"/>
      <c r="F7261"/>
      <c r="G7261"/>
      <c r="H7261"/>
      <c r="I7261"/>
      <c r="J7261"/>
      <c r="K7261"/>
      <c r="L7261"/>
      <c r="M7261"/>
      <c r="N7261" s="117"/>
      <c r="O7261" s="117"/>
      <c r="P7261" s="117"/>
      <c r="Q7261" s="117"/>
      <c r="R7261" s="117"/>
    </row>
    <row r="7262" spans="1:18" s="81" customFormat="1" x14ac:dyDescent="0.2">
      <c r="A7262"/>
      <c r="B7262"/>
      <c r="C7262"/>
      <c r="D7262"/>
      <c r="E7262"/>
      <c r="F7262"/>
      <c r="G7262"/>
      <c r="H7262"/>
      <c r="I7262"/>
      <c r="J7262"/>
      <c r="K7262"/>
      <c r="L7262"/>
      <c r="M7262"/>
      <c r="N7262" s="117"/>
      <c r="O7262" s="117"/>
      <c r="P7262" s="117"/>
      <c r="Q7262" s="117"/>
      <c r="R7262" s="117"/>
    </row>
    <row r="7263" spans="1:18" s="81" customFormat="1" x14ac:dyDescent="0.2">
      <c r="A7263"/>
      <c r="B7263"/>
      <c r="C7263"/>
      <c r="D7263"/>
      <c r="E7263"/>
      <c r="F7263"/>
      <c r="G7263"/>
      <c r="H7263"/>
      <c r="I7263"/>
      <c r="J7263"/>
      <c r="K7263"/>
      <c r="L7263"/>
      <c r="M7263"/>
      <c r="N7263" s="117"/>
      <c r="O7263" s="117"/>
      <c r="P7263" s="117"/>
      <c r="Q7263" s="117"/>
      <c r="R7263" s="117"/>
    </row>
    <row r="7264" spans="1:18" s="81" customFormat="1" x14ac:dyDescent="0.2">
      <c r="A7264"/>
      <c r="B7264"/>
      <c r="C7264"/>
      <c r="D7264"/>
      <c r="E7264"/>
      <c r="F7264"/>
      <c r="G7264"/>
      <c r="H7264"/>
      <c r="I7264"/>
      <c r="J7264"/>
      <c r="K7264"/>
      <c r="L7264"/>
      <c r="M7264"/>
      <c r="N7264" s="117"/>
      <c r="O7264" s="117"/>
      <c r="P7264" s="117"/>
      <c r="Q7264" s="117"/>
      <c r="R7264" s="117"/>
    </row>
    <row r="7265" spans="1:18" s="81" customFormat="1" x14ac:dyDescent="0.2">
      <c r="A7265"/>
      <c r="B7265"/>
      <c r="C7265"/>
      <c r="D7265"/>
      <c r="E7265"/>
      <c r="F7265"/>
      <c r="G7265"/>
      <c r="H7265"/>
      <c r="I7265"/>
      <c r="J7265"/>
      <c r="K7265"/>
      <c r="L7265"/>
      <c r="M7265"/>
      <c r="N7265" s="117"/>
      <c r="O7265" s="117"/>
      <c r="P7265" s="117"/>
      <c r="Q7265" s="117"/>
      <c r="R7265" s="117"/>
    </row>
    <row r="7266" spans="1:18" s="81" customFormat="1" x14ac:dyDescent="0.2">
      <c r="A7266"/>
      <c r="B7266"/>
      <c r="C7266"/>
      <c r="D7266"/>
      <c r="E7266"/>
      <c r="F7266"/>
      <c r="G7266"/>
      <c r="H7266"/>
      <c r="I7266"/>
      <c r="J7266"/>
      <c r="K7266"/>
      <c r="L7266"/>
      <c r="M7266"/>
      <c r="N7266" s="117"/>
      <c r="O7266" s="117"/>
      <c r="P7266" s="117"/>
      <c r="Q7266" s="117"/>
      <c r="R7266" s="117"/>
    </row>
    <row r="7267" spans="1:18" s="81" customFormat="1" x14ac:dyDescent="0.2">
      <c r="A7267"/>
      <c r="B7267"/>
      <c r="C7267"/>
      <c r="D7267"/>
      <c r="E7267"/>
      <c r="F7267"/>
      <c r="G7267"/>
      <c r="H7267"/>
      <c r="I7267"/>
      <c r="J7267"/>
      <c r="K7267"/>
      <c r="L7267"/>
      <c r="M7267"/>
      <c r="N7267" s="117"/>
      <c r="O7267" s="117"/>
      <c r="P7267" s="117"/>
      <c r="Q7267" s="117"/>
      <c r="R7267" s="117"/>
    </row>
    <row r="7268" spans="1:18" s="81" customFormat="1" x14ac:dyDescent="0.2">
      <c r="A7268"/>
      <c r="B7268"/>
      <c r="C7268"/>
      <c r="D7268"/>
      <c r="E7268"/>
      <c r="F7268"/>
      <c r="G7268"/>
      <c r="H7268"/>
      <c r="I7268"/>
      <c r="J7268"/>
      <c r="K7268"/>
      <c r="L7268"/>
      <c r="M7268"/>
      <c r="N7268" s="117"/>
      <c r="O7268" s="117"/>
      <c r="P7268" s="117"/>
      <c r="Q7268" s="117"/>
      <c r="R7268" s="117"/>
    </row>
    <row r="7269" spans="1:18" s="81" customFormat="1" x14ac:dyDescent="0.2">
      <c r="A7269"/>
      <c r="B7269"/>
      <c r="C7269"/>
      <c r="D7269"/>
      <c r="E7269"/>
      <c r="F7269"/>
      <c r="G7269"/>
      <c r="H7269"/>
      <c r="I7269"/>
      <c r="J7269"/>
      <c r="K7269"/>
      <c r="L7269"/>
      <c r="M7269"/>
      <c r="N7269" s="117"/>
      <c r="O7269" s="117"/>
      <c r="P7269" s="117"/>
      <c r="Q7269" s="117"/>
      <c r="R7269" s="117"/>
    </row>
    <row r="7270" spans="1:18" s="81" customFormat="1" x14ac:dyDescent="0.2">
      <c r="A7270"/>
      <c r="B7270"/>
      <c r="C7270"/>
      <c r="D7270"/>
      <c r="E7270"/>
      <c r="F7270"/>
      <c r="G7270"/>
      <c r="H7270"/>
      <c r="I7270"/>
      <c r="J7270"/>
      <c r="K7270"/>
      <c r="L7270"/>
      <c r="M7270"/>
      <c r="N7270" s="117"/>
      <c r="O7270" s="117"/>
      <c r="P7270" s="117"/>
      <c r="Q7270" s="117"/>
      <c r="R7270" s="117"/>
    </row>
    <row r="7271" spans="1:18" s="81" customFormat="1" x14ac:dyDescent="0.2">
      <c r="A7271"/>
      <c r="B7271"/>
      <c r="C7271"/>
      <c r="D7271"/>
      <c r="E7271"/>
      <c r="F7271"/>
      <c r="G7271"/>
      <c r="H7271"/>
      <c r="I7271"/>
      <c r="J7271"/>
      <c r="K7271"/>
      <c r="L7271"/>
      <c r="M7271"/>
      <c r="N7271" s="117"/>
      <c r="O7271" s="117"/>
      <c r="P7271" s="117"/>
      <c r="Q7271" s="117"/>
      <c r="R7271" s="117"/>
    </row>
    <row r="7272" spans="1:18" s="81" customFormat="1" x14ac:dyDescent="0.2">
      <c r="A7272"/>
      <c r="B7272"/>
      <c r="C7272"/>
      <c r="D7272"/>
      <c r="E7272"/>
      <c r="F7272"/>
      <c r="G7272"/>
      <c r="H7272"/>
      <c r="I7272"/>
      <c r="J7272"/>
      <c r="K7272"/>
      <c r="L7272"/>
      <c r="M7272"/>
      <c r="N7272" s="117"/>
      <c r="O7272" s="117"/>
      <c r="P7272" s="117"/>
      <c r="Q7272" s="117"/>
      <c r="R7272" s="117"/>
    </row>
    <row r="7273" spans="1:18" s="81" customFormat="1" x14ac:dyDescent="0.2">
      <c r="A7273"/>
      <c r="B7273"/>
      <c r="C7273"/>
      <c r="D7273"/>
      <c r="E7273"/>
      <c r="F7273"/>
      <c r="G7273"/>
      <c r="H7273"/>
      <c r="I7273"/>
      <c r="J7273"/>
      <c r="K7273"/>
      <c r="L7273"/>
      <c r="M7273"/>
      <c r="N7273" s="117"/>
      <c r="O7273" s="117"/>
      <c r="P7273" s="117"/>
      <c r="Q7273" s="117"/>
      <c r="R7273" s="117"/>
    </row>
    <row r="7274" spans="1:18" s="81" customFormat="1" x14ac:dyDescent="0.2">
      <c r="A7274"/>
      <c r="B7274"/>
      <c r="C7274"/>
      <c r="D7274"/>
      <c r="E7274"/>
      <c r="F7274"/>
      <c r="G7274"/>
      <c r="H7274"/>
      <c r="I7274"/>
      <c r="J7274"/>
      <c r="K7274"/>
      <c r="L7274"/>
      <c r="M7274"/>
      <c r="N7274" s="117"/>
      <c r="O7274" s="117"/>
      <c r="P7274" s="117"/>
      <c r="Q7274" s="117"/>
      <c r="R7274" s="117"/>
    </row>
    <row r="7275" spans="1:18" s="81" customFormat="1" x14ac:dyDescent="0.2">
      <c r="A7275"/>
      <c r="B7275"/>
      <c r="C7275"/>
      <c r="D7275"/>
      <c r="E7275"/>
      <c r="F7275"/>
      <c r="G7275"/>
      <c r="H7275"/>
      <c r="I7275"/>
      <c r="J7275"/>
      <c r="K7275"/>
      <c r="L7275"/>
      <c r="M7275"/>
      <c r="N7275" s="117"/>
      <c r="O7275" s="117"/>
      <c r="P7275" s="117"/>
      <c r="Q7275" s="117"/>
      <c r="R7275" s="117"/>
    </row>
    <row r="7276" spans="1:18" s="81" customFormat="1" x14ac:dyDescent="0.2">
      <c r="A7276"/>
      <c r="B7276"/>
      <c r="C7276"/>
      <c r="D7276"/>
      <c r="E7276"/>
      <c r="F7276"/>
      <c r="G7276"/>
      <c r="H7276"/>
      <c r="I7276"/>
      <c r="J7276"/>
      <c r="K7276"/>
      <c r="L7276"/>
      <c r="M7276"/>
      <c r="N7276" s="117"/>
      <c r="O7276" s="117"/>
      <c r="P7276" s="117"/>
      <c r="Q7276" s="117"/>
      <c r="R7276" s="117"/>
    </row>
    <row r="7277" spans="1:18" s="81" customFormat="1" x14ac:dyDescent="0.2">
      <c r="A7277"/>
      <c r="B7277"/>
      <c r="C7277"/>
      <c r="D7277"/>
      <c r="E7277"/>
      <c r="F7277"/>
      <c r="G7277"/>
      <c r="H7277"/>
      <c r="I7277"/>
      <c r="J7277"/>
      <c r="K7277"/>
      <c r="L7277"/>
      <c r="M7277"/>
      <c r="N7277" s="117"/>
      <c r="O7277" s="117"/>
      <c r="P7277" s="117"/>
      <c r="Q7277" s="117"/>
      <c r="R7277" s="117"/>
    </row>
    <row r="7278" spans="1:18" s="81" customFormat="1" x14ac:dyDescent="0.2">
      <c r="A7278"/>
      <c r="B7278"/>
      <c r="C7278"/>
      <c r="D7278"/>
      <c r="E7278"/>
      <c r="F7278"/>
      <c r="G7278"/>
      <c r="H7278"/>
      <c r="I7278"/>
      <c r="J7278"/>
      <c r="K7278"/>
      <c r="L7278"/>
      <c r="M7278"/>
      <c r="N7278" s="117"/>
      <c r="O7278" s="117"/>
      <c r="P7278" s="117"/>
      <c r="Q7278" s="117"/>
      <c r="R7278" s="117"/>
    </row>
    <row r="7279" spans="1:18" s="81" customFormat="1" x14ac:dyDescent="0.2">
      <c r="A7279"/>
      <c r="B7279"/>
      <c r="C7279"/>
      <c r="D7279"/>
      <c r="E7279"/>
      <c r="F7279"/>
      <c r="G7279"/>
      <c r="H7279"/>
      <c r="I7279"/>
      <c r="J7279"/>
      <c r="K7279"/>
      <c r="L7279"/>
      <c r="M7279"/>
      <c r="N7279" s="117"/>
      <c r="O7279" s="117"/>
      <c r="P7279" s="117"/>
      <c r="Q7279" s="117"/>
      <c r="R7279" s="117"/>
    </row>
    <row r="7280" spans="1:18" s="81" customFormat="1" x14ac:dyDescent="0.2">
      <c r="A7280"/>
      <c r="B7280"/>
      <c r="C7280"/>
      <c r="D7280"/>
      <c r="E7280"/>
      <c r="F7280"/>
      <c r="G7280"/>
      <c r="H7280"/>
      <c r="I7280"/>
      <c r="J7280"/>
      <c r="K7280"/>
      <c r="L7280"/>
      <c r="M7280"/>
      <c r="N7280" s="117"/>
      <c r="O7280" s="117"/>
      <c r="P7280" s="117"/>
      <c r="Q7280" s="117"/>
      <c r="R7280" s="117"/>
    </row>
    <row r="7281" spans="1:18" s="81" customFormat="1" x14ac:dyDescent="0.2">
      <c r="A7281"/>
      <c r="B7281"/>
      <c r="C7281"/>
      <c r="D7281"/>
      <c r="E7281"/>
      <c r="F7281"/>
      <c r="G7281"/>
      <c r="H7281"/>
      <c r="I7281"/>
      <c r="J7281"/>
      <c r="K7281"/>
      <c r="L7281"/>
      <c r="M7281"/>
      <c r="N7281" s="117"/>
      <c r="O7281" s="117"/>
      <c r="P7281" s="117"/>
      <c r="Q7281" s="117"/>
      <c r="R7281" s="117"/>
    </row>
    <row r="7282" spans="1:18" s="81" customFormat="1" x14ac:dyDescent="0.2">
      <c r="A7282"/>
      <c r="B7282"/>
      <c r="C7282"/>
      <c r="D7282"/>
      <c r="E7282"/>
      <c r="F7282"/>
      <c r="G7282"/>
      <c r="H7282"/>
      <c r="I7282"/>
      <c r="J7282"/>
      <c r="K7282"/>
      <c r="L7282"/>
      <c r="M7282"/>
      <c r="N7282" s="117"/>
      <c r="O7282" s="117"/>
      <c r="P7282" s="117"/>
      <c r="Q7282" s="117"/>
      <c r="R7282" s="117"/>
    </row>
    <row r="7283" spans="1:18" s="81" customFormat="1" x14ac:dyDescent="0.2">
      <c r="A7283"/>
      <c r="B7283"/>
      <c r="C7283"/>
      <c r="D7283"/>
      <c r="E7283"/>
      <c r="F7283"/>
      <c r="G7283"/>
      <c r="H7283"/>
      <c r="I7283"/>
      <c r="J7283"/>
      <c r="K7283"/>
      <c r="L7283"/>
      <c r="M7283"/>
      <c r="N7283" s="117"/>
      <c r="O7283" s="117"/>
      <c r="P7283" s="117"/>
      <c r="Q7283" s="117"/>
      <c r="R7283" s="117"/>
    </row>
    <row r="7284" spans="1:18" s="81" customFormat="1" x14ac:dyDescent="0.2">
      <c r="A7284"/>
      <c r="B7284"/>
      <c r="C7284"/>
      <c r="D7284"/>
      <c r="E7284"/>
      <c r="F7284"/>
      <c r="G7284"/>
      <c r="H7284"/>
      <c r="I7284"/>
      <c r="J7284"/>
      <c r="K7284"/>
      <c r="L7284"/>
      <c r="M7284"/>
      <c r="N7284" s="117"/>
      <c r="O7284" s="117"/>
      <c r="P7284" s="117"/>
      <c r="Q7284" s="117"/>
      <c r="R7284" s="117"/>
    </row>
    <row r="7285" spans="1:18" s="81" customFormat="1" x14ac:dyDescent="0.2">
      <c r="A7285"/>
      <c r="B7285"/>
      <c r="C7285"/>
      <c r="D7285"/>
      <c r="E7285"/>
      <c r="F7285"/>
      <c r="G7285"/>
      <c r="H7285"/>
      <c r="I7285"/>
      <c r="J7285"/>
      <c r="K7285"/>
      <c r="L7285"/>
      <c r="M7285"/>
      <c r="N7285" s="117"/>
      <c r="O7285" s="117"/>
      <c r="P7285" s="117"/>
      <c r="Q7285" s="117"/>
      <c r="R7285" s="117"/>
    </row>
    <row r="7286" spans="1:18" s="81" customFormat="1" x14ac:dyDescent="0.2">
      <c r="A7286"/>
      <c r="B7286"/>
      <c r="C7286"/>
      <c r="D7286"/>
      <c r="E7286"/>
      <c r="F7286"/>
      <c r="G7286"/>
      <c r="H7286"/>
      <c r="I7286"/>
      <c r="J7286"/>
      <c r="K7286"/>
      <c r="L7286"/>
      <c r="M7286"/>
      <c r="N7286" s="117"/>
      <c r="O7286" s="117"/>
      <c r="P7286" s="117"/>
      <c r="Q7286" s="117"/>
      <c r="R7286" s="117"/>
    </row>
    <row r="7287" spans="1:18" s="81" customFormat="1" x14ac:dyDescent="0.2">
      <c r="A7287"/>
      <c r="B7287"/>
      <c r="C7287"/>
      <c r="D7287"/>
      <c r="E7287"/>
      <c r="F7287"/>
      <c r="G7287"/>
      <c r="H7287"/>
      <c r="I7287"/>
      <c r="J7287"/>
      <c r="K7287"/>
      <c r="L7287"/>
      <c r="M7287"/>
      <c r="N7287" s="117"/>
      <c r="O7287" s="117"/>
      <c r="P7287" s="117"/>
      <c r="Q7287" s="117"/>
      <c r="R7287" s="117"/>
    </row>
    <row r="7288" spans="1:18" s="81" customFormat="1" x14ac:dyDescent="0.2">
      <c r="A7288"/>
      <c r="B7288"/>
      <c r="C7288"/>
      <c r="D7288"/>
      <c r="E7288"/>
      <c r="F7288"/>
      <c r="G7288"/>
      <c r="H7288"/>
      <c r="I7288"/>
      <c r="J7288"/>
      <c r="K7288"/>
      <c r="L7288"/>
      <c r="M7288"/>
      <c r="N7288" s="117"/>
      <c r="O7288" s="117"/>
      <c r="P7288" s="117"/>
      <c r="Q7288" s="117"/>
      <c r="R7288" s="117"/>
    </row>
    <row r="7289" spans="1:18" s="81" customFormat="1" x14ac:dyDescent="0.2">
      <c r="A7289"/>
      <c r="B7289"/>
      <c r="C7289"/>
      <c r="D7289"/>
      <c r="E7289"/>
      <c r="F7289"/>
      <c r="G7289"/>
      <c r="H7289"/>
      <c r="I7289"/>
      <c r="J7289"/>
      <c r="K7289"/>
      <c r="L7289"/>
      <c r="M7289"/>
      <c r="N7289" s="117"/>
      <c r="O7289" s="117"/>
      <c r="P7289" s="117"/>
      <c r="Q7289" s="117"/>
      <c r="R7289" s="117"/>
    </row>
    <row r="7290" spans="1:18" s="81" customFormat="1" x14ac:dyDescent="0.2">
      <c r="A7290"/>
      <c r="B7290"/>
      <c r="C7290"/>
      <c r="D7290"/>
      <c r="E7290"/>
      <c r="F7290"/>
      <c r="G7290"/>
      <c r="H7290"/>
      <c r="I7290"/>
      <c r="J7290"/>
      <c r="K7290"/>
      <c r="L7290"/>
      <c r="M7290"/>
      <c r="N7290" s="117"/>
      <c r="O7290" s="117"/>
      <c r="P7290" s="117"/>
      <c r="Q7290" s="117"/>
      <c r="R7290" s="117"/>
    </row>
    <row r="7291" spans="1:18" s="81" customFormat="1" x14ac:dyDescent="0.2">
      <c r="A7291"/>
      <c r="B7291"/>
      <c r="C7291"/>
      <c r="D7291"/>
      <c r="E7291"/>
      <c r="F7291"/>
      <c r="G7291"/>
      <c r="H7291"/>
      <c r="I7291"/>
      <c r="J7291"/>
      <c r="K7291"/>
      <c r="L7291"/>
      <c r="M7291"/>
      <c r="N7291" s="117"/>
      <c r="O7291" s="117"/>
      <c r="P7291" s="117"/>
      <c r="Q7291" s="117"/>
      <c r="R7291" s="117"/>
    </row>
    <row r="7292" spans="1:18" s="81" customFormat="1" x14ac:dyDescent="0.2">
      <c r="A7292"/>
      <c r="B7292"/>
      <c r="C7292"/>
      <c r="D7292"/>
      <c r="E7292"/>
      <c r="F7292"/>
      <c r="G7292"/>
      <c r="H7292"/>
      <c r="I7292"/>
      <c r="J7292"/>
      <c r="K7292"/>
      <c r="L7292"/>
      <c r="M7292"/>
      <c r="N7292" s="117"/>
      <c r="O7292" s="117"/>
      <c r="P7292" s="117"/>
      <c r="Q7292" s="117"/>
      <c r="R7292" s="117"/>
    </row>
    <row r="7293" spans="1:18" s="81" customFormat="1" x14ac:dyDescent="0.2">
      <c r="A7293"/>
      <c r="B7293"/>
      <c r="C7293"/>
      <c r="D7293"/>
      <c r="E7293"/>
      <c r="F7293"/>
      <c r="G7293"/>
      <c r="H7293"/>
      <c r="I7293"/>
      <c r="J7293"/>
      <c r="K7293"/>
      <c r="L7293"/>
      <c r="M7293"/>
      <c r="N7293" s="117"/>
      <c r="O7293" s="117"/>
      <c r="P7293" s="117"/>
      <c r="Q7293" s="117"/>
      <c r="R7293" s="117"/>
    </row>
    <row r="7294" spans="1:18" s="81" customFormat="1" x14ac:dyDescent="0.2">
      <c r="A7294"/>
      <c r="B7294"/>
      <c r="C7294"/>
      <c r="D7294"/>
      <c r="E7294"/>
      <c r="F7294"/>
      <c r="G7294"/>
      <c r="H7294"/>
      <c r="I7294"/>
      <c r="J7294"/>
      <c r="K7294"/>
      <c r="L7294"/>
      <c r="M7294"/>
      <c r="N7294" s="117"/>
      <c r="O7294" s="117"/>
      <c r="P7294" s="117"/>
      <c r="Q7294" s="117"/>
      <c r="R7294" s="117"/>
    </row>
    <row r="7295" spans="1:18" s="81" customFormat="1" x14ac:dyDescent="0.2">
      <c r="A7295"/>
      <c r="B7295"/>
      <c r="C7295"/>
      <c r="D7295"/>
      <c r="E7295"/>
      <c r="F7295"/>
      <c r="G7295"/>
      <c r="H7295"/>
      <c r="I7295"/>
      <c r="J7295"/>
      <c r="K7295"/>
      <c r="L7295"/>
      <c r="M7295"/>
      <c r="N7295" s="117"/>
      <c r="O7295" s="117"/>
      <c r="P7295" s="117"/>
      <c r="Q7295" s="117"/>
      <c r="R7295" s="117"/>
    </row>
    <row r="7296" spans="1:18" s="81" customFormat="1" x14ac:dyDescent="0.2">
      <c r="A7296"/>
      <c r="B7296"/>
      <c r="C7296"/>
      <c r="D7296"/>
      <c r="E7296"/>
      <c r="F7296"/>
      <c r="G7296"/>
      <c r="H7296"/>
      <c r="I7296"/>
      <c r="J7296"/>
      <c r="K7296"/>
      <c r="L7296"/>
      <c r="M7296"/>
      <c r="N7296" s="117"/>
      <c r="O7296" s="117"/>
      <c r="P7296" s="117"/>
      <c r="Q7296" s="117"/>
      <c r="R7296" s="117"/>
    </row>
    <row r="7297" spans="1:18" s="81" customFormat="1" x14ac:dyDescent="0.2">
      <c r="A7297"/>
      <c r="B7297"/>
      <c r="C7297"/>
      <c r="D7297"/>
      <c r="E7297"/>
      <c r="F7297"/>
      <c r="G7297"/>
      <c r="H7297"/>
      <c r="I7297"/>
      <c r="J7297"/>
      <c r="K7297"/>
      <c r="L7297"/>
      <c r="M7297"/>
      <c r="N7297" s="117"/>
      <c r="O7297" s="117"/>
      <c r="P7297" s="117"/>
      <c r="Q7297" s="117"/>
      <c r="R7297" s="117"/>
    </row>
    <row r="7298" spans="1:18" s="81" customFormat="1" x14ac:dyDescent="0.2">
      <c r="A7298"/>
      <c r="B7298"/>
      <c r="C7298"/>
      <c r="D7298"/>
      <c r="E7298"/>
      <c r="F7298"/>
      <c r="G7298"/>
      <c r="H7298"/>
      <c r="I7298"/>
      <c r="J7298"/>
      <c r="K7298"/>
      <c r="L7298"/>
      <c r="M7298"/>
      <c r="N7298" s="117"/>
      <c r="O7298" s="117"/>
      <c r="P7298" s="117"/>
      <c r="Q7298" s="117"/>
      <c r="R7298" s="117"/>
    </row>
    <row r="7299" spans="1:18" s="81" customFormat="1" x14ac:dyDescent="0.2">
      <c r="A7299"/>
      <c r="B7299"/>
      <c r="C7299"/>
      <c r="D7299"/>
      <c r="E7299"/>
      <c r="F7299"/>
      <c r="G7299"/>
      <c r="H7299"/>
      <c r="I7299"/>
      <c r="J7299"/>
      <c r="K7299"/>
      <c r="L7299"/>
      <c r="M7299"/>
      <c r="N7299" s="117"/>
      <c r="O7299" s="117"/>
      <c r="P7299" s="117"/>
      <c r="Q7299" s="117"/>
      <c r="R7299" s="117"/>
    </row>
    <row r="7300" spans="1:18" s="81" customFormat="1" x14ac:dyDescent="0.2">
      <c r="A7300"/>
      <c r="B7300"/>
      <c r="C7300"/>
      <c r="D7300"/>
      <c r="E7300"/>
      <c r="F7300"/>
      <c r="G7300"/>
      <c r="H7300"/>
      <c r="I7300"/>
      <c r="J7300"/>
      <c r="K7300"/>
      <c r="L7300"/>
      <c r="M7300"/>
      <c r="N7300" s="117"/>
      <c r="O7300" s="117"/>
      <c r="P7300" s="117"/>
      <c r="Q7300" s="117"/>
      <c r="R7300" s="117"/>
    </row>
    <row r="7301" spans="1:18" s="81" customFormat="1" x14ac:dyDescent="0.2">
      <c r="A7301"/>
      <c r="B7301"/>
      <c r="C7301"/>
      <c r="D7301"/>
      <c r="E7301"/>
      <c r="F7301"/>
      <c r="G7301"/>
      <c r="H7301"/>
      <c r="I7301"/>
      <c r="J7301"/>
      <c r="K7301"/>
      <c r="L7301"/>
      <c r="M7301"/>
      <c r="N7301" s="117"/>
      <c r="O7301" s="117"/>
      <c r="P7301" s="117"/>
      <c r="Q7301" s="117"/>
      <c r="R7301" s="117"/>
    </row>
    <row r="7302" spans="1:18" s="81" customFormat="1" x14ac:dyDescent="0.2">
      <c r="A7302"/>
      <c r="B7302"/>
      <c r="C7302"/>
      <c r="D7302"/>
      <c r="E7302"/>
      <c r="F7302"/>
      <c r="G7302"/>
      <c r="H7302"/>
      <c r="I7302"/>
      <c r="J7302"/>
      <c r="K7302"/>
      <c r="L7302"/>
      <c r="M7302"/>
      <c r="N7302" s="117"/>
      <c r="O7302" s="117"/>
      <c r="P7302" s="117"/>
      <c r="Q7302" s="117"/>
      <c r="R7302" s="117"/>
    </row>
    <row r="7303" spans="1:18" s="81" customFormat="1" x14ac:dyDescent="0.2">
      <c r="A7303"/>
      <c r="B7303"/>
      <c r="C7303"/>
      <c r="D7303"/>
      <c r="E7303"/>
      <c r="F7303"/>
      <c r="G7303"/>
      <c r="H7303"/>
      <c r="I7303"/>
      <c r="J7303"/>
      <c r="K7303"/>
      <c r="L7303"/>
      <c r="M7303"/>
      <c r="N7303" s="117"/>
      <c r="O7303" s="117"/>
      <c r="P7303" s="117"/>
      <c r="Q7303" s="117"/>
      <c r="R7303" s="117"/>
    </row>
    <row r="7304" spans="1:18" s="81" customFormat="1" x14ac:dyDescent="0.2">
      <c r="A7304"/>
      <c r="B7304"/>
      <c r="C7304"/>
      <c r="D7304"/>
      <c r="E7304"/>
      <c r="F7304"/>
      <c r="G7304"/>
      <c r="H7304"/>
      <c r="I7304"/>
      <c r="J7304"/>
      <c r="K7304"/>
      <c r="L7304"/>
      <c r="M7304"/>
      <c r="N7304" s="117"/>
      <c r="O7304" s="117"/>
      <c r="P7304" s="117"/>
      <c r="Q7304" s="117"/>
      <c r="R7304" s="117"/>
    </row>
    <row r="7305" spans="1:18" s="81" customFormat="1" x14ac:dyDescent="0.2">
      <c r="A7305"/>
      <c r="B7305"/>
      <c r="C7305"/>
      <c r="D7305"/>
      <c r="E7305"/>
      <c r="F7305"/>
      <c r="G7305"/>
      <c r="H7305"/>
      <c r="I7305"/>
      <c r="J7305"/>
      <c r="K7305"/>
      <c r="L7305"/>
      <c r="M7305"/>
      <c r="N7305" s="117"/>
      <c r="O7305" s="117"/>
      <c r="P7305" s="117"/>
      <c r="Q7305" s="117"/>
      <c r="R7305" s="117"/>
    </row>
    <row r="7306" spans="1:18" s="81" customFormat="1" x14ac:dyDescent="0.2">
      <c r="A7306"/>
      <c r="B7306"/>
      <c r="C7306"/>
      <c r="D7306"/>
      <c r="E7306"/>
      <c r="F7306"/>
      <c r="G7306"/>
      <c r="H7306"/>
      <c r="I7306"/>
      <c r="J7306"/>
      <c r="K7306"/>
      <c r="L7306"/>
      <c r="M7306"/>
      <c r="N7306" s="117"/>
      <c r="O7306" s="117"/>
      <c r="P7306" s="117"/>
      <c r="Q7306" s="117"/>
      <c r="R7306" s="117"/>
    </row>
    <row r="7307" spans="1:18" s="81" customFormat="1" x14ac:dyDescent="0.2">
      <c r="A7307"/>
      <c r="B7307"/>
      <c r="C7307"/>
      <c r="D7307"/>
      <c r="E7307"/>
      <c r="F7307"/>
      <c r="G7307"/>
      <c r="H7307"/>
      <c r="I7307"/>
      <c r="J7307"/>
      <c r="K7307"/>
      <c r="L7307"/>
      <c r="M7307"/>
      <c r="N7307" s="117"/>
      <c r="O7307" s="117"/>
      <c r="P7307" s="117"/>
      <c r="Q7307" s="117"/>
      <c r="R7307" s="117"/>
    </row>
    <row r="7308" spans="1:18" s="81" customFormat="1" x14ac:dyDescent="0.2">
      <c r="A7308"/>
      <c r="B7308"/>
      <c r="C7308"/>
      <c r="D7308"/>
      <c r="E7308"/>
      <c r="F7308"/>
      <c r="G7308"/>
      <c r="H7308"/>
      <c r="I7308"/>
      <c r="J7308"/>
      <c r="K7308"/>
      <c r="L7308"/>
      <c r="M7308"/>
      <c r="N7308" s="117"/>
      <c r="O7308" s="117"/>
      <c r="P7308" s="117"/>
      <c r="Q7308" s="117"/>
      <c r="R7308" s="117"/>
    </row>
    <row r="7309" spans="1:18" s="81" customFormat="1" x14ac:dyDescent="0.2">
      <c r="A7309"/>
      <c r="B7309"/>
      <c r="C7309"/>
      <c r="D7309"/>
      <c r="E7309"/>
      <c r="F7309"/>
      <c r="G7309"/>
      <c r="H7309"/>
      <c r="I7309"/>
      <c r="J7309"/>
      <c r="K7309"/>
      <c r="L7309"/>
      <c r="M7309"/>
      <c r="N7309" s="117"/>
      <c r="O7309" s="117"/>
      <c r="P7309" s="117"/>
      <c r="Q7309" s="117"/>
      <c r="R7309" s="117"/>
    </row>
    <row r="7310" spans="1:18" s="81" customFormat="1" x14ac:dyDescent="0.2">
      <c r="A7310"/>
      <c r="B7310"/>
      <c r="C7310"/>
      <c r="D7310"/>
      <c r="E7310"/>
      <c r="F7310"/>
      <c r="G7310"/>
      <c r="H7310"/>
      <c r="I7310"/>
      <c r="J7310"/>
      <c r="K7310"/>
      <c r="L7310"/>
      <c r="M7310"/>
      <c r="N7310" s="117"/>
      <c r="O7310" s="117"/>
      <c r="P7310" s="117"/>
      <c r="Q7310" s="117"/>
      <c r="R7310" s="117"/>
    </row>
    <row r="7311" spans="1:18" s="81" customFormat="1" x14ac:dyDescent="0.2">
      <c r="A7311"/>
      <c r="B7311"/>
      <c r="C7311"/>
      <c r="D7311"/>
      <c r="E7311"/>
      <c r="F7311"/>
      <c r="G7311"/>
      <c r="H7311"/>
      <c r="I7311"/>
      <c r="J7311"/>
      <c r="K7311"/>
      <c r="L7311"/>
      <c r="M7311"/>
      <c r="N7311" s="117"/>
      <c r="O7311" s="117"/>
      <c r="P7311" s="117"/>
      <c r="Q7311" s="117"/>
      <c r="R7311" s="117"/>
    </row>
    <row r="7312" spans="1:18" s="81" customFormat="1" x14ac:dyDescent="0.2">
      <c r="A7312"/>
      <c r="B7312"/>
      <c r="C7312"/>
      <c r="D7312"/>
      <c r="E7312"/>
      <c r="F7312"/>
      <c r="G7312"/>
      <c r="H7312"/>
      <c r="I7312"/>
      <c r="J7312"/>
      <c r="K7312"/>
      <c r="L7312"/>
      <c r="M7312"/>
      <c r="N7312" s="117"/>
      <c r="O7312" s="117"/>
      <c r="P7312" s="117"/>
      <c r="Q7312" s="117"/>
      <c r="R7312" s="117"/>
    </row>
    <row r="7313" spans="1:18" s="81" customFormat="1" x14ac:dyDescent="0.2">
      <c r="A7313"/>
      <c r="B7313"/>
      <c r="C7313"/>
      <c r="D7313"/>
      <c r="E7313"/>
      <c r="F7313"/>
      <c r="G7313"/>
      <c r="H7313"/>
      <c r="I7313"/>
      <c r="J7313"/>
      <c r="K7313"/>
      <c r="L7313"/>
      <c r="M7313"/>
      <c r="N7313" s="117"/>
      <c r="O7313" s="117"/>
      <c r="P7313" s="117"/>
      <c r="Q7313" s="117"/>
      <c r="R7313" s="117"/>
    </row>
    <row r="7314" spans="1:18" s="81" customFormat="1" x14ac:dyDescent="0.2">
      <c r="A7314"/>
      <c r="B7314"/>
      <c r="C7314"/>
      <c r="D7314"/>
      <c r="E7314"/>
      <c r="F7314"/>
      <c r="G7314"/>
      <c r="H7314"/>
      <c r="I7314"/>
      <c r="J7314"/>
      <c r="K7314"/>
      <c r="L7314"/>
      <c r="M7314"/>
      <c r="N7314" s="117"/>
      <c r="O7314" s="117"/>
      <c r="P7314" s="117"/>
      <c r="Q7314" s="117"/>
      <c r="R7314" s="117"/>
    </row>
    <row r="7315" spans="1:18" s="81" customFormat="1" x14ac:dyDescent="0.2">
      <c r="A7315"/>
      <c r="B7315"/>
      <c r="C7315"/>
      <c r="D7315"/>
      <c r="E7315"/>
      <c r="F7315"/>
      <c r="G7315"/>
      <c r="H7315"/>
      <c r="I7315"/>
      <c r="J7315"/>
      <c r="K7315"/>
      <c r="L7315"/>
      <c r="M7315"/>
      <c r="N7315" s="117"/>
      <c r="O7315" s="117"/>
      <c r="P7315" s="117"/>
      <c r="Q7315" s="117"/>
      <c r="R7315" s="117"/>
    </row>
    <row r="7316" spans="1:18" s="81" customFormat="1" x14ac:dyDescent="0.2">
      <c r="A7316"/>
      <c r="B7316"/>
      <c r="C7316"/>
      <c r="D7316"/>
      <c r="E7316"/>
      <c r="F7316"/>
      <c r="G7316"/>
      <c r="H7316"/>
      <c r="I7316"/>
      <c r="J7316"/>
      <c r="K7316"/>
      <c r="L7316"/>
      <c r="M7316"/>
      <c r="N7316" s="117"/>
      <c r="O7316" s="117"/>
      <c r="P7316" s="117"/>
      <c r="Q7316" s="117"/>
      <c r="R7316" s="117"/>
    </row>
    <row r="7317" spans="1:18" s="81" customFormat="1" x14ac:dyDescent="0.2">
      <c r="A7317"/>
      <c r="B7317"/>
      <c r="C7317"/>
      <c r="D7317"/>
      <c r="E7317"/>
      <c r="F7317"/>
      <c r="G7317"/>
      <c r="H7317"/>
      <c r="I7317"/>
      <c r="J7317"/>
      <c r="K7317"/>
      <c r="L7317"/>
      <c r="M7317"/>
      <c r="N7317" s="117"/>
      <c r="O7317" s="117"/>
      <c r="P7317" s="117"/>
      <c r="Q7317" s="117"/>
      <c r="R7317" s="117"/>
    </row>
    <row r="7318" spans="1:18" s="81" customFormat="1" x14ac:dyDescent="0.2">
      <c r="A7318"/>
      <c r="B7318"/>
      <c r="C7318"/>
      <c r="D7318"/>
      <c r="E7318"/>
      <c r="F7318"/>
      <c r="G7318"/>
      <c r="H7318"/>
      <c r="I7318"/>
      <c r="J7318"/>
      <c r="K7318"/>
      <c r="L7318"/>
      <c r="M7318"/>
      <c r="N7318" s="117"/>
      <c r="O7318" s="117"/>
      <c r="P7318" s="117"/>
      <c r="Q7318" s="117"/>
      <c r="R7318" s="117"/>
    </row>
    <row r="7319" spans="1:18" s="81" customFormat="1" x14ac:dyDescent="0.2">
      <c r="A7319"/>
      <c r="B7319"/>
      <c r="C7319"/>
      <c r="D7319"/>
      <c r="E7319"/>
      <c r="F7319"/>
      <c r="G7319"/>
      <c r="H7319"/>
      <c r="I7319"/>
      <c r="J7319"/>
      <c r="K7319"/>
      <c r="L7319"/>
      <c r="M7319"/>
      <c r="N7319" s="117"/>
      <c r="O7319" s="117"/>
      <c r="P7319" s="117"/>
      <c r="Q7319" s="117"/>
      <c r="R7319" s="117"/>
    </row>
    <row r="7320" spans="1:18" s="81" customFormat="1" x14ac:dyDescent="0.2">
      <c r="A7320"/>
      <c r="B7320"/>
      <c r="C7320"/>
      <c r="D7320"/>
      <c r="E7320"/>
      <c r="F7320"/>
      <c r="G7320"/>
      <c r="H7320"/>
      <c r="I7320"/>
      <c r="J7320"/>
      <c r="K7320"/>
      <c r="L7320"/>
      <c r="M7320"/>
      <c r="N7320" s="117"/>
      <c r="O7320" s="117"/>
      <c r="P7320" s="117"/>
      <c r="Q7320" s="117"/>
      <c r="R7320" s="117"/>
    </row>
    <row r="7321" spans="1:18" s="81" customFormat="1" x14ac:dyDescent="0.2">
      <c r="A7321"/>
      <c r="B7321"/>
      <c r="C7321"/>
      <c r="D7321"/>
      <c r="E7321"/>
      <c r="F7321"/>
      <c r="G7321"/>
      <c r="H7321"/>
      <c r="I7321"/>
      <c r="J7321"/>
      <c r="K7321"/>
      <c r="L7321"/>
      <c r="M7321"/>
      <c r="N7321" s="117"/>
      <c r="O7321" s="117"/>
      <c r="P7321" s="117"/>
      <c r="Q7321" s="117"/>
      <c r="R7321" s="117"/>
    </row>
    <row r="7322" spans="1:18" s="81" customFormat="1" x14ac:dyDescent="0.2">
      <c r="A7322"/>
      <c r="B7322"/>
      <c r="C7322"/>
      <c r="D7322"/>
      <c r="E7322"/>
      <c r="F7322"/>
      <c r="G7322"/>
      <c r="H7322"/>
      <c r="I7322"/>
      <c r="J7322"/>
      <c r="K7322"/>
      <c r="L7322"/>
      <c r="M7322"/>
      <c r="N7322" s="117"/>
      <c r="O7322" s="117"/>
      <c r="P7322" s="117"/>
      <c r="Q7322" s="117"/>
      <c r="R7322" s="117"/>
    </row>
    <row r="7323" spans="1:18" s="81" customFormat="1" x14ac:dyDescent="0.2">
      <c r="A7323"/>
      <c r="B7323"/>
      <c r="C7323"/>
      <c r="D7323"/>
      <c r="E7323"/>
      <c r="F7323"/>
      <c r="G7323"/>
      <c r="H7323"/>
      <c r="I7323"/>
      <c r="J7323"/>
      <c r="K7323"/>
      <c r="L7323"/>
      <c r="M7323"/>
      <c r="N7323" s="117"/>
      <c r="O7323" s="117"/>
      <c r="P7323" s="117"/>
      <c r="Q7323" s="117"/>
      <c r="R7323" s="117"/>
    </row>
    <row r="7324" spans="1:18" s="81" customFormat="1" x14ac:dyDescent="0.2">
      <c r="A7324"/>
      <c r="B7324"/>
      <c r="C7324"/>
      <c r="D7324"/>
      <c r="E7324"/>
      <c r="F7324"/>
      <c r="G7324"/>
      <c r="H7324"/>
      <c r="I7324"/>
      <c r="J7324"/>
      <c r="K7324"/>
      <c r="L7324"/>
      <c r="M7324"/>
      <c r="N7324" s="117"/>
      <c r="O7324" s="117"/>
      <c r="P7324" s="117"/>
      <c r="Q7324" s="117"/>
      <c r="R7324" s="117"/>
    </row>
    <row r="7325" spans="1:18" s="81" customFormat="1" x14ac:dyDescent="0.2">
      <c r="A7325"/>
      <c r="B7325"/>
      <c r="C7325"/>
      <c r="D7325"/>
      <c r="E7325"/>
      <c r="F7325"/>
      <c r="G7325"/>
      <c r="H7325"/>
      <c r="I7325"/>
      <c r="J7325"/>
      <c r="K7325"/>
      <c r="L7325"/>
      <c r="M7325"/>
      <c r="N7325" s="117"/>
      <c r="O7325" s="117"/>
      <c r="P7325" s="117"/>
      <c r="Q7325" s="117"/>
      <c r="R7325" s="117"/>
    </row>
    <row r="7326" spans="1:18" s="81" customFormat="1" x14ac:dyDescent="0.2">
      <c r="A7326"/>
      <c r="B7326"/>
      <c r="C7326"/>
      <c r="D7326"/>
      <c r="E7326"/>
      <c r="F7326"/>
      <c r="G7326"/>
      <c r="H7326"/>
      <c r="I7326"/>
      <c r="J7326"/>
      <c r="K7326"/>
      <c r="L7326"/>
      <c r="M7326"/>
      <c r="N7326" s="117"/>
      <c r="O7326" s="117"/>
      <c r="P7326" s="117"/>
      <c r="Q7326" s="117"/>
      <c r="R7326" s="117"/>
    </row>
    <row r="7327" spans="1:18" s="81" customFormat="1" x14ac:dyDescent="0.2">
      <c r="A7327"/>
      <c r="B7327"/>
      <c r="C7327"/>
      <c r="D7327"/>
      <c r="E7327"/>
      <c r="F7327"/>
      <c r="G7327"/>
      <c r="H7327"/>
      <c r="I7327"/>
      <c r="J7327"/>
      <c r="K7327"/>
      <c r="L7327"/>
      <c r="M7327"/>
      <c r="N7327" s="117"/>
      <c r="O7327" s="117"/>
      <c r="P7327" s="117"/>
      <c r="Q7327" s="117"/>
      <c r="R7327" s="117"/>
    </row>
    <row r="7328" spans="1:18" s="81" customFormat="1" x14ac:dyDescent="0.2">
      <c r="A7328"/>
      <c r="B7328"/>
      <c r="C7328"/>
      <c r="D7328"/>
      <c r="E7328"/>
      <c r="F7328"/>
      <c r="G7328"/>
      <c r="H7328"/>
      <c r="I7328"/>
      <c r="J7328"/>
      <c r="K7328"/>
      <c r="L7328"/>
      <c r="M7328"/>
      <c r="N7328" s="117"/>
      <c r="O7328" s="117"/>
      <c r="P7328" s="117"/>
      <c r="Q7328" s="117"/>
      <c r="R7328" s="117"/>
    </row>
    <row r="7329" spans="1:18" s="81" customFormat="1" x14ac:dyDescent="0.2">
      <c r="A7329"/>
      <c r="B7329"/>
      <c r="C7329"/>
      <c r="D7329"/>
      <c r="E7329"/>
      <c r="F7329"/>
      <c r="G7329"/>
      <c r="H7329"/>
      <c r="I7329"/>
      <c r="J7329"/>
      <c r="K7329"/>
      <c r="L7329"/>
      <c r="M7329"/>
      <c r="N7329" s="117"/>
      <c r="O7329" s="117"/>
      <c r="P7329" s="117"/>
      <c r="Q7329" s="117"/>
      <c r="R7329" s="117"/>
    </row>
    <row r="7330" spans="1:18" s="81" customFormat="1" x14ac:dyDescent="0.2">
      <c r="A7330"/>
      <c r="B7330"/>
      <c r="C7330"/>
      <c r="D7330"/>
      <c r="E7330"/>
      <c r="F7330"/>
      <c r="G7330"/>
      <c r="H7330"/>
      <c r="I7330"/>
      <c r="J7330"/>
      <c r="K7330"/>
      <c r="L7330"/>
      <c r="M7330"/>
      <c r="N7330" s="117"/>
      <c r="O7330" s="117"/>
      <c r="P7330" s="117"/>
      <c r="Q7330" s="117"/>
      <c r="R7330" s="117"/>
    </row>
    <row r="7331" spans="1:18" s="81" customFormat="1" x14ac:dyDescent="0.2">
      <c r="A7331"/>
      <c r="B7331"/>
      <c r="C7331"/>
      <c r="D7331"/>
      <c r="E7331"/>
      <c r="F7331"/>
      <c r="G7331"/>
      <c r="H7331"/>
      <c r="I7331"/>
      <c r="J7331"/>
      <c r="K7331"/>
      <c r="L7331"/>
      <c r="M7331"/>
      <c r="N7331" s="117"/>
      <c r="O7331" s="117"/>
      <c r="P7331" s="117"/>
      <c r="Q7331" s="117"/>
      <c r="R7331" s="117"/>
    </row>
    <row r="7332" spans="1:18" s="81" customFormat="1" x14ac:dyDescent="0.2">
      <c r="A7332"/>
      <c r="B7332"/>
      <c r="C7332"/>
      <c r="D7332"/>
      <c r="E7332"/>
      <c r="F7332"/>
      <c r="G7332"/>
      <c r="H7332"/>
      <c r="I7332"/>
      <c r="J7332"/>
      <c r="K7332"/>
      <c r="L7332"/>
      <c r="M7332"/>
      <c r="N7332" s="117"/>
      <c r="O7332" s="117"/>
      <c r="P7332" s="117"/>
      <c r="Q7332" s="117"/>
      <c r="R7332" s="117"/>
    </row>
    <row r="7333" spans="1:18" s="81" customFormat="1" x14ac:dyDescent="0.2">
      <c r="A7333"/>
      <c r="B7333"/>
      <c r="C7333"/>
      <c r="D7333"/>
      <c r="E7333"/>
      <c r="F7333"/>
      <c r="G7333"/>
      <c r="H7333"/>
      <c r="I7333"/>
      <c r="J7333"/>
      <c r="K7333"/>
      <c r="L7333"/>
      <c r="M7333"/>
      <c r="N7333" s="117"/>
      <c r="O7333" s="117"/>
      <c r="P7333" s="117"/>
      <c r="Q7333" s="117"/>
      <c r="R7333" s="117"/>
    </row>
    <row r="7334" spans="1:18" s="81" customFormat="1" x14ac:dyDescent="0.2">
      <c r="A7334"/>
      <c r="B7334"/>
      <c r="C7334"/>
      <c r="D7334"/>
      <c r="E7334"/>
      <c r="F7334"/>
      <c r="G7334"/>
      <c r="H7334"/>
      <c r="I7334"/>
      <c r="J7334"/>
      <c r="K7334"/>
      <c r="L7334"/>
      <c r="M7334"/>
      <c r="N7334" s="117"/>
      <c r="O7334" s="117"/>
      <c r="P7334" s="117"/>
      <c r="Q7334" s="117"/>
      <c r="R7334" s="117"/>
    </row>
    <row r="7335" spans="1:18" s="81" customFormat="1" x14ac:dyDescent="0.2">
      <c r="A7335"/>
      <c r="B7335"/>
      <c r="C7335"/>
      <c r="D7335"/>
      <c r="E7335"/>
      <c r="F7335"/>
      <c r="G7335"/>
      <c r="H7335"/>
      <c r="I7335"/>
      <c r="J7335"/>
      <c r="K7335"/>
      <c r="L7335"/>
      <c r="M7335"/>
      <c r="N7335" s="117"/>
      <c r="O7335" s="117"/>
      <c r="P7335" s="117"/>
      <c r="Q7335" s="117"/>
      <c r="R7335" s="117"/>
    </row>
    <row r="7336" spans="1:18" s="81" customFormat="1" x14ac:dyDescent="0.2">
      <c r="A7336"/>
      <c r="B7336"/>
      <c r="C7336"/>
      <c r="D7336"/>
      <c r="E7336"/>
      <c r="F7336"/>
      <c r="G7336"/>
      <c r="H7336"/>
      <c r="I7336"/>
      <c r="J7336"/>
      <c r="K7336"/>
      <c r="L7336"/>
      <c r="M7336"/>
      <c r="N7336" s="117"/>
      <c r="O7336" s="117"/>
      <c r="P7336" s="117"/>
      <c r="Q7336" s="117"/>
      <c r="R7336" s="117"/>
    </row>
    <row r="7337" spans="1:18" s="81" customFormat="1" x14ac:dyDescent="0.2">
      <c r="A7337"/>
      <c r="B7337"/>
      <c r="C7337"/>
      <c r="D7337"/>
      <c r="E7337"/>
      <c r="F7337"/>
      <c r="G7337"/>
      <c r="H7337"/>
      <c r="I7337"/>
      <c r="J7337"/>
      <c r="K7337"/>
      <c r="L7337"/>
      <c r="M7337"/>
      <c r="N7337" s="117"/>
      <c r="O7337" s="117"/>
      <c r="P7337" s="117"/>
      <c r="Q7337" s="117"/>
      <c r="R7337" s="117"/>
    </row>
    <row r="7338" spans="1:18" s="81" customFormat="1" x14ac:dyDescent="0.2">
      <c r="A7338"/>
      <c r="B7338"/>
      <c r="C7338"/>
      <c r="D7338"/>
      <c r="E7338"/>
      <c r="F7338"/>
      <c r="G7338"/>
      <c r="H7338"/>
      <c r="I7338"/>
      <c r="J7338"/>
      <c r="K7338"/>
      <c r="L7338"/>
      <c r="M7338"/>
      <c r="N7338" s="117"/>
      <c r="O7338" s="117"/>
      <c r="P7338" s="117"/>
      <c r="Q7338" s="117"/>
      <c r="R7338" s="117"/>
    </row>
    <row r="7339" spans="1:18" s="81" customFormat="1" x14ac:dyDescent="0.2">
      <c r="A7339"/>
      <c r="B7339"/>
      <c r="C7339"/>
      <c r="D7339"/>
      <c r="E7339"/>
      <c r="F7339"/>
      <c r="G7339"/>
      <c r="H7339"/>
      <c r="I7339"/>
      <c r="J7339"/>
      <c r="K7339"/>
      <c r="L7339"/>
      <c r="M7339"/>
      <c r="N7339" s="117"/>
      <c r="O7339" s="117"/>
      <c r="P7339" s="117"/>
      <c r="Q7339" s="117"/>
      <c r="R7339" s="117"/>
    </row>
    <row r="7340" spans="1:18" s="81" customFormat="1" x14ac:dyDescent="0.2">
      <c r="A7340"/>
      <c r="B7340"/>
      <c r="C7340"/>
      <c r="D7340"/>
      <c r="E7340"/>
      <c r="F7340"/>
      <c r="G7340"/>
      <c r="H7340"/>
      <c r="I7340"/>
      <c r="J7340"/>
      <c r="K7340"/>
      <c r="L7340"/>
      <c r="M7340"/>
      <c r="N7340" s="117"/>
      <c r="O7340" s="117"/>
      <c r="P7340" s="117"/>
      <c r="Q7340" s="117"/>
      <c r="R7340" s="117"/>
    </row>
    <row r="7341" spans="1:18" s="81" customFormat="1" x14ac:dyDescent="0.2">
      <c r="A7341"/>
      <c r="B7341"/>
      <c r="C7341"/>
      <c r="D7341"/>
      <c r="E7341"/>
      <c r="F7341"/>
      <c r="G7341"/>
      <c r="H7341"/>
      <c r="I7341"/>
      <c r="J7341"/>
      <c r="K7341"/>
      <c r="L7341"/>
      <c r="M7341"/>
      <c r="N7341" s="117"/>
      <c r="O7341" s="117"/>
      <c r="P7341" s="117"/>
      <c r="Q7341" s="117"/>
      <c r="R7341" s="117"/>
    </row>
    <row r="7342" spans="1:18" s="81" customFormat="1" x14ac:dyDescent="0.2">
      <c r="A7342"/>
      <c r="B7342"/>
      <c r="C7342"/>
      <c r="D7342"/>
      <c r="E7342"/>
      <c r="F7342"/>
      <c r="G7342"/>
      <c r="H7342"/>
      <c r="I7342"/>
      <c r="J7342"/>
      <c r="K7342"/>
      <c r="L7342"/>
      <c r="M7342"/>
      <c r="N7342" s="117"/>
      <c r="O7342" s="117"/>
      <c r="P7342" s="117"/>
      <c r="Q7342" s="117"/>
      <c r="R7342" s="117"/>
    </row>
    <row r="7343" spans="1:18" s="81" customFormat="1" x14ac:dyDescent="0.2">
      <c r="A7343"/>
      <c r="B7343"/>
      <c r="C7343"/>
      <c r="D7343"/>
      <c r="E7343"/>
      <c r="F7343"/>
      <c r="G7343"/>
      <c r="H7343"/>
      <c r="I7343"/>
      <c r="J7343"/>
      <c r="K7343"/>
      <c r="L7343"/>
      <c r="M7343"/>
      <c r="N7343" s="117"/>
      <c r="O7343" s="117"/>
      <c r="P7343" s="117"/>
      <c r="Q7343" s="117"/>
      <c r="R7343" s="117"/>
    </row>
    <row r="7344" spans="1:18" s="81" customFormat="1" x14ac:dyDescent="0.2">
      <c r="A7344"/>
      <c r="B7344"/>
      <c r="C7344"/>
      <c r="D7344"/>
      <c r="E7344"/>
      <c r="F7344"/>
      <c r="G7344"/>
      <c r="H7344"/>
      <c r="I7344"/>
      <c r="J7344"/>
      <c r="K7344"/>
      <c r="L7344"/>
      <c r="M7344"/>
      <c r="N7344" s="117"/>
      <c r="O7344" s="117"/>
      <c r="P7344" s="117"/>
      <c r="Q7344" s="117"/>
      <c r="R7344" s="117"/>
    </row>
    <row r="7345" spans="1:18" s="81" customFormat="1" x14ac:dyDescent="0.2">
      <c r="A7345"/>
      <c r="B7345"/>
      <c r="C7345"/>
      <c r="D7345"/>
      <c r="E7345"/>
      <c r="F7345"/>
      <c r="G7345"/>
      <c r="H7345"/>
      <c r="I7345"/>
      <c r="J7345"/>
      <c r="K7345"/>
      <c r="L7345"/>
      <c r="M7345"/>
      <c r="N7345" s="117"/>
      <c r="O7345" s="117"/>
      <c r="P7345" s="117"/>
      <c r="Q7345" s="117"/>
      <c r="R7345" s="117"/>
    </row>
    <row r="7346" spans="1:18" s="81" customFormat="1" x14ac:dyDescent="0.2">
      <c r="A7346"/>
      <c r="B7346"/>
      <c r="C7346"/>
      <c r="D7346"/>
      <c r="E7346"/>
      <c r="F7346"/>
      <c r="G7346"/>
      <c r="H7346"/>
      <c r="I7346"/>
      <c r="J7346"/>
      <c r="K7346"/>
      <c r="L7346"/>
      <c r="M7346"/>
      <c r="N7346" s="117"/>
      <c r="O7346" s="117"/>
      <c r="P7346" s="117"/>
      <c r="Q7346" s="117"/>
      <c r="R7346" s="117"/>
    </row>
    <row r="7347" spans="1:18" s="81" customFormat="1" x14ac:dyDescent="0.2">
      <c r="A7347"/>
      <c r="B7347"/>
      <c r="C7347"/>
      <c r="D7347"/>
      <c r="E7347"/>
      <c r="F7347"/>
      <c r="G7347"/>
      <c r="H7347"/>
      <c r="I7347"/>
      <c r="J7347"/>
      <c r="K7347"/>
      <c r="L7347"/>
      <c r="M7347"/>
      <c r="N7347" s="117"/>
      <c r="O7347" s="117"/>
      <c r="P7347" s="117"/>
      <c r="Q7347" s="117"/>
      <c r="R7347" s="117"/>
    </row>
    <row r="7348" spans="1:18" s="81" customFormat="1" x14ac:dyDescent="0.2">
      <c r="A7348"/>
      <c r="B7348"/>
      <c r="C7348"/>
      <c r="D7348"/>
      <c r="E7348"/>
      <c r="F7348"/>
      <c r="G7348"/>
      <c r="H7348"/>
      <c r="I7348"/>
      <c r="J7348"/>
      <c r="K7348"/>
      <c r="L7348"/>
      <c r="M7348"/>
      <c r="N7348" s="117"/>
      <c r="O7348" s="117"/>
      <c r="P7348" s="117"/>
      <c r="Q7348" s="117"/>
      <c r="R7348" s="117"/>
    </row>
    <row r="7349" spans="1:18" s="81" customFormat="1" x14ac:dyDescent="0.2">
      <c r="A7349"/>
      <c r="B7349"/>
      <c r="C7349"/>
      <c r="D7349"/>
      <c r="E7349"/>
      <c r="F7349"/>
      <c r="G7349"/>
      <c r="H7349"/>
      <c r="I7349"/>
      <c r="J7349"/>
      <c r="K7349"/>
      <c r="L7349"/>
      <c r="M7349"/>
      <c r="N7349" s="117"/>
      <c r="O7349" s="117"/>
      <c r="P7349" s="117"/>
      <c r="Q7349" s="117"/>
      <c r="R7349" s="117"/>
    </row>
    <row r="7350" spans="1:18" s="81" customFormat="1" x14ac:dyDescent="0.2">
      <c r="A7350"/>
      <c r="B7350"/>
      <c r="C7350"/>
      <c r="D7350"/>
      <c r="E7350"/>
      <c r="F7350"/>
      <c r="G7350"/>
      <c r="H7350"/>
      <c r="I7350"/>
      <c r="J7350"/>
      <c r="K7350"/>
      <c r="L7350"/>
      <c r="M7350"/>
      <c r="N7350" s="117"/>
      <c r="O7350" s="117"/>
      <c r="P7350" s="117"/>
      <c r="Q7350" s="117"/>
      <c r="R7350" s="117"/>
    </row>
    <row r="7351" spans="1:18" s="81" customFormat="1" x14ac:dyDescent="0.2">
      <c r="A7351"/>
      <c r="B7351"/>
      <c r="C7351"/>
      <c r="D7351"/>
      <c r="E7351"/>
      <c r="F7351"/>
      <c r="G7351"/>
      <c r="H7351"/>
      <c r="I7351"/>
      <c r="J7351"/>
      <c r="K7351"/>
      <c r="L7351"/>
      <c r="M7351"/>
      <c r="N7351" s="117"/>
      <c r="O7351" s="117"/>
      <c r="P7351" s="117"/>
      <c r="Q7351" s="117"/>
      <c r="R7351" s="117"/>
    </row>
    <row r="7352" spans="1:18" s="81" customFormat="1" x14ac:dyDescent="0.2">
      <c r="A7352"/>
      <c r="B7352"/>
      <c r="C7352"/>
      <c r="D7352"/>
      <c r="E7352"/>
      <c r="F7352"/>
      <c r="G7352"/>
      <c r="H7352"/>
      <c r="I7352"/>
      <c r="J7352"/>
      <c r="K7352"/>
      <c r="L7352"/>
      <c r="M7352"/>
      <c r="N7352" s="117"/>
      <c r="O7352" s="117"/>
      <c r="P7352" s="117"/>
      <c r="Q7352" s="117"/>
      <c r="R7352" s="117"/>
    </row>
    <row r="7353" spans="1:18" s="81" customFormat="1" x14ac:dyDescent="0.2">
      <c r="A7353"/>
      <c r="B7353"/>
      <c r="C7353"/>
      <c r="D7353"/>
      <c r="E7353"/>
      <c r="F7353"/>
      <c r="G7353"/>
      <c r="H7353"/>
      <c r="I7353"/>
      <c r="J7353"/>
      <c r="K7353"/>
      <c r="L7353"/>
      <c r="M7353"/>
      <c r="N7353" s="117"/>
      <c r="O7353" s="117"/>
      <c r="P7353" s="117"/>
      <c r="Q7353" s="117"/>
      <c r="R7353" s="117"/>
    </row>
    <row r="7354" spans="1:18" s="81" customFormat="1" x14ac:dyDescent="0.2">
      <c r="A7354"/>
      <c r="B7354"/>
      <c r="C7354"/>
      <c r="D7354"/>
      <c r="E7354"/>
      <c r="F7354"/>
      <c r="G7354"/>
      <c r="H7354"/>
      <c r="I7354"/>
      <c r="J7354"/>
      <c r="K7354"/>
      <c r="L7354"/>
      <c r="M7354"/>
      <c r="N7354" s="117"/>
      <c r="O7354" s="117"/>
      <c r="P7354" s="117"/>
      <c r="Q7354" s="117"/>
      <c r="R7354" s="117"/>
    </row>
    <row r="7355" spans="1:18" s="81" customFormat="1" x14ac:dyDescent="0.2">
      <c r="A7355"/>
      <c r="B7355"/>
      <c r="C7355"/>
      <c r="D7355"/>
      <c r="E7355"/>
      <c r="F7355"/>
      <c r="G7355"/>
      <c r="H7355"/>
      <c r="I7355"/>
      <c r="J7355"/>
      <c r="K7355"/>
      <c r="L7355"/>
      <c r="M7355"/>
      <c r="N7355" s="117"/>
      <c r="O7355" s="117"/>
      <c r="P7355" s="117"/>
      <c r="Q7355" s="117"/>
      <c r="R7355" s="117"/>
    </row>
    <row r="7356" spans="1:18" s="81" customFormat="1" x14ac:dyDescent="0.2">
      <c r="A7356"/>
      <c r="B7356"/>
      <c r="C7356"/>
      <c r="D7356"/>
      <c r="E7356"/>
      <c r="F7356"/>
      <c r="G7356"/>
      <c r="H7356"/>
      <c r="I7356"/>
      <c r="J7356"/>
      <c r="K7356"/>
      <c r="L7356"/>
      <c r="M7356"/>
      <c r="N7356" s="117"/>
      <c r="O7356" s="117"/>
      <c r="P7356" s="117"/>
      <c r="Q7356" s="117"/>
      <c r="R7356" s="117"/>
    </row>
    <row r="7357" spans="1:18" s="81" customFormat="1" x14ac:dyDescent="0.2">
      <c r="A7357"/>
      <c r="B7357"/>
      <c r="C7357"/>
      <c r="D7357"/>
      <c r="E7357"/>
      <c r="F7357"/>
      <c r="G7357"/>
      <c r="H7357"/>
      <c r="I7357"/>
      <c r="J7357"/>
      <c r="K7357"/>
      <c r="L7357"/>
      <c r="M7357"/>
      <c r="N7357" s="117"/>
      <c r="O7357" s="117"/>
      <c r="P7357" s="117"/>
      <c r="Q7357" s="117"/>
      <c r="R7357" s="117"/>
    </row>
    <row r="7358" spans="1:18" s="81" customFormat="1" x14ac:dyDescent="0.2">
      <c r="A7358"/>
      <c r="B7358"/>
      <c r="C7358"/>
      <c r="D7358"/>
      <c r="E7358"/>
      <c r="F7358"/>
      <c r="G7358"/>
      <c r="H7358"/>
      <c r="I7358"/>
      <c r="J7358"/>
      <c r="K7358"/>
      <c r="L7358"/>
      <c r="M7358"/>
      <c r="N7358" s="117"/>
      <c r="O7358" s="117"/>
      <c r="P7358" s="117"/>
      <c r="Q7358" s="117"/>
      <c r="R7358" s="117"/>
    </row>
    <row r="7359" spans="1:18" s="81" customFormat="1" x14ac:dyDescent="0.2">
      <c r="A7359"/>
      <c r="B7359"/>
      <c r="C7359"/>
      <c r="D7359"/>
      <c r="E7359"/>
      <c r="F7359"/>
      <c r="G7359"/>
      <c r="H7359"/>
      <c r="I7359"/>
      <c r="J7359"/>
      <c r="K7359"/>
      <c r="L7359"/>
      <c r="M7359"/>
      <c r="N7359" s="117"/>
      <c r="O7359" s="117"/>
      <c r="P7359" s="117"/>
      <c r="Q7359" s="117"/>
      <c r="R7359" s="117"/>
    </row>
    <row r="7360" spans="1:18" s="81" customFormat="1" x14ac:dyDescent="0.2">
      <c r="A7360"/>
      <c r="B7360"/>
      <c r="C7360"/>
      <c r="D7360"/>
      <c r="E7360"/>
      <c r="F7360"/>
      <c r="G7360"/>
      <c r="H7360"/>
      <c r="I7360"/>
      <c r="J7360"/>
      <c r="K7360"/>
      <c r="L7360"/>
      <c r="M7360"/>
      <c r="N7360" s="117"/>
      <c r="O7360" s="117"/>
      <c r="P7360" s="117"/>
      <c r="Q7360" s="117"/>
      <c r="R7360" s="117"/>
    </row>
    <row r="7361" spans="1:18" s="81" customFormat="1" x14ac:dyDescent="0.2">
      <c r="A7361"/>
      <c r="B7361"/>
      <c r="C7361"/>
      <c r="D7361"/>
      <c r="E7361"/>
      <c r="F7361"/>
      <c r="G7361"/>
      <c r="H7361"/>
      <c r="I7361"/>
      <c r="J7361"/>
      <c r="K7361"/>
      <c r="L7361"/>
      <c r="M7361"/>
      <c r="N7361" s="117"/>
      <c r="O7361" s="117"/>
      <c r="P7361" s="117"/>
      <c r="Q7361" s="117"/>
      <c r="R7361" s="117"/>
    </row>
    <row r="7362" spans="1:18" s="81" customFormat="1" x14ac:dyDescent="0.2">
      <c r="A7362"/>
      <c r="B7362"/>
      <c r="C7362"/>
      <c r="D7362"/>
      <c r="E7362"/>
      <c r="F7362"/>
      <c r="G7362"/>
      <c r="H7362"/>
      <c r="I7362"/>
      <c r="J7362"/>
      <c r="K7362"/>
      <c r="L7362"/>
      <c r="M7362"/>
      <c r="N7362" s="117"/>
      <c r="O7362" s="117"/>
      <c r="P7362" s="117"/>
      <c r="Q7362" s="117"/>
      <c r="R7362" s="117"/>
    </row>
    <row r="7363" spans="1:18" s="81" customFormat="1" x14ac:dyDescent="0.2">
      <c r="A7363"/>
      <c r="B7363"/>
      <c r="C7363"/>
      <c r="D7363"/>
      <c r="E7363"/>
      <c r="F7363"/>
      <c r="G7363"/>
      <c r="H7363"/>
      <c r="I7363"/>
      <c r="J7363"/>
      <c r="K7363"/>
      <c r="L7363"/>
      <c r="M7363"/>
      <c r="N7363" s="117"/>
      <c r="O7363" s="117"/>
      <c r="P7363" s="117"/>
      <c r="Q7363" s="117"/>
      <c r="R7363" s="117"/>
    </row>
    <row r="7364" spans="1:18" s="81" customFormat="1" x14ac:dyDescent="0.2">
      <c r="A7364"/>
      <c r="B7364"/>
      <c r="C7364"/>
      <c r="D7364"/>
      <c r="E7364"/>
      <c r="F7364"/>
      <c r="G7364"/>
      <c r="H7364"/>
      <c r="I7364"/>
      <c r="J7364"/>
      <c r="K7364"/>
      <c r="L7364"/>
      <c r="M7364"/>
      <c r="N7364" s="117"/>
      <c r="O7364" s="117"/>
      <c r="P7364" s="117"/>
      <c r="Q7364" s="117"/>
      <c r="R7364" s="117"/>
    </row>
    <row r="7365" spans="1:18" s="81" customFormat="1" x14ac:dyDescent="0.2">
      <c r="A7365"/>
      <c r="B7365"/>
      <c r="C7365"/>
      <c r="D7365"/>
      <c r="E7365"/>
      <c r="F7365"/>
      <c r="G7365"/>
      <c r="H7365"/>
      <c r="I7365"/>
      <c r="J7365"/>
      <c r="K7365"/>
      <c r="L7365"/>
      <c r="M7365"/>
      <c r="N7365" s="117"/>
      <c r="O7365" s="117"/>
      <c r="P7365" s="117"/>
      <c r="Q7365" s="117"/>
      <c r="R7365" s="117"/>
    </row>
    <row r="7366" spans="1:18" s="81" customFormat="1" x14ac:dyDescent="0.2">
      <c r="A7366"/>
      <c r="B7366"/>
      <c r="C7366"/>
      <c r="D7366"/>
      <c r="E7366"/>
      <c r="F7366"/>
      <c r="G7366"/>
      <c r="H7366"/>
      <c r="I7366"/>
      <c r="J7366"/>
      <c r="K7366"/>
      <c r="L7366"/>
      <c r="M7366"/>
      <c r="N7366" s="117"/>
      <c r="O7366" s="117"/>
      <c r="P7366" s="117"/>
      <c r="Q7366" s="117"/>
      <c r="R7366" s="117"/>
    </row>
    <row r="7367" spans="1:18" s="81" customFormat="1" x14ac:dyDescent="0.2">
      <c r="A7367"/>
      <c r="B7367"/>
      <c r="C7367"/>
      <c r="D7367"/>
      <c r="E7367"/>
      <c r="F7367"/>
      <c r="G7367"/>
      <c r="H7367"/>
      <c r="I7367"/>
      <c r="J7367"/>
      <c r="K7367"/>
      <c r="L7367"/>
      <c r="M7367"/>
      <c r="N7367" s="117"/>
      <c r="O7367" s="117"/>
      <c r="P7367" s="117"/>
      <c r="Q7367" s="117"/>
      <c r="R7367" s="117"/>
    </row>
    <row r="7368" spans="1:18" s="81" customFormat="1" x14ac:dyDescent="0.2">
      <c r="A7368"/>
      <c r="B7368"/>
      <c r="C7368"/>
      <c r="D7368"/>
      <c r="E7368"/>
      <c r="F7368"/>
      <c r="G7368"/>
      <c r="H7368"/>
      <c r="I7368"/>
      <c r="J7368"/>
      <c r="K7368"/>
      <c r="L7368"/>
      <c r="M7368"/>
      <c r="N7368" s="117"/>
      <c r="O7368" s="117"/>
      <c r="P7368" s="117"/>
      <c r="Q7368" s="117"/>
      <c r="R7368" s="117"/>
    </row>
    <row r="7369" spans="1:18" s="81" customFormat="1" x14ac:dyDescent="0.2">
      <c r="A7369"/>
      <c r="B7369"/>
      <c r="C7369"/>
      <c r="D7369"/>
      <c r="E7369"/>
      <c r="F7369"/>
      <c r="G7369"/>
      <c r="H7369"/>
      <c r="I7369"/>
      <c r="J7369"/>
      <c r="K7369"/>
      <c r="L7369"/>
      <c r="M7369"/>
      <c r="N7369" s="117"/>
      <c r="O7369" s="117"/>
      <c r="P7369" s="117"/>
      <c r="Q7369" s="117"/>
      <c r="R7369" s="117"/>
    </row>
    <row r="7370" spans="1:18" s="81" customFormat="1" x14ac:dyDescent="0.2">
      <c r="A7370"/>
      <c r="B7370"/>
      <c r="C7370"/>
      <c r="D7370"/>
      <c r="E7370"/>
      <c r="F7370"/>
      <c r="G7370"/>
      <c r="H7370"/>
      <c r="I7370"/>
      <c r="J7370"/>
      <c r="K7370"/>
      <c r="L7370"/>
      <c r="M7370"/>
      <c r="N7370" s="117"/>
      <c r="O7370" s="117"/>
      <c r="P7370" s="117"/>
      <c r="Q7370" s="117"/>
      <c r="R7370" s="117"/>
    </row>
    <row r="7371" spans="1:18" s="81" customFormat="1" x14ac:dyDescent="0.2">
      <c r="A7371"/>
      <c r="B7371"/>
      <c r="C7371"/>
      <c r="D7371"/>
      <c r="E7371"/>
      <c r="F7371"/>
      <c r="G7371"/>
      <c r="H7371"/>
      <c r="I7371"/>
      <c r="J7371"/>
      <c r="K7371"/>
      <c r="L7371"/>
      <c r="M7371"/>
      <c r="N7371" s="117"/>
      <c r="O7371" s="117"/>
      <c r="P7371" s="117"/>
      <c r="Q7371" s="117"/>
      <c r="R7371" s="117"/>
    </row>
    <row r="7372" spans="1:18" s="81" customFormat="1" x14ac:dyDescent="0.2">
      <c r="A7372"/>
      <c r="B7372"/>
      <c r="C7372"/>
      <c r="D7372"/>
      <c r="E7372"/>
      <c r="F7372"/>
      <c r="G7372"/>
      <c r="H7372"/>
      <c r="I7372"/>
      <c r="J7372"/>
      <c r="K7372"/>
      <c r="L7372"/>
      <c r="M7372"/>
      <c r="N7372" s="117"/>
      <c r="O7372" s="117"/>
      <c r="P7372" s="117"/>
      <c r="Q7372" s="117"/>
      <c r="R7372" s="117"/>
    </row>
    <row r="7373" spans="1:18" s="81" customFormat="1" x14ac:dyDescent="0.2">
      <c r="A7373"/>
      <c r="B7373"/>
      <c r="C7373"/>
      <c r="D7373"/>
      <c r="E7373"/>
      <c r="F7373"/>
      <c r="G7373"/>
      <c r="H7373"/>
      <c r="I7373"/>
      <c r="J7373"/>
      <c r="K7373"/>
      <c r="L7373"/>
      <c r="M7373"/>
      <c r="N7373" s="117"/>
      <c r="O7373" s="117"/>
      <c r="P7373" s="117"/>
      <c r="Q7373" s="117"/>
      <c r="R7373" s="117"/>
    </row>
    <row r="7374" spans="1:18" s="81" customFormat="1" x14ac:dyDescent="0.2">
      <c r="A7374"/>
      <c r="B7374"/>
      <c r="C7374"/>
      <c r="D7374"/>
      <c r="E7374"/>
      <c r="F7374"/>
      <c r="G7374"/>
      <c r="H7374"/>
      <c r="I7374"/>
      <c r="J7374"/>
      <c r="K7374"/>
      <c r="L7374"/>
      <c r="M7374"/>
      <c r="N7374" s="117"/>
      <c r="O7374" s="117"/>
      <c r="P7374" s="117"/>
      <c r="Q7374" s="117"/>
      <c r="R7374" s="117"/>
    </row>
    <row r="7375" spans="1:18" s="81" customFormat="1" x14ac:dyDescent="0.2">
      <c r="A7375"/>
      <c r="B7375"/>
      <c r="C7375"/>
      <c r="D7375"/>
      <c r="E7375"/>
      <c r="F7375"/>
      <c r="G7375"/>
      <c r="H7375"/>
      <c r="I7375"/>
      <c r="J7375"/>
      <c r="K7375"/>
      <c r="L7375"/>
      <c r="M7375"/>
      <c r="N7375" s="117"/>
      <c r="O7375" s="117"/>
      <c r="P7375" s="117"/>
      <c r="Q7375" s="117"/>
      <c r="R7375" s="117"/>
    </row>
    <row r="7376" spans="1:18" s="81" customFormat="1" x14ac:dyDescent="0.2">
      <c r="A7376"/>
      <c r="B7376"/>
      <c r="C7376"/>
      <c r="D7376"/>
      <c r="E7376"/>
      <c r="F7376"/>
      <c r="G7376"/>
      <c r="H7376"/>
      <c r="I7376"/>
      <c r="J7376"/>
      <c r="K7376"/>
      <c r="L7376"/>
      <c r="M7376"/>
      <c r="N7376" s="117"/>
      <c r="O7376" s="117"/>
      <c r="P7376" s="117"/>
      <c r="Q7376" s="117"/>
      <c r="R7376" s="117"/>
    </row>
    <row r="7377" spans="1:18" s="81" customFormat="1" x14ac:dyDescent="0.2">
      <c r="A7377"/>
      <c r="B7377"/>
      <c r="C7377"/>
      <c r="D7377"/>
      <c r="E7377"/>
      <c r="F7377"/>
      <c r="G7377"/>
      <c r="H7377"/>
      <c r="I7377"/>
      <c r="J7377"/>
      <c r="K7377"/>
      <c r="L7377"/>
      <c r="M7377"/>
      <c r="N7377" s="117"/>
      <c r="O7377" s="117"/>
      <c r="P7377" s="117"/>
      <c r="Q7377" s="117"/>
      <c r="R7377" s="117"/>
    </row>
    <row r="7378" spans="1:18" s="81" customFormat="1" x14ac:dyDescent="0.2">
      <c r="A7378"/>
      <c r="B7378"/>
      <c r="C7378"/>
      <c r="D7378"/>
      <c r="E7378"/>
      <c r="F7378"/>
      <c r="G7378"/>
      <c r="H7378"/>
      <c r="I7378"/>
      <c r="J7378"/>
      <c r="K7378"/>
      <c r="L7378"/>
      <c r="M7378"/>
      <c r="N7378" s="117"/>
      <c r="O7378" s="117"/>
      <c r="P7378" s="117"/>
      <c r="Q7378" s="117"/>
      <c r="R7378" s="117"/>
    </row>
    <row r="7379" spans="1:18" s="81" customFormat="1" x14ac:dyDescent="0.2">
      <c r="A7379"/>
      <c r="B7379"/>
      <c r="C7379"/>
      <c r="D7379"/>
      <c r="E7379"/>
      <c r="F7379"/>
      <c r="G7379"/>
      <c r="H7379"/>
      <c r="I7379"/>
      <c r="J7379"/>
      <c r="K7379"/>
      <c r="L7379"/>
      <c r="M7379"/>
      <c r="N7379" s="117"/>
      <c r="O7379" s="117"/>
      <c r="P7379" s="117"/>
      <c r="Q7379" s="117"/>
      <c r="R7379" s="117"/>
    </row>
    <row r="7380" spans="1:18" s="81" customFormat="1" x14ac:dyDescent="0.2">
      <c r="A7380"/>
      <c r="B7380"/>
      <c r="C7380"/>
      <c r="D7380"/>
      <c r="E7380"/>
      <c r="F7380"/>
      <c r="G7380"/>
      <c r="H7380"/>
      <c r="I7380"/>
      <c r="J7380"/>
      <c r="K7380"/>
      <c r="L7380"/>
      <c r="M7380"/>
      <c r="N7380" s="117"/>
      <c r="O7380" s="117"/>
      <c r="P7380" s="117"/>
      <c r="Q7380" s="117"/>
      <c r="R7380" s="117"/>
    </row>
    <row r="7381" spans="1:18" s="81" customFormat="1" x14ac:dyDescent="0.2">
      <c r="A7381"/>
      <c r="B7381"/>
      <c r="C7381"/>
      <c r="D7381"/>
      <c r="E7381"/>
      <c r="F7381"/>
      <c r="G7381"/>
      <c r="H7381"/>
      <c r="I7381"/>
      <c r="J7381"/>
      <c r="K7381"/>
      <c r="L7381"/>
      <c r="M7381"/>
      <c r="N7381" s="117"/>
      <c r="O7381" s="117"/>
      <c r="P7381" s="117"/>
      <c r="Q7381" s="117"/>
      <c r="R7381" s="117"/>
    </row>
    <row r="7382" spans="1:18" s="81" customFormat="1" x14ac:dyDescent="0.2">
      <c r="A7382"/>
      <c r="B7382"/>
      <c r="C7382"/>
      <c r="D7382"/>
      <c r="E7382"/>
      <c r="F7382"/>
      <c r="G7382"/>
      <c r="H7382"/>
      <c r="I7382"/>
      <c r="J7382"/>
      <c r="K7382"/>
      <c r="L7382"/>
      <c r="M7382"/>
      <c r="N7382" s="117"/>
      <c r="O7382" s="117"/>
      <c r="P7382" s="117"/>
      <c r="Q7382" s="117"/>
      <c r="R7382" s="117"/>
    </row>
    <row r="7383" spans="1:18" s="81" customFormat="1" x14ac:dyDescent="0.2">
      <c r="A7383"/>
      <c r="B7383"/>
      <c r="C7383"/>
      <c r="D7383"/>
      <c r="E7383"/>
      <c r="F7383"/>
      <c r="G7383"/>
      <c r="H7383"/>
      <c r="I7383"/>
      <c r="J7383"/>
      <c r="K7383"/>
      <c r="L7383"/>
      <c r="M7383"/>
      <c r="N7383" s="117"/>
      <c r="O7383" s="117"/>
      <c r="P7383" s="117"/>
      <c r="Q7383" s="117"/>
      <c r="R7383" s="117"/>
    </row>
    <row r="7384" spans="1:18" s="81" customFormat="1" x14ac:dyDescent="0.2">
      <c r="A7384"/>
      <c r="B7384"/>
      <c r="C7384"/>
      <c r="D7384"/>
      <c r="E7384"/>
      <c r="F7384"/>
      <c r="G7384"/>
      <c r="H7384"/>
      <c r="I7384"/>
      <c r="J7384"/>
      <c r="K7384"/>
      <c r="L7384"/>
      <c r="M7384"/>
      <c r="N7384" s="117"/>
      <c r="O7384" s="117"/>
      <c r="P7384" s="117"/>
      <c r="Q7384" s="117"/>
      <c r="R7384" s="117"/>
    </row>
    <row r="7385" spans="1:18" s="81" customFormat="1" x14ac:dyDescent="0.2">
      <c r="A7385"/>
      <c r="B7385"/>
      <c r="C7385"/>
      <c r="D7385"/>
      <c r="E7385"/>
      <c r="F7385"/>
      <c r="G7385"/>
      <c r="H7385"/>
      <c r="I7385"/>
      <c r="J7385"/>
      <c r="K7385"/>
      <c r="L7385"/>
      <c r="M7385"/>
      <c r="N7385" s="117"/>
      <c r="O7385" s="117"/>
      <c r="P7385" s="117"/>
      <c r="Q7385" s="117"/>
      <c r="R7385" s="117"/>
    </row>
    <row r="7386" spans="1:18" s="81" customFormat="1" x14ac:dyDescent="0.2">
      <c r="A7386"/>
      <c r="B7386"/>
      <c r="C7386"/>
      <c r="D7386"/>
      <c r="E7386"/>
      <c r="F7386"/>
      <c r="G7386"/>
      <c r="H7386"/>
      <c r="I7386"/>
      <c r="J7386"/>
      <c r="K7386"/>
      <c r="L7386"/>
      <c r="M7386"/>
      <c r="N7386" s="117"/>
      <c r="O7386" s="117"/>
      <c r="P7386" s="117"/>
      <c r="Q7386" s="117"/>
      <c r="R7386" s="117"/>
    </row>
    <row r="7387" spans="1:18" s="81" customFormat="1" x14ac:dyDescent="0.2">
      <c r="A7387"/>
      <c r="B7387"/>
      <c r="C7387"/>
      <c r="D7387"/>
      <c r="E7387"/>
      <c r="F7387"/>
      <c r="G7387"/>
      <c r="H7387"/>
      <c r="I7387"/>
      <c r="J7387"/>
      <c r="K7387"/>
      <c r="L7387"/>
      <c r="M7387"/>
      <c r="N7387" s="117"/>
      <c r="O7387" s="117"/>
      <c r="P7387" s="117"/>
      <c r="Q7387" s="117"/>
      <c r="R7387" s="117"/>
    </row>
    <row r="7388" spans="1:18" s="81" customFormat="1" x14ac:dyDescent="0.2">
      <c r="A7388"/>
      <c r="B7388"/>
      <c r="C7388"/>
      <c r="D7388"/>
      <c r="E7388"/>
      <c r="F7388"/>
      <c r="G7388"/>
      <c r="H7388"/>
      <c r="I7388"/>
      <c r="J7388"/>
      <c r="K7388"/>
      <c r="L7388"/>
      <c r="M7388"/>
      <c r="N7388" s="117"/>
      <c r="O7388" s="117"/>
      <c r="P7388" s="117"/>
      <c r="Q7388" s="117"/>
      <c r="R7388" s="117"/>
    </row>
    <row r="7389" spans="1:18" s="81" customFormat="1" x14ac:dyDescent="0.2">
      <c r="A7389"/>
      <c r="B7389"/>
      <c r="C7389"/>
      <c r="D7389"/>
      <c r="E7389"/>
      <c r="F7389"/>
      <c r="G7389"/>
      <c r="H7389"/>
      <c r="I7389"/>
      <c r="J7389"/>
      <c r="K7389"/>
      <c r="L7389"/>
      <c r="M7389"/>
      <c r="N7389" s="117"/>
      <c r="O7389" s="117"/>
      <c r="P7389" s="117"/>
      <c r="Q7389" s="117"/>
      <c r="R7389" s="117"/>
    </row>
    <row r="7390" spans="1:18" s="81" customFormat="1" x14ac:dyDescent="0.2">
      <c r="A7390"/>
      <c r="B7390"/>
      <c r="C7390"/>
      <c r="D7390"/>
      <c r="E7390"/>
      <c r="F7390"/>
      <c r="G7390"/>
      <c r="H7390"/>
      <c r="I7390"/>
      <c r="J7390"/>
      <c r="K7390"/>
      <c r="L7390"/>
      <c r="M7390"/>
      <c r="N7390" s="117"/>
      <c r="O7390" s="117"/>
      <c r="P7390" s="117"/>
      <c r="Q7390" s="117"/>
      <c r="R7390" s="117"/>
    </row>
    <row r="7391" spans="1:18" s="81" customFormat="1" x14ac:dyDescent="0.2">
      <c r="A7391"/>
      <c r="B7391"/>
      <c r="C7391"/>
      <c r="D7391"/>
      <c r="E7391"/>
      <c r="F7391"/>
      <c r="G7391"/>
      <c r="H7391"/>
      <c r="I7391"/>
      <c r="J7391"/>
      <c r="K7391"/>
      <c r="L7391"/>
      <c r="M7391"/>
      <c r="N7391" s="117"/>
      <c r="O7391" s="117"/>
      <c r="P7391" s="117"/>
      <c r="Q7391" s="117"/>
      <c r="R7391" s="117"/>
    </row>
    <row r="7392" spans="1:18" s="81" customFormat="1" x14ac:dyDescent="0.2">
      <c r="A7392"/>
      <c r="B7392"/>
      <c r="C7392"/>
      <c r="D7392"/>
      <c r="E7392"/>
      <c r="F7392"/>
      <c r="G7392"/>
      <c r="H7392"/>
      <c r="I7392"/>
      <c r="J7392"/>
      <c r="K7392"/>
      <c r="L7392"/>
      <c r="M7392"/>
      <c r="N7392" s="117"/>
      <c r="O7392" s="117"/>
      <c r="P7392" s="117"/>
      <c r="Q7392" s="117"/>
      <c r="R7392" s="117"/>
    </row>
    <row r="7393" spans="1:18" s="81" customFormat="1" x14ac:dyDescent="0.2">
      <c r="A7393"/>
      <c r="B7393"/>
      <c r="C7393"/>
      <c r="D7393"/>
      <c r="E7393"/>
      <c r="F7393"/>
      <c r="G7393"/>
      <c r="H7393"/>
      <c r="I7393"/>
      <c r="J7393"/>
      <c r="K7393"/>
      <c r="L7393"/>
      <c r="M7393"/>
      <c r="N7393" s="117"/>
      <c r="O7393" s="117"/>
      <c r="P7393" s="117"/>
      <c r="Q7393" s="117"/>
      <c r="R7393" s="117"/>
    </row>
    <row r="7394" spans="1:18" s="81" customFormat="1" x14ac:dyDescent="0.2">
      <c r="A7394"/>
      <c r="B7394"/>
      <c r="C7394"/>
      <c r="D7394"/>
      <c r="E7394"/>
      <c r="F7394"/>
      <c r="G7394"/>
      <c r="H7394"/>
      <c r="I7394"/>
      <c r="J7394"/>
      <c r="K7394"/>
      <c r="L7394"/>
      <c r="M7394"/>
      <c r="N7394" s="117"/>
      <c r="O7394" s="117"/>
      <c r="P7394" s="117"/>
      <c r="Q7394" s="117"/>
      <c r="R7394" s="117"/>
    </row>
    <row r="7395" spans="1:18" s="81" customFormat="1" x14ac:dyDescent="0.2">
      <c r="A7395"/>
      <c r="B7395"/>
      <c r="C7395"/>
      <c r="D7395"/>
      <c r="E7395"/>
      <c r="F7395"/>
      <c r="G7395"/>
      <c r="H7395"/>
      <c r="I7395"/>
      <c r="J7395"/>
      <c r="K7395"/>
      <c r="L7395"/>
      <c r="M7395"/>
      <c r="N7395" s="117"/>
      <c r="O7395" s="117"/>
      <c r="P7395" s="117"/>
      <c r="Q7395" s="117"/>
      <c r="R7395" s="117"/>
    </row>
    <row r="7396" spans="1:18" s="81" customFormat="1" x14ac:dyDescent="0.2">
      <c r="A7396"/>
      <c r="B7396"/>
      <c r="C7396"/>
      <c r="D7396"/>
      <c r="E7396"/>
      <c r="F7396"/>
      <c r="G7396"/>
      <c r="H7396"/>
      <c r="I7396"/>
      <c r="J7396"/>
      <c r="K7396"/>
      <c r="L7396"/>
      <c r="M7396"/>
      <c r="N7396" s="117"/>
      <c r="O7396" s="117"/>
      <c r="P7396" s="117"/>
      <c r="Q7396" s="117"/>
      <c r="R7396" s="117"/>
    </row>
    <row r="7397" spans="1:18" s="81" customFormat="1" x14ac:dyDescent="0.2">
      <c r="A7397"/>
      <c r="B7397"/>
      <c r="C7397"/>
      <c r="D7397"/>
      <c r="E7397"/>
      <c r="F7397"/>
      <c r="G7397"/>
      <c r="H7397"/>
      <c r="I7397"/>
      <c r="J7397"/>
      <c r="K7397"/>
      <c r="L7397"/>
      <c r="M7397"/>
      <c r="N7397" s="117"/>
      <c r="O7397" s="117"/>
      <c r="P7397" s="117"/>
      <c r="Q7397" s="117"/>
      <c r="R7397" s="117"/>
    </row>
    <row r="7398" spans="1:18" s="81" customFormat="1" x14ac:dyDescent="0.2">
      <c r="A7398"/>
      <c r="B7398"/>
      <c r="C7398"/>
      <c r="D7398"/>
      <c r="E7398"/>
      <c r="F7398"/>
      <c r="G7398"/>
      <c r="H7398"/>
      <c r="I7398"/>
      <c r="J7398"/>
      <c r="K7398"/>
      <c r="L7398"/>
      <c r="M7398"/>
      <c r="N7398" s="117"/>
      <c r="O7398" s="117"/>
      <c r="P7398" s="117"/>
      <c r="Q7398" s="117"/>
      <c r="R7398" s="117"/>
    </row>
    <row r="7399" spans="1:18" s="81" customFormat="1" x14ac:dyDescent="0.2">
      <c r="A7399"/>
      <c r="B7399"/>
      <c r="C7399"/>
      <c r="D7399"/>
      <c r="E7399"/>
      <c r="F7399"/>
      <c r="G7399"/>
      <c r="H7399"/>
      <c r="I7399"/>
      <c r="J7399"/>
      <c r="K7399"/>
      <c r="L7399"/>
      <c r="M7399"/>
      <c r="N7399" s="117"/>
      <c r="O7399" s="117"/>
      <c r="P7399" s="117"/>
      <c r="Q7399" s="117"/>
      <c r="R7399" s="117"/>
    </row>
    <row r="7400" spans="1:18" s="81" customFormat="1" x14ac:dyDescent="0.2">
      <c r="A7400"/>
      <c r="B7400"/>
      <c r="C7400"/>
      <c r="D7400"/>
      <c r="E7400"/>
      <c r="F7400"/>
      <c r="G7400"/>
      <c r="H7400"/>
      <c r="I7400"/>
      <c r="J7400"/>
      <c r="K7400"/>
      <c r="L7400"/>
      <c r="M7400"/>
      <c r="N7400" s="117"/>
      <c r="O7400" s="117"/>
      <c r="P7400" s="117"/>
      <c r="Q7400" s="117"/>
      <c r="R7400" s="117"/>
    </row>
    <row r="7401" spans="1:18" s="81" customFormat="1" x14ac:dyDescent="0.2">
      <c r="A7401"/>
      <c r="B7401"/>
      <c r="C7401"/>
      <c r="D7401"/>
      <c r="E7401"/>
      <c r="F7401"/>
      <c r="G7401"/>
      <c r="H7401"/>
      <c r="I7401"/>
      <c r="J7401"/>
      <c r="K7401"/>
      <c r="L7401"/>
      <c r="M7401"/>
      <c r="N7401" s="117"/>
      <c r="O7401" s="117"/>
      <c r="P7401" s="117"/>
      <c r="Q7401" s="117"/>
      <c r="R7401" s="117"/>
    </row>
    <row r="7402" spans="1:18" s="81" customFormat="1" x14ac:dyDescent="0.2">
      <c r="A7402"/>
      <c r="B7402"/>
      <c r="C7402"/>
      <c r="D7402"/>
      <c r="E7402"/>
      <c r="F7402"/>
      <c r="G7402"/>
      <c r="H7402"/>
      <c r="I7402"/>
      <c r="J7402"/>
      <c r="K7402"/>
      <c r="L7402"/>
      <c r="M7402"/>
      <c r="N7402" s="117"/>
      <c r="O7402" s="117"/>
      <c r="P7402" s="117"/>
      <c r="Q7402" s="117"/>
      <c r="R7402" s="117"/>
    </row>
    <row r="7403" spans="1:18" s="81" customFormat="1" x14ac:dyDescent="0.2">
      <c r="A7403"/>
      <c r="B7403"/>
      <c r="C7403"/>
      <c r="D7403"/>
      <c r="E7403"/>
      <c r="F7403"/>
      <c r="G7403"/>
      <c r="H7403"/>
      <c r="I7403"/>
      <c r="J7403"/>
      <c r="K7403"/>
      <c r="L7403"/>
      <c r="M7403"/>
      <c r="N7403" s="117"/>
      <c r="O7403" s="117"/>
      <c r="P7403" s="117"/>
      <c r="Q7403" s="117"/>
      <c r="R7403" s="117"/>
    </row>
    <row r="7404" spans="1:18" s="81" customFormat="1" x14ac:dyDescent="0.2">
      <c r="A7404"/>
      <c r="B7404"/>
      <c r="C7404"/>
      <c r="D7404"/>
      <c r="E7404"/>
      <c r="F7404"/>
      <c r="G7404"/>
      <c r="H7404"/>
      <c r="I7404"/>
      <c r="J7404"/>
      <c r="K7404"/>
      <c r="L7404"/>
      <c r="M7404"/>
      <c r="N7404" s="117"/>
      <c r="O7404" s="117"/>
      <c r="P7404" s="117"/>
      <c r="Q7404" s="117"/>
      <c r="R7404" s="117"/>
    </row>
    <row r="7405" spans="1:18" s="81" customFormat="1" x14ac:dyDescent="0.2">
      <c r="A7405"/>
      <c r="B7405"/>
      <c r="C7405"/>
      <c r="D7405"/>
      <c r="E7405"/>
      <c r="F7405"/>
      <c r="G7405"/>
      <c r="H7405"/>
      <c r="I7405"/>
      <c r="J7405"/>
      <c r="K7405"/>
      <c r="L7405"/>
      <c r="M7405"/>
      <c r="N7405" s="117"/>
      <c r="O7405" s="117"/>
      <c r="P7405" s="117"/>
      <c r="Q7405" s="117"/>
      <c r="R7405" s="117"/>
    </row>
    <row r="7406" spans="1:18" s="81" customFormat="1" x14ac:dyDescent="0.2">
      <c r="A7406"/>
      <c r="B7406"/>
      <c r="C7406"/>
      <c r="D7406"/>
      <c r="E7406"/>
      <c r="F7406"/>
      <c r="G7406"/>
      <c r="H7406"/>
      <c r="I7406"/>
      <c r="J7406"/>
      <c r="K7406"/>
      <c r="L7406"/>
      <c r="M7406"/>
      <c r="N7406" s="117"/>
      <c r="O7406" s="117"/>
      <c r="P7406" s="117"/>
      <c r="Q7406" s="117"/>
      <c r="R7406" s="117"/>
    </row>
    <row r="7407" spans="1:18" s="81" customFormat="1" x14ac:dyDescent="0.2">
      <c r="A7407"/>
      <c r="B7407"/>
      <c r="C7407"/>
      <c r="D7407"/>
      <c r="E7407"/>
      <c r="F7407"/>
      <c r="G7407"/>
      <c r="H7407"/>
      <c r="I7407"/>
      <c r="J7407"/>
      <c r="K7407"/>
      <c r="L7407"/>
      <c r="M7407"/>
      <c r="N7407" s="117"/>
      <c r="O7407" s="117"/>
      <c r="P7407" s="117"/>
      <c r="Q7407" s="117"/>
      <c r="R7407" s="117"/>
    </row>
    <row r="7408" spans="1:18" s="81" customFormat="1" x14ac:dyDescent="0.2">
      <c r="A7408"/>
      <c r="B7408"/>
      <c r="C7408"/>
      <c r="D7408"/>
      <c r="E7408"/>
      <c r="F7408"/>
      <c r="G7408"/>
      <c r="H7408"/>
      <c r="I7408"/>
      <c r="J7408"/>
      <c r="K7408"/>
      <c r="L7408"/>
      <c r="M7408"/>
      <c r="N7408" s="117"/>
      <c r="O7408" s="117"/>
      <c r="P7408" s="117"/>
      <c r="Q7408" s="117"/>
      <c r="R7408" s="117"/>
    </row>
    <row r="7409" spans="1:18" s="81" customFormat="1" x14ac:dyDescent="0.2">
      <c r="A7409"/>
      <c r="B7409"/>
      <c r="C7409"/>
      <c r="D7409"/>
      <c r="E7409"/>
      <c r="F7409"/>
      <c r="G7409"/>
      <c r="H7409"/>
      <c r="I7409"/>
      <c r="J7409"/>
      <c r="K7409"/>
      <c r="L7409"/>
      <c r="M7409"/>
      <c r="N7409" s="117"/>
      <c r="O7409" s="117"/>
      <c r="P7409" s="117"/>
      <c r="Q7409" s="117"/>
      <c r="R7409" s="117"/>
    </row>
    <row r="7410" spans="1:18" s="81" customFormat="1" x14ac:dyDescent="0.2">
      <c r="A7410"/>
      <c r="B7410"/>
      <c r="C7410"/>
      <c r="D7410"/>
      <c r="E7410"/>
      <c r="F7410"/>
      <c r="G7410"/>
      <c r="H7410"/>
      <c r="I7410"/>
      <c r="J7410"/>
      <c r="K7410"/>
      <c r="L7410"/>
      <c r="M7410"/>
      <c r="N7410" s="117"/>
      <c r="O7410" s="117"/>
      <c r="P7410" s="117"/>
      <c r="Q7410" s="117"/>
      <c r="R7410" s="117"/>
    </row>
    <row r="7411" spans="1:18" s="81" customFormat="1" x14ac:dyDescent="0.2">
      <c r="A7411"/>
      <c r="B7411"/>
      <c r="C7411"/>
      <c r="D7411"/>
      <c r="E7411"/>
      <c r="F7411"/>
      <c r="G7411"/>
      <c r="H7411"/>
      <c r="I7411"/>
      <c r="J7411"/>
      <c r="K7411"/>
      <c r="L7411"/>
      <c r="M7411"/>
      <c r="N7411" s="117"/>
      <c r="O7411" s="117"/>
      <c r="P7411" s="117"/>
      <c r="Q7411" s="117"/>
      <c r="R7411" s="117"/>
    </row>
    <row r="7412" spans="1:18" s="81" customFormat="1" x14ac:dyDescent="0.2">
      <c r="A7412"/>
      <c r="B7412"/>
      <c r="C7412"/>
      <c r="D7412"/>
      <c r="E7412"/>
      <c r="F7412"/>
      <c r="G7412"/>
      <c r="H7412"/>
      <c r="I7412"/>
      <c r="J7412"/>
      <c r="K7412"/>
      <c r="L7412"/>
      <c r="M7412"/>
      <c r="N7412" s="117"/>
      <c r="O7412" s="117"/>
      <c r="P7412" s="117"/>
      <c r="Q7412" s="117"/>
      <c r="R7412" s="117"/>
    </row>
    <row r="7413" spans="1:18" s="81" customFormat="1" x14ac:dyDescent="0.2">
      <c r="A7413"/>
      <c r="B7413"/>
      <c r="C7413"/>
      <c r="D7413"/>
      <c r="E7413"/>
      <c r="F7413"/>
      <c r="G7413"/>
      <c r="H7413"/>
      <c r="I7413"/>
      <c r="J7413"/>
      <c r="K7413"/>
      <c r="L7413"/>
      <c r="M7413"/>
      <c r="N7413" s="117"/>
      <c r="O7413" s="117"/>
      <c r="P7413" s="117"/>
      <c r="Q7413" s="117"/>
      <c r="R7413" s="117"/>
    </row>
    <row r="7414" spans="1:18" s="81" customFormat="1" x14ac:dyDescent="0.2">
      <c r="A7414"/>
      <c r="B7414"/>
      <c r="C7414"/>
      <c r="D7414"/>
      <c r="E7414"/>
      <c r="F7414"/>
      <c r="G7414"/>
      <c r="H7414"/>
      <c r="I7414"/>
      <c r="J7414"/>
      <c r="K7414"/>
      <c r="L7414"/>
      <c r="M7414"/>
      <c r="N7414" s="117"/>
      <c r="O7414" s="117"/>
      <c r="P7414" s="117"/>
      <c r="Q7414" s="117"/>
      <c r="R7414" s="117"/>
    </row>
    <row r="7415" spans="1:18" s="81" customFormat="1" x14ac:dyDescent="0.2">
      <c r="A7415"/>
      <c r="B7415"/>
      <c r="C7415"/>
      <c r="D7415"/>
      <c r="E7415"/>
      <c r="F7415"/>
      <c r="G7415"/>
      <c r="H7415"/>
      <c r="I7415"/>
      <c r="J7415"/>
      <c r="K7415"/>
      <c r="L7415"/>
      <c r="M7415"/>
      <c r="N7415" s="117"/>
      <c r="O7415" s="117"/>
      <c r="P7415" s="117"/>
      <c r="Q7415" s="117"/>
      <c r="R7415" s="117"/>
    </row>
    <row r="7416" spans="1:18" s="81" customFormat="1" x14ac:dyDescent="0.2">
      <c r="A7416"/>
      <c r="B7416"/>
      <c r="C7416"/>
      <c r="D7416"/>
      <c r="E7416"/>
      <c r="F7416"/>
      <c r="G7416"/>
      <c r="H7416"/>
      <c r="I7416"/>
      <c r="J7416"/>
      <c r="K7416"/>
      <c r="L7416"/>
      <c r="M7416"/>
      <c r="N7416" s="117"/>
      <c r="O7416" s="117"/>
      <c r="P7416" s="117"/>
      <c r="Q7416" s="117"/>
      <c r="R7416" s="117"/>
    </row>
    <row r="7417" spans="1:18" s="81" customFormat="1" x14ac:dyDescent="0.2">
      <c r="A7417"/>
      <c r="B7417"/>
      <c r="C7417"/>
      <c r="D7417"/>
      <c r="E7417"/>
      <c r="F7417"/>
      <c r="G7417"/>
      <c r="H7417"/>
      <c r="I7417"/>
      <c r="J7417"/>
      <c r="K7417"/>
      <c r="L7417"/>
      <c r="M7417"/>
      <c r="N7417" s="117"/>
      <c r="O7417" s="117"/>
      <c r="P7417" s="117"/>
      <c r="Q7417" s="117"/>
      <c r="R7417" s="117"/>
    </row>
    <row r="7418" spans="1:18" s="81" customFormat="1" x14ac:dyDescent="0.2">
      <c r="A7418"/>
      <c r="B7418"/>
      <c r="C7418"/>
      <c r="D7418"/>
      <c r="E7418"/>
      <c r="F7418"/>
      <c r="G7418"/>
      <c r="H7418"/>
      <c r="I7418"/>
      <c r="J7418"/>
      <c r="K7418"/>
      <c r="L7418"/>
      <c r="M7418"/>
      <c r="N7418" s="117"/>
      <c r="O7418" s="117"/>
      <c r="P7418" s="117"/>
      <c r="Q7418" s="117"/>
      <c r="R7418" s="117"/>
    </row>
    <row r="7419" spans="1:18" s="81" customFormat="1" x14ac:dyDescent="0.2">
      <c r="A7419"/>
      <c r="B7419"/>
      <c r="C7419"/>
      <c r="D7419"/>
      <c r="E7419"/>
      <c r="F7419"/>
      <c r="G7419"/>
      <c r="H7419"/>
      <c r="I7419"/>
      <c r="J7419"/>
      <c r="K7419"/>
      <c r="L7419"/>
      <c r="M7419"/>
      <c r="N7419" s="117"/>
      <c r="O7419" s="117"/>
      <c r="P7419" s="117"/>
      <c r="Q7419" s="117"/>
      <c r="R7419" s="117"/>
    </row>
    <row r="7420" spans="1:18" s="81" customFormat="1" x14ac:dyDescent="0.2">
      <c r="A7420"/>
      <c r="B7420"/>
      <c r="C7420"/>
      <c r="D7420"/>
      <c r="E7420"/>
      <c r="F7420"/>
      <c r="G7420"/>
      <c r="H7420"/>
      <c r="I7420"/>
      <c r="J7420"/>
      <c r="K7420"/>
      <c r="L7420"/>
      <c r="M7420"/>
      <c r="N7420" s="117"/>
      <c r="O7420" s="117"/>
      <c r="P7420" s="117"/>
      <c r="Q7420" s="117"/>
      <c r="R7420" s="117"/>
    </row>
    <row r="7421" spans="1:18" s="81" customFormat="1" x14ac:dyDescent="0.2">
      <c r="A7421"/>
      <c r="B7421"/>
      <c r="C7421"/>
      <c r="D7421"/>
      <c r="E7421"/>
      <c r="F7421"/>
      <c r="G7421"/>
      <c r="H7421"/>
      <c r="I7421"/>
      <c r="J7421"/>
      <c r="K7421"/>
      <c r="L7421"/>
      <c r="M7421"/>
      <c r="N7421" s="117"/>
      <c r="O7421" s="117"/>
      <c r="P7421" s="117"/>
      <c r="Q7421" s="117"/>
      <c r="R7421" s="117"/>
    </row>
    <row r="7422" spans="1:18" s="81" customFormat="1" x14ac:dyDescent="0.2">
      <c r="A7422"/>
      <c r="B7422"/>
      <c r="C7422"/>
      <c r="D7422"/>
      <c r="E7422"/>
      <c r="F7422"/>
      <c r="G7422"/>
      <c r="H7422"/>
      <c r="I7422"/>
      <c r="J7422"/>
      <c r="K7422"/>
      <c r="L7422"/>
      <c r="M7422"/>
      <c r="N7422" s="117"/>
      <c r="O7422" s="117"/>
      <c r="P7422" s="117"/>
      <c r="Q7422" s="117"/>
      <c r="R7422" s="117"/>
    </row>
    <row r="7423" spans="1:18" s="81" customFormat="1" x14ac:dyDescent="0.2">
      <c r="A7423"/>
      <c r="B7423"/>
      <c r="C7423"/>
      <c r="D7423"/>
      <c r="E7423"/>
      <c r="F7423"/>
      <c r="G7423"/>
      <c r="H7423"/>
      <c r="I7423"/>
      <c r="J7423"/>
      <c r="K7423"/>
      <c r="L7423"/>
      <c r="M7423"/>
      <c r="N7423" s="117"/>
      <c r="O7423" s="117"/>
      <c r="P7423" s="117"/>
      <c r="Q7423" s="117"/>
      <c r="R7423" s="117"/>
    </row>
    <row r="7424" spans="1:18" s="81" customFormat="1" x14ac:dyDescent="0.2">
      <c r="A7424"/>
      <c r="B7424"/>
      <c r="C7424"/>
      <c r="D7424"/>
      <c r="E7424"/>
      <c r="F7424"/>
      <c r="G7424"/>
      <c r="H7424"/>
      <c r="I7424"/>
      <c r="J7424"/>
      <c r="K7424"/>
      <c r="L7424"/>
      <c r="M7424"/>
      <c r="N7424" s="117"/>
      <c r="O7424" s="117"/>
      <c r="P7424" s="117"/>
      <c r="Q7424" s="117"/>
      <c r="R7424" s="117"/>
    </row>
    <row r="7425" spans="1:18" s="81" customFormat="1" x14ac:dyDescent="0.2">
      <c r="A7425"/>
      <c r="B7425"/>
      <c r="C7425"/>
      <c r="D7425"/>
      <c r="E7425"/>
      <c r="F7425"/>
      <c r="G7425"/>
      <c r="H7425"/>
      <c r="I7425"/>
      <c r="J7425"/>
      <c r="K7425"/>
      <c r="L7425"/>
      <c r="M7425"/>
      <c r="N7425" s="117"/>
      <c r="O7425" s="117"/>
      <c r="P7425" s="117"/>
      <c r="Q7425" s="117"/>
      <c r="R7425" s="117"/>
    </row>
    <row r="7426" spans="1:18" s="81" customFormat="1" x14ac:dyDescent="0.2">
      <c r="A7426"/>
      <c r="B7426"/>
      <c r="C7426"/>
      <c r="D7426"/>
      <c r="E7426"/>
      <c r="F7426"/>
      <c r="G7426"/>
      <c r="H7426"/>
      <c r="I7426"/>
      <c r="J7426"/>
      <c r="K7426"/>
      <c r="L7426"/>
      <c r="M7426"/>
      <c r="N7426" s="117"/>
      <c r="O7426" s="117"/>
      <c r="P7426" s="117"/>
      <c r="Q7426" s="117"/>
      <c r="R7426" s="117"/>
    </row>
    <row r="7427" spans="1:18" s="81" customFormat="1" x14ac:dyDescent="0.2">
      <c r="A7427"/>
      <c r="B7427"/>
      <c r="C7427"/>
      <c r="D7427"/>
      <c r="E7427"/>
      <c r="F7427"/>
      <c r="G7427"/>
      <c r="H7427"/>
      <c r="I7427"/>
      <c r="J7427"/>
      <c r="K7427"/>
      <c r="L7427"/>
      <c r="M7427"/>
      <c r="N7427" s="117"/>
      <c r="O7427" s="117"/>
      <c r="P7427" s="117"/>
      <c r="Q7427" s="117"/>
      <c r="R7427" s="117"/>
    </row>
    <row r="7428" spans="1:18" s="81" customFormat="1" x14ac:dyDescent="0.2">
      <c r="A7428"/>
      <c r="B7428"/>
      <c r="C7428"/>
      <c r="D7428"/>
      <c r="E7428"/>
      <c r="F7428"/>
      <c r="G7428"/>
      <c r="H7428"/>
      <c r="I7428"/>
      <c r="J7428"/>
      <c r="K7428"/>
      <c r="L7428"/>
      <c r="M7428"/>
      <c r="N7428" s="117"/>
      <c r="O7428" s="117"/>
      <c r="P7428" s="117"/>
      <c r="Q7428" s="117"/>
      <c r="R7428" s="117"/>
    </row>
    <row r="7429" spans="1:18" s="81" customFormat="1" x14ac:dyDescent="0.2">
      <c r="A7429"/>
      <c r="B7429"/>
      <c r="C7429"/>
      <c r="D7429"/>
      <c r="E7429"/>
      <c r="F7429"/>
      <c r="G7429"/>
      <c r="H7429"/>
      <c r="I7429"/>
      <c r="J7429"/>
      <c r="K7429"/>
      <c r="L7429"/>
      <c r="M7429"/>
      <c r="N7429" s="117"/>
      <c r="O7429" s="117"/>
      <c r="P7429" s="117"/>
      <c r="Q7429" s="117"/>
      <c r="R7429" s="117"/>
    </row>
    <row r="7430" spans="1:18" s="81" customFormat="1" x14ac:dyDescent="0.2">
      <c r="A7430"/>
      <c r="B7430"/>
      <c r="C7430"/>
      <c r="D7430"/>
      <c r="E7430"/>
      <c r="F7430"/>
      <c r="G7430"/>
      <c r="H7430"/>
      <c r="I7430"/>
      <c r="J7430"/>
      <c r="K7430"/>
      <c r="L7430"/>
      <c r="M7430"/>
      <c r="N7430" s="117"/>
      <c r="O7430" s="117"/>
      <c r="P7430" s="117"/>
      <c r="Q7430" s="117"/>
      <c r="R7430" s="117"/>
    </row>
    <row r="7431" spans="1:18" s="81" customFormat="1" x14ac:dyDescent="0.2">
      <c r="A7431"/>
      <c r="B7431"/>
      <c r="C7431"/>
      <c r="D7431"/>
      <c r="E7431"/>
      <c r="F7431"/>
      <c r="G7431"/>
      <c r="H7431"/>
      <c r="I7431"/>
      <c r="J7431"/>
      <c r="K7431"/>
      <c r="L7431"/>
      <c r="M7431"/>
      <c r="N7431" s="117"/>
      <c r="O7431" s="117"/>
      <c r="P7431" s="117"/>
      <c r="Q7431" s="117"/>
      <c r="R7431" s="117"/>
    </row>
    <row r="7432" spans="1:18" s="81" customFormat="1" x14ac:dyDescent="0.2">
      <c r="A7432"/>
      <c r="B7432"/>
      <c r="C7432"/>
      <c r="D7432"/>
      <c r="E7432"/>
      <c r="F7432"/>
      <c r="G7432"/>
      <c r="H7432"/>
      <c r="I7432"/>
      <c r="J7432"/>
      <c r="K7432"/>
      <c r="L7432"/>
      <c r="M7432"/>
      <c r="N7432" s="117"/>
      <c r="O7432" s="117"/>
      <c r="P7432" s="117"/>
      <c r="Q7432" s="117"/>
      <c r="R7432" s="117"/>
    </row>
    <row r="7433" spans="1:18" s="81" customFormat="1" x14ac:dyDescent="0.2">
      <c r="A7433"/>
      <c r="B7433"/>
      <c r="C7433"/>
      <c r="D7433"/>
      <c r="E7433"/>
      <c r="F7433"/>
      <c r="G7433"/>
      <c r="H7433"/>
      <c r="I7433"/>
      <c r="J7433"/>
      <c r="K7433"/>
      <c r="L7433"/>
      <c r="M7433"/>
      <c r="N7433" s="117"/>
      <c r="O7433" s="117"/>
      <c r="P7433" s="117"/>
      <c r="Q7433" s="117"/>
      <c r="R7433" s="117"/>
    </row>
    <row r="7434" spans="1:18" s="81" customFormat="1" x14ac:dyDescent="0.2">
      <c r="A7434"/>
      <c r="B7434"/>
      <c r="C7434"/>
      <c r="D7434"/>
      <c r="E7434"/>
      <c r="F7434"/>
      <c r="G7434"/>
      <c r="H7434"/>
      <c r="I7434"/>
      <c r="J7434"/>
      <c r="K7434"/>
      <c r="L7434"/>
      <c r="M7434"/>
      <c r="N7434" s="117"/>
      <c r="O7434" s="117"/>
      <c r="P7434" s="117"/>
      <c r="Q7434" s="117"/>
      <c r="R7434" s="117"/>
    </row>
    <row r="7435" spans="1:18" s="81" customFormat="1" x14ac:dyDescent="0.2">
      <c r="A7435"/>
      <c r="B7435"/>
      <c r="C7435"/>
      <c r="D7435"/>
      <c r="E7435"/>
      <c r="F7435"/>
      <c r="G7435"/>
      <c r="H7435"/>
      <c r="I7435"/>
      <c r="J7435"/>
      <c r="K7435"/>
      <c r="L7435"/>
      <c r="M7435"/>
      <c r="N7435" s="117"/>
      <c r="O7435" s="117"/>
      <c r="P7435" s="117"/>
      <c r="Q7435" s="117"/>
      <c r="R7435" s="117"/>
    </row>
    <row r="7436" spans="1:18" s="81" customFormat="1" x14ac:dyDescent="0.2">
      <c r="A7436"/>
      <c r="B7436"/>
      <c r="C7436"/>
      <c r="D7436"/>
      <c r="E7436"/>
      <c r="F7436"/>
      <c r="G7436"/>
      <c r="H7436"/>
      <c r="I7436"/>
      <c r="J7436"/>
      <c r="K7436"/>
      <c r="L7436"/>
      <c r="M7436"/>
      <c r="N7436" s="117"/>
      <c r="O7436" s="117"/>
      <c r="P7436" s="117"/>
      <c r="Q7436" s="117"/>
      <c r="R7436" s="117"/>
    </row>
    <row r="7437" spans="1:18" s="81" customFormat="1" x14ac:dyDescent="0.2">
      <c r="A7437"/>
      <c r="B7437"/>
      <c r="C7437"/>
      <c r="D7437"/>
      <c r="E7437"/>
      <c r="F7437"/>
      <c r="G7437"/>
      <c r="H7437"/>
      <c r="I7437"/>
      <c r="J7437"/>
      <c r="K7437"/>
      <c r="L7437"/>
      <c r="M7437"/>
      <c r="N7437" s="117"/>
      <c r="O7437" s="117"/>
      <c r="P7437" s="117"/>
      <c r="Q7437" s="117"/>
      <c r="R7437" s="117"/>
    </row>
    <row r="7438" spans="1:18" s="81" customFormat="1" x14ac:dyDescent="0.2">
      <c r="A7438"/>
      <c r="B7438"/>
      <c r="C7438"/>
      <c r="D7438"/>
      <c r="E7438"/>
      <c r="F7438"/>
      <c r="G7438"/>
      <c r="H7438"/>
      <c r="I7438"/>
      <c r="J7438"/>
      <c r="K7438"/>
      <c r="L7438"/>
      <c r="M7438"/>
      <c r="N7438" s="117"/>
      <c r="O7438" s="117"/>
      <c r="P7438" s="117"/>
      <c r="Q7438" s="117"/>
      <c r="R7438" s="117"/>
    </row>
    <row r="7439" spans="1:18" s="81" customFormat="1" x14ac:dyDescent="0.2">
      <c r="A7439"/>
      <c r="B7439"/>
      <c r="C7439"/>
      <c r="D7439"/>
      <c r="E7439"/>
      <c r="F7439"/>
      <c r="G7439"/>
      <c r="H7439"/>
      <c r="I7439"/>
      <c r="J7439"/>
      <c r="K7439"/>
      <c r="L7439"/>
      <c r="M7439"/>
      <c r="N7439" s="117"/>
      <c r="O7439" s="117"/>
      <c r="P7439" s="117"/>
      <c r="Q7439" s="117"/>
      <c r="R7439" s="117"/>
    </row>
    <row r="7440" spans="1:18" s="81" customFormat="1" x14ac:dyDescent="0.2">
      <c r="A7440"/>
      <c r="B7440"/>
      <c r="C7440"/>
      <c r="D7440"/>
      <c r="E7440"/>
      <c r="F7440"/>
      <c r="G7440"/>
      <c r="H7440"/>
      <c r="I7440"/>
      <c r="J7440"/>
      <c r="K7440"/>
      <c r="L7440"/>
      <c r="M7440"/>
      <c r="N7440" s="117"/>
      <c r="O7440" s="117"/>
      <c r="P7440" s="117"/>
      <c r="Q7440" s="117"/>
      <c r="R7440" s="117"/>
    </row>
    <row r="7441" spans="1:18" s="81" customFormat="1" x14ac:dyDescent="0.2">
      <c r="A7441"/>
      <c r="B7441"/>
      <c r="C7441"/>
      <c r="D7441"/>
      <c r="E7441"/>
      <c r="F7441"/>
      <c r="G7441"/>
      <c r="H7441"/>
      <c r="I7441"/>
      <c r="J7441"/>
      <c r="K7441"/>
      <c r="L7441"/>
      <c r="M7441"/>
      <c r="N7441" s="117"/>
      <c r="O7441" s="117"/>
      <c r="P7441" s="117"/>
      <c r="Q7441" s="117"/>
      <c r="R7441" s="117"/>
    </row>
    <row r="7442" spans="1:18" s="81" customFormat="1" x14ac:dyDescent="0.2">
      <c r="A7442"/>
      <c r="B7442"/>
      <c r="C7442"/>
      <c r="D7442"/>
      <c r="E7442"/>
      <c r="F7442"/>
      <c r="G7442"/>
      <c r="H7442"/>
      <c r="I7442"/>
      <c r="J7442"/>
      <c r="K7442"/>
      <c r="L7442"/>
      <c r="M7442"/>
      <c r="N7442" s="117"/>
      <c r="O7442" s="117"/>
      <c r="P7442" s="117"/>
      <c r="Q7442" s="117"/>
      <c r="R7442" s="117"/>
    </row>
    <row r="7443" spans="1:18" s="81" customFormat="1" x14ac:dyDescent="0.2">
      <c r="A7443"/>
      <c r="B7443"/>
      <c r="C7443"/>
      <c r="D7443"/>
      <c r="E7443"/>
      <c r="F7443"/>
      <c r="G7443"/>
      <c r="H7443"/>
      <c r="I7443"/>
      <c r="J7443"/>
      <c r="K7443"/>
      <c r="L7443"/>
      <c r="M7443"/>
      <c r="N7443" s="117"/>
      <c r="O7443" s="117"/>
      <c r="P7443" s="117"/>
      <c r="Q7443" s="117"/>
      <c r="R7443" s="117"/>
    </row>
    <row r="7444" spans="1:18" s="81" customFormat="1" x14ac:dyDescent="0.2">
      <c r="A7444"/>
      <c r="B7444"/>
      <c r="C7444"/>
      <c r="D7444"/>
      <c r="E7444"/>
      <c r="F7444"/>
      <c r="G7444"/>
      <c r="H7444"/>
      <c r="I7444"/>
      <c r="J7444"/>
      <c r="K7444"/>
      <c r="L7444"/>
      <c r="M7444"/>
      <c r="N7444" s="117"/>
      <c r="O7444" s="117"/>
      <c r="P7444" s="117"/>
      <c r="Q7444" s="117"/>
      <c r="R7444" s="117"/>
    </row>
    <row r="7445" spans="1:18" s="81" customFormat="1" x14ac:dyDescent="0.2">
      <c r="A7445"/>
      <c r="B7445"/>
      <c r="C7445"/>
      <c r="D7445"/>
      <c r="E7445"/>
      <c r="F7445"/>
      <c r="G7445"/>
      <c r="H7445"/>
      <c r="I7445"/>
      <c r="J7445"/>
      <c r="K7445"/>
      <c r="L7445"/>
      <c r="M7445"/>
      <c r="N7445" s="117"/>
      <c r="O7445" s="117"/>
      <c r="P7445" s="117"/>
      <c r="Q7445" s="117"/>
      <c r="R7445" s="117"/>
    </row>
    <row r="7446" spans="1:18" s="81" customFormat="1" x14ac:dyDescent="0.2">
      <c r="A7446"/>
      <c r="B7446"/>
      <c r="C7446"/>
      <c r="D7446"/>
      <c r="E7446"/>
      <c r="F7446"/>
      <c r="G7446"/>
      <c r="H7446"/>
      <c r="I7446"/>
      <c r="J7446"/>
      <c r="K7446"/>
      <c r="L7446"/>
      <c r="M7446"/>
      <c r="N7446" s="117"/>
      <c r="O7446" s="117"/>
      <c r="P7446" s="117"/>
      <c r="Q7446" s="117"/>
      <c r="R7446" s="117"/>
    </row>
    <row r="7447" spans="1:18" s="81" customFormat="1" x14ac:dyDescent="0.2">
      <c r="A7447"/>
      <c r="B7447"/>
      <c r="C7447"/>
      <c r="D7447"/>
      <c r="E7447"/>
      <c r="F7447"/>
      <c r="G7447"/>
      <c r="H7447"/>
      <c r="I7447"/>
      <c r="J7447"/>
      <c r="K7447"/>
      <c r="L7447"/>
      <c r="M7447"/>
      <c r="N7447" s="117"/>
      <c r="O7447" s="117"/>
      <c r="P7447" s="117"/>
      <c r="Q7447" s="117"/>
      <c r="R7447" s="117"/>
    </row>
    <row r="7448" spans="1:18" s="81" customFormat="1" x14ac:dyDescent="0.2">
      <c r="A7448"/>
      <c r="B7448"/>
      <c r="C7448"/>
      <c r="D7448"/>
      <c r="E7448"/>
      <c r="F7448"/>
      <c r="G7448"/>
      <c r="H7448"/>
      <c r="I7448"/>
      <c r="J7448"/>
      <c r="K7448"/>
      <c r="L7448"/>
      <c r="M7448"/>
      <c r="N7448" s="117"/>
      <c r="O7448" s="117"/>
      <c r="P7448" s="117"/>
      <c r="Q7448" s="117"/>
      <c r="R7448" s="117"/>
    </row>
    <row r="7449" spans="1:18" s="81" customFormat="1" x14ac:dyDescent="0.2">
      <c r="A7449"/>
      <c r="B7449"/>
      <c r="C7449"/>
      <c r="D7449"/>
      <c r="E7449"/>
      <c r="F7449"/>
      <c r="G7449"/>
      <c r="H7449"/>
      <c r="I7449"/>
      <c r="J7449"/>
      <c r="K7449"/>
      <c r="L7449"/>
      <c r="M7449"/>
      <c r="N7449" s="117"/>
      <c r="O7449" s="117"/>
      <c r="P7449" s="117"/>
      <c r="Q7449" s="117"/>
      <c r="R7449" s="117"/>
    </row>
    <row r="7450" spans="1:18" s="81" customFormat="1" x14ac:dyDescent="0.2">
      <c r="A7450"/>
      <c r="B7450"/>
      <c r="C7450"/>
      <c r="D7450"/>
      <c r="E7450"/>
      <c r="F7450"/>
      <c r="G7450"/>
      <c r="H7450"/>
      <c r="I7450"/>
      <c r="J7450"/>
      <c r="K7450"/>
      <c r="L7450"/>
      <c r="M7450"/>
      <c r="N7450" s="117"/>
      <c r="O7450" s="117"/>
      <c r="P7450" s="117"/>
      <c r="Q7450" s="117"/>
      <c r="R7450" s="117"/>
    </row>
    <row r="7451" spans="1:18" s="81" customFormat="1" x14ac:dyDescent="0.2">
      <c r="A7451"/>
      <c r="B7451"/>
      <c r="C7451"/>
      <c r="D7451"/>
      <c r="E7451"/>
      <c r="F7451"/>
      <c r="G7451"/>
      <c r="H7451"/>
      <c r="I7451"/>
      <c r="J7451"/>
      <c r="K7451"/>
      <c r="L7451"/>
      <c r="M7451"/>
      <c r="N7451" s="117"/>
      <c r="O7451" s="117"/>
      <c r="P7451" s="117"/>
      <c r="Q7451" s="117"/>
      <c r="R7451" s="117"/>
    </row>
    <row r="7452" spans="1:18" s="81" customFormat="1" x14ac:dyDescent="0.2">
      <c r="A7452"/>
      <c r="B7452"/>
      <c r="C7452"/>
      <c r="D7452"/>
      <c r="E7452"/>
      <c r="F7452"/>
      <c r="G7452"/>
      <c r="H7452"/>
      <c r="I7452"/>
      <c r="J7452"/>
      <c r="K7452"/>
      <c r="L7452"/>
      <c r="M7452"/>
      <c r="N7452" s="117"/>
      <c r="O7452" s="117"/>
      <c r="P7452" s="117"/>
      <c r="Q7452" s="117"/>
      <c r="R7452" s="117"/>
    </row>
    <row r="7453" spans="1:18" s="81" customFormat="1" x14ac:dyDescent="0.2">
      <c r="A7453"/>
      <c r="B7453"/>
      <c r="C7453"/>
      <c r="D7453"/>
      <c r="E7453"/>
      <c r="F7453"/>
      <c r="G7453"/>
      <c r="H7453"/>
      <c r="I7453"/>
      <c r="J7453"/>
      <c r="K7453"/>
      <c r="L7453"/>
      <c r="M7453"/>
      <c r="N7453" s="117"/>
      <c r="O7453" s="117"/>
      <c r="P7453" s="117"/>
      <c r="Q7453" s="117"/>
      <c r="R7453" s="117"/>
    </row>
    <row r="7454" spans="1:18" s="81" customFormat="1" x14ac:dyDescent="0.2">
      <c r="A7454"/>
      <c r="B7454"/>
      <c r="C7454"/>
      <c r="D7454"/>
      <c r="E7454"/>
      <c r="F7454"/>
      <c r="G7454"/>
      <c r="H7454"/>
      <c r="I7454"/>
      <c r="J7454"/>
      <c r="K7454"/>
      <c r="L7454"/>
      <c r="M7454"/>
      <c r="N7454" s="117"/>
      <c r="O7454" s="117"/>
      <c r="P7454" s="117"/>
      <c r="Q7454" s="117"/>
      <c r="R7454" s="117"/>
    </row>
    <row r="7455" spans="1:18" s="81" customFormat="1" x14ac:dyDescent="0.2">
      <c r="A7455"/>
      <c r="B7455"/>
      <c r="C7455"/>
      <c r="D7455"/>
      <c r="E7455"/>
      <c r="F7455"/>
      <c r="G7455"/>
      <c r="H7455"/>
      <c r="I7455"/>
      <c r="J7455"/>
      <c r="K7455"/>
      <c r="L7455"/>
      <c r="M7455"/>
      <c r="N7455" s="117"/>
      <c r="O7455" s="117"/>
      <c r="P7455" s="117"/>
      <c r="Q7455" s="117"/>
      <c r="R7455" s="117"/>
    </row>
    <row r="7456" spans="1:18" s="81" customFormat="1" x14ac:dyDescent="0.2">
      <c r="A7456"/>
      <c r="B7456"/>
      <c r="C7456"/>
      <c r="D7456"/>
      <c r="E7456"/>
      <c r="F7456"/>
      <c r="G7456"/>
      <c r="H7456"/>
      <c r="I7456"/>
      <c r="J7456"/>
      <c r="K7456"/>
      <c r="L7456"/>
      <c r="M7456"/>
      <c r="N7456" s="117"/>
      <c r="O7456" s="117"/>
      <c r="P7456" s="117"/>
      <c r="Q7456" s="117"/>
      <c r="R7456" s="117"/>
    </row>
    <row r="7457" spans="1:18" s="81" customFormat="1" x14ac:dyDescent="0.2">
      <c r="A7457"/>
      <c r="B7457"/>
      <c r="C7457"/>
      <c r="D7457"/>
      <c r="E7457"/>
      <c r="F7457"/>
      <c r="G7457"/>
      <c r="H7457"/>
      <c r="I7457"/>
      <c r="J7457"/>
      <c r="K7457"/>
      <c r="L7457"/>
      <c r="M7457"/>
      <c r="N7457" s="117"/>
      <c r="O7457" s="117"/>
      <c r="P7457" s="117"/>
      <c r="Q7457" s="117"/>
      <c r="R7457" s="117"/>
    </row>
    <row r="7458" spans="1:18" s="81" customFormat="1" x14ac:dyDescent="0.2">
      <c r="A7458"/>
      <c r="B7458"/>
      <c r="C7458"/>
      <c r="D7458"/>
      <c r="E7458"/>
      <c r="F7458"/>
      <c r="G7458"/>
      <c r="H7458"/>
      <c r="I7458"/>
      <c r="J7458"/>
      <c r="K7458"/>
      <c r="L7458"/>
      <c r="M7458"/>
      <c r="N7458" s="117"/>
      <c r="O7458" s="117"/>
      <c r="P7458" s="117"/>
      <c r="Q7458" s="117"/>
      <c r="R7458" s="117"/>
    </row>
    <row r="7459" spans="1:18" s="81" customFormat="1" x14ac:dyDescent="0.2">
      <c r="A7459"/>
      <c r="B7459"/>
      <c r="C7459"/>
      <c r="D7459"/>
      <c r="E7459"/>
      <c r="F7459"/>
      <c r="G7459"/>
      <c r="H7459"/>
      <c r="I7459"/>
      <c r="J7459"/>
      <c r="K7459"/>
      <c r="L7459"/>
      <c r="M7459"/>
      <c r="N7459" s="117"/>
      <c r="O7459" s="117"/>
      <c r="P7459" s="117"/>
      <c r="Q7459" s="117"/>
      <c r="R7459" s="117"/>
    </row>
    <row r="7460" spans="1:18" s="81" customFormat="1" x14ac:dyDescent="0.2">
      <c r="A7460"/>
      <c r="B7460"/>
      <c r="C7460"/>
      <c r="D7460"/>
      <c r="E7460"/>
      <c r="F7460"/>
      <c r="G7460"/>
      <c r="H7460"/>
      <c r="I7460"/>
      <c r="J7460"/>
      <c r="K7460"/>
      <c r="L7460"/>
      <c r="M7460"/>
      <c r="N7460" s="117"/>
      <c r="O7460" s="117"/>
      <c r="P7460" s="117"/>
      <c r="Q7460" s="117"/>
      <c r="R7460" s="117"/>
    </row>
    <row r="7461" spans="1:18" s="81" customFormat="1" x14ac:dyDescent="0.2">
      <c r="A7461"/>
      <c r="B7461"/>
      <c r="C7461"/>
      <c r="D7461"/>
      <c r="E7461"/>
      <c r="F7461"/>
      <c r="G7461"/>
      <c r="H7461"/>
      <c r="I7461"/>
      <c r="J7461"/>
      <c r="K7461"/>
      <c r="L7461"/>
      <c r="M7461"/>
      <c r="N7461" s="117"/>
      <c r="O7461" s="117"/>
      <c r="P7461" s="117"/>
      <c r="Q7461" s="117"/>
      <c r="R7461" s="117"/>
    </row>
    <row r="7462" spans="1:18" s="81" customFormat="1" x14ac:dyDescent="0.2">
      <c r="A7462"/>
      <c r="B7462"/>
      <c r="C7462"/>
      <c r="D7462"/>
      <c r="E7462"/>
      <c r="F7462"/>
      <c r="G7462"/>
      <c r="H7462"/>
      <c r="I7462"/>
      <c r="J7462"/>
      <c r="K7462"/>
      <c r="L7462"/>
      <c r="M7462"/>
      <c r="N7462" s="117"/>
      <c r="O7462" s="117"/>
      <c r="P7462" s="117"/>
      <c r="Q7462" s="117"/>
      <c r="R7462" s="117"/>
    </row>
    <row r="7463" spans="1:18" s="81" customFormat="1" x14ac:dyDescent="0.2">
      <c r="A7463"/>
      <c r="B7463"/>
      <c r="C7463"/>
      <c r="D7463"/>
      <c r="E7463"/>
      <c r="F7463"/>
      <c r="G7463"/>
      <c r="H7463"/>
      <c r="I7463"/>
      <c r="J7463"/>
      <c r="K7463"/>
      <c r="L7463"/>
      <c r="M7463"/>
      <c r="N7463" s="117"/>
      <c r="O7463" s="117"/>
      <c r="P7463" s="117"/>
      <c r="Q7463" s="117"/>
      <c r="R7463" s="117"/>
    </row>
    <row r="7464" spans="1:18" s="81" customFormat="1" x14ac:dyDescent="0.2">
      <c r="A7464"/>
      <c r="B7464"/>
      <c r="C7464"/>
      <c r="D7464"/>
      <c r="E7464"/>
      <c r="F7464"/>
      <c r="G7464"/>
      <c r="H7464"/>
      <c r="I7464"/>
      <c r="J7464"/>
      <c r="K7464"/>
      <c r="L7464"/>
      <c r="M7464"/>
      <c r="N7464" s="117"/>
      <c r="O7464" s="117"/>
      <c r="P7464" s="117"/>
      <c r="Q7464" s="117"/>
      <c r="R7464" s="117"/>
    </row>
    <row r="7465" spans="1:18" s="81" customFormat="1" x14ac:dyDescent="0.2">
      <c r="A7465"/>
      <c r="B7465"/>
      <c r="C7465"/>
      <c r="D7465"/>
      <c r="E7465"/>
      <c r="F7465"/>
      <c r="G7465"/>
      <c r="H7465"/>
      <c r="I7465"/>
      <c r="J7465"/>
      <c r="K7465"/>
      <c r="L7465"/>
      <c r="M7465"/>
      <c r="N7465" s="117"/>
      <c r="O7465" s="117"/>
      <c r="P7465" s="117"/>
      <c r="Q7465" s="117"/>
      <c r="R7465" s="117"/>
    </row>
    <row r="7466" spans="1:18" s="81" customFormat="1" x14ac:dyDescent="0.2">
      <c r="A7466"/>
      <c r="B7466"/>
      <c r="C7466"/>
      <c r="D7466"/>
      <c r="E7466"/>
      <c r="F7466"/>
      <c r="G7466"/>
      <c r="H7466"/>
      <c r="I7466"/>
      <c r="J7466"/>
      <c r="K7466"/>
      <c r="L7466"/>
      <c r="M7466"/>
      <c r="N7466" s="117"/>
      <c r="O7466" s="117"/>
      <c r="P7466" s="117"/>
      <c r="Q7466" s="117"/>
      <c r="R7466" s="117"/>
    </row>
    <row r="7467" spans="1:18" s="81" customFormat="1" x14ac:dyDescent="0.2">
      <c r="A7467"/>
      <c r="B7467"/>
      <c r="C7467"/>
      <c r="D7467"/>
      <c r="E7467"/>
      <c r="F7467"/>
      <c r="G7467"/>
      <c r="H7467"/>
      <c r="I7467"/>
      <c r="J7467"/>
      <c r="K7467"/>
      <c r="L7467"/>
      <c r="M7467"/>
      <c r="N7467" s="117"/>
      <c r="O7467" s="117"/>
      <c r="P7467" s="117"/>
      <c r="Q7467" s="117"/>
      <c r="R7467" s="117"/>
    </row>
    <row r="7468" spans="1:18" s="81" customFormat="1" x14ac:dyDescent="0.2">
      <c r="A7468"/>
      <c r="B7468"/>
      <c r="C7468"/>
      <c r="D7468"/>
      <c r="E7468"/>
      <c r="F7468"/>
      <c r="G7468"/>
      <c r="H7468"/>
      <c r="I7468"/>
      <c r="J7468"/>
      <c r="K7468"/>
      <c r="L7468"/>
      <c r="M7468"/>
      <c r="N7468" s="117"/>
      <c r="O7468" s="117"/>
      <c r="P7468" s="117"/>
      <c r="Q7468" s="117"/>
      <c r="R7468" s="117"/>
    </row>
    <row r="7469" spans="1:18" s="81" customFormat="1" x14ac:dyDescent="0.2">
      <c r="A7469"/>
      <c r="B7469"/>
      <c r="C7469"/>
      <c r="D7469"/>
      <c r="E7469"/>
      <c r="F7469"/>
      <c r="G7469"/>
      <c r="H7469"/>
      <c r="I7469"/>
      <c r="J7469"/>
      <c r="K7469"/>
      <c r="L7469"/>
      <c r="M7469"/>
      <c r="N7469" s="117"/>
      <c r="O7469" s="117"/>
      <c r="P7469" s="117"/>
      <c r="Q7469" s="117"/>
      <c r="R7469" s="117"/>
    </row>
    <row r="7470" spans="1:18" s="81" customFormat="1" x14ac:dyDescent="0.2">
      <c r="A7470"/>
      <c r="B7470"/>
      <c r="C7470"/>
      <c r="D7470"/>
      <c r="E7470"/>
      <c r="F7470"/>
      <c r="G7470"/>
      <c r="H7470"/>
      <c r="I7470"/>
      <c r="J7470"/>
      <c r="K7470"/>
      <c r="L7470"/>
      <c r="M7470"/>
      <c r="N7470" s="117"/>
      <c r="O7470" s="117"/>
      <c r="P7470" s="117"/>
      <c r="Q7470" s="117"/>
      <c r="R7470" s="117"/>
    </row>
    <row r="7471" spans="1:18" s="81" customFormat="1" x14ac:dyDescent="0.2">
      <c r="A7471"/>
      <c r="B7471"/>
      <c r="C7471"/>
      <c r="D7471"/>
      <c r="E7471"/>
      <c r="F7471"/>
      <c r="G7471"/>
      <c r="H7471"/>
      <c r="I7471"/>
      <c r="J7471"/>
      <c r="K7471"/>
      <c r="L7471"/>
      <c r="M7471"/>
      <c r="N7471" s="117"/>
      <c r="O7471" s="117"/>
      <c r="P7471" s="117"/>
      <c r="Q7471" s="117"/>
      <c r="R7471" s="117"/>
    </row>
    <row r="7472" spans="1:18" s="81" customFormat="1" x14ac:dyDescent="0.2">
      <c r="A7472"/>
      <c r="B7472"/>
      <c r="C7472"/>
      <c r="D7472"/>
      <c r="E7472"/>
      <c r="F7472"/>
      <c r="G7472"/>
      <c r="H7472"/>
      <c r="I7472"/>
      <c r="J7472"/>
      <c r="K7472"/>
      <c r="L7472"/>
      <c r="M7472"/>
      <c r="N7472" s="117"/>
      <c r="O7472" s="117"/>
      <c r="P7472" s="117"/>
      <c r="Q7472" s="117"/>
      <c r="R7472" s="117"/>
    </row>
    <row r="7473" spans="1:18" s="81" customFormat="1" x14ac:dyDescent="0.2">
      <c r="A7473"/>
      <c r="B7473"/>
      <c r="C7473"/>
      <c r="D7473"/>
      <c r="E7473"/>
      <c r="F7473"/>
      <c r="G7473"/>
      <c r="H7473"/>
      <c r="I7473"/>
      <c r="J7473"/>
      <c r="K7473"/>
      <c r="L7473"/>
      <c r="M7473"/>
      <c r="N7473" s="117"/>
      <c r="O7473" s="117"/>
      <c r="P7473" s="117"/>
      <c r="Q7473" s="117"/>
      <c r="R7473" s="117"/>
    </row>
    <row r="7474" spans="1:18" s="81" customFormat="1" x14ac:dyDescent="0.2">
      <c r="A7474"/>
      <c r="B7474"/>
      <c r="C7474"/>
      <c r="D7474"/>
      <c r="E7474"/>
      <c r="F7474"/>
      <c r="G7474"/>
      <c r="H7474"/>
      <c r="I7474"/>
      <c r="J7474"/>
      <c r="K7474"/>
      <c r="L7474"/>
      <c r="M7474"/>
      <c r="N7474" s="117"/>
      <c r="O7474" s="117"/>
      <c r="P7474" s="117"/>
      <c r="Q7474" s="117"/>
      <c r="R7474" s="117"/>
    </row>
    <row r="7475" spans="1:18" s="81" customFormat="1" x14ac:dyDescent="0.2">
      <c r="A7475"/>
      <c r="B7475"/>
      <c r="C7475"/>
      <c r="D7475"/>
      <c r="E7475"/>
      <c r="F7475"/>
      <c r="G7475"/>
      <c r="H7475"/>
      <c r="I7475"/>
      <c r="J7475"/>
      <c r="K7475"/>
      <c r="L7475"/>
      <c r="M7475"/>
      <c r="N7475" s="117"/>
      <c r="O7475" s="117"/>
      <c r="P7475" s="117"/>
      <c r="Q7475" s="117"/>
      <c r="R7475" s="117"/>
    </row>
    <row r="7476" spans="1:18" s="81" customFormat="1" x14ac:dyDescent="0.2">
      <c r="A7476"/>
      <c r="B7476"/>
      <c r="C7476"/>
      <c r="D7476"/>
      <c r="E7476"/>
      <c r="F7476"/>
      <c r="G7476"/>
      <c r="H7476"/>
      <c r="I7476"/>
      <c r="J7476"/>
      <c r="K7476"/>
      <c r="L7476"/>
      <c r="M7476"/>
      <c r="N7476" s="117"/>
      <c r="O7476" s="117"/>
      <c r="P7476" s="117"/>
      <c r="Q7476" s="117"/>
      <c r="R7476" s="117"/>
    </row>
    <row r="7477" spans="1:18" s="81" customFormat="1" x14ac:dyDescent="0.2">
      <c r="A7477"/>
      <c r="B7477"/>
      <c r="C7477"/>
      <c r="D7477"/>
      <c r="E7477"/>
      <c r="F7477"/>
      <c r="G7477"/>
      <c r="H7477"/>
      <c r="I7477"/>
      <c r="J7477"/>
      <c r="K7477"/>
      <c r="L7477"/>
      <c r="M7477"/>
      <c r="N7477" s="117"/>
      <c r="O7477" s="117"/>
      <c r="P7477" s="117"/>
      <c r="Q7477" s="117"/>
      <c r="R7477" s="117"/>
    </row>
    <row r="7478" spans="1:18" s="81" customFormat="1" x14ac:dyDescent="0.2">
      <c r="A7478"/>
      <c r="B7478"/>
      <c r="C7478"/>
      <c r="D7478"/>
      <c r="E7478"/>
      <c r="F7478"/>
      <c r="G7478"/>
      <c r="H7478"/>
      <c r="I7478"/>
      <c r="J7478"/>
      <c r="K7478"/>
      <c r="L7478"/>
      <c r="M7478"/>
      <c r="N7478" s="117"/>
      <c r="O7478" s="117"/>
      <c r="P7478" s="117"/>
      <c r="Q7478" s="117"/>
      <c r="R7478" s="117"/>
    </row>
    <row r="7479" spans="1:18" s="81" customFormat="1" x14ac:dyDescent="0.2">
      <c r="A7479"/>
      <c r="B7479"/>
      <c r="C7479"/>
      <c r="D7479"/>
      <c r="E7479"/>
      <c r="F7479"/>
      <c r="G7479"/>
      <c r="H7479"/>
      <c r="I7479"/>
      <c r="J7479"/>
      <c r="K7479"/>
      <c r="L7479"/>
      <c r="M7479"/>
      <c r="N7479" s="117"/>
      <c r="O7479" s="117"/>
      <c r="P7479" s="117"/>
      <c r="Q7479" s="117"/>
      <c r="R7479" s="117"/>
    </row>
    <row r="7480" spans="1:18" s="81" customFormat="1" x14ac:dyDescent="0.2">
      <c r="A7480"/>
      <c r="B7480"/>
      <c r="C7480"/>
      <c r="D7480"/>
      <c r="E7480"/>
      <c r="F7480"/>
      <c r="G7480"/>
      <c r="H7480"/>
      <c r="I7480"/>
      <c r="J7480"/>
      <c r="K7480"/>
      <c r="L7480"/>
      <c r="M7480"/>
      <c r="N7480" s="117"/>
      <c r="O7480" s="117"/>
      <c r="P7480" s="117"/>
      <c r="Q7480" s="117"/>
      <c r="R7480" s="117"/>
    </row>
    <row r="7481" spans="1:18" s="81" customFormat="1" x14ac:dyDescent="0.2">
      <c r="A7481"/>
      <c r="B7481"/>
      <c r="C7481"/>
      <c r="D7481"/>
      <c r="E7481"/>
      <c r="F7481"/>
      <c r="G7481"/>
      <c r="H7481"/>
      <c r="I7481"/>
      <c r="J7481"/>
      <c r="K7481"/>
      <c r="L7481"/>
      <c r="M7481"/>
      <c r="N7481" s="117"/>
      <c r="O7481" s="117"/>
      <c r="P7481" s="117"/>
      <c r="Q7481" s="117"/>
      <c r="R7481" s="117"/>
    </row>
    <row r="7482" spans="1:18" s="81" customFormat="1" x14ac:dyDescent="0.2">
      <c r="A7482"/>
      <c r="B7482"/>
      <c r="C7482"/>
      <c r="D7482"/>
      <c r="E7482"/>
      <c r="F7482"/>
      <c r="G7482"/>
      <c r="H7482"/>
      <c r="I7482"/>
      <c r="J7482"/>
      <c r="K7482"/>
      <c r="L7482"/>
      <c r="M7482"/>
      <c r="N7482" s="117"/>
      <c r="O7482" s="117"/>
      <c r="P7482" s="117"/>
      <c r="Q7482" s="117"/>
      <c r="R7482" s="117"/>
    </row>
    <row r="7483" spans="1:18" s="81" customFormat="1" x14ac:dyDescent="0.2">
      <c r="A7483"/>
      <c r="B7483"/>
      <c r="C7483"/>
      <c r="D7483"/>
      <c r="E7483"/>
      <c r="F7483"/>
      <c r="G7483"/>
      <c r="H7483"/>
      <c r="I7483"/>
      <c r="J7483"/>
      <c r="K7483"/>
      <c r="L7483"/>
      <c r="M7483"/>
      <c r="N7483" s="117"/>
      <c r="O7483" s="117"/>
      <c r="P7483" s="117"/>
      <c r="Q7483" s="117"/>
      <c r="R7483" s="117"/>
    </row>
    <row r="7484" spans="1:18" s="81" customFormat="1" x14ac:dyDescent="0.2">
      <c r="A7484"/>
      <c r="B7484"/>
      <c r="C7484"/>
      <c r="D7484"/>
      <c r="E7484"/>
      <c r="F7484"/>
      <c r="G7484"/>
      <c r="H7484"/>
      <c r="I7484"/>
      <c r="J7484"/>
      <c r="K7484"/>
      <c r="L7484"/>
      <c r="M7484"/>
      <c r="N7484" s="117"/>
      <c r="O7484" s="117"/>
      <c r="P7484" s="117"/>
      <c r="Q7484" s="117"/>
      <c r="R7484" s="117"/>
    </row>
    <row r="7485" spans="1:18" s="81" customFormat="1" x14ac:dyDescent="0.2">
      <c r="A7485"/>
      <c r="B7485"/>
      <c r="C7485"/>
      <c r="D7485"/>
      <c r="E7485"/>
      <c r="F7485"/>
      <c r="G7485"/>
      <c r="H7485"/>
      <c r="I7485"/>
      <c r="J7485"/>
      <c r="K7485"/>
      <c r="L7485"/>
      <c r="M7485"/>
      <c r="N7485" s="117"/>
      <c r="O7485" s="117"/>
      <c r="P7485" s="117"/>
      <c r="Q7485" s="117"/>
      <c r="R7485" s="117"/>
    </row>
    <row r="7486" spans="1:18" s="81" customFormat="1" x14ac:dyDescent="0.2">
      <c r="A7486"/>
      <c r="B7486"/>
      <c r="C7486"/>
      <c r="D7486"/>
      <c r="E7486"/>
      <c r="F7486"/>
      <c r="G7486"/>
      <c r="H7486"/>
      <c r="I7486"/>
      <c r="J7486"/>
      <c r="K7486"/>
      <c r="L7486"/>
      <c r="M7486"/>
      <c r="N7486" s="117"/>
      <c r="O7486" s="117"/>
      <c r="P7486" s="117"/>
      <c r="Q7486" s="117"/>
      <c r="R7486" s="117"/>
    </row>
    <row r="7487" spans="1:18" s="81" customFormat="1" x14ac:dyDescent="0.2">
      <c r="A7487"/>
      <c r="B7487"/>
      <c r="C7487"/>
      <c r="D7487"/>
      <c r="E7487"/>
      <c r="F7487"/>
      <c r="G7487"/>
      <c r="H7487"/>
      <c r="I7487"/>
      <c r="J7487"/>
      <c r="K7487"/>
      <c r="L7487"/>
      <c r="M7487"/>
      <c r="N7487" s="117"/>
      <c r="O7487" s="117"/>
      <c r="P7487" s="117"/>
      <c r="Q7487" s="117"/>
      <c r="R7487" s="117"/>
    </row>
    <row r="7488" spans="1:18" s="81" customFormat="1" x14ac:dyDescent="0.2">
      <c r="A7488"/>
      <c r="B7488"/>
      <c r="C7488"/>
      <c r="D7488"/>
      <c r="E7488"/>
      <c r="F7488"/>
      <c r="G7488"/>
      <c r="H7488"/>
      <c r="I7488"/>
      <c r="J7488"/>
      <c r="K7488"/>
      <c r="L7488"/>
      <c r="M7488"/>
      <c r="N7488" s="117"/>
      <c r="O7488" s="117"/>
      <c r="P7488" s="117"/>
      <c r="Q7488" s="117"/>
      <c r="R7488" s="117"/>
    </row>
    <row r="7489" spans="1:18" s="81" customFormat="1" x14ac:dyDescent="0.2">
      <c r="A7489"/>
      <c r="B7489"/>
      <c r="C7489"/>
      <c r="D7489"/>
      <c r="E7489"/>
      <c r="F7489"/>
      <c r="G7489"/>
      <c r="H7489"/>
      <c r="I7489"/>
      <c r="J7489"/>
      <c r="K7489"/>
      <c r="L7489"/>
      <c r="M7489"/>
      <c r="N7489" s="117"/>
      <c r="O7489" s="117"/>
      <c r="P7489" s="117"/>
      <c r="Q7489" s="117"/>
      <c r="R7489" s="117"/>
    </row>
    <row r="7490" spans="1:18" s="81" customFormat="1" x14ac:dyDescent="0.2">
      <c r="A7490"/>
      <c r="B7490"/>
      <c r="C7490"/>
      <c r="D7490"/>
      <c r="E7490"/>
      <c r="F7490"/>
      <c r="G7490"/>
      <c r="H7490"/>
      <c r="I7490"/>
      <c r="J7490"/>
      <c r="K7490"/>
      <c r="L7490"/>
      <c r="M7490"/>
      <c r="N7490" s="117"/>
      <c r="O7490" s="117"/>
      <c r="P7490" s="117"/>
      <c r="Q7490" s="117"/>
      <c r="R7490" s="117"/>
    </row>
    <row r="7491" spans="1:18" s="81" customFormat="1" x14ac:dyDescent="0.2">
      <c r="A7491"/>
      <c r="B7491"/>
      <c r="C7491"/>
      <c r="D7491"/>
      <c r="E7491"/>
      <c r="F7491"/>
      <c r="G7491"/>
      <c r="H7491"/>
      <c r="I7491"/>
      <c r="J7491"/>
      <c r="K7491"/>
      <c r="L7491"/>
      <c r="M7491"/>
      <c r="N7491" s="117"/>
      <c r="O7491" s="117"/>
      <c r="P7491" s="117"/>
      <c r="Q7491" s="117"/>
      <c r="R7491" s="117"/>
    </row>
    <row r="7492" spans="1:18" s="81" customFormat="1" x14ac:dyDescent="0.2">
      <c r="A7492"/>
      <c r="B7492"/>
      <c r="C7492"/>
      <c r="D7492"/>
      <c r="E7492"/>
      <c r="F7492"/>
      <c r="G7492"/>
      <c r="H7492"/>
      <c r="I7492"/>
      <c r="J7492"/>
      <c r="K7492"/>
      <c r="L7492"/>
      <c r="M7492"/>
      <c r="N7492" s="117"/>
      <c r="O7492" s="117"/>
      <c r="P7492" s="117"/>
      <c r="Q7492" s="117"/>
      <c r="R7492" s="117"/>
    </row>
    <row r="7493" spans="1:18" s="81" customFormat="1" x14ac:dyDescent="0.2">
      <c r="A7493"/>
      <c r="B7493"/>
      <c r="C7493"/>
      <c r="D7493"/>
      <c r="E7493"/>
      <c r="F7493"/>
      <c r="G7493"/>
      <c r="H7493"/>
      <c r="I7493"/>
      <c r="J7493"/>
      <c r="K7493"/>
      <c r="L7493"/>
      <c r="M7493"/>
      <c r="N7493" s="117"/>
      <c r="O7493" s="117"/>
      <c r="P7493" s="117"/>
      <c r="Q7493" s="117"/>
      <c r="R7493" s="117"/>
    </row>
    <row r="7494" spans="1:18" s="81" customFormat="1" x14ac:dyDescent="0.2">
      <c r="A7494"/>
      <c r="B7494"/>
      <c r="C7494"/>
      <c r="D7494"/>
      <c r="E7494"/>
      <c r="F7494"/>
      <c r="G7494"/>
      <c r="H7494"/>
      <c r="I7494"/>
      <c r="J7494"/>
      <c r="K7494"/>
      <c r="L7494"/>
      <c r="M7494"/>
      <c r="N7494" s="117"/>
      <c r="O7494" s="117"/>
      <c r="P7494" s="117"/>
      <c r="Q7494" s="117"/>
      <c r="R7494" s="117"/>
    </row>
    <row r="7495" spans="1:18" s="81" customFormat="1" x14ac:dyDescent="0.2">
      <c r="A7495"/>
      <c r="B7495"/>
      <c r="C7495"/>
      <c r="D7495"/>
      <c r="E7495"/>
      <c r="F7495"/>
      <c r="G7495"/>
      <c r="H7495"/>
      <c r="I7495"/>
      <c r="J7495"/>
      <c r="K7495"/>
      <c r="L7495"/>
      <c r="M7495"/>
      <c r="N7495" s="117"/>
      <c r="O7495" s="117"/>
      <c r="P7495" s="117"/>
      <c r="Q7495" s="117"/>
      <c r="R7495" s="117"/>
    </row>
    <row r="7496" spans="1:18" s="81" customFormat="1" x14ac:dyDescent="0.2">
      <c r="A7496"/>
      <c r="B7496"/>
      <c r="C7496"/>
      <c r="D7496"/>
      <c r="E7496"/>
      <c r="F7496"/>
      <c r="G7496"/>
      <c r="H7496"/>
      <c r="I7496"/>
      <c r="J7496"/>
      <c r="K7496"/>
      <c r="L7496"/>
      <c r="M7496"/>
      <c r="N7496" s="117"/>
      <c r="O7496" s="117"/>
      <c r="P7496" s="117"/>
      <c r="Q7496" s="117"/>
      <c r="R7496" s="117"/>
    </row>
    <row r="7497" spans="1:18" s="81" customFormat="1" x14ac:dyDescent="0.2">
      <c r="A7497"/>
      <c r="B7497"/>
      <c r="C7497"/>
      <c r="D7497"/>
      <c r="E7497"/>
      <c r="F7497"/>
      <c r="G7497"/>
      <c r="H7497"/>
      <c r="I7497"/>
      <c r="J7497"/>
      <c r="K7497"/>
      <c r="L7497"/>
      <c r="M7497"/>
      <c r="N7497" s="117"/>
      <c r="O7497" s="117"/>
      <c r="P7497" s="117"/>
      <c r="Q7497" s="117"/>
      <c r="R7497" s="117"/>
    </row>
    <row r="7498" spans="1:18" s="81" customFormat="1" x14ac:dyDescent="0.2">
      <c r="A7498"/>
      <c r="B7498"/>
      <c r="C7498"/>
      <c r="D7498"/>
      <c r="E7498"/>
      <c r="F7498"/>
      <c r="G7498"/>
      <c r="H7498"/>
      <c r="I7498"/>
      <c r="J7498"/>
      <c r="K7498"/>
      <c r="L7498"/>
      <c r="M7498"/>
      <c r="N7498" s="117"/>
      <c r="O7498" s="117"/>
      <c r="P7498" s="117"/>
      <c r="Q7498" s="117"/>
      <c r="R7498" s="117"/>
    </row>
    <row r="7499" spans="1:18" s="81" customFormat="1" x14ac:dyDescent="0.2">
      <c r="A7499"/>
      <c r="B7499"/>
      <c r="C7499"/>
      <c r="D7499"/>
      <c r="E7499"/>
      <c r="F7499"/>
      <c r="G7499"/>
      <c r="H7499"/>
      <c r="I7499"/>
      <c r="J7499"/>
      <c r="K7499"/>
      <c r="L7499"/>
      <c r="M7499"/>
      <c r="N7499" s="117"/>
      <c r="O7499" s="117"/>
      <c r="P7499" s="117"/>
      <c r="Q7499" s="117"/>
      <c r="R7499" s="117"/>
    </row>
    <row r="7500" spans="1:18" s="81" customFormat="1" x14ac:dyDescent="0.2">
      <c r="A7500"/>
      <c r="B7500"/>
      <c r="C7500"/>
      <c r="D7500"/>
      <c r="E7500"/>
      <c r="F7500"/>
      <c r="G7500"/>
      <c r="H7500"/>
      <c r="I7500"/>
      <c r="J7500"/>
      <c r="K7500"/>
      <c r="L7500"/>
      <c r="M7500"/>
      <c r="N7500" s="117"/>
      <c r="O7500" s="117"/>
      <c r="P7500" s="117"/>
      <c r="Q7500" s="117"/>
      <c r="R7500" s="117"/>
    </row>
    <row r="7501" spans="1:18" s="81" customFormat="1" x14ac:dyDescent="0.2">
      <c r="A7501"/>
      <c r="B7501"/>
      <c r="C7501"/>
      <c r="D7501"/>
      <c r="E7501"/>
      <c r="F7501"/>
      <c r="G7501"/>
      <c r="H7501"/>
      <c r="I7501"/>
      <c r="J7501"/>
      <c r="K7501"/>
      <c r="L7501"/>
      <c r="M7501"/>
      <c r="N7501" s="117"/>
      <c r="O7501" s="117"/>
      <c r="P7501" s="117"/>
      <c r="Q7501" s="117"/>
      <c r="R7501" s="117"/>
    </row>
    <row r="7502" spans="1:18" s="81" customFormat="1" x14ac:dyDescent="0.2">
      <c r="A7502"/>
      <c r="B7502"/>
      <c r="C7502"/>
      <c r="D7502"/>
      <c r="E7502"/>
      <c r="F7502"/>
      <c r="G7502"/>
      <c r="H7502"/>
      <c r="I7502"/>
      <c r="J7502"/>
      <c r="K7502"/>
      <c r="L7502"/>
      <c r="M7502"/>
      <c r="N7502" s="117"/>
      <c r="O7502" s="117"/>
      <c r="P7502" s="117"/>
      <c r="Q7502" s="117"/>
      <c r="R7502" s="117"/>
    </row>
    <row r="7503" spans="1:18" s="81" customFormat="1" x14ac:dyDescent="0.2">
      <c r="A7503"/>
      <c r="B7503"/>
      <c r="C7503"/>
      <c r="D7503"/>
      <c r="E7503"/>
      <c r="F7503"/>
      <c r="G7503"/>
      <c r="H7503"/>
      <c r="I7503"/>
      <c r="J7503"/>
      <c r="K7503"/>
      <c r="L7503"/>
      <c r="M7503"/>
      <c r="N7503" s="117"/>
      <c r="O7503" s="117"/>
      <c r="P7503" s="117"/>
      <c r="Q7503" s="117"/>
      <c r="R7503" s="117"/>
    </row>
    <row r="7504" spans="1:18" s="81" customFormat="1" x14ac:dyDescent="0.2">
      <c r="A7504"/>
      <c r="B7504"/>
      <c r="C7504"/>
      <c r="D7504"/>
      <c r="E7504"/>
      <c r="F7504"/>
      <c r="G7504"/>
      <c r="H7504"/>
      <c r="I7504"/>
      <c r="J7504"/>
      <c r="K7504"/>
      <c r="L7504"/>
      <c r="M7504"/>
      <c r="N7504" s="117"/>
      <c r="O7504" s="117"/>
      <c r="P7504" s="117"/>
      <c r="Q7504" s="117"/>
      <c r="R7504" s="117"/>
    </row>
    <row r="7505" spans="1:18" s="81" customFormat="1" x14ac:dyDescent="0.2">
      <c r="A7505"/>
      <c r="B7505"/>
      <c r="C7505"/>
      <c r="D7505"/>
      <c r="E7505"/>
      <c r="F7505"/>
      <c r="G7505"/>
      <c r="H7505"/>
      <c r="I7505"/>
      <c r="J7505"/>
      <c r="K7505"/>
      <c r="L7505"/>
      <c r="M7505"/>
      <c r="N7505" s="117"/>
      <c r="O7505" s="117"/>
      <c r="P7505" s="117"/>
      <c r="Q7505" s="117"/>
      <c r="R7505" s="117"/>
    </row>
    <row r="7506" spans="1:18" s="81" customFormat="1" x14ac:dyDescent="0.2">
      <c r="A7506"/>
      <c r="B7506"/>
      <c r="C7506"/>
      <c r="D7506"/>
      <c r="E7506"/>
      <c r="F7506"/>
      <c r="G7506"/>
      <c r="H7506"/>
      <c r="I7506"/>
      <c r="J7506"/>
      <c r="K7506"/>
      <c r="L7506"/>
      <c r="M7506"/>
      <c r="N7506" s="117"/>
      <c r="O7506" s="117"/>
      <c r="P7506" s="117"/>
      <c r="Q7506" s="117"/>
      <c r="R7506" s="117"/>
    </row>
    <row r="7507" spans="1:18" s="81" customFormat="1" x14ac:dyDescent="0.2">
      <c r="A7507"/>
      <c r="B7507"/>
      <c r="C7507"/>
      <c r="D7507"/>
      <c r="E7507"/>
      <c r="F7507"/>
      <c r="G7507"/>
      <c r="H7507"/>
      <c r="I7507"/>
      <c r="J7507"/>
      <c r="K7507"/>
      <c r="L7507"/>
      <c r="M7507"/>
      <c r="N7507" s="117"/>
      <c r="O7507" s="117"/>
      <c r="P7507" s="117"/>
      <c r="Q7507" s="117"/>
      <c r="R7507" s="117"/>
    </row>
    <row r="7508" spans="1:18" s="81" customFormat="1" x14ac:dyDescent="0.2">
      <c r="A7508"/>
      <c r="B7508"/>
      <c r="C7508"/>
      <c r="D7508"/>
      <c r="E7508"/>
      <c r="F7508"/>
      <c r="G7508"/>
      <c r="H7508"/>
      <c r="I7508"/>
      <c r="J7508"/>
      <c r="K7508"/>
      <c r="L7508"/>
      <c r="M7508"/>
      <c r="N7508" s="117"/>
      <c r="O7508" s="117"/>
      <c r="P7508" s="117"/>
      <c r="Q7508" s="117"/>
      <c r="R7508" s="117"/>
    </row>
    <row r="7509" spans="1:18" s="81" customFormat="1" x14ac:dyDescent="0.2">
      <c r="A7509"/>
      <c r="B7509"/>
      <c r="C7509"/>
      <c r="D7509"/>
      <c r="E7509"/>
      <c r="F7509"/>
      <c r="G7509"/>
      <c r="H7509"/>
      <c r="I7509"/>
      <c r="J7509"/>
      <c r="K7509"/>
      <c r="L7509"/>
      <c r="M7509"/>
      <c r="N7509" s="117"/>
      <c r="O7509" s="117"/>
      <c r="P7509" s="117"/>
      <c r="Q7509" s="117"/>
      <c r="R7509" s="117"/>
    </row>
    <row r="7510" spans="1:18" s="81" customFormat="1" x14ac:dyDescent="0.2">
      <c r="A7510"/>
      <c r="B7510"/>
      <c r="C7510"/>
      <c r="D7510"/>
      <c r="E7510"/>
      <c r="F7510"/>
      <c r="G7510"/>
      <c r="H7510"/>
      <c r="I7510"/>
      <c r="J7510"/>
      <c r="K7510"/>
      <c r="L7510"/>
      <c r="M7510"/>
      <c r="N7510" s="117"/>
      <c r="O7510" s="117"/>
      <c r="P7510" s="117"/>
      <c r="Q7510" s="117"/>
      <c r="R7510" s="117"/>
    </row>
    <row r="7511" spans="1:18" s="81" customFormat="1" x14ac:dyDescent="0.2">
      <c r="A7511"/>
      <c r="B7511"/>
      <c r="C7511"/>
      <c r="D7511"/>
      <c r="E7511"/>
      <c r="F7511"/>
      <c r="G7511"/>
      <c r="H7511"/>
      <c r="I7511"/>
      <c r="J7511"/>
      <c r="K7511"/>
      <c r="L7511"/>
      <c r="M7511"/>
      <c r="N7511" s="117"/>
      <c r="O7511" s="117"/>
      <c r="P7511" s="117"/>
      <c r="Q7511" s="117"/>
      <c r="R7511" s="117"/>
    </row>
    <row r="7512" spans="1:18" s="81" customFormat="1" x14ac:dyDescent="0.2">
      <c r="A7512"/>
      <c r="B7512"/>
      <c r="C7512"/>
      <c r="D7512"/>
      <c r="E7512"/>
      <c r="F7512"/>
      <c r="G7512"/>
      <c r="H7512"/>
      <c r="I7512"/>
      <c r="J7512"/>
      <c r="K7512"/>
      <c r="L7512"/>
      <c r="M7512"/>
      <c r="N7512" s="117"/>
      <c r="O7512" s="117"/>
      <c r="P7512" s="117"/>
      <c r="Q7512" s="117"/>
      <c r="R7512" s="117"/>
    </row>
    <row r="7513" spans="1:18" s="81" customFormat="1" x14ac:dyDescent="0.2">
      <c r="A7513"/>
      <c r="B7513"/>
      <c r="C7513"/>
      <c r="D7513"/>
      <c r="E7513"/>
      <c r="F7513"/>
      <c r="G7513"/>
      <c r="H7513"/>
      <c r="I7513"/>
      <c r="J7513"/>
      <c r="K7513"/>
      <c r="L7513"/>
      <c r="M7513"/>
      <c r="N7513" s="117"/>
      <c r="O7513" s="117"/>
      <c r="P7513" s="117"/>
      <c r="Q7513" s="117"/>
      <c r="R7513" s="117"/>
    </row>
    <row r="7514" spans="1:18" s="81" customFormat="1" x14ac:dyDescent="0.2">
      <c r="A7514"/>
      <c r="B7514"/>
      <c r="C7514"/>
      <c r="D7514"/>
      <c r="E7514"/>
      <c r="F7514"/>
      <c r="G7514"/>
      <c r="H7514"/>
      <c r="I7514"/>
      <c r="J7514"/>
      <c r="K7514"/>
      <c r="L7514"/>
      <c r="M7514"/>
      <c r="N7514" s="117"/>
      <c r="O7514" s="117"/>
      <c r="P7514" s="117"/>
      <c r="Q7514" s="117"/>
      <c r="R7514" s="117"/>
    </row>
    <row r="7515" spans="1:18" s="81" customFormat="1" x14ac:dyDescent="0.2">
      <c r="A7515"/>
      <c r="B7515"/>
      <c r="C7515"/>
      <c r="D7515"/>
      <c r="E7515"/>
      <c r="F7515"/>
      <c r="G7515"/>
      <c r="H7515"/>
      <c r="I7515"/>
      <c r="J7515"/>
      <c r="K7515"/>
      <c r="L7515"/>
      <c r="M7515"/>
      <c r="N7515" s="117"/>
      <c r="O7515" s="117"/>
      <c r="P7515" s="117"/>
      <c r="Q7515" s="117"/>
      <c r="R7515" s="117"/>
    </row>
    <row r="7516" spans="1:18" s="81" customFormat="1" x14ac:dyDescent="0.2">
      <c r="A7516"/>
      <c r="B7516"/>
      <c r="C7516"/>
      <c r="D7516"/>
      <c r="E7516"/>
      <c r="F7516"/>
      <c r="G7516"/>
      <c r="H7516"/>
      <c r="I7516"/>
      <c r="J7516"/>
      <c r="K7516"/>
      <c r="L7516"/>
      <c r="M7516"/>
      <c r="N7516" s="117"/>
      <c r="O7516" s="117"/>
      <c r="P7516" s="117"/>
      <c r="Q7516" s="117"/>
      <c r="R7516" s="117"/>
    </row>
    <row r="7517" spans="1:18" s="81" customFormat="1" x14ac:dyDescent="0.2">
      <c r="A7517"/>
      <c r="B7517"/>
      <c r="C7517"/>
      <c r="D7517"/>
      <c r="E7517"/>
      <c r="F7517"/>
      <c r="G7517"/>
      <c r="H7517"/>
      <c r="I7517"/>
      <c r="J7517"/>
      <c r="K7517"/>
      <c r="L7517"/>
      <c r="M7517"/>
      <c r="N7517" s="117"/>
      <c r="O7517" s="117"/>
      <c r="P7517" s="117"/>
      <c r="Q7517" s="117"/>
      <c r="R7517" s="117"/>
    </row>
    <row r="7518" spans="1:18" s="81" customFormat="1" x14ac:dyDescent="0.2">
      <c r="A7518"/>
      <c r="B7518"/>
      <c r="C7518"/>
      <c r="D7518"/>
      <c r="E7518"/>
      <c r="F7518"/>
      <c r="G7518"/>
      <c r="H7518"/>
      <c r="I7518"/>
      <c r="J7518"/>
      <c r="K7518"/>
      <c r="L7518"/>
      <c r="M7518"/>
      <c r="N7518" s="117"/>
      <c r="O7518" s="117"/>
      <c r="P7518" s="117"/>
      <c r="Q7518" s="117"/>
      <c r="R7518" s="117"/>
    </row>
    <row r="7519" spans="1:18" s="81" customFormat="1" x14ac:dyDescent="0.2">
      <c r="A7519"/>
      <c r="B7519"/>
      <c r="C7519"/>
      <c r="D7519"/>
      <c r="E7519"/>
      <c r="F7519"/>
      <c r="G7519"/>
      <c r="H7519"/>
      <c r="I7519"/>
      <c r="J7519"/>
      <c r="K7519"/>
      <c r="L7519"/>
      <c r="M7519"/>
      <c r="N7519" s="117"/>
      <c r="O7519" s="117"/>
      <c r="P7519" s="117"/>
      <c r="Q7519" s="117"/>
      <c r="R7519" s="117"/>
    </row>
    <row r="7520" spans="1:18" s="81" customFormat="1" x14ac:dyDescent="0.2">
      <c r="A7520"/>
      <c r="B7520"/>
      <c r="C7520"/>
      <c r="D7520"/>
      <c r="E7520"/>
      <c r="F7520"/>
      <c r="G7520"/>
      <c r="H7520"/>
      <c r="I7520"/>
      <c r="J7520"/>
      <c r="K7520"/>
      <c r="L7520"/>
      <c r="M7520"/>
      <c r="N7520" s="117"/>
      <c r="O7520" s="117"/>
      <c r="P7520" s="117"/>
      <c r="Q7520" s="117"/>
      <c r="R7520" s="117"/>
    </row>
    <row r="7521" spans="1:18" s="81" customFormat="1" x14ac:dyDescent="0.2">
      <c r="A7521"/>
      <c r="B7521"/>
      <c r="C7521"/>
      <c r="D7521"/>
      <c r="E7521"/>
      <c r="F7521"/>
      <c r="G7521"/>
      <c r="H7521"/>
      <c r="I7521"/>
      <c r="J7521"/>
      <c r="K7521"/>
      <c r="L7521"/>
      <c r="M7521"/>
      <c r="N7521" s="117"/>
      <c r="O7521" s="117"/>
      <c r="P7521" s="117"/>
      <c r="Q7521" s="117"/>
      <c r="R7521" s="117"/>
    </row>
    <row r="7522" spans="1:18" s="81" customFormat="1" x14ac:dyDescent="0.2">
      <c r="A7522"/>
      <c r="B7522"/>
      <c r="C7522"/>
      <c r="D7522"/>
      <c r="E7522"/>
      <c r="F7522"/>
      <c r="G7522"/>
      <c r="H7522"/>
      <c r="I7522"/>
      <c r="J7522"/>
      <c r="K7522"/>
      <c r="L7522"/>
      <c r="M7522"/>
      <c r="N7522" s="117"/>
      <c r="O7522" s="117"/>
      <c r="P7522" s="117"/>
      <c r="Q7522" s="117"/>
      <c r="R7522" s="117"/>
    </row>
    <row r="7523" spans="1:18" s="81" customFormat="1" x14ac:dyDescent="0.2">
      <c r="A7523"/>
      <c r="B7523"/>
      <c r="C7523"/>
      <c r="D7523"/>
      <c r="E7523"/>
      <c r="F7523"/>
      <c r="G7523"/>
      <c r="H7523"/>
      <c r="I7523"/>
      <c r="J7523"/>
      <c r="K7523"/>
      <c r="L7523"/>
      <c r="M7523"/>
      <c r="N7523" s="117"/>
      <c r="O7523" s="117"/>
      <c r="P7523" s="117"/>
      <c r="Q7523" s="117"/>
      <c r="R7523" s="117"/>
    </row>
    <row r="7524" spans="1:18" s="81" customFormat="1" x14ac:dyDescent="0.2">
      <c r="A7524"/>
      <c r="B7524"/>
      <c r="C7524"/>
      <c r="D7524"/>
      <c r="E7524"/>
      <c r="F7524"/>
      <c r="G7524"/>
      <c r="H7524"/>
      <c r="I7524"/>
      <c r="J7524"/>
      <c r="K7524"/>
      <c r="L7524"/>
      <c r="M7524"/>
      <c r="N7524" s="117"/>
      <c r="O7524" s="117"/>
      <c r="P7524" s="117"/>
      <c r="Q7524" s="117"/>
      <c r="R7524" s="117"/>
    </row>
    <row r="7525" spans="1:18" s="81" customFormat="1" x14ac:dyDescent="0.2">
      <c r="A7525"/>
      <c r="B7525"/>
      <c r="C7525"/>
      <c r="D7525"/>
      <c r="E7525"/>
      <c r="F7525"/>
      <c r="G7525"/>
      <c r="H7525"/>
      <c r="I7525"/>
      <c r="J7525"/>
      <c r="K7525"/>
      <c r="L7525"/>
      <c r="M7525"/>
      <c r="N7525" s="117"/>
      <c r="O7525" s="117"/>
      <c r="P7525" s="117"/>
      <c r="Q7525" s="117"/>
      <c r="R7525" s="117"/>
    </row>
    <row r="7526" spans="1:18" s="81" customFormat="1" x14ac:dyDescent="0.2">
      <c r="A7526"/>
      <c r="B7526"/>
      <c r="C7526"/>
      <c r="D7526"/>
      <c r="E7526"/>
      <c r="F7526"/>
      <c r="G7526"/>
      <c r="H7526"/>
      <c r="I7526"/>
      <c r="J7526"/>
      <c r="K7526"/>
      <c r="L7526"/>
      <c r="M7526"/>
      <c r="N7526" s="117"/>
      <c r="O7526" s="117"/>
      <c r="P7526" s="117"/>
      <c r="Q7526" s="117"/>
      <c r="R7526" s="117"/>
    </row>
    <row r="7527" spans="1:18" s="81" customFormat="1" x14ac:dyDescent="0.2">
      <c r="A7527"/>
      <c r="B7527"/>
      <c r="C7527"/>
      <c r="D7527"/>
      <c r="E7527"/>
      <c r="F7527"/>
      <c r="G7527"/>
      <c r="H7527"/>
      <c r="I7527"/>
      <c r="J7527"/>
      <c r="K7527"/>
      <c r="L7527"/>
      <c r="M7527"/>
      <c r="N7527" s="117"/>
      <c r="O7527" s="117"/>
      <c r="P7527" s="117"/>
      <c r="Q7527" s="117"/>
      <c r="R7527" s="117"/>
    </row>
    <row r="7528" spans="1:18" s="81" customFormat="1" x14ac:dyDescent="0.2">
      <c r="A7528"/>
      <c r="B7528"/>
      <c r="C7528"/>
      <c r="D7528"/>
      <c r="E7528"/>
      <c r="F7528"/>
      <c r="G7528"/>
      <c r="H7528"/>
      <c r="I7528"/>
      <c r="J7528"/>
      <c r="K7528"/>
      <c r="L7528"/>
      <c r="M7528"/>
      <c r="N7528" s="117"/>
      <c r="O7528" s="117"/>
      <c r="P7528" s="117"/>
      <c r="Q7528" s="117"/>
      <c r="R7528" s="117"/>
    </row>
    <row r="7529" spans="1:18" s="81" customFormat="1" x14ac:dyDescent="0.2">
      <c r="A7529"/>
      <c r="B7529"/>
      <c r="C7529"/>
      <c r="D7529"/>
      <c r="E7529"/>
      <c r="F7529"/>
      <c r="G7529"/>
      <c r="H7529"/>
      <c r="I7529"/>
      <c r="J7529"/>
      <c r="K7529"/>
      <c r="L7529"/>
      <c r="M7529"/>
      <c r="N7529" s="117"/>
      <c r="O7529" s="117"/>
      <c r="P7529" s="117"/>
      <c r="Q7529" s="117"/>
      <c r="R7529" s="117"/>
    </row>
    <row r="7530" spans="1:18" s="81" customFormat="1" x14ac:dyDescent="0.2">
      <c r="A7530"/>
      <c r="B7530"/>
      <c r="C7530"/>
      <c r="D7530"/>
      <c r="E7530"/>
      <c r="F7530"/>
      <c r="G7530"/>
      <c r="H7530"/>
      <c r="I7530"/>
      <c r="J7530"/>
      <c r="K7530"/>
      <c r="L7530"/>
      <c r="M7530"/>
      <c r="N7530" s="117"/>
      <c r="O7530" s="117"/>
      <c r="P7530" s="117"/>
      <c r="Q7530" s="117"/>
      <c r="R7530" s="117"/>
    </row>
    <row r="7531" spans="1:18" s="81" customFormat="1" x14ac:dyDescent="0.2">
      <c r="A7531"/>
      <c r="B7531"/>
      <c r="C7531"/>
      <c r="D7531"/>
      <c r="E7531"/>
      <c r="F7531"/>
      <c r="G7531"/>
      <c r="H7531"/>
      <c r="I7531"/>
      <c r="J7531"/>
      <c r="K7531"/>
      <c r="L7531"/>
      <c r="M7531"/>
      <c r="N7531" s="117"/>
      <c r="O7531" s="117"/>
      <c r="P7531" s="117"/>
      <c r="Q7531" s="117"/>
      <c r="R7531" s="117"/>
    </row>
    <row r="7532" spans="1:18" s="81" customFormat="1" x14ac:dyDescent="0.2">
      <c r="A7532"/>
      <c r="B7532"/>
      <c r="C7532"/>
      <c r="D7532"/>
      <c r="E7532"/>
      <c r="F7532"/>
      <c r="G7532"/>
      <c r="H7532"/>
      <c r="I7532"/>
      <c r="J7532"/>
      <c r="K7532"/>
      <c r="L7532"/>
      <c r="M7532"/>
      <c r="N7532" s="117"/>
      <c r="O7532" s="117"/>
      <c r="P7532" s="117"/>
      <c r="Q7532" s="117"/>
      <c r="R7532" s="117"/>
    </row>
    <row r="7533" spans="1:18" s="81" customFormat="1" x14ac:dyDescent="0.2">
      <c r="A7533"/>
      <c r="B7533"/>
      <c r="C7533"/>
      <c r="D7533"/>
      <c r="E7533"/>
      <c r="F7533"/>
      <c r="G7533"/>
      <c r="H7533"/>
      <c r="I7533"/>
      <c r="J7533"/>
      <c r="K7533"/>
      <c r="L7533"/>
      <c r="M7533"/>
      <c r="N7533" s="117"/>
      <c r="O7533" s="117"/>
      <c r="P7533" s="117"/>
      <c r="Q7533" s="117"/>
      <c r="R7533" s="117"/>
    </row>
    <row r="7534" spans="1:18" s="81" customFormat="1" x14ac:dyDescent="0.2">
      <c r="A7534"/>
      <c r="B7534"/>
      <c r="C7534"/>
      <c r="D7534"/>
      <c r="E7534"/>
      <c r="F7534"/>
      <c r="G7534"/>
      <c r="H7534"/>
      <c r="I7534"/>
      <c r="J7534"/>
      <c r="K7534"/>
      <c r="L7534"/>
      <c r="M7534"/>
      <c r="N7534" s="117"/>
      <c r="O7534" s="117"/>
      <c r="P7534" s="117"/>
      <c r="Q7534" s="117"/>
      <c r="R7534" s="117"/>
    </row>
    <row r="7535" spans="1:18" s="81" customFormat="1" x14ac:dyDescent="0.2">
      <c r="A7535"/>
      <c r="B7535"/>
      <c r="C7535"/>
      <c r="D7535"/>
      <c r="E7535"/>
      <c r="F7535"/>
      <c r="G7535"/>
      <c r="H7535"/>
      <c r="I7535"/>
      <c r="J7535"/>
      <c r="K7535"/>
      <c r="L7535"/>
      <c r="M7535"/>
      <c r="N7535" s="117"/>
      <c r="O7535" s="117"/>
      <c r="P7535" s="117"/>
      <c r="Q7535" s="117"/>
      <c r="R7535" s="117"/>
    </row>
    <row r="7536" spans="1:18" s="81" customFormat="1" x14ac:dyDescent="0.2">
      <c r="A7536"/>
      <c r="B7536"/>
      <c r="C7536"/>
      <c r="D7536"/>
      <c r="E7536"/>
      <c r="F7536"/>
      <c r="G7536"/>
      <c r="H7536"/>
      <c r="I7536"/>
      <c r="J7536"/>
      <c r="K7536"/>
      <c r="L7536"/>
      <c r="M7536"/>
      <c r="N7536" s="117"/>
      <c r="O7536" s="117"/>
      <c r="P7536" s="117"/>
      <c r="Q7536" s="117"/>
      <c r="R7536" s="117"/>
    </row>
    <row r="7537" spans="1:18" s="81" customFormat="1" x14ac:dyDescent="0.2">
      <c r="A7537"/>
      <c r="B7537"/>
      <c r="C7537"/>
      <c r="D7537"/>
      <c r="E7537"/>
      <c r="F7537"/>
      <c r="G7537"/>
      <c r="H7537"/>
      <c r="I7537"/>
      <c r="J7537"/>
      <c r="K7537"/>
      <c r="L7537"/>
      <c r="M7537"/>
      <c r="N7537" s="117"/>
      <c r="O7537" s="117"/>
      <c r="P7537" s="117"/>
      <c r="Q7537" s="117"/>
      <c r="R7537" s="117"/>
    </row>
    <row r="7538" spans="1:18" s="81" customFormat="1" x14ac:dyDescent="0.2">
      <c r="A7538"/>
      <c r="B7538"/>
      <c r="C7538"/>
      <c r="D7538"/>
      <c r="E7538"/>
      <c r="F7538"/>
      <c r="G7538"/>
      <c r="H7538"/>
      <c r="I7538"/>
      <c r="J7538"/>
      <c r="K7538"/>
      <c r="L7538"/>
      <c r="M7538"/>
      <c r="N7538" s="117"/>
      <c r="O7538" s="117"/>
      <c r="P7538" s="117"/>
      <c r="Q7538" s="117"/>
      <c r="R7538" s="117"/>
    </row>
    <row r="7539" spans="1:18" s="81" customFormat="1" x14ac:dyDescent="0.2">
      <c r="A7539"/>
      <c r="B7539"/>
      <c r="C7539"/>
      <c r="D7539"/>
      <c r="E7539"/>
      <c r="F7539"/>
      <c r="G7539"/>
      <c r="H7539"/>
      <c r="I7539"/>
      <c r="J7539"/>
      <c r="K7539"/>
      <c r="L7539"/>
      <c r="M7539"/>
      <c r="N7539" s="117"/>
      <c r="O7539" s="117"/>
      <c r="P7539" s="117"/>
      <c r="Q7539" s="117"/>
      <c r="R7539" s="117"/>
    </row>
    <row r="7540" spans="1:18" s="81" customFormat="1" x14ac:dyDescent="0.2">
      <c r="A7540"/>
      <c r="B7540"/>
      <c r="C7540"/>
      <c r="D7540"/>
      <c r="E7540"/>
      <c r="F7540"/>
      <c r="G7540"/>
      <c r="H7540"/>
      <c r="I7540"/>
      <c r="J7540"/>
      <c r="K7540"/>
      <c r="L7540"/>
      <c r="M7540"/>
      <c r="N7540" s="117"/>
      <c r="O7540" s="117"/>
      <c r="P7540" s="117"/>
      <c r="Q7540" s="117"/>
      <c r="R7540" s="117"/>
    </row>
    <row r="7541" spans="1:18" s="81" customFormat="1" x14ac:dyDescent="0.2">
      <c r="A7541"/>
      <c r="B7541"/>
      <c r="C7541"/>
      <c r="D7541"/>
      <c r="E7541"/>
      <c r="F7541"/>
      <c r="G7541"/>
      <c r="H7541"/>
      <c r="I7541"/>
      <c r="J7541"/>
      <c r="K7541"/>
      <c r="L7541"/>
      <c r="M7541"/>
      <c r="N7541" s="117"/>
      <c r="O7541" s="117"/>
      <c r="P7541" s="117"/>
      <c r="Q7541" s="117"/>
      <c r="R7541" s="117"/>
    </row>
    <row r="7542" spans="1:18" s="81" customFormat="1" x14ac:dyDescent="0.2">
      <c r="A7542"/>
      <c r="B7542"/>
      <c r="C7542"/>
      <c r="D7542"/>
      <c r="E7542"/>
      <c r="F7542"/>
      <c r="G7542"/>
      <c r="H7542"/>
      <c r="I7542"/>
      <c r="J7542"/>
      <c r="K7542"/>
      <c r="L7542"/>
      <c r="M7542"/>
      <c r="N7542" s="117"/>
      <c r="O7542" s="117"/>
      <c r="P7542" s="117"/>
      <c r="Q7542" s="117"/>
      <c r="R7542" s="117"/>
    </row>
    <row r="7543" spans="1:18" s="81" customFormat="1" x14ac:dyDescent="0.2">
      <c r="A7543"/>
      <c r="B7543"/>
      <c r="C7543"/>
      <c r="D7543"/>
      <c r="E7543"/>
      <c r="F7543"/>
      <c r="G7543"/>
      <c r="H7543"/>
      <c r="I7543"/>
      <c r="J7543"/>
      <c r="K7543"/>
      <c r="L7543"/>
      <c r="M7543"/>
      <c r="N7543" s="117"/>
      <c r="O7543" s="117"/>
      <c r="P7543" s="117"/>
      <c r="Q7543" s="117"/>
      <c r="R7543" s="117"/>
    </row>
    <row r="7544" spans="1:18" s="81" customFormat="1" x14ac:dyDescent="0.2">
      <c r="A7544"/>
      <c r="B7544"/>
      <c r="C7544"/>
      <c r="D7544"/>
      <c r="E7544"/>
      <c r="F7544"/>
      <c r="G7544"/>
      <c r="H7544"/>
      <c r="I7544"/>
      <c r="J7544"/>
      <c r="K7544"/>
      <c r="L7544"/>
      <c r="M7544"/>
      <c r="N7544" s="117"/>
      <c r="O7544" s="117"/>
      <c r="P7544" s="117"/>
      <c r="Q7544" s="117"/>
      <c r="R7544" s="117"/>
    </row>
    <row r="7545" spans="1:18" s="81" customFormat="1" x14ac:dyDescent="0.2">
      <c r="A7545"/>
      <c r="B7545"/>
      <c r="C7545"/>
      <c r="D7545"/>
      <c r="E7545"/>
      <c r="F7545"/>
      <c r="G7545"/>
      <c r="H7545"/>
      <c r="I7545"/>
      <c r="J7545"/>
      <c r="K7545"/>
      <c r="L7545"/>
      <c r="M7545"/>
      <c r="N7545" s="117"/>
      <c r="O7545" s="117"/>
      <c r="P7545" s="117"/>
      <c r="Q7545" s="117"/>
      <c r="R7545" s="117"/>
    </row>
    <row r="7546" spans="1:18" s="81" customFormat="1" x14ac:dyDescent="0.2">
      <c r="A7546"/>
      <c r="B7546"/>
      <c r="C7546"/>
      <c r="D7546"/>
      <c r="E7546"/>
      <c r="F7546"/>
      <c r="G7546"/>
      <c r="H7546"/>
      <c r="I7546"/>
      <c r="J7546"/>
      <c r="K7546"/>
      <c r="L7546"/>
      <c r="M7546"/>
      <c r="N7546" s="117"/>
      <c r="O7546" s="117"/>
      <c r="P7546" s="117"/>
      <c r="Q7546" s="117"/>
      <c r="R7546" s="117"/>
    </row>
    <row r="7547" spans="1:18" s="81" customFormat="1" x14ac:dyDescent="0.2">
      <c r="A7547"/>
      <c r="B7547"/>
      <c r="C7547"/>
      <c r="D7547"/>
      <c r="E7547"/>
      <c r="F7547"/>
      <c r="G7547"/>
      <c r="H7547"/>
      <c r="I7547"/>
      <c r="J7547"/>
      <c r="K7547"/>
      <c r="L7547"/>
      <c r="M7547"/>
      <c r="N7547" s="117"/>
      <c r="O7547" s="117"/>
      <c r="P7547" s="117"/>
      <c r="Q7547" s="117"/>
      <c r="R7547" s="117"/>
    </row>
    <row r="7548" spans="1:18" s="81" customFormat="1" x14ac:dyDescent="0.2">
      <c r="A7548"/>
      <c r="B7548"/>
      <c r="C7548"/>
      <c r="D7548"/>
      <c r="E7548"/>
      <c r="F7548"/>
      <c r="G7548"/>
      <c r="H7548"/>
      <c r="I7548"/>
      <c r="J7548"/>
      <c r="K7548"/>
      <c r="L7548"/>
      <c r="M7548"/>
      <c r="N7548" s="117"/>
      <c r="O7548" s="117"/>
      <c r="P7548" s="117"/>
      <c r="Q7548" s="117"/>
      <c r="R7548" s="117"/>
    </row>
    <row r="7549" spans="1:18" s="81" customFormat="1" x14ac:dyDescent="0.2">
      <c r="A7549"/>
      <c r="B7549"/>
      <c r="C7549"/>
      <c r="D7549"/>
      <c r="E7549"/>
      <c r="F7549"/>
      <c r="G7549"/>
      <c r="H7549"/>
      <c r="I7549"/>
      <c r="J7549"/>
      <c r="K7549"/>
      <c r="L7549"/>
      <c r="M7549"/>
      <c r="N7549" s="117"/>
      <c r="O7549" s="117"/>
      <c r="P7549" s="117"/>
      <c r="Q7549" s="117"/>
      <c r="R7549" s="117"/>
    </row>
    <row r="7550" spans="1:18" s="81" customFormat="1" x14ac:dyDescent="0.2">
      <c r="A7550"/>
      <c r="B7550"/>
      <c r="C7550"/>
      <c r="D7550"/>
      <c r="E7550"/>
      <c r="F7550"/>
      <c r="G7550"/>
      <c r="H7550"/>
      <c r="I7550"/>
      <c r="J7550"/>
      <c r="K7550"/>
      <c r="L7550"/>
      <c r="M7550"/>
      <c r="N7550" s="117"/>
      <c r="O7550" s="117"/>
      <c r="P7550" s="117"/>
      <c r="Q7550" s="117"/>
      <c r="R7550" s="117"/>
    </row>
    <row r="7551" spans="1:18" s="81" customFormat="1" x14ac:dyDescent="0.2">
      <c r="A7551"/>
      <c r="B7551"/>
      <c r="C7551"/>
      <c r="D7551"/>
      <c r="E7551"/>
      <c r="F7551"/>
      <c r="G7551"/>
      <c r="H7551"/>
      <c r="I7551"/>
      <c r="J7551"/>
      <c r="K7551"/>
      <c r="L7551"/>
      <c r="M7551"/>
      <c r="N7551" s="117"/>
      <c r="O7551" s="117"/>
      <c r="P7551" s="117"/>
      <c r="Q7551" s="117"/>
      <c r="R7551" s="117"/>
    </row>
    <row r="7552" spans="1:18" s="81" customFormat="1" x14ac:dyDescent="0.2">
      <c r="A7552"/>
      <c r="B7552"/>
      <c r="C7552"/>
      <c r="D7552"/>
      <c r="E7552"/>
      <c r="F7552"/>
      <c r="G7552"/>
      <c r="H7552"/>
      <c r="I7552"/>
      <c r="J7552"/>
      <c r="K7552"/>
      <c r="L7552"/>
      <c r="M7552"/>
      <c r="N7552" s="117"/>
      <c r="O7552" s="117"/>
      <c r="P7552" s="117"/>
      <c r="Q7552" s="117"/>
      <c r="R7552" s="117"/>
    </row>
    <row r="7553" spans="1:18" s="81" customFormat="1" x14ac:dyDescent="0.2">
      <c r="A7553"/>
      <c r="B7553"/>
      <c r="C7553"/>
      <c r="D7553"/>
      <c r="E7553"/>
      <c r="F7553"/>
      <c r="G7553"/>
      <c r="H7553"/>
      <c r="I7553"/>
      <c r="J7553"/>
      <c r="K7553"/>
      <c r="L7553"/>
      <c r="M7553"/>
      <c r="N7553" s="117"/>
      <c r="O7553" s="117"/>
      <c r="P7553" s="117"/>
      <c r="Q7553" s="117"/>
      <c r="R7553" s="117"/>
    </row>
    <row r="7554" spans="1:18" s="81" customFormat="1" x14ac:dyDescent="0.2">
      <c r="A7554"/>
      <c r="B7554"/>
      <c r="C7554"/>
      <c r="D7554"/>
      <c r="E7554"/>
      <c r="F7554"/>
      <c r="G7554"/>
      <c r="H7554"/>
      <c r="I7554"/>
      <c r="J7554"/>
      <c r="K7554"/>
      <c r="L7554"/>
      <c r="M7554"/>
      <c r="N7554" s="117"/>
      <c r="O7554" s="117"/>
      <c r="P7554" s="117"/>
      <c r="Q7554" s="117"/>
      <c r="R7554" s="117"/>
    </row>
    <row r="7555" spans="1:18" s="81" customFormat="1" x14ac:dyDescent="0.2">
      <c r="A7555"/>
      <c r="B7555"/>
      <c r="C7555"/>
      <c r="D7555"/>
      <c r="E7555"/>
      <c r="F7555"/>
      <c r="G7555"/>
      <c r="H7555"/>
      <c r="I7555"/>
      <c r="J7555"/>
      <c r="K7555"/>
      <c r="L7555"/>
      <c r="M7555"/>
      <c r="N7555" s="117"/>
      <c r="O7555" s="117"/>
      <c r="P7555" s="117"/>
      <c r="Q7555" s="117"/>
      <c r="R7555" s="117"/>
    </row>
    <row r="7556" spans="1:18" s="81" customFormat="1" x14ac:dyDescent="0.2">
      <c r="A7556"/>
      <c r="B7556"/>
      <c r="C7556"/>
      <c r="D7556"/>
      <c r="E7556"/>
      <c r="F7556"/>
      <c r="G7556"/>
      <c r="H7556"/>
      <c r="I7556"/>
      <c r="J7556"/>
      <c r="K7556"/>
      <c r="L7556"/>
      <c r="M7556"/>
      <c r="N7556" s="117"/>
      <c r="O7556" s="117"/>
      <c r="P7556" s="117"/>
      <c r="Q7556" s="117"/>
      <c r="R7556" s="117"/>
    </row>
    <row r="7557" spans="1:18" s="81" customFormat="1" x14ac:dyDescent="0.2">
      <c r="A7557"/>
      <c r="B7557"/>
      <c r="C7557"/>
      <c r="D7557"/>
      <c r="E7557"/>
      <c r="F7557"/>
      <c r="G7557"/>
      <c r="H7557"/>
      <c r="I7557"/>
      <c r="J7557"/>
      <c r="K7557"/>
      <c r="L7557"/>
      <c r="M7557"/>
      <c r="N7557" s="117"/>
      <c r="O7557" s="117"/>
      <c r="P7557" s="117"/>
      <c r="Q7557" s="117"/>
      <c r="R7557" s="117"/>
    </row>
    <row r="7558" spans="1:18" s="81" customFormat="1" x14ac:dyDescent="0.2">
      <c r="A7558"/>
      <c r="B7558"/>
      <c r="C7558"/>
      <c r="D7558"/>
      <c r="E7558"/>
      <c r="F7558"/>
      <c r="G7558"/>
      <c r="H7558"/>
      <c r="I7558"/>
      <c r="J7558"/>
      <c r="K7558"/>
      <c r="L7558"/>
      <c r="M7558"/>
      <c r="N7558" s="117"/>
      <c r="O7558" s="117"/>
      <c r="P7558" s="117"/>
      <c r="Q7558" s="117"/>
      <c r="R7558" s="117"/>
    </row>
    <row r="7559" spans="1:18" s="81" customFormat="1" x14ac:dyDescent="0.2">
      <c r="A7559"/>
      <c r="B7559"/>
      <c r="C7559"/>
      <c r="D7559"/>
      <c r="E7559"/>
      <c r="F7559"/>
      <c r="G7559"/>
      <c r="H7559"/>
      <c r="I7559"/>
      <c r="J7559"/>
      <c r="K7559"/>
      <c r="L7559"/>
      <c r="M7559"/>
      <c r="N7559" s="117"/>
      <c r="O7559" s="117"/>
      <c r="P7559" s="117"/>
      <c r="Q7559" s="117"/>
      <c r="R7559" s="117"/>
    </row>
    <row r="7560" spans="1:18" s="81" customFormat="1" x14ac:dyDescent="0.2">
      <c r="A7560"/>
      <c r="B7560"/>
      <c r="C7560"/>
      <c r="D7560"/>
      <c r="E7560"/>
      <c r="F7560"/>
      <c r="G7560"/>
      <c r="H7560"/>
      <c r="I7560"/>
      <c r="J7560"/>
      <c r="K7560"/>
      <c r="L7560"/>
      <c r="M7560"/>
      <c r="N7560" s="117"/>
      <c r="O7560" s="117"/>
      <c r="P7560" s="117"/>
      <c r="Q7560" s="117"/>
      <c r="R7560" s="117"/>
    </row>
    <row r="7561" spans="1:18" s="81" customFormat="1" x14ac:dyDescent="0.2">
      <c r="A7561"/>
      <c r="B7561"/>
      <c r="C7561"/>
      <c r="D7561"/>
      <c r="E7561"/>
      <c r="F7561"/>
      <c r="G7561"/>
      <c r="H7561"/>
      <c r="I7561"/>
      <c r="J7561"/>
      <c r="K7561"/>
      <c r="L7561"/>
      <c r="M7561"/>
      <c r="N7561" s="117"/>
      <c r="O7561" s="117"/>
      <c r="P7561" s="117"/>
      <c r="Q7561" s="117"/>
      <c r="R7561" s="117"/>
    </row>
    <row r="7562" spans="1:18" s="81" customFormat="1" x14ac:dyDescent="0.2">
      <c r="A7562"/>
      <c r="B7562"/>
      <c r="C7562"/>
      <c r="D7562"/>
      <c r="E7562"/>
      <c r="F7562"/>
      <c r="G7562"/>
      <c r="H7562"/>
      <c r="I7562"/>
      <c r="J7562"/>
      <c r="K7562"/>
      <c r="L7562"/>
      <c r="M7562"/>
      <c r="N7562" s="117"/>
      <c r="O7562" s="117"/>
      <c r="P7562" s="117"/>
      <c r="Q7562" s="117"/>
      <c r="R7562" s="117"/>
    </row>
    <row r="7563" spans="1:18" s="81" customFormat="1" x14ac:dyDescent="0.2">
      <c r="A7563"/>
      <c r="B7563"/>
      <c r="C7563"/>
      <c r="D7563"/>
      <c r="E7563"/>
      <c r="F7563"/>
      <c r="G7563"/>
      <c r="H7563"/>
      <c r="I7563"/>
      <c r="J7563"/>
      <c r="K7563"/>
      <c r="L7563"/>
      <c r="M7563"/>
      <c r="N7563" s="117"/>
      <c r="O7563" s="117"/>
      <c r="P7563" s="117"/>
      <c r="Q7563" s="117"/>
      <c r="R7563" s="117"/>
    </row>
    <row r="7564" spans="1:18" s="81" customFormat="1" x14ac:dyDescent="0.2">
      <c r="A7564"/>
      <c r="B7564"/>
      <c r="C7564"/>
      <c r="D7564"/>
      <c r="E7564"/>
      <c r="F7564"/>
      <c r="G7564"/>
      <c r="H7564"/>
      <c r="I7564"/>
      <c r="J7564"/>
      <c r="K7564"/>
      <c r="L7564"/>
      <c r="M7564"/>
      <c r="N7564" s="117"/>
      <c r="O7564" s="117"/>
      <c r="P7564" s="117"/>
      <c r="Q7564" s="117"/>
      <c r="R7564" s="117"/>
    </row>
    <row r="7565" spans="1:18" s="81" customFormat="1" x14ac:dyDescent="0.2">
      <c r="A7565"/>
      <c r="B7565"/>
      <c r="C7565"/>
      <c r="D7565"/>
      <c r="E7565"/>
      <c r="F7565"/>
      <c r="G7565"/>
      <c r="H7565"/>
      <c r="I7565"/>
      <c r="J7565"/>
      <c r="K7565"/>
      <c r="L7565"/>
      <c r="M7565"/>
      <c r="N7565" s="117"/>
      <c r="O7565" s="117"/>
      <c r="P7565" s="117"/>
      <c r="Q7565" s="117"/>
      <c r="R7565" s="117"/>
    </row>
    <row r="7566" spans="1:18" s="81" customFormat="1" x14ac:dyDescent="0.2">
      <c r="A7566"/>
      <c r="B7566"/>
      <c r="C7566"/>
      <c r="D7566"/>
      <c r="E7566"/>
      <c r="F7566"/>
      <c r="G7566"/>
      <c r="H7566"/>
      <c r="I7566"/>
      <c r="J7566"/>
      <c r="K7566"/>
      <c r="L7566"/>
      <c r="M7566"/>
      <c r="N7566" s="117"/>
      <c r="O7566" s="117"/>
      <c r="P7566" s="117"/>
      <c r="Q7566" s="117"/>
      <c r="R7566" s="117"/>
    </row>
    <row r="7567" spans="1:18" s="81" customFormat="1" x14ac:dyDescent="0.2">
      <c r="A7567"/>
      <c r="B7567"/>
      <c r="C7567"/>
      <c r="D7567"/>
      <c r="E7567"/>
      <c r="F7567"/>
      <c r="G7567"/>
      <c r="H7567"/>
      <c r="I7567"/>
      <c r="J7567"/>
      <c r="K7567"/>
      <c r="L7567"/>
      <c r="M7567"/>
      <c r="N7567" s="117"/>
      <c r="O7567" s="117"/>
      <c r="P7567" s="117"/>
      <c r="Q7567" s="117"/>
      <c r="R7567" s="117"/>
    </row>
    <row r="7568" spans="1:18" s="81" customFormat="1" x14ac:dyDescent="0.2">
      <c r="A7568"/>
      <c r="B7568"/>
      <c r="C7568"/>
      <c r="D7568"/>
      <c r="E7568"/>
      <c r="F7568"/>
      <c r="G7568"/>
      <c r="H7568"/>
      <c r="I7568"/>
      <c r="J7568"/>
      <c r="K7568"/>
      <c r="L7568"/>
      <c r="M7568"/>
      <c r="N7568" s="117"/>
      <c r="O7568" s="117"/>
      <c r="P7568" s="117"/>
      <c r="Q7568" s="117"/>
      <c r="R7568" s="117"/>
    </row>
    <row r="7569" spans="1:18" s="81" customFormat="1" x14ac:dyDescent="0.2">
      <c r="A7569"/>
      <c r="B7569"/>
      <c r="C7569"/>
      <c r="D7569"/>
      <c r="E7569"/>
      <c r="F7569"/>
      <c r="G7569"/>
      <c r="H7569"/>
      <c r="I7569"/>
      <c r="J7569"/>
      <c r="K7569"/>
      <c r="L7569"/>
      <c r="M7569"/>
      <c r="N7569" s="117"/>
      <c r="O7569" s="117"/>
      <c r="P7569" s="117"/>
      <c r="Q7569" s="117"/>
      <c r="R7569" s="117"/>
    </row>
    <row r="7570" spans="1:18" s="81" customFormat="1" x14ac:dyDescent="0.2">
      <c r="A7570"/>
      <c r="B7570"/>
      <c r="C7570"/>
      <c r="D7570"/>
      <c r="E7570"/>
      <c r="F7570"/>
      <c r="G7570"/>
      <c r="H7570"/>
      <c r="I7570"/>
      <c r="J7570"/>
      <c r="K7570"/>
      <c r="L7570"/>
      <c r="M7570"/>
      <c r="N7570" s="117"/>
      <c r="O7570" s="117"/>
      <c r="P7570" s="117"/>
      <c r="Q7570" s="117"/>
      <c r="R7570" s="117"/>
    </row>
    <row r="7571" spans="1:18" s="81" customFormat="1" x14ac:dyDescent="0.2">
      <c r="A7571"/>
      <c r="B7571"/>
      <c r="C7571"/>
      <c r="D7571"/>
      <c r="E7571"/>
      <c r="F7571"/>
      <c r="G7571"/>
      <c r="H7571"/>
      <c r="I7571"/>
      <c r="J7571"/>
      <c r="K7571"/>
      <c r="L7571"/>
      <c r="M7571"/>
      <c r="N7571" s="117"/>
      <c r="O7571" s="117"/>
      <c r="P7571" s="117"/>
      <c r="Q7571" s="117"/>
      <c r="R7571" s="117"/>
    </row>
    <row r="7572" spans="1:18" s="81" customFormat="1" x14ac:dyDescent="0.2">
      <c r="A7572"/>
      <c r="B7572"/>
      <c r="C7572"/>
      <c r="D7572"/>
      <c r="E7572"/>
      <c r="F7572"/>
      <c r="G7572"/>
      <c r="H7572"/>
      <c r="I7572"/>
      <c r="J7572"/>
      <c r="K7572"/>
      <c r="L7572"/>
      <c r="M7572"/>
      <c r="N7572" s="117"/>
      <c r="O7572" s="117"/>
      <c r="P7572" s="117"/>
      <c r="Q7572" s="117"/>
      <c r="R7572" s="117"/>
    </row>
    <row r="7573" spans="1:18" s="81" customFormat="1" x14ac:dyDescent="0.2">
      <c r="A7573"/>
      <c r="B7573"/>
      <c r="C7573"/>
      <c r="D7573"/>
      <c r="E7573"/>
      <c r="F7573"/>
      <c r="G7573"/>
      <c r="H7573"/>
      <c r="I7573"/>
      <c r="J7573"/>
      <c r="K7573"/>
      <c r="L7573"/>
      <c r="M7573"/>
      <c r="N7573" s="117"/>
      <c r="O7573" s="117"/>
      <c r="P7573" s="117"/>
      <c r="Q7573" s="117"/>
      <c r="R7573" s="117"/>
    </row>
    <row r="7574" spans="1:18" s="81" customFormat="1" x14ac:dyDescent="0.2">
      <c r="A7574"/>
      <c r="B7574"/>
      <c r="C7574"/>
      <c r="D7574"/>
      <c r="E7574"/>
      <c r="F7574"/>
      <c r="G7574"/>
      <c r="H7574"/>
      <c r="I7574"/>
      <c r="J7574"/>
      <c r="K7574"/>
      <c r="L7574"/>
      <c r="M7574"/>
      <c r="N7574" s="117"/>
      <c r="O7574" s="117"/>
      <c r="P7574" s="117"/>
      <c r="Q7574" s="117"/>
      <c r="R7574" s="117"/>
    </row>
    <row r="7575" spans="1:18" s="81" customFormat="1" x14ac:dyDescent="0.2">
      <c r="A7575"/>
      <c r="B7575"/>
      <c r="C7575"/>
      <c r="D7575"/>
      <c r="E7575"/>
      <c r="F7575"/>
      <c r="G7575"/>
      <c r="H7575"/>
      <c r="I7575"/>
      <c r="J7575"/>
      <c r="K7575"/>
      <c r="L7575"/>
      <c r="M7575"/>
      <c r="N7575" s="117"/>
      <c r="O7575" s="117"/>
      <c r="P7575" s="117"/>
      <c r="Q7575" s="117"/>
      <c r="R7575" s="117"/>
    </row>
    <row r="7576" spans="1:18" s="81" customFormat="1" x14ac:dyDescent="0.2">
      <c r="A7576"/>
      <c r="B7576"/>
      <c r="C7576"/>
      <c r="D7576"/>
      <c r="E7576"/>
      <c r="F7576"/>
      <c r="G7576"/>
      <c r="H7576"/>
      <c r="I7576"/>
      <c r="J7576"/>
      <c r="K7576"/>
      <c r="L7576"/>
      <c r="M7576"/>
      <c r="N7576" s="117"/>
      <c r="O7576" s="117"/>
      <c r="P7576" s="117"/>
      <c r="Q7576" s="117"/>
      <c r="R7576" s="117"/>
    </row>
    <row r="7577" spans="1:18" s="81" customFormat="1" x14ac:dyDescent="0.2">
      <c r="A7577"/>
      <c r="B7577"/>
      <c r="C7577"/>
      <c r="D7577"/>
      <c r="E7577"/>
      <c r="F7577"/>
      <c r="G7577"/>
      <c r="H7577"/>
      <c r="I7577"/>
      <c r="J7577"/>
      <c r="K7577"/>
      <c r="L7577"/>
      <c r="M7577"/>
      <c r="N7577" s="117"/>
      <c r="O7577" s="117"/>
      <c r="P7577" s="117"/>
      <c r="Q7577" s="117"/>
      <c r="R7577" s="117"/>
    </row>
    <row r="7578" spans="1:18" s="81" customFormat="1" x14ac:dyDescent="0.2">
      <c r="A7578"/>
      <c r="B7578"/>
      <c r="C7578"/>
      <c r="D7578"/>
      <c r="E7578"/>
      <c r="F7578"/>
      <c r="G7578"/>
      <c r="H7578"/>
      <c r="I7578"/>
      <c r="J7578"/>
      <c r="K7578"/>
      <c r="L7578"/>
      <c r="M7578"/>
      <c r="N7578" s="117"/>
      <c r="O7578" s="117"/>
      <c r="P7578" s="117"/>
      <c r="Q7578" s="117"/>
      <c r="R7578" s="117"/>
    </row>
    <row r="7579" spans="1:18" s="81" customFormat="1" x14ac:dyDescent="0.2">
      <c r="A7579"/>
      <c r="B7579"/>
      <c r="C7579"/>
      <c r="D7579"/>
      <c r="E7579"/>
      <c r="F7579"/>
      <c r="G7579"/>
      <c r="H7579"/>
      <c r="I7579"/>
      <c r="J7579"/>
      <c r="K7579"/>
      <c r="L7579"/>
      <c r="M7579"/>
      <c r="N7579" s="117"/>
      <c r="O7579" s="117"/>
      <c r="P7579" s="117"/>
      <c r="Q7579" s="117"/>
      <c r="R7579" s="117"/>
    </row>
    <row r="7580" spans="1:18" s="81" customFormat="1" x14ac:dyDescent="0.2">
      <c r="A7580"/>
      <c r="B7580"/>
      <c r="C7580"/>
      <c r="D7580"/>
      <c r="E7580"/>
      <c r="F7580"/>
      <c r="G7580"/>
      <c r="H7580"/>
      <c r="I7580"/>
      <c r="J7580"/>
      <c r="K7580"/>
      <c r="L7580"/>
      <c r="M7580"/>
      <c r="N7580" s="117"/>
      <c r="O7580" s="117"/>
      <c r="P7580" s="117"/>
      <c r="Q7580" s="117"/>
      <c r="R7580" s="117"/>
    </row>
    <row r="7581" spans="1:18" s="81" customFormat="1" x14ac:dyDescent="0.2">
      <c r="A7581"/>
      <c r="B7581"/>
      <c r="C7581"/>
      <c r="D7581"/>
      <c r="E7581"/>
      <c r="F7581"/>
      <c r="G7581"/>
      <c r="H7581"/>
      <c r="I7581"/>
      <c r="J7581"/>
      <c r="K7581"/>
      <c r="L7581"/>
      <c r="M7581"/>
      <c r="N7581" s="117"/>
      <c r="O7581" s="117"/>
      <c r="P7581" s="117"/>
      <c r="Q7581" s="117"/>
      <c r="R7581" s="117"/>
    </row>
    <row r="7582" spans="1:18" s="81" customFormat="1" x14ac:dyDescent="0.2">
      <c r="A7582"/>
      <c r="B7582"/>
      <c r="C7582"/>
      <c r="D7582"/>
      <c r="E7582"/>
      <c r="F7582"/>
      <c r="G7582"/>
      <c r="H7582"/>
      <c r="I7582"/>
      <c r="J7582"/>
      <c r="K7582"/>
      <c r="L7582"/>
      <c r="M7582"/>
      <c r="N7582" s="117"/>
      <c r="O7582" s="117"/>
      <c r="P7582" s="117"/>
      <c r="Q7582" s="117"/>
      <c r="R7582" s="117"/>
    </row>
    <row r="7583" spans="1:18" s="81" customFormat="1" x14ac:dyDescent="0.2">
      <c r="A7583"/>
      <c r="B7583"/>
      <c r="C7583"/>
      <c r="D7583"/>
      <c r="E7583"/>
      <c r="F7583"/>
      <c r="G7583"/>
      <c r="H7583"/>
      <c r="I7583"/>
      <c r="J7583"/>
      <c r="K7583"/>
      <c r="L7583"/>
      <c r="M7583"/>
      <c r="N7583" s="117"/>
      <c r="O7583" s="117"/>
      <c r="P7583" s="117"/>
      <c r="Q7583" s="117"/>
      <c r="R7583" s="117"/>
    </row>
    <row r="7584" spans="1:18" s="81" customFormat="1" x14ac:dyDescent="0.2">
      <c r="A7584"/>
      <c r="B7584"/>
      <c r="C7584"/>
      <c r="D7584"/>
      <c r="E7584"/>
      <c r="F7584"/>
      <c r="G7584"/>
      <c r="H7584"/>
      <c r="I7584"/>
      <c r="J7584"/>
      <c r="K7584"/>
      <c r="L7584"/>
      <c r="M7584"/>
      <c r="N7584" s="117"/>
      <c r="O7584" s="117"/>
      <c r="P7584" s="117"/>
      <c r="Q7584" s="117"/>
      <c r="R7584" s="117"/>
    </row>
    <row r="7585" spans="1:18" s="81" customFormat="1" x14ac:dyDescent="0.2">
      <c r="A7585"/>
      <c r="B7585"/>
      <c r="C7585"/>
      <c r="D7585"/>
      <c r="E7585"/>
      <c r="F7585"/>
      <c r="G7585"/>
      <c r="H7585"/>
      <c r="I7585"/>
      <c r="J7585"/>
      <c r="K7585"/>
      <c r="L7585"/>
      <c r="M7585"/>
      <c r="N7585" s="117"/>
      <c r="O7585" s="117"/>
      <c r="P7585" s="117"/>
      <c r="Q7585" s="117"/>
      <c r="R7585" s="117"/>
    </row>
    <row r="7586" spans="1:18" s="81" customFormat="1" x14ac:dyDescent="0.2">
      <c r="A7586"/>
      <c r="B7586"/>
      <c r="C7586"/>
      <c r="D7586"/>
      <c r="E7586"/>
      <c r="F7586"/>
      <c r="G7586"/>
      <c r="H7586"/>
      <c r="I7586"/>
      <c r="J7586"/>
      <c r="K7586"/>
      <c r="L7586"/>
      <c r="M7586"/>
      <c r="N7586" s="117"/>
      <c r="O7586" s="117"/>
      <c r="P7586" s="117"/>
      <c r="Q7586" s="117"/>
      <c r="R7586" s="117"/>
    </row>
    <row r="7587" spans="1:18" s="81" customFormat="1" x14ac:dyDescent="0.2">
      <c r="A7587"/>
      <c r="B7587"/>
      <c r="C7587"/>
      <c r="D7587"/>
      <c r="E7587"/>
      <c r="F7587"/>
      <c r="G7587"/>
      <c r="H7587"/>
      <c r="I7587"/>
      <c r="J7587"/>
      <c r="K7587"/>
      <c r="L7587"/>
      <c r="M7587"/>
      <c r="N7587" s="117"/>
      <c r="O7587" s="117"/>
      <c r="P7587" s="117"/>
      <c r="Q7587" s="117"/>
      <c r="R7587" s="117"/>
    </row>
    <row r="7588" spans="1:18" s="81" customFormat="1" x14ac:dyDescent="0.2">
      <c r="A7588"/>
      <c r="B7588"/>
      <c r="C7588"/>
      <c r="D7588"/>
      <c r="E7588"/>
      <c r="F7588"/>
      <c r="G7588"/>
      <c r="H7588"/>
      <c r="I7588"/>
      <c r="J7588"/>
      <c r="K7588"/>
      <c r="L7588"/>
      <c r="M7588"/>
      <c r="N7588" s="117"/>
      <c r="O7588" s="117"/>
      <c r="P7588" s="117"/>
      <c r="Q7588" s="117"/>
      <c r="R7588" s="117"/>
    </row>
    <row r="7589" spans="1:18" s="81" customFormat="1" x14ac:dyDescent="0.2">
      <c r="A7589"/>
      <c r="B7589"/>
      <c r="C7589"/>
      <c r="D7589"/>
      <c r="E7589"/>
      <c r="F7589"/>
      <c r="G7589"/>
      <c r="H7589"/>
      <c r="I7589"/>
      <c r="J7589"/>
      <c r="K7589"/>
      <c r="L7589"/>
      <c r="M7589"/>
      <c r="N7589" s="117"/>
      <c r="O7589" s="117"/>
      <c r="P7589" s="117"/>
      <c r="Q7589" s="117"/>
      <c r="R7589" s="117"/>
    </row>
    <row r="7590" spans="1:18" s="81" customFormat="1" x14ac:dyDescent="0.2">
      <c r="A7590"/>
      <c r="B7590"/>
      <c r="C7590"/>
      <c r="D7590"/>
      <c r="E7590"/>
      <c r="F7590"/>
      <c r="G7590"/>
      <c r="H7590"/>
      <c r="I7590"/>
      <c r="J7590"/>
      <c r="K7590"/>
      <c r="L7590"/>
      <c r="M7590"/>
      <c r="N7590" s="117"/>
      <c r="O7590" s="117"/>
      <c r="P7590" s="117"/>
      <c r="Q7590" s="117"/>
      <c r="R7590" s="117"/>
    </row>
    <row r="7591" spans="1:18" s="81" customFormat="1" x14ac:dyDescent="0.2">
      <c r="A7591"/>
      <c r="B7591"/>
      <c r="C7591"/>
      <c r="D7591"/>
      <c r="E7591"/>
      <c r="F7591"/>
      <c r="G7591"/>
      <c r="H7591"/>
      <c r="I7591"/>
      <c r="J7591"/>
      <c r="K7591"/>
      <c r="L7591"/>
      <c r="M7591"/>
      <c r="N7591" s="117"/>
      <c r="O7591" s="117"/>
      <c r="P7591" s="117"/>
      <c r="Q7591" s="117"/>
      <c r="R7591" s="117"/>
    </row>
    <row r="7592" spans="1:18" s="81" customFormat="1" x14ac:dyDescent="0.2">
      <c r="A7592"/>
      <c r="B7592"/>
      <c r="C7592"/>
      <c r="D7592"/>
      <c r="E7592"/>
      <c r="F7592"/>
      <c r="G7592"/>
      <c r="H7592"/>
      <c r="I7592"/>
      <c r="J7592"/>
      <c r="K7592"/>
      <c r="L7592"/>
      <c r="M7592"/>
      <c r="N7592" s="117"/>
      <c r="O7592" s="117"/>
      <c r="P7592" s="117"/>
      <c r="Q7592" s="117"/>
      <c r="R7592" s="117"/>
    </row>
    <row r="7593" spans="1:18" s="81" customFormat="1" x14ac:dyDescent="0.2">
      <c r="A7593"/>
      <c r="B7593"/>
      <c r="C7593"/>
      <c r="D7593"/>
      <c r="E7593"/>
      <c r="F7593"/>
      <c r="G7593"/>
      <c r="H7593"/>
      <c r="I7593"/>
      <c r="J7593"/>
      <c r="K7593"/>
      <c r="L7593"/>
      <c r="M7593"/>
      <c r="N7593" s="117"/>
      <c r="O7593" s="117"/>
      <c r="P7593" s="117"/>
      <c r="Q7593" s="117"/>
      <c r="R7593" s="117"/>
    </row>
    <row r="7594" spans="1:18" s="81" customFormat="1" x14ac:dyDescent="0.2">
      <c r="A7594"/>
      <c r="B7594"/>
      <c r="C7594"/>
      <c r="D7594"/>
      <c r="E7594"/>
      <c r="F7594"/>
      <c r="G7594"/>
      <c r="H7594"/>
      <c r="I7594"/>
      <c r="J7594"/>
      <c r="K7594"/>
      <c r="L7594"/>
      <c r="M7594"/>
      <c r="N7594" s="117"/>
      <c r="O7594" s="117"/>
      <c r="P7594" s="117"/>
      <c r="Q7594" s="117"/>
      <c r="R7594" s="117"/>
    </row>
    <row r="7595" spans="1:18" s="81" customFormat="1" x14ac:dyDescent="0.2">
      <c r="A7595"/>
      <c r="B7595"/>
      <c r="C7595"/>
      <c r="D7595"/>
      <c r="E7595"/>
      <c r="F7595"/>
      <c r="G7595"/>
      <c r="H7595"/>
      <c r="I7595"/>
      <c r="J7595"/>
      <c r="K7595"/>
      <c r="L7595"/>
      <c r="M7595"/>
      <c r="N7595" s="117"/>
      <c r="O7595" s="117"/>
      <c r="P7595" s="117"/>
      <c r="Q7595" s="117"/>
      <c r="R7595" s="117"/>
    </row>
    <row r="7596" spans="1:18" s="81" customFormat="1" x14ac:dyDescent="0.2">
      <c r="A7596"/>
      <c r="B7596"/>
      <c r="C7596"/>
      <c r="D7596"/>
      <c r="E7596"/>
      <c r="F7596"/>
      <c r="G7596"/>
      <c r="H7596"/>
      <c r="I7596"/>
      <c r="J7596"/>
      <c r="K7596"/>
      <c r="L7596"/>
      <c r="M7596"/>
      <c r="N7596" s="117"/>
      <c r="O7596" s="117"/>
      <c r="P7596" s="117"/>
      <c r="Q7596" s="117"/>
      <c r="R7596" s="117"/>
    </row>
    <row r="7597" spans="1:18" s="81" customFormat="1" x14ac:dyDescent="0.2">
      <c r="A7597"/>
      <c r="B7597"/>
      <c r="C7597"/>
      <c r="D7597"/>
      <c r="E7597"/>
      <c r="F7597"/>
      <c r="G7597"/>
      <c r="H7597"/>
      <c r="I7597"/>
      <c r="J7597"/>
      <c r="K7597"/>
      <c r="L7597"/>
      <c r="M7597"/>
      <c r="N7597" s="117"/>
      <c r="O7597" s="117"/>
      <c r="P7597" s="117"/>
      <c r="Q7597" s="117"/>
      <c r="R7597" s="117"/>
    </row>
    <row r="7598" spans="1:18" s="81" customFormat="1" x14ac:dyDescent="0.2">
      <c r="A7598"/>
      <c r="B7598"/>
      <c r="C7598"/>
      <c r="D7598"/>
      <c r="E7598"/>
      <c r="F7598"/>
      <c r="G7598"/>
      <c r="H7598"/>
      <c r="I7598"/>
      <c r="J7598"/>
      <c r="K7598"/>
      <c r="L7598"/>
      <c r="M7598"/>
      <c r="N7598" s="117"/>
      <c r="O7598" s="117"/>
      <c r="P7598" s="117"/>
      <c r="Q7598" s="117"/>
      <c r="R7598" s="117"/>
    </row>
    <row r="7599" spans="1:18" s="81" customFormat="1" x14ac:dyDescent="0.2">
      <c r="A7599"/>
      <c r="B7599"/>
      <c r="C7599"/>
      <c r="D7599"/>
      <c r="E7599"/>
      <c r="F7599"/>
      <c r="G7599"/>
      <c r="H7599"/>
      <c r="I7599"/>
      <c r="J7599"/>
      <c r="K7599"/>
      <c r="L7599"/>
      <c r="M7599"/>
      <c r="N7599" s="117"/>
      <c r="O7599" s="117"/>
      <c r="P7599" s="117"/>
      <c r="Q7599" s="117"/>
      <c r="R7599" s="117"/>
    </row>
    <row r="7600" spans="1:18" s="81" customFormat="1" x14ac:dyDescent="0.2">
      <c r="A7600"/>
      <c r="B7600"/>
      <c r="C7600"/>
      <c r="D7600"/>
      <c r="E7600"/>
      <c r="F7600"/>
      <c r="G7600"/>
      <c r="H7600"/>
      <c r="I7600"/>
      <c r="J7600"/>
      <c r="K7600"/>
      <c r="L7600"/>
      <c r="M7600"/>
      <c r="N7600" s="117"/>
      <c r="O7600" s="117"/>
      <c r="P7600" s="117"/>
      <c r="Q7600" s="117"/>
      <c r="R7600" s="117"/>
    </row>
    <row r="7601" spans="1:18" s="81" customFormat="1" x14ac:dyDescent="0.2">
      <c r="A7601"/>
      <c r="B7601"/>
      <c r="C7601"/>
      <c r="D7601"/>
      <c r="E7601"/>
      <c r="F7601"/>
      <c r="G7601"/>
      <c r="H7601"/>
      <c r="I7601"/>
      <c r="J7601"/>
      <c r="K7601"/>
      <c r="L7601"/>
      <c r="M7601"/>
      <c r="N7601" s="117"/>
      <c r="O7601" s="117"/>
      <c r="P7601" s="117"/>
      <c r="Q7601" s="117"/>
      <c r="R7601" s="117"/>
    </row>
    <row r="7602" spans="1:18" s="81" customFormat="1" x14ac:dyDescent="0.2">
      <c r="A7602"/>
      <c r="B7602"/>
      <c r="C7602"/>
      <c r="D7602"/>
      <c r="E7602"/>
      <c r="F7602"/>
      <c r="G7602"/>
      <c r="H7602"/>
      <c r="I7602"/>
      <c r="J7602"/>
      <c r="K7602"/>
      <c r="L7602"/>
      <c r="M7602"/>
      <c r="N7602" s="117"/>
      <c r="O7602" s="117"/>
      <c r="P7602" s="117"/>
      <c r="Q7602" s="117"/>
      <c r="R7602" s="117"/>
    </row>
    <row r="7603" spans="1:18" s="81" customFormat="1" x14ac:dyDescent="0.2">
      <c r="A7603"/>
      <c r="B7603"/>
      <c r="C7603"/>
      <c r="D7603"/>
      <c r="E7603"/>
      <c r="F7603"/>
      <c r="G7603"/>
      <c r="H7603"/>
      <c r="I7603"/>
      <c r="J7603"/>
      <c r="K7603"/>
      <c r="L7603"/>
      <c r="M7603"/>
      <c r="N7603" s="117"/>
      <c r="O7603" s="117"/>
      <c r="P7603" s="117"/>
      <c r="Q7603" s="117"/>
      <c r="R7603" s="117"/>
    </row>
    <row r="7604" spans="1:18" s="81" customFormat="1" x14ac:dyDescent="0.2">
      <c r="A7604"/>
      <c r="B7604"/>
      <c r="C7604"/>
      <c r="D7604"/>
      <c r="E7604"/>
      <c r="F7604"/>
      <c r="G7604"/>
      <c r="H7604"/>
      <c r="I7604"/>
      <c r="J7604"/>
      <c r="K7604"/>
      <c r="L7604"/>
      <c r="M7604"/>
      <c r="N7604" s="117"/>
      <c r="O7604" s="117"/>
      <c r="P7604" s="117"/>
      <c r="Q7604" s="117"/>
      <c r="R7604" s="117"/>
    </row>
    <row r="7605" spans="1:18" s="81" customFormat="1" x14ac:dyDescent="0.2">
      <c r="A7605"/>
      <c r="B7605"/>
      <c r="C7605"/>
      <c r="D7605"/>
      <c r="E7605"/>
      <c r="F7605"/>
      <c r="G7605"/>
      <c r="H7605"/>
      <c r="I7605"/>
      <c r="J7605"/>
      <c r="K7605"/>
      <c r="L7605"/>
      <c r="M7605"/>
      <c r="N7605" s="117"/>
      <c r="O7605" s="117"/>
      <c r="P7605" s="117"/>
      <c r="Q7605" s="117"/>
      <c r="R7605" s="117"/>
    </row>
    <row r="7606" spans="1:18" s="81" customFormat="1" x14ac:dyDescent="0.2">
      <c r="A7606"/>
      <c r="B7606"/>
      <c r="C7606"/>
      <c r="D7606"/>
      <c r="E7606"/>
      <c r="F7606"/>
      <c r="G7606"/>
      <c r="H7606"/>
      <c r="I7606"/>
      <c r="J7606"/>
      <c r="K7606"/>
      <c r="L7606"/>
      <c r="M7606"/>
      <c r="N7606" s="117"/>
      <c r="O7606" s="117"/>
      <c r="P7606" s="117"/>
      <c r="Q7606" s="117"/>
      <c r="R7606" s="117"/>
    </row>
    <row r="7607" spans="1:18" s="81" customFormat="1" x14ac:dyDescent="0.2">
      <c r="A7607"/>
      <c r="B7607"/>
      <c r="C7607"/>
      <c r="D7607"/>
      <c r="E7607"/>
      <c r="F7607"/>
      <c r="G7607"/>
      <c r="H7607"/>
      <c r="I7607"/>
      <c r="J7607"/>
      <c r="K7607"/>
      <c r="L7607"/>
      <c r="M7607"/>
      <c r="N7607" s="117"/>
      <c r="O7607" s="117"/>
      <c r="P7607" s="117"/>
      <c r="Q7607" s="117"/>
      <c r="R7607" s="117"/>
    </row>
    <row r="7608" spans="1:18" s="81" customFormat="1" x14ac:dyDescent="0.2">
      <c r="A7608"/>
      <c r="B7608"/>
      <c r="C7608"/>
      <c r="D7608"/>
      <c r="E7608"/>
      <c r="F7608"/>
      <c r="G7608"/>
      <c r="H7608"/>
      <c r="I7608"/>
      <c r="J7608"/>
      <c r="K7608"/>
      <c r="L7608"/>
      <c r="M7608"/>
      <c r="N7608" s="117"/>
      <c r="O7608" s="117"/>
      <c r="P7608" s="117"/>
      <c r="Q7608" s="117"/>
      <c r="R7608" s="117"/>
    </row>
    <row r="7609" spans="1:18" s="81" customFormat="1" x14ac:dyDescent="0.2">
      <c r="A7609"/>
      <c r="B7609"/>
      <c r="C7609"/>
      <c r="D7609"/>
      <c r="E7609"/>
      <c r="F7609"/>
      <c r="G7609"/>
      <c r="H7609"/>
      <c r="I7609"/>
      <c r="J7609"/>
      <c r="K7609"/>
      <c r="L7609"/>
      <c r="M7609"/>
      <c r="N7609" s="117"/>
      <c r="O7609" s="117"/>
      <c r="P7609" s="117"/>
      <c r="Q7609" s="117"/>
      <c r="R7609" s="117"/>
    </row>
    <row r="7610" spans="1:18" s="81" customFormat="1" x14ac:dyDescent="0.2">
      <c r="A7610"/>
      <c r="B7610"/>
      <c r="C7610"/>
      <c r="D7610"/>
      <c r="E7610"/>
      <c r="F7610"/>
      <c r="G7610"/>
      <c r="H7610"/>
      <c r="I7610"/>
      <c r="J7610"/>
      <c r="K7610"/>
      <c r="L7610"/>
      <c r="M7610"/>
      <c r="N7610" s="117"/>
      <c r="O7610" s="117"/>
      <c r="P7610" s="117"/>
      <c r="Q7610" s="117"/>
      <c r="R7610" s="117"/>
    </row>
    <row r="7611" spans="1:18" s="81" customFormat="1" x14ac:dyDescent="0.2">
      <c r="A7611"/>
      <c r="B7611"/>
      <c r="C7611"/>
      <c r="D7611"/>
      <c r="E7611"/>
      <c r="F7611"/>
      <c r="G7611"/>
      <c r="H7611"/>
      <c r="I7611"/>
      <c r="J7611"/>
      <c r="K7611"/>
      <c r="L7611"/>
      <c r="M7611"/>
      <c r="N7611" s="117"/>
      <c r="O7611" s="117"/>
      <c r="P7611" s="117"/>
      <c r="Q7611" s="117"/>
      <c r="R7611" s="117"/>
    </row>
    <row r="7612" spans="1:18" s="81" customFormat="1" x14ac:dyDescent="0.2">
      <c r="A7612"/>
      <c r="B7612"/>
      <c r="C7612"/>
      <c r="D7612"/>
      <c r="E7612"/>
      <c r="F7612"/>
      <c r="G7612"/>
      <c r="H7612"/>
      <c r="I7612"/>
      <c r="J7612"/>
      <c r="K7612"/>
      <c r="L7612"/>
      <c r="M7612"/>
      <c r="N7612" s="117"/>
      <c r="O7612" s="117"/>
      <c r="P7612" s="117"/>
      <c r="Q7612" s="117"/>
      <c r="R7612" s="117"/>
    </row>
    <row r="7613" spans="1:18" s="81" customFormat="1" x14ac:dyDescent="0.2">
      <c r="A7613"/>
      <c r="B7613"/>
      <c r="C7613"/>
      <c r="D7613"/>
      <c r="E7613"/>
      <c r="F7613"/>
      <c r="G7613"/>
      <c r="H7613"/>
      <c r="I7613"/>
      <c r="J7613"/>
      <c r="K7613"/>
      <c r="L7613"/>
      <c r="M7613"/>
      <c r="N7613" s="117"/>
      <c r="O7613" s="117"/>
      <c r="P7613" s="117"/>
      <c r="Q7613" s="117"/>
      <c r="R7613" s="117"/>
    </row>
    <row r="7614" spans="1:18" s="81" customFormat="1" x14ac:dyDescent="0.2">
      <c r="A7614"/>
      <c r="B7614"/>
      <c r="C7614"/>
      <c r="D7614"/>
      <c r="E7614"/>
      <c r="F7614"/>
      <c r="G7614"/>
      <c r="H7614"/>
      <c r="I7614"/>
      <c r="J7614"/>
      <c r="K7614"/>
      <c r="L7614"/>
      <c r="M7614"/>
      <c r="N7614" s="117"/>
      <c r="O7614" s="117"/>
      <c r="P7614" s="117"/>
      <c r="Q7614" s="117"/>
      <c r="R7614" s="117"/>
    </row>
    <row r="7615" spans="1:18" s="81" customFormat="1" x14ac:dyDescent="0.2">
      <c r="A7615"/>
      <c r="B7615"/>
      <c r="C7615"/>
      <c r="D7615"/>
      <c r="E7615"/>
      <c r="F7615"/>
      <c r="G7615"/>
      <c r="H7615"/>
      <c r="I7615"/>
      <c r="J7615"/>
      <c r="K7615"/>
      <c r="L7615"/>
      <c r="M7615"/>
      <c r="N7615" s="117"/>
      <c r="O7615" s="117"/>
      <c r="P7615" s="117"/>
      <c r="Q7615" s="117"/>
      <c r="R7615" s="117"/>
    </row>
    <row r="7616" spans="1:18" s="81" customFormat="1" x14ac:dyDescent="0.2">
      <c r="A7616"/>
      <c r="B7616"/>
      <c r="C7616"/>
      <c r="D7616"/>
      <c r="E7616"/>
      <c r="F7616"/>
      <c r="G7616"/>
      <c r="H7616"/>
      <c r="I7616"/>
      <c r="J7616"/>
      <c r="K7616"/>
      <c r="L7616"/>
      <c r="M7616"/>
      <c r="N7616" s="117"/>
      <c r="O7616" s="117"/>
      <c r="P7616" s="117"/>
      <c r="Q7616" s="117"/>
      <c r="R7616" s="117"/>
    </row>
    <row r="7617" spans="1:18" s="81" customFormat="1" x14ac:dyDescent="0.2">
      <c r="A7617"/>
      <c r="B7617"/>
      <c r="C7617"/>
      <c r="D7617"/>
      <c r="E7617"/>
      <c r="F7617"/>
      <c r="G7617"/>
      <c r="H7617"/>
      <c r="I7617"/>
      <c r="J7617"/>
      <c r="K7617"/>
      <c r="L7617"/>
      <c r="M7617"/>
      <c r="N7617" s="117"/>
      <c r="O7617" s="117"/>
      <c r="P7617" s="117"/>
      <c r="Q7617" s="117"/>
      <c r="R7617" s="117"/>
    </row>
    <row r="7618" spans="1:18" s="81" customFormat="1" x14ac:dyDescent="0.2">
      <c r="A7618"/>
      <c r="B7618"/>
      <c r="C7618"/>
      <c r="D7618"/>
      <c r="E7618"/>
      <c r="F7618"/>
      <c r="G7618"/>
      <c r="H7618"/>
      <c r="I7618"/>
      <c r="J7618"/>
      <c r="K7618"/>
      <c r="L7618"/>
      <c r="M7618"/>
      <c r="N7618" s="117"/>
      <c r="O7618" s="117"/>
      <c r="P7618" s="117"/>
      <c r="Q7618" s="117"/>
      <c r="R7618" s="117"/>
    </row>
    <row r="7619" spans="1:18" s="81" customFormat="1" x14ac:dyDescent="0.2">
      <c r="A7619"/>
      <c r="B7619"/>
      <c r="C7619"/>
      <c r="D7619"/>
      <c r="E7619"/>
      <c r="F7619"/>
      <c r="G7619"/>
      <c r="H7619"/>
      <c r="I7619"/>
      <c r="J7619"/>
      <c r="K7619"/>
      <c r="L7619"/>
      <c r="M7619"/>
      <c r="N7619" s="117"/>
      <c r="O7619" s="117"/>
      <c r="P7619" s="117"/>
      <c r="Q7619" s="117"/>
      <c r="R7619" s="117"/>
    </row>
    <row r="7620" spans="1:18" s="81" customFormat="1" x14ac:dyDescent="0.2">
      <c r="A7620"/>
      <c r="B7620"/>
      <c r="C7620"/>
      <c r="D7620"/>
      <c r="E7620"/>
      <c r="F7620"/>
      <c r="G7620"/>
      <c r="H7620"/>
      <c r="I7620"/>
      <c r="J7620"/>
      <c r="K7620"/>
      <c r="L7620"/>
      <c r="M7620"/>
      <c r="N7620" s="117"/>
      <c r="O7620" s="117"/>
      <c r="P7620" s="117"/>
      <c r="Q7620" s="117"/>
      <c r="R7620" s="117"/>
    </row>
    <row r="7621" spans="1:18" s="81" customFormat="1" x14ac:dyDescent="0.2">
      <c r="A7621"/>
      <c r="B7621"/>
      <c r="C7621"/>
      <c r="D7621"/>
      <c r="E7621"/>
      <c r="F7621"/>
      <c r="G7621"/>
      <c r="H7621"/>
      <c r="I7621"/>
      <c r="J7621"/>
      <c r="K7621"/>
      <c r="L7621"/>
      <c r="M7621"/>
      <c r="N7621" s="117"/>
      <c r="O7621" s="117"/>
      <c r="P7621" s="117"/>
      <c r="Q7621" s="117"/>
      <c r="R7621" s="117"/>
    </row>
    <row r="7622" spans="1:18" s="81" customFormat="1" x14ac:dyDescent="0.2">
      <c r="A7622"/>
      <c r="B7622"/>
      <c r="C7622"/>
      <c r="D7622"/>
      <c r="E7622"/>
      <c r="F7622"/>
      <c r="G7622"/>
      <c r="H7622"/>
      <c r="I7622"/>
      <c r="J7622"/>
      <c r="K7622"/>
      <c r="L7622"/>
      <c r="M7622"/>
      <c r="N7622" s="117"/>
      <c r="O7622" s="117"/>
      <c r="P7622" s="117"/>
      <c r="Q7622" s="117"/>
      <c r="R7622" s="117"/>
    </row>
    <row r="7623" spans="1:18" s="81" customFormat="1" x14ac:dyDescent="0.2">
      <c r="A7623"/>
      <c r="B7623"/>
      <c r="C7623"/>
      <c r="D7623"/>
      <c r="E7623"/>
      <c r="F7623"/>
      <c r="G7623"/>
      <c r="H7623"/>
      <c r="I7623"/>
      <c r="J7623"/>
      <c r="K7623"/>
      <c r="L7623"/>
      <c r="M7623"/>
      <c r="N7623" s="117"/>
      <c r="O7623" s="117"/>
      <c r="P7623" s="117"/>
      <c r="Q7623" s="117"/>
      <c r="R7623" s="117"/>
    </row>
    <row r="7624" spans="1:18" s="81" customFormat="1" x14ac:dyDescent="0.2">
      <c r="A7624"/>
      <c r="B7624"/>
      <c r="C7624"/>
      <c r="D7624"/>
      <c r="E7624"/>
      <c r="F7624"/>
      <c r="G7624"/>
      <c r="H7624"/>
      <c r="I7624"/>
      <c r="J7624"/>
      <c r="K7624"/>
      <c r="L7624"/>
      <c r="M7624"/>
      <c r="N7624" s="117"/>
      <c r="O7624" s="117"/>
      <c r="P7624" s="117"/>
      <c r="Q7624" s="117"/>
      <c r="R7624" s="117"/>
    </row>
    <row r="7625" spans="1:18" s="81" customFormat="1" x14ac:dyDescent="0.2">
      <c r="A7625"/>
      <c r="B7625"/>
      <c r="C7625"/>
      <c r="D7625"/>
      <c r="E7625"/>
      <c r="F7625"/>
      <c r="G7625"/>
      <c r="H7625"/>
      <c r="I7625"/>
      <c r="J7625"/>
      <c r="K7625"/>
      <c r="L7625"/>
      <c r="M7625"/>
      <c r="N7625" s="117"/>
      <c r="O7625" s="117"/>
      <c r="P7625" s="117"/>
      <c r="Q7625" s="117"/>
      <c r="R7625" s="117"/>
    </row>
    <row r="7626" spans="1:18" s="81" customFormat="1" x14ac:dyDescent="0.2">
      <c r="A7626"/>
      <c r="B7626"/>
      <c r="C7626"/>
      <c r="D7626"/>
      <c r="E7626"/>
      <c r="F7626"/>
      <c r="G7626"/>
      <c r="H7626"/>
      <c r="I7626"/>
      <c r="J7626"/>
      <c r="K7626"/>
      <c r="L7626"/>
      <c r="M7626"/>
      <c r="N7626" s="117"/>
      <c r="O7626" s="117"/>
      <c r="P7626" s="117"/>
      <c r="Q7626" s="117"/>
      <c r="R7626" s="117"/>
    </row>
    <row r="7627" spans="1:18" s="81" customFormat="1" x14ac:dyDescent="0.2">
      <c r="A7627"/>
      <c r="B7627"/>
      <c r="C7627"/>
      <c r="D7627"/>
      <c r="E7627"/>
      <c r="F7627"/>
      <c r="G7627"/>
      <c r="H7627"/>
      <c r="I7627"/>
      <c r="J7627"/>
      <c r="K7627"/>
      <c r="L7627"/>
      <c r="M7627"/>
      <c r="N7627" s="117"/>
      <c r="O7627" s="117"/>
      <c r="P7627" s="117"/>
      <c r="Q7627" s="117"/>
      <c r="R7627" s="117"/>
    </row>
  </sheetData>
  <autoFilter ref="A5:S5"/>
  <mergeCells count="6">
    <mergeCell ref="N3:R3"/>
    <mergeCell ref="N4:N5"/>
    <mergeCell ref="O4:O5"/>
    <mergeCell ref="P4:P5"/>
    <mergeCell ref="Q4:Q5"/>
    <mergeCell ref="R4:R5"/>
  </mergeCells>
  <phoneticPr fontId="5"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R110"/>
  <sheetViews>
    <sheetView zoomScale="85" zoomScaleNormal="85" workbookViewId="0">
      <pane ySplit="5" topLeftCell="A6" activePane="bottomLeft" state="frozen"/>
      <selection activeCell="C1" sqref="C1"/>
      <selection pane="bottomLeft"/>
    </sheetView>
  </sheetViews>
  <sheetFormatPr defaultRowHeight="12.75" x14ac:dyDescent="0.2"/>
  <cols>
    <col min="1" max="1" width="29.28515625" customWidth="1"/>
    <col min="2" max="2" width="22.7109375" customWidth="1"/>
    <col min="3" max="3" width="19.7109375" customWidth="1"/>
    <col min="4" max="4" width="19.7109375" style="38" customWidth="1"/>
    <col min="5" max="5" width="19.7109375" customWidth="1"/>
    <col min="6" max="6" width="12.7109375" customWidth="1"/>
    <col min="7" max="7" width="24.28515625" customWidth="1"/>
    <col min="8" max="8" width="9.140625" style="76"/>
    <col min="9" max="9" width="15.140625" style="76" bestFit="1" customWidth="1"/>
    <col min="10" max="12" width="9.140625" style="76"/>
    <col min="14" max="14" width="15.140625" bestFit="1" customWidth="1"/>
    <col min="18" max="18" width="15.85546875" customWidth="1"/>
  </cols>
  <sheetData>
    <row r="1" spans="1:18" x14ac:dyDescent="0.2">
      <c r="A1" s="27" t="s">
        <v>480</v>
      </c>
      <c r="C1" s="10"/>
      <c r="D1" s="75"/>
      <c r="E1" s="47"/>
      <c r="I1" s="278"/>
      <c r="N1" s="267"/>
    </row>
    <row r="2" spans="1:18" ht="15" x14ac:dyDescent="0.25">
      <c r="A2" s="50"/>
      <c r="D2" s="41"/>
      <c r="H2" s="210">
        <v>2</v>
      </c>
      <c r="I2" s="210">
        <v>3</v>
      </c>
      <c r="J2" s="210">
        <v>4</v>
      </c>
      <c r="K2" s="210">
        <v>5</v>
      </c>
      <c r="L2" s="210">
        <v>6</v>
      </c>
      <c r="N2" s="267"/>
    </row>
    <row r="3" spans="1:18" ht="13.5" thickBot="1" x14ac:dyDescent="0.25">
      <c r="D3" s="44"/>
      <c r="M3" s="208"/>
    </row>
    <row r="4" spans="1:18" ht="13.5" thickBot="1" x14ac:dyDescent="0.25">
      <c r="D4" s="56"/>
      <c r="E4" s="10"/>
      <c r="G4" s="7"/>
      <c r="H4" s="383" t="s">
        <v>433</v>
      </c>
      <c r="I4" s="384"/>
      <c r="J4" s="384"/>
      <c r="K4" s="384"/>
      <c r="L4" s="385"/>
      <c r="M4" s="374" t="s">
        <v>477</v>
      </c>
      <c r="N4" s="386"/>
      <c r="O4" s="386"/>
      <c r="P4" s="386"/>
      <c r="Q4" s="386"/>
      <c r="R4" s="387"/>
    </row>
    <row r="5" spans="1:18" s="5" customFormat="1" ht="13.5" thickBot="1" x14ac:dyDescent="0.25">
      <c r="A5" s="5" t="s">
        <v>413</v>
      </c>
      <c r="B5" s="5" t="s">
        <v>185</v>
      </c>
      <c r="C5" s="5" t="s">
        <v>412</v>
      </c>
      <c r="D5" s="39" t="s">
        <v>411</v>
      </c>
      <c r="F5" s="5" t="s">
        <v>409</v>
      </c>
      <c r="G5" s="5" t="s">
        <v>410</v>
      </c>
      <c r="H5" s="269" t="s">
        <v>208</v>
      </c>
      <c r="I5" s="270" t="s">
        <v>209</v>
      </c>
      <c r="J5" s="270" t="s">
        <v>210</v>
      </c>
      <c r="K5" s="270" t="s">
        <v>211</v>
      </c>
      <c r="L5" s="271" t="s">
        <v>212</v>
      </c>
      <c r="M5" s="135" t="s">
        <v>208</v>
      </c>
      <c r="N5" s="136" t="s">
        <v>209</v>
      </c>
      <c r="O5" s="136" t="s">
        <v>210</v>
      </c>
      <c r="P5" s="136" t="s">
        <v>211</v>
      </c>
      <c r="Q5" s="137" t="s">
        <v>212</v>
      </c>
      <c r="R5" s="138" t="s">
        <v>370</v>
      </c>
    </row>
    <row r="6" spans="1:18" s="47" customFormat="1" x14ac:dyDescent="0.2">
      <c r="A6" s="47" t="s">
        <v>4087</v>
      </c>
      <c r="B6" s="47" t="s">
        <v>131</v>
      </c>
      <c r="C6" s="47" t="s">
        <v>493</v>
      </c>
      <c r="D6" s="47" t="s">
        <v>138</v>
      </c>
      <c r="F6" s="47" t="s">
        <v>202</v>
      </c>
      <c r="G6" s="47" t="s">
        <v>190</v>
      </c>
      <c r="H6" s="202">
        <v>0</v>
      </c>
      <c r="I6" s="195">
        <v>0.10534434679270288</v>
      </c>
      <c r="J6" s="195">
        <v>0</v>
      </c>
      <c r="K6" s="195">
        <v>0</v>
      </c>
      <c r="L6" s="196">
        <v>0</v>
      </c>
      <c r="M6" s="195">
        <f>H6</f>
        <v>0</v>
      </c>
      <c r="N6" s="195">
        <v>0.10534434679270288</v>
      </c>
      <c r="O6" s="195">
        <f>J6</f>
        <v>0</v>
      </c>
      <c r="P6" s="195">
        <f>K6</f>
        <v>0</v>
      </c>
      <c r="Q6" s="196">
        <f>L6</f>
        <v>0</v>
      </c>
      <c r="R6" s="133">
        <f>VLOOKUP(F6, growth!$B$20:$M$79, 12,FALSE)</f>
        <v>0</v>
      </c>
    </row>
    <row r="7" spans="1:18" s="47" customFormat="1" x14ac:dyDescent="0.2">
      <c r="A7" s="47" t="s">
        <v>4087</v>
      </c>
      <c r="B7" s="47" t="s">
        <v>132</v>
      </c>
      <c r="C7" s="47" t="s">
        <v>493</v>
      </c>
      <c r="D7" s="47" t="s">
        <v>139</v>
      </c>
      <c r="F7" s="47" t="s">
        <v>202</v>
      </c>
      <c r="G7" s="47" t="s">
        <v>190</v>
      </c>
      <c r="H7" s="201">
        <v>0</v>
      </c>
      <c r="I7" s="197">
        <v>2837.8359978003182</v>
      </c>
      <c r="J7" s="197">
        <v>0</v>
      </c>
      <c r="K7" s="197">
        <v>0</v>
      </c>
      <c r="L7" s="198">
        <v>0</v>
      </c>
      <c r="M7" s="197">
        <f t="shared" ref="M7:Q70" si="0">H7</f>
        <v>0</v>
      </c>
      <c r="N7" s="197">
        <v>2837.8359978003182</v>
      </c>
      <c r="O7" s="197">
        <f t="shared" si="0"/>
        <v>0</v>
      </c>
      <c r="P7" s="197">
        <f t="shared" si="0"/>
        <v>0</v>
      </c>
      <c r="Q7" s="198">
        <f t="shared" si="0"/>
        <v>0</v>
      </c>
      <c r="R7" s="134">
        <f>VLOOKUP(F7, growth!$B$20:$M$79, 12,FALSE)</f>
        <v>0</v>
      </c>
    </row>
    <row r="8" spans="1:18" s="47" customFormat="1" x14ac:dyDescent="0.2">
      <c r="A8" s="47" t="s">
        <v>4087</v>
      </c>
      <c r="B8" s="47" t="s">
        <v>133</v>
      </c>
      <c r="C8" s="47" t="s">
        <v>493</v>
      </c>
      <c r="D8" s="47" t="s">
        <v>140</v>
      </c>
      <c r="F8" s="47" t="s">
        <v>202</v>
      </c>
      <c r="G8" s="47" t="s">
        <v>190</v>
      </c>
      <c r="H8" s="201">
        <v>0</v>
      </c>
      <c r="I8" s="197">
        <v>7.0279058504840037</v>
      </c>
      <c r="J8" s="197">
        <v>0</v>
      </c>
      <c r="K8" s="197">
        <v>0</v>
      </c>
      <c r="L8" s="198">
        <v>0</v>
      </c>
      <c r="M8" s="197">
        <f t="shared" si="0"/>
        <v>0</v>
      </c>
      <c r="N8" s="197">
        <v>7.0279058504840037</v>
      </c>
      <c r="O8" s="197">
        <f t="shared" si="0"/>
        <v>0</v>
      </c>
      <c r="P8" s="197">
        <f t="shared" si="0"/>
        <v>0</v>
      </c>
      <c r="Q8" s="198">
        <f t="shared" si="0"/>
        <v>0</v>
      </c>
      <c r="R8" s="134">
        <f>VLOOKUP(F8, growth!$B$20:$M$79, 12,FALSE)</f>
        <v>0</v>
      </c>
    </row>
    <row r="9" spans="1:18" s="47" customFormat="1" x14ac:dyDescent="0.2">
      <c r="A9" s="47" t="s">
        <v>4087</v>
      </c>
      <c r="B9" s="47" t="s">
        <v>134</v>
      </c>
      <c r="C9" s="47" t="s">
        <v>493</v>
      </c>
      <c r="D9" s="47" t="s">
        <v>141</v>
      </c>
      <c r="F9" s="47" t="s">
        <v>202</v>
      </c>
      <c r="G9" s="47" t="s">
        <v>190</v>
      </c>
      <c r="H9" s="201">
        <v>0</v>
      </c>
      <c r="I9" s="197">
        <v>205.59682510638356</v>
      </c>
      <c r="J9" s="197">
        <v>0</v>
      </c>
      <c r="K9" s="197">
        <v>0</v>
      </c>
      <c r="L9" s="198">
        <v>0</v>
      </c>
      <c r="M9" s="197">
        <f t="shared" si="0"/>
        <v>0</v>
      </c>
      <c r="N9" s="197">
        <v>205.59682510638356</v>
      </c>
      <c r="O9" s="197">
        <f t="shared" si="0"/>
        <v>0</v>
      </c>
      <c r="P9" s="197">
        <f t="shared" si="0"/>
        <v>0</v>
      </c>
      <c r="Q9" s="198">
        <f t="shared" si="0"/>
        <v>0</v>
      </c>
      <c r="R9" s="134">
        <f>VLOOKUP(F9, growth!$B$20:$M$79, 12,FALSE)</f>
        <v>0</v>
      </c>
    </row>
    <row r="10" spans="1:18" s="47" customFormat="1" x14ac:dyDescent="0.2">
      <c r="A10" s="47" t="s">
        <v>4087</v>
      </c>
      <c r="B10" s="47" t="s">
        <v>135</v>
      </c>
      <c r="C10" s="47" t="s">
        <v>493</v>
      </c>
      <c r="D10" s="47" t="s">
        <v>142</v>
      </c>
      <c r="F10" s="47" t="s">
        <v>202</v>
      </c>
      <c r="G10" s="47" t="s">
        <v>190</v>
      </c>
      <c r="H10" s="201">
        <v>0</v>
      </c>
      <c r="I10" s="197">
        <v>103.01509257765517</v>
      </c>
      <c r="J10" s="197">
        <v>0</v>
      </c>
      <c r="K10" s="197">
        <v>0</v>
      </c>
      <c r="L10" s="198">
        <v>0</v>
      </c>
      <c r="M10" s="197">
        <f t="shared" si="0"/>
        <v>0</v>
      </c>
      <c r="N10" s="197">
        <v>103.01509257765517</v>
      </c>
      <c r="O10" s="197">
        <f t="shared" si="0"/>
        <v>0</v>
      </c>
      <c r="P10" s="197">
        <f t="shared" si="0"/>
        <v>0</v>
      </c>
      <c r="Q10" s="198">
        <f t="shared" si="0"/>
        <v>0</v>
      </c>
      <c r="R10" s="134">
        <f>VLOOKUP(F10, growth!$B$20:$M$79, 12,FALSE)</f>
        <v>0</v>
      </c>
    </row>
    <row r="11" spans="1:18" s="47" customFormat="1" x14ac:dyDescent="0.2">
      <c r="A11" s="47" t="s">
        <v>4087</v>
      </c>
      <c r="B11" s="47" t="s">
        <v>136</v>
      </c>
      <c r="C11" s="47" t="s">
        <v>493</v>
      </c>
      <c r="D11" s="47" t="s">
        <v>143</v>
      </c>
      <c r="F11" s="47" t="s">
        <v>202</v>
      </c>
      <c r="G11" s="47" t="s">
        <v>190</v>
      </c>
      <c r="H11" s="201">
        <v>0</v>
      </c>
      <c r="I11" s="197">
        <v>242.68221493598875</v>
      </c>
      <c r="J11" s="197">
        <v>0</v>
      </c>
      <c r="K11" s="197">
        <v>0</v>
      </c>
      <c r="L11" s="198">
        <v>0</v>
      </c>
      <c r="M11" s="197">
        <f t="shared" si="0"/>
        <v>0</v>
      </c>
      <c r="N11" s="197">
        <v>242.68221493598875</v>
      </c>
      <c r="O11" s="197">
        <f t="shared" si="0"/>
        <v>0</v>
      </c>
      <c r="P11" s="197">
        <f t="shared" si="0"/>
        <v>0</v>
      </c>
      <c r="Q11" s="198">
        <f t="shared" si="0"/>
        <v>0</v>
      </c>
      <c r="R11" s="134">
        <f>VLOOKUP(F11, growth!$B$20:$M$79, 12,FALSE)</f>
        <v>0</v>
      </c>
    </row>
    <row r="12" spans="1:18" s="47" customFormat="1" x14ac:dyDescent="0.2">
      <c r="A12" s="47" t="s">
        <v>4087</v>
      </c>
      <c r="B12" s="47" t="s">
        <v>137</v>
      </c>
      <c r="C12" s="47" t="s">
        <v>493</v>
      </c>
      <c r="D12" s="47" t="s">
        <v>144</v>
      </c>
      <c r="F12" s="47" t="s">
        <v>202</v>
      </c>
      <c r="G12" s="47" t="s">
        <v>190</v>
      </c>
      <c r="H12" s="201">
        <v>0</v>
      </c>
      <c r="I12" s="197">
        <v>0.44797631935266757</v>
      </c>
      <c r="J12" s="197">
        <v>0</v>
      </c>
      <c r="K12" s="197">
        <v>0</v>
      </c>
      <c r="L12" s="198">
        <v>0</v>
      </c>
      <c r="M12" s="197">
        <f t="shared" si="0"/>
        <v>0</v>
      </c>
      <c r="N12" s="197">
        <v>0.44797631935266757</v>
      </c>
      <c r="O12" s="197">
        <f t="shared" si="0"/>
        <v>0</v>
      </c>
      <c r="P12" s="197">
        <f t="shared" si="0"/>
        <v>0</v>
      </c>
      <c r="Q12" s="198">
        <f t="shared" si="0"/>
        <v>0</v>
      </c>
      <c r="R12" s="134">
        <f>VLOOKUP(F12, growth!$B$20:$M$79, 12,FALSE)</f>
        <v>0</v>
      </c>
    </row>
    <row r="13" spans="1:18" s="47" customFormat="1" x14ac:dyDescent="0.2">
      <c r="A13" s="47" t="s">
        <v>4088</v>
      </c>
      <c r="B13" s="47" t="s">
        <v>131</v>
      </c>
      <c r="C13" s="47" t="s">
        <v>493</v>
      </c>
      <c r="D13" s="47" t="s">
        <v>138</v>
      </c>
      <c r="F13" s="47" t="s">
        <v>200</v>
      </c>
      <c r="G13" s="47" t="s">
        <v>188</v>
      </c>
      <c r="H13" s="201">
        <v>0</v>
      </c>
      <c r="I13" s="197">
        <v>0</v>
      </c>
      <c r="J13" s="197">
        <v>0</v>
      </c>
      <c r="K13" s="197">
        <v>0</v>
      </c>
      <c r="L13" s="198">
        <v>0</v>
      </c>
      <c r="M13" s="197">
        <f t="shared" si="0"/>
        <v>0</v>
      </c>
      <c r="N13" s="197">
        <v>0</v>
      </c>
      <c r="O13" s="197">
        <f t="shared" si="0"/>
        <v>0</v>
      </c>
      <c r="P13" s="197">
        <f t="shared" si="0"/>
        <v>0</v>
      </c>
      <c r="Q13" s="198">
        <f t="shared" si="0"/>
        <v>0</v>
      </c>
      <c r="R13" s="134">
        <f>VLOOKUP(F13, growth!$B$20:$M$79, 12,FALSE)</f>
        <v>0</v>
      </c>
    </row>
    <row r="14" spans="1:18" s="47" customFormat="1" x14ac:dyDescent="0.2">
      <c r="A14" s="47" t="s">
        <v>4088</v>
      </c>
      <c r="B14" s="47" t="s">
        <v>132</v>
      </c>
      <c r="C14" s="47" t="s">
        <v>493</v>
      </c>
      <c r="D14" s="47" t="s">
        <v>139</v>
      </c>
      <c r="F14" s="47" t="s">
        <v>200</v>
      </c>
      <c r="G14" s="47" t="s">
        <v>188</v>
      </c>
      <c r="H14" s="201">
        <v>0</v>
      </c>
      <c r="I14" s="197">
        <v>15280.619746300641</v>
      </c>
      <c r="J14" s="197">
        <v>0</v>
      </c>
      <c r="K14" s="197">
        <v>0</v>
      </c>
      <c r="L14" s="198">
        <v>0</v>
      </c>
      <c r="M14" s="197">
        <f t="shared" si="0"/>
        <v>0</v>
      </c>
      <c r="N14" s="197">
        <v>15280.619746300641</v>
      </c>
      <c r="O14" s="197">
        <f t="shared" si="0"/>
        <v>0</v>
      </c>
      <c r="P14" s="197">
        <f t="shared" si="0"/>
        <v>0</v>
      </c>
      <c r="Q14" s="198">
        <f t="shared" si="0"/>
        <v>0</v>
      </c>
      <c r="R14" s="134">
        <f>VLOOKUP(F14, growth!$B$20:$M$79, 12,FALSE)</f>
        <v>0</v>
      </c>
    </row>
    <row r="15" spans="1:18" s="47" customFormat="1" x14ac:dyDescent="0.2">
      <c r="A15" s="47" t="s">
        <v>4088</v>
      </c>
      <c r="B15" s="47" t="s">
        <v>133</v>
      </c>
      <c r="C15" s="47" t="s">
        <v>493</v>
      </c>
      <c r="D15" s="47" t="s">
        <v>140</v>
      </c>
      <c r="F15" s="47" t="s">
        <v>200</v>
      </c>
      <c r="G15" s="47" t="s">
        <v>188</v>
      </c>
      <c r="H15" s="201">
        <v>0</v>
      </c>
      <c r="I15" s="197">
        <v>9.1445958984444289</v>
      </c>
      <c r="J15" s="197">
        <v>0</v>
      </c>
      <c r="K15" s="197">
        <v>0</v>
      </c>
      <c r="L15" s="198">
        <v>0</v>
      </c>
      <c r="M15" s="197">
        <f t="shared" si="0"/>
        <v>0</v>
      </c>
      <c r="N15" s="197">
        <v>9.1445958984444289</v>
      </c>
      <c r="O15" s="197">
        <f t="shared" si="0"/>
        <v>0</v>
      </c>
      <c r="P15" s="197">
        <f t="shared" si="0"/>
        <v>0</v>
      </c>
      <c r="Q15" s="198">
        <f t="shared" si="0"/>
        <v>0</v>
      </c>
      <c r="R15" s="134">
        <f>VLOOKUP(F15, growth!$B$20:$M$79, 12,FALSE)</f>
        <v>0</v>
      </c>
    </row>
    <row r="16" spans="1:18" s="47" customFormat="1" x14ac:dyDescent="0.2">
      <c r="A16" s="47" t="s">
        <v>4088</v>
      </c>
      <c r="B16" s="47" t="s">
        <v>134</v>
      </c>
      <c r="C16" s="47" t="s">
        <v>493</v>
      </c>
      <c r="D16" s="47" t="s">
        <v>141</v>
      </c>
      <c r="F16" s="47" t="s">
        <v>200</v>
      </c>
      <c r="G16" s="47" t="s">
        <v>188</v>
      </c>
      <c r="H16" s="201">
        <v>0</v>
      </c>
      <c r="I16" s="197">
        <v>2112.4016525406628</v>
      </c>
      <c r="J16" s="197">
        <v>0</v>
      </c>
      <c r="K16" s="197">
        <v>0</v>
      </c>
      <c r="L16" s="198">
        <v>0</v>
      </c>
      <c r="M16" s="197">
        <f t="shared" si="0"/>
        <v>0</v>
      </c>
      <c r="N16" s="197">
        <v>2112.4016525406628</v>
      </c>
      <c r="O16" s="197">
        <f t="shared" si="0"/>
        <v>0</v>
      </c>
      <c r="P16" s="197">
        <f t="shared" si="0"/>
        <v>0</v>
      </c>
      <c r="Q16" s="198">
        <f t="shared" si="0"/>
        <v>0</v>
      </c>
      <c r="R16" s="134">
        <f>VLOOKUP(F16, growth!$B$20:$M$79, 12,FALSE)</f>
        <v>0</v>
      </c>
    </row>
    <row r="17" spans="1:18" s="47" customFormat="1" x14ac:dyDescent="0.2">
      <c r="A17" s="47" t="s">
        <v>4088</v>
      </c>
      <c r="B17" s="47" t="s">
        <v>135</v>
      </c>
      <c r="C17" s="47" t="s">
        <v>493</v>
      </c>
      <c r="D17" s="47" t="s">
        <v>142</v>
      </c>
      <c r="F17" s="47" t="s">
        <v>200</v>
      </c>
      <c r="G17" s="47" t="s">
        <v>188</v>
      </c>
      <c r="H17" s="201">
        <v>0</v>
      </c>
      <c r="I17" s="197">
        <v>201.18110976577748</v>
      </c>
      <c r="J17" s="197">
        <v>0</v>
      </c>
      <c r="K17" s="197">
        <v>0</v>
      </c>
      <c r="L17" s="198">
        <v>0</v>
      </c>
      <c r="M17" s="197">
        <f t="shared" si="0"/>
        <v>0</v>
      </c>
      <c r="N17" s="197">
        <v>201.18110976577748</v>
      </c>
      <c r="O17" s="197">
        <f t="shared" si="0"/>
        <v>0</v>
      </c>
      <c r="P17" s="197">
        <f t="shared" si="0"/>
        <v>0</v>
      </c>
      <c r="Q17" s="198">
        <f t="shared" si="0"/>
        <v>0</v>
      </c>
      <c r="R17" s="134">
        <f>VLOOKUP(F17, growth!$B$20:$M$79, 12,FALSE)</f>
        <v>0</v>
      </c>
    </row>
    <row r="18" spans="1:18" s="47" customFormat="1" x14ac:dyDescent="0.2">
      <c r="A18" s="47" t="s">
        <v>4088</v>
      </c>
      <c r="B18" s="47" t="s">
        <v>136</v>
      </c>
      <c r="C18" s="47" t="s">
        <v>493</v>
      </c>
      <c r="D18" s="47" t="s">
        <v>143</v>
      </c>
      <c r="F18" s="47" t="s">
        <v>200</v>
      </c>
      <c r="G18" s="47" t="s">
        <v>188</v>
      </c>
      <c r="H18" s="201">
        <v>0</v>
      </c>
      <c r="I18" s="197">
        <v>1792.3407960951079</v>
      </c>
      <c r="J18" s="197">
        <v>0</v>
      </c>
      <c r="K18" s="197">
        <v>0</v>
      </c>
      <c r="L18" s="198">
        <v>0</v>
      </c>
      <c r="M18" s="197">
        <f t="shared" si="0"/>
        <v>0</v>
      </c>
      <c r="N18" s="197">
        <v>1792.3407960951079</v>
      </c>
      <c r="O18" s="197">
        <f t="shared" si="0"/>
        <v>0</v>
      </c>
      <c r="P18" s="197">
        <f t="shared" si="0"/>
        <v>0</v>
      </c>
      <c r="Q18" s="198">
        <f t="shared" si="0"/>
        <v>0</v>
      </c>
      <c r="R18" s="134">
        <f>VLOOKUP(F18, growth!$B$20:$M$79, 12,FALSE)</f>
        <v>0</v>
      </c>
    </row>
    <row r="19" spans="1:18" s="47" customFormat="1" x14ac:dyDescent="0.2">
      <c r="A19" s="47" t="s">
        <v>4088</v>
      </c>
      <c r="B19" s="47" t="s">
        <v>137</v>
      </c>
      <c r="C19" s="47" t="s">
        <v>493</v>
      </c>
      <c r="D19" s="47" t="s">
        <v>144</v>
      </c>
      <c r="F19" s="47" t="s">
        <v>200</v>
      </c>
      <c r="G19" s="47" t="s">
        <v>188</v>
      </c>
      <c r="H19" s="201">
        <v>0</v>
      </c>
      <c r="I19" s="197">
        <v>0</v>
      </c>
      <c r="J19" s="197">
        <v>0</v>
      </c>
      <c r="K19" s="197">
        <v>0</v>
      </c>
      <c r="L19" s="198">
        <v>0</v>
      </c>
      <c r="M19" s="197">
        <f t="shared" si="0"/>
        <v>0</v>
      </c>
      <c r="N19" s="197">
        <v>0</v>
      </c>
      <c r="O19" s="197">
        <f t="shared" si="0"/>
        <v>0</v>
      </c>
      <c r="P19" s="197">
        <f t="shared" si="0"/>
        <v>0</v>
      </c>
      <c r="Q19" s="198">
        <f t="shared" si="0"/>
        <v>0</v>
      </c>
      <c r="R19" s="134">
        <f>VLOOKUP(F19, growth!$B$20:$M$79, 12,FALSE)</f>
        <v>0</v>
      </c>
    </row>
    <row r="20" spans="1:18" s="47" customFormat="1" x14ac:dyDescent="0.2">
      <c r="A20" s="47" t="s">
        <v>4088</v>
      </c>
      <c r="B20" s="47" t="s">
        <v>131</v>
      </c>
      <c r="C20" s="47" t="s">
        <v>493</v>
      </c>
      <c r="D20" s="47" t="s">
        <v>138</v>
      </c>
      <c r="F20" s="47" t="s">
        <v>201</v>
      </c>
      <c r="G20" s="47" t="s">
        <v>189</v>
      </c>
      <c r="H20" s="201">
        <v>0</v>
      </c>
      <c r="I20" s="197">
        <v>0</v>
      </c>
      <c r="J20" s="197">
        <v>0</v>
      </c>
      <c r="K20" s="197">
        <v>0</v>
      </c>
      <c r="L20" s="198">
        <v>0</v>
      </c>
      <c r="M20" s="197">
        <f t="shared" si="0"/>
        <v>0</v>
      </c>
      <c r="N20" s="197">
        <v>0</v>
      </c>
      <c r="O20" s="197">
        <f t="shared" si="0"/>
        <v>0</v>
      </c>
      <c r="P20" s="197">
        <f t="shared" si="0"/>
        <v>0</v>
      </c>
      <c r="Q20" s="198">
        <f t="shared" si="0"/>
        <v>0</v>
      </c>
      <c r="R20" s="134">
        <f>VLOOKUP(F20, growth!$B$20:$M$79, 12,FALSE)</f>
        <v>0</v>
      </c>
    </row>
    <row r="21" spans="1:18" s="47" customFormat="1" x14ac:dyDescent="0.2">
      <c r="A21" s="47" t="s">
        <v>4088</v>
      </c>
      <c r="B21" s="47" t="s">
        <v>132</v>
      </c>
      <c r="C21" s="47" t="s">
        <v>493</v>
      </c>
      <c r="D21" s="47" t="s">
        <v>139</v>
      </c>
      <c r="F21" s="47" t="s">
        <v>201</v>
      </c>
      <c r="G21" s="47" t="s">
        <v>189</v>
      </c>
      <c r="H21" s="201">
        <v>0</v>
      </c>
      <c r="I21" s="197">
        <v>2019.9968083332381</v>
      </c>
      <c r="J21" s="197">
        <v>0</v>
      </c>
      <c r="K21" s="197">
        <v>0</v>
      </c>
      <c r="L21" s="198">
        <v>0</v>
      </c>
      <c r="M21" s="197">
        <f t="shared" si="0"/>
        <v>0</v>
      </c>
      <c r="N21" s="197">
        <v>2019.9968083332381</v>
      </c>
      <c r="O21" s="197">
        <f t="shared" si="0"/>
        <v>0</v>
      </c>
      <c r="P21" s="197">
        <f t="shared" si="0"/>
        <v>0</v>
      </c>
      <c r="Q21" s="198">
        <f t="shared" si="0"/>
        <v>0</v>
      </c>
      <c r="R21" s="134">
        <f>VLOOKUP(F21, growth!$B$20:$M$79, 12,FALSE)</f>
        <v>0</v>
      </c>
    </row>
    <row r="22" spans="1:18" s="47" customFormat="1" x14ac:dyDescent="0.2">
      <c r="A22" s="47" t="s">
        <v>4088</v>
      </c>
      <c r="B22" s="47" t="s">
        <v>133</v>
      </c>
      <c r="C22" s="47" t="s">
        <v>493</v>
      </c>
      <c r="D22" s="47" t="s">
        <v>140</v>
      </c>
      <c r="F22" s="47" t="s">
        <v>201</v>
      </c>
      <c r="G22" s="47" t="s">
        <v>189</v>
      </c>
      <c r="H22" s="201">
        <v>0</v>
      </c>
      <c r="I22" s="197">
        <v>1.2088550618391609</v>
      </c>
      <c r="J22" s="197">
        <v>0</v>
      </c>
      <c r="K22" s="197">
        <v>0</v>
      </c>
      <c r="L22" s="198">
        <v>0</v>
      </c>
      <c r="M22" s="197">
        <f t="shared" si="0"/>
        <v>0</v>
      </c>
      <c r="N22" s="197">
        <v>1.2088550618391609</v>
      </c>
      <c r="O22" s="197">
        <f t="shared" si="0"/>
        <v>0</v>
      </c>
      <c r="P22" s="197">
        <f t="shared" si="0"/>
        <v>0</v>
      </c>
      <c r="Q22" s="198">
        <f t="shared" si="0"/>
        <v>0</v>
      </c>
      <c r="R22" s="134">
        <f>VLOOKUP(F22, growth!$B$20:$M$79, 12,FALSE)</f>
        <v>0</v>
      </c>
    </row>
    <row r="23" spans="1:18" s="47" customFormat="1" x14ac:dyDescent="0.2">
      <c r="A23" s="47" t="s">
        <v>4088</v>
      </c>
      <c r="B23" s="47" t="s">
        <v>134</v>
      </c>
      <c r="C23" s="47" t="s">
        <v>493</v>
      </c>
      <c r="D23" s="47" t="s">
        <v>141</v>
      </c>
      <c r="F23" s="47" t="s">
        <v>201</v>
      </c>
      <c r="G23" s="47" t="s">
        <v>189</v>
      </c>
      <c r="H23" s="201">
        <v>0</v>
      </c>
      <c r="I23" s="197">
        <v>279.24551928484618</v>
      </c>
      <c r="J23" s="197">
        <v>0</v>
      </c>
      <c r="K23" s="197">
        <v>0</v>
      </c>
      <c r="L23" s="198">
        <v>0</v>
      </c>
      <c r="M23" s="197">
        <f t="shared" si="0"/>
        <v>0</v>
      </c>
      <c r="N23" s="197">
        <v>279.24551928484618</v>
      </c>
      <c r="O23" s="197">
        <f t="shared" si="0"/>
        <v>0</v>
      </c>
      <c r="P23" s="197">
        <f t="shared" si="0"/>
        <v>0</v>
      </c>
      <c r="Q23" s="198">
        <f t="shared" si="0"/>
        <v>0</v>
      </c>
      <c r="R23" s="134">
        <f>VLOOKUP(F23, growth!$B$20:$M$79, 12,FALSE)</f>
        <v>0</v>
      </c>
    </row>
    <row r="24" spans="1:18" s="47" customFormat="1" x14ac:dyDescent="0.2">
      <c r="A24" s="47" t="s">
        <v>4088</v>
      </c>
      <c r="B24" s="47" t="s">
        <v>135</v>
      </c>
      <c r="C24" s="47" t="s">
        <v>493</v>
      </c>
      <c r="D24" s="47" t="s">
        <v>142</v>
      </c>
      <c r="F24" s="47" t="s">
        <v>201</v>
      </c>
      <c r="G24" s="47" t="s">
        <v>189</v>
      </c>
      <c r="H24" s="201">
        <v>0</v>
      </c>
      <c r="I24" s="197">
        <v>26.594811360461545</v>
      </c>
      <c r="J24" s="197">
        <v>0</v>
      </c>
      <c r="K24" s="197">
        <v>0</v>
      </c>
      <c r="L24" s="198">
        <v>0</v>
      </c>
      <c r="M24" s="197">
        <f t="shared" si="0"/>
        <v>0</v>
      </c>
      <c r="N24" s="197">
        <v>26.594811360461545</v>
      </c>
      <c r="O24" s="197">
        <f t="shared" si="0"/>
        <v>0</v>
      </c>
      <c r="P24" s="197">
        <f t="shared" si="0"/>
        <v>0</v>
      </c>
      <c r="Q24" s="198">
        <f t="shared" si="0"/>
        <v>0</v>
      </c>
      <c r="R24" s="134">
        <f>VLOOKUP(F24, growth!$B$20:$M$79, 12,FALSE)</f>
        <v>0</v>
      </c>
    </row>
    <row r="25" spans="1:18" s="47" customFormat="1" x14ac:dyDescent="0.2">
      <c r="A25" s="47" t="s">
        <v>4088</v>
      </c>
      <c r="B25" s="47" t="s">
        <v>136</v>
      </c>
      <c r="C25" s="47" t="s">
        <v>493</v>
      </c>
      <c r="D25" s="47" t="s">
        <v>143</v>
      </c>
      <c r="F25" s="47" t="s">
        <v>201</v>
      </c>
      <c r="G25" s="46" t="s">
        <v>189</v>
      </c>
      <c r="H25" s="201">
        <v>0</v>
      </c>
      <c r="I25" s="197">
        <v>236.93559212047555</v>
      </c>
      <c r="J25" s="197">
        <v>0</v>
      </c>
      <c r="K25" s="197">
        <v>0</v>
      </c>
      <c r="L25" s="198">
        <v>0</v>
      </c>
      <c r="M25" s="197">
        <f t="shared" si="0"/>
        <v>0</v>
      </c>
      <c r="N25" s="197">
        <v>236.93559212047555</v>
      </c>
      <c r="O25" s="197">
        <f t="shared" si="0"/>
        <v>0</v>
      </c>
      <c r="P25" s="197">
        <f t="shared" si="0"/>
        <v>0</v>
      </c>
      <c r="Q25" s="198">
        <f t="shared" si="0"/>
        <v>0</v>
      </c>
      <c r="R25" s="134">
        <f>VLOOKUP(F25, growth!$B$20:$M$79, 12,FALSE)</f>
        <v>0</v>
      </c>
    </row>
    <row r="26" spans="1:18" s="47" customFormat="1" x14ac:dyDescent="0.2">
      <c r="A26" s="47" t="s">
        <v>4088</v>
      </c>
      <c r="B26" s="47" t="s">
        <v>137</v>
      </c>
      <c r="C26" s="47" t="s">
        <v>493</v>
      </c>
      <c r="D26" s="47" t="s">
        <v>144</v>
      </c>
      <c r="F26" s="47" t="s">
        <v>201</v>
      </c>
      <c r="G26" s="46" t="s">
        <v>189</v>
      </c>
      <c r="H26" s="201">
        <v>0</v>
      </c>
      <c r="I26" s="197">
        <v>0</v>
      </c>
      <c r="J26" s="197">
        <v>0</v>
      </c>
      <c r="K26" s="197">
        <v>0</v>
      </c>
      <c r="L26" s="198">
        <v>0</v>
      </c>
      <c r="M26" s="197">
        <f t="shared" si="0"/>
        <v>0</v>
      </c>
      <c r="N26" s="197">
        <v>0</v>
      </c>
      <c r="O26" s="197">
        <f t="shared" si="0"/>
        <v>0</v>
      </c>
      <c r="P26" s="197">
        <f t="shared" si="0"/>
        <v>0</v>
      </c>
      <c r="Q26" s="198">
        <f t="shared" si="0"/>
        <v>0</v>
      </c>
      <c r="R26" s="134">
        <f>VLOOKUP(F26, growth!$B$20:$M$79, 12,FALSE)</f>
        <v>0</v>
      </c>
    </row>
    <row r="27" spans="1:18" x14ac:dyDescent="0.2">
      <c r="A27" s="47" t="s">
        <v>192</v>
      </c>
      <c r="B27" s="47" t="s">
        <v>131</v>
      </c>
      <c r="C27" s="47" t="s">
        <v>493</v>
      </c>
      <c r="D27" s="47" t="s">
        <v>138</v>
      </c>
      <c r="E27" s="47"/>
      <c r="F27" s="47" t="s">
        <v>184</v>
      </c>
      <c r="G27" s="46" t="s">
        <v>183</v>
      </c>
      <c r="H27" s="201">
        <v>0</v>
      </c>
      <c r="I27" s="197">
        <v>0</v>
      </c>
      <c r="J27" s="197">
        <v>0</v>
      </c>
      <c r="K27" s="197">
        <v>0</v>
      </c>
      <c r="L27" s="198">
        <v>0</v>
      </c>
      <c r="M27" s="197">
        <f t="shared" si="0"/>
        <v>0</v>
      </c>
      <c r="N27" s="197">
        <v>0</v>
      </c>
      <c r="O27" s="197">
        <f t="shared" si="0"/>
        <v>0</v>
      </c>
      <c r="P27" s="197">
        <f t="shared" si="0"/>
        <v>0</v>
      </c>
      <c r="Q27" s="198">
        <f t="shared" si="0"/>
        <v>0</v>
      </c>
      <c r="R27" s="134">
        <f>VLOOKUP(F27, growth!$B$20:$M$79, 12,FALSE)</f>
        <v>0</v>
      </c>
    </row>
    <row r="28" spans="1:18" s="47" customFormat="1" x14ac:dyDescent="0.2">
      <c r="A28" s="47" t="s">
        <v>192</v>
      </c>
      <c r="B28" s="47" t="s">
        <v>132</v>
      </c>
      <c r="C28" s="47" t="s">
        <v>493</v>
      </c>
      <c r="D28" s="47" t="s">
        <v>139</v>
      </c>
      <c r="F28" s="47" t="s">
        <v>184</v>
      </c>
      <c r="G28" s="46" t="s">
        <v>183</v>
      </c>
      <c r="H28" s="201">
        <v>7582.2362867411748</v>
      </c>
      <c r="I28" s="197">
        <v>343.66305131912713</v>
      </c>
      <c r="J28" s="197">
        <v>2778.5720569236314</v>
      </c>
      <c r="K28" s="197">
        <v>341.0636782215438</v>
      </c>
      <c r="L28" s="198">
        <v>1163.1539124633889</v>
      </c>
      <c r="M28" s="197">
        <f t="shared" si="0"/>
        <v>7582.2362867411748</v>
      </c>
      <c r="N28" s="197">
        <v>343.66305131912713</v>
      </c>
      <c r="O28" s="197">
        <f t="shared" si="0"/>
        <v>2778.5720569236314</v>
      </c>
      <c r="P28" s="197">
        <f t="shared" si="0"/>
        <v>341.0636782215438</v>
      </c>
      <c r="Q28" s="198">
        <f t="shared" si="0"/>
        <v>1163.1539124633889</v>
      </c>
      <c r="R28" s="134">
        <f>VLOOKUP(F28, growth!$B$20:$M$79, 12,FALSE)</f>
        <v>0</v>
      </c>
    </row>
    <row r="29" spans="1:18" s="47" customFormat="1" x14ac:dyDescent="0.2">
      <c r="A29" s="47" t="s">
        <v>192</v>
      </c>
      <c r="B29" s="47" t="s">
        <v>133</v>
      </c>
      <c r="C29" s="47" t="s">
        <v>493</v>
      </c>
      <c r="D29" s="47" t="s">
        <v>140</v>
      </c>
      <c r="F29" s="47" t="s">
        <v>184</v>
      </c>
      <c r="G29" s="46" t="s">
        <v>183</v>
      </c>
      <c r="H29" s="201">
        <v>4.5375441572358914</v>
      </c>
      <c r="I29" s="197">
        <v>0.2056631067140198</v>
      </c>
      <c r="J29" s="197">
        <v>1.662819902407918</v>
      </c>
      <c r="K29" s="197">
        <v>0.20410752736178561</v>
      </c>
      <c r="L29" s="198">
        <v>0.69608253289251276</v>
      </c>
      <c r="M29" s="197">
        <f t="shared" si="0"/>
        <v>4.5375441572358914</v>
      </c>
      <c r="N29" s="197">
        <v>0.2056631067140198</v>
      </c>
      <c r="O29" s="197">
        <f t="shared" si="0"/>
        <v>1.662819902407918</v>
      </c>
      <c r="P29" s="197">
        <f t="shared" si="0"/>
        <v>0.20410752736178561</v>
      </c>
      <c r="Q29" s="198">
        <f t="shared" si="0"/>
        <v>0.69608253289251276</v>
      </c>
      <c r="R29" s="134">
        <f>VLOOKUP(F29, growth!$B$20:$M$79, 12,FALSE)</f>
        <v>0</v>
      </c>
    </row>
    <row r="30" spans="1:18" s="47" customFormat="1" x14ac:dyDescent="0.2">
      <c r="A30" s="47" t="s">
        <v>192</v>
      </c>
      <c r="B30" s="47" t="s">
        <v>134</v>
      </c>
      <c r="C30" s="47" t="s">
        <v>493</v>
      </c>
      <c r="D30" s="47" t="s">
        <v>141</v>
      </c>
      <c r="F30" s="47" t="s">
        <v>184</v>
      </c>
      <c r="G30" s="46" t="s">
        <v>183</v>
      </c>
      <c r="H30" s="201">
        <v>1048.172700321491</v>
      </c>
      <c r="I30" s="197">
        <v>47.508177650938578</v>
      </c>
      <c r="J30" s="197">
        <v>384.11139745622904</v>
      </c>
      <c r="K30" s="197">
        <v>47.148838820572472</v>
      </c>
      <c r="L30" s="198">
        <v>160.79506509817045</v>
      </c>
      <c r="M30" s="197">
        <f t="shared" si="0"/>
        <v>1048.172700321491</v>
      </c>
      <c r="N30" s="197">
        <v>47.508177650938578</v>
      </c>
      <c r="O30" s="197">
        <f t="shared" si="0"/>
        <v>384.11139745622904</v>
      </c>
      <c r="P30" s="197">
        <f t="shared" si="0"/>
        <v>47.148838820572472</v>
      </c>
      <c r="Q30" s="198">
        <f t="shared" si="0"/>
        <v>160.79506509817045</v>
      </c>
      <c r="R30" s="134">
        <f>VLOOKUP(F30, growth!$B$20:$M$79, 12,FALSE)</f>
        <v>0</v>
      </c>
    </row>
    <row r="31" spans="1:18" s="47" customFormat="1" x14ac:dyDescent="0.2">
      <c r="A31" s="47" t="s">
        <v>192</v>
      </c>
      <c r="B31" s="47" t="s">
        <v>135</v>
      </c>
      <c r="C31" s="47" t="s">
        <v>493</v>
      </c>
      <c r="D31" s="47" t="s">
        <v>142</v>
      </c>
      <c r="F31" s="47" t="s">
        <v>184</v>
      </c>
      <c r="G31" s="46" t="s">
        <v>183</v>
      </c>
      <c r="H31" s="201">
        <v>99.825971459189631</v>
      </c>
      <c r="I31" s="197">
        <v>4.5245883477084359</v>
      </c>
      <c r="J31" s="197">
        <v>36.582037852974196</v>
      </c>
      <c r="K31" s="197">
        <v>4.4903656019592839</v>
      </c>
      <c r="L31" s="198">
        <v>15.313815723635281</v>
      </c>
      <c r="M31" s="197">
        <f t="shared" si="0"/>
        <v>99.825971459189631</v>
      </c>
      <c r="N31" s="197">
        <v>4.5245883477084359</v>
      </c>
      <c r="O31" s="197">
        <f t="shared" si="0"/>
        <v>36.582037852974196</v>
      </c>
      <c r="P31" s="197">
        <f t="shared" si="0"/>
        <v>4.4903656019592839</v>
      </c>
      <c r="Q31" s="198">
        <f t="shared" si="0"/>
        <v>15.313815723635281</v>
      </c>
      <c r="R31" s="134">
        <f>VLOOKUP(F31, growth!$B$20:$M$79, 12,FALSE)</f>
        <v>0</v>
      </c>
    </row>
    <row r="32" spans="1:18" s="47" customFormat="1" x14ac:dyDescent="0.2">
      <c r="A32" s="47" t="s">
        <v>192</v>
      </c>
      <c r="B32" s="47" t="s">
        <v>136</v>
      </c>
      <c r="C32" s="47" t="s">
        <v>493</v>
      </c>
      <c r="D32" s="47" t="s">
        <v>143</v>
      </c>
      <c r="F32" s="47" t="s">
        <v>184</v>
      </c>
      <c r="G32" s="46" t="s">
        <v>183</v>
      </c>
      <c r="H32" s="201">
        <v>889.35865481823475</v>
      </c>
      <c r="I32" s="197">
        <v>40.309968915947884</v>
      </c>
      <c r="J32" s="197">
        <v>325.91270087195187</v>
      </c>
      <c r="K32" s="197">
        <v>40.005075362909977</v>
      </c>
      <c r="L32" s="198">
        <v>136.43217644693249</v>
      </c>
      <c r="M32" s="197">
        <f t="shared" si="0"/>
        <v>889.35865481823475</v>
      </c>
      <c r="N32" s="197">
        <v>40.309968915947884</v>
      </c>
      <c r="O32" s="197">
        <f t="shared" si="0"/>
        <v>325.91270087195187</v>
      </c>
      <c r="P32" s="197">
        <f t="shared" si="0"/>
        <v>40.005075362909977</v>
      </c>
      <c r="Q32" s="198">
        <f t="shared" si="0"/>
        <v>136.43217644693249</v>
      </c>
      <c r="R32" s="134">
        <f>VLOOKUP(F32, growth!$B$20:$M$79, 12,FALSE)</f>
        <v>0</v>
      </c>
    </row>
    <row r="33" spans="1:18" s="47" customFormat="1" x14ac:dyDescent="0.2">
      <c r="A33" s="47" t="s">
        <v>192</v>
      </c>
      <c r="B33" s="47" t="s">
        <v>137</v>
      </c>
      <c r="C33" s="47" t="s">
        <v>493</v>
      </c>
      <c r="D33" s="47" t="s">
        <v>144</v>
      </c>
      <c r="F33" s="47" t="s">
        <v>184</v>
      </c>
      <c r="G33" s="46" t="s">
        <v>183</v>
      </c>
      <c r="H33" s="201">
        <v>0</v>
      </c>
      <c r="I33" s="197">
        <v>0</v>
      </c>
      <c r="J33" s="197">
        <v>0</v>
      </c>
      <c r="K33" s="197">
        <v>0</v>
      </c>
      <c r="L33" s="198">
        <v>0</v>
      </c>
      <c r="M33" s="197">
        <f t="shared" si="0"/>
        <v>0</v>
      </c>
      <c r="N33" s="197">
        <v>0</v>
      </c>
      <c r="O33" s="197">
        <f t="shared" si="0"/>
        <v>0</v>
      </c>
      <c r="P33" s="197">
        <f t="shared" si="0"/>
        <v>0</v>
      </c>
      <c r="Q33" s="198">
        <f t="shared" si="0"/>
        <v>0</v>
      </c>
      <c r="R33" s="134">
        <f>VLOOKUP(F33, growth!$B$20:$M$79, 12,FALSE)</f>
        <v>0</v>
      </c>
    </row>
    <row r="34" spans="1:18" s="47" customFormat="1" x14ac:dyDescent="0.2">
      <c r="A34" s="47" t="s">
        <v>4089</v>
      </c>
      <c r="B34" s="47" t="s">
        <v>131</v>
      </c>
      <c r="C34" s="47" t="s">
        <v>493</v>
      </c>
      <c r="D34" s="47" t="s">
        <v>138</v>
      </c>
      <c r="F34" s="47" t="s">
        <v>196</v>
      </c>
      <c r="G34" s="46" t="s">
        <v>145</v>
      </c>
      <c r="H34" s="201">
        <v>4.4941067130448403E-2</v>
      </c>
      <c r="I34" s="197">
        <v>1.2032188540673472E-2</v>
      </c>
      <c r="J34" s="197">
        <v>4.5804258555551286E-2</v>
      </c>
      <c r="K34" s="197">
        <v>0</v>
      </c>
      <c r="L34" s="198">
        <v>2.7642457545762384E-5</v>
      </c>
      <c r="M34" s="197">
        <f t="shared" si="0"/>
        <v>4.4941067130448403E-2</v>
      </c>
      <c r="N34" s="197">
        <v>1.2032188540673472E-2</v>
      </c>
      <c r="O34" s="197">
        <f t="shared" si="0"/>
        <v>4.5804258555551286E-2</v>
      </c>
      <c r="P34" s="197">
        <f t="shared" si="0"/>
        <v>0</v>
      </c>
      <c r="Q34" s="198">
        <f t="shared" si="0"/>
        <v>2.7642457545762384E-5</v>
      </c>
      <c r="R34" s="134">
        <f>VLOOKUP(F34, growth!$B$20:$M$79, 12,FALSE)</f>
        <v>0</v>
      </c>
    </row>
    <row r="35" spans="1:18" s="47" customFormat="1" x14ac:dyDescent="0.2">
      <c r="A35" s="47" t="s">
        <v>4089</v>
      </c>
      <c r="B35" s="47" t="s">
        <v>132</v>
      </c>
      <c r="C35" s="47" t="s">
        <v>493</v>
      </c>
      <c r="D35" s="47" t="s">
        <v>139</v>
      </c>
      <c r="F35" s="47" t="s">
        <v>196</v>
      </c>
      <c r="G35" s="46" t="s">
        <v>145</v>
      </c>
      <c r="H35" s="201">
        <v>140.82283385326008</v>
      </c>
      <c r="I35" s="197">
        <v>37.702862792200328</v>
      </c>
      <c r="J35" s="197">
        <v>143.52764418381997</v>
      </c>
      <c r="K35" s="197">
        <v>0</v>
      </c>
      <c r="L35" s="198">
        <v>8.6617640719646435E-2</v>
      </c>
      <c r="M35" s="197">
        <f t="shared" si="0"/>
        <v>140.82283385326008</v>
      </c>
      <c r="N35" s="197">
        <v>37.702862792200328</v>
      </c>
      <c r="O35" s="197">
        <f t="shared" si="0"/>
        <v>143.52764418381997</v>
      </c>
      <c r="P35" s="197">
        <f t="shared" si="0"/>
        <v>0</v>
      </c>
      <c r="Q35" s="198">
        <f t="shared" si="0"/>
        <v>8.6617640719646435E-2</v>
      </c>
      <c r="R35" s="134">
        <f>VLOOKUP(F35, growth!$B$20:$M$79, 12,FALSE)</f>
        <v>0</v>
      </c>
    </row>
    <row r="36" spans="1:18" s="47" customFormat="1" x14ac:dyDescent="0.2">
      <c r="A36" s="47" t="s">
        <v>4089</v>
      </c>
      <c r="B36" s="47" t="s">
        <v>133</v>
      </c>
      <c r="C36" s="47" t="s">
        <v>493</v>
      </c>
      <c r="D36" s="47" t="s">
        <v>140</v>
      </c>
      <c r="F36" s="47" t="s">
        <v>196</v>
      </c>
      <c r="G36" s="46" t="s">
        <v>145</v>
      </c>
      <c r="H36" s="201">
        <v>0.22470533565224204</v>
      </c>
      <c r="I36" s="197">
        <v>6.0160942703367359E-2</v>
      </c>
      <c r="J36" s="197">
        <v>0.22902129277775643</v>
      </c>
      <c r="K36" s="197">
        <v>0</v>
      </c>
      <c r="L36" s="198">
        <v>1.3821228772881194E-4</v>
      </c>
      <c r="M36" s="197">
        <f t="shared" si="0"/>
        <v>0.22470533565224204</v>
      </c>
      <c r="N36" s="197">
        <v>6.0160942703367359E-2</v>
      </c>
      <c r="O36" s="197">
        <f t="shared" si="0"/>
        <v>0.22902129277775643</v>
      </c>
      <c r="P36" s="197">
        <f t="shared" si="0"/>
        <v>0</v>
      </c>
      <c r="Q36" s="198">
        <f t="shared" si="0"/>
        <v>1.3821228772881194E-4</v>
      </c>
      <c r="R36" s="134">
        <f>VLOOKUP(F36, growth!$B$20:$M$79, 12,FALSE)</f>
        <v>0</v>
      </c>
    </row>
    <row r="37" spans="1:18" s="47" customFormat="1" x14ac:dyDescent="0.2">
      <c r="A37" s="47" t="s">
        <v>4089</v>
      </c>
      <c r="B37" s="47" t="s">
        <v>134</v>
      </c>
      <c r="C37" s="47" t="s">
        <v>493</v>
      </c>
      <c r="D37" s="47" t="s">
        <v>141</v>
      </c>
      <c r="F37" s="47" t="s">
        <v>196</v>
      </c>
      <c r="G37" s="46" t="s">
        <v>145</v>
      </c>
      <c r="H37" s="201">
        <v>16.132821711941652</v>
      </c>
      <c r="I37" s="197">
        <v>4.319282227271307</v>
      </c>
      <c r="J37" s="197">
        <v>16.442687815566654</v>
      </c>
      <c r="K37" s="197">
        <v>0</v>
      </c>
      <c r="L37" s="198">
        <v>9.9230140212572017E-3</v>
      </c>
      <c r="M37" s="197">
        <f t="shared" si="0"/>
        <v>16.132821711941652</v>
      </c>
      <c r="N37" s="197">
        <v>4.319282227271307</v>
      </c>
      <c r="O37" s="197">
        <f t="shared" si="0"/>
        <v>16.442687815566654</v>
      </c>
      <c r="P37" s="197">
        <f t="shared" si="0"/>
        <v>0</v>
      </c>
      <c r="Q37" s="198">
        <f t="shared" si="0"/>
        <v>9.9230140212572017E-3</v>
      </c>
      <c r="R37" s="134">
        <f>VLOOKUP(F37, growth!$B$20:$M$79, 12,FALSE)</f>
        <v>0</v>
      </c>
    </row>
    <row r="38" spans="1:18" s="47" customFormat="1" x14ac:dyDescent="0.2">
      <c r="A38" s="47" t="s">
        <v>4089</v>
      </c>
      <c r="B38" s="47" t="s">
        <v>135</v>
      </c>
      <c r="C38" s="47" t="s">
        <v>493</v>
      </c>
      <c r="D38" s="47" t="s">
        <v>142</v>
      </c>
      <c r="F38" s="47" t="s">
        <v>196</v>
      </c>
      <c r="G38" s="46" t="s">
        <v>145</v>
      </c>
      <c r="H38" s="201">
        <v>8.0964880414486817</v>
      </c>
      <c r="I38" s="197">
        <v>2.1676937565644896</v>
      </c>
      <c r="J38" s="197">
        <v>8.2519987913501094</v>
      </c>
      <c r="K38" s="197">
        <v>0</v>
      </c>
      <c r="L38" s="198">
        <v>4.9800069567970864E-3</v>
      </c>
      <c r="M38" s="197">
        <f t="shared" si="0"/>
        <v>8.0964880414486817</v>
      </c>
      <c r="N38" s="197">
        <v>2.1676937565644896</v>
      </c>
      <c r="O38" s="197">
        <f t="shared" si="0"/>
        <v>8.2519987913501094</v>
      </c>
      <c r="P38" s="197">
        <f t="shared" si="0"/>
        <v>0</v>
      </c>
      <c r="Q38" s="198">
        <f t="shared" si="0"/>
        <v>4.9800069567970864E-3</v>
      </c>
      <c r="R38" s="134">
        <f>VLOOKUP(F38, growth!$B$20:$M$79, 12,FALSE)</f>
        <v>0</v>
      </c>
    </row>
    <row r="39" spans="1:18" s="47" customFormat="1" x14ac:dyDescent="0.2">
      <c r="A39" s="47" t="s">
        <v>4089</v>
      </c>
      <c r="B39" s="47" t="s">
        <v>136</v>
      </c>
      <c r="C39" s="47" t="s">
        <v>493</v>
      </c>
      <c r="D39" s="47" t="s">
        <v>143</v>
      </c>
      <c r="F39" s="47" t="s">
        <v>196</v>
      </c>
      <c r="G39" s="46" t="s">
        <v>145</v>
      </c>
      <c r="H39" s="201">
        <v>28.268514187007749</v>
      </c>
      <c r="I39" s="197">
        <v>7.5684026700010048</v>
      </c>
      <c r="J39" s="197">
        <v>28.811472790456044</v>
      </c>
      <c r="K39" s="197">
        <v>0</v>
      </c>
      <c r="L39" s="198">
        <v>1.7387464365898931E-2</v>
      </c>
      <c r="M39" s="197">
        <f t="shared" si="0"/>
        <v>28.268514187007749</v>
      </c>
      <c r="N39" s="197">
        <v>7.5684026700010048</v>
      </c>
      <c r="O39" s="197">
        <f t="shared" si="0"/>
        <v>28.811472790456044</v>
      </c>
      <c r="P39" s="197">
        <f t="shared" si="0"/>
        <v>0</v>
      </c>
      <c r="Q39" s="198">
        <f t="shared" si="0"/>
        <v>1.7387464365898931E-2</v>
      </c>
      <c r="R39" s="134">
        <f>VLOOKUP(F39, growth!$B$20:$M$79, 12,FALSE)</f>
        <v>0</v>
      </c>
    </row>
    <row r="40" spans="1:18" s="47" customFormat="1" x14ac:dyDescent="0.2">
      <c r="A40" s="47" t="s">
        <v>4089</v>
      </c>
      <c r="B40" s="47" t="s">
        <v>137</v>
      </c>
      <c r="C40" s="47" t="s">
        <v>493</v>
      </c>
      <c r="D40" s="47" t="s">
        <v>144</v>
      </c>
      <c r="F40" s="47" t="s">
        <v>196</v>
      </c>
      <c r="G40" s="47" t="s">
        <v>145</v>
      </c>
      <c r="H40" s="201">
        <v>4.8536352500884283E-2</v>
      </c>
      <c r="I40" s="197">
        <v>1.299476362392735E-2</v>
      </c>
      <c r="J40" s="197">
        <v>4.9468599239995401E-2</v>
      </c>
      <c r="K40" s="197">
        <v>0</v>
      </c>
      <c r="L40" s="198">
        <v>2.9853854149423378E-5</v>
      </c>
      <c r="M40" s="197">
        <f t="shared" si="0"/>
        <v>4.8536352500884283E-2</v>
      </c>
      <c r="N40" s="197">
        <v>1.299476362392735E-2</v>
      </c>
      <c r="O40" s="197">
        <f t="shared" si="0"/>
        <v>4.9468599239995401E-2</v>
      </c>
      <c r="P40" s="197">
        <f t="shared" si="0"/>
        <v>0</v>
      </c>
      <c r="Q40" s="198">
        <f t="shared" si="0"/>
        <v>2.9853854149423378E-5</v>
      </c>
      <c r="R40" s="134">
        <f>VLOOKUP(F40, growth!$B$20:$M$79, 12,FALSE)</f>
        <v>0</v>
      </c>
    </row>
    <row r="41" spans="1:18" s="47" customFormat="1" x14ac:dyDescent="0.2">
      <c r="A41" s="47" t="s">
        <v>4090</v>
      </c>
      <c r="B41" s="47" t="s">
        <v>131</v>
      </c>
      <c r="C41" s="47" t="s">
        <v>493</v>
      </c>
      <c r="D41" s="47" t="s">
        <v>138</v>
      </c>
      <c r="F41" s="47" t="s">
        <v>199</v>
      </c>
      <c r="G41" s="47" t="s">
        <v>349</v>
      </c>
      <c r="H41" s="201">
        <v>0</v>
      </c>
      <c r="I41" s="197">
        <v>0.31797375796632033</v>
      </c>
      <c r="J41" s="197">
        <v>0</v>
      </c>
      <c r="K41" s="197">
        <v>0</v>
      </c>
      <c r="L41" s="198">
        <v>0</v>
      </c>
      <c r="M41" s="197">
        <f t="shared" si="0"/>
        <v>0</v>
      </c>
      <c r="N41" s="197">
        <v>0.31797375796632033</v>
      </c>
      <c r="O41" s="197">
        <f t="shared" si="0"/>
        <v>0</v>
      </c>
      <c r="P41" s="197">
        <f t="shared" si="0"/>
        <v>0</v>
      </c>
      <c r="Q41" s="198">
        <f t="shared" si="0"/>
        <v>0</v>
      </c>
      <c r="R41" s="134">
        <f>VLOOKUP(F41, growth!$B$20:$M$79, 12,FALSE)</f>
        <v>0</v>
      </c>
    </row>
    <row r="42" spans="1:18" s="47" customFormat="1" x14ac:dyDescent="0.2">
      <c r="A42" s="47" t="s">
        <v>4090</v>
      </c>
      <c r="B42" s="47" t="s">
        <v>132</v>
      </c>
      <c r="C42" s="47" t="s">
        <v>493</v>
      </c>
      <c r="D42" s="47" t="s">
        <v>139</v>
      </c>
      <c r="F42" s="47" t="s">
        <v>199</v>
      </c>
      <c r="G42" s="47" t="s">
        <v>349</v>
      </c>
      <c r="H42" s="201">
        <v>0</v>
      </c>
      <c r="I42" s="197">
        <v>996.37077058746479</v>
      </c>
      <c r="J42" s="197">
        <v>0</v>
      </c>
      <c r="K42" s="197">
        <v>0</v>
      </c>
      <c r="L42" s="198">
        <v>0</v>
      </c>
      <c r="M42" s="197">
        <f t="shared" si="0"/>
        <v>0</v>
      </c>
      <c r="N42" s="197">
        <v>996.37077058746479</v>
      </c>
      <c r="O42" s="197">
        <f t="shared" si="0"/>
        <v>0</v>
      </c>
      <c r="P42" s="197">
        <f t="shared" si="0"/>
        <v>0</v>
      </c>
      <c r="Q42" s="198">
        <f t="shared" si="0"/>
        <v>0</v>
      </c>
      <c r="R42" s="134">
        <f>VLOOKUP(F42, growth!$B$20:$M$79, 12,FALSE)</f>
        <v>0</v>
      </c>
    </row>
    <row r="43" spans="1:18" s="47" customFormat="1" x14ac:dyDescent="0.2">
      <c r="A43" s="47" t="s">
        <v>4090</v>
      </c>
      <c r="B43" s="47" t="s">
        <v>133</v>
      </c>
      <c r="C43" s="47" t="s">
        <v>493</v>
      </c>
      <c r="D43" s="47" t="s">
        <v>140</v>
      </c>
      <c r="F43" s="47" t="s">
        <v>199</v>
      </c>
      <c r="G43" s="47" t="s">
        <v>349</v>
      </c>
      <c r="H43" s="201">
        <v>0</v>
      </c>
      <c r="I43" s="197">
        <v>1.5898687898316015</v>
      </c>
      <c r="J43" s="197">
        <v>0</v>
      </c>
      <c r="K43" s="197">
        <v>0</v>
      </c>
      <c r="L43" s="198">
        <v>0</v>
      </c>
      <c r="M43" s="197">
        <f t="shared" si="0"/>
        <v>0</v>
      </c>
      <c r="N43" s="197">
        <v>1.5898687898316015</v>
      </c>
      <c r="O43" s="197">
        <f t="shared" si="0"/>
        <v>0</v>
      </c>
      <c r="P43" s="197">
        <f t="shared" si="0"/>
        <v>0</v>
      </c>
      <c r="Q43" s="198">
        <f t="shared" si="0"/>
        <v>0</v>
      </c>
      <c r="R43" s="134">
        <f>VLOOKUP(F43, growth!$B$20:$M$79, 12,FALSE)</f>
        <v>0</v>
      </c>
    </row>
    <row r="44" spans="1:18" s="47" customFormat="1" x14ac:dyDescent="0.2">
      <c r="A44" s="47" t="s">
        <v>4090</v>
      </c>
      <c r="B44" s="47" t="s">
        <v>134</v>
      </c>
      <c r="C44" s="47" t="s">
        <v>493</v>
      </c>
      <c r="D44" s="47" t="s">
        <v>141</v>
      </c>
      <c r="F44" s="47" t="s">
        <v>199</v>
      </c>
      <c r="G44" s="47" t="s">
        <v>349</v>
      </c>
      <c r="H44" s="201">
        <v>0</v>
      </c>
      <c r="I44" s="197">
        <v>114.34977589607811</v>
      </c>
      <c r="J44" s="197">
        <v>0</v>
      </c>
      <c r="K44" s="197">
        <v>0</v>
      </c>
      <c r="L44" s="198">
        <v>0</v>
      </c>
      <c r="M44" s="197">
        <f t="shared" si="0"/>
        <v>0</v>
      </c>
      <c r="N44" s="197">
        <v>114.34977589607811</v>
      </c>
      <c r="O44" s="197">
        <f t="shared" si="0"/>
        <v>0</v>
      </c>
      <c r="P44" s="197">
        <f t="shared" si="0"/>
        <v>0</v>
      </c>
      <c r="Q44" s="198">
        <f t="shared" si="0"/>
        <v>0</v>
      </c>
      <c r="R44" s="134">
        <f>VLOOKUP(F44, growth!$B$20:$M$79, 12,FALSE)</f>
        <v>0</v>
      </c>
    </row>
    <row r="45" spans="1:18" s="47" customFormat="1" x14ac:dyDescent="0.2">
      <c r="A45" s="47" t="s">
        <v>4090</v>
      </c>
      <c r="B45" s="47" t="s">
        <v>135</v>
      </c>
      <c r="C45" s="47" t="s">
        <v>493</v>
      </c>
      <c r="D45" s="47" t="s">
        <v>142</v>
      </c>
      <c r="F45" s="47" t="s">
        <v>199</v>
      </c>
      <c r="G45" s="47" t="s">
        <v>349</v>
      </c>
      <c r="H45" s="201">
        <v>0</v>
      </c>
      <c r="I45" s="197">
        <v>65.349091817734916</v>
      </c>
      <c r="J45" s="197">
        <v>0</v>
      </c>
      <c r="K45" s="197">
        <v>0</v>
      </c>
      <c r="L45" s="198">
        <v>0</v>
      </c>
      <c r="M45" s="197">
        <f t="shared" si="0"/>
        <v>0</v>
      </c>
      <c r="N45" s="197">
        <v>65.349091817734916</v>
      </c>
      <c r="O45" s="197">
        <f t="shared" si="0"/>
        <v>0</v>
      </c>
      <c r="P45" s="197">
        <f t="shared" si="0"/>
        <v>0</v>
      </c>
      <c r="Q45" s="198">
        <f t="shared" si="0"/>
        <v>0</v>
      </c>
      <c r="R45" s="134">
        <f>VLOOKUP(F45, growth!$B$20:$M$79, 12,FALSE)</f>
        <v>0</v>
      </c>
    </row>
    <row r="46" spans="1:18" s="47" customFormat="1" x14ac:dyDescent="0.2">
      <c r="A46" s="47" t="s">
        <v>4090</v>
      </c>
      <c r="B46" s="47" t="s">
        <v>136</v>
      </c>
      <c r="C46" s="47" t="s">
        <v>493</v>
      </c>
      <c r="D46" s="47" t="s">
        <v>143</v>
      </c>
      <c r="F46" s="47" t="s">
        <v>199</v>
      </c>
      <c r="G46" s="47" t="s">
        <v>349</v>
      </c>
      <c r="H46" s="201">
        <v>0</v>
      </c>
      <c r="I46" s="197">
        <v>257.47273230484086</v>
      </c>
      <c r="J46" s="197">
        <v>0</v>
      </c>
      <c r="K46" s="197">
        <v>0</v>
      </c>
      <c r="L46" s="198">
        <v>0</v>
      </c>
      <c r="M46" s="197">
        <f t="shared" si="0"/>
        <v>0</v>
      </c>
      <c r="N46" s="197">
        <v>257.47273230484086</v>
      </c>
      <c r="O46" s="197">
        <f t="shared" si="0"/>
        <v>0</v>
      </c>
      <c r="P46" s="197">
        <f t="shared" si="0"/>
        <v>0</v>
      </c>
      <c r="Q46" s="198">
        <f t="shared" si="0"/>
        <v>0</v>
      </c>
      <c r="R46" s="134">
        <f>VLOOKUP(F46, growth!$B$20:$M$79, 12,FALSE)</f>
        <v>0</v>
      </c>
    </row>
    <row r="47" spans="1:18" s="47" customFormat="1" x14ac:dyDescent="0.2">
      <c r="A47" s="47" t="s">
        <v>4090</v>
      </c>
      <c r="B47" s="47" t="s">
        <v>137</v>
      </c>
      <c r="C47" s="47" t="s">
        <v>493</v>
      </c>
      <c r="D47" s="47" t="s">
        <v>144</v>
      </c>
      <c r="F47" s="47" t="s">
        <v>199</v>
      </c>
      <c r="G47" s="47" t="s">
        <v>349</v>
      </c>
      <c r="H47" s="201">
        <v>0</v>
      </c>
      <c r="I47" s="197">
        <v>2.8259301870402198</v>
      </c>
      <c r="J47" s="197">
        <v>0</v>
      </c>
      <c r="K47" s="197">
        <v>0</v>
      </c>
      <c r="L47" s="198">
        <v>0</v>
      </c>
      <c r="M47" s="197">
        <f t="shared" si="0"/>
        <v>0</v>
      </c>
      <c r="N47" s="197">
        <v>2.8259301870402198</v>
      </c>
      <c r="O47" s="197">
        <f t="shared" si="0"/>
        <v>0</v>
      </c>
      <c r="P47" s="197">
        <f t="shared" si="0"/>
        <v>0</v>
      </c>
      <c r="Q47" s="198">
        <f t="shared" si="0"/>
        <v>0</v>
      </c>
      <c r="R47" s="134">
        <f>VLOOKUP(F47, growth!$B$20:$M$79, 12,FALSE)</f>
        <v>0</v>
      </c>
    </row>
    <row r="48" spans="1:18" s="46" customFormat="1" x14ac:dyDescent="0.2">
      <c r="A48" s="47" t="s">
        <v>191</v>
      </c>
      <c r="B48" s="47" t="s">
        <v>131</v>
      </c>
      <c r="C48" s="47" t="s">
        <v>493</v>
      </c>
      <c r="D48" s="47" t="s">
        <v>138</v>
      </c>
      <c r="E48" s="47"/>
      <c r="F48" s="47" t="s">
        <v>194</v>
      </c>
      <c r="G48" s="47" t="s">
        <v>191</v>
      </c>
      <c r="H48" s="201">
        <v>0.18656560280846904</v>
      </c>
      <c r="I48" s="197">
        <v>1.0261108154465797E-2</v>
      </c>
      <c r="J48" s="197">
        <v>0.15671510635911398</v>
      </c>
      <c r="K48" s="197">
        <v>1.1193936168508141E-3</v>
      </c>
      <c r="L48" s="198">
        <v>1.4178985813443646E-2</v>
      </c>
      <c r="M48" s="197">
        <f t="shared" si="0"/>
        <v>0.18656560280846904</v>
      </c>
      <c r="N48" s="197">
        <v>1.0261108154465797E-2</v>
      </c>
      <c r="O48" s="197">
        <f t="shared" si="0"/>
        <v>0.15671510635911398</v>
      </c>
      <c r="P48" s="197">
        <f t="shared" si="0"/>
        <v>1.1193936168508141E-3</v>
      </c>
      <c r="Q48" s="198">
        <f t="shared" si="0"/>
        <v>1.4178985813443646E-2</v>
      </c>
      <c r="R48" s="134">
        <f>VLOOKUP(F48, growth!$B$20:$M$79, 12,FALSE)</f>
        <v>0</v>
      </c>
    </row>
    <row r="49" spans="1:18" s="46" customFormat="1" x14ac:dyDescent="0.2">
      <c r="A49" s="47" t="s">
        <v>191</v>
      </c>
      <c r="B49" s="47" t="s">
        <v>132</v>
      </c>
      <c r="C49" s="47" t="s">
        <v>493</v>
      </c>
      <c r="D49" s="47" t="s">
        <v>139</v>
      </c>
      <c r="E49" s="47"/>
      <c r="F49" s="47" t="s">
        <v>194</v>
      </c>
      <c r="G49" s="47" t="s">
        <v>191</v>
      </c>
      <c r="H49" s="201">
        <v>584.60331640033769</v>
      </c>
      <c r="I49" s="197">
        <v>32.153182402018579</v>
      </c>
      <c r="J49" s="197">
        <v>491.06678577628372</v>
      </c>
      <c r="K49" s="197">
        <v>3.5076198984020266</v>
      </c>
      <c r="L49" s="198">
        <v>44.429852046425673</v>
      </c>
      <c r="M49" s="197">
        <f t="shared" si="0"/>
        <v>584.60331640033769</v>
      </c>
      <c r="N49" s="197">
        <v>32.153182402018579</v>
      </c>
      <c r="O49" s="197">
        <f t="shared" si="0"/>
        <v>491.06678577628372</v>
      </c>
      <c r="P49" s="197">
        <f t="shared" si="0"/>
        <v>3.5076198984020266</v>
      </c>
      <c r="Q49" s="198">
        <f t="shared" si="0"/>
        <v>44.429852046425673</v>
      </c>
      <c r="R49" s="134">
        <f>VLOOKUP(F49, growth!$B$20:$M$79, 12,FALSE)</f>
        <v>0</v>
      </c>
    </row>
    <row r="50" spans="1:18" s="46" customFormat="1" x14ac:dyDescent="0.2">
      <c r="A50" s="47" t="s">
        <v>191</v>
      </c>
      <c r="B50" s="47" t="s">
        <v>133</v>
      </c>
      <c r="C50" s="47" t="s">
        <v>493</v>
      </c>
      <c r="D50" s="47" t="s">
        <v>140</v>
      </c>
      <c r="E50" s="47"/>
      <c r="F50" s="47" t="s">
        <v>194</v>
      </c>
      <c r="G50" s="47" t="s">
        <v>191</v>
      </c>
      <c r="H50" s="201">
        <v>0.93282801404234517</v>
      </c>
      <c r="I50" s="197">
        <v>5.1305540772328989E-2</v>
      </c>
      <c r="J50" s="197">
        <v>0.78357553179556982</v>
      </c>
      <c r="K50" s="197">
        <v>5.5969680842540706E-3</v>
      </c>
      <c r="L50" s="198">
        <v>7.0894929067218226E-2</v>
      </c>
      <c r="M50" s="197">
        <f t="shared" si="0"/>
        <v>0.93282801404234517</v>
      </c>
      <c r="N50" s="197">
        <v>5.1305540772328989E-2</v>
      </c>
      <c r="O50" s="197">
        <f t="shared" si="0"/>
        <v>0.78357553179556982</v>
      </c>
      <c r="P50" s="197">
        <f t="shared" si="0"/>
        <v>5.5969680842540706E-3</v>
      </c>
      <c r="Q50" s="198">
        <f t="shared" si="0"/>
        <v>7.0894929067218226E-2</v>
      </c>
      <c r="R50" s="134">
        <f>VLOOKUP(F50, growth!$B$20:$M$79, 12,FALSE)</f>
        <v>0</v>
      </c>
    </row>
    <row r="51" spans="1:18" s="46" customFormat="1" x14ac:dyDescent="0.2">
      <c r="A51" s="47" t="s">
        <v>191</v>
      </c>
      <c r="B51" s="47" t="s">
        <v>134</v>
      </c>
      <c r="C51" s="47" t="s">
        <v>493</v>
      </c>
      <c r="D51" s="47" t="s">
        <v>141</v>
      </c>
      <c r="E51" s="47"/>
      <c r="F51" s="47" t="s">
        <v>194</v>
      </c>
      <c r="G51" s="47" t="s">
        <v>191</v>
      </c>
      <c r="H51" s="201">
        <v>67.163617011048856</v>
      </c>
      <c r="I51" s="197">
        <v>3.6939989356076874</v>
      </c>
      <c r="J51" s="197">
        <v>56.41743828928103</v>
      </c>
      <c r="K51" s="197">
        <v>0.40298170206629308</v>
      </c>
      <c r="L51" s="198">
        <v>5.1044348928397127</v>
      </c>
      <c r="M51" s="197">
        <f t="shared" si="0"/>
        <v>67.163617011048856</v>
      </c>
      <c r="N51" s="197">
        <v>3.6939989356076874</v>
      </c>
      <c r="O51" s="197">
        <f t="shared" si="0"/>
        <v>56.41743828928103</v>
      </c>
      <c r="P51" s="197">
        <f t="shared" si="0"/>
        <v>0.40298170206629308</v>
      </c>
      <c r="Q51" s="198">
        <f t="shared" si="0"/>
        <v>5.1044348928397127</v>
      </c>
      <c r="R51" s="134">
        <f>VLOOKUP(F51, growth!$B$20:$M$79, 12,FALSE)</f>
        <v>0</v>
      </c>
    </row>
    <row r="52" spans="1:18" s="46" customFormat="1" x14ac:dyDescent="0.2">
      <c r="A52" s="47" t="s">
        <v>191</v>
      </c>
      <c r="B52" s="47" t="s">
        <v>135</v>
      </c>
      <c r="C52" s="47" t="s">
        <v>493</v>
      </c>
      <c r="D52" s="47" t="s">
        <v>142</v>
      </c>
      <c r="E52" s="47"/>
      <c r="F52" s="47" t="s">
        <v>194</v>
      </c>
      <c r="G52" s="47" t="s">
        <v>191</v>
      </c>
      <c r="H52" s="201">
        <v>41.137715419267423</v>
      </c>
      <c r="I52" s="197">
        <v>2.2625743480597085</v>
      </c>
      <c r="J52" s="197">
        <v>34.555680952184638</v>
      </c>
      <c r="K52" s="197">
        <v>0.24682629251560453</v>
      </c>
      <c r="L52" s="198">
        <v>3.126466371864324</v>
      </c>
      <c r="M52" s="197">
        <f t="shared" si="0"/>
        <v>41.137715419267423</v>
      </c>
      <c r="N52" s="197">
        <v>2.2625743480597085</v>
      </c>
      <c r="O52" s="197">
        <f t="shared" si="0"/>
        <v>34.555680952184638</v>
      </c>
      <c r="P52" s="197">
        <f t="shared" si="0"/>
        <v>0.24682629251560453</v>
      </c>
      <c r="Q52" s="198">
        <f t="shared" si="0"/>
        <v>3.126466371864324</v>
      </c>
      <c r="R52" s="134">
        <f>VLOOKUP(F52, growth!$B$20:$M$79, 12,FALSE)</f>
        <v>0</v>
      </c>
    </row>
    <row r="53" spans="1:18" s="46" customFormat="1" x14ac:dyDescent="0.2">
      <c r="A53" s="47" t="s">
        <v>191</v>
      </c>
      <c r="B53" s="47" t="s">
        <v>136</v>
      </c>
      <c r="C53" s="47" t="s">
        <v>493</v>
      </c>
      <c r="D53" s="47" t="s">
        <v>143</v>
      </c>
      <c r="E53" s="47"/>
      <c r="F53" s="47" t="s">
        <v>194</v>
      </c>
      <c r="G53" s="47" t="s">
        <v>191</v>
      </c>
      <c r="H53" s="201">
        <v>170.98737497396183</v>
      </c>
      <c r="I53" s="197">
        <v>9.4043056235679021</v>
      </c>
      <c r="J53" s="197">
        <v>143.62939497812798</v>
      </c>
      <c r="K53" s="197">
        <v>1.0259242498437711</v>
      </c>
      <c r="L53" s="198">
        <v>12.995040498021103</v>
      </c>
      <c r="M53" s="197">
        <f t="shared" si="0"/>
        <v>170.98737497396183</v>
      </c>
      <c r="N53" s="197">
        <v>9.4043056235679021</v>
      </c>
      <c r="O53" s="197">
        <f t="shared" si="0"/>
        <v>143.62939497812798</v>
      </c>
      <c r="P53" s="197">
        <f t="shared" si="0"/>
        <v>1.0259242498437711</v>
      </c>
      <c r="Q53" s="198">
        <f t="shared" si="0"/>
        <v>12.995040498021103</v>
      </c>
      <c r="R53" s="134">
        <f>VLOOKUP(F53, growth!$B$20:$M$79, 12,FALSE)</f>
        <v>0</v>
      </c>
    </row>
    <row r="54" spans="1:18" s="46" customFormat="1" x14ac:dyDescent="0.2">
      <c r="A54" s="47" t="s">
        <v>191</v>
      </c>
      <c r="B54" s="47" t="s">
        <v>137</v>
      </c>
      <c r="C54" s="47" t="s">
        <v>493</v>
      </c>
      <c r="D54" s="47" t="s">
        <v>144</v>
      </c>
      <c r="E54" s="47"/>
      <c r="F54" s="47" t="s">
        <v>194</v>
      </c>
      <c r="G54" s="47" t="s">
        <v>191</v>
      </c>
      <c r="H54" s="201">
        <v>2.5186356379143318</v>
      </c>
      <c r="I54" s="197">
        <v>0.13852496008528825</v>
      </c>
      <c r="J54" s="197">
        <v>2.1156539358480386</v>
      </c>
      <c r="K54" s="197">
        <v>1.5111813827485991E-2</v>
      </c>
      <c r="L54" s="198">
        <v>0.19141630848148922</v>
      </c>
      <c r="M54" s="197">
        <f t="shared" si="0"/>
        <v>2.5186356379143318</v>
      </c>
      <c r="N54" s="197">
        <v>0.13852496008528825</v>
      </c>
      <c r="O54" s="197">
        <f t="shared" si="0"/>
        <v>2.1156539358480386</v>
      </c>
      <c r="P54" s="197">
        <f t="shared" si="0"/>
        <v>1.5111813827485991E-2</v>
      </c>
      <c r="Q54" s="198">
        <f t="shared" si="0"/>
        <v>0.19141630848148922</v>
      </c>
      <c r="R54" s="134">
        <f>VLOOKUP(F54, growth!$B$20:$M$79, 12,FALSE)</f>
        <v>0</v>
      </c>
    </row>
    <row r="55" spans="1:18" s="46" customFormat="1" x14ac:dyDescent="0.2">
      <c r="A55" s="47" t="s">
        <v>4091</v>
      </c>
      <c r="B55" s="47" t="s">
        <v>131</v>
      </c>
      <c r="C55" s="47" t="s">
        <v>493</v>
      </c>
      <c r="D55" s="47" t="s">
        <v>138</v>
      </c>
      <c r="E55" s="47"/>
      <c r="F55" s="47" t="s">
        <v>197</v>
      </c>
      <c r="G55" s="47" t="s">
        <v>187</v>
      </c>
      <c r="H55" s="201">
        <v>0</v>
      </c>
      <c r="I55" s="197">
        <v>0.34796229521186284</v>
      </c>
      <c r="J55" s="197">
        <v>0</v>
      </c>
      <c r="K55" s="197">
        <v>0</v>
      </c>
      <c r="L55" s="198">
        <v>0</v>
      </c>
      <c r="M55" s="197">
        <f t="shared" si="0"/>
        <v>0</v>
      </c>
      <c r="N55" s="197">
        <v>0.34796229521186284</v>
      </c>
      <c r="O55" s="197">
        <f t="shared" si="0"/>
        <v>0</v>
      </c>
      <c r="P55" s="197">
        <f t="shared" si="0"/>
        <v>0</v>
      </c>
      <c r="Q55" s="198">
        <f t="shared" si="0"/>
        <v>0</v>
      </c>
      <c r="R55" s="134">
        <f>VLOOKUP(F55, growth!$B$20:$M$79, 12,FALSE)</f>
        <v>0</v>
      </c>
    </row>
    <row r="56" spans="1:18" s="46" customFormat="1" x14ac:dyDescent="0.2">
      <c r="A56" s="47" t="s">
        <v>4091</v>
      </c>
      <c r="B56" s="47" t="s">
        <v>132</v>
      </c>
      <c r="C56" s="47" t="s">
        <v>493</v>
      </c>
      <c r="D56" s="47" t="s">
        <v>139</v>
      </c>
      <c r="E56" s="47"/>
      <c r="F56" s="47" t="s">
        <v>197</v>
      </c>
      <c r="G56" s="47" t="s">
        <v>187</v>
      </c>
      <c r="H56" s="201">
        <v>0</v>
      </c>
      <c r="I56" s="197">
        <v>1875.980546730894</v>
      </c>
      <c r="J56" s="197">
        <v>0</v>
      </c>
      <c r="K56" s="197">
        <v>0</v>
      </c>
      <c r="L56" s="198">
        <v>0</v>
      </c>
      <c r="M56" s="197">
        <f t="shared" si="0"/>
        <v>0</v>
      </c>
      <c r="N56" s="197">
        <v>1875.980546730894</v>
      </c>
      <c r="O56" s="197">
        <f t="shared" si="0"/>
        <v>0</v>
      </c>
      <c r="P56" s="197">
        <f t="shared" si="0"/>
        <v>0</v>
      </c>
      <c r="Q56" s="198">
        <f t="shared" si="0"/>
        <v>0</v>
      </c>
      <c r="R56" s="134">
        <f>VLOOKUP(F56, growth!$B$20:$M$79, 12,FALSE)</f>
        <v>0</v>
      </c>
    </row>
    <row r="57" spans="1:18" s="46" customFormat="1" x14ac:dyDescent="0.2">
      <c r="A57" s="47" t="s">
        <v>4091</v>
      </c>
      <c r="B57" s="47" t="s">
        <v>133</v>
      </c>
      <c r="C57" s="47" t="s">
        <v>493</v>
      </c>
      <c r="D57" s="47" t="s">
        <v>140</v>
      </c>
      <c r="E57" s="47"/>
      <c r="F57" s="47" t="s">
        <v>197</v>
      </c>
      <c r="G57" s="47" t="s">
        <v>187</v>
      </c>
      <c r="H57" s="201">
        <v>0</v>
      </c>
      <c r="I57" s="197">
        <v>2.3860271671670596</v>
      </c>
      <c r="J57" s="197">
        <v>0</v>
      </c>
      <c r="K57" s="197">
        <v>0</v>
      </c>
      <c r="L57" s="198">
        <v>0</v>
      </c>
      <c r="M57" s="197">
        <f t="shared" si="0"/>
        <v>0</v>
      </c>
      <c r="N57" s="197">
        <v>2.3860271671670596</v>
      </c>
      <c r="O57" s="197">
        <f t="shared" si="0"/>
        <v>0</v>
      </c>
      <c r="P57" s="197">
        <f t="shared" si="0"/>
        <v>0</v>
      </c>
      <c r="Q57" s="198">
        <f t="shared" si="0"/>
        <v>0</v>
      </c>
      <c r="R57" s="134">
        <f>VLOOKUP(F57, growth!$B$20:$M$79, 12,FALSE)</f>
        <v>0</v>
      </c>
    </row>
    <row r="58" spans="1:18" s="46" customFormat="1" x14ac:dyDescent="0.2">
      <c r="A58" s="47" t="s">
        <v>4091</v>
      </c>
      <c r="B58" s="47" t="s">
        <v>134</v>
      </c>
      <c r="C58" s="47" t="s">
        <v>493</v>
      </c>
      <c r="D58" s="47" t="s">
        <v>141</v>
      </c>
      <c r="E58" s="47"/>
      <c r="F58" s="47" t="s">
        <v>197</v>
      </c>
      <c r="G58" s="47" t="s">
        <v>187</v>
      </c>
      <c r="H58" s="201">
        <v>0</v>
      </c>
      <c r="I58" s="197">
        <v>222.02307174847564</v>
      </c>
      <c r="J58" s="197">
        <v>0</v>
      </c>
      <c r="K58" s="197">
        <v>0</v>
      </c>
      <c r="L58" s="198">
        <v>0</v>
      </c>
      <c r="M58" s="197">
        <f t="shared" si="0"/>
        <v>0</v>
      </c>
      <c r="N58" s="197">
        <v>222.02307174847564</v>
      </c>
      <c r="O58" s="197">
        <f t="shared" si="0"/>
        <v>0</v>
      </c>
      <c r="P58" s="197">
        <f t="shared" si="0"/>
        <v>0</v>
      </c>
      <c r="Q58" s="198">
        <f t="shared" si="0"/>
        <v>0</v>
      </c>
      <c r="R58" s="134">
        <f>VLOOKUP(F58, growth!$B$20:$M$79, 12,FALSE)</f>
        <v>0</v>
      </c>
    </row>
    <row r="59" spans="1:18" s="46" customFormat="1" x14ac:dyDescent="0.2">
      <c r="A59" s="47" t="s">
        <v>4091</v>
      </c>
      <c r="B59" s="47" t="s">
        <v>135</v>
      </c>
      <c r="C59" s="47" t="s">
        <v>493</v>
      </c>
      <c r="D59" s="47" t="s">
        <v>142</v>
      </c>
      <c r="E59" s="47"/>
      <c r="F59" s="47" t="s">
        <v>197</v>
      </c>
      <c r="G59" s="47" t="s">
        <v>187</v>
      </c>
      <c r="H59" s="201">
        <v>0</v>
      </c>
      <c r="I59" s="197">
        <v>127.98447137471798</v>
      </c>
      <c r="J59" s="197">
        <v>0</v>
      </c>
      <c r="K59" s="197">
        <v>0</v>
      </c>
      <c r="L59" s="198">
        <v>0</v>
      </c>
      <c r="M59" s="197">
        <f t="shared" si="0"/>
        <v>0</v>
      </c>
      <c r="N59" s="197">
        <v>127.98447137471798</v>
      </c>
      <c r="O59" s="197">
        <f t="shared" si="0"/>
        <v>0</v>
      </c>
      <c r="P59" s="197">
        <f t="shared" si="0"/>
        <v>0</v>
      </c>
      <c r="Q59" s="198">
        <f t="shared" si="0"/>
        <v>0</v>
      </c>
      <c r="R59" s="134">
        <f>VLOOKUP(F59, growth!$B$20:$M$79, 12,FALSE)</f>
        <v>0</v>
      </c>
    </row>
    <row r="60" spans="1:18" s="46" customFormat="1" x14ac:dyDescent="0.2">
      <c r="A60" s="47" t="s">
        <v>4091</v>
      </c>
      <c r="B60" s="47" t="s">
        <v>136</v>
      </c>
      <c r="C60" s="47" t="s">
        <v>493</v>
      </c>
      <c r="D60" s="47" t="s">
        <v>143</v>
      </c>
      <c r="E60" s="47"/>
      <c r="F60" s="47" t="s">
        <v>197</v>
      </c>
      <c r="G60" s="47" t="s">
        <v>187</v>
      </c>
      <c r="H60" s="201">
        <v>0</v>
      </c>
      <c r="I60" s="197">
        <v>551.9027765609593</v>
      </c>
      <c r="J60" s="197">
        <v>0</v>
      </c>
      <c r="K60" s="197">
        <v>0</v>
      </c>
      <c r="L60" s="198">
        <v>0</v>
      </c>
      <c r="M60" s="197">
        <f t="shared" si="0"/>
        <v>0</v>
      </c>
      <c r="N60" s="197">
        <v>551.9027765609593</v>
      </c>
      <c r="O60" s="197">
        <f t="shared" si="0"/>
        <v>0</v>
      </c>
      <c r="P60" s="197">
        <f t="shared" si="0"/>
        <v>0</v>
      </c>
      <c r="Q60" s="198">
        <f t="shared" si="0"/>
        <v>0</v>
      </c>
      <c r="R60" s="134">
        <f>VLOOKUP(F60, growth!$B$20:$M$79, 12,FALSE)</f>
        <v>0</v>
      </c>
    </row>
    <row r="61" spans="1:18" s="46" customFormat="1" x14ac:dyDescent="0.2">
      <c r="A61" s="47" t="s">
        <v>4091</v>
      </c>
      <c r="B61" s="47" t="s">
        <v>137</v>
      </c>
      <c r="C61" s="47" t="s">
        <v>493</v>
      </c>
      <c r="D61" s="47" t="s">
        <v>144</v>
      </c>
      <c r="E61" s="47"/>
      <c r="F61" s="47" t="s">
        <v>197</v>
      </c>
      <c r="G61" s="47" t="s">
        <v>187</v>
      </c>
      <c r="H61" s="201">
        <v>0</v>
      </c>
      <c r="I61" s="197">
        <v>11.18450234609559</v>
      </c>
      <c r="J61" s="197">
        <v>0</v>
      </c>
      <c r="K61" s="197">
        <v>0</v>
      </c>
      <c r="L61" s="198">
        <v>0</v>
      </c>
      <c r="M61" s="197">
        <f t="shared" si="0"/>
        <v>0</v>
      </c>
      <c r="N61" s="197">
        <v>11.18450234609559</v>
      </c>
      <c r="O61" s="197">
        <f t="shared" si="0"/>
        <v>0</v>
      </c>
      <c r="P61" s="197">
        <f t="shared" si="0"/>
        <v>0</v>
      </c>
      <c r="Q61" s="198">
        <f t="shared" si="0"/>
        <v>0</v>
      </c>
      <c r="R61" s="134">
        <f>VLOOKUP(F61, growth!$B$20:$M$79, 12,FALSE)</f>
        <v>0</v>
      </c>
    </row>
    <row r="62" spans="1:18" s="46" customFormat="1" x14ac:dyDescent="0.2">
      <c r="A62" s="47" t="s">
        <v>4092</v>
      </c>
      <c r="B62" s="47" t="s">
        <v>131</v>
      </c>
      <c r="C62" s="47" t="s">
        <v>493</v>
      </c>
      <c r="D62" s="47" t="s">
        <v>138</v>
      </c>
      <c r="E62" s="47"/>
      <c r="F62" s="47" t="s">
        <v>198</v>
      </c>
      <c r="G62" s="47" t="s">
        <v>186</v>
      </c>
      <c r="H62" s="201">
        <v>0</v>
      </c>
      <c r="I62" s="197">
        <v>0.22809802187106096</v>
      </c>
      <c r="J62" s="197">
        <v>0</v>
      </c>
      <c r="K62" s="197">
        <v>0</v>
      </c>
      <c r="L62" s="198">
        <v>0</v>
      </c>
      <c r="M62" s="197">
        <f t="shared" si="0"/>
        <v>0</v>
      </c>
      <c r="N62" s="197">
        <v>0.22809802187106096</v>
      </c>
      <c r="O62" s="197">
        <f t="shared" si="0"/>
        <v>0</v>
      </c>
      <c r="P62" s="197">
        <f t="shared" si="0"/>
        <v>0</v>
      </c>
      <c r="Q62" s="198">
        <f t="shared" si="0"/>
        <v>0</v>
      </c>
      <c r="R62" s="134">
        <f>VLOOKUP(F62, growth!$B$20:$M$79, 12,FALSE)</f>
        <v>0</v>
      </c>
    </row>
    <row r="63" spans="1:18" s="46" customFormat="1" x14ac:dyDescent="0.2">
      <c r="A63" s="47" t="s">
        <v>4092</v>
      </c>
      <c r="B63" s="47" t="s">
        <v>132</v>
      </c>
      <c r="C63" s="47" t="s">
        <v>493</v>
      </c>
      <c r="D63" s="47" t="s">
        <v>139</v>
      </c>
      <c r="E63" s="47"/>
      <c r="F63" s="47" t="s">
        <v>198</v>
      </c>
      <c r="G63" s="47" t="s">
        <v>186</v>
      </c>
      <c r="H63" s="201">
        <v>0</v>
      </c>
      <c r="I63" s="197">
        <v>714.74515153296966</v>
      </c>
      <c r="J63" s="197">
        <v>0</v>
      </c>
      <c r="K63" s="197">
        <v>0</v>
      </c>
      <c r="L63" s="198">
        <v>0</v>
      </c>
      <c r="M63" s="197">
        <f t="shared" si="0"/>
        <v>0</v>
      </c>
      <c r="N63" s="197">
        <v>714.74515153296966</v>
      </c>
      <c r="O63" s="197">
        <f t="shared" si="0"/>
        <v>0</v>
      </c>
      <c r="P63" s="197">
        <f t="shared" si="0"/>
        <v>0</v>
      </c>
      <c r="Q63" s="198">
        <f t="shared" si="0"/>
        <v>0</v>
      </c>
      <c r="R63" s="134">
        <f>VLOOKUP(F63, growth!$B$20:$M$79, 12,FALSE)</f>
        <v>0</v>
      </c>
    </row>
    <row r="64" spans="1:18" s="46" customFormat="1" x14ac:dyDescent="0.2">
      <c r="A64" s="47" t="s">
        <v>4092</v>
      </c>
      <c r="B64" s="47" t="s">
        <v>133</v>
      </c>
      <c r="C64" s="47" t="s">
        <v>493</v>
      </c>
      <c r="D64" s="47" t="s">
        <v>140</v>
      </c>
      <c r="E64" s="47"/>
      <c r="F64" s="47" t="s">
        <v>198</v>
      </c>
      <c r="G64" s="47" t="s">
        <v>186</v>
      </c>
      <c r="H64" s="201">
        <v>0</v>
      </c>
      <c r="I64" s="197">
        <v>1.1404901093553048</v>
      </c>
      <c r="J64" s="197">
        <v>0</v>
      </c>
      <c r="K64" s="197">
        <v>0</v>
      </c>
      <c r="L64" s="198">
        <v>0</v>
      </c>
      <c r="M64" s="197">
        <f t="shared" si="0"/>
        <v>0</v>
      </c>
      <c r="N64" s="197">
        <v>1.1404901093553048</v>
      </c>
      <c r="O64" s="197">
        <f t="shared" si="0"/>
        <v>0</v>
      </c>
      <c r="P64" s="197">
        <f t="shared" si="0"/>
        <v>0</v>
      </c>
      <c r="Q64" s="198">
        <f t="shared" si="0"/>
        <v>0</v>
      </c>
      <c r="R64" s="134">
        <f>VLOOKUP(F64, growth!$B$20:$M$79, 12,FALSE)</f>
        <v>0</v>
      </c>
    </row>
    <row r="65" spans="1:18" s="46" customFormat="1" x14ac:dyDescent="0.2">
      <c r="A65" s="47" t="s">
        <v>4092</v>
      </c>
      <c r="B65" s="47" t="s">
        <v>134</v>
      </c>
      <c r="C65" s="47" t="s">
        <v>493</v>
      </c>
      <c r="D65" s="47" t="s">
        <v>141</v>
      </c>
      <c r="E65" s="47"/>
      <c r="F65" s="47" t="s">
        <v>198</v>
      </c>
      <c r="G65" s="46" t="s">
        <v>186</v>
      </c>
      <c r="H65" s="201">
        <v>0</v>
      </c>
      <c r="I65" s="197">
        <v>81.882005805759277</v>
      </c>
      <c r="J65" s="197">
        <v>0</v>
      </c>
      <c r="K65" s="197">
        <v>0</v>
      </c>
      <c r="L65" s="198">
        <v>0</v>
      </c>
      <c r="M65" s="197">
        <f t="shared" si="0"/>
        <v>0</v>
      </c>
      <c r="N65" s="197">
        <v>81.882005805759277</v>
      </c>
      <c r="O65" s="197">
        <f t="shared" si="0"/>
        <v>0</v>
      </c>
      <c r="P65" s="197">
        <f t="shared" si="0"/>
        <v>0</v>
      </c>
      <c r="Q65" s="198">
        <f t="shared" si="0"/>
        <v>0</v>
      </c>
      <c r="R65" s="134">
        <f>VLOOKUP(F65, growth!$B$20:$M$79, 12,FALSE)</f>
        <v>0</v>
      </c>
    </row>
    <row r="66" spans="1:18" s="46" customFormat="1" x14ac:dyDescent="0.2">
      <c r="A66" s="47" t="s">
        <v>4092</v>
      </c>
      <c r="B66" s="47" t="s">
        <v>135</v>
      </c>
      <c r="C66" s="47" t="s">
        <v>493</v>
      </c>
      <c r="D66" s="47" t="s">
        <v>142</v>
      </c>
      <c r="E66" s="47"/>
      <c r="F66" s="47" t="s">
        <v>198</v>
      </c>
      <c r="G66" s="46" t="s">
        <v>186</v>
      </c>
      <c r="H66" s="201">
        <v>0</v>
      </c>
      <c r="I66" s="197">
        <v>41.093659413928521</v>
      </c>
      <c r="J66" s="197">
        <v>0</v>
      </c>
      <c r="K66" s="197">
        <v>0</v>
      </c>
      <c r="L66" s="198">
        <v>0</v>
      </c>
      <c r="M66" s="197">
        <f t="shared" si="0"/>
        <v>0</v>
      </c>
      <c r="N66" s="197">
        <v>41.093659413928521</v>
      </c>
      <c r="O66" s="197">
        <f t="shared" si="0"/>
        <v>0</v>
      </c>
      <c r="P66" s="197">
        <f t="shared" si="0"/>
        <v>0</v>
      </c>
      <c r="Q66" s="198">
        <f t="shared" si="0"/>
        <v>0</v>
      </c>
      <c r="R66" s="134">
        <f>VLOOKUP(F66, growth!$B$20:$M$79, 12,FALSE)</f>
        <v>0</v>
      </c>
    </row>
    <row r="67" spans="1:18" s="46" customFormat="1" x14ac:dyDescent="0.2">
      <c r="A67" s="47" t="s">
        <v>4092</v>
      </c>
      <c r="B67" s="47" t="s">
        <v>136</v>
      </c>
      <c r="C67" s="47" t="s">
        <v>493</v>
      </c>
      <c r="D67" s="47" t="s">
        <v>143</v>
      </c>
      <c r="E67" s="47"/>
      <c r="F67" s="47" t="s">
        <v>198</v>
      </c>
      <c r="G67" s="46" t="s">
        <v>186</v>
      </c>
      <c r="H67" s="201">
        <v>0</v>
      </c>
      <c r="I67" s="197">
        <v>143.47661457557729</v>
      </c>
      <c r="J67" s="197">
        <v>0</v>
      </c>
      <c r="K67" s="197">
        <v>0</v>
      </c>
      <c r="L67" s="198">
        <v>0</v>
      </c>
      <c r="M67" s="197">
        <f t="shared" si="0"/>
        <v>0</v>
      </c>
      <c r="N67" s="197">
        <v>143.47661457557729</v>
      </c>
      <c r="O67" s="197">
        <f t="shared" si="0"/>
        <v>0</v>
      </c>
      <c r="P67" s="197">
        <f t="shared" si="0"/>
        <v>0</v>
      </c>
      <c r="Q67" s="198">
        <f t="shared" si="0"/>
        <v>0</v>
      </c>
      <c r="R67" s="134">
        <f>VLOOKUP(F67, growth!$B$20:$M$79, 12,FALSE)</f>
        <v>0</v>
      </c>
    </row>
    <row r="68" spans="1:18" s="46" customFormat="1" x14ac:dyDescent="0.2">
      <c r="A68" s="47" t="s">
        <v>4092</v>
      </c>
      <c r="B68" s="47" t="s">
        <v>137</v>
      </c>
      <c r="C68" s="47" t="s">
        <v>493</v>
      </c>
      <c r="D68" s="47" t="s">
        <v>144</v>
      </c>
      <c r="E68" s="47"/>
      <c r="F68" s="47" t="s">
        <v>198</v>
      </c>
      <c r="G68" s="46" t="s">
        <v>186</v>
      </c>
      <c r="H68" s="201">
        <v>0</v>
      </c>
      <c r="I68" s="197">
        <v>0.24634586362074584</v>
      </c>
      <c r="J68" s="197">
        <v>0</v>
      </c>
      <c r="K68" s="197">
        <v>0</v>
      </c>
      <c r="L68" s="198">
        <v>0</v>
      </c>
      <c r="M68" s="197">
        <f t="shared" si="0"/>
        <v>0</v>
      </c>
      <c r="N68" s="197">
        <v>0.24634586362074584</v>
      </c>
      <c r="O68" s="197">
        <f t="shared" si="0"/>
        <v>0</v>
      </c>
      <c r="P68" s="197">
        <f t="shared" si="0"/>
        <v>0</v>
      </c>
      <c r="Q68" s="198">
        <f t="shared" si="0"/>
        <v>0</v>
      </c>
      <c r="R68" s="134">
        <f>VLOOKUP(F68, growth!$B$20:$M$79, 12,FALSE)</f>
        <v>0</v>
      </c>
    </row>
    <row r="69" spans="1:18" s="46" customFormat="1" x14ac:dyDescent="0.2">
      <c r="A69" s="47" t="s">
        <v>476</v>
      </c>
      <c r="B69" s="47" t="s">
        <v>131</v>
      </c>
      <c r="C69" s="47" t="s">
        <v>493</v>
      </c>
      <c r="D69" s="47" t="s">
        <v>138</v>
      </c>
      <c r="E69" s="47"/>
      <c r="F69" s="47" t="s">
        <v>193</v>
      </c>
      <c r="G69" s="46" t="s">
        <v>417</v>
      </c>
      <c r="H69" s="201">
        <v>2.3837572168239854E-2</v>
      </c>
      <c r="I69" s="197">
        <v>2.2643256233111225E-3</v>
      </c>
      <c r="J69" s="197">
        <v>9.8081356739454541E-3</v>
      </c>
      <c r="K69" s="197">
        <v>6.3919772021883952E-4</v>
      </c>
      <c r="L69" s="198">
        <v>1.9575556992609058E-3</v>
      </c>
      <c r="M69" s="197">
        <f t="shared" si="0"/>
        <v>2.3837572168239854E-2</v>
      </c>
      <c r="N69" s="197">
        <v>2.2643256233111225E-3</v>
      </c>
      <c r="O69" s="197">
        <f t="shared" si="0"/>
        <v>9.8081356739454541E-3</v>
      </c>
      <c r="P69" s="197">
        <f t="shared" si="0"/>
        <v>6.3919772021883952E-4</v>
      </c>
      <c r="Q69" s="198">
        <f t="shared" si="0"/>
        <v>1.9575556992609058E-3</v>
      </c>
      <c r="R69" s="134">
        <f>VLOOKUP(F69, growth!$B$20:$M$79, 12,FALSE)</f>
        <v>0</v>
      </c>
    </row>
    <row r="70" spans="1:18" s="46" customFormat="1" x14ac:dyDescent="0.2">
      <c r="A70" s="47" t="s">
        <v>476</v>
      </c>
      <c r="B70" s="47" t="s">
        <v>132</v>
      </c>
      <c r="C70" s="47" t="s">
        <v>493</v>
      </c>
      <c r="D70" s="47" t="s">
        <v>139</v>
      </c>
      <c r="E70" s="47"/>
      <c r="F70" s="47" t="s">
        <v>193</v>
      </c>
      <c r="G70" s="46" t="s">
        <v>417</v>
      </c>
      <c r="H70" s="201">
        <v>74.695032389179588</v>
      </c>
      <c r="I70" s="197">
        <v>7.0952643406454028</v>
      </c>
      <c r="J70" s="197">
        <v>30.73379313430808</v>
      </c>
      <c r="K70" s="197">
        <v>2.0029260563057334</v>
      </c>
      <c r="L70" s="198">
        <v>6.1340007836340487</v>
      </c>
      <c r="M70" s="197">
        <f t="shared" si="0"/>
        <v>74.695032389179588</v>
      </c>
      <c r="N70" s="197">
        <v>7.0952643406454028</v>
      </c>
      <c r="O70" s="197">
        <f t="shared" si="0"/>
        <v>30.73379313430808</v>
      </c>
      <c r="P70" s="197">
        <f t="shared" si="0"/>
        <v>2.0029260563057334</v>
      </c>
      <c r="Q70" s="198">
        <f t="shared" ref="Q70" si="1">L70</f>
        <v>6.1340007836340487</v>
      </c>
      <c r="R70" s="134">
        <f>VLOOKUP(F70, growth!$B$20:$M$79, 12,FALSE)</f>
        <v>0</v>
      </c>
    </row>
    <row r="71" spans="1:18" s="46" customFormat="1" x14ac:dyDescent="0.2">
      <c r="A71" s="47" t="s">
        <v>476</v>
      </c>
      <c r="B71" s="47" t="s">
        <v>133</v>
      </c>
      <c r="C71" s="47" t="s">
        <v>493</v>
      </c>
      <c r="D71" s="47" t="s">
        <v>140</v>
      </c>
      <c r="E71" s="47"/>
      <c r="F71" s="47" t="s">
        <v>193</v>
      </c>
      <c r="G71" s="46" t="s">
        <v>417</v>
      </c>
      <c r="H71" s="201">
        <v>0.11918786084119927</v>
      </c>
      <c r="I71" s="197">
        <v>1.1321628116555613E-2</v>
      </c>
      <c r="J71" s="197">
        <v>4.9040678369727267E-2</v>
      </c>
      <c r="K71" s="197">
        <v>3.1959886010941973E-3</v>
      </c>
      <c r="L71" s="198">
        <v>9.7877784963045292E-3</v>
      </c>
      <c r="M71" s="197">
        <f t="shared" ref="M71:Q110" si="2">H71</f>
        <v>0.11918786084119927</v>
      </c>
      <c r="N71" s="197">
        <v>1.1321628116555613E-2</v>
      </c>
      <c r="O71" s="197">
        <f t="shared" si="2"/>
        <v>4.9040678369727267E-2</v>
      </c>
      <c r="P71" s="197">
        <f t="shared" si="2"/>
        <v>3.1959886010941973E-3</v>
      </c>
      <c r="Q71" s="198">
        <f t="shared" si="2"/>
        <v>9.7877784963045292E-3</v>
      </c>
      <c r="R71" s="134">
        <f>VLOOKUP(F71, growth!$B$20:$M$79, 12,FALSE)</f>
        <v>0</v>
      </c>
    </row>
    <row r="72" spans="1:18" s="46" customFormat="1" x14ac:dyDescent="0.2">
      <c r="A72" s="47" t="s">
        <v>476</v>
      </c>
      <c r="B72" s="47" t="s">
        <v>134</v>
      </c>
      <c r="C72" s="47" t="s">
        <v>493</v>
      </c>
      <c r="D72" s="47" t="s">
        <v>141</v>
      </c>
      <c r="E72" s="47"/>
      <c r="F72" s="47" t="s">
        <v>193</v>
      </c>
      <c r="G72" s="46" t="s">
        <v>417</v>
      </c>
      <c r="H72" s="201">
        <v>8.5815259805663473</v>
      </c>
      <c r="I72" s="197">
        <v>0.81515722439200411</v>
      </c>
      <c r="J72" s="197">
        <v>3.5309288426203631</v>
      </c>
      <c r="K72" s="197">
        <v>0.23011117927878222</v>
      </c>
      <c r="L72" s="198">
        <v>0.70472005173392605</v>
      </c>
      <c r="M72" s="197">
        <f t="shared" si="2"/>
        <v>8.5815259805663473</v>
      </c>
      <c r="N72" s="197">
        <v>0.81515722439200411</v>
      </c>
      <c r="O72" s="197">
        <f t="shared" si="2"/>
        <v>3.5309288426203631</v>
      </c>
      <c r="P72" s="197">
        <f t="shared" si="2"/>
        <v>0.23011117927878222</v>
      </c>
      <c r="Q72" s="198">
        <f t="shared" si="2"/>
        <v>0.70472005173392605</v>
      </c>
      <c r="R72" s="134">
        <f>VLOOKUP(F72, growth!$B$20:$M$79, 12,FALSE)</f>
        <v>0</v>
      </c>
    </row>
    <row r="73" spans="1:18" s="46" customFormat="1" x14ac:dyDescent="0.2">
      <c r="A73" s="47" t="s">
        <v>476</v>
      </c>
      <c r="B73" s="47" t="s">
        <v>135</v>
      </c>
      <c r="C73" s="47" t="s">
        <v>493</v>
      </c>
      <c r="D73" s="47" t="s">
        <v>142</v>
      </c>
      <c r="E73" s="47"/>
      <c r="F73" s="47" t="s">
        <v>193</v>
      </c>
      <c r="G73" s="46" t="s">
        <v>417</v>
      </c>
      <c r="H73" s="201">
        <v>5.2561846630968878</v>
      </c>
      <c r="I73" s="197">
        <v>0.49928379994010247</v>
      </c>
      <c r="J73" s="197">
        <v>2.1626939161049727</v>
      </c>
      <c r="K73" s="197">
        <v>0.14094309730825411</v>
      </c>
      <c r="L73" s="198">
        <v>0.43164103168702972</v>
      </c>
      <c r="M73" s="197">
        <f t="shared" si="2"/>
        <v>5.2561846630968878</v>
      </c>
      <c r="N73" s="197">
        <v>0.49928379994010247</v>
      </c>
      <c r="O73" s="197">
        <f t="shared" si="2"/>
        <v>2.1626939161049727</v>
      </c>
      <c r="P73" s="197">
        <f t="shared" si="2"/>
        <v>0.14094309730825411</v>
      </c>
      <c r="Q73" s="198">
        <f t="shared" si="2"/>
        <v>0.43164103168702972</v>
      </c>
      <c r="R73" s="134">
        <f>VLOOKUP(F73, growth!$B$20:$M$79, 12,FALSE)</f>
        <v>0</v>
      </c>
    </row>
    <row r="74" spans="1:18" s="46" customFormat="1" x14ac:dyDescent="0.2">
      <c r="A74" s="47" t="s">
        <v>476</v>
      </c>
      <c r="B74" s="47" t="s">
        <v>136</v>
      </c>
      <c r="C74" s="47" t="s">
        <v>493</v>
      </c>
      <c r="D74" s="47" t="s">
        <v>143</v>
      </c>
      <c r="E74" s="47"/>
      <c r="F74" s="47" t="s">
        <v>193</v>
      </c>
      <c r="G74" s="46" t="s">
        <v>417</v>
      </c>
      <c r="H74" s="201">
        <v>21.847134892191825</v>
      </c>
      <c r="I74" s="197">
        <v>2.0752544337646435</v>
      </c>
      <c r="J74" s="197">
        <v>8.9891563451710077</v>
      </c>
      <c r="K74" s="197">
        <v>0.5858247105805664</v>
      </c>
      <c r="L74" s="198">
        <v>1.7940997983726201</v>
      </c>
      <c r="M74" s="197">
        <f t="shared" si="2"/>
        <v>21.847134892191825</v>
      </c>
      <c r="N74" s="197">
        <v>2.0752544337646435</v>
      </c>
      <c r="O74" s="197">
        <f t="shared" si="2"/>
        <v>8.9891563451710077</v>
      </c>
      <c r="P74" s="197">
        <f t="shared" si="2"/>
        <v>0.5858247105805664</v>
      </c>
      <c r="Q74" s="198">
        <f t="shared" si="2"/>
        <v>1.7940997983726201</v>
      </c>
      <c r="R74" s="134">
        <f>VLOOKUP(F74, growth!$B$20:$M$79, 12,FALSE)</f>
        <v>0</v>
      </c>
    </row>
    <row r="75" spans="1:18" s="46" customFormat="1" x14ac:dyDescent="0.2">
      <c r="A75" s="47" t="s">
        <v>476</v>
      </c>
      <c r="B75" s="47" t="s">
        <v>137</v>
      </c>
      <c r="C75" s="47" t="s">
        <v>493</v>
      </c>
      <c r="D75" s="47" t="s">
        <v>144</v>
      </c>
      <c r="E75" s="47"/>
      <c r="F75" s="47" t="s">
        <v>193</v>
      </c>
      <c r="G75" s="46" t="s">
        <v>417</v>
      </c>
      <c r="H75" s="201">
        <v>0.32180722427123803</v>
      </c>
      <c r="I75" s="197">
        <v>3.0568395914700151E-2</v>
      </c>
      <c r="J75" s="197">
        <v>0.13240983159826361</v>
      </c>
      <c r="K75" s="197">
        <v>8.6291692229543328E-3</v>
      </c>
      <c r="L75" s="198">
        <v>2.6427001940022225E-2</v>
      </c>
      <c r="M75" s="197">
        <f t="shared" si="2"/>
        <v>0.32180722427123803</v>
      </c>
      <c r="N75" s="197">
        <v>3.0568395914700151E-2</v>
      </c>
      <c r="O75" s="197">
        <f t="shared" si="2"/>
        <v>0.13240983159826361</v>
      </c>
      <c r="P75" s="197">
        <f t="shared" si="2"/>
        <v>8.6291692229543328E-3</v>
      </c>
      <c r="Q75" s="198">
        <f t="shared" si="2"/>
        <v>2.6427001940022225E-2</v>
      </c>
      <c r="R75" s="134">
        <f>VLOOKUP(F75, growth!$B$20:$M$79, 12,FALSE)</f>
        <v>0</v>
      </c>
    </row>
    <row r="76" spans="1:18" s="46" customFormat="1" x14ac:dyDescent="0.2">
      <c r="A76" s="47" t="s">
        <v>405</v>
      </c>
      <c r="B76" s="47" t="s">
        <v>131</v>
      </c>
      <c r="C76" s="47" t="s">
        <v>493</v>
      </c>
      <c r="D76" s="47" t="s">
        <v>138</v>
      </c>
      <c r="E76" s="47"/>
      <c r="F76" s="47" t="s">
        <v>404</v>
      </c>
      <c r="G76" s="46" t="s">
        <v>405</v>
      </c>
      <c r="H76" s="201">
        <v>0</v>
      </c>
      <c r="I76" s="197">
        <v>5.4846339709091788E-4</v>
      </c>
      <c r="J76" s="197">
        <v>0</v>
      </c>
      <c r="K76" s="197">
        <v>0</v>
      </c>
      <c r="L76" s="198">
        <v>0</v>
      </c>
      <c r="M76" s="197">
        <f t="shared" si="2"/>
        <v>0</v>
      </c>
      <c r="N76" s="197">
        <v>5.4846339709091788E-4</v>
      </c>
      <c r="O76" s="197">
        <f t="shared" si="2"/>
        <v>0</v>
      </c>
      <c r="P76" s="197">
        <f t="shared" si="2"/>
        <v>0</v>
      </c>
      <c r="Q76" s="198">
        <f t="shared" si="2"/>
        <v>0</v>
      </c>
      <c r="R76" s="134">
        <f>VLOOKUP(F76, growth!$B$20:$M$79, 12,FALSE)</f>
        <v>0</v>
      </c>
    </row>
    <row r="77" spans="1:18" s="46" customFormat="1" x14ac:dyDescent="0.2">
      <c r="A77" s="47" t="s">
        <v>405</v>
      </c>
      <c r="B77" s="47" t="s">
        <v>132</v>
      </c>
      <c r="C77" s="47" t="s">
        <v>493</v>
      </c>
      <c r="D77" s="47" t="s">
        <v>139</v>
      </c>
      <c r="E77" s="47"/>
      <c r="F77" s="47" t="s">
        <v>404</v>
      </c>
      <c r="G77" s="46" t="s">
        <v>405</v>
      </c>
      <c r="H77" s="201">
        <v>0</v>
      </c>
      <c r="I77" s="197">
        <v>124.2688483330457</v>
      </c>
      <c r="J77" s="197">
        <v>0</v>
      </c>
      <c r="K77" s="197">
        <v>0</v>
      </c>
      <c r="L77" s="198">
        <v>0</v>
      </c>
      <c r="M77" s="197">
        <f t="shared" si="2"/>
        <v>0</v>
      </c>
      <c r="N77" s="197">
        <v>124.2688483330457</v>
      </c>
      <c r="O77" s="197">
        <f t="shared" si="2"/>
        <v>0</v>
      </c>
      <c r="P77" s="197">
        <f t="shared" si="2"/>
        <v>0</v>
      </c>
      <c r="Q77" s="198">
        <f t="shared" si="2"/>
        <v>0</v>
      </c>
      <c r="R77" s="134">
        <f>VLOOKUP(F77, growth!$B$20:$M$79, 12,FALSE)</f>
        <v>0</v>
      </c>
    </row>
    <row r="78" spans="1:18" s="46" customFormat="1" x14ac:dyDescent="0.2">
      <c r="A78" s="47" t="s">
        <v>405</v>
      </c>
      <c r="B78" s="47" t="s">
        <v>133</v>
      </c>
      <c r="C78" s="47" t="s">
        <v>493</v>
      </c>
      <c r="D78" s="47" t="s">
        <v>140</v>
      </c>
      <c r="E78" s="47"/>
      <c r="F78" s="47" t="s">
        <v>404</v>
      </c>
      <c r="G78" s="46" t="s">
        <v>405</v>
      </c>
      <c r="H78" s="201">
        <v>0</v>
      </c>
      <c r="I78" s="197">
        <v>0.13265958417136575</v>
      </c>
      <c r="J78" s="197">
        <v>0</v>
      </c>
      <c r="K78" s="197">
        <v>0</v>
      </c>
      <c r="L78" s="198">
        <v>0</v>
      </c>
      <c r="M78" s="197">
        <f t="shared" si="2"/>
        <v>0</v>
      </c>
      <c r="N78" s="197">
        <v>0.13265958417136575</v>
      </c>
      <c r="O78" s="197">
        <f t="shared" si="2"/>
        <v>0</v>
      </c>
      <c r="P78" s="197">
        <f t="shared" si="2"/>
        <v>0</v>
      </c>
      <c r="Q78" s="198">
        <f t="shared" si="2"/>
        <v>0</v>
      </c>
      <c r="R78" s="134">
        <f>VLOOKUP(F78, growth!$B$20:$M$79, 12,FALSE)</f>
        <v>0</v>
      </c>
    </row>
    <row r="79" spans="1:18" s="46" customFormat="1" x14ac:dyDescent="0.2">
      <c r="A79" s="47" t="s">
        <v>405</v>
      </c>
      <c r="B79" s="47" t="s">
        <v>134</v>
      </c>
      <c r="C79" s="47" t="s">
        <v>493</v>
      </c>
      <c r="D79" s="47" t="s">
        <v>141</v>
      </c>
      <c r="E79" s="47"/>
      <c r="F79" s="47" t="s">
        <v>404</v>
      </c>
      <c r="G79" s="46" t="s">
        <v>405</v>
      </c>
      <c r="H79" s="201">
        <v>0</v>
      </c>
      <c r="I79" s="197">
        <v>8.4660124395707719</v>
      </c>
      <c r="J79" s="197">
        <v>0</v>
      </c>
      <c r="K79" s="197">
        <v>0</v>
      </c>
      <c r="L79" s="198">
        <v>0</v>
      </c>
      <c r="M79" s="197">
        <f t="shared" si="2"/>
        <v>0</v>
      </c>
      <c r="N79" s="197">
        <v>8.4660124395707719</v>
      </c>
      <c r="O79" s="197">
        <f t="shared" si="2"/>
        <v>0</v>
      </c>
      <c r="P79" s="197">
        <f t="shared" si="2"/>
        <v>0</v>
      </c>
      <c r="Q79" s="198">
        <f t="shared" si="2"/>
        <v>0</v>
      </c>
      <c r="R79" s="134">
        <f>VLOOKUP(F79, growth!$B$20:$M$79, 12,FALSE)</f>
        <v>0</v>
      </c>
    </row>
    <row r="80" spans="1:18" s="46" customFormat="1" x14ac:dyDescent="0.2">
      <c r="A80" s="47" t="s">
        <v>405</v>
      </c>
      <c r="B80" s="47" t="s">
        <v>135</v>
      </c>
      <c r="C80" s="47" t="s">
        <v>493</v>
      </c>
      <c r="D80" s="47" t="s">
        <v>142</v>
      </c>
      <c r="E80" s="47"/>
      <c r="F80" s="47" t="s">
        <v>404</v>
      </c>
      <c r="G80" s="47" t="s">
        <v>405</v>
      </c>
      <c r="H80" s="201">
        <v>0</v>
      </c>
      <c r="I80" s="197">
        <v>7.5122345920296656</v>
      </c>
      <c r="J80" s="197">
        <v>0</v>
      </c>
      <c r="K80" s="197">
        <v>0</v>
      </c>
      <c r="L80" s="198">
        <v>0</v>
      </c>
      <c r="M80" s="197">
        <f t="shared" si="2"/>
        <v>0</v>
      </c>
      <c r="N80" s="197">
        <v>7.5122345920296656</v>
      </c>
      <c r="O80" s="197">
        <f t="shared" si="2"/>
        <v>0</v>
      </c>
      <c r="P80" s="197">
        <f t="shared" si="2"/>
        <v>0</v>
      </c>
      <c r="Q80" s="198">
        <f t="shared" si="2"/>
        <v>0</v>
      </c>
      <c r="R80" s="134">
        <f>VLOOKUP(F80, growth!$B$20:$M$79, 12,FALSE)</f>
        <v>0</v>
      </c>
    </row>
    <row r="81" spans="1:18" s="46" customFormat="1" x14ac:dyDescent="0.2">
      <c r="A81" s="47" t="s">
        <v>405</v>
      </c>
      <c r="B81" s="47" t="s">
        <v>136</v>
      </c>
      <c r="C81" s="47" t="s">
        <v>493</v>
      </c>
      <c r="D81" s="47" t="s">
        <v>143</v>
      </c>
      <c r="E81" s="47"/>
      <c r="F81" s="47" t="s">
        <v>404</v>
      </c>
      <c r="G81" s="47" t="s">
        <v>405</v>
      </c>
      <c r="H81" s="201">
        <v>0</v>
      </c>
      <c r="I81" s="197">
        <v>21.38808430673134</v>
      </c>
      <c r="J81" s="197">
        <v>0</v>
      </c>
      <c r="K81" s="197">
        <v>0</v>
      </c>
      <c r="L81" s="198">
        <v>0</v>
      </c>
      <c r="M81" s="197">
        <f t="shared" si="2"/>
        <v>0</v>
      </c>
      <c r="N81" s="197">
        <v>21.38808430673134</v>
      </c>
      <c r="O81" s="197">
        <f t="shared" si="2"/>
        <v>0</v>
      </c>
      <c r="P81" s="197">
        <f t="shared" si="2"/>
        <v>0</v>
      </c>
      <c r="Q81" s="198">
        <f t="shared" si="2"/>
        <v>0</v>
      </c>
      <c r="R81" s="134">
        <f>VLOOKUP(F81, growth!$B$20:$M$79, 12,FALSE)</f>
        <v>0</v>
      </c>
    </row>
    <row r="82" spans="1:18" s="46" customFormat="1" x14ac:dyDescent="0.2">
      <c r="A82" s="47" t="s">
        <v>405</v>
      </c>
      <c r="B82" s="47" t="s">
        <v>137</v>
      </c>
      <c r="C82" s="47" t="s">
        <v>493</v>
      </c>
      <c r="D82" s="47" t="s">
        <v>144</v>
      </c>
      <c r="E82" s="47"/>
      <c r="F82" s="47" t="s">
        <v>404</v>
      </c>
      <c r="G82" s="47" t="s">
        <v>405</v>
      </c>
      <c r="H82" s="201">
        <v>0</v>
      </c>
      <c r="I82" s="197">
        <v>5.5189129332273615E-2</v>
      </c>
      <c r="J82" s="197">
        <v>0</v>
      </c>
      <c r="K82" s="197">
        <v>0</v>
      </c>
      <c r="L82" s="198">
        <v>0</v>
      </c>
      <c r="M82" s="197">
        <f t="shared" si="2"/>
        <v>0</v>
      </c>
      <c r="N82" s="197">
        <v>5.5189129332273615E-2</v>
      </c>
      <c r="O82" s="197">
        <f t="shared" si="2"/>
        <v>0</v>
      </c>
      <c r="P82" s="197">
        <f t="shared" si="2"/>
        <v>0</v>
      </c>
      <c r="Q82" s="198">
        <f t="shared" si="2"/>
        <v>0</v>
      </c>
      <c r="R82" s="134">
        <f>VLOOKUP(F82, growth!$B$20:$M$79, 12,FALSE)</f>
        <v>0</v>
      </c>
    </row>
    <row r="83" spans="1:18" s="46" customFormat="1" x14ac:dyDescent="0.2">
      <c r="A83" s="47" t="s">
        <v>406</v>
      </c>
      <c r="B83" s="47" t="s">
        <v>131</v>
      </c>
      <c r="C83" s="47" t="s">
        <v>493</v>
      </c>
      <c r="D83" s="47" t="s">
        <v>138</v>
      </c>
      <c r="E83" s="47"/>
      <c r="F83" s="47" t="s">
        <v>407</v>
      </c>
      <c r="G83" s="47" t="s">
        <v>406</v>
      </c>
      <c r="H83" s="201">
        <v>0</v>
      </c>
      <c r="I83" s="197">
        <v>0</v>
      </c>
      <c r="J83" s="197">
        <v>0</v>
      </c>
      <c r="K83" s="197">
        <v>0</v>
      </c>
      <c r="L83" s="198">
        <v>0</v>
      </c>
      <c r="M83" s="197">
        <f t="shared" si="2"/>
        <v>0</v>
      </c>
      <c r="N83" s="197">
        <v>0</v>
      </c>
      <c r="O83" s="197">
        <f t="shared" si="2"/>
        <v>0</v>
      </c>
      <c r="P83" s="197">
        <f t="shared" si="2"/>
        <v>0</v>
      </c>
      <c r="Q83" s="198">
        <f t="shared" si="2"/>
        <v>0</v>
      </c>
      <c r="R83" s="134">
        <f>VLOOKUP(F83, growth!$B$20:$M$79, 12,FALSE)</f>
        <v>0</v>
      </c>
    </row>
    <row r="84" spans="1:18" s="46" customFormat="1" x14ac:dyDescent="0.2">
      <c r="A84" s="47" t="s">
        <v>406</v>
      </c>
      <c r="B84" s="47" t="s">
        <v>132</v>
      </c>
      <c r="C84" s="47" t="s">
        <v>493</v>
      </c>
      <c r="D84" s="47" t="s">
        <v>139</v>
      </c>
      <c r="E84" s="47"/>
      <c r="F84" s="47" t="s">
        <v>407</v>
      </c>
      <c r="G84" s="47" t="s">
        <v>406</v>
      </c>
      <c r="H84" s="201">
        <v>0</v>
      </c>
      <c r="I84" s="197">
        <v>0</v>
      </c>
      <c r="J84" s="197">
        <v>0</v>
      </c>
      <c r="K84" s="197">
        <v>0</v>
      </c>
      <c r="L84" s="198">
        <v>0</v>
      </c>
      <c r="M84" s="197">
        <f t="shared" si="2"/>
        <v>0</v>
      </c>
      <c r="N84" s="197">
        <v>0</v>
      </c>
      <c r="O84" s="197">
        <f t="shared" si="2"/>
        <v>0</v>
      </c>
      <c r="P84" s="197">
        <f t="shared" si="2"/>
        <v>0</v>
      </c>
      <c r="Q84" s="198">
        <f t="shared" si="2"/>
        <v>0</v>
      </c>
      <c r="R84" s="134">
        <f>VLOOKUP(F84, growth!$B$20:$M$79, 12,FALSE)</f>
        <v>0</v>
      </c>
    </row>
    <row r="85" spans="1:18" s="46" customFormat="1" x14ac:dyDescent="0.2">
      <c r="A85" s="47" t="s">
        <v>406</v>
      </c>
      <c r="B85" s="47" t="s">
        <v>133</v>
      </c>
      <c r="C85" s="47" t="s">
        <v>493</v>
      </c>
      <c r="D85" s="47" t="s">
        <v>140</v>
      </c>
      <c r="E85" s="47"/>
      <c r="F85" s="47" t="s">
        <v>407</v>
      </c>
      <c r="G85" s="47" t="s">
        <v>406</v>
      </c>
      <c r="H85" s="201">
        <v>0</v>
      </c>
      <c r="I85" s="197">
        <v>0</v>
      </c>
      <c r="J85" s="197">
        <v>0</v>
      </c>
      <c r="K85" s="197">
        <v>0</v>
      </c>
      <c r="L85" s="198">
        <v>0</v>
      </c>
      <c r="M85" s="197">
        <f t="shared" si="2"/>
        <v>0</v>
      </c>
      <c r="N85" s="197">
        <v>0</v>
      </c>
      <c r="O85" s="197">
        <f t="shared" si="2"/>
        <v>0</v>
      </c>
      <c r="P85" s="197">
        <f t="shared" si="2"/>
        <v>0</v>
      </c>
      <c r="Q85" s="198">
        <f t="shared" si="2"/>
        <v>0</v>
      </c>
      <c r="R85" s="134">
        <f>VLOOKUP(F85, growth!$B$20:$M$79, 12,FALSE)</f>
        <v>0</v>
      </c>
    </row>
    <row r="86" spans="1:18" s="46" customFormat="1" x14ac:dyDescent="0.2">
      <c r="A86" s="47" t="s">
        <v>406</v>
      </c>
      <c r="B86" s="47" t="s">
        <v>134</v>
      </c>
      <c r="C86" s="47" t="s">
        <v>493</v>
      </c>
      <c r="D86" s="47" t="s">
        <v>141</v>
      </c>
      <c r="E86" s="47"/>
      <c r="F86" s="47" t="s">
        <v>407</v>
      </c>
      <c r="G86" s="47" t="s">
        <v>406</v>
      </c>
      <c r="H86" s="201">
        <v>0</v>
      </c>
      <c r="I86" s="197">
        <v>0</v>
      </c>
      <c r="J86" s="197">
        <v>0</v>
      </c>
      <c r="K86" s="197">
        <v>0</v>
      </c>
      <c r="L86" s="198">
        <v>0</v>
      </c>
      <c r="M86" s="197">
        <f t="shared" si="2"/>
        <v>0</v>
      </c>
      <c r="N86" s="197">
        <v>0</v>
      </c>
      <c r="O86" s="197">
        <f t="shared" si="2"/>
        <v>0</v>
      </c>
      <c r="P86" s="197">
        <f t="shared" si="2"/>
        <v>0</v>
      </c>
      <c r="Q86" s="198">
        <f t="shared" si="2"/>
        <v>0</v>
      </c>
      <c r="R86" s="134">
        <f>VLOOKUP(F86, growth!$B$20:$M$79, 12,FALSE)</f>
        <v>0</v>
      </c>
    </row>
    <row r="87" spans="1:18" s="46" customFormat="1" x14ac:dyDescent="0.2">
      <c r="A87" s="47" t="s">
        <v>406</v>
      </c>
      <c r="B87" s="47" t="s">
        <v>135</v>
      </c>
      <c r="C87" s="47" t="s">
        <v>493</v>
      </c>
      <c r="D87" s="47" t="s">
        <v>142</v>
      </c>
      <c r="E87" s="47"/>
      <c r="F87" s="47" t="s">
        <v>407</v>
      </c>
      <c r="G87" s="47" t="s">
        <v>406</v>
      </c>
      <c r="H87" s="201">
        <v>0</v>
      </c>
      <c r="I87" s="197">
        <v>0</v>
      </c>
      <c r="J87" s="197">
        <v>0</v>
      </c>
      <c r="K87" s="197">
        <v>0</v>
      </c>
      <c r="L87" s="198">
        <v>0</v>
      </c>
      <c r="M87" s="197">
        <f t="shared" si="2"/>
        <v>0</v>
      </c>
      <c r="N87" s="197">
        <v>0</v>
      </c>
      <c r="O87" s="197">
        <f t="shared" si="2"/>
        <v>0</v>
      </c>
      <c r="P87" s="197">
        <f t="shared" si="2"/>
        <v>0</v>
      </c>
      <c r="Q87" s="198">
        <f t="shared" si="2"/>
        <v>0</v>
      </c>
      <c r="R87" s="134">
        <f>VLOOKUP(F87, growth!$B$20:$M$79, 12,FALSE)</f>
        <v>0</v>
      </c>
    </row>
    <row r="88" spans="1:18" s="46" customFormat="1" x14ac:dyDescent="0.2">
      <c r="A88" s="47" t="s">
        <v>406</v>
      </c>
      <c r="B88" s="47" t="s">
        <v>136</v>
      </c>
      <c r="C88" s="47" t="s">
        <v>493</v>
      </c>
      <c r="D88" s="47" t="s">
        <v>143</v>
      </c>
      <c r="E88" s="47"/>
      <c r="F88" s="47" t="s">
        <v>407</v>
      </c>
      <c r="G88" s="47" t="s">
        <v>406</v>
      </c>
      <c r="H88" s="201">
        <v>0</v>
      </c>
      <c r="I88" s="197">
        <v>0</v>
      </c>
      <c r="J88" s="197">
        <v>0</v>
      </c>
      <c r="K88" s="197">
        <v>0</v>
      </c>
      <c r="L88" s="198">
        <v>0</v>
      </c>
      <c r="M88" s="197">
        <f t="shared" si="2"/>
        <v>0</v>
      </c>
      <c r="N88" s="197">
        <v>0</v>
      </c>
      <c r="O88" s="197">
        <f t="shared" si="2"/>
        <v>0</v>
      </c>
      <c r="P88" s="197">
        <f t="shared" si="2"/>
        <v>0</v>
      </c>
      <c r="Q88" s="198">
        <f t="shared" si="2"/>
        <v>0</v>
      </c>
      <c r="R88" s="134">
        <f>VLOOKUP(F88, growth!$B$20:$M$79, 12,FALSE)</f>
        <v>0</v>
      </c>
    </row>
    <row r="89" spans="1:18" s="46" customFormat="1" x14ac:dyDescent="0.2">
      <c r="A89" s="47" t="s">
        <v>406</v>
      </c>
      <c r="B89" s="47" t="s">
        <v>137</v>
      </c>
      <c r="C89" s="47" t="s">
        <v>493</v>
      </c>
      <c r="D89" s="47" t="s">
        <v>144</v>
      </c>
      <c r="E89" s="47"/>
      <c r="F89" s="47" t="s">
        <v>407</v>
      </c>
      <c r="G89" s="47" t="s">
        <v>406</v>
      </c>
      <c r="H89" s="201">
        <v>0</v>
      </c>
      <c r="I89" s="197">
        <v>0</v>
      </c>
      <c r="J89" s="197">
        <v>0</v>
      </c>
      <c r="K89" s="197">
        <v>0</v>
      </c>
      <c r="L89" s="198">
        <v>0</v>
      </c>
      <c r="M89" s="197">
        <f t="shared" si="2"/>
        <v>0</v>
      </c>
      <c r="N89" s="197">
        <v>0</v>
      </c>
      <c r="O89" s="197">
        <f t="shared" si="2"/>
        <v>0</v>
      </c>
      <c r="P89" s="197">
        <f t="shared" si="2"/>
        <v>0</v>
      </c>
      <c r="Q89" s="198">
        <f t="shared" si="2"/>
        <v>0</v>
      </c>
      <c r="R89" s="134">
        <f>VLOOKUP(F89, growth!$B$20:$M$79, 12,FALSE)</f>
        <v>0</v>
      </c>
    </row>
    <row r="90" spans="1:18" s="46" customFormat="1" x14ac:dyDescent="0.2">
      <c r="A90" s="47" t="s">
        <v>355</v>
      </c>
      <c r="B90" s="47" t="s">
        <v>131</v>
      </c>
      <c r="C90" s="47" t="s">
        <v>493</v>
      </c>
      <c r="D90" s="47" t="s">
        <v>138</v>
      </c>
      <c r="E90" s="47"/>
      <c r="F90" s="47" t="s">
        <v>354</v>
      </c>
      <c r="G90" s="47" t="s">
        <v>355</v>
      </c>
      <c r="H90" s="201">
        <v>0</v>
      </c>
      <c r="I90" s="197">
        <v>2.0894639044446577E-4</v>
      </c>
      <c r="J90" s="197">
        <v>0</v>
      </c>
      <c r="K90" s="197">
        <v>0</v>
      </c>
      <c r="L90" s="198">
        <v>0</v>
      </c>
      <c r="M90" s="197">
        <f t="shared" si="2"/>
        <v>0</v>
      </c>
      <c r="N90" s="197">
        <v>2.0894639044446577E-4</v>
      </c>
      <c r="O90" s="197">
        <f t="shared" si="2"/>
        <v>0</v>
      </c>
      <c r="P90" s="197">
        <f t="shared" si="2"/>
        <v>0</v>
      </c>
      <c r="Q90" s="198">
        <f t="shared" si="2"/>
        <v>0</v>
      </c>
      <c r="R90" s="134">
        <f>VLOOKUP(F90, growth!$B$20:$M$79, 12,FALSE)</f>
        <v>0</v>
      </c>
    </row>
    <row r="91" spans="1:18" s="46" customFormat="1" x14ac:dyDescent="0.2">
      <c r="A91" s="47" t="s">
        <v>355</v>
      </c>
      <c r="B91" s="47" t="s">
        <v>132</v>
      </c>
      <c r="C91" s="47" t="s">
        <v>493</v>
      </c>
      <c r="D91" s="47" t="s">
        <v>139</v>
      </c>
      <c r="E91" s="47"/>
      <c r="F91" s="47" t="s">
        <v>354</v>
      </c>
      <c r="G91" s="47" t="s">
        <v>355</v>
      </c>
      <c r="H91" s="201">
        <v>0</v>
      </c>
      <c r="I91" s="197">
        <v>47.342315716241686</v>
      </c>
      <c r="J91" s="197">
        <v>0</v>
      </c>
      <c r="K91" s="197">
        <v>0</v>
      </c>
      <c r="L91" s="198">
        <v>0</v>
      </c>
      <c r="M91" s="197">
        <f t="shared" si="2"/>
        <v>0</v>
      </c>
      <c r="N91" s="197">
        <v>47.342315716241686</v>
      </c>
      <c r="O91" s="197">
        <f t="shared" si="2"/>
        <v>0</v>
      </c>
      <c r="P91" s="197">
        <f t="shared" si="2"/>
        <v>0</v>
      </c>
      <c r="Q91" s="198">
        <f t="shared" si="2"/>
        <v>0</v>
      </c>
      <c r="R91" s="134">
        <f>VLOOKUP(F91, growth!$B$20:$M$79, 12,FALSE)</f>
        <v>0</v>
      </c>
    </row>
    <row r="92" spans="1:18" s="46" customFormat="1" x14ac:dyDescent="0.2">
      <c r="A92" s="47" t="s">
        <v>355</v>
      </c>
      <c r="B92" s="47" t="s">
        <v>133</v>
      </c>
      <c r="C92" s="47" t="s">
        <v>493</v>
      </c>
      <c r="D92" s="47" t="s">
        <v>140</v>
      </c>
      <c r="E92" s="47"/>
      <c r="F92" s="47" t="s">
        <v>354</v>
      </c>
      <c r="G92" s="47" t="s">
        <v>355</v>
      </c>
      <c r="H92" s="201">
        <v>0</v>
      </c>
      <c r="I92" s="197">
        <v>5.0538908188755158E-2</v>
      </c>
      <c r="J92" s="197">
        <v>0</v>
      </c>
      <c r="K92" s="197">
        <v>0</v>
      </c>
      <c r="L92" s="198">
        <v>0</v>
      </c>
      <c r="M92" s="197">
        <f t="shared" si="2"/>
        <v>0</v>
      </c>
      <c r="N92" s="197">
        <v>5.0538908188755158E-2</v>
      </c>
      <c r="O92" s="197">
        <f t="shared" si="2"/>
        <v>0</v>
      </c>
      <c r="P92" s="197">
        <f t="shared" si="2"/>
        <v>0</v>
      </c>
      <c r="Q92" s="198">
        <f t="shared" si="2"/>
        <v>0</v>
      </c>
      <c r="R92" s="134">
        <f>VLOOKUP(F92, growth!$B$20:$M$79, 12,FALSE)</f>
        <v>0</v>
      </c>
    </row>
    <row r="93" spans="1:18" s="46" customFormat="1" x14ac:dyDescent="0.2">
      <c r="A93" s="47" t="s">
        <v>355</v>
      </c>
      <c r="B93" s="47" t="s">
        <v>134</v>
      </c>
      <c r="C93" s="47" t="s">
        <v>493</v>
      </c>
      <c r="D93" s="47" t="s">
        <v>141</v>
      </c>
      <c r="E93" s="47"/>
      <c r="F93" s="47" t="s">
        <v>354</v>
      </c>
      <c r="G93" s="47" t="s">
        <v>355</v>
      </c>
      <c r="H93" s="201">
        <v>0</v>
      </c>
      <c r="I93" s="197">
        <v>3.2252703646019678</v>
      </c>
      <c r="J93" s="197">
        <v>0</v>
      </c>
      <c r="K93" s="197">
        <v>0</v>
      </c>
      <c r="L93" s="198">
        <v>0</v>
      </c>
      <c r="M93" s="197">
        <f t="shared" si="2"/>
        <v>0</v>
      </c>
      <c r="N93" s="197">
        <v>3.2252703646019678</v>
      </c>
      <c r="O93" s="197">
        <f t="shared" si="2"/>
        <v>0</v>
      </c>
      <c r="P93" s="197">
        <f t="shared" si="2"/>
        <v>0</v>
      </c>
      <c r="Q93" s="198">
        <f t="shared" si="2"/>
        <v>0</v>
      </c>
      <c r="R93" s="134">
        <f>VLOOKUP(F93, growth!$B$20:$M$79, 12,FALSE)</f>
        <v>0</v>
      </c>
    </row>
    <row r="94" spans="1:18" s="46" customFormat="1" x14ac:dyDescent="0.2">
      <c r="A94" s="47" t="s">
        <v>355</v>
      </c>
      <c r="B94" s="47" t="s">
        <v>135</v>
      </c>
      <c r="C94" s="47" t="s">
        <v>493</v>
      </c>
      <c r="D94" s="47" t="s">
        <v>142</v>
      </c>
      <c r="E94" s="47"/>
      <c r="F94" s="47" t="s">
        <v>354</v>
      </c>
      <c r="G94" s="47" t="s">
        <v>355</v>
      </c>
      <c r="H94" s="201">
        <v>0</v>
      </c>
      <c r="I94" s="197">
        <v>2.8619125916190424</v>
      </c>
      <c r="J94" s="197">
        <v>0</v>
      </c>
      <c r="K94" s="197">
        <v>0</v>
      </c>
      <c r="L94" s="198">
        <v>0</v>
      </c>
      <c r="M94" s="197">
        <f t="shared" si="2"/>
        <v>0</v>
      </c>
      <c r="N94" s="197">
        <v>2.8619125916190424</v>
      </c>
      <c r="O94" s="197">
        <f t="shared" si="2"/>
        <v>0</v>
      </c>
      <c r="P94" s="197">
        <f t="shared" si="2"/>
        <v>0</v>
      </c>
      <c r="Q94" s="198">
        <f t="shared" si="2"/>
        <v>0</v>
      </c>
      <c r="R94" s="134">
        <f>VLOOKUP(F94, growth!$B$20:$M$79, 12,FALSE)</f>
        <v>0</v>
      </c>
    </row>
    <row r="95" spans="1:18" s="46" customFormat="1" x14ac:dyDescent="0.2">
      <c r="A95" s="47" t="s">
        <v>355</v>
      </c>
      <c r="B95" s="47" t="s">
        <v>136</v>
      </c>
      <c r="C95" s="47" t="s">
        <v>493</v>
      </c>
      <c r="D95" s="47" t="s">
        <v>143</v>
      </c>
      <c r="E95" s="47"/>
      <c r="F95" s="47" t="s">
        <v>354</v>
      </c>
      <c r="G95" s="47" t="s">
        <v>355</v>
      </c>
      <c r="H95" s="201">
        <v>0</v>
      </c>
      <c r="I95" s="197">
        <v>8.1481517966688042</v>
      </c>
      <c r="J95" s="197">
        <v>0</v>
      </c>
      <c r="K95" s="197">
        <v>0</v>
      </c>
      <c r="L95" s="198">
        <v>0</v>
      </c>
      <c r="M95" s="197">
        <f t="shared" si="2"/>
        <v>0</v>
      </c>
      <c r="N95" s="197">
        <v>8.1481517966688042</v>
      </c>
      <c r="O95" s="197">
        <f t="shared" si="2"/>
        <v>0</v>
      </c>
      <c r="P95" s="197">
        <f t="shared" si="2"/>
        <v>0</v>
      </c>
      <c r="Q95" s="198">
        <f t="shared" si="2"/>
        <v>0</v>
      </c>
      <c r="R95" s="134">
        <f>VLOOKUP(F95, growth!$B$20:$M$79, 12,FALSE)</f>
        <v>0</v>
      </c>
    </row>
    <row r="96" spans="1:18" s="46" customFormat="1" x14ac:dyDescent="0.2">
      <c r="A96" s="47" t="s">
        <v>355</v>
      </c>
      <c r="B96" s="47" t="s">
        <v>137</v>
      </c>
      <c r="C96" s="47" t="s">
        <v>493</v>
      </c>
      <c r="D96" s="47" t="s">
        <v>144</v>
      </c>
      <c r="E96" s="47"/>
      <c r="F96" s="47" t="s">
        <v>354</v>
      </c>
      <c r="G96" s="47" t="s">
        <v>355</v>
      </c>
      <c r="H96" s="201">
        <v>0</v>
      </c>
      <c r="I96" s="197">
        <v>2.1025230538474372E-2</v>
      </c>
      <c r="J96" s="197">
        <v>0</v>
      </c>
      <c r="K96" s="197">
        <v>0</v>
      </c>
      <c r="L96" s="198">
        <v>0</v>
      </c>
      <c r="M96" s="197">
        <f t="shared" si="2"/>
        <v>0</v>
      </c>
      <c r="N96" s="197">
        <v>2.1025230538474372E-2</v>
      </c>
      <c r="O96" s="197">
        <f t="shared" si="2"/>
        <v>0</v>
      </c>
      <c r="P96" s="197">
        <f t="shared" si="2"/>
        <v>0</v>
      </c>
      <c r="Q96" s="198">
        <f t="shared" si="2"/>
        <v>0</v>
      </c>
      <c r="R96" s="134">
        <f>VLOOKUP(F96, growth!$B$20:$M$79, 12,FALSE)</f>
        <v>0</v>
      </c>
    </row>
    <row r="97" spans="1:18" s="46" customFormat="1" x14ac:dyDescent="0.2">
      <c r="A97" s="47" t="s">
        <v>157</v>
      </c>
      <c r="B97" s="47" t="s">
        <v>131</v>
      </c>
      <c r="C97" s="47" t="s">
        <v>493</v>
      </c>
      <c r="D97" s="47" t="s">
        <v>138</v>
      </c>
      <c r="E97" s="47"/>
      <c r="F97" s="47" t="s">
        <v>156</v>
      </c>
      <c r="G97" s="47" t="s">
        <v>157</v>
      </c>
      <c r="H97" s="201">
        <v>3.5485956837711712E-2</v>
      </c>
      <c r="I97" s="197">
        <v>0</v>
      </c>
      <c r="J97" s="197">
        <v>0.19308535338166663</v>
      </c>
      <c r="K97" s="197">
        <v>0</v>
      </c>
      <c r="L97" s="198">
        <v>0</v>
      </c>
      <c r="M97" s="197">
        <f t="shared" si="2"/>
        <v>3.5485956837711712E-2</v>
      </c>
      <c r="N97" s="197">
        <v>0</v>
      </c>
      <c r="O97" s="197">
        <f t="shared" si="2"/>
        <v>0.19308535338166663</v>
      </c>
      <c r="P97" s="197">
        <f t="shared" si="2"/>
        <v>0</v>
      </c>
      <c r="Q97" s="198">
        <f t="shared" si="2"/>
        <v>0</v>
      </c>
      <c r="R97" s="134">
        <f>VLOOKUP(F97, growth!$B$20:$M$79, 12,FALSE)</f>
        <v>0</v>
      </c>
    </row>
    <row r="98" spans="1:18" s="46" customFormat="1" x14ac:dyDescent="0.2">
      <c r="A98" s="47" t="s">
        <v>157</v>
      </c>
      <c r="B98" s="47" t="s">
        <v>132</v>
      </c>
      <c r="C98" s="47" t="s">
        <v>493</v>
      </c>
      <c r="D98" s="47" t="s">
        <v>139</v>
      </c>
      <c r="E98" s="47"/>
      <c r="F98" s="47" t="s">
        <v>156</v>
      </c>
      <c r="G98" s="47" t="s">
        <v>157</v>
      </c>
      <c r="H98" s="201">
        <v>162.91844757227483</v>
      </c>
      <c r="I98" s="197">
        <v>0</v>
      </c>
      <c r="J98" s="197">
        <v>886.46802355502484</v>
      </c>
      <c r="K98" s="197">
        <v>0</v>
      </c>
      <c r="L98" s="198">
        <v>0</v>
      </c>
      <c r="M98" s="197">
        <f t="shared" si="2"/>
        <v>162.91844757227483</v>
      </c>
      <c r="N98" s="197">
        <v>0</v>
      </c>
      <c r="O98" s="197">
        <f t="shared" si="2"/>
        <v>886.46802355502484</v>
      </c>
      <c r="P98" s="197">
        <f t="shared" si="2"/>
        <v>0</v>
      </c>
      <c r="Q98" s="198">
        <f t="shared" si="2"/>
        <v>0</v>
      </c>
      <c r="R98" s="134">
        <f>VLOOKUP(F98, growth!$B$20:$M$79, 12,FALSE)</f>
        <v>0</v>
      </c>
    </row>
    <row r="99" spans="1:18" s="46" customFormat="1" x14ac:dyDescent="0.2">
      <c r="A99" s="47" t="s">
        <v>157</v>
      </c>
      <c r="B99" s="47" t="s">
        <v>133</v>
      </c>
      <c r="C99" s="47" t="s">
        <v>493</v>
      </c>
      <c r="D99" s="47" t="s">
        <v>140</v>
      </c>
      <c r="E99" s="47"/>
      <c r="F99" s="47" t="s">
        <v>156</v>
      </c>
      <c r="G99" s="47" t="s">
        <v>157</v>
      </c>
      <c r="H99" s="201">
        <v>1.9383811966869315</v>
      </c>
      <c r="I99" s="197">
        <v>0</v>
      </c>
      <c r="J99" s="197">
        <v>10.547074158443595</v>
      </c>
      <c r="K99" s="197">
        <v>0</v>
      </c>
      <c r="L99" s="198">
        <v>0</v>
      </c>
      <c r="M99" s="197">
        <f t="shared" si="2"/>
        <v>1.9383811966869315</v>
      </c>
      <c r="N99" s="197">
        <v>0</v>
      </c>
      <c r="O99" s="197">
        <f t="shared" si="2"/>
        <v>10.547074158443595</v>
      </c>
      <c r="P99" s="197">
        <f t="shared" si="2"/>
        <v>0</v>
      </c>
      <c r="Q99" s="198">
        <f t="shared" si="2"/>
        <v>0</v>
      </c>
      <c r="R99" s="134">
        <f>VLOOKUP(F99, growth!$B$20:$M$79, 12,FALSE)</f>
        <v>0</v>
      </c>
    </row>
    <row r="100" spans="1:18" s="46" customFormat="1" x14ac:dyDescent="0.2">
      <c r="A100" s="47" t="s">
        <v>157</v>
      </c>
      <c r="B100" s="47" t="s">
        <v>134</v>
      </c>
      <c r="C100" s="47" t="s">
        <v>493</v>
      </c>
      <c r="D100" s="47" t="s">
        <v>141</v>
      </c>
      <c r="E100" s="47"/>
      <c r="F100" s="47" t="s">
        <v>156</v>
      </c>
      <c r="G100" s="47" t="s">
        <v>157</v>
      </c>
      <c r="H100" s="201">
        <v>45.021305291534468</v>
      </c>
      <c r="I100" s="197">
        <v>0</v>
      </c>
      <c r="J100" s="197">
        <v>244.96886702746693</v>
      </c>
      <c r="K100" s="197">
        <v>0</v>
      </c>
      <c r="L100" s="198">
        <v>0</v>
      </c>
      <c r="M100" s="197">
        <f t="shared" si="2"/>
        <v>45.021305291534468</v>
      </c>
      <c r="N100" s="197">
        <v>0</v>
      </c>
      <c r="O100" s="197">
        <f t="shared" si="2"/>
        <v>244.96886702746693</v>
      </c>
      <c r="P100" s="197">
        <f t="shared" si="2"/>
        <v>0</v>
      </c>
      <c r="Q100" s="198">
        <f t="shared" si="2"/>
        <v>0</v>
      </c>
      <c r="R100" s="134">
        <f>VLOOKUP(F100, growth!$B$20:$M$79, 12,FALSE)</f>
        <v>0</v>
      </c>
    </row>
    <row r="101" spans="1:18" s="46" customFormat="1" x14ac:dyDescent="0.2">
      <c r="A101" s="47" t="s">
        <v>157</v>
      </c>
      <c r="B101" s="47" t="s">
        <v>135</v>
      </c>
      <c r="C101" s="47" t="s">
        <v>493</v>
      </c>
      <c r="D101" s="47" t="s">
        <v>142</v>
      </c>
      <c r="E101" s="47"/>
      <c r="F101" s="47" t="s">
        <v>156</v>
      </c>
      <c r="G101" s="47" t="s">
        <v>157</v>
      </c>
      <c r="H101" s="201">
        <v>5.9065732881873103</v>
      </c>
      <c r="I101" s="197">
        <v>0</v>
      </c>
      <c r="J101" s="197">
        <v>32.138707597489777</v>
      </c>
      <c r="K101" s="197">
        <v>0</v>
      </c>
      <c r="L101" s="198">
        <v>0</v>
      </c>
      <c r="M101" s="197">
        <f t="shared" si="2"/>
        <v>5.9065732881873103</v>
      </c>
      <c r="N101" s="197">
        <v>0</v>
      </c>
      <c r="O101" s="197">
        <f t="shared" si="2"/>
        <v>32.138707597489777</v>
      </c>
      <c r="P101" s="197">
        <f t="shared" si="2"/>
        <v>0</v>
      </c>
      <c r="Q101" s="198">
        <f t="shared" si="2"/>
        <v>0</v>
      </c>
      <c r="R101" s="134">
        <f>VLOOKUP(F101, growth!$B$20:$M$79, 12,FALSE)</f>
        <v>0</v>
      </c>
    </row>
    <row r="102" spans="1:18" s="46" customFormat="1" x14ac:dyDescent="0.2">
      <c r="A102" s="47" t="s">
        <v>157</v>
      </c>
      <c r="B102" s="47" t="s">
        <v>136</v>
      </c>
      <c r="C102" s="47" t="s">
        <v>493</v>
      </c>
      <c r="D102" s="47" t="s">
        <v>143</v>
      </c>
      <c r="E102" s="47"/>
      <c r="F102" s="47" t="s">
        <v>156</v>
      </c>
      <c r="G102" s="47" t="s">
        <v>157</v>
      </c>
      <c r="H102" s="201">
        <v>11.746698153288785</v>
      </c>
      <c r="I102" s="197">
        <v>0.50747082171885161</v>
      </c>
      <c r="J102" s="197">
        <v>63.915857598777208</v>
      </c>
      <c r="K102" s="197">
        <v>0</v>
      </c>
      <c r="L102" s="198">
        <v>0</v>
      </c>
      <c r="M102" s="197">
        <f t="shared" si="2"/>
        <v>11.746698153288785</v>
      </c>
      <c r="N102" s="197">
        <v>0.50747082171885161</v>
      </c>
      <c r="O102" s="197">
        <f t="shared" si="2"/>
        <v>63.915857598777208</v>
      </c>
      <c r="P102" s="197">
        <f t="shared" si="2"/>
        <v>0</v>
      </c>
      <c r="Q102" s="198">
        <f t="shared" si="2"/>
        <v>0</v>
      </c>
      <c r="R102" s="134">
        <f>VLOOKUP(F102, growth!$B$20:$M$79, 12,FALSE)</f>
        <v>0</v>
      </c>
    </row>
    <row r="103" spans="1:18" s="46" customFormat="1" x14ac:dyDescent="0.2">
      <c r="A103" s="47" t="s">
        <v>157</v>
      </c>
      <c r="B103" s="47" t="s">
        <v>137</v>
      </c>
      <c r="C103" s="47" t="s">
        <v>493</v>
      </c>
      <c r="D103" s="47" t="s">
        <v>144</v>
      </c>
      <c r="E103" s="47"/>
      <c r="F103" s="47" t="s">
        <v>156</v>
      </c>
      <c r="G103" s="47" t="s">
        <v>157</v>
      </c>
      <c r="H103" s="201">
        <v>0.76165793929320391</v>
      </c>
      <c r="I103" s="197">
        <v>0</v>
      </c>
      <c r="J103" s="197">
        <v>4.1443152579189029</v>
      </c>
      <c r="K103" s="197">
        <v>0</v>
      </c>
      <c r="L103" s="198">
        <v>0</v>
      </c>
      <c r="M103" s="197">
        <f t="shared" si="2"/>
        <v>0.76165793929320391</v>
      </c>
      <c r="N103" s="197">
        <v>0</v>
      </c>
      <c r="O103" s="197">
        <f t="shared" si="2"/>
        <v>4.1443152579189029</v>
      </c>
      <c r="P103" s="197">
        <f t="shared" si="2"/>
        <v>0</v>
      </c>
      <c r="Q103" s="198">
        <f t="shared" si="2"/>
        <v>0</v>
      </c>
      <c r="R103" s="134">
        <f>VLOOKUP(F103, growth!$B$20:$M$79, 12,FALSE)</f>
        <v>0</v>
      </c>
    </row>
    <row r="104" spans="1:18" s="46" customFormat="1" x14ac:dyDescent="0.2">
      <c r="A104" s="46" t="s">
        <v>4093</v>
      </c>
      <c r="B104" s="46" t="s">
        <v>131</v>
      </c>
      <c r="C104" s="46" t="s">
        <v>493</v>
      </c>
      <c r="D104" s="46" t="s">
        <v>138</v>
      </c>
      <c r="F104" s="46" t="s">
        <v>123</v>
      </c>
      <c r="G104" s="46" t="s">
        <v>124</v>
      </c>
      <c r="H104" s="201">
        <v>0</v>
      </c>
      <c r="I104" s="197">
        <v>0</v>
      </c>
      <c r="J104" s="197">
        <v>0</v>
      </c>
      <c r="K104" s="197">
        <v>0</v>
      </c>
      <c r="L104" s="198">
        <v>0</v>
      </c>
      <c r="M104" s="197">
        <f t="shared" si="2"/>
        <v>0</v>
      </c>
      <c r="N104" s="197">
        <v>0</v>
      </c>
      <c r="O104" s="197">
        <f t="shared" si="2"/>
        <v>0</v>
      </c>
      <c r="P104" s="197">
        <f t="shared" si="2"/>
        <v>0</v>
      </c>
      <c r="Q104" s="198">
        <f t="shared" si="2"/>
        <v>0</v>
      </c>
      <c r="R104" s="268">
        <f>VLOOKUP(F104, growth!$B$20:$M$79, 12,FALSE)</f>
        <v>0</v>
      </c>
    </row>
    <row r="105" spans="1:18" s="46" customFormat="1" x14ac:dyDescent="0.2">
      <c r="A105" s="46" t="s">
        <v>4093</v>
      </c>
      <c r="B105" s="46" t="s">
        <v>132</v>
      </c>
      <c r="C105" s="46" t="s">
        <v>493</v>
      </c>
      <c r="D105" s="46" t="s">
        <v>139</v>
      </c>
      <c r="F105" s="46" t="s">
        <v>123</v>
      </c>
      <c r="G105" s="46" t="s">
        <v>124</v>
      </c>
      <c r="H105" s="201">
        <v>0</v>
      </c>
      <c r="I105" s="197">
        <v>0</v>
      </c>
      <c r="J105" s="197">
        <v>0</v>
      </c>
      <c r="K105" s="197">
        <v>0</v>
      </c>
      <c r="L105" s="198">
        <v>0</v>
      </c>
      <c r="M105" s="197">
        <f t="shared" si="2"/>
        <v>0</v>
      </c>
      <c r="N105" s="197">
        <v>0</v>
      </c>
      <c r="O105" s="197">
        <f t="shared" si="2"/>
        <v>0</v>
      </c>
      <c r="P105" s="197">
        <f t="shared" si="2"/>
        <v>0</v>
      </c>
      <c r="Q105" s="198">
        <f t="shared" si="2"/>
        <v>0</v>
      </c>
      <c r="R105" s="268">
        <f>VLOOKUP(F105, growth!$B$20:$M$79, 12,FALSE)</f>
        <v>0</v>
      </c>
    </row>
    <row r="106" spans="1:18" s="46" customFormat="1" x14ac:dyDescent="0.2">
      <c r="A106" s="47" t="s">
        <v>4093</v>
      </c>
      <c r="B106" s="47" t="s">
        <v>133</v>
      </c>
      <c r="C106" s="47" t="s">
        <v>493</v>
      </c>
      <c r="D106" s="47" t="s">
        <v>140</v>
      </c>
      <c r="E106" s="47"/>
      <c r="F106" s="47" t="s">
        <v>123</v>
      </c>
      <c r="G106" s="47" t="s">
        <v>124</v>
      </c>
      <c r="H106" s="201">
        <v>0</v>
      </c>
      <c r="I106" s="197">
        <v>0</v>
      </c>
      <c r="J106" s="197">
        <v>0</v>
      </c>
      <c r="K106" s="197">
        <v>0</v>
      </c>
      <c r="L106" s="198">
        <v>0</v>
      </c>
      <c r="M106" s="197">
        <f t="shared" si="2"/>
        <v>0</v>
      </c>
      <c r="N106" s="197">
        <v>0</v>
      </c>
      <c r="O106" s="197">
        <f t="shared" si="2"/>
        <v>0</v>
      </c>
      <c r="P106" s="197">
        <f t="shared" si="2"/>
        <v>0</v>
      </c>
      <c r="Q106" s="198">
        <f t="shared" si="2"/>
        <v>0</v>
      </c>
      <c r="R106" s="134">
        <f>VLOOKUP(F106, growth!$B$20:$M$79, 12,FALSE)</f>
        <v>0</v>
      </c>
    </row>
    <row r="107" spans="1:18" s="46" customFormat="1" x14ac:dyDescent="0.2">
      <c r="A107" s="47" t="s">
        <v>4093</v>
      </c>
      <c r="B107" s="47" t="s">
        <v>134</v>
      </c>
      <c r="C107" s="47" t="s">
        <v>493</v>
      </c>
      <c r="D107" s="47" t="s">
        <v>141</v>
      </c>
      <c r="E107" s="47"/>
      <c r="F107" s="47" t="s">
        <v>123</v>
      </c>
      <c r="G107" s="47" t="s">
        <v>124</v>
      </c>
      <c r="H107" s="201">
        <v>0</v>
      </c>
      <c r="I107" s="197">
        <v>0</v>
      </c>
      <c r="J107" s="197">
        <v>0</v>
      </c>
      <c r="K107" s="197">
        <v>0</v>
      </c>
      <c r="L107" s="198">
        <v>0</v>
      </c>
      <c r="M107" s="197">
        <f t="shared" si="2"/>
        <v>0</v>
      </c>
      <c r="N107" s="197">
        <v>0</v>
      </c>
      <c r="O107" s="197">
        <f t="shared" si="2"/>
        <v>0</v>
      </c>
      <c r="P107" s="197">
        <f t="shared" si="2"/>
        <v>0</v>
      </c>
      <c r="Q107" s="198">
        <f t="shared" si="2"/>
        <v>0</v>
      </c>
      <c r="R107" s="134">
        <f>VLOOKUP(F107, growth!$B$20:$M$79, 12,FALSE)</f>
        <v>0</v>
      </c>
    </row>
    <row r="108" spans="1:18" s="46" customFormat="1" x14ac:dyDescent="0.2">
      <c r="A108" s="47" t="s">
        <v>4093</v>
      </c>
      <c r="B108" s="47" t="s">
        <v>135</v>
      </c>
      <c r="C108" s="47" t="s">
        <v>493</v>
      </c>
      <c r="D108" s="47" t="s">
        <v>142</v>
      </c>
      <c r="E108" s="47"/>
      <c r="F108" s="47" t="s">
        <v>123</v>
      </c>
      <c r="G108" s="47" t="s">
        <v>124</v>
      </c>
      <c r="H108" s="201">
        <v>0</v>
      </c>
      <c r="I108" s="197">
        <v>0</v>
      </c>
      <c r="J108" s="197">
        <v>0</v>
      </c>
      <c r="K108" s="197">
        <v>0</v>
      </c>
      <c r="L108" s="198">
        <v>0</v>
      </c>
      <c r="M108" s="197">
        <f t="shared" si="2"/>
        <v>0</v>
      </c>
      <c r="N108" s="197">
        <v>0</v>
      </c>
      <c r="O108" s="197">
        <f t="shared" si="2"/>
        <v>0</v>
      </c>
      <c r="P108" s="197">
        <f t="shared" si="2"/>
        <v>0</v>
      </c>
      <c r="Q108" s="198">
        <f t="shared" si="2"/>
        <v>0</v>
      </c>
      <c r="R108" s="134">
        <f>VLOOKUP(F108, growth!$B$20:$M$79, 12,FALSE)</f>
        <v>0</v>
      </c>
    </row>
    <row r="109" spans="1:18" s="46" customFormat="1" x14ac:dyDescent="0.2">
      <c r="A109" s="47" t="s">
        <v>4093</v>
      </c>
      <c r="B109" s="47" t="s">
        <v>136</v>
      </c>
      <c r="C109" s="47" t="s">
        <v>493</v>
      </c>
      <c r="D109" s="47" t="s">
        <v>143</v>
      </c>
      <c r="E109" s="47"/>
      <c r="F109" s="47" t="s">
        <v>123</v>
      </c>
      <c r="G109" s="47" t="s">
        <v>124</v>
      </c>
      <c r="H109" s="201">
        <v>0</v>
      </c>
      <c r="I109" s="197">
        <v>0</v>
      </c>
      <c r="J109" s="197">
        <v>0</v>
      </c>
      <c r="K109" s="197">
        <v>0</v>
      </c>
      <c r="L109" s="198">
        <v>0</v>
      </c>
      <c r="M109" s="197">
        <f t="shared" si="2"/>
        <v>0</v>
      </c>
      <c r="N109" s="197">
        <v>0</v>
      </c>
      <c r="O109" s="197">
        <f t="shared" si="2"/>
        <v>0</v>
      </c>
      <c r="P109" s="197">
        <f t="shared" si="2"/>
        <v>0</v>
      </c>
      <c r="Q109" s="198">
        <f t="shared" si="2"/>
        <v>0</v>
      </c>
      <c r="R109" s="134">
        <f>VLOOKUP(F109, growth!$B$20:$M$79, 12,FALSE)</f>
        <v>0</v>
      </c>
    </row>
    <row r="110" spans="1:18" s="46" customFormat="1" ht="13.5" thickBot="1" x14ac:dyDescent="0.25">
      <c r="A110" s="47" t="s">
        <v>4093</v>
      </c>
      <c r="B110" s="47" t="s">
        <v>137</v>
      </c>
      <c r="C110" s="47" t="s">
        <v>493</v>
      </c>
      <c r="D110" s="47" t="s">
        <v>144</v>
      </c>
      <c r="E110" s="47"/>
      <c r="F110" s="47" t="s">
        <v>123</v>
      </c>
      <c r="G110" s="47" t="s">
        <v>124</v>
      </c>
      <c r="H110" s="211">
        <v>0</v>
      </c>
      <c r="I110" s="199">
        <v>0</v>
      </c>
      <c r="J110" s="199">
        <v>0</v>
      </c>
      <c r="K110" s="199">
        <v>0</v>
      </c>
      <c r="L110" s="200">
        <v>0</v>
      </c>
      <c r="M110" s="199">
        <f t="shared" si="2"/>
        <v>0</v>
      </c>
      <c r="N110" s="199">
        <v>0</v>
      </c>
      <c r="O110" s="199">
        <f t="shared" si="2"/>
        <v>0</v>
      </c>
      <c r="P110" s="199">
        <f t="shared" si="2"/>
        <v>0</v>
      </c>
      <c r="Q110" s="200">
        <f t="shared" si="2"/>
        <v>0</v>
      </c>
      <c r="R110" s="139">
        <f>VLOOKUP(F110, growth!$B$20:$M$79, 12,FALSE)</f>
        <v>0</v>
      </c>
    </row>
  </sheetData>
  <autoFilter ref="A5:R110"/>
  <mergeCells count="2">
    <mergeCell ref="H4:L4"/>
    <mergeCell ref="M4:R4"/>
  </mergeCells>
  <phoneticPr fontId="5" type="noConversion"/>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7"/>
  <sheetViews>
    <sheetView zoomScale="70" zoomScaleNormal="70" workbookViewId="0"/>
  </sheetViews>
  <sheetFormatPr defaultRowHeight="12.75" x14ac:dyDescent="0.2"/>
  <cols>
    <col min="1" max="1" width="29" customWidth="1"/>
    <col min="2" max="2" width="18.42578125" customWidth="1"/>
    <col min="3" max="3" width="27.140625" customWidth="1"/>
    <col min="4" max="4" width="18.42578125" customWidth="1"/>
    <col min="5" max="5" width="12.7109375" customWidth="1"/>
    <col min="6" max="7" width="15" customWidth="1"/>
    <col min="8" max="8" width="15.140625" customWidth="1"/>
    <col min="9" max="9" width="12.7109375" customWidth="1"/>
    <col min="10" max="10" width="14.7109375" customWidth="1"/>
    <col min="11" max="12" width="12.7109375" customWidth="1"/>
    <col min="13" max="13" width="9.140625" style="10"/>
    <col min="16" max="16" width="22.5703125" bestFit="1" customWidth="1"/>
    <col min="17" max="17" width="15.5703125" bestFit="1" customWidth="1"/>
    <col min="18" max="18" width="11" customWidth="1"/>
    <col min="19" max="19" width="11.140625" customWidth="1"/>
    <col min="20" max="20" width="12.5703125" customWidth="1"/>
    <col min="21" max="21" width="17.7109375" customWidth="1"/>
    <col min="22" max="22" width="29" customWidth="1"/>
  </cols>
  <sheetData>
    <row r="1" spans="1:20" x14ac:dyDescent="0.2">
      <c r="B1" s="13"/>
      <c r="C1" s="34"/>
      <c r="D1" s="13"/>
      <c r="E1" s="13"/>
      <c r="F1" s="13"/>
      <c r="G1" s="13"/>
      <c r="H1" s="13"/>
      <c r="I1" s="13"/>
      <c r="J1" s="13"/>
    </row>
    <row r="2" spans="1:20" x14ac:dyDescent="0.2">
      <c r="A2" s="10"/>
      <c r="B2" s="34"/>
      <c r="C2" s="34"/>
      <c r="D2" s="13"/>
      <c r="E2" s="13"/>
      <c r="F2" s="13"/>
      <c r="G2" s="13"/>
      <c r="H2" s="13"/>
      <c r="I2" s="13"/>
      <c r="J2" s="13"/>
    </row>
    <row r="3" spans="1:20" ht="26.25" x14ac:dyDescent="0.25">
      <c r="A3" s="207" t="s">
        <v>425</v>
      </c>
      <c r="B3" s="209">
        <v>2</v>
      </c>
      <c r="C3" s="209">
        <v>4</v>
      </c>
      <c r="D3" s="209">
        <v>5</v>
      </c>
      <c r="E3" s="209">
        <v>6</v>
      </c>
      <c r="F3" s="209">
        <v>7</v>
      </c>
      <c r="G3" s="209">
        <v>8</v>
      </c>
      <c r="H3" s="209">
        <v>9</v>
      </c>
      <c r="I3" s="209">
        <v>10</v>
      </c>
      <c r="J3" s="209">
        <v>11</v>
      </c>
    </row>
    <row r="4" spans="1:20" x14ac:dyDescent="0.2">
      <c r="A4" s="388" t="s">
        <v>360</v>
      </c>
      <c r="B4" s="389" t="s">
        <v>461</v>
      </c>
      <c r="C4" s="389"/>
      <c r="D4" s="389"/>
      <c r="E4" s="389"/>
      <c r="F4" s="389"/>
      <c r="G4" s="389"/>
      <c r="H4" s="389"/>
      <c r="I4" s="389"/>
      <c r="J4" s="389"/>
    </row>
    <row r="5" spans="1:20" s="119" customFormat="1" ht="38.25" x14ac:dyDescent="0.2">
      <c r="A5" s="388"/>
      <c r="B5" s="248" t="s">
        <v>361</v>
      </c>
      <c r="C5" s="248" t="s">
        <v>391</v>
      </c>
      <c r="D5" s="248" t="s">
        <v>392</v>
      </c>
      <c r="E5" s="248" t="s">
        <v>390</v>
      </c>
      <c r="F5" s="248" t="s">
        <v>362</v>
      </c>
      <c r="G5" s="248" t="s">
        <v>363</v>
      </c>
      <c r="H5" s="248" t="s">
        <v>364</v>
      </c>
      <c r="I5" s="248" t="s">
        <v>365</v>
      </c>
      <c r="J5" s="248" t="s">
        <v>366</v>
      </c>
      <c r="M5" s="286"/>
    </row>
    <row r="6" spans="1:20" x14ac:dyDescent="0.2">
      <c r="A6" s="249" t="s">
        <v>426</v>
      </c>
      <c r="B6" s="250">
        <v>8.0716654784414615E-2</v>
      </c>
      <c r="C6" s="250">
        <v>0.16666666666666666</v>
      </c>
      <c r="D6" s="250">
        <v>1</v>
      </c>
      <c r="E6" s="250">
        <v>0</v>
      </c>
      <c r="F6" s="250">
        <v>0.10810810810810811</v>
      </c>
      <c r="G6" s="250">
        <v>1</v>
      </c>
      <c r="H6" s="250">
        <v>0.31555871182882023</v>
      </c>
      <c r="I6" s="250">
        <v>0.2857142857142857</v>
      </c>
      <c r="J6" s="250">
        <v>0.10810810810810811</v>
      </c>
    </row>
    <row r="7" spans="1:20" x14ac:dyDescent="0.2">
      <c r="A7" s="249" t="s">
        <v>427</v>
      </c>
      <c r="B7" s="250">
        <v>1.6074017830578433</v>
      </c>
      <c r="C7" s="250">
        <v>1.6444152431011827</v>
      </c>
      <c r="D7" s="250">
        <v>1</v>
      </c>
      <c r="E7" s="250">
        <v>1.8924122310305775</v>
      </c>
      <c r="F7" s="250">
        <v>1.6086102635918134</v>
      </c>
      <c r="G7" s="250">
        <v>1</v>
      </c>
      <c r="H7" s="250">
        <v>1.6058875026114841</v>
      </c>
      <c r="I7" s="250">
        <v>1.6384313725490196</v>
      </c>
      <c r="J7" s="250">
        <v>1.6086102635918134</v>
      </c>
    </row>
    <row r="8" spans="1:20" ht="16.5" customHeight="1" x14ac:dyDescent="0.2">
      <c r="A8" s="249" t="s">
        <v>428</v>
      </c>
      <c r="B8" s="250">
        <v>2.3836466341140685</v>
      </c>
      <c r="C8" s="250">
        <v>0.72727272727272729</v>
      </c>
      <c r="D8" s="250">
        <v>1</v>
      </c>
      <c r="E8" s="250">
        <v>0.14285714285714285</v>
      </c>
      <c r="F8" s="250">
        <v>0.86422510049129075</v>
      </c>
      <c r="G8" s="250">
        <v>1</v>
      </c>
      <c r="H8" s="250">
        <v>2.4515612302868606</v>
      </c>
      <c r="I8" s="250">
        <v>0.90909090909090906</v>
      </c>
      <c r="J8" s="250">
        <v>0.86422510049129075</v>
      </c>
    </row>
    <row r="9" spans="1:20" ht="16.5" customHeight="1" x14ac:dyDescent="0.2">
      <c r="A9" s="249" t="s">
        <v>429</v>
      </c>
      <c r="B9" s="250">
        <v>2.7106445965394537</v>
      </c>
      <c r="C9" s="250">
        <v>2.1148036253776437</v>
      </c>
      <c r="D9" s="250">
        <v>2</v>
      </c>
      <c r="E9" s="250">
        <v>1.5503355704697988</v>
      </c>
      <c r="F9" s="250">
        <v>3.4610555228565825</v>
      </c>
      <c r="G9" s="250">
        <v>1.0550055005500549</v>
      </c>
      <c r="H9" s="250">
        <v>2.6789279325016921</v>
      </c>
      <c r="I9" s="250">
        <v>2.0454545454545454</v>
      </c>
      <c r="J9" s="250">
        <v>3.401279107904231</v>
      </c>
    </row>
    <row r="10" spans="1:20" ht="16.5" customHeight="1" x14ac:dyDescent="0.2">
      <c r="A10" s="249" t="s">
        <v>430</v>
      </c>
      <c r="B10" s="250">
        <v>1.0189699140718715</v>
      </c>
      <c r="C10" s="250">
        <v>1.0754716981132075</v>
      </c>
      <c r="D10" s="250">
        <v>1.0410958904109588</v>
      </c>
      <c r="E10" s="250">
        <v>0.44</v>
      </c>
      <c r="F10" s="250">
        <v>1.7675097590089364</v>
      </c>
      <c r="G10" s="250">
        <v>0.88295972801901657</v>
      </c>
      <c r="H10" s="250">
        <v>1.0288432025679626</v>
      </c>
      <c r="I10" s="250">
        <v>1.1052631578947369</v>
      </c>
      <c r="J10" s="250">
        <v>1.1087286785321691</v>
      </c>
    </row>
    <row r="11" spans="1:20" ht="16.5" customHeight="1" x14ac:dyDescent="0.2">
      <c r="A11" s="249" t="s">
        <v>431</v>
      </c>
      <c r="B11" s="250">
        <v>1.0752308246245137</v>
      </c>
      <c r="C11" s="250">
        <v>1.0910667823070253</v>
      </c>
      <c r="D11" s="250">
        <v>1.0206766917293233</v>
      </c>
      <c r="E11" s="250">
        <v>2.10752688172043</v>
      </c>
      <c r="F11" s="250">
        <v>1.7778353981695711</v>
      </c>
      <c r="G11" s="250">
        <v>0.94978083854605944</v>
      </c>
      <c r="H11" s="250">
        <v>1.0824634183049748</v>
      </c>
      <c r="I11" s="250">
        <v>1.0807783018867925</v>
      </c>
      <c r="J11" s="250">
        <v>0.97554863159089422</v>
      </c>
    </row>
    <row r="12" spans="1:20" ht="16.5" customHeight="1" x14ac:dyDescent="0.2">
      <c r="A12" s="249" t="s">
        <v>432</v>
      </c>
      <c r="B12" s="250">
        <v>1.3908399710354815</v>
      </c>
      <c r="C12" s="250">
        <v>1.5</v>
      </c>
      <c r="D12" s="250">
        <v>1</v>
      </c>
      <c r="E12" s="250">
        <v>0</v>
      </c>
      <c r="F12" s="250">
        <v>0.85005279831045411</v>
      </c>
      <c r="G12" s="250">
        <v>0.68415056507473571</v>
      </c>
      <c r="H12" s="250">
        <v>2.2478793834695354</v>
      </c>
      <c r="I12" s="250">
        <v>1.08</v>
      </c>
      <c r="J12" s="250">
        <v>0.68557022418607172</v>
      </c>
    </row>
    <row r="13" spans="1:20" x14ac:dyDescent="0.2">
      <c r="A13" s="251" t="s">
        <v>484</v>
      </c>
      <c r="B13" s="283">
        <f>B14</f>
        <v>1.5648503233978874</v>
      </c>
      <c r="C13" s="283">
        <f t="shared" ref="C13:J13" si="0">C14</f>
        <v>1.5231070031994312</v>
      </c>
      <c r="D13" s="283">
        <f t="shared" si="0"/>
        <v>1.0238473767885532</v>
      </c>
      <c r="E13" s="283">
        <f t="shared" si="0"/>
        <v>1.7883642495784149</v>
      </c>
      <c r="F13" s="283">
        <f t="shared" si="0"/>
        <v>1.6821146085207761</v>
      </c>
      <c r="G13" s="283">
        <f t="shared" si="0"/>
        <v>0.94263290354462737</v>
      </c>
      <c r="H13" s="283">
        <f t="shared" si="0"/>
        <v>1.5641426916801564</v>
      </c>
      <c r="I13" s="283">
        <f t="shared" si="0"/>
        <v>1.4726840855106889</v>
      </c>
      <c r="J13" s="283">
        <f t="shared" si="0"/>
        <v>1.0875921045554779</v>
      </c>
    </row>
    <row r="14" spans="1:20" x14ac:dyDescent="0.2">
      <c r="A14" s="252" t="s">
        <v>434</v>
      </c>
      <c r="B14" s="253">
        <v>1.5648503233978874</v>
      </c>
      <c r="C14" s="253">
        <v>1.5231070031994312</v>
      </c>
      <c r="D14" s="253">
        <v>1.0238473767885532</v>
      </c>
      <c r="E14" s="253">
        <v>1.7883642495784149</v>
      </c>
      <c r="F14" s="253">
        <v>1.6821146085207761</v>
      </c>
      <c r="G14" s="253">
        <v>0.94263290354462737</v>
      </c>
      <c r="H14" s="253">
        <v>1.5641426916801564</v>
      </c>
      <c r="I14" s="253">
        <v>1.4726840855106889</v>
      </c>
      <c r="J14" s="253">
        <v>1.0875921045554779</v>
      </c>
    </row>
    <row r="15" spans="1:20" s="10" customFormat="1" x14ac:dyDescent="0.2">
      <c r="A15" s="284" t="s">
        <v>485</v>
      </c>
      <c r="B15" s="246"/>
      <c r="C15" s="246"/>
      <c r="D15" s="246"/>
      <c r="E15" s="246"/>
      <c r="F15" s="246"/>
      <c r="G15" s="246"/>
      <c r="H15" s="246"/>
      <c r="I15" s="246"/>
      <c r="J15" s="246"/>
      <c r="K15" s="247"/>
      <c r="L15" s="247"/>
      <c r="M15" s="247"/>
      <c r="N15" s="247"/>
      <c r="O15" s="247"/>
      <c r="P15" s="247"/>
      <c r="Q15" s="247"/>
      <c r="R15" s="247"/>
      <c r="S15" s="247"/>
    </row>
    <row r="16" spans="1:20" s="10" customFormat="1" x14ac:dyDescent="0.2">
      <c r="B16" s="246"/>
      <c r="C16" s="246"/>
      <c r="D16" s="246"/>
      <c r="E16" s="246"/>
      <c r="F16" s="246"/>
      <c r="G16" s="246"/>
      <c r="H16" s="246"/>
      <c r="I16" s="246"/>
      <c r="J16" s="246"/>
      <c r="K16" s="247"/>
      <c r="L16" s="12"/>
      <c r="M16" s="247"/>
      <c r="N16" s="247"/>
      <c r="O16" s="247"/>
      <c r="P16" s="247"/>
      <c r="Q16" s="247"/>
      <c r="R16" s="247"/>
      <c r="S16" s="247"/>
      <c r="T16" s="247"/>
    </row>
    <row r="17" spans="1:20" ht="15" x14ac:dyDescent="0.25">
      <c r="A17" s="6" t="s">
        <v>367</v>
      </c>
      <c r="E17" s="209">
        <v>10</v>
      </c>
      <c r="F17" s="209">
        <v>10</v>
      </c>
      <c r="G17" s="209">
        <v>10</v>
      </c>
      <c r="H17" s="209">
        <v>10</v>
      </c>
      <c r="I17" s="209">
        <v>10</v>
      </c>
      <c r="J17" s="209">
        <v>10</v>
      </c>
      <c r="K17" s="209">
        <v>10</v>
      </c>
      <c r="L17" s="209">
        <v>10</v>
      </c>
      <c r="P17" s="5" t="s">
        <v>368</v>
      </c>
      <c r="Q17" s="5" t="s">
        <v>185</v>
      </c>
      <c r="R17" s="292" t="s">
        <v>348</v>
      </c>
      <c r="S17" s="292" t="s">
        <v>409</v>
      </c>
      <c r="T17" s="293" t="s">
        <v>125</v>
      </c>
    </row>
    <row r="18" spans="1:20" ht="15" x14ac:dyDescent="0.25">
      <c r="A18" s="254"/>
      <c r="B18" s="10"/>
      <c r="C18" s="10"/>
      <c r="D18" s="10"/>
      <c r="E18" s="209">
        <v>2</v>
      </c>
      <c r="F18" s="209">
        <v>3</v>
      </c>
      <c r="G18" s="209">
        <v>4</v>
      </c>
      <c r="H18" s="209">
        <v>5</v>
      </c>
      <c r="I18" s="209">
        <v>6</v>
      </c>
      <c r="J18" s="209">
        <v>7</v>
      </c>
      <c r="K18" s="209">
        <v>8</v>
      </c>
      <c r="L18" s="209">
        <v>9</v>
      </c>
      <c r="P18" t="str">
        <f t="shared" ref="P18:P81" si="1">Q18&amp;"_"&amp;S18</f>
        <v>Delta_2310000100</v>
      </c>
      <c r="Q18" t="str">
        <f>IF(R18&lt;&gt;"",RIGHT(R18,LEN(R18)-7),Q17)</f>
        <v>Delta</v>
      </c>
      <c r="R18" s="294" t="s">
        <v>393</v>
      </c>
      <c r="S18" s="294" t="s">
        <v>194</v>
      </c>
      <c r="T18" s="295">
        <v>0.2857142857142857</v>
      </c>
    </row>
    <row r="19" spans="1:20" ht="25.5" x14ac:dyDescent="0.2">
      <c r="A19" s="118" t="s">
        <v>216</v>
      </c>
      <c r="B19" s="118" t="s">
        <v>409</v>
      </c>
      <c r="C19" s="118" t="s">
        <v>410</v>
      </c>
      <c r="D19" s="118" t="s">
        <v>369</v>
      </c>
      <c r="E19" s="118" t="s">
        <v>131</v>
      </c>
      <c r="F19" s="118" t="s">
        <v>132</v>
      </c>
      <c r="G19" s="118" t="s">
        <v>133</v>
      </c>
      <c r="H19" s="118" t="s">
        <v>134</v>
      </c>
      <c r="I19" s="33" t="s">
        <v>135</v>
      </c>
      <c r="J19" s="118" t="s">
        <v>136</v>
      </c>
      <c r="K19" s="118" t="s">
        <v>137</v>
      </c>
      <c r="L19" s="188" t="s">
        <v>43</v>
      </c>
      <c r="M19" s="118" t="s">
        <v>370</v>
      </c>
      <c r="P19" t="str">
        <f t="shared" si="1"/>
        <v>Delta_2310000220</v>
      </c>
      <c r="Q19" t="str">
        <f t="shared" ref="Q19:Q81" si="2">IF(R19&lt;&gt;"",RIGHT(R19,LEN(R19)-7),Q18)</f>
        <v>Delta</v>
      </c>
      <c r="R19" s="120"/>
      <c r="S19" s="121" t="s">
        <v>184</v>
      </c>
      <c r="T19" s="122">
        <v>0</v>
      </c>
    </row>
    <row r="20" spans="1:20" x14ac:dyDescent="0.2">
      <c r="A20" s="12" t="s">
        <v>217</v>
      </c>
      <c r="B20" s="12" t="s">
        <v>194</v>
      </c>
      <c r="C20" s="12" t="s">
        <v>191</v>
      </c>
      <c r="D20" s="123" t="s">
        <v>371</v>
      </c>
      <c r="E20" s="125">
        <f t="shared" ref="E20:K34" si="3">HLOOKUP($D20,$B$5:$J$13,E$18,FALSE)</f>
        <v>0.2857142857142857</v>
      </c>
      <c r="F20" s="125">
        <f t="shared" si="3"/>
        <v>1.6384313725490196</v>
      </c>
      <c r="G20" s="125">
        <f t="shared" si="3"/>
        <v>0.90909090909090906</v>
      </c>
      <c r="H20" s="125">
        <f t="shared" si="3"/>
        <v>2.0454545454545454</v>
      </c>
      <c r="I20" s="125">
        <f t="shared" si="3"/>
        <v>1.1052631578947369</v>
      </c>
      <c r="J20" s="125">
        <f t="shared" si="3"/>
        <v>1.0807783018867925</v>
      </c>
      <c r="K20" s="125">
        <f t="shared" si="3"/>
        <v>1.08</v>
      </c>
      <c r="L20" s="285">
        <f t="shared" ref="L20:L34" si="4">HLOOKUP($D20,$B$5:$J$13,9,FALSE)</f>
        <v>1.4726840855106889</v>
      </c>
      <c r="P20" t="str">
        <f t="shared" si="1"/>
        <v>Delta_2310000230</v>
      </c>
      <c r="Q20" t="str">
        <f t="shared" si="2"/>
        <v>Delta</v>
      </c>
      <c r="R20" s="120"/>
      <c r="S20" s="121" t="s">
        <v>193</v>
      </c>
      <c r="T20" s="122">
        <v>0.2857142857142857</v>
      </c>
    </row>
    <row r="21" spans="1:20" x14ac:dyDescent="0.2">
      <c r="A21" s="12" t="s">
        <v>217</v>
      </c>
      <c r="B21" s="12" t="s">
        <v>184</v>
      </c>
      <c r="C21" s="12" t="s">
        <v>183</v>
      </c>
      <c r="D21" s="123" t="s">
        <v>390</v>
      </c>
      <c r="E21" s="125">
        <f t="shared" si="3"/>
        <v>0</v>
      </c>
      <c r="F21" s="125">
        <f t="shared" si="3"/>
        <v>1.8924122310305775</v>
      </c>
      <c r="G21" s="125">
        <f t="shared" si="3"/>
        <v>0.14285714285714285</v>
      </c>
      <c r="H21" s="125">
        <f t="shared" si="3"/>
        <v>1.5503355704697988</v>
      </c>
      <c r="I21" s="125">
        <f t="shared" si="3"/>
        <v>0.44</v>
      </c>
      <c r="J21" s="125">
        <f t="shared" si="3"/>
        <v>2.10752688172043</v>
      </c>
      <c r="K21" s="125">
        <f t="shared" si="3"/>
        <v>0</v>
      </c>
      <c r="L21" s="285">
        <f t="shared" si="4"/>
        <v>1.7883642495784149</v>
      </c>
      <c r="P21" t="str">
        <f t="shared" si="1"/>
        <v>Delta_2310000300</v>
      </c>
      <c r="Q21" t="str">
        <f t="shared" si="2"/>
        <v>Delta</v>
      </c>
      <c r="R21" s="120"/>
      <c r="S21" s="121" t="s">
        <v>197</v>
      </c>
      <c r="T21" s="122">
        <v>0.16666666666666666</v>
      </c>
    </row>
    <row r="22" spans="1:20" x14ac:dyDescent="0.2">
      <c r="A22" s="12" t="s">
        <v>217</v>
      </c>
      <c r="B22" s="12" t="s">
        <v>193</v>
      </c>
      <c r="C22" s="12" t="s">
        <v>417</v>
      </c>
      <c r="D22" s="34" t="s">
        <v>371</v>
      </c>
      <c r="E22" s="125">
        <f t="shared" si="3"/>
        <v>0.2857142857142857</v>
      </c>
      <c r="F22" s="125">
        <f t="shared" si="3"/>
        <v>1.6384313725490196</v>
      </c>
      <c r="G22" s="125">
        <f t="shared" si="3"/>
        <v>0.90909090909090906</v>
      </c>
      <c r="H22" s="125">
        <f t="shared" si="3"/>
        <v>2.0454545454545454</v>
      </c>
      <c r="I22" s="125">
        <f t="shared" si="3"/>
        <v>1.1052631578947369</v>
      </c>
      <c r="J22" s="125">
        <f t="shared" si="3"/>
        <v>1.0807783018867925</v>
      </c>
      <c r="K22" s="125">
        <f t="shared" si="3"/>
        <v>1.08</v>
      </c>
      <c r="L22" s="285">
        <f t="shared" si="4"/>
        <v>1.4726840855106889</v>
      </c>
      <c r="P22" t="str">
        <f t="shared" si="1"/>
        <v>Delta_2310000700</v>
      </c>
      <c r="Q22" t="str">
        <f t="shared" si="2"/>
        <v>Delta</v>
      </c>
      <c r="R22" s="120"/>
      <c r="S22" s="121" t="s">
        <v>199</v>
      </c>
      <c r="T22" s="122">
        <v>0.2857142857142857</v>
      </c>
    </row>
    <row r="23" spans="1:20" x14ac:dyDescent="0.2">
      <c r="A23" s="12" t="s">
        <v>217</v>
      </c>
      <c r="B23" s="12" t="s">
        <v>197</v>
      </c>
      <c r="C23" s="12" t="s">
        <v>187</v>
      </c>
      <c r="D23" s="34" t="s">
        <v>391</v>
      </c>
      <c r="E23" s="125">
        <f t="shared" si="3"/>
        <v>0.16666666666666666</v>
      </c>
      <c r="F23" s="125">
        <f t="shared" si="3"/>
        <v>1.6444152431011827</v>
      </c>
      <c r="G23" s="125">
        <f t="shared" si="3"/>
        <v>0.72727272727272729</v>
      </c>
      <c r="H23" s="125">
        <f t="shared" si="3"/>
        <v>2.1148036253776437</v>
      </c>
      <c r="I23" s="125">
        <f t="shared" si="3"/>
        <v>1.0754716981132075</v>
      </c>
      <c r="J23" s="125">
        <f t="shared" si="3"/>
        <v>1.0910667823070253</v>
      </c>
      <c r="K23" s="125">
        <f t="shared" si="3"/>
        <v>1.5</v>
      </c>
      <c r="L23" s="285">
        <f t="shared" si="4"/>
        <v>1.5231070031994312</v>
      </c>
      <c r="P23" t="str">
        <f t="shared" si="1"/>
        <v>Delta_2310000801</v>
      </c>
      <c r="Q23" t="str">
        <f t="shared" si="2"/>
        <v>Delta</v>
      </c>
      <c r="R23" s="120"/>
      <c r="S23" s="121" t="s">
        <v>404</v>
      </c>
      <c r="T23" s="122">
        <v>0.10810810810810811</v>
      </c>
    </row>
    <row r="24" spans="1:20" x14ac:dyDescent="0.2">
      <c r="A24" s="12" t="s">
        <v>217</v>
      </c>
      <c r="B24" s="12" t="s">
        <v>199</v>
      </c>
      <c r="C24" s="12" t="s">
        <v>349</v>
      </c>
      <c r="D24" s="34" t="s">
        <v>371</v>
      </c>
      <c r="E24" s="125">
        <f t="shared" si="3"/>
        <v>0.2857142857142857</v>
      </c>
      <c r="F24" s="125">
        <f t="shared" si="3"/>
        <v>1.6384313725490196</v>
      </c>
      <c r="G24" s="125">
        <f t="shared" si="3"/>
        <v>0.90909090909090906</v>
      </c>
      <c r="H24" s="125">
        <f t="shared" si="3"/>
        <v>2.0454545454545454</v>
      </c>
      <c r="I24" s="125">
        <f t="shared" si="3"/>
        <v>1.1052631578947369</v>
      </c>
      <c r="J24" s="125">
        <f t="shared" si="3"/>
        <v>1.0807783018867925</v>
      </c>
      <c r="K24" s="125">
        <f t="shared" si="3"/>
        <v>1.08</v>
      </c>
      <c r="L24" s="285">
        <f t="shared" si="4"/>
        <v>1.4726840855106889</v>
      </c>
      <c r="P24" t="str">
        <f t="shared" si="1"/>
        <v>Delta_2310000820</v>
      </c>
      <c r="Q24" t="str">
        <f t="shared" si="2"/>
        <v>Delta</v>
      </c>
      <c r="R24" s="120"/>
      <c r="S24" s="121" t="s">
        <v>354</v>
      </c>
      <c r="T24" s="122">
        <v>0.10810810810810811</v>
      </c>
    </row>
    <row r="25" spans="1:20" x14ac:dyDescent="0.2">
      <c r="A25" s="12" t="s">
        <v>217</v>
      </c>
      <c r="B25" s="12" t="s">
        <v>404</v>
      </c>
      <c r="C25" s="12" t="s">
        <v>405</v>
      </c>
      <c r="D25" s="126" t="s">
        <v>362</v>
      </c>
      <c r="E25" s="125">
        <f t="shared" si="3"/>
        <v>0.10810810810810811</v>
      </c>
      <c r="F25" s="125">
        <f t="shared" si="3"/>
        <v>1.6086102635918134</v>
      </c>
      <c r="G25" s="125">
        <f t="shared" si="3"/>
        <v>0.86422510049129075</v>
      </c>
      <c r="H25" s="125">
        <f t="shared" si="3"/>
        <v>3.4610555228565825</v>
      </c>
      <c r="I25" s="125">
        <f t="shared" si="3"/>
        <v>1.7675097590089364</v>
      </c>
      <c r="J25" s="125">
        <f t="shared" si="3"/>
        <v>1.7778353981695711</v>
      </c>
      <c r="K25" s="125">
        <f t="shared" si="3"/>
        <v>0.85005279831045411</v>
      </c>
      <c r="L25" s="285">
        <f t="shared" si="4"/>
        <v>1.6821146085207761</v>
      </c>
      <c r="P25" t="str">
        <f t="shared" si="1"/>
        <v>Delta_2310001610</v>
      </c>
      <c r="Q25" t="str">
        <f t="shared" si="2"/>
        <v>Delta</v>
      </c>
      <c r="R25" s="120"/>
      <c r="S25" s="121" t="s">
        <v>200</v>
      </c>
      <c r="T25" s="122">
        <v>0</v>
      </c>
    </row>
    <row r="26" spans="1:20" x14ac:dyDescent="0.2">
      <c r="A26" s="12" t="s">
        <v>217</v>
      </c>
      <c r="B26" s="12" t="s">
        <v>407</v>
      </c>
      <c r="C26" s="12" t="s">
        <v>406</v>
      </c>
      <c r="D26" s="127" t="s">
        <v>363</v>
      </c>
      <c r="E26" s="125">
        <f t="shared" si="3"/>
        <v>1</v>
      </c>
      <c r="F26" s="125">
        <f t="shared" si="3"/>
        <v>1</v>
      </c>
      <c r="G26" s="125">
        <f t="shared" si="3"/>
        <v>1</v>
      </c>
      <c r="H26" s="125">
        <f t="shared" si="3"/>
        <v>1.0550055005500549</v>
      </c>
      <c r="I26" s="125">
        <f t="shared" si="3"/>
        <v>0.88295972801901657</v>
      </c>
      <c r="J26" s="125">
        <f t="shared" si="3"/>
        <v>0.94978083854605944</v>
      </c>
      <c r="K26" s="125">
        <f t="shared" si="3"/>
        <v>0.68415056507473571</v>
      </c>
      <c r="L26" s="285">
        <f t="shared" si="4"/>
        <v>0.94263290354462737</v>
      </c>
      <c r="P26" t="str">
        <f t="shared" si="1"/>
        <v>Delta_2310001620</v>
      </c>
      <c r="Q26" t="str">
        <f t="shared" si="2"/>
        <v>Delta</v>
      </c>
      <c r="R26" s="120"/>
      <c r="S26" s="121" t="s">
        <v>201</v>
      </c>
      <c r="T26" s="122">
        <v>0</v>
      </c>
    </row>
    <row r="27" spans="1:20" x14ac:dyDescent="0.2">
      <c r="A27" s="12" t="s">
        <v>217</v>
      </c>
      <c r="B27" s="12" t="s">
        <v>354</v>
      </c>
      <c r="C27" s="12" t="s">
        <v>355</v>
      </c>
      <c r="D27" s="124" t="s">
        <v>362</v>
      </c>
      <c r="E27" s="125">
        <f t="shared" si="3"/>
        <v>0.10810810810810811</v>
      </c>
      <c r="F27" s="125">
        <f t="shared" si="3"/>
        <v>1.6086102635918134</v>
      </c>
      <c r="G27" s="125">
        <f t="shared" si="3"/>
        <v>0.86422510049129075</v>
      </c>
      <c r="H27" s="125">
        <f t="shared" si="3"/>
        <v>3.4610555228565825</v>
      </c>
      <c r="I27" s="125">
        <f t="shared" si="3"/>
        <v>1.7675097590089364</v>
      </c>
      <c r="J27" s="125">
        <f t="shared" si="3"/>
        <v>1.7778353981695711</v>
      </c>
      <c r="K27" s="125">
        <f t="shared" si="3"/>
        <v>0.85005279831045411</v>
      </c>
      <c r="L27" s="285">
        <f t="shared" si="4"/>
        <v>1.6821146085207761</v>
      </c>
      <c r="P27" t="str">
        <f t="shared" si="1"/>
        <v>Delta_2310001630</v>
      </c>
      <c r="Q27" t="str">
        <f t="shared" si="2"/>
        <v>Delta</v>
      </c>
      <c r="R27" s="120"/>
      <c r="S27" s="121" t="s">
        <v>202</v>
      </c>
      <c r="T27" s="122">
        <v>0.31555871182882023</v>
      </c>
    </row>
    <row r="28" spans="1:20" x14ac:dyDescent="0.2">
      <c r="A28" s="12" t="s">
        <v>217</v>
      </c>
      <c r="B28" s="12" t="s">
        <v>200</v>
      </c>
      <c r="C28" s="12" t="s">
        <v>188</v>
      </c>
      <c r="D28" s="123" t="s">
        <v>390</v>
      </c>
      <c r="E28" s="125">
        <f t="shared" si="3"/>
        <v>0</v>
      </c>
      <c r="F28" s="125">
        <f t="shared" si="3"/>
        <v>1.8924122310305775</v>
      </c>
      <c r="G28" s="125">
        <f t="shared" si="3"/>
        <v>0.14285714285714285</v>
      </c>
      <c r="H28" s="125">
        <f t="shared" si="3"/>
        <v>1.5503355704697988</v>
      </c>
      <c r="I28" s="125">
        <f t="shared" si="3"/>
        <v>0.44</v>
      </c>
      <c r="J28" s="125">
        <f t="shared" si="3"/>
        <v>2.10752688172043</v>
      </c>
      <c r="K28" s="125">
        <f t="shared" si="3"/>
        <v>0</v>
      </c>
      <c r="L28" s="285">
        <f t="shared" si="4"/>
        <v>1.7883642495784149</v>
      </c>
      <c r="P28" t="str">
        <f t="shared" si="1"/>
        <v>Delta_2310002240</v>
      </c>
      <c r="Q28" t="str">
        <f t="shared" si="2"/>
        <v>Delta</v>
      </c>
      <c r="R28" s="120"/>
      <c r="S28" s="121" t="s">
        <v>123</v>
      </c>
      <c r="T28" s="122">
        <v>1</v>
      </c>
    </row>
    <row r="29" spans="1:20" x14ac:dyDescent="0.2">
      <c r="A29" s="12" t="s">
        <v>217</v>
      </c>
      <c r="B29" s="12" t="s">
        <v>201</v>
      </c>
      <c r="C29" s="12" t="s">
        <v>189</v>
      </c>
      <c r="D29" s="123" t="s">
        <v>390</v>
      </c>
      <c r="E29" s="125">
        <f t="shared" si="3"/>
        <v>0</v>
      </c>
      <c r="F29" s="125">
        <f t="shared" si="3"/>
        <v>1.8924122310305775</v>
      </c>
      <c r="G29" s="125">
        <f t="shared" si="3"/>
        <v>0.14285714285714285</v>
      </c>
      <c r="H29" s="125">
        <f t="shared" si="3"/>
        <v>1.5503355704697988</v>
      </c>
      <c r="I29" s="125">
        <f t="shared" si="3"/>
        <v>0.44</v>
      </c>
      <c r="J29" s="125">
        <f t="shared" si="3"/>
        <v>2.10752688172043</v>
      </c>
      <c r="K29" s="125">
        <f t="shared" si="3"/>
        <v>0</v>
      </c>
      <c r="L29" s="285">
        <f t="shared" si="4"/>
        <v>1.7883642495784149</v>
      </c>
      <c r="P29" t="str">
        <f t="shared" si="1"/>
        <v>Delta_2310003100</v>
      </c>
      <c r="Q29" t="str">
        <f t="shared" si="2"/>
        <v>Delta</v>
      </c>
      <c r="R29" s="120"/>
      <c r="S29" s="121" t="s">
        <v>196</v>
      </c>
      <c r="T29" s="122">
        <v>0.2857142857142857</v>
      </c>
    </row>
    <row r="30" spans="1:20" x14ac:dyDescent="0.2">
      <c r="A30" s="12" t="s">
        <v>217</v>
      </c>
      <c r="B30" s="12" t="s">
        <v>202</v>
      </c>
      <c r="C30" s="12" t="s">
        <v>190</v>
      </c>
      <c r="D30" s="124" t="s">
        <v>372</v>
      </c>
      <c r="E30" s="125">
        <f t="shared" si="3"/>
        <v>0.31555871182882023</v>
      </c>
      <c r="F30" s="125">
        <f t="shared" si="3"/>
        <v>1.6058875026114841</v>
      </c>
      <c r="G30" s="125">
        <f t="shared" si="3"/>
        <v>2.4515612302868606</v>
      </c>
      <c r="H30" s="125">
        <f t="shared" si="3"/>
        <v>2.6789279325016921</v>
      </c>
      <c r="I30" s="125">
        <f t="shared" si="3"/>
        <v>1.0288432025679626</v>
      </c>
      <c r="J30" s="125">
        <f t="shared" si="3"/>
        <v>1.0824634183049748</v>
      </c>
      <c r="K30" s="125">
        <f t="shared" si="3"/>
        <v>2.2478793834695354</v>
      </c>
      <c r="L30" s="285">
        <f t="shared" si="4"/>
        <v>1.5641426916801564</v>
      </c>
      <c r="P30" t="str">
        <f t="shared" si="1"/>
        <v>Delta_2310003200</v>
      </c>
      <c r="Q30" t="str">
        <f t="shared" si="2"/>
        <v>Delta</v>
      </c>
      <c r="R30" s="120"/>
      <c r="S30" s="121" t="s">
        <v>198</v>
      </c>
      <c r="T30" s="122">
        <v>0.2857142857142857</v>
      </c>
    </row>
    <row r="31" spans="1:20" ht="13.5" customHeight="1" x14ac:dyDescent="0.2">
      <c r="A31" s="12" t="s">
        <v>217</v>
      </c>
      <c r="B31" s="12" t="s">
        <v>123</v>
      </c>
      <c r="C31" s="12" t="s">
        <v>124</v>
      </c>
      <c r="D31" s="132" t="s">
        <v>363</v>
      </c>
      <c r="E31" s="125">
        <f t="shared" si="3"/>
        <v>1</v>
      </c>
      <c r="F31" s="125">
        <f t="shared" si="3"/>
        <v>1</v>
      </c>
      <c r="G31" s="125">
        <f t="shared" si="3"/>
        <v>1</v>
      </c>
      <c r="H31" s="125">
        <f t="shared" si="3"/>
        <v>1.0550055005500549</v>
      </c>
      <c r="I31" s="125">
        <f t="shared" si="3"/>
        <v>0.88295972801901657</v>
      </c>
      <c r="J31" s="125">
        <f t="shared" si="3"/>
        <v>0.94978083854605944</v>
      </c>
      <c r="K31" s="125">
        <f t="shared" si="3"/>
        <v>0.68415056507473571</v>
      </c>
      <c r="L31" s="285">
        <f t="shared" si="4"/>
        <v>0.94263290354462737</v>
      </c>
      <c r="P31" t="str">
        <f t="shared" si="1"/>
        <v>Delta_2310000802</v>
      </c>
      <c r="Q31" t="str">
        <f t="shared" si="2"/>
        <v>Delta</v>
      </c>
      <c r="R31" s="120"/>
      <c r="S31" s="121" t="s">
        <v>407</v>
      </c>
      <c r="T31" s="122">
        <v>1</v>
      </c>
    </row>
    <row r="32" spans="1:20" x14ac:dyDescent="0.2">
      <c r="A32" s="12" t="s">
        <v>217</v>
      </c>
      <c r="B32" s="12" t="s">
        <v>196</v>
      </c>
      <c r="C32" s="12" t="s">
        <v>145</v>
      </c>
      <c r="D32" s="132" t="s">
        <v>371</v>
      </c>
      <c r="E32" s="125">
        <f t="shared" si="3"/>
        <v>0.2857142857142857</v>
      </c>
      <c r="F32" s="125">
        <f t="shared" si="3"/>
        <v>1.6384313725490196</v>
      </c>
      <c r="G32" s="125">
        <f t="shared" si="3"/>
        <v>0.90909090909090906</v>
      </c>
      <c r="H32" s="125">
        <f t="shared" si="3"/>
        <v>2.0454545454545454</v>
      </c>
      <c r="I32" s="125">
        <f t="shared" si="3"/>
        <v>1.1052631578947369</v>
      </c>
      <c r="J32" s="125">
        <f t="shared" si="3"/>
        <v>1.0807783018867925</v>
      </c>
      <c r="K32" s="125">
        <f t="shared" si="3"/>
        <v>1.08</v>
      </c>
      <c r="L32" s="285">
        <f t="shared" si="4"/>
        <v>1.4726840855106889</v>
      </c>
      <c r="P32" t="str">
        <f t="shared" si="1"/>
        <v>Delta_2310003500</v>
      </c>
      <c r="Q32" t="str">
        <f t="shared" si="2"/>
        <v>Delta</v>
      </c>
      <c r="R32" s="120"/>
      <c r="S32" s="121" t="s">
        <v>156</v>
      </c>
      <c r="T32" s="122">
        <v>0.31555871182882023</v>
      </c>
    </row>
    <row r="33" spans="1:24" x14ac:dyDescent="0.2">
      <c r="A33" s="12" t="s">
        <v>217</v>
      </c>
      <c r="B33" s="12" t="s">
        <v>198</v>
      </c>
      <c r="C33" s="12" t="s">
        <v>186</v>
      </c>
      <c r="D33" s="126" t="s">
        <v>371</v>
      </c>
      <c r="E33" s="125">
        <f t="shared" si="3"/>
        <v>0.2857142857142857</v>
      </c>
      <c r="F33" s="125">
        <f t="shared" si="3"/>
        <v>1.6384313725490196</v>
      </c>
      <c r="G33" s="125">
        <f t="shared" si="3"/>
        <v>0.90909090909090906</v>
      </c>
      <c r="H33" s="125">
        <f t="shared" si="3"/>
        <v>2.0454545454545454</v>
      </c>
      <c r="I33" s="125">
        <f t="shared" si="3"/>
        <v>1.1052631578947369</v>
      </c>
      <c r="J33" s="125">
        <f t="shared" si="3"/>
        <v>1.0807783018867925</v>
      </c>
      <c r="K33" s="125">
        <f t="shared" si="3"/>
        <v>1.08</v>
      </c>
      <c r="L33" s="285">
        <f t="shared" si="4"/>
        <v>1.4726840855106889</v>
      </c>
      <c r="P33" t="str">
        <f t="shared" si="1"/>
        <v>Garfield_2310000100</v>
      </c>
      <c r="Q33" t="str">
        <f t="shared" si="2"/>
        <v>Garfield</v>
      </c>
      <c r="R33" s="294" t="s">
        <v>394</v>
      </c>
      <c r="S33" s="294" t="s">
        <v>194</v>
      </c>
      <c r="T33" s="295">
        <v>1.6384313725490196</v>
      </c>
    </row>
    <row r="34" spans="1:24" x14ac:dyDescent="0.2">
      <c r="A34" s="12" t="s">
        <v>217</v>
      </c>
      <c r="B34" s="12" t="s">
        <v>156</v>
      </c>
      <c r="C34" s="12" t="s">
        <v>157</v>
      </c>
      <c r="D34" s="127" t="s">
        <v>372</v>
      </c>
      <c r="E34" s="125">
        <f t="shared" si="3"/>
        <v>0.31555871182882023</v>
      </c>
      <c r="F34" s="125">
        <f t="shared" si="3"/>
        <v>1.6058875026114841</v>
      </c>
      <c r="G34" s="125">
        <f t="shared" si="3"/>
        <v>2.4515612302868606</v>
      </c>
      <c r="H34" s="125">
        <f t="shared" si="3"/>
        <v>2.6789279325016921</v>
      </c>
      <c r="I34" s="125">
        <f t="shared" si="3"/>
        <v>1.0288432025679626</v>
      </c>
      <c r="J34" s="125">
        <f t="shared" si="3"/>
        <v>1.0824634183049748</v>
      </c>
      <c r="K34" s="125">
        <f t="shared" si="3"/>
        <v>2.2478793834695354</v>
      </c>
      <c r="L34" s="285">
        <f t="shared" si="4"/>
        <v>1.5641426916801564</v>
      </c>
      <c r="P34" t="str">
        <f t="shared" si="1"/>
        <v>Garfield_2310000220</v>
      </c>
      <c r="Q34" t="str">
        <f t="shared" si="2"/>
        <v>Garfield</v>
      </c>
      <c r="R34" s="120"/>
      <c r="S34" s="121" t="s">
        <v>184</v>
      </c>
      <c r="T34" s="122">
        <v>1.8924122310305775</v>
      </c>
    </row>
    <row r="35" spans="1:24" x14ac:dyDescent="0.2">
      <c r="A35" s="12"/>
      <c r="B35" s="12"/>
      <c r="C35" s="12"/>
      <c r="D35" s="126"/>
      <c r="E35" s="125"/>
      <c r="F35" s="125"/>
      <c r="G35" s="125"/>
      <c r="H35" s="125"/>
      <c r="I35" s="125"/>
      <c r="J35" s="125"/>
      <c r="K35" s="125"/>
      <c r="L35" s="285"/>
      <c r="M35" s="287"/>
      <c r="P35" t="str">
        <f t="shared" si="1"/>
        <v>Garfield_2310000230</v>
      </c>
      <c r="Q35" t="str">
        <f t="shared" si="2"/>
        <v>Garfield</v>
      </c>
      <c r="R35" s="120"/>
      <c r="S35" s="121" t="s">
        <v>193</v>
      </c>
      <c r="T35" s="122">
        <v>1.6384313725490196</v>
      </c>
    </row>
    <row r="36" spans="1:24" x14ac:dyDescent="0.2">
      <c r="A36" s="12"/>
      <c r="B36" s="12"/>
      <c r="C36" s="12"/>
      <c r="D36" s="126"/>
      <c r="E36" s="125"/>
      <c r="F36" s="125"/>
      <c r="G36" s="125"/>
      <c r="H36" s="125"/>
      <c r="I36" s="125"/>
      <c r="J36" s="125"/>
      <c r="K36" s="125"/>
      <c r="L36" s="285"/>
      <c r="M36" s="287"/>
      <c r="P36" t="str">
        <f t="shared" si="1"/>
        <v>Garfield_2310000300</v>
      </c>
      <c r="Q36" t="str">
        <f t="shared" si="2"/>
        <v>Garfield</v>
      </c>
      <c r="R36" s="120"/>
      <c r="S36" s="121" t="s">
        <v>197</v>
      </c>
      <c r="T36" s="122">
        <v>1.6444152431011827</v>
      </c>
    </row>
    <row r="37" spans="1:24" x14ac:dyDescent="0.2">
      <c r="A37" s="12"/>
      <c r="B37" s="12"/>
      <c r="C37" s="12"/>
      <c r="D37" s="126"/>
      <c r="E37" s="125"/>
      <c r="F37" s="125"/>
      <c r="G37" s="125"/>
      <c r="H37" s="125"/>
      <c r="I37" s="125"/>
      <c r="J37" s="125"/>
      <c r="K37" s="125"/>
      <c r="L37" s="285"/>
      <c r="M37" s="287"/>
      <c r="P37" t="str">
        <f t="shared" si="1"/>
        <v>Garfield_2310000700</v>
      </c>
      <c r="Q37" t="str">
        <f t="shared" si="2"/>
        <v>Garfield</v>
      </c>
      <c r="R37" s="120"/>
      <c r="S37" s="121" t="s">
        <v>199</v>
      </c>
      <c r="T37" s="122">
        <v>1.6384313725490196</v>
      </c>
    </row>
    <row r="38" spans="1:24" x14ac:dyDescent="0.2">
      <c r="A38" s="12"/>
      <c r="B38" s="12"/>
      <c r="C38" s="12"/>
      <c r="D38" s="126"/>
      <c r="E38" s="125"/>
      <c r="F38" s="125"/>
      <c r="G38" s="125"/>
      <c r="H38" s="125"/>
      <c r="I38" s="125"/>
      <c r="J38" s="125"/>
      <c r="K38" s="125"/>
      <c r="L38" s="285"/>
      <c r="M38" s="287"/>
      <c r="P38" t="str">
        <f t="shared" si="1"/>
        <v>Garfield_2310000801</v>
      </c>
      <c r="Q38" t="str">
        <f t="shared" si="2"/>
        <v>Garfield</v>
      </c>
      <c r="R38" s="120"/>
      <c r="S38" s="121" t="s">
        <v>404</v>
      </c>
      <c r="T38" s="122">
        <v>1.6086102635918134</v>
      </c>
    </row>
    <row r="39" spans="1:24" x14ac:dyDescent="0.2">
      <c r="A39" s="12"/>
      <c r="B39" s="12"/>
      <c r="C39" s="12"/>
      <c r="D39" s="126"/>
      <c r="E39" s="125"/>
      <c r="F39" s="125"/>
      <c r="G39" s="125"/>
      <c r="H39" s="125"/>
      <c r="I39" s="125"/>
      <c r="J39" s="125"/>
      <c r="K39" s="125"/>
      <c r="L39" s="285"/>
      <c r="M39" s="287"/>
      <c r="P39" t="str">
        <f t="shared" si="1"/>
        <v>Garfield_2310000820</v>
      </c>
      <c r="Q39" t="str">
        <f t="shared" si="2"/>
        <v>Garfield</v>
      </c>
      <c r="R39" s="120"/>
      <c r="S39" s="121" t="s">
        <v>354</v>
      </c>
      <c r="T39" s="122">
        <v>1.6086102635918134</v>
      </c>
    </row>
    <row r="40" spans="1:24" x14ac:dyDescent="0.2">
      <c r="A40" s="12"/>
      <c r="B40" s="12"/>
      <c r="C40" s="12"/>
      <c r="D40" s="126"/>
      <c r="E40" s="125"/>
      <c r="F40" s="125"/>
      <c r="G40" s="125"/>
      <c r="H40" s="125"/>
      <c r="I40" s="125"/>
      <c r="J40" s="125"/>
      <c r="K40" s="125"/>
      <c r="L40" s="285"/>
      <c r="M40" s="287"/>
      <c r="P40" t="str">
        <f t="shared" si="1"/>
        <v>Garfield_2310001610</v>
      </c>
      <c r="Q40" t="str">
        <f t="shared" si="2"/>
        <v>Garfield</v>
      </c>
      <c r="R40" s="120"/>
      <c r="S40" s="121" t="s">
        <v>200</v>
      </c>
      <c r="T40" s="122">
        <v>1.8924122310305775</v>
      </c>
    </row>
    <row r="41" spans="1:24" x14ac:dyDescent="0.2">
      <c r="A41" s="12"/>
      <c r="B41" s="12"/>
      <c r="C41" s="12"/>
      <c r="D41" s="124"/>
      <c r="E41" s="125"/>
      <c r="F41" s="125"/>
      <c r="G41" s="125"/>
      <c r="H41" s="125"/>
      <c r="I41" s="125"/>
      <c r="J41" s="125"/>
      <c r="K41" s="125"/>
      <c r="L41" s="285"/>
      <c r="P41" t="str">
        <f t="shared" si="1"/>
        <v>Garfield_2310001620</v>
      </c>
      <c r="Q41" t="str">
        <f t="shared" si="2"/>
        <v>Garfield</v>
      </c>
      <c r="R41" s="120"/>
      <c r="S41" s="121" t="s">
        <v>201</v>
      </c>
      <c r="T41" s="122">
        <v>1.8924122310305775</v>
      </c>
    </row>
    <row r="42" spans="1:24" x14ac:dyDescent="0.2">
      <c r="A42" s="12"/>
      <c r="B42" s="12"/>
      <c r="C42" s="12"/>
      <c r="D42" s="124"/>
      <c r="E42" s="125"/>
      <c r="F42" s="125"/>
      <c r="G42" s="125"/>
      <c r="H42" s="125"/>
      <c r="I42" s="125"/>
      <c r="J42" s="125"/>
      <c r="K42" s="125"/>
      <c r="L42" s="285"/>
      <c r="P42" t="str">
        <f t="shared" si="1"/>
        <v>Garfield_2310001630</v>
      </c>
      <c r="Q42" t="str">
        <f t="shared" si="2"/>
        <v>Garfield</v>
      </c>
      <c r="R42" s="120"/>
      <c r="S42" s="121" t="s">
        <v>202</v>
      </c>
      <c r="T42" s="122">
        <v>1.6058875026114841</v>
      </c>
    </row>
    <row r="43" spans="1:24" x14ac:dyDescent="0.2">
      <c r="A43" s="12"/>
      <c r="B43" s="12"/>
      <c r="C43" s="12"/>
      <c r="D43" s="124"/>
      <c r="E43" s="125"/>
      <c r="F43" s="125"/>
      <c r="G43" s="125"/>
      <c r="H43" s="125"/>
      <c r="I43" s="125"/>
      <c r="J43" s="125"/>
      <c r="K43" s="125"/>
      <c r="L43" s="285"/>
      <c r="N43" s="10"/>
      <c r="O43" s="10"/>
      <c r="P43" t="str">
        <f t="shared" si="1"/>
        <v>Garfield_2310002240</v>
      </c>
      <c r="Q43" t="str">
        <f t="shared" si="2"/>
        <v>Garfield</v>
      </c>
      <c r="R43" s="120"/>
      <c r="S43" s="121" t="s">
        <v>123</v>
      </c>
      <c r="T43" s="122">
        <v>1</v>
      </c>
    </row>
    <row r="44" spans="1:24" s="10" customFormat="1" x14ac:dyDescent="0.2">
      <c r="A44" s="12"/>
      <c r="B44" s="12"/>
      <c r="C44" s="12"/>
      <c r="D44" s="124"/>
      <c r="E44" s="125"/>
      <c r="F44" s="125"/>
      <c r="G44" s="125"/>
      <c r="H44" s="125"/>
      <c r="I44" s="125"/>
      <c r="J44" s="125"/>
      <c r="K44" s="125"/>
      <c r="L44" s="285"/>
      <c r="P44" s="10" t="str">
        <f t="shared" si="1"/>
        <v>Garfield_2310003100</v>
      </c>
      <c r="Q44" s="10" t="str">
        <f t="shared" si="2"/>
        <v>Garfield</v>
      </c>
      <c r="R44" s="120"/>
      <c r="S44" s="121" t="s">
        <v>196</v>
      </c>
      <c r="T44" s="122">
        <v>1.6384313725490196</v>
      </c>
      <c r="U44"/>
      <c r="V44"/>
      <c r="W44"/>
      <c r="X44"/>
    </row>
    <row r="45" spans="1:24" x14ac:dyDescent="0.2">
      <c r="A45" s="12"/>
      <c r="B45" s="12"/>
      <c r="C45" s="12"/>
      <c r="D45" s="124"/>
      <c r="E45" s="125"/>
      <c r="F45" s="125"/>
      <c r="G45" s="125"/>
      <c r="H45" s="125"/>
      <c r="I45" s="125"/>
      <c r="J45" s="125"/>
      <c r="K45" s="125"/>
      <c r="L45" s="285"/>
      <c r="P45" t="str">
        <f t="shared" si="1"/>
        <v>Garfield_2310003200</v>
      </c>
      <c r="Q45" t="str">
        <f t="shared" si="2"/>
        <v>Garfield</v>
      </c>
      <c r="R45" s="120"/>
      <c r="S45" s="121" t="s">
        <v>198</v>
      </c>
      <c r="T45" s="122">
        <v>1.6384313725490196</v>
      </c>
    </row>
    <row r="46" spans="1:24" x14ac:dyDescent="0.2">
      <c r="A46" s="12"/>
      <c r="B46" s="12"/>
      <c r="C46" s="12"/>
      <c r="D46" s="124"/>
      <c r="E46" s="125"/>
      <c r="F46" s="125"/>
      <c r="G46" s="125"/>
      <c r="H46" s="125"/>
      <c r="I46" s="125"/>
      <c r="J46" s="125"/>
      <c r="K46" s="125"/>
      <c r="L46" s="285"/>
      <c r="P46" t="str">
        <f t="shared" si="1"/>
        <v>Garfield_2310000802</v>
      </c>
      <c r="Q46" t="str">
        <f t="shared" si="2"/>
        <v>Garfield</v>
      </c>
      <c r="R46" s="120"/>
      <c r="S46" s="121" t="s">
        <v>407</v>
      </c>
      <c r="T46" s="122">
        <v>1</v>
      </c>
    </row>
    <row r="47" spans="1:24" x14ac:dyDescent="0.2">
      <c r="A47" s="12"/>
      <c r="B47" s="12"/>
      <c r="C47" s="12"/>
      <c r="D47" s="124"/>
      <c r="E47" s="125"/>
      <c r="F47" s="125"/>
      <c r="G47" s="125"/>
      <c r="H47" s="125"/>
      <c r="I47" s="125"/>
      <c r="J47" s="125"/>
      <c r="K47" s="125"/>
      <c r="L47" s="285"/>
      <c r="P47" t="str">
        <f t="shared" si="1"/>
        <v>Garfield_2310003500</v>
      </c>
      <c r="Q47" t="str">
        <f t="shared" si="2"/>
        <v>Garfield</v>
      </c>
      <c r="R47" s="120"/>
      <c r="S47" s="121" t="s">
        <v>156</v>
      </c>
      <c r="T47" s="122">
        <v>1.6058875026114841</v>
      </c>
    </row>
    <row r="48" spans="1:24" x14ac:dyDescent="0.2">
      <c r="A48" s="12"/>
      <c r="B48" s="12"/>
      <c r="C48" s="12"/>
      <c r="D48" s="124"/>
      <c r="E48" s="125"/>
      <c r="F48" s="125"/>
      <c r="G48" s="125"/>
      <c r="H48" s="125"/>
      <c r="I48" s="125"/>
      <c r="J48" s="125"/>
      <c r="K48" s="125"/>
      <c r="L48" s="285"/>
      <c r="P48" t="str">
        <f t="shared" si="1"/>
        <v>Gunnison_2310000100</v>
      </c>
      <c r="Q48" t="str">
        <f t="shared" si="2"/>
        <v>Gunnison</v>
      </c>
      <c r="R48" s="294" t="s">
        <v>395</v>
      </c>
      <c r="S48" s="294" t="s">
        <v>194</v>
      </c>
      <c r="T48" s="295">
        <v>0.90909090909090906</v>
      </c>
    </row>
    <row r="49" spans="1:20" x14ac:dyDescent="0.2">
      <c r="A49" s="12"/>
      <c r="B49" s="12"/>
      <c r="C49" s="12"/>
      <c r="D49" s="124"/>
      <c r="E49" s="125"/>
      <c r="F49" s="125"/>
      <c r="G49" s="125"/>
      <c r="H49" s="125"/>
      <c r="I49" s="125"/>
      <c r="J49" s="125"/>
      <c r="K49" s="125"/>
      <c r="L49" s="285"/>
      <c r="M49" s="287"/>
      <c r="P49" t="str">
        <f t="shared" si="1"/>
        <v>Gunnison_2310000220</v>
      </c>
      <c r="Q49" t="str">
        <f t="shared" si="2"/>
        <v>Gunnison</v>
      </c>
      <c r="R49" s="120"/>
      <c r="S49" s="121" t="s">
        <v>184</v>
      </c>
      <c r="T49" s="122">
        <v>0.14285714285714285</v>
      </c>
    </row>
    <row r="50" spans="1:20" x14ac:dyDescent="0.2">
      <c r="A50" s="12"/>
      <c r="B50" s="12"/>
      <c r="C50" s="12"/>
      <c r="D50" s="124"/>
      <c r="E50" s="125"/>
      <c r="F50" s="125"/>
      <c r="G50" s="125"/>
      <c r="H50" s="125"/>
      <c r="I50" s="125"/>
      <c r="J50" s="125"/>
      <c r="K50" s="125"/>
      <c r="L50" s="285"/>
      <c r="P50" t="str">
        <f t="shared" si="1"/>
        <v>Gunnison_2310000230</v>
      </c>
      <c r="Q50" t="str">
        <f t="shared" si="2"/>
        <v>Gunnison</v>
      </c>
      <c r="R50" s="120"/>
      <c r="S50" s="121" t="s">
        <v>193</v>
      </c>
      <c r="T50" s="122">
        <v>0.90909090909090906</v>
      </c>
    </row>
    <row r="51" spans="1:20" x14ac:dyDescent="0.2">
      <c r="A51" s="12"/>
      <c r="B51" s="12"/>
      <c r="C51" s="12"/>
      <c r="D51" s="124"/>
      <c r="E51" s="125"/>
      <c r="F51" s="125"/>
      <c r="G51" s="125"/>
      <c r="H51" s="125"/>
      <c r="I51" s="125"/>
      <c r="J51" s="125"/>
      <c r="K51" s="125"/>
      <c r="L51" s="285"/>
      <c r="P51" t="str">
        <f t="shared" si="1"/>
        <v>Gunnison_2310000300</v>
      </c>
      <c r="Q51" t="str">
        <f t="shared" si="2"/>
        <v>Gunnison</v>
      </c>
      <c r="R51" s="120"/>
      <c r="S51" s="121" t="s">
        <v>197</v>
      </c>
      <c r="T51" s="122">
        <v>0.72727272727272729</v>
      </c>
    </row>
    <row r="52" spans="1:20" x14ac:dyDescent="0.2">
      <c r="A52" s="12"/>
      <c r="B52" s="12"/>
      <c r="C52" s="12"/>
      <c r="D52" s="132"/>
      <c r="E52" s="125"/>
      <c r="F52" s="125"/>
      <c r="G52" s="125"/>
      <c r="H52" s="125"/>
      <c r="I52" s="125"/>
      <c r="J52" s="125"/>
      <c r="K52" s="125"/>
      <c r="L52" s="285"/>
      <c r="P52" t="str">
        <f t="shared" si="1"/>
        <v>Gunnison_2310000700</v>
      </c>
      <c r="Q52" t="str">
        <f t="shared" si="2"/>
        <v>Gunnison</v>
      </c>
      <c r="R52" s="120"/>
      <c r="S52" s="121" t="s">
        <v>199</v>
      </c>
      <c r="T52" s="122">
        <v>0.90909090909090906</v>
      </c>
    </row>
    <row r="53" spans="1:20" x14ac:dyDescent="0.2">
      <c r="A53" s="12"/>
      <c r="B53" s="12"/>
      <c r="C53" s="12"/>
      <c r="D53" s="132"/>
      <c r="E53" s="125"/>
      <c r="F53" s="125"/>
      <c r="G53" s="125"/>
      <c r="H53" s="125"/>
      <c r="I53" s="125"/>
      <c r="J53" s="125"/>
      <c r="K53" s="125"/>
      <c r="L53" s="285"/>
      <c r="P53" t="str">
        <f t="shared" si="1"/>
        <v>Gunnison_2310000801</v>
      </c>
      <c r="Q53" t="str">
        <f t="shared" si="2"/>
        <v>Gunnison</v>
      </c>
      <c r="R53" s="120"/>
      <c r="S53" s="121" t="s">
        <v>404</v>
      </c>
      <c r="T53" s="122">
        <v>0.86422510049129075</v>
      </c>
    </row>
    <row r="54" spans="1:20" x14ac:dyDescent="0.2">
      <c r="A54" s="12"/>
      <c r="B54" s="12"/>
      <c r="C54" s="12"/>
      <c r="D54" s="132"/>
      <c r="E54" s="125"/>
      <c r="F54" s="125"/>
      <c r="G54" s="125"/>
      <c r="H54" s="125"/>
      <c r="I54" s="125"/>
      <c r="J54" s="125"/>
      <c r="K54" s="125"/>
      <c r="L54" s="285"/>
      <c r="P54" t="str">
        <f t="shared" si="1"/>
        <v>Gunnison_2310000820</v>
      </c>
      <c r="Q54" t="str">
        <f t="shared" si="2"/>
        <v>Gunnison</v>
      </c>
      <c r="R54" s="120"/>
      <c r="S54" s="121" t="s">
        <v>354</v>
      </c>
      <c r="T54" s="122">
        <v>0.86422510049129075</v>
      </c>
    </row>
    <row r="55" spans="1:20" x14ac:dyDescent="0.2">
      <c r="A55" s="12"/>
      <c r="B55" s="12"/>
      <c r="C55" s="12"/>
      <c r="D55" s="132"/>
      <c r="E55" s="125"/>
      <c r="F55" s="125"/>
      <c r="G55" s="125"/>
      <c r="H55" s="125"/>
      <c r="I55" s="125"/>
      <c r="J55" s="125"/>
      <c r="K55" s="125"/>
      <c r="L55" s="285"/>
      <c r="P55" t="str">
        <f t="shared" si="1"/>
        <v>Gunnison_2310001610</v>
      </c>
      <c r="Q55" t="str">
        <f t="shared" si="2"/>
        <v>Gunnison</v>
      </c>
      <c r="R55" s="120"/>
      <c r="S55" s="121" t="s">
        <v>200</v>
      </c>
      <c r="T55" s="122">
        <v>0.14285714285714285</v>
      </c>
    </row>
    <row r="56" spans="1:20" x14ac:dyDescent="0.2">
      <c r="A56" s="12"/>
      <c r="B56" s="12"/>
      <c r="C56" s="12"/>
      <c r="D56" s="132"/>
      <c r="E56" s="125"/>
      <c r="F56" s="125"/>
      <c r="G56" s="125"/>
      <c r="H56" s="125"/>
      <c r="I56" s="125"/>
      <c r="J56" s="125"/>
      <c r="K56" s="125"/>
      <c r="L56" s="285"/>
      <c r="P56" t="str">
        <f t="shared" si="1"/>
        <v>Gunnison_2310001620</v>
      </c>
      <c r="Q56" t="str">
        <f t="shared" si="2"/>
        <v>Gunnison</v>
      </c>
      <c r="R56" s="120"/>
      <c r="S56" s="121" t="s">
        <v>201</v>
      </c>
      <c r="T56" s="122">
        <v>0.14285714285714285</v>
      </c>
    </row>
    <row r="57" spans="1:20" x14ac:dyDescent="0.2">
      <c r="A57" s="12"/>
      <c r="B57" s="12"/>
      <c r="C57" s="12"/>
      <c r="D57" s="132"/>
      <c r="E57" s="125"/>
      <c r="F57" s="125"/>
      <c r="G57" s="125"/>
      <c r="H57" s="125"/>
      <c r="I57" s="125"/>
      <c r="J57" s="125"/>
      <c r="K57" s="125"/>
      <c r="L57" s="285"/>
      <c r="M57" s="34"/>
      <c r="P57" t="str">
        <f t="shared" si="1"/>
        <v>Gunnison_2310001630</v>
      </c>
      <c r="Q57" t="str">
        <f t="shared" si="2"/>
        <v>Gunnison</v>
      </c>
      <c r="R57" s="120"/>
      <c r="S57" s="121" t="s">
        <v>202</v>
      </c>
      <c r="T57" s="122">
        <v>2.4515612302868606</v>
      </c>
    </row>
    <row r="58" spans="1:20" x14ac:dyDescent="0.2">
      <c r="A58" s="12"/>
      <c r="B58" s="12"/>
      <c r="C58" s="12"/>
      <c r="D58" s="132"/>
      <c r="E58" s="125"/>
      <c r="F58" s="125"/>
      <c r="G58" s="125"/>
      <c r="H58" s="125"/>
      <c r="I58" s="125"/>
      <c r="J58" s="125"/>
      <c r="K58" s="125"/>
      <c r="L58" s="285"/>
      <c r="M58" s="34"/>
      <c r="P58" t="str">
        <f t="shared" si="1"/>
        <v>Gunnison_2310002240</v>
      </c>
      <c r="Q58" t="str">
        <f t="shared" si="2"/>
        <v>Gunnison</v>
      </c>
      <c r="R58" s="120"/>
      <c r="S58" s="121" t="s">
        <v>123</v>
      </c>
      <c r="T58" s="122">
        <v>1</v>
      </c>
    </row>
    <row r="59" spans="1:20" x14ac:dyDescent="0.2">
      <c r="A59" s="12"/>
      <c r="B59" s="12"/>
      <c r="C59" s="12"/>
      <c r="D59" s="132"/>
      <c r="E59" s="125"/>
      <c r="F59" s="125"/>
      <c r="G59" s="125"/>
      <c r="H59" s="125"/>
      <c r="I59" s="125"/>
      <c r="J59" s="125"/>
      <c r="K59" s="125"/>
      <c r="L59" s="285"/>
      <c r="P59" t="str">
        <f t="shared" si="1"/>
        <v>Gunnison_2310003100</v>
      </c>
      <c r="Q59" t="str">
        <f t="shared" si="2"/>
        <v>Gunnison</v>
      </c>
      <c r="R59" s="120"/>
      <c r="S59" s="121" t="s">
        <v>196</v>
      </c>
      <c r="T59" s="122">
        <v>0.90909090909090906</v>
      </c>
    </row>
    <row r="60" spans="1:20" x14ac:dyDescent="0.2">
      <c r="A60" s="12"/>
      <c r="B60" s="12"/>
      <c r="C60" s="12"/>
      <c r="D60" s="132"/>
      <c r="E60" s="125"/>
      <c r="F60" s="125"/>
      <c r="G60" s="125"/>
      <c r="H60" s="125"/>
      <c r="I60" s="125"/>
      <c r="J60" s="125"/>
      <c r="K60" s="125"/>
      <c r="L60" s="285"/>
      <c r="P60" t="str">
        <f t="shared" si="1"/>
        <v>Gunnison_2310003200</v>
      </c>
      <c r="Q60" t="str">
        <f t="shared" si="2"/>
        <v>Gunnison</v>
      </c>
      <c r="R60" s="120"/>
      <c r="S60" s="121" t="s">
        <v>198</v>
      </c>
      <c r="T60" s="122">
        <v>0.90909090909090906</v>
      </c>
    </row>
    <row r="61" spans="1:20" x14ac:dyDescent="0.2">
      <c r="A61" s="12"/>
      <c r="B61" s="12"/>
      <c r="C61" s="12"/>
      <c r="D61" s="132"/>
      <c r="E61" s="125"/>
      <c r="F61" s="125"/>
      <c r="G61" s="125"/>
      <c r="H61" s="125"/>
      <c r="I61" s="125"/>
      <c r="J61" s="125"/>
      <c r="K61" s="125"/>
      <c r="L61" s="285"/>
      <c r="M61" s="34"/>
      <c r="P61" t="str">
        <f t="shared" si="1"/>
        <v>Gunnison_2310000802</v>
      </c>
      <c r="Q61" t="str">
        <f t="shared" si="2"/>
        <v>Gunnison</v>
      </c>
      <c r="R61" s="120"/>
      <c r="S61" s="121" t="s">
        <v>407</v>
      </c>
      <c r="T61" s="122">
        <v>1</v>
      </c>
    </row>
    <row r="62" spans="1:20" x14ac:dyDescent="0.2">
      <c r="A62" s="12"/>
      <c r="B62" s="81"/>
      <c r="C62" s="12"/>
      <c r="D62" s="132"/>
      <c r="E62" s="125"/>
      <c r="F62" s="125"/>
      <c r="G62" s="125"/>
      <c r="H62" s="125"/>
      <c r="I62" s="125"/>
      <c r="J62" s="125"/>
      <c r="K62" s="125"/>
      <c r="L62" s="285"/>
      <c r="M62" s="34"/>
      <c r="P62" t="str">
        <f t="shared" si="1"/>
        <v>Gunnison_2310003500</v>
      </c>
      <c r="Q62" t="str">
        <f t="shared" si="2"/>
        <v>Gunnison</v>
      </c>
      <c r="R62" s="120"/>
      <c r="S62" s="121" t="s">
        <v>156</v>
      </c>
      <c r="T62" s="122">
        <v>2.4515612302868606</v>
      </c>
    </row>
    <row r="63" spans="1:20" x14ac:dyDescent="0.2">
      <c r="A63" s="12"/>
      <c r="B63" s="12"/>
      <c r="C63" s="12"/>
      <c r="D63" s="132"/>
      <c r="E63" s="125"/>
      <c r="F63" s="125"/>
      <c r="G63" s="125"/>
      <c r="H63" s="125"/>
      <c r="I63" s="125"/>
      <c r="J63" s="125"/>
      <c r="K63" s="125"/>
      <c r="L63" s="285"/>
      <c r="M63" s="34"/>
      <c r="P63" t="str">
        <f t="shared" si="1"/>
        <v>Mesa_2310000100</v>
      </c>
      <c r="Q63" t="str">
        <f t="shared" si="2"/>
        <v>Mesa</v>
      </c>
      <c r="R63" s="294" t="s">
        <v>396</v>
      </c>
      <c r="S63" s="294" t="s">
        <v>194</v>
      </c>
      <c r="T63" s="295">
        <v>2.0454545454545454</v>
      </c>
    </row>
    <row r="64" spans="1:20" x14ac:dyDescent="0.2">
      <c r="A64" s="12"/>
      <c r="B64" s="12"/>
      <c r="C64" s="12"/>
      <c r="D64" s="132"/>
      <c r="E64" s="125"/>
      <c r="F64" s="125"/>
      <c r="G64" s="125"/>
      <c r="H64" s="125"/>
      <c r="I64" s="125"/>
      <c r="J64" s="125"/>
      <c r="K64" s="125"/>
      <c r="L64" s="285"/>
      <c r="M64" s="34"/>
      <c r="P64" t="str">
        <f t="shared" si="1"/>
        <v>Mesa_2310000220</v>
      </c>
      <c r="Q64" t="str">
        <f t="shared" si="2"/>
        <v>Mesa</v>
      </c>
      <c r="R64" s="120"/>
      <c r="S64" s="121" t="s">
        <v>184</v>
      </c>
      <c r="T64" s="122">
        <v>1.5503355704697988</v>
      </c>
    </row>
    <row r="65" spans="1:20" x14ac:dyDescent="0.2">
      <c r="A65" s="12"/>
      <c r="B65" s="12"/>
      <c r="C65" s="12"/>
      <c r="D65" s="132"/>
      <c r="E65" s="125"/>
      <c r="F65" s="125"/>
      <c r="G65" s="125"/>
      <c r="H65" s="125"/>
      <c r="I65" s="125"/>
      <c r="J65" s="125"/>
      <c r="K65" s="125"/>
      <c r="L65" s="285"/>
      <c r="P65" t="str">
        <f t="shared" si="1"/>
        <v>Mesa_2310000230</v>
      </c>
      <c r="Q65" t="str">
        <f t="shared" si="2"/>
        <v>Mesa</v>
      </c>
      <c r="R65" s="120"/>
      <c r="S65" s="121" t="s">
        <v>193</v>
      </c>
      <c r="T65" s="122">
        <v>2.0454545454545454</v>
      </c>
    </row>
    <row r="66" spans="1:20" x14ac:dyDescent="0.2">
      <c r="A66" s="12"/>
      <c r="B66" s="12"/>
      <c r="C66" s="12"/>
      <c r="D66" s="132"/>
      <c r="E66" s="125"/>
      <c r="F66" s="125"/>
      <c r="G66" s="125"/>
      <c r="H66" s="125"/>
      <c r="I66" s="125"/>
      <c r="J66" s="125"/>
      <c r="K66" s="125"/>
      <c r="L66" s="285"/>
      <c r="P66" t="str">
        <f t="shared" si="1"/>
        <v>Mesa_2310000300</v>
      </c>
      <c r="Q66" t="str">
        <f t="shared" si="2"/>
        <v>Mesa</v>
      </c>
      <c r="R66" s="120"/>
      <c r="S66" s="121" t="s">
        <v>197</v>
      </c>
      <c r="T66" s="122">
        <v>2.1148036253776437</v>
      </c>
    </row>
    <row r="67" spans="1:20" x14ac:dyDescent="0.2">
      <c r="A67" s="12"/>
      <c r="B67" s="12"/>
      <c r="C67" s="12"/>
      <c r="D67" s="132"/>
      <c r="E67" s="125"/>
      <c r="F67" s="125"/>
      <c r="G67" s="125"/>
      <c r="H67" s="125"/>
      <c r="I67" s="125"/>
      <c r="J67" s="125"/>
      <c r="K67" s="125"/>
      <c r="L67" s="285"/>
      <c r="P67" t="str">
        <f t="shared" si="1"/>
        <v>Mesa_2310000700</v>
      </c>
      <c r="Q67" t="str">
        <f t="shared" si="2"/>
        <v>Mesa</v>
      </c>
      <c r="R67" s="120"/>
      <c r="S67" s="121" t="s">
        <v>199</v>
      </c>
      <c r="T67" s="122">
        <v>2.0454545454545454</v>
      </c>
    </row>
    <row r="68" spans="1:20" x14ac:dyDescent="0.2">
      <c r="A68" s="12"/>
      <c r="B68" s="12"/>
      <c r="C68" s="12"/>
      <c r="D68" s="132"/>
      <c r="E68" s="125"/>
      <c r="F68" s="125"/>
      <c r="G68" s="125"/>
      <c r="H68" s="125"/>
      <c r="I68" s="125"/>
      <c r="J68" s="125"/>
      <c r="K68" s="125"/>
      <c r="L68" s="285"/>
      <c r="P68" t="str">
        <f t="shared" si="1"/>
        <v>Mesa_2310000801</v>
      </c>
      <c r="Q68" t="str">
        <f t="shared" si="2"/>
        <v>Mesa</v>
      </c>
      <c r="R68" s="120"/>
      <c r="S68" s="121" t="s">
        <v>404</v>
      </c>
      <c r="T68" s="122">
        <v>3.4610555228565825</v>
      </c>
    </row>
    <row r="69" spans="1:20" x14ac:dyDescent="0.2">
      <c r="A69" s="12"/>
      <c r="B69" s="12"/>
      <c r="C69" s="12"/>
      <c r="D69" s="132"/>
      <c r="E69" s="125"/>
      <c r="F69" s="125"/>
      <c r="G69" s="125"/>
      <c r="H69" s="125"/>
      <c r="I69" s="125"/>
      <c r="J69" s="125"/>
      <c r="K69" s="125"/>
      <c r="L69" s="285"/>
      <c r="P69" t="str">
        <f t="shared" si="1"/>
        <v>Mesa_2310000820</v>
      </c>
      <c r="Q69" t="str">
        <f t="shared" si="2"/>
        <v>Mesa</v>
      </c>
      <c r="R69" s="120"/>
      <c r="S69" s="121" t="s">
        <v>354</v>
      </c>
      <c r="T69" s="122">
        <v>3.4610555228565825</v>
      </c>
    </row>
    <row r="70" spans="1:20" x14ac:dyDescent="0.2">
      <c r="A70" s="12"/>
      <c r="B70" s="12"/>
      <c r="C70" s="12"/>
      <c r="D70" s="12"/>
      <c r="E70" s="125"/>
      <c r="F70" s="125"/>
      <c r="G70" s="125"/>
      <c r="H70" s="125"/>
      <c r="I70" s="125"/>
      <c r="J70" s="125"/>
      <c r="K70" s="125"/>
      <c r="L70" s="285"/>
      <c r="P70" t="str">
        <f t="shared" si="1"/>
        <v>Mesa_2310001610</v>
      </c>
      <c r="Q70" t="str">
        <f t="shared" si="2"/>
        <v>Mesa</v>
      </c>
      <c r="R70" s="120"/>
      <c r="S70" s="121" t="s">
        <v>200</v>
      </c>
      <c r="T70" s="122">
        <v>1.5503355704697988</v>
      </c>
    </row>
    <row r="71" spans="1:20" x14ac:dyDescent="0.2">
      <c r="A71" s="12"/>
      <c r="B71" s="12"/>
      <c r="C71" s="12"/>
      <c r="D71" s="132"/>
      <c r="E71" s="125"/>
      <c r="F71" s="125"/>
      <c r="G71" s="125"/>
      <c r="H71" s="125"/>
      <c r="I71" s="125"/>
      <c r="J71" s="125"/>
      <c r="K71" s="125"/>
      <c r="L71" s="285"/>
      <c r="P71" t="str">
        <f t="shared" si="1"/>
        <v>Mesa_2310001620</v>
      </c>
      <c r="Q71" t="str">
        <f t="shared" si="2"/>
        <v>Mesa</v>
      </c>
      <c r="R71" s="120"/>
      <c r="S71" s="121" t="s">
        <v>201</v>
      </c>
      <c r="T71" s="122">
        <v>1.5503355704697988</v>
      </c>
    </row>
    <row r="72" spans="1:20" x14ac:dyDescent="0.2">
      <c r="A72" s="12"/>
      <c r="B72" s="12"/>
      <c r="C72" s="12"/>
      <c r="D72" s="132"/>
      <c r="E72" s="125"/>
      <c r="F72" s="125"/>
      <c r="G72" s="125"/>
      <c r="H72" s="125"/>
      <c r="I72" s="125"/>
      <c r="J72" s="125"/>
      <c r="K72" s="125"/>
      <c r="L72" s="285"/>
      <c r="P72" t="str">
        <f t="shared" si="1"/>
        <v>Mesa_2310001630</v>
      </c>
      <c r="Q72" t="str">
        <f t="shared" si="2"/>
        <v>Mesa</v>
      </c>
      <c r="R72" s="120"/>
      <c r="S72" s="121" t="s">
        <v>202</v>
      </c>
      <c r="T72" s="122">
        <v>2.6789279325016921</v>
      </c>
    </row>
    <row r="73" spans="1:20" x14ac:dyDescent="0.2">
      <c r="A73" s="12"/>
      <c r="B73" s="12"/>
      <c r="C73" s="12"/>
      <c r="D73" s="132"/>
      <c r="E73" s="125"/>
      <c r="F73" s="125"/>
      <c r="G73" s="125"/>
      <c r="H73" s="125"/>
      <c r="I73" s="125"/>
      <c r="J73" s="125"/>
      <c r="K73" s="125"/>
      <c r="L73" s="285"/>
      <c r="P73" t="str">
        <f t="shared" si="1"/>
        <v>Mesa_2310002240</v>
      </c>
      <c r="Q73" t="str">
        <f t="shared" si="2"/>
        <v>Mesa</v>
      </c>
      <c r="R73" s="120"/>
      <c r="S73" s="121" t="s">
        <v>123</v>
      </c>
      <c r="T73" s="122">
        <v>1.0550055005500549</v>
      </c>
    </row>
    <row r="74" spans="1:20" x14ac:dyDescent="0.2">
      <c r="A74" s="12"/>
      <c r="B74" s="12"/>
      <c r="C74" s="12"/>
      <c r="D74" s="132"/>
      <c r="E74" s="125"/>
      <c r="F74" s="125"/>
      <c r="G74" s="125"/>
      <c r="H74" s="125"/>
      <c r="I74" s="125"/>
      <c r="J74" s="125"/>
      <c r="K74" s="125"/>
      <c r="L74" s="285"/>
      <c r="P74" t="str">
        <f t="shared" si="1"/>
        <v>Mesa_2310003100</v>
      </c>
      <c r="Q74" t="str">
        <f t="shared" si="2"/>
        <v>Mesa</v>
      </c>
      <c r="R74" s="120"/>
      <c r="S74" s="121" t="s">
        <v>196</v>
      </c>
      <c r="T74" s="122">
        <v>2.0454545454545454</v>
      </c>
    </row>
    <row r="75" spans="1:20" x14ac:dyDescent="0.2">
      <c r="A75" s="12"/>
      <c r="B75" s="12"/>
      <c r="C75" s="12"/>
      <c r="D75" s="132"/>
      <c r="E75" s="125"/>
      <c r="F75" s="125"/>
      <c r="G75" s="125"/>
      <c r="H75" s="125"/>
      <c r="I75" s="125"/>
      <c r="J75" s="125"/>
      <c r="K75" s="125"/>
      <c r="L75" s="285"/>
      <c r="P75" t="str">
        <f t="shared" si="1"/>
        <v>Mesa_2310003200</v>
      </c>
      <c r="Q75" t="str">
        <f t="shared" si="2"/>
        <v>Mesa</v>
      </c>
      <c r="R75" s="120"/>
      <c r="S75" s="121" t="s">
        <v>198</v>
      </c>
      <c r="T75" s="122">
        <v>2.0454545454545454</v>
      </c>
    </row>
    <row r="76" spans="1:20" x14ac:dyDescent="0.2">
      <c r="A76" s="12"/>
      <c r="B76" s="12"/>
      <c r="C76" s="12"/>
      <c r="D76" s="132"/>
      <c r="E76" s="125"/>
      <c r="F76" s="125"/>
      <c r="G76" s="125"/>
      <c r="H76" s="125"/>
      <c r="I76" s="125"/>
      <c r="J76" s="125"/>
      <c r="K76" s="125"/>
      <c r="L76" s="285"/>
      <c r="P76" t="str">
        <f t="shared" si="1"/>
        <v>Mesa_2310000802</v>
      </c>
      <c r="Q76" t="str">
        <f t="shared" si="2"/>
        <v>Mesa</v>
      </c>
      <c r="R76" s="120"/>
      <c r="S76" s="121" t="s">
        <v>407</v>
      </c>
      <c r="T76" s="122">
        <v>1.0550055005500549</v>
      </c>
    </row>
    <row r="77" spans="1:20" x14ac:dyDescent="0.2">
      <c r="A77" s="12"/>
      <c r="B77" s="12"/>
      <c r="C77" s="12"/>
      <c r="D77" s="132"/>
      <c r="E77" s="125"/>
      <c r="F77" s="125"/>
      <c r="G77" s="125"/>
      <c r="H77" s="125"/>
      <c r="I77" s="125"/>
      <c r="J77" s="125"/>
      <c r="K77" s="125"/>
      <c r="L77" s="285"/>
      <c r="P77" t="str">
        <f t="shared" si="1"/>
        <v>Mesa_2310003500</v>
      </c>
      <c r="Q77" t="str">
        <f t="shared" si="2"/>
        <v>Mesa</v>
      </c>
      <c r="R77" s="120"/>
      <c r="S77" s="121" t="s">
        <v>156</v>
      </c>
      <c r="T77" s="122">
        <v>2.6789279325016921</v>
      </c>
    </row>
    <row r="78" spans="1:20" x14ac:dyDescent="0.2">
      <c r="A78" s="12"/>
      <c r="B78" s="12"/>
      <c r="C78" s="12"/>
      <c r="D78" s="132"/>
      <c r="E78" s="125"/>
      <c r="F78" s="125"/>
      <c r="G78" s="125"/>
      <c r="H78" s="125"/>
      <c r="I78" s="125"/>
      <c r="J78" s="125"/>
      <c r="K78" s="125"/>
      <c r="L78" s="285"/>
      <c r="P78" t="str">
        <f t="shared" si="1"/>
        <v>Moffat_2310000100</v>
      </c>
      <c r="Q78" t="str">
        <f t="shared" si="2"/>
        <v>Moffat</v>
      </c>
      <c r="R78" s="294" t="s">
        <v>397</v>
      </c>
      <c r="S78" s="294" t="s">
        <v>194</v>
      </c>
      <c r="T78" s="295">
        <v>1.1052631578947369</v>
      </c>
    </row>
    <row r="79" spans="1:20" x14ac:dyDescent="0.2">
      <c r="A79" s="12"/>
      <c r="B79" s="12"/>
      <c r="C79" s="12"/>
      <c r="D79" s="132"/>
      <c r="E79" s="125"/>
      <c r="F79" s="125"/>
      <c r="G79" s="125"/>
      <c r="H79" s="125"/>
      <c r="I79" s="125"/>
      <c r="J79" s="125"/>
      <c r="K79" s="125"/>
      <c r="L79" s="285"/>
      <c r="P79" t="str">
        <f t="shared" si="1"/>
        <v>Moffat_2310000220</v>
      </c>
      <c r="Q79" t="str">
        <f t="shared" si="2"/>
        <v>Moffat</v>
      </c>
      <c r="R79" s="120"/>
      <c r="S79" s="121" t="s">
        <v>184</v>
      </c>
      <c r="T79" s="122">
        <v>0.44</v>
      </c>
    </row>
    <row r="80" spans="1:20" x14ac:dyDescent="0.2">
      <c r="A80" s="123"/>
      <c r="B80" s="123"/>
      <c r="C80" s="123"/>
      <c r="D80" s="123"/>
      <c r="E80" s="125"/>
      <c r="F80" s="125"/>
      <c r="G80" s="125"/>
      <c r="J80" s="128"/>
      <c r="P80" t="str">
        <f t="shared" si="1"/>
        <v>Moffat_2310000230</v>
      </c>
      <c r="Q80" t="str">
        <f t="shared" si="2"/>
        <v>Moffat</v>
      </c>
      <c r="R80" s="120"/>
      <c r="S80" s="121" t="s">
        <v>193</v>
      </c>
      <c r="T80" s="122">
        <v>1.1052631578947369</v>
      </c>
    </row>
    <row r="81" spans="1:20" x14ac:dyDescent="0.2">
      <c r="A81" s="123"/>
      <c r="B81" s="123"/>
      <c r="C81" s="123"/>
      <c r="D81" s="123"/>
      <c r="E81" s="125"/>
      <c r="F81" s="125"/>
      <c r="G81" s="125"/>
      <c r="H81" s="125"/>
      <c r="I81" s="125"/>
      <c r="J81" s="125"/>
      <c r="K81" s="125"/>
      <c r="P81" t="str">
        <f t="shared" si="1"/>
        <v>Moffat_2310000300</v>
      </c>
      <c r="Q81" t="str">
        <f t="shared" si="2"/>
        <v>Moffat</v>
      </c>
      <c r="R81" s="120"/>
      <c r="S81" s="121" t="s">
        <v>197</v>
      </c>
      <c r="T81" s="122">
        <v>1.0754716981132075</v>
      </c>
    </row>
    <row r="82" spans="1:20" x14ac:dyDescent="0.2">
      <c r="A82" s="123"/>
      <c r="B82" s="123"/>
      <c r="C82" s="123"/>
      <c r="D82" s="123"/>
      <c r="E82" s="125"/>
      <c r="F82" s="125"/>
      <c r="G82" s="125"/>
      <c r="J82" s="128"/>
      <c r="P82" t="str">
        <f t="shared" ref="P82:P137" si="5">Q82&amp;"_"&amp;S82</f>
        <v>Moffat_2310000700</v>
      </c>
      <c r="Q82" t="str">
        <f t="shared" ref="Q82:Q137" si="6">IF(R82&lt;&gt;"",RIGHT(R82,LEN(R82)-7),Q81)</f>
        <v>Moffat</v>
      </c>
      <c r="R82" s="120"/>
      <c r="S82" s="121" t="s">
        <v>199</v>
      </c>
      <c r="T82" s="122">
        <v>1.1052631578947369</v>
      </c>
    </row>
    <row r="83" spans="1:20" x14ac:dyDescent="0.2">
      <c r="A83" s="123"/>
      <c r="B83" s="123"/>
      <c r="C83" s="123"/>
      <c r="D83" s="123"/>
      <c r="E83" s="125"/>
      <c r="F83" s="125"/>
      <c r="G83" s="125"/>
      <c r="H83" s="125"/>
      <c r="I83" s="125"/>
      <c r="J83" s="125"/>
      <c r="K83" s="125"/>
      <c r="P83" t="str">
        <f t="shared" si="5"/>
        <v>Moffat_2310000801</v>
      </c>
      <c r="Q83" t="str">
        <f t="shared" si="6"/>
        <v>Moffat</v>
      </c>
      <c r="R83" s="120"/>
      <c r="S83" s="121" t="s">
        <v>404</v>
      </c>
      <c r="T83" s="122">
        <v>1.7675097590089364</v>
      </c>
    </row>
    <row r="84" spans="1:20" x14ac:dyDescent="0.2">
      <c r="A84" s="123"/>
      <c r="B84" s="123"/>
      <c r="C84" s="123"/>
      <c r="D84" s="123"/>
      <c r="E84" s="125"/>
      <c r="F84" s="125"/>
      <c r="G84" s="125"/>
      <c r="J84" s="125"/>
      <c r="P84" t="str">
        <f t="shared" si="5"/>
        <v>Moffat_2310000820</v>
      </c>
      <c r="Q84" t="str">
        <f t="shared" si="6"/>
        <v>Moffat</v>
      </c>
      <c r="R84" s="120"/>
      <c r="S84" s="121" t="s">
        <v>354</v>
      </c>
      <c r="T84" s="122">
        <v>1.7675097590089364</v>
      </c>
    </row>
    <row r="85" spans="1:20" x14ac:dyDescent="0.2">
      <c r="A85" s="123"/>
      <c r="B85" s="123"/>
      <c r="C85" s="123"/>
      <c r="D85" s="123"/>
      <c r="E85" s="125"/>
      <c r="F85" s="125"/>
      <c r="G85" s="125"/>
      <c r="J85" s="125"/>
      <c r="P85" t="str">
        <f t="shared" si="5"/>
        <v>Moffat_2310001610</v>
      </c>
      <c r="Q85" t="str">
        <f t="shared" si="6"/>
        <v>Moffat</v>
      </c>
      <c r="R85" s="120"/>
      <c r="S85" s="121" t="s">
        <v>200</v>
      </c>
      <c r="T85" s="122">
        <v>0.44</v>
      </c>
    </row>
    <row r="86" spans="1:20" x14ac:dyDescent="0.2">
      <c r="A86" s="123"/>
      <c r="B86" s="123"/>
      <c r="C86" s="123"/>
      <c r="D86" s="123"/>
      <c r="E86" s="125"/>
      <c r="F86" s="125"/>
      <c r="G86" s="125"/>
      <c r="J86" s="125"/>
      <c r="P86" t="str">
        <f t="shared" si="5"/>
        <v>Moffat_2310001620</v>
      </c>
      <c r="Q86" t="str">
        <f t="shared" si="6"/>
        <v>Moffat</v>
      </c>
      <c r="R86" s="120"/>
      <c r="S86" s="121" t="s">
        <v>201</v>
      </c>
      <c r="T86" s="122">
        <v>0.44</v>
      </c>
    </row>
    <row r="87" spans="1:20" x14ac:dyDescent="0.2">
      <c r="A87" s="123"/>
      <c r="B87" s="123"/>
      <c r="C87" s="123"/>
      <c r="D87" s="123"/>
      <c r="E87" s="125"/>
      <c r="F87" s="125"/>
      <c r="G87" s="125"/>
      <c r="J87" s="125"/>
      <c r="P87" t="str">
        <f t="shared" si="5"/>
        <v>Moffat_2310001630</v>
      </c>
      <c r="Q87" t="str">
        <f t="shared" si="6"/>
        <v>Moffat</v>
      </c>
      <c r="R87" s="120"/>
      <c r="S87" s="121" t="s">
        <v>202</v>
      </c>
      <c r="T87" s="122">
        <v>1.0288432025679626</v>
      </c>
    </row>
    <row r="88" spans="1:20" x14ac:dyDescent="0.2">
      <c r="A88" s="123"/>
      <c r="B88" s="123"/>
      <c r="C88" s="123"/>
      <c r="D88" s="123"/>
      <c r="E88" s="125"/>
      <c r="F88" s="125"/>
      <c r="G88" s="125"/>
      <c r="J88" s="125"/>
      <c r="P88" t="str">
        <f t="shared" si="5"/>
        <v>Moffat_2310002240</v>
      </c>
      <c r="Q88" t="str">
        <f t="shared" si="6"/>
        <v>Moffat</v>
      </c>
      <c r="R88" s="120"/>
      <c r="S88" s="121" t="s">
        <v>123</v>
      </c>
      <c r="T88" s="122">
        <v>0.88295972801901657</v>
      </c>
    </row>
    <row r="89" spans="1:20" x14ac:dyDescent="0.2">
      <c r="A89" s="123"/>
      <c r="B89" s="123"/>
      <c r="C89" s="123"/>
      <c r="D89" s="123"/>
      <c r="E89" s="125"/>
      <c r="F89" s="125"/>
      <c r="G89" s="125"/>
      <c r="J89" s="125"/>
      <c r="P89" t="str">
        <f t="shared" si="5"/>
        <v>Moffat_2310003100</v>
      </c>
      <c r="Q89" t="str">
        <f t="shared" si="6"/>
        <v>Moffat</v>
      </c>
      <c r="R89" s="120"/>
      <c r="S89" s="121" t="s">
        <v>196</v>
      </c>
      <c r="T89" s="122">
        <v>1.1052631578947369</v>
      </c>
    </row>
    <row r="90" spans="1:20" x14ac:dyDescent="0.2">
      <c r="A90" s="123"/>
      <c r="B90" s="123"/>
      <c r="C90" s="123"/>
      <c r="D90" s="123"/>
      <c r="E90" s="125"/>
      <c r="F90" s="125"/>
      <c r="G90" s="125"/>
      <c r="J90" s="125"/>
      <c r="P90" t="str">
        <f t="shared" si="5"/>
        <v>Moffat_2310003200</v>
      </c>
      <c r="Q90" t="str">
        <f t="shared" si="6"/>
        <v>Moffat</v>
      </c>
      <c r="R90" s="120"/>
      <c r="S90" s="121" t="s">
        <v>198</v>
      </c>
      <c r="T90" s="122">
        <v>1.1052631578947369</v>
      </c>
    </row>
    <row r="91" spans="1:20" x14ac:dyDescent="0.2">
      <c r="A91" s="123"/>
      <c r="B91" s="123"/>
      <c r="C91" s="123"/>
      <c r="D91" s="123"/>
      <c r="E91" s="125"/>
      <c r="F91" s="125"/>
      <c r="G91" s="125"/>
      <c r="J91" s="125"/>
      <c r="P91" t="str">
        <f t="shared" si="5"/>
        <v>Moffat_2310000802</v>
      </c>
      <c r="Q91" t="str">
        <f t="shared" si="6"/>
        <v>Moffat</v>
      </c>
      <c r="R91" s="120"/>
      <c r="S91" s="121" t="s">
        <v>407</v>
      </c>
      <c r="T91" s="122">
        <v>0.88295972801901657</v>
      </c>
    </row>
    <row r="92" spans="1:20" x14ac:dyDescent="0.2">
      <c r="A92" s="123"/>
      <c r="B92" s="123"/>
      <c r="C92" s="123"/>
      <c r="D92" s="123"/>
      <c r="E92" s="125"/>
      <c r="F92" s="125"/>
      <c r="G92" s="125"/>
      <c r="J92" s="125"/>
      <c r="P92" t="str">
        <f t="shared" si="5"/>
        <v>Moffat_2310003500</v>
      </c>
      <c r="Q92" t="str">
        <f t="shared" si="6"/>
        <v>Moffat</v>
      </c>
      <c r="R92" s="120"/>
      <c r="S92" s="121" t="s">
        <v>156</v>
      </c>
      <c r="T92" s="122">
        <v>1.0288432025679626</v>
      </c>
    </row>
    <row r="93" spans="1:20" x14ac:dyDescent="0.2">
      <c r="A93" s="123"/>
      <c r="P93" t="str">
        <f t="shared" si="5"/>
        <v>Rio Blanco_2310000100</v>
      </c>
      <c r="Q93" t="str">
        <f t="shared" si="6"/>
        <v>Rio Blanco</v>
      </c>
      <c r="R93" s="294" t="s">
        <v>398</v>
      </c>
      <c r="S93" s="294" t="s">
        <v>194</v>
      </c>
      <c r="T93" s="295">
        <v>1.0807783018867925</v>
      </c>
    </row>
    <row r="94" spans="1:20" x14ac:dyDescent="0.2">
      <c r="P94" t="str">
        <f t="shared" si="5"/>
        <v>Rio Blanco_2310000220</v>
      </c>
      <c r="Q94" t="str">
        <f t="shared" si="6"/>
        <v>Rio Blanco</v>
      </c>
      <c r="R94" s="120"/>
      <c r="S94" s="121" t="s">
        <v>184</v>
      </c>
      <c r="T94" s="122">
        <v>2.10752688172043</v>
      </c>
    </row>
    <row r="95" spans="1:20" x14ac:dyDescent="0.2">
      <c r="P95" t="str">
        <f t="shared" si="5"/>
        <v>Rio Blanco_2310000230</v>
      </c>
      <c r="Q95" t="str">
        <f t="shared" si="6"/>
        <v>Rio Blanco</v>
      </c>
      <c r="R95" s="120"/>
      <c r="S95" s="121" t="s">
        <v>193</v>
      </c>
      <c r="T95" s="122">
        <v>1.0807783018867925</v>
      </c>
    </row>
    <row r="96" spans="1:20" x14ac:dyDescent="0.2">
      <c r="P96" t="str">
        <f t="shared" si="5"/>
        <v>Rio Blanco_2310000300</v>
      </c>
      <c r="Q96" t="str">
        <f t="shared" si="6"/>
        <v>Rio Blanco</v>
      </c>
      <c r="R96" s="120"/>
      <c r="S96" s="121" t="s">
        <v>197</v>
      </c>
      <c r="T96" s="122">
        <v>1.0910667823070253</v>
      </c>
    </row>
    <row r="97" spans="16:20" x14ac:dyDescent="0.2">
      <c r="P97" t="str">
        <f t="shared" si="5"/>
        <v>Rio Blanco_2310000700</v>
      </c>
      <c r="Q97" t="str">
        <f t="shared" si="6"/>
        <v>Rio Blanco</v>
      </c>
      <c r="R97" s="120"/>
      <c r="S97" s="121" t="s">
        <v>199</v>
      </c>
      <c r="T97" s="122">
        <v>1.0807783018867925</v>
      </c>
    </row>
    <row r="98" spans="16:20" x14ac:dyDescent="0.2">
      <c r="P98" t="str">
        <f t="shared" si="5"/>
        <v>Rio Blanco_2310000801</v>
      </c>
      <c r="Q98" t="str">
        <f t="shared" si="6"/>
        <v>Rio Blanco</v>
      </c>
      <c r="R98" s="120"/>
      <c r="S98" s="121" t="s">
        <v>404</v>
      </c>
      <c r="T98" s="122">
        <v>1.7778353981695711</v>
      </c>
    </row>
    <row r="99" spans="16:20" x14ac:dyDescent="0.2">
      <c r="P99" t="str">
        <f t="shared" si="5"/>
        <v>Rio Blanco_2310000820</v>
      </c>
      <c r="Q99" t="str">
        <f t="shared" si="6"/>
        <v>Rio Blanco</v>
      </c>
      <c r="R99" s="120"/>
      <c r="S99" s="121" t="s">
        <v>354</v>
      </c>
      <c r="T99" s="122">
        <v>1.7778353981695711</v>
      </c>
    </row>
    <row r="100" spans="16:20" x14ac:dyDescent="0.2">
      <c r="P100" t="str">
        <f t="shared" si="5"/>
        <v>Rio Blanco_2310001610</v>
      </c>
      <c r="Q100" t="str">
        <f t="shared" si="6"/>
        <v>Rio Blanco</v>
      </c>
      <c r="R100" s="120"/>
      <c r="S100" s="121" t="s">
        <v>200</v>
      </c>
      <c r="T100" s="122">
        <v>2.10752688172043</v>
      </c>
    </row>
    <row r="101" spans="16:20" x14ac:dyDescent="0.2">
      <c r="P101" t="str">
        <f t="shared" si="5"/>
        <v>Rio Blanco_2310001620</v>
      </c>
      <c r="Q101" t="str">
        <f t="shared" si="6"/>
        <v>Rio Blanco</v>
      </c>
      <c r="R101" s="120"/>
      <c r="S101" s="121" t="s">
        <v>201</v>
      </c>
      <c r="T101" s="122">
        <v>2.10752688172043</v>
      </c>
    </row>
    <row r="102" spans="16:20" x14ac:dyDescent="0.2">
      <c r="P102" t="str">
        <f t="shared" si="5"/>
        <v>Rio Blanco_2310001630</v>
      </c>
      <c r="Q102" t="str">
        <f t="shared" si="6"/>
        <v>Rio Blanco</v>
      </c>
      <c r="R102" s="120"/>
      <c r="S102" s="121" t="s">
        <v>202</v>
      </c>
      <c r="T102" s="122">
        <v>1.0824634183049748</v>
      </c>
    </row>
    <row r="103" spans="16:20" x14ac:dyDescent="0.2">
      <c r="P103" t="str">
        <f t="shared" si="5"/>
        <v>Rio Blanco_2310002240</v>
      </c>
      <c r="Q103" t="str">
        <f t="shared" si="6"/>
        <v>Rio Blanco</v>
      </c>
      <c r="R103" s="120"/>
      <c r="S103" s="121" t="s">
        <v>123</v>
      </c>
      <c r="T103" s="122">
        <v>0.94978083854605944</v>
      </c>
    </row>
    <row r="104" spans="16:20" x14ac:dyDescent="0.2">
      <c r="P104" t="str">
        <f t="shared" si="5"/>
        <v>Rio Blanco_2310003100</v>
      </c>
      <c r="Q104" t="str">
        <f t="shared" si="6"/>
        <v>Rio Blanco</v>
      </c>
      <c r="R104" s="120"/>
      <c r="S104" s="121" t="s">
        <v>196</v>
      </c>
      <c r="T104" s="122">
        <v>1.0807783018867925</v>
      </c>
    </row>
    <row r="105" spans="16:20" x14ac:dyDescent="0.2">
      <c r="P105" t="str">
        <f t="shared" si="5"/>
        <v>Rio Blanco_2310003200</v>
      </c>
      <c r="Q105" t="str">
        <f t="shared" si="6"/>
        <v>Rio Blanco</v>
      </c>
      <c r="R105" s="120"/>
      <c r="S105" s="121" t="s">
        <v>198</v>
      </c>
      <c r="T105" s="122">
        <v>1.0807783018867925</v>
      </c>
    </row>
    <row r="106" spans="16:20" x14ac:dyDescent="0.2">
      <c r="P106" t="str">
        <f t="shared" si="5"/>
        <v>Rio Blanco_2310000802</v>
      </c>
      <c r="Q106" t="str">
        <f t="shared" si="6"/>
        <v>Rio Blanco</v>
      </c>
      <c r="R106" s="120"/>
      <c r="S106" s="121" t="s">
        <v>407</v>
      </c>
      <c r="T106" s="122">
        <v>0.94978083854605944</v>
      </c>
    </row>
    <row r="107" spans="16:20" x14ac:dyDescent="0.2">
      <c r="P107" t="str">
        <f t="shared" si="5"/>
        <v>Rio Blanco_2310003500</v>
      </c>
      <c r="Q107" t="str">
        <f t="shared" si="6"/>
        <v>Rio Blanco</v>
      </c>
      <c r="R107" s="120"/>
      <c r="S107" s="121" t="s">
        <v>156</v>
      </c>
      <c r="T107" s="122">
        <v>1.0824634183049748</v>
      </c>
    </row>
    <row r="108" spans="16:20" x14ac:dyDescent="0.2">
      <c r="P108" t="str">
        <f t="shared" si="5"/>
        <v>Routt_2310000100</v>
      </c>
      <c r="Q108" t="str">
        <f t="shared" si="6"/>
        <v>Routt</v>
      </c>
      <c r="R108" s="294" t="s">
        <v>399</v>
      </c>
      <c r="S108" s="294" t="s">
        <v>194</v>
      </c>
      <c r="T108" s="295">
        <v>1.08</v>
      </c>
    </row>
    <row r="109" spans="16:20" x14ac:dyDescent="0.2">
      <c r="P109" t="str">
        <f t="shared" si="5"/>
        <v>Routt_2310000220</v>
      </c>
      <c r="Q109" t="str">
        <f t="shared" si="6"/>
        <v>Routt</v>
      </c>
      <c r="R109" s="120"/>
      <c r="S109" s="121" t="s">
        <v>184</v>
      </c>
      <c r="T109" s="122">
        <v>0</v>
      </c>
    </row>
    <row r="110" spans="16:20" x14ac:dyDescent="0.2">
      <c r="P110" t="str">
        <f t="shared" si="5"/>
        <v>Routt_2310000230</v>
      </c>
      <c r="Q110" t="str">
        <f t="shared" si="6"/>
        <v>Routt</v>
      </c>
      <c r="R110" s="120"/>
      <c r="S110" s="121" t="s">
        <v>193</v>
      </c>
      <c r="T110" s="122">
        <v>1.08</v>
      </c>
    </row>
    <row r="111" spans="16:20" x14ac:dyDescent="0.2">
      <c r="P111" t="str">
        <f t="shared" si="5"/>
        <v>Routt_2310000300</v>
      </c>
      <c r="Q111" t="str">
        <f t="shared" si="6"/>
        <v>Routt</v>
      </c>
      <c r="R111" s="120"/>
      <c r="S111" s="121" t="s">
        <v>197</v>
      </c>
      <c r="T111" s="122">
        <v>1.5</v>
      </c>
    </row>
    <row r="112" spans="16:20" x14ac:dyDescent="0.2">
      <c r="P112" t="str">
        <f t="shared" si="5"/>
        <v>Routt_2310000700</v>
      </c>
      <c r="Q112" t="str">
        <f t="shared" si="6"/>
        <v>Routt</v>
      </c>
      <c r="R112" s="120"/>
      <c r="S112" s="121" t="s">
        <v>199</v>
      </c>
      <c r="T112" s="122">
        <v>1.08</v>
      </c>
    </row>
    <row r="113" spans="16:20" x14ac:dyDescent="0.2">
      <c r="P113" t="str">
        <f t="shared" si="5"/>
        <v>Routt_2310000801</v>
      </c>
      <c r="Q113" t="str">
        <f t="shared" si="6"/>
        <v>Routt</v>
      </c>
      <c r="R113" s="120"/>
      <c r="S113" s="121" t="s">
        <v>404</v>
      </c>
      <c r="T113" s="122">
        <v>0.85005279831045411</v>
      </c>
    </row>
    <row r="114" spans="16:20" x14ac:dyDescent="0.2">
      <c r="P114" t="str">
        <f t="shared" si="5"/>
        <v>Routt_2310000820</v>
      </c>
      <c r="Q114" t="str">
        <f t="shared" si="6"/>
        <v>Routt</v>
      </c>
      <c r="R114" s="120"/>
      <c r="S114" s="121" t="s">
        <v>354</v>
      </c>
      <c r="T114" s="122">
        <v>0.85005279831045411</v>
      </c>
    </row>
    <row r="115" spans="16:20" x14ac:dyDescent="0.2">
      <c r="P115" t="str">
        <f t="shared" si="5"/>
        <v>Routt_2310001610</v>
      </c>
      <c r="Q115" t="str">
        <f t="shared" si="6"/>
        <v>Routt</v>
      </c>
      <c r="R115" s="120"/>
      <c r="S115" s="121" t="s">
        <v>200</v>
      </c>
      <c r="T115" s="122">
        <v>0</v>
      </c>
    </row>
    <row r="116" spans="16:20" x14ac:dyDescent="0.2">
      <c r="P116" t="str">
        <f t="shared" si="5"/>
        <v>Routt_2310001620</v>
      </c>
      <c r="Q116" t="str">
        <f t="shared" si="6"/>
        <v>Routt</v>
      </c>
      <c r="R116" s="120"/>
      <c r="S116" s="121" t="s">
        <v>201</v>
      </c>
      <c r="T116" s="122">
        <v>0</v>
      </c>
    </row>
    <row r="117" spans="16:20" x14ac:dyDescent="0.2">
      <c r="P117" t="str">
        <f t="shared" si="5"/>
        <v>Routt_2310001630</v>
      </c>
      <c r="Q117" t="str">
        <f t="shared" si="6"/>
        <v>Routt</v>
      </c>
      <c r="R117" s="120"/>
      <c r="S117" s="121" t="s">
        <v>202</v>
      </c>
      <c r="T117" s="122">
        <v>2.2478793834695354</v>
      </c>
    </row>
    <row r="118" spans="16:20" x14ac:dyDescent="0.2">
      <c r="P118" t="str">
        <f t="shared" si="5"/>
        <v>Routt_2310002240</v>
      </c>
      <c r="Q118" t="str">
        <f t="shared" si="6"/>
        <v>Routt</v>
      </c>
      <c r="R118" s="120"/>
      <c r="S118" s="121" t="s">
        <v>123</v>
      </c>
      <c r="T118" s="122">
        <v>0.68415056507473571</v>
      </c>
    </row>
    <row r="119" spans="16:20" x14ac:dyDescent="0.2">
      <c r="P119" t="str">
        <f t="shared" si="5"/>
        <v>Routt_2310003100</v>
      </c>
      <c r="Q119" t="str">
        <f t="shared" si="6"/>
        <v>Routt</v>
      </c>
      <c r="R119" s="120"/>
      <c r="S119" s="121" t="s">
        <v>196</v>
      </c>
      <c r="T119" s="122">
        <v>1.08</v>
      </c>
    </row>
    <row r="120" spans="16:20" x14ac:dyDescent="0.2">
      <c r="P120" t="str">
        <f t="shared" si="5"/>
        <v>Routt_2310003200</v>
      </c>
      <c r="Q120" t="str">
        <f t="shared" si="6"/>
        <v>Routt</v>
      </c>
      <c r="R120" s="120"/>
      <c r="S120" s="121" t="s">
        <v>198</v>
      </c>
      <c r="T120" s="122">
        <v>1.08</v>
      </c>
    </row>
    <row r="121" spans="16:20" x14ac:dyDescent="0.2">
      <c r="P121" t="str">
        <f t="shared" si="5"/>
        <v>Routt_2310000802</v>
      </c>
      <c r="Q121" t="str">
        <f t="shared" si="6"/>
        <v>Routt</v>
      </c>
      <c r="R121" s="120"/>
      <c r="S121" s="121" t="s">
        <v>407</v>
      </c>
      <c r="T121" s="122">
        <v>0.68415056507473571</v>
      </c>
    </row>
    <row r="122" spans="16:20" x14ac:dyDescent="0.2">
      <c r="P122" t="str">
        <f t="shared" si="5"/>
        <v>Routt_2310003500</v>
      </c>
      <c r="Q122" t="str">
        <f t="shared" si="6"/>
        <v>Routt</v>
      </c>
      <c r="R122" s="120"/>
      <c r="S122" s="121" t="s">
        <v>156</v>
      </c>
      <c r="T122" s="122">
        <v>2.2478793834695354</v>
      </c>
    </row>
    <row r="123" spans="16:20" x14ac:dyDescent="0.2">
      <c r="P123" t="str">
        <f t="shared" si="5"/>
        <v>Pitkin_2310000100</v>
      </c>
      <c r="Q123" t="str">
        <f t="shared" si="6"/>
        <v>Pitkin</v>
      </c>
      <c r="R123" s="294" t="s">
        <v>112</v>
      </c>
      <c r="S123" s="294" t="s">
        <v>194</v>
      </c>
      <c r="T123" s="295">
        <v>1.4726840855106889</v>
      </c>
    </row>
    <row r="124" spans="16:20" x14ac:dyDescent="0.2">
      <c r="P124" t="str">
        <f t="shared" si="5"/>
        <v>Pitkin_2310000220</v>
      </c>
      <c r="Q124" t="str">
        <f t="shared" si="6"/>
        <v>Pitkin</v>
      </c>
      <c r="R124" s="120"/>
      <c r="S124" s="121" t="s">
        <v>184</v>
      </c>
      <c r="T124" s="122">
        <v>1.7883642495784149</v>
      </c>
    </row>
    <row r="125" spans="16:20" x14ac:dyDescent="0.2">
      <c r="P125" t="str">
        <f t="shared" si="5"/>
        <v>Pitkin_2310000230</v>
      </c>
      <c r="Q125" t="str">
        <f t="shared" si="6"/>
        <v>Pitkin</v>
      </c>
      <c r="R125" s="120"/>
      <c r="S125" s="121" t="s">
        <v>193</v>
      </c>
      <c r="T125" s="122">
        <v>1.4726840855106889</v>
      </c>
    </row>
    <row r="126" spans="16:20" x14ac:dyDescent="0.2">
      <c r="P126" t="str">
        <f t="shared" si="5"/>
        <v>Pitkin_2310000300</v>
      </c>
      <c r="Q126" t="str">
        <f t="shared" si="6"/>
        <v>Pitkin</v>
      </c>
      <c r="R126" s="120"/>
      <c r="S126" s="121" t="s">
        <v>197</v>
      </c>
      <c r="T126" s="122">
        <v>1.5231070031994312</v>
      </c>
    </row>
    <row r="127" spans="16:20" x14ac:dyDescent="0.2">
      <c r="P127" t="str">
        <f t="shared" si="5"/>
        <v>Pitkin_2310000700</v>
      </c>
      <c r="Q127" t="str">
        <f t="shared" si="6"/>
        <v>Pitkin</v>
      </c>
      <c r="R127" s="120"/>
      <c r="S127" s="121" t="s">
        <v>199</v>
      </c>
      <c r="T127" s="122">
        <v>1.4726840855106889</v>
      </c>
    </row>
    <row r="128" spans="16:20" x14ac:dyDescent="0.2">
      <c r="P128" t="str">
        <f t="shared" si="5"/>
        <v>Pitkin_2310000801</v>
      </c>
      <c r="Q128" t="str">
        <f t="shared" si="6"/>
        <v>Pitkin</v>
      </c>
      <c r="R128" s="120"/>
      <c r="S128" s="121" t="s">
        <v>404</v>
      </c>
      <c r="T128" s="122">
        <v>1.6821146085207761</v>
      </c>
    </row>
    <row r="129" spans="16:20" x14ac:dyDescent="0.2">
      <c r="P129" t="str">
        <f t="shared" si="5"/>
        <v>Pitkin_2310000820</v>
      </c>
      <c r="Q129" t="str">
        <f t="shared" si="6"/>
        <v>Pitkin</v>
      </c>
      <c r="R129" s="120"/>
      <c r="S129" s="121" t="s">
        <v>354</v>
      </c>
      <c r="T129" s="122">
        <v>1.6821146085207761</v>
      </c>
    </row>
    <row r="130" spans="16:20" x14ac:dyDescent="0.2">
      <c r="P130" t="str">
        <f t="shared" si="5"/>
        <v>Pitkin_2310001610</v>
      </c>
      <c r="Q130" t="str">
        <f t="shared" si="6"/>
        <v>Pitkin</v>
      </c>
      <c r="R130" s="120"/>
      <c r="S130" s="121" t="s">
        <v>200</v>
      </c>
      <c r="T130" s="122">
        <v>1.7883642495784149</v>
      </c>
    </row>
    <row r="131" spans="16:20" x14ac:dyDescent="0.2">
      <c r="P131" t="str">
        <f t="shared" si="5"/>
        <v>Pitkin_2310001620</v>
      </c>
      <c r="Q131" t="str">
        <f t="shared" si="6"/>
        <v>Pitkin</v>
      </c>
      <c r="R131" s="120"/>
      <c r="S131" s="121" t="s">
        <v>201</v>
      </c>
      <c r="T131" s="122">
        <v>1.7883642495784149</v>
      </c>
    </row>
    <row r="132" spans="16:20" x14ac:dyDescent="0.2">
      <c r="P132" t="str">
        <f t="shared" si="5"/>
        <v>Pitkin_2310001630</v>
      </c>
      <c r="Q132" t="str">
        <f t="shared" si="6"/>
        <v>Pitkin</v>
      </c>
      <c r="R132" s="120"/>
      <c r="S132" s="121" t="s">
        <v>202</v>
      </c>
      <c r="T132" s="122">
        <v>1.5641426916801564</v>
      </c>
    </row>
    <row r="133" spans="16:20" x14ac:dyDescent="0.2">
      <c r="P133" t="str">
        <f t="shared" si="5"/>
        <v>Pitkin_2310002240</v>
      </c>
      <c r="Q133" t="str">
        <f t="shared" si="6"/>
        <v>Pitkin</v>
      </c>
      <c r="R133" s="120"/>
      <c r="S133" s="121" t="s">
        <v>123</v>
      </c>
      <c r="T133" s="122">
        <v>0.94263290354462737</v>
      </c>
    </row>
    <row r="134" spans="16:20" x14ac:dyDescent="0.2">
      <c r="P134" t="str">
        <f t="shared" si="5"/>
        <v>Pitkin_2310003100</v>
      </c>
      <c r="Q134" t="str">
        <f t="shared" si="6"/>
        <v>Pitkin</v>
      </c>
      <c r="R134" s="120"/>
      <c r="S134" s="121" t="s">
        <v>196</v>
      </c>
      <c r="T134" s="122">
        <v>1.4726840855106889</v>
      </c>
    </row>
    <row r="135" spans="16:20" x14ac:dyDescent="0.2">
      <c r="P135" t="str">
        <f t="shared" si="5"/>
        <v>Pitkin_2310003200</v>
      </c>
      <c r="Q135" t="str">
        <f t="shared" si="6"/>
        <v>Pitkin</v>
      </c>
      <c r="R135" s="120"/>
      <c r="S135" s="121" t="s">
        <v>198</v>
      </c>
      <c r="T135" s="122">
        <v>1.4726840855106889</v>
      </c>
    </row>
    <row r="136" spans="16:20" x14ac:dyDescent="0.2">
      <c r="P136" t="str">
        <f t="shared" si="5"/>
        <v>Pitkin_2310000802</v>
      </c>
      <c r="Q136" t="str">
        <f t="shared" si="6"/>
        <v>Pitkin</v>
      </c>
      <c r="R136" s="120"/>
      <c r="S136" s="121" t="s">
        <v>407</v>
      </c>
      <c r="T136" s="122">
        <v>0.94263290354462737</v>
      </c>
    </row>
    <row r="137" spans="16:20" x14ac:dyDescent="0.2">
      <c r="P137" t="str">
        <f t="shared" si="5"/>
        <v>Pitkin_2310003500</v>
      </c>
      <c r="Q137" t="str">
        <f t="shared" si="6"/>
        <v>Pitkin</v>
      </c>
      <c r="R137" s="129"/>
      <c r="S137" s="130" t="s">
        <v>156</v>
      </c>
      <c r="T137" s="131">
        <v>1.5641426916801564</v>
      </c>
    </row>
  </sheetData>
  <autoFilter ref="A17:M79"/>
  <mergeCells count="2">
    <mergeCell ref="A4:A5"/>
    <mergeCell ref="B4:J4"/>
  </mergeCells>
  <phoneticPr fontId="5" type="noConversion"/>
  <pageMargins left="0.75" right="0.75" top="1" bottom="1" header="0.5" footer="0.5"/>
  <headerFooter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62"/>
  <sheetViews>
    <sheetView zoomScale="70" zoomScaleNormal="70" workbookViewId="0">
      <selection activeCell="A2" sqref="A2"/>
    </sheetView>
  </sheetViews>
  <sheetFormatPr defaultRowHeight="12.75" x14ac:dyDescent="0.2"/>
  <cols>
    <col min="1" max="1" width="25.28515625" customWidth="1"/>
    <col min="2" max="2" width="20.7109375" customWidth="1"/>
    <col min="3" max="3" width="12.140625" customWidth="1"/>
    <col min="4" max="4" width="17.85546875" customWidth="1"/>
    <col min="5" max="5" width="33.140625" customWidth="1"/>
    <col min="6" max="7" width="15.42578125" customWidth="1"/>
    <col min="8" max="8" width="18.28515625" customWidth="1"/>
    <col min="9" max="9" width="38.28515625" customWidth="1"/>
  </cols>
  <sheetData>
    <row r="2" spans="1:9" ht="45" x14ac:dyDescent="0.25">
      <c r="A2" s="255" t="s">
        <v>159</v>
      </c>
      <c r="B2" s="255" t="s">
        <v>160</v>
      </c>
      <c r="C2" s="255" t="s">
        <v>161</v>
      </c>
      <c r="D2" s="255" t="s">
        <v>162</v>
      </c>
      <c r="E2" s="255" t="s">
        <v>462</v>
      </c>
      <c r="F2" s="255" t="s">
        <v>163</v>
      </c>
      <c r="G2" s="255" t="s">
        <v>463</v>
      </c>
      <c r="H2" s="255" t="s">
        <v>464</v>
      </c>
      <c r="I2" s="256" t="s">
        <v>465</v>
      </c>
    </row>
    <row r="3" spans="1:9" x14ac:dyDescent="0.2">
      <c r="A3" s="397" t="s">
        <v>164</v>
      </c>
      <c r="B3" s="398"/>
      <c r="C3" s="398"/>
      <c r="D3" s="398"/>
      <c r="E3" s="398"/>
      <c r="F3" s="398"/>
      <c r="G3" s="398"/>
      <c r="H3" s="398"/>
      <c r="I3" s="399"/>
    </row>
    <row r="4" spans="1:9" ht="25.5" x14ac:dyDescent="0.2">
      <c r="A4" s="257" t="s">
        <v>192</v>
      </c>
      <c r="B4" s="257" t="s">
        <v>165</v>
      </c>
      <c r="C4" s="258" t="s">
        <v>166</v>
      </c>
      <c r="D4" s="258" t="s">
        <v>167</v>
      </c>
      <c r="E4" s="400" t="s">
        <v>466</v>
      </c>
      <c r="F4" s="401"/>
      <c r="G4" s="401"/>
      <c r="H4" s="402"/>
      <c r="I4" s="259" t="s">
        <v>467</v>
      </c>
    </row>
    <row r="5" spans="1:9" ht="25.5" x14ac:dyDescent="0.2">
      <c r="A5" s="257" t="s">
        <v>476</v>
      </c>
      <c r="B5" s="257" t="s">
        <v>165</v>
      </c>
      <c r="C5" s="258" t="s">
        <v>166</v>
      </c>
      <c r="D5" s="258" t="s">
        <v>167</v>
      </c>
      <c r="E5" s="400" t="s">
        <v>466</v>
      </c>
      <c r="F5" s="401"/>
      <c r="G5" s="401"/>
      <c r="H5" s="402"/>
      <c r="I5" s="259" t="s">
        <v>467</v>
      </c>
    </row>
    <row r="6" spans="1:9" ht="38.25" x14ac:dyDescent="0.2">
      <c r="A6" s="257" t="s">
        <v>168</v>
      </c>
      <c r="B6" s="257" t="s">
        <v>169</v>
      </c>
      <c r="C6" s="258" t="s">
        <v>166</v>
      </c>
      <c r="D6" s="258" t="s">
        <v>359</v>
      </c>
      <c r="E6" s="411" t="s">
        <v>498</v>
      </c>
      <c r="F6" s="412"/>
      <c r="G6" s="412"/>
      <c r="H6" s="412"/>
      <c r="I6" s="413"/>
    </row>
    <row r="7" spans="1:9" x14ac:dyDescent="0.2">
      <c r="A7" s="397" t="s">
        <v>468</v>
      </c>
      <c r="B7" s="403"/>
      <c r="C7" s="403"/>
      <c r="D7" s="403"/>
      <c r="E7" s="403"/>
      <c r="F7" s="403"/>
      <c r="G7" s="403"/>
      <c r="H7" s="403"/>
      <c r="I7" s="404"/>
    </row>
    <row r="8" spans="1:9" ht="25.5" x14ac:dyDescent="0.2">
      <c r="A8" s="257" t="s">
        <v>469</v>
      </c>
      <c r="B8" s="257" t="s">
        <v>470</v>
      </c>
      <c r="C8" s="258" t="s">
        <v>471</v>
      </c>
      <c r="D8" s="258" t="s">
        <v>472</v>
      </c>
      <c r="E8" s="411" t="s">
        <v>498</v>
      </c>
      <c r="F8" s="412"/>
      <c r="G8" s="412"/>
      <c r="H8" s="412"/>
      <c r="I8" s="413"/>
    </row>
    <row r="9" spans="1:9" ht="14.25" x14ac:dyDescent="0.2">
      <c r="A9" s="257" t="s">
        <v>473</v>
      </c>
      <c r="B9" s="257" t="s">
        <v>470</v>
      </c>
      <c r="C9" s="258" t="s">
        <v>471</v>
      </c>
      <c r="D9" s="258" t="s">
        <v>474</v>
      </c>
      <c r="E9" s="411" t="s">
        <v>498</v>
      </c>
      <c r="F9" s="412"/>
      <c r="G9" s="412"/>
      <c r="H9" s="412"/>
      <c r="I9" s="413"/>
    </row>
    <row r="10" spans="1:9" ht="51" x14ac:dyDescent="0.2">
      <c r="A10" s="257" t="s">
        <v>483</v>
      </c>
      <c r="B10" s="257" t="s">
        <v>470</v>
      </c>
      <c r="C10" s="258" t="s">
        <v>471</v>
      </c>
      <c r="D10" s="258" t="s">
        <v>474</v>
      </c>
      <c r="E10" s="411" t="s">
        <v>498</v>
      </c>
      <c r="F10" s="412"/>
      <c r="G10" s="412"/>
      <c r="H10" s="412"/>
      <c r="I10" s="413"/>
    </row>
    <row r="11" spans="1:9" ht="15.75" x14ac:dyDescent="0.25">
      <c r="A11" s="260" t="s">
        <v>475</v>
      </c>
      <c r="B11" s="261"/>
      <c r="C11" s="261"/>
      <c r="D11" s="261"/>
      <c r="E11" s="261"/>
      <c r="F11" s="261"/>
      <c r="G11" s="261"/>
      <c r="H11" s="261"/>
      <c r="I11" s="262"/>
    </row>
    <row r="12" spans="1:9" x14ac:dyDescent="0.2">
      <c r="A12" s="262"/>
      <c r="B12" s="262"/>
      <c r="C12" s="262"/>
      <c r="D12" s="262"/>
      <c r="E12" s="262"/>
      <c r="F12" s="262"/>
      <c r="G12" s="262"/>
      <c r="H12" s="262"/>
      <c r="I12" s="262"/>
    </row>
    <row r="13" spans="1:9" x14ac:dyDescent="0.2">
      <c r="A13" s="262"/>
      <c r="B13" s="262"/>
      <c r="C13" s="262"/>
      <c r="D13" s="262"/>
      <c r="E13" s="262"/>
      <c r="F13" s="262"/>
      <c r="G13" s="262"/>
      <c r="H13" s="262"/>
      <c r="I13" s="262"/>
    </row>
    <row r="14" spans="1:9" s="272" customFormat="1" ht="15.75" customHeight="1" x14ac:dyDescent="0.25">
      <c r="A14" s="279" t="s">
        <v>479</v>
      </c>
      <c r="B14" s="264"/>
      <c r="C14" s="265"/>
      <c r="D14" s="265"/>
      <c r="E14" s="265"/>
      <c r="F14" s="264"/>
      <c r="G14" s="264"/>
      <c r="H14" s="264"/>
      <c r="I14" s="262"/>
    </row>
    <row r="15" spans="1:9" ht="35.25" customHeight="1" x14ac:dyDescent="0.25">
      <c r="A15" s="193" t="s">
        <v>423</v>
      </c>
      <c r="B15" s="52">
        <v>0.63</v>
      </c>
      <c r="C15" s="38" t="s">
        <v>33</v>
      </c>
      <c r="D15" s="265"/>
      <c r="E15" s="265"/>
      <c r="F15" s="264"/>
      <c r="G15" s="264"/>
      <c r="H15" s="264"/>
      <c r="I15" s="262"/>
    </row>
    <row r="16" spans="1:9" ht="25.5" x14ac:dyDescent="0.25">
      <c r="A16" s="176" t="s">
        <v>424</v>
      </c>
      <c r="B16" s="194">
        <v>0.51728362163487818</v>
      </c>
      <c r="D16" s="265"/>
      <c r="E16" s="265"/>
      <c r="F16" s="264"/>
      <c r="G16" s="264"/>
      <c r="H16" s="264"/>
      <c r="I16" s="262"/>
    </row>
    <row r="17" spans="1:9" ht="15" x14ac:dyDescent="0.25">
      <c r="A17" s="263"/>
      <c r="B17" s="262"/>
      <c r="C17" s="266"/>
      <c r="D17" s="262"/>
      <c r="E17" s="262"/>
      <c r="F17" s="262"/>
      <c r="G17" s="262"/>
      <c r="H17" s="262"/>
      <c r="I17" s="262"/>
    </row>
    <row r="18" spans="1:9" s="163" customFormat="1" x14ac:dyDescent="0.2">
      <c r="A18" s="176"/>
      <c r="B18" s="194"/>
      <c r="C18"/>
      <c r="D18"/>
      <c r="E18"/>
      <c r="F18"/>
      <c r="G18"/>
      <c r="H18"/>
      <c r="I18"/>
    </row>
    <row r="19" spans="1:9" ht="13.5" thickBot="1" x14ac:dyDescent="0.25">
      <c r="A19" s="27" t="s">
        <v>46</v>
      </c>
      <c r="B19" s="9"/>
      <c r="C19" s="35"/>
    </row>
    <row r="20" spans="1:9" ht="13.5" customHeight="1" thickBot="1" x14ac:dyDescent="0.25">
      <c r="A20" s="406" t="s">
        <v>44</v>
      </c>
      <c r="B20" s="141"/>
      <c r="C20" s="408" t="s">
        <v>47</v>
      </c>
      <c r="D20" s="409"/>
      <c r="E20" s="410"/>
    </row>
    <row r="21" spans="1:9" ht="13.5" thickBot="1" x14ac:dyDescent="0.25">
      <c r="A21" s="407"/>
      <c r="B21" s="184"/>
      <c r="C21" s="142" t="s">
        <v>45</v>
      </c>
      <c r="D21" s="143" t="s">
        <v>153</v>
      </c>
      <c r="E21" s="144" t="s">
        <v>154</v>
      </c>
    </row>
    <row r="22" spans="1:9" ht="13.5" customHeight="1" thickBot="1" x14ac:dyDescent="0.25">
      <c r="A22" s="191" t="str">
        <f>unprmtd_src_summary!F34</f>
        <v>2310003100</v>
      </c>
      <c r="B22" s="192" t="s">
        <v>145</v>
      </c>
      <c r="C22" s="203">
        <v>1</v>
      </c>
      <c r="D22" s="203">
        <v>1</v>
      </c>
      <c r="E22" s="204">
        <v>1</v>
      </c>
    </row>
    <row r="23" spans="1:9" ht="12.75" customHeight="1" x14ac:dyDescent="0.2">
      <c r="A23" s="205" t="s">
        <v>48</v>
      </c>
      <c r="B23" s="206" t="s">
        <v>49</v>
      </c>
      <c r="D23" s="405" t="s">
        <v>108</v>
      </c>
      <c r="E23" s="405"/>
      <c r="F23" s="405"/>
    </row>
    <row r="25" spans="1:9" x14ac:dyDescent="0.2">
      <c r="A25" s="145" t="s">
        <v>50</v>
      </c>
    </row>
    <row r="26" spans="1:9" ht="13.5" thickBot="1" x14ac:dyDescent="0.25">
      <c r="A26" s="47" t="s">
        <v>51</v>
      </c>
    </row>
    <row r="27" spans="1:9" ht="13.5" thickBot="1" x14ac:dyDescent="0.25">
      <c r="A27" s="395" t="s">
        <v>52</v>
      </c>
      <c r="B27" s="392" t="s">
        <v>53</v>
      </c>
      <c r="C27" s="393"/>
      <c r="D27" s="394"/>
    </row>
    <row r="28" spans="1:9" ht="15" thickBot="1" x14ac:dyDescent="0.25">
      <c r="A28" s="396"/>
      <c r="B28" s="146" t="s">
        <v>54</v>
      </c>
      <c r="C28" s="147" t="s">
        <v>55</v>
      </c>
      <c r="D28" s="148" t="s">
        <v>154</v>
      </c>
    </row>
    <row r="29" spans="1:9" ht="15.75" x14ac:dyDescent="0.25">
      <c r="A29" s="149" t="s">
        <v>56</v>
      </c>
      <c r="B29" s="150"/>
      <c r="C29" s="151"/>
      <c r="D29" s="152"/>
    </row>
    <row r="30" spans="1:9" x14ac:dyDescent="0.2">
      <c r="A30" s="153" t="s">
        <v>57</v>
      </c>
      <c r="B30" s="154" t="s">
        <v>58</v>
      </c>
      <c r="C30" s="155" t="s">
        <v>59</v>
      </c>
      <c r="D30" s="156" t="s">
        <v>60</v>
      </c>
    </row>
    <row r="31" spans="1:9" x14ac:dyDescent="0.2">
      <c r="A31" s="153" t="s">
        <v>61</v>
      </c>
      <c r="B31" s="154" t="s">
        <v>62</v>
      </c>
      <c r="C31" s="155" t="s">
        <v>63</v>
      </c>
      <c r="D31" s="156" t="s">
        <v>63</v>
      </c>
    </row>
    <row r="32" spans="1:9" ht="33" customHeight="1" x14ac:dyDescent="0.2">
      <c r="A32" s="153" t="s">
        <v>64</v>
      </c>
      <c r="B32" s="154" t="s">
        <v>65</v>
      </c>
      <c r="C32" s="157" t="s">
        <v>66</v>
      </c>
      <c r="D32" s="156"/>
    </row>
    <row r="33" spans="1:9" ht="13.5" thickBot="1" x14ac:dyDescent="0.25">
      <c r="A33" s="158" t="s">
        <v>67</v>
      </c>
      <c r="B33" s="159" t="s">
        <v>68</v>
      </c>
      <c r="C33" s="160" t="s">
        <v>69</v>
      </c>
      <c r="D33" s="161"/>
    </row>
    <row r="34" spans="1:9" ht="14.25" x14ac:dyDescent="0.2">
      <c r="A34" s="162" t="s">
        <v>70</v>
      </c>
      <c r="B34" s="163"/>
      <c r="C34" s="163"/>
      <c r="D34" s="163"/>
      <c r="E34" s="163"/>
      <c r="F34" s="163"/>
      <c r="G34" s="163"/>
      <c r="H34" s="163"/>
      <c r="I34" s="163"/>
    </row>
    <row r="35" spans="1:9" s="176" customFormat="1" ht="14.25" x14ac:dyDescent="0.2">
      <c r="A35" s="164" t="s">
        <v>71</v>
      </c>
      <c r="B35"/>
      <c r="C35"/>
      <c r="D35"/>
      <c r="E35"/>
      <c r="F35"/>
      <c r="G35"/>
      <c r="H35"/>
      <c r="I35"/>
    </row>
    <row r="36" spans="1:9" s="176" customFormat="1" x14ac:dyDescent="0.2">
      <c r="A36" t="s">
        <v>72</v>
      </c>
      <c r="B36"/>
      <c r="C36"/>
      <c r="D36"/>
      <c r="E36"/>
      <c r="F36"/>
      <c r="G36"/>
      <c r="H36"/>
      <c r="I36"/>
    </row>
    <row r="37" spans="1:9" ht="14.25" x14ac:dyDescent="0.2">
      <c r="A37" s="164" t="s">
        <v>73</v>
      </c>
    </row>
    <row r="39" spans="1:9" s="176" customFormat="1" x14ac:dyDescent="0.2">
      <c r="A39" s="145" t="s">
        <v>74</v>
      </c>
      <c r="B39"/>
      <c r="C39"/>
      <c r="D39"/>
      <c r="E39"/>
      <c r="F39"/>
      <c r="G39"/>
      <c r="H39"/>
      <c r="I39"/>
    </row>
    <row r="40" spans="1:9" x14ac:dyDescent="0.2">
      <c r="A40" t="s">
        <v>75</v>
      </c>
    </row>
    <row r="41" spans="1:9" ht="13.5" thickBot="1" x14ac:dyDescent="0.25">
      <c r="A41" t="s">
        <v>76</v>
      </c>
    </row>
    <row r="42" spans="1:9" ht="13.5" thickBot="1" x14ac:dyDescent="0.25">
      <c r="A42" s="395" t="s">
        <v>52</v>
      </c>
      <c r="B42" s="395" t="s">
        <v>77</v>
      </c>
      <c r="C42" s="392" t="s">
        <v>78</v>
      </c>
      <c r="D42" s="394"/>
    </row>
    <row r="43" spans="1:9" ht="13.5" thickBot="1" x14ac:dyDescent="0.25">
      <c r="A43" s="396"/>
      <c r="B43" s="396"/>
      <c r="C43" s="146" t="s">
        <v>54</v>
      </c>
      <c r="D43" s="148" t="s">
        <v>154</v>
      </c>
      <c r="E43" s="140" t="s">
        <v>79</v>
      </c>
      <c r="F43" s="140" t="s">
        <v>45</v>
      </c>
    </row>
    <row r="44" spans="1:9" x14ac:dyDescent="0.2">
      <c r="A44" s="150"/>
      <c r="B44" s="151"/>
      <c r="C44" s="151"/>
      <c r="D44" s="152"/>
    </row>
    <row r="45" spans="1:9" x14ac:dyDescent="0.2">
      <c r="A45" s="153" t="s">
        <v>80</v>
      </c>
      <c r="B45" s="165">
        <v>39630</v>
      </c>
      <c r="C45" s="117">
        <v>3.8</v>
      </c>
      <c r="D45" s="166">
        <v>6.5</v>
      </c>
      <c r="E45">
        <f>$C45*(0.05)</f>
        <v>0.19</v>
      </c>
      <c r="F45">
        <f>C45-E45</f>
        <v>3.61</v>
      </c>
    </row>
    <row r="46" spans="1:9" x14ac:dyDescent="0.2">
      <c r="A46" s="153"/>
      <c r="B46" s="117"/>
      <c r="C46" s="167" t="s">
        <v>81</v>
      </c>
      <c r="D46" s="168" t="s">
        <v>82</v>
      </c>
      <c r="E46">
        <f>2.8*(0.05)</f>
        <v>0.13999999999999999</v>
      </c>
      <c r="F46">
        <f>2.8-E46</f>
        <v>2.6599999999999997</v>
      </c>
    </row>
    <row r="47" spans="1:9" x14ac:dyDescent="0.2">
      <c r="A47" s="153"/>
      <c r="B47" s="165">
        <v>39630</v>
      </c>
      <c r="C47" s="117">
        <v>3.8</v>
      </c>
      <c r="D47" s="166">
        <v>200</v>
      </c>
      <c r="E47">
        <f>$C47*(0.05)</f>
        <v>0.19</v>
      </c>
      <c r="F47">
        <f>C47-E47</f>
        <v>3.61</v>
      </c>
    </row>
    <row r="48" spans="1:9" ht="13.5" thickBot="1" x14ac:dyDescent="0.25">
      <c r="A48" s="158"/>
      <c r="B48" s="160" t="s">
        <v>83</v>
      </c>
      <c r="C48" s="169" t="s">
        <v>81</v>
      </c>
      <c r="D48" s="170" t="s">
        <v>84</v>
      </c>
      <c r="E48">
        <f>2.8*(0.05)</f>
        <v>0.13999999999999999</v>
      </c>
      <c r="F48">
        <f>2.8-E48</f>
        <v>2.6599999999999997</v>
      </c>
    </row>
    <row r="50" spans="1:9" x14ac:dyDescent="0.2">
      <c r="A50" s="145" t="s">
        <v>85</v>
      </c>
    </row>
    <row r="51" spans="1:9" ht="13.5" thickBot="1" x14ac:dyDescent="0.25">
      <c r="A51" t="s">
        <v>86</v>
      </c>
    </row>
    <row r="52" spans="1:9" ht="13.5" customHeight="1" thickBot="1" x14ac:dyDescent="0.25">
      <c r="A52" s="390" t="s">
        <v>87</v>
      </c>
      <c r="B52" s="390" t="s">
        <v>52</v>
      </c>
      <c r="C52" s="390" t="s">
        <v>77</v>
      </c>
      <c r="D52" s="392" t="s">
        <v>53</v>
      </c>
      <c r="E52" s="393"/>
      <c r="F52" s="394"/>
    </row>
    <row r="53" spans="1:9" ht="13.5" thickBot="1" x14ac:dyDescent="0.25">
      <c r="A53" s="391"/>
      <c r="B53" s="391"/>
      <c r="C53" s="391"/>
      <c r="D53" s="146" t="s">
        <v>88</v>
      </c>
      <c r="E53" s="147" t="s">
        <v>154</v>
      </c>
      <c r="F53" s="148" t="s">
        <v>153</v>
      </c>
    </row>
    <row r="54" spans="1:9" x14ac:dyDescent="0.2">
      <c r="A54" s="150"/>
      <c r="B54" s="151"/>
      <c r="C54" s="151"/>
      <c r="D54" s="151"/>
      <c r="E54" s="151"/>
      <c r="F54" s="152"/>
    </row>
    <row r="55" spans="1:9" ht="38.25" x14ac:dyDescent="0.2">
      <c r="A55" s="171" t="s">
        <v>89</v>
      </c>
      <c r="B55" s="172" t="s">
        <v>90</v>
      </c>
      <c r="C55" s="173">
        <v>39630</v>
      </c>
      <c r="D55" s="174">
        <v>2</v>
      </c>
      <c r="E55" s="174">
        <v>4</v>
      </c>
      <c r="F55" s="175">
        <v>1</v>
      </c>
      <c r="G55" s="176"/>
      <c r="H55" s="176"/>
      <c r="I55" s="176"/>
    </row>
    <row r="56" spans="1:9" x14ac:dyDescent="0.2">
      <c r="A56" s="171"/>
      <c r="B56" s="172"/>
      <c r="C56" s="173">
        <v>40544</v>
      </c>
      <c r="D56" s="174">
        <v>1</v>
      </c>
      <c r="E56" s="174">
        <v>2</v>
      </c>
      <c r="F56" s="175">
        <v>0.7</v>
      </c>
      <c r="G56" s="176"/>
      <c r="H56" s="176"/>
      <c r="I56" s="176"/>
    </row>
    <row r="57" spans="1:9" ht="25.5" x14ac:dyDescent="0.2">
      <c r="A57" s="171" t="s">
        <v>91</v>
      </c>
      <c r="B57" s="177" t="s">
        <v>92</v>
      </c>
      <c r="C57" s="173">
        <v>39448</v>
      </c>
      <c r="D57" s="174">
        <v>2</v>
      </c>
      <c r="E57" s="174">
        <v>4</v>
      </c>
      <c r="F57" s="175">
        <v>1</v>
      </c>
    </row>
    <row r="58" spans="1:9" x14ac:dyDescent="0.2">
      <c r="A58" s="153"/>
      <c r="B58" s="177"/>
      <c r="C58" s="173">
        <v>40360</v>
      </c>
      <c r="D58" s="174">
        <v>1</v>
      </c>
      <c r="E58" s="174">
        <v>2</v>
      </c>
      <c r="F58" s="175">
        <v>0.7</v>
      </c>
    </row>
    <row r="59" spans="1:9" ht="51" x14ac:dyDescent="0.2">
      <c r="A59" s="171" t="s">
        <v>93</v>
      </c>
      <c r="B59" s="172" t="s">
        <v>94</v>
      </c>
      <c r="C59" s="173">
        <v>39264</v>
      </c>
      <c r="D59" s="174">
        <v>2</v>
      </c>
      <c r="E59" s="174">
        <v>4</v>
      </c>
      <c r="F59" s="175">
        <v>1</v>
      </c>
      <c r="G59" s="176"/>
      <c r="H59" s="176"/>
      <c r="I59" s="176"/>
    </row>
    <row r="60" spans="1:9" x14ac:dyDescent="0.2">
      <c r="A60" s="171" t="s">
        <v>95</v>
      </c>
      <c r="B60" s="177" t="s">
        <v>96</v>
      </c>
      <c r="C60" s="173">
        <v>39814</v>
      </c>
      <c r="D60" s="178">
        <v>10</v>
      </c>
      <c r="E60" s="178">
        <v>387</v>
      </c>
      <c r="F60" s="179" t="s">
        <v>97</v>
      </c>
    </row>
    <row r="61" spans="1:9" ht="13.5" thickBot="1" x14ac:dyDescent="0.25">
      <c r="A61" s="158"/>
      <c r="B61" s="180" t="s">
        <v>98</v>
      </c>
      <c r="C61" s="181"/>
      <c r="D61" s="182">
        <v>2</v>
      </c>
      <c r="E61" s="182">
        <v>4</v>
      </c>
      <c r="F61" s="183">
        <v>1</v>
      </c>
    </row>
    <row r="62" spans="1:9" x14ac:dyDescent="0.2">
      <c r="D62" s="76"/>
      <c r="E62" s="76"/>
      <c r="F62" s="76"/>
    </row>
  </sheetData>
  <mergeCells count="20">
    <mergeCell ref="A3:I3"/>
    <mergeCell ref="E4:H4"/>
    <mergeCell ref="A7:I7"/>
    <mergeCell ref="E5:H5"/>
    <mergeCell ref="D23:F23"/>
    <mergeCell ref="A20:A21"/>
    <mergeCell ref="C20:E20"/>
    <mergeCell ref="E6:I6"/>
    <mergeCell ref="E8:I8"/>
    <mergeCell ref="E9:I9"/>
    <mergeCell ref="E10:I10"/>
    <mergeCell ref="A52:A53"/>
    <mergeCell ref="B52:B53"/>
    <mergeCell ref="C52:C53"/>
    <mergeCell ref="D52:F52"/>
    <mergeCell ref="A27:A28"/>
    <mergeCell ref="B27:D27"/>
    <mergeCell ref="A42:A43"/>
    <mergeCell ref="B42:B43"/>
    <mergeCell ref="C42:D42"/>
  </mergeCells>
  <phoneticPr fontId="5" type="noConversion"/>
  <hyperlinks>
    <hyperlink ref="B23" r:id="rId1"/>
  </hyperlinks>
  <pageMargins left="0.75" right="0.75" top="1" bottom="1" header="0.5" footer="0.5"/>
  <pageSetup orientation="portrait" r:id="rId2"/>
  <headerFooter alignWithMargins="0"/>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J64"/>
  <sheetViews>
    <sheetView workbookViewId="0"/>
  </sheetViews>
  <sheetFormatPr defaultRowHeight="12.75" x14ac:dyDescent="0.2"/>
  <cols>
    <col min="1" max="1" width="12" customWidth="1"/>
    <col min="2" max="2" width="29.140625" bestFit="1" customWidth="1"/>
    <col min="5" max="5" width="14.85546875" customWidth="1"/>
    <col min="6" max="6" width="45.7109375" style="22" customWidth="1"/>
    <col min="7" max="7" width="46.28515625" style="22" customWidth="1"/>
    <col min="10" max="10" width="86.28515625" customWidth="1"/>
  </cols>
  <sheetData>
    <row r="2" spans="1:10" x14ac:dyDescent="0.2">
      <c r="D2" s="50"/>
    </row>
    <row r="4" spans="1:10" ht="13.5" thickBot="1" x14ac:dyDescent="0.25">
      <c r="A4" s="6" t="s">
        <v>128</v>
      </c>
      <c r="E4" s="6" t="s">
        <v>346</v>
      </c>
    </row>
    <row r="5" spans="1:10" ht="13.5" thickBot="1" x14ac:dyDescent="0.25">
      <c r="A5" s="4" t="s">
        <v>409</v>
      </c>
      <c r="B5" s="4" t="s">
        <v>410</v>
      </c>
      <c r="E5" s="14" t="s">
        <v>409</v>
      </c>
      <c r="F5" s="15" t="s">
        <v>218</v>
      </c>
      <c r="G5" s="15" t="s">
        <v>218</v>
      </c>
      <c r="I5" s="23" t="s">
        <v>24</v>
      </c>
      <c r="J5" s="24" t="s">
        <v>25</v>
      </c>
    </row>
    <row r="6" spans="1:10" ht="25.5" x14ac:dyDescent="0.2">
      <c r="A6" s="3" t="s">
        <v>194</v>
      </c>
      <c r="B6" s="8" t="s">
        <v>191</v>
      </c>
      <c r="E6" s="16" t="s">
        <v>219</v>
      </c>
      <c r="F6" s="19" t="s">
        <v>333</v>
      </c>
      <c r="G6" s="17" t="s">
        <v>220</v>
      </c>
      <c r="I6" s="18" t="s">
        <v>26</v>
      </c>
      <c r="J6" s="25" t="s">
        <v>27</v>
      </c>
    </row>
    <row r="7" spans="1:10" ht="25.5" x14ac:dyDescent="0.2">
      <c r="A7" s="3" t="s">
        <v>184</v>
      </c>
      <c r="B7" s="2" t="s">
        <v>183</v>
      </c>
      <c r="E7" s="18" t="s">
        <v>221</v>
      </c>
      <c r="F7" s="19" t="s">
        <v>333</v>
      </c>
      <c r="G7" s="19" t="s">
        <v>222</v>
      </c>
      <c r="I7" s="18" t="s">
        <v>28</v>
      </c>
      <c r="J7" s="25" t="s">
        <v>29</v>
      </c>
    </row>
    <row r="8" spans="1:10" ht="25.5" x14ac:dyDescent="0.2">
      <c r="A8" s="3" t="s">
        <v>193</v>
      </c>
      <c r="B8" s="8" t="s">
        <v>417</v>
      </c>
      <c r="E8" s="18" t="s">
        <v>223</v>
      </c>
      <c r="F8" s="19" t="s">
        <v>333</v>
      </c>
      <c r="G8" s="19" t="s">
        <v>224</v>
      </c>
      <c r="I8" s="18" t="s">
        <v>30</v>
      </c>
      <c r="J8" s="25" t="s">
        <v>31</v>
      </c>
    </row>
    <row r="9" spans="1:10" ht="25.5" x14ac:dyDescent="0.2">
      <c r="A9" s="3" t="s">
        <v>197</v>
      </c>
      <c r="B9" s="8" t="s">
        <v>187</v>
      </c>
      <c r="E9" s="18" t="s">
        <v>225</v>
      </c>
      <c r="F9" s="19" t="s">
        <v>333</v>
      </c>
      <c r="G9" s="19" t="s">
        <v>226</v>
      </c>
      <c r="I9" s="18" t="s">
        <v>32</v>
      </c>
      <c r="J9" s="25" t="s">
        <v>337</v>
      </c>
    </row>
    <row r="10" spans="1:10" ht="25.5" x14ac:dyDescent="0.2">
      <c r="A10" s="3" t="s">
        <v>199</v>
      </c>
      <c r="B10" s="8" t="s">
        <v>349</v>
      </c>
      <c r="E10" s="18" t="s">
        <v>227</v>
      </c>
      <c r="F10" s="19" t="s">
        <v>333</v>
      </c>
      <c r="G10" s="19" t="s">
        <v>228</v>
      </c>
      <c r="I10" s="18" t="s">
        <v>338</v>
      </c>
      <c r="J10" s="25" t="s">
        <v>339</v>
      </c>
    </row>
    <row r="11" spans="1:10" ht="25.5" x14ac:dyDescent="0.2">
      <c r="A11" s="3" t="s">
        <v>195</v>
      </c>
      <c r="B11" s="8" t="s">
        <v>351</v>
      </c>
      <c r="E11" s="18" t="s">
        <v>229</v>
      </c>
      <c r="F11" s="19" t="s">
        <v>333</v>
      </c>
      <c r="G11" s="19" t="s">
        <v>230</v>
      </c>
      <c r="I11" s="18" t="s">
        <v>340</v>
      </c>
      <c r="J11" s="25" t="s">
        <v>341</v>
      </c>
    </row>
    <row r="12" spans="1:10" ht="25.5" x14ac:dyDescent="0.2">
      <c r="A12" s="3" t="s">
        <v>404</v>
      </c>
      <c r="B12" s="8" t="s">
        <v>405</v>
      </c>
      <c r="E12" s="18" t="s">
        <v>231</v>
      </c>
      <c r="F12" s="19" t="s">
        <v>333</v>
      </c>
      <c r="G12" s="19" t="s">
        <v>232</v>
      </c>
      <c r="I12" s="18" t="s">
        <v>342</v>
      </c>
      <c r="J12" s="25" t="s">
        <v>343</v>
      </c>
    </row>
    <row r="13" spans="1:10" ht="26.25" thickBot="1" x14ac:dyDescent="0.25">
      <c r="A13" s="3" t="s">
        <v>407</v>
      </c>
      <c r="B13" s="8" t="s">
        <v>406</v>
      </c>
      <c r="E13" s="18" t="s">
        <v>233</v>
      </c>
      <c r="F13" s="19" t="s">
        <v>350</v>
      </c>
      <c r="G13" s="19" t="s">
        <v>234</v>
      </c>
      <c r="I13" s="20" t="s">
        <v>344</v>
      </c>
      <c r="J13" s="26" t="s">
        <v>345</v>
      </c>
    </row>
    <row r="14" spans="1:10" ht="25.5" x14ac:dyDescent="0.2">
      <c r="A14" s="3" t="s">
        <v>352</v>
      </c>
      <c r="B14" s="8" t="s">
        <v>353</v>
      </c>
      <c r="E14" s="18" t="s">
        <v>235</v>
      </c>
      <c r="F14" s="19" t="s">
        <v>376</v>
      </c>
      <c r="G14" s="19" t="s">
        <v>236</v>
      </c>
    </row>
    <row r="15" spans="1:10" ht="25.5" x14ac:dyDescent="0.2">
      <c r="A15" s="3" t="s">
        <v>354</v>
      </c>
      <c r="B15" s="8" t="s">
        <v>355</v>
      </c>
      <c r="E15" s="18" t="s">
        <v>237</v>
      </c>
      <c r="F15" s="19" t="s">
        <v>377</v>
      </c>
      <c r="G15" s="19" t="s">
        <v>238</v>
      </c>
    </row>
    <row r="16" spans="1:10" ht="25.5" x14ac:dyDescent="0.2">
      <c r="A16" s="3" t="s">
        <v>200</v>
      </c>
      <c r="B16" s="8" t="s">
        <v>188</v>
      </c>
      <c r="E16" s="18" t="s">
        <v>239</v>
      </c>
      <c r="F16" s="19" t="s">
        <v>378</v>
      </c>
      <c r="G16" s="19" t="s">
        <v>240</v>
      </c>
    </row>
    <row r="17" spans="1:7" ht="25.5" x14ac:dyDescent="0.2">
      <c r="A17" s="3" t="s">
        <v>117</v>
      </c>
      <c r="B17" s="8" t="s">
        <v>118</v>
      </c>
      <c r="E17" s="18" t="s">
        <v>241</v>
      </c>
      <c r="F17" s="19" t="s">
        <v>379</v>
      </c>
      <c r="G17" s="19" t="s">
        <v>242</v>
      </c>
    </row>
    <row r="18" spans="1:7" ht="38.25" x14ac:dyDescent="0.2">
      <c r="A18" s="3" t="s">
        <v>201</v>
      </c>
      <c r="B18" s="8" t="s">
        <v>189</v>
      </c>
      <c r="E18" s="18" t="s">
        <v>243</v>
      </c>
      <c r="F18" s="19" t="s">
        <v>380</v>
      </c>
      <c r="G18" s="19" t="s">
        <v>244</v>
      </c>
    </row>
    <row r="19" spans="1:7" ht="38.25" x14ac:dyDescent="0.2">
      <c r="A19" s="3" t="s">
        <v>202</v>
      </c>
      <c r="B19" s="8" t="s">
        <v>190</v>
      </c>
      <c r="E19" s="18" t="s">
        <v>245</v>
      </c>
      <c r="F19" s="19" t="s">
        <v>381</v>
      </c>
      <c r="G19" s="19" t="s">
        <v>246</v>
      </c>
    </row>
    <row r="20" spans="1:7" ht="38.25" x14ac:dyDescent="0.2">
      <c r="A20" s="3" t="s">
        <v>356</v>
      </c>
      <c r="B20" s="8" t="s">
        <v>357</v>
      </c>
      <c r="E20" s="18" t="s">
        <v>247</v>
      </c>
      <c r="F20" s="19" t="s">
        <v>382</v>
      </c>
      <c r="G20" s="19" t="s">
        <v>248</v>
      </c>
    </row>
    <row r="21" spans="1:7" ht="25.5" x14ac:dyDescent="0.2">
      <c r="A21" s="3" t="s">
        <v>358</v>
      </c>
      <c r="B21" s="8" t="s">
        <v>113</v>
      </c>
      <c r="E21" s="18" t="s">
        <v>249</v>
      </c>
      <c r="F21" s="19" t="s">
        <v>383</v>
      </c>
      <c r="G21" s="19" t="s">
        <v>250</v>
      </c>
    </row>
    <row r="22" spans="1:7" ht="25.5" x14ac:dyDescent="0.2">
      <c r="A22" s="3" t="s">
        <v>204</v>
      </c>
      <c r="B22" s="8" t="s">
        <v>416</v>
      </c>
      <c r="E22" s="18" t="s">
        <v>251</v>
      </c>
      <c r="F22" s="19" t="s">
        <v>333</v>
      </c>
      <c r="G22" s="19" t="s">
        <v>252</v>
      </c>
    </row>
    <row r="23" spans="1:7" ht="25.5" x14ac:dyDescent="0.2">
      <c r="A23" s="3" t="s">
        <v>205</v>
      </c>
      <c r="B23" s="8" t="s">
        <v>415</v>
      </c>
      <c r="E23" s="18" t="s">
        <v>253</v>
      </c>
      <c r="F23" s="19" t="s">
        <v>384</v>
      </c>
      <c r="G23" s="19" t="s">
        <v>254</v>
      </c>
    </row>
    <row r="24" spans="1:7" ht="25.5" x14ac:dyDescent="0.2">
      <c r="A24" s="3" t="s">
        <v>121</v>
      </c>
      <c r="B24" s="8" t="s">
        <v>122</v>
      </c>
      <c r="E24" s="18" t="s">
        <v>255</v>
      </c>
      <c r="F24" s="28" t="s">
        <v>350</v>
      </c>
      <c r="G24" s="19" t="s">
        <v>99</v>
      </c>
    </row>
    <row r="25" spans="1:7" ht="38.25" x14ac:dyDescent="0.2">
      <c r="A25" s="3" t="s">
        <v>123</v>
      </c>
      <c r="B25" s="8" t="s">
        <v>124</v>
      </c>
      <c r="E25" s="18" t="s">
        <v>100</v>
      </c>
      <c r="F25" s="19" t="s">
        <v>385</v>
      </c>
      <c r="G25" s="19" t="s">
        <v>101</v>
      </c>
    </row>
    <row r="26" spans="1:7" ht="38.25" x14ac:dyDescent="0.2">
      <c r="A26" s="3" t="s">
        <v>127</v>
      </c>
      <c r="B26" s="8" t="s">
        <v>414</v>
      </c>
      <c r="E26" s="18" t="s">
        <v>102</v>
      </c>
      <c r="F26" s="19" t="s">
        <v>386</v>
      </c>
      <c r="G26" s="19" t="s">
        <v>103</v>
      </c>
    </row>
    <row r="27" spans="1:7" ht="38.25" x14ac:dyDescent="0.2">
      <c r="A27" s="3" t="s">
        <v>196</v>
      </c>
      <c r="B27" s="8" t="s">
        <v>145</v>
      </c>
      <c r="E27" s="18" t="s">
        <v>104</v>
      </c>
      <c r="F27" s="19" t="s">
        <v>387</v>
      </c>
      <c r="G27" s="19" t="s">
        <v>105</v>
      </c>
    </row>
    <row r="28" spans="1:7" ht="38.25" x14ac:dyDescent="0.2">
      <c r="A28" s="3" t="s">
        <v>198</v>
      </c>
      <c r="B28" s="8" t="s">
        <v>186</v>
      </c>
      <c r="E28" s="18" t="s">
        <v>106</v>
      </c>
      <c r="F28" s="19" t="s">
        <v>388</v>
      </c>
      <c r="G28" s="19" t="s">
        <v>107</v>
      </c>
    </row>
    <row r="29" spans="1:7" ht="25.5" x14ac:dyDescent="0.2">
      <c r="A29" s="11" t="s">
        <v>206</v>
      </c>
      <c r="B29" s="8" t="s">
        <v>207</v>
      </c>
      <c r="E29" s="18" t="s">
        <v>308</v>
      </c>
      <c r="F29" s="19" t="s">
        <v>389</v>
      </c>
      <c r="G29" s="19" t="s">
        <v>309</v>
      </c>
    </row>
    <row r="30" spans="1:7" ht="25.5" x14ac:dyDescent="0.2">
      <c r="A30" s="3" t="s">
        <v>306</v>
      </c>
      <c r="B30" s="2" t="s">
        <v>305</v>
      </c>
      <c r="E30" s="18" t="s">
        <v>310</v>
      </c>
      <c r="F30" s="19" t="s">
        <v>34</v>
      </c>
      <c r="G30" s="19" t="s">
        <v>311</v>
      </c>
    </row>
    <row r="31" spans="1:7" ht="38.25" x14ac:dyDescent="0.2">
      <c r="A31" s="64" t="s">
        <v>115</v>
      </c>
      <c r="B31" s="8" t="s">
        <v>114</v>
      </c>
      <c r="E31" s="18" t="s">
        <v>312</v>
      </c>
      <c r="F31" s="19" t="s">
        <v>319</v>
      </c>
      <c r="G31" s="19" t="s">
        <v>313</v>
      </c>
    </row>
    <row r="32" spans="1:7" ht="38.25" x14ac:dyDescent="0.2">
      <c r="A32" s="64" t="s">
        <v>126</v>
      </c>
      <c r="B32" s="8" t="s">
        <v>116</v>
      </c>
      <c r="E32" s="18" t="s">
        <v>314</v>
      </c>
      <c r="F32" s="19" t="s">
        <v>319</v>
      </c>
      <c r="G32" s="19" t="s">
        <v>315</v>
      </c>
    </row>
    <row r="33" spans="1:7" ht="25.5" x14ac:dyDescent="0.2">
      <c r="A33" s="3" t="s">
        <v>182</v>
      </c>
      <c r="B33" s="2" t="s">
        <v>181</v>
      </c>
      <c r="E33" s="18" t="s">
        <v>316</v>
      </c>
      <c r="F33" s="19" t="s">
        <v>35</v>
      </c>
      <c r="G33" s="19" t="s">
        <v>317</v>
      </c>
    </row>
    <row r="34" spans="1:7" ht="25.5" x14ac:dyDescent="0.2">
      <c r="A34" s="18" t="s">
        <v>130</v>
      </c>
      <c r="B34" s="2" t="s">
        <v>347</v>
      </c>
      <c r="E34" s="18" t="s">
        <v>0</v>
      </c>
      <c r="F34" s="19" t="s">
        <v>36</v>
      </c>
      <c r="G34" s="19" t="s">
        <v>1</v>
      </c>
    </row>
    <row r="35" spans="1:7" ht="25.5" x14ac:dyDescent="0.2">
      <c r="A35" s="11" t="s">
        <v>213</v>
      </c>
      <c r="B35" s="8" t="s">
        <v>214</v>
      </c>
      <c r="E35" s="18" t="s">
        <v>2</v>
      </c>
      <c r="F35" s="19" t="s">
        <v>37</v>
      </c>
      <c r="G35" s="19" t="s">
        <v>3</v>
      </c>
    </row>
    <row r="36" spans="1:7" ht="38.25" x14ac:dyDescent="0.2">
      <c r="A36" s="116" t="s">
        <v>156</v>
      </c>
      <c r="B36" s="8" t="s">
        <v>157</v>
      </c>
      <c r="E36" s="18" t="s">
        <v>4</v>
      </c>
      <c r="F36" s="19" t="s">
        <v>319</v>
      </c>
      <c r="G36" s="19" t="s">
        <v>5</v>
      </c>
    </row>
    <row r="37" spans="1:7" ht="51" x14ac:dyDescent="0.2">
      <c r="E37" s="18" t="s">
        <v>6</v>
      </c>
      <c r="F37" s="19" t="s">
        <v>319</v>
      </c>
      <c r="G37" s="19" t="s">
        <v>7</v>
      </c>
    </row>
    <row r="38" spans="1:7" ht="51" x14ac:dyDescent="0.2">
      <c r="A38" s="12"/>
      <c r="E38" s="18" t="s">
        <v>8</v>
      </c>
      <c r="F38" s="19" t="s">
        <v>319</v>
      </c>
      <c r="G38" s="19" t="s">
        <v>9</v>
      </c>
    </row>
    <row r="39" spans="1:7" ht="38.25" x14ac:dyDescent="0.2">
      <c r="A39" s="5" t="s">
        <v>203</v>
      </c>
      <c r="E39" s="18" t="s">
        <v>10</v>
      </c>
      <c r="F39" s="19" t="s">
        <v>319</v>
      </c>
      <c r="G39" s="19" t="s">
        <v>256</v>
      </c>
    </row>
    <row r="40" spans="1:7" ht="38.25" x14ac:dyDescent="0.2">
      <c r="A40" s="4" t="s">
        <v>409</v>
      </c>
      <c r="B40" s="4" t="s">
        <v>410</v>
      </c>
      <c r="E40" s="18" t="s">
        <v>257</v>
      </c>
      <c r="F40" s="19" t="s">
        <v>38</v>
      </c>
      <c r="G40" s="19" t="s">
        <v>258</v>
      </c>
    </row>
    <row r="41" spans="1:7" ht="25.5" x14ac:dyDescent="0.2">
      <c r="A41" s="3" t="s">
        <v>178</v>
      </c>
      <c r="B41" s="2" t="s">
        <v>177</v>
      </c>
      <c r="E41" s="18" t="s">
        <v>259</v>
      </c>
      <c r="F41" s="19" t="s">
        <v>39</v>
      </c>
      <c r="G41" s="19" t="s">
        <v>260</v>
      </c>
    </row>
    <row r="42" spans="1:7" ht="25.5" x14ac:dyDescent="0.2">
      <c r="A42" s="3" t="s">
        <v>176</v>
      </c>
      <c r="B42" s="2" t="s">
        <v>175</v>
      </c>
      <c r="E42" s="18" t="s">
        <v>261</v>
      </c>
      <c r="F42" s="19" t="s">
        <v>40</v>
      </c>
      <c r="G42" s="19" t="s">
        <v>262</v>
      </c>
    </row>
    <row r="43" spans="1:7" ht="38.25" x14ac:dyDescent="0.2">
      <c r="A43" s="3" t="s">
        <v>174</v>
      </c>
      <c r="B43" s="2" t="s">
        <v>173</v>
      </c>
      <c r="E43" s="18" t="s">
        <v>263</v>
      </c>
      <c r="F43" s="19" t="s">
        <v>41</v>
      </c>
      <c r="G43" s="19" t="s">
        <v>264</v>
      </c>
    </row>
    <row r="44" spans="1:7" ht="25.5" x14ac:dyDescent="0.2">
      <c r="A44" s="3" t="s">
        <v>172</v>
      </c>
      <c r="B44" s="2" t="s">
        <v>171</v>
      </c>
      <c r="E44" s="18" t="s">
        <v>265</v>
      </c>
      <c r="F44" s="19" t="s">
        <v>42</v>
      </c>
      <c r="G44" s="19" t="s">
        <v>266</v>
      </c>
    </row>
    <row r="45" spans="1:7" ht="38.25" x14ac:dyDescent="0.2">
      <c r="A45" s="3" t="s">
        <v>170</v>
      </c>
      <c r="B45" s="2" t="s">
        <v>307</v>
      </c>
      <c r="E45" s="18" t="s">
        <v>267</v>
      </c>
      <c r="F45" s="19" t="s">
        <v>318</v>
      </c>
      <c r="G45" s="19" t="s">
        <v>268</v>
      </c>
    </row>
    <row r="46" spans="1:7" ht="25.5" x14ac:dyDescent="0.2">
      <c r="A46" s="3" t="s">
        <v>304</v>
      </c>
      <c r="B46" s="2" t="s">
        <v>303</v>
      </c>
      <c r="E46" s="18" t="s">
        <v>269</v>
      </c>
      <c r="F46" s="19" t="s">
        <v>322</v>
      </c>
      <c r="G46" s="19" t="s">
        <v>270</v>
      </c>
    </row>
    <row r="47" spans="1:7" ht="25.5" x14ac:dyDescent="0.2">
      <c r="A47" s="3" t="s">
        <v>302</v>
      </c>
      <c r="B47" s="2" t="s">
        <v>301</v>
      </c>
      <c r="E47" s="18" t="s">
        <v>271</v>
      </c>
      <c r="F47" s="19" t="s">
        <v>322</v>
      </c>
      <c r="G47" s="19" t="s">
        <v>272</v>
      </c>
    </row>
    <row r="48" spans="1:7" ht="25.5" x14ac:dyDescent="0.2">
      <c r="A48" s="3" t="s">
        <v>300</v>
      </c>
      <c r="B48" s="2" t="s">
        <v>299</v>
      </c>
      <c r="E48" s="18" t="s">
        <v>273</v>
      </c>
      <c r="F48" s="19" t="s">
        <v>322</v>
      </c>
      <c r="G48" s="19" t="s">
        <v>274</v>
      </c>
    </row>
    <row r="49" spans="1:7" ht="25.5" x14ac:dyDescent="0.2">
      <c r="A49" s="3" t="s">
        <v>298</v>
      </c>
      <c r="B49" s="2" t="s">
        <v>297</v>
      </c>
      <c r="E49" s="18" t="s">
        <v>275</v>
      </c>
      <c r="F49" s="19" t="s">
        <v>321</v>
      </c>
      <c r="G49" s="19" t="s">
        <v>276</v>
      </c>
    </row>
    <row r="50" spans="1:7" ht="25.5" x14ac:dyDescent="0.2">
      <c r="A50" s="3" t="s">
        <v>296</v>
      </c>
      <c r="B50" s="2" t="s">
        <v>295</v>
      </c>
      <c r="E50" s="18" t="s">
        <v>277</v>
      </c>
      <c r="F50" s="28" t="s">
        <v>350</v>
      </c>
      <c r="G50" s="19" t="s">
        <v>278</v>
      </c>
    </row>
    <row r="51" spans="1:7" ht="25.5" x14ac:dyDescent="0.2">
      <c r="A51" s="3" t="s">
        <v>294</v>
      </c>
      <c r="B51" s="2" t="s">
        <v>293</v>
      </c>
      <c r="E51" s="18" t="s">
        <v>279</v>
      </c>
      <c r="F51" s="28" t="s">
        <v>350</v>
      </c>
      <c r="G51" s="19" t="s">
        <v>278</v>
      </c>
    </row>
    <row r="52" spans="1:7" ht="25.5" x14ac:dyDescent="0.2">
      <c r="A52" s="3" t="s">
        <v>292</v>
      </c>
      <c r="B52" s="2" t="s">
        <v>291</v>
      </c>
      <c r="E52" s="18" t="s">
        <v>280</v>
      </c>
      <c r="F52" s="28" t="s">
        <v>350</v>
      </c>
      <c r="G52" s="19" t="s">
        <v>278</v>
      </c>
    </row>
    <row r="53" spans="1:7" ht="25.5" x14ac:dyDescent="0.2">
      <c r="A53" s="3" t="s">
        <v>180</v>
      </c>
      <c r="B53" s="2" t="s">
        <v>179</v>
      </c>
      <c r="E53" s="18" t="s">
        <v>281</v>
      </c>
      <c r="F53" s="28" t="s">
        <v>350</v>
      </c>
      <c r="G53" s="19" t="s">
        <v>278</v>
      </c>
    </row>
    <row r="54" spans="1:7" ht="25.5" x14ac:dyDescent="0.2">
      <c r="A54" s="3" t="s">
        <v>290</v>
      </c>
      <c r="B54" s="2" t="s">
        <v>422</v>
      </c>
      <c r="E54" s="18" t="s">
        <v>282</v>
      </c>
      <c r="F54" s="28" t="s">
        <v>350</v>
      </c>
      <c r="G54" s="19" t="s">
        <v>278</v>
      </c>
    </row>
    <row r="55" spans="1:7" ht="25.5" x14ac:dyDescent="0.2">
      <c r="A55" s="3" t="s">
        <v>306</v>
      </c>
      <c r="B55" s="2" t="s">
        <v>305</v>
      </c>
      <c r="E55" s="18" t="s">
        <v>283</v>
      </c>
      <c r="F55" s="28" t="s">
        <v>350</v>
      </c>
      <c r="G55" s="19" t="s">
        <v>284</v>
      </c>
    </row>
    <row r="56" spans="1:7" ht="51" x14ac:dyDescent="0.2">
      <c r="A56" s="3" t="s">
        <v>182</v>
      </c>
      <c r="B56" s="2" t="s">
        <v>181</v>
      </c>
      <c r="E56" s="18" t="s">
        <v>285</v>
      </c>
      <c r="F56" s="19" t="s">
        <v>320</v>
      </c>
      <c r="G56" s="19" t="s">
        <v>286</v>
      </c>
    </row>
    <row r="57" spans="1:7" ht="51" x14ac:dyDescent="0.2">
      <c r="A57" s="3" t="s">
        <v>421</v>
      </c>
      <c r="B57" s="2" t="s">
        <v>420</v>
      </c>
      <c r="E57" s="18" t="s">
        <v>287</v>
      </c>
      <c r="F57" s="19" t="s">
        <v>320</v>
      </c>
      <c r="G57" s="19" t="s">
        <v>288</v>
      </c>
    </row>
    <row r="58" spans="1:7" ht="51" x14ac:dyDescent="0.2">
      <c r="A58" s="3" t="s">
        <v>419</v>
      </c>
      <c r="B58" s="2" t="s">
        <v>418</v>
      </c>
      <c r="E58" s="18" t="s">
        <v>289</v>
      </c>
      <c r="F58" s="19" t="s">
        <v>320</v>
      </c>
      <c r="G58" s="19" t="s">
        <v>11</v>
      </c>
    </row>
    <row r="59" spans="1:7" ht="51" x14ac:dyDescent="0.2">
      <c r="E59" s="18" t="s">
        <v>12</v>
      </c>
      <c r="F59" s="19" t="s">
        <v>320</v>
      </c>
      <c r="G59" s="19" t="s">
        <v>13</v>
      </c>
    </row>
    <row r="60" spans="1:7" ht="51" x14ac:dyDescent="0.2">
      <c r="E60" s="18" t="s">
        <v>14</v>
      </c>
      <c r="F60" s="19" t="s">
        <v>320</v>
      </c>
      <c r="G60" s="19" t="s">
        <v>15</v>
      </c>
    </row>
    <row r="61" spans="1:7" ht="51" x14ac:dyDescent="0.2">
      <c r="E61" s="18" t="s">
        <v>16</v>
      </c>
      <c r="F61" s="19" t="s">
        <v>320</v>
      </c>
      <c r="G61" s="19" t="s">
        <v>17</v>
      </c>
    </row>
    <row r="62" spans="1:7" ht="51" x14ac:dyDescent="0.2">
      <c r="E62" s="18" t="s">
        <v>18</v>
      </c>
      <c r="F62" s="19" t="s">
        <v>320</v>
      </c>
      <c r="G62" s="19" t="s">
        <v>19</v>
      </c>
    </row>
    <row r="63" spans="1:7" ht="51" x14ac:dyDescent="0.2">
      <c r="E63" s="18" t="s">
        <v>20</v>
      </c>
      <c r="F63" s="19" t="s">
        <v>320</v>
      </c>
      <c r="G63" s="19" t="s">
        <v>21</v>
      </c>
    </row>
    <row r="64" spans="1:7" ht="51.75" thickBot="1" x14ac:dyDescent="0.25">
      <c r="E64" s="20" t="s">
        <v>22</v>
      </c>
      <c r="F64" s="19" t="s">
        <v>320</v>
      </c>
      <c r="G64" s="21" t="s">
        <v>23</v>
      </c>
    </row>
  </sheetData>
  <autoFilter ref="E5:G64"/>
  <phoneticPr fontId="5" type="noConversion"/>
  <pageMargins left="0.75" right="0.75" top="1" bottom="1" header="0.5" footer="0.5"/>
  <pageSetup orientation="portrait" r:id="rId1"/>
  <headerFooter alignWithMargins="0">
    <oddFooter>&amp;L&amp;8Q:\IPAMS\Colorado\DJ_basin\baseline_emiss\DJ_basin_emission_summary_013008.xls:SCC_xref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J26"/>
  <sheetViews>
    <sheetView workbookViewId="0"/>
  </sheetViews>
  <sheetFormatPr defaultRowHeight="12.75" x14ac:dyDescent="0.2"/>
  <sheetData>
    <row r="2" spans="1:10" x14ac:dyDescent="0.2">
      <c r="A2" s="50"/>
    </row>
    <row r="5" spans="1:10" x14ac:dyDescent="0.2">
      <c r="A5" s="38" t="s">
        <v>138</v>
      </c>
      <c r="B5" s="12" t="s">
        <v>131</v>
      </c>
      <c r="C5" s="10" t="str">
        <f>A5</f>
        <v>08029</v>
      </c>
      <c r="D5" s="10" t="str">
        <f t="shared" ref="D5:D12" si="0">A5</f>
        <v>08029</v>
      </c>
      <c r="E5" s="10"/>
      <c r="F5" s="12"/>
      <c r="G5" s="12"/>
    </row>
    <row r="6" spans="1:10" x14ac:dyDescent="0.2">
      <c r="A6" s="38" t="s">
        <v>139</v>
      </c>
      <c r="B6" s="12" t="s">
        <v>132</v>
      </c>
      <c r="C6" s="10" t="str">
        <f t="shared" ref="C6:C12" si="1">A6</f>
        <v>08045</v>
      </c>
      <c r="D6" s="10" t="str">
        <f t="shared" si="0"/>
        <v>08045</v>
      </c>
      <c r="E6" s="10"/>
      <c r="F6" s="12"/>
      <c r="G6" s="12"/>
      <c r="H6" s="12"/>
      <c r="I6" s="12"/>
      <c r="J6" s="12"/>
    </row>
    <row r="7" spans="1:10" x14ac:dyDescent="0.2">
      <c r="A7" s="38" t="s">
        <v>140</v>
      </c>
      <c r="B7" s="12" t="s">
        <v>133</v>
      </c>
      <c r="C7" s="10" t="str">
        <f t="shared" si="1"/>
        <v>08051</v>
      </c>
      <c r="D7" s="10" t="str">
        <f t="shared" si="0"/>
        <v>08051</v>
      </c>
      <c r="E7" s="10"/>
      <c r="F7" s="12"/>
      <c r="G7" s="12"/>
      <c r="H7" s="12"/>
      <c r="I7" s="12"/>
    </row>
    <row r="8" spans="1:10" x14ac:dyDescent="0.2">
      <c r="A8" s="38" t="s">
        <v>141</v>
      </c>
      <c r="B8" s="12" t="s">
        <v>134</v>
      </c>
      <c r="C8" s="10" t="str">
        <f t="shared" si="1"/>
        <v>08077</v>
      </c>
      <c r="D8" s="10" t="str">
        <f t="shared" si="0"/>
        <v>08077</v>
      </c>
      <c r="E8" s="10"/>
      <c r="F8" s="12"/>
      <c r="G8" s="12"/>
      <c r="H8" s="12"/>
      <c r="I8" s="12"/>
      <c r="J8" s="12"/>
    </row>
    <row r="9" spans="1:10" x14ac:dyDescent="0.2">
      <c r="A9" s="38" t="s">
        <v>142</v>
      </c>
      <c r="B9" s="12" t="s">
        <v>135</v>
      </c>
      <c r="C9" s="10" t="str">
        <f t="shared" si="1"/>
        <v>08081</v>
      </c>
      <c r="D9" s="10" t="str">
        <f t="shared" si="0"/>
        <v>08081</v>
      </c>
      <c r="E9" s="10"/>
      <c r="F9" s="12"/>
      <c r="G9" s="12"/>
      <c r="H9" s="12"/>
      <c r="I9" s="12"/>
      <c r="J9" s="12"/>
    </row>
    <row r="10" spans="1:10" x14ac:dyDescent="0.2">
      <c r="A10" s="38" t="s">
        <v>143</v>
      </c>
      <c r="B10" s="12" t="s">
        <v>136</v>
      </c>
      <c r="C10" s="10" t="str">
        <f t="shared" si="1"/>
        <v>08103</v>
      </c>
      <c r="D10" s="10" t="str">
        <f t="shared" si="0"/>
        <v>08103</v>
      </c>
      <c r="E10" s="10"/>
      <c r="F10" s="74"/>
      <c r="G10" s="74"/>
      <c r="H10" s="12"/>
      <c r="I10" s="12"/>
    </row>
    <row r="11" spans="1:10" x14ac:dyDescent="0.2">
      <c r="A11" s="79" t="s">
        <v>408</v>
      </c>
      <c r="B11" s="12" t="s">
        <v>43</v>
      </c>
      <c r="C11" s="10" t="str">
        <f t="shared" si="1"/>
        <v>08097</v>
      </c>
      <c r="D11" s="10" t="str">
        <f t="shared" si="0"/>
        <v>08097</v>
      </c>
      <c r="E11" s="10"/>
      <c r="F11" s="74"/>
      <c r="G11" s="74"/>
      <c r="H11" s="12"/>
      <c r="I11" s="12"/>
    </row>
    <row r="12" spans="1:10" x14ac:dyDescent="0.2">
      <c r="A12" s="38" t="s">
        <v>144</v>
      </c>
      <c r="B12" s="12" t="s">
        <v>137</v>
      </c>
      <c r="C12" s="10" t="str">
        <f t="shared" si="1"/>
        <v>08107</v>
      </c>
      <c r="D12" s="10" t="str">
        <f t="shared" si="0"/>
        <v>08107</v>
      </c>
      <c r="E12" s="10"/>
      <c r="F12" s="12"/>
      <c r="G12" s="12"/>
      <c r="H12" s="12"/>
      <c r="I12" s="12"/>
      <c r="J12" s="12"/>
    </row>
    <row r="13" spans="1:10" x14ac:dyDescent="0.2">
      <c r="A13" s="38"/>
      <c r="B13" s="12"/>
      <c r="C13" s="10"/>
      <c r="D13" s="10"/>
      <c r="E13" s="10"/>
      <c r="F13" s="12"/>
      <c r="G13" s="74"/>
      <c r="H13" s="12"/>
      <c r="I13" s="12"/>
      <c r="J13" s="12"/>
    </row>
    <row r="14" spans="1:10" x14ac:dyDescent="0.2">
      <c r="A14" s="38"/>
      <c r="B14" s="12"/>
      <c r="C14" s="10"/>
      <c r="D14" s="10"/>
      <c r="E14" s="10"/>
      <c r="H14" s="12"/>
    </row>
    <row r="15" spans="1:10" x14ac:dyDescent="0.2">
      <c r="A15" s="38"/>
      <c r="B15" s="12"/>
      <c r="C15" s="10"/>
      <c r="D15" s="10"/>
      <c r="E15" s="10"/>
      <c r="H15" s="12"/>
    </row>
    <row r="16" spans="1:10" x14ac:dyDescent="0.2">
      <c r="A16" s="38"/>
      <c r="B16" s="12"/>
      <c r="C16" s="10"/>
      <c r="D16" s="10"/>
      <c r="E16" s="10"/>
      <c r="H16" s="12"/>
      <c r="I16" s="12"/>
      <c r="J16" s="12"/>
    </row>
    <row r="17" spans="1:10" x14ac:dyDescent="0.2">
      <c r="A17" s="38"/>
      <c r="B17" s="12"/>
      <c r="C17" s="10"/>
      <c r="D17" s="10"/>
      <c r="E17" s="10"/>
      <c r="H17" s="12"/>
      <c r="I17" s="12"/>
      <c r="J17" s="12"/>
    </row>
    <row r="18" spans="1:10" x14ac:dyDescent="0.2">
      <c r="A18" s="38"/>
      <c r="B18" s="12"/>
      <c r="C18" s="10"/>
      <c r="D18" s="10"/>
      <c r="E18" s="10"/>
      <c r="H18" s="12"/>
      <c r="I18" s="12"/>
      <c r="J18" s="12"/>
    </row>
    <row r="19" spans="1:10" x14ac:dyDescent="0.2">
      <c r="A19" s="38"/>
      <c r="B19" s="12"/>
      <c r="C19" s="10"/>
      <c r="D19" s="10"/>
      <c r="E19" s="10"/>
      <c r="H19" s="12"/>
      <c r="I19" s="12"/>
      <c r="J19" s="12"/>
    </row>
    <row r="20" spans="1:10" x14ac:dyDescent="0.2">
      <c r="A20" s="38"/>
      <c r="B20" s="12"/>
      <c r="C20" s="10"/>
      <c r="D20" s="10"/>
      <c r="E20" s="10"/>
      <c r="H20" s="12"/>
      <c r="I20" s="12"/>
      <c r="J20" s="12"/>
    </row>
    <row r="21" spans="1:10" x14ac:dyDescent="0.2">
      <c r="A21" s="38"/>
      <c r="B21" s="12"/>
      <c r="C21" s="10"/>
      <c r="D21" s="10"/>
      <c r="E21" s="10"/>
      <c r="H21" s="12"/>
      <c r="I21" s="12"/>
      <c r="J21" s="12"/>
    </row>
    <row r="22" spans="1:10" x14ac:dyDescent="0.2">
      <c r="A22" s="38"/>
      <c r="B22" s="12"/>
      <c r="C22" s="10"/>
      <c r="D22" s="10"/>
      <c r="E22" s="10"/>
      <c r="H22" s="12"/>
      <c r="I22" s="12"/>
      <c r="J22" s="12"/>
    </row>
    <row r="23" spans="1:10" x14ac:dyDescent="0.2">
      <c r="A23" s="38"/>
      <c r="B23" s="12"/>
      <c r="C23" s="10"/>
      <c r="D23" s="10"/>
      <c r="E23" s="10"/>
      <c r="I23" s="12"/>
      <c r="J23" s="12"/>
    </row>
    <row r="24" spans="1:10" x14ac:dyDescent="0.2">
      <c r="A24" s="38"/>
      <c r="B24" s="12"/>
      <c r="C24" s="10"/>
      <c r="D24" s="10"/>
      <c r="E24" s="10"/>
      <c r="I24" s="12"/>
      <c r="J24" s="12"/>
    </row>
    <row r="25" spans="1:10" x14ac:dyDescent="0.2">
      <c r="A25" s="38"/>
      <c r="B25" s="12"/>
      <c r="C25" s="10"/>
      <c r="D25" s="10"/>
      <c r="E25" s="10"/>
      <c r="I25" s="12"/>
      <c r="J25" s="12"/>
    </row>
    <row r="26" spans="1:10" x14ac:dyDescent="0.2">
      <c r="A26" s="38"/>
      <c r="B26" s="12"/>
      <c r="C26" s="10"/>
      <c r="D26" s="10"/>
      <c r="E26" s="10"/>
      <c r="I26" s="12"/>
      <c r="J26" s="12"/>
    </row>
  </sheetData>
  <phoneticPr fontId="5"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workbookViewId="0">
      <selection sqref="A1:J1"/>
    </sheetView>
  </sheetViews>
  <sheetFormatPr defaultRowHeight="12.75" x14ac:dyDescent="0.2"/>
  <cols>
    <col min="1" max="1" width="23.85546875" customWidth="1"/>
  </cols>
  <sheetData>
    <row r="1" spans="1:10" x14ac:dyDescent="0.2">
      <c r="A1" s="361" t="s">
        <v>146</v>
      </c>
      <c r="B1" s="360"/>
      <c r="C1" s="360"/>
      <c r="D1" s="360"/>
      <c r="E1" s="360"/>
      <c r="F1" s="360"/>
      <c r="G1" s="360"/>
      <c r="H1" s="360"/>
      <c r="I1" s="360"/>
      <c r="J1" s="360"/>
    </row>
    <row r="2" spans="1:10" x14ac:dyDescent="0.2">
      <c r="A2" s="359" t="s">
        <v>129</v>
      </c>
      <c r="B2" s="360"/>
      <c r="C2" s="360"/>
      <c r="D2" s="360"/>
      <c r="E2" s="360"/>
      <c r="F2" s="360"/>
      <c r="G2" s="360"/>
      <c r="H2" s="360"/>
      <c r="I2" s="360"/>
      <c r="J2" s="360"/>
    </row>
    <row r="3" spans="1:10" x14ac:dyDescent="0.2">
      <c r="A3" s="359"/>
      <c r="B3" s="360"/>
      <c r="C3" s="360"/>
      <c r="D3" s="360"/>
      <c r="E3" s="360"/>
      <c r="F3" s="360"/>
      <c r="G3" s="360"/>
      <c r="H3" s="360"/>
      <c r="I3" s="360"/>
      <c r="J3" s="360"/>
    </row>
    <row r="4" spans="1:10" s="10" customFormat="1" x14ac:dyDescent="0.2">
      <c r="A4" s="73"/>
      <c r="B4" s="72"/>
      <c r="C4" s="72"/>
      <c r="D4" s="72"/>
      <c r="E4" s="72"/>
      <c r="F4" s="72"/>
      <c r="G4" s="72"/>
      <c r="H4" s="72"/>
      <c r="I4" s="72"/>
      <c r="J4" s="72"/>
    </row>
    <row r="5" spans="1:10" ht="31.5" customHeight="1" x14ac:dyDescent="0.2">
      <c r="A5" s="362" t="s">
        <v>400</v>
      </c>
      <c r="B5" s="363"/>
      <c r="C5" s="363"/>
      <c r="D5" s="363"/>
      <c r="E5" s="363"/>
      <c r="F5" s="363"/>
      <c r="G5" s="363"/>
      <c r="H5" s="363"/>
      <c r="I5" s="363"/>
      <c r="J5" s="363"/>
    </row>
    <row r="6" spans="1:10" ht="18" x14ac:dyDescent="0.25">
      <c r="A6" s="66"/>
      <c r="B6" s="66"/>
      <c r="C6" s="66"/>
      <c r="D6" s="66"/>
    </row>
    <row r="7" spans="1:10" ht="15" x14ac:dyDescent="0.2">
      <c r="A7" s="67"/>
      <c r="B7" s="68"/>
      <c r="C7" s="68"/>
      <c r="D7" s="68"/>
    </row>
    <row r="8" spans="1:10" ht="15" x14ac:dyDescent="0.2">
      <c r="A8" s="68"/>
      <c r="B8" s="68"/>
      <c r="C8" s="68"/>
      <c r="D8" s="68"/>
    </row>
    <row r="9" spans="1:10" ht="15" x14ac:dyDescent="0.2">
      <c r="A9" s="68"/>
      <c r="B9" s="68"/>
      <c r="C9" s="68"/>
      <c r="D9" s="68"/>
    </row>
    <row r="10" spans="1:10" ht="15" x14ac:dyDescent="0.2">
      <c r="A10" s="69"/>
      <c r="B10" s="68"/>
      <c r="C10" s="68"/>
      <c r="D10" s="68"/>
    </row>
    <row r="11" spans="1:10" ht="15" x14ac:dyDescent="0.2">
      <c r="A11" s="70"/>
      <c r="B11" s="68"/>
      <c r="C11" s="68"/>
      <c r="D11" s="68"/>
    </row>
    <row r="12" spans="1:10" x14ac:dyDescent="0.2">
      <c r="A12" s="71"/>
      <c r="B12" s="71"/>
      <c r="C12" s="71"/>
      <c r="D12" s="71"/>
    </row>
    <row r="13" spans="1:10" x14ac:dyDescent="0.2">
      <c r="A13" s="71"/>
      <c r="B13" s="71"/>
      <c r="C13" s="71"/>
      <c r="D13" s="71"/>
    </row>
    <row r="14" spans="1:10" x14ac:dyDescent="0.2">
      <c r="A14" s="71"/>
      <c r="B14" s="71"/>
      <c r="C14" s="71"/>
      <c r="D14" s="71"/>
    </row>
    <row r="15" spans="1:10" x14ac:dyDescent="0.2">
      <c r="A15" s="71"/>
      <c r="B15" s="71"/>
      <c r="C15" s="71"/>
      <c r="D15" s="71"/>
    </row>
    <row r="16" spans="1:10" x14ac:dyDescent="0.2">
      <c r="A16" s="71"/>
      <c r="B16" s="71"/>
      <c r="C16" s="71"/>
      <c r="D16" s="71"/>
    </row>
    <row r="17" spans="1:4" x14ac:dyDescent="0.2">
      <c r="A17" s="71"/>
      <c r="B17" s="71"/>
      <c r="C17" s="71"/>
      <c r="D17" s="71"/>
    </row>
    <row r="18" spans="1:4" x14ac:dyDescent="0.2">
      <c r="A18" s="71"/>
      <c r="B18" s="71"/>
      <c r="C18" s="71"/>
      <c r="D18" s="71"/>
    </row>
    <row r="19" spans="1:4" x14ac:dyDescent="0.2">
      <c r="A19" s="71"/>
      <c r="B19" s="71"/>
      <c r="C19" s="71"/>
      <c r="D19" s="71"/>
    </row>
    <row r="20" spans="1:4" x14ac:dyDescent="0.2">
      <c r="A20" s="71"/>
      <c r="B20" s="71"/>
      <c r="C20" s="71"/>
      <c r="D20" s="71"/>
    </row>
    <row r="21" spans="1:4" x14ac:dyDescent="0.2">
      <c r="A21" s="71"/>
      <c r="B21" s="71"/>
      <c r="C21" s="71"/>
      <c r="D21" s="71"/>
    </row>
    <row r="22" spans="1:4" x14ac:dyDescent="0.2">
      <c r="A22" s="71"/>
      <c r="B22" s="71"/>
      <c r="C22" s="71"/>
      <c r="D22" s="71"/>
    </row>
    <row r="23" spans="1:4" x14ac:dyDescent="0.2">
      <c r="A23" s="71"/>
      <c r="B23" s="71"/>
      <c r="C23" s="71"/>
      <c r="D23" s="71"/>
    </row>
    <row r="24" spans="1:4" ht="15" x14ac:dyDescent="0.2">
      <c r="A24" s="68"/>
      <c r="B24" s="68"/>
      <c r="C24" s="68"/>
      <c r="D24" s="68"/>
    </row>
    <row r="25" spans="1:4" ht="18" x14ac:dyDescent="0.25">
      <c r="A25" s="66"/>
      <c r="B25" s="66"/>
      <c r="C25" s="66"/>
      <c r="D25" s="66"/>
    </row>
    <row r="26" spans="1:4" ht="15" x14ac:dyDescent="0.2">
      <c r="A26" s="68"/>
      <c r="B26" s="68"/>
      <c r="C26" s="68"/>
      <c r="D26" s="68"/>
    </row>
    <row r="27" spans="1:4" ht="15" x14ac:dyDescent="0.2">
      <c r="A27" s="68"/>
      <c r="B27" s="68"/>
      <c r="C27" s="68"/>
      <c r="D27" s="68"/>
    </row>
    <row r="28" spans="1:4" ht="15" x14ac:dyDescent="0.2">
      <c r="A28" s="68"/>
      <c r="B28" s="68"/>
      <c r="C28" s="68"/>
      <c r="D28" s="68"/>
    </row>
    <row r="29" spans="1:4" ht="15" x14ac:dyDescent="0.2">
      <c r="A29" s="68"/>
      <c r="B29" s="68"/>
      <c r="C29" s="68"/>
      <c r="D29" s="68"/>
    </row>
    <row r="30" spans="1:4" ht="15" x14ac:dyDescent="0.2">
      <c r="A30" s="68"/>
      <c r="B30" s="68"/>
      <c r="C30" s="68"/>
      <c r="D30" s="68"/>
    </row>
    <row r="31" spans="1:4" x14ac:dyDescent="0.2">
      <c r="A31" s="71"/>
      <c r="B31" s="71"/>
      <c r="C31" s="71"/>
      <c r="D31" s="71"/>
    </row>
    <row r="32" spans="1:4" x14ac:dyDescent="0.2">
      <c r="A32" s="71"/>
      <c r="B32" s="71"/>
      <c r="C32" s="71"/>
      <c r="D32" s="71"/>
    </row>
    <row r="33" spans="1:4" x14ac:dyDescent="0.2">
      <c r="A33" s="71"/>
      <c r="B33" s="71"/>
      <c r="C33" s="71"/>
      <c r="D33" s="71"/>
    </row>
    <row r="34" spans="1:4" x14ac:dyDescent="0.2">
      <c r="A34" s="71"/>
      <c r="B34" s="71"/>
      <c r="C34" s="71"/>
      <c r="D34" s="71"/>
    </row>
    <row r="35" spans="1:4" x14ac:dyDescent="0.2">
      <c r="A35" s="71"/>
      <c r="B35" s="71"/>
      <c r="C35" s="71"/>
      <c r="D35" s="71"/>
    </row>
    <row r="36" spans="1:4" x14ac:dyDescent="0.2">
      <c r="A36" s="71"/>
      <c r="B36" s="71"/>
      <c r="C36" s="71"/>
      <c r="D36" s="71"/>
    </row>
  </sheetData>
  <mergeCells count="3">
    <mergeCell ref="A2:J3"/>
    <mergeCell ref="A1:J1"/>
    <mergeCell ref="A5:J5"/>
  </mergeCells>
  <phoneticPr fontId="5"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8"/>
  <sheetViews>
    <sheetView zoomScale="85" zoomScaleNormal="85" workbookViewId="0">
      <pane xSplit="1" topLeftCell="B1" activePane="topRight" state="frozen"/>
      <selection pane="topRight"/>
    </sheetView>
  </sheetViews>
  <sheetFormatPr defaultColWidth="9.140625" defaultRowHeight="12" x14ac:dyDescent="0.2"/>
  <cols>
    <col min="1" max="1" width="27.7109375" style="213" customWidth="1"/>
    <col min="2" max="2" width="17.28515625" style="213" customWidth="1"/>
    <col min="3" max="3" width="19" style="212" customWidth="1"/>
    <col min="4" max="4" width="15.7109375" style="212" customWidth="1"/>
    <col min="5" max="5" width="14" style="212" customWidth="1"/>
    <col min="6" max="6" width="13.28515625" style="212" customWidth="1"/>
    <col min="7" max="7" width="12.85546875" style="212" bestFit="1" customWidth="1"/>
    <col min="8" max="8" width="13.28515625" style="212" bestFit="1" customWidth="1"/>
    <col min="9" max="9" width="17.85546875" style="212" customWidth="1"/>
    <col min="10" max="10" width="11" style="212" customWidth="1"/>
    <col min="11" max="11" width="10.140625" style="212" customWidth="1"/>
    <col min="12" max="17" width="16.7109375" style="212" customWidth="1"/>
    <col min="18" max="18" width="14.5703125" style="212" customWidth="1"/>
    <col min="19" max="28" width="11.42578125" style="212" customWidth="1"/>
    <col min="29" max="16384" width="9.140625" style="212"/>
  </cols>
  <sheetData>
    <row r="1" spans="1:30" ht="15" x14ac:dyDescent="0.25">
      <c r="A1" s="228" t="s">
        <v>490</v>
      </c>
      <c r="B1" s="212"/>
      <c r="P1" s="242"/>
    </row>
    <row r="2" spans="1:30" x14ac:dyDescent="0.2">
      <c r="A2" s="212"/>
      <c r="B2" s="212"/>
    </row>
    <row r="3" spans="1:30" ht="24" customHeight="1" x14ac:dyDescent="0.2">
      <c r="A3" s="364" t="s">
        <v>453</v>
      </c>
      <c r="B3" s="289" t="s">
        <v>478</v>
      </c>
      <c r="C3" s="298"/>
      <c r="D3" s="81"/>
      <c r="E3" s="81"/>
      <c r="F3" s="81"/>
      <c r="G3" s="81"/>
      <c r="H3" s="81"/>
      <c r="L3" s="368" t="s">
        <v>185</v>
      </c>
      <c r="M3" s="364" t="s">
        <v>449</v>
      </c>
      <c r="N3" s="364"/>
      <c r="O3" s="364"/>
      <c r="P3" s="364" t="s">
        <v>501</v>
      </c>
      <c r="Q3" s="364"/>
      <c r="R3" s="364"/>
      <c r="S3" s="364" t="s">
        <v>109</v>
      </c>
      <c r="T3" s="364"/>
      <c r="U3" s="364"/>
      <c r="V3" s="364" t="s">
        <v>448</v>
      </c>
      <c r="W3" s="364"/>
      <c r="X3" s="364"/>
      <c r="Y3" s="364" t="s">
        <v>500</v>
      </c>
      <c r="Z3" s="364"/>
      <c r="AA3" s="364"/>
      <c r="AB3" s="364" t="s">
        <v>110</v>
      </c>
      <c r="AC3" s="364"/>
      <c r="AD3" s="364"/>
    </row>
    <row r="4" spans="1:30" ht="12.75" customHeight="1" x14ac:dyDescent="0.2">
      <c r="A4" s="364"/>
      <c r="B4" s="274" t="s">
        <v>452</v>
      </c>
      <c r="C4" s="275"/>
      <c r="D4" s="275"/>
      <c r="E4" s="275"/>
      <c r="F4" s="275"/>
      <c r="G4" s="275"/>
      <c r="H4" s="275"/>
      <c r="L4" s="368"/>
      <c r="M4" s="225">
        <v>2006</v>
      </c>
      <c r="N4" s="225">
        <v>2008</v>
      </c>
      <c r="O4" s="225">
        <v>2012</v>
      </c>
      <c r="P4" s="225">
        <v>2006</v>
      </c>
      <c r="Q4" s="225">
        <v>2008</v>
      </c>
      <c r="R4" s="225">
        <v>2012</v>
      </c>
      <c r="S4" s="225">
        <v>2006</v>
      </c>
      <c r="T4" s="225">
        <v>2008</v>
      </c>
      <c r="U4" s="225">
        <v>2012</v>
      </c>
      <c r="V4" s="225">
        <v>2006</v>
      </c>
      <c r="W4" s="225">
        <v>2008</v>
      </c>
      <c r="X4" s="225">
        <v>2012</v>
      </c>
      <c r="Y4" s="225">
        <v>2006</v>
      </c>
      <c r="Z4" s="225">
        <v>2008</v>
      </c>
      <c r="AA4" s="225">
        <v>2012</v>
      </c>
      <c r="AB4" s="225">
        <v>2006</v>
      </c>
      <c r="AC4" s="225">
        <v>2008</v>
      </c>
      <c r="AD4" s="225">
        <v>2012</v>
      </c>
    </row>
    <row r="5" spans="1:30" ht="12.75" x14ac:dyDescent="0.2">
      <c r="A5" s="281" t="s">
        <v>486</v>
      </c>
      <c r="B5" s="281"/>
      <c r="C5" s="275"/>
      <c r="D5" s="275"/>
      <c r="E5" s="275"/>
      <c r="F5" s="275"/>
      <c r="G5" s="275"/>
      <c r="H5" s="275"/>
      <c r="L5" s="241" t="s">
        <v>478</v>
      </c>
      <c r="M5" s="240">
        <v>421358666</v>
      </c>
      <c r="N5" s="240">
        <v>659065078</v>
      </c>
      <c r="O5" s="240">
        <v>478201060.03801972</v>
      </c>
      <c r="P5" s="240">
        <v>7158305</v>
      </c>
      <c r="Q5" s="240">
        <v>7785316</v>
      </c>
      <c r="R5" s="240">
        <v>7338099.8773486456</v>
      </c>
      <c r="S5" s="240">
        <v>6315</v>
      </c>
      <c r="T5" s="240">
        <v>9300</v>
      </c>
      <c r="U5" s="240">
        <v>9577.7999999998938</v>
      </c>
      <c r="V5" s="240">
        <v>1186</v>
      </c>
      <c r="W5" s="240">
        <v>2121</v>
      </c>
      <c r="X5" s="240">
        <v>104</v>
      </c>
      <c r="Y5" s="240">
        <v>1403229</v>
      </c>
      <c r="Z5" s="240">
        <v>2360392</v>
      </c>
      <c r="AA5" s="240">
        <v>1582317.8773486456</v>
      </c>
      <c r="AB5" s="240">
        <v>5755076</v>
      </c>
      <c r="AC5" s="240">
        <v>5424924</v>
      </c>
      <c r="AD5" s="240">
        <v>5755782</v>
      </c>
    </row>
    <row r="6" spans="1:30" ht="12.75" x14ac:dyDescent="0.2">
      <c r="A6" s="239" t="s">
        <v>451</v>
      </c>
      <c r="B6" s="218">
        <f>IF($M5&lt;&gt;0,($N5-$M5)/$M5,"")</f>
        <v>0.56414269168015641</v>
      </c>
      <c r="C6" s="275"/>
      <c r="D6" s="275"/>
      <c r="E6" s="275"/>
      <c r="F6" s="275"/>
      <c r="G6" s="275"/>
      <c r="H6" s="275"/>
      <c r="L6" s="275"/>
      <c r="M6" s="275"/>
      <c r="N6" s="275"/>
      <c r="O6" s="275"/>
      <c r="P6" s="275"/>
      <c r="Q6" s="275"/>
      <c r="R6" s="275"/>
      <c r="S6" s="275"/>
      <c r="T6" s="275"/>
      <c r="U6" s="275"/>
      <c r="V6" s="275"/>
      <c r="W6" s="275"/>
      <c r="X6" s="275"/>
    </row>
    <row r="7" spans="1:30" ht="12.75" x14ac:dyDescent="0.2">
      <c r="A7" s="239" t="s">
        <v>450</v>
      </c>
      <c r="B7" s="218">
        <f>IF($P5&lt;&gt;0,($Q5-$P5)/$P5,"")</f>
        <v>8.7592104555477862E-2</v>
      </c>
      <c r="C7" s="275"/>
      <c r="D7" s="275"/>
      <c r="E7" s="275"/>
      <c r="F7" s="275"/>
      <c r="G7" s="275"/>
      <c r="H7" s="275"/>
      <c r="L7" s="275"/>
      <c r="M7" s="275"/>
      <c r="N7" s="275"/>
      <c r="O7" s="275"/>
      <c r="P7" s="275"/>
      <c r="Q7" s="275"/>
      <c r="R7" s="275"/>
      <c r="S7" s="275"/>
      <c r="T7" s="275"/>
      <c r="U7" s="275"/>
      <c r="V7" s="275"/>
      <c r="W7" s="275"/>
      <c r="X7" s="275"/>
      <c r="Y7" s="303"/>
      <c r="Z7" s="303"/>
      <c r="AA7" s="303"/>
    </row>
    <row r="8" spans="1:30" ht="12.75" x14ac:dyDescent="0.2">
      <c r="A8" s="239" t="s">
        <v>109</v>
      </c>
      <c r="B8" s="218">
        <f>IF($S5&lt;&gt;0,($T5-$S5)/$S5,"")</f>
        <v>0.47268408551068886</v>
      </c>
      <c r="C8" s="275"/>
      <c r="D8" s="275"/>
      <c r="E8" s="275"/>
      <c r="F8" s="275"/>
      <c r="G8" s="275"/>
      <c r="H8" s="275"/>
      <c r="L8" s="275"/>
      <c r="M8" s="275"/>
      <c r="N8" s="275"/>
      <c r="O8" s="275"/>
      <c r="P8" s="275"/>
      <c r="Q8" s="275"/>
      <c r="R8" s="275"/>
      <c r="S8" s="275"/>
      <c r="T8" s="275"/>
      <c r="U8" s="275"/>
      <c r="V8" s="275"/>
      <c r="W8" s="275"/>
      <c r="X8" s="275"/>
    </row>
    <row r="9" spans="1:30" ht="12.75" x14ac:dyDescent="0.2">
      <c r="A9" s="239" t="s">
        <v>448</v>
      </c>
      <c r="B9" s="218">
        <f>IF($V5&lt;&gt;0,($W5-$V5)/$V5,"")</f>
        <v>0.78836424957841489</v>
      </c>
      <c r="C9" s="275"/>
      <c r="D9" s="275"/>
      <c r="E9" s="275"/>
      <c r="F9" s="275"/>
      <c r="G9" s="275"/>
      <c r="H9" s="275"/>
    </row>
    <row r="10" spans="1:30" ht="12.75" x14ac:dyDescent="0.2">
      <c r="A10" s="282" t="s">
        <v>489</v>
      </c>
      <c r="B10" s="282"/>
      <c r="C10" s="275"/>
      <c r="D10" s="275"/>
      <c r="E10" s="275"/>
      <c r="F10" s="275"/>
      <c r="G10" s="275"/>
      <c r="H10" s="275"/>
    </row>
    <row r="11" spans="1:30" ht="12.75" x14ac:dyDescent="0.2">
      <c r="A11" s="239" t="s">
        <v>449</v>
      </c>
      <c r="B11" s="217">
        <f>($N5-$M5)</f>
        <v>237706412</v>
      </c>
      <c r="C11" s="275"/>
      <c r="D11" s="275"/>
      <c r="E11" s="275"/>
      <c r="F11" s="275"/>
      <c r="G11" s="275"/>
      <c r="H11" s="275"/>
    </row>
    <row r="12" spans="1:30" ht="12.75" x14ac:dyDescent="0.2">
      <c r="A12" s="239" t="s">
        <v>110</v>
      </c>
      <c r="B12" s="217">
        <f>($Q5-$P5)</f>
        <v>627011</v>
      </c>
      <c r="C12" s="275"/>
      <c r="D12" s="275"/>
      <c r="E12" s="275"/>
      <c r="F12" s="275"/>
      <c r="G12" s="275"/>
      <c r="H12" s="275"/>
    </row>
    <row r="13" spans="1:30" ht="12.75" x14ac:dyDescent="0.2">
      <c r="A13" s="239" t="s">
        <v>109</v>
      </c>
      <c r="B13" s="217">
        <f>$T5-$S5</f>
        <v>2985</v>
      </c>
      <c r="C13" s="275"/>
      <c r="D13" s="275"/>
      <c r="E13" s="275"/>
      <c r="F13" s="275"/>
      <c r="G13" s="275"/>
      <c r="H13" s="275"/>
    </row>
    <row r="14" spans="1:30" ht="12.75" x14ac:dyDescent="0.2">
      <c r="A14" s="239" t="s">
        <v>448</v>
      </c>
      <c r="B14" s="217">
        <f>$W5-$V5</f>
        <v>935</v>
      </c>
      <c r="C14" s="275"/>
      <c r="D14" s="275"/>
      <c r="E14" s="275"/>
      <c r="F14" s="275"/>
      <c r="G14" s="275"/>
      <c r="H14" s="275"/>
    </row>
    <row r="15" spans="1:30" ht="12.75" x14ac:dyDescent="0.2">
      <c r="A15" s="238"/>
      <c r="B15" s="212"/>
    </row>
    <row r="16" spans="1:30" x14ac:dyDescent="0.2">
      <c r="A16" s="237"/>
      <c r="B16" s="237"/>
      <c r="H16" s="236"/>
      <c r="I16" s="236"/>
      <c r="P16" s="235"/>
      <c r="Q16" s="235"/>
      <c r="R16" s="235"/>
      <c r="S16" s="235"/>
      <c r="T16" s="235"/>
      <c r="U16" s="235"/>
      <c r="V16" s="235"/>
      <c r="W16" s="235"/>
      <c r="X16" s="234"/>
      <c r="Y16" s="234"/>
      <c r="Z16" s="234"/>
      <c r="AA16" s="234"/>
    </row>
    <row r="17" spans="1:28" ht="15" x14ac:dyDescent="0.25">
      <c r="A17" s="228" t="s">
        <v>447</v>
      </c>
      <c r="B17" s="228"/>
      <c r="K17" s="229"/>
      <c r="L17" s="229"/>
      <c r="M17" s="226"/>
      <c r="N17" s="226"/>
      <c r="O17" s="226"/>
    </row>
    <row r="18" spans="1:28" ht="15" x14ac:dyDescent="0.25">
      <c r="C18" s="213"/>
      <c r="D18" s="213"/>
      <c r="E18" s="213"/>
      <c r="F18" s="213"/>
      <c r="G18" s="213"/>
      <c r="H18" s="213"/>
      <c r="I18" s="213"/>
      <c r="J18" s="213"/>
      <c r="K18" s="226"/>
      <c r="L18" s="226"/>
      <c r="M18" s="228" t="s">
        <v>454</v>
      </c>
      <c r="N18" s="226"/>
      <c r="O18" s="226"/>
    </row>
    <row r="19" spans="1:28" ht="15" x14ac:dyDescent="0.25">
      <c r="A19" s="233" t="s">
        <v>446</v>
      </c>
      <c r="C19" s="213"/>
      <c r="D19" s="213"/>
      <c r="E19" s="213"/>
      <c r="F19" s="213"/>
      <c r="G19" s="227"/>
      <c r="H19" s="226"/>
    </row>
    <row r="20" spans="1:28" ht="25.5" customHeight="1" x14ac:dyDescent="0.2">
      <c r="A20" s="371" t="s">
        <v>185</v>
      </c>
      <c r="B20" s="369" t="s">
        <v>443</v>
      </c>
      <c r="C20" s="369"/>
      <c r="D20" s="369"/>
      <c r="E20" s="369"/>
      <c r="F20" s="369"/>
      <c r="G20" s="370" t="s">
        <v>442</v>
      </c>
      <c r="H20" s="369"/>
      <c r="I20" s="369"/>
      <c r="J20" s="369"/>
      <c r="K20" s="369"/>
      <c r="M20" s="368" t="s">
        <v>185</v>
      </c>
      <c r="N20" s="364" t="s">
        <v>441</v>
      </c>
      <c r="O20" s="364"/>
      <c r="P20" s="364"/>
      <c r="Q20" s="364" t="s">
        <v>440</v>
      </c>
      <c r="R20" s="364"/>
      <c r="S20" s="364"/>
      <c r="T20" s="364" t="s">
        <v>439</v>
      </c>
      <c r="U20" s="364"/>
      <c r="V20" s="364"/>
      <c r="W20" s="365" t="s">
        <v>438</v>
      </c>
      <c r="X20" s="366"/>
      <c r="Y20" s="367"/>
      <c r="Z20" s="364" t="s">
        <v>437</v>
      </c>
      <c r="AA20" s="364"/>
      <c r="AB20" s="364"/>
    </row>
    <row r="21" spans="1:28" x14ac:dyDescent="0.2">
      <c r="A21" s="371"/>
      <c r="B21" s="273" t="s">
        <v>111</v>
      </c>
      <c r="C21" s="273" t="s">
        <v>153</v>
      </c>
      <c r="D21" s="273" t="s">
        <v>154</v>
      </c>
      <c r="E21" s="273" t="s">
        <v>435</v>
      </c>
      <c r="F21" s="273" t="s">
        <v>155</v>
      </c>
      <c r="G21" s="273" t="s">
        <v>111</v>
      </c>
      <c r="H21" s="273" t="s">
        <v>153</v>
      </c>
      <c r="I21" s="273" t="s">
        <v>154</v>
      </c>
      <c r="J21" s="273" t="s">
        <v>435</v>
      </c>
      <c r="K21" s="273" t="s">
        <v>155</v>
      </c>
      <c r="M21" s="368"/>
      <c r="N21" s="225">
        <v>2006</v>
      </c>
      <c r="O21" s="225">
        <v>2008</v>
      </c>
      <c r="P21" s="225">
        <v>2012</v>
      </c>
      <c r="Q21" s="225">
        <v>2006</v>
      </c>
      <c r="R21" s="225">
        <v>2008</v>
      </c>
      <c r="S21" s="225">
        <v>2012</v>
      </c>
      <c r="T21" s="225">
        <v>2006</v>
      </c>
      <c r="U21" s="225">
        <v>2008</v>
      </c>
      <c r="V21" s="225">
        <v>2012</v>
      </c>
      <c r="W21" s="225">
        <v>2006</v>
      </c>
      <c r="X21" s="225">
        <v>2008</v>
      </c>
      <c r="Y21" s="225">
        <v>2012</v>
      </c>
      <c r="Z21" s="225">
        <v>2006</v>
      </c>
      <c r="AA21" s="225">
        <v>2008</v>
      </c>
      <c r="AB21" s="225">
        <v>2012</v>
      </c>
    </row>
    <row r="22" spans="1:28" ht="12.75" x14ac:dyDescent="0.2">
      <c r="A22" s="219" t="str">
        <f t="shared" ref="A22:A33" si="0">M22</f>
        <v>Delta</v>
      </c>
      <c r="B22" s="218">
        <f t="shared" ref="B22:B33" si="1">IF(AND(N22=0,O22=0),0,(O22-N22)/N22)</f>
        <v>-0.99155635751550797</v>
      </c>
      <c r="C22" s="218">
        <f>IF(AND(Q22=0,R22=0),0,(R22-Q22)/Q22)</f>
        <v>-0.98216515136957994</v>
      </c>
      <c r="D22" s="218">
        <f>IF(AND(T22=0,U22=0),0,(U22-T22)/T22)</f>
        <v>-0.99126601607329079</v>
      </c>
      <c r="E22" s="218">
        <f>IF(AND(W22=0,X22=0),0,(X22-W22)/W22)</f>
        <v>-0.99276724293288154</v>
      </c>
      <c r="F22" s="218">
        <f>IF(AND(Z22=0,AA22=0),0,(AA22-Z22)/Z22)</f>
        <v>-0.98757229479165054</v>
      </c>
      <c r="G22" s="217">
        <f t="shared" ref="G22:G33" si="2">(O22-N22)</f>
        <v>-34.1528591778875</v>
      </c>
      <c r="H22" s="217">
        <f>R22-Q22</f>
        <v>-56.42987065152802</v>
      </c>
      <c r="I22" s="217">
        <f>U22-T22</f>
        <v>-46.012448384643768</v>
      </c>
      <c r="J22" s="217">
        <f>X22-W22</f>
        <v>-0.24138400570445975</v>
      </c>
      <c r="K22" s="217">
        <f>AA22-Z22</f>
        <v>-1.2844929928181388</v>
      </c>
      <c r="M22" s="219" t="str">
        <f>by_cnty_allpol!A5</f>
        <v>Delta</v>
      </c>
      <c r="N22" s="232">
        <v>34.443689376832367</v>
      </c>
      <c r="O22" s="224">
        <f>by_cnty_allpol!B5</f>
        <v>0.290830198944869</v>
      </c>
      <c r="P22" s="232">
        <v>82.101824787356122</v>
      </c>
      <c r="Q22" s="232">
        <v>57.454564105475953</v>
      </c>
      <c r="R22" s="224">
        <f>by_cnty_allpol!C5</f>
        <v>1.0246934539479327</v>
      </c>
      <c r="S22" s="232">
        <v>66.044033485404469</v>
      </c>
      <c r="T22" s="232">
        <v>46.417861238614044</v>
      </c>
      <c r="U22" s="224">
        <f>by_cnty_allpol!D5</f>
        <v>0.40541285397027738</v>
      </c>
      <c r="V22" s="232">
        <v>120.1289058739704</v>
      </c>
      <c r="W22" s="232">
        <v>0.24314259704152941</v>
      </c>
      <c r="X22" s="224">
        <f>by_cnty_allpol!E5</f>
        <v>1.7585913370696538E-3</v>
      </c>
      <c r="Y22" s="232">
        <v>9.3693961786144017E-2</v>
      </c>
      <c r="Z22" s="232">
        <v>1.300657176788389</v>
      </c>
      <c r="AA22" s="224">
        <f>by_cnty_allpol!F5</f>
        <v>1.6164183970250316E-2</v>
      </c>
      <c r="AB22" s="232">
        <v>1.8541116906756767</v>
      </c>
    </row>
    <row r="23" spans="1:28" ht="12.75" x14ac:dyDescent="0.2">
      <c r="A23" s="219" t="str">
        <f t="shared" si="0"/>
        <v>Garfield</v>
      </c>
      <c r="B23" s="218">
        <f t="shared" si="1"/>
        <v>0.87452734061388537</v>
      </c>
      <c r="C23" s="218">
        <f t="shared" ref="C23:C33" si="3">IF(AND(Q23=0,R23=0),0,(R23-Q23)/Q23)</f>
        <v>0.71530483875542483</v>
      </c>
      <c r="D23" s="218">
        <f t="shared" ref="D23:D33" si="4">IF(AND(T23=0,U23=0),0,(U23-T23)/T23)</f>
        <v>0.69892566068040929</v>
      </c>
      <c r="E23" s="218">
        <f t="shared" ref="E23:E33" si="5">IF(AND(W23=0,X23=0),0,(X23-W23)/W23)</f>
        <v>1.0675104766713925</v>
      </c>
      <c r="F23" s="218">
        <f t="shared" ref="F23:F33" si="6">IF(AND(Z23=0,AA23=0),0,(AA23-Z23)/Z23)</f>
        <v>0.99086809368042117</v>
      </c>
      <c r="G23" s="217">
        <f t="shared" si="2"/>
        <v>6041.1943697659572</v>
      </c>
      <c r="H23" s="217">
        <f t="shared" ref="H23:H33" si="7">R23-Q23</f>
        <v>13625.87239212342</v>
      </c>
      <c r="I23" s="217">
        <f t="shared" ref="I23:I33" si="8">U23-T23</f>
        <v>2898.2491719515083</v>
      </c>
      <c r="J23" s="217">
        <f t="shared" ref="J23:J33" si="9">X23-W23</f>
        <v>197.25501458365019</v>
      </c>
      <c r="K23" s="217">
        <f t="shared" ref="K23:K33" si="10">AA23-Z23</f>
        <v>657.83192754697768</v>
      </c>
      <c r="M23" s="219" t="str">
        <f>by_cnty_allpol!A6</f>
        <v>Garfield</v>
      </c>
      <c r="N23" s="232">
        <v>6907.953690190252</v>
      </c>
      <c r="O23" s="224">
        <f>by_cnty_allpol!B6</f>
        <v>12949.148059956209</v>
      </c>
      <c r="P23" s="232">
        <v>4672.2971058932662</v>
      </c>
      <c r="Q23" s="232">
        <v>19049.042665266163</v>
      </c>
      <c r="R23" s="224">
        <f>by_cnty_allpol!C6</f>
        <v>32674.915057389582</v>
      </c>
      <c r="S23" s="232">
        <v>13854.161992552568</v>
      </c>
      <c r="T23" s="232">
        <v>4146.7202236215526</v>
      </c>
      <c r="U23" s="224">
        <f>by_cnty_allpol!D6</f>
        <v>7044.9693955730609</v>
      </c>
      <c r="V23" s="232">
        <v>3582.802397430507</v>
      </c>
      <c r="W23" s="232">
        <v>184.78040159260226</v>
      </c>
      <c r="X23" s="224">
        <f>by_cnty_allpol!E6</f>
        <v>382.03541617625245</v>
      </c>
      <c r="Y23" s="232">
        <v>5.4142823856229816</v>
      </c>
      <c r="Z23" s="232">
        <v>663.89455038719245</v>
      </c>
      <c r="AA23" s="224">
        <f>by_cnty_allpol!F6</f>
        <v>1321.7264779341701</v>
      </c>
      <c r="AB23" s="232">
        <v>188.30329956181779</v>
      </c>
    </row>
    <row r="24" spans="1:28" ht="12.75" x14ac:dyDescent="0.2">
      <c r="A24" s="219" t="str">
        <f t="shared" si="0"/>
        <v>Gunnison</v>
      </c>
      <c r="B24" s="218">
        <f t="shared" si="1"/>
        <v>2.3381050338894029</v>
      </c>
      <c r="C24" s="218">
        <f t="shared" si="3"/>
        <v>-0.2236852471052467</v>
      </c>
      <c r="D24" s="218">
        <f t="shared" si="4"/>
        <v>4.3596561769721474</v>
      </c>
      <c r="E24" s="218">
        <f t="shared" si="5"/>
        <v>-0.80206649971051769</v>
      </c>
      <c r="F24" s="218">
        <f t="shared" si="6"/>
        <v>-0.65015374583219754</v>
      </c>
      <c r="G24" s="217">
        <f t="shared" si="2"/>
        <v>108.41296097900397</v>
      </c>
      <c r="H24" s="217">
        <f t="shared" si="7"/>
        <v>-30.773416279670215</v>
      </c>
      <c r="I24" s="217">
        <f t="shared" si="8"/>
        <v>117.66593127768431</v>
      </c>
      <c r="J24" s="217">
        <f t="shared" si="9"/>
        <v>-1.1537124598392485</v>
      </c>
      <c r="K24" s="217">
        <f t="shared" si="10"/>
        <v>-3.2257252893402013</v>
      </c>
      <c r="M24" s="219" t="str">
        <f>by_cnty_allpol!A7</f>
        <v>Gunnison</v>
      </c>
      <c r="N24" s="232">
        <v>46.367874585454622</v>
      </c>
      <c r="O24" s="224">
        <f>by_cnty_allpol!B7</f>
        <v>154.78083556445858</v>
      </c>
      <c r="P24" s="232">
        <v>59.038768050406667</v>
      </c>
      <c r="Q24" s="232">
        <v>137.57463524266728</v>
      </c>
      <c r="R24" s="224">
        <f>by_cnty_allpol!C7</f>
        <v>106.80121896299707</v>
      </c>
      <c r="S24" s="232">
        <v>225.83225282735583</v>
      </c>
      <c r="T24" s="232">
        <v>26.989727286110259</v>
      </c>
      <c r="U24" s="224">
        <f>by_cnty_allpol!D7</f>
        <v>144.65565856379456</v>
      </c>
      <c r="V24" s="232">
        <v>46.096418353285777</v>
      </c>
      <c r="W24" s="232">
        <v>1.4384249438863823</v>
      </c>
      <c r="X24" s="224">
        <f>by_cnty_allpol!E7</f>
        <v>0.2847124840471339</v>
      </c>
      <c r="Y24" s="232">
        <v>1.5182262828372333E-2</v>
      </c>
      <c r="Z24" s="232">
        <v>4.9614807420839657</v>
      </c>
      <c r="AA24" s="224">
        <f>by_cnty_allpol!F7</f>
        <v>1.7357554527437644</v>
      </c>
      <c r="AB24" s="232">
        <v>2.3692316507496765</v>
      </c>
    </row>
    <row r="25" spans="1:28" ht="12.75" x14ac:dyDescent="0.2">
      <c r="A25" s="219" t="str">
        <f t="shared" si="0"/>
        <v>Mesa</v>
      </c>
      <c r="B25" s="218">
        <f t="shared" si="1"/>
        <v>0.59410132804066196</v>
      </c>
      <c r="C25" s="218">
        <f t="shared" si="3"/>
        <v>0.62457393162398522</v>
      </c>
      <c r="D25" s="218">
        <f t="shared" si="4"/>
        <v>0.42682859051408761</v>
      </c>
      <c r="E25" s="218">
        <f t="shared" si="5"/>
        <v>0.63964898666728232</v>
      </c>
      <c r="F25" s="218">
        <f t="shared" si="6"/>
        <v>0.61762359341560968</v>
      </c>
      <c r="G25" s="217">
        <f t="shared" si="2"/>
        <v>830.87219158921903</v>
      </c>
      <c r="H25" s="217">
        <f t="shared" si="7"/>
        <v>1501.4835657893318</v>
      </c>
      <c r="I25" s="217">
        <f t="shared" si="8"/>
        <v>412.7240288787799</v>
      </c>
      <c r="J25" s="217">
        <f t="shared" si="9"/>
        <v>20.766277049687261</v>
      </c>
      <c r="K25" s="217">
        <f t="shared" si="10"/>
        <v>71.656893098245646</v>
      </c>
      <c r="M25" s="219" t="str">
        <f>by_cnty_allpol!A8</f>
        <v>Mesa</v>
      </c>
      <c r="N25" s="232">
        <v>1398.5361627273653</v>
      </c>
      <c r="O25" s="224">
        <f>by_cnty_allpol!B8</f>
        <v>2229.4083543165843</v>
      </c>
      <c r="P25" s="232">
        <v>1368.4168584879101</v>
      </c>
      <c r="Q25" s="232">
        <v>2404.0125432152618</v>
      </c>
      <c r="R25" s="224">
        <f>by_cnty_allpol!C8</f>
        <v>3905.4961090045936</v>
      </c>
      <c r="S25" s="232">
        <v>1807.4014813774586</v>
      </c>
      <c r="T25" s="232">
        <v>966.9549745523849</v>
      </c>
      <c r="U25" s="224">
        <f>by_cnty_allpol!D8</f>
        <v>1379.6790034311648</v>
      </c>
      <c r="V25" s="232">
        <v>1235.7864664412673</v>
      </c>
      <c r="W25" s="232">
        <v>32.465113652230293</v>
      </c>
      <c r="X25" s="224">
        <f>by_cnty_allpol!E8</f>
        <v>53.231390701917555</v>
      </c>
      <c r="Y25" s="232">
        <v>3.2769653877274139</v>
      </c>
      <c r="Z25" s="232">
        <v>116.0203299585197</v>
      </c>
      <c r="AA25" s="224">
        <f>by_cnty_allpol!F8</f>
        <v>187.67722305676534</v>
      </c>
      <c r="AB25" s="232">
        <v>39.184498381010741</v>
      </c>
    </row>
    <row r="26" spans="1:28" ht="12.75" x14ac:dyDescent="0.2">
      <c r="A26" s="219" t="str">
        <f t="shared" si="0"/>
        <v>Moffat</v>
      </c>
      <c r="B26" s="218">
        <f t="shared" si="1"/>
        <v>-9.0742171868212138E-2</v>
      </c>
      <c r="C26" s="218">
        <f t="shared" si="3"/>
        <v>0.32840316360909494</v>
      </c>
      <c r="D26" s="218">
        <f t="shared" si="4"/>
        <v>-0.26847689963658494</v>
      </c>
      <c r="E26" s="218">
        <f t="shared" si="5"/>
        <v>-0.42308478055640281</v>
      </c>
      <c r="F26" s="218">
        <f t="shared" si="6"/>
        <v>-0.5005139759768007</v>
      </c>
      <c r="G26" s="217">
        <f t="shared" si="2"/>
        <v>-100.83649023856049</v>
      </c>
      <c r="H26" s="217">
        <f t="shared" si="7"/>
        <v>633.91978266243359</v>
      </c>
      <c r="I26" s="217">
        <f>U26-T26</f>
        <v>-209.34554388456786</v>
      </c>
      <c r="J26" s="217">
        <f t="shared" si="9"/>
        <v>-4.579527348051541</v>
      </c>
      <c r="K26" s="217">
        <f t="shared" si="10"/>
        <v>-23.874429262846721</v>
      </c>
      <c r="M26" s="219" t="str">
        <f>by_cnty_allpol!A9</f>
        <v>Moffat</v>
      </c>
      <c r="N26" s="232">
        <v>1111.2417541097502</v>
      </c>
      <c r="O26" s="224">
        <f>by_cnty_allpol!B9</f>
        <v>1010.4052638711897</v>
      </c>
      <c r="P26" s="232">
        <v>964.61364244991387</v>
      </c>
      <c r="Q26" s="232">
        <v>1930.3096099798886</v>
      </c>
      <c r="R26" s="224">
        <f>by_cnty_allpol!C9</f>
        <v>2564.2293926423222</v>
      </c>
      <c r="S26" s="232">
        <v>1508.4259453866205</v>
      </c>
      <c r="T26" s="232">
        <v>779.75253799467168</v>
      </c>
      <c r="U26" s="224">
        <f>by_cnty_allpol!D9</f>
        <v>570.40699411010382</v>
      </c>
      <c r="V26" s="232">
        <v>725.82193675089593</v>
      </c>
      <c r="W26" s="232">
        <v>10.824136339834681</v>
      </c>
      <c r="X26" s="224">
        <f>by_cnty_allpol!E9</f>
        <v>6.2446089917831396</v>
      </c>
      <c r="Y26" s="232">
        <v>0.56730878955960229</v>
      </c>
      <c r="Z26" s="232">
        <v>47.699825396990157</v>
      </c>
      <c r="AA26" s="224">
        <f>by_cnty_allpol!F9</f>
        <v>23.825396134143435</v>
      </c>
      <c r="AB26" s="232">
        <v>20.739543627113513</v>
      </c>
    </row>
    <row r="27" spans="1:28" ht="12.75" x14ac:dyDescent="0.2">
      <c r="A27" s="219" t="str">
        <f t="shared" si="0"/>
        <v>Rio Blanco</v>
      </c>
      <c r="B27" s="218">
        <f t="shared" si="1"/>
        <v>0.31268041872154212</v>
      </c>
      <c r="C27" s="218">
        <f t="shared" si="3"/>
        <v>0.64215784949735044</v>
      </c>
      <c r="D27" s="218">
        <f t="shared" si="4"/>
        <v>0.21759877598497512</v>
      </c>
      <c r="E27" s="218">
        <f t="shared" si="5"/>
        <v>-7.9959998427724319E-2</v>
      </c>
      <c r="F27" s="218">
        <f t="shared" si="6"/>
        <v>0.77411134584824792</v>
      </c>
      <c r="G27" s="217">
        <f t="shared" si="2"/>
        <v>893.85185844972148</v>
      </c>
      <c r="H27" s="217">
        <f t="shared" si="7"/>
        <v>2454.8199921972764</v>
      </c>
      <c r="I27" s="217">
        <f t="shared" si="8"/>
        <v>422.2713775993484</v>
      </c>
      <c r="J27" s="217">
        <f>X27-W27</f>
        <v>-6.7166651751469004</v>
      </c>
      <c r="K27" s="217">
        <f t="shared" si="10"/>
        <v>120.71460253562336</v>
      </c>
      <c r="M27" s="219" t="str">
        <f>by_cnty_allpol!A10</f>
        <v>Rio Blanco</v>
      </c>
      <c r="N27" s="232">
        <v>2858.6755195749633</v>
      </c>
      <c r="O27" s="224">
        <f>by_cnty_allpol!B10</f>
        <v>3752.5273780246848</v>
      </c>
      <c r="P27" s="232">
        <v>2784.5932707914949</v>
      </c>
      <c r="Q27" s="232">
        <v>3822.7672434725955</v>
      </c>
      <c r="R27" s="224">
        <f>by_cnty_allpol!C10</f>
        <v>6277.5872356698719</v>
      </c>
      <c r="S27" s="232">
        <v>3444.8185953937177</v>
      </c>
      <c r="T27" s="232">
        <v>1940.5962909851369</v>
      </c>
      <c r="U27" s="224">
        <f>by_cnty_allpol!D10</f>
        <v>2362.8676685844853</v>
      </c>
      <c r="V27" s="232">
        <v>1947.9477003020511</v>
      </c>
      <c r="W27" s="232">
        <v>84.000316498481183</v>
      </c>
      <c r="X27" s="224">
        <f>by_cnty_allpol!E10</f>
        <v>77.283651323334283</v>
      </c>
      <c r="Y27" s="232">
        <v>67.194479079911233</v>
      </c>
      <c r="Z27" s="232">
        <v>155.93958567206883</v>
      </c>
      <c r="AA27" s="224">
        <f>by_cnty_allpol!F10</f>
        <v>276.65418820769219</v>
      </c>
      <c r="AB27" s="232">
        <v>121.69945357696137</v>
      </c>
    </row>
    <row r="28" spans="1:28" ht="12.75" x14ac:dyDescent="0.2">
      <c r="A28" s="219" t="str">
        <f t="shared" si="0"/>
        <v>Routt</v>
      </c>
      <c r="B28" s="218">
        <f t="shared" si="1"/>
        <v>-0.50097505892571359</v>
      </c>
      <c r="C28" s="218">
        <f t="shared" si="3"/>
        <v>2.3679042132981087</v>
      </c>
      <c r="D28" s="218">
        <f t="shared" si="4"/>
        <v>0.18913433187961098</v>
      </c>
      <c r="E28" s="218">
        <f t="shared" si="5"/>
        <v>-0.95942910589278407</v>
      </c>
      <c r="F28" s="218">
        <f t="shared" si="6"/>
        <v>-0.89168321325457678</v>
      </c>
      <c r="G28" s="217">
        <f t="shared" si="2"/>
        <v>-16.665510061512794</v>
      </c>
      <c r="H28" s="217">
        <f t="shared" si="7"/>
        <v>112.33054856181484</v>
      </c>
      <c r="I28" s="217">
        <f t="shared" si="8"/>
        <v>2.6485116026064279</v>
      </c>
      <c r="J28" s="217">
        <f t="shared" si="9"/>
        <v>-0.6111639907482872</v>
      </c>
      <c r="K28" s="217">
        <f t="shared" si="10"/>
        <v>-2.0821088457682295</v>
      </c>
      <c r="M28" s="219" t="str">
        <f>by_cnty_allpol!A11</f>
        <v>Routt</v>
      </c>
      <c r="N28" s="232">
        <v>33.266147215492452</v>
      </c>
      <c r="O28" s="224">
        <f>by_cnty_allpol!B11</f>
        <v>16.600637153979658</v>
      </c>
      <c r="P28" s="232">
        <v>19.563362039898905</v>
      </c>
      <c r="Q28" s="232">
        <v>47.438805983353731</v>
      </c>
      <c r="R28" s="224">
        <f>by_cnty_allpol!C11</f>
        <v>159.76935454516857</v>
      </c>
      <c r="S28" s="232">
        <v>14.621189055525688</v>
      </c>
      <c r="T28" s="232">
        <v>14.003336021998775</v>
      </c>
      <c r="U28" s="224">
        <f>by_cnty_allpol!D11</f>
        <v>16.651847624605203</v>
      </c>
      <c r="V28" s="232">
        <v>8.9637800756624912</v>
      </c>
      <c r="W28" s="232">
        <v>0.63700797379872753</v>
      </c>
      <c r="X28" s="224">
        <f>by_cnty_allpol!E11</f>
        <v>2.5843983050440326E-2</v>
      </c>
      <c r="Y28" s="232">
        <v>1.6745769905143527E-2</v>
      </c>
      <c r="Z28" s="232">
        <v>2.3350320100438906</v>
      </c>
      <c r="AA28" s="224">
        <f>by_cnty_allpol!F11</f>
        <v>0.25292316427566086</v>
      </c>
      <c r="AB28" s="232">
        <v>0.23379517774684183</v>
      </c>
    </row>
    <row r="29" spans="1:28" ht="12.75" x14ac:dyDescent="0.2">
      <c r="A29" s="219" t="str">
        <f t="shared" si="0"/>
        <v>Pitkin</v>
      </c>
      <c r="B29" s="218">
        <f t="shared" si="1"/>
        <v>0</v>
      </c>
      <c r="C29" s="218">
        <f t="shared" si="3"/>
        <v>0.61221273801707121</v>
      </c>
      <c r="D29" s="218">
        <f t="shared" si="4"/>
        <v>0</v>
      </c>
      <c r="E29" s="218">
        <f t="shared" si="5"/>
        <v>0</v>
      </c>
      <c r="F29" s="218">
        <f t="shared" si="6"/>
        <v>0</v>
      </c>
      <c r="G29" s="217">
        <f t="shared" si="2"/>
        <v>0</v>
      </c>
      <c r="H29" s="217">
        <f t="shared" si="7"/>
        <v>9.3239999999999945</v>
      </c>
      <c r="I29" s="217">
        <f t="shared" si="8"/>
        <v>0</v>
      </c>
      <c r="J29" s="217">
        <f t="shared" si="9"/>
        <v>0</v>
      </c>
      <c r="K29" s="217">
        <f t="shared" si="10"/>
        <v>0</v>
      </c>
      <c r="M29" s="219" t="str">
        <f>by_cnty_allpol!A12</f>
        <v>Pitkin</v>
      </c>
      <c r="N29" s="232">
        <v>0</v>
      </c>
      <c r="O29" s="224">
        <f>by_cnty_allpol!B12</f>
        <v>0</v>
      </c>
      <c r="P29" s="232">
        <v>0</v>
      </c>
      <c r="Q29" s="232">
        <v>15.23</v>
      </c>
      <c r="R29" s="224">
        <f>by_cnty_allpol!C12</f>
        <v>24.553999999999995</v>
      </c>
      <c r="S29" s="232">
        <v>40.983646111085896</v>
      </c>
      <c r="T29" s="232">
        <v>0</v>
      </c>
      <c r="U29" s="224">
        <f>by_cnty_allpol!D12</f>
        <v>0</v>
      </c>
      <c r="V29" s="232">
        <v>0</v>
      </c>
      <c r="W29" s="232">
        <v>0</v>
      </c>
      <c r="X29" s="224">
        <f>by_cnty_allpol!E12</f>
        <v>0</v>
      </c>
      <c r="Y29" s="232">
        <v>0</v>
      </c>
      <c r="Z29" s="232">
        <v>0</v>
      </c>
      <c r="AA29" s="224">
        <f>by_cnty_allpol!F12</f>
        <v>0</v>
      </c>
      <c r="AB29" s="232">
        <v>0</v>
      </c>
    </row>
    <row r="30" spans="1:28" ht="12.75" x14ac:dyDescent="0.2">
      <c r="A30" s="219" t="str">
        <f t="shared" si="0"/>
        <v>Eagle</v>
      </c>
      <c r="B30" s="218">
        <f t="shared" si="1"/>
        <v>0</v>
      </c>
      <c r="C30" s="218">
        <f t="shared" si="3"/>
        <v>0</v>
      </c>
      <c r="D30" s="218">
        <f t="shared" si="4"/>
        <v>0</v>
      </c>
      <c r="E30" s="218">
        <f t="shared" si="5"/>
        <v>0</v>
      </c>
      <c r="F30" s="218">
        <f t="shared" si="6"/>
        <v>0</v>
      </c>
      <c r="G30" s="217">
        <f t="shared" si="2"/>
        <v>0</v>
      </c>
      <c r="H30" s="217">
        <f t="shared" si="7"/>
        <v>0</v>
      </c>
      <c r="I30" s="217">
        <f t="shared" si="8"/>
        <v>0</v>
      </c>
      <c r="J30" s="217">
        <f t="shared" si="9"/>
        <v>0</v>
      </c>
      <c r="K30" s="217">
        <f t="shared" si="10"/>
        <v>0</v>
      </c>
      <c r="M30" s="219" t="str">
        <f>by_cnty_allpol!A13</f>
        <v>Eagle</v>
      </c>
      <c r="N30" s="232">
        <v>0</v>
      </c>
      <c r="O30" s="224">
        <f>by_cnty_allpol!B13</f>
        <v>0</v>
      </c>
      <c r="P30" s="232">
        <v>0</v>
      </c>
      <c r="Q30" s="232">
        <v>0</v>
      </c>
      <c r="R30" s="224">
        <f>by_cnty_allpol!C13</f>
        <v>0</v>
      </c>
      <c r="S30" s="232">
        <v>0</v>
      </c>
      <c r="T30" s="232">
        <v>0</v>
      </c>
      <c r="U30" s="224">
        <f>by_cnty_allpol!D13</f>
        <v>0</v>
      </c>
      <c r="V30" s="232">
        <v>0</v>
      </c>
      <c r="W30" s="232">
        <v>0</v>
      </c>
      <c r="X30" s="224">
        <f>by_cnty_allpol!E13</f>
        <v>0</v>
      </c>
      <c r="Y30" s="232">
        <v>0</v>
      </c>
      <c r="Z30" s="232">
        <v>0</v>
      </c>
      <c r="AA30" s="224">
        <f>by_cnty_allpol!F13</f>
        <v>0</v>
      </c>
      <c r="AB30" s="232">
        <v>0</v>
      </c>
    </row>
    <row r="31" spans="1:28" ht="12.75" x14ac:dyDescent="0.2">
      <c r="A31" s="219" t="str">
        <f t="shared" si="0"/>
        <v>Lake</v>
      </c>
      <c r="B31" s="218">
        <f t="shared" si="1"/>
        <v>0</v>
      </c>
      <c r="C31" s="218">
        <f t="shared" si="3"/>
        <v>0</v>
      </c>
      <c r="D31" s="218">
        <f t="shared" si="4"/>
        <v>0</v>
      </c>
      <c r="E31" s="218">
        <f t="shared" si="5"/>
        <v>0</v>
      </c>
      <c r="F31" s="218">
        <f t="shared" si="6"/>
        <v>0</v>
      </c>
      <c r="G31" s="217">
        <f t="shared" si="2"/>
        <v>0</v>
      </c>
      <c r="H31" s="217">
        <f t="shared" si="7"/>
        <v>0</v>
      </c>
      <c r="I31" s="217">
        <f t="shared" si="8"/>
        <v>0</v>
      </c>
      <c r="J31" s="217">
        <f t="shared" si="9"/>
        <v>0</v>
      </c>
      <c r="K31" s="217">
        <f t="shared" si="10"/>
        <v>0</v>
      </c>
      <c r="M31" s="219" t="str">
        <f>by_cnty_allpol!A14</f>
        <v>Lake</v>
      </c>
      <c r="N31" s="232">
        <v>0</v>
      </c>
      <c r="O31" s="224">
        <f>by_cnty_allpol!B14</f>
        <v>0</v>
      </c>
      <c r="P31" s="232">
        <v>0</v>
      </c>
      <c r="Q31" s="232">
        <v>0</v>
      </c>
      <c r="R31" s="224">
        <f>by_cnty_allpol!C14</f>
        <v>0</v>
      </c>
      <c r="S31" s="232">
        <v>0</v>
      </c>
      <c r="T31" s="232">
        <v>0</v>
      </c>
      <c r="U31" s="224">
        <f>by_cnty_allpol!D14</f>
        <v>0</v>
      </c>
      <c r="V31" s="232">
        <v>0</v>
      </c>
      <c r="W31" s="232">
        <v>0</v>
      </c>
      <c r="X31" s="224">
        <f>by_cnty_allpol!E14</f>
        <v>0</v>
      </c>
      <c r="Y31" s="232">
        <v>0</v>
      </c>
      <c r="Z31" s="232">
        <v>0</v>
      </c>
      <c r="AA31" s="224">
        <f>by_cnty_allpol!F14</f>
        <v>0</v>
      </c>
      <c r="AB31" s="232">
        <v>0</v>
      </c>
    </row>
    <row r="32" spans="1:28" ht="12.75" x14ac:dyDescent="0.2">
      <c r="A32" s="219" t="str">
        <f t="shared" si="0"/>
        <v>Chaffee</v>
      </c>
      <c r="B32" s="218">
        <f t="shared" si="1"/>
        <v>0</v>
      </c>
      <c r="C32" s="218">
        <f t="shared" si="3"/>
        <v>0</v>
      </c>
      <c r="D32" s="218">
        <f t="shared" si="4"/>
        <v>0</v>
      </c>
      <c r="E32" s="218">
        <f t="shared" si="5"/>
        <v>0</v>
      </c>
      <c r="F32" s="218">
        <f t="shared" si="6"/>
        <v>0</v>
      </c>
      <c r="G32" s="217">
        <f t="shared" si="2"/>
        <v>0</v>
      </c>
      <c r="H32" s="217">
        <f t="shared" si="7"/>
        <v>0</v>
      </c>
      <c r="I32" s="217">
        <f t="shared" si="8"/>
        <v>0</v>
      </c>
      <c r="J32" s="217">
        <f t="shared" si="9"/>
        <v>0</v>
      </c>
      <c r="K32" s="217">
        <f t="shared" si="10"/>
        <v>0</v>
      </c>
      <c r="M32" s="219" t="str">
        <f>by_cnty_allpol!A15</f>
        <v>Chaffee</v>
      </c>
      <c r="N32" s="232">
        <v>0</v>
      </c>
      <c r="O32" s="224">
        <f>by_cnty_allpol!B15</f>
        <v>0</v>
      </c>
      <c r="P32" s="232">
        <v>0</v>
      </c>
      <c r="Q32" s="232">
        <v>0</v>
      </c>
      <c r="R32" s="224">
        <f>by_cnty_allpol!C15</f>
        <v>0</v>
      </c>
      <c r="S32" s="232">
        <v>0</v>
      </c>
      <c r="T32" s="232">
        <v>0</v>
      </c>
      <c r="U32" s="224">
        <f>by_cnty_allpol!D15</f>
        <v>0</v>
      </c>
      <c r="V32" s="232">
        <v>0</v>
      </c>
      <c r="W32" s="232">
        <v>0</v>
      </c>
      <c r="X32" s="224">
        <f>by_cnty_allpol!E15</f>
        <v>0</v>
      </c>
      <c r="Y32" s="232">
        <v>0</v>
      </c>
      <c r="Z32" s="232">
        <v>0</v>
      </c>
      <c r="AA32" s="224">
        <f>by_cnty_allpol!F15</f>
        <v>0</v>
      </c>
      <c r="AB32" s="232">
        <v>0</v>
      </c>
    </row>
    <row r="33" spans="1:29" ht="12.75" x14ac:dyDescent="0.2">
      <c r="A33" s="216" t="str">
        <f t="shared" si="0"/>
        <v>Totals</v>
      </c>
      <c r="B33" s="215">
        <f t="shared" si="1"/>
        <v>0.62327476466123033</v>
      </c>
      <c r="C33" s="215">
        <f t="shared" si="3"/>
        <v>0.6645302912850527</v>
      </c>
      <c r="D33" s="215">
        <f t="shared" si="4"/>
        <v>0.45423601291686477</v>
      </c>
      <c r="E33" s="215">
        <f t="shared" si="5"/>
        <v>0.65116507208257812</v>
      </c>
      <c r="F33" s="215">
        <f t="shared" si="6"/>
        <v>0.82622129657491028</v>
      </c>
      <c r="G33" s="214">
        <f t="shared" si="2"/>
        <v>7722.6765213059407</v>
      </c>
      <c r="H33" s="214">
        <f t="shared" si="7"/>
        <v>18250.54699440307</v>
      </c>
      <c r="I33" s="214">
        <f t="shared" si="8"/>
        <v>3598.2010290407179</v>
      </c>
      <c r="J33" s="214">
        <f t="shared" si="9"/>
        <v>204.71883865384706</v>
      </c>
      <c r="K33" s="214">
        <f t="shared" si="10"/>
        <v>819.73666679007329</v>
      </c>
      <c r="M33" s="223" t="str">
        <f>by_cnty_allpol!A16</f>
        <v>Totals</v>
      </c>
      <c r="N33" s="231">
        <v>12390.48483778011</v>
      </c>
      <c r="O33" s="222">
        <f>by_cnty_allpol!B16</f>
        <v>20113.161359086051</v>
      </c>
      <c r="P33" s="231">
        <v>9950.6248325002452</v>
      </c>
      <c r="Q33" s="231">
        <v>27463.830067265408</v>
      </c>
      <c r="R33" s="222">
        <f>by_cnty_allpol!C16</f>
        <v>45714.377061668478</v>
      </c>
      <c r="S33" s="231">
        <v>20962.289136189738</v>
      </c>
      <c r="T33" s="231">
        <v>7921.4349517004684</v>
      </c>
      <c r="U33" s="222">
        <f>by_cnty_allpol!D16</f>
        <v>11519.635980741186</v>
      </c>
      <c r="V33" s="231">
        <v>7667.547605227639</v>
      </c>
      <c r="W33" s="231">
        <v>314.38854359787507</v>
      </c>
      <c r="X33" s="222">
        <f>by_cnty_allpol!E16</f>
        <v>519.10738225172213</v>
      </c>
      <c r="Y33" s="231">
        <v>76.578657637340896</v>
      </c>
      <c r="Z33" s="231">
        <v>992.15146134368729</v>
      </c>
      <c r="AA33" s="222">
        <f>by_cnty_allpol!F16</f>
        <v>1811.8881281337606</v>
      </c>
      <c r="AB33" s="231">
        <v>374.38393366607562</v>
      </c>
    </row>
    <row r="34" spans="1:29" ht="24" customHeight="1" x14ac:dyDescent="0.2">
      <c r="N34" s="230"/>
      <c r="O34" s="230"/>
      <c r="P34" s="230"/>
      <c r="Q34" s="230"/>
      <c r="R34" s="230"/>
      <c r="S34" s="230"/>
      <c r="T34" s="230"/>
      <c r="U34" s="230"/>
      <c r="V34" s="230"/>
      <c r="W34" s="230"/>
      <c r="X34" s="230"/>
      <c r="Y34" s="230"/>
      <c r="Z34" s="230"/>
      <c r="AA34" s="230"/>
      <c r="AB34" s="230"/>
    </row>
    <row r="35" spans="1:29" ht="24" customHeight="1" x14ac:dyDescent="0.2">
      <c r="N35" s="275"/>
      <c r="O35" s="275"/>
      <c r="P35" s="275"/>
      <c r="Q35" s="275"/>
      <c r="R35" s="275"/>
      <c r="S35" s="275"/>
      <c r="T35" s="244"/>
      <c r="U35" s="244"/>
      <c r="V35" s="244"/>
      <c r="W35" s="244"/>
      <c r="X35" s="244"/>
      <c r="Y35" s="244"/>
      <c r="Z35" s="244"/>
      <c r="AA35" s="244"/>
      <c r="AB35" s="244"/>
      <c r="AC35" s="243"/>
    </row>
    <row r="36" spans="1:29" ht="26.25" customHeight="1" x14ac:dyDescent="0.2">
      <c r="N36" s="275"/>
      <c r="O36" s="275"/>
      <c r="P36" s="275"/>
      <c r="Q36" s="275"/>
      <c r="R36" s="275"/>
      <c r="S36" s="275"/>
      <c r="T36" s="244"/>
      <c r="U36" s="244"/>
      <c r="V36" s="244"/>
      <c r="W36" s="244"/>
      <c r="X36" s="244"/>
      <c r="Y36" s="244"/>
      <c r="Z36" s="244"/>
      <c r="AA36" s="244"/>
      <c r="AB36" s="244"/>
      <c r="AC36" s="243"/>
    </row>
    <row r="37" spans="1:29" ht="12.75" x14ac:dyDescent="0.2">
      <c r="N37" s="275"/>
      <c r="O37" s="275"/>
      <c r="P37" s="275"/>
      <c r="Q37" s="275"/>
      <c r="R37" s="275"/>
      <c r="S37" s="275"/>
      <c r="T37" s="244"/>
      <c r="U37" s="244"/>
      <c r="V37" s="244"/>
      <c r="W37" s="244"/>
      <c r="X37" s="244"/>
      <c r="Y37" s="244"/>
      <c r="Z37" s="244"/>
      <c r="AA37" s="244"/>
      <c r="AB37" s="244"/>
      <c r="AC37" s="243"/>
    </row>
    <row r="38" spans="1:29" ht="12.75" x14ac:dyDescent="0.2">
      <c r="N38" s="275"/>
      <c r="O38" s="275"/>
      <c r="P38" s="275"/>
      <c r="Q38" s="275"/>
      <c r="R38" s="275"/>
      <c r="S38" s="275"/>
      <c r="T38" s="244"/>
      <c r="U38" s="244"/>
      <c r="V38" s="244"/>
      <c r="W38" s="244"/>
      <c r="X38" s="244"/>
      <c r="Y38" s="244"/>
      <c r="Z38" s="244"/>
      <c r="AA38" s="244"/>
      <c r="AB38" s="244"/>
      <c r="AC38" s="243"/>
    </row>
    <row r="39" spans="1:29" ht="15" x14ac:dyDescent="0.25">
      <c r="A39" s="228" t="s">
        <v>445</v>
      </c>
      <c r="B39" s="228"/>
      <c r="K39" s="229"/>
      <c r="N39" s="275"/>
      <c r="O39" s="275"/>
      <c r="P39" s="275"/>
      <c r="Q39" s="275"/>
      <c r="R39" s="275"/>
      <c r="S39" s="275"/>
      <c r="T39" s="244"/>
      <c r="U39" s="244"/>
      <c r="V39" s="244"/>
      <c r="W39" s="244"/>
      <c r="X39" s="244"/>
      <c r="Y39" s="244"/>
      <c r="Z39" s="244"/>
      <c r="AA39" s="244"/>
      <c r="AB39" s="244"/>
      <c r="AC39" s="243"/>
    </row>
    <row r="40" spans="1:29" ht="15" x14ac:dyDescent="0.25">
      <c r="C40" s="213"/>
      <c r="D40" s="213"/>
      <c r="E40" s="213"/>
      <c r="F40" s="213"/>
      <c r="G40" s="213"/>
      <c r="H40" s="213"/>
      <c r="I40" s="213"/>
      <c r="J40" s="213"/>
      <c r="K40" s="226"/>
      <c r="M40" s="228" t="s">
        <v>459</v>
      </c>
      <c r="N40" s="226"/>
      <c r="O40" s="226"/>
    </row>
    <row r="41" spans="1:29" ht="15" x14ac:dyDescent="0.25">
      <c r="A41" s="221" t="s">
        <v>444</v>
      </c>
      <c r="C41" s="213"/>
      <c r="D41" s="213"/>
      <c r="E41" s="213"/>
      <c r="F41" s="213"/>
      <c r="G41" s="227"/>
      <c r="H41" s="226"/>
    </row>
    <row r="42" spans="1:29" x14ac:dyDescent="0.2">
      <c r="A42" s="368" t="s">
        <v>436</v>
      </c>
      <c r="B42" s="369" t="s">
        <v>443</v>
      </c>
      <c r="C42" s="369"/>
      <c r="D42" s="369"/>
      <c r="E42" s="369"/>
      <c r="F42" s="369"/>
      <c r="G42" s="370" t="s">
        <v>442</v>
      </c>
      <c r="H42" s="369"/>
      <c r="I42" s="369"/>
      <c r="J42" s="369"/>
      <c r="K42" s="369"/>
      <c r="M42" s="368" t="s">
        <v>436</v>
      </c>
      <c r="N42" s="364" t="s">
        <v>441</v>
      </c>
      <c r="O42" s="364"/>
      <c r="P42" s="364"/>
      <c r="Q42" s="364" t="s">
        <v>440</v>
      </c>
      <c r="R42" s="364"/>
      <c r="S42" s="364"/>
      <c r="T42" s="364" t="s">
        <v>439</v>
      </c>
      <c r="U42" s="364"/>
      <c r="V42" s="364"/>
      <c r="W42" s="365" t="s">
        <v>438</v>
      </c>
      <c r="X42" s="366"/>
      <c r="Y42" s="367"/>
      <c r="Z42" s="364" t="s">
        <v>437</v>
      </c>
      <c r="AA42" s="364"/>
      <c r="AB42" s="364"/>
    </row>
    <row r="43" spans="1:29" x14ac:dyDescent="0.2">
      <c r="A43" s="368"/>
      <c r="B43" s="273" t="s">
        <v>111</v>
      </c>
      <c r="C43" s="273" t="s">
        <v>153</v>
      </c>
      <c r="D43" s="273" t="s">
        <v>154</v>
      </c>
      <c r="E43" s="273" t="s">
        <v>435</v>
      </c>
      <c r="F43" s="273" t="s">
        <v>155</v>
      </c>
      <c r="G43" s="273" t="s">
        <v>111</v>
      </c>
      <c r="H43" s="273" t="s">
        <v>153</v>
      </c>
      <c r="I43" s="273" t="s">
        <v>154</v>
      </c>
      <c r="J43" s="273" t="s">
        <v>435</v>
      </c>
      <c r="K43" s="273" t="s">
        <v>155</v>
      </c>
      <c r="M43" s="368"/>
      <c r="N43" s="225">
        <v>2006</v>
      </c>
      <c r="O43" s="225">
        <v>2008</v>
      </c>
      <c r="P43" s="225">
        <v>2012</v>
      </c>
      <c r="Q43" s="225">
        <v>2006</v>
      </c>
      <c r="R43" s="225">
        <v>2008</v>
      </c>
      <c r="S43" s="225">
        <v>2012</v>
      </c>
      <c r="T43" s="225">
        <v>2006</v>
      </c>
      <c r="U43" s="225">
        <v>2008</v>
      </c>
      <c r="V43" s="225">
        <v>2012</v>
      </c>
      <c r="W43" s="225">
        <v>2006</v>
      </c>
      <c r="X43" s="225">
        <v>2008</v>
      </c>
      <c r="Y43" s="225">
        <v>2012</v>
      </c>
      <c r="Z43" s="225">
        <v>2006</v>
      </c>
      <c r="AA43" s="225">
        <v>2008</v>
      </c>
      <c r="AB43" s="225">
        <v>2012</v>
      </c>
    </row>
    <row r="44" spans="1:29" ht="12.75" x14ac:dyDescent="0.2">
      <c r="A44" s="219" t="str">
        <f>M44</f>
        <v>Compressor Engines</v>
      </c>
      <c r="B44" s="218">
        <f>IF(AND(N44=0,O44=0),0,(O44-N44)/N44)</f>
        <v>0.52233430852579277</v>
      </c>
      <c r="C44" s="218">
        <f>IF(AND(Q44=0,R44=0),0,(R44-Q44)/Q44)</f>
        <v>0.45314726780265879</v>
      </c>
      <c r="D44" s="218">
        <f>IF(AND(T44=0,U44=0),0,(U44-T44)/T44)</f>
        <v>0.25626910389892599</v>
      </c>
      <c r="E44" s="218">
        <f>IF(AND(W44=0,X44=0),0,(X44-W44)/W44)</f>
        <v>2.4624693118288121</v>
      </c>
      <c r="F44" s="218">
        <f>IF(AND(Z44=0,AA44=0),0,(AA44-Z44)/Z44)</f>
        <v>1.9556934286549315</v>
      </c>
      <c r="G44" s="217">
        <f>(O44-N44)</f>
        <v>2980.1538700274486</v>
      </c>
      <c r="H44" s="217">
        <f>R44-Q44</f>
        <v>680.07977146982512</v>
      </c>
      <c r="I44" s="217">
        <f>U44-T44</f>
        <v>1076.5838230881</v>
      </c>
      <c r="J44" s="217">
        <f>X44-W44</f>
        <v>36.213054000000007</v>
      </c>
      <c r="K44" s="217">
        <f>AA44-Z44</f>
        <v>144.89013700000007</v>
      </c>
      <c r="M44" s="219" t="str">
        <f>by_src_allpol!B5</f>
        <v>Compressor Engines</v>
      </c>
      <c r="N44" s="224">
        <v>5705.4530429725528</v>
      </c>
      <c r="O44" s="224">
        <f>by_src_allpol!C5</f>
        <v>8685.6069130000014</v>
      </c>
      <c r="P44" s="224">
        <v>6496.7532240480941</v>
      </c>
      <c r="Q44" s="224">
        <v>1500.7919495301762</v>
      </c>
      <c r="R44" s="224">
        <f>by_src_allpol!D5</f>
        <v>2180.8717210000013</v>
      </c>
      <c r="S44" s="224">
        <v>1735.6425107592652</v>
      </c>
      <c r="T44" s="224">
        <v>4200.989532911899</v>
      </c>
      <c r="U44" s="224">
        <f>by_src_allpol!E5</f>
        <v>5277.573355999999</v>
      </c>
      <c r="V44" s="224">
        <v>4890.1989425566862</v>
      </c>
      <c r="W44" s="224">
        <v>14.705991999999997</v>
      </c>
      <c r="X44" s="224">
        <f>by_src_allpol!F5</f>
        <v>50.919046000000002</v>
      </c>
      <c r="Y44" s="224">
        <v>16.456429133280217</v>
      </c>
      <c r="Z44" s="224">
        <v>74.086323999999962</v>
      </c>
      <c r="AA44" s="224">
        <f>by_src_allpol!G5</f>
        <v>218.97646100000003</v>
      </c>
      <c r="AB44" s="224">
        <v>83.474871479291878</v>
      </c>
    </row>
    <row r="45" spans="1:29" ht="12.75" x14ac:dyDescent="0.2">
      <c r="A45" s="219" t="str">
        <f t="shared" ref="A45:A59" si="11">M45</f>
        <v>Drill rigs</v>
      </c>
      <c r="B45" s="218">
        <f t="shared" ref="B45:B59" si="12">IF(AND(N45=0,O45=0),0,(O45-N45)/N45)</f>
        <v>0.78836424957841456</v>
      </c>
      <c r="C45" s="218">
        <f t="shared" ref="C45:C60" si="13">IF(AND(Q45=0,R45=0),0,(R45-Q45)/Q45)</f>
        <v>0.78836424957841489</v>
      </c>
      <c r="D45" s="218">
        <f t="shared" ref="D45:D60" si="14">IF(AND(T45=0,U45=0),0,(U45-T45)/T45)</f>
        <v>0.78836424957841522</v>
      </c>
      <c r="E45" s="218">
        <f t="shared" ref="E45:E60" si="15">IF(AND(W45=0,X45=0),0,(X45-W45)/W45)</f>
        <v>0.78836424957841433</v>
      </c>
      <c r="F45" s="218">
        <f t="shared" ref="F45:F60" si="16">IF(AND(Z45=0,AA45=0),0,(AA45-Z45)/Z45)</f>
        <v>0.78836424957841489</v>
      </c>
      <c r="G45" s="217">
        <f t="shared" ref="G45:G60" si="17">(O45-N45)</f>
        <v>4242.6037870155578</v>
      </c>
      <c r="H45" s="217">
        <f t="shared" ref="H45:H60" si="18">R45-Q45</f>
        <v>192.29500477760857</v>
      </c>
      <c r="I45" s="217">
        <f t="shared" ref="I45:I60" si="19">U45-T45</f>
        <v>1554.736608751404</v>
      </c>
      <c r="J45" s="217">
        <f t="shared" ref="J45:J60" si="20">X45-W45</f>
        <v>190.84053808326948</v>
      </c>
      <c r="K45" s="217">
        <f t="shared" ref="K45:K60" si="21">AA45-Z45</f>
        <v>650.83716825449949</v>
      </c>
      <c r="M45" s="219" t="str">
        <f>by_src_allpol!B6</f>
        <v>Drill rigs</v>
      </c>
      <c r="N45" s="224">
        <v>5381.5273704817682</v>
      </c>
      <c r="O45" s="224">
        <f>by_src_allpol!C6</f>
        <v>9624.1311574973261</v>
      </c>
      <c r="P45" s="224">
        <v>1667.9311428729004</v>
      </c>
      <c r="Q45" s="224">
        <v>243.91644456282754</v>
      </c>
      <c r="R45" s="224">
        <f>by_src_allpol!D6</f>
        <v>436.2114493404361</v>
      </c>
      <c r="S45" s="224">
        <v>66.073203125773048</v>
      </c>
      <c r="T45" s="224">
        <v>1972.1044042557908</v>
      </c>
      <c r="U45" s="224">
        <f>by_src_allpol!E6</f>
        <v>3526.8410130071948</v>
      </c>
      <c r="V45" s="224">
        <v>511.13573634728061</v>
      </c>
      <c r="W45" s="224">
        <v>242.0715274510778</v>
      </c>
      <c r="X45" s="224">
        <f>by_src_allpol!F6</f>
        <v>432.91206553434728</v>
      </c>
      <c r="Y45" s="224">
        <v>0.67788957527438931</v>
      </c>
      <c r="Z45" s="224">
        <v>825.55388401052016</v>
      </c>
      <c r="AA45" s="224">
        <f>by_src_allpol!G6</f>
        <v>1476.3910522650197</v>
      </c>
      <c r="AB45" s="224">
        <v>172.12139238259496</v>
      </c>
    </row>
    <row r="46" spans="1:29" ht="12.75" x14ac:dyDescent="0.2">
      <c r="A46" s="219" t="str">
        <f t="shared" si="11"/>
        <v>Exempt engines</v>
      </c>
      <c r="B46" s="218">
        <f t="shared" si="12"/>
        <v>0.51555685513972127</v>
      </c>
      <c r="C46" s="218">
        <f t="shared" si="13"/>
        <v>0.5155568551397216</v>
      </c>
      <c r="D46" s="218">
        <f t="shared" si="14"/>
        <v>0.51555685513972138</v>
      </c>
      <c r="E46" s="218">
        <f t="shared" si="15"/>
        <v>0</v>
      </c>
      <c r="F46" s="218">
        <f t="shared" si="16"/>
        <v>0.5155568551397216</v>
      </c>
      <c r="G46" s="217">
        <f t="shared" si="17"/>
        <v>65.8713866970769</v>
      </c>
      <c r="H46" s="217">
        <f t="shared" si="18"/>
        <v>17.635917319770421</v>
      </c>
      <c r="I46" s="217">
        <f t="shared" si="19"/>
        <v>67.136590658333745</v>
      </c>
      <c r="J46" s="217">
        <f t="shared" si="20"/>
        <v>0</v>
      </c>
      <c r="K46" s="217">
        <f t="shared" si="21"/>
        <v>4.0516327860421197E-2</v>
      </c>
      <c r="M46" s="219" t="str">
        <f>by_src_allpol!B7</f>
        <v>Exempt engines</v>
      </c>
      <c r="N46" s="224">
        <v>127.76745385186484</v>
      </c>
      <c r="O46" s="224">
        <f>by_src_allpol!C7</f>
        <v>193.63884054894174</v>
      </c>
      <c r="P46" s="224">
        <v>197.44805448480727</v>
      </c>
      <c r="Q46" s="224">
        <v>34.207512021134683</v>
      </c>
      <c r="R46" s="224">
        <f>by_src_allpol!D7</f>
        <v>51.843429340905104</v>
      </c>
      <c r="S46" s="224">
        <v>52.86328007420115</v>
      </c>
      <c r="T46" s="224">
        <v>130.22150707343232</v>
      </c>
      <c r="U46" s="224">
        <f>by_src_allpol!E7</f>
        <v>197.35809773176607</v>
      </c>
      <c r="V46" s="224">
        <v>201.2404759473377</v>
      </c>
      <c r="W46" s="224">
        <v>0</v>
      </c>
      <c r="X46" s="224">
        <f>by_src_allpol!F7</f>
        <v>0</v>
      </c>
      <c r="Y46" s="224">
        <v>0</v>
      </c>
      <c r="Z46" s="224">
        <v>7.8587506802602444E-2</v>
      </c>
      <c r="AA46" s="224">
        <f>by_src_allpol!G7</f>
        <v>0.11910383466302364</v>
      </c>
      <c r="AB46" s="224">
        <v>0.12144681495317232</v>
      </c>
    </row>
    <row r="47" spans="1:29" ht="12.75" x14ac:dyDescent="0.2">
      <c r="A47" s="219" t="str">
        <f t="shared" si="11"/>
        <v>Heaters</v>
      </c>
      <c r="B47" s="218">
        <f t="shared" si="12"/>
        <v>0.47268408551068869</v>
      </c>
      <c r="C47" s="218">
        <f t="shared" si="13"/>
        <v>0.47268408551068852</v>
      </c>
      <c r="D47" s="218">
        <f t="shared" si="14"/>
        <v>0.47268408551068875</v>
      </c>
      <c r="E47" s="218">
        <f t="shared" si="15"/>
        <v>0.47268408551068902</v>
      </c>
      <c r="F47" s="218">
        <f t="shared" si="16"/>
        <v>0.47268408551068897</v>
      </c>
      <c r="G47" s="217">
        <f t="shared" si="17"/>
        <v>278.44916219163997</v>
      </c>
      <c r="H47" s="217">
        <f t="shared" si="18"/>
        <v>15.314703920540197</v>
      </c>
      <c r="I47" s="217">
        <f t="shared" si="19"/>
        <v>233.8972962409776</v>
      </c>
      <c r="J47" s="217">
        <f t="shared" si="20"/>
        <v>1.6706949731498408</v>
      </c>
      <c r="K47" s="217">
        <f t="shared" si="21"/>
        <v>21.162136326564649</v>
      </c>
      <c r="M47" s="219" t="str">
        <f>by_src_allpol!B8</f>
        <v>Heaters</v>
      </c>
      <c r="N47" s="224">
        <v>589.080890867741</v>
      </c>
      <c r="O47" s="224">
        <f>by_src_allpol!C8</f>
        <v>867.53005305938098</v>
      </c>
      <c r="P47" s="224">
        <v>885.94471190001798</v>
      </c>
      <c r="Q47" s="224">
        <v>32.399448997725763</v>
      </c>
      <c r="R47" s="224">
        <f>by_src_allpol!D8</f>
        <v>47.71415291826596</v>
      </c>
      <c r="S47" s="224">
        <v>48.726959154501003</v>
      </c>
      <c r="T47" s="224">
        <v>494.82794832890244</v>
      </c>
      <c r="U47" s="224">
        <f>by_src_allpol!E8</f>
        <v>728.72524456988003</v>
      </c>
      <c r="V47" s="224">
        <v>744.19355799601522</v>
      </c>
      <c r="W47" s="224">
        <v>3.5344853452064457</v>
      </c>
      <c r="X47" s="224">
        <f>by_src_allpol!F8</f>
        <v>5.2051803183562866</v>
      </c>
      <c r="Y47" s="224">
        <v>5.3156682714001082</v>
      </c>
      <c r="Z47" s="224">
        <v>44.770147705948318</v>
      </c>
      <c r="AA47" s="224">
        <f>by_src_allpol!G8</f>
        <v>65.932284032512968</v>
      </c>
      <c r="AB47" s="224">
        <v>67.331798104401372</v>
      </c>
    </row>
    <row r="48" spans="1:29" ht="12.75" x14ac:dyDescent="0.2">
      <c r="A48" s="219" t="str">
        <f t="shared" si="11"/>
        <v>Pneumatic devices</v>
      </c>
      <c r="B48" s="218">
        <f t="shared" si="12"/>
        <v>0</v>
      </c>
      <c r="C48" s="218">
        <f t="shared" si="13"/>
        <v>0.48226893396698434</v>
      </c>
      <c r="D48" s="218">
        <f t="shared" si="14"/>
        <v>0</v>
      </c>
      <c r="E48" s="218">
        <f t="shared" si="15"/>
        <v>0</v>
      </c>
      <c r="F48" s="218">
        <f t="shared" si="16"/>
        <v>0</v>
      </c>
      <c r="G48" s="217">
        <f t="shared" si="17"/>
        <v>0</v>
      </c>
      <c r="H48" s="217">
        <f t="shared" si="18"/>
        <v>908.33916314102407</v>
      </c>
      <c r="I48" s="217">
        <f t="shared" si="19"/>
        <v>0</v>
      </c>
      <c r="J48" s="217">
        <f t="shared" si="20"/>
        <v>0</v>
      </c>
      <c r="K48" s="217">
        <f t="shared" si="21"/>
        <v>0</v>
      </c>
      <c r="M48" s="219" t="str">
        <f>by_src_allpol!B9</f>
        <v>Pneumatic devices</v>
      </c>
      <c r="N48" s="224">
        <v>0</v>
      </c>
      <c r="O48" s="224">
        <f>by_src_allpol!C9</f>
        <v>0</v>
      </c>
      <c r="P48" s="224">
        <v>0</v>
      </c>
      <c r="Q48" s="224">
        <v>1883.4701950824974</v>
      </c>
      <c r="R48" s="224">
        <f>by_src_allpol!D9</f>
        <v>2791.8093582235215</v>
      </c>
      <c r="S48" s="224">
        <v>2832.6338287711924</v>
      </c>
      <c r="T48" s="224">
        <v>0</v>
      </c>
      <c r="U48" s="224">
        <f>by_src_allpol!E9</f>
        <v>0</v>
      </c>
      <c r="V48" s="224">
        <v>0</v>
      </c>
      <c r="W48" s="224">
        <v>0</v>
      </c>
      <c r="X48" s="224">
        <f>by_src_allpol!F9</f>
        <v>0</v>
      </c>
      <c r="Y48" s="224">
        <v>0</v>
      </c>
      <c r="Z48" s="224">
        <v>0</v>
      </c>
      <c r="AA48" s="224">
        <f>by_src_allpol!G9</f>
        <v>0</v>
      </c>
      <c r="AB48" s="224">
        <v>0</v>
      </c>
    </row>
    <row r="49" spans="1:28" ht="12.75" x14ac:dyDescent="0.2">
      <c r="A49" s="219" t="str">
        <f t="shared" si="11"/>
        <v>Pneumatic pumps</v>
      </c>
      <c r="B49" s="218">
        <f t="shared" si="12"/>
        <v>0</v>
      </c>
      <c r="C49" s="218">
        <f t="shared" si="13"/>
        <v>0.51555685513972171</v>
      </c>
      <c r="D49" s="218">
        <f t="shared" si="14"/>
        <v>0</v>
      </c>
      <c r="E49" s="218">
        <f t="shared" si="15"/>
        <v>0</v>
      </c>
      <c r="F49" s="218">
        <f t="shared" si="16"/>
        <v>0</v>
      </c>
      <c r="G49" s="217">
        <f t="shared" si="17"/>
        <v>0</v>
      </c>
      <c r="H49" s="217">
        <f t="shared" si="18"/>
        <v>334.32968914365551</v>
      </c>
      <c r="I49" s="217">
        <f t="shared" si="19"/>
        <v>0</v>
      </c>
      <c r="J49" s="217">
        <f t="shared" si="20"/>
        <v>0</v>
      </c>
      <c r="K49" s="217">
        <f t="shared" si="21"/>
        <v>0</v>
      </c>
      <c r="M49" s="219" t="str">
        <f>by_src_allpol!B10</f>
        <v>Pneumatic pumps</v>
      </c>
      <c r="N49" s="224">
        <v>0</v>
      </c>
      <c r="O49" s="224">
        <f>by_src_allpol!C10</f>
        <v>0</v>
      </c>
      <c r="P49" s="224">
        <v>0</v>
      </c>
      <c r="Q49" s="224">
        <v>648.48267617942622</v>
      </c>
      <c r="R49" s="224">
        <f>by_src_allpol!D10</f>
        <v>982.81236532308174</v>
      </c>
      <c r="S49" s="224">
        <v>1002.1459997722272</v>
      </c>
      <c r="T49" s="224">
        <v>0</v>
      </c>
      <c r="U49" s="224">
        <f>by_src_allpol!E10</f>
        <v>0</v>
      </c>
      <c r="V49" s="224">
        <v>0</v>
      </c>
      <c r="W49" s="224">
        <v>0</v>
      </c>
      <c r="X49" s="224">
        <f>by_src_allpol!F10</f>
        <v>0</v>
      </c>
      <c r="Y49" s="224">
        <v>0</v>
      </c>
      <c r="Z49" s="224">
        <v>0</v>
      </c>
      <c r="AA49" s="224">
        <f>by_src_allpol!G10</f>
        <v>0</v>
      </c>
      <c r="AB49" s="224">
        <v>0</v>
      </c>
    </row>
    <row r="50" spans="1:28" ht="12.75" x14ac:dyDescent="0.2">
      <c r="A50" s="219" t="str">
        <f t="shared" si="11"/>
        <v>Venting - blowdowns</v>
      </c>
      <c r="B50" s="218">
        <f t="shared" si="12"/>
        <v>0</v>
      </c>
      <c r="C50" s="218">
        <f t="shared" si="13"/>
        <v>0.56414269168015629</v>
      </c>
      <c r="D50" s="218">
        <f t="shared" si="14"/>
        <v>0</v>
      </c>
      <c r="E50" s="218">
        <f t="shared" si="15"/>
        <v>0</v>
      </c>
      <c r="F50" s="218">
        <f t="shared" si="16"/>
        <v>0</v>
      </c>
      <c r="G50" s="217">
        <f t="shared" si="17"/>
        <v>0</v>
      </c>
      <c r="H50" s="217">
        <f t="shared" si="18"/>
        <v>1225.0991536485863</v>
      </c>
      <c r="I50" s="217">
        <f t="shared" si="19"/>
        <v>0</v>
      </c>
      <c r="J50" s="217">
        <f t="shared" si="20"/>
        <v>0</v>
      </c>
      <c r="K50" s="217">
        <f t="shared" si="21"/>
        <v>0</v>
      </c>
      <c r="M50" s="219" t="str">
        <f>by_src_allpol!B11</f>
        <v>Venting - blowdowns</v>
      </c>
      <c r="N50" s="224">
        <v>0</v>
      </c>
      <c r="O50" s="224">
        <f>by_src_allpol!C11</f>
        <v>0</v>
      </c>
      <c r="P50" s="224">
        <v>0</v>
      </c>
      <c r="Q50" s="224">
        <v>2171.6122032883886</v>
      </c>
      <c r="R50" s="224">
        <f>by_src_allpol!D11</f>
        <v>3396.7113569369749</v>
      </c>
      <c r="S50" s="224">
        <v>2444.193345998021</v>
      </c>
      <c r="T50" s="224">
        <v>0</v>
      </c>
      <c r="U50" s="224">
        <f>by_src_allpol!E11</f>
        <v>0</v>
      </c>
      <c r="V50" s="224">
        <v>0</v>
      </c>
      <c r="W50" s="224">
        <v>0</v>
      </c>
      <c r="X50" s="224">
        <f>by_src_allpol!F11</f>
        <v>0</v>
      </c>
      <c r="Y50" s="224">
        <v>0</v>
      </c>
      <c r="Z50" s="224">
        <v>0</v>
      </c>
      <c r="AA50" s="224">
        <f>by_src_allpol!G11</f>
        <v>0</v>
      </c>
      <c r="AB50" s="224">
        <v>0</v>
      </c>
    </row>
    <row r="51" spans="1:28" ht="12.75" x14ac:dyDescent="0.2">
      <c r="A51" s="219" t="str">
        <f t="shared" si="11"/>
        <v>Venting - initial completions</v>
      </c>
      <c r="B51" s="218">
        <f t="shared" si="12"/>
        <v>0</v>
      </c>
      <c r="C51" s="218">
        <f t="shared" si="13"/>
        <v>0.78836424957841489</v>
      </c>
      <c r="D51" s="218">
        <f t="shared" si="14"/>
        <v>0</v>
      </c>
      <c r="E51" s="218">
        <f t="shared" si="15"/>
        <v>0</v>
      </c>
      <c r="F51" s="218">
        <f t="shared" si="16"/>
        <v>0</v>
      </c>
      <c r="G51" s="217">
        <f t="shared" si="17"/>
        <v>0</v>
      </c>
      <c r="H51" s="217">
        <f t="shared" si="18"/>
        <v>8550.1971650455416</v>
      </c>
      <c r="I51" s="217">
        <f t="shared" si="19"/>
        <v>0</v>
      </c>
      <c r="J51" s="217">
        <f t="shared" si="20"/>
        <v>0</v>
      </c>
      <c r="K51" s="217">
        <f t="shared" si="21"/>
        <v>0</v>
      </c>
      <c r="M51" s="219" t="str">
        <f>by_src_allpol!B12</f>
        <v>Venting - initial completions</v>
      </c>
      <c r="N51" s="224">
        <v>0</v>
      </c>
      <c r="O51" s="224">
        <f>by_src_allpol!C12</f>
        <v>0</v>
      </c>
      <c r="P51" s="224">
        <v>0</v>
      </c>
      <c r="Q51" s="224">
        <v>10845.490735555093</v>
      </c>
      <c r="R51" s="224">
        <f>by_src_allpol!D12</f>
        <v>19395.687900600635</v>
      </c>
      <c r="S51" s="224">
        <v>4819.6204996296174</v>
      </c>
      <c r="T51" s="224">
        <v>0</v>
      </c>
      <c r="U51" s="224">
        <f>by_src_allpol!E12</f>
        <v>0</v>
      </c>
      <c r="V51" s="224">
        <v>0</v>
      </c>
      <c r="W51" s="224">
        <v>0</v>
      </c>
      <c r="X51" s="224">
        <f>by_src_allpol!F12</f>
        <v>0</v>
      </c>
      <c r="Y51" s="224">
        <v>0</v>
      </c>
      <c r="Z51" s="224">
        <v>0</v>
      </c>
      <c r="AA51" s="224">
        <f>by_src_allpol!G12</f>
        <v>0</v>
      </c>
      <c r="AB51" s="224">
        <v>0</v>
      </c>
    </row>
    <row r="52" spans="1:28" ht="12.75" x14ac:dyDescent="0.2">
      <c r="A52" s="219" t="str">
        <f t="shared" si="11"/>
        <v>Venting - recompletions</v>
      </c>
      <c r="B52" s="218">
        <f t="shared" si="12"/>
        <v>0</v>
      </c>
      <c r="C52" s="218">
        <f t="shared" si="13"/>
        <v>0.78836424957841467</v>
      </c>
      <c r="D52" s="218">
        <f t="shared" si="14"/>
        <v>0</v>
      </c>
      <c r="E52" s="218">
        <f t="shared" si="15"/>
        <v>0</v>
      </c>
      <c r="F52" s="218">
        <f t="shared" si="16"/>
        <v>0</v>
      </c>
      <c r="G52" s="217">
        <f t="shared" si="17"/>
        <v>0</v>
      </c>
      <c r="H52" s="217">
        <f t="shared" si="18"/>
        <v>1130.2794828196154</v>
      </c>
      <c r="I52" s="217">
        <f t="shared" si="19"/>
        <v>0</v>
      </c>
      <c r="J52" s="217">
        <f t="shared" si="20"/>
        <v>0</v>
      </c>
      <c r="K52" s="217">
        <f t="shared" si="21"/>
        <v>0</v>
      </c>
      <c r="M52" s="219" t="str">
        <f>by_src_allpol!B13</f>
        <v>Venting - recompletions</v>
      </c>
      <c r="N52" s="224">
        <v>0</v>
      </c>
      <c r="O52" s="224">
        <f>by_src_allpol!C13</f>
        <v>0</v>
      </c>
      <c r="P52" s="224">
        <v>0</v>
      </c>
      <c r="Q52" s="224">
        <v>1433.702103341245</v>
      </c>
      <c r="R52" s="224">
        <f>by_src_allpol!D13</f>
        <v>2563.9815861608604</v>
      </c>
      <c r="S52" s="224">
        <v>637.12193538395047</v>
      </c>
      <c r="T52" s="224">
        <v>0</v>
      </c>
      <c r="U52" s="224">
        <f>by_src_allpol!E13</f>
        <v>0</v>
      </c>
      <c r="V52" s="224">
        <v>0</v>
      </c>
      <c r="W52" s="224">
        <v>0</v>
      </c>
      <c r="X52" s="224">
        <f>by_src_allpol!F13</f>
        <v>0</v>
      </c>
      <c r="Y52" s="224">
        <v>0</v>
      </c>
      <c r="Z52" s="224">
        <v>0</v>
      </c>
      <c r="AA52" s="224">
        <f>by_src_allpol!G13</f>
        <v>0</v>
      </c>
      <c r="AB52" s="224">
        <v>0</v>
      </c>
    </row>
    <row r="53" spans="1:28" ht="12.75" x14ac:dyDescent="0.2">
      <c r="A53" s="219" t="str">
        <f t="shared" si="11"/>
        <v>Workover rigs</v>
      </c>
      <c r="B53" s="218">
        <f t="shared" si="12"/>
        <v>0.47268408551068924</v>
      </c>
      <c r="C53" s="218">
        <f t="shared" si="13"/>
        <v>0.47268408551068891</v>
      </c>
      <c r="D53" s="218">
        <f t="shared" si="14"/>
        <v>0.47268408551068886</v>
      </c>
      <c r="E53" s="218">
        <f t="shared" si="15"/>
        <v>0.47268408551068863</v>
      </c>
      <c r="F53" s="218">
        <f t="shared" si="16"/>
        <v>0.47268408551068863</v>
      </c>
      <c r="G53" s="217">
        <f t="shared" si="17"/>
        <v>35.577576461098005</v>
      </c>
      <c r="H53" s="217">
        <f t="shared" si="18"/>
        <v>3.3795059927918505</v>
      </c>
      <c r="I53" s="217">
        <f t="shared" si="19"/>
        <v>14.638642493363591</v>
      </c>
      <c r="J53" s="217">
        <f t="shared" si="20"/>
        <v>0.95400259742661753</v>
      </c>
      <c r="K53" s="217">
        <f t="shared" si="21"/>
        <v>2.921651881146901</v>
      </c>
      <c r="M53" s="219" t="str">
        <f>by_src_allpol!B14</f>
        <v>Workover rigs</v>
      </c>
      <c r="N53" s="224">
        <v>75.267134121217325</v>
      </c>
      <c r="O53" s="224">
        <f>by_src_allpol!C14</f>
        <v>110.84471058231533</v>
      </c>
      <c r="P53" s="224">
        <v>78.9488838433642</v>
      </c>
      <c r="Q53" s="224">
        <v>7.1496081556048683</v>
      </c>
      <c r="R53" s="224">
        <f>by_src_allpol!D14</f>
        <v>10.529114148396719</v>
      </c>
      <c r="S53" s="224">
        <v>6.5544245829532874</v>
      </c>
      <c r="T53" s="224">
        <v>30.969188390482771</v>
      </c>
      <c r="U53" s="224">
        <f>by_src_allpol!E14</f>
        <v>45.607830883846361</v>
      </c>
      <c r="V53" s="224">
        <v>27.16465645574964</v>
      </c>
      <c r="W53" s="224">
        <v>2.0182668015909857</v>
      </c>
      <c r="X53" s="224">
        <f>by_src_allpol!F14</f>
        <v>2.9722693990176032</v>
      </c>
      <c r="Y53" s="224">
        <v>1.9127661229706511E-2</v>
      </c>
      <c r="Z53" s="224">
        <v>6.1809821204163109</v>
      </c>
      <c r="AA53" s="224">
        <f>by_src_allpol!G14</f>
        <v>9.1026340015632119</v>
      </c>
      <c r="AB53" s="224">
        <v>4.3612899742194111</v>
      </c>
    </row>
    <row r="54" spans="1:28" ht="12.75" x14ac:dyDescent="0.2">
      <c r="A54" s="219" t="str">
        <f t="shared" si="11"/>
        <v>Glycol Dehydrator</v>
      </c>
      <c r="B54" s="218">
        <f t="shared" si="12"/>
        <v>0.11375861542470225</v>
      </c>
      <c r="C54" s="218">
        <f t="shared" si="13"/>
        <v>2.6012658046167161E-2</v>
      </c>
      <c r="D54" s="218">
        <f t="shared" si="14"/>
        <v>0.67711182506685008</v>
      </c>
      <c r="E54" s="218">
        <f t="shared" si="15"/>
        <v>9.3749226826897587</v>
      </c>
      <c r="F54" s="218">
        <f t="shared" si="16"/>
        <v>3.2650884677250351E-2</v>
      </c>
      <c r="G54" s="217">
        <f t="shared" si="17"/>
        <v>5.9999759999999966</v>
      </c>
      <c r="H54" s="217">
        <f t="shared" si="18"/>
        <v>76.198931842345701</v>
      </c>
      <c r="I54" s="217">
        <f t="shared" si="19"/>
        <v>27.612195</v>
      </c>
      <c r="J54" s="217">
        <f t="shared" si="20"/>
        <v>1.6975359999999999</v>
      </c>
      <c r="K54" s="217">
        <f t="shared" si="21"/>
        <v>7.4700000000000433E-2</v>
      </c>
      <c r="L54" s="229"/>
      <c r="M54" s="219" t="str">
        <f>by_src_allpol!B15</f>
        <v>Glycol Dehydrator</v>
      </c>
      <c r="N54" s="224">
        <v>52.743047000000004</v>
      </c>
      <c r="O54" s="224">
        <f>by_src_allpol!C15</f>
        <v>58.743023000000001</v>
      </c>
      <c r="P54" s="224">
        <v>57.755538244217803</v>
      </c>
      <c r="Q54" s="224">
        <v>2929.3020231576543</v>
      </c>
      <c r="R54" s="224">
        <f>by_src_allpol!D15</f>
        <v>3005.500955</v>
      </c>
      <c r="S54" s="224">
        <v>2371.3402902557059</v>
      </c>
      <c r="T54" s="224">
        <v>40.779371999999995</v>
      </c>
      <c r="U54" s="224">
        <f>by_src_allpol!E15</f>
        <v>68.391566999999995</v>
      </c>
      <c r="V54" s="224">
        <v>45.243956184132728</v>
      </c>
      <c r="W54" s="224">
        <v>0.18107200000000001</v>
      </c>
      <c r="X54" s="224">
        <f>by_src_allpol!F15</f>
        <v>1.8786080000000001</v>
      </c>
      <c r="Y54" s="224">
        <v>0.18804008304507186</v>
      </c>
      <c r="Z54" s="224">
        <v>2.2878399999999997</v>
      </c>
      <c r="AA54" s="224">
        <f>by_src_allpol!G15</f>
        <v>2.3625400000000001</v>
      </c>
      <c r="AB54" s="224">
        <v>2.3764743566276936</v>
      </c>
    </row>
    <row r="55" spans="1:28" ht="12.75" x14ac:dyDescent="0.2">
      <c r="A55" s="219" t="str">
        <f t="shared" si="11"/>
        <v>Unpermitted Fugitives</v>
      </c>
      <c r="B55" s="218">
        <f t="shared" si="12"/>
        <v>0</v>
      </c>
      <c r="C55" s="218">
        <f t="shared" si="13"/>
        <v>0.4875714650822377</v>
      </c>
      <c r="D55" s="218">
        <f t="shared" si="14"/>
        <v>0</v>
      </c>
      <c r="E55" s="218">
        <f t="shared" si="15"/>
        <v>0</v>
      </c>
      <c r="F55" s="218">
        <f t="shared" si="16"/>
        <v>0</v>
      </c>
      <c r="G55" s="217">
        <f t="shared" si="17"/>
        <v>0</v>
      </c>
      <c r="H55" s="217">
        <f t="shared" si="18"/>
        <v>471.41426335629046</v>
      </c>
      <c r="I55" s="217">
        <f t="shared" si="19"/>
        <v>0</v>
      </c>
      <c r="J55" s="217">
        <f t="shared" si="20"/>
        <v>0</v>
      </c>
      <c r="K55" s="217">
        <f t="shared" si="21"/>
        <v>0</v>
      </c>
      <c r="L55" s="226"/>
      <c r="M55" s="219" t="str">
        <f>by_src_allpol!B16</f>
        <v>Unpermitted Fugitives</v>
      </c>
      <c r="N55" s="224">
        <v>0</v>
      </c>
      <c r="O55" s="224">
        <f>by_src_allpol!C16</f>
        <v>0</v>
      </c>
      <c r="P55" s="224">
        <v>0</v>
      </c>
      <c r="Q55" s="224">
        <v>966.86187998466642</v>
      </c>
      <c r="R55" s="224">
        <f>by_src_allpol!D16</f>
        <v>1438.2761433409569</v>
      </c>
      <c r="S55" s="224">
        <v>1468.0146392431886</v>
      </c>
      <c r="T55" s="224">
        <v>0</v>
      </c>
      <c r="U55" s="224">
        <f>by_src_allpol!E16</f>
        <v>0</v>
      </c>
      <c r="V55" s="224">
        <v>0</v>
      </c>
      <c r="W55" s="224">
        <v>0</v>
      </c>
      <c r="X55" s="224">
        <f>by_src_allpol!F16</f>
        <v>0</v>
      </c>
      <c r="Y55" s="224">
        <v>0</v>
      </c>
      <c r="Z55" s="224">
        <v>0</v>
      </c>
      <c r="AA55" s="224">
        <f>by_src_allpol!G16</f>
        <v>0</v>
      </c>
      <c r="AB55" s="224">
        <v>0</v>
      </c>
    </row>
    <row r="56" spans="1:28" ht="12.75" x14ac:dyDescent="0.2">
      <c r="A56" s="219" t="str">
        <f t="shared" si="11"/>
        <v>Permitted Fugitives</v>
      </c>
      <c r="B56" s="218">
        <f t="shared" si="12"/>
        <v>0</v>
      </c>
      <c r="C56" s="218">
        <f t="shared" si="13"/>
        <v>1.0430918485479626</v>
      </c>
      <c r="D56" s="218">
        <f t="shared" si="14"/>
        <v>0</v>
      </c>
      <c r="E56" s="218">
        <f t="shared" si="15"/>
        <v>0</v>
      </c>
      <c r="F56" s="218">
        <f t="shared" si="16"/>
        <v>0</v>
      </c>
      <c r="G56" s="217">
        <f t="shared" si="17"/>
        <v>0</v>
      </c>
      <c r="H56" s="217">
        <f t="shared" si="18"/>
        <v>379.19368957142854</v>
      </c>
      <c r="I56" s="217">
        <f t="shared" si="19"/>
        <v>0</v>
      </c>
      <c r="J56" s="217">
        <f t="shared" si="20"/>
        <v>0</v>
      </c>
      <c r="K56" s="217">
        <f t="shared" si="21"/>
        <v>0</v>
      </c>
      <c r="M56" s="219" t="str">
        <f>by_src_allpol!B17</f>
        <v>Permitted Fugitives</v>
      </c>
      <c r="N56" s="224">
        <v>0</v>
      </c>
      <c r="O56" s="224">
        <f>by_src_allpol!C17</f>
        <v>0</v>
      </c>
      <c r="P56" s="224">
        <v>0</v>
      </c>
      <c r="Q56" s="224">
        <v>363.52857142857135</v>
      </c>
      <c r="R56" s="224">
        <f>by_src_allpol!D17</f>
        <v>742.72226099999989</v>
      </c>
      <c r="S56" s="224">
        <v>403.32732062308867</v>
      </c>
      <c r="T56" s="224">
        <v>0</v>
      </c>
      <c r="U56" s="224">
        <f>by_src_allpol!E17</f>
        <v>0</v>
      </c>
      <c r="V56" s="224">
        <v>0</v>
      </c>
      <c r="W56" s="224">
        <v>0</v>
      </c>
      <c r="X56" s="224">
        <f>by_src_allpol!F17</f>
        <v>0</v>
      </c>
      <c r="Y56" s="224">
        <v>0</v>
      </c>
      <c r="Z56" s="224">
        <v>0</v>
      </c>
      <c r="AA56" s="224">
        <f>by_src_allpol!G17</f>
        <v>0</v>
      </c>
      <c r="AB56" s="224">
        <v>0</v>
      </c>
    </row>
    <row r="57" spans="1:28" ht="12.75" x14ac:dyDescent="0.2">
      <c r="A57" s="219" t="str">
        <f t="shared" si="11"/>
        <v>Condensate tanks</v>
      </c>
      <c r="B57" s="218">
        <f t="shared" si="12"/>
        <v>0</v>
      </c>
      <c r="C57" s="218">
        <f t="shared" si="13"/>
        <v>1.0976748855163354</v>
      </c>
      <c r="D57" s="218">
        <f t="shared" si="14"/>
        <v>0</v>
      </c>
      <c r="E57" s="218" t="s">
        <v>497</v>
      </c>
      <c r="F57" s="218" t="s">
        <v>497</v>
      </c>
      <c r="G57" s="217">
        <f t="shared" si="17"/>
        <v>0</v>
      </c>
      <c r="H57" s="217">
        <f t="shared" si="18"/>
        <v>3737.4897476982378</v>
      </c>
      <c r="I57" s="217">
        <f t="shared" si="19"/>
        <v>0</v>
      </c>
      <c r="J57" s="217">
        <f t="shared" si="20"/>
        <v>0.05</v>
      </c>
      <c r="K57" s="217">
        <f t="shared" si="21"/>
        <v>0.48</v>
      </c>
      <c r="M57" s="219" t="str">
        <f>by_src_allpol!B18</f>
        <v>Condensate tanks</v>
      </c>
      <c r="N57" s="224">
        <v>0</v>
      </c>
      <c r="O57" s="224">
        <f>by_src_allpol!C18</f>
        <v>0</v>
      </c>
      <c r="P57" s="224">
        <v>0</v>
      </c>
      <c r="Q57" s="224">
        <v>3404.9150591071048</v>
      </c>
      <c r="R57" s="224">
        <f>by_src_allpol!D18</f>
        <v>7142.4048068053426</v>
      </c>
      <c r="S57" s="224">
        <v>1894.7320799507272</v>
      </c>
      <c r="T57" s="224">
        <v>0</v>
      </c>
      <c r="U57" s="224">
        <f>by_src_allpol!E18</f>
        <v>0</v>
      </c>
      <c r="V57" s="224">
        <v>0</v>
      </c>
      <c r="W57" s="224">
        <v>0</v>
      </c>
      <c r="X57" s="224">
        <f>by_src_allpol!F18</f>
        <v>0.05</v>
      </c>
      <c r="Y57" s="224">
        <v>0</v>
      </c>
      <c r="Z57" s="224">
        <v>0</v>
      </c>
      <c r="AA57" s="224">
        <f>by_src_allpol!G18</f>
        <v>0.48</v>
      </c>
      <c r="AB57" s="224">
        <v>0</v>
      </c>
    </row>
    <row r="58" spans="1:28" ht="12.75" x14ac:dyDescent="0.2">
      <c r="A58" s="219" t="str">
        <f t="shared" si="11"/>
        <v>Flaring</v>
      </c>
      <c r="B58" s="218">
        <f t="shared" si="12"/>
        <v>0.67776124118115322</v>
      </c>
      <c r="C58" s="218">
        <f t="shared" si="13"/>
        <v>8.2463418304974917E-2</v>
      </c>
      <c r="D58" s="218">
        <f t="shared" si="14"/>
        <v>0.67776124118115311</v>
      </c>
      <c r="E58" s="218">
        <f t="shared" si="15"/>
        <v>0</v>
      </c>
      <c r="F58" s="218">
        <f t="shared" si="16"/>
        <v>0</v>
      </c>
      <c r="G58" s="217">
        <f t="shared" si="17"/>
        <v>92.237344169545992</v>
      </c>
      <c r="H58" s="217">
        <f t="shared" si="18"/>
        <v>3.8659762483706173E-2</v>
      </c>
      <c r="I58" s="217">
        <f t="shared" si="19"/>
        <v>501.87966680488262</v>
      </c>
      <c r="J58" s="217">
        <f t="shared" si="20"/>
        <v>0</v>
      </c>
      <c r="K58" s="217">
        <f t="shared" si="21"/>
        <v>0</v>
      </c>
      <c r="M58" s="219" t="str">
        <f>by_src_allpol!B19</f>
        <v>Flaring</v>
      </c>
      <c r="N58" s="224">
        <v>136.09120522855721</v>
      </c>
      <c r="O58" s="224">
        <f>by_src_allpol!C19</f>
        <v>228.32854939810321</v>
      </c>
      <c r="P58" s="224">
        <v>160.71217019048427</v>
      </c>
      <c r="Q58" s="224">
        <v>0.46881105923514543</v>
      </c>
      <c r="R58" s="224">
        <f>by_src_allpol!D19</f>
        <v>0.50747082171885161</v>
      </c>
      <c r="S58" s="224">
        <v>0.48725956827778677</v>
      </c>
      <c r="T58" s="224">
        <v>740.49626374362037</v>
      </c>
      <c r="U58" s="224">
        <f>by_src_allpol!E19</f>
        <v>1242.375930548503</v>
      </c>
      <c r="V58" s="224">
        <v>874.46327897763501</v>
      </c>
      <c r="W58" s="224">
        <v>0</v>
      </c>
      <c r="X58" s="224">
        <f>by_src_allpol!F19</f>
        <v>0</v>
      </c>
      <c r="Y58" s="224">
        <v>0</v>
      </c>
      <c r="Z58" s="224">
        <v>0</v>
      </c>
      <c r="AA58" s="224">
        <f>by_src_allpol!G19</f>
        <v>0</v>
      </c>
      <c r="AB58" s="224">
        <v>0</v>
      </c>
    </row>
    <row r="59" spans="1:28" ht="12.75" x14ac:dyDescent="0.2">
      <c r="A59" s="219" t="str">
        <f t="shared" si="11"/>
        <v>Other Categories</v>
      </c>
      <c r="B59" s="218">
        <f t="shared" si="12"/>
        <v>6.7534031279071496E-2</v>
      </c>
      <c r="C59" s="218">
        <f t="shared" si="13"/>
        <v>0.53057220948510675</v>
      </c>
      <c r="D59" s="218">
        <f t="shared" si="14"/>
        <v>0.39131163362025462</v>
      </c>
      <c r="E59" s="218">
        <f t="shared" si="15"/>
        <v>-0.5148116513612917</v>
      </c>
      <c r="F59" s="218">
        <f t="shared" si="16"/>
        <v>-1.7085477215519573E-2</v>
      </c>
      <c r="G59" s="217">
        <f t="shared" si="17"/>
        <v>21.783418743589721</v>
      </c>
      <c r="H59" s="217">
        <f t="shared" si="18"/>
        <v>529.26214489315782</v>
      </c>
      <c r="I59" s="217">
        <f t="shared" si="19"/>
        <v>121.71620600366305</v>
      </c>
      <c r="J59" s="217">
        <f t="shared" si="20"/>
        <v>-26.706987000000005</v>
      </c>
      <c r="K59" s="217">
        <f t="shared" si="21"/>
        <v>-0.66964300000000065</v>
      </c>
      <c r="M59" s="219" t="str">
        <f>by_src_allpol!B20</f>
        <v>Other Categories</v>
      </c>
      <c r="N59" s="224">
        <v>322.55469325641025</v>
      </c>
      <c r="O59" s="224">
        <f>by_src_allpol!C20</f>
        <v>344.33811199999997</v>
      </c>
      <c r="P59" s="224">
        <v>405.13110691636712</v>
      </c>
      <c r="Q59" s="224">
        <v>997.53084581414407</v>
      </c>
      <c r="R59" s="224">
        <f>by_src_allpol!D20</f>
        <v>1526.7929907073019</v>
      </c>
      <c r="S59" s="224">
        <v>1178.8115592969889</v>
      </c>
      <c r="T59" s="224">
        <v>311.04673499633697</v>
      </c>
      <c r="U59" s="224">
        <f>by_src_allpol!E20</f>
        <v>432.76294100000001</v>
      </c>
      <c r="V59" s="224">
        <v>373.90700076280143</v>
      </c>
      <c r="W59" s="224">
        <v>51.877200000000002</v>
      </c>
      <c r="X59" s="224">
        <f>by_src_allpol!F20</f>
        <v>25.170212999999997</v>
      </c>
      <c r="Y59" s="224">
        <v>53.921502913111439</v>
      </c>
      <c r="Z59" s="224">
        <v>39.193696000000003</v>
      </c>
      <c r="AA59" s="224">
        <f>by_src_allpol!G20</f>
        <v>38.524053000000002</v>
      </c>
      <c r="AB59" s="224">
        <v>44.596660553987199</v>
      </c>
    </row>
    <row r="60" spans="1:28" ht="12.75" x14ac:dyDescent="0.2">
      <c r="A60" s="216" t="str">
        <f>M60</f>
        <v>Totals</v>
      </c>
      <c r="B60" s="215">
        <f>IF(AND(N60=0,O60=0),0,(O60-N60)/N60)</f>
        <v>0.62327476466123155</v>
      </c>
      <c r="C60" s="215">
        <f t="shared" si="13"/>
        <v>0.66453029128504482</v>
      </c>
      <c r="D60" s="215">
        <f t="shared" si="14"/>
        <v>0.45423601291686605</v>
      </c>
      <c r="E60" s="215">
        <f t="shared" si="15"/>
        <v>0.6511650720825739</v>
      </c>
      <c r="F60" s="215">
        <f t="shared" si="16"/>
        <v>0.82622129657490895</v>
      </c>
      <c r="G60" s="214">
        <f t="shared" si="17"/>
        <v>7722.6765213059552</v>
      </c>
      <c r="H60" s="214">
        <f t="shared" si="18"/>
        <v>18250.546994402914</v>
      </c>
      <c r="I60" s="214">
        <f t="shared" si="19"/>
        <v>3598.2010290407261</v>
      </c>
      <c r="J60" s="214">
        <f t="shared" si="20"/>
        <v>204.71883865384586</v>
      </c>
      <c r="K60" s="214">
        <f t="shared" si="21"/>
        <v>819.73666679007192</v>
      </c>
      <c r="M60" s="223" t="s">
        <v>327</v>
      </c>
      <c r="N60" s="222">
        <v>12390.48483778011</v>
      </c>
      <c r="O60" s="222">
        <f>by_src_allpol!C21</f>
        <v>20113.161359086065</v>
      </c>
      <c r="P60" s="222">
        <v>9950.6248325002525</v>
      </c>
      <c r="Q60" s="222">
        <v>27463.830067265499</v>
      </c>
      <c r="R60" s="222">
        <f>by_src_allpol!D21</f>
        <v>45714.377061668412</v>
      </c>
      <c r="S60" s="222">
        <v>20962.28913618968</v>
      </c>
      <c r="T60" s="222">
        <v>7921.4349517004639</v>
      </c>
      <c r="U60" s="222">
        <f>by_src_allpol!E21</f>
        <v>11519.63598074119</v>
      </c>
      <c r="V60" s="222">
        <v>7667.547605227639</v>
      </c>
      <c r="W60" s="222">
        <v>314.38854359787524</v>
      </c>
      <c r="X60" s="222">
        <f>by_src_allpol!F21</f>
        <v>519.10738225172111</v>
      </c>
      <c r="Y60" s="222">
        <v>76.578657637340939</v>
      </c>
      <c r="Z60" s="222">
        <v>992.15146134368729</v>
      </c>
      <c r="AA60" s="222">
        <f>by_src_allpol!G21</f>
        <v>1811.8881281337592</v>
      </c>
      <c r="AB60" s="222">
        <v>374.38393366607562</v>
      </c>
    </row>
    <row r="61" spans="1:28" x14ac:dyDescent="0.2">
      <c r="M61" s="245"/>
    </row>
    <row r="63" spans="1:28" ht="12" customHeight="1" x14ac:dyDescent="0.2"/>
    <row r="76" ht="24" customHeight="1" x14ac:dyDescent="0.2"/>
    <row r="77" ht="24" customHeight="1" x14ac:dyDescent="0.2"/>
    <row r="78" ht="27" customHeight="1" x14ac:dyDescent="0.2"/>
  </sheetData>
  <mergeCells count="26">
    <mergeCell ref="Q20:S20"/>
    <mergeCell ref="M20:M21"/>
    <mergeCell ref="N20:P20"/>
    <mergeCell ref="T20:V20"/>
    <mergeCell ref="W20:Y20"/>
    <mergeCell ref="Y3:AA3"/>
    <mergeCell ref="M3:O3"/>
    <mergeCell ref="P3:R3"/>
    <mergeCell ref="S3:U3"/>
    <mergeCell ref="V3:X3"/>
    <mergeCell ref="AB3:AD3"/>
    <mergeCell ref="T42:V42"/>
    <mergeCell ref="W42:Y42"/>
    <mergeCell ref="Z42:AB42"/>
    <mergeCell ref="A42:A43"/>
    <mergeCell ref="B42:F42"/>
    <mergeCell ref="G42:K42"/>
    <mergeCell ref="M42:M43"/>
    <mergeCell ref="N42:P42"/>
    <mergeCell ref="Q42:S42"/>
    <mergeCell ref="Z20:AB20"/>
    <mergeCell ref="A3:A4"/>
    <mergeCell ref="L3:L4"/>
    <mergeCell ref="A20:A21"/>
    <mergeCell ref="B20:F20"/>
    <mergeCell ref="G20:K2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8"/>
  <sheetViews>
    <sheetView zoomScale="70" zoomScaleNormal="70" workbookViewId="0">
      <pane xSplit="1" topLeftCell="B1" activePane="topRight" state="frozen"/>
      <selection pane="topRight"/>
    </sheetView>
  </sheetViews>
  <sheetFormatPr defaultColWidth="9.140625" defaultRowHeight="12" x14ac:dyDescent="0.2"/>
  <cols>
    <col min="1" max="1" width="27.7109375" style="213" customWidth="1"/>
    <col min="2" max="2" width="17.28515625" style="213" customWidth="1"/>
    <col min="3" max="3" width="19" style="212" customWidth="1"/>
    <col min="4" max="4" width="15.7109375" style="212" customWidth="1"/>
    <col min="5" max="5" width="14" style="212" customWidth="1"/>
    <col min="6" max="6" width="13.28515625" style="212" customWidth="1"/>
    <col min="7" max="7" width="12.85546875" style="212" bestFit="1" customWidth="1"/>
    <col min="8" max="8" width="13.28515625" style="212" bestFit="1" customWidth="1"/>
    <col min="9" max="9" width="17.85546875" style="212" customWidth="1"/>
    <col min="10" max="10" width="11" style="212" customWidth="1"/>
    <col min="11" max="11" width="10.140625" style="212" customWidth="1"/>
    <col min="12" max="17" width="16.7109375" style="212" customWidth="1"/>
    <col min="18" max="18" width="14.5703125" style="212" customWidth="1"/>
    <col min="19" max="28" width="11.42578125" style="212" customWidth="1"/>
    <col min="29" max="16384" width="9.140625" style="212"/>
  </cols>
  <sheetData>
    <row r="1" spans="1:27" ht="15" x14ac:dyDescent="0.25">
      <c r="A1" s="228" t="s">
        <v>491</v>
      </c>
      <c r="B1" s="212"/>
      <c r="P1" s="242"/>
    </row>
    <row r="2" spans="1:27" x14ac:dyDescent="0.2">
      <c r="A2" s="212"/>
      <c r="B2" s="212"/>
    </row>
    <row r="3" spans="1:27" ht="24" customHeight="1" x14ac:dyDescent="0.2">
      <c r="A3" s="364" t="s">
        <v>453</v>
      </c>
      <c r="B3" s="289" t="s">
        <v>478</v>
      </c>
      <c r="C3" s="372"/>
      <c r="D3" s="372"/>
      <c r="E3" s="372"/>
      <c r="F3" s="372"/>
      <c r="G3" s="372"/>
      <c r="H3" s="372"/>
      <c r="L3" s="368" t="s">
        <v>185</v>
      </c>
      <c r="M3" s="364" t="s">
        <v>449</v>
      </c>
      <c r="N3" s="364"/>
      <c r="O3" s="364"/>
      <c r="P3" s="364" t="s">
        <v>110</v>
      </c>
      <c r="Q3" s="364"/>
      <c r="R3" s="364"/>
      <c r="S3" s="364" t="s">
        <v>109</v>
      </c>
      <c r="T3" s="364"/>
      <c r="U3" s="364"/>
      <c r="V3" s="364" t="s">
        <v>448</v>
      </c>
      <c r="W3" s="364"/>
      <c r="X3" s="364"/>
    </row>
    <row r="4" spans="1:27" ht="12.75" customHeight="1" x14ac:dyDescent="0.2">
      <c r="A4" s="364"/>
      <c r="B4" s="274" t="s">
        <v>457</v>
      </c>
      <c r="C4"/>
      <c r="D4"/>
      <c r="E4"/>
      <c r="F4"/>
      <c r="G4"/>
      <c r="H4"/>
      <c r="L4" s="368"/>
      <c r="M4" s="225">
        <v>2006</v>
      </c>
      <c r="N4" s="225">
        <v>2008</v>
      </c>
      <c r="O4" s="225">
        <v>2012</v>
      </c>
      <c r="P4" s="225">
        <v>2006</v>
      </c>
      <c r="Q4" s="225">
        <v>2008</v>
      </c>
      <c r="R4" s="225">
        <v>2012</v>
      </c>
      <c r="S4" s="225">
        <v>2006</v>
      </c>
      <c r="T4" s="225">
        <v>2008</v>
      </c>
      <c r="U4" s="225">
        <v>2012</v>
      </c>
      <c r="V4" s="225">
        <v>2006</v>
      </c>
      <c r="W4" s="225">
        <v>2008</v>
      </c>
      <c r="X4" s="225">
        <v>2012</v>
      </c>
    </row>
    <row r="5" spans="1:27" ht="12.75" x14ac:dyDescent="0.2">
      <c r="A5" s="281" t="s">
        <v>487</v>
      </c>
      <c r="B5" s="281"/>
      <c r="C5"/>
      <c r="D5"/>
      <c r="E5"/>
      <c r="F5"/>
      <c r="G5"/>
      <c r="H5"/>
      <c r="L5" s="241" t="s">
        <v>478</v>
      </c>
      <c r="M5" s="240">
        <v>421358666</v>
      </c>
      <c r="N5" s="240">
        <v>659065078</v>
      </c>
      <c r="O5" s="240">
        <v>478201060.03801972</v>
      </c>
      <c r="P5" s="240">
        <v>7158305</v>
      </c>
      <c r="Q5" s="240">
        <v>7785403</v>
      </c>
      <c r="R5" s="240">
        <v>7338099.8773486456</v>
      </c>
      <c r="S5" s="240">
        <v>6315</v>
      </c>
      <c r="T5" s="240">
        <v>9300</v>
      </c>
      <c r="U5" s="240">
        <v>9577.7999999998938</v>
      </c>
      <c r="V5" s="240">
        <v>1186</v>
      </c>
      <c r="W5" s="240">
        <v>2121</v>
      </c>
      <c r="X5" s="240">
        <v>104</v>
      </c>
    </row>
    <row r="6" spans="1:27" ht="12.75" x14ac:dyDescent="0.2">
      <c r="A6" s="239" t="s">
        <v>451</v>
      </c>
      <c r="B6" s="218">
        <f>IFERROR(IF($N5&lt;&gt;0,($O5-$N5)/$N5,""),"")</f>
        <v>-0.27442512734983704</v>
      </c>
      <c r="C6"/>
      <c r="D6"/>
      <c r="E6"/>
      <c r="F6"/>
      <c r="G6"/>
      <c r="H6"/>
      <c r="L6"/>
      <c r="M6"/>
      <c r="N6"/>
      <c r="O6"/>
      <c r="P6"/>
      <c r="Q6"/>
      <c r="R6"/>
      <c r="S6"/>
      <c r="T6"/>
      <c r="U6"/>
      <c r="V6"/>
      <c r="W6"/>
      <c r="X6"/>
    </row>
    <row r="7" spans="1:27" ht="12.75" x14ac:dyDescent="0.2">
      <c r="A7" s="239" t="s">
        <v>450</v>
      </c>
      <c r="B7" s="218">
        <f>IFERROR(IF($Q5&lt;&gt;0,($R5-$Q5)/$Q5,""),"")</f>
        <v>-5.7454074330044881E-2</v>
      </c>
      <c r="C7"/>
      <c r="D7"/>
      <c r="E7"/>
      <c r="F7"/>
      <c r="G7"/>
      <c r="H7"/>
      <c r="L7"/>
      <c r="M7"/>
      <c r="N7"/>
      <c r="O7"/>
      <c r="P7"/>
      <c r="Q7"/>
      <c r="R7"/>
      <c r="S7"/>
      <c r="T7"/>
      <c r="U7"/>
      <c r="V7"/>
      <c r="W7"/>
      <c r="X7"/>
    </row>
    <row r="8" spans="1:27" ht="12.75" x14ac:dyDescent="0.2">
      <c r="A8" s="239" t="s">
        <v>109</v>
      </c>
      <c r="B8" s="218">
        <f>IFERROR(IF($T5&lt;&gt;0,($U5-$T5)/$T5,""),"")</f>
        <v>2.9870967741924062E-2</v>
      </c>
      <c r="C8"/>
      <c r="D8"/>
      <c r="E8"/>
      <c r="F8"/>
      <c r="G8"/>
      <c r="H8"/>
      <c r="L8"/>
      <c r="M8"/>
      <c r="N8"/>
      <c r="O8"/>
      <c r="P8"/>
      <c r="Q8"/>
      <c r="R8"/>
      <c r="S8"/>
      <c r="T8"/>
      <c r="U8"/>
      <c r="V8"/>
      <c r="W8"/>
      <c r="X8"/>
    </row>
    <row r="9" spans="1:27" ht="12.75" x14ac:dyDescent="0.2">
      <c r="A9" s="239" t="s">
        <v>448</v>
      </c>
      <c r="B9" s="218">
        <f>IFERROR(IF($W5&lt;&gt;0,($X5-$W5)/$W5,""),"")</f>
        <v>-0.95096652522395098</v>
      </c>
      <c r="C9"/>
      <c r="D9"/>
      <c r="E9"/>
      <c r="F9"/>
      <c r="G9"/>
      <c r="H9"/>
    </row>
    <row r="10" spans="1:27" ht="12.75" x14ac:dyDescent="0.2">
      <c r="A10" s="282" t="s">
        <v>488</v>
      </c>
      <c r="B10" s="282"/>
      <c r="C10"/>
      <c r="D10"/>
      <c r="E10"/>
      <c r="F10"/>
      <c r="G10"/>
      <c r="H10"/>
    </row>
    <row r="11" spans="1:27" ht="12.75" x14ac:dyDescent="0.2">
      <c r="A11" s="239" t="s">
        <v>449</v>
      </c>
      <c r="B11" s="217">
        <f>($O5-$N5)</f>
        <v>-180864017.96198028</v>
      </c>
      <c r="C11"/>
      <c r="D11"/>
      <c r="E11"/>
      <c r="F11"/>
      <c r="G11"/>
      <c r="H11"/>
    </row>
    <row r="12" spans="1:27" ht="12.75" x14ac:dyDescent="0.2">
      <c r="A12" s="239" t="s">
        <v>110</v>
      </c>
      <c r="B12" s="217">
        <f>$R5-$Q5</f>
        <v>-447303.12265135441</v>
      </c>
      <c r="C12"/>
      <c r="D12"/>
      <c r="E12"/>
      <c r="F12"/>
      <c r="G12"/>
      <c r="H12"/>
    </row>
    <row r="13" spans="1:27" ht="12.75" x14ac:dyDescent="0.2">
      <c r="A13" s="239" t="s">
        <v>109</v>
      </c>
      <c r="B13" s="217">
        <f>$U5-$T5</f>
        <v>277.79999999989377</v>
      </c>
      <c r="C13"/>
      <c r="D13"/>
      <c r="E13"/>
      <c r="F13"/>
      <c r="G13"/>
      <c r="H13"/>
    </row>
    <row r="14" spans="1:27" ht="12.75" x14ac:dyDescent="0.2">
      <c r="A14" s="239" t="s">
        <v>448</v>
      </c>
      <c r="B14" s="217">
        <f>($X5-$W5)</f>
        <v>-2017</v>
      </c>
      <c r="C14"/>
      <c r="D14"/>
      <c r="E14"/>
      <c r="F14"/>
      <c r="G14"/>
      <c r="H14"/>
    </row>
    <row r="15" spans="1:27" ht="12.75" x14ac:dyDescent="0.2">
      <c r="A15" s="238"/>
      <c r="B15" s="212"/>
    </row>
    <row r="16" spans="1:27" x14ac:dyDescent="0.2">
      <c r="A16" s="237"/>
      <c r="B16" s="237"/>
      <c r="H16" s="236"/>
      <c r="I16" s="236"/>
      <c r="P16" s="235"/>
      <c r="Q16" s="235"/>
      <c r="R16" s="235"/>
      <c r="S16" s="235"/>
      <c r="T16" s="235"/>
      <c r="U16" s="235"/>
      <c r="V16" s="235"/>
      <c r="W16" s="235"/>
      <c r="X16" s="234"/>
      <c r="Y16" s="234"/>
      <c r="Z16" s="234"/>
      <c r="AA16" s="234"/>
    </row>
    <row r="17" spans="1:28" ht="15" x14ac:dyDescent="0.25">
      <c r="A17" s="228" t="s">
        <v>447</v>
      </c>
      <c r="B17" s="228"/>
      <c r="K17" s="229"/>
      <c r="L17" s="229"/>
      <c r="M17" s="226"/>
      <c r="N17" s="226"/>
      <c r="O17" s="226"/>
    </row>
    <row r="18" spans="1:28" ht="15" x14ac:dyDescent="0.25">
      <c r="C18" s="213"/>
      <c r="D18" s="213"/>
      <c r="E18" s="213"/>
      <c r="F18" s="213"/>
      <c r="G18" s="213"/>
      <c r="H18" s="213"/>
      <c r="I18" s="213"/>
      <c r="J18" s="213"/>
      <c r="K18" s="226"/>
      <c r="L18" s="226"/>
      <c r="M18" s="228" t="s">
        <v>454</v>
      </c>
      <c r="N18" s="226"/>
      <c r="O18" s="226"/>
    </row>
    <row r="19" spans="1:28" ht="15" x14ac:dyDescent="0.25">
      <c r="A19" s="221" t="s">
        <v>458</v>
      </c>
    </row>
    <row r="20" spans="1:28" ht="25.5" customHeight="1" x14ac:dyDescent="0.2">
      <c r="A20" s="371" t="s">
        <v>436</v>
      </c>
      <c r="B20" s="369" t="s">
        <v>455</v>
      </c>
      <c r="C20" s="369"/>
      <c r="D20" s="369"/>
      <c r="E20" s="369"/>
      <c r="F20" s="369"/>
      <c r="G20" s="370" t="s">
        <v>456</v>
      </c>
      <c r="H20" s="369"/>
      <c r="I20" s="369"/>
      <c r="J20" s="369"/>
      <c r="K20" s="369"/>
      <c r="M20" s="368" t="s">
        <v>185</v>
      </c>
      <c r="N20" s="364" t="s">
        <v>441</v>
      </c>
      <c r="O20" s="364"/>
      <c r="P20" s="364"/>
      <c r="Q20" s="364" t="s">
        <v>440</v>
      </c>
      <c r="R20" s="364"/>
      <c r="S20" s="364"/>
      <c r="T20" s="364" t="s">
        <v>439</v>
      </c>
      <c r="U20" s="364"/>
      <c r="V20" s="364"/>
      <c r="W20" s="365" t="s">
        <v>438</v>
      </c>
      <c r="X20" s="366"/>
      <c r="Y20" s="367"/>
      <c r="Z20" s="364" t="s">
        <v>437</v>
      </c>
      <c r="AA20" s="364"/>
      <c r="AB20" s="364"/>
    </row>
    <row r="21" spans="1:28" x14ac:dyDescent="0.2">
      <c r="A21" s="371"/>
      <c r="B21" s="220" t="s">
        <v>111</v>
      </c>
      <c r="C21" s="220" t="s">
        <v>153</v>
      </c>
      <c r="D21" s="220" t="s">
        <v>154</v>
      </c>
      <c r="E21" s="220" t="s">
        <v>435</v>
      </c>
      <c r="F21" s="220" t="s">
        <v>155</v>
      </c>
      <c r="G21" s="220" t="s">
        <v>111</v>
      </c>
      <c r="H21" s="220" t="s">
        <v>153</v>
      </c>
      <c r="I21" s="220" t="s">
        <v>154</v>
      </c>
      <c r="J21" s="220" t="s">
        <v>435</v>
      </c>
      <c r="K21" s="220" t="s">
        <v>155</v>
      </c>
      <c r="M21" s="368"/>
      <c r="N21" s="225">
        <v>2006</v>
      </c>
      <c r="O21" s="225">
        <v>2008</v>
      </c>
      <c r="P21" s="225">
        <v>2012</v>
      </c>
      <c r="Q21" s="225">
        <v>2006</v>
      </c>
      <c r="R21" s="225">
        <v>2008</v>
      </c>
      <c r="S21" s="225">
        <v>2012</v>
      </c>
      <c r="T21" s="225">
        <v>2006</v>
      </c>
      <c r="U21" s="225">
        <v>2008</v>
      </c>
      <c r="V21" s="225">
        <v>2012</v>
      </c>
      <c r="W21" s="225">
        <v>2006</v>
      </c>
      <c r="X21" s="225">
        <v>2008</v>
      </c>
      <c r="Y21" s="225">
        <v>2012</v>
      </c>
      <c r="Z21" s="225">
        <v>2006</v>
      </c>
      <c r="AA21" s="225">
        <v>2008</v>
      </c>
      <c r="AB21" s="225">
        <v>2012</v>
      </c>
    </row>
    <row r="22" spans="1:28" ht="12.75" x14ac:dyDescent="0.2">
      <c r="A22" s="219" t="str">
        <f t="shared" ref="A22:A33" si="0">M22</f>
        <v>Delta</v>
      </c>
      <c r="B22" s="218">
        <f>IF(AND(O22=0,P22&lt;&gt;0),"n/a",IF(AND(O22=0,P22=0),0,(P22-O22)/O22))</f>
        <v>281.30158039028021</v>
      </c>
      <c r="C22" s="218">
        <f>IF(AND(R22=0,S22&lt;&gt;0),"n/a",IF(AND(R22=0,S22=0),0,(S22-R22)/R22))</f>
        <v>63.45247915945049</v>
      </c>
      <c r="D22" s="218">
        <f>IF(AND(U22=0,V22&lt;&gt;0),"n/a",IF(AND(U22=0,V22=0),0,(V22-U22)/U22))</f>
        <v>295.31252363492547</v>
      </c>
      <c r="E22" s="218">
        <f>IF(AND(X22=0,Y22&lt;&gt;0),"n/a",IF(AND(X22=0,Y22=0),0,(Y22-X22)/X22))</f>
        <v>52.277847906533282</v>
      </c>
      <c r="F22" s="218">
        <f>IF(AND(AA22=0,AB22&lt;&gt;0),"n/a",IF(AND(AA22=0,AB22=0),0,(AB22-AA22)/AA22))</f>
        <v>113.70493617791733</v>
      </c>
      <c r="G22" s="217">
        <f>(P22-O22)</f>
        <v>81.810994588411248</v>
      </c>
      <c r="H22" s="217">
        <f>S22-R22</f>
        <v>65.019340031456537</v>
      </c>
      <c r="I22" s="217">
        <f>V22-U22</f>
        <v>119.72349302000012</v>
      </c>
      <c r="J22" s="217">
        <f>Y22-X22</f>
        <v>9.1935370449074363E-2</v>
      </c>
      <c r="K22" s="217">
        <f>AB22-AA22</f>
        <v>1.8379475067054265</v>
      </c>
      <c r="M22" s="219" t="str">
        <f>by_cnty_allpol!A5</f>
        <v>Delta</v>
      </c>
      <c r="N22" s="232">
        <v>34.443689376832367</v>
      </c>
      <c r="O22" s="224">
        <f>by_cnty_allpol!B5</f>
        <v>0.290830198944869</v>
      </c>
      <c r="P22" s="232">
        <v>82.101824787356122</v>
      </c>
      <c r="Q22" s="232">
        <v>57.454564105475953</v>
      </c>
      <c r="R22" s="224">
        <f>by_cnty_allpol!C5</f>
        <v>1.0246934539479327</v>
      </c>
      <c r="S22" s="232">
        <v>66.044033485404469</v>
      </c>
      <c r="T22" s="232">
        <v>46.417861238614044</v>
      </c>
      <c r="U22" s="224">
        <f>by_cnty_allpol!D5</f>
        <v>0.40541285397027738</v>
      </c>
      <c r="V22" s="232">
        <v>120.1289058739704</v>
      </c>
      <c r="W22" s="232">
        <v>0.24314259704152941</v>
      </c>
      <c r="X22" s="224">
        <f>by_cnty_allpol!E5</f>
        <v>1.7585913370696538E-3</v>
      </c>
      <c r="Y22" s="232">
        <v>9.3693961786144017E-2</v>
      </c>
      <c r="Z22" s="232">
        <v>1.300657176788389</v>
      </c>
      <c r="AA22" s="224">
        <f>by_cnty_allpol!F5</f>
        <v>1.6164183970250316E-2</v>
      </c>
      <c r="AB22" s="232">
        <v>1.8541116906756767</v>
      </c>
    </row>
    <row r="23" spans="1:28" ht="12.75" x14ac:dyDescent="0.2">
      <c r="A23" s="219" t="str">
        <f t="shared" si="0"/>
        <v>Garfield</v>
      </c>
      <c r="B23" s="218">
        <f t="shared" ref="B23:B33" si="1">IF(AND(O23=0,P23&lt;&gt;0),"n/a",IF(AND(O23=0,P23=0),0,(P23-O23)/O23))</f>
        <v>-0.63918111954084278</v>
      </c>
      <c r="C23" s="218">
        <f t="shared" ref="C23:C33" si="2">IF(AND(R23=0,S23&lt;&gt;0),"n/a",IF(AND(R23=0,S23=0),0,(S23-R23)/R23))</f>
        <v>-0.57600006095748413</v>
      </c>
      <c r="D23" s="218">
        <f t="shared" ref="D23:D33" si="3">IF(AND(U23=0,V23&lt;&gt;0),"n/a",IF(AND(U23=0,V23=0),0,(V23-U23)/U23))</f>
        <v>-0.49143818854885601</v>
      </c>
      <c r="E23" s="218">
        <f t="shared" ref="E23:E33" si="4">IF(AND(X23=0,Y23&lt;&gt;0),"n/a",IF(AND(X23=0,Y23=0),0,(Y23-X23)/X23))</f>
        <v>-0.98582779984166413</v>
      </c>
      <c r="F23" s="218">
        <f t="shared" ref="F23:F33" si="5">IF(AND(AA23=0,AB23&lt;&gt;0),"n/a",IF(AND(AA23=0,AB23=0),0,(AB23-AA23)/AA23))</f>
        <v>-0.85753232404322277</v>
      </c>
      <c r="G23" s="217">
        <f t="shared" ref="G23:G33" si="6">(P23-O23)</f>
        <v>-8276.850954062942</v>
      </c>
      <c r="H23" s="217">
        <f t="shared" ref="H23:H33" si="7">S23-R23</f>
        <v>-18820.753064837016</v>
      </c>
      <c r="I23" s="217">
        <f t="shared" ref="I23:I33" si="8">V23-U23</f>
        <v>-3462.1669981425539</v>
      </c>
      <c r="J23" s="217">
        <f t="shared" ref="J23:J33" si="9">Y23-X23</f>
        <v>-376.62113379062947</v>
      </c>
      <c r="K23" s="217">
        <f t="shared" ref="K23:K33" si="10">AB23-AA23</f>
        <v>-1133.4231783723524</v>
      </c>
      <c r="M23" s="219" t="str">
        <f>by_cnty_allpol!A6</f>
        <v>Garfield</v>
      </c>
      <c r="N23" s="232">
        <v>6907.953690190252</v>
      </c>
      <c r="O23" s="224">
        <f>by_cnty_allpol!B6</f>
        <v>12949.148059956209</v>
      </c>
      <c r="P23" s="232">
        <v>4672.2971058932662</v>
      </c>
      <c r="Q23" s="232">
        <v>19049.042665266163</v>
      </c>
      <c r="R23" s="224">
        <f>by_cnty_allpol!C6</f>
        <v>32674.915057389582</v>
      </c>
      <c r="S23" s="232">
        <v>13854.161992552568</v>
      </c>
      <c r="T23" s="232">
        <v>4146.7202236215526</v>
      </c>
      <c r="U23" s="224">
        <f>by_cnty_allpol!D6</f>
        <v>7044.9693955730609</v>
      </c>
      <c r="V23" s="232">
        <v>3582.802397430507</v>
      </c>
      <c r="W23" s="232">
        <v>184.78040159260226</v>
      </c>
      <c r="X23" s="224">
        <f>by_cnty_allpol!E6</f>
        <v>382.03541617625245</v>
      </c>
      <c r="Y23" s="232">
        <v>5.4142823856229816</v>
      </c>
      <c r="Z23" s="232">
        <v>663.89455038719245</v>
      </c>
      <c r="AA23" s="224">
        <f>by_cnty_allpol!F6</f>
        <v>1321.7264779341701</v>
      </c>
      <c r="AB23" s="232">
        <v>188.30329956181779</v>
      </c>
    </row>
    <row r="24" spans="1:28" ht="12.75" x14ac:dyDescent="0.2">
      <c r="A24" s="219" t="str">
        <f t="shared" si="0"/>
        <v>Gunnison</v>
      </c>
      <c r="B24" s="218">
        <f>IF(AND(O24=0,P24&lt;&gt;0),"n/a",IF(AND(O24=0,P24=0),0,(P24-O24)/O24))</f>
        <v>-0.61856538740663447</v>
      </c>
      <c r="C24" s="218">
        <f t="shared" si="2"/>
        <v>1.1145100685189642</v>
      </c>
      <c r="D24" s="218">
        <f t="shared" si="3"/>
        <v>-0.68133691546565534</v>
      </c>
      <c r="E24" s="218">
        <f t="shared" si="4"/>
        <v>-0.94667510671622357</v>
      </c>
      <c r="F24" s="218">
        <f t="shared" si="5"/>
        <v>0.36495705486885027</v>
      </c>
      <c r="G24" s="217">
        <f t="shared" si="6"/>
        <v>-95.742067514051911</v>
      </c>
      <c r="H24" s="217">
        <f t="shared" si="7"/>
        <v>119.03103386435876</v>
      </c>
      <c r="I24" s="217">
        <f t="shared" si="8"/>
        <v>-98.55924021050879</v>
      </c>
      <c r="J24" s="217">
        <f t="shared" si="9"/>
        <v>-0.26953022121876158</v>
      </c>
      <c r="K24" s="217">
        <f t="shared" si="10"/>
        <v>0.63347619800591204</v>
      </c>
      <c r="M24" s="219" t="str">
        <f>by_cnty_allpol!A7</f>
        <v>Gunnison</v>
      </c>
      <c r="N24" s="232">
        <v>46.367874585454622</v>
      </c>
      <c r="O24" s="224">
        <f>by_cnty_allpol!B7</f>
        <v>154.78083556445858</v>
      </c>
      <c r="P24" s="232">
        <v>59.038768050406667</v>
      </c>
      <c r="Q24" s="232">
        <v>137.57463524266728</v>
      </c>
      <c r="R24" s="224">
        <f>by_cnty_allpol!C7</f>
        <v>106.80121896299707</v>
      </c>
      <c r="S24" s="232">
        <v>225.83225282735583</v>
      </c>
      <c r="T24" s="232">
        <v>26.989727286110259</v>
      </c>
      <c r="U24" s="224">
        <f>by_cnty_allpol!D7</f>
        <v>144.65565856379456</v>
      </c>
      <c r="V24" s="232">
        <v>46.096418353285777</v>
      </c>
      <c r="W24" s="232">
        <v>1.4384249438863823</v>
      </c>
      <c r="X24" s="224">
        <f>by_cnty_allpol!E7</f>
        <v>0.2847124840471339</v>
      </c>
      <c r="Y24" s="232">
        <v>1.5182262828372333E-2</v>
      </c>
      <c r="Z24" s="232">
        <v>4.9614807420839657</v>
      </c>
      <c r="AA24" s="224">
        <f>by_cnty_allpol!F7</f>
        <v>1.7357554527437644</v>
      </c>
      <c r="AB24" s="232">
        <v>2.3692316507496765</v>
      </c>
    </row>
    <row r="25" spans="1:28" ht="12.75" x14ac:dyDescent="0.2">
      <c r="A25" s="219" t="str">
        <f t="shared" si="0"/>
        <v>Mesa</v>
      </c>
      <c r="B25" s="218">
        <f t="shared" si="1"/>
        <v>-0.38619730394461876</v>
      </c>
      <c r="C25" s="218">
        <f t="shared" si="2"/>
        <v>-0.53721590524433616</v>
      </c>
      <c r="D25" s="218">
        <f t="shared" si="3"/>
        <v>-0.10429421382223464</v>
      </c>
      <c r="E25" s="218">
        <f t="shared" si="4"/>
        <v>-0.93843923022643538</v>
      </c>
      <c r="F25" s="218">
        <f t="shared" si="5"/>
        <v>-0.79121335161081907</v>
      </c>
      <c r="G25" s="217">
        <f t="shared" si="6"/>
        <v>-860.99149582867426</v>
      </c>
      <c r="H25" s="217">
        <f t="shared" si="7"/>
        <v>-2098.0946276271352</v>
      </c>
      <c r="I25" s="217">
        <f t="shared" si="8"/>
        <v>-143.89253698989751</v>
      </c>
      <c r="J25" s="217">
        <f t="shared" si="9"/>
        <v>-49.954425314190139</v>
      </c>
      <c r="K25" s="217">
        <f t="shared" si="10"/>
        <v>-148.4927246757546</v>
      </c>
      <c r="M25" s="219" t="str">
        <f>by_cnty_allpol!A8</f>
        <v>Mesa</v>
      </c>
      <c r="N25" s="232">
        <v>1398.5361627273653</v>
      </c>
      <c r="O25" s="224">
        <f>by_cnty_allpol!B8</f>
        <v>2229.4083543165843</v>
      </c>
      <c r="P25" s="232">
        <v>1368.4168584879101</v>
      </c>
      <c r="Q25" s="232">
        <v>2404.0125432152618</v>
      </c>
      <c r="R25" s="224">
        <f>by_cnty_allpol!C8</f>
        <v>3905.4961090045936</v>
      </c>
      <c r="S25" s="232">
        <v>1807.4014813774586</v>
      </c>
      <c r="T25" s="232">
        <v>966.9549745523849</v>
      </c>
      <c r="U25" s="224">
        <f>by_cnty_allpol!D8</f>
        <v>1379.6790034311648</v>
      </c>
      <c r="V25" s="232">
        <v>1235.7864664412673</v>
      </c>
      <c r="W25" s="232">
        <v>32.465113652230293</v>
      </c>
      <c r="X25" s="224">
        <f>by_cnty_allpol!E8</f>
        <v>53.231390701917555</v>
      </c>
      <c r="Y25" s="232">
        <v>3.2769653877274139</v>
      </c>
      <c r="Z25" s="232">
        <v>116.0203299585197</v>
      </c>
      <c r="AA25" s="224">
        <f>by_cnty_allpol!F8</f>
        <v>187.67722305676534</v>
      </c>
      <c r="AB25" s="232">
        <v>39.184498381010741</v>
      </c>
    </row>
    <row r="26" spans="1:28" ht="12.75" x14ac:dyDescent="0.2">
      <c r="A26" s="219" t="str">
        <f t="shared" si="0"/>
        <v>Moffat</v>
      </c>
      <c r="B26" s="218">
        <f t="shared" si="1"/>
        <v>-4.5320054297652144E-2</v>
      </c>
      <c r="C26" s="218">
        <f t="shared" si="2"/>
        <v>-0.41174297833305157</v>
      </c>
      <c r="D26" s="218">
        <f t="shared" si="3"/>
        <v>0.27246324860244064</v>
      </c>
      <c r="E26" s="218">
        <f t="shared" si="4"/>
        <v>-0.90915223190017413</v>
      </c>
      <c r="F26" s="218">
        <f t="shared" si="5"/>
        <v>-0.12951946274705098</v>
      </c>
      <c r="G26" s="217">
        <f t="shared" si="6"/>
        <v>-45.791621421275863</v>
      </c>
      <c r="H26" s="217">
        <f t="shared" si="7"/>
        <v>-1055.8034472557017</v>
      </c>
      <c r="I26" s="217">
        <f t="shared" si="8"/>
        <v>155.41494264079211</v>
      </c>
      <c r="J26" s="217">
        <f t="shared" si="9"/>
        <v>-5.6773002022235373</v>
      </c>
      <c r="K26" s="217">
        <f t="shared" si="10"/>
        <v>-3.085852507029923</v>
      </c>
      <c r="M26" s="219" t="str">
        <f>by_cnty_allpol!A9</f>
        <v>Moffat</v>
      </c>
      <c r="N26" s="232">
        <v>1111.2417541097502</v>
      </c>
      <c r="O26" s="224">
        <f>by_cnty_allpol!B9</f>
        <v>1010.4052638711897</v>
      </c>
      <c r="P26" s="232">
        <v>964.61364244991387</v>
      </c>
      <c r="Q26" s="232">
        <v>1930.3096099798886</v>
      </c>
      <c r="R26" s="224">
        <f>by_cnty_allpol!C9</f>
        <v>2564.2293926423222</v>
      </c>
      <c r="S26" s="232">
        <v>1508.4259453866205</v>
      </c>
      <c r="T26" s="232">
        <v>779.75253799467168</v>
      </c>
      <c r="U26" s="224">
        <f>by_cnty_allpol!D9</f>
        <v>570.40699411010382</v>
      </c>
      <c r="V26" s="232">
        <v>725.82193675089593</v>
      </c>
      <c r="W26" s="232">
        <v>10.824136339834681</v>
      </c>
      <c r="X26" s="224">
        <f>by_cnty_allpol!E9</f>
        <v>6.2446089917831396</v>
      </c>
      <c r="Y26" s="232">
        <v>0.56730878955960229</v>
      </c>
      <c r="Z26" s="232">
        <v>47.699825396990157</v>
      </c>
      <c r="AA26" s="224">
        <f>by_cnty_allpol!F9</f>
        <v>23.825396134143435</v>
      </c>
      <c r="AB26" s="232">
        <v>20.739543627113513</v>
      </c>
    </row>
    <row r="27" spans="1:28" ht="12.75" x14ac:dyDescent="0.2">
      <c r="A27" s="219" t="str">
        <f t="shared" si="0"/>
        <v>Rio Blanco</v>
      </c>
      <c r="B27" s="218">
        <f t="shared" si="1"/>
        <v>-0.2579419174664907</v>
      </c>
      <c r="C27" s="218">
        <f t="shared" si="2"/>
        <v>-0.45125117882553389</v>
      </c>
      <c r="D27" s="218">
        <f t="shared" si="3"/>
        <v>-0.17560017168925876</v>
      </c>
      <c r="E27" s="218">
        <f t="shared" si="4"/>
        <v>-0.13054730296337361</v>
      </c>
      <c r="F27" s="218">
        <f t="shared" si="5"/>
        <v>-0.56010261631897607</v>
      </c>
      <c r="G27" s="217">
        <f t="shared" si="6"/>
        <v>-967.93410723318993</v>
      </c>
      <c r="H27" s="217">
        <f t="shared" si="7"/>
        <v>-2832.7686402761542</v>
      </c>
      <c r="I27" s="217">
        <f t="shared" si="8"/>
        <v>-414.91996828243418</v>
      </c>
      <c r="J27" s="217">
        <f t="shared" si="9"/>
        <v>-10.08917224342305</v>
      </c>
      <c r="K27" s="217">
        <f t="shared" si="10"/>
        <v>-154.9547346307308</v>
      </c>
      <c r="M27" s="219" t="str">
        <f>by_cnty_allpol!A10</f>
        <v>Rio Blanco</v>
      </c>
      <c r="N27" s="232">
        <v>2858.6755195749633</v>
      </c>
      <c r="O27" s="224">
        <f>by_cnty_allpol!B10</f>
        <v>3752.5273780246848</v>
      </c>
      <c r="P27" s="232">
        <v>2784.5932707914949</v>
      </c>
      <c r="Q27" s="232">
        <v>3822.7672434725955</v>
      </c>
      <c r="R27" s="224">
        <f>by_cnty_allpol!C10</f>
        <v>6277.5872356698719</v>
      </c>
      <c r="S27" s="232">
        <v>3444.8185953937177</v>
      </c>
      <c r="T27" s="232">
        <v>1940.5962909851369</v>
      </c>
      <c r="U27" s="224">
        <f>by_cnty_allpol!D10</f>
        <v>2362.8676685844853</v>
      </c>
      <c r="V27" s="232">
        <v>1947.9477003020511</v>
      </c>
      <c r="W27" s="232">
        <v>84.000316498481183</v>
      </c>
      <c r="X27" s="224">
        <f>by_cnty_allpol!E10</f>
        <v>77.283651323334283</v>
      </c>
      <c r="Y27" s="232">
        <v>67.194479079911233</v>
      </c>
      <c r="Z27" s="232">
        <v>155.93958567206883</v>
      </c>
      <c r="AA27" s="224">
        <f>by_cnty_allpol!F10</f>
        <v>276.65418820769219</v>
      </c>
      <c r="AB27" s="232">
        <v>121.69945357696137</v>
      </c>
    </row>
    <row r="28" spans="1:28" ht="12.75" x14ac:dyDescent="0.2">
      <c r="A28" s="219" t="str">
        <f t="shared" si="0"/>
        <v>Routt</v>
      </c>
      <c r="B28" s="218">
        <f t="shared" si="1"/>
        <v>0.17847055257207373</v>
      </c>
      <c r="C28" s="218">
        <f t="shared" si="2"/>
        <v>-0.90848564734363924</v>
      </c>
      <c r="D28" s="218">
        <f t="shared" si="3"/>
        <v>-0.46169456520744423</v>
      </c>
      <c r="E28" s="218">
        <f t="shared" si="4"/>
        <v>-0.35204376692012207</v>
      </c>
      <c r="F28" s="218">
        <f t="shared" si="5"/>
        <v>-7.56276578446229E-2</v>
      </c>
      <c r="G28" s="217">
        <f t="shared" si="6"/>
        <v>2.962724885919247</v>
      </c>
      <c r="H28" s="217">
        <f t="shared" si="7"/>
        <v>-145.14816548964288</v>
      </c>
      <c r="I28" s="217">
        <f t="shared" si="8"/>
        <v>-7.6880675489427119</v>
      </c>
      <c r="J28" s="217">
        <f t="shared" si="9"/>
        <v>-9.0982131452967997E-3</v>
      </c>
      <c r="K28" s="217">
        <f t="shared" si="10"/>
        <v>-1.912798652881903E-2</v>
      </c>
      <c r="M28" s="219" t="str">
        <f>by_cnty_allpol!A11</f>
        <v>Routt</v>
      </c>
      <c r="N28" s="232">
        <v>33.266147215492452</v>
      </c>
      <c r="O28" s="224">
        <f>by_cnty_allpol!B11</f>
        <v>16.600637153979658</v>
      </c>
      <c r="P28" s="232">
        <v>19.563362039898905</v>
      </c>
      <c r="Q28" s="232">
        <v>47.438805983353731</v>
      </c>
      <c r="R28" s="224">
        <f>by_cnty_allpol!C11</f>
        <v>159.76935454516857</v>
      </c>
      <c r="S28" s="232">
        <v>14.621189055525688</v>
      </c>
      <c r="T28" s="232">
        <v>14.003336021998775</v>
      </c>
      <c r="U28" s="224">
        <f>by_cnty_allpol!D11</f>
        <v>16.651847624605203</v>
      </c>
      <c r="V28" s="232">
        <v>8.9637800756624912</v>
      </c>
      <c r="W28" s="232">
        <v>0.63700797379872753</v>
      </c>
      <c r="X28" s="224">
        <f>by_cnty_allpol!E11</f>
        <v>2.5843983050440326E-2</v>
      </c>
      <c r="Y28" s="232">
        <v>1.6745769905143527E-2</v>
      </c>
      <c r="Z28" s="232">
        <v>2.3350320100438906</v>
      </c>
      <c r="AA28" s="224">
        <f>by_cnty_allpol!F11</f>
        <v>0.25292316427566086</v>
      </c>
      <c r="AB28" s="232">
        <v>0.23379517774684183</v>
      </c>
    </row>
    <row r="29" spans="1:28" ht="12.75" x14ac:dyDescent="0.2">
      <c r="A29" s="219" t="str">
        <f t="shared" si="0"/>
        <v>Pitkin</v>
      </c>
      <c r="B29" s="218">
        <f t="shared" si="1"/>
        <v>0</v>
      </c>
      <c r="C29" s="218">
        <f t="shared" si="2"/>
        <v>0.66912299874097514</v>
      </c>
      <c r="D29" s="218">
        <f t="shared" si="3"/>
        <v>0</v>
      </c>
      <c r="E29" s="218">
        <f t="shared" si="4"/>
        <v>0</v>
      </c>
      <c r="F29" s="218">
        <f t="shared" si="5"/>
        <v>0</v>
      </c>
      <c r="G29" s="217">
        <f t="shared" si="6"/>
        <v>0</v>
      </c>
      <c r="H29" s="217">
        <f t="shared" si="7"/>
        <v>16.429646111085901</v>
      </c>
      <c r="I29" s="217">
        <f t="shared" si="8"/>
        <v>0</v>
      </c>
      <c r="J29" s="217">
        <f t="shared" si="9"/>
        <v>0</v>
      </c>
      <c r="K29" s="217">
        <f t="shared" si="10"/>
        <v>0</v>
      </c>
      <c r="M29" s="219" t="str">
        <f>by_cnty_allpol!A12</f>
        <v>Pitkin</v>
      </c>
      <c r="N29" s="232">
        <v>0</v>
      </c>
      <c r="O29" s="224">
        <f>by_cnty_allpol!B12</f>
        <v>0</v>
      </c>
      <c r="P29" s="232">
        <v>0</v>
      </c>
      <c r="Q29" s="232">
        <v>15.23</v>
      </c>
      <c r="R29" s="224">
        <f>by_cnty_allpol!C12</f>
        <v>24.553999999999995</v>
      </c>
      <c r="S29" s="232">
        <v>40.983646111085896</v>
      </c>
      <c r="T29" s="232">
        <v>0</v>
      </c>
      <c r="U29" s="224">
        <f>by_cnty_allpol!D12</f>
        <v>0</v>
      </c>
      <c r="V29" s="232">
        <v>0</v>
      </c>
      <c r="W29" s="232">
        <v>0</v>
      </c>
      <c r="X29" s="224">
        <f>by_cnty_allpol!E12</f>
        <v>0</v>
      </c>
      <c r="Y29" s="232">
        <v>0</v>
      </c>
      <c r="Z29" s="232">
        <v>0</v>
      </c>
      <c r="AA29" s="224">
        <f>by_cnty_allpol!F12</f>
        <v>0</v>
      </c>
      <c r="AB29" s="232">
        <v>0</v>
      </c>
    </row>
    <row r="30" spans="1:28" ht="12.75" x14ac:dyDescent="0.2">
      <c r="A30" s="219" t="str">
        <f t="shared" si="0"/>
        <v>Eagle</v>
      </c>
      <c r="B30" s="218">
        <f t="shared" si="1"/>
        <v>0</v>
      </c>
      <c r="C30" s="218">
        <f t="shared" si="2"/>
        <v>0</v>
      </c>
      <c r="D30" s="218">
        <f t="shared" si="3"/>
        <v>0</v>
      </c>
      <c r="E30" s="218">
        <f t="shared" si="4"/>
        <v>0</v>
      </c>
      <c r="F30" s="218">
        <f t="shared" si="5"/>
        <v>0</v>
      </c>
      <c r="G30" s="217">
        <f t="shared" si="6"/>
        <v>0</v>
      </c>
      <c r="H30" s="217">
        <f t="shared" si="7"/>
        <v>0</v>
      </c>
      <c r="I30" s="217">
        <f t="shared" si="8"/>
        <v>0</v>
      </c>
      <c r="J30" s="217">
        <f t="shared" si="9"/>
        <v>0</v>
      </c>
      <c r="K30" s="217">
        <f t="shared" si="10"/>
        <v>0</v>
      </c>
      <c r="M30" s="219" t="str">
        <f>by_cnty_allpol!A13</f>
        <v>Eagle</v>
      </c>
      <c r="N30" s="232">
        <v>0</v>
      </c>
      <c r="O30" s="224">
        <f>by_cnty_allpol!B13</f>
        <v>0</v>
      </c>
      <c r="P30" s="232">
        <v>0</v>
      </c>
      <c r="Q30" s="232">
        <v>0</v>
      </c>
      <c r="R30" s="224">
        <f>by_cnty_allpol!C13</f>
        <v>0</v>
      </c>
      <c r="S30" s="232">
        <v>0</v>
      </c>
      <c r="T30" s="232">
        <v>0</v>
      </c>
      <c r="U30" s="224">
        <f>by_cnty_allpol!D13</f>
        <v>0</v>
      </c>
      <c r="V30" s="232">
        <v>0</v>
      </c>
      <c r="W30" s="232">
        <v>0</v>
      </c>
      <c r="X30" s="224">
        <f>by_cnty_allpol!E13</f>
        <v>0</v>
      </c>
      <c r="Y30" s="232">
        <v>0</v>
      </c>
      <c r="Z30" s="232">
        <v>0</v>
      </c>
      <c r="AA30" s="224">
        <f>by_cnty_allpol!F13</f>
        <v>0</v>
      </c>
      <c r="AB30" s="232">
        <v>0</v>
      </c>
    </row>
    <row r="31" spans="1:28" ht="12.75" x14ac:dyDescent="0.2">
      <c r="A31" s="219" t="str">
        <f t="shared" si="0"/>
        <v>Lake</v>
      </c>
      <c r="B31" s="218">
        <f t="shared" si="1"/>
        <v>0</v>
      </c>
      <c r="C31" s="218">
        <f t="shared" si="2"/>
        <v>0</v>
      </c>
      <c r="D31" s="218">
        <f t="shared" si="3"/>
        <v>0</v>
      </c>
      <c r="E31" s="218">
        <f t="shared" si="4"/>
        <v>0</v>
      </c>
      <c r="F31" s="218">
        <f t="shared" si="5"/>
        <v>0</v>
      </c>
      <c r="G31" s="217">
        <f t="shared" si="6"/>
        <v>0</v>
      </c>
      <c r="H31" s="217">
        <f t="shared" si="7"/>
        <v>0</v>
      </c>
      <c r="I31" s="217">
        <f t="shared" si="8"/>
        <v>0</v>
      </c>
      <c r="J31" s="217">
        <f t="shared" si="9"/>
        <v>0</v>
      </c>
      <c r="K31" s="217">
        <f t="shared" si="10"/>
        <v>0</v>
      </c>
      <c r="M31" s="219" t="str">
        <f>by_cnty_allpol!A14</f>
        <v>Lake</v>
      </c>
      <c r="N31" s="232">
        <v>0</v>
      </c>
      <c r="O31" s="224">
        <f>by_cnty_allpol!B14</f>
        <v>0</v>
      </c>
      <c r="P31" s="232">
        <v>0</v>
      </c>
      <c r="Q31" s="232">
        <v>0</v>
      </c>
      <c r="R31" s="224">
        <f>by_cnty_allpol!C14</f>
        <v>0</v>
      </c>
      <c r="S31" s="232">
        <v>0</v>
      </c>
      <c r="T31" s="232">
        <v>0</v>
      </c>
      <c r="U31" s="224">
        <f>by_cnty_allpol!D14</f>
        <v>0</v>
      </c>
      <c r="V31" s="232">
        <v>0</v>
      </c>
      <c r="W31" s="232">
        <v>0</v>
      </c>
      <c r="X31" s="224">
        <f>by_cnty_allpol!E14</f>
        <v>0</v>
      </c>
      <c r="Y31" s="232">
        <v>0</v>
      </c>
      <c r="Z31" s="232">
        <v>0</v>
      </c>
      <c r="AA31" s="224">
        <f>by_cnty_allpol!F14</f>
        <v>0</v>
      </c>
      <c r="AB31" s="232">
        <v>0</v>
      </c>
    </row>
    <row r="32" spans="1:28" ht="12.75" x14ac:dyDescent="0.2">
      <c r="A32" s="219" t="str">
        <f t="shared" si="0"/>
        <v>Chaffee</v>
      </c>
      <c r="B32" s="218">
        <f t="shared" si="1"/>
        <v>0</v>
      </c>
      <c r="C32" s="218">
        <f t="shared" si="2"/>
        <v>0</v>
      </c>
      <c r="D32" s="218">
        <f t="shared" si="3"/>
        <v>0</v>
      </c>
      <c r="E32" s="218">
        <f t="shared" si="4"/>
        <v>0</v>
      </c>
      <c r="F32" s="218">
        <f t="shared" si="5"/>
        <v>0</v>
      </c>
      <c r="G32" s="217">
        <f t="shared" si="6"/>
        <v>0</v>
      </c>
      <c r="H32" s="217">
        <f t="shared" si="7"/>
        <v>0</v>
      </c>
      <c r="I32" s="217">
        <f t="shared" si="8"/>
        <v>0</v>
      </c>
      <c r="J32" s="217">
        <f t="shared" si="9"/>
        <v>0</v>
      </c>
      <c r="K32" s="217">
        <f t="shared" si="10"/>
        <v>0</v>
      </c>
      <c r="M32" s="219" t="str">
        <f>by_cnty_allpol!A15</f>
        <v>Chaffee</v>
      </c>
      <c r="N32" s="232">
        <v>0</v>
      </c>
      <c r="O32" s="224">
        <f>by_cnty_allpol!B15</f>
        <v>0</v>
      </c>
      <c r="P32" s="232">
        <v>0</v>
      </c>
      <c r="Q32" s="232">
        <v>0</v>
      </c>
      <c r="R32" s="224">
        <f>by_cnty_allpol!C15</f>
        <v>0</v>
      </c>
      <c r="S32" s="232">
        <v>0</v>
      </c>
      <c r="T32" s="232">
        <v>0</v>
      </c>
      <c r="U32" s="224">
        <f>by_cnty_allpol!D15</f>
        <v>0</v>
      </c>
      <c r="V32" s="232">
        <v>0</v>
      </c>
      <c r="W32" s="232">
        <v>0</v>
      </c>
      <c r="X32" s="224">
        <f>by_cnty_allpol!E15</f>
        <v>0</v>
      </c>
      <c r="Y32" s="232">
        <v>0</v>
      </c>
      <c r="Z32" s="232">
        <v>0</v>
      </c>
      <c r="AA32" s="224">
        <f>by_cnty_allpol!F15</f>
        <v>0</v>
      </c>
      <c r="AB32" s="232">
        <v>0</v>
      </c>
    </row>
    <row r="33" spans="1:29" ht="12.75" x14ac:dyDescent="0.2">
      <c r="A33" s="216" t="str">
        <f t="shared" si="0"/>
        <v>Totals</v>
      </c>
      <c r="B33" s="215">
        <f t="shared" si="1"/>
        <v>-0.50526798573089138</v>
      </c>
      <c r="C33" s="215">
        <f t="shared" si="2"/>
        <v>-0.54145084142978239</v>
      </c>
      <c r="D33" s="215">
        <f t="shared" si="3"/>
        <v>-0.33439323794202913</v>
      </c>
      <c r="E33" s="215">
        <f t="shared" si="4"/>
        <v>-0.85248012211814994</v>
      </c>
      <c r="F33" s="215">
        <f t="shared" si="5"/>
        <v>-0.79337359307514754</v>
      </c>
      <c r="G33" s="214">
        <f t="shared" si="6"/>
        <v>-10162.536526585805</v>
      </c>
      <c r="H33" s="214">
        <f t="shared" si="7"/>
        <v>-24752.08792547874</v>
      </c>
      <c r="I33" s="214">
        <f t="shared" si="8"/>
        <v>-3852.0883755135474</v>
      </c>
      <c r="J33" s="214">
        <f t="shared" si="9"/>
        <v>-442.52872461438125</v>
      </c>
      <c r="K33" s="214">
        <f t="shared" si="10"/>
        <v>-1437.504194467685</v>
      </c>
      <c r="M33" s="223" t="str">
        <f>by_cnty_allpol!A16</f>
        <v>Totals</v>
      </c>
      <c r="N33" s="231">
        <v>12390.48483778011</v>
      </c>
      <c r="O33" s="222">
        <f>by_cnty_allpol!B16</f>
        <v>20113.161359086051</v>
      </c>
      <c r="P33" s="231">
        <v>9950.6248325002452</v>
      </c>
      <c r="Q33" s="231">
        <v>27463.830067265408</v>
      </c>
      <c r="R33" s="222">
        <f>by_cnty_allpol!C16</f>
        <v>45714.377061668478</v>
      </c>
      <c r="S33" s="231">
        <v>20962.289136189738</v>
      </c>
      <c r="T33" s="231">
        <v>7921.4349517004684</v>
      </c>
      <c r="U33" s="222">
        <f>by_cnty_allpol!D16</f>
        <v>11519.635980741186</v>
      </c>
      <c r="V33" s="231">
        <v>7667.547605227639</v>
      </c>
      <c r="W33" s="231">
        <v>314.38854359787507</v>
      </c>
      <c r="X33" s="222">
        <f>by_cnty_allpol!E16</f>
        <v>519.10738225172213</v>
      </c>
      <c r="Y33" s="231">
        <v>76.578657637340896</v>
      </c>
      <c r="Z33" s="231">
        <v>992.15146134368729</v>
      </c>
      <c r="AA33" s="222">
        <f>by_cnty_allpol!F16</f>
        <v>1811.8881281337606</v>
      </c>
      <c r="AB33" s="231">
        <v>374.38393366607562</v>
      </c>
    </row>
    <row r="34" spans="1:29" ht="24" customHeight="1" x14ac:dyDescent="0.2">
      <c r="N34" s="230"/>
      <c r="O34" s="230"/>
      <c r="P34" s="230"/>
      <c r="Q34" s="230"/>
      <c r="R34" s="230"/>
      <c r="S34" s="230"/>
      <c r="T34" s="230"/>
      <c r="U34" s="230"/>
      <c r="V34" s="230"/>
      <c r="W34" s="230"/>
      <c r="X34" s="230"/>
      <c r="Y34" s="230"/>
      <c r="Z34" s="230"/>
      <c r="AA34" s="230"/>
      <c r="AB34" s="230"/>
    </row>
    <row r="35" spans="1:29" ht="24" customHeight="1" x14ac:dyDescent="0.2">
      <c r="N35"/>
      <c r="O35"/>
      <c r="P35"/>
      <c r="Q35"/>
      <c r="R35"/>
      <c r="S35"/>
      <c r="T35" s="244"/>
      <c r="U35" s="244"/>
      <c r="V35" s="244"/>
      <c r="W35" s="244"/>
      <c r="X35" s="244"/>
      <c r="Y35" s="244"/>
      <c r="Z35" s="244"/>
      <c r="AA35" s="244"/>
      <c r="AB35" s="244"/>
      <c r="AC35" s="243"/>
    </row>
    <row r="36" spans="1:29" ht="26.25" customHeight="1" x14ac:dyDescent="0.2">
      <c r="N36"/>
      <c r="O36"/>
      <c r="P36"/>
      <c r="Q36"/>
      <c r="R36"/>
      <c r="S36"/>
      <c r="T36" s="244"/>
      <c r="U36" s="244"/>
      <c r="V36" s="244"/>
      <c r="W36" s="244"/>
      <c r="X36" s="244"/>
      <c r="Y36" s="244"/>
      <c r="Z36" s="244"/>
      <c r="AA36" s="244"/>
      <c r="AB36" s="244"/>
      <c r="AC36" s="243"/>
    </row>
    <row r="37" spans="1:29" ht="12.75" x14ac:dyDescent="0.2">
      <c r="N37"/>
      <c r="O37"/>
      <c r="P37"/>
      <c r="Q37"/>
      <c r="R37"/>
      <c r="S37"/>
      <c r="T37" s="244"/>
      <c r="U37" s="244"/>
      <c r="V37" s="244"/>
      <c r="W37" s="244"/>
      <c r="X37" s="244"/>
      <c r="Y37" s="244"/>
      <c r="Z37" s="244"/>
      <c r="AA37" s="244"/>
      <c r="AB37" s="244"/>
      <c r="AC37" s="243"/>
    </row>
    <row r="38" spans="1:29" ht="15" x14ac:dyDescent="0.25">
      <c r="A38" s="228" t="s">
        <v>445</v>
      </c>
      <c r="B38" s="228"/>
      <c r="K38" s="229"/>
      <c r="N38"/>
      <c r="O38"/>
      <c r="P38"/>
      <c r="Q38"/>
      <c r="R38"/>
      <c r="S38"/>
      <c r="T38" s="244"/>
      <c r="U38" s="244"/>
      <c r="V38" s="244"/>
      <c r="W38" s="244"/>
      <c r="X38" s="244"/>
      <c r="Y38" s="244"/>
      <c r="Z38" s="244"/>
      <c r="AA38" s="244"/>
      <c r="AB38" s="244"/>
      <c r="AC38" s="243"/>
    </row>
    <row r="39" spans="1:29" ht="12.75" x14ac:dyDescent="0.2">
      <c r="C39" s="213"/>
      <c r="D39" s="213"/>
      <c r="E39" s="213"/>
      <c r="F39" s="213"/>
      <c r="G39" s="213"/>
      <c r="H39" s="213"/>
      <c r="I39" s="213"/>
      <c r="J39" s="213"/>
      <c r="K39" s="226"/>
      <c r="N39"/>
      <c r="O39"/>
      <c r="P39"/>
      <c r="Q39"/>
      <c r="R39"/>
      <c r="S39"/>
      <c r="T39" s="244"/>
      <c r="U39" s="244"/>
      <c r="V39" s="244"/>
      <c r="W39" s="244"/>
      <c r="X39" s="244"/>
      <c r="Y39" s="244"/>
      <c r="Z39" s="244"/>
      <c r="AA39" s="244"/>
      <c r="AB39" s="244"/>
      <c r="AC39" s="243"/>
    </row>
    <row r="40" spans="1:29" ht="15" x14ac:dyDescent="0.25">
      <c r="A40" s="221" t="s">
        <v>460</v>
      </c>
      <c r="N40"/>
      <c r="O40"/>
      <c r="P40"/>
      <c r="Q40"/>
      <c r="R40"/>
      <c r="S40"/>
      <c r="T40" s="244"/>
      <c r="U40" s="244"/>
      <c r="V40" s="244"/>
      <c r="W40" s="244"/>
      <c r="X40" s="244"/>
      <c r="Y40" s="244"/>
      <c r="Z40" s="244"/>
      <c r="AA40" s="244"/>
      <c r="AB40" s="244"/>
      <c r="AC40" s="243"/>
    </row>
    <row r="41" spans="1:29" ht="12.75" customHeight="1" x14ac:dyDescent="0.2">
      <c r="A41" s="368" t="s">
        <v>436</v>
      </c>
      <c r="B41" s="369" t="s">
        <v>455</v>
      </c>
      <c r="C41" s="369"/>
      <c r="D41" s="369"/>
      <c r="E41" s="369"/>
      <c r="F41" s="369"/>
      <c r="G41" s="370" t="s">
        <v>456</v>
      </c>
      <c r="H41" s="369"/>
      <c r="I41" s="369"/>
      <c r="J41" s="369"/>
      <c r="K41" s="369"/>
      <c r="N41"/>
      <c r="O41"/>
      <c r="P41"/>
      <c r="Q41"/>
      <c r="R41"/>
      <c r="S41"/>
      <c r="T41" s="244"/>
      <c r="U41" s="244"/>
      <c r="V41" s="244"/>
      <c r="W41" s="244"/>
      <c r="X41" s="244"/>
      <c r="Y41" s="244"/>
      <c r="Z41" s="244"/>
      <c r="AA41" s="244"/>
      <c r="AB41" s="244"/>
      <c r="AC41" s="243"/>
    </row>
    <row r="42" spans="1:29" ht="12.75" x14ac:dyDescent="0.2">
      <c r="A42" s="368"/>
      <c r="B42" s="220" t="s">
        <v>111</v>
      </c>
      <c r="C42" s="220" t="s">
        <v>153</v>
      </c>
      <c r="D42" s="220" t="s">
        <v>154</v>
      </c>
      <c r="E42" s="220" t="s">
        <v>435</v>
      </c>
      <c r="F42" s="220" t="s">
        <v>155</v>
      </c>
      <c r="G42" s="220" t="s">
        <v>111</v>
      </c>
      <c r="H42" s="220" t="s">
        <v>153</v>
      </c>
      <c r="I42" s="220" t="s">
        <v>154</v>
      </c>
      <c r="J42" s="220" t="s">
        <v>435</v>
      </c>
      <c r="K42" s="220" t="s">
        <v>155</v>
      </c>
      <c r="N42"/>
      <c r="O42"/>
      <c r="P42"/>
      <c r="Q42"/>
      <c r="R42"/>
      <c r="S42"/>
      <c r="T42" s="244"/>
      <c r="U42" s="244"/>
      <c r="V42" s="244"/>
      <c r="W42" s="244"/>
      <c r="X42" s="244"/>
      <c r="Y42" s="244"/>
      <c r="Z42" s="244"/>
      <c r="AA42" s="244"/>
      <c r="AB42" s="244"/>
      <c r="AC42" s="243"/>
    </row>
    <row r="43" spans="1:29" ht="12.75" x14ac:dyDescent="0.2">
      <c r="A43" s="219" t="str">
        <f>M59</f>
        <v>Compressor Engines</v>
      </c>
      <c r="B43" s="218">
        <f t="shared" ref="B43:B59" si="11">IF(AND(O59=0,P59&lt;&gt;0),"n/a",IF(AND(O59=0,P59=0),0,(P59-O59)/O59))</f>
        <v>-0.25200929663024307</v>
      </c>
      <c r="C43" s="218">
        <f t="shared" ref="C43:C59" si="12">IF(AND(R59=0,S59&lt;&gt;0),"n/a",IF(AND(R59=0,S59=0),0,(S59-R59)/R59))</f>
        <v>-0.20415194802772899</v>
      </c>
      <c r="D43" s="218">
        <f t="shared" ref="D43:D59" si="13">IF(AND(U59=0,V59&lt;&gt;0),"n/a",IF(AND(U59=0,V59=0),0,(V59-U59)/U59))</f>
        <v>-7.3400100256856157E-2</v>
      </c>
      <c r="E43" s="218">
        <f t="shared" ref="E43:E59" si="14">IF(AND(X59=0,Y59&lt;&gt;0),"n/a",IF(AND(X59=0,Y59=0),0,(Y59-X59)/X59))</f>
        <v>-0.67681191172984234</v>
      </c>
      <c r="F43" s="218">
        <f t="shared" ref="F43:F59" si="15">IF(AND(AA59=0,AB59&lt;&gt;0),"n/a",IF(AND(AA59=0,AB59=0),0,(AB59-AA59)/AA59))</f>
        <v>-0.61879522987042945</v>
      </c>
      <c r="G43" s="217">
        <f t="shared" ref="G43:G59" si="16">(P59-O59)</f>
        <v>-2188.8536889519073</v>
      </c>
      <c r="H43" s="217">
        <f t="shared" ref="H43:H59" si="17">S59-R59</f>
        <v>-445.22921024073617</v>
      </c>
      <c r="I43" s="217">
        <f t="shared" ref="I43:I59" si="18">V59-U59</f>
        <v>-387.37441344331273</v>
      </c>
      <c r="J43" s="217">
        <f t="shared" ref="J43:J59" si="19">Y59-X59</f>
        <v>-34.462616866719785</v>
      </c>
      <c r="K43" s="217">
        <f t="shared" ref="K43:K59" si="20">AB59-AA59</f>
        <v>-135.50158952070814</v>
      </c>
      <c r="N43"/>
      <c r="O43"/>
      <c r="P43"/>
      <c r="Q43"/>
      <c r="R43"/>
      <c r="S43"/>
      <c r="T43" s="244"/>
      <c r="U43" s="244"/>
      <c r="V43" s="244"/>
      <c r="W43" s="244"/>
      <c r="X43" s="244"/>
      <c r="Y43" s="244"/>
      <c r="Z43" s="244"/>
      <c r="AA43" s="244"/>
      <c r="AB43" s="244"/>
      <c r="AC43" s="243"/>
    </row>
    <row r="44" spans="1:29" ht="12.75" x14ac:dyDescent="0.2">
      <c r="A44" s="219" t="str">
        <f t="shared" ref="A44:A58" si="21">M60</f>
        <v>Drill rigs</v>
      </c>
      <c r="B44" s="218">
        <f t="shared" si="11"/>
        <v>-0.82669280836082948</v>
      </c>
      <c r="C44" s="218">
        <f t="shared" si="12"/>
        <v>-0.84852941566371642</v>
      </c>
      <c r="D44" s="218">
        <f t="shared" si="13"/>
        <v>-0.85507264589977761</v>
      </c>
      <c r="E44" s="218">
        <f t="shared" si="14"/>
        <v>-0.9984341171585559</v>
      </c>
      <c r="F44" s="218">
        <f t="shared" si="15"/>
        <v>-0.88341747796524972</v>
      </c>
      <c r="G44" s="217">
        <f t="shared" si="16"/>
        <v>-7956.2000146244254</v>
      </c>
      <c r="H44" s="217">
        <f t="shared" si="17"/>
        <v>-370.13824621466307</v>
      </c>
      <c r="I44" s="217">
        <f t="shared" si="18"/>
        <v>-3015.705276659914</v>
      </c>
      <c r="J44" s="217">
        <f t="shared" si="19"/>
        <v>-432.2341759590729</v>
      </c>
      <c r="K44" s="217">
        <f t="shared" si="20"/>
        <v>-1304.2696598824248</v>
      </c>
      <c r="N44"/>
      <c r="O44"/>
      <c r="P44"/>
      <c r="Q44"/>
      <c r="R44"/>
      <c r="S44"/>
      <c r="T44" s="244"/>
      <c r="U44" s="244"/>
      <c r="V44" s="244"/>
      <c r="W44" s="244"/>
      <c r="X44" s="244"/>
      <c r="Y44" s="244"/>
      <c r="Z44" s="244"/>
      <c r="AA44" s="244"/>
      <c r="AB44" s="244"/>
      <c r="AC44" s="243"/>
    </row>
    <row r="45" spans="1:29" ht="12.75" x14ac:dyDescent="0.2">
      <c r="A45" s="219" t="str">
        <f t="shared" si="21"/>
        <v>Exempt engines</v>
      </c>
      <c r="B45" s="218">
        <f t="shared" si="11"/>
        <v>1.9671745219434732E-2</v>
      </c>
      <c r="C45" s="218">
        <f t="shared" si="12"/>
        <v>1.967174521943461E-2</v>
      </c>
      <c r="D45" s="218">
        <f t="shared" si="13"/>
        <v>1.9671745219434898E-2</v>
      </c>
      <c r="E45" s="218">
        <f t="shared" si="14"/>
        <v>0</v>
      </c>
      <c r="F45" s="218">
        <f t="shared" si="15"/>
        <v>1.9671745219434711E-2</v>
      </c>
      <c r="G45" s="217">
        <f t="shared" si="16"/>
        <v>3.8092139358655288</v>
      </c>
      <c r="H45" s="217">
        <f t="shared" si="17"/>
        <v>1.019850733296046</v>
      </c>
      <c r="I45" s="217">
        <f t="shared" si="18"/>
        <v>3.8823782155716344</v>
      </c>
      <c r="J45" s="217">
        <f t="shared" si="19"/>
        <v>0</v>
      </c>
      <c r="K45" s="217">
        <f t="shared" si="20"/>
        <v>2.3429802901486774E-3</v>
      </c>
      <c r="N45"/>
      <c r="O45"/>
      <c r="P45"/>
      <c r="Q45"/>
      <c r="R45"/>
      <c r="S45"/>
      <c r="T45" s="244"/>
      <c r="U45" s="244"/>
      <c r="V45" s="244"/>
      <c r="W45" s="244"/>
      <c r="X45" s="244"/>
      <c r="Y45" s="244"/>
      <c r="Z45" s="244"/>
      <c r="AA45" s="244"/>
      <c r="AB45" s="244"/>
      <c r="AC45" s="243"/>
    </row>
    <row r="46" spans="1:29" ht="12.75" x14ac:dyDescent="0.2">
      <c r="A46" s="219" t="str">
        <f t="shared" si="21"/>
        <v>Heaters</v>
      </c>
      <c r="B46" s="218">
        <f t="shared" si="11"/>
        <v>2.1226537081565001E-2</v>
      </c>
      <c r="C46" s="218">
        <f t="shared" si="12"/>
        <v>2.1226537081565171E-2</v>
      </c>
      <c r="D46" s="218">
        <f t="shared" si="13"/>
        <v>2.1226537081565137E-2</v>
      </c>
      <c r="E46" s="218">
        <f t="shared" si="14"/>
        <v>2.1226537081564925E-2</v>
      </c>
      <c r="F46" s="218">
        <f t="shared" si="15"/>
        <v>2.122653708156488E-2</v>
      </c>
      <c r="G46" s="217">
        <f t="shared" si="16"/>
        <v>18.414658840637003</v>
      </c>
      <c r="H46" s="217">
        <f t="shared" si="17"/>
        <v>1.0128062362350434</v>
      </c>
      <c r="I46" s="217">
        <f t="shared" si="18"/>
        <v>15.468313426135182</v>
      </c>
      <c r="J46" s="217">
        <f t="shared" si="19"/>
        <v>0.11048795304382164</v>
      </c>
      <c r="K46" s="217">
        <f t="shared" si="20"/>
        <v>1.3995140718884045</v>
      </c>
      <c r="N46"/>
      <c r="O46"/>
      <c r="P46"/>
      <c r="Q46"/>
      <c r="R46"/>
      <c r="S46"/>
      <c r="T46" s="244"/>
      <c r="U46" s="244"/>
      <c r="V46" s="244"/>
      <c r="W46" s="244"/>
      <c r="X46" s="244"/>
      <c r="Y46" s="244"/>
      <c r="Z46" s="244"/>
      <c r="AA46" s="244"/>
      <c r="AB46" s="244"/>
      <c r="AC46" s="243"/>
    </row>
    <row r="47" spans="1:29" ht="12.75" x14ac:dyDescent="0.2">
      <c r="A47" s="219" t="str">
        <f t="shared" si="21"/>
        <v>Pneumatic devices</v>
      </c>
      <c r="B47" s="218">
        <f t="shared" si="11"/>
        <v>0</v>
      </c>
      <c r="C47" s="218">
        <f t="shared" si="12"/>
        <v>1.4622943514183305E-2</v>
      </c>
      <c r="D47" s="218">
        <f t="shared" si="13"/>
        <v>0</v>
      </c>
      <c r="E47" s="218">
        <f t="shared" si="14"/>
        <v>0</v>
      </c>
      <c r="F47" s="218">
        <f t="shared" si="15"/>
        <v>0</v>
      </c>
      <c r="G47" s="217">
        <f t="shared" si="16"/>
        <v>0</v>
      </c>
      <c r="H47" s="217">
        <f t="shared" si="17"/>
        <v>40.824470547670899</v>
      </c>
      <c r="I47" s="217">
        <f t="shared" si="18"/>
        <v>0</v>
      </c>
      <c r="J47" s="217">
        <f t="shared" si="19"/>
        <v>0</v>
      </c>
      <c r="K47" s="217">
        <f t="shared" si="20"/>
        <v>0</v>
      </c>
      <c r="N47"/>
      <c r="O47"/>
      <c r="P47"/>
      <c r="Q47"/>
      <c r="R47"/>
      <c r="S47"/>
      <c r="T47" s="244"/>
      <c r="U47" s="244"/>
      <c r="V47" s="244"/>
      <c r="W47" s="244"/>
      <c r="X47" s="244"/>
      <c r="Y47" s="244"/>
      <c r="Z47" s="244"/>
      <c r="AA47" s="244"/>
      <c r="AB47" s="244"/>
      <c r="AC47" s="243"/>
    </row>
    <row r="48" spans="1:29" ht="12.75" x14ac:dyDescent="0.2">
      <c r="A48" s="219" t="str">
        <f t="shared" si="21"/>
        <v>Pneumatic pumps</v>
      </c>
      <c r="B48" s="218">
        <f t="shared" si="11"/>
        <v>0</v>
      </c>
      <c r="C48" s="218">
        <f t="shared" si="12"/>
        <v>1.9671745219434562E-2</v>
      </c>
      <c r="D48" s="218">
        <f t="shared" si="13"/>
        <v>0</v>
      </c>
      <c r="E48" s="218">
        <f t="shared" si="14"/>
        <v>0</v>
      </c>
      <c r="F48" s="218">
        <f t="shared" si="15"/>
        <v>0</v>
      </c>
      <c r="G48" s="217">
        <f t="shared" si="16"/>
        <v>0</v>
      </c>
      <c r="H48" s="217">
        <f t="shared" si="17"/>
        <v>19.333634449145507</v>
      </c>
      <c r="I48" s="217">
        <f t="shared" si="18"/>
        <v>0</v>
      </c>
      <c r="J48" s="217">
        <f t="shared" si="19"/>
        <v>0</v>
      </c>
      <c r="K48" s="217">
        <f t="shared" si="20"/>
        <v>0</v>
      </c>
      <c r="N48" s="244"/>
      <c r="O48" s="244"/>
      <c r="P48" s="244"/>
      <c r="Q48" s="244"/>
      <c r="R48" s="244"/>
      <c r="S48" s="244"/>
      <c r="T48" s="244"/>
      <c r="U48" s="244"/>
      <c r="V48" s="244"/>
      <c r="W48" s="244"/>
      <c r="X48" s="244"/>
      <c r="Y48" s="244"/>
      <c r="Z48" s="244"/>
      <c r="AA48" s="244"/>
      <c r="AB48" s="244"/>
      <c r="AC48" s="243"/>
    </row>
    <row r="49" spans="1:29" ht="12.75" x14ac:dyDescent="0.2">
      <c r="A49" s="219" t="str">
        <f t="shared" si="21"/>
        <v>Venting - blowdowns</v>
      </c>
      <c r="B49" s="218">
        <f t="shared" si="11"/>
        <v>0</v>
      </c>
      <c r="C49" s="218">
        <f t="shared" si="12"/>
        <v>-0.2804235953089339</v>
      </c>
      <c r="D49" s="218">
        <f t="shared" si="13"/>
        <v>0</v>
      </c>
      <c r="E49" s="218">
        <f t="shared" si="14"/>
        <v>0</v>
      </c>
      <c r="F49" s="218">
        <f t="shared" si="15"/>
        <v>0</v>
      </c>
      <c r="G49" s="217">
        <f t="shared" si="16"/>
        <v>0</v>
      </c>
      <c r="H49" s="217">
        <f t="shared" si="17"/>
        <v>-952.51801093895392</v>
      </c>
      <c r="I49" s="217">
        <f t="shared" si="18"/>
        <v>0</v>
      </c>
      <c r="J49" s="217">
        <f t="shared" si="19"/>
        <v>0</v>
      </c>
      <c r="K49" s="217">
        <f t="shared" si="20"/>
        <v>0</v>
      </c>
      <c r="N49" s="244"/>
      <c r="O49" s="244"/>
      <c r="P49" s="244"/>
      <c r="Q49" s="244"/>
      <c r="R49" s="244"/>
      <c r="S49" s="244"/>
      <c r="T49" s="244"/>
      <c r="U49" s="244"/>
      <c r="V49" s="244"/>
      <c r="W49" s="244"/>
      <c r="X49" s="244"/>
      <c r="Y49" s="244"/>
      <c r="Z49" s="244"/>
      <c r="AA49" s="244"/>
      <c r="AB49" s="244"/>
      <c r="AC49" s="243"/>
    </row>
    <row r="50" spans="1:29" ht="12.75" x14ac:dyDescent="0.2">
      <c r="A50" s="219" t="str">
        <f t="shared" si="21"/>
        <v>Venting - initial completions</v>
      </c>
      <c r="B50" s="218">
        <f t="shared" si="11"/>
        <v>0</v>
      </c>
      <c r="C50" s="218">
        <f t="shared" si="12"/>
        <v>-0.75151072112887696</v>
      </c>
      <c r="D50" s="218">
        <f t="shared" si="13"/>
        <v>0</v>
      </c>
      <c r="E50" s="218">
        <f t="shared" si="14"/>
        <v>0</v>
      </c>
      <c r="F50" s="218">
        <f t="shared" si="15"/>
        <v>0</v>
      </c>
      <c r="G50" s="217">
        <f t="shared" si="16"/>
        <v>0</v>
      </c>
      <c r="H50" s="217">
        <f t="shared" si="17"/>
        <v>-14576.067400971016</v>
      </c>
      <c r="I50" s="217">
        <f t="shared" si="18"/>
        <v>0</v>
      </c>
      <c r="J50" s="217">
        <f t="shared" si="19"/>
        <v>0</v>
      </c>
      <c r="K50" s="217">
        <f t="shared" si="20"/>
        <v>0</v>
      </c>
      <c r="N50" s="244"/>
      <c r="O50" s="244"/>
      <c r="P50" s="244"/>
      <c r="Q50" s="244"/>
      <c r="R50" s="244"/>
      <c r="S50" s="244"/>
      <c r="T50" s="244"/>
      <c r="U50" s="244"/>
      <c r="V50" s="244"/>
      <c r="W50" s="244"/>
      <c r="X50" s="244"/>
      <c r="Y50" s="244"/>
      <c r="Z50" s="244"/>
      <c r="AA50" s="244"/>
      <c r="AB50" s="244"/>
    </row>
    <row r="51" spans="1:29" ht="12.75" x14ac:dyDescent="0.2">
      <c r="A51" s="219" t="str">
        <f t="shared" si="21"/>
        <v>Venting - recompletions</v>
      </c>
      <c r="B51" s="218">
        <f t="shared" si="11"/>
        <v>0</v>
      </c>
      <c r="C51" s="218">
        <f t="shared" si="12"/>
        <v>-0.75151072112887685</v>
      </c>
      <c r="D51" s="218">
        <f t="shared" si="13"/>
        <v>0</v>
      </c>
      <c r="E51" s="218">
        <f t="shared" si="14"/>
        <v>0</v>
      </c>
      <c r="F51" s="218">
        <f t="shared" si="15"/>
        <v>0</v>
      </c>
      <c r="G51" s="217">
        <f t="shared" si="16"/>
        <v>0</v>
      </c>
      <c r="H51" s="217">
        <f t="shared" si="17"/>
        <v>-1926.8596507769098</v>
      </c>
      <c r="I51" s="217">
        <f t="shared" si="18"/>
        <v>0</v>
      </c>
      <c r="J51" s="217">
        <f t="shared" si="19"/>
        <v>0</v>
      </c>
      <c r="K51" s="217">
        <f t="shared" si="20"/>
        <v>0</v>
      </c>
    </row>
    <row r="52" spans="1:29" ht="12.75" x14ac:dyDescent="0.2">
      <c r="A52" s="219" t="str">
        <f t="shared" si="21"/>
        <v>Workover rigs</v>
      </c>
      <c r="B52" s="218">
        <f t="shared" si="11"/>
        <v>-0.28775235707133451</v>
      </c>
      <c r="C52" s="218">
        <f t="shared" si="12"/>
        <v>-0.37749515385856675</v>
      </c>
      <c r="D52" s="218">
        <f t="shared" si="13"/>
        <v>-0.40438613436950427</v>
      </c>
      <c r="E52" s="218">
        <f t="shared" si="14"/>
        <v>-0.99356462733962514</v>
      </c>
      <c r="F52" s="218">
        <f t="shared" si="15"/>
        <v>-0.52087604824378975</v>
      </c>
      <c r="G52" s="217">
        <f t="shared" si="16"/>
        <v>-31.895826738951129</v>
      </c>
      <c r="H52" s="217">
        <f t="shared" si="17"/>
        <v>-3.9746895654434313</v>
      </c>
      <c r="I52" s="217">
        <f t="shared" si="18"/>
        <v>-18.443174428096722</v>
      </c>
      <c r="J52" s="217">
        <f t="shared" si="19"/>
        <v>-2.9531417377878966</v>
      </c>
      <c r="K52" s="217">
        <f t="shared" si="20"/>
        <v>-4.7413440273438008</v>
      </c>
    </row>
    <row r="53" spans="1:29" ht="12.75" x14ac:dyDescent="0.2">
      <c r="A53" s="219" t="str">
        <f t="shared" si="21"/>
        <v>Glycol Dehydrator</v>
      </c>
      <c r="B53" s="218">
        <f t="shared" si="11"/>
        <v>-1.681024750432401E-2</v>
      </c>
      <c r="C53" s="218">
        <f t="shared" si="12"/>
        <v>-0.210999987768859</v>
      </c>
      <c r="D53" s="218">
        <f t="shared" si="13"/>
        <v>-0.3384570910016913</v>
      </c>
      <c r="E53" s="218">
        <f t="shared" si="14"/>
        <v>-0.89990456601639512</v>
      </c>
      <c r="F53" s="218">
        <f t="shared" si="15"/>
        <v>5.8980405105071186E-3</v>
      </c>
      <c r="G53" s="217">
        <f t="shared" si="16"/>
        <v>-0.98748475578219796</v>
      </c>
      <c r="H53" s="217">
        <f t="shared" si="17"/>
        <v>-634.16066474429408</v>
      </c>
      <c r="I53" s="217">
        <f t="shared" si="18"/>
        <v>-23.147610815867267</v>
      </c>
      <c r="J53" s="217">
        <f t="shared" si="19"/>
        <v>-1.6905679169549281</v>
      </c>
      <c r="K53" s="217">
        <f t="shared" si="20"/>
        <v>1.3934356627693489E-2</v>
      </c>
      <c r="M53" s="229"/>
      <c r="N53" s="229"/>
      <c r="O53" s="229"/>
    </row>
    <row r="54" spans="1:29" ht="12.75" x14ac:dyDescent="0.2">
      <c r="A54" s="219" t="str">
        <f t="shared" si="21"/>
        <v>Unpermitted Fugitives</v>
      </c>
      <c r="B54" s="218">
        <f t="shared" si="11"/>
        <v>0</v>
      </c>
      <c r="C54" s="218">
        <f t="shared" si="12"/>
        <v>2.0676485555237337E-2</v>
      </c>
      <c r="D54" s="218">
        <f t="shared" si="13"/>
        <v>0</v>
      </c>
      <c r="E54" s="218">
        <f t="shared" si="14"/>
        <v>0</v>
      </c>
      <c r="F54" s="218">
        <f t="shared" si="15"/>
        <v>0</v>
      </c>
      <c r="G54" s="217">
        <f t="shared" si="16"/>
        <v>0</v>
      </c>
      <c r="H54" s="217">
        <f t="shared" si="17"/>
        <v>29.738495902231762</v>
      </c>
      <c r="I54" s="217">
        <f t="shared" si="18"/>
        <v>0</v>
      </c>
      <c r="J54" s="217">
        <f t="shared" si="19"/>
        <v>0</v>
      </c>
      <c r="K54" s="217">
        <f t="shared" si="20"/>
        <v>0</v>
      </c>
      <c r="L54" s="229"/>
      <c r="M54" s="226"/>
      <c r="N54" s="226"/>
      <c r="O54" s="226"/>
    </row>
    <row r="55" spans="1:29" ht="15" x14ac:dyDescent="0.25">
      <c r="A55" s="219" t="str">
        <f t="shared" si="21"/>
        <v>Permitted Fugitives</v>
      </c>
      <c r="B55" s="218">
        <f t="shared" si="11"/>
        <v>0</v>
      </c>
      <c r="C55" s="218">
        <f t="shared" si="12"/>
        <v>-0.45696077551243786</v>
      </c>
      <c r="D55" s="218">
        <f t="shared" si="13"/>
        <v>0</v>
      </c>
      <c r="E55" s="218">
        <f t="shared" si="14"/>
        <v>0</v>
      </c>
      <c r="F55" s="218">
        <f t="shared" si="15"/>
        <v>0</v>
      </c>
      <c r="G55" s="217">
        <f t="shared" si="16"/>
        <v>0</v>
      </c>
      <c r="H55" s="217">
        <f t="shared" si="17"/>
        <v>-339.39494037691122</v>
      </c>
      <c r="I55" s="217">
        <f t="shared" si="18"/>
        <v>0</v>
      </c>
      <c r="J55" s="217">
        <f t="shared" si="19"/>
        <v>0</v>
      </c>
      <c r="K55" s="217">
        <f t="shared" si="20"/>
        <v>0</v>
      </c>
      <c r="L55" s="226"/>
      <c r="M55" s="228" t="s">
        <v>459</v>
      </c>
      <c r="N55" s="226"/>
      <c r="O55" s="226"/>
    </row>
    <row r="56" spans="1:29" ht="12.75" x14ac:dyDescent="0.2">
      <c r="A56" s="219" t="str">
        <f t="shared" si="21"/>
        <v>Condensate tanks</v>
      </c>
      <c r="B56" s="218">
        <f t="shared" si="11"/>
        <v>0</v>
      </c>
      <c r="C56" s="218">
        <f t="shared" si="12"/>
        <v>-0.73472070945273071</v>
      </c>
      <c r="D56" s="218">
        <f t="shared" si="13"/>
        <v>0</v>
      </c>
      <c r="E56" s="218">
        <f t="shared" si="14"/>
        <v>-1</v>
      </c>
      <c r="F56" s="218">
        <f t="shared" si="15"/>
        <v>-1</v>
      </c>
      <c r="G56" s="217">
        <f t="shared" si="16"/>
        <v>0</v>
      </c>
      <c r="H56" s="217">
        <f t="shared" si="17"/>
        <v>-5247.6727268546156</v>
      </c>
      <c r="I56" s="217">
        <f t="shared" si="18"/>
        <v>0</v>
      </c>
      <c r="J56" s="217">
        <f t="shared" si="19"/>
        <v>-0.05</v>
      </c>
      <c r="K56" s="217">
        <f t="shared" si="20"/>
        <v>-0.48</v>
      </c>
    </row>
    <row r="57" spans="1:29" ht="25.5" customHeight="1" x14ac:dyDescent="0.2">
      <c r="A57" s="219" t="str">
        <f t="shared" si="21"/>
        <v>Flaring</v>
      </c>
      <c r="B57" s="218">
        <f t="shared" si="11"/>
        <v>-0.29613633242913528</v>
      </c>
      <c r="C57" s="218">
        <f t="shared" si="12"/>
        <v>-3.9827419776781274E-2</v>
      </c>
      <c r="D57" s="218">
        <f t="shared" si="13"/>
        <v>-0.29613633242913545</v>
      </c>
      <c r="E57" s="218">
        <f t="shared" si="14"/>
        <v>0</v>
      </c>
      <c r="F57" s="218">
        <f t="shared" si="15"/>
        <v>0</v>
      </c>
      <c r="G57" s="217">
        <f t="shared" si="16"/>
        <v>-67.616379207618934</v>
      </c>
      <c r="H57" s="217">
        <f t="shared" si="17"/>
        <v>-2.0211253441064836E-2</v>
      </c>
      <c r="I57" s="217">
        <f t="shared" si="18"/>
        <v>-367.91265157086798</v>
      </c>
      <c r="J57" s="217">
        <f t="shared" si="19"/>
        <v>0</v>
      </c>
      <c r="K57" s="217">
        <f t="shared" si="20"/>
        <v>0</v>
      </c>
      <c r="M57" s="368" t="s">
        <v>436</v>
      </c>
      <c r="N57" s="364" t="s">
        <v>441</v>
      </c>
      <c r="O57" s="364"/>
      <c r="P57" s="364"/>
      <c r="Q57" s="364" t="s">
        <v>440</v>
      </c>
      <c r="R57" s="364"/>
      <c r="S57" s="364"/>
      <c r="T57" s="364" t="s">
        <v>439</v>
      </c>
      <c r="U57" s="364"/>
      <c r="V57" s="364"/>
      <c r="W57" s="365" t="s">
        <v>438</v>
      </c>
      <c r="X57" s="366"/>
      <c r="Y57" s="367"/>
      <c r="Z57" s="364" t="s">
        <v>437</v>
      </c>
      <c r="AA57" s="364"/>
      <c r="AB57" s="364"/>
    </row>
    <row r="58" spans="1:29" ht="12.75" x14ac:dyDescent="0.2">
      <c r="A58" s="219" t="str">
        <f t="shared" si="21"/>
        <v>Other Categories</v>
      </c>
      <c r="B58" s="218">
        <f t="shared" si="11"/>
        <v>0.17655029402138081</v>
      </c>
      <c r="C58" s="218">
        <f t="shared" si="12"/>
        <v>-0.22791657646339283</v>
      </c>
      <c r="D58" s="218">
        <f t="shared" si="13"/>
        <v>-0.13600041653566305</v>
      </c>
      <c r="E58" s="218">
        <f t="shared" si="14"/>
        <v>1.1422743984372101</v>
      </c>
      <c r="F58" s="218">
        <f t="shared" si="15"/>
        <v>0.15763158549250247</v>
      </c>
      <c r="G58" s="217">
        <f t="shared" si="16"/>
        <v>60.792994916367149</v>
      </c>
      <c r="H58" s="217">
        <f t="shared" si="17"/>
        <v>-347.98143141031301</v>
      </c>
      <c r="I58" s="217">
        <f t="shared" si="18"/>
        <v>-58.855940237198581</v>
      </c>
      <c r="J58" s="217">
        <f t="shared" si="19"/>
        <v>28.751289913111442</v>
      </c>
      <c r="K58" s="217">
        <f t="shared" si="20"/>
        <v>6.0726075539871971</v>
      </c>
      <c r="M58" s="368"/>
      <c r="N58" s="225">
        <v>2006</v>
      </c>
      <c r="O58" s="225">
        <v>2008</v>
      </c>
      <c r="P58" s="225">
        <v>2012</v>
      </c>
      <c r="Q58" s="225">
        <v>2006</v>
      </c>
      <c r="R58" s="225">
        <v>2008</v>
      </c>
      <c r="S58" s="225">
        <v>2012</v>
      </c>
      <c r="T58" s="225">
        <v>2006</v>
      </c>
      <c r="U58" s="225">
        <v>2008</v>
      </c>
      <c r="V58" s="225">
        <v>2012</v>
      </c>
      <c r="W58" s="225">
        <v>2006</v>
      </c>
      <c r="X58" s="225">
        <v>2008</v>
      </c>
      <c r="Y58" s="225">
        <v>2012</v>
      </c>
      <c r="Z58" s="225">
        <v>2006</v>
      </c>
      <c r="AA58" s="225">
        <v>2008</v>
      </c>
      <c r="AB58" s="225">
        <v>2012</v>
      </c>
    </row>
    <row r="59" spans="1:29" ht="12.75" x14ac:dyDescent="0.2">
      <c r="A59" s="216" t="str">
        <f>M75</f>
        <v>Totals</v>
      </c>
      <c r="B59" s="215">
        <f t="shared" si="11"/>
        <v>-0.50526798573089127</v>
      </c>
      <c r="C59" s="215">
        <f t="shared" si="12"/>
        <v>-0.54145084142978295</v>
      </c>
      <c r="D59" s="215">
        <f t="shared" si="13"/>
        <v>-0.3343932379420293</v>
      </c>
      <c r="E59" s="215">
        <f t="shared" si="14"/>
        <v>-0.85248012211814961</v>
      </c>
      <c r="F59" s="215">
        <f t="shared" si="15"/>
        <v>-0.79337359307514743</v>
      </c>
      <c r="G59" s="214">
        <f t="shared" si="16"/>
        <v>-10162.536526585813</v>
      </c>
      <c r="H59" s="214">
        <f t="shared" si="17"/>
        <v>-24752.087925478732</v>
      </c>
      <c r="I59" s="214">
        <f t="shared" si="18"/>
        <v>-3852.088375513551</v>
      </c>
      <c r="J59" s="214">
        <f t="shared" si="19"/>
        <v>-442.52872461438017</v>
      </c>
      <c r="K59" s="214">
        <f t="shared" si="20"/>
        <v>-1437.5041944676836</v>
      </c>
      <c r="M59" s="219" t="str">
        <f>by_src_allpol!B5</f>
        <v>Compressor Engines</v>
      </c>
      <c r="N59" s="224">
        <v>5705.4530429725528</v>
      </c>
      <c r="O59" s="224">
        <f>by_src_allpol!C5</f>
        <v>8685.6069130000014</v>
      </c>
      <c r="P59" s="224">
        <v>6496.7532240480941</v>
      </c>
      <c r="Q59" s="224">
        <v>1500.7919495301762</v>
      </c>
      <c r="R59" s="224">
        <f>by_src_allpol!D5</f>
        <v>2180.8717210000013</v>
      </c>
      <c r="S59" s="224">
        <v>1735.6425107592652</v>
      </c>
      <c r="T59" s="224">
        <v>4200.989532911899</v>
      </c>
      <c r="U59" s="224">
        <f>by_src_allpol!E5</f>
        <v>5277.573355999999</v>
      </c>
      <c r="V59" s="224">
        <v>4890.1989425566862</v>
      </c>
      <c r="W59" s="224">
        <v>14.705991999999997</v>
      </c>
      <c r="X59" s="224">
        <f>by_src_allpol!F5</f>
        <v>50.919046000000002</v>
      </c>
      <c r="Y59" s="224">
        <v>16.456429133280217</v>
      </c>
      <c r="Z59" s="224">
        <v>74.086323999999962</v>
      </c>
      <c r="AA59" s="224">
        <f>by_src_allpol!G5</f>
        <v>218.97646100000003</v>
      </c>
      <c r="AB59" s="224">
        <v>83.474871479291878</v>
      </c>
    </row>
    <row r="60" spans="1:29" x14ac:dyDescent="0.2">
      <c r="M60" s="219" t="str">
        <f>by_src_allpol!B6</f>
        <v>Drill rigs</v>
      </c>
      <c r="N60" s="224">
        <v>5381.5273704817682</v>
      </c>
      <c r="O60" s="224">
        <f>by_src_allpol!C6</f>
        <v>9624.1311574973261</v>
      </c>
      <c r="P60" s="224">
        <v>1667.9311428729004</v>
      </c>
      <c r="Q60" s="224">
        <v>243.91644456282754</v>
      </c>
      <c r="R60" s="224">
        <f>by_src_allpol!D6</f>
        <v>436.2114493404361</v>
      </c>
      <c r="S60" s="224">
        <v>66.073203125773048</v>
      </c>
      <c r="T60" s="224">
        <v>1972.1044042557908</v>
      </c>
      <c r="U60" s="224">
        <f>by_src_allpol!E6</f>
        <v>3526.8410130071948</v>
      </c>
      <c r="V60" s="224">
        <v>511.13573634728061</v>
      </c>
      <c r="W60" s="224">
        <v>242.0715274510778</v>
      </c>
      <c r="X60" s="224">
        <f>by_src_allpol!F6</f>
        <v>432.91206553434728</v>
      </c>
      <c r="Y60" s="224">
        <v>0.67788957527438931</v>
      </c>
      <c r="Z60" s="224">
        <v>825.55388401052016</v>
      </c>
      <c r="AA60" s="224">
        <f>by_src_allpol!G6</f>
        <v>1476.3910522650197</v>
      </c>
      <c r="AB60" s="224">
        <v>172.12139238259496</v>
      </c>
    </row>
    <row r="61" spans="1:29" x14ac:dyDescent="0.2">
      <c r="M61" s="219" t="str">
        <f>by_src_allpol!B7</f>
        <v>Exempt engines</v>
      </c>
      <c r="N61" s="224">
        <v>127.76745385186484</v>
      </c>
      <c r="O61" s="224">
        <f>by_src_allpol!C7</f>
        <v>193.63884054894174</v>
      </c>
      <c r="P61" s="224">
        <v>197.44805448480727</v>
      </c>
      <c r="Q61" s="224">
        <v>34.207512021134683</v>
      </c>
      <c r="R61" s="224">
        <f>by_src_allpol!D7</f>
        <v>51.843429340905104</v>
      </c>
      <c r="S61" s="224">
        <v>52.86328007420115</v>
      </c>
      <c r="T61" s="224">
        <v>130.22150707343232</v>
      </c>
      <c r="U61" s="224">
        <f>by_src_allpol!E7</f>
        <v>197.35809773176607</v>
      </c>
      <c r="V61" s="224">
        <v>201.2404759473377</v>
      </c>
      <c r="W61" s="224">
        <v>0</v>
      </c>
      <c r="X61" s="224">
        <f>by_src_allpol!F7</f>
        <v>0</v>
      </c>
      <c r="Y61" s="224">
        <v>0</v>
      </c>
      <c r="Z61" s="224">
        <v>7.8587506802602444E-2</v>
      </c>
      <c r="AA61" s="224">
        <f>by_src_allpol!G7</f>
        <v>0.11910383466302364</v>
      </c>
      <c r="AB61" s="224">
        <v>0.12144681495317232</v>
      </c>
    </row>
    <row r="62" spans="1:29" x14ac:dyDescent="0.2">
      <c r="M62" s="219" t="str">
        <f>by_src_allpol!B8</f>
        <v>Heaters</v>
      </c>
      <c r="N62" s="224">
        <v>589.080890867741</v>
      </c>
      <c r="O62" s="224">
        <f>by_src_allpol!C8</f>
        <v>867.53005305938098</v>
      </c>
      <c r="P62" s="224">
        <v>885.94471190001798</v>
      </c>
      <c r="Q62" s="224">
        <v>32.399448997725763</v>
      </c>
      <c r="R62" s="224">
        <f>by_src_allpol!D8</f>
        <v>47.71415291826596</v>
      </c>
      <c r="S62" s="224">
        <v>48.726959154501003</v>
      </c>
      <c r="T62" s="224">
        <v>494.82794832890244</v>
      </c>
      <c r="U62" s="224">
        <f>by_src_allpol!E8</f>
        <v>728.72524456988003</v>
      </c>
      <c r="V62" s="224">
        <v>744.19355799601522</v>
      </c>
      <c r="W62" s="224">
        <v>3.5344853452064457</v>
      </c>
      <c r="X62" s="224">
        <f>by_src_allpol!F8</f>
        <v>5.2051803183562866</v>
      </c>
      <c r="Y62" s="224">
        <v>5.3156682714001082</v>
      </c>
      <c r="Z62" s="224">
        <v>44.770147705948318</v>
      </c>
      <c r="AA62" s="224">
        <f>by_src_allpol!G8</f>
        <v>65.932284032512968</v>
      </c>
      <c r="AB62" s="224">
        <v>67.331798104401372</v>
      </c>
    </row>
    <row r="63" spans="1:29" x14ac:dyDescent="0.2">
      <c r="M63" s="219" t="str">
        <f>by_src_allpol!B9</f>
        <v>Pneumatic devices</v>
      </c>
      <c r="N63" s="224">
        <v>0</v>
      </c>
      <c r="O63" s="224">
        <f>by_src_allpol!C9</f>
        <v>0</v>
      </c>
      <c r="P63" s="224">
        <v>0</v>
      </c>
      <c r="Q63" s="224">
        <v>1883.4701950824974</v>
      </c>
      <c r="R63" s="224">
        <f>by_src_allpol!D9</f>
        <v>2791.8093582235215</v>
      </c>
      <c r="S63" s="224">
        <v>2832.6338287711924</v>
      </c>
      <c r="T63" s="224">
        <v>0</v>
      </c>
      <c r="U63" s="224">
        <f>by_src_allpol!E9</f>
        <v>0</v>
      </c>
      <c r="V63" s="224">
        <v>0</v>
      </c>
      <c r="W63" s="224">
        <v>0</v>
      </c>
      <c r="X63" s="224">
        <f>by_src_allpol!F9</f>
        <v>0</v>
      </c>
      <c r="Y63" s="224">
        <v>0</v>
      </c>
      <c r="Z63" s="224">
        <v>0</v>
      </c>
      <c r="AA63" s="224">
        <f>by_src_allpol!G9</f>
        <v>0</v>
      </c>
      <c r="AB63" s="224">
        <v>0</v>
      </c>
    </row>
    <row r="64" spans="1:29" x14ac:dyDescent="0.2">
      <c r="M64" s="219" t="str">
        <f>by_src_allpol!B10</f>
        <v>Pneumatic pumps</v>
      </c>
      <c r="N64" s="224">
        <v>0</v>
      </c>
      <c r="O64" s="224">
        <f>by_src_allpol!C10</f>
        <v>0</v>
      </c>
      <c r="P64" s="224">
        <v>0</v>
      </c>
      <c r="Q64" s="224">
        <v>648.48267617942622</v>
      </c>
      <c r="R64" s="224">
        <f>by_src_allpol!D10</f>
        <v>982.81236532308174</v>
      </c>
      <c r="S64" s="224">
        <v>1002.1459997722272</v>
      </c>
      <c r="T64" s="224">
        <v>0</v>
      </c>
      <c r="U64" s="224">
        <f>by_src_allpol!E10</f>
        <v>0</v>
      </c>
      <c r="V64" s="224">
        <v>0</v>
      </c>
      <c r="W64" s="224">
        <v>0</v>
      </c>
      <c r="X64" s="224">
        <f>by_src_allpol!F10</f>
        <v>0</v>
      </c>
      <c r="Y64" s="224">
        <v>0</v>
      </c>
      <c r="Z64" s="224">
        <v>0</v>
      </c>
      <c r="AA64" s="224">
        <f>by_src_allpol!G10</f>
        <v>0</v>
      </c>
      <c r="AB64" s="224">
        <v>0</v>
      </c>
    </row>
    <row r="65" spans="13:28" x14ac:dyDescent="0.2">
      <c r="M65" s="219" t="str">
        <f>by_src_allpol!B11</f>
        <v>Venting - blowdowns</v>
      </c>
      <c r="N65" s="224">
        <v>0</v>
      </c>
      <c r="O65" s="224">
        <f>by_src_allpol!C11</f>
        <v>0</v>
      </c>
      <c r="P65" s="224">
        <v>0</v>
      </c>
      <c r="Q65" s="224">
        <v>2171.6122032883886</v>
      </c>
      <c r="R65" s="224">
        <f>by_src_allpol!D11</f>
        <v>3396.7113569369749</v>
      </c>
      <c r="S65" s="224">
        <v>2444.193345998021</v>
      </c>
      <c r="T65" s="224">
        <v>0</v>
      </c>
      <c r="U65" s="224">
        <f>by_src_allpol!E11</f>
        <v>0</v>
      </c>
      <c r="V65" s="224">
        <v>0</v>
      </c>
      <c r="W65" s="224">
        <v>0</v>
      </c>
      <c r="X65" s="224">
        <f>by_src_allpol!F11</f>
        <v>0</v>
      </c>
      <c r="Y65" s="224">
        <v>0</v>
      </c>
      <c r="Z65" s="224">
        <v>0</v>
      </c>
      <c r="AA65" s="224">
        <f>by_src_allpol!G11</f>
        <v>0</v>
      </c>
      <c r="AB65" s="224">
        <v>0</v>
      </c>
    </row>
    <row r="66" spans="13:28" x14ac:dyDescent="0.2">
      <c r="M66" s="219" t="str">
        <f>by_src_allpol!B12</f>
        <v>Venting - initial completions</v>
      </c>
      <c r="N66" s="224">
        <v>0</v>
      </c>
      <c r="O66" s="224">
        <f>by_src_allpol!C12</f>
        <v>0</v>
      </c>
      <c r="P66" s="224">
        <v>0</v>
      </c>
      <c r="Q66" s="224">
        <v>10845.490735555093</v>
      </c>
      <c r="R66" s="224">
        <f>by_src_allpol!D12</f>
        <v>19395.687900600635</v>
      </c>
      <c r="S66" s="224">
        <v>4819.6204996296174</v>
      </c>
      <c r="T66" s="224">
        <v>0</v>
      </c>
      <c r="U66" s="224">
        <f>by_src_allpol!E12</f>
        <v>0</v>
      </c>
      <c r="V66" s="224">
        <v>0</v>
      </c>
      <c r="W66" s="224">
        <v>0</v>
      </c>
      <c r="X66" s="224">
        <f>by_src_allpol!F12</f>
        <v>0</v>
      </c>
      <c r="Y66" s="224">
        <v>0</v>
      </c>
      <c r="Z66" s="224">
        <v>0</v>
      </c>
      <c r="AA66" s="224">
        <f>by_src_allpol!G12</f>
        <v>0</v>
      </c>
      <c r="AB66" s="224">
        <v>0</v>
      </c>
    </row>
    <row r="67" spans="13:28" x14ac:dyDescent="0.2">
      <c r="M67" s="219" t="str">
        <f>by_src_allpol!B13</f>
        <v>Venting - recompletions</v>
      </c>
      <c r="N67" s="224">
        <v>0</v>
      </c>
      <c r="O67" s="224">
        <f>by_src_allpol!C13</f>
        <v>0</v>
      </c>
      <c r="P67" s="224">
        <v>0</v>
      </c>
      <c r="Q67" s="224">
        <v>1433.702103341245</v>
      </c>
      <c r="R67" s="224">
        <f>by_src_allpol!D13</f>
        <v>2563.9815861608604</v>
      </c>
      <c r="S67" s="224">
        <v>637.12193538395047</v>
      </c>
      <c r="T67" s="224">
        <v>0</v>
      </c>
      <c r="U67" s="224">
        <f>by_src_allpol!E13</f>
        <v>0</v>
      </c>
      <c r="V67" s="224">
        <v>0</v>
      </c>
      <c r="W67" s="224">
        <v>0</v>
      </c>
      <c r="X67" s="224">
        <f>by_src_allpol!F13</f>
        <v>0</v>
      </c>
      <c r="Y67" s="224">
        <v>0</v>
      </c>
      <c r="Z67" s="224">
        <v>0</v>
      </c>
      <c r="AA67" s="224">
        <f>by_src_allpol!G13</f>
        <v>0</v>
      </c>
      <c r="AB67" s="224">
        <v>0</v>
      </c>
    </row>
    <row r="68" spans="13:28" x14ac:dyDescent="0.2">
      <c r="M68" s="219" t="str">
        <f>by_src_allpol!B14</f>
        <v>Workover rigs</v>
      </c>
      <c r="N68" s="224">
        <v>75.267134121217325</v>
      </c>
      <c r="O68" s="224">
        <f>by_src_allpol!C14</f>
        <v>110.84471058231533</v>
      </c>
      <c r="P68" s="224">
        <v>78.9488838433642</v>
      </c>
      <c r="Q68" s="224">
        <v>7.1496081556048683</v>
      </c>
      <c r="R68" s="224">
        <f>by_src_allpol!D14</f>
        <v>10.529114148396719</v>
      </c>
      <c r="S68" s="224">
        <v>6.5544245829532874</v>
      </c>
      <c r="T68" s="224">
        <v>30.969188390482771</v>
      </c>
      <c r="U68" s="224">
        <f>by_src_allpol!E14</f>
        <v>45.607830883846361</v>
      </c>
      <c r="V68" s="224">
        <v>27.16465645574964</v>
      </c>
      <c r="W68" s="224">
        <v>2.0182668015909857</v>
      </c>
      <c r="X68" s="224">
        <f>by_src_allpol!F14</f>
        <v>2.9722693990176032</v>
      </c>
      <c r="Y68" s="224">
        <v>1.9127661229706511E-2</v>
      </c>
      <c r="Z68" s="224">
        <v>6.1809821204163109</v>
      </c>
      <c r="AA68" s="224">
        <f>by_src_allpol!G14</f>
        <v>9.1026340015632119</v>
      </c>
      <c r="AB68" s="224">
        <v>4.3612899742194111</v>
      </c>
    </row>
    <row r="69" spans="13:28" x14ac:dyDescent="0.2">
      <c r="M69" s="219" t="str">
        <f>by_src_allpol!B15</f>
        <v>Glycol Dehydrator</v>
      </c>
      <c r="N69" s="224">
        <v>52.743047000000004</v>
      </c>
      <c r="O69" s="224">
        <f>by_src_allpol!C15</f>
        <v>58.743023000000001</v>
      </c>
      <c r="P69" s="224">
        <v>57.755538244217803</v>
      </c>
      <c r="Q69" s="224">
        <v>2929.3020231576543</v>
      </c>
      <c r="R69" s="224">
        <f>by_src_allpol!D15</f>
        <v>3005.500955</v>
      </c>
      <c r="S69" s="224">
        <v>2371.3402902557059</v>
      </c>
      <c r="T69" s="224">
        <v>40.779371999999995</v>
      </c>
      <c r="U69" s="224">
        <f>by_src_allpol!E15</f>
        <v>68.391566999999995</v>
      </c>
      <c r="V69" s="224">
        <v>45.243956184132728</v>
      </c>
      <c r="W69" s="224">
        <v>0.18107200000000001</v>
      </c>
      <c r="X69" s="224">
        <f>by_src_allpol!F15</f>
        <v>1.8786080000000001</v>
      </c>
      <c r="Y69" s="224">
        <v>0.18804008304507186</v>
      </c>
      <c r="Z69" s="224">
        <v>2.2878399999999997</v>
      </c>
      <c r="AA69" s="224">
        <f>by_src_allpol!G15</f>
        <v>2.3625400000000001</v>
      </c>
      <c r="AB69" s="224">
        <v>2.3764743566276936</v>
      </c>
    </row>
    <row r="70" spans="13:28" x14ac:dyDescent="0.2">
      <c r="M70" s="219" t="str">
        <f>by_src_allpol!B16</f>
        <v>Unpermitted Fugitives</v>
      </c>
      <c r="N70" s="224">
        <v>0</v>
      </c>
      <c r="O70" s="224">
        <f>by_src_allpol!C16</f>
        <v>0</v>
      </c>
      <c r="P70" s="224">
        <v>0</v>
      </c>
      <c r="Q70" s="224">
        <v>966.86187998466642</v>
      </c>
      <c r="R70" s="224">
        <f>by_src_allpol!D16</f>
        <v>1438.2761433409569</v>
      </c>
      <c r="S70" s="224">
        <v>1468.0146392431886</v>
      </c>
      <c r="T70" s="224">
        <v>0</v>
      </c>
      <c r="U70" s="224">
        <f>by_src_allpol!E16</f>
        <v>0</v>
      </c>
      <c r="V70" s="224">
        <v>0</v>
      </c>
      <c r="W70" s="224">
        <v>0</v>
      </c>
      <c r="X70" s="224">
        <f>by_src_allpol!F16</f>
        <v>0</v>
      </c>
      <c r="Y70" s="224">
        <v>0</v>
      </c>
      <c r="Z70" s="224">
        <v>0</v>
      </c>
      <c r="AA70" s="224">
        <f>by_src_allpol!G16</f>
        <v>0</v>
      </c>
      <c r="AB70" s="224">
        <v>0</v>
      </c>
    </row>
    <row r="71" spans="13:28" x14ac:dyDescent="0.2">
      <c r="M71" s="219" t="str">
        <f>by_src_allpol!B17</f>
        <v>Permitted Fugitives</v>
      </c>
      <c r="N71" s="224">
        <v>0</v>
      </c>
      <c r="O71" s="224">
        <f>by_src_allpol!C17</f>
        <v>0</v>
      </c>
      <c r="P71" s="224">
        <v>0</v>
      </c>
      <c r="Q71" s="224">
        <v>363.52857142857135</v>
      </c>
      <c r="R71" s="224">
        <f>by_src_allpol!D17</f>
        <v>742.72226099999989</v>
      </c>
      <c r="S71" s="224">
        <v>403.32732062308867</v>
      </c>
      <c r="T71" s="224">
        <v>0</v>
      </c>
      <c r="U71" s="224">
        <f>by_src_allpol!E17</f>
        <v>0</v>
      </c>
      <c r="V71" s="224">
        <v>0</v>
      </c>
      <c r="W71" s="224">
        <v>0</v>
      </c>
      <c r="X71" s="224">
        <f>by_src_allpol!F17</f>
        <v>0</v>
      </c>
      <c r="Y71" s="224">
        <v>0</v>
      </c>
      <c r="Z71" s="224">
        <v>0</v>
      </c>
      <c r="AA71" s="224">
        <f>by_src_allpol!G17</f>
        <v>0</v>
      </c>
      <c r="AB71" s="224">
        <v>0</v>
      </c>
    </row>
    <row r="72" spans="13:28" x14ac:dyDescent="0.2">
      <c r="M72" s="219" t="str">
        <f>by_src_allpol!B18</f>
        <v>Condensate tanks</v>
      </c>
      <c r="N72" s="224">
        <v>0</v>
      </c>
      <c r="O72" s="224">
        <f>by_src_allpol!C18</f>
        <v>0</v>
      </c>
      <c r="P72" s="224">
        <v>0</v>
      </c>
      <c r="Q72" s="224">
        <v>3404.9150591071048</v>
      </c>
      <c r="R72" s="224">
        <f>by_src_allpol!D18</f>
        <v>7142.4048068053426</v>
      </c>
      <c r="S72" s="224">
        <v>1894.7320799507272</v>
      </c>
      <c r="T72" s="224">
        <v>0</v>
      </c>
      <c r="U72" s="224">
        <f>by_src_allpol!E18</f>
        <v>0</v>
      </c>
      <c r="V72" s="224">
        <v>0</v>
      </c>
      <c r="W72" s="224">
        <v>0</v>
      </c>
      <c r="X72" s="224">
        <f>by_src_allpol!F18</f>
        <v>0.05</v>
      </c>
      <c r="Y72" s="224">
        <v>0</v>
      </c>
      <c r="Z72" s="224">
        <v>0</v>
      </c>
      <c r="AA72" s="224">
        <f>by_src_allpol!G18</f>
        <v>0.48</v>
      </c>
      <c r="AB72" s="224">
        <v>0</v>
      </c>
    </row>
    <row r="73" spans="13:28" x14ac:dyDescent="0.2">
      <c r="M73" s="219" t="str">
        <f>by_src_allpol!B19</f>
        <v>Flaring</v>
      </c>
      <c r="N73" s="224">
        <v>136.09120522855721</v>
      </c>
      <c r="O73" s="224">
        <f>by_src_allpol!C19</f>
        <v>228.32854939810321</v>
      </c>
      <c r="P73" s="224">
        <v>160.71217019048427</v>
      </c>
      <c r="Q73" s="224">
        <v>0.46881105923514543</v>
      </c>
      <c r="R73" s="224">
        <f>by_src_allpol!D19</f>
        <v>0.50747082171885161</v>
      </c>
      <c r="S73" s="224">
        <v>0.48725956827778677</v>
      </c>
      <c r="T73" s="224">
        <v>740.49626374362037</v>
      </c>
      <c r="U73" s="224">
        <f>by_src_allpol!E19</f>
        <v>1242.375930548503</v>
      </c>
      <c r="V73" s="224">
        <v>874.46327897763501</v>
      </c>
      <c r="W73" s="224">
        <v>0</v>
      </c>
      <c r="X73" s="224">
        <f>by_src_allpol!F19</f>
        <v>0</v>
      </c>
      <c r="Y73" s="224">
        <v>0</v>
      </c>
      <c r="Z73" s="224">
        <v>0</v>
      </c>
      <c r="AA73" s="224">
        <f>by_src_allpol!G19</f>
        <v>0</v>
      </c>
      <c r="AB73" s="224">
        <v>0</v>
      </c>
    </row>
    <row r="74" spans="13:28" x14ac:dyDescent="0.2">
      <c r="M74" s="219" t="str">
        <f>by_src_allpol!B20</f>
        <v>Other Categories</v>
      </c>
      <c r="N74" s="224">
        <v>322.55469325641025</v>
      </c>
      <c r="O74" s="224">
        <f>by_src_allpol!C20</f>
        <v>344.33811199999997</v>
      </c>
      <c r="P74" s="224">
        <v>405.13110691636712</v>
      </c>
      <c r="Q74" s="224">
        <v>997.53084581414407</v>
      </c>
      <c r="R74" s="224">
        <f>by_src_allpol!D20</f>
        <v>1526.7929907073019</v>
      </c>
      <c r="S74" s="224">
        <v>1178.8115592969889</v>
      </c>
      <c r="T74" s="224">
        <v>311.04673499633697</v>
      </c>
      <c r="U74" s="224">
        <f>by_src_allpol!E20</f>
        <v>432.76294100000001</v>
      </c>
      <c r="V74" s="224">
        <v>373.90700076280143</v>
      </c>
      <c r="W74" s="224">
        <v>51.877200000000002</v>
      </c>
      <c r="X74" s="224">
        <f>by_src_allpol!F20</f>
        <v>25.170212999999997</v>
      </c>
      <c r="Y74" s="224">
        <v>53.921502913111439</v>
      </c>
      <c r="Z74" s="224">
        <v>39.193696000000003</v>
      </c>
      <c r="AA74" s="224">
        <f>by_src_allpol!G20</f>
        <v>38.524053000000002</v>
      </c>
      <c r="AB74" s="224">
        <v>44.596660553987199</v>
      </c>
    </row>
    <row r="75" spans="13:28" x14ac:dyDescent="0.2">
      <c r="M75" s="223" t="s">
        <v>327</v>
      </c>
      <c r="N75" s="222">
        <v>12390.48483778011</v>
      </c>
      <c r="O75" s="222">
        <f>by_src_allpol!C21</f>
        <v>20113.161359086065</v>
      </c>
      <c r="P75" s="222">
        <v>9950.6248325002525</v>
      </c>
      <c r="Q75" s="222">
        <v>27463.830067265499</v>
      </c>
      <c r="R75" s="222">
        <f>by_src_allpol!D21</f>
        <v>45714.377061668412</v>
      </c>
      <c r="S75" s="222">
        <v>20962.28913618968</v>
      </c>
      <c r="T75" s="222">
        <v>7921.4349517004639</v>
      </c>
      <c r="U75" s="222">
        <f>by_src_allpol!E21</f>
        <v>11519.63598074119</v>
      </c>
      <c r="V75" s="222">
        <v>7667.547605227639</v>
      </c>
      <c r="W75" s="222">
        <v>314.38854359787524</v>
      </c>
      <c r="X75" s="222">
        <f>by_src_allpol!F21</f>
        <v>519.10738225172111</v>
      </c>
      <c r="Y75" s="222">
        <v>76.578657637340939</v>
      </c>
      <c r="Z75" s="222">
        <v>992.15146134368729</v>
      </c>
      <c r="AA75" s="222">
        <f>by_src_allpol!G21</f>
        <v>1811.8881281337592</v>
      </c>
      <c r="AB75" s="222">
        <v>374.38393366607562</v>
      </c>
    </row>
    <row r="76" spans="13:28" ht="24" customHeight="1" x14ac:dyDescent="0.2">
      <c r="M76" s="245"/>
    </row>
    <row r="77" spans="13:28" ht="24" customHeight="1" x14ac:dyDescent="0.2"/>
    <row r="78" spans="13:28" ht="27" customHeight="1" x14ac:dyDescent="0.2"/>
  </sheetData>
  <mergeCells count="27">
    <mergeCell ref="Z57:AB57"/>
    <mergeCell ref="T57:V57"/>
    <mergeCell ref="A41:A42"/>
    <mergeCell ref="A20:A21"/>
    <mergeCell ref="Z20:AB20"/>
    <mergeCell ref="B20:F20"/>
    <mergeCell ref="Q20:S20"/>
    <mergeCell ref="T20:V20"/>
    <mergeCell ref="W20:Y20"/>
    <mergeCell ref="Q57:S57"/>
    <mergeCell ref="W57:Y57"/>
    <mergeCell ref="B41:F41"/>
    <mergeCell ref="G41:K41"/>
    <mergeCell ref="M57:M58"/>
    <mergeCell ref="N57:P57"/>
    <mergeCell ref="G20:K20"/>
    <mergeCell ref="M20:M21"/>
    <mergeCell ref="N20:P20"/>
    <mergeCell ref="A3:A4"/>
    <mergeCell ref="V3:X3"/>
    <mergeCell ref="L3:L4"/>
    <mergeCell ref="P3:R3"/>
    <mergeCell ref="S3:U3"/>
    <mergeCell ref="M3:O3"/>
    <mergeCell ref="C3:D3"/>
    <mergeCell ref="E3:F3"/>
    <mergeCell ref="G3:H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51"/>
  <sheetViews>
    <sheetView zoomScale="85" workbookViewId="0"/>
  </sheetViews>
  <sheetFormatPr defaultRowHeight="12.75" x14ac:dyDescent="0.2"/>
  <cols>
    <col min="1" max="1" width="10.5703125" customWidth="1"/>
    <col min="2" max="2" width="20.85546875" customWidth="1"/>
    <col min="3" max="3" width="21.140625" customWidth="1"/>
    <col min="4" max="4" width="19.85546875" customWidth="1"/>
    <col min="5" max="5" width="20.85546875" customWidth="1"/>
    <col min="6" max="6" width="20" customWidth="1"/>
    <col min="7" max="8" width="14.7109375" customWidth="1"/>
  </cols>
  <sheetData>
    <row r="1" spans="1:14" x14ac:dyDescent="0.2">
      <c r="A1" s="27" t="s">
        <v>331</v>
      </c>
      <c r="G1" s="48"/>
      <c r="I1" s="10"/>
      <c r="J1" s="10"/>
    </row>
    <row r="2" spans="1:14" x14ac:dyDescent="0.2">
      <c r="F2" s="10"/>
      <c r="G2" s="41"/>
      <c r="I2" s="10"/>
      <c r="J2" s="10"/>
      <c r="K2" s="10"/>
      <c r="L2" s="10"/>
      <c r="M2" s="10"/>
      <c r="N2" s="10"/>
    </row>
    <row r="3" spans="1:14" x14ac:dyDescent="0.2">
      <c r="A3" s="6" t="s">
        <v>328</v>
      </c>
      <c r="G3" s="44"/>
      <c r="I3" s="10"/>
      <c r="J3" s="10"/>
      <c r="K3" s="10"/>
      <c r="L3" s="10"/>
      <c r="M3" s="10"/>
      <c r="N3" s="10"/>
    </row>
    <row r="4" spans="1:14" x14ac:dyDescent="0.2">
      <c r="A4" s="5" t="str">
        <f>A19</f>
        <v>FIPS</v>
      </c>
      <c r="B4" s="5" t="str">
        <f>RIGHT(B19,LEN(B19)-7)</f>
        <v>NOx (tons/year)</v>
      </c>
      <c r="C4" s="5" t="str">
        <f>RIGHT(C19,LEN(C19)-7)</f>
        <v>VOC (tons/year)</v>
      </c>
      <c r="D4" s="5" t="str">
        <f>RIGHT(D19,LEN(D19)-7)</f>
        <v>CO (tons/year)</v>
      </c>
      <c r="E4" s="5" t="str">
        <f>RIGHT(E19,LEN(E19)-7)</f>
        <v>SOx (tons/year)</v>
      </c>
      <c r="F4" s="5" t="str">
        <f>RIGHT(F19,LEN(F19)-7)</f>
        <v>PM (tons/year)</v>
      </c>
      <c r="G4" s="5"/>
      <c r="H4" s="5"/>
      <c r="I4" s="55"/>
      <c r="J4" s="55"/>
      <c r="K4" s="55"/>
      <c r="L4" s="55"/>
      <c r="M4" s="55"/>
      <c r="N4" s="10"/>
    </row>
    <row r="5" spans="1:14" s="47" customFormat="1" x14ac:dyDescent="0.2">
      <c r="A5" s="47" t="str">
        <f>PROPER(VLOOKUP(A20,fips_xref!$A$5:$B$26,2,FALSE))</f>
        <v>Delta</v>
      </c>
      <c r="B5" s="49">
        <f t="shared" ref="B5:F9" si="0">B20</f>
        <v>0.290830198944869</v>
      </c>
      <c r="C5" s="49">
        <f t="shared" si="0"/>
        <v>1.0246934539479327</v>
      </c>
      <c r="D5" s="49">
        <f t="shared" si="0"/>
        <v>0.40541285397027738</v>
      </c>
      <c r="E5" s="49">
        <f t="shared" si="0"/>
        <v>1.7585913370696538E-3</v>
      </c>
      <c r="F5" s="49">
        <f t="shared" si="0"/>
        <v>1.6164183970250316E-2</v>
      </c>
      <c r="G5" s="62"/>
      <c r="H5" s="62"/>
      <c r="I5" s="63"/>
      <c r="J5" s="63"/>
      <c r="K5" s="63"/>
      <c r="L5" s="63"/>
      <c r="M5" s="63"/>
      <c r="N5" s="46"/>
    </row>
    <row r="6" spans="1:14" s="47" customFormat="1" x14ac:dyDescent="0.2">
      <c r="A6" s="47" t="str">
        <f>PROPER(VLOOKUP(A21,fips_xref!$A$5:$B$26,2,FALSE))</f>
        <v>Garfield</v>
      </c>
      <c r="B6" s="49">
        <f t="shared" si="0"/>
        <v>12949.148059956209</v>
      </c>
      <c r="C6" s="49">
        <f t="shared" si="0"/>
        <v>32674.915057389582</v>
      </c>
      <c r="D6" s="49">
        <f t="shared" si="0"/>
        <v>7044.9693955730609</v>
      </c>
      <c r="E6" s="49">
        <f t="shared" si="0"/>
        <v>382.03541617625245</v>
      </c>
      <c r="F6" s="49">
        <f t="shared" si="0"/>
        <v>1321.7264779341701</v>
      </c>
      <c r="G6" s="62"/>
      <c r="H6" s="62"/>
      <c r="I6" s="63"/>
      <c r="J6" s="63"/>
      <c r="K6" s="63"/>
      <c r="L6" s="63"/>
      <c r="M6" s="63"/>
      <c r="N6" s="46"/>
    </row>
    <row r="7" spans="1:14" s="47" customFormat="1" x14ac:dyDescent="0.2">
      <c r="A7" s="47" t="str">
        <f>PROPER(VLOOKUP(A22,fips_xref!$A$5:$B$26,2,FALSE))</f>
        <v>Gunnison</v>
      </c>
      <c r="B7" s="49">
        <f t="shared" si="0"/>
        <v>154.78083556445858</v>
      </c>
      <c r="C7" s="49">
        <f t="shared" si="0"/>
        <v>106.80121896299707</v>
      </c>
      <c r="D7" s="49">
        <f t="shared" si="0"/>
        <v>144.65565856379456</v>
      </c>
      <c r="E7" s="49">
        <f t="shared" si="0"/>
        <v>0.2847124840471339</v>
      </c>
      <c r="F7" s="49">
        <f t="shared" si="0"/>
        <v>1.7357554527437644</v>
      </c>
      <c r="G7" s="62"/>
      <c r="H7" s="62"/>
      <c r="I7" s="63"/>
      <c r="J7" s="63"/>
      <c r="K7" s="63"/>
      <c r="L7" s="63"/>
      <c r="M7" s="63"/>
      <c r="N7" s="46"/>
    </row>
    <row r="8" spans="1:14" s="47" customFormat="1" x14ac:dyDescent="0.2">
      <c r="A8" s="47" t="str">
        <f>PROPER(VLOOKUP(A23,fips_xref!$A$5:$B$26,2,FALSE))</f>
        <v>Mesa</v>
      </c>
      <c r="B8" s="49">
        <f t="shared" si="0"/>
        <v>2229.4083543165843</v>
      </c>
      <c r="C8" s="49">
        <f t="shared" si="0"/>
        <v>3905.4961090045936</v>
      </c>
      <c r="D8" s="49">
        <f t="shared" si="0"/>
        <v>1379.6790034311648</v>
      </c>
      <c r="E8" s="49">
        <f t="shared" si="0"/>
        <v>53.231390701917555</v>
      </c>
      <c r="F8" s="49">
        <f t="shared" si="0"/>
        <v>187.67722305676534</v>
      </c>
      <c r="G8" s="62"/>
      <c r="H8" s="62"/>
      <c r="I8" s="63"/>
      <c r="J8" s="63"/>
      <c r="K8" s="63"/>
      <c r="L8" s="63"/>
      <c r="M8" s="63"/>
      <c r="N8" s="46"/>
    </row>
    <row r="9" spans="1:14" s="47" customFormat="1" x14ac:dyDescent="0.2">
      <c r="A9" s="47" t="str">
        <f>PROPER(VLOOKUP(A24,fips_xref!$A$5:$B$26,2,FALSE))</f>
        <v>Moffat</v>
      </c>
      <c r="B9" s="49">
        <f t="shared" si="0"/>
        <v>1010.4052638711897</v>
      </c>
      <c r="C9" s="49">
        <f t="shared" si="0"/>
        <v>2564.2293926423222</v>
      </c>
      <c r="D9" s="49">
        <f t="shared" si="0"/>
        <v>570.40699411010382</v>
      </c>
      <c r="E9" s="49">
        <f t="shared" si="0"/>
        <v>6.2446089917831396</v>
      </c>
      <c r="F9" s="49">
        <f>F24</f>
        <v>23.825396134143435</v>
      </c>
      <c r="G9" s="62"/>
      <c r="H9" s="62"/>
      <c r="I9" s="63"/>
      <c r="J9" s="63"/>
      <c r="K9" s="63"/>
      <c r="L9" s="63"/>
      <c r="M9" s="63"/>
      <c r="N9" s="46"/>
    </row>
    <row r="10" spans="1:14" s="47" customFormat="1" x14ac:dyDescent="0.2">
      <c r="A10" s="47" t="str">
        <f>PROPER(VLOOKUP(A25,fips_xref!$A$5:$B$26,2,FALSE))</f>
        <v>Rio Blanco</v>
      </c>
      <c r="B10" s="49">
        <f t="shared" ref="B10:F12" si="1">B25</f>
        <v>3752.5273780246848</v>
      </c>
      <c r="C10" s="49">
        <f t="shared" si="1"/>
        <v>6277.5872356698719</v>
      </c>
      <c r="D10" s="49">
        <f t="shared" si="1"/>
        <v>2362.8676685844853</v>
      </c>
      <c r="E10" s="49">
        <f t="shared" si="1"/>
        <v>77.283651323334283</v>
      </c>
      <c r="F10" s="49">
        <f t="shared" si="1"/>
        <v>276.65418820769219</v>
      </c>
      <c r="G10" s="62"/>
      <c r="H10" s="62"/>
      <c r="I10" s="63"/>
      <c r="J10" s="63"/>
      <c r="K10" s="63"/>
      <c r="L10" s="63"/>
      <c r="M10" s="63"/>
      <c r="N10" s="46"/>
    </row>
    <row r="11" spans="1:14" s="47" customFormat="1" x14ac:dyDescent="0.2">
      <c r="A11" s="47" t="str">
        <f>PROPER(VLOOKUP(A26,fips_xref!$A$5:$B$26,2,FALSE))</f>
        <v>Routt</v>
      </c>
      <c r="B11" s="49">
        <f t="shared" si="1"/>
        <v>16.600637153979658</v>
      </c>
      <c r="C11" s="49">
        <f t="shared" si="1"/>
        <v>159.76935454516857</v>
      </c>
      <c r="D11" s="49">
        <f t="shared" si="1"/>
        <v>16.651847624605203</v>
      </c>
      <c r="E11" s="49">
        <f t="shared" si="1"/>
        <v>2.5843983050440326E-2</v>
      </c>
      <c r="F11" s="49">
        <f t="shared" si="1"/>
        <v>0.25292316427566086</v>
      </c>
      <c r="G11" s="62"/>
      <c r="H11" s="62"/>
      <c r="I11" s="63"/>
      <c r="J11" s="63"/>
      <c r="K11" s="63"/>
      <c r="L11" s="63"/>
      <c r="M11" s="63"/>
      <c r="N11" s="46"/>
    </row>
    <row r="12" spans="1:14" s="47" customFormat="1" x14ac:dyDescent="0.2">
      <c r="A12" s="47" t="str">
        <f>PROPER(VLOOKUP(A27,fips_xref!$A$5:$B$26,2,FALSE))</f>
        <v>Pitkin</v>
      </c>
      <c r="B12" s="49">
        <f t="shared" si="1"/>
        <v>0</v>
      </c>
      <c r="C12" s="49">
        <f t="shared" si="1"/>
        <v>24.553999999999995</v>
      </c>
      <c r="D12" s="49">
        <f t="shared" si="1"/>
        <v>0</v>
      </c>
      <c r="E12" s="49">
        <f t="shared" si="1"/>
        <v>0</v>
      </c>
      <c r="F12" s="49">
        <f t="shared" si="1"/>
        <v>0</v>
      </c>
      <c r="G12" s="62"/>
      <c r="H12" s="62"/>
      <c r="I12" s="63"/>
      <c r="J12" s="63"/>
      <c r="K12" s="63"/>
      <c r="L12" s="63"/>
      <c r="M12" s="63"/>
      <c r="N12" s="46"/>
    </row>
    <row r="13" spans="1:14" s="47" customFormat="1" x14ac:dyDescent="0.2">
      <c r="A13" s="47" t="s">
        <v>150</v>
      </c>
      <c r="B13" s="49">
        <v>0</v>
      </c>
      <c r="C13" s="49">
        <v>0</v>
      </c>
      <c r="D13" s="49">
        <v>0</v>
      </c>
      <c r="E13" s="49">
        <v>0</v>
      </c>
      <c r="F13" s="49">
        <v>0</v>
      </c>
      <c r="G13" s="62"/>
      <c r="H13" s="62"/>
      <c r="I13" s="63"/>
      <c r="J13" s="63"/>
      <c r="K13" s="63"/>
      <c r="L13" s="63"/>
      <c r="M13" s="63"/>
      <c r="N13" s="46"/>
    </row>
    <row r="14" spans="1:14" s="47" customFormat="1" x14ac:dyDescent="0.2">
      <c r="A14" s="47" t="s">
        <v>151</v>
      </c>
      <c r="B14" s="49">
        <v>0</v>
      </c>
      <c r="C14" s="49">
        <v>0</v>
      </c>
      <c r="D14" s="49">
        <v>0</v>
      </c>
      <c r="E14" s="49">
        <v>0</v>
      </c>
      <c r="F14" s="49">
        <v>0</v>
      </c>
      <c r="G14" s="62"/>
      <c r="H14" s="62"/>
      <c r="I14" s="63"/>
      <c r="J14" s="63"/>
      <c r="K14" s="63"/>
      <c r="L14" s="63"/>
      <c r="M14" s="63"/>
      <c r="N14" s="46"/>
    </row>
    <row r="15" spans="1:14" s="47" customFormat="1" x14ac:dyDescent="0.2">
      <c r="A15" s="47" t="s">
        <v>152</v>
      </c>
      <c r="B15" s="49">
        <v>0</v>
      </c>
      <c r="C15" s="49">
        <v>0</v>
      </c>
      <c r="D15" s="49">
        <v>0</v>
      </c>
      <c r="E15" s="49">
        <v>0</v>
      </c>
      <c r="F15" s="49">
        <v>0</v>
      </c>
      <c r="G15" s="62"/>
      <c r="H15" s="62"/>
      <c r="I15" s="63"/>
      <c r="J15" s="63"/>
      <c r="K15" s="63"/>
      <c r="L15" s="63"/>
      <c r="M15" s="63"/>
      <c r="N15" s="46"/>
    </row>
    <row r="16" spans="1:14" s="10" customFormat="1" x14ac:dyDescent="0.2">
      <c r="A16" s="55" t="s">
        <v>327</v>
      </c>
      <c r="B16" s="105">
        <f>SUM(B5:B15)</f>
        <v>20113.161359086051</v>
      </c>
      <c r="C16" s="105">
        <f>SUM(C5:C15)</f>
        <v>45714.377061668478</v>
      </c>
      <c r="D16" s="105">
        <f>SUM(D5:D15)</f>
        <v>11519.635980741186</v>
      </c>
      <c r="E16" s="105">
        <f>SUM(E5:E15)</f>
        <v>519.10738225172213</v>
      </c>
      <c r="F16" s="105">
        <f>SUM(F5:F15)</f>
        <v>1811.8881281337606</v>
      </c>
      <c r="G16" s="104"/>
      <c r="H16" s="104"/>
      <c r="I16" s="37"/>
      <c r="J16" s="37"/>
      <c r="K16" s="37"/>
      <c r="L16" s="37"/>
      <c r="M16" s="37"/>
    </row>
    <row r="17" spans="1:14" x14ac:dyDescent="0.2">
      <c r="G17" s="29"/>
      <c r="H17" s="29"/>
      <c r="I17" s="10"/>
      <c r="J17" s="10"/>
      <c r="K17" s="10"/>
      <c r="L17" s="10"/>
      <c r="M17" s="10"/>
      <c r="N17" s="10"/>
    </row>
    <row r="18" spans="1:14" x14ac:dyDescent="0.2">
      <c r="A18" s="320"/>
      <c r="B18" s="321" t="s">
        <v>348</v>
      </c>
      <c r="C18" s="322"/>
      <c r="D18" s="322"/>
      <c r="E18" s="322"/>
      <c r="F18" s="323"/>
      <c r="G18" s="29"/>
      <c r="H18" s="29"/>
    </row>
    <row r="19" spans="1:14" x14ac:dyDescent="0.2">
      <c r="A19" s="321" t="s">
        <v>411</v>
      </c>
      <c r="B19" s="320" t="s">
        <v>373</v>
      </c>
      <c r="C19" s="324" t="s">
        <v>374</v>
      </c>
      <c r="D19" s="324" t="s">
        <v>323</v>
      </c>
      <c r="E19" s="324" t="s">
        <v>324</v>
      </c>
      <c r="F19" s="325" t="s">
        <v>325</v>
      </c>
      <c r="G19" s="29"/>
      <c r="H19" s="29"/>
    </row>
    <row r="20" spans="1:14" x14ac:dyDescent="0.2">
      <c r="A20" s="327" t="s">
        <v>138</v>
      </c>
      <c r="B20" s="328">
        <v>0.290830198944869</v>
      </c>
      <c r="C20" s="329">
        <v>1.0246934539479327</v>
      </c>
      <c r="D20" s="329">
        <v>0.40541285397027738</v>
      </c>
      <c r="E20" s="329">
        <v>1.7585913370696538E-3</v>
      </c>
      <c r="F20" s="330">
        <v>1.6164183970250316E-2</v>
      </c>
      <c r="G20" s="29"/>
      <c r="H20" s="29"/>
    </row>
    <row r="21" spans="1:14" x14ac:dyDescent="0.2">
      <c r="A21" s="54" t="s">
        <v>139</v>
      </c>
      <c r="B21" s="51">
        <v>12949.148059956209</v>
      </c>
      <c r="C21" s="52">
        <v>32674.915057389582</v>
      </c>
      <c r="D21" s="52">
        <v>7044.9693955730609</v>
      </c>
      <c r="E21" s="52">
        <v>382.03541617625245</v>
      </c>
      <c r="F21" s="61">
        <v>1321.7264779341701</v>
      </c>
    </row>
    <row r="22" spans="1:14" x14ac:dyDescent="0.2">
      <c r="A22" s="54" t="s">
        <v>140</v>
      </c>
      <c r="B22" s="51">
        <v>154.78083556445858</v>
      </c>
      <c r="C22" s="52">
        <v>106.80121896299707</v>
      </c>
      <c r="D22" s="52">
        <v>144.65565856379456</v>
      </c>
      <c r="E22" s="52">
        <v>0.2847124840471339</v>
      </c>
      <c r="F22" s="61">
        <v>1.7357554527437644</v>
      </c>
    </row>
    <row r="23" spans="1:14" x14ac:dyDescent="0.2">
      <c r="A23" s="54" t="s">
        <v>141</v>
      </c>
      <c r="B23" s="51">
        <v>2229.4083543165843</v>
      </c>
      <c r="C23" s="52">
        <v>3905.4961090045936</v>
      </c>
      <c r="D23" s="52">
        <v>1379.6790034311648</v>
      </c>
      <c r="E23" s="52">
        <v>53.231390701917555</v>
      </c>
      <c r="F23" s="61">
        <v>187.67722305676534</v>
      </c>
    </row>
    <row r="24" spans="1:14" x14ac:dyDescent="0.2">
      <c r="A24" s="54" t="s">
        <v>142</v>
      </c>
      <c r="B24" s="51">
        <v>1010.4052638711897</v>
      </c>
      <c r="C24" s="52">
        <v>2564.2293926423222</v>
      </c>
      <c r="D24" s="52">
        <v>570.40699411010382</v>
      </c>
      <c r="E24" s="52">
        <v>6.2446089917831396</v>
      </c>
      <c r="F24" s="61">
        <v>23.825396134143435</v>
      </c>
    </row>
    <row r="25" spans="1:14" s="40" customFormat="1" x14ac:dyDescent="0.2">
      <c r="A25" s="54" t="s">
        <v>143</v>
      </c>
      <c r="B25" s="51">
        <v>3752.5273780246848</v>
      </c>
      <c r="C25" s="52">
        <v>6277.5872356698719</v>
      </c>
      <c r="D25" s="52">
        <v>2362.8676685844853</v>
      </c>
      <c r="E25" s="52">
        <v>77.283651323334283</v>
      </c>
      <c r="F25" s="61">
        <v>276.65418820769219</v>
      </c>
    </row>
    <row r="26" spans="1:14" s="40" customFormat="1" x14ac:dyDescent="0.2">
      <c r="A26" s="54" t="s">
        <v>144</v>
      </c>
      <c r="B26" s="51">
        <v>16.600637153979658</v>
      </c>
      <c r="C26" s="52">
        <v>159.76935454516857</v>
      </c>
      <c r="D26" s="52">
        <v>16.651847624605203</v>
      </c>
      <c r="E26" s="52">
        <v>2.5843983050440326E-2</v>
      </c>
      <c r="F26" s="61">
        <v>0.25292316427566086</v>
      </c>
    </row>
    <row r="27" spans="1:14" s="40" customFormat="1" x14ac:dyDescent="0.2">
      <c r="A27" s="54" t="s">
        <v>408</v>
      </c>
      <c r="B27" s="51">
        <v>0</v>
      </c>
      <c r="C27" s="52">
        <v>24.553999999999995</v>
      </c>
      <c r="D27" s="52">
        <v>0</v>
      </c>
      <c r="E27" s="52">
        <v>0</v>
      </c>
      <c r="F27" s="61">
        <v>0</v>
      </c>
    </row>
    <row r="28" spans="1:14" s="40" customFormat="1" x14ac:dyDescent="0.2">
      <c r="A28" s="326" t="s">
        <v>375</v>
      </c>
      <c r="B28" s="331">
        <v>20113.161359086051</v>
      </c>
      <c r="C28" s="332">
        <v>45714.377061668478</v>
      </c>
      <c r="D28" s="332">
        <v>11519.635980741186</v>
      </c>
      <c r="E28" s="332">
        <v>519.10738225172213</v>
      </c>
      <c r="F28" s="333">
        <v>1811.8881281337606</v>
      </c>
    </row>
    <row r="29" spans="1:14" s="40" customFormat="1" x14ac:dyDescent="0.2">
      <c r="A29"/>
      <c r="B29"/>
      <c r="C29"/>
      <c r="D29"/>
      <c r="E29"/>
      <c r="F29"/>
    </row>
    <row r="30" spans="1:14" s="43" customFormat="1" x14ac:dyDescent="0.2">
      <c r="A30"/>
      <c r="B30"/>
      <c r="C30"/>
      <c r="D30"/>
      <c r="E30"/>
      <c r="F30"/>
    </row>
    <row r="31" spans="1:14" s="43" customFormat="1" x14ac:dyDescent="0.2">
      <c r="A31"/>
      <c r="B31"/>
      <c r="C31"/>
      <c r="D31"/>
      <c r="E31"/>
      <c r="F31"/>
    </row>
    <row r="32" spans="1:14" s="43" customFormat="1" x14ac:dyDescent="0.2">
      <c r="A32"/>
      <c r="B32"/>
      <c r="C32"/>
      <c r="D32"/>
      <c r="E32"/>
      <c r="F32"/>
    </row>
    <row r="33" spans="1:6" s="43" customFormat="1" x14ac:dyDescent="0.2">
      <c r="A33"/>
      <c r="B33"/>
      <c r="C33"/>
      <c r="D33"/>
      <c r="E33"/>
      <c r="F33"/>
    </row>
    <row r="34" spans="1:6" s="43" customFormat="1" x14ac:dyDescent="0.2">
      <c r="A34"/>
      <c r="B34"/>
      <c r="C34"/>
      <c r="D34"/>
      <c r="E34"/>
      <c r="F34"/>
    </row>
    <row r="51" spans="4:5" x14ac:dyDescent="0.2">
      <c r="D51" s="30"/>
      <c r="E51" s="30"/>
    </row>
  </sheetData>
  <phoneticPr fontId="5" type="noConversion"/>
  <conditionalFormatting sqref="I5:M16">
    <cfRule type="cellIs" dxfId="46" priority="1" stopIfTrue="1" operator="greaterThan">
      <formula>0</formula>
    </cfRule>
    <cfRule type="cellIs" dxfId="45" priority="2" stopIfTrue="1" operator="lessThan">
      <formula>0</formula>
    </cfRule>
  </conditionalFormatting>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J199"/>
  <sheetViews>
    <sheetView zoomScale="85" zoomScaleNormal="85" workbookViewId="0">
      <selection activeCell="I11" sqref="I11"/>
    </sheetView>
  </sheetViews>
  <sheetFormatPr defaultColWidth="9.140625" defaultRowHeight="12.75" x14ac:dyDescent="0.2"/>
  <cols>
    <col min="1" max="1" width="10.85546875" style="10" bestFit="1" customWidth="1"/>
    <col min="2" max="2" width="72.140625" style="10" customWidth="1"/>
    <col min="3" max="12" width="21.140625" style="10" customWidth="1"/>
    <col min="13" max="13" width="21.140625" style="34" customWidth="1"/>
    <col min="14" max="62" width="21.140625" style="10" customWidth="1"/>
    <col min="63" max="82" width="22" style="10" bestFit="1" customWidth="1"/>
    <col min="83" max="83" width="26.85546875" style="10" bestFit="1" customWidth="1"/>
    <col min="84" max="84" width="27.28515625" style="10" bestFit="1" customWidth="1"/>
    <col min="85" max="85" width="25.85546875" style="10" bestFit="1" customWidth="1"/>
    <col min="86" max="86" width="26.7109375" style="10" bestFit="1" customWidth="1"/>
    <col min="87" max="87" width="26.28515625" style="10" bestFit="1" customWidth="1"/>
    <col min="88" max="16384" width="9.140625" style="10"/>
  </cols>
  <sheetData>
    <row r="1" spans="2:9" x14ac:dyDescent="0.2">
      <c r="B1" s="89" t="s">
        <v>332</v>
      </c>
      <c r="D1" s="75"/>
    </row>
    <row r="3" spans="2:9" x14ac:dyDescent="0.2">
      <c r="B3" s="90" t="s">
        <v>328</v>
      </c>
    </row>
    <row r="4" spans="2:9" x14ac:dyDescent="0.2">
      <c r="B4" s="55" t="str">
        <f t="shared" ref="B4:G4" si="0">B25</f>
        <v>Description</v>
      </c>
      <c r="C4" s="55" t="str">
        <f t="shared" si="0"/>
        <v>NOx (tons/year)</v>
      </c>
      <c r="D4" s="55" t="str">
        <f t="shared" si="0"/>
        <v>VOC (tons/year)</v>
      </c>
      <c r="E4" s="55" t="str">
        <f t="shared" si="0"/>
        <v>CO (tons/year)</v>
      </c>
      <c r="F4" s="55" t="str">
        <f t="shared" si="0"/>
        <v>SOx (tons/year)</v>
      </c>
      <c r="G4" s="55" t="str">
        <f t="shared" si="0"/>
        <v>PM (tons/year)</v>
      </c>
      <c r="H4" s="59"/>
    </row>
    <row r="5" spans="2:9" x14ac:dyDescent="0.2">
      <c r="B5" s="10" t="s">
        <v>333</v>
      </c>
      <c r="C5" s="94">
        <f t="shared" ref="C5:C19" si="1">VLOOKUP($B5,$B$26:$G$67,2,FALSE)</f>
        <v>8685.6069130000014</v>
      </c>
      <c r="D5" s="94">
        <f t="shared" ref="D5:D19" si="2">VLOOKUP($B5,$B$26:$G$67,3,FALSE)</f>
        <v>2180.8717210000013</v>
      </c>
      <c r="E5" s="94">
        <f t="shared" ref="E5:E19" si="3">VLOOKUP($B5,$B$26:$G$67,4,FALSE)</f>
        <v>5277.573355999999</v>
      </c>
      <c r="F5" s="94">
        <f t="shared" ref="F5:F19" si="4">VLOOKUP($B5,$B$26:$G$67,5,FALSE)</f>
        <v>50.919046000000002</v>
      </c>
      <c r="G5" s="94">
        <f t="shared" ref="G5:G19" si="5">VLOOKUP($B5,$B$26:$G$67,6,FALSE)</f>
        <v>218.97646100000003</v>
      </c>
      <c r="H5" s="103"/>
      <c r="I5" s="103"/>
    </row>
    <row r="6" spans="2:9" x14ac:dyDescent="0.2">
      <c r="B6" s="10" t="s">
        <v>183</v>
      </c>
      <c r="C6" s="94">
        <f t="shared" si="1"/>
        <v>9624.1311574973261</v>
      </c>
      <c r="D6" s="94">
        <f t="shared" si="2"/>
        <v>436.2114493404361</v>
      </c>
      <c r="E6" s="94">
        <f t="shared" si="3"/>
        <v>3526.8410130071948</v>
      </c>
      <c r="F6" s="94">
        <f t="shared" si="4"/>
        <v>432.91206553434728</v>
      </c>
      <c r="G6" s="94">
        <f t="shared" si="5"/>
        <v>1476.3910522650197</v>
      </c>
      <c r="H6" s="103"/>
      <c r="I6" s="103"/>
    </row>
    <row r="7" spans="2:9" x14ac:dyDescent="0.2">
      <c r="B7" s="10" t="s">
        <v>145</v>
      </c>
      <c r="C7" s="94">
        <f t="shared" si="1"/>
        <v>193.63884054894174</v>
      </c>
      <c r="D7" s="94">
        <f t="shared" si="2"/>
        <v>51.843429340905104</v>
      </c>
      <c r="E7" s="94">
        <f t="shared" si="3"/>
        <v>197.35809773176607</v>
      </c>
      <c r="F7" s="94">
        <f t="shared" si="4"/>
        <v>0</v>
      </c>
      <c r="G7" s="94">
        <f t="shared" si="5"/>
        <v>0.11910383466302364</v>
      </c>
      <c r="H7" s="103"/>
      <c r="I7" s="103"/>
    </row>
    <row r="8" spans="2:9" x14ac:dyDescent="0.2">
      <c r="B8" s="10" t="s">
        <v>191</v>
      </c>
      <c r="C8" s="94">
        <f t="shared" si="1"/>
        <v>867.53005305938098</v>
      </c>
      <c r="D8" s="94">
        <f t="shared" si="2"/>
        <v>47.71415291826596</v>
      </c>
      <c r="E8" s="94">
        <f t="shared" si="3"/>
        <v>728.72524456988003</v>
      </c>
      <c r="F8" s="94">
        <f t="shared" si="4"/>
        <v>5.2051803183562866</v>
      </c>
      <c r="G8" s="94">
        <f t="shared" si="5"/>
        <v>65.932284032512968</v>
      </c>
      <c r="H8" s="103"/>
      <c r="I8" s="103"/>
    </row>
    <row r="9" spans="2:9" x14ac:dyDescent="0.2">
      <c r="B9" s="10" t="s">
        <v>187</v>
      </c>
      <c r="C9" s="94">
        <f t="shared" si="1"/>
        <v>0</v>
      </c>
      <c r="D9" s="94">
        <f t="shared" si="2"/>
        <v>2791.8093582235215</v>
      </c>
      <c r="E9" s="94">
        <f t="shared" si="3"/>
        <v>0</v>
      </c>
      <c r="F9" s="94">
        <f t="shared" si="4"/>
        <v>0</v>
      </c>
      <c r="G9" s="94">
        <f t="shared" si="5"/>
        <v>0</v>
      </c>
      <c r="H9" s="103"/>
      <c r="I9" s="103"/>
    </row>
    <row r="10" spans="2:9" x14ac:dyDescent="0.2">
      <c r="B10" s="10" t="s">
        <v>186</v>
      </c>
      <c r="C10" s="94">
        <f t="shared" si="1"/>
        <v>0</v>
      </c>
      <c r="D10" s="94">
        <f t="shared" si="2"/>
        <v>982.81236532308174</v>
      </c>
      <c r="E10" s="94">
        <f t="shared" si="3"/>
        <v>0</v>
      </c>
      <c r="F10" s="94">
        <f t="shared" si="4"/>
        <v>0</v>
      </c>
      <c r="G10" s="94">
        <f t="shared" si="5"/>
        <v>0</v>
      </c>
      <c r="H10" s="103"/>
      <c r="I10" s="103"/>
    </row>
    <row r="11" spans="2:9" x14ac:dyDescent="0.2">
      <c r="B11" s="10" t="s">
        <v>190</v>
      </c>
      <c r="C11" s="94">
        <f t="shared" si="1"/>
        <v>0</v>
      </c>
      <c r="D11" s="94">
        <f t="shared" si="2"/>
        <v>3396.7113569369749</v>
      </c>
      <c r="E11" s="94">
        <f t="shared" si="3"/>
        <v>0</v>
      </c>
      <c r="F11" s="94">
        <f t="shared" si="4"/>
        <v>0</v>
      </c>
      <c r="G11" s="94">
        <f t="shared" si="5"/>
        <v>0</v>
      </c>
      <c r="H11" s="103"/>
      <c r="I11" s="103"/>
    </row>
    <row r="12" spans="2:9" x14ac:dyDescent="0.2">
      <c r="B12" s="10" t="s">
        <v>188</v>
      </c>
      <c r="C12" s="94">
        <f t="shared" si="1"/>
        <v>0</v>
      </c>
      <c r="D12" s="94">
        <f t="shared" si="2"/>
        <v>19395.687900600635</v>
      </c>
      <c r="E12" s="94">
        <f t="shared" si="3"/>
        <v>0</v>
      </c>
      <c r="F12" s="94">
        <f t="shared" si="4"/>
        <v>0</v>
      </c>
      <c r="G12" s="94">
        <f t="shared" si="5"/>
        <v>0</v>
      </c>
      <c r="H12" s="103"/>
      <c r="I12" s="103"/>
    </row>
    <row r="13" spans="2:9" x14ac:dyDescent="0.2">
      <c r="B13" s="10" t="s">
        <v>189</v>
      </c>
      <c r="C13" s="94">
        <f t="shared" si="1"/>
        <v>0</v>
      </c>
      <c r="D13" s="94">
        <f t="shared" si="2"/>
        <v>2563.9815861608604</v>
      </c>
      <c r="E13" s="94">
        <f t="shared" si="3"/>
        <v>0</v>
      </c>
      <c r="F13" s="94">
        <f t="shared" si="4"/>
        <v>0</v>
      </c>
      <c r="G13" s="94">
        <f t="shared" si="5"/>
        <v>0</v>
      </c>
      <c r="H13" s="103"/>
      <c r="I13" s="103"/>
    </row>
    <row r="14" spans="2:9" x14ac:dyDescent="0.2">
      <c r="B14" s="10" t="s">
        <v>417</v>
      </c>
      <c r="C14" s="94">
        <f t="shared" si="1"/>
        <v>110.84471058231533</v>
      </c>
      <c r="D14" s="94">
        <f t="shared" si="2"/>
        <v>10.529114148396719</v>
      </c>
      <c r="E14" s="94">
        <f t="shared" si="3"/>
        <v>45.607830883846361</v>
      </c>
      <c r="F14" s="94">
        <f t="shared" si="4"/>
        <v>2.9722693990176032</v>
      </c>
      <c r="G14" s="94">
        <f t="shared" si="5"/>
        <v>9.1026340015632119</v>
      </c>
      <c r="H14" s="103"/>
      <c r="I14" s="103"/>
    </row>
    <row r="15" spans="2:9" x14ac:dyDescent="0.2">
      <c r="B15" s="10" t="s">
        <v>319</v>
      </c>
      <c r="C15" s="94">
        <f t="shared" si="1"/>
        <v>58.743023000000001</v>
      </c>
      <c r="D15" s="94">
        <f t="shared" si="2"/>
        <v>3005.500955</v>
      </c>
      <c r="E15" s="94">
        <f t="shared" si="3"/>
        <v>68.391566999999995</v>
      </c>
      <c r="F15" s="94">
        <f t="shared" si="4"/>
        <v>1.8786080000000001</v>
      </c>
      <c r="G15" s="94">
        <f t="shared" si="5"/>
        <v>2.3625400000000001</v>
      </c>
      <c r="H15" s="103"/>
      <c r="I15" s="103"/>
    </row>
    <row r="16" spans="2:9" x14ac:dyDescent="0.2">
      <c r="B16" s="10" t="s">
        <v>349</v>
      </c>
      <c r="C16" s="94">
        <f t="shared" si="1"/>
        <v>0</v>
      </c>
      <c r="D16" s="94">
        <f t="shared" si="2"/>
        <v>1438.2761433409569</v>
      </c>
      <c r="E16" s="94">
        <f t="shared" si="3"/>
        <v>0</v>
      </c>
      <c r="F16" s="94">
        <f t="shared" si="4"/>
        <v>0</v>
      </c>
      <c r="G16" s="94">
        <f t="shared" si="5"/>
        <v>0</v>
      </c>
      <c r="H16" s="103"/>
      <c r="I16" s="103"/>
    </row>
    <row r="17" spans="1:19" x14ac:dyDescent="0.2">
      <c r="B17" s="10" t="s">
        <v>350</v>
      </c>
      <c r="C17" s="94">
        <f t="shared" si="1"/>
        <v>0</v>
      </c>
      <c r="D17" s="94">
        <f t="shared" si="2"/>
        <v>742.72226099999989</v>
      </c>
      <c r="E17" s="94">
        <f t="shared" si="3"/>
        <v>0</v>
      </c>
      <c r="F17" s="94">
        <f t="shared" si="4"/>
        <v>0</v>
      </c>
      <c r="G17" s="94">
        <f t="shared" si="5"/>
        <v>0</v>
      </c>
      <c r="H17" s="103"/>
      <c r="I17" s="103"/>
      <c r="M17" s="10"/>
    </row>
    <row r="18" spans="1:19" ht="15" customHeight="1" x14ac:dyDescent="0.2">
      <c r="B18" s="10" t="s">
        <v>496</v>
      </c>
      <c r="C18" s="94">
        <f t="shared" si="1"/>
        <v>0</v>
      </c>
      <c r="D18" s="94">
        <f t="shared" si="2"/>
        <v>7142.4048068053426</v>
      </c>
      <c r="E18" s="94">
        <f t="shared" si="3"/>
        <v>0</v>
      </c>
      <c r="F18" s="94">
        <f t="shared" si="4"/>
        <v>0.05</v>
      </c>
      <c r="G18" s="94">
        <f t="shared" si="5"/>
        <v>0.48</v>
      </c>
      <c r="H18" s="103"/>
      <c r="I18" s="103"/>
    </row>
    <row r="19" spans="1:19" ht="15" customHeight="1" x14ac:dyDescent="0.2">
      <c r="B19" s="10" t="s">
        <v>157</v>
      </c>
      <c r="C19" s="94">
        <f t="shared" si="1"/>
        <v>228.32854939810321</v>
      </c>
      <c r="D19" s="94">
        <f t="shared" si="2"/>
        <v>0.50747082171885161</v>
      </c>
      <c r="E19" s="94">
        <f t="shared" si="3"/>
        <v>1242.375930548503</v>
      </c>
      <c r="F19" s="94">
        <f t="shared" si="4"/>
        <v>0</v>
      </c>
      <c r="G19" s="94">
        <f t="shared" si="5"/>
        <v>0</v>
      </c>
      <c r="H19" s="103"/>
      <c r="I19" s="103"/>
    </row>
    <row r="20" spans="1:19" x14ac:dyDescent="0.2">
      <c r="B20" s="93" t="s">
        <v>403</v>
      </c>
      <c r="C20" s="94">
        <f>SUMIF($A$26:$A$67,"N",C$26:C$67)</f>
        <v>344.33811199999997</v>
      </c>
      <c r="D20" s="94">
        <f>SUMIF($A$26:$A$67,"N",D$26:D$67)</f>
        <v>1526.7929907073019</v>
      </c>
      <c r="E20" s="94">
        <f>SUMIF($A$26:$A$67,"N",E$26:E$67)</f>
        <v>432.76294100000001</v>
      </c>
      <c r="F20" s="94">
        <f>SUMIF($A$26:$A$67,"N",F$26:F$67)</f>
        <v>25.170212999999997</v>
      </c>
      <c r="G20" s="94">
        <f>SUMIF($A$26:$A$67,"N",G$26:G$67)</f>
        <v>38.524053000000002</v>
      </c>
      <c r="H20" s="103"/>
      <c r="I20" s="103"/>
    </row>
    <row r="21" spans="1:19" x14ac:dyDescent="0.2">
      <c r="A21" s="104"/>
      <c r="B21" s="95"/>
      <c r="C21" s="105">
        <f>SUM(C5:C20)</f>
        <v>20113.161359086065</v>
      </c>
      <c r="D21" s="105">
        <f>SUM(D5:D20)</f>
        <v>45714.377061668412</v>
      </c>
      <c r="E21" s="105">
        <f>SUM(E5:E20)</f>
        <v>11519.63598074119</v>
      </c>
      <c r="F21" s="105">
        <f>SUM(F5:F20)</f>
        <v>519.10738225172111</v>
      </c>
      <c r="G21" s="105">
        <f>SUM(G5:G20)</f>
        <v>1811.8881281337592</v>
      </c>
      <c r="H21" s="46"/>
      <c r="J21" s="59"/>
      <c r="K21" s="59"/>
      <c r="L21" s="59"/>
      <c r="M21" s="59"/>
      <c r="N21" s="60"/>
      <c r="O21" s="60"/>
      <c r="P21" s="37"/>
    </row>
    <row r="22" spans="1:19" x14ac:dyDescent="0.2">
      <c r="C22" s="280"/>
      <c r="D22" s="280"/>
      <c r="E22" s="280"/>
      <c r="F22" s="280"/>
      <c r="G22" s="280"/>
    </row>
    <row r="23" spans="1:19" x14ac:dyDescent="0.2">
      <c r="C23" s="280"/>
    </row>
    <row r="24" spans="1:19" x14ac:dyDescent="0.2">
      <c r="B24" s="90" t="s">
        <v>329</v>
      </c>
    </row>
    <row r="25" spans="1:19" x14ac:dyDescent="0.2">
      <c r="A25" s="55" t="s">
        <v>326</v>
      </c>
      <c r="B25" s="55" t="str">
        <f t="shared" ref="B25:B66" si="6">B77</f>
        <v>Description</v>
      </c>
      <c r="C25" s="55" t="str">
        <f>RIGHT(C76,LEN(C76)-7)</f>
        <v>NOx (tons/year)</v>
      </c>
      <c r="D25" s="55" t="str">
        <f>RIGHT(K76,LEN(K76)-7)</f>
        <v>VOC (tons/year)</v>
      </c>
      <c r="E25" s="55" t="str">
        <f>RIGHT(S76,LEN(S76)-7)</f>
        <v>CO (tons/year)</v>
      </c>
      <c r="F25" s="55" t="str">
        <f>RIGHT(AA76,LEN(AA76)-7)</f>
        <v>SOx (tons/year)</v>
      </c>
      <c r="G25" s="55" t="str">
        <f>RIGHT(AI76,LEN(AI76)-7)</f>
        <v>PM (tons/year)</v>
      </c>
      <c r="H25" s="55"/>
      <c r="I25" s="55" t="s">
        <v>410</v>
      </c>
      <c r="J25" s="55" t="s">
        <v>326</v>
      </c>
      <c r="K25" s="55"/>
      <c r="S25" s="55"/>
    </row>
    <row r="26" spans="1:19" x14ac:dyDescent="0.2">
      <c r="A26" s="10" t="str">
        <f t="shared" ref="A26:A66" si="7">VLOOKUP(B26,$I$26:$J$68,2,FALSE)</f>
        <v>Y</v>
      </c>
      <c r="B26" s="10" t="str">
        <f t="shared" si="6"/>
        <v>Compressor Engines</v>
      </c>
      <c r="C26" s="100">
        <f>SUM(C78:J78)</f>
        <v>8685.6069130000014</v>
      </c>
      <c r="D26" s="100">
        <f t="shared" ref="D26:D66" si="8">SUM(K78:R78)</f>
        <v>2180.8717210000013</v>
      </c>
      <c r="E26" s="100">
        <f t="shared" ref="E26:E66" si="9">SUM(S78:Z78)</f>
        <v>5277.573355999999</v>
      </c>
      <c r="F26" s="100">
        <f t="shared" ref="F26:F66" si="10">SUM(AA78:AH78)</f>
        <v>50.919046000000002</v>
      </c>
      <c r="G26" s="100">
        <f t="shared" ref="G26:G66" si="11">SUM(AI78:AP78)</f>
        <v>218.97646100000003</v>
      </c>
      <c r="I26" s="10" t="s">
        <v>333</v>
      </c>
      <c r="J26" s="10" t="s">
        <v>402</v>
      </c>
      <c r="K26" s="106"/>
    </row>
    <row r="27" spans="1:19" x14ac:dyDescent="0.2">
      <c r="A27" s="10" t="str">
        <f t="shared" si="7"/>
        <v>Y</v>
      </c>
      <c r="B27" s="10" t="str">
        <f t="shared" si="6"/>
        <v>Flaring</v>
      </c>
      <c r="C27" s="100">
        <f t="shared" ref="C27:C66" si="12">SUM(C79:J79)</f>
        <v>228.32854939810321</v>
      </c>
      <c r="D27" s="100">
        <f t="shared" si="8"/>
        <v>0.50747082171885161</v>
      </c>
      <c r="E27" s="100">
        <f t="shared" si="9"/>
        <v>1242.375930548503</v>
      </c>
      <c r="F27" s="100">
        <f t="shared" si="10"/>
        <v>0</v>
      </c>
      <c r="G27" s="100">
        <f t="shared" si="11"/>
        <v>0</v>
      </c>
      <c r="H27" s="104"/>
      <c r="I27" s="10" t="s">
        <v>157</v>
      </c>
      <c r="J27" s="10" t="s">
        <v>402</v>
      </c>
      <c r="K27" s="106"/>
    </row>
    <row r="28" spans="1:19" x14ac:dyDescent="0.2">
      <c r="A28" s="10" t="str">
        <f t="shared" si="7"/>
        <v>Y</v>
      </c>
      <c r="B28" s="10" t="str">
        <f t="shared" si="6"/>
        <v>Drill rigs</v>
      </c>
      <c r="C28" s="100">
        <f t="shared" si="12"/>
        <v>9624.1311574973261</v>
      </c>
      <c r="D28" s="100">
        <f t="shared" si="8"/>
        <v>436.2114493404361</v>
      </c>
      <c r="E28" s="100">
        <f t="shared" si="9"/>
        <v>3526.8410130071948</v>
      </c>
      <c r="F28" s="100">
        <f t="shared" si="10"/>
        <v>432.91206553434728</v>
      </c>
      <c r="G28" s="100">
        <f t="shared" si="11"/>
        <v>1476.3910522650197</v>
      </c>
      <c r="H28" s="104"/>
      <c r="I28" s="10" t="s">
        <v>183</v>
      </c>
      <c r="J28" s="10" t="s">
        <v>402</v>
      </c>
      <c r="K28" s="106"/>
    </row>
    <row r="29" spans="1:19" x14ac:dyDescent="0.2">
      <c r="A29" s="10" t="str">
        <f t="shared" si="7"/>
        <v>Y</v>
      </c>
      <c r="B29" s="10" t="str">
        <f t="shared" si="6"/>
        <v>Exempt engines</v>
      </c>
      <c r="C29" s="100">
        <f t="shared" si="12"/>
        <v>193.63884054894174</v>
      </c>
      <c r="D29" s="100">
        <f t="shared" si="8"/>
        <v>51.843429340905104</v>
      </c>
      <c r="E29" s="100">
        <f t="shared" si="9"/>
        <v>197.35809773176607</v>
      </c>
      <c r="F29" s="100">
        <f t="shared" si="10"/>
        <v>0</v>
      </c>
      <c r="G29" s="100">
        <f t="shared" si="11"/>
        <v>0.11910383466302364</v>
      </c>
      <c r="H29" s="104"/>
      <c r="I29" s="10" t="s">
        <v>145</v>
      </c>
      <c r="J29" s="10" t="s">
        <v>402</v>
      </c>
      <c r="K29" s="106"/>
    </row>
    <row r="30" spans="1:19" x14ac:dyDescent="0.2">
      <c r="A30" s="10" t="str">
        <f t="shared" si="7"/>
        <v>Y</v>
      </c>
      <c r="B30" s="10" t="str">
        <f t="shared" si="6"/>
        <v>Heaters</v>
      </c>
      <c r="C30" s="100">
        <f t="shared" si="12"/>
        <v>867.53005305938098</v>
      </c>
      <c r="D30" s="100">
        <f t="shared" si="8"/>
        <v>47.71415291826596</v>
      </c>
      <c r="E30" s="100">
        <f t="shared" si="9"/>
        <v>728.72524456988003</v>
      </c>
      <c r="F30" s="100">
        <f t="shared" si="10"/>
        <v>5.2051803183562866</v>
      </c>
      <c r="G30" s="100">
        <f t="shared" si="11"/>
        <v>65.932284032512968</v>
      </c>
      <c r="H30" s="104"/>
      <c r="I30" s="10" t="s">
        <v>191</v>
      </c>
      <c r="J30" s="10" t="s">
        <v>402</v>
      </c>
      <c r="K30" s="106"/>
    </row>
    <row r="31" spans="1:19" x14ac:dyDescent="0.2">
      <c r="A31" s="10" t="str">
        <f t="shared" si="7"/>
        <v>Y</v>
      </c>
      <c r="B31" s="10" t="str">
        <f t="shared" si="6"/>
        <v>Pneumatic devices</v>
      </c>
      <c r="C31" s="100">
        <f t="shared" si="12"/>
        <v>0</v>
      </c>
      <c r="D31" s="100">
        <f t="shared" si="8"/>
        <v>2791.8093582235215</v>
      </c>
      <c r="E31" s="100">
        <f t="shared" si="9"/>
        <v>0</v>
      </c>
      <c r="F31" s="100">
        <f t="shared" si="10"/>
        <v>0</v>
      </c>
      <c r="G31" s="100">
        <f t="shared" si="11"/>
        <v>0</v>
      </c>
      <c r="H31" s="104"/>
      <c r="I31" s="10" t="s">
        <v>187</v>
      </c>
      <c r="J31" s="10" t="s">
        <v>402</v>
      </c>
      <c r="K31" s="106"/>
      <c r="R31" s="36"/>
    </row>
    <row r="32" spans="1:19" x14ac:dyDescent="0.2">
      <c r="A32" s="10" t="str">
        <f t="shared" si="7"/>
        <v>Y</v>
      </c>
      <c r="B32" s="10" t="str">
        <f t="shared" si="6"/>
        <v>Pneumatic pumps</v>
      </c>
      <c r="C32" s="100">
        <f t="shared" si="12"/>
        <v>0</v>
      </c>
      <c r="D32" s="100">
        <f t="shared" si="8"/>
        <v>982.81236532308174</v>
      </c>
      <c r="E32" s="100">
        <f t="shared" si="9"/>
        <v>0</v>
      </c>
      <c r="F32" s="100">
        <f t="shared" si="10"/>
        <v>0</v>
      </c>
      <c r="G32" s="100">
        <f t="shared" si="11"/>
        <v>0</v>
      </c>
      <c r="H32" s="104"/>
      <c r="I32" s="10" t="s">
        <v>186</v>
      </c>
      <c r="J32" s="10" t="s">
        <v>402</v>
      </c>
      <c r="K32" s="106"/>
      <c r="R32" s="36"/>
    </row>
    <row r="33" spans="1:18" ht="15" customHeight="1" x14ac:dyDescent="0.2">
      <c r="A33" s="10" t="str">
        <f t="shared" si="7"/>
        <v>Y</v>
      </c>
      <c r="B33" s="10" t="str">
        <f t="shared" si="6"/>
        <v>Venting - blowdowns</v>
      </c>
      <c r="C33" s="100">
        <f t="shared" si="12"/>
        <v>0</v>
      </c>
      <c r="D33" s="100">
        <f t="shared" si="8"/>
        <v>3396.7113569369749</v>
      </c>
      <c r="E33" s="100">
        <f t="shared" si="9"/>
        <v>0</v>
      </c>
      <c r="F33" s="100">
        <f t="shared" si="10"/>
        <v>0</v>
      </c>
      <c r="G33" s="100">
        <f t="shared" si="11"/>
        <v>0</v>
      </c>
      <c r="H33" s="104"/>
      <c r="I33" s="10" t="s">
        <v>190</v>
      </c>
      <c r="J33" s="10" t="s">
        <v>402</v>
      </c>
      <c r="K33" s="106"/>
      <c r="R33" s="36"/>
    </row>
    <row r="34" spans="1:18" x14ac:dyDescent="0.2">
      <c r="A34" s="10" t="str">
        <f t="shared" si="7"/>
        <v>Y</v>
      </c>
      <c r="B34" s="10" t="str">
        <f t="shared" si="6"/>
        <v>Venting - initial completions</v>
      </c>
      <c r="C34" s="100">
        <f t="shared" si="12"/>
        <v>0</v>
      </c>
      <c r="D34" s="100">
        <f t="shared" si="8"/>
        <v>19395.687900600635</v>
      </c>
      <c r="E34" s="100">
        <f t="shared" si="9"/>
        <v>0</v>
      </c>
      <c r="F34" s="100">
        <f t="shared" si="10"/>
        <v>0</v>
      </c>
      <c r="G34" s="100">
        <f t="shared" si="11"/>
        <v>0</v>
      </c>
      <c r="H34" s="104"/>
      <c r="I34" s="10" t="s">
        <v>188</v>
      </c>
      <c r="J34" s="10" t="s">
        <v>402</v>
      </c>
      <c r="K34" s="106"/>
      <c r="R34" s="36"/>
    </row>
    <row r="35" spans="1:18" x14ac:dyDescent="0.2">
      <c r="A35" s="10" t="str">
        <f t="shared" si="7"/>
        <v>Y</v>
      </c>
      <c r="B35" s="10" t="str">
        <f t="shared" si="6"/>
        <v>Venting - recompletions</v>
      </c>
      <c r="C35" s="100">
        <f t="shared" si="12"/>
        <v>0</v>
      </c>
      <c r="D35" s="100">
        <f t="shared" si="8"/>
        <v>2563.9815861608604</v>
      </c>
      <c r="E35" s="100">
        <f t="shared" si="9"/>
        <v>0</v>
      </c>
      <c r="F35" s="100">
        <f t="shared" si="10"/>
        <v>0</v>
      </c>
      <c r="G35" s="100">
        <f t="shared" si="11"/>
        <v>0</v>
      </c>
      <c r="H35" s="104"/>
      <c r="I35" s="10" t="s">
        <v>189</v>
      </c>
      <c r="J35" s="10" t="s">
        <v>402</v>
      </c>
      <c r="K35" s="106"/>
      <c r="R35" s="36"/>
    </row>
    <row r="36" spans="1:18" x14ac:dyDescent="0.2">
      <c r="A36" s="10" t="str">
        <f t="shared" si="7"/>
        <v>Y</v>
      </c>
      <c r="B36" s="10" t="str">
        <f t="shared" si="6"/>
        <v>Workover rigs</v>
      </c>
      <c r="C36" s="100">
        <f t="shared" si="12"/>
        <v>110.84471058231533</v>
      </c>
      <c r="D36" s="100">
        <f t="shared" si="8"/>
        <v>10.529114148396719</v>
      </c>
      <c r="E36" s="100">
        <f t="shared" si="9"/>
        <v>45.607830883846361</v>
      </c>
      <c r="F36" s="100">
        <f t="shared" si="10"/>
        <v>2.9722693990176032</v>
      </c>
      <c r="G36" s="100">
        <f t="shared" si="11"/>
        <v>9.1026340015632119</v>
      </c>
      <c r="H36" s="104"/>
      <c r="I36" s="10" t="s">
        <v>417</v>
      </c>
      <c r="J36" s="10" t="s">
        <v>402</v>
      </c>
      <c r="K36" s="106"/>
      <c r="R36" s="36"/>
    </row>
    <row r="37" spans="1:18" x14ac:dyDescent="0.2">
      <c r="A37" s="10" t="str">
        <f t="shared" si="7"/>
        <v>N</v>
      </c>
      <c r="B37" s="10" t="str">
        <f t="shared" si="6"/>
        <v>Natural Gas Production, Flares</v>
      </c>
      <c r="C37" s="100">
        <f t="shared" si="12"/>
        <v>26.2</v>
      </c>
      <c r="D37" s="100">
        <f t="shared" si="8"/>
        <v>6.97</v>
      </c>
      <c r="E37" s="100">
        <f t="shared" si="9"/>
        <v>77.711499000000003</v>
      </c>
      <c r="F37" s="100">
        <f t="shared" si="10"/>
        <v>1.5209999999999999</v>
      </c>
      <c r="G37" s="100">
        <f t="shared" si="11"/>
        <v>0.34499999999999997</v>
      </c>
      <c r="H37" s="104"/>
      <c r="I37" s="10" t="s">
        <v>384</v>
      </c>
      <c r="J37" s="10" t="s">
        <v>401</v>
      </c>
      <c r="K37" s="106"/>
      <c r="R37" s="36"/>
    </row>
    <row r="38" spans="1:18" x14ac:dyDescent="0.2">
      <c r="A38" s="10" t="str">
        <f t="shared" si="7"/>
        <v>N</v>
      </c>
      <c r="B38" s="10" t="str">
        <f t="shared" si="6"/>
        <v>Natural Gas Production, Other Not Classified</v>
      </c>
      <c r="C38" s="100">
        <f t="shared" si="12"/>
        <v>0</v>
      </c>
      <c r="D38" s="100">
        <f t="shared" si="8"/>
        <v>161.874787</v>
      </c>
      <c r="E38" s="100">
        <f t="shared" si="9"/>
        <v>0</v>
      </c>
      <c r="F38" s="100">
        <f t="shared" si="10"/>
        <v>0</v>
      </c>
      <c r="G38" s="100">
        <f t="shared" si="11"/>
        <v>0.94499999999999995</v>
      </c>
      <c r="H38" s="104"/>
      <c r="I38" s="10" t="s">
        <v>37</v>
      </c>
      <c r="J38" s="10" t="s">
        <v>401</v>
      </c>
      <c r="K38" s="106"/>
      <c r="R38" s="36"/>
    </row>
    <row r="39" spans="1:18" x14ac:dyDescent="0.2">
      <c r="A39" s="10" t="str">
        <f t="shared" si="7"/>
        <v>N</v>
      </c>
      <c r="B39" s="10" t="str">
        <f t="shared" si="6"/>
        <v>Oil Production, Processing Operations: Not Classified</v>
      </c>
      <c r="C39" s="100">
        <f t="shared" si="12"/>
        <v>0</v>
      </c>
      <c r="D39" s="100">
        <f t="shared" si="8"/>
        <v>217.24580600000002</v>
      </c>
      <c r="E39" s="100">
        <f t="shared" si="9"/>
        <v>0</v>
      </c>
      <c r="F39" s="100">
        <f t="shared" si="10"/>
        <v>0</v>
      </c>
      <c r="G39" s="100">
        <f t="shared" si="11"/>
        <v>0</v>
      </c>
      <c r="H39" s="104"/>
      <c r="I39" s="10" t="s">
        <v>381</v>
      </c>
      <c r="J39" s="10" t="s">
        <v>401</v>
      </c>
      <c r="K39" s="106"/>
      <c r="R39" s="36"/>
    </row>
    <row r="40" spans="1:18" x14ac:dyDescent="0.2">
      <c r="A40" s="10" t="str">
        <f t="shared" si="7"/>
        <v>N</v>
      </c>
      <c r="B40" s="10" t="str">
        <f t="shared" si="6"/>
        <v>Natural Gas Processing Facilities, Process Valves</v>
      </c>
      <c r="C40" s="100">
        <f t="shared" si="12"/>
        <v>0</v>
      </c>
      <c r="D40" s="100">
        <f t="shared" si="8"/>
        <v>4.8</v>
      </c>
      <c r="E40" s="100">
        <f t="shared" si="9"/>
        <v>0</v>
      </c>
      <c r="F40" s="100">
        <f t="shared" si="10"/>
        <v>0</v>
      </c>
      <c r="G40" s="100">
        <f t="shared" si="11"/>
        <v>0</v>
      </c>
      <c r="H40" s="104"/>
      <c r="I40" s="10" t="s">
        <v>39</v>
      </c>
      <c r="J40" s="10" t="s">
        <v>401</v>
      </c>
      <c r="K40" s="106"/>
      <c r="R40" s="36"/>
    </row>
    <row r="41" spans="1:18" x14ac:dyDescent="0.2">
      <c r="A41" s="10" t="str">
        <f t="shared" si="7"/>
        <v>N</v>
      </c>
      <c r="B41" s="10" t="str">
        <f t="shared" si="6"/>
        <v>Natural Gas Processing Facilities, Gas Sweeting: Amine Process</v>
      </c>
      <c r="C41" s="100">
        <f t="shared" si="12"/>
        <v>53.208400000000005</v>
      </c>
      <c r="D41" s="100">
        <f t="shared" si="8"/>
        <v>66.175399999999996</v>
      </c>
      <c r="E41" s="100">
        <f t="shared" si="9"/>
        <v>60.267000000000003</v>
      </c>
      <c r="F41" s="100">
        <f t="shared" si="10"/>
        <v>15.35</v>
      </c>
      <c r="G41" s="100">
        <f t="shared" si="11"/>
        <v>3.66</v>
      </c>
      <c r="H41" s="104"/>
      <c r="I41" s="10" t="s">
        <v>38</v>
      </c>
      <c r="J41" s="10" t="s">
        <v>401</v>
      </c>
      <c r="K41" s="106"/>
      <c r="L41" s="106"/>
      <c r="M41" s="106"/>
      <c r="N41" s="106"/>
      <c r="O41" s="106"/>
      <c r="P41" s="36"/>
      <c r="Q41" s="36"/>
      <c r="R41" s="36"/>
    </row>
    <row r="42" spans="1:18" x14ac:dyDescent="0.2">
      <c r="A42" s="10" t="str">
        <f t="shared" si="7"/>
        <v>N</v>
      </c>
      <c r="B42" s="10" t="str">
        <f t="shared" si="6"/>
        <v>Natural Gas Production, Flares Combusting Gases &lt;1000 BTU/scf</v>
      </c>
      <c r="C42" s="100">
        <f t="shared" si="12"/>
        <v>0.2</v>
      </c>
      <c r="D42" s="100">
        <f t="shared" si="8"/>
        <v>1</v>
      </c>
      <c r="E42" s="100">
        <f t="shared" si="9"/>
        <v>0.9</v>
      </c>
      <c r="F42" s="100">
        <f t="shared" si="10"/>
        <v>0.27</v>
      </c>
      <c r="G42" s="100">
        <f t="shared" si="11"/>
        <v>7.0000000000000007E-2</v>
      </c>
      <c r="H42" s="104"/>
      <c r="I42" s="10" t="s">
        <v>387</v>
      </c>
      <c r="J42" s="10" t="s">
        <v>401</v>
      </c>
      <c r="K42" s="106"/>
      <c r="L42" s="106"/>
      <c r="M42" s="106"/>
      <c r="N42" s="106"/>
      <c r="O42" s="106"/>
      <c r="P42" s="36"/>
      <c r="Q42" s="36"/>
      <c r="R42" s="36"/>
    </row>
    <row r="43" spans="1:18" x14ac:dyDescent="0.2">
      <c r="A43" s="10" t="str">
        <f t="shared" si="7"/>
        <v>N</v>
      </c>
      <c r="B43" s="10" t="str">
        <f t="shared" si="6"/>
        <v>Natural Gas Production, Gas Sweetening: Amine Process</v>
      </c>
      <c r="C43" s="100">
        <f t="shared" si="12"/>
        <v>54.000007999999994</v>
      </c>
      <c r="D43" s="100">
        <f t="shared" si="8"/>
        <v>107.805052</v>
      </c>
      <c r="E43" s="100">
        <f t="shared" si="9"/>
        <v>41.770038</v>
      </c>
      <c r="F43" s="100">
        <f t="shared" si="10"/>
        <v>7.88</v>
      </c>
      <c r="G43" s="100">
        <f t="shared" si="11"/>
        <v>3.2940039999999997</v>
      </c>
      <c r="H43" s="104"/>
      <c r="I43" s="10" t="s">
        <v>382</v>
      </c>
      <c r="J43" s="10" t="s">
        <v>401</v>
      </c>
      <c r="K43" s="106"/>
      <c r="L43" s="106"/>
      <c r="M43" s="106"/>
      <c r="N43" s="106"/>
      <c r="O43" s="106"/>
      <c r="P43" s="36"/>
      <c r="Q43" s="36"/>
      <c r="R43" s="36"/>
    </row>
    <row r="44" spans="1:18" x14ac:dyDescent="0.2">
      <c r="A44" s="10" t="str">
        <f t="shared" si="7"/>
        <v>Y</v>
      </c>
      <c r="B44" s="10" t="str">
        <f t="shared" si="6"/>
        <v>Glycol Dehydrator</v>
      </c>
      <c r="C44" s="100">
        <f t="shared" si="12"/>
        <v>58.743023000000001</v>
      </c>
      <c r="D44" s="100">
        <f t="shared" si="8"/>
        <v>3005.500955</v>
      </c>
      <c r="E44" s="100">
        <f t="shared" si="9"/>
        <v>68.391566999999995</v>
      </c>
      <c r="F44" s="100">
        <f t="shared" si="10"/>
        <v>1.8786080000000001</v>
      </c>
      <c r="G44" s="100">
        <f t="shared" si="11"/>
        <v>2.3625400000000001</v>
      </c>
      <c r="H44" s="104"/>
      <c r="I44" s="10" t="s">
        <v>319</v>
      </c>
      <c r="J44" s="10" t="s">
        <v>402</v>
      </c>
      <c r="K44" s="106"/>
      <c r="L44" s="106"/>
      <c r="M44" s="106"/>
      <c r="N44" s="106"/>
      <c r="O44" s="106"/>
      <c r="P44" s="36"/>
      <c r="Q44" s="36"/>
      <c r="R44" s="36"/>
    </row>
    <row r="45" spans="1:18" x14ac:dyDescent="0.2">
      <c r="A45" s="10" t="str">
        <f t="shared" si="7"/>
        <v>N</v>
      </c>
      <c r="B45" s="10" t="str">
        <f t="shared" si="6"/>
        <v>Process Heaters</v>
      </c>
      <c r="C45" s="100">
        <f t="shared" si="12"/>
        <v>169.379975</v>
      </c>
      <c r="D45" s="100">
        <f t="shared" si="8"/>
        <v>61.279949999999999</v>
      </c>
      <c r="E45" s="100">
        <f t="shared" si="9"/>
        <v>171.72997499999997</v>
      </c>
      <c r="F45" s="100">
        <f t="shared" si="10"/>
        <v>5.969E-2</v>
      </c>
      <c r="G45" s="100">
        <f t="shared" si="11"/>
        <v>27.518999999999998</v>
      </c>
      <c r="H45" s="104"/>
      <c r="I45" s="10" t="s">
        <v>322</v>
      </c>
      <c r="J45" s="10" t="s">
        <v>401</v>
      </c>
      <c r="K45" s="106"/>
      <c r="L45" s="106"/>
      <c r="M45" s="106"/>
      <c r="N45" s="106"/>
      <c r="O45" s="106"/>
      <c r="P45" s="36"/>
      <c r="Q45" s="36"/>
      <c r="R45" s="36"/>
    </row>
    <row r="46" spans="1:18" x14ac:dyDescent="0.2">
      <c r="A46" s="10" t="str">
        <f t="shared" si="7"/>
        <v>N</v>
      </c>
      <c r="B46" s="10" t="str">
        <f t="shared" si="6"/>
        <v>Tank Losses</v>
      </c>
      <c r="C46" s="100">
        <f t="shared" si="12"/>
        <v>0.16359899999999999</v>
      </c>
      <c r="D46" s="100">
        <f t="shared" si="8"/>
        <v>178.82109430477516</v>
      </c>
      <c r="E46" s="100">
        <f t="shared" si="9"/>
        <v>0.41562900000000003</v>
      </c>
      <c r="F46" s="100">
        <f t="shared" si="10"/>
        <v>0</v>
      </c>
      <c r="G46" s="100">
        <f t="shared" si="11"/>
        <v>0</v>
      </c>
      <c r="H46" s="104"/>
      <c r="I46" s="10" t="s">
        <v>320</v>
      </c>
      <c r="J46" s="10" t="s">
        <v>401</v>
      </c>
      <c r="K46" s="106"/>
      <c r="L46" s="106"/>
      <c r="M46" s="106"/>
      <c r="N46" s="106"/>
      <c r="O46" s="106"/>
      <c r="P46" s="36"/>
      <c r="Q46" s="36"/>
      <c r="R46" s="36"/>
    </row>
    <row r="47" spans="1:18" x14ac:dyDescent="0.2">
      <c r="A47" s="10" t="str">
        <f t="shared" si="7"/>
        <v>Y</v>
      </c>
      <c r="B47" s="10" t="str">
        <f t="shared" si="6"/>
        <v>Unpermitted Fugitives</v>
      </c>
      <c r="C47" s="100">
        <f t="shared" si="12"/>
        <v>0</v>
      </c>
      <c r="D47" s="100">
        <f t="shared" si="8"/>
        <v>1438.2761433409569</v>
      </c>
      <c r="E47" s="100">
        <f t="shared" si="9"/>
        <v>0</v>
      </c>
      <c r="F47" s="100">
        <f t="shared" si="10"/>
        <v>0</v>
      </c>
      <c r="G47" s="100">
        <f t="shared" si="11"/>
        <v>0</v>
      </c>
      <c r="H47" s="104"/>
      <c r="I47" s="10" t="s">
        <v>349</v>
      </c>
      <c r="J47" s="10" t="s">
        <v>402</v>
      </c>
      <c r="K47" s="106"/>
      <c r="L47" s="106"/>
      <c r="M47" s="106"/>
      <c r="N47" s="106"/>
      <c r="O47" s="106"/>
      <c r="P47" s="36"/>
      <c r="Q47" s="36"/>
      <c r="R47" s="36"/>
    </row>
    <row r="48" spans="1:18" x14ac:dyDescent="0.2">
      <c r="A48" s="10" t="str">
        <f t="shared" si="7"/>
        <v>Y</v>
      </c>
      <c r="B48" s="10" t="str">
        <f t="shared" si="6"/>
        <v>Permitted Fugitives</v>
      </c>
      <c r="C48" s="100">
        <f t="shared" si="12"/>
        <v>0</v>
      </c>
      <c r="D48" s="100">
        <f t="shared" si="8"/>
        <v>742.72226099999989</v>
      </c>
      <c r="E48" s="100">
        <f t="shared" si="9"/>
        <v>0</v>
      </c>
      <c r="F48" s="100">
        <f t="shared" si="10"/>
        <v>0</v>
      </c>
      <c r="G48" s="100">
        <f t="shared" si="11"/>
        <v>0</v>
      </c>
      <c r="H48" s="104"/>
      <c r="I48" s="10" t="s">
        <v>350</v>
      </c>
      <c r="J48" s="10" t="s">
        <v>402</v>
      </c>
      <c r="K48" s="106"/>
      <c r="L48" s="106"/>
      <c r="M48" s="106"/>
      <c r="N48" s="106"/>
      <c r="O48" s="106"/>
      <c r="P48" s="36"/>
      <c r="Q48" s="36"/>
      <c r="R48" s="36"/>
    </row>
    <row r="49" spans="1:18" x14ac:dyDescent="0.2">
      <c r="A49" s="10" t="str">
        <f t="shared" si="7"/>
        <v>N</v>
      </c>
      <c r="B49" s="10" t="str">
        <f t="shared" si="6"/>
        <v>Gas Plant Truck Loading</v>
      </c>
      <c r="C49" s="100">
        <f t="shared" si="12"/>
        <v>0</v>
      </c>
      <c r="D49" s="100">
        <f t="shared" si="8"/>
        <v>61.649423554249182</v>
      </c>
      <c r="E49" s="100">
        <f t="shared" si="9"/>
        <v>0</v>
      </c>
      <c r="F49" s="100">
        <f t="shared" si="10"/>
        <v>0</v>
      </c>
      <c r="G49" s="100">
        <f t="shared" si="11"/>
        <v>0</v>
      </c>
      <c r="H49" s="104"/>
      <c r="I49" s="10" t="s">
        <v>355</v>
      </c>
      <c r="J49" s="10" t="s">
        <v>401</v>
      </c>
      <c r="K49" s="106"/>
      <c r="L49" s="106"/>
      <c r="M49" s="106"/>
      <c r="N49" s="106"/>
      <c r="O49" s="106"/>
      <c r="P49" s="36"/>
      <c r="Q49" s="36"/>
      <c r="R49" s="36"/>
    </row>
    <row r="50" spans="1:18" x14ac:dyDescent="0.2">
      <c r="A50" s="10" t="str">
        <f t="shared" si="7"/>
        <v>N</v>
      </c>
      <c r="B50" s="10" t="str">
        <f t="shared" si="6"/>
        <v>Oil Tank</v>
      </c>
      <c r="C50" s="100">
        <f t="shared" si="12"/>
        <v>0</v>
      </c>
      <c r="D50" s="100">
        <f t="shared" si="8"/>
        <v>0</v>
      </c>
      <c r="E50" s="100">
        <f t="shared" si="9"/>
        <v>0</v>
      </c>
      <c r="F50" s="100">
        <f t="shared" si="10"/>
        <v>0</v>
      </c>
      <c r="G50" s="100">
        <f t="shared" si="11"/>
        <v>0</v>
      </c>
      <c r="H50" s="104"/>
      <c r="I50" s="10" t="s">
        <v>496</v>
      </c>
      <c r="J50" s="10" t="s">
        <v>402</v>
      </c>
      <c r="K50" s="106"/>
      <c r="L50" s="106"/>
      <c r="M50" s="106"/>
      <c r="N50" s="106"/>
      <c r="O50" s="106"/>
      <c r="P50" s="36"/>
      <c r="Q50" s="36"/>
      <c r="R50" s="36"/>
    </row>
    <row r="51" spans="1:18" x14ac:dyDescent="0.2">
      <c r="A51" s="10" t="str">
        <f t="shared" si="7"/>
        <v>N</v>
      </c>
      <c r="B51" s="10" t="str">
        <f t="shared" si="6"/>
        <v>Gas Well Truck Loading</v>
      </c>
      <c r="C51" s="100">
        <f t="shared" si="12"/>
        <v>0</v>
      </c>
      <c r="D51" s="100">
        <f t="shared" si="8"/>
        <v>161.82357684827821</v>
      </c>
      <c r="E51" s="100">
        <f t="shared" si="9"/>
        <v>0</v>
      </c>
      <c r="F51" s="100">
        <f t="shared" si="10"/>
        <v>0</v>
      </c>
      <c r="G51" s="100">
        <f t="shared" si="11"/>
        <v>0</v>
      </c>
      <c r="H51" s="104"/>
      <c r="I51" s="10" t="s">
        <v>124</v>
      </c>
      <c r="J51" s="10" t="s">
        <v>401</v>
      </c>
      <c r="K51" s="106"/>
      <c r="L51" s="106"/>
      <c r="M51" s="106"/>
      <c r="N51" s="106"/>
      <c r="O51" s="106"/>
      <c r="P51" s="36"/>
      <c r="Q51" s="36"/>
      <c r="R51" s="36"/>
    </row>
    <row r="52" spans="1:18" x14ac:dyDescent="0.2">
      <c r="A52" s="10" t="str">
        <f t="shared" si="7"/>
        <v>N</v>
      </c>
      <c r="B52" s="10" t="str">
        <f t="shared" si="6"/>
        <v>Oil Well Truck Loading</v>
      </c>
      <c r="C52" s="100">
        <f t="shared" si="12"/>
        <v>0</v>
      </c>
      <c r="D52" s="100">
        <f t="shared" si="8"/>
        <v>0</v>
      </c>
      <c r="E52" s="100">
        <f t="shared" si="9"/>
        <v>0</v>
      </c>
      <c r="F52" s="100">
        <f t="shared" si="10"/>
        <v>0</v>
      </c>
      <c r="G52" s="100">
        <f t="shared" si="11"/>
        <v>0</v>
      </c>
      <c r="H52" s="104"/>
      <c r="I52" s="10" t="s">
        <v>405</v>
      </c>
      <c r="J52" s="10" t="s">
        <v>401</v>
      </c>
      <c r="K52" s="106"/>
      <c r="L52" s="106"/>
      <c r="M52" s="106"/>
      <c r="N52" s="106"/>
      <c r="O52" s="106"/>
      <c r="P52" s="36"/>
      <c r="Q52" s="36"/>
      <c r="R52" s="36"/>
    </row>
    <row r="53" spans="1:18" x14ac:dyDescent="0.2">
      <c r="A53" s="10" t="str">
        <f t="shared" si="7"/>
        <v>N</v>
      </c>
      <c r="B53" s="10" t="str">
        <f t="shared" si="6"/>
        <v>Natural Gas Production, Compressor Seals</v>
      </c>
      <c r="C53" s="100">
        <f t="shared" si="12"/>
        <v>0</v>
      </c>
      <c r="D53" s="100">
        <f t="shared" si="8"/>
        <v>75.801833000000002</v>
      </c>
      <c r="E53" s="100">
        <f t="shared" si="9"/>
        <v>0</v>
      </c>
      <c r="F53" s="100">
        <f t="shared" si="10"/>
        <v>0</v>
      </c>
      <c r="G53" s="100">
        <f t="shared" si="11"/>
        <v>0</v>
      </c>
      <c r="H53" s="104"/>
      <c r="I53" s="10" t="s">
        <v>406</v>
      </c>
      <c r="J53" s="10" t="s">
        <v>401</v>
      </c>
      <c r="K53" s="106"/>
      <c r="L53" s="106"/>
      <c r="M53" s="106"/>
      <c r="N53" s="106"/>
      <c r="O53" s="106"/>
      <c r="P53" s="36"/>
      <c r="Q53" s="36"/>
      <c r="R53" s="36"/>
    </row>
    <row r="54" spans="1:18" x14ac:dyDescent="0.2">
      <c r="A54" s="10" t="str">
        <f t="shared" si="7"/>
        <v>N</v>
      </c>
      <c r="B54" s="10" t="str">
        <f t="shared" si="6"/>
        <v>Natural Gas Processing Facilities, Flanges and Connections</v>
      </c>
      <c r="C54" s="100">
        <f t="shared" si="12"/>
        <v>0</v>
      </c>
      <c r="D54" s="100">
        <f t="shared" si="8"/>
        <v>12.81</v>
      </c>
      <c r="E54" s="100">
        <f t="shared" si="9"/>
        <v>0</v>
      </c>
      <c r="F54" s="100">
        <f t="shared" si="10"/>
        <v>0</v>
      </c>
      <c r="G54" s="100">
        <f t="shared" si="11"/>
        <v>0</v>
      </c>
      <c r="H54" s="104"/>
      <c r="I54" s="10" t="s">
        <v>389</v>
      </c>
      <c r="J54" s="10" t="s">
        <v>401</v>
      </c>
      <c r="K54" s="106"/>
      <c r="L54" s="106"/>
      <c r="M54" s="106"/>
      <c r="N54" s="106"/>
      <c r="O54" s="106"/>
      <c r="P54" s="36"/>
      <c r="Q54" s="36"/>
      <c r="R54" s="36"/>
    </row>
    <row r="55" spans="1:18" x14ac:dyDescent="0.2">
      <c r="A55" s="10" t="str">
        <f t="shared" si="7"/>
        <v>N</v>
      </c>
      <c r="B55" s="10" t="str">
        <f t="shared" si="6"/>
        <v>Natural Gas Production, Flares Combusting Gases &gt;1000 BTU/scf</v>
      </c>
      <c r="C55" s="100">
        <f t="shared" si="12"/>
        <v>15.200000000000001</v>
      </c>
      <c r="D55" s="100">
        <f t="shared" si="8"/>
        <v>21.360000000000003</v>
      </c>
      <c r="E55" s="100">
        <f t="shared" si="9"/>
        <v>59.512999999999998</v>
      </c>
      <c r="F55" s="100">
        <f t="shared" si="10"/>
        <v>6.9185999999999998E-2</v>
      </c>
      <c r="G55" s="100">
        <f t="shared" si="11"/>
        <v>0.69944699999999993</v>
      </c>
      <c r="H55" s="104"/>
      <c r="I55" s="10" t="s">
        <v>318</v>
      </c>
      <c r="J55" s="10" t="s">
        <v>401</v>
      </c>
      <c r="K55" s="106"/>
      <c r="L55" s="106"/>
      <c r="M55" s="106"/>
      <c r="N55" s="106"/>
      <c r="O55" s="106"/>
      <c r="P55" s="36"/>
      <c r="Q55" s="36"/>
      <c r="R55" s="36"/>
    </row>
    <row r="56" spans="1:18" x14ac:dyDescent="0.2">
      <c r="A56" s="10" t="str">
        <f t="shared" si="7"/>
        <v>N</v>
      </c>
      <c r="B56" s="10" t="str">
        <f t="shared" si="6"/>
        <v>Oil Production, Miscellaneous Well: General</v>
      </c>
      <c r="C56" s="100">
        <f t="shared" si="12"/>
        <v>0</v>
      </c>
      <c r="D56" s="100">
        <f t="shared" si="8"/>
        <v>0</v>
      </c>
      <c r="E56" s="100">
        <f t="shared" si="9"/>
        <v>0</v>
      </c>
      <c r="F56" s="100">
        <f t="shared" si="10"/>
        <v>0</v>
      </c>
      <c r="G56" s="100">
        <f t="shared" si="11"/>
        <v>0.83</v>
      </c>
      <c r="H56" s="104"/>
      <c r="I56" s="10" t="s">
        <v>386</v>
      </c>
      <c r="J56" s="10" t="s">
        <v>401</v>
      </c>
      <c r="K56" s="106"/>
      <c r="L56" s="106"/>
      <c r="M56" s="106"/>
      <c r="N56" s="106"/>
      <c r="O56" s="106"/>
      <c r="P56" s="36"/>
      <c r="Q56" s="36"/>
      <c r="R56" s="36"/>
    </row>
    <row r="57" spans="1:18" x14ac:dyDescent="0.2">
      <c r="A57" s="10" t="str">
        <f t="shared" si="7"/>
        <v>N</v>
      </c>
      <c r="B57" s="10" t="str">
        <f t="shared" si="6"/>
        <v>Natural Gas Processing Facilities, Compressor Seals</v>
      </c>
      <c r="C57" s="100">
        <f t="shared" si="12"/>
        <v>0</v>
      </c>
      <c r="D57" s="100">
        <f t="shared" si="8"/>
        <v>5.8</v>
      </c>
      <c r="E57" s="100">
        <f t="shared" si="9"/>
        <v>0</v>
      </c>
      <c r="F57" s="100">
        <f t="shared" si="10"/>
        <v>0</v>
      </c>
      <c r="G57" s="100">
        <f t="shared" si="11"/>
        <v>0</v>
      </c>
      <c r="H57" s="104"/>
      <c r="I57" s="10" t="s">
        <v>376</v>
      </c>
      <c r="J57" s="10" t="s">
        <v>401</v>
      </c>
      <c r="K57" s="106"/>
      <c r="L57" s="106"/>
      <c r="M57" s="106"/>
      <c r="N57" s="106"/>
      <c r="O57" s="106"/>
      <c r="P57" s="36"/>
      <c r="Q57" s="36"/>
      <c r="R57" s="36"/>
    </row>
    <row r="58" spans="1:18" x14ac:dyDescent="0.2">
      <c r="A58" s="10" t="str">
        <f t="shared" si="7"/>
        <v>N</v>
      </c>
      <c r="B58" s="10" t="str">
        <f t="shared" si="6"/>
        <v>Natural Gas Production, Gas Stripping Operations</v>
      </c>
      <c r="C58" s="100">
        <f t="shared" si="12"/>
        <v>0</v>
      </c>
      <c r="D58" s="100">
        <f t="shared" si="8"/>
        <v>20.8</v>
      </c>
      <c r="E58" s="100">
        <f t="shared" si="9"/>
        <v>0</v>
      </c>
      <c r="F58" s="100">
        <f t="shared" si="10"/>
        <v>0</v>
      </c>
      <c r="G58" s="100">
        <f t="shared" si="11"/>
        <v>0</v>
      </c>
      <c r="H58" s="104"/>
      <c r="I58" s="10" t="s">
        <v>41</v>
      </c>
      <c r="J58" s="10" t="s">
        <v>401</v>
      </c>
      <c r="K58" s="106"/>
      <c r="L58" s="106"/>
      <c r="M58" s="106"/>
      <c r="N58" s="106"/>
      <c r="O58" s="106"/>
      <c r="P58" s="36"/>
      <c r="Q58" s="36"/>
      <c r="R58" s="36"/>
    </row>
    <row r="59" spans="1:18" x14ac:dyDescent="0.2">
      <c r="A59" s="10" t="str">
        <f t="shared" si="7"/>
        <v>N</v>
      </c>
      <c r="B59" s="10" t="str">
        <f t="shared" si="6"/>
        <v>Natural Gas Production, All Equipt Leak Fugitives</v>
      </c>
      <c r="C59" s="100">
        <f t="shared" si="12"/>
        <v>0</v>
      </c>
      <c r="D59" s="100">
        <f t="shared" si="8"/>
        <v>121.55</v>
      </c>
      <c r="E59" s="100">
        <f t="shared" si="9"/>
        <v>0</v>
      </c>
      <c r="F59" s="100">
        <f t="shared" si="10"/>
        <v>0</v>
      </c>
      <c r="G59" s="100">
        <f t="shared" si="11"/>
        <v>0</v>
      </c>
      <c r="H59" s="104"/>
      <c r="I59" s="10" t="s">
        <v>377</v>
      </c>
      <c r="J59" s="10" t="s">
        <v>401</v>
      </c>
      <c r="K59" s="106"/>
      <c r="L59" s="106"/>
      <c r="M59" s="106"/>
      <c r="N59" s="106"/>
      <c r="O59" s="106"/>
      <c r="P59" s="36"/>
      <c r="Q59" s="36"/>
      <c r="R59" s="36"/>
    </row>
    <row r="60" spans="1:18" x14ac:dyDescent="0.2">
      <c r="A60" s="10" t="str">
        <f t="shared" si="7"/>
        <v>N</v>
      </c>
      <c r="B60" s="10" t="str">
        <f t="shared" si="6"/>
        <v>Oil Production, Atmospheric Wash Tank: Flashing Loss</v>
      </c>
      <c r="C60" s="100">
        <f t="shared" si="12"/>
        <v>0</v>
      </c>
      <c r="D60" s="100">
        <f t="shared" si="8"/>
        <v>3.1</v>
      </c>
      <c r="E60" s="100">
        <f t="shared" si="9"/>
        <v>0</v>
      </c>
      <c r="F60" s="100">
        <f t="shared" si="10"/>
        <v>0</v>
      </c>
      <c r="G60" s="100">
        <f t="shared" si="11"/>
        <v>0</v>
      </c>
      <c r="H60" s="104"/>
      <c r="I60" s="10" t="s">
        <v>383</v>
      </c>
      <c r="J60" s="10" t="s">
        <v>401</v>
      </c>
      <c r="K60" s="106"/>
      <c r="L60" s="106"/>
      <c r="M60" s="106"/>
      <c r="N60" s="106"/>
      <c r="O60" s="106"/>
      <c r="P60" s="36"/>
      <c r="Q60" s="36"/>
      <c r="R60" s="36"/>
    </row>
    <row r="61" spans="1:18" x14ac:dyDescent="0.2">
      <c r="A61" s="10" t="str">
        <f t="shared" si="7"/>
        <v>N</v>
      </c>
      <c r="B61" s="10" t="str">
        <f t="shared" si="6"/>
        <v>Natural Gas Production, Hydrocarbon Skimmer</v>
      </c>
      <c r="C61" s="100">
        <f t="shared" si="12"/>
        <v>0</v>
      </c>
      <c r="D61" s="100">
        <f t="shared" si="8"/>
        <v>0.06</v>
      </c>
      <c r="E61" s="100">
        <f t="shared" si="9"/>
        <v>0</v>
      </c>
      <c r="F61" s="100">
        <f t="shared" si="10"/>
        <v>0</v>
      </c>
      <c r="G61" s="100">
        <f t="shared" si="11"/>
        <v>0</v>
      </c>
      <c r="H61" s="104"/>
      <c r="I61" s="10" t="s">
        <v>388</v>
      </c>
      <c r="J61" s="10" t="s">
        <v>401</v>
      </c>
      <c r="K61" s="106"/>
      <c r="L61" s="106"/>
      <c r="M61" s="106"/>
      <c r="N61" s="106"/>
      <c r="O61" s="106"/>
      <c r="P61" s="36"/>
      <c r="Q61" s="36"/>
      <c r="R61" s="36"/>
    </row>
    <row r="62" spans="1:18" x14ac:dyDescent="0.2">
      <c r="A62" s="10" t="str">
        <f t="shared" si="7"/>
        <v>N</v>
      </c>
      <c r="B62" s="10" t="str">
        <f t="shared" si="6"/>
        <v>Liquid Separator</v>
      </c>
      <c r="C62" s="100">
        <f t="shared" si="12"/>
        <v>0</v>
      </c>
      <c r="D62" s="100">
        <f t="shared" si="8"/>
        <v>33.35</v>
      </c>
      <c r="E62" s="100">
        <f t="shared" si="9"/>
        <v>0</v>
      </c>
      <c r="F62" s="100">
        <f t="shared" si="10"/>
        <v>0</v>
      </c>
      <c r="G62" s="100">
        <f t="shared" si="11"/>
        <v>0</v>
      </c>
      <c r="H62" s="104"/>
      <c r="I62" s="10" t="s">
        <v>380</v>
      </c>
      <c r="J62" s="10" t="s">
        <v>401</v>
      </c>
      <c r="K62" s="106"/>
      <c r="L62" s="106"/>
      <c r="M62" s="106"/>
      <c r="N62" s="106"/>
      <c r="O62" s="106"/>
      <c r="P62" s="36"/>
      <c r="Q62" s="36"/>
      <c r="R62" s="36"/>
    </row>
    <row r="63" spans="1:18" x14ac:dyDescent="0.2">
      <c r="A63" s="10" t="str">
        <f t="shared" si="7"/>
        <v>N</v>
      </c>
      <c r="B63" s="10" t="str">
        <f t="shared" si="6"/>
        <v>Oil Production, Fugitives: Compressor Seals</v>
      </c>
      <c r="C63" s="100">
        <f t="shared" si="12"/>
        <v>0</v>
      </c>
      <c r="D63" s="100">
        <f t="shared" si="8"/>
        <v>8.18</v>
      </c>
      <c r="E63" s="100">
        <f t="shared" si="9"/>
        <v>0</v>
      </c>
      <c r="F63" s="100">
        <f t="shared" si="10"/>
        <v>0</v>
      </c>
      <c r="G63" s="100">
        <f t="shared" si="11"/>
        <v>0</v>
      </c>
      <c r="H63" s="104"/>
      <c r="I63" s="10" t="s">
        <v>36</v>
      </c>
      <c r="J63" s="10" t="s">
        <v>401</v>
      </c>
      <c r="K63" s="106"/>
      <c r="L63" s="106"/>
      <c r="M63" s="106"/>
      <c r="N63" s="106"/>
      <c r="O63" s="106"/>
      <c r="P63" s="36"/>
      <c r="Q63" s="36"/>
      <c r="R63" s="36"/>
    </row>
    <row r="64" spans="1:18" x14ac:dyDescent="0.2">
      <c r="A64" s="10" t="str">
        <f t="shared" si="7"/>
        <v>N</v>
      </c>
      <c r="B64" s="10" t="str">
        <f t="shared" si="6"/>
        <v>Natural Gas Production, Incinerators Burning Waste Gas or Augmented Waste Gas</v>
      </c>
      <c r="C64" s="100">
        <f t="shared" si="12"/>
        <v>25.986129999999996</v>
      </c>
      <c r="D64" s="100">
        <f t="shared" si="8"/>
        <v>0.6</v>
      </c>
      <c r="E64" s="100">
        <f t="shared" si="9"/>
        <v>20.455799999999996</v>
      </c>
      <c r="F64" s="100">
        <f t="shared" si="10"/>
        <v>2.0337000000000001E-2</v>
      </c>
      <c r="G64" s="100">
        <f t="shared" si="11"/>
        <v>0.35760199999999998</v>
      </c>
      <c r="H64" s="104"/>
      <c r="I64" s="10" t="s">
        <v>321</v>
      </c>
      <c r="J64" s="10" t="s">
        <v>401</v>
      </c>
      <c r="K64" s="106"/>
      <c r="L64" s="106"/>
      <c r="M64" s="106"/>
      <c r="N64" s="106"/>
      <c r="O64" s="106"/>
      <c r="P64" s="36"/>
      <c r="Q64" s="36"/>
      <c r="R64" s="36"/>
    </row>
    <row r="65" spans="1:62" x14ac:dyDescent="0.2">
      <c r="A65" s="10" t="str">
        <f t="shared" si="7"/>
        <v>Y</v>
      </c>
      <c r="B65" s="10" t="str">
        <f t="shared" si="6"/>
        <v>Condensate Tanks</v>
      </c>
      <c r="C65" s="100">
        <f t="shared" si="12"/>
        <v>0</v>
      </c>
      <c r="D65" s="100">
        <f t="shared" si="8"/>
        <v>7142.4048068053426</v>
      </c>
      <c r="E65" s="100">
        <f t="shared" si="9"/>
        <v>0</v>
      </c>
      <c r="F65" s="100">
        <f t="shared" si="10"/>
        <v>0.05</v>
      </c>
      <c r="G65" s="100">
        <f t="shared" si="11"/>
        <v>0.48</v>
      </c>
      <c r="H65" s="104"/>
      <c r="I65" s="10" t="s">
        <v>379</v>
      </c>
      <c r="J65" s="10" t="s">
        <v>401</v>
      </c>
      <c r="K65" s="106"/>
      <c r="L65" s="106"/>
      <c r="M65" s="106"/>
      <c r="N65" s="106"/>
      <c r="O65" s="106"/>
      <c r="P65" s="36"/>
      <c r="Q65" s="36"/>
      <c r="R65" s="36"/>
    </row>
    <row r="66" spans="1:62" x14ac:dyDescent="0.2">
      <c r="A66" s="10" t="str">
        <f t="shared" si="7"/>
        <v>N</v>
      </c>
      <c r="B66" s="10" t="str">
        <f t="shared" si="6"/>
        <v>Oil and Gas Production</v>
      </c>
      <c r="C66" s="100">
        <f t="shared" si="12"/>
        <v>0</v>
      </c>
      <c r="D66" s="100">
        <f t="shared" si="8"/>
        <v>193.93606800000001</v>
      </c>
      <c r="E66" s="100">
        <f t="shared" si="9"/>
        <v>0</v>
      </c>
      <c r="F66" s="100">
        <f t="shared" si="10"/>
        <v>0</v>
      </c>
      <c r="G66" s="100">
        <f t="shared" si="11"/>
        <v>0.80400000000000005</v>
      </c>
      <c r="H66" s="104"/>
      <c r="I66" s="10" t="s">
        <v>385</v>
      </c>
      <c r="J66" s="10" t="s">
        <v>401</v>
      </c>
      <c r="K66" s="106"/>
      <c r="L66" s="106"/>
      <c r="M66" s="106"/>
      <c r="N66" s="106"/>
      <c r="O66" s="106"/>
      <c r="P66" s="36"/>
      <c r="Q66" s="36"/>
      <c r="R66" s="36"/>
    </row>
    <row r="67" spans="1:62" x14ac:dyDescent="0.2">
      <c r="B67" s="10" t="s">
        <v>125</v>
      </c>
      <c r="C67" s="94">
        <f>SUM(C26:C66)</f>
        <v>20113.161359086069</v>
      </c>
      <c r="D67" s="94">
        <f>SUM(D26:D66)</f>
        <v>45714.377061668398</v>
      </c>
      <c r="E67" s="94">
        <f>SUM(E26:E66)</f>
        <v>11519.635980741188</v>
      </c>
      <c r="F67" s="94">
        <f>SUM(F26:F66)</f>
        <v>519.10738225172111</v>
      </c>
      <c r="G67" s="94">
        <f>SUM(G26:G66)</f>
        <v>1811.8881281337592</v>
      </c>
      <c r="H67" s="104"/>
      <c r="I67" s="10" t="s">
        <v>495</v>
      </c>
      <c r="J67" s="10" t="s">
        <v>401</v>
      </c>
      <c r="K67" s="106"/>
      <c r="L67" s="106"/>
      <c r="M67" s="106"/>
      <c r="N67" s="106"/>
      <c r="O67" s="106"/>
      <c r="P67" s="36"/>
      <c r="Q67" s="36"/>
      <c r="R67" s="36"/>
    </row>
    <row r="68" spans="1:62" x14ac:dyDescent="0.2">
      <c r="H68" s="104"/>
      <c r="J68" s="104"/>
      <c r="K68" s="104"/>
      <c r="N68" s="36"/>
      <c r="O68" s="36"/>
      <c r="P68" s="36"/>
      <c r="Q68" s="36"/>
      <c r="R68" s="36"/>
    </row>
    <row r="69" spans="1:62" x14ac:dyDescent="0.2">
      <c r="J69" s="104"/>
      <c r="K69" s="104"/>
      <c r="N69" s="37"/>
      <c r="O69" s="37"/>
      <c r="P69" s="37"/>
      <c r="Q69" s="37"/>
      <c r="R69" s="37"/>
      <c r="AQ69" s="107"/>
    </row>
    <row r="70" spans="1:62" x14ac:dyDescent="0.2">
      <c r="AQ70" s="107"/>
    </row>
    <row r="74" spans="1:62" x14ac:dyDescent="0.2">
      <c r="M74" s="57"/>
    </row>
    <row r="75" spans="1:62" x14ac:dyDescent="0.2">
      <c r="B75" s="334"/>
      <c r="C75" s="334" t="s">
        <v>348</v>
      </c>
      <c r="D75" s="335" t="s">
        <v>411</v>
      </c>
      <c r="E75" s="335"/>
      <c r="F75" s="335"/>
      <c r="G75" s="335"/>
      <c r="H75" s="335"/>
      <c r="I75" s="335"/>
      <c r="J75" s="335"/>
      <c r="K75" s="335"/>
      <c r="L75" s="335"/>
      <c r="M75" s="335"/>
      <c r="N75" s="335"/>
      <c r="O75" s="335"/>
      <c r="P75" s="335"/>
      <c r="Q75" s="335"/>
      <c r="R75" s="335"/>
      <c r="S75" s="335"/>
      <c r="T75" s="335"/>
      <c r="U75" s="335"/>
      <c r="V75" s="335"/>
      <c r="W75" s="335"/>
      <c r="X75" s="335"/>
      <c r="Y75" s="335"/>
      <c r="Z75" s="335"/>
      <c r="AA75" s="335"/>
      <c r="AB75" s="335"/>
      <c r="AC75" s="335"/>
      <c r="AD75" s="335"/>
      <c r="AE75" s="335"/>
      <c r="AF75" s="335"/>
      <c r="AG75" s="335"/>
      <c r="AH75" s="335"/>
      <c r="AI75" s="335"/>
      <c r="AJ75" s="335"/>
      <c r="AK75" s="335"/>
      <c r="AL75" s="335"/>
      <c r="AM75" s="335"/>
      <c r="AN75" s="335"/>
      <c r="AO75" s="335"/>
      <c r="AP75" s="336"/>
      <c r="AQ75"/>
      <c r="AR75"/>
      <c r="AS75"/>
      <c r="AT75"/>
      <c r="AU75"/>
      <c r="AV75"/>
      <c r="AW75"/>
      <c r="AX75"/>
      <c r="AY75"/>
      <c r="AZ75"/>
      <c r="BA75"/>
      <c r="BB75"/>
      <c r="BC75"/>
      <c r="BD75"/>
      <c r="BE75"/>
      <c r="BF75"/>
      <c r="BG75"/>
      <c r="BH75"/>
      <c r="BI75"/>
      <c r="BJ75"/>
    </row>
    <row r="76" spans="1:62" x14ac:dyDescent="0.2">
      <c r="B76" s="108"/>
      <c r="C76" s="334" t="s">
        <v>373</v>
      </c>
      <c r="D76" s="335"/>
      <c r="E76" s="335"/>
      <c r="F76" s="335"/>
      <c r="G76" s="335"/>
      <c r="H76" s="335"/>
      <c r="I76" s="335"/>
      <c r="J76" s="335"/>
      <c r="K76" s="334" t="s">
        <v>374</v>
      </c>
      <c r="L76" s="335"/>
      <c r="M76" s="335"/>
      <c r="N76" s="335"/>
      <c r="O76" s="335"/>
      <c r="P76" s="335"/>
      <c r="Q76" s="335"/>
      <c r="R76" s="335"/>
      <c r="S76" s="334" t="s">
        <v>323</v>
      </c>
      <c r="T76" s="335"/>
      <c r="U76" s="335"/>
      <c r="V76" s="335"/>
      <c r="W76" s="335"/>
      <c r="X76" s="335"/>
      <c r="Y76" s="335"/>
      <c r="Z76" s="335"/>
      <c r="AA76" s="334" t="s">
        <v>324</v>
      </c>
      <c r="AB76" s="335"/>
      <c r="AC76" s="335"/>
      <c r="AD76" s="335"/>
      <c r="AE76" s="335"/>
      <c r="AF76" s="335"/>
      <c r="AG76" s="335"/>
      <c r="AH76" s="335"/>
      <c r="AI76" s="334" t="s">
        <v>325</v>
      </c>
      <c r="AJ76" s="335"/>
      <c r="AK76" s="335"/>
      <c r="AL76" s="335"/>
      <c r="AM76" s="335"/>
      <c r="AN76" s="335"/>
      <c r="AO76" s="335"/>
      <c r="AP76" s="336"/>
      <c r="AQ76"/>
      <c r="AR76"/>
      <c r="AS76"/>
      <c r="AT76"/>
      <c r="AU76"/>
      <c r="AV76"/>
      <c r="AW76"/>
      <c r="AX76"/>
      <c r="AY76"/>
      <c r="AZ76"/>
      <c r="BA76"/>
      <c r="BB76"/>
      <c r="BC76"/>
      <c r="BD76"/>
      <c r="BE76"/>
      <c r="BF76"/>
      <c r="BG76"/>
      <c r="BH76"/>
      <c r="BI76"/>
      <c r="BJ76"/>
    </row>
    <row r="77" spans="1:62" x14ac:dyDescent="0.2">
      <c r="B77" s="334" t="s">
        <v>410</v>
      </c>
      <c r="C77" s="334" t="s">
        <v>138</v>
      </c>
      <c r="D77" s="337" t="s">
        <v>139</v>
      </c>
      <c r="E77" s="337" t="s">
        <v>140</v>
      </c>
      <c r="F77" s="337" t="s">
        <v>141</v>
      </c>
      <c r="G77" s="337" t="s">
        <v>142</v>
      </c>
      <c r="H77" s="337" t="s">
        <v>143</v>
      </c>
      <c r="I77" s="337" t="s">
        <v>144</v>
      </c>
      <c r="J77" s="337" t="s">
        <v>408</v>
      </c>
      <c r="K77" s="334" t="s">
        <v>138</v>
      </c>
      <c r="L77" s="337" t="s">
        <v>139</v>
      </c>
      <c r="M77" s="337" t="s">
        <v>140</v>
      </c>
      <c r="N77" s="337" t="s">
        <v>141</v>
      </c>
      <c r="O77" s="337" t="s">
        <v>142</v>
      </c>
      <c r="P77" s="337" t="s">
        <v>143</v>
      </c>
      <c r="Q77" s="337" t="s">
        <v>144</v>
      </c>
      <c r="R77" s="337" t="s">
        <v>408</v>
      </c>
      <c r="S77" s="334" t="s">
        <v>138</v>
      </c>
      <c r="T77" s="337" t="s">
        <v>139</v>
      </c>
      <c r="U77" s="337" t="s">
        <v>140</v>
      </c>
      <c r="V77" s="337" t="s">
        <v>141</v>
      </c>
      <c r="W77" s="337" t="s">
        <v>142</v>
      </c>
      <c r="X77" s="337" t="s">
        <v>143</v>
      </c>
      <c r="Y77" s="337" t="s">
        <v>144</v>
      </c>
      <c r="Z77" s="337" t="s">
        <v>408</v>
      </c>
      <c r="AA77" s="334" t="s">
        <v>138</v>
      </c>
      <c r="AB77" s="337" t="s">
        <v>139</v>
      </c>
      <c r="AC77" s="337" t="s">
        <v>140</v>
      </c>
      <c r="AD77" s="337" t="s">
        <v>141</v>
      </c>
      <c r="AE77" s="337" t="s">
        <v>142</v>
      </c>
      <c r="AF77" s="337" t="s">
        <v>143</v>
      </c>
      <c r="AG77" s="337" t="s">
        <v>144</v>
      </c>
      <c r="AH77" s="337" t="s">
        <v>408</v>
      </c>
      <c r="AI77" s="334" t="s">
        <v>138</v>
      </c>
      <c r="AJ77" s="337" t="s">
        <v>139</v>
      </c>
      <c r="AK77" s="337" t="s">
        <v>140</v>
      </c>
      <c r="AL77" s="337" t="s">
        <v>141</v>
      </c>
      <c r="AM77" s="337" t="s">
        <v>142</v>
      </c>
      <c r="AN77" s="337" t="s">
        <v>143</v>
      </c>
      <c r="AO77" s="337" t="s">
        <v>144</v>
      </c>
      <c r="AP77" s="338" t="s">
        <v>408</v>
      </c>
      <c r="AQ77"/>
      <c r="AR77"/>
      <c r="AS77"/>
      <c r="AT77"/>
      <c r="AU77"/>
      <c r="AV77"/>
      <c r="AW77"/>
      <c r="AX77"/>
      <c r="AY77"/>
      <c r="AZ77"/>
      <c r="BA77"/>
      <c r="BB77"/>
      <c r="BC77"/>
      <c r="BD77"/>
      <c r="BE77"/>
      <c r="BF77"/>
      <c r="BG77"/>
      <c r="BH77"/>
      <c r="BI77"/>
      <c r="BJ77"/>
    </row>
    <row r="78" spans="1:62" x14ac:dyDescent="0.2">
      <c r="B78" s="334" t="s">
        <v>333</v>
      </c>
      <c r="C78" s="339"/>
      <c r="D78" s="340">
        <v>4267.4506870000023</v>
      </c>
      <c r="E78" s="340">
        <v>143.52305899999999</v>
      </c>
      <c r="F78" s="340">
        <v>979.47638399999948</v>
      </c>
      <c r="G78" s="340">
        <v>840.80833099999984</v>
      </c>
      <c r="H78" s="340">
        <v>2441.398451999999</v>
      </c>
      <c r="I78" s="340">
        <v>12.950000000000001</v>
      </c>
      <c r="J78" s="340"/>
      <c r="K78" s="339"/>
      <c r="L78" s="340">
        <v>1465.4067340000015</v>
      </c>
      <c r="M78" s="340">
        <v>35.383002000000005</v>
      </c>
      <c r="N78" s="340">
        <v>197.26835399999999</v>
      </c>
      <c r="O78" s="340">
        <v>81.869591</v>
      </c>
      <c r="P78" s="340">
        <v>400.61403999999999</v>
      </c>
      <c r="Q78" s="340">
        <v>0.33</v>
      </c>
      <c r="R78" s="340"/>
      <c r="S78" s="339"/>
      <c r="T78" s="340">
        <v>2555.3762529999985</v>
      </c>
      <c r="U78" s="340">
        <v>129.76032700000002</v>
      </c>
      <c r="V78" s="340">
        <v>591.11768400000017</v>
      </c>
      <c r="W78" s="340">
        <v>455.32287500000018</v>
      </c>
      <c r="X78" s="340">
        <v>1535.7862169999996</v>
      </c>
      <c r="Y78" s="340">
        <v>10.210000000000001</v>
      </c>
      <c r="Z78" s="340"/>
      <c r="AA78" s="339"/>
      <c r="AB78" s="340">
        <v>33.505505999999997</v>
      </c>
      <c r="AC78" s="340">
        <v>5.1475E-2</v>
      </c>
      <c r="AD78" s="340">
        <v>2.1294590000000002</v>
      </c>
      <c r="AE78" s="340">
        <v>1.3624740000000004</v>
      </c>
      <c r="AF78" s="340">
        <v>13.868029000000005</v>
      </c>
      <c r="AG78" s="340">
        <v>2.1029999999999998E-3</v>
      </c>
      <c r="AH78" s="340"/>
      <c r="AI78" s="339"/>
      <c r="AJ78" s="340">
        <v>105.30664800000002</v>
      </c>
      <c r="AK78" s="340">
        <v>0.70124999999999993</v>
      </c>
      <c r="AL78" s="340">
        <v>15.538079999999995</v>
      </c>
      <c r="AM78" s="340">
        <v>4.9074929999999988</v>
      </c>
      <c r="AN78" s="340">
        <v>92.487939999999981</v>
      </c>
      <c r="AO78" s="340">
        <v>3.5049999999999998E-2</v>
      </c>
      <c r="AP78" s="341"/>
      <c r="AQ78"/>
      <c r="AR78"/>
      <c r="AS78"/>
      <c r="AT78"/>
      <c r="AU78"/>
      <c r="AV78"/>
      <c r="AW78"/>
      <c r="AX78"/>
      <c r="AY78"/>
      <c r="AZ78"/>
      <c r="BA78"/>
      <c r="BB78"/>
      <c r="BC78"/>
      <c r="BD78"/>
      <c r="BE78"/>
      <c r="BF78"/>
      <c r="BG78"/>
      <c r="BH78"/>
      <c r="BI78"/>
      <c r="BJ78"/>
    </row>
    <row r="79" spans="1:62" x14ac:dyDescent="0.2">
      <c r="B79" s="87" t="s">
        <v>157</v>
      </c>
      <c r="C79" s="109">
        <v>3.5485956837711712E-2</v>
      </c>
      <c r="D79" s="110">
        <v>162.91844757227483</v>
      </c>
      <c r="E79" s="110">
        <v>1.9383811966869315</v>
      </c>
      <c r="F79" s="110">
        <v>45.021305291534468</v>
      </c>
      <c r="G79" s="110">
        <v>5.9065732881873103</v>
      </c>
      <c r="H79" s="110">
        <v>11.746698153288785</v>
      </c>
      <c r="I79" s="110">
        <v>0.76165793929320391</v>
      </c>
      <c r="J79" s="110"/>
      <c r="K79" s="109">
        <v>0</v>
      </c>
      <c r="L79" s="110">
        <v>0</v>
      </c>
      <c r="M79" s="110">
        <v>0</v>
      </c>
      <c r="N79" s="110">
        <v>0</v>
      </c>
      <c r="O79" s="110">
        <v>0</v>
      </c>
      <c r="P79" s="110">
        <v>0.50747082171885161</v>
      </c>
      <c r="Q79" s="110">
        <v>0</v>
      </c>
      <c r="R79" s="110"/>
      <c r="S79" s="109">
        <v>0.19308535338166663</v>
      </c>
      <c r="T79" s="110">
        <v>886.46802355502484</v>
      </c>
      <c r="U79" s="110">
        <v>10.547074158443595</v>
      </c>
      <c r="V79" s="110">
        <v>244.96886702746693</v>
      </c>
      <c r="W79" s="110">
        <v>32.138707597489777</v>
      </c>
      <c r="X79" s="110">
        <v>63.915857598777208</v>
      </c>
      <c r="Y79" s="110">
        <v>4.1443152579189029</v>
      </c>
      <c r="Z79" s="110"/>
      <c r="AA79" s="109">
        <v>0</v>
      </c>
      <c r="AB79" s="110">
        <v>0</v>
      </c>
      <c r="AC79" s="110">
        <v>0</v>
      </c>
      <c r="AD79" s="110">
        <v>0</v>
      </c>
      <c r="AE79" s="110">
        <v>0</v>
      </c>
      <c r="AF79" s="110">
        <v>0</v>
      </c>
      <c r="AG79" s="110">
        <v>0</v>
      </c>
      <c r="AH79" s="110"/>
      <c r="AI79" s="109">
        <v>0</v>
      </c>
      <c r="AJ79" s="110">
        <v>0</v>
      </c>
      <c r="AK79" s="110">
        <v>0</v>
      </c>
      <c r="AL79" s="110">
        <v>0</v>
      </c>
      <c r="AM79" s="110">
        <v>0</v>
      </c>
      <c r="AN79" s="110">
        <v>0</v>
      </c>
      <c r="AO79" s="110">
        <v>0</v>
      </c>
      <c r="AP79" s="111"/>
      <c r="AQ79"/>
      <c r="AR79"/>
      <c r="AS79"/>
      <c r="AT79"/>
      <c r="AU79"/>
      <c r="AV79"/>
      <c r="AW79"/>
      <c r="AX79"/>
      <c r="AY79"/>
      <c r="AZ79"/>
      <c r="BA79"/>
      <c r="BB79"/>
      <c r="BC79"/>
      <c r="BD79"/>
      <c r="BE79"/>
      <c r="BF79"/>
      <c r="BG79"/>
      <c r="BH79"/>
      <c r="BI79"/>
      <c r="BJ79"/>
    </row>
    <row r="80" spans="1:62" x14ac:dyDescent="0.2">
      <c r="B80" s="87" t="s">
        <v>183</v>
      </c>
      <c r="C80" s="109">
        <v>0</v>
      </c>
      <c r="D80" s="110">
        <v>7582.2362867411748</v>
      </c>
      <c r="E80" s="110">
        <v>4.5375441572358914</v>
      </c>
      <c r="F80" s="110">
        <v>1048.172700321491</v>
      </c>
      <c r="G80" s="110">
        <v>99.825971459189631</v>
      </c>
      <c r="H80" s="110">
        <v>889.35865481823475</v>
      </c>
      <c r="I80" s="110">
        <v>0</v>
      </c>
      <c r="J80" s="110"/>
      <c r="K80" s="109">
        <v>0</v>
      </c>
      <c r="L80" s="110">
        <v>343.66305131912713</v>
      </c>
      <c r="M80" s="110">
        <v>0.2056631067140198</v>
      </c>
      <c r="N80" s="110">
        <v>47.508177650938578</v>
      </c>
      <c r="O80" s="110">
        <v>4.5245883477084359</v>
      </c>
      <c r="P80" s="110">
        <v>40.309968915947884</v>
      </c>
      <c r="Q80" s="110">
        <v>0</v>
      </c>
      <c r="R80" s="110"/>
      <c r="S80" s="109">
        <v>0</v>
      </c>
      <c r="T80" s="110">
        <v>2778.5720569236314</v>
      </c>
      <c r="U80" s="110">
        <v>1.662819902407918</v>
      </c>
      <c r="V80" s="110">
        <v>384.11139745622904</v>
      </c>
      <c r="W80" s="110">
        <v>36.582037852974196</v>
      </c>
      <c r="X80" s="110">
        <v>325.91270087195187</v>
      </c>
      <c r="Y80" s="110">
        <v>0</v>
      </c>
      <c r="Z80" s="110"/>
      <c r="AA80" s="109">
        <v>0</v>
      </c>
      <c r="AB80" s="110">
        <v>341.0636782215438</v>
      </c>
      <c r="AC80" s="110">
        <v>0.20410752736178561</v>
      </c>
      <c r="AD80" s="110">
        <v>47.148838820572472</v>
      </c>
      <c r="AE80" s="110">
        <v>4.4903656019592839</v>
      </c>
      <c r="AF80" s="110">
        <v>40.005075362909977</v>
      </c>
      <c r="AG80" s="110">
        <v>0</v>
      </c>
      <c r="AH80" s="110"/>
      <c r="AI80" s="109">
        <v>0</v>
      </c>
      <c r="AJ80" s="110">
        <v>1163.1539124633889</v>
      </c>
      <c r="AK80" s="110">
        <v>0.69608253289251276</v>
      </c>
      <c r="AL80" s="110">
        <v>160.79506509817045</v>
      </c>
      <c r="AM80" s="110">
        <v>15.313815723635281</v>
      </c>
      <c r="AN80" s="110">
        <v>136.43217644693249</v>
      </c>
      <c r="AO80" s="110">
        <v>0</v>
      </c>
      <c r="AP80" s="111"/>
      <c r="AQ80"/>
      <c r="AR80"/>
      <c r="AS80"/>
      <c r="AT80"/>
      <c r="AU80"/>
      <c r="AV80"/>
      <c r="AW80"/>
      <c r="AX80"/>
      <c r="AY80"/>
      <c r="AZ80"/>
      <c r="BA80"/>
      <c r="BB80"/>
      <c r="BC80"/>
      <c r="BD80"/>
      <c r="BE80"/>
      <c r="BF80"/>
      <c r="BG80"/>
      <c r="BH80"/>
      <c r="BI80"/>
      <c r="BJ80"/>
    </row>
    <row r="81" spans="2:62" x14ac:dyDescent="0.2">
      <c r="B81" s="87" t="s">
        <v>145</v>
      </c>
      <c r="C81" s="109">
        <v>4.4941067130448403E-2</v>
      </c>
      <c r="D81" s="110">
        <v>140.82283385326008</v>
      </c>
      <c r="E81" s="110">
        <v>0.22470533565224204</v>
      </c>
      <c r="F81" s="110">
        <v>16.132821711941652</v>
      </c>
      <c r="G81" s="110">
        <v>8.0964880414486817</v>
      </c>
      <c r="H81" s="110">
        <v>28.268514187007749</v>
      </c>
      <c r="I81" s="110">
        <v>4.8536352500884283E-2</v>
      </c>
      <c r="J81" s="110"/>
      <c r="K81" s="109">
        <v>1.2032188540673472E-2</v>
      </c>
      <c r="L81" s="110">
        <v>37.702862792200328</v>
      </c>
      <c r="M81" s="110">
        <v>6.0160942703367359E-2</v>
      </c>
      <c r="N81" s="110">
        <v>4.319282227271307</v>
      </c>
      <c r="O81" s="110">
        <v>2.1676937565644896</v>
      </c>
      <c r="P81" s="110">
        <v>7.5684026700010048</v>
      </c>
      <c r="Q81" s="110">
        <v>1.299476362392735E-2</v>
      </c>
      <c r="R81" s="110"/>
      <c r="S81" s="109">
        <v>4.5804258555551286E-2</v>
      </c>
      <c r="T81" s="110">
        <v>143.52764418381997</v>
      </c>
      <c r="U81" s="110">
        <v>0.22902129277775643</v>
      </c>
      <c r="V81" s="110">
        <v>16.442687815566654</v>
      </c>
      <c r="W81" s="110">
        <v>8.2519987913501094</v>
      </c>
      <c r="X81" s="110">
        <v>28.811472790456044</v>
      </c>
      <c r="Y81" s="110">
        <v>4.9468599239995401E-2</v>
      </c>
      <c r="Z81" s="110"/>
      <c r="AA81" s="109">
        <v>0</v>
      </c>
      <c r="AB81" s="110">
        <v>0</v>
      </c>
      <c r="AC81" s="110">
        <v>0</v>
      </c>
      <c r="AD81" s="110">
        <v>0</v>
      </c>
      <c r="AE81" s="110">
        <v>0</v>
      </c>
      <c r="AF81" s="110">
        <v>0</v>
      </c>
      <c r="AG81" s="110">
        <v>0</v>
      </c>
      <c r="AH81" s="110"/>
      <c r="AI81" s="109">
        <v>2.7642457545762384E-5</v>
      </c>
      <c r="AJ81" s="110">
        <v>8.6617640719646435E-2</v>
      </c>
      <c r="AK81" s="110">
        <v>1.3821228772881194E-4</v>
      </c>
      <c r="AL81" s="110">
        <v>9.9230140212572017E-3</v>
      </c>
      <c r="AM81" s="110">
        <v>4.9800069567970864E-3</v>
      </c>
      <c r="AN81" s="110">
        <v>1.7387464365898931E-2</v>
      </c>
      <c r="AO81" s="110">
        <v>2.9853854149423378E-5</v>
      </c>
      <c r="AP81" s="111"/>
      <c r="AQ81"/>
      <c r="AR81"/>
      <c r="AS81"/>
      <c r="AT81"/>
      <c r="AU81"/>
      <c r="AV81"/>
      <c r="AW81"/>
      <c r="AX81"/>
      <c r="AY81"/>
      <c r="AZ81"/>
      <c r="BA81"/>
      <c r="BB81"/>
      <c r="BC81"/>
      <c r="BD81"/>
      <c r="BE81"/>
      <c r="BF81"/>
      <c r="BG81"/>
      <c r="BH81"/>
      <c r="BI81"/>
      <c r="BJ81"/>
    </row>
    <row r="82" spans="2:62" x14ac:dyDescent="0.2">
      <c r="B82" s="87" t="s">
        <v>191</v>
      </c>
      <c r="C82" s="109">
        <v>0.18656560280846904</v>
      </c>
      <c r="D82" s="110">
        <v>584.60331640033769</v>
      </c>
      <c r="E82" s="110">
        <v>0.93282801404234517</v>
      </c>
      <c r="F82" s="110">
        <v>67.163617011048856</v>
      </c>
      <c r="G82" s="110">
        <v>41.137715419267423</v>
      </c>
      <c r="H82" s="110">
        <v>170.98737497396183</v>
      </c>
      <c r="I82" s="110">
        <v>2.5186356379143318</v>
      </c>
      <c r="J82" s="110"/>
      <c r="K82" s="109">
        <v>1.0261108154465797E-2</v>
      </c>
      <c r="L82" s="110">
        <v>32.153182402018579</v>
      </c>
      <c r="M82" s="110">
        <v>5.1305540772328989E-2</v>
      </c>
      <c r="N82" s="110">
        <v>3.6939989356076874</v>
      </c>
      <c r="O82" s="110">
        <v>2.2625743480597085</v>
      </c>
      <c r="P82" s="110">
        <v>9.4043056235679021</v>
      </c>
      <c r="Q82" s="110">
        <v>0.13852496008528825</v>
      </c>
      <c r="R82" s="110"/>
      <c r="S82" s="109">
        <v>0.15671510635911398</v>
      </c>
      <c r="T82" s="110">
        <v>491.06678577628372</v>
      </c>
      <c r="U82" s="110">
        <v>0.78357553179556982</v>
      </c>
      <c r="V82" s="110">
        <v>56.41743828928103</v>
      </c>
      <c r="W82" s="110">
        <v>34.555680952184638</v>
      </c>
      <c r="X82" s="110">
        <v>143.62939497812798</v>
      </c>
      <c r="Y82" s="110">
        <v>2.1156539358480386</v>
      </c>
      <c r="Z82" s="110"/>
      <c r="AA82" s="109">
        <v>1.1193936168508141E-3</v>
      </c>
      <c r="AB82" s="110">
        <v>3.5076198984020266</v>
      </c>
      <c r="AC82" s="110">
        <v>5.5969680842540706E-3</v>
      </c>
      <c r="AD82" s="110">
        <v>0.40298170206629308</v>
      </c>
      <c r="AE82" s="110">
        <v>0.24682629251560453</v>
      </c>
      <c r="AF82" s="110">
        <v>1.0259242498437711</v>
      </c>
      <c r="AG82" s="110">
        <v>1.5111813827485991E-2</v>
      </c>
      <c r="AH82" s="110"/>
      <c r="AI82" s="109">
        <v>1.4178985813443646E-2</v>
      </c>
      <c r="AJ82" s="110">
        <v>44.429852046425673</v>
      </c>
      <c r="AK82" s="110">
        <v>7.0894929067218226E-2</v>
      </c>
      <c r="AL82" s="110">
        <v>5.1044348928397127</v>
      </c>
      <c r="AM82" s="110">
        <v>3.126466371864324</v>
      </c>
      <c r="AN82" s="110">
        <v>12.995040498021103</v>
      </c>
      <c r="AO82" s="110">
        <v>0.19141630848148922</v>
      </c>
      <c r="AP82" s="111"/>
      <c r="AQ82"/>
      <c r="AR82"/>
      <c r="AS82"/>
      <c r="AT82"/>
      <c r="AU82"/>
      <c r="AV82"/>
      <c r="AW82"/>
      <c r="AX82"/>
      <c r="AY82"/>
      <c r="AZ82"/>
      <c r="BA82"/>
      <c r="BB82"/>
      <c r="BC82"/>
      <c r="BD82"/>
      <c r="BE82"/>
      <c r="BF82"/>
      <c r="BG82"/>
      <c r="BH82"/>
      <c r="BI82"/>
      <c r="BJ82"/>
    </row>
    <row r="83" spans="2:62" x14ac:dyDescent="0.2">
      <c r="B83" s="87" t="s">
        <v>187</v>
      </c>
      <c r="C83" s="109">
        <v>0</v>
      </c>
      <c r="D83" s="110">
        <v>0</v>
      </c>
      <c r="E83" s="110">
        <v>0</v>
      </c>
      <c r="F83" s="110">
        <v>0</v>
      </c>
      <c r="G83" s="110">
        <v>0</v>
      </c>
      <c r="H83" s="110">
        <v>0</v>
      </c>
      <c r="I83" s="110">
        <v>0</v>
      </c>
      <c r="J83" s="110"/>
      <c r="K83" s="109">
        <v>0.34796229521186284</v>
      </c>
      <c r="L83" s="110">
        <v>1875.980546730894</v>
      </c>
      <c r="M83" s="110">
        <v>2.3860271671670596</v>
      </c>
      <c r="N83" s="110">
        <v>222.02307174847564</v>
      </c>
      <c r="O83" s="110">
        <v>127.98447137471798</v>
      </c>
      <c r="P83" s="110">
        <v>551.9027765609593</v>
      </c>
      <c r="Q83" s="110">
        <v>11.18450234609559</v>
      </c>
      <c r="R83" s="110"/>
      <c r="S83" s="109">
        <v>0</v>
      </c>
      <c r="T83" s="110">
        <v>0</v>
      </c>
      <c r="U83" s="110">
        <v>0</v>
      </c>
      <c r="V83" s="110">
        <v>0</v>
      </c>
      <c r="W83" s="110">
        <v>0</v>
      </c>
      <c r="X83" s="110">
        <v>0</v>
      </c>
      <c r="Y83" s="110">
        <v>0</v>
      </c>
      <c r="Z83" s="110"/>
      <c r="AA83" s="109">
        <v>0</v>
      </c>
      <c r="AB83" s="110">
        <v>0</v>
      </c>
      <c r="AC83" s="110">
        <v>0</v>
      </c>
      <c r="AD83" s="110">
        <v>0</v>
      </c>
      <c r="AE83" s="110">
        <v>0</v>
      </c>
      <c r="AF83" s="110">
        <v>0</v>
      </c>
      <c r="AG83" s="110">
        <v>0</v>
      </c>
      <c r="AH83" s="110"/>
      <c r="AI83" s="109">
        <v>0</v>
      </c>
      <c r="AJ83" s="110">
        <v>0</v>
      </c>
      <c r="AK83" s="110">
        <v>0</v>
      </c>
      <c r="AL83" s="110">
        <v>0</v>
      </c>
      <c r="AM83" s="110">
        <v>0</v>
      </c>
      <c r="AN83" s="110">
        <v>0</v>
      </c>
      <c r="AO83" s="110">
        <v>0</v>
      </c>
      <c r="AP83" s="111"/>
      <c r="AQ83"/>
      <c r="AR83"/>
      <c r="AS83"/>
      <c r="AT83"/>
      <c r="AU83"/>
      <c r="AV83"/>
      <c r="AW83"/>
      <c r="AX83"/>
      <c r="AY83"/>
      <c r="AZ83"/>
      <c r="BA83"/>
      <c r="BB83"/>
      <c r="BC83"/>
      <c r="BD83"/>
      <c r="BE83"/>
      <c r="BF83"/>
      <c r="BG83"/>
      <c r="BH83"/>
      <c r="BI83"/>
      <c r="BJ83"/>
    </row>
    <row r="84" spans="2:62" x14ac:dyDescent="0.2">
      <c r="B84" s="87" t="s">
        <v>186</v>
      </c>
      <c r="C84" s="109">
        <v>0</v>
      </c>
      <c r="D84" s="110">
        <v>0</v>
      </c>
      <c r="E84" s="110">
        <v>0</v>
      </c>
      <c r="F84" s="110">
        <v>0</v>
      </c>
      <c r="G84" s="110">
        <v>0</v>
      </c>
      <c r="H84" s="110">
        <v>0</v>
      </c>
      <c r="I84" s="110">
        <v>0</v>
      </c>
      <c r="J84" s="110"/>
      <c r="K84" s="109">
        <v>0.22809802187106096</v>
      </c>
      <c r="L84" s="110">
        <v>714.74515153296966</v>
      </c>
      <c r="M84" s="110">
        <v>1.1404901093553048</v>
      </c>
      <c r="N84" s="110">
        <v>81.882005805759277</v>
      </c>
      <c r="O84" s="110">
        <v>41.093659413928521</v>
      </c>
      <c r="P84" s="110">
        <v>143.47661457557729</v>
      </c>
      <c r="Q84" s="110">
        <v>0.24634586362074584</v>
      </c>
      <c r="R84" s="110"/>
      <c r="S84" s="109">
        <v>0</v>
      </c>
      <c r="T84" s="110">
        <v>0</v>
      </c>
      <c r="U84" s="110">
        <v>0</v>
      </c>
      <c r="V84" s="110">
        <v>0</v>
      </c>
      <c r="W84" s="110">
        <v>0</v>
      </c>
      <c r="X84" s="110">
        <v>0</v>
      </c>
      <c r="Y84" s="110">
        <v>0</v>
      </c>
      <c r="Z84" s="110"/>
      <c r="AA84" s="109">
        <v>0</v>
      </c>
      <c r="AB84" s="110">
        <v>0</v>
      </c>
      <c r="AC84" s="110">
        <v>0</v>
      </c>
      <c r="AD84" s="110">
        <v>0</v>
      </c>
      <c r="AE84" s="110">
        <v>0</v>
      </c>
      <c r="AF84" s="110">
        <v>0</v>
      </c>
      <c r="AG84" s="110">
        <v>0</v>
      </c>
      <c r="AH84" s="110"/>
      <c r="AI84" s="109">
        <v>0</v>
      </c>
      <c r="AJ84" s="110">
        <v>0</v>
      </c>
      <c r="AK84" s="110">
        <v>0</v>
      </c>
      <c r="AL84" s="110">
        <v>0</v>
      </c>
      <c r="AM84" s="110">
        <v>0</v>
      </c>
      <c r="AN84" s="110">
        <v>0</v>
      </c>
      <c r="AO84" s="110">
        <v>0</v>
      </c>
      <c r="AP84" s="111"/>
      <c r="AQ84"/>
      <c r="AR84"/>
      <c r="AS84"/>
      <c r="AT84"/>
      <c r="AU84"/>
      <c r="AV84"/>
      <c r="AW84"/>
      <c r="AX84"/>
      <c r="AY84"/>
      <c r="AZ84"/>
      <c r="BA84"/>
      <c r="BB84"/>
      <c r="BC84"/>
      <c r="BD84"/>
      <c r="BE84"/>
      <c r="BF84"/>
      <c r="BG84"/>
      <c r="BH84"/>
      <c r="BI84"/>
      <c r="BJ84"/>
    </row>
    <row r="85" spans="2:62" x14ac:dyDescent="0.2">
      <c r="B85" s="87" t="s">
        <v>190</v>
      </c>
      <c r="C85" s="109">
        <v>0</v>
      </c>
      <c r="D85" s="110">
        <v>0</v>
      </c>
      <c r="E85" s="110">
        <v>0</v>
      </c>
      <c r="F85" s="110">
        <v>0</v>
      </c>
      <c r="G85" s="110">
        <v>0</v>
      </c>
      <c r="H85" s="110">
        <v>0</v>
      </c>
      <c r="I85" s="110">
        <v>0</v>
      </c>
      <c r="J85" s="110"/>
      <c r="K85" s="109">
        <v>0.10534434679270288</v>
      </c>
      <c r="L85" s="110">
        <v>2837.8359978003182</v>
      </c>
      <c r="M85" s="110">
        <v>7.0279058504840037</v>
      </c>
      <c r="N85" s="110">
        <v>205.59682510638356</v>
      </c>
      <c r="O85" s="110">
        <v>103.01509257765517</v>
      </c>
      <c r="P85" s="110">
        <v>242.68221493598875</v>
      </c>
      <c r="Q85" s="110">
        <v>0.44797631935266757</v>
      </c>
      <c r="R85" s="110"/>
      <c r="S85" s="109">
        <v>0</v>
      </c>
      <c r="T85" s="110">
        <v>0</v>
      </c>
      <c r="U85" s="110">
        <v>0</v>
      </c>
      <c r="V85" s="110">
        <v>0</v>
      </c>
      <c r="W85" s="110">
        <v>0</v>
      </c>
      <c r="X85" s="110">
        <v>0</v>
      </c>
      <c r="Y85" s="110">
        <v>0</v>
      </c>
      <c r="Z85" s="110"/>
      <c r="AA85" s="109">
        <v>0</v>
      </c>
      <c r="AB85" s="110">
        <v>0</v>
      </c>
      <c r="AC85" s="110">
        <v>0</v>
      </c>
      <c r="AD85" s="110">
        <v>0</v>
      </c>
      <c r="AE85" s="110">
        <v>0</v>
      </c>
      <c r="AF85" s="110">
        <v>0</v>
      </c>
      <c r="AG85" s="110">
        <v>0</v>
      </c>
      <c r="AH85" s="110"/>
      <c r="AI85" s="109">
        <v>0</v>
      </c>
      <c r="AJ85" s="110">
        <v>0</v>
      </c>
      <c r="AK85" s="110">
        <v>0</v>
      </c>
      <c r="AL85" s="110">
        <v>0</v>
      </c>
      <c r="AM85" s="110">
        <v>0</v>
      </c>
      <c r="AN85" s="110">
        <v>0</v>
      </c>
      <c r="AO85" s="110">
        <v>0</v>
      </c>
      <c r="AP85" s="111"/>
      <c r="AQ85"/>
      <c r="AR85"/>
      <c r="AS85"/>
      <c r="AT85"/>
      <c r="AU85"/>
      <c r="AV85"/>
      <c r="AW85"/>
      <c r="AX85"/>
      <c r="AY85"/>
      <c r="AZ85"/>
      <c r="BA85"/>
      <c r="BB85"/>
      <c r="BC85"/>
      <c r="BD85"/>
      <c r="BE85"/>
      <c r="BF85"/>
      <c r="BG85"/>
      <c r="BH85"/>
      <c r="BI85"/>
      <c r="BJ85"/>
    </row>
    <row r="86" spans="2:62" x14ac:dyDescent="0.2">
      <c r="B86" s="87" t="s">
        <v>188</v>
      </c>
      <c r="C86" s="109">
        <v>0</v>
      </c>
      <c r="D86" s="110">
        <v>0</v>
      </c>
      <c r="E86" s="110">
        <v>0</v>
      </c>
      <c r="F86" s="110">
        <v>0</v>
      </c>
      <c r="G86" s="110">
        <v>0</v>
      </c>
      <c r="H86" s="110">
        <v>0</v>
      </c>
      <c r="I86" s="110">
        <v>0</v>
      </c>
      <c r="J86" s="110"/>
      <c r="K86" s="109">
        <v>0</v>
      </c>
      <c r="L86" s="110">
        <v>15280.619746300641</v>
      </c>
      <c r="M86" s="110">
        <v>9.1445958984444289</v>
      </c>
      <c r="N86" s="110">
        <v>2112.4016525406628</v>
      </c>
      <c r="O86" s="110">
        <v>201.18110976577748</v>
      </c>
      <c r="P86" s="110">
        <v>1792.3407960951079</v>
      </c>
      <c r="Q86" s="110">
        <v>0</v>
      </c>
      <c r="R86" s="110"/>
      <c r="S86" s="109">
        <v>0</v>
      </c>
      <c r="T86" s="110">
        <v>0</v>
      </c>
      <c r="U86" s="110">
        <v>0</v>
      </c>
      <c r="V86" s="110">
        <v>0</v>
      </c>
      <c r="W86" s="110">
        <v>0</v>
      </c>
      <c r="X86" s="110">
        <v>0</v>
      </c>
      <c r="Y86" s="110">
        <v>0</v>
      </c>
      <c r="Z86" s="110"/>
      <c r="AA86" s="109">
        <v>0</v>
      </c>
      <c r="AB86" s="110">
        <v>0</v>
      </c>
      <c r="AC86" s="110">
        <v>0</v>
      </c>
      <c r="AD86" s="110">
        <v>0</v>
      </c>
      <c r="AE86" s="110">
        <v>0</v>
      </c>
      <c r="AF86" s="110">
        <v>0</v>
      </c>
      <c r="AG86" s="110">
        <v>0</v>
      </c>
      <c r="AH86" s="110"/>
      <c r="AI86" s="109">
        <v>0</v>
      </c>
      <c r="AJ86" s="110">
        <v>0</v>
      </c>
      <c r="AK86" s="110">
        <v>0</v>
      </c>
      <c r="AL86" s="110">
        <v>0</v>
      </c>
      <c r="AM86" s="110">
        <v>0</v>
      </c>
      <c r="AN86" s="110">
        <v>0</v>
      </c>
      <c r="AO86" s="110">
        <v>0</v>
      </c>
      <c r="AP86" s="111"/>
      <c r="AQ86"/>
      <c r="AR86"/>
      <c r="AS86"/>
      <c r="AT86"/>
      <c r="AU86"/>
      <c r="AV86"/>
      <c r="AW86"/>
      <c r="AX86"/>
      <c r="AY86"/>
      <c r="AZ86"/>
      <c r="BA86"/>
      <c r="BB86"/>
      <c r="BC86"/>
      <c r="BD86"/>
      <c r="BE86"/>
      <c r="BF86"/>
      <c r="BG86"/>
      <c r="BH86"/>
      <c r="BI86"/>
      <c r="BJ86"/>
    </row>
    <row r="87" spans="2:62" x14ac:dyDescent="0.2">
      <c r="B87" s="87" t="s">
        <v>189</v>
      </c>
      <c r="C87" s="109">
        <v>0</v>
      </c>
      <c r="D87" s="110">
        <v>0</v>
      </c>
      <c r="E87" s="110">
        <v>0</v>
      </c>
      <c r="F87" s="110">
        <v>0</v>
      </c>
      <c r="G87" s="110">
        <v>0</v>
      </c>
      <c r="H87" s="110">
        <v>0</v>
      </c>
      <c r="I87" s="110">
        <v>0</v>
      </c>
      <c r="J87" s="110"/>
      <c r="K87" s="109">
        <v>0</v>
      </c>
      <c r="L87" s="110">
        <v>2019.9968083332381</v>
      </c>
      <c r="M87" s="110">
        <v>1.2088550618391609</v>
      </c>
      <c r="N87" s="110">
        <v>279.24551928484618</v>
      </c>
      <c r="O87" s="110">
        <v>26.594811360461545</v>
      </c>
      <c r="P87" s="110">
        <v>236.93559212047555</v>
      </c>
      <c r="Q87" s="110">
        <v>0</v>
      </c>
      <c r="R87" s="110"/>
      <c r="S87" s="109">
        <v>0</v>
      </c>
      <c r="T87" s="110">
        <v>0</v>
      </c>
      <c r="U87" s="110">
        <v>0</v>
      </c>
      <c r="V87" s="110">
        <v>0</v>
      </c>
      <c r="W87" s="110">
        <v>0</v>
      </c>
      <c r="X87" s="110">
        <v>0</v>
      </c>
      <c r="Y87" s="110">
        <v>0</v>
      </c>
      <c r="Z87" s="110"/>
      <c r="AA87" s="109">
        <v>0</v>
      </c>
      <c r="AB87" s="110">
        <v>0</v>
      </c>
      <c r="AC87" s="110">
        <v>0</v>
      </c>
      <c r="AD87" s="110">
        <v>0</v>
      </c>
      <c r="AE87" s="110">
        <v>0</v>
      </c>
      <c r="AF87" s="110">
        <v>0</v>
      </c>
      <c r="AG87" s="110">
        <v>0</v>
      </c>
      <c r="AH87" s="110"/>
      <c r="AI87" s="109">
        <v>0</v>
      </c>
      <c r="AJ87" s="110">
        <v>0</v>
      </c>
      <c r="AK87" s="110">
        <v>0</v>
      </c>
      <c r="AL87" s="110">
        <v>0</v>
      </c>
      <c r="AM87" s="110">
        <v>0</v>
      </c>
      <c r="AN87" s="110">
        <v>0</v>
      </c>
      <c r="AO87" s="110">
        <v>0</v>
      </c>
      <c r="AP87" s="111"/>
      <c r="AQ87"/>
      <c r="AR87"/>
      <c r="AS87"/>
      <c r="AT87"/>
      <c r="AU87"/>
      <c r="AV87"/>
      <c r="AW87"/>
      <c r="AX87"/>
      <c r="AY87"/>
      <c r="AZ87"/>
      <c r="BA87"/>
      <c r="BB87"/>
      <c r="BC87"/>
      <c r="BD87"/>
      <c r="BE87"/>
      <c r="BF87"/>
      <c r="BG87"/>
      <c r="BH87"/>
      <c r="BI87"/>
      <c r="BJ87"/>
    </row>
    <row r="88" spans="2:62" x14ac:dyDescent="0.2">
      <c r="B88" s="87" t="s">
        <v>417</v>
      </c>
      <c r="C88" s="109">
        <v>2.3837572168239854E-2</v>
      </c>
      <c r="D88" s="110">
        <v>74.695032389179588</v>
      </c>
      <c r="E88" s="110">
        <v>0.11918786084119927</v>
      </c>
      <c r="F88" s="110">
        <v>8.5815259805663473</v>
      </c>
      <c r="G88" s="110">
        <v>5.2561846630968878</v>
      </c>
      <c r="H88" s="110">
        <v>21.847134892191825</v>
      </c>
      <c r="I88" s="110">
        <v>0.32180722427123803</v>
      </c>
      <c r="J88" s="110"/>
      <c r="K88" s="109">
        <v>2.2643256233111225E-3</v>
      </c>
      <c r="L88" s="110">
        <v>7.0952643406454028</v>
      </c>
      <c r="M88" s="110">
        <v>1.1321628116555613E-2</v>
      </c>
      <c r="N88" s="110">
        <v>0.81515722439200411</v>
      </c>
      <c r="O88" s="110">
        <v>0.49928379994010247</v>
      </c>
      <c r="P88" s="110">
        <v>2.0752544337646435</v>
      </c>
      <c r="Q88" s="110">
        <v>3.0568395914700151E-2</v>
      </c>
      <c r="R88" s="110"/>
      <c r="S88" s="109">
        <v>9.8081356739454541E-3</v>
      </c>
      <c r="T88" s="110">
        <v>30.73379313430808</v>
      </c>
      <c r="U88" s="110">
        <v>4.9040678369727267E-2</v>
      </c>
      <c r="V88" s="110">
        <v>3.5309288426203631</v>
      </c>
      <c r="W88" s="110">
        <v>2.1626939161049727</v>
      </c>
      <c r="X88" s="110">
        <v>8.9891563451710077</v>
      </c>
      <c r="Y88" s="110">
        <v>0.13240983159826361</v>
      </c>
      <c r="Z88" s="110"/>
      <c r="AA88" s="109">
        <v>6.3919772021883952E-4</v>
      </c>
      <c r="AB88" s="110">
        <v>2.0029260563057334</v>
      </c>
      <c r="AC88" s="110">
        <v>3.1959886010941973E-3</v>
      </c>
      <c r="AD88" s="110">
        <v>0.23011117927878222</v>
      </c>
      <c r="AE88" s="110">
        <v>0.14094309730825411</v>
      </c>
      <c r="AF88" s="110">
        <v>0.5858247105805664</v>
      </c>
      <c r="AG88" s="110">
        <v>8.6291692229543328E-3</v>
      </c>
      <c r="AH88" s="110"/>
      <c r="AI88" s="109">
        <v>1.9575556992609058E-3</v>
      </c>
      <c r="AJ88" s="110">
        <v>6.1340007836340487</v>
      </c>
      <c r="AK88" s="110">
        <v>9.7877784963045292E-3</v>
      </c>
      <c r="AL88" s="110">
        <v>0.70472005173392605</v>
      </c>
      <c r="AM88" s="110">
        <v>0.43164103168702972</v>
      </c>
      <c r="AN88" s="110">
        <v>1.7940997983726201</v>
      </c>
      <c r="AO88" s="110">
        <v>2.6427001940022225E-2</v>
      </c>
      <c r="AP88" s="111"/>
      <c r="AQ88"/>
      <c r="AR88"/>
      <c r="AS88"/>
      <c r="AT88"/>
      <c r="AU88"/>
      <c r="AV88"/>
      <c r="AW88"/>
      <c r="AX88"/>
      <c r="AY88"/>
      <c r="AZ88"/>
      <c r="BA88"/>
      <c r="BB88"/>
      <c r="BC88"/>
      <c r="BD88"/>
      <c r="BE88"/>
      <c r="BF88"/>
      <c r="BG88"/>
      <c r="BH88"/>
      <c r="BI88"/>
      <c r="BJ88"/>
    </row>
    <row r="89" spans="2:62" x14ac:dyDescent="0.2">
      <c r="B89" s="87" t="s">
        <v>384</v>
      </c>
      <c r="C89" s="109"/>
      <c r="D89" s="110">
        <v>6.83</v>
      </c>
      <c r="E89" s="110"/>
      <c r="F89" s="110">
        <v>3.9</v>
      </c>
      <c r="G89" s="110"/>
      <c r="H89" s="110">
        <v>15.469999999999999</v>
      </c>
      <c r="I89" s="110"/>
      <c r="J89" s="110"/>
      <c r="K89" s="109"/>
      <c r="L89" s="110">
        <v>0.78</v>
      </c>
      <c r="M89" s="110"/>
      <c r="N89" s="110">
        <v>0</v>
      </c>
      <c r="O89" s="110"/>
      <c r="P89" s="110">
        <v>6.1899999999999995</v>
      </c>
      <c r="Q89" s="110"/>
      <c r="R89" s="110"/>
      <c r="S89" s="109"/>
      <c r="T89" s="110">
        <v>20.009999999999998</v>
      </c>
      <c r="U89" s="110"/>
      <c r="V89" s="110">
        <v>21.4</v>
      </c>
      <c r="W89" s="110"/>
      <c r="X89" s="110">
        <v>36.301499</v>
      </c>
      <c r="Y89" s="110"/>
      <c r="Z89" s="110"/>
      <c r="AA89" s="109"/>
      <c r="AB89" s="110">
        <v>0.02</v>
      </c>
      <c r="AC89" s="110"/>
      <c r="AD89" s="110">
        <v>0</v>
      </c>
      <c r="AE89" s="110"/>
      <c r="AF89" s="110">
        <v>1.5009999999999999</v>
      </c>
      <c r="AG89" s="110"/>
      <c r="AH89" s="110"/>
      <c r="AI89" s="109"/>
      <c r="AJ89" s="110">
        <v>0.11</v>
      </c>
      <c r="AK89" s="110"/>
      <c r="AL89" s="110">
        <v>0</v>
      </c>
      <c r="AM89" s="110"/>
      <c r="AN89" s="110">
        <v>0.23499999999999999</v>
      </c>
      <c r="AO89" s="110"/>
      <c r="AP89" s="111"/>
      <c r="AQ89"/>
      <c r="AR89"/>
      <c r="AS89"/>
      <c r="AT89"/>
      <c r="AU89"/>
      <c r="AV89"/>
      <c r="AW89"/>
      <c r="AX89"/>
      <c r="AY89"/>
      <c r="AZ89"/>
      <c r="BA89"/>
      <c r="BB89"/>
      <c r="BC89"/>
      <c r="BD89"/>
      <c r="BE89"/>
      <c r="BF89"/>
      <c r="BG89"/>
      <c r="BH89"/>
      <c r="BI89"/>
      <c r="BJ89"/>
    </row>
    <row r="90" spans="2:62" x14ac:dyDescent="0.2">
      <c r="B90" s="87" t="s">
        <v>37</v>
      </c>
      <c r="C90" s="109"/>
      <c r="D90" s="110">
        <v>0</v>
      </c>
      <c r="E90" s="110"/>
      <c r="F90" s="110">
        <v>0</v>
      </c>
      <c r="G90" s="110">
        <v>0</v>
      </c>
      <c r="H90" s="110">
        <v>0</v>
      </c>
      <c r="I90" s="110"/>
      <c r="J90" s="110"/>
      <c r="K90" s="109"/>
      <c r="L90" s="110">
        <v>26.040000000000003</v>
      </c>
      <c r="M90" s="110"/>
      <c r="N90" s="110">
        <v>0</v>
      </c>
      <c r="O90" s="110">
        <v>75.734786999999997</v>
      </c>
      <c r="P90" s="110">
        <v>60.1</v>
      </c>
      <c r="Q90" s="110"/>
      <c r="R90" s="110"/>
      <c r="S90" s="109"/>
      <c r="T90" s="110">
        <v>0</v>
      </c>
      <c r="U90" s="110"/>
      <c r="V90" s="110">
        <v>0</v>
      </c>
      <c r="W90" s="110">
        <v>0</v>
      </c>
      <c r="X90" s="110">
        <v>0</v>
      </c>
      <c r="Y90" s="110"/>
      <c r="Z90" s="110"/>
      <c r="AA90" s="109"/>
      <c r="AB90" s="110">
        <v>0</v>
      </c>
      <c r="AC90" s="110"/>
      <c r="AD90" s="110">
        <v>0</v>
      </c>
      <c r="AE90" s="110">
        <v>0</v>
      </c>
      <c r="AF90" s="110">
        <v>0</v>
      </c>
      <c r="AG90" s="110"/>
      <c r="AH90" s="110"/>
      <c r="AI90" s="109"/>
      <c r="AJ90" s="110">
        <v>0</v>
      </c>
      <c r="AK90" s="110"/>
      <c r="AL90" s="110">
        <v>0.94499999999999995</v>
      </c>
      <c r="AM90" s="110">
        <v>0</v>
      </c>
      <c r="AN90" s="110">
        <v>0</v>
      </c>
      <c r="AO90" s="110"/>
      <c r="AP90" s="111"/>
      <c r="AQ90"/>
      <c r="AR90"/>
      <c r="AS90"/>
      <c r="AT90"/>
      <c r="AU90"/>
      <c r="AV90"/>
      <c r="AW90"/>
      <c r="AX90"/>
      <c r="AY90"/>
      <c r="AZ90"/>
      <c r="BA90"/>
      <c r="BB90"/>
      <c r="BC90"/>
      <c r="BD90"/>
      <c r="BE90"/>
      <c r="BF90"/>
      <c r="BG90"/>
      <c r="BH90"/>
      <c r="BI90"/>
      <c r="BJ90"/>
    </row>
    <row r="91" spans="2:62" x14ac:dyDescent="0.2">
      <c r="B91" s="87" t="s">
        <v>381</v>
      </c>
      <c r="C91" s="109"/>
      <c r="D91" s="110">
        <v>0</v>
      </c>
      <c r="E91" s="110"/>
      <c r="F91" s="110">
        <v>0</v>
      </c>
      <c r="G91" s="110"/>
      <c r="H91" s="110">
        <v>0</v>
      </c>
      <c r="I91" s="110"/>
      <c r="J91" s="110"/>
      <c r="K91" s="109"/>
      <c r="L91" s="110">
        <v>89.575806999999998</v>
      </c>
      <c r="M91" s="110"/>
      <c r="N91" s="110">
        <v>0.08</v>
      </c>
      <c r="O91" s="110"/>
      <c r="P91" s="110">
        <v>127.58999900000001</v>
      </c>
      <c r="Q91" s="110"/>
      <c r="R91" s="110"/>
      <c r="S91" s="109"/>
      <c r="T91" s="110">
        <v>0</v>
      </c>
      <c r="U91" s="110"/>
      <c r="V91" s="110">
        <v>0</v>
      </c>
      <c r="W91" s="110"/>
      <c r="X91" s="110">
        <v>0</v>
      </c>
      <c r="Y91" s="110"/>
      <c r="Z91" s="110"/>
      <c r="AA91" s="109"/>
      <c r="AB91" s="110">
        <v>0</v>
      </c>
      <c r="AC91" s="110"/>
      <c r="AD91" s="110">
        <v>0</v>
      </c>
      <c r="AE91" s="110"/>
      <c r="AF91" s="110">
        <v>0</v>
      </c>
      <c r="AG91" s="110"/>
      <c r="AH91" s="110"/>
      <c r="AI91" s="109"/>
      <c r="AJ91" s="110">
        <v>0</v>
      </c>
      <c r="AK91" s="110"/>
      <c r="AL91" s="110">
        <v>0</v>
      </c>
      <c r="AM91" s="110"/>
      <c r="AN91" s="110">
        <v>0</v>
      </c>
      <c r="AO91" s="110"/>
      <c r="AP91" s="111"/>
      <c r="AQ91"/>
      <c r="AR91"/>
      <c r="AS91"/>
      <c r="AT91"/>
      <c r="AU91"/>
      <c r="AV91"/>
      <c r="AW91"/>
      <c r="AX91"/>
      <c r="AY91"/>
      <c r="AZ91"/>
      <c r="BA91"/>
      <c r="BB91"/>
      <c r="BC91"/>
      <c r="BD91"/>
      <c r="BE91"/>
      <c r="BF91"/>
      <c r="BG91"/>
      <c r="BH91"/>
      <c r="BI91"/>
      <c r="BJ91"/>
    </row>
    <row r="92" spans="2:62" x14ac:dyDescent="0.2">
      <c r="B92" s="87" t="s">
        <v>39</v>
      </c>
      <c r="C92" s="109"/>
      <c r="D92" s="110"/>
      <c r="E92" s="110"/>
      <c r="F92" s="110">
        <v>0</v>
      </c>
      <c r="G92" s="110"/>
      <c r="H92" s="110"/>
      <c r="I92" s="110"/>
      <c r="J92" s="110"/>
      <c r="K92" s="109"/>
      <c r="L92" s="110"/>
      <c r="M92" s="110"/>
      <c r="N92" s="110">
        <v>4.8</v>
      </c>
      <c r="O92" s="110"/>
      <c r="P92" s="110"/>
      <c r="Q92" s="110"/>
      <c r="R92" s="110"/>
      <c r="S92" s="109"/>
      <c r="T92" s="110"/>
      <c r="U92" s="110"/>
      <c r="V92" s="110">
        <v>0</v>
      </c>
      <c r="W92" s="110"/>
      <c r="X92" s="110"/>
      <c r="Y92" s="110"/>
      <c r="Z92" s="110"/>
      <c r="AA92" s="109"/>
      <c r="AB92" s="110"/>
      <c r="AC92" s="110"/>
      <c r="AD92" s="110">
        <v>0</v>
      </c>
      <c r="AE92" s="110"/>
      <c r="AF92" s="110"/>
      <c r="AG92" s="110"/>
      <c r="AH92" s="110"/>
      <c r="AI92" s="109"/>
      <c r="AJ92" s="110"/>
      <c r="AK92" s="110"/>
      <c r="AL92" s="110">
        <v>0</v>
      </c>
      <c r="AM92" s="110"/>
      <c r="AN92" s="110"/>
      <c r="AO92" s="110"/>
      <c r="AP92" s="111"/>
      <c r="AQ92"/>
      <c r="AR92"/>
      <c r="AS92"/>
      <c r="AT92"/>
      <c r="AU92"/>
      <c r="AV92"/>
      <c r="AW92"/>
      <c r="AX92"/>
      <c r="AY92"/>
      <c r="AZ92"/>
      <c r="BA92"/>
      <c r="BB92"/>
      <c r="BC92"/>
      <c r="BD92"/>
      <c r="BE92"/>
      <c r="BF92"/>
      <c r="BG92"/>
      <c r="BH92"/>
      <c r="BI92"/>
      <c r="BJ92"/>
    </row>
    <row r="93" spans="2:62" x14ac:dyDescent="0.2">
      <c r="B93" s="87" t="s">
        <v>38</v>
      </c>
      <c r="C93" s="109"/>
      <c r="D93" s="110">
        <v>4.6100000000000003</v>
      </c>
      <c r="E93" s="110">
        <v>0</v>
      </c>
      <c r="F93" s="110">
        <v>45.52</v>
      </c>
      <c r="G93" s="110"/>
      <c r="H93" s="110">
        <v>3.0784000000000002</v>
      </c>
      <c r="I93" s="110"/>
      <c r="J93" s="110"/>
      <c r="K93" s="109"/>
      <c r="L93" s="110">
        <v>19.0794</v>
      </c>
      <c r="M93" s="110">
        <v>1.706</v>
      </c>
      <c r="N93" s="110">
        <v>6.89</v>
      </c>
      <c r="O93" s="110"/>
      <c r="P93" s="110">
        <v>38.5</v>
      </c>
      <c r="Q93" s="110"/>
      <c r="R93" s="110"/>
      <c r="S93" s="109"/>
      <c r="T93" s="110">
        <v>3.87</v>
      </c>
      <c r="U93" s="110">
        <v>0</v>
      </c>
      <c r="V93" s="110">
        <v>47.440000000000005</v>
      </c>
      <c r="W93" s="110"/>
      <c r="X93" s="110">
        <v>8.956999999999999</v>
      </c>
      <c r="Y93" s="110"/>
      <c r="Z93" s="110"/>
      <c r="AA93" s="109"/>
      <c r="AB93" s="110">
        <v>0.03</v>
      </c>
      <c r="AC93" s="110">
        <v>0</v>
      </c>
      <c r="AD93" s="110">
        <v>3.32</v>
      </c>
      <c r="AE93" s="110"/>
      <c r="AF93" s="110">
        <v>12</v>
      </c>
      <c r="AG93" s="110"/>
      <c r="AH93" s="110"/>
      <c r="AI93" s="109"/>
      <c r="AJ93" s="110">
        <v>0.35</v>
      </c>
      <c r="AK93" s="110">
        <v>0</v>
      </c>
      <c r="AL93" s="110">
        <v>3.31</v>
      </c>
      <c r="AM93" s="110"/>
      <c r="AN93" s="110">
        <v>0</v>
      </c>
      <c r="AO93" s="110"/>
      <c r="AP93" s="111"/>
      <c r="AQ93"/>
      <c r="AR93"/>
      <c r="AS93"/>
      <c r="AT93"/>
      <c r="AU93"/>
      <c r="AV93"/>
      <c r="AW93"/>
      <c r="AX93"/>
      <c r="AY93"/>
      <c r="AZ93"/>
      <c r="BA93"/>
      <c r="BB93"/>
      <c r="BC93"/>
      <c r="BD93"/>
      <c r="BE93"/>
      <c r="BF93"/>
      <c r="BG93"/>
      <c r="BH93"/>
      <c r="BI93"/>
      <c r="BJ93"/>
    </row>
    <row r="94" spans="2:62" x14ac:dyDescent="0.2">
      <c r="B94" s="87" t="s">
        <v>387</v>
      </c>
      <c r="C94" s="109"/>
      <c r="D94" s="110">
        <v>0.2</v>
      </c>
      <c r="E94" s="110"/>
      <c r="F94" s="110"/>
      <c r="G94" s="110"/>
      <c r="H94" s="110">
        <v>0</v>
      </c>
      <c r="I94" s="110"/>
      <c r="J94" s="110"/>
      <c r="K94" s="109"/>
      <c r="L94" s="110">
        <v>0.4</v>
      </c>
      <c r="M94" s="110"/>
      <c r="N94" s="110"/>
      <c r="O94" s="110"/>
      <c r="P94" s="110">
        <v>0.6</v>
      </c>
      <c r="Q94" s="110"/>
      <c r="R94" s="110"/>
      <c r="S94" s="109"/>
      <c r="T94" s="110">
        <v>0.9</v>
      </c>
      <c r="U94" s="110"/>
      <c r="V94" s="110"/>
      <c r="W94" s="110"/>
      <c r="X94" s="110">
        <v>0</v>
      </c>
      <c r="Y94" s="110"/>
      <c r="Z94" s="110"/>
      <c r="AA94" s="109"/>
      <c r="AB94" s="110">
        <v>7.0000000000000007E-2</v>
      </c>
      <c r="AC94" s="110"/>
      <c r="AD94" s="110"/>
      <c r="AE94" s="110"/>
      <c r="AF94" s="110">
        <v>0.2</v>
      </c>
      <c r="AG94" s="110"/>
      <c r="AH94" s="110"/>
      <c r="AI94" s="109"/>
      <c r="AJ94" s="110">
        <v>7.0000000000000007E-2</v>
      </c>
      <c r="AK94" s="110"/>
      <c r="AL94" s="110"/>
      <c r="AM94" s="110"/>
      <c r="AN94" s="110">
        <v>0</v>
      </c>
      <c r="AO94" s="110"/>
      <c r="AP94" s="111"/>
      <c r="AQ94"/>
      <c r="AR94"/>
      <c r="AS94"/>
      <c r="AT94"/>
      <c r="AU94"/>
      <c r="AV94"/>
      <c r="AW94"/>
      <c r="AX94"/>
      <c r="AY94"/>
      <c r="AZ94"/>
      <c r="BA94"/>
      <c r="BB94"/>
      <c r="BC94"/>
      <c r="BD94"/>
      <c r="BE94"/>
      <c r="BF94"/>
      <c r="BG94"/>
      <c r="BH94"/>
      <c r="BI94"/>
      <c r="BJ94"/>
    </row>
    <row r="95" spans="2:62" x14ac:dyDescent="0.2">
      <c r="B95" s="87" t="s">
        <v>382</v>
      </c>
      <c r="C95" s="109"/>
      <c r="D95" s="110">
        <v>2.8</v>
      </c>
      <c r="E95" s="110"/>
      <c r="F95" s="110">
        <v>0</v>
      </c>
      <c r="G95" s="110">
        <v>0</v>
      </c>
      <c r="H95" s="110">
        <v>51.200007999999997</v>
      </c>
      <c r="I95" s="110"/>
      <c r="J95" s="110"/>
      <c r="K95" s="109"/>
      <c r="L95" s="110">
        <v>36.752048000000002</v>
      </c>
      <c r="M95" s="110"/>
      <c r="N95" s="110">
        <v>37.5</v>
      </c>
      <c r="O95" s="110">
        <v>6.7302479999999996</v>
      </c>
      <c r="P95" s="110">
        <v>26.822756000000002</v>
      </c>
      <c r="Q95" s="110"/>
      <c r="R95" s="110"/>
      <c r="S95" s="109"/>
      <c r="T95" s="110">
        <v>2.4</v>
      </c>
      <c r="U95" s="110"/>
      <c r="V95" s="110">
        <v>0</v>
      </c>
      <c r="W95" s="110">
        <v>0</v>
      </c>
      <c r="X95" s="110">
        <v>39.370038000000001</v>
      </c>
      <c r="Y95" s="110"/>
      <c r="Z95" s="110"/>
      <c r="AA95" s="109"/>
      <c r="AB95" s="110">
        <v>0</v>
      </c>
      <c r="AC95" s="110"/>
      <c r="AD95" s="110">
        <v>0</v>
      </c>
      <c r="AE95" s="110">
        <v>0</v>
      </c>
      <c r="AF95" s="110">
        <v>7.88</v>
      </c>
      <c r="AG95" s="110"/>
      <c r="AH95" s="110"/>
      <c r="AI95" s="109"/>
      <c r="AJ95" s="110">
        <v>0</v>
      </c>
      <c r="AK95" s="110"/>
      <c r="AL95" s="110">
        <v>0</v>
      </c>
      <c r="AM95" s="110">
        <v>0</v>
      </c>
      <c r="AN95" s="110">
        <v>3.2940039999999997</v>
      </c>
      <c r="AO95" s="110"/>
      <c r="AP95" s="111"/>
      <c r="AQ95"/>
      <c r="AR95"/>
      <c r="AS95"/>
      <c r="AT95"/>
      <c r="AU95"/>
      <c r="AV95"/>
      <c r="AW95"/>
      <c r="AX95"/>
      <c r="AY95"/>
      <c r="AZ95"/>
      <c r="BA95"/>
      <c r="BB95"/>
      <c r="BC95"/>
      <c r="BD95"/>
      <c r="BE95"/>
      <c r="BF95"/>
      <c r="BG95"/>
      <c r="BH95"/>
      <c r="BI95"/>
      <c r="BJ95"/>
    </row>
    <row r="96" spans="2:62" x14ac:dyDescent="0.2">
      <c r="B96" s="87" t="s">
        <v>319</v>
      </c>
      <c r="C96" s="109"/>
      <c r="D96" s="110">
        <v>19.917881999999995</v>
      </c>
      <c r="E96" s="110">
        <v>0.31900000000000001</v>
      </c>
      <c r="F96" s="110">
        <v>9.7000000000000011</v>
      </c>
      <c r="G96" s="110">
        <v>9.3740000000000006</v>
      </c>
      <c r="H96" s="110">
        <v>19.432141000000001</v>
      </c>
      <c r="I96" s="110"/>
      <c r="J96" s="110">
        <v>0</v>
      </c>
      <c r="K96" s="109"/>
      <c r="L96" s="110">
        <v>1454.8593149999995</v>
      </c>
      <c r="M96" s="110">
        <v>40.615409</v>
      </c>
      <c r="N96" s="110">
        <v>138.42404599999998</v>
      </c>
      <c r="O96" s="110">
        <v>1040.0327550000004</v>
      </c>
      <c r="P96" s="110">
        <v>307.01542999999998</v>
      </c>
      <c r="Q96" s="110"/>
      <c r="R96" s="110">
        <v>24.553999999999995</v>
      </c>
      <c r="S96" s="109"/>
      <c r="T96" s="110">
        <v>31.779234999999996</v>
      </c>
      <c r="U96" s="110">
        <v>0.26800000000000002</v>
      </c>
      <c r="V96" s="110">
        <v>9.3999999999999986</v>
      </c>
      <c r="W96" s="110">
        <v>1.393</v>
      </c>
      <c r="X96" s="110">
        <v>25.551331999999999</v>
      </c>
      <c r="Y96" s="110"/>
      <c r="Z96" s="110">
        <v>0</v>
      </c>
      <c r="AA96" s="109"/>
      <c r="AB96" s="110">
        <v>1.8</v>
      </c>
      <c r="AC96" s="110">
        <v>0</v>
      </c>
      <c r="AD96" s="110">
        <v>0</v>
      </c>
      <c r="AE96" s="110">
        <v>4.0000000000000001E-3</v>
      </c>
      <c r="AF96" s="110">
        <v>7.4608000000000008E-2</v>
      </c>
      <c r="AG96" s="110"/>
      <c r="AH96" s="110">
        <v>0</v>
      </c>
      <c r="AI96" s="109"/>
      <c r="AJ96" s="110">
        <v>0.97599999999999998</v>
      </c>
      <c r="AK96" s="110">
        <v>0</v>
      </c>
      <c r="AL96" s="110">
        <v>0</v>
      </c>
      <c r="AM96" s="110">
        <v>4.1000000000000002E-2</v>
      </c>
      <c r="AN96" s="110">
        <v>1.3455400000000002</v>
      </c>
      <c r="AO96" s="110"/>
      <c r="AP96" s="111">
        <v>0</v>
      </c>
      <c r="AQ96"/>
      <c r="AR96"/>
      <c r="AS96"/>
      <c r="AT96"/>
      <c r="AU96"/>
      <c r="AV96"/>
      <c r="AW96"/>
      <c r="AX96"/>
      <c r="AY96"/>
      <c r="AZ96"/>
      <c r="BA96"/>
      <c r="BB96"/>
      <c r="BC96"/>
      <c r="BD96"/>
      <c r="BE96"/>
      <c r="BF96"/>
      <c r="BG96"/>
      <c r="BH96"/>
      <c r="BI96"/>
      <c r="BJ96"/>
    </row>
    <row r="97" spans="2:62" x14ac:dyDescent="0.2">
      <c r="B97" s="87" t="s">
        <v>322</v>
      </c>
      <c r="C97" s="109"/>
      <c r="D97" s="110">
        <v>77.599975000000015</v>
      </c>
      <c r="E97" s="110"/>
      <c r="F97" s="110">
        <v>5.74</v>
      </c>
      <c r="G97" s="110"/>
      <c r="H97" s="110">
        <v>86.039999999999992</v>
      </c>
      <c r="I97" s="110"/>
      <c r="J97" s="110"/>
      <c r="K97" s="109"/>
      <c r="L97" s="110">
        <v>20.89995</v>
      </c>
      <c r="M97" s="110"/>
      <c r="N97" s="110">
        <v>0.32</v>
      </c>
      <c r="O97" s="110"/>
      <c r="P97" s="110">
        <v>40.06</v>
      </c>
      <c r="Q97" s="110"/>
      <c r="R97" s="110"/>
      <c r="S97" s="109"/>
      <c r="T97" s="110">
        <v>68.949974999999995</v>
      </c>
      <c r="U97" s="110"/>
      <c r="V97" s="110">
        <v>4.8499999999999996</v>
      </c>
      <c r="W97" s="110"/>
      <c r="X97" s="110">
        <v>97.929999999999993</v>
      </c>
      <c r="Y97" s="110"/>
      <c r="Z97" s="110"/>
      <c r="AA97" s="109"/>
      <c r="AB97" s="110">
        <v>1.6500000000000001E-2</v>
      </c>
      <c r="AC97" s="110"/>
      <c r="AD97" s="110">
        <v>0</v>
      </c>
      <c r="AE97" s="110"/>
      <c r="AF97" s="110">
        <v>4.3189999999999999E-2</v>
      </c>
      <c r="AG97" s="110"/>
      <c r="AH97" s="110"/>
      <c r="AI97" s="109"/>
      <c r="AJ97" s="110">
        <v>0.20899999999999999</v>
      </c>
      <c r="AK97" s="110"/>
      <c r="AL97" s="110">
        <v>0.44</v>
      </c>
      <c r="AM97" s="110"/>
      <c r="AN97" s="110">
        <v>26.869999999999997</v>
      </c>
      <c r="AO97" s="110"/>
      <c r="AP97" s="111"/>
      <c r="AQ97"/>
      <c r="AR97"/>
      <c r="AS97"/>
      <c r="AT97"/>
      <c r="AU97"/>
      <c r="AV97"/>
      <c r="AW97"/>
      <c r="AX97"/>
      <c r="AY97"/>
      <c r="AZ97"/>
      <c r="BA97"/>
      <c r="BB97"/>
      <c r="BC97"/>
      <c r="BD97"/>
      <c r="BE97"/>
      <c r="BF97"/>
      <c r="BG97"/>
      <c r="BH97"/>
      <c r="BI97"/>
      <c r="BJ97"/>
    </row>
    <row r="98" spans="2:62" x14ac:dyDescent="0.2">
      <c r="B98" s="87" t="s">
        <v>320</v>
      </c>
      <c r="C98" s="109"/>
      <c r="D98" s="110">
        <v>0.16359899999999999</v>
      </c>
      <c r="E98" s="110"/>
      <c r="F98" s="110">
        <v>0</v>
      </c>
      <c r="G98" s="110">
        <v>0</v>
      </c>
      <c r="H98" s="110">
        <v>0</v>
      </c>
      <c r="I98" s="110"/>
      <c r="J98" s="110"/>
      <c r="K98" s="109"/>
      <c r="L98" s="110">
        <v>123.88599430477515</v>
      </c>
      <c r="M98" s="110"/>
      <c r="N98" s="110">
        <v>1.7</v>
      </c>
      <c r="O98" s="110">
        <v>7.3</v>
      </c>
      <c r="P98" s="110">
        <v>45.935099999999998</v>
      </c>
      <c r="Q98" s="110"/>
      <c r="R98" s="110"/>
      <c r="S98" s="109"/>
      <c r="T98" s="110">
        <v>0.41562900000000003</v>
      </c>
      <c r="U98" s="110"/>
      <c r="V98" s="110">
        <v>0</v>
      </c>
      <c r="W98" s="110">
        <v>0</v>
      </c>
      <c r="X98" s="110">
        <v>0</v>
      </c>
      <c r="Y98" s="110"/>
      <c r="Z98" s="110"/>
      <c r="AA98" s="109"/>
      <c r="AB98" s="110">
        <v>0</v>
      </c>
      <c r="AC98" s="110"/>
      <c r="AD98" s="110">
        <v>0</v>
      </c>
      <c r="AE98" s="110">
        <v>0</v>
      </c>
      <c r="AF98" s="110">
        <v>0</v>
      </c>
      <c r="AG98" s="110"/>
      <c r="AH98" s="110"/>
      <c r="AI98" s="109"/>
      <c r="AJ98" s="110">
        <v>0</v>
      </c>
      <c r="AK98" s="110"/>
      <c r="AL98" s="110">
        <v>0</v>
      </c>
      <c r="AM98" s="110">
        <v>0</v>
      </c>
      <c r="AN98" s="110">
        <v>0</v>
      </c>
      <c r="AO98" s="110"/>
      <c r="AP98" s="111"/>
      <c r="AQ98"/>
      <c r="AR98"/>
      <c r="AS98"/>
      <c r="AT98"/>
      <c r="AU98"/>
      <c r="AV98"/>
      <c r="AW98"/>
      <c r="AX98"/>
      <c r="AY98"/>
      <c r="AZ98"/>
      <c r="BA98"/>
      <c r="BB98"/>
      <c r="BC98"/>
      <c r="BD98"/>
      <c r="BE98"/>
      <c r="BF98"/>
      <c r="BG98"/>
      <c r="BH98"/>
      <c r="BI98"/>
      <c r="BJ98"/>
    </row>
    <row r="99" spans="2:62" x14ac:dyDescent="0.2">
      <c r="B99" s="87" t="s">
        <v>349</v>
      </c>
      <c r="C99" s="109">
        <v>0</v>
      </c>
      <c r="D99" s="110">
        <v>0</v>
      </c>
      <c r="E99" s="110">
        <v>0</v>
      </c>
      <c r="F99" s="110">
        <v>0</v>
      </c>
      <c r="G99" s="110">
        <v>0</v>
      </c>
      <c r="H99" s="110">
        <v>0</v>
      </c>
      <c r="I99" s="110">
        <v>0</v>
      </c>
      <c r="J99" s="110"/>
      <c r="K99" s="109">
        <v>0.31797375796632033</v>
      </c>
      <c r="L99" s="110">
        <v>996.37077058746479</v>
      </c>
      <c r="M99" s="110">
        <v>1.5898687898316015</v>
      </c>
      <c r="N99" s="110">
        <v>114.34977589607811</v>
      </c>
      <c r="O99" s="110">
        <v>65.349091817734916</v>
      </c>
      <c r="P99" s="110">
        <v>257.47273230484086</v>
      </c>
      <c r="Q99" s="110">
        <v>2.8259301870402198</v>
      </c>
      <c r="R99" s="110"/>
      <c r="S99" s="109">
        <v>0</v>
      </c>
      <c r="T99" s="110">
        <v>0</v>
      </c>
      <c r="U99" s="110">
        <v>0</v>
      </c>
      <c r="V99" s="110">
        <v>0</v>
      </c>
      <c r="W99" s="110">
        <v>0</v>
      </c>
      <c r="X99" s="110">
        <v>0</v>
      </c>
      <c r="Y99" s="110">
        <v>0</v>
      </c>
      <c r="Z99" s="110"/>
      <c r="AA99" s="109">
        <v>0</v>
      </c>
      <c r="AB99" s="110">
        <v>0</v>
      </c>
      <c r="AC99" s="110">
        <v>0</v>
      </c>
      <c r="AD99" s="110">
        <v>0</v>
      </c>
      <c r="AE99" s="110">
        <v>0</v>
      </c>
      <c r="AF99" s="110">
        <v>0</v>
      </c>
      <c r="AG99" s="110">
        <v>0</v>
      </c>
      <c r="AH99" s="110"/>
      <c r="AI99" s="109">
        <v>0</v>
      </c>
      <c r="AJ99" s="110">
        <v>0</v>
      </c>
      <c r="AK99" s="110">
        <v>0</v>
      </c>
      <c r="AL99" s="110">
        <v>0</v>
      </c>
      <c r="AM99" s="110">
        <v>0</v>
      </c>
      <c r="AN99" s="110">
        <v>0</v>
      </c>
      <c r="AO99" s="110">
        <v>0</v>
      </c>
      <c r="AP99" s="111"/>
      <c r="AQ99"/>
      <c r="AR99"/>
      <c r="AS99"/>
      <c r="AT99"/>
      <c r="AU99"/>
      <c r="AV99"/>
      <c r="AW99"/>
      <c r="AX99"/>
      <c r="AY99"/>
      <c r="AZ99"/>
      <c r="BA99"/>
      <c r="BB99"/>
      <c r="BC99"/>
      <c r="BD99"/>
      <c r="BE99"/>
      <c r="BF99"/>
      <c r="BG99"/>
      <c r="BH99"/>
      <c r="BI99"/>
      <c r="BJ99"/>
    </row>
    <row r="100" spans="2:62" x14ac:dyDescent="0.2">
      <c r="B100" s="87" t="s">
        <v>350</v>
      </c>
      <c r="C100" s="109"/>
      <c r="D100" s="110">
        <v>0</v>
      </c>
      <c r="E100" s="110"/>
      <c r="F100" s="110">
        <v>0</v>
      </c>
      <c r="G100" s="110">
        <v>0</v>
      </c>
      <c r="H100" s="110">
        <v>0</v>
      </c>
      <c r="I100" s="110"/>
      <c r="J100" s="110"/>
      <c r="K100" s="109"/>
      <c r="L100" s="110">
        <v>253.60432499999999</v>
      </c>
      <c r="M100" s="110"/>
      <c r="N100" s="110">
        <v>94.879999999999981</v>
      </c>
      <c r="O100" s="110">
        <v>52.17794</v>
      </c>
      <c r="P100" s="110">
        <v>342.05999599999996</v>
      </c>
      <c r="Q100" s="110"/>
      <c r="R100" s="110"/>
      <c r="S100" s="109"/>
      <c r="T100" s="110">
        <v>0</v>
      </c>
      <c r="U100" s="110"/>
      <c r="V100" s="110">
        <v>0</v>
      </c>
      <c r="W100" s="110">
        <v>0</v>
      </c>
      <c r="X100" s="110">
        <v>0</v>
      </c>
      <c r="Y100" s="110"/>
      <c r="Z100" s="110"/>
      <c r="AA100" s="109"/>
      <c r="AB100" s="110">
        <v>0</v>
      </c>
      <c r="AC100" s="110"/>
      <c r="AD100" s="110">
        <v>0</v>
      </c>
      <c r="AE100" s="110">
        <v>0</v>
      </c>
      <c r="AF100" s="110">
        <v>0</v>
      </c>
      <c r="AG100" s="110"/>
      <c r="AH100" s="110"/>
      <c r="AI100" s="109"/>
      <c r="AJ100" s="110">
        <v>0</v>
      </c>
      <c r="AK100" s="110"/>
      <c r="AL100" s="110">
        <v>0</v>
      </c>
      <c r="AM100" s="110">
        <v>0</v>
      </c>
      <c r="AN100" s="110">
        <v>0</v>
      </c>
      <c r="AO100" s="110"/>
      <c r="AP100" s="111"/>
      <c r="AQ100"/>
      <c r="AR100"/>
      <c r="AS100"/>
      <c r="AT100"/>
      <c r="AU100"/>
      <c r="AV100"/>
      <c r="AW100"/>
      <c r="AX100"/>
      <c r="AY100"/>
      <c r="AZ100"/>
      <c r="BA100"/>
      <c r="BB100"/>
      <c r="BC100"/>
      <c r="BD100"/>
      <c r="BE100"/>
      <c r="BF100"/>
      <c r="BG100"/>
      <c r="BH100"/>
      <c r="BI100"/>
      <c r="BJ100"/>
    </row>
    <row r="101" spans="2:62" x14ac:dyDescent="0.2">
      <c r="B101" s="87" t="s">
        <v>355</v>
      </c>
      <c r="C101" s="109">
        <v>0</v>
      </c>
      <c r="D101" s="110">
        <v>0</v>
      </c>
      <c r="E101" s="110">
        <v>0</v>
      </c>
      <c r="F101" s="110">
        <v>0</v>
      </c>
      <c r="G101" s="110">
        <v>0</v>
      </c>
      <c r="H101" s="110">
        <v>0</v>
      </c>
      <c r="I101" s="110">
        <v>0</v>
      </c>
      <c r="J101" s="110"/>
      <c r="K101" s="109">
        <v>2.0894639044446577E-4</v>
      </c>
      <c r="L101" s="110">
        <v>47.342315716241686</v>
      </c>
      <c r="M101" s="110">
        <v>5.0538908188755158E-2</v>
      </c>
      <c r="N101" s="110">
        <v>3.2252703646019678</v>
      </c>
      <c r="O101" s="110">
        <v>2.8619125916190424</v>
      </c>
      <c r="P101" s="110">
        <v>8.1481517966688042</v>
      </c>
      <c r="Q101" s="110">
        <v>2.1025230538474372E-2</v>
      </c>
      <c r="R101" s="110"/>
      <c r="S101" s="109">
        <v>0</v>
      </c>
      <c r="T101" s="110">
        <v>0</v>
      </c>
      <c r="U101" s="110">
        <v>0</v>
      </c>
      <c r="V101" s="110">
        <v>0</v>
      </c>
      <c r="W101" s="110">
        <v>0</v>
      </c>
      <c r="X101" s="110">
        <v>0</v>
      </c>
      <c r="Y101" s="110">
        <v>0</v>
      </c>
      <c r="Z101" s="110"/>
      <c r="AA101" s="109">
        <v>0</v>
      </c>
      <c r="AB101" s="110">
        <v>0</v>
      </c>
      <c r="AC101" s="110">
        <v>0</v>
      </c>
      <c r="AD101" s="110">
        <v>0</v>
      </c>
      <c r="AE101" s="110">
        <v>0</v>
      </c>
      <c r="AF101" s="110">
        <v>0</v>
      </c>
      <c r="AG101" s="110">
        <v>0</v>
      </c>
      <c r="AH101" s="110"/>
      <c r="AI101" s="109">
        <v>0</v>
      </c>
      <c r="AJ101" s="110">
        <v>0</v>
      </c>
      <c r="AK101" s="110">
        <v>0</v>
      </c>
      <c r="AL101" s="110">
        <v>0</v>
      </c>
      <c r="AM101" s="110">
        <v>0</v>
      </c>
      <c r="AN101" s="110">
        <v>0</v>
      </c>
      <c r="AO101" s="110">
        <v>0</v>
      </c>
      <c r="AP101" s="111"/>
      <c r="AQ101"/>
      <c r="AR101"/>
      <c r="AS101"/>
      <c r="AT101"/>
      <c r="AU101"/>
      <c r="AV101"/>
      <c r="AW101"/>
      <c r="AX101"/>
      <c r="AY101"/>
      <c r="AZ101"/>
      <c r="BA101"/>
      <c r="BB101"/>
      <c r="BC101"/>
      <c r="BD101"/>
      <c r="BE101"/>
      <c r="BF101"/>
      <c r="BG101"/>
      <c r="BH101"/>
      <c r="BI101"/>
      <c r="BJ101"/>
    </row>
    <row r="102" spans="2:62" x14ac:dyDescent="0.2">
      <c r="B102" s="87" t="s">
        <v>124</v>
      </c>
      <c r="C102" s="109">
        <v>0</v>
      </c>
      <c r="D102" s="110">
        <v>0</v>
      </c>
      <c r="E102" s="110">
        <v>0</v>
      </c>
      <c r="F102" s="110">
        <v>0</v>
      </c>
      <c r="G102" s="110">
        <v>0</v>
      </c>
      <c r="H102" s="110">
        <v>0</v>
      </c>
      <c r="I102" s="110">
        <v>0</v>
      </c>
      <c r="J102" s="110"/>
      <c r="K102" s="109">
        <v>0</v>
      </c>
      <c r="L102" s="110">
        <v>0</v>
      </c>
      <c r="M102" s="110">
        <v>0</v>
      </c>
      <c r="N102" s="110">
        <v>0</v>
      </c>
      <c r="O102" s="110">
        <v>0</v>
      </c>
      <c r="P102" s="110">
        <v>0</v>
      </c>
      <c r="Q102" s="110">
        <v>0</v>
      </c>
      <c r="R102" s="110"/>
      <c r="S102" s="109">
        <v>0</v>
      </c>
      <c r="T102" s="110">
        <v>0</v>
      </c>
      <c r="U102" s="110">
        <v>0</v>
      </c>
      <c r="V102" s="110">
        <v>0</v>
      </c>
      <c r="W102" s="110">
        <v>0</v>
      </c>
      <c r="X102" s="110">
        <v>0</v>
      </c>
      <c r="Y102" s="110">
        <v>0</v>
      </c>
      <c r="Z102" s="110"/>
      <c r="AA102" s="109">
        <v>0</v>
      </c>
      <c r="AB102" s="110">
        <v>0</v>
      </c>
      <c r="AC102" s="110">
        <v>0</v>
      </c>
      <c r="AD102" s="110">
        <v>0</v>
      </c>
      <c r="AE102" s="110">
        <v>0</v>
      </c>
      <c r="AF102" s="110">
        <v>0</v>
      </c>
      <c r="AG102" s="110">
        <v>0</v>
      </c>
      <c r="AH102" s="110"/>
      <c r="AI102" s="109">
        <v>0</v>
      </c>
      <c r="AJ102" s="110">
        <v>0</v>
      </c>
      <c r="AK102" s="110">
        <v>0</v>
      </c>
      <c r="AL102" s="110">
        <v>0</v>
      </c>
      <c r="AM102" s="110">
        <v>0</v>
      </c>
      <c r="AN102" s="110">
        <v>0</v>
      </c>
      <c r="AO102" s="110">
        <v>0</v>
      </c>
      <c r="AP102" s="111"/>
      <c r="AQ102"/>
      <c r="AR102"/>
      <c r="AS102"/>
      <c r="AT102"/>
      <c r="AU102"/>
      <c r="AV102"/>
      <c r="AW102"/>
      <c r="AX102"/>
      <c r="AY102"/>
      <c r="AZ102"/>
      <c r="BA102"/>
      <c r="BB102"/>
      <c r="BC102"/>
      <c r="BD102"/>
      <c r="BE102"/>
      <c r="BF102"/>
      <c r="BG102"/>
      <c r="BH102"/>
      <c r="BI102"/>
      <c r="BJ102"/>
    </row>
    <row r="103" spans="2:62" x14ac:dyDescent="0.2">
      <c r="B103" s="87" t="s">
        <v>405</v>
      </c>
      <c r="C103" s="109">
        <v>0</v>
      </c>
      <c r="D103" s="110">
        <v>0</v>
      </c>
      <c r="E103" s="110">
        <v>0</v>
      </c>
      <c r="F103" s="110">
        <v>0</v>
      </c>
      <c r="G103" s="110">
        <v>0</v>
      </c>
      <c r="H103" s="110">
        <v>0</v>
      </c>
      <c r="I103" s="110">
        <v>0</v>
      </c>
      <c r="J103" s="110"/>
      <c r="K103" s="109">
        <v>5.4846339709091788E-4</v>
      </c>
      <c r="L103" s="110">
        <v>124.2688483330457</v>
      </c>
      <c r="M103" s="110">
        <v>0.13265958417136575</v>
      </c>
      <c r="N103" s="110">
        <v>8.4660124395707719</v>
      </c>
      <c r="O103" s="110">
        <v>7.5122345920296656</v>
      </c>
      <c r="P103" s="110">
        <v>21.38808430673134</v>
      </c>
      <c r="Q103" s="110">
        <v>5.5189129332273615E-2</v>
      </c>
      <c r="R103" s="110"/>
      <c r="S103" s="109">
        <v>0</v>
      </c>
      <c r="T103" s="110">
        <v>0</v>
      </c>
      <c r="U103" s="110">
        <v>0</v>
      </c>
      <c r="V103" s="110">
        <v>0</v>
      </c>
      <c r="W103" s="110">
        <v>0</v>
      </c>
      <c r="X103" s="110">
        <v>0</v>
      </c>
      <c r="Y103" s="110">
        <v>0</v>
      </c>
      <c r="Z103" s="110"/>
      <c r="AA103" s="109">
        <v>0</v>
      </c>
      <c r="AB103" s="110">
        <v>0</v>
      </c>
      <c r="AC103" s="110">
        <v>0</v>
      </c>
      <c r="AD103" s="110">
        <v>0</v>
      </c>
      <c r="AE103" s="110">
        <v>0</v>
      </c>
      <c r="AF103" s="110">
        <v>0</v>
      </c>
      <c r="AG103" s="110">
        <v>0</v>
      </c>
      <c r="AH103" s="110"/>
      <c r="AI103" s="109">
        <v>0</v>
      </c>
      <c r="AJ103" s="110">
        <v>0</v>
      </c>
      <c r="AK103" s="110">
        <v>0</v>
      </c>
      <c r="AL103" s="110">
        <v>0</v>
      </c>
      <c r="AM103" s="110">
        <v>0</v>
      </c>
      <c r="AN103" s="110">
        <v>0</v>
      </c>
      <c r="AO103" s="110">
        <v>0</v>
      </c>
      <c r="AP103" s="111"/>
      <c r="AQ103"/>
      <c r="AR103"/>
      <c r="AS103"/>
      <c r="AT103"/>
      <c r="AU103"/>
      <c r="AV103"/>
      <c r="AW103"/>
      <c r="AX103"/>
      <c r="AY103"/>
      <c r="AZ103"/>
      <c r="BA103"/>
      <c r="BB103"/>
      <c r="BC103"/>
      <c r="BD103"/>
      <c r="BE103"/>
      <c r="BF103"/>
      <c r="BG103"/>
      <c r="BH103"/>
      <c r="BI103"/>
      <c r="BJ103"/>
    </row>
    <row r="104" spans="2:62" x14ac:dyDescent="0.2">
      <c r="B104" s="87" t="s">
        <v>406</v>
      </c>
      <c r="C104" s="109">
        <v>0</v>
      </c>
      <c r="D104" s="110">
        <v>0</v>
      </c>
      <c r="E104" s="110">
        <v>0</v>
      </c>
      <c r="F104" s="110">
        <v>0</v>
      </c>
      <c r="G104" s="110">
        <v>0</v>
      </c>
      <c r="H104" s="110">
        <v>0</v>
      </c>
      <c r="I104" s="110">
        <v>0</v>
      </c>
      <c r="J104" s="110"/>
      <c r="K104" s="109">
        <v>0</v>
      </c>
      <c r="L104" s="110">
        <v>0</v>
      </c>
      <c r="M104" s="110">
        <v>0</v>
      </c>
      <c r="N104" s="110">
        <v>0</v>
      </c>
      <c r="O104" s="110">
        <v>0</v>
      </c>
      <c r="P104" s="110">
        <v>0</v>
      </c>
      <c r="Q104" s="110">
        <v>0</v>
      </c>
      <c r="R104" s="110"/>
      <c r="S104" s="109">
        <v>0</v>
      </c>
      <c r="T104" s="110">
        <v>0</v>
      </c>
      <c r="U104" s="110">
        <v>0</v>
      </c>
      <c r="V104" s="110">
        <v>0</v>
      </c>
      <c r="W104" s="110">
        <v>0</v>
      </c>
      <c r="X104" s="110">
        <v>0</v>
      </c>
      <c r="Y104" s="110">
        <v>0</v>
      </c>
      <c r="Z104" s="110"/>
      <c r="AA104" s="109">
        <v>0</v>
      </c>
      <c r="AB104" s="110">
        <v>0</v>
      </c>
      <c r="AC104" s="110">
        <v>0</v>
      </c>
      <c r="AD104" s="110">
        <v>0</v>
      </c>
      <c r="AE104" s="110">
        <v>0</v>
      </c>
      <c r="AF104" s="110">
        <v>0</v>
      </c>
      <c r="AG104" s="110">
        <v>0</v>
      </c>
      <c r="AH104" s="110"/>
      <c r="AI104" s="109">
        <v>0</v>
      </c>
      <c r="AJ104" s="110">
        <v>0</v>
      </c>
      <c r="AK104" s="110">
        <v>0</v>
      </c>
      <c r="AL104" s="110">
        <v>0</v>
      </c>
      <c r="AM104" s="110">
        <v>0</v>
      </c>
      <c r="AN104" s="110">
        <v>0</v>
      </c>
      <c r="AO104" s="110">
        <v>0</v>
      </c>
      <c r="AP104" s="111"/>
      <c r="AQ104"/>
      <c r="AR104"/>
      <c r="AS104"/>
      <c r="AT104"/>
      <c r="AU104"/>
      <c r="AV104"/>
      <c r="AW104"/>
      <c r="AX104"/>
      <c r="AY104"/>
      <c r="AZ104"/>
      <c r="BA104"/>
      <c r="BB104"/>
      <c r="BC104"/>
      <c r="BD104"/>
      <c r="BE104"/>
      <c r="BF104"/>
      <c r="BG104"/>
      <c r="BH104"/>
      <c r="BI104"/>
      <c r="BJ104"/>
    </row>
    <row r="105" spans="2:62" x14ac:dyDescent="0.2">
      <c r="B105" s="87" t="s">
        <v>389</v>
      </c>
      <c r="C105" s="109"/>
      <c r="D105" s="110">
        <v>0</v>
      </c>
      <c r="E105" s="110"/>
      <c r="F105" s="110"/>
      <c r="G105" s="110"/>
      <c r="H105" s="110"/>
      <c r="I105" s="110"/>
      <c r="J105" s="110"/>
      <c r="K105" s="109"/>
      <c r="L105" s="110">
        <v>75.801833000000002</v>
      </c>
      <c r="M105" s="110"/>
      <c r="N105" s="110"/>
      <c r="O105" s="110"/>
      <c r="P105" s="110"/>
      <c r="Q105" s="110"/>
      <c r="R105" s="110"/>
      <c r="S105" s="109"/>
      <c r="T105" s="110">
        <v>0</v>
      </c>
      <c r="U105" s="110"/>
      <c r="V105" s="110"/>
      <c r="W105" s="110"/>
      <c r="X105" s="110"/>
      <c r="Y105" s="110"/>
      <c r="Z105" s="110"/>
      <c r="AA105" s="109"/>
      <c r="AB105" s="110">
        <v>0</v>
      </c>
      <c r="AC105" s="110"/>
      <c r="AD105" s="110"/>
      <c r="AE105" s="110"/>
      <c r="AF105" s="110"/>
      <c r="AG105" s="110"/>
      <c r="AH105" s="110"/>
      <c r="AI105" s="109"/>
      <c r="AJ105" s="110">
        <v>0</v>
      </c>
      <c r="AK105" s="110"/>
      <c r="AL105" s="110"/>
      <c r="AM105" s="110"/>
      <c r="AN105" s="110"/>
      <c r="AO105" s="110"/>
      <c r="AP105" s="111"/>
      <c r="AQ105"/>
      <c r="AR105"/>
      <c r="AS105"/>
      <c r="AT105"/>
      <c r="AU105"/>
      <c r="AV105"/>
      <c r="AW105"/>
      <c r="AX105"/>
      <c r="AY105"/>
      <c r="AZ105"/>
      <c r="BA105"/>
      <c r="BB105"/>
      <c r="BC105"/>
      <c r="BD105"/>
      <c r="BE105"/>
      <c r="BF105"/>
      <c r="BG105"/>
      <c r="BH105"/>
      <c r="BI105"/>
      <c r="BJ105"/>
    </row>
    <row r="106" spans="2:62" x14ac:dyDescent="0.2">
      <c r="B106" s="87" t="s">
        <v>318</v>
      </c>
      <c r="C106" s="109"/>
      <c r="D106" s="110">
        <v>0</v>
      </c>
      <c r="E106" s="110">
        <v>0</v>
      </c>
      <c r="F106" s="110"/>
      <c r="G106" s="110"/>
      <c r="H106" s="110">
        <v>0</v>
      </c>
      <c r="I106" s="110"/>
      <c r="J106" s="110"/>
      <c r="K106" s="109"/>
      <c r="L106" s="110">
        <v>3</v>
      </c>
      <c r="M106" s="110">
        <v>4.91</v>
      </c>
      <c r="N106" s="110"/>
      <c r="O106" s="110"/>
      <c r="P106" s="110">
        <v>4.9000000000000004</v>
      </c>
      <c r="Q106" s="110"/>
      <c r="R106" s="110"/>
      <c r="S106" s="109"/>
      <c r="T106" s="110">
        <v>0</v>
      </c>
      <c r="U106" s="110">
        <v>0</v>
      </c>
      <c r="V106" s="110"/>
      <c r="W106" s="110"/>
      <c r="X106" s="110">
        <v>0</v>
      </c>
      <c r="Y106" s="110"/>
      <c r="Z106" s="110"/>
      <c r="AA106" s="109"/>
      <c r="AB106" s="110">
        <v>0</v>
      </c>
      <c r="AC106" s="110">
        <v>0</v>
      </c>
      <c r="AD106" s="110"/>
      <c r="AE106" s="110"/>
      <c r="AF106" s="110">
        <v>0</v>
      </c>
      <c r="AG106" s="110"/>
      <c r="AH106" s="110"/>
      <c r="AI106" s="109"/>
      <c r="AJ106" s="110">
        <v>0</v>
      </c>
      <c r="AK106" s="110">
        <v>0</v>
      </c>
      <c r="AL106" s="110"/>
      <c r="AM106" s="110"/>
      <c r="AN106" s="110">
        <v>0</v>
      </c>
      <c r="AO106" s="110"/>
      <c r="AP106" s="111"/>
      <c r="AQ106"/>
      <c r="AR106"/>
      <c r="AS106"/>
      <c r="AT106"/>
      <c r="AU106"/>
      <c r="AV106"/>
      <c r="AW106"/>
      <c r="AX106"/>
      <c r="AY106"/>
      <c r="AZ106"/>
      <c r="BA106"/>
      <c r="BB106"/>
      <c r="BC106"/>
      <c r="BD106"/>
      <c r="BE106"/>
      <c r="BF106"/>
      <c r="BG106"/>
      <c r="BH106"/>
      <c r="BI106"/>
      <c r="BJ106"/>
    </row>
    <row r="107" spans="2:62" x14ac:dyDescent="0.2">
      <c r="B107" s="87" t="s">
        <v>386</v>
      </c>
      <c r="C107" s="109"/>
      <c r="D107" s="110">
        <v>2.4</v>
      </c>
      <c r="E107" s="110"/>
      <c r="F107" s="110"/>
      <c r="G107" s="110"/>
      <c r="H107" s="110">
        <v>12.8</v>
      </c>
      <c r="I107" s="110"/>
      <c r="J107" s="110"/>
      <c r="K107" s="109"/>
      <c r="L107" s="110">
        <v>7.1000000000000005</v>
      </c>
      <c r="M107" s="110"/>
      <c r="N107" s="110"/>
      <c r="O107" s="110"/>
      <c r="P107" s="110">
        <v>14.260000000000002</v>
      </c>
      <c r="Q107" s="110"/>
      <c r="R107" s="110"/>
      <c r="S107" s="109"/>
      <c r="T107" s="110">
        <v>12.5</v>
      </c>
      <c r="U107" s="110"/>
      <c r="V107" s="110"/>
      <c r="W107" s="110"/>
      <c r="X107" s="110">
        <v>47.012999999999998</v>
      </c>
      <c r="Y107" s="110"/>
      <c r="Z107" s="110"/>
      <c r="AA107" s="109"/>
      <c r="AB107" s="110">
        <v>1.9186000000000002E-2</v>
      </c>
      <c r="AC107" s="110"/>
      <c r="AD107" s="110"/>
      <c r="AE107" s="110"/>
      <c r="AF107" s="110">
        <v>0.05</v>
      </c>
      <c r="AG107" s="110"/>
      <c r="AH107" s="110"/>
      <c r="AI107" s="109"/>
      <c r="AJ107" s="110">
        <v>9.6447000000000005E-2</v>
      </c>
      <c r="AK107" s="110"/>
      <c r="AL107" s="110"/>
      <c r="AM107" s="110"/>
      <c r="AN107" s="110">
        <v>0.60299999999999998</v>
      </c>
      <c r="AO107" s="110"/>
      <c r="AP107" s="111"/>
      <c r="AQ107"/>
      <c r="AR107"/>
      <c r="AS107"/>
      <c r="AT107"/>
      <c r="AU107"/>
      <c r="AV107"/>
      <c r="AW107"/>
      <c r="AX107"/>
      <c r="AY107"/>
      <c r="AZ107"/>
      <c r="BA107"/>
      <c r="BB107"/>
      <c r="BC107"/>
      <c r="BD107"/>
      <c r="BE107"/>
      <c r="BF107"/>
      <c r="BG107"/>
      <c r="BH107"/>
      <c r="BI107"/>
      <c r="BJ107"/>
    </row>
    <row r="108" spans="2:62" x14ac:dyDescent="0.2">
      <c r="B108" s="87" t="s">
        <v>376</v>
      </c>
      <c r="C108" s="109"/>
      <c r="D108" s="110"/>
      <c r="E108" s="110"/>
      <c r="F108" s="110">
        <v>0</v>
      </c>
      <c r="G108" s="110"/>
      <c r="H108" s="110"/>
      <c r="I108" s="110"/>
      <c r="J108" s="110"/>
      <c r="K108" s="109"/>
      <c r="L108" s="110"/>
      <c r="M108" s="110"/>
      <c r="N108" s="110">
        <v>0</v>
      </c>
      <c r="O108" s="110"/>
      <c r="P108" s="110"/>
      <c r="Q108" s="110"/>
      <c r="R108" s="110"/>
      <c r="S108" s="109"/>
      <c r="T108" s="110"/>
      <c r="U108" s="110"/>
      <c r="V108" s="110">
        <v>0</v>
      </c>
      <c r="W108" s="110"/>
      <c r="X108" s="110"/>
      <c r="Y108" s="110"/>
      <c r="Z108" s="110"/>
      <c r="AA108" s="109"/>
      <c r="AB108" s="110"/>
      <c r="AC108" s="110"/>
      <c r="AD108" s="110">
        <v>0</v>
      </c>
      <c r="AE108" s="110"/>
      <c r="AF108" s="110"/>
      <c r="AG108" s="110"/>
      <c r="AH108" s="110"/>
      <c r="AI108" s="109"/>
      <c r="AJ108" s="110"/>
      <c r="AK108" s="110"/>
      <c r="AL108" s="110">
        <v>0.83</v>
      </c>
      <c r="AM108" s="110"/>
      <c r="AN108" s="110"/>
      <c r="AO108" s="110"/>
      <c r="AP108" s="111"/>
      <c r="AQ108"/>
      <c r="AR108"/>
      <c r="AS108"/>
      <c r="AT108"/>
      <c r="AU108"/>
      <c r="AV108"/>
      <c r="AW108"/>
      <c r="AX108"/>
      <c r="AY108"/>
      <c r="AZ108"/>
      <c r="BA108"/>
      <c r="BB108"/>
      <c r="BC108"/>
      <c r="BD108"/>
      <c r="BE108"/>
      <c r="BF108"/>
      <c r="BG108"/>
      <c r="BH108"/>
      <c r="BI108"/>
      <c r="BJ108"/>
    </row>
    <row r="109" spans="2:62" x14ac:dyDescent="0.2">
      <c r="B109" s="87" t="s">
        <v>41</v>
      </c>
      <c r="C109" s="109"/>
      <c r="D109" s="110"/>
      <c r="E109" s="110"/>
      <c r="F109" s="110"/>
      <c r="G109" s="110">
        <v>0</v>
      </c>
      <c r="H109" s="110">
        <v>0</v>
      </c>
      <c r="I109" s="110"/>
      <c r="J109" s="110"/>
      <c r="K109" s="109"/>
      <c r="L109" s="110"/>
      <c r="M109" s="110"/>
      <c r="N109" s="110"/>
      <c r="O109" s="110">
        <v>4.5999999999999996</v>
      </c>
      <c r="P109" s="110">
        <v>1.2</v>
      </c>
      <c r="Q109" s="110"/>
      <c r="R109" s="110"/>
      <c r="S109" s="109"/>
      <c r="T109" s="110"/>
      <c r="U109" s="110"/>
      <c r="V109" s="110"/>
      <c r="W109" s="110">
        <v>0</v>
      </c>
      <c r="X109" s="110">
        <v>0</v>
      </c>
      <c r="Y109" s="110"/>
      <c r="Z109" s="110"/>
      <c r="AA109" s="109"/>
      <c r="AB109" s="110"/>
      <c r="AC109" s="110"/>
      <c r="AD109" s="110"/>
      <c r="AE109" s="110">
        <v>0</v>
      </c>
      <c r="AF109" s="110">
        <v>0</v>
      </c>
      <c r="AG109" s="110"/>
      <c r="AH109" s="110"/>
      <c r="AI109" s="109"/>
      <c r="AJ109" s="110"/>
      <c r="AK109" s="110"/>
      <c r="AL109" s="110"/>
      <c r="AM109" s="110">
        <v>0</v>
      </c>
      <c r="AN109" s="110">
        <v>0</v>
      </c>
      <c r="AO109" s="110"/>
      <c r="AP109" s="111"/>
      <c r="AQ109"/>
      <c r="AR109"/>
      <c r="AS109"/>
      <c r="AT109"/>
      <c r="AU109"/>
      <c r="AV109"/>
      <c r="AW109"/>
      <c r="AX109"/>
      <c r="AY109"/>
      <c r="AZ109"/>
      <c r="BA109"/>
      <c r="BB109"/>
      <c r="BC109"/>
      <c r="BD109"/>
      <c r="BE109"/>
      <c r="BF109"/>
      <c r="BG109"/>
      <c r="BH109"/>
      <c r="BI109"/>
      <c r="BJ109"/>
    </row>
    <row r="110" spans="2:62" x14ac:dyDescent="0.2">
      <c r="B110" s="87" t="s">
        <v>383</v>
      </c>
      <c r="C110" s="109"/>
      <c r="D110" s="110"/>
      <c r="E110" s="110"/>
      <c r="F110" s="110"/>
      <c r="G110" s="110"/>
      <c r="H110" s="110">
        <v>0</v>
      </c>
      <c r="I110" s="110"/>
      <c r="J110" s="110"/>
      <c r="K110" s="109"/>
      <c r="L110" s="110"/>
      <c r="M110" s="110"/>
      <c r="N110" s="110"/>
      <c r="O110" s="110"/>
      <c r="P110" s="110">
        <v>20.8</v>
      </c>
      <c r="Q110" s="110"/>
      <c r="R110" s="110"/>
      <c r="S110" s="109"/>
      <c r="T110" s="110"/>
      <c r="U110" s="110"/>
      <c r="V110" s="110"/>
      <c r="W110" s="110"/>
      <c r="X110" s="110">
        <v>0</v>
      </c>
      <c r="Y110" s="110"/>
      <c r="Z110" s="110"/>
      <c r="AA110" s="109"/>
      <c r="AB110" s="110"/>
      <c r="AC110" s="110"/>
      <c r="AD110" s="110"/>
      <c r="AE110" s="110"/>
      <c r="AF110" s="110">
        <v>0</v>
      </c>
      <c r="AG110" s="110"/>
      <c r="AH110" s="110"/>
      <c r="AI110" s="109"/>
      <c r="AJ110" s="110"/>
      <c r="AK110" s="110"/>
      <c r="AL110" s="110"/>
      <c r="AM110" s="110"/>
      <c r="AN110" s="110">
        <v>0</v>
      </c>
      <c r="AO110" s="110"/>
      <c r="AP110" s="111"/>
      <c r="AQ110"/>
      <c r="AR110"/>
      <c r="AS110"/>
      <c r="AT110"/>
      <c r="AU110"/>
      <c r="AV110"/>
      <c r="AW110"/>
      <c r="AX110"/>
      <c r="AY110"/>
      <c r="AZ110"/>
      <c r="BA110"/>
      <c r="BB110"/>
      <c r="BC110"/>
      <c r="BD110"/>
      <c r="BE110"/>
      <c r="BF110"/>
      <c r="BG110"/>
      <c r="BH110"/>
      <c r="BI110"/>
      <c r="BJ110"/>
    </row>
    <row r="111" spans="2:62" x14ac:dyDescent="0.2">
      <c r="B111" s="87" t="s">
        <v>388</v>
      </c>
      <c r="C111" s="109"/>
      <c r="D111" s="110">
        <v>0</v>
      </c>
      <c r="E111" s="110"/>
      <c r="F111" s="110"/>
      <c r="G111" s="110">
        <v>0</v>
      </c>
      <c r="H111" s="110">
        <v>0</v>
      </c>
      <c r="I111" s="110"/>
      <c r="J111" s="110"/>
      <c r="K111" s="109"/>
      <c r="L111" s="110">
        <v>38.19</v>
      </c>
      <c r="M111" s="110"/>
      <c r="N111" s="110"/>
      <c r="O111" s="110">
        <v>2.8</v>
      </c>
      <c r="P111" s="110">
        <v>80.56</v>
      </c>
      <c r="Q111" s="110"/>
      <c r="R111" s="110"/>
      <c r="S111" s="109"/>
      <c r="T111" s="110">
        <v>0</v>
      </c>
      <c r="U111" s="110"/>
      <c r="V111" s="110"/>
      <c r="W111" s="110">
        <v>0</v>
      </c>
      <c r="X111" s="110">
        <v>0</v>
      </c>
      <c r="Y111" s="110"/>
      <c r="Z111" s="110"/>
      <c r="AA111" s="109"/>
      <c r="AB111" s="110">
        <v>0</v>
      </c>
      <c r="AC111" s="110"/>
      <c r="AD111" s="110"/>
      <c r="AE111" s="110">
        <v>0</v>
      </c>
      <c r="AF111" s="110">
        <v>0</v>
      </c>
      <c r="AG111" s="110"/>
      <c r="AH111" s="110"/>
      <c r="AI111" s="109"/>
      <c r="AJ111" s="110">
        <v>0</v>
      </c>
      <c r="AK111" s="110"/>
      <c r="AL111" s="110"/>
      <c r="AM111" s="110">
        <v>0</v>
      </c>
      <c r="AN111" s="110">
        <v>0</v>
      </c>
      <c r="AO111" s="110"/>
      <c r="AP111" s="111"/>
      <c r="AQ111"/>
      <c r="AR111"/>
      <c r="AS111"/>
      <c r="AT111"/>
      <c r="AU111"/>
      <c r="AV111"/>
      <c r="AW111"/>
      <c r="AX111"/>
      <c r="AY111"/>
      <c r="AZ111"/>
      <c r="BA111"/>
      <c r="BB111"/>
      <c r="BC111"/>
      <c r="BD111"/>
      <c r="BE111"/>
      <c r="BF111"/>
      <c r="BG111"/>
      <c r="BH111"/>
      <c r="BI111"/>
      <c r="BJ111"/>
    </row>
    <row r="112" spans="2:62" x14ac:dyDescent="0.2">
      <c r="B112" s="87" t="s">
        <v>380</v>
      </c>
      <c r="C112" s="109"/>
      <c r="D112" s="110"/>
      <c r="E112" s="110"/>
      <c r="F112" s="110"/>
      <c r="G112" s="110"/>
      <c r="H112" s="110">
        <v>0</v>
      </c>
      <c r="I112" s="110"/>
      <c r="J112" s="110"/>
      <c r="K112" s="109"/>
      <c r="L112" s="110"/>
      <c r="M112" s="110"/>
      <c r="N112" s="110"/>
      <c r="O112" s="110"/>
      <c r="P112" s="110">
        <v>3.1</v>
      </c>
      <c r="Q112" s="110"/>
      <c r="R112" s="110"/>
      <c r="S112" s="109"/>
      <c r="T112" s="110"/>
      <c r="U112" s="110"/>
      <c r="V112" s="110"/>
      <c r="W112" s="110"/>
      <c r="X112" s="110">
        <v>0</v>
      </c>
      <c r="Y112" s="110"/>
      <c r="Z112" s="110"/>
      <c r="AA112" s="109"/>
      <c r="AB112" s="110"/>
      <c r="AC112" s="110"/>
      <c r="AD112" s="110"/>
      <c r="AE112" s="110"/>
      <c r="AF112" s="110">
        <v>0</v>
      </c>
      <c r="AG112" s="110"/>
      <c r="AH112" s="110"/>
      <c r="AI112" s="109"/>
      <c r="AJ112" s="110"/>
      <c r="AK112" s="110"/>
      <c r="AL112" s="110"/>
      <c r="AM112" s="110"/>
      <c r="AN112" s="110">
        <v>0</v>
      </c>
      <c r="AO112" s="110"/>
      <c r="AP112" s="111"/>
      <c r="AQ112"/>
      <c r="AR112"/>
      <c r="AS112"/>
      <c r="AT112"/>
      <c r="AU112"/>
      <c r="AV112"/>
      <c r="AW112"/>
      <c r="AX112"/>
      <c r="AY112"/>
      <c r="AZ112"/>
      <c r="BA112"/>
      <c r="BB112"/>
      <c r="BC112"/>
      <c r="BD112"/>
      <c r="BE112"/>
      <c r="BF112"/>
      <c r="BG112"/>
      <c r="BH112"/>
      <c r="BI112"/>
      <c r="BJ112"/>
    </row>
    <row r="113" spans="2:62" x14ac:dyDescent="0.2">
      <c r="B113" s="87" t="s">
        <v>36</v>
      </c>
      <c r="C113" s="109"/>
      <c r="D113" s="110">
        <v>0</v>
      </c>
      <c r="E113" s="110"/>
      <c r="F113" s="110"/>
      <c r="G113" s="110"/>
      <c r="H113" s="110"/>
      <c r="I113" s="110"/>
      <c r="J113" s="110"/>
      <c r="K113" s="109"/>
      <c r="L113" s="110">
        <v>0.06</v>
      </c>
      <c r="M113" s="110"/>
      <c r="N113" s="110"/>
      <c r="O113" s="110"/>
      <c r="P113" s="110"/>
      <c r="Q113" s="110"/>
      <c r="R113" s="110"/>
      <c r="S113" s="109"/>
      <c r="T113" s="110">
        <v>0</v>
      </c>
      <c r="U113" s="110"/>
      <c r="V113" s="110"/>
      <c r="W113" s="110"/>
      <c r="X113" s="110"/>
      <c r="Y113" s="110"/>
      <c r="Z113" s="110"/>
      <c r="AA113" s="109"/>
      <c r="AB113" s="110">
        <v>0</v>
      </c>
      <c r="AC113" s="110"/>
      <c r="AD113" s="110"/>
      <c r="AE113" s="110"/>
      <c r="AF113" s="110"/>
      <c r="AG113" s="110"/>
      <c r="AH113" s="110"/>
      <c r="AI113" s="109"/>
      <c r="AJ113" s="110">
        <v>0</v>
      </c>
      <c r="AK113" s="110"/>
      <c r="AL113" s="110"/>
      <c r="AM113" s="110"/>
      <c r="AN113" s="110"/>
      <c r="AO113" s="110"/>
      <c r="AP113" s="111"/>
      <c r="AQ113"/>
      <c r="AR113"/>
      <c r="AS113"/>
      <c r="AT113"/>
      <c r="AU113"/>
      <c r="AV113"/>
      <c r="AW113"/>
      <c r="AX113"/>
      <c r="AY113"/>
      <c r="AZ113"/>
      <c r="BA113"/>
      <c r="BB113"/>
      <c r="BC113"/>
      <c r="BD113"/>
      <c r="BE113"/>
      <c r="BF113"/>
      <c r="BG113"/>
      <c r="BH113"/>
      <c r="BI113"/>
      <c r="BJ113"/>
    </row>
    <row r="114" spans="2:62" x14ac:dyDescent="0.2">
      <c r="B114" s="87" t="s">
        <v>321</v>
      </c>
      <c r="C114" s="109"/>
      <c r="D114" s="110">
        <v>0</v>
      </c>
      <c r="E114" s="110"/>
      <c r="F114" s="110"/>
      <c r="G114" s="110"/>
      <c r="H114" s="110"/>
      <c r="I114" s="110"/>
      <c r="J114" s="110"/>
      <c r="K114" s="109"/>
      <c r="L114" s="110">
        <v>33.35</v>
      </c>
      <c r="M114" s="110"/>
      <c r="N114" s="110"/>
      <c r="O114" s="110"/>
      <c r="P114" s="110"/>
      <c r="Q114" s="110"/>
      <c r="R114" s="110"/>
      <c r="S114" s="109"/>
      <c r="T114" s="110">
        <v>0</v>
      </c>
      <c r="U114" s="110"/>
      <c r="V114" s="110"/>
      <c r="W114" s="110"/>
      <c r="X114" s="110"/>
      <c r="Y114" s="110"/>
      <c r="Z114" s="110"/>
      <c r="AA114" s="109"/>
      <c r="AB114" s="110">
        <v>0</v>
      </c>
      <c r="AC114" s="110"/>
      <c r="AD114" s="110"/>
      <c r="AE114" s="110"/>
      <c r="AF114" s="110"/>
      <c r="AG114" s="110"/>
      <c r="AH114" s="110"/>
      <c r="AI114" s="109"/>
      <c r="AJ114" s="110">
        <v>0</v>
      </c>
      <c r="AK114" s="110"/>
      <c r="AL114" s="110"/>
      <c r="AM114" s="110"/>
      <c r="AN114" s="110"/>
      <c r="AO114" s="110"/>
      <c r="AP114" s="111"/>
      <c r="AQ114"/>
      <c r="AR114"/>
      <c r="AS114"/>
      <c r="AT114"/>
      <c r="AU114"/>
      <c r="AV114"/>
      <c r="AW114"/>
      <c r="AX114"/>
      <c r="AY114"/>
      <c r="AZ114"/>
      <c r="BA114"/>
      <c r="BB114"/>
      <c r="BC114"/>
      <c r="BD114"/>
      <c r="BE114"/>
      <c r="BF114"/>
      <c r="BG114"/>
      <c r="BH114"/>
      <c r="BI114"/>
      <c r="BJ114"/>
    </row>
    <row r="115" spans="2:62" x14ac:dyDescent="0.2">
      <c r="B115" s="87" t="s">
        <v>379</v>
      </c>
      <c r="C115" s="109"/>
      <c r="D115" s="110">
        <v>0</v>
      </c>
      <c r="E115" s="110"/>
      <c r="F115" s="110"/>
      <c r="G115" s="110"/>
      <c r="H115" s="110">
        <v>0</v>
      </c>
      <c r="I115" s="110"/>
      <c r="J115" s="110"/>
      <c r="K115" s="109"/>
      <c r="L115" s="110">
        <v>2.8</v>
      </c>
      <c r="M115" s="110"/>
      <c r="N115" s="110"/>
      <c r="O115" s="110"/>
      <c r="P115" s="110">
        <v>5.38</v>
      </c>
      <c r="Q115" s="110"/>
      <c r="R115" s="110"/>
      <c r="S115" s="109"/>
      <c r="T115" s="110">
        <v>0</v>
      </c>
      <c r="U115" s="110"/>
      <c r="V115" s="110"/>
      <c r="W115" s="110"/>
      <c r="X115" s="110">
        <v>0</v>
      </c>
      <c r="Y115" s="110"/>
      <c r="Z115" s="110"/>
      <c r="AA115" s="109"/>
      <c r="AB115" s="110">
        <v>0</v>
      </c>
      <c r="AC115" s="110"/>
      <c r="AD115" s="110"/>
      <c r="AE115" s="110"/>
      <c r="AF115" s="110">
        <v>0</v>
      </c>
      <c r="AG115" s="110"/>
      <c r="AH115" s="110"/>
      <c r="AI115" s="109"/>
      <c r="AJ115" s="110">
        <v>0</v>
      </c>
      <c r="AK115" s="110"/>
      <c r="AL115" s="110"/>
      <c r="AM115" s="110"/>
      <c r="AN115" s="110">
        <v>0</v>
      </c>
      <c r="AO115" s="110"/>
      <c r="AP115" s="111"/>
      <c r="AQ115"/>
      <c r="AR115"/>
      <c r="AS115"/>
      <c r="AT115"/>
      <c r="AU115"/>
      <c r="AV115"/>
      <c r="AW115"/>
      <c r="AX115"/>
      <c r="AY115"/>
      <c r="AZ115"/>
      <c r="BA115"/>
      <c r="BB115"/>
      <c r="BC115"/>
      <c r="BD115"/>
      <c r="BE115"/>
      <c r="BF115"/>
      <c r="BG115"/>
      <c r="BH115"/>
      <c r="BI115"/>
      <c r="BJ115"/>
    </row>
    <row r="116" spans="2:62" x14ac:dyDescent="0.2">
      <c r="B116" s="87" t="s">
        <v>385</v>
      </c>
      <c r="C116" s="109"/>
      <c r="D116" s="110">
        <v>21.9</v>
      </c>
      <c r="E116" s="110">
        <v>3.1861299999999999</v>
      </c>
      <c r="F116" s="110"/>
      <c r="G116" s="110"/>
      <c r="H116" s="110">
        <v>0.9</v>
      </c>
      <c r="I116" s="110"/>
      <c r="J116" s="110"/>
      <c r="K116" s="109"/>
      <c r="L116" s="110">
        <v>0.6</v>
      </c>
      <c r="M116" s="110">
        <v>0</v>
      </c>
      <c r="N116" s="110"/>
      <c r="O116" s="110"/>
      <c r="P116" s="110">
        <v>0</v>
      </c>
      <c r="Q116" s="110"/>
      <c r="R116" s="110"/>
      <c r="S116" s="109"/>
      <c r="T116" s="110">
        <v>18.399999999999999</v>
      </c>
      <c r="U116" s="110">
        <v>1.3557999999999999</v>
      </c>
      <c r="V116" s="110"/>
      <c r="W116" s="110"/>
      <c r="X116" s="110">
        <v>0.7</v>
      </c>
      <c r="Y116" s="110"/>
      <c r="Z116" s="110"/>
      <c r="AA116" s="109"/>
      <c r="AB116" s="110">
        <v>0</v>
      </c>
      <c r="AC116" s="110">
        <v>2.0337000000000001E-2</v>
      </c>
      <c r="AD116" s="110"/>
      <c r="AE116" s="110"/>
      <c r="AF116" s="110">
        <v>0</v>
      </c>
      <c r="AG116" s="110"/>
      <c r="AH116" s="110"/>
      <c r="AI116" s="109"/>
      <c r="AJ116" s="110">
        <v>0</v>
      </c>
      <c r="AK116" s="110">
        <v>0.257602</v>
      </c>
      <c r="AL116" s="110"/>
      <c r="AM116" s="110"/>
      <c r="AN116" s="110">
        <v>0.1</v>
      </c>
      <c r="AO116" s="110"/>
      <c r="AP116" s="111"/>
      <c r="AQ116"/>
      <c r="AR116"/>
      <c r="AS116"/>
      <c r="AT116"/>
      <c r="AU116"/>
      <c r="AV116"/>
      <c r="AW116"/>
      <c r="AX116"/>
      <c r="AY116"/>
      <c r="AZ116"/>
      <c r="BA116"/>
      <c r="BB116"/>
      <c r="BC116"/>
      <c r="BD116"/>
      <c r="BE116"/>
      <c r="BF116"/>
      <c r="BG116"/>
      <c r="BH116"/>
      <c r="BI116"/>
      <c r="BJ116"/>
    </row>
    <row r="117" spans="2:62" x14ac:dyDescent="0.2">
      <c r="B117" s="87" t="s">
        <v>494</v>
      </c>
      <c r="C117" s="109"/>
      <c r="D117" s="110">
        <v>0</v>
      </c>
      <c r="E117" s="110">
        <v>0</v>
      </c>
      <c r="F117" s="110">
        <v>0</v>
      </c>
      <c r="G117" s="110">
        <v>0</v>
      </c>
      <c r="H117" s="110">
        <v>0</v>
      </c>
      <c r="I117" s="110">
        <v>0</v>
      </c>
      <c r="J117" s="110"/>
      <c r="K117" s="109"/>
      <c r="L117" s="110">
        <v>4704.9551048959229</v>
      </c>
      <c r="M117" s="110">
        <v>1.177415375209111</v>
      </c>
      <c r="N117" s="110">
        <v>340.10695978000575</v>
      </c>
      <c r="O117" s="110">
        <v>514.00147989612537</v>
      </c>
      <c r="P117" s="110">
        <v>1437.6875495085137</v>
      </c>
      <c r="Q117" s="110">
        <v>144.47629734956467</v>
      </c>
      <c r="R117" s="110"/>
      <c r="S117" s="109"/>
      <c r="T117" s="110">
        <v>0</v>
      </c>
      <c r="U117" s="110">
        <v>0</v>
      </c>
      <c r="V117" s="110">
        <v>0</v>
      </c>
      <c r="W117" s="110">
        <v>0</v>
      </c>
      <c r="X117" s="110">
        <v>0</v>
      </c>
      <c r="Y117" s="110">
        <v>0</v>
      </c>
      <c r="Z117" s="110"/>
      <c r="AA117" s="109"/>
      <c r="AB117" s="110">
        <v>0</v>
      </c>
      <c r="AC117" s="110">
        <v>0</v>
      </c>
      <c r="AD117" s="110">
        <v>0</v>
      </c>
      <c r="AE117" s="110">
        <v>0</v>
      </c>
      <c r="AF117" s="110">
        <v>0.05</v>
      </c>
      <c r="AG117" s="110">
        <v>0</v>
      </c>
      <c r="AH117" s="110"/>
      <c r="AI117" s="109"/>
      <c r="AJ117" s="110">
        <v>0</v>
      </c>
      <c r="AK117" s="110">
        <v>0</v>
      </c>
      <c r="AL117" s="110">
        <v>0</v>
      </c>
      <c r="AM117" s="110">
        <v>0</v>
      </c>
      <c r="AN117" s="110">
        <v>0.48</v>
      </c>
      <c r="AO117" s="110">
        <v>0</v>
      </c>
      <c r="AP117" s="111"/>
      <c r="AQ117"/>
      <c r="AR117"/>
      <c r="AS117"/>
      <c r="AT117"/>
      <c r="AU117"/>
      <c r="AV117"/>
      <c r="AW117"/>
      <c r="AX117"/>
      <c r="AY117"/>
      <c r="AZ117"/>
      <c r="BA117"/>
      <c r="BB117"/>
      <c r="BC117"/>
      <c r="BD117"/>
      <c r="BE117"/>
      <c r="BF117"/>
      <c r="BG117"/>
      <c r="BH117"/>
      <c r="BI117"/>
      <c r="BJ117"/>
    </row>
    <row r="118" spans="2:62" x14ac:dyDescent="0.2">
      <c r="B118" s="112" t="s">
        <v>495</v>
      </c>
      <c r="C118" s="113"/>
      <c r="D118" s="114">
        <v>0</v>
      </c>
      <c r="E118" s="114"/>
      <c r="F118" s="114"/>
      <c r="G118" s="114">
        <v>0</v>
      </c>
      <c r="H118" s="114"/>
      <c r="I118" s="114"/>
      <c r="J118" s="114"/>
      <c r="K118" s="113"/>
      <c r="L118" s="114">
        <v>0</v>
      </c>
      <c r="M118" s="114"/>
      <c r="N118" s="114"/>
      <c r="O118" s="114">
        <v>193.93606800000001</v>
      </c>
      <c r="P118" s="114"/>
      <c r="Q118" s="114"/>
      <c r="R118" s="114"/>
      <c r="S118" s="113"/>
      <c r="T118" s="114">
        <v>0</v>
      </c>
      <c r="U118" s="114"/>
      <c r="V118" s="114"/>
      <c r="W118" s="114">
        <v>0</v>
      </c>
      <c r="X118" s="114"/>
      <c r="Y118" s="114"/>
      <c r="Z118" s="114"/>
      <c r="AA118" s="113"/>
      <c r="AB118" s="114">
        <v>0</v>
      </c>
      <c r="AC118" s="114"/>
      <c r="AD118" s="114"/>
      <c r="AE118" s="114">
        <v>0</v>
      </c>
      <c r="AF118" s="114"/>
      <c r="AG118" s="114"/>
      <c r="AH118" s="114"/>
      <c r="AI118" s="113"/>
      <c r="AJ118" s="114">
        <v>0.80400000000000005</v>
      </c>
      <c r="AK118" s="114"/>
      <c r="AL118" s="114"/>
      <c r="AM118" s="114">
        <v>0</v>
      </c>
      <c r="AN118" s="114"/>
      <c r="AO118" s="114"/>
      <c r="AP118" s="115"/>
      <c r="AQ118"/>
      <c r="AR118"/>
      <c r="AS118"/>
      <c r="AT118"/>
      <c r="AU118"/>
      <c r="AV118"/>
      <c r="AW118"/>
      <c r="AX118"/>
      <c r="AY118"/>
      <c r="AZ118"/>
      <c r="BA118"/>
      <c r="BB118"/>
      <c r="BC118"/>
      <c r="BD118"/>
      <c r="BE118"/>
      <c r="BF118"/>
      <c r="BG118"/>
      <c r="BH118"/>
      <c r="BI118"/>
      <c r="BJ118"/>
    </row>
    <row r="119" spans="2:62" x14ac:dyDescent="0.2">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row>
    <row r="120" spans="2:62" x14ac:dyDescent="0.2">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row>
    <row r="121" spans="2:62" x14ac:dyDescent="0.2">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row>
    <row r="122" spans="2:62" x14ac:dyDescent="0.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row>
    <row r="123" spans="2:62" x14ac:dyDescent="0.2">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row>
    <row r="124" spans="2:62" x14ac:dyDescent="0.2">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row>
    <row r="125" spans="2:62" x14ac:dyDescent="0.2">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row>
    <row r="126" spans="2:62" x14ac:dyDescent="0.2">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row>
    <row r="127" spans="2:62" x14ac:dyDescent="0.2">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row>
    <row r="128" spans="2:62" x14ac:dyDescent="0.2">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row>
    <row r="129" spans="2:44" x14ac:dyDescent="0.2">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row>
    <row r="130" spans="2:44" x14ac:dyDescent="0.2">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row>
    <row r="131" spans="2:44" x14ac:dyDescent="0.2">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row>
    <row r="132" spans="2:44" x14ac:dyDescent="0.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row>
    <row r="133" spans="2:44" x14ac:dyDescent="0.2">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row>
    <row r="134" spans="2:44" x14ac:dyDescent="0.2">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row>
    <row r="135" spans="2:44" x14ac:dyDescent="0.2">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row>
    <row r="136" spans="2:44" x14ac:dyDescent="0.2">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row>
    <row r="137" spans="2:44" x14ac:dyDescent="0.2">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row>
    <row r="138" spans="2:44" x14ac:dyDescent="0.2">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row>
    <row r="139" spans="2:44" x14ac:dyDescent="0.2">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row>
    <row r="140" spans="2:44" x14ac:dyDescent="0.2">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row>
    <row r="141" spans="2:44" x14ac:dyDescent="0.2">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row>
    <row r="142" spans="2:44" x14ac:dyDescent="0.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row>
    <row r="143" spans="2:44" x14ac:dyDescent="0.2">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row>
    <row r="144" spans="2:44" x14ac:dyDescent="0.2">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row>
    <row r="145" spans="2:43" x14ac:dyDescent="0.2">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row>
    <row r="146" spans="2:43" x14ac:dyDescent="0.2">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row>
    <row r="147" spans="2:43" x14ac:dyDescent="0.2">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row>
    <row r="148" spans="2:43" x14ac:dyDescent="0.2">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row>
    <row r="149" spans="2:43" x14ac:dyDescent="0.2">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row>
    <row r="150" spans="2:43" x14ac:dyDescent="0.2">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row>
    <row r="151" spans="2:43" x14ac:dyDescent="0.2">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row>
    <row r="152" spans="2:43" x14ac:dyDescent="0.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row>
    <row r="153" spans="2:43" x14ac:dyDescent="0.2">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row>
    <row r="154" spans="2:43" x14ac:dyDescent="0.2">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row>
    <row r="155" spans="2:43" x14ac:dyDescent="0.2">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row>
    <row r="156" spans="2:43" x14ac:dyDescent="0.2">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row>
    <row r="157" spans="2:43" x14ac:dyDescent="0.2">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row>
    <row r="158" spans="2:43" x14ac:dyDescent="0.2">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row>
    <row r="159" spans="2:43" x14ac:dyDescent="0.2">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row>
    <row r="160" spans="2:43" x14ac:dyDescent="0.2">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row>
    <row r="161" spans="2:43" x14ac:dyDescent="0.2">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row>
    <row r="162" spans="2:43" x14ac:dyDescent="0.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row>
    <row r="163" spans="2:43" x14ac:dyDescent="0.2">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row>
    <row r="164" spans="2:43" x14ac:dyDescent="0.2">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row>
    <row r="165" spans="2:43" x14ac:dyDescent="0.2">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row>
    <row r="166" spans="2:43" x14ac:dyDescent="0.2">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row>
    <row r="167" spans="2:43" x14ac:dyDescent="0.2">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row>
    <row r="168" spans="2:43" x14ac:dyDescent="0.2">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row>
    <row r="169" spans="2:43" x14ac:dyDescent="0.2">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row>
    <row r="170" spans="2:43" x14ac:dyDescent="0.2">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row>
    <row r="171" spans="2:43" x14ac:dyDescent="0.2">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row>
    <row r="172" spans="2:43" x14ac:dyDescent="0.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row>
    <row r="173" spans="2:43" x14ac:dyDescent="0.2">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row>
    <row r="174" spans="2:43" x14ac:dyDescent="0.2">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row>
    <row r="175" spans="2:43" x14ac:dyDescent="0.2">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row>
    <row r="176" spans="2:43" x14ac:dyDescent="0.2">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row>
    <row r="177" spans="2:43" x14ac:dyDescent="0.2">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row>
    <row r="178" spans="2:43" x14ac:dyDescent="0.2">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row>
    <row r="179" spans="2:43" x14ac:dyDescent="0.2">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row>
    <row r="180" spans="2:43" x14ac:dyDescent="0.2">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row>
    <row r="181" spans="2:43" x14ac:dyDescent="0.2">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row>
    <row r="182" spans="2:43" x14ac:dyDescent="0.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row>
    <row r="183" spans="2:43" x14ac:dyDescent="0.2">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row>
    <row r="184" spans="2:43" x14ac:dyDescent="0.2">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row>
    <row r="185" spans="2:43" x14ac:dyDescent="0.2">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row>
    <row r="186" spans="2:43" x14ac:dyDescent="0.2">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row>
    <row r="187" spans="2:43" x14ac:dyDescent="0.2">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row>
    <row r="188" spans="2:43" x14ac:dyDescent="0.2">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row>
    <row r="189" spans="2:43" x14ac:dyDescent="0.2">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row>
    <row r="190" spans="2:43" x14ac:dyDescent="0.2">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row>
    <row r="191" spans="2:43" x14ac:dyDescent="0.2">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row>
    <row r="192" spans="2:43" x14ac:dyDescent="0.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row>
    <row r="193" spans="2:43" x14ac:dyDescent="0.2">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row>
    <row r="194" spans="2:43" x14ac:dyDescent="0.2">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row>
    <row r="195" spans="2:43" x14ac:dyDescent="0.2">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row>
    <row r="196" spans="2:43" x14ac:dyDescent="0.2">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row>
    <row r="197" spans="2:43" x14ac:dyDescent="0.2">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row>
    <row r="198" spans="2:43" x14ac:dyDescent="0.2">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row>
    <row r="199" spans="2:43" x14ac:dyDescent="0.2">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row>
  </sheetData>
  <phoneticPr fontId="5" type="noConversion"/>
  <conditionalFormatting sqref="N68:O69 P41:Q69 R31:R69 N21:P21">
    <cfRule type="cellIs" dxfId="38" priority="1" stopIfTrue="1" operator="greaterThan">
      <formula>0</formula>
    </cfRule>
    <cfRule type="cellIs" dxfId="37" priority="2" stopIfTrue="1" operator="lessThan">
      <formula>0</formula>
    </cfRule>
  </conditionalFormatting>
  <pageMargins left="0.75" right="0.75" top="1" bottom="1" header="0.5" footer="0.5"/>
  <pageSetup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U52"/>
  <sheetViews>
    <sheetView workbookViewId="0"/>
  </sheetViews>
  <sheetFormatPr defaultRowHeight="12.75" x14ac:dyDescent="0.2"/>
  <cols>
    <col min="1" max="1" width="21.140625" customWidth="1"/>
    <col min="2" max="42" width="20.5703125" customWidth="1"/>
    <col min="43" max="43" width="10.5703125" customWidth="1"/>
    <col min="44" max="46" width="20.5703125" customWidth="1"/>
    <col min="47" max="47" width="10.5703125" customWidth="1"/>
  </cols>
  <sheetData>
    <row r="1" spans="1:26" x14ac:dyDescent="0.2">
      <c r="A1" s="27" t="s">
        <v>119</v>
      </c>
      <c r="D1" s="10"/>
      <c r="E1" s="75"/>
    </row>
    <row r="3" spans="1:26" x14ac:dyDescent="0.2">
      <c r="A3" s="6" t="s">
        <v>328</v>
      </c>
    </row>
    <row r="4" spans="1:26" s="22" customFormat="1" ht="25.5" x14ac:dyDescent="0.2">
      <c r="A4" s="33" t="str">
        <f>A20</f>
        <v>FIPS</v>
      </c>
      <c r="B4" s="33" t="s">
        <v>333</v>
      </c>
      <c r="C4" s="33" t="s">
        <v>183</v>
      </c>
      <c r="D4" s="33" t="s">
        <v>145</v>
      </c>
      <c r="E4" s="33" t="s">
        <v>191</v>
      </c>
      <c r="F4" s="33" t="s">
        <v>187</v>
      </c>
      <c r="G4" s="33" t="s">
        <v>186</v>
      </c>
      <c r="H4" s="33" t="s">
        <v>190</v>
      </c>
      <c r="I4" s="33" t="s">
        <v>188</v>
      </c>
      <c r="J4" s="33" t="s">
        <v>189</v>
      </c>
      <c r="K4" s="33" t="s">
        <v>417</v>
      </c>
      <c r="L4" s="33" t="s">
        <v>319</v>
      </c>
      <c r="M4" s="33" t="s">
        <v>349</v>
      </c>
      <c r="N4" s="33" t="s">
        <v>350</v>
      </c>
      <c r="O4" s="84" t="s">
        <v>496</v>
      </c>
      <c r="P4" s="84" t="s">
        <v>157</v>
      </c>
      <c r="Q4" s="33" t="s">
        <v>403</v>
      </c>
      <c r="R4" s="33" t="s">
        <v>327</v>
      </c>
      <c r="S4" s="33"/>
      <c r="T4" s="33"/>
      <c r="U4" s="33"/>
      <c r="V4" s="33"/>
      <c r="W4" s="33"/>
      <c r="X4" s="33"/>
      <c r="Y4" s="33"/>
      <c r="Z4" s="33"/>
    </row>
    <row r="5" spans="1:26" s="13" customFormat="1" x14ac:dyDescent="0.2">
      <c r="A5" s="13" t="str">
        <f>PROPER(VLOOKUP(A21,fips_xref!$A$5:$B$26,2,FALSE))</f>
        <v>Delta</v>
      </c>
      <c r="B5" s="78">
        <f t="shared" ref="B5:P5" si="0">SUMIF($B$20:$AP$20,B$4,$B21:$AP21)</f>
        <v>0</v>
      </c>
      <c r="C5" s="78">
        <f t="shared" si="0"/>
        <v>0</v>
      </c>
      <c r="D5" s="78">
        <f t="shared" si="0"/>
        <v>1.2032188540673472E-2</v>
      </c>
      <c r="E5" s="78">
        <f t="shared" si="0"/>
        <v>1.0261108154465797E-2</v>
      </c>
      <c r="F5" s="78">
        <f t="shared" si="0"/>
        <v>0.34796229521186284</v>
      </c>
      <c r="G5" s="78">
        <f t="shared" si="0"/>
        <v>0.22809802187106096</v>
      </c>
      <c r="H5" s="78">
        <f t="shared" si="0"/>
        <v>0.10534434679270288</v>
      </c>
      <c r="I5" s="78">
        <f t="shared" si="0"/>
        <v>0</v>
      </c>
      <c r="J5" s="78">
        <f t="shared" si="0"/>
        <v>0</v>
      </c>
      <c r="K5" s="78">
        <f t="shared" si="0"/>
        <v>2.2643256233111225E-3</v>
      </c>
      <c r="L5" s="78">
        <f t="shared" si="0"/>
        <v>0</v>
      </c>
      <c r="M5" s="78">
        <f t="shared" si="0"/>
        <v>0.31797375796632033</v>
      </c>
      <c r="N5" s="78">
        <f t="shared" si="0"/>
        <v>0</v>
      </c>
      <c r="O5" s="85">
        <f t="shared" si="0"/>
        <v>0</v>
      </c>
      <c r="P5" s="85">
        <f t="shared" si="0"/>
        <v>0</v>
      </c>
      <c r="Q5" s="32">
        <f t="shared" ref="Q5:Q12" si="1">SUMIF($B$17:$AP$17,"N",$B21:$AP21)</f>
        <v>7.574097875353836E-4</v>
      </c>
      <c r="R5" s="78">
        <f t="shared" ref="R5:R12" si="2">SUM(B5:Q5)</f>
        <v>1.0246934539479329</v>
      </c>
      <c r="S5" s="88"/>
      <c r="T5" s="78"/>
      <c r="U5" s="78"/>
    </row>
    <row r="6" spans="1:26" s="13" customFormat="1" x14ac:dyDescent="0.2">
      <c r="A6" s="13" t="str">
        <f>PROPER(VLOOKUP(A22,fips_xref!$A$5:$B$26,2,FALSE))</f>
        <v>Garfield</v>
      </c>
      <c r="B6" s="78">
        <f t="shared" ref="B6:P6" si="3">SUMIF($B$20:$AP$20,B$4,$B22:$AP22)</f>
        <v>1465.4067340000015</v>
      </c>
      <c r="C6" s="78">
        <f t="shared" si="3"/>
        <v>343.66305131912713</v>
      </c>
      <c r="D6" s="78">
        <f t="shared" si="3"/>
        <v>37.702862792200328</v>
      </c>
      <c r="E6" s="78">
        <f t="shared" si="3"/>
        <v>32.153182402018579</v>
      </c>
      <c r="F6" s="78">
        <f t="shared" si="3"/>
        <v>1875.980546730894</v>
      </c>
      <c r="G6" s="78">
        <f t="shared" si="3"/>
        <v>714.74515153296966</v>
      </c>
      <c r="H6" s="78">
        <f t="shared" si="3"/>
        <v>2837.8359978003182</v>
      </c>
      <c r="I6" s="78">
        <f t="shared" si="3"/>
        <v>15280.619746300641</v>
      </c>
      <c r="J6" s="78">
        <f t="shared" si="3"/>
        <v>2019.9968083332381</v>
      </c>
      <c r="K6" s="78">
        <f t="shared" si="3"/>
        <v>7.0952643406454028</v>
      </c>
      <c r="L6" s="78">
        <f t="shared" si="3"/>
        <v>1454.8593149999995</v>
      </c>
      <c r="M6" s="78">
        <f t="shared" si="3"/>
        <v>996.37077058746479</v>
      </c>
      <c r="N6" s="78">
        <f t="shared" si="3"/>
        <v>253.60432499999999</v>
      </c>
      <c r="O6" s="85">
        <f t="shared" si="3"/>
        <v>4704.9551048959229</v>
      </c>
      <c r="P6" s="85">
        <f t="shared" si="3"/>
        <v>0</v>
      </c>
      <c r="Q6" s="32">
        <f t="shared" si="1"/>
        <v>649.92619635406254</v>
      </c>
      <c r="R6" s="78">
        <f t="shared" si="2"/>
        <v>32674.915057389502</v>
      </c>
      <c r="S6" s="88"/>
      <c r="T6" s="78"/>
      <c r="U6" s="78"/>
    </row>
    <row r="7" spans="1:26" s="13" customFormat="1" x14ac:dyDescent="0.2">
      <c r="A7" s="13" t="str">
        <f>PROPER(VLOOKUP(A23,fips_xref!$A$5:$B$26,2,FALSE))</f>
        <v>Gunnison</v>
      </c>
      <c r="B7" s="78">
        <f t="shared" ref="B7:P7" si="4">SUMIF($B$20:$AP$20,B$4,$B23:$AP23)</f>
        <v>35.383002000000005</v>
      </c>
      <c r="C7" s="78">
        <f t="shared" si="4"/>
        <v>0.2056631067140198</v>
      </c>
      <c r="D7" s="78">
        <f t="shared" si="4"/>
        <v>6.0160942703367359E-2</v>
      </c>
      <c r="E7" s="78">
        <f t="shared" si="4"/>
        <v>5.1305540772328989E-2</v>
      </c>
      <c r="F7" s="78">
        <f t="shared" si="4"/>
        <v>2.3860271671670596</v>
      </c>
      <c r="G7" s="78">
        <f t="shared" si="4"/>
        <v>1.1404901093553048</v>
      </c>
      <c r="H7" s="78">
        <f t="shared" si="4"/>
        <v>7.0279058504840037</v>
      </c>
      <c r="I7" s="78">
        <f t="shared" si="4"/>
        <v>9.1445958984444289</v>
      </c>
      <c r="J7" s="78">
        <f t="shared" si="4"/>
        <v>1.2088550618391609</v>
      </c>
      <c r="K7" s="78">
        <f t="shared" si="4"/>
        <v>1.1321628116555613E-2</v>
      </c>
      <c r="L7" s="78">
        <f t="shared" si="4"/>
        <v>40.615409</v>
      </c>
      <c r="M7" s="78">
        <f t="shared" si="4"/>
        <v>1.5898687898316015</v>
      </c>
      <c r="N7" s="78">
        <f t="shared" si="4"/>
        <v>0</v>
      </c>
      <c r="O7" s="85">
        <f t="shared" si="4"/>
        <v>1.177415375209111</v>
      </c>
      <c r="P7" s="85">
        <f t="shared" si="4"/>
        <v>0</v>
      </c>
      <c r="Q7" s="32">
        <f t="shared" si="1"/>
        <v>6.7991984923601212</v>
      </c>
      <c r="R7" s="78">
        <f t="shared" si="2"/>
        <v>106.80121896299705</v>
      </c>
      <c r="S7" s="88"/>
      <c r="T7" s="78"/>
      <c r="U7" s="78"/>
    </row>
    <row r="8" spans="1:26" s="13" customFormat="1" x14ac:dyDescent="0.2">
      <c r="A8" s="13" t="str">
        <f>PROPER(VLOOKUP(A24,fips_xref!$A$5:$B$26,2,FALSE))</f>
        <v>Mesa</v>
      </c>
      <c r="B8" s="78">
        <f t="shared" ref="B8:P8" si="5">SUMIF($B$20:$AP$20,B$4,$B24:$AP24)</f>
        <v>197.26835399999999</v>
      </c>
      <c r="C8" s="78">
        <f t="shared" si="5"/>
        <v>47.508177650938578</v>
      </c>
      <c r="D8" s="78">
        <f t="shared" si="5"/>
        <v>4.319282227271307</v>
      </c>
      <c r="E8" s="78">
        <f t="shared" si="5"/>
        <v>3.6939989356076874</v>
      </c>
      <c r="F8" s="78">
        <f t="shared" si="5"/>
        <v>222.02307174847564</v>
      </c>
      <c r="G8" s="78">
        <f t="shared" si="5"/>
        <v>81.882005805759277</v>
      </c>
      <c r="H8" s="78">
        <f t="shared" si="5"/>
        <v>205.59682510638356</v>
      </c>
      <c r="I8" s="78">
        <f t="shared" si="5"/>
        <v>2112.4016525406628</v>
      </c>
      <c r="J8" s="78">
        <f t="shared" si="5"/>
        <v>279.24551928484618</v>
      </c>
      <c r="K8" s="78">
        <f t="shared" si="5"/>
        <v>0.81515722439200411</v>
      </c>
      <c r="L8" s="78">
        <f t="shared" si="5"/>
        <v>138.42404599999998</v>
      </c>
      <c r="M8" s="78">
        <f t="shared" si="5"/>
        <v>114.34977589607811</v>
      </c>
      <c r="N8" s="78">
        <f t="shared" si="5"/>
        <v>94.879999999999981</v>
      </c>
      <c r="O8" s="85">
        <f t="shared" si="5"/>
        <v>340.10695978000575</v>
      </c>
      <c r="P8" s="85">
        <f t="shared" si="5"/>
        <v>0</v>
      </c>
      <c r="Q8" s="32">
        <f t="shared" si="1"/>
        <v>62.981282804172736</v>
      </c>
      <c r="R8" s="78">
        <f t="shared" si="2"/>
        <v>3905.4961090045931</v>
      </c>
      <c r="S8" s="88"/>
      <c r="T8" s="78"/>
      <c r="U8" s="78"/>
    </row>
    <row r="9" spans="1:26" s="13" customFormat="1" x14ac:dyDescent="0.2">
      <c r="A9" s="13" t="str">
        <f>PROPER(VLOOKUP(A25,fips_xref!$A$5:$B$26,2,FALSE))</f>
        <v>Moffat</v>
      </c>
      <c r="B9" s="78">
        <f t="shared" ref="B9:P9" si="6">SUMIF($B$20:$AP$20,B$4,$B25:$AP25)</f>
        <v>81.869591</v>
      </c>
      <c r="C9" s="78">
        <f t="shared" si="6"/>
        <v>4.5245883477084359</v>
      </c>
      <c r="D9" s="78">
        <f t="shared" si="6"/>
        <v>2.1676937565644896</v>
      </c>
      <c r="E9" s="78">
        <f t="shared" si="6"/>
        <v>2.2625743480597085</v>
      </c>
      <c r="F9" s="78">
        <f t="shared" si="6"/>
        <v>127.98447137471798</v>
      </c>
      <c r="G9" s="78">
        <f t="shared" si="6"/>
        <v>41.093659413928521</v>
      </c>
      <c r="H9" s="78">
        <f t="shared" si="6"/>
        <v>103.01509257765517</v>
      </c>
      <c r="I9" s="78">
        <f t="shared" si="6"/>
        <v>201.18110976577748</v>
      </c>
      <c r="J9" s="78">
        <f t="shared" si="6"/>
        <v>26.594811360461545</v>
      </c>
      <c r="K9" s="78">
        <f t="shared" si="6"/>
        <v>0.49928379994010247</v>
      </c>
      <c r="L9" s="78">
        <f t="shared" si="6"/>
        <v>1040.0327550000004</v>
      </c>
      <c r="M9" s="78">
        <f t="shared" si="6"/>
        <v>65.349091817734916</v>
      </c>
      <c r="N9" s="78">
        <f t="shared" si="6"/>
        <v>52.17794</v>
      </c>
      <c r="O9" s="85">
        <f t="shared" si="6"/>
        <v>514.00147989612537</v>
      </c>
      <c r="P9" s="85">
        <f t="shared" si="6"/>
        <v>0</v>
      </c>
      <c r="Q9" s="32">
        <f t="shared" si="1"/>
        <v>301.47525018364871</v>
      </c>
      <c r="R9" s="78">
        <f t="shared" si="2"/>
        <v>2564.2293926423231</v>
      </c>
      <c r="S9" s="88"/>
      <c r="T9" s="78"/>
      <c r="U9" s="78"/>
    </row>
    <row r="10" spans="1:26" s="13" customFormat="1" x14ac:dyDescent="0.2">
      <c r="A10" s="13" t="str">
        <f>PROPER(VLOOKUP(A26,fips_xref!$A$5:$B$26,2,FALSE))</f>
        <v>Rio Blanco</v>
      </c>
      <c r="B10" s="78">
        <f t="shared" ref="B10:P10" si="7">SUMIF($B$20:$AP$20,B$4,$B26:$AP26)</f>
        <v>400.61403999999999</v>
      </c>
      <c r="C10" s="78">
        <f t="shared" si="7"/>
        <v>40.309968915947884</v>
      </c>
      <c r="D10" s="78">
        <f t="shared" si="7"/>
        <v>7.5684026700010048</v>
      </c>
      <c r="E10" s="78">
        <f t="shared" si="7"/>
        <v>9.4043056235679021</v>
      </c>
      <c r="F10" s="78">
        <f t="shared" si="7"/>
        <v>551.9027765609593</v>
      </c>
      <c r="G10" s="78">
        <f t="shared" si="7"/>
        <v>143.47661457557729</v>
      </c>
      <c r="H10" s="78">
        <f t="shared" si="7"/>
        <v>242.68221493598875</v>
      </c>
      <c r="I10" s="78">
        <f t="shared" si="7"/>
        <v>1792.3407960951079</v>
      </c>
      <c r="J10" s="78">
        <f t="shared" si="7"/>
        <v>236.93559212047555</v>
      </c>
      <c r="K10" s="78">
        <f t="shared" si="7"/>
        <v>2.0752544337646435</v>
      </c>
      <c r="L10" s="78">
        <f t="shared" si="7"/>
        <v>307.01542999999998</v>
      </c>
      <c r="M10" s="78">
        <f t="shared" si="7"/>
        <v>257.47273230484086</v>
      </c>
      <c r="N10" s="78">
        <f t="shared" si="7"/>
        <v>342.05999599999996</v>
      </c>
      <c r="O10" s="85">
        <f t="shared" si="7"/>
        <v>1437.6875495085137</v>
      </c>
      <c r="P10" s="85">
        <f t="shared" si="7"/>
        <v>0.50747082171885161</v>
      </c>
      <c r="Q10" s="32">
        <f t="shared" si="1"/>
        <v>505.5340911034001</v>
      </c>
      <c r="R10" s="78">
        <f t="shared" si="2"/>
        <v>6277.5872356698628</v>
      </c>
      <c r="S10" s="88"/>
      <c r="T10" s="78"/>
      <c r="U10" s="78"/>
    </row>
    <row r="11" spans="1:26" s="13" customFormat="1" x14ac:dyDescent="0.2">
      <c r="A11" s="13" t="str">
        <f>PROPER(VLOOKUP(A27,fips_xref!$A$5:$B$26,2,FALSE))</f>
        <v>Routt</v>
      </c>
      <c r="B11" s="78">
        <f t="shared" ref="B11:P11" si="8">SUMIF($B$20:$AP$20,B$4,$B27:$AP27)</f>
        <v>0.33</v>
      </c>
      <c r="C11" s="78">
        <f t="shared" si="8"/>
        <v>0</v>
      </c>
      <c r="D11" s="78">
        <f t="shared" si="8"/>
        <v>1.299476362392735E-2</v>
      </c>
      <c r="E11" s="78">
        <f t="shared" si="8"/>
        <v>0.13852496008528825</v>
      </c>
      <c r="F11" s="78">
        <f t="shared" si="8"/>
        <v>11.18450234609559</v>
      </c>
      <c r="G11" s="78">
        <f t="shared" si="8"/>
        <v>0.24634586362074584</v>
      </c>
      <c r="H11" s="78">
        <f t="shared" si="8"/>
        <v>0.44797631935266757</v>
      </c>
      <c r="I11" s="78">
        <f t="shared" si="8"/>
        <v>0</v>
      </c>
      <c r="J11" s="78">
        <f t="shared" si="8"/>
        <v>0</v>
      </c>
      <c r="K11" s="78">
        <f t="shared" si="8"/>
        <v>3.0568395914700151E-2</v>
      </c>
      <c r="L11" s="78">
        <f t="shared" si="8"/>
        <v>0</v>
      </c>
      <c r="M11" s="78">
        <f t="shared" si="8"/>
        <v>2.8259301870402198</v>
      </c>
      <c r="N11" s="78">
        <f t="shared" si="8"/>
        <v>0</v>
      </c>
      <c r="O11" s="85">
        <f t="shared" si="8"/>
        <v>144.47629734956467</v>
      </c>
      <c r="P11" s="85">
        <f t="shared" si="8"/>
        <v>0</v>
      </c>
      <c r="Q11" s="32">
        <f t="shared" si="1"/>
        <v>7.6214359870747983E-2</v>
      </c>
      <c r="R11" s="78">
        <f t="shared" si="2"/>
        <v>159.76935454516857</v>
      </c>
      <c r="S11" s="88"/>
      <c r="T11" s="78"/>
      <c r="U11" s="78"/>
    </row>
    <row r="12" spans="1:26" s="13" customFormat="1" x14ac:dyDescent="0.2">
      <c r="A12" s="13" t="str">
        <f>PROPER(VLOOKUP(A28,fips_xref!$A$5:$B$26,2,FALSE))</f>
        <v>Pitkin</v>
      </c>
      <c r="B12" s="78">
        <f t="shared" ref="B12:P12" si="9">SUMIF($B$20:$AP$20,B$4,$B28:$AP28)</f>
        <v>0</v>
      </c>
      <c r="C12" s="78">
        <f t="shared" si="9"/>
        <v>0</v>
      </c>
      <c r="D12" s="78">
        <f t="shared" si="9"/>
        <v>0</v>
      </c>
      <c r="E12" s="78">
        <f t="shared" si="9"/>
        <v>0</v>
      </c>
      <c r="F12" s="78">
        <f t="shared" si="9"/>
        <v>0</v>
      </c>
      <c r="G12" s="78">
        <f t="shared" si="9"/>
        <v>0</v>
      </c>
      <c r="H12" s="78">
        <f t="shared" si="9"/>
        <v>0</v>
      </c>
      <c r="I12" s="78">
        <f t="shared" si="9"/>
        <v>0</v>
      </c>
      <c r="J12" s="78">
        <f t="shared" si="9"/>
        <v>0</v>
      </c>
      <c r="K12" s="78">
        <f t="shared" si="9"/>
        <v>0</v>
      </c>
      <c r="L12" s="78">
        <f t="shared" si="9"/>
        <v>24.553999999999995</v>
      </c>
      <c r="M12" s="78">
        <f t="shared" si="9"/>
        <v>0</v>
      </c>
      <c r="N12" s="78">
        <f t="shared" si="9"/>
        <v>0</v>
      </c>
      <c r="O12" s="85">
        <f t="shared" si="9"/>
        <v>0</v>
      </c>
      <c r="P12" s="85">
        <f t="shared" si="9"/>
        <v>0</v>
      </c>
      <c r="Q12" s="32">
        <f t="shared" si="1"/>
        <v>0</v>
      </c>
      <c r="R12" s="78">
        <f t="shared" si="2"/>
        <v>24.553999999999995</v>
      </c>
      <c r="S12" s="88"/>
      <c r="T12" s="78"/>
      <c r="U12" s="78"/>
    </row>
    <row r="13" spans="1:26" s="55" customFormat="1" x14ac:dyDescent="0.2">
      <c r="A13" s="55" t="s">
        <v>327</v>
      </c>
      <c r="B13" s="86">
        <f>SUM(B5:B12)</f>
        <v>2180.8717210000013</v>
      </c>
      <c r="C13" s="86">
        <f t="shared" ref="C13:R13" si="10">SUM(C5:C12)</f>
        <v>436.2114493404361</v>
      </c>
      <c r="D13" s="86">
        <f t="shared" si="10"/>
        <v>51.843429340905104</v>
      </c>
      <c r="E13" s="86">
        <f t="shared" si="10"/>
        <v>47.71415291826596</v>
      </c>
      <c r="F13" s="86">
        <f t="shared" si="10"/>
        <v>2791.8093582235215</v>
      </c>
      <c r="G13" s="86">
        <f t="shared" si="10"/>
        <v>982.81236532308174</v>
      </c>
      <c r="H13" s="86">
        <f t="shared" si="10"/>
        <v>3396.7113569369749</v>
      </c>
      <c r="I13" s="86">
        <f t="shared" si="10"/>
        <v>19395.687900600635</v>
      </c>
      <c r="J13" s="86">
        <f t="shared" si="10"/>
        <v>2563.9815861608604</v>
      </c>
      <c r="K13" s="86">
        <f t="shared" si="10"/>
        <v>10.529114148396719</v>
      </c>
      <c r="L13" s="86">
        <f t="shared" si="10"/>
        <v>3005.500955</v>
      </c>
      <c r="M13" s="86">
        <f t="shared" si="10"/>
        <v>1438.2761433409569</v>
      </c>
      <c r="N13" s="86">
        <f t="shared" si="10"/>
        <v>742.72226099999989</v>
      </c>
      <c r="O13" s="86">
        <f t="shared" si="10"/>
        <v>7142.4048068053426</v>
      </c>
      <c r="P13" s="86">
        <f t="shared" si="10"/>
        <v>0.50747082171885161</v>
      </c>
      <c r="Q13" s="86">
        <f t="shared" si="10"/>
        <v>1526.7929907073026</v>
      </c>
      <c r="R13" s="86">
        <f t="shared" si="10"/>
        <v>45714.377061668383</v>
      </c>
      <c r="S13" s="88"/>
      <c r="T13" s="86"/>
      <c r="U13" s="100"/>
    </row>
    <row r="14" spans="1:26" x14ac:dyDescent="0.2">
      <c r="A14" s="275"/>
      <c r="B14" s="288"/>
      <c r="C14" s="288"/>
      <c r="D14" s="288"/>
      <c r="E14" s="288"/>
      <c r="F14" s="288"/>
      <c r="G14" s="288"/>
      <c r="H14" s="288"/>
      <c r="I14" s="288"/>
      <c r="J14" s="288"/>
      <c r="K14" s="288"/>
      <c r="L14" s="288"/>
      <c r="M14" s="288"/>
      <c r="N14" s="288"/>
      <c r="O14" s="288"/>
      <c r="P14" s="288"/>
      <c r="Q14" s="288"/>
      <c r="R14" s="288"/>
      <c r="S14" s="88"/>
    </row>
    <row r="16" spans="1:26" x14ac:dyDescent="0.2">
      <c r="A16" s="6" t="s">
        <v>336</v>
      </c>
    </row>
    <row r="17" spans="1:47" x14ac:dyDescent="0.2">
      <c r="A17" t="s">
        <v>334</v>
      </c>
      <c r="B17" t="str">
        <f>VLOOKUP(B20,by_src_allpol!$I$26:$J$67,2,FALSE)</f>
        <v>Y</v>
      </c>
      <c r="C17" s="290" t="str">
        <f>VLOOKUP(C20,by_src_allpol!$I$26:$J$67,2,FALSE)</f>
        <v>Y</v>
      </c>
      <c r="D17" s="290" t="str">
        <f>VLOOKUP(D20,by_src_allpol!$I$26:$J$67,2,FALSE)</f>
        <v>Y</v>
      </c>
      <c r="E17" s="290" t="str">
        <f>VLOOKUP(E20,by_src_allpol!$I$26:$J$67,2,FALSE)</f>
        <v>Y</v>
      </c>
      <c r="F17" s="290" t="str">
        <f>VLOOKUP(F20,by_src_allpol!$I$26:$J$67,2,FALSE)</f>
        <v>Y</v>
      </c>
      <c r="G17" s="290" t="str">
        <f>VLOOKUP(G20,by_src_allpol!$I$26:$J$67,2,FALSE)</f>
        <v>Y</v>
      </c>
      <c r="H17" s="290" t="str">
        <f>VLOOKUP(H20,by_src_allpol!$I$26:$J$67,2,FALSE)</f>
        <v>Y</v>
      </c>
      <c r="I17" s="290" t="str">
        <f>VLOOKUP(I20,by_src_allpol!$I$26:$J$67,2,FALSE)</f>
        <v>Y</v>
      </c>
      <c r="J17" s="290" t="str">
        <f>VLOOKUP(J20,by_src_allpol!$I$26:$J$67,2,FALSE)</f>
        <v>Y</v>
      </c>
      <c r="K17" s="290" t="str">
        <f>VLOOKUP(K20,by_src_allpol!$I$26:$J$67,2,FALSE)</f>
        <v>Y</v>
      </c>
      <c r="L17" s="290" t="str">
        <f>VLOOKUP(L20,by_src_allpol!$I$26:$J$67,2,FALSE)</f>
        <v>N</v>
      </c>
      <c r="M17" s="290" t="str">
        <f>VLOOKUP(M20,by_src_allpol!$I$26:$J$67,2,FALSE)</f>
        <v>N</v>
      </c>
      <c r="N17" s="290" t="str">
        <f>VLOOKUP(N20,by_src_allpol!$I$26:$J$67,2,FALSE)</f>
        <v>N</v>
      </c>
      <c r="O17" s="290" t="str">
        <f>VLOOKUP(O20,by_src_allpol!$I$26:$J$67,2,FALSE)</f>
        <v>N</v>
      </c>
      <c r="P17" s="290" t="str">
        <f>VLOOKUP(P20,by_src_allpol!$I$26:$J$67,2,FALSE)</f>
        <v>N</v>
      </c>
      <c r="Q17" s="290" t="str">
        <f>VLOOKUP(Q20,by_src_allpol!$I$26:$J$67,2,FALSE)</f>
        <v>N</v>
      </c>
      <c r="R17" s="290" t="str">
        <f>VLOOKUP(R20,by_src_allpol!$I$26:$J$67,2,FALSE)</f>
        <v>N</v>
      </c>
      <c r="S17" s="290" t="str">
        <f>VLOOKUP(S20,by_src_allpol!$I$26:$J$67,2,FALSE)</f>
        <v>Y</v>
      </c>
      <c r="T17" s="290" t="str">
        <f>VLOOKUP(T20,by_src_allpol!$I$26:$J$67,2,FALSE)</f>
        <v>N</v>
      </c>
      <c r="U17" s="290" t="str">
        <f>VLOOKUP(U20,by_src_allpol!$I$26:$J$67,2,FALSE)</f>
        <v>N</v>
      </c>
      <c r="V17" s="290" t="str">
        <f>VLOOKUP(V20,by_src_allpol!$I$26:$J$67,2,FALSE)</f>
        <v>Y</v>
      </c>
      <c r="W17" s="290" t="str">
        <f>VLOOKUP(W20,by_src_allpol!$I$26:$J$67,2,FALSE)</f>
        <v>Y</v>
      </c>
      <c r="X17" s="290" t="str">
        <f>VLOOKUP(X20,by_src_allpol!$I$26:$J$67,2,FALSE)</f>
        <v>N</v>
      </c>
      <c r="Y17" s="290" t="str">
        <f>VLOOKUP(Y20,by_src_allpol!$I$26:$J$67,2,FALSE)</f>
        <v>N</v>
      </c>
      <c r="Z17" s="290" t="str">
        <f>VLOOKUP(Z20,by_src_allpol!$I$26:$J$67,2,FALSE)</f>
        <v>N</v>
      </c>
      <c r="AA17" s="290" t="str">
        <f>VLOOKUP(AA20,by_src_allpol!$I$26:$J$67,2,FALSE)</f>
        <v>N</v>
      </c>
      <c r="AB17" s="290" t="str">
        <f>VLOOKUP(AB20,by_src_allpol!$I$26:$J$67,2,FALSE)</f>
        <v>N</v>
      </c>
      <c r="AC17" s="290" t="str">
        <f>VLOOKUP(AC20,by_src_allpol!$I$26:$J$67,2,FALSE)</f>
        <v>N</v>
      </c>
      <c r="AD17" s="290" t="str">
        <f>VLOOKUP(AD20,by_src_allpol!$I$26:$J$67,2,FALSE)</f>
        <v>N</v>
      </c>
      <c r="AE17" s="290" t="str">
        <f>VLOOKUP(AE20,by_src_allpol!$I$26:$J$67,2,FALSE)</f>
        <v>N</v>
      </c>
      <c r="AF17" s="290" t="str">
        <f>VLOOKUP(AF20,by_src_allpol!$I$26:$J$67,2,FALSE)</f>
        <v>N</v>
      </c>
      <c r="AG17" s="290" t="str">
        <f>VLOOKUP(AG20,by_src_allpol!$I$26:$J$67,2,FALSE)</f>
        <v>N</v>
      </c>
      <c r="AH17" s="290" t="str">
        <f>VLOOKUP(AH20,by_src_allpol!$I$26:$J$67,2,FALSE)</f>
        <v>N</v>
      </c>
      <c r="AI17" s="290" t="str">
        <f>VLOOKUP(AI20,by_src_allpol!$I$26:$J$67,2,FALSE)</f>
        <v>N</v>
      </c>
      <c r="AJ17" s="290" t="str">
        <f>VLOOKUP(AJ20,by_src_allpol!$I$26:$J$67,2,FALSE)</f>
        <v>N</v>
      </c>
      <c r="AK17" s="290" t="str">
        <f>VLOOKUP(AK20,by_src_allpol!$I$26:$J$67,2,FALSE)</f>
        <v>N</v>
      </c>
      <c r="AL17" s="290" t="str">
        <f>VLOOKUP(AL20,by_src_allpol!$I$26:$J$67,2,FALSE)</f>
        <v>N</v>
      </c>
      <c r="AM17" s="290" t="str">
        <f>VLOOKUP(AM20,by_src_allpol!$I$26:$J$67,2,FALSE)</f>
        <v>N</v>
      </c>
      <c r="AN17" s="290" t="str">
        <f>VLOOKUP(AN20,by_src_allpol!$I$26:$J$67,2,FALSE)</f>
        <v>Y</v>
      </c>
      <c r="AO17" s="290" t="str">
        <f>VLOOKUP(AO20,by_src_allpol!$I$26:$J$67,2,FALSE)</f>
        <v>Y</v>
      </c>
      <c r="AP17" s="290" t="str">
        <f>VLOOKUP(AP20,by_src_allpol!$I$26:$J$67,2,FALSE)</f>
        <v>N</v>
      </c>
    </row>
    <row r="19" spans="1:47" x14ac:dyDescent="0.2">
      <c r="A19" s="321" t="s">
        <v>374</v>
      </c>
      <c r="B19" s="321" t="s">
        <v>410</v>
      </c>
      <c r="C19" s="322"/>
      <c r="D19" s="322"/>
      <c r="E19" s="322"/>
      <c r="F19" s="322"/>
      <c r="G19" s="322"/>
      <c r="H19" s="322"/>
      <c r="I19" s="322"/>
      <c r="J19" s="322"/>
      <c r="K19" s="322"/>
      <c r="L19" s="322"/>
      <c r="M19" s="322"/>
      <c r="N19" s="322"/>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3"/>
    </row>
    <row r="20" spans="1:47" s="22" customFormat="1" ht="76.5" x14ac:dyDescent="0.2">
      <c r="A20" s="344" t="s">
        <v>411</v>
      </c>
      <c r="B20" s="345" t="s">
        <v>333</v>
      </c>
      <c r="C20" s="346" t="s">
        <v>183</v>
      </c>
      <c r="D20" s="346" t="s">
        <v>145</v>
      </c>
      <c r="E20" s="346" t="s">
        <v>191</v>
      </c>
      <c r="F20" s="346" t="s">
        <v>187</v>
      </c>
      <c r="G20" s="346" t="s">
        <v>186</v>
      </c>
      <c r="H20" s="346" t="s">
        <v>190</v>
      </c>
      <c r="I20" s="346" t="s">
        <v>188</v>
      </c>
      <c r="J20" s="346" t="s">
        <v>189</v>
      </c>
      <c r="K20" s="346" t="s">
        <v>417</v>
      </c>
      <c r="L20" s="346" t="s">
        <v>384</v>
      </c>
      <c r="M20" s="346" t="s">
        <v>37</v>
      </c>
      <c r="N20" s="346" t="s">
        <v>381</v>
      </c>
      <c r="O20" s="346" t="s">
        <v>39</v>
      </c>
      <c r="P20" s="346" t="s">
        <v>38</v>
      </c>
      <c r="Q20" s="346" t="s">
        <v>387</v>
      </c>
      <c r="R20" s="346" t="s">
        <v>382</v>
      </c>
      <c r="S20" s="346" t="s">
        <v>319</v>
      </c>
      <c r="T20" s="346" t="s">
        <v>322</v>
      </c>
      <c r="U20" s="346" t="s">
        <v>320</v>
      </c>
      <c r="V20" s="346" t="s">
        <v>349</v>
      </c>
      <c r="W20" s="346" t="s">
        <v>350</v>
      </c>
      <c r="X20" s="346" t="s">
        <v>355</v>
      </c>
      <c r="Y20" s="346" t="s">
        <v>124</v>
      </c>
      <c r="Z20" s="346" t="s">
        <v>405</v>
      </c>
      <c r="AA20" s="346" t="s">
        <v>406</v>
      </c>
      <c r="AB20" s="346" t="s">
        <v>389</v>
      </c>
      <c r="AC20" s="346" t="s">
        <v>318</v>
      </c>
      <c r="AD20" s="346" t="s">
        <v>386</v>
      </c>
      <c r="AE20" s="346" t="s">
        <v>376</v>
      </c>
      <c r="AF20" s="346" t="s">
        <v>41</v>
      </c>
      <c r="AG20" s="346" t="s">
        <v>383</v>
      </c>
      <c r="AH20" s="346" t="s">
        <v>388</v>
      </c>
      <c r="AI20" s="346" t="s">
        <v>380</v>
      </c>
      <c r="AJ20" s="346" t="s">
        <v>36</v>
      </c>
      <c r="AK20" s="346" t="s">
        <v>321</v>
      </c>
      <c r="AL20" s="346" t="s">
        <v>379</v>
      </c>
      <c r="AM20" s="346" t="s">
        <v>385</v>
      </c>
      <c r="AN20" s="346" t="s">
        <v>157</v>
      </c>
      <c r="AO20" s="346" t="s">
        <v>494</v>
      </c>
      <c r="AP20" s="346" t="s">
        <v>495</v>
      </c>
      <c r="AQ20" s="347" t="s">
        <v>375</v>
      </c>
      <c r="AR20"/>
      <c r="AS20"/>
      <c r="AT20"/>
      <c r="AU20"/>
    </row>
    <row r="21" spans="1:47" s="52" customFormat="1" x14ac:dyDescent="0.2">
      <c r="A21" s="348" t="s">
        <v>138</v>
      </c>
      <c r="B21" s="328"/>
      <c r="C21" s="329">
        <v>0</v>
      </c>
      <c r="D21" s="329">
        <v>1.2032188540673472E-2</v>
      </c>
      <c r="E21" s="329">
        <v>1.0261108154465797E-2</v>
      </c>
      <c r="F21" s="329">
        <v>0.34796229521186284</v>
      </c>
      <c r="G21" s="329">
        <v>0.22809802187106096</v>
      </c>
      <c r="H21" s="329">
        <v>0.10534434679270288</v>
      </c>
      <c r="I21" s="329">
        <v>0</v>
      </c>
      <c r="J21" s="329">
        <v>0</v>
      </c>
      <c r="K21" s="329">
        <v>2.2643256233111225E-3</v>
      </c>
      <c r="L21" s="329"/>
      <c r="M21" s="329"/>
      <c r="N21" s="329"/>
      <c r="O21" s="329"/>
      <c r="P21" s="329"/>
      <c r="Q21" s="329"/>
      <c r="R21" s="329"/>
      <c r="S21" s="329"/>
      <c r="T21" s="329"/>
      <c r="U21" s="329"/>
      <c r="V21" s="329">
        <v>0.31797375796632033</v>
      </c>
      <c r="W21" s="329"/>
      <c r="X21" s="329">
        <v>2.0894639044446577E-4</v>
      </c>
      <c r="Y21" s="329">
        <v>0</v>
      </c>
      <c r="Z21" s="329">
        <v>5.4846339709091788E-4</v>
      </c>
      <c r="AA21" s="329">
        <v>0</v>
      </c>
      <c r="AB21" s="329"/>
      <c r="AC21" s="329"/>
      <c r="AD21" s="329"/>
      <c r="AE21" s="329"/>
      <c r="AF21" s="329"/>
      <c r="AG21" s="329"/>
      <c r="AH21" s="329"/>
      <c r="AI21" s="329"/>
      <c r="AJ21" s="329"/>
      <c r="AK21" s="329"/>
      <c r="AL21" s="329"/>
      <c r="AM21" s="329"/>
      <c r="AN21" s="329">
        <v>0</v>
      </c>
      <c r="AO21" s="329"/>
      <c r="AP21" s="329"/>
      <c r="AQ21" s="342">
        <v>1.0246934539479329</v>
      </c>
      <c r="AR21"/>
      <c r="AS21"/>
      <c r="AT21"/>
      <c r="AU21"/>
    </row>
    <row r="22" spans="1:47" s="52" customFormat="1" x14ac:dyDescent="0.2">
      <c r="A22" s="65" t="s">
        <v>139</v>
      </c>
      <c r="B22" s="51">
        <v>1465.4067340000015</v>
      </c>
      <c r="C22" s="52">
        <v>343.66305131912713</v>
      </c>
      <c r="D22" s="52">
        <v>37.702862792200328</v>
      </c>
      <c r="E22" s="52">
        <v>32.153182402018579</v>
      </c>
      <c r="F22" s="52">
        <v>1875.980546730894</v>
      </c>
      <c r="G22" s="52">
        <v>714.74515153296966</v>
      </c>
      <c r="H22" s="52">
        <v>2837.8359978003182</v>
      </c>
      <c r="I22" s="52">
        <v>15280.619746300641</v>
      </c>
      <c r="J22" s="52">
        <v>2019.9968083332381</v>
      </c>
      <c r="K22" s="52">
        <v>7.0952643406454028</v>
      </c>
      <c r="L22" s="52">
        <v>0.78</v>
      </c>
      <c r="M22" s="52">
        <v>26.040000000000003</v>
      </c>
      <c r="N22" s="52">
        <v>89.575806999999998</v>
      </c>
      <c r="P22" s="52">
        <v>19.0794</v>
      </c>
      <c r="Q22" s="52">
        <v>0.4</v>
      </c>
      <c r="R22" s="52">
        <v>36.752048000000002</v>
      </c>
      <c r="S22" s="52">
        <v>1454.8593149999995</v>
      </c>
      <c r="T22" s="52">
        <v>20.89995</v>
      </c>
      <c r="U22" s="52">
        <v>123.88599430477515</v>
      </c>
      <c r="V22" s="52">
        <v>996.37077058746479</v>
      </c>
      <c r="W22" s="52">
        <v>253.60432499999999</v>
      </c>
      <c r="X22" s="52">
        <v>47.342315716241686</v>
      </c>
      <c r="Y22" s="52">
        <v>0</v>
      </c>
      <c r="Z22" s="52">
        <v>124.2688483330457</v>
      </c>
      <c r="AA22" s="52">
        <v>0</v>
      </c>
      <c r="AB22" s="52">
        <v>75.801833000000002</v>
      </c>
      <c r="AC22" s="52">
        <v>3</v>
      </c>
      <c r="AD22" s="52">
        <v>7.1000000000000005</v>
      </c>
      <c r="AH22" s="52">
        <v>38.19</v>
      </c>
      <c r="AJ22" s="52">
        <v>0.06</v>
      </c>
      <c r="AK22" s="52">
        <v>33.35</v>
      </c>
      <c r="AL22" s="52">
        <v>2.8</v>
      </c>
      <c r="AM22" s="52">
        <v>0.6</v>
      </c>
      <c r="AN22" s="52">
        <v>0</v>
      </c>
      <c r="AO22" s="52">
        <v>4704.9551048959229</v>
      </c>
      <c r="AP22" s="52">
        <v>0</v>
      </c>
      <c r="AQ22" s="53">
        <v>32674.915057389499</v>
      </c>
      <c r="AR22"/>
      <c r="AS22"/>
      <c r="AT22"/>
      <c r="AU22"/>
    </row>
    <row r="23" spans="1:47" s="52" customFormat="1" x14ac:dyDescent="0.2">
      <c r="A23" s="65" t="s">
        <v>140</v>
      </c>
      <c r="B23" s="51">
        <v>35.383002000000005</v>
      </c>
      <c r="C23" s="52">
        <v>0.2056631067140198</v>
      </c>
      <c r="D23" s="52">
        <v>6.0160942703367359E-2</v>
      </c>
      <c r="E23" s="52">
        <v>5.1305540772328989E-2</v>
      </c>
      <c r="F23" s="52">
        <v>2.3860271671670596</v>
      </c>
      <c r="G23" s="52">
        <v>1.1404901093553048</v>
      </c>
      <c r="H23" s="52">
        <v>7.0279058504840037</v>
      </c>
      <c r="I23" s="52">
        <v>9.1445958984444289</v>
      </c>
      <c r="J23" s="52">
        <v>1.2088550618391609</v>
      </c>
      <c r="K23" s="52">
        <v>1.1321628116555613E-2</v>
      </c>
      <c r="P23" s="52">
        <v>1.706</v>
      </c>
      <c r="S23" s="52">
        <v>40.615409</v>
      </c>
      <c r="V23" s="52">
        <v>1.5898687898316015</v>
      </c>
      <c r="X23" s="52">
        <v>5.0538908188755158E-2</v>
      </c>
      <c r="Y23" s="52">
        <v>0</v>
      </c>
      <c r="Z23" s="52">
        <v>0.13265958417136575</v>
      </c>
      <c r="AA23" s="52">
        <v>0</v>
      </c>
      <c r="AC23" s="52">
        <v>4.91</v>
      </c>
      <c r="AM23" s="52">
        <v>0</v>
      </c>
      <c r="AN23" s="52">
        <v>0</v>
      </c>
      <c r="AO23" s="52">
        <v>1.177415375209111</v>
      </c>
      <c r="AQ23" s="53">
        <v>106.80121896299705</v>
      </c>
      <c r="AR23"/>
      <c r="AS23"/>
      <c r="AT23"/>
      <c r="AU23"/>
    </row>
    <row r="24" spans="1:47" s="52" customFormat="1" x14ac:dyDescent="0.2">
      <c r="A24" s="65" t="s">
        <v>141</v>
      </c>
      <c r="B24" s="51">
        <v>197.26835399999999</v>
      </c>
      <c r="C24" s="52">
        <v>47.508177650938578</v>
      </c>
      <c r="D24" s="52">
        <v>4.319282227271307</v>
      </c>
      <c r="E24" s="52">
        <v>3.6939989356076874</v>
      </c>
      <c r="F24" s="52">
        <v>222.02307174847564</v>
      </c>
      <c r="G24" s="52">
        <v>81.882005805759277</v>
      </c>
      <c r="H24" s="52">
        <v>205.59682510638356</v>
      </c>
      <c r="I24" s="52">
        <v>2112.4016525406628</v>
      </c>
      <c r="J24" s="52">
        <v>279.24551928484618</v>
      </c>
      <c r="K24" s="52">
        <v>0.81515722439200411</v>
      </c>
      <c r="L24" s="52">
        <v>0</v>
      </c>
      <c r="M24" s="52">
        <v>0</v>
      </c>
      <c r="N24" s="52">
        <v>0.08</v>
      </c>
      <c r="O24" s="52">
        <v>4.8</v>
      </c>
      <c r="P24" s="52">
        <v>6.89</v>
      </c>
      <c r="R24" s="52">
        <v>37.5</v>
      </c>
      <c r="S24" s="52">
        <v>138.42404599999998</v>
      </c>
      <c r="T24" s="52">
        <v>0.32</v>
      </c>
      <c r="U24" s="52">
        <v>1.7</v>
      </c>
      <c r="V24" s="52">
        <v>114.34977589607811</v>
      </c>
      <c r="W24" s="52">
        <v>94.879999999999981</v>
      </c>
      <c r="X24" s="52">
        <v>3.2252703646019678</v>
      </c>
      <c r="Y24" s="52">
        <v>0</v>
      </c>
      <c r="Z24" s="52">
        <v>8.4660124395707719</v>
      </c>
      <c r="AA24" s="52">
        <v>0</v>
      </c>
      <c r="AE24" s="52">
        <v>0</v>
      </c>
      <c r="AN24" s="52">
        <v>0</v>
      </c>
      <c r="AO24" s="52">
        <v>340.10695978000575</v>
      </c>
      <c r="AQ24" s="53">
        <v>3905.4961090045931</v>
      </c>
      <c r="AR24"/>
      <c r="AS24"/>
      <c r="AT24"/>
      <c r="AU24"/>
    </row>
    <row r="25" spans="1:47" s="52" customFormat="1" x14ac:dyDescent="0.2">
      <c r="A25" s="65" t="s">
        <v>142</v>
      </c>
      <c r="B25" s="51">
        <v>81.869591</v>
      </c>
      <c r="C25" s="52">
        <v>4.5245883477084359</v>
      </c>
      <c r="D25" s="52">
        <v>2.1676937565644896</v>
      </c>
      <c r="E25" s="52">
        <v>2.2625743480597085</v>
      </c>
      <c r="F25" s="52">
        <v>127.98447137471798</v>
      </c>
      <c r="G25" s="52">
        <v>41.093659413928521</v>
      </c>
      <c r="H25" s="52">
        <v>103.01509257765517</v>
      </c>
      <c r="I25" s="52">
        <v>201.18110976577748</v>
      </c>
      <c r="J25" s="52">
        <v>26.594811360461545</v>
      </c>
      <c r="K25" s="52">
        <v>0.49928379994010247</v>
      </c>
      <c r="M25" s="52">
        <v>75.734786999999997</v>
      </c>
      <c r="R25" s="52">
        <v>6.7302479999999996</v>
      </c>
      <c r="S25" s="52">
        <v>1040.0327550000004</v>
      </c>
      <c r="U25" s="52">
        <v>7.3</v>
      </c>
      <c r="V25" s="52">
        <v>65.349091817734916</v>
      </c>
      <c r="W25" s="52">
        <v>52.17794</v>
      </c>
      <c r="X25" s="52">
        <v>2.8619125916190424</v>
      </c>
      <c r="Y25" s="52">
        <v>0</v>
      </c>
      <c r="Z25" s="52">
        <v>7.5122345920296656</v>
      </c>
      <c r="AA25" s="52">
        <v>0</v>
      </c>
      <c r="AF25" s="52">
        <v>4.5999999999999996</v>
      </c>
      <c r="AH25" s="52">
        <v>2.8</v>
      </c>
      <c r="AN25" s="52">
        <v>0</v>
      </c>
      <c r="AO25" s="52">
        <v>514.00147989612537</v>
      </c>
      <c r="AP25" s="52">
        <v>193.93606800000001</v>
      </c>
      <c r="AQ25" s="53">
        <v>2564.2293926423226</v>
      </c>
      <c r="AR25"/>
      <c r="AS25"/>
      <c r="AT25"/>
      <c r="AU25"/>
    </row>
    <row r="26" spans="1:47" s="42" customFormat="1" x14ac:dyDescent="0.2">
      <c r="A26" s="65" t="s">
        <v>143</v>
      </c>
      <c r="B26" s="51">
        <v>400.61403999999999</v>
      </c>
      <c r="C26" s="52">
        <v>40.309968915947884</v>
      </c>
      <c r="D26" s="52">
        <v>7.5684026700010048</v>
      </c>
      <c r="E26" s="52">
        <v>9.4043056235679021</v>
      </c>
      <c r="F26" s="52">
        <v>551.9027765609593</v>
      </c>
      <c r="G26" s="52">
        <v>143.47661457557729</v>
      </c>
      <c r="H26" s="52">
        <v>242.68221493598875</v>
      </c>
      <c r="I26" s="52">
        <v>1792.3407960951079</v>
      </c>
      <c r="J26" s="52">
        <v>236.93559212047555</v>
      </c>
      <c r="K26" s="52">
        <v>2.0752544337646435</v>
      </c>
      <c r="L26" s="52">
        <v>6.1899999999999995</v>
      </c>
      <c r="M26" s="52">
        <v>60.1</v>
      </c>
      <c r="N26" s="52">
        <v>127.58999900000001</v>
      </c>
      <c r="O26" s="52"/>
      <c r="P26" s="52">
        <v>38.5</v>
      </c>
      <c r="Q26" s="52">
        <v>0.6</v>
      </c>
      <c r="R26" s="52">
        <v>26.822756000000002</v>
      </c>
      <c r="S26" s="52">
        <v>307.01542999999998</v>
      </c>
      <c r="T26" s="52">
        <v>40.06</v>
      </c>
      <c r="U26" s="52">
        <v>45.935099999999998</v>
      </c>
      <c r="V26" s="52">
        <v>257.47273230484086</v>
      </c>
      <c r="W26" s="52">
        <v>342.05999599999996</v>
      </c>
      <c r="X26" s="52">
        <v>8.1481517966688042</v>
      </c>
      <c r="Y26" s="52">
        <v>0</v>
      </c>
      <c r="Z26" s="52">
        <v>21.38808430673134</v>
      </c>
      <c r="AA26" s="52">
        <v>0</v>
      </c>
      <c r="AB26" s="52"/>
      <c r="AC26" s="52">
        <v>4.9000000000000004</v>
      </c>
      <c r="AD26" s="52">
        <v>14.260000000000002</v>
      </c>
      <c r="AE26" s="52"/>
      <c r="AF26" s="52">
        <v>1.2</v>
      </c>
      <c r="AG26" s="52">
        <v>20.8</v>
      </c>
      <c r="AH26" s="52">
        <v>80.56</v>
      </c>
      <c r="AI26" s="52">
        <v>3.1</v>
      </c>
      <c r="AJ26" s="52"/>
      <c r="AK26" s="52"/>
      <c r="AL26" s="52">
        <v>5.38</v>
      </c>
      <c r="AM26" s="52">
        <v>0</v>
      </c>
      <c r="AN26" s="52">
        <v>0.50747082171885161</v>
      </c>
      <c r="AO26" s="52">
        <v>1437.6875495085137</v>
      </c>
      <c r="AP26" s="52"/>
      <c r="AQ26" s="53">
        <v>6277.5872356698637</v>
      </c>
      <c r="AR26"/>
      <c r="AS26"/>
      <c r="AT26"/>
      <c r="AU26"/>
    </row>
    <row r="27" spans="1:47" s="42" customFormat="1" x14ac:dyDescent="0.2">
      <c r="A27" s="65" t="s">
        <v>144</v>
      </c>
      <c r="B27" s="51">
        <v>0.33</v>
      </c>
      <c r="C27" s="52">
        <v>0</v>
      </c>
      <c r="D27" s="52">
        <v>1.299476362392735E-2</v>
      </c>
      <c r="E27" s="52">
        <v>0.13852496008528825</v>
      </c>
      <c r="F27" s="52">
        <v>11.18450234609559</v>
      </c>
      <c r="G27" s="52">
        <v>0.24634586362074584</v>
      </c>
      <c r="H27" s="52">
        <v>0.44797631935266757</v>
      </c>
      <c r="I27" s="52">
        <v>0</v>
      </c>
      <c r="J27" s="52">
        <v>0</v>
      </c>
      <c r="K27" s="52">
        <v>3.0568395914700151E-2</v>
      </c>
      <c r="L27" s="52"/>
      <c r="M27" s="52"/>
      <c r="N27" s="52"/>
      <c r="O27" s="52"/>
      <c r="P27" s="52"/>
      <c r="Q27" s="52"/>
      <c r="R27" s="52"/>
      <c r="S27" s="52"/>
      <c r="T27" s="52"/>
      <c r="U27" s="52"/>
      <c r="V27" s="52">
        <v>2.8259301870402198</v>
      </c>
      <c r="W27" s="52"/>
      <c r="X27" s="52">
        <v>2.1025230538474372E-2</v>
      </c>
      <c r="Y27" s="52">
        <v>0</v>
      </c>
      <c r="Z27" s="52">
        <v>5.5189129332273615E-2</v>
      </c>
      <c r="AA27" s="52">
        <v>0</v>
      </c>
      <c r="AB27" s="52"/>
      <c r="AC27" s="52"/>
      <c r="AD27" s="52"/>
      <c r="AE27" s="52"/>
      <c r="AF27" s="52"/>
      <c r="AG27" s="52"/>
      <c r="AH27" s="52"/>
      <c r="AI27" s="52"/>
      <c r="AJ27" s="52"/>
      <c r="AK27" s="52"/>
      <c r="AL27" s="52"/>
      <c r="AM27" s="52"/>
      <c r="AN27" s="52">
        <v>0</v>
      </c>
      <c r="AO27" s="52">
        <v>144.47629734956467</v>
      </c>
      <c r="AP27" s="52"/>
      <c r="AQ27" s="53">
        <v>159.76935454516857</v>
      </c>
      <c r="AR27"/>
      <c r="AS27"/>
      <c r="AT27"/>
      <c r="AU27"/>
    </row>
    <row r="28" spans="1:47" s="42" customFormat="1" x14ac:dyDescent="0.2">
      <c r="A28" s="65" t="s">
        <v>408</v>
      </c>
      <c r="B28" s="51"/>
      <c r="C28" s="52"/>
      <c r="D28" s="52"/>
      <c r="E28" s="52"/>
      <c r="F28" s="52"/>
      <c r="G28" s="52"/>
      <c r="H28" s="52"/>
      <c r="I28" s="52"/>
      <c r="J28" s="52"/>
      <c r="K28" s="52"/>
      <c r="L28" s="52"/>
      <c r="M28" s="52"/>
      <c r="N28" s="52"/>
      <c r="O28" s="52"/>
      <c r="P28" s="52"/>
      <c r="Q28" s="52"/>
      <c r="R28" s="52"/>
      <c r="S28" s="52">
        <v>24.553999999999995</v>
      </c>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3">
        <v>24.553999999999995</v>
      </c>
      <c r="AR28"/>
      <c r="AS28"/>
      <c r="AT28"/>
      <c r="AU28"/>
    </row>
    <row r="29" spans="1:47" s="42" customFormat="1" x14ac:dyDescent="0.2">
      <c r="A29" s="331" t="s">
        <v>375</v>
      </c>
      <c r="B29" s="331">
        <v>2180.8717210000013</v>
      </c>
      <c r="C29" s="332">
        <v>436.2114493404361</v>
      </c>
      <c r="D29" s="332">
        <v>51.843429340905104</v>
      </c>
      <c r="E29" s="332">
        <v>47.71415291826596</v>
      </c>
      <c r="F29" s="332">
        <v>2791.8093582235215</v>
      </c>
      <c r="G29" s="332">
        <v>982.81236532308174</v>
      </c>
      <c r="H29" s="332">
        <v>3396.7113569369749</v>
      </c>
      <c r="I29" s="332">
        <v>19395.687900600635</v>
      </c>
      <c r="J29" s="332">
        <v>2563.9815861608604</v>
      </c>
      <c r="K29" s="332">
        <v>10.529114148396719</v>
      </c>
      <c r="L29" s="332">
        <v>6.97</v>
      </c>
      <c r="M29" s="332">
        <v>161.874787</v>
      </c>
      <c r="N29" s="332">
        <v>217.24580600000002</v>
      </c>
      <c r="O29" s="332">
        <v>4.8</v>
      </c>
      <c r="P29" s="332">
        <v>66.175399999999996</v>
      </c>
      <c r="Q29" s="332">
        <v>1</v>
      </c>
      <c r="R29" s="332">
        <v>107.805052</v>
      </c>
      <c r="S29" s="332">
        <v>3005.500955</v>
      </c>
      <c r="T29" s="332">
        <v>61.279949999999999</v>
      </c>
      <c r="U29" s="332">
        <v>178.82109430477516</v>
      </c>
      <c r="V29" s="332">
        <v>1438.2761433409569</v>
      </c>
      <c r="W29" s="332">
        <v>742.72226099999989</v>
      </c>
      <c r="X29" s="332">
        <v>61.649423554249182</v>
      </c>
      <c r="Y29" s="332">
        <v>0</v>
      </c>
      <c r="Z29" s="332">
        <v>161.82357684827821</v>
      </c>
      <c r="AA29" s="332">
        <v>0</v>
      </c>
      <c r="AB29" s="332">
        <v>75.801833000000002</v>
      </c>
      <c r="AC29" s="332">
        <v>12.81</v>
      </c>
      <c r="AD29" s="332">
        <v>21.360000000000003</v>
      </c>
      <c r="AE29" s="332">
        <v>0</v>
      </c>
      <c r="AF29" s="332">
        <v>5.8</v>
      </c>
      <c r="AG29" s="332">
        <v>20.8</v>
      </c>
      <c r="AH29" s="332">
        <v>121.55</v>
      </c>
      <c r="AI29" s="332">
        <v>3.1</v>
      </c>
      <c r="AJ29" s="332">
        <v>0.06</v>
      </c>
      <c r="AK29" s="332">
        <v>33.35</v>
      </c>
      <c r="AL29" s="332">
        <v>8.18</v>
      </c>
      <c r="AM29" s="332">
        <v>0.6</v>
      </c>
      <c r="AN29" s="332">
        <v>0.50747082171885161</v>
      </c>
      <c r="AO29" s="332">
        <v>7142.4048068053426</v>
      </c>
      <c r="AP29" s="332">
        <v>193.93606800000001</v>
      </c>
      <c r="AQ29" s="343">
        <v>45714.377061668391</v>
      </c>
      <c r="AR29"/>
      <c r="AS29"/>
      <c r="AT29"/>
      <c r="AU29"/>
    </row>
    <row r="30" spans="1:47" s="42" customFormat="1" x14ac:dyDescent="0.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row>
    <row r="31" spans="1:47" s="45" customFormat="1" x14ac:dyDescent="0.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row>
    <row r="32" spans="1:47" s="45" customFormat="1" x14ac:dyDescent="0.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row>
    <row r="33" spans="1:47" s="45" customFormat="1" x14ac:dyDescent="0.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row>
    <row r="34" spans="1:47" s="45" customFormat="1" x14ac:dyDescent="0.2">
      <c r="A34"/>
      <c r="B34"/>
      <c r="C34"/>
      <c r="D34"/>
      <c r="E34"/>
      <c r="F34"/>
      <c r="G34"/>
      <c r="H34"/>
      <c r="I34"/>
      <c r="J34"/>
      <c r="K34"/>
      <c r="L34"/>
      <c r="M34"/>
      <c r="N34"/>
      <c r="O34"/>
      <c r="P34"/>
      <c r="Q34"/>
      <c r="R34"/>
      <c r="S34"/>
      <c r="T34"/>
    </row>
    <row r="35" spans="1:47" s="45" customFormat="1" x14ac:dyDescent="0.2">
      <c r="A35"/>
      <c r="B35"/>
      <c r="C35"/>
      <c r="D35"/>
      <c r="E35"/>
      <c r="F35"/>
      <c r="G35"/>
      <c r="H35"/>
      <c r="I35"/>
      <c r="J35"/>
      <c r="K35"/>
      <c r="L35"/>
      <c r="M35"/>
      <c r="N35"/>
      <c r="O35"/>
      <c r="P35"/>
      <c r="Q35"/>
      <c r="R35"/>
      <c r="S35"/>
      <c r="T35"/>
    </row>
    <row r="36" spans="1:47" s="52" customFormat="1" x14ac:dyDescent="0.2">
      <c r="A36"/>
      <c r="B36"/>
      <c r="C36"/>
      <c r="D36"/>
      <c r="E36"/>
      <c r="F36"/>
      <c r="G36"/>
      <c r="H36"/>
      <c r="I36"/>
      <c r="J36"/>
      <c r="K36"/>
      <c r="L36"/>
      <c r="M36"/>
      <c r="N36"/>
      <c r="O36"/>
      <c r="P36"/>
      <c r="Q36"/>
      <c r="R36"/>
      <c r="S36"/>
      <c r="T36"/>
    </row>
    <row r="37" spans="1:47" s="52" customFormat="1" x14ac:dyDescent="0.2"/>
    <row r="38" spans="1:47" s="52" customFormat="1" x14ac:dyDescent="0.2"/>
    <row r="39" spans="1:47" s="52" customFormat="1" x14ac:dyDescent="0.2"/>
    <row r="52" spans="4:5" x14ac:dyDescent="0.2">
      <c r="D52" s="31"/>
      <c r="E52" s="31"/>
    </row>
  </sheetData>
  <phoneticPr fontId="5"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U52"/>
  <sheetViews>
    <sheetView workbookViewId="0"/>
  </sheetViews>
  <sheetFormatPr defaultRowHeight="12.75" x14ac:dyDescent="0.2"/>
  <cols>
    <col min="1" max="1" width="20.85546875" customWidth="1"/>
    <col min="2" max="42" width="30.140625" customWidth="1"/>
    <col min="43" max="43" width="10.5703125" customWidth="1"/>
    <col min="44" max="46" width="30.140625" customWidth="1"/>
    <col min="47" max="47" width="8.5703125" customWidth="1"/>
  </cols>
  <sheetData>
    <row r="1" spans="1:24" x14ac:dyDescent="0.2">
      <c r="A1" s="27" t="s">
        <v>335</v>
      </c>
      <c r="D1" s="10"/>
      <c r="E1" s="75"/>
    </row>
    <row r="3" spans="1:24" x14ac:dyDescent="0.2">
      <c r="A3" s="6" t="s">
        <v>328</v>
      </c>
    </row>
    <row r="4" spans="1:24" s="22" customFormat="1" x14ac:dyDescent="0.2">
      <c r="A4" s="33" t="str">
        <f>A20</f>
        <v>FIPS</v>
      </c>
      <c r="B4" s="33" t="s">
        <v>333</v>
      </c>
      <c r="C4" s="33" t="s">
        <v>183</v>
      </c>
      <c r="D4" s="33" t="s">
        <v>145</v>
      </c>
      <c r="E4" s="33" t="s">
        <v>191</v>
      </c>
      <c r="F4" s="33" t="s">
        <v>187</v>
      </c>
      <c r="G4" s="33" t="s">
        <v>186</v>
      </c>
      <c r="H4" s="33" t="s">
        <v>190</v>
      </c>
      <c r="I4" s="33" t="s">
        <v>188</v>
      </c>
      <c r="J4" s="33" t="s">
        <v>189</v>
      </c>
      <c r="K4" s="33" t="s">
        <v>417</v>
      </c>
      <c r="L4" s="33" t="s">
        <v>319</v>
      </c>
      <c r="M4" s="33" t="s">
        <v>349</v>
      </c>
      <c r="N4" s="33" t="s">
        <v>350</v>
      </c>
      <c r="O4" s="84" t="s">
        <v>122</v>
      </c>
      <c r="P4" s="84" t="s">
        <v>157</v>
      </c>
      <c r="Q4" s="33" t="s">
        <v>403</v>
      </c>
      <c r="R4" s="33" t="s">
        <v>327</v>
      </c>
      <c r="S4" s="84"/>
      <c r="T4" s="84"/>
      <c r="U4" s="33"/>
      <c r="V4" s="33"/>
      <c r="W4" s="33"/>
      <c r="X4" s="33"/>
    </row>
    <row r="5" spans="1:24" s="13" customFormat="1" x14ac:dyDescent="0.2">
      <c r="A5" s="13" t="str">
        <f>PROPER(VLOOKUP(A21,fips_xref!$A$5:$B$26,2,FALSE))</f>
        <v>Delta</v>
      </c>
      <c r="B5" s="78">
        <f t="shared" ref="B5:B10" si="0">SUMIF($B$20:$AR$20,B$4,$B21:$AR21)</f>
        <v>0</v>
      </c>
      <c r="C5" s="78">
        <f t="shared" ref="C5:P5" si="1">SUMIF($B$20:$AR$20,C$4,$B21:$AR21)</f>
        <v>0</v>
      </c>
      <c r="D5" s="78">
        <f t="shared" si="1"/>
        <v>4.4941067130448403E-2</v>
      </c>
      <c r="E5" s="78">
        <f t="shared" si="1"/>
        <v>0.18656560280846904</v>
      </c>
      <c r="F5" s="78">
        <f t="shared" si="1"/>
        <v>0</v>
      </c>
      <c r="G5" s="78">
        <f t="shared" si="1"/>
        <v>0</v>
      </c>
      <c r="H5" s="78">
        <f t="shared" si="1"/>
        <v>0</v>
      </c>
      <c r="I5" s="78">
        <f t="shared" si="1"/>
        <v>0</v>
      </c>
      <c r="J5" s="78">
        <f t="shared" si="1"/>
        <v>0</v>
      </c>
      <c r="K5" s="78">
        <f t="shared" si="1"/>
        <v>2.3837572168239854E-2</v>
      </c>
      <c r="L5" s="78">
        <f t="shared" si="1"/>
        <v>0</v>
      </c>
      <c r="M5" s="78">
        <f t="shared" si="1"/>
        <v>0</v>
      </c>
      <c r="N5" s="78">
        <f t="shared" si="1"/>
        <v>0</v>
      </c>
      <c r="O5" s="85">
        <f>SUMIF($B$20:$AR$20,O$4,$B21:$AR21)</f>
        <v>0</v>
      </c>
      <c r="P5" s="85">
        <f t="shared" si="1"/>
        <v>3.5485956837711712E-2</v>
      </c>
      <c r="Q5" s="32">
        <f t="shared" ref="Q5:Q12" si="2">SUMIF($B$17:$AP$17,"N",$B21:$AP21)</f>
        <v>0</v>
      </c>
      <c r="R5" s="78">
        <f t="shared" ref="R5:R12" si="3">SUM(B5:Q5)</f>
        <v>0.290830198944869</v>
      </c>
      <c r="S5" s="88"/>
      <c r="T5" s="85"/>
    </row>
    <row r="6" spans="1:24" s="13" customFormat="1" x14ac:dyDescent="0.2">
      <c r="A6" s="13" t="str">
        <f>PROPER(VLOOKUP(A22,fips_xref!$A$5:$B$26,2,FALSE))</f>
        <v>Garfield</v>
      </c>
      <c r="B6" s="78">
        <f t="shared" si="0"/>
        <v>4267.4506870000023</v>
      </c>
      <c r="C6" s="78">
        <f t="shared" ref="C6:P6" si="4">SUMIF($B$20:$AR$20,C$4,$B22:$AR22)</f>
        <v>7582.2362867411748</v>
      </c>
      <c r="D6" s="78">
        <f t="shared" si="4"/>
        <v>140.82283385326008</v>
      </c>
      <c r="E6" s="78">
        <f t="shared" si="4"/>
        <v>584.60331640033769</v>
      </c>
      <c r="F6" s="78">
        <f t="shared" si="4"/>
        <v>0</v>
      </c>
      <c r="G6" s="78">
        <f t="shared" si="4"/>
        <v>0</v>
      </c>
      <c r="H6" s="78">
        <f t="shared" si="4"/>
        <v>0</v>
      </c>
      <c r="I6" s="78">
        <f t="shared" si="4"/>
        <v>0</v>
      </c>
      <c r="J6" s="78">
        <f t="shared" si="4"/>
        <v>0</v>
      </c>
      <c r="K6" s="78">
        <f t="shared" si="4"/>
        <v>74.695032389179588</v>
      </c>
      <c r="L6" s="78">
        <f t="shared" si="4"/>
        <v>19.917881999999995</v>
      </c>
      <c r="M6" s="78">
        <f t="shared" si="4"/>
        <v>0</v>
      </c>
      <c r="N6" s="78">
        <f t="shared" si="4"/>
        <v>0</v>
      </c>
      <c r="O6" s="85">
        <f t="shared" si="4"/>
        <v>0</v>
      </c>
      <c r="P6" s="85">
        <f t="shared" si="4"/>
        <v>162.91844757227483</v>
      </c>
      <c r="Q6" s="32">
        <f t="shared" si="2"/>
        <v>116.50357400000001</v>
      </c>
      <c r="R6" s="78">
        <f t="shared" si="3"/>
        <v>12949.148059956229</v>
      </c>
      <c r="S6" s="88"/>
      <c r="T6" s="85"/>
    </row>
    <row r="7" spans="1:24" s="13" customFormat="1" x14ac:dyDescent="0.2">
      <c r="A7" s="13" t="str">
        <f>PROPER(VLOOKUP(A23,fips_xref!$A$5:$B$26,2,FALSE))</f>
        <v>Gunnison</v>
      </c>
      <c r="B7" s="78">
        <f t="shared" si="0"/>
        <v>143.52305899999999</v>
      </c>
      <c r="C7" s="78">
        <f t="shared" ref="C7:P7" si="5">SUMIF($B$20:$AR$20,C$4,$B23:$AR23)</f>
        <v>4.5375441572358914</v>
      </c>
      <c r="D7" s="78">
        <f t="shared" si="5"/>
        <v>0.22470533565224204</v>
      </c>
      <c r="E7" s="78">
        <f t="shared" si="5"/>
        <v>0.93282801404234517</v>
      </c>
      <c r="F7" s="78">
        <f t="shared" si="5"/>
        <v>0</v>
      </c>
      <c r="G7" s="78">
        <f t="shared" si="5"/>
        <v>0</v>
      </c>
      <c r="H7" s="78">
        <f t="shared" si="5"/>
        <v>0</v>
      </c>
      <c r="I7" s="78">
        <f t="shared" si="5"/>
        <v>0</v>
      </c>
      <c r="J7" s="78">
        <f t="shared" si="5"/>
        <v>0</v>
      </c>
      <c r="K7" s="78">
        <f t="shared" si="5"/>
        <v>0.11918786084119927</v>
      </c>
      <c r="L7" s="78">
        <f t="shared" si="5"/>
        <v>0.31900000000000001</v>
      </c>
      <c r="M7" s="78">
        <f t="shared" si="5"/>
        <v>0</v>
      </c>
      <c r="N7" s="78">
        <f t="shared" si="5"/>
        <v>0</v>
      </c>
      <c r="O7" s="85">
        <f t="shared" si="5"/>
        <v>0</v>
      </c>
      <c r="P7" s="85">
        <f t="shared" si="5"/>
        <v>1.9383811966869315</v>
      </c>
      <c r="Q7" s="32">
        <f t="shared" si="2"/>
        <v>3.1861299999999999</v>
      </c>
      <c r="R7" s="78">
        <f t="shared" si="3"/>
        <v>154.78083556445856</v>
      </c>
      <c r="S7" s="88"/>
      <c r="T7" s="85"/>
    </row>
    <row r="8" spans="1:24" s="13" customFormat="1" x14ac:dyDescent="0.2">
      <c r="A8" s="13" t="str">
        <f>PROPER(VLOOKUP(A24,fips_xref!$A$5:$B$26,2,FALSE))</f>
        <v>Mesa</v>
      </c>
      <c r="B8" s="78">
        <f t="shared" si="0"/>
        <v>979.47638399999948</v>
      </c>
      <c r="C8" s="78">
        <f t="shared" ref="C8:P8" si="6">SUMIF($B$20:$AR$20,C$4,$B24:$AR24)</f>
        <v>1048.172700321491</v>
      </c>
      <c r="D8" s="78">
        <f t="shared" si="6"/>
        <v>16.132821711941652</v>
      </c>
      <c r="E8" s="78">
        <f t="shared" si="6"/>
        <v>67.163617011048856</v>
      </c>
      <c r="F8" s="78">
        <f t="shared" si="6"/>
        <v>0</v>
      </c>
      <c r="G8" s="78">
        <f t="shared" si="6"/>
        <v>0</v>
      </c>
      <c r="H8" s="78">
        <f t="shared" si="6"/>
        <v>0</v>
      </c>
      <c r="I8" s="78">
        <f t="shared" si="6"/>
        <v>0</v>
      </c>
      <c r="J8" s="78">
        <f t="shared" si="6"/>
        <v>0</v>
      </c>
      <c r="K8" s="78">
        <f t="shared" si="6"/>
        <v>8.5815259805663473</v>
      </c>
      <c r="L8" s="78">
        <f t="shared" si="6"/>
        <v>9.7000000000000011</v>
      </c>
      <c r="M8" s="78">
        <f t="shared" si="6"/>
        <v>0</v>
      </c>
      <c r="N8" s="78">
        <f t="shared" si="6"/>
        <v>0</v>
      </c>
      <c r="O8" s="85">
        <f t="shared" si="6"/>
        <v>0</v>
      </c>
      <c r="P8" s="85">
        <f t="shared" si="6"/>
        <v>45.021305291534468</v>
      </c>
      <c r="Q8" s="32">
        <f t="shared" si="2"/>
        <v>55.160000000000004</v>
      </c>
      <c r="R8" s="78">
        <f t="shared" si="3"/>
        <v>2229.4083543165816</v>
      </c>
      <c r="S8" s="88"/>
      <c r="T8" s="85"/>
    </row>
    <row r="9" spans="1:24" s="13" customFormat="1" x14ac:dyDescent="0.2">
      <c r="A9" s="13" t="str">
        <f>PROPER(VLOOKUP(A25,fips_xref!$A$5:$B$26,2,FALSE))</f>
        <v>Moffat</v>
      </c>
      <c r="B9" s="78">
        <f t="shared" si="0"/>
        <v>840.80833099999984</v>
      </c>
      <c r="C9" s="78">
        <f t="shared" ref="C9:P9" si="7">SUMIF($B$20:$AR$20,C$4,$B25:$AR25)</f>
        <v>99.825971459189631</v>
      </c>
      <c r="D9" s="78">
        <f t="shared" si="7"/>
        <v>8.0964880414486817</v>
      </c>
      <c r="E9" s="78">
        <f t="shared" si="7"/>
        <v>41.137715419267423</v>
      </c>
      <c r="F9" s="78">
        <f t="shared" si="7"/>
        <v>0</v>
      </c>
      <c r="G9" s="78">
        <f t="shared" si="7"/>
        <v>0</v>
      </c>
      <c r="H9" s="78">
        <f t="shared" si="7"/>
        <v>0</v>
      </c>
      <c r="I9" s="78">
        <f t="shared" si="7"/>
        <v>0</v>
      </c>
      <c r="J9" s="78">
        <f t="shared" si="7"/>
        <v>0</v>
      </c>
      <c r="K9" s="78">
        <f t="shared" si="7"/>
        <v>5.2561846630968878</v>
      </c>
      <c r="L9" s="78">
        <f t="shared" si="7"/>
        <v>9.3740000000000006</v>
      </c>
      <c r="M9" s="78">
        <f t="shared" si="7"/>
        <v>0</v>
      </c>
      <c r="N9" s="78">
        <f t="shared" si="7"/>
        <v>0</v>
      </c>
      <c r="O9" s="85">
        <f t="shared" si="7"/>
        <v>0</v>
      </c>
      <c r="P9" s="85">
        <f t="shared" si="7"/>
        <v>5.9065732881873103</v>
      </c>
      <c r="Q9" s="32">
        <f t="shared" si="2"/>
        <v>0</v>
      </c>
      <c r="R9" s="78">
        <f t="shared" si="3"/>
        <v>1010.4052638711898</v>
      </c>
      <c r="S9" s="88"/>
      <c r="T9" s="85"/>
    </row>
    <row r="10" spans="1:24" s="13" customFormat="1" x14ac:dyDescent="0.2">
      <c r="A10" s="13" t="str">
        <f>PROPER(VLOOKUP(A26,fips_xref!$A$5:$B$26,2,FALSE))</f>
        <v>Rio Blanco</v>
      </c>
      <c r="B10" s="78">
        <f t="shared" si="0"/>
        <v>2441.398451999999</v>
      </c>
      <c r="C10" s="78">
        <f t="shared" ref="C10:P10" si="8">SUMIF($B$20:$AR$20,C$4,$B26:$AR26)</f>
        <v>889.35865481823475</v>
      </c>
      <c r="D10" s="78">
        <f t="shared" si="8"/>
        <v>28.268514187007749</v>
      </c>
      <c r="E10" s="78">
        <f t="shared" si="8"/>
        <v>170.98737497396183</v>
      </c>
      <c r="F10" s="78">
        <f t="shared" si="8"/>
        <v>0</v>
      </c>
      <c r="G10" s="78">
        <f t="shared" si="8"/>
        <v>0</v>
      </c>
      <c r="H10" s="78">
        <f t="shared" si="8"/>
        <v>0</v>
      </c>
      <c r="I10" s="78">
        <f t="shared" si="8"/>
        <v>0</v>
      </c>
      <c r="J10" s="78">
        <f t="shared" si="8"/>
        <v>0</v>
      </c>
      <c r="K10" s="78">
        <f t="shared" si="8"/>
        <v>21.847134892191825</v>
      </c>
      <c r="L10" s="78">
        <f t="shared" si="8"/>
        <v>19.432141000000001</v>
      </c>
      <c r="M10" s="78">
        <f t="shared" si="8"/>
        <v>0</v>
      </c>
      <c r="N10" s="78">
        <f t="shared" si="8"/>
        <v>0</v>
      </c>
      <c r="O10" s="85">
        <f t="shared" si="8"/>
        <v>0</v>
      </c>
      <c r="P10" s="85">
        <f t="shared" si="8"/>
        <v>11.746698153288785</v>
      </c>
      <c r="Q10" s="32">
        <f t="shared" si="2"/>
        <v>169.48840800000002</v>
      </c>
      <c r="R10" s="78">
        <f t="shared" si="3"/>
        <v>3752.5273780246844</v>
      </c>
      <c r="S10" s="88"/>
      <c r="T10" s="85"/>
    </row>
    <row r="11" spans="1:24" s="13" customFormat="1" x14ac:dyDescent="0.2">
      <c r="A11" s="13" t="str">
        <f>PROPER(VLOOKUP(A27,fips_xref!$A$5:$B$26,2,FALSE))</f>
        <v>Routt</v>
      </c>
      <c r="B11" s="78">
        <f t="shared" ref="B11:P11" si="9">SUMIF($B$20:$AR$20,B$4,$B27:$AR27)</f>
        <v>12.950000000000001</v>
      </c>
      <c r="C11" s="78">
        <f t="shared" si="9"/>
        <v>0</v>
      </c>
      <c r="D11" s="78">
        <f t="shared" si="9"/>
        <v>4.8536352500884283E-2</v>
      </c>
      <c r="E11" s="78">
        <f t="shared" si="9"/>
        <v>2.5186356379143318</v>
      </c>
      <c r="F11" s="78">
        <f t="shared" si="9"/>
        <v>0</v>
      </c>
      <c r="G11" s="78">
        <f t="shared" si="9"/>
        <v>0</v>
      </c>
      <c r="H11" s="78">
        <f t="shared" si="9"/>
        <v>0</v>
      </c>
      <c r="I11" s="78">
        <f t="shared" si="9"/>
        <v>0</v>
      </c>
      <c r="J11" s="78">
        <f t="shared" si="9"/>
        <v>0</v>
      </c>
      <c r="K11" s="78">
        <f t="shared" si="9"/>
        <v>0.32180722427123803</v>
      </c>
      <c r="L11" s="78">
        <f t="shared" si="9"/>
        <v>0</v>
      </c>
      <c r="M11" s="78">
        <f t="shared" si="9"/>
        <v>0</v>
      </c>
      <c r="N11" s="78">
        <f t="shared" si="9"/>
        <v>0</v>
      </c>
      <c r="O11" s="85">
        <f t="shared" si="9"/>
        <v>0</v>
      </c>
      <c r="P11" s="85">
        <f t="shared" si="9"/>
        <v>0.76165793929320391</v>
      </c>
      <c r="Q11" s="32">
        <f t="shared" si="2"/>
        <v>0</v>
      </c>
      <c r="R11" s="78">
        <f t="shared" si="3"/>
        <v>16.600637153979658</v>
      </c>
      <c r="S11" s="88"/>
      <c r="T11" s="85"/>
    </row>
    <row r="12" spans="1:24" s="13" customFormat="1" x14ac:dyDescent="0.2">
      <c r="A12" s="13" t="str">
        <f>PROPER(VLOOKUP(A28,fips_xref!$A$5:$B$26,2,FALSE))</f>
        <v>Pitkin</v>
      </c>
      <c r="B12" s="78">
        <f t="shared" ref="B12:P12" si="10">SUMIF($B$20:$AR$20,B$4,$B28:$AR28)</f>
        <v>0</v>
      </c>
      <c r="C12" s="78">
        <f t="shared" si="10"/>
        <v>0</v>
      </c>
      <c r="D12" s="78">
        <f t="shared" si="10"/>
        <v>0</v>
      </c>
      <c r="E12" s="78">
        <f t="shared" si="10"/>
        <v>0</v>
      </c>
      <c r="F12" s="78">
        <f t="shared" si="10"/>
        <v>0</v>
      </c>
      <c r="G12" s="78">
        <f t="shared" si="10"/>
        <v>0</v>
      </c>
      <c r="H12" s="78">
        <f t="shared" si="10"/>
        <v>0</v>
      </c>
      <c r="I12" s="78">
        <f t="shared" si="10"/>
        <v>0</v>
      </c>
      <c r="J12" s="78">
        <f t="shared" si="10"/>
        <v>0</v>
      </c>
      <c r="K12" s="78">
        <f t="shared" si="10"/>
        <v>0</v>
      </c>
      <c r="L12" s="78">
        <f t="shared" si="10"/>
        <v>0</v>
      </c>
      <c r="M12" s="78">
        <f t="shared" si="10"/>
        <v>0</v>
      </c>
      <c r="N12" s="78">
        <f t="shared" si="10"/>
        <v>0</v>
      </c>
      <c r="O12" s="85">
        <f t="shared" si="10"/>
        <v>0</v>
      </c>
      <c r="P12" s="85">
        <f t="shared" si="10"/>
        <v>0</v>
      </c>
      <c r="Q12" s="32">
        <f t="shared" si="2"/>
        <v>0</v>
      </c>
      <c r="R12" s="78">
        <f t="shared" si="3"/>
        <v>0</v>
      </c>
      <c r="S12" s="88"/>
      <c r="T12" s="85"/>
    </row>
    <row r="13" spans="1:24" s="55" customFormat="1" x14ac:dyDescent="0.2">
      <c r="A13" s="55" t="s">
        <v>327</v>
      </c>
      <c r="B13" s="86">
        <f>SUM(B5:B12)</f>
        <v>8685.6069130000014</v>
      </c>
      <c r="C13" s="86">
        <f t="shared" ref="C13:R13" si="11">SUM(C5:C12)</f>
        <v>9624.1311574973261</v>
      </c>
      <c r="D13" s="86">
        <f t="shared" si="11"/>
        <v>193.63884054894174</v>
      </c>
      <c r="E13" s="86">
        <f t="shared" si="11"/>
        <v>867.53005305938098</v>
      </c>
      <c r="F13" s="86">
        <f t="shared" si="11"/>
        <v>0</v>
      </c>
      <c r="G13" s="86">
        <f t="shared" si="11"/>
        <v>0</v>
      </c>
      <c r="H13" s="86">
        <f t="shared" si="11"/>
        <v>0</v>
      </c>
      <c r="I13" s="86">
        <f t="shared" si="11"/>
        <v>0</v>
      </c>
      <c r="J13" s="86">
        <f t="shared" si="11"/>
        <v>0</v>
      </c>
      <c r="K13" s="86">
        <f t="shared" si="11"/>
        <v>110.84471058231533</v>
      </c>
      <c r="L13" s="86">
        <f t="shared" si="11"/>
        <v>58.743023000000001</v>
      </c>
      <c r="M13" s="86">
        <f t="shared" si="11"/>
        <v>0</v>
      </c>
      <c r="N13" s="86">
        <f t="shared" si="11"/>
        <v>0</v>
      </c>
      <c r="O13" s="86">
        <f t="shared" si="11"/>
        <v>0</v>
      </c>
      <c r="P13" s="86">
        <f t="shared" si="11"/>
        <v>228.32854939810321</v>
      </c>
      <c r="Q13" s="86">
        <f t="shared" si="11"/>
        <v>344.33811200000002</v>
      </c>
      <c r="R13" s="86">
        <f t="shared" si="11"/>
        <v>20113.161359086069</v>
      </c>
      <c r="S13" s="88"/>
      <c r="T13" s="86"/>
    </row>
    <row r="14" spans="1:24" x14ac:dyDescent="0.2">
      <c r="B14" s="288"/>
      <c r="C14" s="288"/>
      <c r="D14" s="288"/>
      <c r="E14" s="288"/>
      <c r="F14" s="288"/>
      <c r="G14" s="288"/>
      <c r="H14" s="288"/>
      <c r="I14" s="288"/>
      <c r="J14" s="288"/>
      <c r="K14" s="288"/>
      <c r="L14" s="288"/>
      <c r="M14" s="288"/>
      <c r="N14" s="288"/>
      <c r="O14" s="288"/>
      <c r="P14" s="288"/>
      <c r="Q14" s="288"/>
      <c r="R14" s="288"/>
      <c r="S14" s="88"/>
    </row>
    <row r="16" spans="1:24" x14ac:dyDescent="0.2">
      <c r="A16" s="6" t="s">
        <v>336</v>
      </c>
    </row>
    <row r="17" spans="1:47" x14ac:dyDescent="0.2">
      <c r="A17" t="s">
        <v>334</v>
      </c>
      <c r="B17" t="str">
        <f>VLOOKUP(B20,by_src_allpol!$I$26:$J$67,2,FALSE)</f>
        <v>Y</v>
      </c>
      <c r="C17" s="290" t="str">
        <f>VLOOKUP(C20,by_src_allpol!$I$26:$J$67,2,FALSE)</f>
        <v>Y</v>
      </c>
      <c r="D17" s="290" t="str">
        <f>VLOOKUP(D20,by_src_allpol!$I$26:$J$67,2,FALSE)</f>
        <v>Y</v>
      </c>
      <c r="E17" s="290" t="str">
        <f>VLOOKUP(E20,by_src_allpol!$I$26:$J$67,2,FALSE)</f>
        <v>Y</v>
      </c>
      <c r="F17" s="290" t="str">
        <f>VLOOKUP(F20,by_src_allpol!$I$26:$J$67,2,FALSE)</f>
        <v>Y</v>
      </c>
      <c r="G17" s="290" t="str">
        <f>VLOOKUP(G20,by_src_allpol!$I$26:$J$67,2,FALSE)</f>
        <v>Y</v>
      </c>
      <c r="H17" s="290" t="str">
        <f>VLOOKUP(H20,by_src_allpol!$I$26:$J$67,2,FALSE)</f>
        <v>Y</v>
      </c>
      <c r="I17" s="290" t="str">
        <f>VLOOKUP(I20,by_src_allpol!$I$26:$J$67,2,FALSE)</f>
        <v>Y</v>
      </c>
      <c r="J17" s="290" t="str">
        <f>VLOOKUP(J20,by_src_allpol!$I$26:$J$67,2,FALSE)</f>
        <v>Y</v>
      </c>
      <c r="K17" s="290" t="str">
        <f>VLOOKUP(K20,by_src_allpol!$I$26:$J$67,2,FALSE)</f>
        <v>Y</v>
      </c>
      <c r="L17" s="290" t="str">
        <f>VLOOKUP(L20,by_src_allpol!$I$26:$J$67,2,FALSE)</f>
        <v>N</v>
      </c>
      <c r="M17" s="290" t="str">
        <f>VLOOKUP(M20,by_src_allpol!$I$26:$J$67,2,FALSE)</f>
        <v>N</v>
      </c>
      <c r="N17" s="290" t="str">
        <f>VLOOKUP(N20,by_src_allpol!$I$26:$J$67,2,FALSE)</f>
        <v>N</v>
      </c>
      <c r="O17" s="290" t="str">
        <f>VLOOKUP(O20,by_src_allpol!$I$26:$J$67,2,FALSE)</f>
        <v>N</v>
      </c>
      <c r="P17" s="290" t="str">
        <f>VLOOKUP(P20,by_src_allpol!$I$26:$J$67,2,FALSE)</f>
        <v>N</v>
      </c>
      <c r="Q17" s="290" t="str">
        <f>VLOOKUP(Q20,by_src_allpol!$I$26:$J$67,2,FALSE)</f>
        <v>N</v>
      </c>
      <c r="R17" s="290" t="str">
        <f>VLOOKUP(R20,by_src_allpol!$I$26:$J$67,2,FALSE)</f>
        <v>N</v>
      </c>
      <c r="S17" s="290" t="str">
        <f>VLOOKUP(S20,by_src_allpol!$I$26:$J$67,2,FALSE)</f>
        <v>Y</v>
      </c>
      <c r="T17" s="290" t="str">
        <f>VLOOKUP(T20,by_src_allpol!$I$26:$J$67,2,FALSE)</f>
        <v>N</v>
      </c>
      <c r="U17" s="290" t="str">
        <f>VLOOKUP(U20,by_src_allpol!$I$26:$J$67,2,FALSE)</f>
        <v>N</v>
      </c>
      <c r="V17" s="290" t="str">
        <f>VLOOKUP(V20,by_src_allpol!$I$26:$J$67,2,FALSE)</f>
        <v>Y</v>
      </c>
      <c r="W17" s="290" t="str">
        <f>VLOOKUP(W20,by_src_allpol!$I$26:$J$67,2,FALSE)</f>
        <v>Y</v>
      </c>
      <c r="X17" s="290" t="str">
        <f>VLOOKUP(X20,by_src_allpol!$I$26:$J$67,2,FALSE)</f>
        <v>N</v>
      </c>
      <c r="Y17" s="290" t="str">
        <f>VLOOKUP(Y20,by_src_allpol!$I$26:$J$67,2,FALSE)</f>
        <v>N</v>
      </c>
      <c r="Z17" s="290" t="str">
        <f>VLOOKUP(Z20,by_src_allpol!$I$26:$J$67,2,FALSE)</f>
        <v>N</v>
      </c>
      <c r="AA17" s="290" t="str">
        <f>VLOOKUP(AA20,by_src_allpol!$I$26:$J$67,2,FALSE)</f>
        <v>N</v>
      </c>
      <c r="AB17" s="290" t="str">
        <f>VLOOKUP(AB20,by_src_allpol!$I$26:$J$67,2,FALSE)</f>
        <v>N</v>
      </c>
      <c r="AC17" s="290" t="str">
        <f>VLOOKUP(AC20,by_src_allpol!$I$26:$J$67,2,FALSE)</f>
        <v>N</v>
      </c>
      <c r="AD17" s="290" t="str">
        <f>VLOOKUP(AD20,by_src_allpol!$I$26:$J$67,2,FALSE)</f>
        <v>N</v>
      </c>
      <c r="AE17" s="290" t="str">
        <f>VLOOKUP(AE20,by_src_allpol!$I$26:$J$67,2,FALSE)</f>
        <v>N</v>
      </c>
      <c r="AF17" s="290" t="str">
        <f>VLOOKUP(AF20,by_src_allpol!$I$26:$J$67,2,FALSE)</f>
        <v>N</v>
      </c>
      <c r="AG17" s="290" t="str">
        <f>VLOOKUP(AG20,by_src_allpol!$I$26:$J$67,2,FALSE)</f>
        <v>N</v>
      </c>
      <c r="AH17" s="290" t="str">
        <f>VLOOKUP(AH20,by_src_allpol!$I$26:$J$67,2,FALSE)</f>
        <v>N</v>
      </c>
      <c r="AI17" s="290" t="str">
        <f>VLOOKUP(AI20,by_src_allpol!$I$26:$J$67,2,FALSE)</f>
        <v>N</v>
      </c>
      <c r="AJ17" s="290" t="str">
        <f>VLOOKUP(AJ20,by_src_allpol!$I$26:$J$67,2,FALSE)</f>
        <v>N</v>
      </c>
      <c r="AK17" s="290" t="str">
        <f>VLOOKUP(AK20,by_src_allpol!$I$26:$J$67,2,FALSE)</f>
        <v>N</v>
      </c>
      <c r="AL17" s="290" t="str">
        <f>VLOOKUP(AL20,by_src_allpol!$I$26:$J$67,2,FALSE)</f>
        <v>N</v>
      </c>
      <c r="AM17" s="290" t="str">
        <f>VLOOKUP(AM20,by_src_allpol!$I$26:$J$67,2,FALSE)</f>
        <v>N</v>
      </c>
      <c r="AN17" s="290" t="str">
        <f>VLOOKUP(AN20,by_src_allpol!$I$26:$J$67,2,FALSE)</f>
        <v>Y</v>
      </c>
      <c r="AO17" s="290" t="str">
        <f>VLOOKUP(AO20,by_src_allpol!$I$26:$J$67,2,FALSE)</f>
        <v>Y</v>
      </c>
      <c r="AP17" s="290" t="str">
        <f>VLOOKUP(AP20,by_src_allpol!$I$26:$J$67,2,FALSE)</f>
        <v>N</v>
      </c>
    </row>
    <row r="19" spans="1:47" x14ac:dyDescent="0.2">
      <c r="A19" s="321" t="s">
        <v>373</v>
      </c>
      <c r="B19" s="321" t="s">
        <v>410</v>
      </c>
      <c r="C19" s="322"/>
      <c r="D19" s="322"/>
      <c r="E19" s="322"/>
      <c r="F19" s="322"/>
      <c r="G19" s="322"/>
      <c r="H19" s="322"/>
      <c r="I19" s="322"/>
      <c r="J19" s="322"/>
      <c r="K19" s="322"/>
      <c r="L19" s="322"/>
      <c r="M19" s="322"/>
      <c r="N19" s="322"/>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3"/>
    </row>
    <row r="20" spans="1:47" s="22" customFormat="1" ht="38.25" x14ac:dyDescent="0.2">
      <c r="A20" s="344" t="s">
        <v>411</v>
      </c>
      <c r="B20" s="345" t="s">
        <v>333</v>
      </c>
      <c r="C20" s="346" t="s">
        <v>183</v>
      </c>
      <c r="D20" s="346" t="s">
        <v>145</v>
      </c>
      <c r="E20" s="346" t="s">
        <v>191</v>
      </c>
      <c r="F20" s="346" t="s">
        <v>187</v>
      </c>
      <c r="G20" s="346" t="s">
        <v>186</v>
      </c>
      <c r="H20" s="346" t="s">
        <v>190</v>
      </c>
      <c r="I20" s="346" t="s">
        <v>188</v>
      </c>
      <c r="J20" s="346" t="s">
        <v>189</v>
      </c>
      <c r="K20" s="346" t="s">
        <v>417</v>
      </c>
      <c r="L20" s="346" t="s">
        <v>384</v>
      </c>
      <c r="M20" s="346" t="s">
        <v>37</v>
      </c>
      <c r="N20" s="346" t="s">
        <v>381</v>
      </c>
      <c r="O20" s="346" t="s">
        <v>39</v>
      </c>
      <c r="P20" s="346" t="s">
        <v>38</v>
      </c>
      <c r="Q20" s="346" t="s">
        <v>387</v>
      </c>
      <c r="R20" s="346" t="s">
        <v>382</v>
      </c>
      <c r="S20" s="346" t="s">
        <v>319</v>
      </c>
      <c r="T20" s="346" t="s">
        <v>322</v>
      </c>
      <c r="U20" s="346" t="s">
        <v>320</v>
      </c>
      <c r="V20" s="346" t="s">
        <v>349</v>
      </c>
      <c r="W20" s="346" t="s">
        <v>350</v>
      </c>
      <c r="X20" s="346" t="s">
        <v>355</v>
      </c>
      <c r="Y20" s="346" t="s">
        <v>124</v>
      </c>
      <c r="Z20" s="346" t="s">
        <v>405</v>
      </c>
      <c r="AA20" s="346" t="s">
        <v>406</v>
      </c>
      <c r="AB20" s="346" t="s">
        <v>389</v>
      </c>
      <c r="AC20" s="346" t="s">
        <v>318</v>
      </c>
      <c r="AD20" s="346" t="s">
        <v>386</v>
      </c>
      <c r="AE20" s="346" t="s">
        <v>376</v>
      </c>
      <c r="AF20" s="346" t="s">
        <v>41</v>
      </c>
      <c r="AG20" s="346" t="s">
        <v>383</v>
      </c>
      <c r="AH20" s="346" t="s">
        <v>388</v>
      </c>
      <c r="AI20" s="346" t="s">
        <v>380</v>
      </c>
      <c r="AJ20" s="346" t="s">
        <v>36</v>
      </c>
      <c r="AK20" s="346" t="s">
        <v>321</v>
      </c>
      <c r="AL20" s="346" t="s">
        <v>379</v>
      </c>
      <c r="AM20" s="346" t="s">
        <v>385</v>
      </c>
      <c r="AN20" s="346" t="s">
        <v>157</v>
      </c>
      <c r="AO20" s="346" t="s">
        <v>494</v>
      </c>
      <c r="AP20" s="346" t="s">
        <v>495</v>
      </c>
      <c r="AQ20" s="347" t="s">
        <v>375</v>
      </c>
      <c r="AR20"/>
      <c r="AS20"/>
      <c r="AT20"/>
      <c r="AU20"/>
    </row>
    <row r="21" spans="1:47" x14ac:dyDescent="0.2">
      <c r="A21" s="327" t="s">
        <v>138</v>
      </c>
      <c r="B21" s="328"/>
      <c r="C21" s="329">
        <v>0</v>
      </c>
      <c r="D21" s="329">
        <v>4.4941067130448403E-2</v>
      </c>
      <c r="E21" s="329">
        <v>0.18656560280846904</v>
      </c>
      <c r="F21" s="329">
        <v>0</v>
      </c>
      <c r="G21" s="329">
        <v>0</v>
      </c>
      <c r="H21" s="329">
        <v>0</v>
      </c>
      <c r="I21" s="329">
        <v>0</v>
      </c>
      <c r="J21" s="329">
        <v>0</v>
      </c>
      <c r="K21" s="329">
        <v>2.3837572168239854E-2</v>
      </c>
      <c r="L21" s="329"/>
      <c r="M21" s="329"/>
      <c r="N21" s="329"/>
      <c r="O21" s="329"/>
      <c r="P21" s="329"/>
      <c r="Q21" s="329"/>
      <c r="R21" s="329"/>
      <c r="S21" s="329"/>
      <c r="T21" s="329"/>
      <c r="U21" s="329"/>
      <c r="V21" s="329">
        <v>0</v>
      </c>
      <c r="W21" s="329"/>
      <c r="X21" s="329">
        <v>0</v>
      </c>
      <c r="Y21" s="329">
        <v>0</v>
      </c>
      <c r="Z21" s="329">
        <v>0</v>
      </c>
      <c r="AA21" s="329">
        <v>0</v>
      </c>
      <c r="AB21" s="329"/>
      <c r="AC21" s="329"/>
      <c r="AD21" s="329"/>
      <c r="AE21" s="329"/>
      <c r="AF21" s="329"/>
      <c r="AG21" s="329"/>
      <c r="AH21" s="329"/>
      <c r="AI21" s="329"/>
      <c r="AJ21" s="329"/>
      <c r="AK21" s="329"/>
      <c r="AL21" s="329"/>
      <c r="AM21" s="329"/>
      <c r="AN21" s="329">
        <v>3.5485956837711712E-2</v>
      </c>
      <c r="AO21" s="329"/>
      <c r="AP21" s="329"/>
      <c r="AQ21" s="342">
        <v>0.290830198944869</v>
      </c>
    </row>
    <row r="22" spans="1:47" x14ac:dyDescent="0.2">
      <c r="A22" s="54" t="s">
        <v>139</v>
      </c>
      <c r="B22" s="51">
        <v>4267.4506870000023</v>
      </c>
      <c r="C22" s="52">
        <v>7582.2362867411748</v>
      </c>
      <c r="D22" s="52">
        <v>140.82283385326008</v>
      </c>
      <c r="E22" s="52">
        <v>584.60331640033769</v>
      </c>
      <c r="F22" s="52">
        <v>0</v>
      </c>
      <c r="G22" s="52">
        <v>0</v>
      </c>
      <c r="H22" s="52">
        <v>0</v>
      </c>
      <c r="I22" s="52">
        <v>0</v>
      </c>
      <c r="J22" s="52">
        <v>0</v>
      </c>
      <c r="K22" s="52">
        <v>74.695032389179588</v>
      </c>
      <c r="L22" s="52">
        <v>6.83</v>
      </c>
      <c r="M22" s="52">
        <v>0</v>
      </c>
      <c r="N22" s="52">
        <v>0</v>
      </c>
      <c r="O22" s="52"/>
      <c r="P22" s="52">
        <v>4.6100000000000003</v>
      </c>
      <c r="Q22" s="52">
        <v>0.2</v>
      </c>
      <c r="R22" s="52">
        <v>2.8</v>
      </c>
      <c r="S22" s="52">
        <v>19.917881999999995</v>
      </c>
      <c r="T22" s="52">
        <v>77.599975000000015</v>
      </c>
      <c r="U22" s="52">
        <v>0.16359899999999999</v>
      </c>
      <c r="V22" s="52">
        <v>0</v>
      </c>
      <c r="W22" s="52">
        <v>0</v>
      </c>
      <c r="X22" s="52">
        <v>0</v>
      </c>
      <c r="Y22" s="52">
        <v>0</v>
      </c>
      <c r="Z22" s="52">
        <v>0</v>
      </c>
      <c r="AA22" s="52">
        <v>0</v>
      </c>
      <c r="AB22" s="52">
        <v>0</v>
      </c>
      <c r="AC22" s="52">
        <v>0</v>
      </c>
      <c r="AD22" s="52">
        <v>2.4</v>
      </c>
      <c r="AE22" s="52"/>
      <c r="AF22" s="52"/>
      <c r="AG22" s="52"/>
      <c r="AH22" s="52">
        <v>0</v>
      </c>
      <c r="AI22" s="52"/>
      <c r="AJ22" s="52">
        <v>0</v>
      </c>
      <c r="AK22" s="52">
        <v>0</v>
      </c>
      <c r="AL22" s="52">
        <v>0</v>
      </c>
      <c r="AM22" s="52">
        <v>21.9</v>
      </c>
      <c r="AN22" s="52">
        <v>162.91844757227483</v>
      </c>
      <c r="AO22" s="52">
        <v>0</v>
      </c>
      <c r="AP22" s="52">
        <v>0</v>
      </c>
      <c r="AQ22" s="53">
        <v>12949.148059956227</v>
      </c>
    </row>
    <row r="23" spans="1:47" x14ac:dyDescent="0.2">
      <c r="A23" s="54" t="s">
        <v>140</v>
      </c>
      <c r="B23" s="51">
        <v>143.52305899999999</v>
      </c>
      <c r="C23" s="52">
        <v>4.5375441572358914</v>
      </c>
      <c r="D23" s="52">
        <v>0.22470533565224204</v>
      </c>
      <c r="E23" s="52">
        <v>0.93282801404234517</v>
      </c>
      <c r="F23" s="52">
        <v>0</v>
      </c>
      <c r="G23" s="52">
        <v>0</v>
      </c>
      <c r="H23" s="52">
        <v>0</v>
      </c>
      <c r="I23" s="52">
        <v>0</v>
      </c>
      <c r="J23" s="52">
        <v>0</v>
      </c>
      <c r="K23" s="52">
        <v>0.11918786084119927</v>
      </c>
      <c r="L23" s="52"/>
      <c r="M23" s="52"/>
      <c r="N23" s="52"/>
      <c r="O23" s="52"/>
      <c r="P23" s="52">
        <v>0</v>
      </c>
      <c r="Q23" s="52"/>
      <c r="R23" s="52"/>
      <c r="S23" s="52">
        <v>0.31900000000000001</v>
      </c>
      <c r="T23" s="52"/>
      <c r="U23" s="52"/>
      <c r="V23" s="52">
        <v>0</v>
      </c>
      <c r="W23" s="52"/>
      <c r="X23" s="52">
        <v>0</v>
      </c>
      <c r="Y23" s="52">
        <v>0</v>
      </c>
      <c r="Z23" s="52">
        <v>0</v>
      </c>
      <c r="AA23" s="52">
        <v>0</v>
      </c>
      <c r="AB23" s="52"/>
      <c r="AC23" s="52">
        <v>0</v>
      </c>
      <c r="AD23" s="52"/>
      <c r="AE23" s="52"/>
      <c r="AF23" s="52"/>
      <c r="AG23" s="52"/>
      <c r="AH23" s="52"/>
      <c r="AI23" s="52"/>
      <c r="AJ23" s="52"/>
      <c r="AK23" s="52"/>
      <c r="AL23" s="52"/>
      <c r="AM23" s="52">
        <v>3.1861299999999999</v>
      </c>
      <c r="AN23" s="52">
        <v>1.9383811966869315</v>
      </c>
      <c r="AO23" s="52">
        <v>0</v>
      </c>
      <c r="AP23" s="52"/>
      <c r="AQ23" s="53">
        <v>154.78083556445856</v>
      </c>
    </row>
    <row r="24" spans="1:47" x14ac:dyDescent="0.2">
      <c r="A24" s="54" t="s">
        <v>141</v>
      </c>
      <c r="B24" s="51">
        <v>979.47638399999948</v>
      </c>
      <c r="C24" s="52">
        <v>1048.172700321491</v>
      </c>
      <c r="D24" s="52">
        <v>16.132821711941652</v>
      </c>
      <c r="E24" s="52">
        <v>67.163617011048856</v>
      </c>
      <c r="F24" s="52">
        <v>0</v>
      </c>
      <c r="G24" s="52">
        <v>0</v>
      </c>
      <c r="H24" s="52">
        <v>0</v>
      </c>
      <c r="I24" s="52">
        <v>0</v>
      </c>
      <c r="J24" s="52">
        <v>0</v>
      </c>
      <c r="K24" s="52">
        <v>8.5815259805663473</v>
      </c>
      <c r="L24" s="52">
        <v>3.9</v>
      </c>
      <c r="M24" s="52">
        <v>0</v>
      </c>
      <c r="N24" s="52">
        <v>0</v>
      </c>
      <c r="O24" s="52">
        <v>0</v>
      </c>
      <c r="P24" s="52">
        <v>45.52</v>
      </c>
      <c r="Q24" s="52"/>
      <c r="R24" s="52">
        <v>0</v>
      </c>
      <c r="S24" s="52">
        <v>9.7000000000000011</v>
      </c>
      <c r="T24" s="52">
        <v>5.74</v>
      </c>
      <c r="U24" s="52">
        <v>0</v>
      </c>
      <c r="V24" s="52">
        <v>0</v>
      </c>
      <c r="W24" s="52">
        <v>0</v>
      </c>
      <c r="X24" s="52">
        <v>0</v>
      </c>
      <c r="Y24" s="52">
        <v>0</v>
      </c>
      <c r="Z24" s="52">
        <v>0</v>
      </c>
      <c r="AA24" s="52">
        <v>0</v>
      </c>
      <c r="AB24" s="52"/>
      <c r="AC24" s="52"/>
      <c r="AD24" s="52"/>
      <c r="AE24" s="52">
        <v>0</v>
      </c>
      <c r="AF24" s="52"/>
      <c r="AG24" s="52"/>
      <c r="AH24" s="52"/>
      <c r="AI24" s="52"/>
      <c r="AJ24" s="52"/>
      <c r="AK24" s="52"/>
      <c r="AL24" s="52"/>
      <c r="AM24" s="52"/>
      <c r="AN24" s="52">
        <v>45.021305291534468</v>
      </c>
      <c r="AO24" s="52">
        <v>0</v>
      </c>
      <c r="AP24" s="52"/>
      <c r="AQ24" s="53">
        <v>2229.4083543165816</v>
      </c>
    </row>
    <row r="25" spans="1:47" x14ac:dyDescent="0.2">
      <c r="A25" s="54" t="s">
        <v>142</v>
      </c>
      <c r="B25" s="51">
        <v>840.80833099999984</v>
      </c>
      <c r="C25" s="52">
        <v>99.825971459189631</v>
      </c>
      <c r="D25" s="52">
        <v>8.0964880414486817</v>
      </c>
      <c r="E25" s="52">
        <v>41.137715419267423</v>
      </c>
      <c r="F25" s="52">
        <v>0</v>
      </c>
      <c r="G25" s="52">
        <v>0</v>
      </c>
      <c r="H25" s="52">
        <v>0</v>
      </c>
      <c r="I25" s="52">
        <v>0</v>
      </c>
      <c r="J25" s="52">
        <v>0</v>
      </c>
      <c r="K25" s="52">
        <v>5.2561846630968878</v>
      </c>
      <c r="L25" s="52"/>
      <c r="M25" s="52">
        <v>0</v>
      </c>
      <c r="N25" s="52"/>
      <c r="O25" s="52"/>
      <c r="P25" s="52"/>
      <c r="Q25" s="52"/>
      <c r="R25" s="52">
        <v>0</v>
      </c>
      <c r="S25" s="52">
        <v>9.3740000000000006</v>
      </c>
      <c r="T25" s="52"/>
      <c r="U25" s="52">
        <v>0</v>
      </c>
      <c r="V25" s="52">
        <v>0</v>
      </c>
      <c r="W25" s="52">
        <v>0</v>
      </c>
      <c r="X25" s="52">
        <v>0</v>
      </c>
      <c r="Y25" s="52">
        <v>0</v>
      </c>
      <c r="Z25" s="52">
        <v>0</v>
      </c>
      <c r="AA25" s="52">
        <v>0</v>
      </c>
      <c r="AB25" s="52"/>
      <c r="AC25" s="52"/>
      <c r="AD25" s="52"/>
      <c r="AE25" s="52"/>
      <c r="AF25" s="52">
        <v>0</v>
      </c>
      <c r="AG25" s="52"/>
      <c r="AH25" s="52">
        <v>0</v>
      </c>
      <c r="AI25" s="52"/>
      <c r="AJ25" s="52"/>
      <c r="AK25" s="52"/>
      <c r="AL25" s="52"/>
      <c r="AM25" s="52"/>
      <c r="AN25" s="52">
        <v>5.9065732881873103</v>
      </c>
      <c r="AO25" s="52">
        <v>0</v>
      </c>
      <c r="AP25" s="52">
        <v>0</v>
      </c>
      <c r="AQ25" s="53">
        <v>1010.4052638711898</v>
      </c>
    </row>
    <row r="26" spans="1:47" s="40" customFormat="1" x14ac:dyDescent="0.2">
      <c r="A26" s="54" t="s">
        <v>143</v>
      </c>
      <c r="B26" s="51">
        <v>2441.398451999999</v>
      </c>
      <c r="C26" s="52">
        <v>889.35865481823475</v>
      </c>
      <c r="D26" s="52">
        <v>28.268514187007749</v>
      </c>
      <c r="E26" s="52">
        <v>170.98737497396183</v>
      </c>
      <c r="F26" s="52">
        <v>0</v>
      </c>
      <c r="G26" s="52">
        <v>0</v>
      </c>
      <c r="H26" s="52">
        <v>0</v>
      </c>
      <c r="I26" s="52">
        <v>0</v>
      </c>
      <c r="J26" s="52">
        <v>0</v>
      </c>
      <c r="K26" s="52">
        <v>21.847134892191825</v>
      </c>
      <c r="L26" s="52">
        <v>15.469999999999999</v>
      </c>
      <c r="M26" s="52">
        <v>0</v>
      </c>
      <c r="N26" s="52">
        <v>0</v>
      </c>
      <c r="O26" s="52"/>
      <c r="P26" s="52">
        <v>3.0784000000000002</v>
      </c>
      <c r="Q26" s="52">
        <v>0</v>
      </c>
      <c r="R26" s="52">
        <v>51.200007999999997</v>
      </c>
      <c r="S26" s="52">
        <v>19.432141000000001</v>
      </c>
      <c r="T26" s="52">
        <v>86.039999999999992</v>
      </c>
      <c r="U26" s="52">
        <v>0</v>
      </c>
      <c r="V26" s="52">
        <v>0</v>
      </c>
      <c r="W26" s="52">
        <v>0</v>
      </c>
      <c r="X26" s="52">
        <v>0</v>
      </c>
      <c r="Y26" s="52">
        <v>0</v>
      </c>
      <c r="Z26" s="52">
        <v>0</v>
      </c>
      <c r="AA26" s="52">
        <v>0</v>
      </c>
      <c r="AB26" s="52"/>
      <c r="AC26" s="52">
        <v>0</v>
      </c>
      <c r="AD26" s="52">
        <v>12.8</v>
      </c>
      <c r="AE26" s="52"/>
      <c r="AF26" s="52">
        <v>0</v>
      </c>
      <c r="AG26" s="52">
        <v>0</v>
      </c>
      <c r="AH26" s="52">
        <v>0</v>
      </c>
      <c r="AI26" s="52">
        <v>0</v>
      </c>
      <c r="AJ26" s="52"/>
      <c r="AK26" s="52"/>
      <c r="AL26" s="52">
        <v>0</v>
      </c>
      <c r="AM26" s="52">
        <v>0.9</v>
      </c>
      <c r="AN26" s="52">
        <v>11.746698153288785</v>
      </c>
      <c r="AO26" s="52">
        <v>0</v>
      </c>
      <c r="AP26" s="52"/>
      <c r="AQ26" s="53">
        <v>3752.5273780246839</v>
      </c>
      <c r="AR26"/>
      <c r="AS26"/>
      <c r="AT26"/>
      <c r="AU26"/>
    </row>
    <row r="27" spans="1:47" s="40" customFormat="1" x14ac:dyDescent="0.2">
      <c r="A27" s="54" t="s">
        <v>144</v>
      </c>
      <c r="B27" s="51">
        <v>12.950000000000001</v>
      </c>
      <c r="C27" s="52">
        <v>0</v>
      </c>
      <c r="D27" s="52">
        <v>4.8536352500884283E-2</v>
      </c>
      <c r="E27" s="52">
        <v>2.5186356379143318</v>
      </c>
      <c r="F27" s="52">
        <v>0</v>
      </c>
      <c r="G27" s="52">
        <v>0</v>
      </c>
      <c r="H27" s="52">
        <v>0</v>
      </c>
      <c r="I27" s="52">
        <v>0</v>
      </c>
      <c r="J27" s="52">
        <v>0</v>
      </c>
      <c r="K27" s="52">
        <v>0.32180722427123803</v>
      </c>
      <c r="L27" s="52"/>
      <c r="M27" s="52"/>
      <c r="N27" s="52"/>
      <c r="O27" s="52"/>
      <c r="P27" s="52"/>
      <c r="Q27" s="52"/>
      <c r="R27" s="52"/>
      <c r="S27" s="52"/>
      <c r="T27" s="52"/>
      <c r="U27" s="52"/>
      <c r="V27" s="52">
        <v>0</v>
      </c>
      <c r="W27" s="52"/>
      <c r="X27" s="52">
        <v>0</v>
      </c>
      <c r="Y27" s="52">
        <v>0</v>
      </c>
      <c r="Z27" s="52">
        <v>0</v>
      </c>
      <c r="AA27" s="52">
        <v>0</v>
      </c>
      <c r="AB27" s="52"/>
      <c r="AC27" s="52"/>
      <c r="AD27" s="52"/>
      <c r="AE27" s="52"/>
      <c r="AF27" s="52"/>
      <c r="AG27" s="52"/>
      <c r="AH27" s="52"/>
      <c r="AI27" s="52"/>
      <c r="AJ27" s="52"/>
      <c r="AK27" s="52"/>
      <c r="AL27" s="52"/>
      <c r="AM27" s="52"/>
      <c r="AN27" s="52">
        <v>0.76165793929320391</v>
      </c>
      <c r="AO27" s="52">
        <v>0</v>
      </c>
      <c r="AP27" s="52"/>
      <c r="AQ27" s="53">
        <v>16.600637153979658</v>
      </c>
      <c r="AR27"/>
      <c r="AS27"/>
      <c r="AT27"/>
      <c r="AU27"/>
    </row>
    <row r="28" spans="1:47" s="40" customFormat="1" x14ac:dyDescent="0.2">
      <c r="A28" s="54" t="s">
        <v>408</v>
      </c>
      <c r="B28" s="51"/>
      <c r="C28" s="52"/>
      <c r="D28" s="52"/>
      <c r="E28" s="52"/>
      <c r="F28" s="52"/>
      <c r="G28" s="52"/>
      <c r="H28" s="52"/>
      <c r="I28" s="52"/>
      <c r="J28" s="52"/>
      <c r="K28" s="52"/>
      <c r="L28" s="52"/>
      <c r="M28" s="52"/>
      <c r="N28" s="52"/>
      <c r="O28" s="52"/>
      <c r="P28" s="52"/>
      <c r="Q28" s="52"/>
      <c r="R28" s="52"/>
      <c r="S28" s="52">
        <v>0</v>
      </c>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3">
        <v>0</v>
      </c>
      <c r="AR28"/>
      <c r="AS28"/>
      <c r="AT28"/>
      <c r="AU28"/>
    </row>
    <row r="29" spans="1:47" s="40" customFormat="1" x14ac:dyDescent="0.2">
      <c r="A29" s="326" t="s">
        <v>375</v>
      </c>
      <c r="B29" s="331">
        <v>8685.6069130000014</v>
      </c>
      <c r="C29" s="332">
        <v>9624.1311574973261</v>
      </c>
      <c r="D29" s="332">
        <v>193.63884054894174</v>
      </c>
      <c r="E29" s="332">
        <v>867.53005305938098</v>
      </c>
      <c r="F29" s="332">
        <v>0</v>
      </c>
      <c r="G29" s="332">
        <v>0</v>
      </c>
      <c r="H29" s="332">
        <v>0</v>
      </c>
      <c r="I29" s="332">
        <v>0</v>
      </c>
      <c r="J29" s="332">
        <v>0</v>
      </c>
      <c r="K29" s="332">
        <v>110.84471058231533</v>
      </c>
      <c r="L29" s="332">
        <v>26.2</v>
      </c>
      <c r="M29" s="332">
        <v>0</v>
      </c>
      <c r="N29" s="332">
        <v>0</v>
      </c>
      <c r="O29" s="332">
        <v>0</v>
      </c>
      <c r="P29" s="332">
        <v>53.208400000000005</v>
      </c>
      <c r="Q29" s="332">
        <v>0.2</v>
      </c>
      <c r="R29" s="332">
        <v>54.000007999999994</v>
      </c>
      <c r="S29" s="332">
        <v>58.743023000000001</v>
      </c>
      <c r="T29" s="332">
        <v>169.379975</v>
      </c>
      <c r="U29" s="332">
        <v>0.16359899999999999</v>
      </c>
      <c r="V29" s="332">
        <v>0</v>
      </c>
      <c r="W29" s="332">
        <v>0</v>
      </c>
      <c r="X29" s="332">
        <v>0</v>
      </c>
      <c r="Y29" s="332">
        <v>0</v>
      </c>
      <c r="Z29" s="332">
        <v>0</v>
      </c>
      <c r="AA29" s="332">
        <v>0</v>
      </c>
      <c r="AB29" s="332">
        <v>0</v>
      </c>
      <c r="AC29" s="332">
        <v>0</v>
      </c>
      <c r="AD29" s="332">
        <v>15.200000000000001</v>
      </c>
      <c r="AE29" s="332">
        <v>0</v>
      </c>
      <c r="AF29" s="332">
        <v>0</v>
      </c>
      <c r="AG29" s="332">
        <v>0</v>
      </c>
      <c r="AH29" s="332">
        <v>0</v>
      </c>
      <c r="AI29" s="332">
        <v>0</v>
      </c>
      <c r="AJ29" s="332">
        <v>0</v>
      </c>
      <c r="AK29" s="332">
        <v>0</v>
      </c>
      <c r="AL29" s="332">
        <v>0</v>
      </c>
      <c r="AM29" s="332">
        <v>25.986129999999996</v>
      </c>
      <c r="AN29" s="332">
        <v>228.32854939810321</v>
      </c>
      <c r="AO29" s="332">
        <v>0</v>
      </c>
      <c r="AP29" s="332">
        <v>0</v>
      </c>
      <c r="AQ29" s="343">
        <v>20113.161359086065</v>
      </c>
      <c r="AR29"/>
      <c r="AS29"/>
      <c r="AT29"/>
      <c r="AU29"/>
    </row>
    <row r="30" spans="1:47" s="40" customFormat="1" x14ac:dyDescent="0.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row>
    <row r="31" spans="1:47" s="43" customFormat="1" x14ac:dyDescent="0.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row>
    <row r="32" spans="1:47" s="43" customFormat="1" x14ac:dyDescent="0.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row>
    <row r="33" spans="1:47" s="43" customFormat="1" x14ac:dyDescent="0.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row>
    <row r="34" spans="1:47" s="43" customFormat="1" x14ac:dyDescent="0.2">
      <c r="A34"/>
      <c r="B34"/>
      <c r="C34"/>
      <c r="D34"/>
      <c r="E34"/>
      <c r="F34"/>
      <c r="G34"/>
      <c r="H34"/>
      <c r="I34"/>
      <c r="J34"/>
      <c r="K34"/>
      <c r="L34"/>
      <c r="M34"/>
      <c r="N34"/>
      <c r="O34"/>
      <c r="P34"/>
      <c r="Q34"/>
      <c r="R34"/>
      <c r="S34"/>
      <c r="T34"/>
      <c r="U34" s="45"/>
      <c r="V34" s="45"/>
      <c r="W34" s="45"/>
      <c r="X34" s="45"/>
      <c r="Y34" s="45"/>
    </row>
    <row r="35" spans="1:47" s="43" customFormat="1" x14ac:dyDescent="0.2">
      <c r="A35"/>
      <c r="B35"/>
      <c r="C35"/>
      <c r="D35"/>
      <c r="E35"/>
      <c r="F35"/>
      <c r="G35"/>
      <c r="H35"/>
      <c r="I35"/>
      <c r="J35"/>
      <c r="K35"/>
      <c r="L35"/>
      <c r="M35"/>
      <c r="N35"/>
      <c r="O35"/>
      <c r="P35"/>
      <c r="Q35"/>
      <c r="R35"/>
      <c r="S35"/>
      <c r="T35"/>
      <c r="U35" s="45"/>
      <c r="V35" s="45"/>
      <c r="W35" s="45"/>
      <c r="X35" s="45"/>
      <c r="Y35" s="45"/>
    </row>
    <row r="36" spans="1:47" x14ac:dyDescent="0.2">
      <c r="U36" s="52"/>
      <c r="V36" s="52"/>
      <c r="W36" s="52"/>
      <c r="X36" s="52"/>
      <c r="Y36" s="52"/>
    </row>
    <row r="37" spans="1:47" x14ac:dyDescent="0.2">
      <c r="B37" s="52"/>
      <c r="C37" s="52"/>
      <c r="D37" s="52"/>
      <c r="E37" s="52"/>
      <c r="F37" s="52"/>
      <c r="G37" s="52"/>
      <c r="H37" s="52"/>
      <c r="I37" s="52"/>
      <c r="J37" s="52"/>
      <c r="K37" s="52"/>
      <c r="L37" s="52"/>
      <c r="M37" s="52"/>
      <c r="N37" s="52"/>
      <c r="O37" s="52"/>
      <c r="P37" s="52"/>
      <c r="Q37" s="52"/>
      <c r="R37" s="52"/>
      <c r="S37" s="52"/>
      <c r="T37" s="52"/>
      <c r="U37" s="52"/>
      <c r="V37" s="52"/>
      <c r="W37" s="52"/>
      <c r="X37" s="52"/>
      <c r="Y37" s="52"/>
    </row>
    <row r="38" spans="1:47" x14ac:dyDescent="0.2">
      <c r="B38" s="52"/>
      <c r="C38" s="52"/>
      <c r="D38" s="52"/>
      <c r="E38" s="52"/>
      <c r="F38" s="52"/>
      <c r="G38" s="52"/>
      <c r="H38" s="52"/>
      <c r="I38" s="52"/>
      <c r="J38" s="52"/>
      <c r="K38" s="52"/>
      <c r="L38" s="52"/>
      <c r="M38" s="52"/>
      <c r="N38" s="52"/>
      <c r="O38" s="52"/>
      <c r="P38" s="52"/>
      <c r="Q38" s="52"/>
      <c r="R38" s="52"/>
      <c r="S38" s="52"/>
      <c r="T38" s="52"/>
      <c r="U38" s="52"/>
      <c r="V38" s="52"/>
      <c r="W38" s="52"/>
      <c r="X38" s="52"/>
      <c r="Y38" s="52"/>
    </row>
    <row r="39" spans="1:47" x14ac:dyDescent="0.2">
      <c r="B39" s="52"/>
      <c r="C39" s="52"/>
      <c r="D39" s="52"/>
      <c r="E39" s="52"/>
      <c r="F39" s="52"/>
      <c r="G39" s="52"/>
      <c r="H39" s="52"/>
      <c r="I39" s="52"/>
      <c r="J39" s="52"/>
      <c r="K39" s="52"/>
      <c r="L39" s="52"/>
      <c r="M39" s="52"/>
      <c r="N39" s="52"/>
      <c r="O39" s="52"/>
      <c r="P39" s="52"/>
      <c r="Q39" s="52"/>
      <c r="R39" s="52"/>
      <c r="S39" s="52"/>
      <c r="T39" s="52"/>
      <c r="U39" s="52"/>
      <c r="V39" s="52"/>
      <c r="W39" s="52"/>
      <c r="X39" s="52"/>
      <c r="Y39" s="52"/>
    </row>
    <row r="40" spans="1:47" x14ac:dyDescent="0.2">
      <c r="B40" s="52"/>
      <c r="C40" s="52"/>
      <c r="D40" s="52"/>
      <c r="E40" s="52"/>
      <c r="F40" s="52"/>
      <c r="G40" s="52"/>
      <c r="H40" s="52"/>
      <c r="I40" s="52"/>
      <c r="J40" s="52"/>
      <c r="K40" s="52"/>
      <c r="L40" s="52"/>
      <c r="M40" s="52"/>
      <c r="N40" s="52"/>
      <c r="O40" s="52"/>
      <c r="P40" s="52"/>
      <c r="Q40" s="52"/>
      <c r="R40" s="52"/>
      <c r="S40" s="52"/>
      <c r="T40" s="52"/>
      <c r="U40" s="52"/>
      <c r="V40" s="52"/>
      <c r="W40" s="52"/>
      <c r="X40" s="52"/>
      <c r="Y40" s="52"/>
    </row>
    <row r="41" spans="1:47" x14ac:dyDescent="0.2">
      <c r="B41" s="52"/>
      <c r="C41" s="52"/>
      <c r="D41" s="52"/>
      <c r="E41" s="52"/>
      <c r="F41" s="52"/>
      <c r="G41" s="52"/>
      <c r="H41" s="52"/>
      <c r="I41" s="52"/>
      <c r="J41" s="52"/>
      <c r="K41" s="52"/>
      <c r="L41" s="52"/>
      <c r="M41" s="52"/>
      <c r="N41" s="52"/>
      <c r="O41" s="52"/>
      <c r="P41" s="52"/>
      <c r="Q41" s="52"/>
      <c r="R41" s="52"/>
      <c r="S41" s="52"/>
      <c r="T41" s="52"/>
      <c r="U41" s="52"/>
      <c r="V41" s="52"/>
      <c r="W41" s="52"/>
      <c r="X41" s="52"/>
      <c r="Y41" s="52"/>
    </row>
    <row r="42" spans="1:47" x14ac:dyDescent="0.2">
      <c r="B42" s="52"/>
      <c r="C42" s="52"/>
      <c r="D42" s="52"/>
      <c r="E42" s="52"/>
      <c r="F42" s="52"/>
      <c r="G42" s="52"/>
      <c r="H42" s="52"/>
      <c r="I42" s="52"/>
      <c r="J42" s="52"/>
      <c r="K42" s="52"/>
      <c r="L42" s="52"/>
      <c r="M42" s="52"/>
      <c r="N42" s="52"/>
      <c r="O42" s="52"/>
      <c r="P42" s="52"/>
      <c r="Q42" s="52"/>
      <c r="R42" s="52"/>
      <c r="S42" s="52"/>
      <c r="T42" s="52"/>
      <c r="U42" s="52"/>
      <c r="V42" s="52"/>
      <c r="W42" s="52"/>
      <c r="X42" s="52"/>
      <c r="Y42" s="52"/>
    </row>
    <row r="43" spans="1:47" x14ac:dyDescent="0.2">
      <c r="B43" s="52"/>
      <c r="C43" s="52"/>
      <c r="D43" s="52"/>
      <c r="E43" s="52"/>
      <c r="F43" s="52"/>
      <c r="G43" s="52"/>
      <c r="H43" s="52"/>
      <c r="I43" s="52"/>
      <c r="J43" s="52"/>
      <c r="K43" s="52"/>
      <c r="L43" s="52"/>
      <c r="M43" s="52"/>
      <c r="N43" s="52"/>
      <c r="O43" s="52"/>
      <c r="P43" s="52"/>
      <c r="Q43" s="52"/>
      <c r="R43" s="52"/>
      <c r="S43" s="52"/>
      <c r="T43" s="52"/>
      <c r="U43" s="52"/>
      <c r="V43" s="52"/>
      <c r="W43" s="52"/>
      <c r="X43" s="52"/>
      <c r="Y43" s="52"/>
    </row>
    <row r="44" spans="1:47" x14ac:dyDescent="0.2">
      <c r="B44" s="52"/>
      <c r="C44" s="52"/>
      <c r="D44" s="52"/>
      <c r="E44" s="52"/>
      <c r="F44" s="52"/>
      <c r="G44" s="52"/>
      <c r="H44" s="52"/>
      <c r="I44" s="52"/>
      <c r="J44" s="52"/>
      <c r="K44" s="52"/>
      <c r="L44" s="52"/>
      <c r="M44" s="52"/>
      <c r="N44" s="52"/>
      <c r="O44" s="52"/>
      <c r="P44" s="52"/>
      <c r="Q44" s="52"/>
      <c r="R44" s="52"/>
      <c r="S44" s="52"/>
      <c r="T44" s="52"/>
      <c r="U44" s="52"/>
      <c r="V44" s="52"/>
      <c r="W44" s="52"/>
      <c r="X44" s="52"/>
      <c r="Y44" s="52"/>
    </row>
    <row r="45" spans="1:47" x14ac:dyDescent="0.2">
      <c r="B45" s="52"/>
      <c r="C45" s="52"/>
      <c r="D45" s="52"/>
      <c r="E45" s="52"/>
      <c r="F45" s="52"/>
      <c r="G45" s="52"/>
      <c r="H45" s="52"/>
      <c r="I45" s="52"/>
      <c r="J45" s="52"/>
      <c r="K45" s="52"/>
      <c r="L45" s="52"/>
      <c r="M45" s="52"/>
      <c r="N45" s="52"/>
      <c r="O45" s="52"/>
      <c r="P45" s="52"/>
      <c r="Q45" s="52"/>
      <c r="R45" s="52"/>
      <c r="S45" s="52"/>
      <c r="T45" s="52"/>
      <c r="U45" s="52"/>
      <c r="V45" s="52"/>
      <c r="W45" s="52"/>
      <c r="X45" s="52"/>
      <c r="Y45" s="52"/>
    </row>
    <row r="46" spans="1:47" x14ac:dyDescent="0.2">
      <c r="B46" s="52"/>
      <c r="C46" s="52"/>
      <c r="D46" s="52"/>
      <c r="E46" s="52"/>
      <c r="F46" s="52"/>
      <c r="G46" s="52"/>
      <c r="H46" s="52"/>
      <c r="I46" s="52"/>
      <c r="J46" s="52"/>
      <c r="K46" s="52"/>
      <c r="L46" s="52"/>
      <c r="M46" s="52"/>
      <c r="N46" s="52"/>
      <c r="O46" s="52"/>
      <c r="P46" s="52"/>
      <c r="Q46" s="52"/>
      <c r="R46" s="52"/>
      <c r="S46" s="52"/>
      <c r="T46" s="52"/>
      <c r="U46" s="52"/>
      <c r="V46" s="52"/>
      <c r="W46" s="52"/>
      <c r="X46" s="52"/>
      <c r="Y46" s="52"/>
    </row>
    <row r="47" spans="1:47" x14ac:dyDescent="0.2">
      <c r="B47" s="52"/>
      <c r="C47" s="52"/>
      <c r="D47" s="52"/>
      <c r="E47" s="52"/>
      <c r="F47" s="52"/>
      <c r="G47" s="52"/>
      <c r="H47" s="52"/>
      <c r="I47" s="52"/>
      <c r="J47" s="52"/>
      <c r="K47" s="52"/>
      <c r="L47" s="52"/>
      <c r="M47" s="52"/>
      <c r="N47" s="52"/>
      <c r="O47" s="52"/>
      <c r="P47" s="52"/>
      <c r="Q47" s="52"/>
      <c r="R47" s="52"/>
      <c r="S47" s="52"/>
      <c r="T47" s="52"/>
      <c r="U47" s="52"/>
      <c r="V47" s="52"/>
      <c r="W47" s="52"/>
      <c r="X47" s="52"/>
      <c r="Y47" s="52"/>
    </row>
    <row r="48" spans="1:47" x14ac:dyDescent="0.2">
      <c r="B48" s="52"/>
      <c r="C48" s="52"/>
      <c r="D48" s="52"/>
      <c r="E48" s="52"/>
      <c r="F48" s="52"/>
      <c r="G48" s="52"/>
      <c r="H48" s="52"/>
      <c r="I48" s="52"/>
      <c r="J48" s="52"/>
      <c r="K48" s="52"/>
      <c r="L48" s="52"/>
      <c r="M48" s="52"/>
      <c r="N48" s="52"/>
      <c r="O48" s="52"/>
      <c r="P48" s="52"/>
      <c r="Q48" s="52"/>
      <c r="R48" s="52"/>
      <c r="S48" s="52"/>
      <c r="T48" s="52"/>
      <c r="U48" s="52"/>
      <c r="V48" s="52"/>
      <c r="W48" s="52"/>
      <c r="X48" s="52"/>
      <c r="Y48" s="52"/>
    </row>
    <row r="52" spans="4:5" x14ac:dyDescent="0.2">
      <c r="D52" s="31"/>
      <c r="E52" s="31"/>
    </row>
  </sheetData>
  <phoneticPr fontId="5" type="noConversion"/>
  <pageMargins left="0.75" right="0.75" top="1" bottom="1" header="0.5" footer="0.5"/>
  <pageSetup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128"/>
  <sheetViews>
    <sheetView workbookViewId="0">
      <pane xSplit="2" ySplit="4" topLeftCell="C5" activePane="bottomRight" state="frozen"/>
      <selection pane="topRight" activeCell="C1" sqref="C1"/>
      <selection pane="bottomLeft" activeCell="A5" sqref="A5"/>
      <selection pane="bottomRight"/>
    </sheetView>
  </sheetViews>
  <sheetFormatPr defaultColWidth="9.140625" defaultRowHeight="12.75" x14ac:dyDescent="0.2"/>
  <cols>
    <col min="1" max="1" width="9.140625" style="10"/>
    <col min="2" max="2" width="72.140625" style="10" customWidth="1"/>
    <col min="3" max="7" width="12" style="10" customWidth="1"/>
    <col min="8" max="11" width="12" style="97" customWidth="1"/>
    <col min="12" max="12" width="14.5703125" style="10" customWidth="1"/>
    <col min="13" max="14" width="14.5703125" style="10" bestFit="1" customWidth="1"/>
    <col min="15" max="15" width="12" style="10" bestFit="1" customWidth="1"/>
    <col min="16" max="16384" width="9.140625" style="10"/>
  </cols>
  <sheetData>
    <row r="1" spans="1:12" x14ac:dyDescent="0.2">
      <c r="A1" s="89" t="s">
        <v>120</v>
      </c>
      <c r="D1" s="75"/>
      <c r="H1" s="46"/>
      <c r="I1" s="46"/>
      <c r="J1" s="46"/>
      <c r="K1" s="46"/>
    </row>
    <row r="2" spans="1:12" x14ac:dyDescent="0.2">
      <c r="A2" s="50"/>
      <c r="H2" s="46"/>
      <c r="I2" s="46"/>
      <c r="J2" s="46"/>
      <c r="K2" s="46"/>
    </row>
    <row r="3" spans="1:12" x14ac:dyDescent="0.2">
      <c r="A3" s="90" t="s">
        <v>328</v>
      </c>
      <c r="H3" s="46"/>
      <c r="I3" s="46"/>
      <c r="J3" s="46"/>
      <c r="K3" s="46"/>
    </row>
    <row r="4" spans="1:12" x14ac:dyDescent="0.2">
      <c r="B4" s="55" t="str">
        <f t="shared" ref="B4:K4" si="0">B25</f>
        <v>Description</v>
      </c>
      <c r="C4" s="55" t="str">
        <f t="shared" si="0"/>
        <v>Delta</v>
      </c>
      <c r="D4" s="55" t="str">
        <f t="shared" si="0"/>
        <v>Garfield</v>
      </c>
      <c r="E4" s="55" t="str">
        <f t="shared" si="0"/>
        <v>Gunnison</v>
      </c>
      <c r="F4" s="55" t="str">
        <f t="shared" si="0"/>
        <v>Mesa</v>
      </c>
      <c r="G4" s="55" t="str">
        <f t="shared" si="0"/>
        <v>Moffat</v>
      </c>
      <c r="H4" s="91" t="str">
        <f t="shared" si="0"/>
        <v>Rio Blanco</v>
      </c>
      <c r="I4" s="91" t="str">
        <f t="shared" si="0"/>
        <v>Routt</v>
      </c>
      <c r="J4" s="91" t="str">
        <f t="shared" si="0"/>
        <v>Pitkin</v>
      </c>
      <c r="K4" s="91" t="str">
        <f t="shared" si="0"/>
        <v>Total</v>
      </c>
    </row>
    <row r="5" spans="1:12" x14ac:dyDescent="0.2">
      <c r="B5" s="10" t="s">
        <v>333</v>
      </c>
      <c r="C5" s="94">
        <f t="shared" ref="C5:K19" si="1">VLOOKUP($B5,$B$26:$K$74,COLUMN(C$4)-1,FALSE)</f>
        <v>0</v>
      </c>
      <c r="D5" s="94">
        <f t="shared" si="1"/>
        <v>1465.4067340000015</v>
      </c>
      <c r="E5" s="94">
        <f t="shared" si="1"/>
        <v>35.383002000000005</v>
      </c>
      <c r="F5" s="94">
        <f t="shared" si="1"/>
        <v>197.26835399999999</v>
      </c>
      <c r="G5" s="94">
        <f t="shared" si="1"/>
        <v>81.869591</v>
      </c>
      <c r="H5" s="94">
        <f t="shared" si="1"/>
        <v>400.61403999999999</v>
      </c>
      <c r="I5" s="94">
        <f t="shared" si="1"/>
        <v>0.33</v>
      </c>
      <c r="J5" s="94">
        <f t="shared" si="1"/>
        <v>0</v>
      </c>
      <c r="K5" s="92">
        <f t="shared" si="1"/>
        <v>2180.8717210000013</v>
      </c>
    </row>
    <row r="6" spans="1:12" x14ac:dyDescent="0.2">
      <c r="B6" s="10" t="s">
        <v>183</v>
      </c>
      <c r="C6" s="94">
        <f t="shared" si="1"/>
        <v>0</v>
      </c>
      <c r="D6" s="94">
        <f t="shared" si="1"/>
        <v>343.66305131912713</v>
      </c>
      <c r="E6" s="94">
        <f t="shared" si="1"/>
        <v>0.2056631067140198</v>
      </c>
      <c r="F6" s="94">
        <f t="shared" si="1"/>
        <v>47.508177650938578</v>
      </c>
      <c r="G6" s="94">
        <f t="shared" si="1"/>
        <v>4.5245883477084359</v>
      </c>
      <c r="H6" s="94">
        <f t="shared" si="1"/>
        <v>40.309968915947884</v>
      </c>
      <c r="I6" s="94">
        <f t="shared" si="1"/>
        <v>0</v>
      </c>
      <c r="J6" s="94">
        <f t="shared" si="1"/>
        <v>0</v>
      </c>
      <c r="K6" s="92">
        <f t="shared" si="1"/>
        <v>436.2114493404361</v>
      </c>
    </row>
    <row r="7" spans="1:12" x14ac:dyDescent="0.2">
      <c r="B7" s="10" t="s">
        <v>145</v>
      </c>
      <c r="C7" s="94">
        <f t="shared" si="1"/>
        <v>1.2032188540673472E-2</v>
      </c>
      <c r="D7" s="94">
        <f t="shared" si="1"/>
        <v>37.702862792200328</v>
      </c>
      <c r="E7" s="94">
        <f t="shared" si="1"/>
        <v>6.0160942703367359E-2</v>
      </c>
      <c r="F7" s="94">
        <f t="shared" si="1"/>
        <v>4.319282227271307</v>
      </c>
      <c r="G7" s="94">
        <f t="shared" si="1"/>
        <v>2.1676937565644896</v>
      </c>
      <c r="H7" s="94">
        <f t="shared" si="1"/>
        <v>7.5684026700010048</v>
      </c>
      <c r="I7" s="94">
        <f t="shared" si="1"/>
        <v>1.299476362392735E-2</v>
      </c>
      <c r="J7" s="94">
        <f t="shared" si="1"/>
        <v>0</v>
      </c>
      <c r="K7" s="92">
        <f t="shared" si="1"/>
        <v>51.843429340905104</v>
      </c>
    </row>
    <row r="8" spans="1:12" x14ac:dyDescent="0.2">
      <c r="B8" s="10" t="s">
        <v>191</v>
      </c>
      <c r="C8" s="94">
        <f t="shared" si="1"/>
        <v>1.0261108154465797E-2</v>
      </c>
      <c r="D8" s="94">
        <f t="shared" si="1"/>
        <v>32.153182402018579</v>
      </c>
      <c r="E8" s="94">
        <f t="shared" si="1"/>
        <v>5.1305540772328989E-2</v>
      </c>
      <c r="F8" s="94">
        <f t="shared" si="1"/>
        <v>3.6939989356076874</v>
      </c>
      <c r="G8" s="94">
        <f t="shared" si="1"/>
        <v>2.2625743480597085</v>
      </c>
      <c r="H8" s="94">
        <f t="shared" si="1"/>
        <v>9.4043056235679021</v>
      </c>
      <c r="I8" s="94">
        <f t="shared" si="1"/>
        <v>0.13852496008528825</v>
      </c>
      <c r="J8" s="94">
        <f t="shared" si="1"/>
        <v>0</v>
      </c>
      <c r="K8" s="92">
        <f t="shared" si="1"/>
        <v>47.71415291826596</v>
      </c>
    </row>
    <row r="9" spans="1:12" x14ac:dyDescent="0.2">
      <c r="B9" s="10" t="s">
        <v>187</v>
      </c>
      <c r="C9" s="94">
        <f t="shared" si="1"/>
        <v>0.34796229521186284</v>
      </c>
      <c r="D9" s="94">
        <f t="shared" si="1"/>
        <v>1875.980546730894</v>
      </c>
      <c r="E9" s="94">
        <f t="shared" si="1"/>
        <v>2.3860271671670596</v>
      </c>
      <c r="F9" s="94">
        <f t="shared" si="1"/>
        <v>222.02307174847564</v>
      </c>
      <c r="G9" s="94">
        <f t="shared" si="1"/>
        <v>127.98447137471798</v>
      </c>
      <c r="H9" s="94">
        <f t="shared" si="1"/>
        <v>551.9027765609593</v>
      </c>
      <c r="I9" s="94">
        <f t="shared" si="1"/>
        <v>11.18450234609559</v>
      </c>
      <c r="J9" s="94">
        <f t="shared" si="1"/>
        <v>0</v>
      </c>
      <c r="K9" s="92">
        <f t="shared" si="1"/>
        <v>2791.8093582235215</v>
      </c>
    </row>
    <row r="10" spans="1:12" x14ac:dyDescent="0.2">
      <c r="B10" s="10" t="s">
        <v>186</v>
      </c>
      <c r="C10" s="94">
        <f t="shared" si="1"/>
        <v>0.22809802187106096</v>
      </c>
      <c r="D10" s="94">
        <f t="shared" si="1"/>
        <v>714.74515153296966</v>
      </c>
      <c r="E10" s="94">
        <f t="shared" si="1"/>
        <v>1.1404901093553048</v>
      </c>
      <c r="F10" s="94">
        <f t="shared" si="1"/>
        <v>81.882005805759277</v>
      </c>
      <c r="G10" s="94">
        <f t="shared" si="1"/>
        <v>41.093659413928521</v>
      </c>
      <c r="H10" s="94">
        <f t="shared" si="1"/>
        <v>143.47661457557729</v>
      </c>
      <c r="I10" s="94">
        <f t="shared" si="1"/>
        <v>0.24634586362074584</v>
      </c>
      <c r="J10" s="94">
        <f t="shared" si="1"/>
        <v>0</v>
      </c>
      <c r="K10" s="92">
        <f t="shared" si="1"/>
        <v>982.81236532308174</v>
      </c>
    </row>
    <row r="11" spans="1:12" x14ac:dyDescent="0.2">
      <c r="B11" s="10" t="s">
        <v>190</v>
      </c>
      <c r="C11" s="94">
        <f t="shared" si="1"/>
        <v>0.10534434679270288</v>
      </c>
      <c r="D11" s="94">
        <f t="shared" si="1"/>
        <v>2837.8359978003182</v>
      </c>
      <c r="E11" s="94">
        <f t="shared" si="1"/>
        <v>7.0279058504840037</v>
      </c>
      <c r="F11" s="94">
        <f t="shared" si="1"/>
        <v>205.59682510638356</v>
      </c>
      <c r="G11" s="94">
        <f t="shared" si="1"/>
        <v>103.01509257765517</v>
      </c>
      <c r="H11" s="94">
        <f t="shared" si="1"/>
        <v>242.68221493598875</v>
      </c>
      <c r="I11" s="94">
        <f t="shared" si="1"/>
        <v>0.44797631935266757</v>
      </c>
      <c r="J11" s="94">
        <f t="shared" si="1"/>
        <v>0</v>
      </c>
      <c r="K11" s="92">
        <f t="shared" si="1"/>
        <v>3396.7113569369749</v>
      </c>
      <c r="L11" s="94"/>
    </row>
    <row r="12" spans="1:12" x14ac:dyDescent="0.2">
      <c r="B12" s="10" t="s">
        <v>188</v>
      </c>
      <c r="C12" s="94">
        <f t="shared" si="1"/>
        <v>0</v>
      </c>
      <c r="D12" s="94">
        <f t="shared" si="1"/>
        <v>15280.619746300641</v>
      </c>
      <c r="E12" s="94">
        <f t="shared" si="1"/>
        <v>9.1445958984444289</v>
      </c>
      <c r="F12" s="94">
        <f t="shared" si="1"/>
        <v>2112.4016525406628</v>
      </c>
      <c r="G12" s="94">
        <f t="shared" si="1"/>
        <v>201.18110976577748</v>
      </c>
      <c r="H12" s="94">
        <f t="shared" si="1"/>
        <v>1792.3407960951079</v>
      </c>
      <c r="I12" s="94">
        <f t="shared" si="1"/>
        <v>0</v>
      </c>
      <c r="J12" s="94">
        <f t="shared" si="1"/>
        <v>0</v>
      </c>
      <c r="K12" s="92">
        <f t="shared" si="1"/>
        <v>19395.687900600635</v>
      </c>
      <c r="L12" s="94"/>
    </row>
    <row r="13" spans="1:12" x14ac:dyDescent="0.2">
      <c r="B13" s="10" t="s">
        <v>189</v>
      </c>
      <c r="C13" s="94">
        <f t="shared" si="1"/>
        <v>0</v>
      </c>
      <c r="D13" s="94">
        <f t="shared" si="1"/>
        <v>2019.9968083332381</v>
      </c>
      <c r="E13" s="94">
        <f t="shared" si="1"/>
        <v>1.2088550618391609</v>
      </c>
      <c r="F13" s="94">
        <f t="shared" si="1"/>
        <v>279.24551928484618</v>
      </c>
      <c r="G13" s="94">
        <f t="shared" si="1"/>
        <v>26.594811360461545</v>
      </c>
      <c r="H13" s="94">
        <f t="shared" si="1"/>
        <v>236.93559212047555</v>
      </c>
      <c r="I13" s="94">
        <f t="shared" si="1"/>
        <v>0</v>
      </c>
      <c r="J13" s="94">
        <f t="shared" si="1"/>
        <v>0</v>
      </c>
      <c r="K13" s="92">
        <f t="shared" si="1"/>
        <v>2563.9815861608604</v>
      </c>
    </row>
    <row r="14" spans="1:12" x14ac:dyDescent="0.2">
      <c r="B14" s="10" t="s">
        <v>417</v>
      </c>
      <c r="C14" s="94">
        <f t="shared" si="1"/>
        <v>2.2643256233111225E-3</v>
      </c>
      <c r="D14" s="94">
        <f t="shared" si="1"/>
        <v>7.0952643406454028</v>
      </c>
      <c r="E14" s="94">
        <f t="shared" si="1"/>
        <v>1.1321628116555613E-2</v>
      </c>
      <c r="F14" s="94">
        <f t="shared" si="1"/>
        <v>0.81515722439200411</v>
      </c>
      <c r="G14" s="94">
        <f t="shared" si="1"/>
        <v>0.49928379994010247</v>
      </c>
      <c r="H14" s="94">
        <f t="shared" si="1"/>
        <v>2.0752544337646435</v>
      </c>
      <c r="I14" s="94">
        <f t="shared" si="1"/>
        <v>3.0568395914700151E-2</v>
      </c>
      <c r="J14" s="94">
        <f t="shared" si="1"/>
        <v>0</v>
      </c>
      <c r="K14" s="92">
        <f t="shared" si="1"/>
        <v>10.529114148396719</v>
      </c>
    </row>
    <row r="15" spans="1:12" x14ac:dyDescent="0.2">
      <c r="B15" s="10" t="s">
        <v>319</v>
      </c>
      <c r="C15" s="94">
        <f t="shared" si="1"/>
        <v>0</v>
      </c>
      <c r="D15" s="94">
        <f t="shared" si="1"/>
        <v>1454.8593149999995</v>
      </c>
      <c r="E15" s="94">
        <f t="shared" si="1"/>
        <v>40.615409</v>
      </c>
      <c r="F15" s="94">
        <f t="shared" si="1"/>
        <v>138.42404599999998</v>
      </c>
      <c r="G15" s="94">
        <f t="shared" si="1"/>
        <v>1040.0327550000004</v>
      </c>
      <c r="H15" s="94">
        <f t="shared" si="1"/>
        <v>307.01542999999998</v>
      </c>
      <c r="I15" s="94">
        <f t="shared" si="1"/>
        <v>0</v>
      </c>
      <c r="J15" s="94">
        <f t="shared" si="1"/>
        <v>24.553999999999995</v>
      </c>
      <c r="K15" s="92">
        <f t="shared" si="1"/>
        <v>3005.500955</v>
      </c>
    </row>
    <row r="16" spans="1:12" x14ac:dyDescent="0.2">
      <c r="B16" s="10" t="s">
        <v>349</v>
      </c>
      <c r="C16" s="94">
        <f t="shared" si="1"/>
        <v>0.31797375796632033</v>
      </c>
      <c r="D16" s="94">
        <f t="shared" si="1"/>
        <v>996.37077058746479</v>
      </c>
      <c r="E16" s="94">
        <f t="shared" si="1"/>
        <v>1.5898687898316015</v>
      </c>
      <c r="F16" s="94">
        <f t="shared" si="1"/>
        <v>114.34977589607811</v>
      </c>
      <c r="G16" s="94">
        <f t="shared" si="1"/>
        <v>65.349091817734916</v>
      </c>
      <c r="H16" s="94">
        <f t="shared" si="1"/>
        <v>257.47273230484086</v>
      </c>
      <c r="I16" s="94">
        <f t="shared" si="1"/>
        <v>2.8259301870402198</v>
      </c>
      <c r="J16" s="94">
        <f t="shared" si="1"/>
        <v>0</v>
      </c>
      <c r="K16" s="92">
        <f t="shared" si="1"/>
        <v>1438.2761433409569</v>
      </c>
    </row>
    <row r="17" spans="1:11" x14ac:dyDescent="0.2">
      <c r="B17" s="10" t="s">
        <v>350</v>
      </c>
      <c r="C17" s="94">
        <f t="shared" si="1"/>
        <v>0</v>
      </c>
      <c r="D17" s="94">
        <f t="shared" si="1"/>
        <v>253.60432499999999</v>
      </c>
      <c r="E17" s="94">
        <f t="shared" si="1"/>
        <v>0</v>
      </c>
      <c r="F17" s="94">
        <f t="shared" si="1"/>
        <v>94.879999999999981</v>
      </c>
      <c r="G17" s="94">
        <f t="shared" si="1"/>
        <v>52.17794</v>
      </c>
      <c r="H17" s="94">
        <f t="shared" si="1"/>
        <v>342.05999599999996</v>
      </c>
      <c r="I17" s="94">
        <f t="shared" si="1"/>
        <v>0</v>
      </c>
      <c r="J17" s="94">
        <f t="shared" si="1"/>
        <v>0</v>
      </c>
      <c r="K17" s="92">
        <f t="shared" si="1"/>
        <v>742.72226099999989</v>
      </c>
    </row>
    <row r="18" spans="1:11" x14ac:dyDescent="0.2">
      <c r="B18" s="10" t="s">
        <v>496</v>
      </c>
      <c r="C18" s="94">
        <f t="shared" si="1"/>
        <v>0</v>
      </c>
      <c r="D18" s="94">
        <f t="shared" si="1"/>
        <v>4704.9551048959229</v>
      </c>
      <c r="E18" s="94">
        <f t="shared" si="1"/>
        <v>1.177415375209111</v>
      </c>
      <c r="F18" s="94">
        <f t="shared" si="1"/>
        <v>340.10695978000575</v>
      </c>
      <c r="G18" s="94">
        <f t="shared" si="1"/>
        <v>514.00147989612537</v>
      </c>
      <c r="H18" s="94">
        <f t="shared" si="1"/>
        <v>1437.6875495085137</v>
      </c>
      <c r="I18" s="94">
        <f t="shared" si="1"/>
        <v>144.47629734956467</v>
      </c>
      <c r="J18" s="94">
        <f t="shared" si="1"/>
        <v>0</v>
      </c>
      <c r="K18" s="92">
        <f t="shared" si="1"/>
        <v>7142.4048068053426</v>
      </c>
    </row>
    <row r="19" spans="1:11" x14ac:dyDescent="0.2">
      <c r="B19" s="10" t="s">
        <v>157</v>
      </c>
      <c r="C19" s="94">
        <f t="shared" si="1"/>
        <v>0</v>
      </c>
      <c r="D19" s="94">
        <f t="shared" si="1"/>
        <v>0</v>
      </c>
      <c r="E19" s="94">
        <f t="shared" si="1"/>
        <v>0</v>
      </c>
      <c r="F19" s="94">
        <f t="shared" si="1"/>
        <v>0</v>
      </c>
      <c r="G19" s="94">
        <f t="shared" si="1"/>
        <v>0</v>
      </c>
      <c r="H19" s="94">
        <f t="shared" si="1"/>
        <v>0.50747082171885161</v>
      </c>
      <c r="I19" s="94">
        <f t="shared" si="1"/>
        <v>0</v>
      </c>
      <c r="J19" s="94">
        <f t="shared" si="1"/>
        <v>0</v>
      </c>
      <c r="K19" s="92">
        <f t="shared" si="1"/>
        <v>0.50747082171885161</v>
      </c>
    </row>
    <row r="20" spans="1:11" x14ac:dyDescent="0.2">
      <c r="B20" s="93" t="s">
        <v>403</v>
      </c>
      <c r="C20" s="94">
        <f t="shared" ref="C20:K20" si="2">SUMIF($A$26:$A$66,"N",C$26:C$66)</f>
        <v>7.574097875353836E-4</v>
      </c>
      <c r="D20" s="94">
        <f t="shared" si="2"/>
        <v>649.92619635406254</v>
      </c>
      <c r="E20" s="94">
        <f t="shared" si="2"/>
        <v>6.7991984923601212</v>
      </c>
      <c r="F20" s="94">
        <f t="shared" si="2"/>
        <v>62.981282804172736</v>
      </c>
      <c r="G20" s="94">
        <f t="shared" si="2"/>
        <v>301.47525018364871</v>
      </c>
      <c r="H20" s="94">
        <f t="shared" si="2"/>
        <v>505.5340911034001</v>
      </c>
      <c r="I20" s="94">
        <f t="shared" si="2"/>
        <v>7.6214359870747983E-2</v>
      </c>
      <c r="J20" s="94">
        <f t="shared" si="2"/>
        <v>0</v>
      </c>
      <c r="K20" s="94">
        <f t="shared" si="2"/>
        <v>1526.7929907073019</v>
      </c>
    </row>
    <row r="21" spans="1:11" s="55" customFormat="1" x14ac:dyDescent="0.2">
      <c r="A21" s="95"/>
      <c r="B21" s="95" t="s">
        <v>327</v>
      </c>
      <c r="C21" s="105">
        <f t="shared" ref="C21:K21" si="3">SUM(C5:C20)</f>
        <v>1.0246934539479329</v>
      </c>
      <c r="D21" s="105">
        <f t="shared" si="3"/>
        <v>32674.915057389502</v>
      </c>
      <c r="E21" s="105">
        <f t="shared" si="3"/>
        <v>106.80121896299705</v>
      </c>
      <c r="F21" s="105">
        <f t="shared" si="3"/>
        <v>3905.4961090045931</v>
      </c>
      <c r="G21" s="105">
        <f t="shared" si="3"/>
        <v>2564.2293926423231</v>
      </c>
      <c r="H21" s="105">
        <f t="shared" si="3"/>
        <v>6277.5872356698628</v>
      </c>
      <c r="I21" s="105">
        <f t="shared" si="3"/>
        <v>159.76935454516857</v>
      </c>
      <c r="J21" s="105">
        <f t="shared" si="3"/>
        <v>24.553999999999995</v>
      </c>
      <c r="K21" s="105">
        <f t="shared" si="3"/>
        <v>45714.377061668412</v>
      </c>
    </row>
    <row r="22" spans="1:11" x14ac:dyDescent="0.2">
      <c r="C22" s="96"/>
      <c r="D22" s="96"/>
      <c r="E22" s="96"/>
      <c r="F22" s="96"/>
      <c r="G22" s="96"/>
      <c r="H22" s="96"/>
      <c r="I22" s="96"/>
      <c r="J22" s="96"/>
      <c r="K22" s="96"/>
    </row>
    <row r="23" spans="1:11" x14ac:dyDescent="0.2">
      <c r="H23" s="10"/>
      <c r="I23" s="10"/>
      <c r="J23" s="10"/>
      <c r="K23" s="10"/>
    </row>
    <row r="24" spans="1:11" x14ac:dyDescent="0.2">
      <c r="A24" s="90" t="s">
        <v>329</v>
      </c>
    </row>
    <row r="25" spans="1:11" x14ac:dyDescent="0.2">
      <c r="A25" s="55"/>
      <c r="B25" s="55" t="str">
        <f t="shared" ref="B25:B43" si="4">B82</f>
        <v>Description</v>
      </c>
      <c r="C25" s="55" t="str">
        <f>PROPER(VLOOKUP(C82,fips_xref!$A$5:$B$26,2,FALSE))</f>
        <v>Delta</v>
      </c>
      <c r="D25" s="55" t="str">
        <f>PROPER(VLOOKUP(D82,fips_xref!$A$5:$B$26,2,FALSE))</f>
        <v>Garfield</v>
      </c>
      <c r="E25" s="55" t="str">
        <f>PROPER(VLOOKUP(E82,fips_xref!$A$5:$B$26,2,FALSE))</f>
        <v>Gunnison</v>
      </c>
      <c r="F25" s="55" t="str">
        <f>PROPER(VLOOKUP(F82,fips_xref!$A$5:$B$26,2,FALSE))</f>
        <v>Mesa</v>
      </c>
      <c r="G25" s="55" t="str">
        <f>PROPER(VLOOKUP(G82,fips_xref!$A$5:$B$26,2,FALSE))</f>
        <v>Moffat</v>
      </c>
      <c r="H25" s="91" t="str">
        <f>PROPER(VLOOKUP(H82,fips_xref!$A$5:$B$26,2,FALSE))</f>
        <v>Rio Blanco</v>
      </c>
      <c r="I25" s="91" t="str">
        <f>PROPER(VLOOKUP(I82,fips_xref!$A$5:$B$26,2,FALSE))</f>
        <v>Routt</v>
      </c>
      <c r="J25" s="91" t="str">
        <f>PROPER(VLOOKUP(J82,fips_xref!$A$5:$B$26,2,FALSE))</f>
        <v>Pitkin</v>
      </c>
      <c r="K25" s="91" t="s">
        <v>125</v>
      </c>
    </row>
    <row r="26" spans="1:11" x14ac:dyDescent="0.2">
      <c r="A26" s="10" t="str">
        <f>VLOOKUP(B26,by_src_allpol!$I$26:$J$67,2,FALSE)</f>
        <v>Y</v>
      </c>
      <c r="B26" s="10" t="str">
        <f t="shared" si="4"/>
        <v>Compressor Engines</v>
      </c>
      <c r="C26" s="100">
        <f t="shared" ref="C26:K26" si="5">C83</f>
        <v>0</v>
      </c>
      <c r="D26" s="100">
        <f t="shared" si="5"/>
        <v>1465.4067340000015</v>
      </c>
      <c r="E26" s="100">
        <f t="shared" si="5"/>
        <v>35.383002000000005</v>
      </c>
      <c r="F26" s="100">
        <f t="shared" si="5"/>
        <v>197.26835399999999</v>
      </c>
      <c r="G26" s="100">
        <f t="shared" si="5"/>
        <v>81.869591</v>
      </c>
      <c r="H26" s="98">
        <f t="shared" si="5"/>
        <v>400.61403999999999</v>
      </c>
      <c r="I26" s="98">
        <f t="shared" si="5"/>
        <v>0.33</v>
      </c>
      <c r="J26" s="98">
        <f t="shared" si="5"/>
        <v>0</v>
      </c>
      <c r="K26" s="98">
        <f t="shared" si="5"/>
        <v>2180.8717210000013</v>
      </c>
    </row>
    <row r="27" spans="1:11" x14ac:dyDescent="0.2">
      <c r="A27" s="10" t="str">
        <f>VLOOKUP(B27,by_src_allpol!$I$26:$J$67,2,FALSE)</f>
        <v>Y</v>
      </c>
      <c r="B27" s="10" t="str">
        <f t="shared" si="4"/>
        <v>Drill rigs</v>
      </c>
      <c r="C27" s="100">
        <f t="shared" ref="C27:K27" si="6">C84</f>
        <v>0</v>
      </c>
      <c r="D27" s="100">
        <f t="shared" si="6"/>
        <v>343.66305131912713</v>
      </c>
      <c r="E27" s="100">
        <f t="shared" si="6"/>
        <v>0.2056631067140198</v>
      </c>
      <c r="F27" s="100">
        <f t="shared" si="6"/>
        <v>47.508177650938578</v>
      </c>
      <c r="G27" s="100">
        <f t="shared" si="6"/>
        <v>4.5245883477084359</v>
      </c>
      <c r="H27" s="98">
        <f t="shared" si="6"/>
        <v>40.309968915947884</v>
      </c>
      <c r="I27" s="98">
        <f t="shared" si="6"/>
        <v>0</v>
      </c>
      <c r="J27" s="98">
        <f t="shared" si="6"/>
        <v>0</v>
      </c>
      <c r="K27" s="98">
        <f t="shared" si="6"/>
        <v>436.2114493404361</v>
      </c>
    </row>
    <row r="28" spans="1:11" x14ac:dyDescent="0.2">
      <c r="A28" s="10" t="str">
        <f>VLOOKUP(B28,by_src_allpol!$I$26:$J$67,2,FALSE)</f>
        <v>Y</v>
      </c>
      <c r="B28" s="10" t="str">
        <f t="shared" si="4"/>
        <v>Exempt engines</v>
      </c>
      <c r="C28" s="100">
        <f t="shared" ref="C28:K28" si="7">C85</f>
        <v>1.2032188540673472E-2</v>
      </c>
      <c r="D28" s="100">
        <f t="shared" si="7"/>
        <v>37.702862792200328</v>
      </c>
      <c r="E28" s="100">
        <f t="shared" si="7"/>
        <v>6.0160942703367359E-2</v>
      </c>
      <c r="F28" s="100">
        <f t="shared" si="7"/>
        <v>4.319282227271307</v>
      </c>
      <c r="G28" s="100">
        <f t="shared" si="7"/>
        <v>2.1676937565644896</v>
      </c>
      <c r="H28" s="98">
        <f t="shared" si="7"/>
        <v>7.5684026700010048</v>
      </c>
      <c r="I28" s="98">
        <f t="shared" si="7"/>
        <v>1.299476362392735E-2</v>
      </c>
      <c r="J28" s="98">
        <f t="shared" si="7"/>
        <v>0</v>
      </c>
      <c r="K28" s="98">
        <f t="shared" si="7"/>
        <v>51.843429340905104</v>
      </c>
    </row>
    <row r="29" spans="1:11" x14ac:dyDescent="0.2">
      <c r="A29" s="10" t="str">
        <f>VLOOKUP(B29,by_src_allpol!$I$26:$J$67,2,FALSE)</f>
        <v>Y</v>
      </c>
      <c r="B29" s="10" t="str">
        <f t="shared" si="4"/>
        <v>Heaters</v>
      </c>
      <c r="C29" s="100">
        <f t="shared" ref="C29:K29" si="8">C86</f>
        <v>1.0261108154465797E-2</v>
      </c>
      <c r="D29" s="100">
        <f t="shared" si="8"/>
        <v>32.153182402018579</v>
      </c>
      <c r="E29" s="100">
        <f t="shared" si="8"/>
        <v>5.1305540772328989E-2</v>
      </c>
      <c r="F29" s="100">
        <f t="shared" si="8"/>
        <v>3.6939989356076874</v>
      </c>
      <c r="G29" s="100">
        <f t="shared" si="8"/>
        <v>2.2625743480597085</v>
      </c>
      <c r="H29" s="98">
        <f t="shared" si="8"/>
        <v>9.4043056235679021</v>
      </c>
      <c r="I29" s="98">
        <f t="shared" si="8"/>
        <v>0.13852496008528825</v>
      </c>
      <c r="J29" s="98">
        <f t="shared" si="8"/>
        <v>0</v>
      </c>
      <c r="K29" s="98">
        <f t="shared" si="8"/>
        <v>47.71415291826596</v>
      </c>
    </row>
    <row r="30" spans="1:11" x14ac:dyDescent="0.2">
      <c r="A30" s="10" t="str">
        <f>VLOOKUP(B30,by_src_allpol!$I$26:$J$67,2,FALSE)</f>
        <v>Y</v>
      </c>
      <c r="B30" s="10" t="str">
        <f t="shared" si="4"/>
        <v>Pneumatic devices</v>
      </c>
      <c r="C30" s="100">
        <f t="shared" ref="C30:K30" si="9">C87</f>
        <v>0.34796229521186284</v>
      </c>
      <c r="D30" s="100">
        <f t="shared" si="9"/>
        <v>1875.980546730894</v>
      </c>
      <c r="E30" s="100">
        <f t="shared" si="9"/>
        <v>2.3860271671670596</v>
      </c>
      <c r="F30" s="100">
        <f t="shared" si="9"/>
        <v>222.02307174847564</v>
      </c>
      <c r="G30" s="100">
        <f t="shared" si="9"/>
        <v>127.98447137471798</v>
      </c>
      <c r="H30" s="98">
        <f t="shared" si="9"/>
        <v>551.9027765609593</v>
      </c>
      <c r="I30" s="98">
        <f t="shared" si="9"/>
        <v>11.18450234609559</v>
      </c>
      <c r="J30" s="98">
        <f t="shared" si="9"/>
        <v>0</v>
      </c>
      <c r="K30" s="98">
        <f t="shared" si="9"/>
        <v>2791.8093582235215</v>
      </c>
    </row>
    <row r="31" spans="1:11" x14ac:dyDescent="0.2">
      <c r="A31" s="10" t="str">
        <f>VLOOKUP(B31,by_src_allpol!$I$26:$J$67,2,FALSE)</f>
        <v>Y</v>
      </c>
      <c r="B31" s="10" t="str">
        <f t="shared" si="4"/>
        <v>Pneumatic pumps</v>
      </c>
      <c r="C31" s="100">
        <f t="shared" ref="C31:K31" si="10">C88</f>
        <v>0.22809802187106096</v>
      </c>
      <c r="D31" s="100">
        <f t="shared" si="10"/>
        <v>714.74515153296966</v>
      </c>
      <c r="E31" s="100">
        <f t="shared" si="10"/>
        <v>1.1404901093553048</v>
      </c>
      <c r="F31" s="100">
        <f t="shared" si="10"/>
        <v>81.882005805759277</v>
      </c>
      <c r="G31" s="100">
        <f t="shared" si="10"/>
        <v>41.093659413928521</v>
      </c>
      <c r="H31" s="98">
        <f t="shared" si="10"/>
        <v>143.47661457557729</v>
      </c>
      <c r="I31" s="98">
        <f t="shared" si="10"/>
        <v>0.24634586362074584</v>
      </c>
      <c r="J31" s="98">
        <f t="shared" si="10"/>
        <v>0</v>
      </c>
      <c r="K31" s="98">
        <f t="shared" si="10"/>
        <v>982.81236532308174</v>
      </c>
    </row>
    <row r="32" spans="1:11" x14ac:dyDescent="0.2">
      <c r="A32" s="10" t="str">
        <f>VLOOKUP(B32,by_src_allpol!$I$26:$J$67,2,FALSE)</f>
        <v>Y</v>
      </c>
      <c r="B32" s="10" t="str">
        <f t="shared" si="4"/>
        <v>Venting - blowdowns</v>
      </c>
      <c r="C32" s="100">
        <f t="shared" ref="C32:K32" si="11">C89</f>
        <v>0.10534434679270288</v>
      </c>
      <c r="D32" s="100">
        <f t="shared" si="11"/>
        <v>2837.8359978003182</v>
      </c>
      <c r="E32" s="100">
        <f t="shared" si="11"/>
        <v>7.0279058504840037</v>
      </c>
      <c r="F32" s="100">
        <f t="shared" si="11"/>
        <v>205.59682510638356</v>
      </c>
      <c r="G32" s="100">
        <f t="shared" si="11"/>
        <v>103.01509257765517</v>
      </c>
      <c r="H32" s="98">
        <f t="shared" si="11"/>
        <v>242.68221493598875</v>
      </c>
      <c r="I32" s="98">
        <f t="shared" si="11"/>
        <v>0.44797631935266757</v>
      </c>
      <c r="J32" s="98">
        <f t="shared" si="11"/>
        <v>0</v>
      </c>
      <c r="K32" s="98">
        <f t="shared" si="11"/>
        <v>3396.7113569369749</v>
      </c>
    </row>
    <row r="33" spans="1:11" x14ac:dyDescent="0.2">
      <c r="A33" s="10" t="str">
        <f>VLOOKUP(B33,by_src_allpol!$I$26:$J$67,2,FALSE)</f>
        <v>Y</v>
      </c>
      <c r="B33" s="10" t="str">
        <f t="shared" si="4"/>
        <v>Venting - initial completions</v>
      </c>
      <c r="C33" s="100">
        <f t="shared" ref="C33:K33" si="12">C90</f>
        <v>0</v>
      </c>
      <c r="D33" s="100">
        <f t="shared" si="12"/>
        <v>15280.619746300641</v>
      </c>
      <c r="E33" s="100">
        <f t="shared" si="12"/>
        <v>9.1445958984444289</v>
      </c>
      <c r="F33" s="100">
        <f t="shared" si="12"/>
        <v>2112.4016525406628</v>
      </c>
      <c r="G33" s="100">
        <f t="shared" si="12"/>
        <v>201.18110976577748</v>
      </c>
      <c r="H33" s="98">
        <f t="shared" si="12"/>
        <v>1792.3407960951079</v>
      </c>
      <c r="I33" s="98">
        <f t="shared" si="12"/>
        <v>0</v>
      </c>
      <c r="J33" s="98">
        <f t="shared" si="12"/>
        <v>0</v>
      </c>
      <c r="K33" s="98">
        <f t="shared" si="12"/>
        <v>19395.687900600635</v>
      </c>
    </row>
    <row r="34" spans="1:11" x14ac:dyDescent="0.2">
      <c r="A34" s="10" t="str">
        <f>VLOOKUP(B34,by_src_allpol!$I$26:$J$67,2,FALSE)</f>
        <v>Y</v>
      </c>
      <c r="B34" s="10" t="str">
        <f t="shared" si="4"/>
        <v>Venting - recompletions</v>
      </c>
      <c r="C34" s="100">
        <f t="shared" ref="C34:K34" si="13">C91</f>
        <v>0</v>
      </c>
      <c r="D34" s="100">
        <f t="shared" si="13"/>
        <v>2019.9968083332381</v>
      </c>
      <c r="E34" s="100">
        <f t="shared" si="13"/>
        <v>1.2088550618391609</v>
      </c>
      <c r="F34" s="100">
        <f t="shared" si="13"/>
        <v>279.24551928484618</v>
      </c>
      <c r="G34" s="100">
        <f t="shared" si="13"/>
        <v>26.594811360461545</v>
      </c>
      <c r="H34" s="98">
        <f t="shared" si="13"/>
        <v>236.93559212047555</v>
      </c>
      <c r="I34" s="98">
        <f t="shared" si="13"/>
        <v>0</v>
      </c>
      <c r="J34" s="98">
        <f t="shared" si="13"/>
        <v>0</v>
      </c>
      <c r="K34" s="98">
        <f t="shared" si="13"/>
        <v>2563.9815861608604</v>
      </c>
    </row>
    <row r="35" spans="1:11" x14ac:dyDescent="0.2">
      <c r="A35" s="10" t="str">
        <f>VLOOKUP(B35,by_src_allpol!$I$26:$J$67,2,FALSE)</f>
        <v>Y</v>
      </c>
      <c r="B35" s="10" t="str">
        <f t="shared" si="4"/>
        <v>Workover rigs</v>
      </c>
      <c r="C35" s="100">
        <f t="shared" ref="C35:K35" si="14">C92</f>
        <v>2.2643256233111225E-3</v>
      </c>
      <c r="D35" s="100">
        <f t="shared" si="14"/>
        <v>7.0952643406454028</v>
      </c>
      <c r="E35" s="100">
        <f t="shared" si="14"/>
        <v>1.1321628116555613E-2</v>
      </c>
      <c r="F35" s="100">
        <f t="shared" si="14"/>
        <v>0.81515722439200411</v>
      </c>
      <c r="G35" s="100">
        <f t="shared" si="14"/>
        <v>0.49928379994010247</v>
      </c>
      <c r="H35" s="98">
        <f t="shared" si="14"/>
        <v>2.0752544337646435</v>
      </c>
      <c r="I35" s="98">
        <f t="shared" si="14"/>
        <v>3.0568395914700151E-2</v>
      </c>
      <c r="J35" s="98">
        <f t="shared" si="14"/>
        <v>0</v>
      </c>
      <c r="K35" s="98">
        <f t="shared" si="14"/>
        <v>10.529114148396719</v>
      </c>
    </row>
    <row r="36" spans="1:11" x14ac:dyDescent="0.2">
      <c r="A36" s="10" t="str">
        <f>VLOOKUP(B36,by_src_allpol!$I$26:$J$67,2,FALSE)</f>
        <v>N</v>
      </c>
      <c r="B36" s="10" t="str">
        <f t="shared" si="4"/>
        <v>Natural Gas Production, Flares</v>
      </c>
      <c r="C36" s="100">
        <f t="shared" ref="C36:K36" si="15">C93</f>
        <v>0</v>
      </c>
      <c r="D36" s="100">
        <f t="shared" si="15"/>
        <v>0.78</v>
      </c>
      <c r="E36" s="100">
        <f t="shared" si="15"/>
        <v>0</v>
      </c>
      <c r="F36" s="100">
        <f t="shared" si="15"/>
        <v>0</v>
      </c>
      <c r="G36" s="100">
        <f t="shared" si="15"/>
        <v>0</v>
      </c>
      <c r="H36" s="98">
        <f t="shared" si="15"/>
        <v>6.1899999999999995</v>
      </c>
      <c r="I36" s="98">
        <f t="shared" si="15"/>
        <v>0</v>
      </c>
      <c r="J36" s="98">
        <f t="shared" si="15"/>
        <v>0</v>
      </c>
      <c r="K36" s="98">
        <f t="shared" si="15"/>
        <v>6.97</v>
      </c>
    </row>
    <row r="37" spans="1:11" x14ac:dyDescent="0.2">
      <c r="A37" s="10" t="str">
        <f>VLOOKUP(B37,by_src_allpol!$I$26:$J$67,2,FALSE)</f>
        <v>N</v>
      </c>
      <c r="B37" s="10" t="str">
        <f t="shared" si="4"/>
        <v>Natural Gas Production, Other Not Classified</v>
      </c>
      <c r="C37" s="100">
        <f t="shared" ref="C37:K37" si="16">C94</f>
        <v>0</v>
      </c>
      <c r="D37" s="100">
        <f t="shared" si="16"/>
        <v>26.040000000000003</v>
      </c>
      <c r="E37" s="100">
        <f t="shared" si="16"/>
        <v>0</v>
      </c>
      <c r="F37" s="100">
        <f t="shared" si="16"/>
        <v>0</v>
      </c>
      <c r="G37" s="100">
        <f t="shared" si="16"/>
        <v>75.734786999999997</v>
      </c>
      <c r="H37" s="98">
        <f t="shared" si="16"/>
        <v>60.1</v>
      </c>
      <c r="I37" s="98">
        <f t="shared" si="16"/>
        <v>0</v>
      </c>
      <c r="J37" s="98">
        <f t="shared" si="16"/>
        <v>0</v>
      </c>
      <c r="K37" s="98">
        <f t="shared" si="16"/>
        <v>161.874787</v>
      </c>
    </row>
    <row r="38" spans="1:11" x14ac:dyDescent="0.2">
      <c r="A38" s="10" t="str">
        <f>VLOOKUP(B38,by_src_allpol!$I$26:$J$67,2,FALSE)</f>
        <v>N</v>
      </c>
      <c r="B38" s="10" t="str">
        <f t="shared" si="4"/>
        <v>Oil Production, Processing Operations: Not Classified</v>
      </c>
      <c r="C38" s="100">
        <f t="shared" ref="C38:K38" si="17">C95</f>
        <v>0</v>
      </c>
      <c r="D38" s="100">
        <f t="shared" si="17"/>
        <v>89.575806999999998</v>
      </c>
      <c r="E38" s="100">
        <f t="shared" si="17"/>
        <v>0</v>
      </c>
      <c r="F38" s="100">
        <f t="shared" si="17"/>
        <v>0.08</v>
      </c>
      <c r="G38" s="100">
        <f t="shared" si="17"/>
        <v>0</v>
      </c>
      <c r="H38" s="98">
        <f t="shared" si="17"/>
        <v>127.58999900000001</v>
      </c>
      <c r="I38" s="98">
        <f t="shared" si="17"/>
        <v>0</v>
      </c>
      <c r="J38" s="98">
        <f t="shared" si="17"/>
        <v>0</v>
      </c>
      <c r="K38" s="98">
        <f t="shared" si="17"/>
        <v>217.24580600000002</v>
      </c>
    </row>
    <row r="39" spans="1:11" x14ac:dyDescent="0.2">
      <c r="A39" s="10" t="str">
        <f>VLOOKUP(B39,by_src_allpol!$I$26:$J$67,2,FALSE)</f>
        <v>N</v>
      </c>
      <c r="B39" s="10" t="str">
        <f t="shared" si="4"/>
        <v>Natural Gas Processing Facilities, Process Valves</v>
      </c>
      <c r="C39" s="100">
        <f t="shared" ref="C39:K39" si="18">C96</f>
        <v>0</v>
      </c>
      <c r="D39" s="100">
        <f t="shared" si="18"/>
        <v>0</v>
      </c>
      <c r="E39" s="100">
        <f t="shared" si="18"/>
        <v>0</v>
      </c>
      <c r="F39" s="100">
        <f t="shared" si="18"/>
        <v>4.8</v>
      </c>
      <c r="G39" s="100">
        <f t="shared" si="18"/>
        <v>0</v>
      </c>
      <c r="H39" s="98">
        <f t="shared" si="18"/>
        <v>0</v>
      </c>
      <c r="I39" s="98">
        <f t="shared" si="18"/>
        <v>0</v>
      </c>
      <c r="J39" s="98">
        <f t="shared" si="18"/>
        <v>0</v>
      </c>
      <c r="K39" s="98">
        <f t="shared" si="18"/>
        <v>4.8</v>
      </c>
    </row>
    <row r="40" spans="1:11" x14ac:dyDescent="0.2">
      <c r="A40" s="10" t="str">
        <f>VLOOKUP(B40,by_src_allpol!$I$26:$J$67,2,FALSE)</f>
        <v>N</v>
      </c>
      <c r="B40" s="10" t="str">
        <f t="shared" si="4"/>
        <v>Natural Gas Processing Facilities, Gas Sweeting: Amine Process</v>
      </c>
      <c r="C40" s="100">
        <f t="shared" ref="C40:K40" si="19">C97</f>
        <v>0</v>
      </c>
      <c r="D40" s="100">
        <f t="shared" si="19"/>
        <v>19.0794</v>
      </c>
      <c r="E40" s="100">
        <f t="shared" si="19"/>
        <v>1.706</v>
      </c>
      <c r="F40" s="100">
        <f t="shared" si="19"/>
        <v>6.89</v>
      </c>
      <c r="G40" s="100">
        <f t="shared" si="19"/>
        <v>0</v>
      </c>
      <c r="H40" s="98">
        <f t="shared" si="19"/>
        <v>38.5</v>
      </c>
      <c r="I40" s="98">
        <f t="shared" si="19"/>
        <v>0</v>
      </c>
      <c r="J40" s="98">
        <f t="shared" si="19"/>
        <v>0</v>
      </c>
      <c r="K40" s="98">
        <f t="shared" si="19"/>
        <v>66.175399999999996</v>
      </c>
    </row>
    <row r="41" spans="1:11" x14ac:dyDescent="0.2">
      <c r="A41" s="10" t="str">
        <f>VLOOKUP(B41,by_src_allpol!$I$26:$J$67,2,FALSE)</f>
        <v>N</v>
      </c>
      <c r="B41" s="10" t="str">
        <f t="shared" si="4"/>
        <v>Natural Gas Production, Flares Combusting Gases &lt;1000 BTU/scf</v>
      </c>
      <c r="C41" s="100">
        <f t="shared" ref="C41:K41" si="20">C98</f>
        <v>0</v>
      </c>
      <c r="D41" s="100">
        <f t="shared" si="20"/>
        <v>0.4</v>
      </c>
      <c r="E41" s="100">
        <f t="shared" si="20"/>
        <v>0</v>
      </c>
      <c r="F41" s="100">
        <f t="shared" si="20"/>
        <v>0</v>
      </c>
      <c r="G41" s="100">
        <f t="shared" si="20"/>
        <v>0</v>
      </c>
      <c r="H41" s="98">
        <f t="shared" si="20"/>
        <v>0.6</v>
      </c>
      <c r="I41" s="98">
        <f t="shared" si="20"/>
        <v>0</v>
      </c>
      <c r="J41" s="98">
        <f t="shared" si="20"/>
        <v>0</v>
      </c>
      <c r="K41" s="98">
        <f t="shared" si="20"/>
        <v>1</v>
      </c>
    </row>
    <row r="42" spans="1:11" x14ac:dyDescent="0.2">
      <c r="A42" s="10" t="str">
        <f>VLOOKUP(B42,by_src_allpol!$I$26:$J$67,2,FALSE)</f>
        <v>N</v>
      </c>
      <c r="B42" s="10" t="str">
        <f t="shared" si="4"/>
        <v>Natural Gas Production, Gas Sweetening: Amine Process</v>
      </c>
      <c r="C42" s="100">
        <f t="shared" ref="C42:K42" si="21">C99</f>
        <v>0</v>
      </c>
      <c r="D42" s="100">
        <f t="shared" si="21"/>
        <v>36.752048000000002</v>
      </c>
      <c r="E42" s="100">
        <f t="shared" si="21"/>
        <v>0</v>
      </c>
      <c r="F42" s="100">
        <f t="shared" si="21"/>
        <v>37.5</v>
      </c>
      <c r="G42" s="100">
        <f t="shared" si="21"/>
        <v>6.7302479999999996</v>
      </c>
      <c r="H42" s="98">
        <f t="shared" si="21"/>
        <v>26.822756000000002</v>
      </c>
      <c r="I42" s="98">
        <f t="shared" si="21"/>
        <v>0</v>
      </c>
      <c r="J42" s="98">
        <f t="shared" si="21"/>
        <v>0</v>
      </c>
      <c r="K42" s="98">
        <f t="shared" si="21"/>
        <v>107.805052</v>
      </c>
    </row>
    <row r="43" spans="1:11" x14ac:dyDescent="0.2">
      <c r="A43" s="10" t="str">
        <f>VLOOKUP(B43,by_src_allpol!$I$26:$J$67,2,FALSE)</f>
        <v>Y</v>
      </c>
      <c r="B43" s="10" t="str">
        <f t="shared" si="4"/>
        <v>Glycol Dehydrator</v>
      </c>
      <c r="C43" s="100">
        <f t="shared" ref="C43:K43" si="22">C100</f>
        <v>0</v>
      </c>
      <c r="D43" s="100">
        <f t="shared" si="22"/>
        <v>1454.8593149999995</v>
      </c>
      <c r="E43" s="100">
        <f t="shared" si="22"/>
        <v>40.615409</v>
      </c>
      <c r="F43" s="100">
        <f t="shared" si="22"/>
        <v>138.42404599999998</v>
      </c>
      <c r="G43" s="100">
        <f t="shared" si="22"/>
        <v>1040.0327550000004</v>
      </c>
      <c r="H43" s="98">
        <f t="shared" si="22"/>
        <v>307.01542999999998</v>
      </c>
      <c r="I43" s="98">
        <f t="shared" si="22"/>
        <v>0</v>
      </c>
      <c r="J43" s="98">
        <f t="shared" si="22"/>
        <v>24.553999999999995</v>
      </c>
      <c r="K43" s="98">
        <f t="shared" si="22"/>
        <v>3005.500955</v>
      </c>
    </row>
    <row r="44" spans="1:11" x14ac:dyDescent="0.2">
      <c r="A44" s="10" t="str">
        <f>VLOOKUP(B44,by_src_allpol!$I$26:$J$67,2,FALSE)</f>
        <v>N</v>
      </c>
      <c r="B44" s="10" t="str">
        <f t="shared" ref="B44:K44" si="23">B101</f>
        <v>Process Heaters</v>
      </c>
      <c r="C44" s="100">
        <f t="shared" si="23"/>
        <v>0</v>
      </c>
      <c r="D44" s="100">
        <f t="shared" si="23"/>
        <v>20.89995</v>
      </c>
      <c r="E44" s="100">
        <f t="shared" si="23"/>
        <v>0</v>
      </c>
      <c r="F44" s="100">
        <f t="shared" si="23"/>
        <v>0.32</v>
      </c>
      <c r="G44" s="100">
        <f t="shared" si="23"/>
        <v>0</v>
      </c>
      <c r="H44" s="98">
        <f t="shared" si="23"/>
        <v>40.06</v>
      </c>
      <c r="I44" s="98">
        <f t="shared" si="23"/>
        <v>0</v>
      </c>
      <c r="J44" s="98">
        <f t="shared" si="23"/>
        <v>0</v>
      </c>
      <c r="K44" s="98">
        <f t="shared" si="23"/>
        <v>61.279949999999999</v>
      </c>
    </row>
    <row r="45" spans="1:11" x14ac:dyDescent="0.2">
      <c r="A45" s="10" t="str">
        <f>VLOOKUP(B45,by_src_allpol!$I$26:$J$67,2,FALSE)</f>
        <v>N</v>
      </c>
      <c r="B45" s="10" t="str">
        <f t="shared" ref="B45:K45" si="24">B102</f>
        <v>Tank Losses</v>
      </c>
      <c r="C45" s="100">
        <f t="shared" si="24"/>
        <v>0</v>
      </c>
      <c r="D45" s="100">
        <f t="shared" si="24"/>
        <v>123.88599430477515</v>
      </c>
      <c r="E45" s="100">
        <f t="shared" si="24"/>
        <v>0</v>
      </c>
      <c r="F45" s="100">
        <f t="shared" si="24"/>
        <v>1.7</v>
      </c>
      <c r="G45" s="100">
        <f t="shared" si="24"/>
        <v>7.3</v>
      </c>
      <c r="H45" s="98">
        <f t="shared" si="24"/>
        <v>45.935099999999998</v>
      </c>
      <c r="I45" s="98">
        <f t="shared" si="24"/>
        <v>0</v>
      </c>
      <c r="J45" s="98">
        <f t="shared" si="24"/>
        <v>0</v>
      </c>
      <c r="K45" s="98">
        <f t="shared" si="24"/>
        <v>178.82109430477516</v>
      </c>
    </row>
    <row r="46" spans="1:11" x14ac:dyDescent="0.2">
      <c r="A46" s="10" t="str">
        <f>VLOOKUP(B46,by_src_allpol!$I$26:$J$67,2,FALSE)</f>
        <v>Y</v>
      </c>
      <c r="B46" s="10" t="str">
        <f t="shared" ref="B46:K46" si="25">B103</f>
        <v>Unpermitted Fugitives</v>
      </c>
      <c r="C46" s="100">
        <f t="shared" si="25"/>
        <v>0.31797375796632033</v>
      </c>
      <c r="D46" s="100">
        <f t="shared" si="25"/>
        <v>996.37077058746479</v>
      </c>
      <c r="E46" s="100">
        <f t="shared" si="25"/>
        <v>1.5898687898316015</v>
      </c>
      <c r="F46" s="100">
        <f t="shared" si="25"/>
        <v>114.34977589607811</v>
      </c>
      <c r="G46" s="100">
        <f t="shared" si="25"/>
        <v>65.349091817734916</v>
      </c>
      <c r="H46" s="98">
        <f t="shared" si="25"/>
        <v>257.47273230484086</v>
      </c>
      <c r="I46" s="98">
        <f t="shared" si="25"/>
        <v>2.8259301870402198</v>
      </c>
      <c r="J46" s="98">
        <f t="shared" si="25"/>
        <v>0</v>
      </c>
      <c r="K46" s="98">
        <f t="shared" si="25"/>
        <v>1438.2761433409569</v>
      </c>
    </row>
    <row r="47" spans="1:11" x14ac:dyDescent="0.2">
      <c r="A47" s="10" t="str">
        <f>VLOOKUP(B47,by_src_allpol!$I$26:$J$67,2,FALSE)</f>
        <v>Y</v>
      </c>
      <c r="B47" s="10" t="str">
        <f t="shared" ref="B47:K47" si="26">B104</f>
        <v>Permitted Fugitives</v>
      </c>
      <c r="C47" s="100">
        <f t="shared" si="26"/>
        <v>0</v>
      </c>
      <c r="D47" s="100">
        <f t="shared" si="26"/>
        <v>253.60432499999999</v>
      </c>
      <c r="E47" s="100">
        <f t="shared" si="26"/>
        <v>0</v>
      </c>
      <c r="F47" s="100">
        <f t="shared" si="26"/>
        <v>94.879999999999981</v>
      </c>
      <c r="G47" s="100">
        <f t="shared" si="26"/>
        <v>52.17794</v>
      </c>
      <c r="H47" s="98">
        <f t="shared" si="26"/>
        <v>342.05999599999996</v>
      </c>
      <c r="I47" s="98">
        <f t="shared" si="26"/>
        <v>0</v>
      </c>
      <c r="J47" s="98">
        <f t="shared" si="26"/>
        <v>0</v>
      </c>
      <c r="K47" s="98">
        <f t="shared" si="26"/>
        <v>742.72226099999989</v>
      </c>
    </row>
    <row r="48" spans="1:11" x14ac:dyDescent="0.2">
      <c r="A48" s="10" t="str">
        <f>VLOOKUP(B48,by_src_allpol!$I$26:$J$67,2,FALSE)</f>
        <v>N</v>
      </c>
      <c r="B48" s="10" t="str">
        <f t="shared" ref="B48:K48" si="27">B105</f>
        <v>Gas Plant Truck Loading</v>
      </c>
      <c r="C48" s="100">
        <f t="shared" si="27"/>
        <v>2.0894639044446577E-4</v>
      </c>
      <c r="D48" s="100">
        <f t="shared" si="27"/>
        <v>47.342315716241686</v>
      </c>
      <c r="E48" s="100">
        <f t="shared" si="27"/>
        <v>5.0538908188755158E-2</v>
      </c>
      <c r="F48" s="100">
        <f t="shared" si="27"/>
        <v>3.2252703646019678</v>
      </c>
      <c r="G48" s="100">
        <f t="shared" si="27"/>
        <v>2.8619125916190424</v>
      </c>
      <c r="H48" s="98">
        <f t="shared" si="27"/>
        <v>8.1481517966688042</v>
      </c>
      <c r="I48" s="98">
        <f t="shared" si="27"/>
        <v>2.1025230538474372E-2</v>
      </c>
      <c r="J48" s="98">
        <f t="shared" si="27"/>
        <v>0</v>
      </c>
      <c r="K48" s="98">
        <f t="shared" si="27"/>
        <v>61.649423554249182</v>
      </c>
    </row>
    <row r="49" spans="1:11" x14ac:dyDescent="0.2">
      <c r="A49" s="10" t="str">
        <f>VLOOKUP(B49,by_src_allpol!$I$26:$J$67,2,FALSE)</f>
        <v>N</v>
      </c>
      <c r="B49" s="10" t="str">
        <f t="shared" ref="B49:K49" si="28">B106</f>
        <v>Oil Tank</v>
      </c>
      <c r="C49" s="100">
        <f t="shared" si="28"/>
        <v>0</v>
      </c>
      <c r="D49" s="100">
        <f t="shared" si="28"/>
        <v>0</v>
      </c>
      <c r="E49" s="100">
        <f t="shared" si="28"/>
        <v>0</v>
      </c>
      <c r="F49" s="100">
        <f t="shared" si="28"/>
        <v>0</v>
      </c>
      <c r="G49" s="100">
        <f t="shared" si="28"/>
        <v>0</v>
      </c>
      <c r="H49" s="98">
        <f t="shared" si="28"/>
        <v>0</v>
      </c>
      <c r="I49" s="98">
        <f t="shared" si="28"/>
        <v>0</v>
      </c>
      <c r="J49" s="98">
        <f t="shared" si="28"/>
        <v>0</v>
      </c>
      <c r="K49" s="98">
        <f t="shared" si="28"/>
        <v>0</v>
      </c>
    </row>
    <row r="50" spans="1:11" x14ac:dyDescent="0.2">
      <c r="A50" s="10" t="str">
        <f>VLOOKUP(B50,by_src_allpol!$I$26:$J$67,2,FALSE)</f>
        <v>N</v>
      </c>
      <c r="B50" s="10" t="str">
        <f t="shared" ref="B50:K54" si="29">B107</f>
        <v>Gas Well Truck Loading</v>
      </c>
      <c r="C50" s="100">
        <f t="shared" si="29"/>
        <v>5.4846339709091788E-4</v>
      </c>
      <c r="D50" s="100">
        <f t="shared" si="29"/>
        <v>124.2688483330457</v>
      </c>
      <c r="E50" s="100">
        <f t="shared" si="29"/>
        <v>0.13265958417136575</v>
      </c>
      <c r="F50" s="100">
        <f t="shared" si="29"/>
        <v>8.4660124395707719</v>
      </c>
      <c r="G50" s="100">
        <f t="shared" si="29"/>
        <v>7.5122345920296656</v>
      </c>
      <c r="H50" s="98">
        <f t="shared" si="29"/>
        <v>21.38808430673134</v>
      </c>
      <c r="I50" s="98">
        <f t="shared" si="29"/>
        <v>5.5189129332273615E-2</v>
      </c>
      <c r="J50" s="98">
        <f t="shared" si="29"/>
        <v>0</v>
      </c>
      <c r="K50" s="98">
        <f t="shared" si="29"/>
        <v>161.82357684827821</v>
      </c>
    </row>
    <row r="51" spans="1:11" x14ac:dyDescent="0.2">
      <c r="A51" s="10" t="str">
        <f>VLOOKUP(B51,by_src_allpol!$I$26:$J$67,2,FALSE)</f>
        <v>N</v>
      </c>
      <c r="B51" s="10" t="str">
        <f t="shared" si="29"/>
        <v>Oil Well Truck Loading</v>
      </c>
      <c r="C51" s="100">
        <f t="shared" si="29"/>
        <v>0</v>
      </c>
      <c r="D51" s="100">
        <f t="shared" si="29"/>
        <v>0</v>
      </c>
      <c r="E51" s="100">
        <f t="shared" si="29"/>
        <v>0</v>
      </c>
      <c r="F51" s="100">
        <f t="shared" si="29"/>
        <v>0</v>
      </c>
      <c r="G51" s="100">
        <f t="shared" si="29"/>
        <v>0</v>
      </c>
      <c r="H51" s="98">
        <f t="shared" si="29"/>
        <v>0</v>
      </c>
      <c r="I51" s="98">
        <f t="shared" si="29"/>
        <v>0</v>
      </c>
      <c r="J51" s="98">
        <f t="shared" si="29"/>
        <v>0</v>
      </c>
      <c r="K51" s="98">
        <f t="shared" si="29"/>
        <v>0</v>
      </c>
    </row>
    <row r="52" spans="1:11" x14ac:dyDescent="0.2">
      <c r="A52" s="10" t="str">
        <f>VLOOKUP(B52,by_src_allpol!$I$26:$J$67,2,FALSE)</f>
        <v>N</v>
      </c>
      <c r="B52" s="10" t="str">
        <f t="shared" si="29"/>
        <v>Natural Gas Production, Compressor Seals</v>
      </c>
      <c r="C52" s="100">
        <f t="shared" si="29"/>
        <v>0</v>
      </c>
      <c r="D52" s="100">
        <f t="shared" si="29"/>
        <v>75.801833000000002</v>
      </c>
      <c r="E52" s="100">
        <f t="shared" si="29"/>
        <v>0</v>
      </c>
      <c r="F52" s="100">
        <f t="shared" si="29"/>
        <v>0</v>
      </c>
      <c r="G52" s="100">
        <f t="shared" si="29"/>
        <v>0</v>
      </c>
      <c r="H52" s="98">
        <f t="shared" si="29"/>
        <v>0</v>
      </c>
      <c r="I52" s="98">
        <f t="shared" si="29"/>
        <v>0</v>
      </c>
      <c r="J52" s="98">
        <f t="shared" si="29"/>
        <v>0</v>
      </c>
      <c r="K52" s="98">
        <f t="shared" si="29"/>
        <v>75.801833000000002</v>
      </c>
    </row>
    <row r="53" spans="1:11" x14ac:dyDescent="0.2">
      <c r="A53" s="10" t="str">
        <f>VLOOKUP(B53,by_src_allpol!$I$26:$J$67,2,FALSE)</f>
        <v>N</v>
      </c>
      <c r="B53" s="10" t="str">
        <f t="shared" si="29"/>
        <v>Natural Gas Processing Facilities, Flanges and Connections</v>
      </c>
      <c r="C53" s="100">
        <f t="shared" si="29"/>
        <v>0</v>
      </c>
      <c r="D53" s="100">
        <f t="shared" si="29"/>
        <v>3</v>
      </c>
      <c r="E53" s="100">
        <f t="shared" si="29"/>
        <v>4.91</v>
      </c>
      <c r="F53" s="100">
        <f t="shared" si="29"/>
        <v>0</v>
      </c>
      <c r="G53" s="100">
        <f t="shared" si="29"/>
        <v>0</v>
      </c>
      <c r="H53" s="98">
        <f t="shared" si="29"/>
        <v>4.9000000000000004</v>
      </c>
      <c r="I53" s="98">
        <f t="shared" si="29"/>
        <v>0</v>
      </c>
      <c r="J53" s="98">
        <f t="shared" si="29"/>
        <v>0</v>
      </c>
      <c r="K53" s="98">
        <f t="shared" si="29"/>
        <v>12.81</v>
      </c>
    </row>
    <row r="54" spans="1:11" x14ac:dyDescent="0.2">
      <c r="A54" s="10" t="str">
        <f>VLOOKUP(B54,by_src_allpol!$I$26:$J$67,2,FALSE)</f>
        <v>N</v>
      </c>
      <c r="B54" s="10" t="str">
        <f t="shared" si="29"/>
        <v>Natural Gas Production, Flares Combusting Gases &gt;1000 BTU/scf</v>
      </c>
      <c r="C54" s="100">
        <f t="shared" si="29"/>
        <v>0</v>
      </c>
      <c r="D54" s="100">
        <f t="shared" si="29"/>
        <v>7.1000000000000005</v>
      </c>
      <c r="E54" s="100">
        <f t="shared" si="29"/>
        <v>0</v>
      </c>
      <c r="F54" s="100">
        <f t="shared" si="29"/>
        <v>0</v>
      </c>
      <c r="G54" s="100">
        <f t="shared" si="29"/>
        <v>0</v>
      </c>
      <c r="H54" s="98">
        <f t="shared" si="29"/>
        <v>14.260000000000002</v>
      </c>
      <c r="I54" s="98">
        <f t="shared" si="29"/>
        <v>0</v>
      </c>
      <c r="J54" s="98">
        <f t="shared" si="29"/>
        <v>0</v>
      </c>
      <c r="K54" s="98">
        <f t="shared" si="29"/>
        <v>21.360000000000003</v>
      </c>
    </row>
    <row r="55" spans="1:11" x14ac:dyDescent="0.2">
      <c r="A55" s="10" t="str">
        <f>VLOOKUP(B55,by_src_allpol!$I$26:$J$67,2,FALSE)</f>
        <v>N</v>
      </c>
      <c r="B55" s="10" t="str">
        <f t="shared" ref="B55:K60" si="30">B112</f>
        <v>Oil Production, Miscellaneous Well: General</v>
      </c>
      <c r="C55" s="100">
        <f t="shared" si="30"/>
        <v>0</v>
      </c>
      <c r="D55" s="100">
        <f t="shared" si="30"/>
        <v>0</v>
      </c>
      <c r="E55" s="100">
        <f t="shared" si="30"/>
        <v>0</v>
      </c>
      <c r="F55" s="100">
        <f t="shared" si="30"/>
        <v>0</v>
      </c>
      <c r="G55" s="100">
        <f t="shared" si="30"/>
        <v>0</v>
      </c>
      <c r="H55" s="98">
        <f t="shared" si="30"/>
        <v>0</v>
      </c>
      <c r="I55" s="98">
        <f t="shared" si="30"/>
        <v>0</v>
      </c>
      <c r="J55" s="98">
        <f t="shared" si="30"/>
        <v>0</v>
      </c>
      <c r="K55" s="98">
        <f t="shared" si="30"/>
        <v>0</v>
      </c>
    </row>
    <row r="56" spans="1:11" x14ac:dyDescent="0.2">
      <c r="A56" s="10" t="str">
        <f>VLOOKUP(B56,by_src_allpol!$I$26:$J$67,2,FALSE)</f>
        <v>N</v>
      </c>
      <c r="B56" s="10" t="str">
        <f t="shared" si="30"/>
        <v>Natural Gas Processing Facilities, Compressor Seals</v>
      </c>
      <c r="C56" s="100">
        <f t="shared" si="30"/>
        <v>0</v>
      </c>
      <c r="D56" s="100">
        <f t="shared" si="30"/>
        <v>0</v>
      </c>
      <c r="E56" s="100">
        <f t="shared" si="30"/>
        <v>0</v>
      </c>
      <c r="F56" s="100">
        <f t="shared" si="30"/>
        <v>0</v>
      </c>
      <c r="G56" s="100">
        <f t="shared" si="30"/>
        <v>4.5999999999999996</v>
      </c>
      <c r="H56" s="98">
        <f t="shared" si="30"/>
        <v>1.2</v>
      </c>
      <c r="I56" s="98">
        <f t="shared" si="30"/>
        <v>0</v>
      </c>
      <c r="J56" s="98">
        <f t="shared" si="30"/>
        <v>0</v>
      </c>
      <c r="K56" s="98">
        <f t="shared" si="30"/>
        <v>5.8</v>
      </c>
    </row>
    <row r="57" spans="1:11" x14ac:dyDescent="0.2">
      <c r="A57" s="10" t="str">
        <f>VLOOKUP(B57,by_src_allpol!$I$26:$J$67,2,FALSE)</f>
        <v>N</v>
      </c>
      <c r="B57" s="10" t="str">
        <f t="shared" si="30"/>
        <v>Natural Gas Production, Gas Stripping Operations</v>
      </c>
      <c r="C57" s="100">
        <f t="shared" si="30"/>
        <v>0</v>
      </c>
      <c r="D57" s="100">
        <f t="shared" si="30"/>
        <v>0</v>
      </c>
      <c r="E57" s="100">
        <f t="shared" si="30"/>
        <v>0</v>
      </c>
      <c r="F57" s="100">
        <f t="shared" si="30"/>
        <v>0</v>
      </c>
      <c r="G57" s="100">
        <f t="shared" si="30"/>
        <v>0</v>
      </c>
      <c r="H57" s="98">
        <f t="shared" si="30"/>
        <v>20.8</v>
      </c>
      <c r="I57" s="98">
        <f t="shared" si="30"/>
        <v>0</v>
      </c>
      <c r="J57" s="98">
        <f t="shared" si="30"/>
        <v>0</v>
      </c>
      <c r="K57" s="98">
        <f t="shared" si="30"/>
        <v>20.8</v>
      </c>
    </row>
    <row r="58" spans="1:11" x14ac:dyDescent="0.2">
      <c r="A58" s="10" t="str">
        <f>VLOOKUP(B58,by_src_allpol!$I$26:$J$67,2,FALSE)</f>
        <v>N</v>
      </c>
      <c r="B58" s="10" t="str">
        <f t="shared" si="30"/>
        <v>Natural Gas Production, All Equipt Leak Fugitives</v>
      </c>
      <c r="C58" s="100">
        <f t="shared" si="30"/>
        <v>0</v>
      </c>
      <c r="D58" s="100">
        <f t="shared" si="30"/>
        <v>38.19</v>
      </c>
      <c r="E58" s="100">
        <f t="shared" si="30"/>
        <v>0</v>
      </c>
      <c r="F58" s="100">
        <f t="shared" si="30"/>
        <v>0</v>
      </c>
      <c r="G58" s="100">
        <f t="shared" si="30"/>
        <v>2.8</v>
      </c>
      <c r="H58" s="98">
        <f t="shared" si="30"/>
        <v>80.56</v>
      </c>
      <c r="I58" s="98">
        <f t="shared" si="30"/>
        <v>0</v>
      </c>
      <c r="J58" s="98">
        <f t="shared" si="30"/>
        <v>0</v>
      </c>
      <c r="K58" s="98">
        <f t="shared" si="30"/>
        <v>121.55</v>
      </c>
    </row>
    <row r="59" spans="1:11" x14ac:dyDescent="0.2">
      <c r="A59" s="10" t="str">
        <f>VLOOKUP(B59,by_src_allpol!$I$26:$J$67,2,FALSE)</f>
        <v>N</v>
      </c>
      <c r="B59" s="10" t="str">
        <f t="shared" si="30"/>
        <v>Oil Production, Atmospheric Wash Tank: Flashing Loss</v>
      </c>
      <c r="C59" s="100">
        <f t="shared" si="30"/>
        <v>0</v>
      </c>
      <c r="D59" s="100">
        <f t="shared" si="30"/>
        <v>0</v>
      </c>
      <c r="E59" s="100">
        <f t="shared" si="30"/>
        <v>0</v>
      </c>
      <c r="F59" s="100">
        <f t="shared" si="30"/>
        <v>0</v>
      </c>
      <c r="G59" s="100">
        <f t="shared" si="30"/>
        <v>0</v>
      </c>
      <c r="H59" s="98">
        <f t="shared" si="30"/>
        <v>3.1</v>
      </c>
      <c r="I59" s="98">
        <f t="shared" si="30"/>
        <v>0</v>
      </c>
      <c r="J59" s="98">
        <f t="shared" si="30"/>
        <v>0</v>
      </c>
      <c r="K59" s="98">
        <f t="shared" si="30"/>
        <v>3.1</v>
      </c>
    </row>
    <row r="60" spans="1:11" x14ac:dyDescent="0.2">
      <c r="A60" s="10" t="str">
        <f>VLOOKUP(B60,by_src_allpol!$I$26:$J$67,2,FALSE)</f>
        <v>N</v>
      </c>
      <c r="B60" s="10" t="str">
        <f t="shared" si="30"/>
        <v>Natural Gas Production, Hydrocarbon Skimmer</v>
      </c>
      <c r="C60" s="100">
        <f t="shared" si="30"/>
        <v>0</v>
      </c>
      <c r="D60" s="100">
        <f t="shared" si="30"/>
        <v>0.06</v>
      </c>
      <c r="E60" s="100">
        <f t="shared" si="30"/>
        <v>0</v>
      </c>
      <c r="F60" s="100">
        <f t="shared" si="30"/>
        <v>0</v>
      </c>
      <c r="G60" s="100">
        <f t="shared" si="30"/>
        <v>0</v>
      </c>
      <c r="H60" s="98">
        <f t="shared" si="30"/>
        <v>0</v>
      </c>
      <c r="I60" s="98">
        <f t="shared" si="30"/>
        <v>0</v>
      </c>
      <c r="J60" s="98">
        <f t="shared" si="30"/>
        <v>0</v>
      </c>
      <c r="K60" s="98">
        <f t="shared" si="30"/>
        <v>0.06</v>
      </c>
    </row>
    <row r="61" spans="1:11" x14ac:dyDescent="0.2">
      <c r="A61" s="10" t="str">
        <f>VLOOKUP(B61,by_src_allpol!$I$26:$J$67,2,FALSE)</f>
        <v>N</v>
      </c>
      <c r="B61" s="10" t="str">
        <f t="shared" ref="B61:B66" si="31">B118</f>
        <v>Liquid Separator</v>
      </c>
      <c r="C61" s="100">
        <f t="shared" ref="C61:K61" si="32">C118</f>
        <v>0</v>
      </c>
      <c r="D61" s="100">
        <f t="shared" si="32"/>
        <v>33.35</v>
      </c>
      <c r="E61" s="100">
        <f t="shared" si="32"/>
        <v>0</v>
      </c>
      <c r="F61" s="100">
        <f t="shared" si="32"/>
        <v>0</v>
      </c>
      <c r="G61" s="100">
        <f t="shared" si="32"/>
        <v>0</v>
      </c>
      <c r="H61" s="98">
        <f t="shared" si="32"/>
        <v>0</v>
      </c>
      <c r="I61" s="98">
        <f t="shared" si="32"/>
        <v>0</v>
      </c>
      <c r="J61" s="98">
        <f t="shared" si="32"/>
        <v>0</v>
      </c>
      <c r="K61" s="98">
        <f t="shared" si="32"/>
        <v>33.35</v>
      </c>
    </row>
    <row r="62" spans="1:11" x14ac:dyDescent="0.2">
      <c r="A62" s="10" t="str">
        <f>VLOOKUP(B62,by_src_allpol!$I$26:$J$67,2,FALSE)</f>
        <v>N</v>
      </c>
      <c r="B62" s="10" t="str">
        <f t="shared" si="31"/>
        <v>Oil Production, Fugitives: Compressor Seals</v>
      </c>
      <c r="C62" s="100">
        <f t="shared" ref="C62:K62" si="33">C119</f>
        <v>0</v>
      </c>
      <c r="D62" s="100">
        <f t="shared" si="33"/>
        <v>2.8</v>
      </c>
      <c r="E62" s="100">
        <f t="shared" si="33"/>
        <v>0</v>
      </c>
      <c r="F62" s="100">
        <f t="shared" si="33"/>
        <v>0</v>
      </c>
      <c r="G62" s="100">
        <f t="shared" si="33"/>
        <v>0</v>
      </c>
      <c r="H62" s="98">
        <f t="shared" si="33"/>
        <v>5.38</v>
      </c>
      <c r="I62" s="98">
        <f t="shared" si="33"/>
        <v>0</v>
      </c>
      <c r="J62" s="98">
        <f t="shared" si="33"/>
        <v>0</v>
      </c>
      <c r="K62" s="98">
        <f t="shared" si="33"/>
        <v>8.18</v>
      </c>
    </row>
    <row r="63" spans="1:11" x14ac:dyDescent="0.2">
      <c r="A63" s="10" t="str">
        <f>VLOOKUP(B63,by_src_allpol!$I$26:$J$67,2,FALSE)</f>
        <v>N</v>
      </c>
      <c r="B63" s="10" t="str">
        <f t="shared" si="31"/>
        <v>Natural Gas Production, Incinerators Burning Waste Gas or Augmented Waste Gas</v>
      </c>
      <c r="C63" s="100">
        <f t="shared" ref="C63:K63" si="34">C120</f>
        <v>0</v>
      </c>
      <c r="D63" s="100">
        <f t="shared" si="34"/>
        <v>0.6</v>
      </c>
      <c r="E63" s="100">
        <f t="shared" si="34"/>
        <v>0</v>
      </c>
      <c r="F63" s="100">
        <f t="shared" si="34"/>
        <v>0</v>
      </c>
      <c r="G63" s="100">
        <f t="shared" si="34"/>
        <v>0</v>
      </c>
      <c r="H63" s="98">
        <f t="shared" si="34"/>
        <v>0</v>
      </c>
      <c r="I63" s="98">
        <f t="shared" si="34"/>
        <v>0</v>
      </c>
      <c r="J63" s="98">
        <f t="shared" si="34"/>
        <v>0</v>
      </c>
      <c r="K63" s="98">
        <f t="shared" si="34"/>
        <v>0.6</v>
      </c>
    </row>
    <row r="64" spans="1:11" x14ac:dyDescent="0.2">
      <c r="A64" s="10" t="str">
        <f>VLOOKUP(B64,by_src_allpol!$I$26:$J$67,2,FALSE)</f>
        <v>Y</v>
      </c>
      <c r="B64" s="10" t="str">
        <f t="shared" si="31"/>
        <v>Flaring</v>
      </c>
      <c r="C64" s="100">
        <f t="shared" ref="C64:K64" si="35">C121</f>
        <v>0</v>
      </c>
      <c r="D64" s="100">
        <f t="shared" si="35"/>
        <v>0</v>
      </c>
      <c r="E64" s="100">
        <f t="shared" si="35"/>
        <v>0</v>
      </c>
      <c r="F64" s="100">
        <f t="shared" si="35"/>
        <v>0</v>
      </c>
      <c r="G64" s="100">
        <f t="shared" si="35"/>
        <v>0</v>
      </c>
      <c r="H64" s="98">
        <f t="shared" si="35"/>
        <v>0.50747082171885161</v>
      </c>
      <c r="I64" s="98">
        <f t="shared" si="35"/>
        <v>0</v>
      </c>
      <c r="J64" s="98">
        <f t="shared" si="35"/>
        <v>0</v>
      </c>
      <c r="K64" s="98">
        <f t="shared" si="35"/>
        <v>0.50747082171885161</v>
      </c>
    </row>
    <row r="65" spans="1:11" x14ac:dyDescent="0.2">
      <c r="A65" s="10" t="str">
        <f>VLOOKUP(B65,by_src_allpol!$I$26:$J$67,2,FALSE)</f>
        <v>Y</v>
      </c>
      <c r="B65" s="10" t="str">
        <f t="shared" si="31"/>
        <v>Condensate Tanks</v>
      </c>
      <c r="C65" s="100">
        <f t="shared" ref="C65:K65" si="36">C122</f>
        <v>0</v>
      </c>
      <c r="D65" s="100">
        <f t="shared" si="36"/>
        <v>4704.9551048959229</v>
      </c>
      <c r="E65" s="100">
        <f t="shared" si="36"/>
        <v>1.177415375209111</v>
      </c>
      <c r="F65" s="100">
        <f t="shared" si="36"/>
        <v>340.10695978000575</v>
      </c>
      <c r="G65" s="100">
        <f t="shared" si="36"/>
        <v>514.00147989612537</v>
      </c>
      <c r="H65" s="98">
        <f t="shared" si="36"/>
        <v>1437.6875495085137</v>
      </c>
      <c r="I65" s="98">
        <f t="shared" si="36"/>
        <v>144.47629734956467</v>
      </c>
      <c r="J65" s="98">
        <f t="shared" si="36"/>
        <v>0</v>
      </c>
      <c r="K65" s="98">
        <f t="shared" si="36"/>
        <v>7142.4048068053426</v>
      </c>
    </row>
    <row r="66" spans="1:11" x14ac:dyDescent="0.2">
      <c r="A66" s="10" t="str">
        <f>VLOOKUP(B66,by_src_allpol!$I$26:$J$67,2,FALSE)</f>
        <v>N</v>
      </c>
      <c r="B66" s="10" t="str">
        <f t="shared" si="31"/>
        <v>Oil and Gas Production</v>
      </c>
      <c r="C66" s="100">
        <f t="shared" ref="C66:K66" si="37">C123</f>
        <v>0</v>
      </c>
      <c r="D66" s="100">
        <f t="shared" si="37"/>
        <v>0</v>
      </c>
      <c r="E66" s="100">
        <f t="shared" si="37"/>
        <v>0</v>
      </c>
      <c r="F66" s="100">
        <f t="shared" si="37"/>
        <v>0</v>
      </c>
      <c r="G66" s="100">
        <f t="shared" si="37"/>
        <v>193.93606800000001</v>
      </c>
      <c r="H66" s="98">
        <f t="shared" si="37"/>
        <v>0</v>
      </c>
      <c r="I66" s="98">
        <f t="shared" si="37"/>
        <v>0</v>
      </c>
      <c r="J66" s="98">
        <f t="shared" si="37"/>
        <v>0</v>
      </c>
      <c r="K66" s="98">
        <f t="shared" si="37"/>
        <v>193.93606800000001</v>
      </c>
    </row>
    <row r="67" spans="1:11" s="55" customFormat="1" x14ac:dyDescent="0.2">
      <c r="B67" s="55" t="s">
        <v>125</v>
      </c>
      <c r="C67" s="105">
        <f t="shared" ref="C67:K67" si="38">SUM(C26:C66)</f>
        <v>1.0246934539479329</v>
      </c>
      <c r="D67" s="105">
        <f t="shared" si="38"/>
        <v>32674.915057389499</v>
      </c>
      <c r="E67" s="105">
        <f t="shared" si="38"/>
        <v>106.80121896299705</v>
      </c>
      <c r="F67" s="105">
        <f t="shared" si="38"/>
        <v>3905.4961090045931</v>
      </c>
      <c r="G67" s="105">
        <f t="shared" si="38"/>
        <v>2564.2293926423226</v>
      </c>
      <c r="H67" s="105">
        <f t="shared" si="38"/>
        <v>6277.5872356698637</v>
      </c>
      <c r="I67" s="105">
        <f t="shared" si="38"/>
        <v>159.76935454516857</v>
      </c>
      <c r="J67" s="105">
        <f t="shared" si="38"/>
        <v>24.553999999999995</v>
      </c>
      <c r="K67" s="105">
        <f t="shared" si="38"/>
        <v>45714.377061668405</v>
      </c>
    </row>
    <row r="68" spans="1:11" x14ac:dyDescent="0.2">
      <c r="C68" s="100"/>
      <c r="D68" s="100"/>
      <c r="E68" s="100"/>
      <c r="F68" s="100"/>
      <c r="G68" s="100"/>
      <c r="H68" s="98"/>
      <c r="I68" s="98"/>
      <c r="J68" s="98"/>
      <c r="K68" s="98"/>
    </row>
    <row r="69" spans="1:11" x14ac:dyDescent="0.2">
      <c r="C69" s="100"/>
      <c r="D69" s="100"/>
      <c r="E69" s="100"/>
      <c r="F69" s="100"/>
      <c r="G69" s="100"/>
      <c r="H69" s="98"/>
      <c r="I69" s="98"/>
      <c r="J69" s="98"/>
      <c r="K69" s="98"/>
    </row>
    <row r="70" spans="1:11" x14ac:dyDescent="0.2">
      <c r="C70" s="100"/>
      <c r="D70" s="100"/>
      <c r="E70" s="100"/>
      <c r="F70" s="100"/>
      <c r="G70" s="100"/>
      <c r="H70" s="98"/>
      <c r="I70" s="98"/>
      <c r="J70" s="98"/>
      <c r="K70" s="98"/>
    </row>
    <row r="71" spans="1:11" x14ac:dyDescent="0.2">
      <c r="C71" s="100"/>
      <c r="D71" s="100"/>
      <c r="E71" s="100"/>
      <c r="F71" s="100"/>
      <c r="G71" s="100"/>
      <c r="H71" s="98"/>
      <c r="I71" s="98"/>
      <c r="J71" s="98"/>
      <c r="K71" s="98"/>
    </row>
    <row r="72" spans="1:11" x14ac:dyDescent="0.2">
      <c r="C72" s="100"/>
      <c r="D72" s="100"/>
      <c r="E72" s="100"/>
      <c r="F72" s="100"/>
      <c r="G72" s="100"/>
      <c r="H72" s="98"/>
      <c r="I72" s="98"/>
      <c r="J72" s="98"/>
      <c r="K72" s="98"/>
    </row>
    <row r="73" spans="1:11" x14ac:dyDescent="0.2">
      <c r="C73" s="100"/>
      <c r="D73" s="100"/>
      <c r="E73" s="100"/>
      <c r="F73" s="100"/>
      <c r="G73" s="100"/>
      <c r="H73" s="98"/>
      <c r="I73" s="98"/>
      <c r="J73" s="98"/>
      <c r="K73" s="98"/>
    </row>
    <row r="74" spans="1:11" x14ac:dyDescent="0.2">
      <c r="C74" s="100"/>
      <c r="D74" s="100"/>
      <c r="E74" s="100"/>
      <c r="F74" s="100"/>
      <c r="G74" s="100"/>
      <c r="H74" s="98"/>
      <c r="I74" s="98"/>
      <c r="J74" s="98"/>
      <c r="K74" s="98"/>
    </row>
    <row r="81" spans="2:15" x14ac:dyDescent="0.2">
      <c r="B81" s="334" t="s">
        <v>374</v>
      </c>
      <c r="C81" s="334" t="s">
        <v>411</v>
      </c>
      <c r="D81" s="335"/>
      <c r="E81" s="335"/>
      <c r="F81" s="335"/>
      <c r="G81" s="335"/>
      <c r="H81" s="335"/>
      <c r="I81" s="335"/>
      <c r="J81" s="335"/>
      <c r="K81" s="336"/>
      <c r="L81"/>
      <c r="M81"/>
      <c r="N81"/>
      <c r="O81"/>
    </row>
    <row r="82" spans="2:15" x14ac:dyDescent="0.2">
      <c r="B82" s="334" t="s">
        <v>410</v>
      </c>
      <c r="C82" s="334" t="s">
        <v>138</v>
      </c>
      <c r="D82" s="337" t="s">
        <v>139</v>
      </c>
      <c r="E82" s="337" t="s">
        <v>140</v>
      </c>
      <c r="F82" s="337" t="s">
        <v>141</v>
      </c>
      <c r="G82" s="337" t="s">
        <v>142</v>
      </c>
      <c r="H82" s="337" t="s">
        <v>143</v>
      </c>
      <c r="I82" s="337" t="s">
        <v>144</v>
      </c>
      <c r="J82" s="337" t="s">
        <v>408</v>
      </c>
      <c r="K82" s="349" t="s">
        <v>375</v>
      </c>
      <c r="L82"/>
      <c r="M82"/>
      <c r="N82"/>
      <c r="O82"/>
    </row>
    <row r="83" spans="2:15" x14ac:dyDescent="0.2">
      <c r="B83" s="334" t="s">
        <v>333</v>
      </c>
      <c r="C83" s="350"/>
      <c r="D83" s="351">
        <v>1465.4067340000015</v>
      </c>
      <c r="E83" s="351">
        <v>35.383002000000005</v>
      </c>
      <c r="F83" s="351">
        <v>197.26835399999999</v>
      </c>
      <c r="G83" s="351">
        <v>81.869591</v>
      </c>
      <c r="H83" s="352">
        <v>400.61403999999999</v>
      </c>
      <c r="I83" s="352">
        <v>0.33</v>
      </c>
      <c r="J83" s="352"/>
      <c r="K83" s="353">
        <v>2180.8717210000013</v>
      </c>
      <c r="L83"/>
      <c r="M83"/>
      <c r="N83"/>
      <c r="O83"/>
    </row>
    <row r="84" spans="2:15" x14ac:dyDescent="0.2">
      <c r="B84" s="87" t="s">
        <v>183</v>
      </c>
      <c r="C84" s="101">
        <v>0</v>
      </c>
      <c r="D84" s="102">
        <v>343.66305131912713</v>
      </c>
      <c r="E84" s="102">
        <v>0.2056631067140198</v>
      </c>
      <c r="F84" s="102">
        <v>47.508177650938578</v>
      </c>
      <c r="G84" s="102">
        <v>4.5245883477084359</v>
      </c>
      <c r="H84" s="314">
        <v>40.309968915947884</v>
      </c>
      <c r="I84" s="314">
        <v>0</v>
      </c>
      <c r="J84" s="314"/>
      <c r="K84" s="315">
        <v>436.2114493404361</v>
      </c>
      <c r="L84"/>
      <c r="M84"/>
      <c r="N84"/>
      <c r="O84"/>
    </row>
    <row r="85" spans="2:15" x14ac:dyDescent="0.2">
      <c r="B85" s="87" t="s">
        <v>145</v>
      </c>
      <c r="C85" s="101">
        <v>1.2032188540673472E-2</v>
      </c>
      <c r="D85" s="102">
        <v>37.702862792200328</v>
      </c>
      <c r="E85" s="102">
        <v>6.0160942703367359E-2</v>
      </c>
      <c r="F85" s="102">
        <v>4.319282227271307</v>
      </c>
      <c r="G85" s="102">
        <v>2.1676937565644896</v>
      </c>
      <c r="H85" s="314">
        <v>7.5684026700010048</v>
      </c>
      <c r="I85" s="314">
        <v>1.299476362392735E-2</v>
      </c>
      <c r="J85" s="314"/>
      <c r="K85" s="315">
        <v>51.843429340905104</v>
      </c>
      <c r="L85"/>
      <c r="M85"/>
      <c r="N85"/>
      <c r="O85"/>
    </row>
    <row r="86" spans="2:15" x14ac:dyDescent="0.2">
      <c r="B86" s="87" t="s">
        <v>191</v>
      </c>
      <c r="C86" s="101">
        <v>1.0261108154465797E-2</v>
      </c>
      <c r="D86" s="102">
        <v>32.153182402018579</v>
      </c>
      <c r="E86" s="102">
        <v>5.1305540772328989E-2</v>
      </c>
      <c r="F86" s="102">
        <v>3.6939989356076874</v>
      </c>
      <c r="G86" s="102">
        <v>2.2625743480597085</v>
      </c>
      <c r="H86" s="314">
        <v>9.4043056235679021</v>
      </c>
      <c r="I86" s="314">
        <v>0.13852496008528825</v>
      </c>
      <c r="J86" s="314"/>
      <c r="K86" s="315">
        <v>47.71415291826596</v>
      </c>
      <c r="L86"/>
      <c r="M86"/>
      <c r="N86"/>
      <c r="O86"/>
    </row>
    <row r="87" spans="2:15" x14ac:dyDescent="0.2">
      <c r="B87" s="87" t="s">
        <v>187</v>
      </c>
      <c r="C87" s="101">
        <v>0.34796229521186284</v>
      </c>
      <c r="D87" s="102">
        <v>1875.980546730894</v>
      </c>
      <c r="E87" s="102">
        <v>2.3860271671670596</v>
      </c>
      <c r="F87" s="102">
        <v>222.02307174847564</v>
      </c>
      <c r="G87" s="102">
        <v>127.98447137471798</v>
      </c>
      <c r="H87" s="314">
        <v>551.9027765609593</v>
      </c>
      <c r="I87" s="314">
        <v>11.18450234609559</v>
      </c>
      <c r="J87" s="314"/>
      <c r="K87" s="315">
        <v>2791.8093582235215</v>
      </c>
      <c r="L87"/>
      <c r="M87"/>
      <c r="N87"/>
      <c r="O87"/>
    </row>
    <row r="88" spans="2:15" x14ac:dyDescent="0.2">
      <c r="B88" s="87" t="s">
        <v>186</v>
      </c>
      <c r="C88" s="101">
        <v>0.22809802187106096</v>
      </c>
      <c r="D88" s="102">
        <v>714.74515153296966</v>
      </c>
      <c r="E88" s="102">
        <v>1.1404901093553048</v>
      </c>
      <c r="F88" s="102">
        <v>81.882005805759277</v>
      </c>
      <c r="G88" s="102">
        <v>41.093659413928521</v>
      </c>
      <c r="H88" s="314">
        <v>143.47661457557729</v>
      </c>
      <c r="I88" s="314">
        <v>0.24634586362074584</v>
      </c>
      <c r="J88" s="314"/>
      <c r="K88" s="315">
        <v>982.81236532308174</v>
      </c>
      <c r="L88"/>
      <c r="M88"/>
      <c r="N88"/>
      <c r="O88"/>
    </row>
    <row r="89" spans="2:15" x14ac:dyDescent="0.2">
      <c r="B89" s="87" t="s">
        <v>190</v>
      </c>
      <c r="C89" s="101">
        <v>0.10534434679270288</v>
      </c>
      <c r="D89" s="102">
        <v>2837.8359978003182</v>
      </c>
      <c r="E89" s="102">
        <v>7.0279058504840037</v>
      </c>
      <c r="F89" s="102">
        <v>205.59682510638356</v>
      </c>
      <c r="G89" s="102">
        <v>103.01509257765517</v>
      </c>
      <c r="H89" s="314">
        <v>242.68221493598875</v>
      </c>
      <c r="I89" s="314">
        <v>0.44797631935266757</v>
      </c>
      <c r="J89" s="314"/>
      <c r="K89" s="315">
        <v>3396.7113569369749</v>
      </c>
      <c r="L89"/>
      <c r="M89"/>
      <c r="N89"/>
      <c r="O89"/>
    </row>
    <row r="90" spans="2:15" x14ac:dyDescent="0.2">
      <c r="B90" s="87" t="s">
        <v>188</v>
      </c>
      <c r="C90" s="101">
        <v>0</v>
      </c>
      <c r="D90" s="102">
        <v>15280.619746300641</v>
      </c>
      <c r="E90" s="102">
        <v>9.1445958984444289</v>
      </c>
      <c r="F90" s="102">
        <v>2112.4016525406628</v>
      </c>
      <c r="G90" s="102">
        <v>201.18110976577748</v>
      </c>
      <c r="H90" s="314">
        <v>1792.3407960951079</v>
      </c>
      <c r="I90" s="314">
        <v>0</v>
      </c>
      <c r="J90" s="314"/>
      <c r="K90" s="315">
        <v>19395.687900600635</v>
      </c>
      <c r="L90"/>
      <c r="M90"/>
      <c r="N90"/>
      <c r="O90"/>
    </row>
    <row r="91" spans="2:15" x14ac:dyDescent="0.2">
      <c r="B91" s="87" t="s">
        <v>189</v>
      </c>
      <c r="C91" s="101">
        <v>0</v>
      </c>
      <c r="D91" s="102">
        <v>2019.9968083332381</v>
      </c>
      <c r="E91" s="102">
        <v>1.2088550618391609</v>
      </c>
      <c r="F91" s="102">
        <v>279.24551928484618</v>
      </c>
      <c r="G91" s="102">
        <v>26.594811360461545</v>
      </c>
      <c r="H91" s="314">
        <v>236.93559212047555</v>
      </c>
      <c r="I91" s="314">
        <v>0</v>
      </c>
      <c r="J91" s="314"/>
      <c r="K91" s="315">
        <v>2563.9815861608604</v>
      </c>
      <c r="L91"/>
      <c r="M91"/>
      <c r="N91"/>
      <c r="O91"/>
    </row>
    <row r="92" spans="2:15" x14ac:dyDescent="0.2">
      <c r="B92" s="87" t="s">
        <v>417</v>
      </c>
      <c r="C92" s="101">
        <v>2.2643256233111225E-3</v>
      </c>
      <c r="D92" s="102">
        <v>7.0952643406454028</v>
      </c>
      <c r="E92" s="102">
        <v>1.1321628116555613E-2</v>
      </c>
      <c r="F92" s="102">
        <v>0.81515722439200411</v>
      </c>
      <c r="G92" s="102">
        <v>0.49928379994010247</v>
      </c>
      <c r="H92" s="314">
        <v>2.0752544337646435</v>
      </c>
      <c r="I92" s="314">
        <v>3.0568395914700151E-2</v>
      </c>
      <c r="J92" s="314"/>
      <c r="K92" s="315">
        <v>10.529114148396719</v>
      </c>
      <c r="L92"/>
      <c r="M92"/>
      <c r="N92"/>
      <c r="O92"/>
    </row>
    <row r="93" spans="2:15" x14ac:dyDescent="0.2">
      <c r="B93" s="87" t="s">
        <v>384</v>
      </c>
      <c r="C93" s="101"/>
      <c r="D93" s="102">
        <v>0.78</v>
      </c>
      <c r="E93" s="102"/>
      <c r="F93" s="102">
        <v>0</v>
      </c>
      <c r="G93" s="102"/>
      <c r="H93" s="314">
        <v>6.1899999999999995</v>
      </c>
      <c r="I93" s="314"/>
      <c r="J93" s="314"/>
      <c r="K93" s="315">
        <v>6.97</v>
      </c>
      <c r="L93"/>
      <c r="M93"/>
      <c r="N93"/>
      <c r="O93"/>
    </row>
    <row r="94" spans="2:15" x14ac:dyDescent="0.2">
      <c r="B94" s="87" t="s">
        <v>37</v>
      </c>
      <c r="C94" s="101"/>
      <c r="D94" s="102">
        <v>26.040000000000003</v>
      </c>
      <c r="E94" s="102"/>
      <c r="F94" s="102">
        <v>0</v>
      </c>
      <c r="G94" s="102">
        <v>75.734786999999997</v>
      </c>
      <c r="H94" s="314">
        <v>60.1</v>
      </c>
      <c r="I94" s="314"/>
      <c r="J94" s="314"/>
      <c r="K94" s="315">
        <v>161.874787</v>
      </c>
      <c r="L94"/>
      <c r="M94"/>
      <c r="N94"/>
      <c r="O94"/>
    </row>
    <row r="95" spans="2:15" x14ac:dyDescent="0.2">
      <c r="B95" s="87" t="s">
        <v>381</v>
      </c>
      <c r="C95" s="101"/>
      <c r="D95" s="102">
        <v>89.575806999999998</v>
      </c>
      <c r="E95" s="102"/>
      <c r="F95" s="102">
        <v>0.08</v>
      </c>
      <c r="G95" s="102"/>
      <c r="H95" s="314">
        <v>127.58999900000001</v>
      </c>
      <c r="I95" s="314"/>
      <c r="J95" s="314"/>
      <c r="K95" s="315">
        <v>217.24580600000002</v>
      </c>
      <c r="L95"/>
      <c r="M95"/>
      <c r="N95"/>
      <c r="O95"/>
    </row>
    <row r="96" spans="2:15" x14ac:dyDescent="0.2">
      <c r="B96" s="87" t="s">
        <v>39</v>
      </c>
      <c r="C96" s="101"/>
      <c r="D96" s="102"/>
      <c r="E96" s="102"/>
      <c r="F96" s="102">
        <v>4.8</v>
      </c>
      <c r="G96" s="102"/>
      <c r="H96" s="314"/>
      <c r="I96" s="314"/>
      <c r="J96" s="314"/>
      <c r="K96" s="315">
        <v>4.8</v>
      </c>
      <c r="L96"/>
      <c r="M96"/>
      <c r="N96"/>
      <c r="O96"/>
    </row>
    <row r="97" spans="2:15" x14ac:dyDescent="0.2">
      <c r="B97" s="87" t="s">
        <v>38</v>
      </c>
      <c r="C97" s="101"/>
      <c r="D97" s="102">
        <v>19.0794</v>
      </c>
      <c r="E97" s="102">
        <v>1.706</v>
      </c>
      <c r="F97" s="102">
        <v>6.89</v>
      </c>
      <c r="G97" s="102"/>
      <c r="H97" s="314">
        <v>38.5</v>
      </c>
      <c r="I97" s="314"/>
      <c r="J97" s="314"/>
      <c r="K97" s="315">
        <v>66.175399999999996</v>
      </c>
      <c r="L97"/>
      <c r="M97"/>
      <c r="N97"/>
      <c r="O97"/>
    </row>
    <row r="98" spans="2:15" x14ac:dyDescent="0.2">
      <c r="B98" s="87" t="s">
        <v>387</v>
      </c>
      <c r="C98" s="101"/>
      <c r="D98" s="102">
        <v>0.4</v>
      </c>
      <c r="E98" s="102"/>
      <c r="F98" s="102"/>
      <c r="G98" s="102"/>
      <c r="H98" s="314">
        <v>0.6</v>
      </c>
      <c r="I98" s="314"/>
      <c r="J98" s="314"/>
      <c r="K98" s="315">
        <v>1</v>
      </c>
      <c r="L98"/>
      <c r="M98"/>
      <c r="N98"/>
      <c r="O98"/>
    </row>
    <row r="99" spans="2:15" x14ac:dyDescent="0.2">
      <c r="B99" s="87" t="s">
        <v>382</v>
      </c>
      <c r="C99" s="101"/>
      <c r="D99" s="102">
        <v>36.752048000000002</v>
      </c>
      <c r="E99" s="102"/>
      <c r="F99" s="102">
        <v>37.5</v>
      </c>
      <c r="G99" s="102">
        <v>6.7302479999999996</v>
      </c>
      <c r="H99" s="314">
        <v>26.822756000000002</v>
      </c>
      <c r="I99" s="314"/>
      <c r="J99" s="314"/>
      <c r="K99" s="315">
        <v>107.805052</v>
      </c>
      <c r="L99"/>
      <c r="M99"/>
      <c r="N99"/>
      <c r="O99"/>
    </row>
    <row r="100" spans="2:15" x14ac:dyDescent="0.2">
      <c r="B100" s="87" t="s">
        <v>319</v>
      </c>
      <c r="C100" s="101"/>
      <c r="D100" s="102">
        <v>1454.8593149999995</v>
      </c>
      <c r="E100" s="102">
        <v>40.615409</v>
      </c>
      <c r="F100" s="102">
        <v>138.42404599999998</v>
      </c>
      <c r="G100" s="102">
        <v>1040.0327550000004</v>
      </c>
      <c r="H100" s="314">
        <v>307.01542999999998</v>
      </c>
      <c r="I100" s="314"/>
      <c r="J100" s="314">
        <v>24.553999999999995</v>
      </c>
      <c r="K100" s="315">
        <v>3005.500955</v>
      </c>
      <c r="L100"/>
      <c r="M100"/>
      <c r="N100"/>
      <c r="O100"/>
    </row>
    <row r="101" spans="2:15" x14ac:dyDescent="0.2">
      <c r="B101" s="87" t="s">
        <v>322</v>
      </c>
      <c r="C101" s="101"/>
      <c r="D101" s="102">
        <v>20.89995</v>
      </c>
      <c r="E101" s="102"/>
      <c r="F101" s="102">
        <v>0.32</v>
      </c>
      <c r="G101" s="102"/>
      <c r="H101" s="314">
        <v>40.06</v>
      </c>
      <c r="I101" s="314"/>
      <c r="J101" s="314"/>
      <c r="K101" s="315">
        <v>61.279949999999999</v>
      </c>
      <c r="L101"/>
      <c r="M101"/>
      <c r="N101"/>
      <c r="O101"/>
    </row>
    <row r="102" spans="2:15" x14ac:dyDescent="0.2">
      <c r="B102" s="87" t="s">
        <v>320</v>
      </c>
      <c r="C102" s="101"/>
      <c r="D102" s="102">
        <v>123.88599430477515</v>
      </c>
      <c r="E102" s="102"/>
      <c r="F102" s="102">
        <v>1.7</v>
      </c>
      <c r="G102" s="102">
        <v>7.3</v>
      </c>
      <c r="H102" s="314">
        <v>45.935099999999998</v>
      </c>
      <c r="I102" s="314"/>
      <c r="J102" s="314"/>
      <c r="K102" s="315">
        <v>178.82109430477516</v>
      </c>
      <c r="L102"/>
      <c r="M102"/>
      <c r="N102"/>
      <c r="O102"/>
    </row>
    <row r="103" spans="2:15" x14ac:dyDescent="0.2">
      <c r="B103" s="87" t="s">
        <v>349</v>
      </c>
      <c r="C103" s="101">
        <v>0.31797375796632033</v>
      </c>
      <c r="D103" s="102">
        <v>996.37077058746479</v>
      </c>
      <c r="E103" s="102">
        <v>1.5898687898316015</v>
      </c>
      <c r="F103" s="102">
        <v>114.34977589607811</v>
      </c>
      <c r="G103" s="102">
        <v>65.349091817734916</v>
      </c>
      <c r="H103" s="314">
        <v>257.47273230484086</v>
      </c>
      <c r="I103" s="314">
        <v>2.8259301870402198</v>
      </c>
      <c r="J103" s="314"/>
      <c r="K103" s="315">
        <v>1438.2761433409569</v>
      </c>
      <c r="L103"/>
      <c r="M103"/>
      <c r="N103"/>
      <c r="O103"/>
    </row>
    <row r="104" spans="2:15" x14ac:dyDescent="0.2">
      <c r="B104" s="87" t="s">
        <v>350</v>
      </c>
      <c r="C104" s="101"/>
      <c r="D104" s="102">
        <v>253.60432499999999</v>
      </c>
      <c r="E104" s="102"/>
      <c r="F104" s="102">
        <v>94.879999999999981</v>
      </c>
      <c r="G104" s="102">
        <v>52.17794</v>
      </c>
      <c r="H104" s="314">
        <v>342.05999599999996</v>
      </c>
      <c r="I104" s="314"/>
      <c r="J104" s="314"/>
      <c r="K104" s="315">
        <v>742.72226099999989</v>
      </c>
      <c r="L104"/>
      <c r="M104"/>
      <c r="N104"/>
      <c r="O104"/>
    </row>
    <row r="105" spans="2:15" x14ac:dyDescent="0.2">
      <c r="B105" s="87" t="s">
        <v>355</v>
      </c>
      <c r="C105" s="101">
        <v>2.0894639044446577E-4</v>
      </c>
      <c r="D105" s="102">
        <v>47.342315716241686</v>
      </c>
      <c r="E105" s="102">
        <v>5.0538908188755158E-2</v>
      </c>
      <c r="F105" s="102">
        <v>3.2252703646019678</v>
      </c>
      <c r="G105" s="102">
        <v>2.8619125916190424</v>
      </c>
      <c r="H105" s="314">
        <v>8.1481517966688042</v>
      </c>
      <c r="I105" s="314">
        <v>2.1025230538474372E-2</v>
      </c>
      <c r="J105" s="314"/>
      <c r="K105" s="315">
        <v>61.649423554249182</v>
      </c>
      <c r="L105"/>
      <c r="M105"/>
      <c r="N105"/>
      <c r="O105"/>
    </row>
    <row r="106" spans="2:15" x14ac:dyDescent="0.2">
      <c r="B106" s="87" t="s">
        <v>124</v>
      </c>
      <c r="C106" s="101">
        <v>0</v>
      </c>
      <c r="D106" s="102">
        <v>0</v>
      </c>
      <c r="E106" s="102">
        <v>0</v>
      </c>
      <c r="F106" s="102">
        <v>0</v>
      </c>
      <c r="G106" s="102">
        <v>0</v>
      </c>
      <c r="H106" s="314">
        <v>0</v>
      </c>
      <c r="I106" s="314">
        <v>0</v>
      </c>
      <c r="J106" s="314"/>
      <c r="K106" s="315">
        <v>0</v>
      </c>
      <c r="L106"/>
      <c r="M106"/>
      <c r="N106"/>
      <c r="O106"/>
    </row>
    <row r="107" spans="2:15" x14ac:dyDescent="0.2">
      <c r="B107" s="87" t="s">
        <v>405</v>
      </c>
      <c r="C107" s="101">
        <v>5.4846339709091788E-4</v>
      </c>
      <c r="D107" s="102">
        <v>124.2688483330457</v>
      </c>
      <c r="E107" s="102">
        <v>0.13265958417136575</v>
      </c>
      <c r="F107" s="102">
        <v>8.4660124395707719</v>
      </c>
      <c r="G107" s="102">
        <v>7.5122345920296656</v>
      </c>
      <c r="H107" s="314">
        <v>21.38808430673134</v>
      </c>
      <c r="I107" s="314">
        <v>5.5189129332273615E-2</v>
      </c>
      <c r="J107" s="314"/>
      <c r="K107" s="315">
        <v>161.82357684827821</v>
      </c>
      <c r="L107"/>
      <c r="M107"/>
      <c r="N107"/>
      <c r="O107"/>
    </row>
    <row r="108" spans="2:15" x14ac:dyDescent="0.2">
      <c r="B108" s="87" t="s">
        <v>406</v>
      </c>
      <c r="C108" s="101">
        <v>0</v>
      </c>
      <c r="D108" s="102">
        <v>0</v>
      </c>
      <c r="E108" s="102">
        <v>0</v>
      </c>
      <c r="F108" s="102">
        <v>0</v>
      </c>
      <c r="G108" s="102">
        <v>0</v>
      </c>
      <c r="H108" s="314">
        <v>0</v>
      </c>
      <c r="I108" s="314">
        <v>0</v>
      </c>
      <c r="J108" s="314"/>
      <c r="K108" s="315">
        <v>0</v>
      </c>
      <c r="L108"/>
      <c r="M108"/>
      <c r="N108"/>
      <c r="O108"/>
    </row>
    <row r="109" spans="2:15" x14ac:dyDescent="0.2">
      <c r="B109" s="87" t="s">
        <v>389</v>
      </c>
      <c r="C109" s="101"/>
      <c r="D109" s="102">
        <v>75.801833000000002</v>
      </c>
      <c r="E109" s="102"/>
      <c r="F109" s="102"/>
      <c r="G109" s="102"/>
      <c r="H109" s="314"/>
      <c r="I109" s="314"/>
      <c r="J109" s="314"/>
      <c r="K109" s="315">
        <v>75.801833000000002</v>
      </c>
      <c r="L109"/>
      <c r="M109"/>
      <c r="N109"/>
      <c r="O109"/>
    </row>
    <row r="110" spans="2:15" x14ac:dyDescent="0.2">
      <c r="B110" s="87" t="s">
        <v>318</v>
      </c>
      <c r="C110" s="101"/>
      <c r="D110" s="102">
        <v>3</v>
      </c>
      <c r="E110" s="102">
        <v>4.91</v>
      </c>
      <c r="F110" s="102"/>
      <c r="G110" s="102"/>
      <c r="H110" s="314">
        <v>4.9000000000000004</v>
      </c>
      <c r="I110" s="314"/>
      <c r="J110" s="314"/>
      <c r="K110" s="315">
        <v>12.81</v>
      </c>
      <c r="L110"/>
      <c r="M110"/>
      <c r="N110"/>
      <c r="O110"/>
    </row>
    <row r="111" spans="2:15" x14ac:dyDescent="0.2">
      <c r="B111" s="87" t="s">
        <v>386</v>
      </c>
      <c r="C111" s="101"/>
      <c r="D111" s="102">
        <v>7.1000000000000005</v>
      </c>
      <c r="E111" s="102"/>
      <c r="F111" s="102"/>
      <c r="G111" s="102"/>
      <c r="H111" s="314">
        <v>14.260000000000002</v>
      </c>
      <c r="I111" s="314"/>
      <c r="J111" s="314"/>
      <c r="K111" s="315">
        <v>21.360000000000003</v>
      </c>
      <c r="L111"/>
      <c r="M111"/>
      <c r="N111"/>
      <c r="O111"/>
    </row>
    <row r="112" spans="2:15" x14ac:dyDescent="0.2">
      <c r="B112" s="87" t="s">
        <v>376</v>
      </c>
      <c r="C112" s="101"/>
      <c r="D112" s="102"/>
      <c r="E112" s="102"/>
      <c r="F112" s="102">
        <v>0</v>
      </c>
      <c r="G112" s="102"/>
      <c r="H112" s="314"/>
      <c r="I112" s="314"/>
      <c r="J112" s="314"/>
      <c r="K112" s="315">
        <v>0</v>
      </c>
      <c r="L112"/>
      <c r="M112"/>
      <c r="N112"/>
      <c r="O112"/>
    </row>
    <row r="113" spans="2:15" x14ac:dyDescent="0.2">
      <c r="B113" s="87" t="s">
        <v>41</v>
      </c>
      <c r="C113" s="101"/>
      <c r="D113" s="102"/>
      <c r="E113" s="102"/>
      <c r="F113" s="102"/>
      <c r="G113" s="102">
        <v>4.5999999999999996</v>
      </c>
      <c r="H113" s="314">
        <v>1.2</v>
      </c>
      <c r="I113" s="314"/>
      <c r="J113" s="314"/>
      <c r="K113" s="315">
        <v>5.8</v>
      </c>
      <c r="L113"/>
      <c r="M113"/>
      <c r="N113"/>
      <c r="O113"/>
    </row>
    <row r="114" spans="2:15" x14ac:dyDescent="0.2">
      <c r="B114" s="87" t="s">
        <v>383</v>
      </c>
      <c r="C114" s="101"/>
      <c r="D114" s="102"/>
      <c r="E114" s="102"/>
      <c r="F114" s="102"/>
      <c r="G114" s="102"/>
      <c r="H114" s="314">
        <v>20.8</v>
      </c>
      <c r="I114" s="314"/>
      <c r="J114" s="314"/>
      <c r="K114" s="315">
        <v>20.8</v>
      </c>
      <c r="L114"/>
      <c r="M114"/>
      <c r="N114"/>
      <c r="O114"/>
    </row>
    <row r="115" spans="2:15" x14ac:dyDescent="0.2">
      <c r="B115" s="87" t="s">
        <v>388</v>
      </c>
      <c r="C115" s="101"/>
      <c r="D115" s="102">
        <v>38.19</v>
      </c>
      <c r="E115" s="102"/>
      <c r="F115" s="102"/>
      <c r="G115" s="102">
        <v>2.8</v>
      </c>
      <c r="H115" s="314">
        <v>80.56</v>
      </c>
      <c r="I115" s="314"/>
      <c r="J115" s="314"/>
      <c r="K115" s="315">
        <v>121.55</v>
      </c>
      <c r="L115"/>
      <c r="M115"/>
      <c r="N115"/>
      <c r="O115"/>
    </row>
    <row r="116" spans="2:15" x14ac:dyDescent="0.2">
      <c r="B116" s="87" t="s">
        <v>380</v>
      </c>
      <c r="C116" s="101"/>
      <c r="D116" s="102"/>
      <c r="E116" s="102"/>
      <c r="F116" s="102"/>
      <c r="G116" s="102"/>
      <c r="H116" s="314">
        <v>3.1</v>
      </c>
      <c r="I116" s="314"/>
      <c r="J116" s="314"/>
      <c r="K116" s="315">
        <v>3.1</v>
      </c>
      <c r="L116"/>
      <c r="M116"/>
      <c r="N116"/>
      <c r="O116"/>
    </row>
    <row r="117" spans="2:15" x14ac:dyDescent="0.2">
      <c r="B117" s="87" t="s">
        <v>36</v>
      </c>
      <c r="C117" s="101"/>
      <c r="D117" s="102">
        <v>0.06</v>
      </c>
      <c r="E117" s="102"/>
      <c r="F117" s="102"/>
      <c r="G117" s="102"/>
      <c r="H117" s="314"/>
      <c r="I117" s="314"/>
      <c r="J117" s="314"/>
      <c r="K117" s="315">
        <v>0.06</v>
      </c>
      <c r="L117"/>
      <c r="M117"/>
      <c r="N117"/>
      <c r="O117"/>
    </row>
    <row r="118" spans="2:15" x14ac:dyDescent="0.2">
      <c r="B118" s="87" t="s">
        <v>321</v>
      </c>
      <c r="C118" s="101"/>
      <c r="D118" s="102">
        <v>33.35</v>
      </c>
      <c r="E118" s="102"/>
      <c r="F118" s="102"/>
      <c r="G118" s="102"/>
      <c r="H118" s="314"/>
      <c r="I118" s="314"/>
      <c r="J118" s="314"/>
      <c r="K118" s="315">
        <v>33.35</v>
      </c>
      <c r="L118"/>
      <c r="M118"/>
      <c r="N118"/>
      <c r="O118"/>
    </row>
    <row r="119" spans="2:15" x14ac:dyDescent="0.2">
      <c r="B119" s="87" t="s">
        <v>379</v>
      </c>
      <c r="C119" s="101"/>
      <c r="D119" s="102">
        <v>2.8</v>
      </c>
      <c r="E119" s="102"/>
      <c r="F119" s="102"/>
      <c r="G119" s="102"/>
      <c r="H119" s="314">
        <v>5.38</v>
      </c>
      <c r="I119" s="314"/>
      <c r="J119" s="314"/>
      <c r="K119" s="315">
        <v>8.18</v>
      </c>
      <c r="L119"/>
      <c r="M119"/>
      <c r="N119"/>
      <c r="O119"/>
    </row>
    <row r="120" spans="2:15" x14ac:dyDescent="0.2">
      <c r="B120" s="87" t="s">
        <v>385</v>
      </c>
      <c r="C120" s="101"/>
      <c r="D120" s="102">
        <v>0.6</v>
      </c>
      <c r="E120" s="102">
        <v>0</v>
      </c>
      <c r="F120" s="102"/>
      <c r="G120" s="102"/>
      <c r="H120" s="314">
        <v>0</v>
      </c>
      <c r="I120" s="314"/>
      <c r="J120" s="314"/>
      <c r="K120" s="315">
        <v>0.6</v>
      </c>
      <c r="L120"/>
      <c r="M120"/>
      <c r="N120"/>
      <c r="O120"/>
    </row>
    <row r="121" spans="2:15" x14ac:dyDescent="0.2">
      <c r="B121" s="87" t="s">
        <v>157</v>
      </c>
      <c r="C121" s="101">
        <v>0</v>
      </c>
      <c r="D121" s="102">
        <v>0</v>
      </c>
      <c r="E121" s="102">
        <v>0</v>
      </c>
      <c r="F121" s="102">
        <v>0</v>
      </c>
      <c r="G121" s="102">
        <v>0</v>
      </c>
      <c r="H121" s="314">
        <v>0.50747082171885161</v>
      </c>
      <c r="I121" s="314">
        <v>0</v>
      </c>
      <c r="J121" s="314"/>
      <c r="K121" s="315">
        <v>0.50747082171885161</v>
      </c>
      <c r="L121"/>
      <c r="M121"/>
      <c r="N121"/>
      <c r="O121"/>
    </row>
    <row r="122" spans="2:15" x14ac:dyDescent="0.2">
      <c r="B122" s="87" t="s">
        <v>494</v>
      </c>
      <c r="C122" s="101"/>
      <c r="D122" s="102">
        <v>4704.9551048959229</v>
      </c>
      <c r="E122" s="102">
        <v>1.177415375209111</v>
      </c>
      <c r="F122" s="102">
        <v>340.10695978000575</v>
      </c>
      <c r="G122" s="102">
        <v>514.00147989612537</v>
      </c>
      <c r="H122" s="314">
        <v>1437.6875495085137</v>
      </c>
      <c r="I122" s="314">
        <v>144.47629734956467</v>
      </c>
      <c r="J122" s="314"/>
      <c r="K122" s="315">
        <v>7142.4048068053426</v>
      </c>
      <c r="L122"/>
      <c r="M122"/>
      <c r="N122"/>
      <c r="O122"/>
    </row>
    <row r="123" spans="2:15" x14ac:dyDescent="0.2">
      <c r="B123" s="87" t="s">
        <v>495</v>
      </c>
      <c r="C123" s="101"/>
      <c r="D123" s="102">
        <v>0</v>
      </c>
      <c r="E123" s="102"/>
      <c r="F123" s="102"/>
      <c r="G123" s="102">
        <v>193.93606800000001</v>
      </c>
      <c r="H123" s="314"/>
      <c r="I123" s="314"/>
      <c r="J123" s="314"/>
      <c r="K123" s="315">
        <v>193.93606800000001</v>
      </c>
      <c r="L123"/>
      <c r="M123"/>
      <c r="N123"/>
      <c r="O123"/>
    </row>
    <row r="124" spans="2:15" x14ac:dyDescent="0.2">
      <c r="B124" s="354" t="s">
        <v>375</v>
      </c>
      <c r="C124" s="355">
        <v>1.0246934539479329</v>
      </c>
      <c r="D124" s="356">
        <v>32674.915057389499</v>
      </c>
      <c r="E124" s="356">
        <v>106.80121896299705</v>
      </c>
      <c r="F124" s="356">
        <v>3905.4961090045931</v>
      </c>
      <c r="G124" s="356">
        <v>2564.2293926423226</v>
      </c>
      <c r="H124" s="357">
        <v>6277.5872356698637</v>
      </c>
      <c r="I124" s="357">
        <v>159.76935454516857</v>
      </c>
      <c r="J124" s="357">
        <v>24.553999999999995</v>
      </c>
      <c r="K124" s="358">
        <v>45714.377061668405</v>
      </c>
      <c r="L124"/>
      <c r="M124"/>
      <c r="N124"/>
      <c r="O124"/>
    </row>
    <row r="125" spans="2:15" x14ac:dyDescent="0.2">
      <c r="B125"/>
      <c r="C125"/>
      <c r="D125"/>
      <c r="E125"/>
      <c r="F125"/>
      <c r="G125"/>
      <c r="H125"/>
      <c r="I125"/>
      <c r="J125"/>
      <c r="K125"/>
      <c r="L125"/>
      <c r="M125"/>
      <c r="N125"/>
      <c r="O125"/>
    </row>
    <row r="126" spans="2:15" x14ac:dyDescent="0.2">
      <c r="B126"/>
      <c r="C126"/>
      <c r="D126"/>
      <c r="E126"/>
      <c r="F126"/>
      <c r="G126"/>
      <c r="H126"/>
      <c r="I126"/>
      <c r="J126"/>
      <c r="K126"/>
      <c r="L126"/>
      <c r="M126"/>
      <c r="N126"/>
      <c r="O126"/>
    </row>
    <row r="127" spans="2:15" x14ac:dyDescent="0.2">
      <c r="B127"/>
      <c r="C127"/>
      <c r="D127"/>
      <c r="E127"/>
      <c r="F127"/>
      <c r="G127"/>
      <c r="H127"/>
      <c r="I127"/>
      <c r="J127"/>
      <c r="K127"/>
      <c r="L127"/>
      <c r="M127"/>
      <c r="N127"/>
      <c r="O127"/>
    </row>
    <row r="128" spans="2:15" x14ac:dyDescent="0.2">
      <c r="B128"/>
      <c r="C128"/>
      <c r="D128"/>
      <c r="E128"/>
      <c r="F128"/>
      <c r="G128"/>
      <c r="H128"/>
      <c r="I128"/>
      <c r="J128"/>
      <c r="K128"/>
      <c r="L128"/>
      <c r="M128"/>
      <c r="N128"/>
      <c r="O128"/>
    </row>
  </sheetData>
  <phoneticPr fontId="5"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Charts</vt:lpstr>
      </vt:variant>
      <vt:variant>
        <vt:i4>6</vt:i4>
      </vt:variant>
    </vt:vector>
  </HeadingPairs>
  <TitlesOfParts>
    <vt:vector size="23" baseType="lpstr">
      <vt:lpstr>readme</vt:lpstr>
      <vt:lpstr>Basin_Boundary</vt:lpstr>
      <vt:lpstr>change_summary_2006_2008</vt:lpstr>
      <vt:lpstr>change_summary_2008_2012</vt:lpstr>
      <vt:lpstr>by_cnty_allpol</vt:lpstr>
      <vt:lpstr>by_src_allpol</vt:lpstr>
      <vt:lpstr>VOC_cnty_tbl</vt:lpstr>
      <vt:lpstr>NOx_cnty_tbl</vt:lpstr>
      <vt:lpstr>VOC_bar_chart_data</vt:lpstr>
      <vt:lpstr>NOx_bar_chart_data</vt:lpstr>
      <vt:lpstr>all_src_inventory</vt:lpstr>
      <vt:lpstr>APENs_summary</vt:lpstr>
      <vt:lpstr>unprmtd_src_summary</vt:lpstr>
      <vt:lpstr>growth</vt:lpstr>
      <vt:lpstr>control</vt:lpstr>
      <vt:lpstr>SCC_xref</vt:lpstr>
      <vt:lpstr>fips_xref</vt:lpstr>
      <vt:lpstr>VOC-basin-pie</vt:lpstr>
      <vt:lpstr>NOx-basin-pie</vt:lpstr>
      <vt:lpstr>VOC-bar-cnty</vt:lpstr>
      <vt:lpstr>NOx-bar-cnty</vt:lpstr>
      <vt:lpstr>VOC_by_sources</vt:lpstr>
      <vt:lpstr>NOx_by_sources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King</dc:creator>
  <cp:lastModifiedBy>Rajashi Parikh</cp:lastModifiedBy>
  <cp:lastPrinted>2008-02-06T21:34:51Z</cp:lastPrinted>
  <dcterms:created xsi:type="dcterms:W3CDTF">1996-10-14T23:33:28Z</dcterms:created>
  <dcterms:modified xsi:type="dcterms:W3CDTF">2012-06-07T20:45:50Z</dcterms:modified>
</cp:coreProperties>
</file>